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a1b557089dacad7/Робочий стіл/Excel_Data_Analytics_Course-main/"/>
    </mc:Choice>
  </mc:AlternateContent>
  <xr:revisionPtr revIDLastSave="608" documentId="13_ncr:1_{E831F192-3F35-4DA5-93A8-0F6E4478D26E}" xr6:coauthVersionLast="47" xr6:coauthVersionMax="47" xr10:uidLastSave="{722651C1-6851-46F9-B2B1-4542B3C82B32}"/>
  <bookViews>
    <workbookView xWindow="-110" yWindow="-110" windowWidth="19420" windowHeight="10300" firstSheet="1" activeTab="1" xr2:uid="{00000000-000D-0000-FFFF-FFFF00000000}"/>
  </bookViews>
  <sheets>
    <sheet name="Data" sheetId="1" state="hidden" r:id="rId1"/>
    <sheet name="Salary_Calculator" sheetId="2" r:id="rId2"/>
    <sheet name="Data_Validation" sheetId="3" state="hidden" r:id="rId3"/>
    <sheet name="Jobs" sheetId="4" state="hidden" r:id="rId4"/>
    <sheet name="Country" sheetId="5" state="hidden" r:id="rId5"/>
    <sheet name="Type" sheetId="6" state="hidden" r:id="rId6"/>
    <sheet name="Platform" sheetId="7" state="hidden" r:id="rId7"/>
  </sheets>
  <definedNames>
    <definedName name="_xlchart.v5.0" hidden="1">Country!$D$1:$D$131</definedName>
    <definedName name="_xlchart.v5.1" hidden="1">Country!$E$1:$E$131</definedName>
    <definedName name="count">Data_Validation!$M$2</definedName>
    <definedName name="country">Salary_Calculator!$G$4</definedName>
    <definedName name="median_salary">Jobs!$I$2</definedName>
    <definedName name="platform">Platform!$G$2</definedName>
    <definedName name="title">Salary_Calculator!$C$4</definedName>
    <definedName name="type">Salary_Calculator!$K$4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2" i="7"/>
  <c r="B2" i="5" a="1"/>
  <c r="B2" i="5" s="1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2" i="4" a="1"/>
  <c r="B2" i="4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K2" i="3" a="1"/>
  <c r="K2" i="3" s="1"/>
  <c r="D2" i="5" l="1" a="1"/>
  <c r="D2" i="5" s="1"/>
  <c r="D2" i="4" a="1"/>
  <c r="D2" i="4" s="1"/>
  <c r="I2" i="4" s="1"/>
  <c r="A2" i="6" a="1"/>
  <c r="A2" i="6" s="1"/>
  <c r="G2" i="3" l="1" a="1"/>
  <c r="G2" i="3" s="1"/>
  <c r="A2" i="7" a="1"/>
  <c r="A2" i="7" s="1"/>
  <c r="J2" i="3" a="1"/>
  <c r="A2" i="3" a="1"/>
  <c r="A2" i="3" s="1"/>
  <c r="B2" i="3" s="1" a="1"/>
  <c r="B2" i="3" s="1"/>
  <c r="A2" i="4" a="1"/>
  <c r="A2" i="4" s="1"/>
  <c r="D2" i="7" l="1" a="1"/>
  <c r="D2" i="7" s="1"/>
  <c r="B5" i="3" a="1"/>
  <c r="B5" i="3" s="1"/>
  <c r="J2" i="3"/>
  <c r="B7" i="3" a="1"/>
  <c r="B7" i="3" s="1"/>
  <c r="B6" i="3" a="1"/>
  <c r="B6" i="3" s="1"/>
  <c r="H2" i="3" a="1"/>
  <c r="H2" i="3" s="1"/>
  <c r="B4" i="3" a="1"/>
  <c r="B4" i="3" s="1"/>
  <c r="B10" i="3" a="1"/>
  <c r="B10" i="3" s="1"/>
  <c r="B9" i="3" a="1"/>
  <c r="B9" i="3" s="1"/>
  <c r="B8" i="3" a="1"/>
  <c r="B8" i="3" s="1"/>
  <c r="B11" i="3" a="1"/>
  <c r="B11" i="3" s="1"/>
  <c r="B3" i="3" a="1"/>
  <c r="B3" i="3" s="1"/>
  <c r="D2" i="3" s="1" a="1"/>
  <c r="D2" i="3" s="1"/>
  <c r="M2" i="3" s="1"/>
  <c r="G2" i="7" l="1"/>
  <c r="G7" i="4"/>
  <c r="A2" i="5" a="1"/>
  <c r="G9" i="4" l="1"/>
  <c r="F11" i="4"/>
  <c r="F10" i="4"/>
  <c r="G11" i="4"/>
  <c r="F9" i="4"/>
  <c r="G10" i="4"/>
  <c r="G6" i="4"/>
  <c r="F8" i="4"/>
  <c r="F7" i="4"/>
  <c r="F6" i="4"/>
  <c r="G8" i="4"/>
  <c r="G4" i="4"/>
  <c r="F3" i="4"/>
  <c r="G3" i="4"/>
  <c r="F4" i="4"/>
  <c r="G5" i="4"/>
  <c r="F5" i="4"/>
  <c r="B2" i="6" a="1"/>
  <c r="B2" i="6" s="1"/>
  <c r="B5" i="6" a="1"/>
  <c r="B5" i="6" s="1"/>
  <c r="B3" i="6" a="1"/>
  <c r="B3" i="6" s="1"/>
  <c r="B4" i="6" a="1"/>
  <c r="B4" i="6" s="1"/>
  <c r="A2" i="5"/>
  <c r="D2" i="6" l="1" a="1"/>
  <c r="D2" i="6" s="1"/>
  <c r="G2" i="4"/>
  <c r="F2" i="4"/>
  <c r="G3" i="6" l="1"/>
  <c r="G4" i="6"/>
  <c r="G5" i="6"/>
  <c r="F5" i="6"/>
  <c r="F4" i="6"/>
  <c r="F3" i="6"/>
  <c r="F2" i="6" l="1"/>
  <c r="G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<sst xmlns="http://schemas.openxmlformats.org/spreadsheetml/2006/main" count="135630" uniqueCount="17638">
  <si>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</si>
  <si>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</si>
  <si>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</si>
  <si>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</si>
  <si>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</si>
  <si>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</si>
  <si>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</si>
  <si>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</si>
  <si>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</si>
  <si>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</si>
  <si>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</si>
  <si>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</si>
  <si>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</si>
  <si>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</si>
  <si>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</si>
  <si>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</si>
  <si>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Business Analyst</t>
  </si>
  <si>
    <t>Rust Engineer (WASM)</t>
  </si>
  <si>
    <t>Anywhere</t>
  </si>
  <si>
    <t>Jobgether</t>
  </si>
  <si>
    <t>Full-time</t>
  </si>
  <si>
    <t>Guyana</t>
  </si>
  <si>
    <t>year</t>
  </si>
  <si>
    <t>Edge &amp; Node</t>
  </si>
  <si>
    <t>['rust', 'javascript', 'graphql', 'node']</t>
  </si>
  <si>
    <t>Business Analyst - Remote</t>
  </si>
  <si>
    <t>Nicaragua</t>
  </si>
  <si>
    <t>designit</t>
  </si>
  <si>
    <t>Health Plan Analyst</t>
  </si>
  <si>
    <t>ZipRecruiter</t>
  </si>
  <si>
    <t>Florida, United States</t>
  </si>
  <si>
    <t>United States</t>
  </si>
  <si>
    <t>hour</t>
  </si>
  <si>
    <t>Insight Global</t>
  </si>
  <si>
    <t>['sql', 'power bi']</t>
  </si>
  <si>
    <t>Business Intelligence Analyst</t>
  </si>
  <si>
    <t>LinkedIn</t>
  </si>
  <si>
    <t>U.S. Virgin Islands</t>
  </si>
  <si>
    <t>myPlace Health</t>
  </si>
  <si>
    <t>['sas', 'sas', 'python', 'snowflake', 'pandas', 'numpy', 'matplotlib', 'scikit-learn', 'power bi', 'tableau']</t>
  </si>
  <si>
    <t>Sales Performance Analyst</t>
  </si>
  <si>
    <t>Balch Springs, TX</t>
  </si>
  <si>
    <t>Adzuna</t>
  </si>
  <si>
    <t>Texas, United States</t>
  </si>
  <si>
    <t>Mortgage Benefits</t>
  </si>
  <si>
    <t>Sales Reporting Analyst</t>
  </si>
  <si>
    <t>Aliso Viejo, CA</t>
  </si>
  <si>
    <t>California, United States</t>
  </si>
  <si>
    <t>CyberCoders</t>
  </si>
  <si>
    <t>['go', 'excel', 'word']</t>
  </si>
  <si>
    <t>Senior Business Intelligence Engineer, Demand Forecasting, Inbound Forecasting Analytics</t>
  </si>
  <si>
    <t>Austin, TX</t>
  </si>
  <si>
    <t>New York, United States</t>
  </si>
  <si>
    <t>Amazon</t>
  </si>
  <si>
    <t>['sql', 'python', 'aws', 'tableau']</t>
  </si>
  <si>
    <t>Senior Business Intelligence Engineer</t>
  </si>
  <si>
    <t>Seattle, WA</t>
  </si>
  <si>
    <t>Atlassian</t>
  </si>
  <si>
    <t>['sql', 'python', 'r', 'c', 'databricks', 'tableau', 'atlassian', 'bitbucket']</t>
  </si>
  <si>
    <t>Business Intelligence (BI) Analyst</t>
  </si>
  <si>
    <t>Miami, FL</t>
  </si>
  <si>
    <t>Robert Half</t>
  </si>
  <si>
    <t>['cognos', 'power bi']</t>
  </si>
  <si>
    <t>Business Analyst 70K in South Miami w/ Power BI experience</t>
  </si>
  <si>
    <t>['power bi']</t>
  </si>
  <si>
    <t>Lake Forest, CA</t>
  </si>
  <si>
    <t>Sr Business Intelligence Analyst</t>
  </si>
  <si>
    <t>West Des Moines, IA</t>
  </si>
  <si>
    <t>Illinois, United States</t>
  </si>
  <si>
    <t>Paychex</t>
  </si>
  <si>
    <t>['sql', 'vba', 'alteryx', 'ssis']</t>
  </si>
  <si>
    <t>Business Intelligence Manager</t>
  </si>
  <si>
    <t>Orlando, FL</t>
  </si>
  <si>
    <t>Creative Financial Staffing (CFS)</t>
  </si>
  <si>
    <t>['sql', 'r', 'python', 'sql server', 'power bi']</t>
  </si>
  <si>
    <t>BI Technical Lead</t>
  </si>
  <si>
    <t>Sleepy Hollow, NY</t>
  </si>
  <si>
    <t>Tata Consultancy Services</t>
  </si>
  <si>
    <t>['tableau']</t>
  </si>
  <si>
    <t>Sales Engineer, Enterprise</t>
  </si>
  <si>
    <t>Myanmar</t>
  </si>
  <si>
    <t>Fivetran</t>
  </si>
  <si>
    <t>['sql', 'python', 'shell', 'go', 'mongodb', 'mongodb', 'sql server', 'db2', 'postgresql', 'mysql', 'oracle', 'aws', 'azure', 'gcp', 'snowflake', 'redshift', 'bigquery', 'databricks', 'kafka', 'linux', 'windows', 'sap', 'slack']</t>
  </si>
  <si>
    <t>IT Business Systems Analyst</t>
  </si>
  <si>
    <t>Kings Park, NY</t>
  </si>
  <si>
    <t>['sql', 'sql server', 'power bi', 'ssrs']</t>
  </si>
  <si>
    <t>Senior Business Intelligence Analyst</t>
  </si>
  <si>
    <t>Port Washington, NY</t>
  </si>
  <si>
    <t>Drive DeVilbiss Healthcare</t>
  </si>
  <si>
    <t>['sql', 'python', 'r', 'shell', 'power bi', 'sap', 'excel', 'dax', 'smartsheet', 'asana', 'planner']</t>
  </si>
  <si>
    <t>Advertising Campaign Analyst</t>
  </si>
  <si>
    <t>Contractor</t>
  </si>
  <si>
    <t>Compunnel Inc.</t>
  </si>
  <si>
    <t>['sql', 'sheets']</t>
  </si>
  <si>
    <t>Business Intelligence Analyst Senior (Accounting and Finance)</t>
  </si>
  <si>
    <t>Tampa, FL</t>
  </si>
  <si>
    <t>USAA</t>
  </si>
  <si>
    <t>['nosql', 'sql', 'snowflake', 'oracle', 'hadoop', 'phoenix', 'tableau']</t>
  </si>
  <si>
    <t>Senior Manufacturing Operations Support Analyst</t>
  </si>
  <si>
    <t>Lakehurst, NJ</t>
  </si>
  <si>
    <t>Cherokee Federal</t>
  </si>
  <si>
    <t>['sql', 'oracle', 'ms access', 'excel']</t>
  </si>
  <si>
    <t>Business Intelligence Engineer - Logistics, ORBIT</t>
  </si>
  <si>
    <t>['nosql', 'r', 'sas', 'sas', 'matlab', 'sql', 'python', 'dynamodb', 'redshift', 'oracle', 'aws', 'tableau']</t>
  </si>
  <si>
    <t>Business Intelligence Engineer (all genders)</t>
  </si>
  <si>
    <t>India</t>
  </si>
  <si>
    <t>HRS</t>
  </si>
  <si>
    <t>['sql', 'python', 'microstrategy']</t>
  </si>
  <si>
    <t>Marketing Analyst</t>
  </si>
  <si>
    <t>Clearwater, FL</t>
  </si>
  <si>
    <t>Indeed</t>
  </si>
  <si>
    <t>Windward Communities</t>
  </si>
  <si>
    <t>['sql', 'r', 'python', 'excel', 'tableau']</t>
  </si>
  <si>
    <t>Business Intelligence Analyst 3</t>
  </si>
  <si>
    <t>Denton, TX</t>
  </si>
  <si>
    <t>BeBee</t>
  </si>
  <si>
    <t>Genesis10</t>
  </si>
  <si>
    <t>Actuarial Analyst II - Medicaid (Remote)</t>
  </si>
  <si>
    <t>Owings Mills, MD</t>
  </si>
  <si>
    <t>CareFirst BlueCross BlueShield</t>
  </si>
  <si>
    <t>Cocoa, FL</t>
  </si>
  <si>
    <t>AIRBUS U.S. Space &amp; Defense, Inc.</t>
  </si>
  <si>
    <t>['sql', 'python', 'sap', 'sharepoint', 'power bi', 'github', 'jira']</t>
  </si>
  <si>
    <t>Lead Business Intelligence Engineer</t>
  </si>
  <si>
    <t>Silver Spring, MD</t>
  </si>
  <si>
    <t>Children's National Hospital</t>
  </si>
  <si>
    <t>['sas', 'sas', 'sql', 'python', 'r', 'azure', 'databricks', 'spring', 'tableau', 'visio']</t>
  </si>
  <si>
    <t>Business Analyst - Data Strategy &amp; Governance</t>
  </si>
  <si>
    <t>Santa Clarita, CA</t>
  </si>
  <si>
    <t>Vallarta Supermarkets</t>
  </si>
  <si>
    <t>['windows']</t>
  </si>
  <si>
    <t>Analyst-Business Analytics</t>
  </si>
  <si>
    <t>Richardson, TX</t>
  </si>
  <si>
    <t>State Farm</t>
  </si>
  <si>
    <t>['excel', 'powerpoint', 'power bi', 'qlik']</t>
  </si>
  <si>
    <t>Medical Analyst</t>
  </si>
  <si>
    <t>Charter Global</t>
  </si>
  <si>
    <t>Business System Analyst</t>
  </si>
  <si>
    <t>Weston, FL</t>
  </si>
  <si>
    <t>pro/source &lt;IT&gt;</t>
  </si>
  <si>
    <t>['sql', 'excel']</t>
  </si>
  <si>
    <t>Senior Business Insights Analyst</t>
  </si>
  <si>
    <t>Chicago, IL</t>
  </si>
  <si>
    <t>TAG - The Aspen Group</t>
  </si>
  <si>
    <t>['go', 'sql', 'bigquery', 'tableau', 'excel', 'powerpoint']</t>
  </si>
  <si>
    <t>Sr. Mongo DBA Specialist (Local Only)</t>
  </si>
  <si>
    <t>San Jose, CA</t>
  </si>
  <si>
    <t>ACL Digital</t>
  </si>
  <si>
    <t>['mongo', 'mongodb', 'mongodb', 'python', 'sql', 'perl', 'shell', 'mysql', 'sqlite', 'kubernetes', 'docker']</t>
  </si>
  <si>
    <t>Hagåtña, Guam</t>
  </si>
  <si>
    <t>Guam</t>
  </si>
  <si>
    <t>CBRE</t>
  </si>
  <si>
    <t>['word', 'excel', 'outlook', 'power bi']</t>
  </si>
  <si>
    <t>Graduate Associate</t>
  </si>
  <si>
    <t>New York, NY</t>
  </si>
  <si>
    <t>The Early Careers Company</t>
  </si>
  <si>
    <t>['go']</t>
  </si>
  <si>
    <t>Business Intelligence Engineer (PowerBI)</t>
  </si>
  <si>
    <t>Lake Mary, FL</t>
  </si>
  <si>
    <t>eNGINE</t>
  </si>
  <si>
    <t>['sql', 'sql server', 'dax']</t>
  </si>
  <si>
    <t>Screening Analyst</t>
  </si>
  <si>
    <t>Conshohocken, PA</t>
  </si>
  <si>
    <t>Morgan Properties</t>
  </si>
  <si>
    <t>['excel']</t>
  </si>
  <si>
    <t>BI Reporting Analyst</t>
  </si>
  <si>
    <t>Dexian</t>
  </si>
  <si>
    <t>Sanford, FL</t>
  </si>
  <si>
    <t>['sql', 'power bi', 'dax']</t>
  </si>
  <si>
    <t>Marketing Analytics Analyst</t>
  </si>
  <si>
    <t>Charlotte, NC</t>
  </si>
  <si>
    <t>Georgia</t>
  </si>
  <si>
    <t>U.S. Bank</t>
  </si>
  <si>
    <t>['sql', 'sas', 'sas', 'r', 'python', 'hadoop', 'excel', 'alteryx', 'spss', 'tableau', 'power bi']</t>
  </si>
  <si>
    <t>Finance Business Intelligence Analyst</t>
  </si>
  <si>
    <t>Santa Clara, CA</t>
  </si>
  <si>
    <t>NVIDIA</t>
  </si>
  <si>
    <t>['sql', 'python', 'power bi', 'sap', 'tableau', 'qlik', 'alteryx']</t>
  </si>
  <si>
    <t>Compensation Analyst</t>
  </si>
  <si>
    <t>Fremont, CA</t>
  </si>
  <si>
    <t>Weee!</t>
  </si>
  <si>
    <t>Senior Business Analyst</t>
  </si>
  <si>
    <t>San Francisco, CA</t>
  </si>
  <si>
    <t>Academia.edu</t>
  </si>
  <si>
    <t>['sql', 'python', 'r', 'redshift', 'excel', 'sheets']</t>
  </si>
  <si>
    <t>Norcross, GA</t>
  </si>
  <si>
    <t>HD Hyundai Construction Equipment North America</t>
  </si>
  <si>
    <t>['html', 'excel', 'word', 'powerpoint']</t>
  </si>
  <si>
    <t>Senior Compliance Analyst</t>
  </si>
  <si>
    <t>Seneca Falls, NY</t>
  </si>
  <si>
    <t>CYNET SYSTEMS</t>
  </si>
  <si>
    <t>['excel', 'spreadsheet']</t>
  </si>
  <si>
    <t>Business Analyst (Data Team)</t>
  </si>
  <si>
    <t>Washington, DC</t>
  </si>
  <si>
    <t>Jobs via Dice</t>
  </si>
  <si>
    <t>['sql', 'azure', 'aws', 'excel', 'jira']</t>
  </si>
  <si>
    <t>Mission Viejo, CA</t>
  </si>
  <si>
    <t>Business Intelligence Analyst - Marketing</t>
  </si>
  <si>
    <t>Pure Storage</t>
  </si>
  <si>
    <t>['go', 'sql', 'snowflake', 'tableau', 'sheets']</t>
  </si>
  <si>
    <t>Business Intelligence Engineer , WW Ops Finance S&amp;A</t>
  </si>
  <si>
    <t>Dallas, TX</t>
  </si>
  <si>
    <t>['sql', 'python', 'nosql', 'dynamodb', 'redshift', 'oracle', 'aws', 'excel', 'tableau']</t>
  </si>
  <si>
    <t>SaaS Business Analyst and Marketing Intern (San Jose, CA)</t>
  </si>
  <si>
    <t>Internship</t>
  </si>
  <si>
    <t>Elekta</t>
  </si>
  <si>
    <t>['excel', 'powerpoint']</t>
  </si>
  <si>
    <t>Planning and Scheduling Analyst Level 4 or 5</t>
  </si>
  <si>
    <t>Sterling, VA</t>
  </si>
  <si>
    <t>Lensa</t>
  </si>
  <si>
    <t>Olmos Park, TX</t>
  </si>
  <si>
    <t>Credit Human Careers</t>
  </si>
  <si>
    <t>['sql', 'javascript', 'sas', 'sas', 'excel', 'tableau', 'spss', 'word', 'powerpoint']</t>
  </si>
  <si>
    <t>Logistics Analyst</t>
  </si>
  <si>
    <t>Belcamp, MD</t>
  </si>
  <si>
    <t>Bottcher America</t>
  </si>
  <si>
    <t>['sql', 'tableau', 'excel']</t>
  </si>
  <si>
    <t>Financial Business Analyst</t>
  </si>
  <si>
    <t>Watsonville, CA</t>
  </si>
  <si>
    <t>['crystal', 'power bi']</t>
  </si>
  <si>
    <t>Data/Business Analyst</t>
  </si>
  <si>
    <t>Softnice Inc</t>
  </si>
  <si>
    <t>['sql', 'sql server', 'power bi', 'ssrs', 'dax', 'ssis']</t>
  </si>
  <si>
    <t>Deals Desk Analyst</t>
  </si>
  <si>
    <t>Proofpoint</t>
  </si>
  <si>
    <t>Santa Clarita, California</t>
  </si>
  <si>
    <t>Analyst</t>
  </si>
  <si>
    <t>Burlington, MA</t>
  </si>
  <si>
    <t>Forest Hill, TX</t>
  </si>
  <si>
    <t>Reeder Distributors, Inc.</t>
  </si>
  <si>
    <t>['sql', 'python', 'powershell', 'power bi', 'excel', 'qlik', 'tableau', 'monday.com']</t>
  </si>
  <si>
    <t>firstPRO 360</t>
  </si>
  <si>
    <t>['sql']</t>
  </si>
  <si>
    <t>Senior BI Analyst</t>
  </si>
  <si>
    <t>Nayya</t>
  </si>
  <si>
    <t>['sql', 'python', 'redshift', 'snowflake', 'pyspark', 'tableau', 'looker', 'power bi']</t>
  </si>
  <si>
    <t>Publishing Analyst</t>
  </si>
  <si>
    <t>Elmhurst, IL</t>
  </si>
  <si>
    <t>McMaster-Carr</t>
  </si>
  <si>
    <t>Business Intelligence Consultant</t>
  </si>
  <si>
    <t>Lafayette Group</t>
  </si>
  <si>
    <t>['power bi', 'tableau', 'qlik']</t>
  </si>
  <si>
    <t>Barrington, IL</t>
  </si>
  <si>
    <t>Ortho Molecular Products</t>
  </si>
  <si>
    <t>Business Intelligence Analyst, Benefits &amp; Protection</t>
  </si>
  <si>
    <t>Des Moines, IA</t>
  </si>
  <si>
    <t>Principal Financial Group</t>
  </si>
  <si>
    <t>['sql', 'db2', 'aws', 'snowflake', 'oracle', 'tableau', 'power bi']</t>
  </si>
  <si>
    <t>Senior Manager – Cost and Data Analytics- HP Solutions Business</t>
  </si>
  <si>
    <t>Aijobs.net</t>
  </si>
  <si>
    <t>HP</t>
  </si>
  <si>
    <t>['sap']</t>
  </si>
  <si>
    <t>['excel', 'word', 'atlassian', 'jira']</t>
  </si>
  <si>
    <t>Quality Assurance Engineer</t>
  </si>
  <si>
    <t>Bernards, NJ</t>
  </si>
  <si>
    <t>['sql', 'selenium']</t>
  </si>
  <si>
    <t>Senior Business System Analyst (with PowerBI and Mortgage Experience)</t>
  </si>
  <si>
    <t>Irvine, CA</t>
  </si>
  <si>
    <t>KORE1</t>
  </si>
  <si>
    <t>['sql', 't-sql', 'power bi', 'excel', 'word', 'powerpoint', 'visio', 'jira']</t>
  </si>
  <si>
    <t>BI and Application Development Analyst</t>
  </si>
  <si>
    <t>Glendale, CA</t>
  </si>
  <si>
    <t>California Credit Union</t>
  </si>
  <si>
    <t>['sql', 'sql server', 'oracle']</t>
  </si>
  <si>
    <t>Senior Manager, Strategy and Analytics</t>
  </si>
  <si>
    <t>Macao</t>
  </si>
  <si>
    <t>Unknown</t>
  </si>
  <si>
    <t>Melco Resorts &amp; Entertainment</t>
  </si>
  <si>
    <t>['python', 'sas', 'sas', 'visual basic', 'excel']</t>
  </si>
  <si>
    <t>Dice</t>
  </si>
  <si>
    <t>Infogain</t>
  </si>
  <si>
    <t>['sql', 'python', 'r', 'hadoop', 'power bi', 'tableau', 'excel']</t>
  </si>
  <si>
    <t>Vienna, VA</t>
  </si>
  <si>
    <t>Navy Federal Credit Union</t>
  </si>
  <si>
    <t>['python', 'r']</t>
  </si>
  <si>
    <t>Sr. Business Analyst, US Prime</t>
  </si>
  <si>
    <t>Santa Monica, CA</t>
  </si>
  <si>
    <t>['sql', 'tableau', 'power bi']</t>
  </si>
  <si>
    <t>Global Legal Services Solution Analyst</t>
  </si>
  <si>
    <t>Alajuela Province, Costa Rica</t>
  </si>
  <si>
    <t>Costa Rica</t>
  </si>
  <si>
    <t>Workday</t>
  </si>
  <si>
    <t>Technical Business Analyst</t>
  </si>
  <si>
    <t>Jersey City, NJ</t>
  </si>
  <si>
    <t>Intone Networks</t>
  </si>
  <si>
    <t>['sql', 'powerpoint', 'excel', 'visio', 'jira', 'confluence']</t>
  </si>
  <si>
    <t>Financial Analyst - (Technology/Banking / Power BI)</t>
  </si>
  <si>
    <t>Canada</t>
  </si>
  <si>
    <t>BMO</t>
  </si>
  <si>
    <t>San Antonio, TX</t>
  </si>
  <si>
    <t>Product Analyst - Shopping Experience</t>
  </si>
  <si>
    <t>Moldova</t>
  </si>
  <si>
    <t>OmniJobs</t>
  </si>
  <si>
    <t>T. Rowe Price</t>
  </si>
  <si>
    <t>Senior Business Analyst – Digital Consumer Identity</t>
  </si>
  <si>
    <t>Vaia</t>
  </si>
  <si>
    <t>Full-time and Part-time</t>
  </si>
  <si>
    <t>Karkidi</t>
  </si>
  <si>
    <t>['sql', 'python', 'tableau', 'slack']</t>
  </si>
  <si>
    <t>BI Analyst: Reg &amp; Risk</t>
  </si>
  <si>
    <t>South Africa</t>
  </si>
  <si>
    <t>Nedbank</t>
  </si>
  <si>
    <t>['sql', 'jira']</t>
  </si>
  <si>
    <t>Lead Programmatic Media Buyer (P3545)</t>
  </si>
  <si>
    <t>84.51˚</t>
  </si>
  <si>
    <t>Digital-FAAS-Manager</t>
  </si>
  <si>
    <t>EY</t>
  </si>
  <si>
    <t>['sql', 'python', 'shell', 'c++', 'mysql', 'databricks', 'azure', 'snowflake', 'redshift', 'react', 'node', 'power bi', 'tableau', 'ssis', 'ssrs', 'dax', 'excel', 'flow']</t>
  </si>
  <si>
    <t>Sr. Business Intelligence Analyst</t>
  </si>
  <si>
    <t>Critical Start</t>
  </si>
  <si>
    <t>['excel', 'power bi', 'jira']</t>
  </si>
  <si>
    <t>Delegat Limited</t>
  </si>
  <si>
    <t>['sheets', 'excel']</t>
  </si>
  <si>
    <t>Analyst II, Credit Risk (International Markets)</t>
  </si>
  <si>
    <t>['sql', 'python', 'spark']</t>
  </si>
  <si>
    <t>IT Business Analyst</t>
  </si>
  <si>
    <t>North Palm Beach, FL</t>
  </si>
  <si>
    <t>Kforce Inc</t>
  </si>
  <si>
    <t>['azure', 'jira', 'trello']</t>
  </si>
  <si>
    <t>Business Analyst with Heavy Data Focus (Independent Candidates)</t>
  </si>
  <si>
    <t>McLean, VA</t>
  </si>
  <si>
    <t>Dice.com</t>
  </si>
  <si>
    <t>Pull Skill Technologies</t>
  </si>
  <si>
    <t>['sql', 'nosql', 'mongo', 'mongodb', 'mongodb', 'excel', 'powerpoint', 'word', 'visio', 'jira']</t>
  </si>
  <si>
    <t>Senior IT Business System Analyst (NO C2C CANDIDATES/NO W2 REFERRALS)</t>
  </si>
  <si>
    <t>Torrance, CA</t>
  </si>
  <si>
    <t>Sharp Decisions</t>
  </si>
  <si>
    <t>Senior Information Technology Business System Analyst</t>
  </si>
  <si>
    <t>Lisle, IL</t>
  </si>
  <si>
    <t>International</t>
  </si>
  <si>
    <t>Naperville, IL</t>
  </si>
  <si>
    <t>KeHE Distributors</t>
  </si>
  <si>
    <t>Guidehouse</t>
  </si>
  <si>
    <t>['python', 'power bi', 'excel']</t>
  </si>
  <si>
    <t>Model Governance, Aladdin Financial Engineering - Associate</t>
  </si>
  <si>
    <t>BlackRock</t>
  </si>
  <si>
    <t>['python', 'r', 'sql']</t>
  </si>
  <si>
    <t>Model Governance, Aladdin Financial Engineering - Vice President</t>
  </si>
  <si>
    <t>Peoria, IL</t>
  </si>
  <si>
    <t>Caterpillar Inc.</t>
  </si>
  <si>
    <t>['sql', 'python']</t>
  </si>
  <si>
    <t>Business Intelligence Specialist</t>
  </si>
  <si>
    <t>PTR Global</t>
  </si>
  <si>
    <t>['word']</t>
  </si>
  <si>
    <t>Power BI/ Snowflake Analyst - Remote / Telecommute</t>
  </si>
  <si>
    <t>['snowflake', 'oracle', 'qlik']</t>
  </si>
  <si>
    <t>Commercial Analyst</t>
  </si>
  <si>
    <t>Murphy, TX</t>
  </si>
  <si>
    <t>Orangepeople</t>
  </si>
  <si>
    <t>Manager, Business Intelligence</t>
  </si>
  <si>
    <t>Northfield, IL</t>
  </si>
  <si>
    <t>Medline Industries, LP</t>
  </si>
  <si>
    <t>['sql', 'python', 'azure', 'power bi', 'kubernetes']</t>
  </si>
  <si>
    <t>Sr. Associate, Business Intelligence</t>
  </si>
  <si>
    <t>Frisco, TX</t>
  </si>
  <si>
    <t>['sql', 'python', 'r', 'tableau', 'power bi', 'qlik']</t>
  </si>
  <si>
    <t>BI Analyst, Ticket Sales</t>
  </si>
  <si>
    <t>Fort Lauderdale, FL</t>
  </si>
  <si>
    <t>Inter Miami CF</t>
  </si>
  <si>
    <t>['sql', 'r', 'python', 'excel', 'tableau', 'power bi', 'unity']</t>
  </si>
  <si>
    <t>Business Analyst - Entry Level</t>
  </si>
  <si>
    <t>Charleston, SC</t>
  </si>
  <si>
    <t>CGI Group, Inc.</t>
  </si>
  <si>
    <t>['c', 'spring']</t>
  </si>
  <si>
    <t>Market Analyst</t>
  </si>
  <si>
    <t>Oak Brook, IL</t>
  </si>
  <si>
    <t>E78</t>
  </si>
  <si>
    <t>['sql', 'python', 'excel']</t>
  </si>
  <si>
    <t>ENGINEER, P.E.</t>
  </si>
  <si>
    <t>Little Rock, AR</t>
  </si>
  <si>
    <t>State of Arkansas</t>
  </si>
  <si>
    <t>COMPUTATIONAL BIOLOGIST ASSOCIATE</t>
  </si>
  <si>
    <t>University, FL</t>
  </si>
  <si>
    <t>The University of Alabama at Birmingham</t>
  </si>
  <si>
    <t>['python', 'javascript', 'aws', 'azure', 'spark', 'hadoop', 'react', 'angular', 'git', 'docker', 'kubernetes']</t>
  </si>
  <si>
    <t>Analyst, Business Strategy &amp; Analytics</t>
  </si>
  <si>
    <t>San Francisco 49ers</t>
  </si>
  <si>
    <t>['sql', 'excel', 'outlook', 'powerpoint', 'word', 'tableau']</t>
  </si>
  <si>
    <t>Consultant, Advanced Analytics, Small Commercial Indications</t>
  </si>
  <si>
    <t>Liberty Mutual Insurance</t>
  </si>
  <si>
    <t>['sql', 'python', 'snowflake', 'excel']</t>
  </si>
  <si>
    <t>Business Performance Analyst</t>
  </si>
  <si>
    <t>Panama</t>
  </si>
  <si>
    <t>FIFCO USA</t>
  </si>
  <si>
    <t>Accounting Analyst</t>
  </si>
  <si>
    <t>IslandHints</t>
  </si>
  <si>
    <t>Saint Lucia</t>
  </si>
  <si>
    <t>Rain</t>
  </si>
  <si>
    <t>Senior Business Intelligence Engineer, Accounting &amp; Finance</t>
  </si>
  <si>
    <t>Waymo</t>
  </si>
  <si>
    <t>['sql', 'python', 'gcp', 'looker']</t>
  </si>
  <si>
    <t>Lead Analyst, Contracts</t>
  </si>
  <si>
    <t>Indiana</t>
  </si>
  <si>
    <t>Prudential Financial</t>
  </si>
  <si>
    <t>Pricing &amp; Channel Analyst - Customer Direct &amp; Systems</t>
  </si>
  <si>
    <t>Chamberlain Group</t>
  </si>
  <si>
    <t>['excel', 'tableau', 'power bi']</t>
  </si>
  <si>
    <t>Business Analyst Agile Projects &amp; Data Solutions</t>
  </si>
  <si>
    <t>AaraTechnologies Inc</t>
  </si>
  <si>
    <t>['excel', 'word', 'powerpoint', 'jira', 'trello']</t>
  </si>
  <si>
    <t>Business Systems Analyst/Technical Writer</t>
  </si>
  <si>
    <t>Chantilly, VA</t>
  </si>
  <si>
    <t>CACI International Inc</t>
  </si>
  <si>
    <t>['sql', 'sql server', 'oracle', 'spark', 'sharepoint', 'visio']</t>
  </si>
  <si>
    <t>Compensation Analyst (Intermediate Level)</t>
  </si>
  <si>
    <t>['phoenix', 'tableau', 'excel']</t>
  </si>
  <si>
    <t>Business Intelligence Engineer, OTS Operational Excellence, OpsTech Solutions Operational Excellence</t>
  </si>
  <si>
    <t>Nashville, TN</t>
  </si>
  <si>
    <t>['sql', 'nosql', 'r', 'sas', 'sas', 'matlab', 'python', 'dynamodb', 'aws', 'redshift', 'oracle', 'tableau']</t>
  </si>
  <si>
    <t>Los Angeles - Business Analyst</t>
  </si>
  <si>
    <t>Los Angeles, CA</t>
  </si>
  <si>
    <t>Winston &amp; Strawn LLP</t>
  </si>
  <si>
    <t>Junior Business Analyst</t>
  </si>
  <si>
    <t>West Palm Beach, FL</t>
  </si>
  <si>
    <t>['excel', 'jira', 'trello']</t>
  </si>
  <si>
    <t>Pennsylvania</t>
  </si>
  <si>
    <t>Trinity Life Sciences</t>
  </si>
  <si>
    <t>['excel', 'word', 'powerpoint']</t>
  </si>
  <si>
    <t>AI/ML</t>
  </si>
  <si>
    <t>Synechron</t>
  </si>
  <si>
    <t>['python', 'r', 'sql', 'nosql', 'aws', 'azure', 'tensorflow', 'pytorch', 'scikit-learn', 'spark', 'hadoop']</t>
  </si>
  <si>
    <t>Pasadena, CA</t>
  </si>
  <si>
    <t>ProRata.ai</t>
  </si>
  <si>
    <t>Production Analyst</t>
  </si>
  <si>
    <t>Dunmor</t>
  </si>
  <si>
    <t>Decision Scientist - Trend and UM Strategy and Management</t>
  </si>
  <si>
    <t>CVS Health</t>
  </si>
  <si>
    <t>Marketing Analyst - Aftermarket</t>
  </si>
  <si>
    <t>Woodridge, IL</t>
  </si>
  <si>
    <t>Hendrickson</t>
  </si>
  <si>
    <t>Scheduling Analyst</t>
  </si>
  <si>
    <t>Stanford, CA</t>
  </si>
  <si>
    <t>Aston Carter</t>
  </si>
  <si>
    <t>['power bi', 'tableau']</t>
  </si>
  <si>
    <t>Business Analyst Intern - Summer 2025</t>
  </si>
  <si>
    <t>Glen Burnie, MD</t>
  </si>
  <si>
    <t>Part-time</t>
  </si>
  <si>
    <t>['sql', 'python', 'oracle', 'sharepoint']</t>
  </si>
  <si>
    <t>['selenium']</t>
  </si>
  <si>
    <t>Sales Analyst</t>
  </si>
  <si>
    <t>Macungie, PA</t>
  </si>
  <si>
    <t>Manager Commercial Operations Off Premise American Liberty Div. -South Carolina</t>
  </si>
  <si>
    <t>Cerritos, CA</t>
  </si>
  <si>
    <t>Ladders</t>
  </si>
  <si>
    <t>Southern Glazer's Wine &amp; Spirits</t>
  </si>
  <si>
    <t>Board Certified Behavior Analyst - Hybrid BCBA</t>
  </si>
  <si>
    <t>New Brunswick, NJ</t>
  </si>
  <si>
    <t>Discovery ABA</t>
  </si>
  <si>
    <t>['spring']</t>
  </si>
  <si>
    <t>Business Intelligence Analyst/Developer</t>
  </si>
  <si>
    <t>Sunrise, FL</t>
  </si>
  <si>
    <t>Advanced Rx Management</t>
  </si>
  <si>
    <t>['sql', 'excel', 'ssrs', 'power bi']</t>
  </si>
  <si>
    <t>Reporting Analyst</t>
  </si>
  <si>
    <t>Redlands, CA</t>
  </si>
  <si>
    <t>Esri</t>
  </si>
  <si>
    <t>['sql', 'gdpr', 'dax', 'power bi', 'visio', 'sap', 'word']</t>
  </si>
  <si>
    <t>Merchandising Retail Operations &amp; Training Specialist - RTS 25-23889</t>
  </si>
  <si>
    <t>NavitsPartners</t>
  </si>
  <si>
    <t>Business Analytics Intern</t>
  </si>
  <si>
    <t>Union Tank Car Company - UTLX</t>
  </si>
  <si>
    <t>['word', 'excel', 'powerpoint', 'sharepoint']</t>
  </si>
  <si>
    <t>Spring, TX</t>
  </si>
  <si>
    <t>Ledgent Technology</t>
  </si>
  <si>
    <t>['sql', 'sql server', 'sharepoint', 'power bi', 'ssis']</t>
  </si>
  <si>
    <t>Senior Business Intelligence Engineer, Supply Chain Innovation</t>
  </si>
  <si>
    <t>['sql', 'python', 'aws']</t>
  </si>
  <si>
    <t>Venezuela</t>
  </si>
  <si>
    <t>Donorbox</t>
  </si>
  <si>
    <t>Sr. Business Information Mgmt Analyst (Reference and Master Data)</t>
  </si>
  <si>
    <t>Greenville, SC</t>
  </si>
  <si>
    <t>TD Bank, N.A.</t>
  </si>
  <si>
    <t>['sql', 'python', 'excel', 'tableau', 'power bi']</t>
  </si>
  <si>
    <t>Senior Automation Analyst / Business Systems Analyst</t>
  </si>
  <si>
    <t>Roseville, CA</t>
  </si>
  <si>
    <t>AllSTEM Connections</t>
  </si>
  <si>
    <t>['go', 'sql', 'oracle']</t>
  </si>
  <si>
    <t>Information Technology Business System Analyst</t>
  </si>
  <si>
    <t>Elmendorf, TX</t>
  </si>
  <si>
    <t>['assembly']</t>
  </si>
  <si>
    <t>Customer Success Manager (B2B)</t>
  </si>
  <si>
    <t>Santo Domingo, Dominican Republic</t>
  </si>
  <si>
    <t>Dominican Republic</t>
  </si>
  <si>
    <t>TripleTen</t>
  </si>
  <si>
    <t>['python', 'notion', 'slack']</t>
  </si>
  <si>
    <t>Customer Support Engineer II</t>
  </si>
  <si>
    <t>['c++', 'java', 'sql', 'mysql', 'sql server', 'windows', 'sap', 'github']</t>
  </si>
  <si>
    <t>20240 - Web Business Analyst</t>
  </si>
  <si>
    <t>Savannah, GA</t>
  </si>
  <si>
    <t>Hyundai AutoEver America</t>
  </si>
  <si>
    <t>['java', 'javascript', 'sql', 'mariadb', 'mysql', 'oracle', 'react', 'spring', 'sap']</t>
  </si>
  <si>
    <t>Albany, NY</t>
  </si>
  <si>
    <t>['sql', 'python', 'java', 'scala', 'groovy', 'go', 'bigquery', 'snowflake', 'redshift', 'azure', 'word', 'excel', 'powerpoint', 'power bi', 'git', 'jira']</t>
  </si>
  <si>
    <t>Sr. Consultant, EBP Commercial Analytics</t>
  </si>
  <si>
    <t>['r', 'python', 'sas', 'sas', 'sql', 'tableau', 'excel', 'symphony']</t>
  </si>
  <si>
    <t>Technical Business Analyst - Business Analysis</t>
  </si>
  <si>
    <t>Las Vegas, NV</t>
  </si>
  <si>
    <t>Photon</t>
  </si>
  <si>
    <t>Towson, MD</t>
  </si>
  <si>
    <t>The BayTech Group</t>
  </si>
  <si>
    <t>['sql', 'python', 'r', 'azure', 'aws', 'power bi']</t>
  </si>
  <si>
    <t>Orange, CA</t>
  </si>
  <si>
    <t>Guidepost Solutions</t>
  </si>
  <si>
    <t>E-Commerce Analyst</t>
  </si>
  <si>
    <t>Sports Ticket Pricing Analyst</t>
  </si>
  <si>
    <t>Maryland</t>
  </si>
  <si>
    <t>Ticket Nation Corp</t>
  </si>
  <si>
    <t>Technical Business Analyst, Data Governance</t>
  </si>
  <si>
    <t>Australia</t>
  </si>
  <si>
    <t>University of the Sunshine Coast</t>
  </si>
  <si>
    <t>Investigations Analyst</t>
  </si>
  <si>
    <t>Slovenia</t>
  </si>
  <si>
    <t>CertiK</t>
  </si>
  <si>
    <t>IQVIA</t>
  </si>
  <si>
    <t>Senior Pricing Analyst</t>
  </si>
  <si>
    <t>Top Talent</t>
  </si>
  <si>
    <t>Business Intelligence Analyst, Market Intelligence, Google Public Sector</t>
  </si>
  <si>
    <t>Reston, VA</t>
  </si>
  <si>
    <t>Google</t>
  </si>
  <si>
    <t>Assct Spclst, Data Analytics Business Analyst</t>
  </si>
  <si>
    <t>Northern Trust</t>
  </si>
  <si>
    <t>['sql', 'sas', 'sas', 'excel', 'ssrs']</t>
  </si>
  <si>
    <t>Manager, HR Data and Records Compliance</t>
  </si>
  <si>
    <t>Skokie, IL</t>
  </si>
  <si>
    <t>Endeavor Health</t>
  </si>
  <si>
    <t>Marketing Audience Insights Analyst</t>
  </si>
  <si>
    <t>Celebration, FL</t>
  </si>
  <si>
    <t>Russell Tobin</t>
  </si>
  <si>
    <t>['sql', 'snowflake', 'tableau', 'excel']</t>
  </si>
  <si>
    <t>Workday Compensation Business Analyst</t>
  </si>
  <si>
    <t>Stamford, CT</t>
  </si>
  <si>
    <t>Guardian Life</t>
  </si>
  <si>
    <t>Public Health Business Intelligence Analyst - 117319</t>
  </si>
  <si>
    <t>Baltimore, MD</t>
  </si>
  <si>
    <t>The Johns Hopkins University</t>
  </si>
  <si>
    <t>['r', 'rshiny', 'power bi', 'word', 'spreadsheet']</t>
  </si>
  <si>
    <t>Security Business Systems Analyst</t>
  </si>
  <si>
    <t>Atlanta, GA</t>
  </si>
  <si>
    <t>['jira', 'confluence']</t>
  </si>
  <si>
    <t>Business Analytics Internship (Sales Operations)</t>
  </si>
  <si>
    <t>Reyes Coca-Cola Bottling</t>
  </si>
  <si>
    <t>['go', 'sql', 'excel', 'power bi', 'tableau']</t>
  </si>
  <si>
    <t>Senior Business Analyst - Treasury (Senior Analytics Consultant)</t>
  </si>
  <si>
    <t>Wells Fargo</t>
  </si>
  <si>
    <t>['sql', 'python', 'r', 'excel', 'tableau', 'power bi', 'visio', 'jira']</t>
  </si>
  <si>
    <t>Senior Knowledge and Research Analyst (Remote)</t>
  </si>
  <si>
    <t>Newport Beach, CA</t>
  </si>
  <si>
    <t>O'Melveny &amp; Myers LLP</t>
  </si>
  <si>
    <t>Business Intelligence Engineer, Amazon Appstore</t>
  </si>
  <si>
    <t>Sunnyvale, CA</t>
  </si>
  <si>
    <t>['sql', 'python', 'perl', 'shell', 'mysql', 'aws', 'redshift', 'oracle', 'excel', 'tableau', 'cognos']</t>
  </si>
  <si>
    <t>SQL DBA- On prem</t>
  </si>
  <si>
    <t>St. Louis, MO</t>
  </si>
  <si>
    <t>Apex Systems</t>
  </si>
  <si>
    <t>['sql', 'powershell', 't-sql']</t>
  </si>
  <si>
    <t>Business Analyst Intern</t>
  </si>
  <si>
    <t>Beverly Hills, CA</t>
  </si>
  <si>
    <t>Live Nation Entertainment</t>
  </si>
  <si>
    <t>['sql', 'go', 'powerpoint', 'excel', 'word']</t>
  </si>
  <si>
    <t>Healthcare Economics Analyst</t>
  </si>
  <si>
    <t>Tallahassee, FL</t>
  </si>
  <si>
    <t>['sql', 'excel', 'tableau', 'power bi']</t>
  </si>
  <si>
    <t>Senior Analyst, Sales Incentives and Performance</t>
  </si>
  <si>
    <t>Concord, NH</t>
  </si>
  <si>
    <t>Pearson</t>
  </si>
  <si>
    <t>['excel', 'power bi', 'tableau']</t>
  </si>
  <si>
    <t>Power BI Analyst</t>
  </si>
  <si>
    <t>Milestone Technologies, Inc.</t>
  </si>
  <si>
    <t>Business Intelligence Engineer, Amazon Music</t>
  </si>
  <si>
    <t>Culver City, CA</t>
  </si>
  <si>
    <t>Amazon Music</t>
  </si>
  <si>
    <t>['r', 'sas', 'sas', 'matlab', 'sql', 'python', 'nosql', 'dynamodb', 'redshift', 'oracle', 'aws', 'tableau']</t>
  </si>
  <si>
    <t>Workforce Management Analyst II/Forecasting and Analytics - Full-time</t>
  </si>
  <si>
    <t>Snagajob</t>
  </si>
  <si>
    <t>UNUM</t>
  </si>
  <si>
    <t>['sql', 'sas', 'sas', 'cognos']</t>
  </si>
  <si>
    <t>Lead Business Intelligence Analyst</t>
  </si>
  <si>
    <t>Dover, DE</t>
  </si>
  <si>
    <t>['sql', 'python', 'tableau', 'power bi']</t>
  </si>
  <si>
    <t>Workday Business Systems Analyst</t>
  </si>
  <si>
    <t>Addepar</t>
  </si>
  <si>
    <t>Business Systems Analyst III</t>
  </si>
  <si>
    <t>Jefferson City, MO</t>
  </si>
  <si>
    <t>['crystal', 'java', 'oracle', 'ms access', 'word', 'excel']</t>
  </si>
  <si>
    <t>BI Analyst</t>
  </si>
  <si>
    <t>Finland</t>
  </si>
  <si>
    <t>Aibidia</t>
  </si>
  <si>
    <t>Senior Support Analyst - Consent &amp; Preference</t>
  </si>
  <si>
    <t>Bodega Bay, CA</t>
  </si>
  <si>
    <t>OneTrust</t>
  </si>
  <si>
    <t>['html', 'css', 'javascript', 'react']</t>
  </si>
  <si>
    <t>Senior Financial Modeling Analyst (Global)</t>
  </si>
  <si>
    <t>United Kingdom</t>
  </si>
  <si>
    <t>NTT Global Data Centers</t>
  </si>
  <si>
    <t>['excel', 'word', 'outlook', 'terminal']</t>
  </si>
  <si>
    <t>Temple Terrace, FL</t>
  </si>
  <si>
    <t>Business Analyst II, Selling Partner Recrt&amp;Success (4095)</t>
  </si>
  <si>
    <t>Arlington, VA</t>
  </si>
  <si>
    <t>['sql', 'vba', 'excel', 'tableau']</t>
  </si>
  <si>
    <t>Philadelphia, PA</t>
  </si>
  <si>
    <t>Business Intelligence &amp; Design Analyst</t>
  </si>
  <si>
    <t>General Motors</t>
  </si>
  <si>
    <t>['sql', 'java', 'python', 'excel', 'power bi']</t>
  </si>
  <si>
    <t>Intermountain Health</t>
  </si>
  <si>
    <t>['sql', 'python', 'oracle', 'databricks', 'cognos', 'tableau', 'word', 'spreadsheet']</t>
  </si>
  <si>
    <t>Operations Research Analyst</t>
  </si>
  <si>
    <t>Quantico, VA</t>
  </si>
  <si>
    <t>Booz Allen Hamilton</t>
  </si>
  <si>
    <t>['go', 'python', 'r', 'vba', 'matlab', 'flow']</t>
  </si>
  <si>
    <t>Mountain View, CA</t>
  </si>
  <si>
    <t>Catapult Solutions Group</t>
  </si>
  <si>
    <t>['sql', 'python', 'tableau', 'qlik']</t>
  </si>
  <si>
    <t>Information Technology Business Analyst</t>
  </si>
  <si>
    <t>Newark, CA</t>
  </si>
  <si>
    <t>The Mice Groups, Inc.</t>
  </si>
  <si>
    <t>['tableau', 'excel', 'power bi', 'flow', 'jira']</t>
  </si>
  <si>
    <t>Business Analyst, Entertainment PXT</t>
  </si>
  <si>
    <t>['sql', 'vba', 'aws', 'redshift', 'excel', 'tableau']</t>
  </si>
  <si>
    <t>Workload Analyst</t>
  </si>
  <si>
    <t>Menlo Park, CA</t>
  </si>
  <si>
    <t>Snowflake</t>
  </si>
  <si>
    <t>['sql', 'python', 'snowflake', 'excel', 'tableau', 'power bi', 'looker']</t>
  </si>
  <si>
    <t>Business Analyst, Operations Enablement</t>
  </si>
  <si>
    <t>Galileo Financial Technologies</t>
  </si>
  <si>
    <t>['go', 'excel', 'jira', 'smartsheet']</t>
  </si>
  <si>
    <t>Actuarial Analyst - Modeling (Mid-Level)</t>
  </si>
  <si>
    <t>['python', 'r', 'sql', 'sas', 'sas']</t>
  </si>
  <si>
    <t>Sr. Business Intelligence Engineer, AMZL Strategic Planning</t>
  </si>
  <si>
    <t>Bellevue, WA</t>
  </si>
  <si>
    <t>['sql', 'python', 'r', 'ruby', 'ruby', 'aws', 'redshift', 'tableau', 'excel']</t>
  </si>
  <si>
    <t>Business Intelligence Engineer II, Network Design, Planning, &amp; Engineering, North America Transportation</t>
  </si>
  <si>
    <t>['nosql', 'sql', 'dynamodb', 'redshift', 'oracle', 'aws', 'tableau']</t>
  </si>
  <si>
    <t>Product MDM &amp; Data Engineering Business Analyst</t>
  </si>
  <si>
    <t>['r', 'c']</t>
  </si>
  <si>
    <t>Annapolis, MD</t>
  </si>
  <si>
    <t>['c', 'c++', 'sql', 'shell', 'sql server', 'mysql', 'oracle']</t>
  </si>
  <si>
    <t>Sales Engineer, East</t>
  </si>
  <si>
    <t>Florida</t>
  </si>
  <si>
    <t>Dataiku</t>
  </si>
  <si>
    <t>['sql', 'nosql', 'spark', 'kubernetes', 'zoom']</t>
  </si>
  <si>
    <t>Merchandising Systems Analyst</t>
  </si>
  <si>
    <t>Plantation, FL</t>
  </si>
  <si>
    <t>Aquent</t>
  </si>
  <si>
    <t>['sql', 'excel', 'tableau', 'jira', 'confluence']</t>
  </si>
  <si>
    <t>PowerBI Analyst</t>
  </si>
  <si>
    <t>Dublin, CA</t>
  </si>
  <si>
    <t>Madison Black</t>
  </si>
  <si>
    <t>Senior HCM Business Analyst (W2 only)</t>
  </si>
  <si>
    <t>Dash Technologies Inc.</t>
  </si>
  <si>
    <t>Irving, TX</t>
  </si>
  <si>
    <t>Harnham</t>
  </si>
  <si>
    <t>['sql', 'python', 'r', 'snowflake', 'excel', 'tableau', 'looker', 'power bi', 'powerpoint']</t>
  </si>
  <si>
    <t>Analyst, Finance &amp; Analytics (SQL/Adv. Excel) - REMOTE - Full-time</t>
  </si>
  <si>
    <t>Fort Worth, TX</t>
  </si>
  <si>
    <t>Molina Healthcare</t>
  </si>
  <si>
    <t>Snr Business Intelligence Eng., Amazon Autos</t>
  </si>
  <si>
    <t>['sql', 'python', 'r', 'ruby', 'ruby', 'aws']</t>
  </si>
  <si>
    <t>Digital Sales Analyst</t>
  </si>
  <si>
    <t>MGA Entertainment</t>
  </si>
  <si>
    <t>['excel', 'planner']</t>
  </si>
  <si>
    <t>Senior BI Developer/Analyst</t>
  </si>
  <si>
    <t>Claire's</t>
  </si>
  <si>
    <t>Business Intelligence Engineer II, Strategies Labor BI</t>
  </si>
  <si>
    <t>['nosql', 'sql', 'r', 'sas', 'sas', 'matlab', 'python', 'dynamodb', 'redshift', 'oracle', 'aws', 'tableau']</t>
  </si>
  <si>
    <t>Business Intelligence Engineer, Gen AI Advertising Finance, Gen AI advertising, Finance</t>
  </si>
  <si>
    <t>['sql', 'python', 'nosql', 'r', 'sas', 'sas', 'matlab', 'dynamodb', 'redshift', 'oracle', 'aws', 'excel', 'tableau']</t>
  </si>
  <si>
    <t>Business Analyst / Job Req 755263682</t>
  </si>
  <si>
    <t>Alameda, CA</t>
  </si>
  <si>
    <t>Alameda Alliance for Health</t>
  </si>
  <si>
    <t>['sql', 'flow']</t>
  </si>
  <si>
    <t>Sr Business Intelligence Engineer, Prime Video, Ad CX</t>
  </si>
  <si>
    <t>Prime Video &amp; Amazon MGM Studios</t>
  </si>
  <si>
    <t>Business Analyst, Amazon Fresh Grocery</t>
  </si>
  <si>
    <t>['vba', 'sql', 'python', 'excel', 'tableau']</t>
  </si>
  <si>
    <t>Business Intelligence Analyst Senior - Full-time</t>
  </si>
  <si>
    <t>['sql', 'nosql', 'python', 'sql server', 'oracle', 'snowflake', 'hadoop', 'phoenix', 'tableau', 'sap', 'power bi']</t>
  </si>
  <si>
    <t>Senior Sales Analyst</t>
  </si>
  <si>
    <t>Cynet Systems</t>
  </si>
  <si>
    <t>['sap', 'qlik', 'tableau']</t>
  </si>
  <si>
    <t>Senior Business Analyst, People Analytics &amp; Institutional Research</t>
  </si>
  <si>
    <t>Sweetwater, TX</t>
  </si>
  <si>
    <t>Texas State Technical College</t>
  </si>
  <si>
    <t>['python', 'r', 'tableau', 'power bi']</t>
  </si>
  <si>
    <t>Senior Business System Analyst</t>
  </si>
  <si>
    <t>Talent Groups</t>
  </si>
  <si>
    <t>['power bi', 'tableau', 'jira']</t>
  </si>
  <si>
    <t>Bi Reporting Analyst</t>
  </si>
  <si>
    <t>Oakbrook Terrace, IL</t>
  </si>
  <si>
    <t>PLS Financial Services, Inc.</t>
  </si>
  <si>
    <t>['go', 'sql', 'nosql', 'sql server', 'azure', 'ssrs', 'ssis', 'excel']</t>
  </si>
  <si>
    <t>Business Intelligence Engineer, Supply Chain Innovation</t>
  </si>
  <si>
    <t>Tempe, AZ</t>
  </si>
  <si>
    <t>Business Operations Analyst</t>
  </si>
  <si>
    <t>Brookfield, WI</t>
  </si>
  <si>
    <t>Vaco</t>
  </si>
  <si>
    <t>Columbia, SC</t>
  </si>
  <si>
    <t>Hansen Talent Group (HTG)</t>
  </si>
  <si>
    <t>Analyst, Marketing Analytics &amp; Insights</t>
  </si>
  <si>
    <t>NOVUS Media LLC</t>
  </si>
  <si>
    <t>['vba', 'sql', 'python', 'r', 'alteryx', 'tableau', 'excel', 'power bi']</t>
  </si>
  <si>
    <t>Lead Business Intelligence Analyst, Commercial Operations</t>
  </si>
  <si>
    <t>Normal, IL</t>
  </si>
  <si>
    <t>Rivian</t>
  </si>
  <si>
    <t>Plano, TX</t>
  </si>
  <si>
    <t>['sql', 'bash', 'powershell', 'java', 'linux', 'splunk']</t>
  </si>
  <si>
    <t>St. Petersburg, FL</t>
  </si>
  <si>
    <t>Data Governance and Controls - Senior - Financial Services - Consulting - Location EAST-OPEN</t>
  </si>
  <si>
    <t>Hoboken, NJ</t>
  </si>
  <si>
    <t>['sql', 'oracle', 'sap']</t>
  </si>
  <si>
    <t>Sr. ERP Business Analyst</t>
  </si>
  <si>
    <t>Missouri</t>
  </si>
  <si>
    <t>TechnoSmarts, Inc.</t>
  </si>
  <si>
    <t>Pricing &amp; Matter Analytics Manager- 2997430</t>
  </si>
  <si>
    <t>AMS Staffing Inc.</t>
  </si>
  <si>
    <t>Analyst, Business Analytics - Full-time</t>
  </si>
  <si>
    <t>Montgomery, AL</t>
  </si>
  <si>
    <t>['sql', 'sas', 'sas', 't-sql', 'bigquery', 'oracle', 'azure', 'alteryx']</t>
  </si>
  <si>
    <t>Sr. Lead, Business Analytics</t>
  </si>
  <si>
    <t>Sony Pictures Entertainment</t>
  </si>
  <si>
    <t>['go', 'sql', 'python', 'snowflake', 'tableau', 'power bi']</t>
  </si>
  <si>
    <t>Program Director - Data/Business Analysis/Change Management - Remote</t>
  </si>
  <si>
    <t>Sterling Heights, MI</t>
  </si>
  <si>
    <t>['c']</t>
  </si>
  <si>
    <t>Facebook Internship USA 2025 Opportunities for Students</t>
  </si>
  <si>
    <t>South Africa (+26 others)</t>
  </si>
  <si>
    <t>Meta</t>
  </si>
  <si>
    <t>['python', 'sql', 'java', 'c++', 'go', 'tableau', 'excel', 'github']</t>
  </si>
  <si>
    <t>Argentina</t>
  </si>
  <si>
    <t>Emi Labs</t>
  </si>
  <si>
    <t>['sql', 'redshift', 'bigquery', 'snowflake', 'looker', 'power bi', 'tableau', 'github']</t>
  </si>
  <si>
    <t>Azerbaijan</t>
  </si>
  <si>
    <t>PASHA Holding</t>
  </si>
  <si>
    <t>Senior Technical Business Analyst, Data and Analytics</t>
  </si>
  <si>
    <t>AArete</t>
  </si>
  <si>
    <t>['sql', 'word', 'power bi', 'tableau', 'ssis']</t>
  </si>
  <si>
    <t>Analyst Implementation</t>
  </si>
  <si>
    <t>Winnetka, IL</t>
  </si>
  <si>
    <t>Medline</t>
  </si>
  <si>
    <t>['go', 'excel', 'sap', 'wrike']</t>
  </si>
  <si>
    <t>University City, MO</t>
  </si>
  <si>
    <t>Ascendion</t>
  </si>
  <si>
    <t>['sql', 'aws', 'redshift', 'airflow', 'tableau']</t>
  </si>
  <si>
    <t>Actuarial Analyst</t>
  </si>
  <si>
    <t>MAOP Project Information Specialist</t>
  </si>
  <si>
    <t>Primary Talent Partners</t>
  </si>
  <si>
    <t>['sheets', 'excel', 'word', 'sharepoint']</t>
  </si>
  <si>
    <t>Business Intelligence Solutions Analyst</t>
  </si>
  <si>
    <t>Mindlance</t>
  </si>
  <si>
    <t>['sql', 'r', 'python', 'aws', 'tableau', 'power bi', 'alteryx', 'powerpoint']</t>
  </si>
  <si>
    <t>Threat Analyst, NAM</t>
  </si>
  <si>
    <t>BioCatch</t>
  </si>
  <si>
    <t>['sql', 'python', 'r', 'express']</t>
  </si>
  <si>
    <t>Business Systems Analyst</t>
  </si>
  <si>
    <t>Portage, MI</t>
  </si>
  <si>
    <t>Comrise</t>
  </si>
  <si>
    <t>['oracle', 'sap']</t>
  </si>
  <si>
    <t>Bradenton, FL</t>
  </si>
  <si>
    <t>['oracle', 'sap', 'excel']</t>
  </si>
  <si>
    <t>Data Science Business Analyst at Branchburg, NJ</t>
  </si>
  <si>
    <t>Branchburg, NJ</t>
  </si>
  <si>
    <t>Full-time and Contractor</t>
  </si>
  <si>
    <t>BCFORWARD TECHNOLOGIES PRIVATE LIMITED</t>
  </si>
  <si>
    <t>Mondo</t>
  </si>
  <si>
    <t>['sql', 'python', 'excel', 'tableau', 'flow']</t>
  </si>
  <si>
    <t>Data Science / Business Analyst</t>
  </si>
  <si>
    <t>BCForward</t>
  </si>
  <si>
    <t>Senior Principal Consultant</t>
  </si>
  <si>
    <t>Genpact</t>
  </si>
  <si>
    <t>['python', 'sql', 'nosql', 'java', 'scala', 'shell', 'aws', 'azure', 'gcp', 'bigquery', 'kafka', 'pyspark', 'word']</t>
  </si>
  <si>
    <t>Rust Engineer (1.5 month duration)</t>
  </si>
  <si>
    <t>Johannesburg, South Africa</t>
  </si>
  <si>
    <t>Linum Labs</t>
  </si>
  <si>
    <t>['rust', 'python', 'react']</t>
  </si>
  <si>
    <t>Akkodis</t>
  </si>
  <si>
    <t>Trenton, MI</t>
  </si>
  <si>
    <t>Data Science Business Analyst  (w2 and local only)</t>
  </si>
  <si>
    <t>Financial Analyst, Product &amp; Technology</t>
  </si>
  <si>
    <t>Reltio</t>
  </si>
  <si>
    <t>['aws', 'gcp', 'azure', 'tableau']</t>
  </si>
  <si>
    <t>BI Analyst, Junior</t>
  </si>
  <si>
    <t>['sql', 'looker', 'power bi', 'tableau']</t>
  </si>
  <si>
    <t>HR Analyst</t>
  </si>
  <si>
    <t>Doer Signs</t>
  </si>
  <si>
    <t>Bookman Consulting</t>
  </si>
  <si>
    <t>['sql', 'python', 'gcp', 'aws', 'azure', 'word']</t>
  </si>
  <si>
    <t>Business Intelligence Engineer, ABDAI</t>
  </si>
  <si>
    <t>['go', 'nosql', 'r', 'sas', 'sas', 'matlab', 'sql', 'python', 'dynamodb', 'redshift', 'oracle', 'aws', 'tableau']</t>
  </si>
  <si>
    <t>Ziegler</t>
  </si>
  <si>
    <t>Data Science Business Analyst  (w2 and local only) - Now Hiring</t>
  </si>
  <si>
    <t>Attleboro, MA</t>
  </si>
  <si>
    <t>Business System Analyst (Life Insurance &amp; Annuities)</t>
  </si>
  <si>
    <t>Johns Creek, GA</t>
  </si>
  <si>
    <t>Stellar Consulting Solutions, LLC</t>
  </si>
  <si>
    <t>Data/Business Analsyt</t>
  </si>
  <si>
    <t>Matlen Silver</t>
  </si>
  <si>
    <t>['sql', 'excel', 'tableau', 'powerpoint', 'jira']</t>
  </si>
  <si>
    <t>Fort Wayne, IN</t>
  </si>
  <si>
    <t>Edtech.com</t>
  </si>
  <si>
    <t>Purdue University</t>
  </si>
  <si>
    <t>['cognos', 'tableau']</t>
  </si>
  <si>
    <t>Business Intelligence Engineer II</t>
  </si>
  <si>
    <t>Merritt Island, FL</t>
  </si>
  <si>
    <t>Blue Origin</t>
  </si>
  <si>
    <t>['sql', 'python', 'aws', 'pandas', 'seaborn', 'matplotlib', 'tableau', 'docker', 'kubernetes', 'gitlab', 'jira', 'confluence']</t>
  </si>
  <si>
    <t>Business Insights Analyst</t>
  </si>
  <si>
    <t>Jacksonville, FL</t>
  </si>
  <si>
    <t>Acosta</t>
  </si>
  <si>
    <t>['windows', 'excel', 'word', 'powerpoint', 'power bi']</t>
  </si>
  <si>
    <t>Technical Customer Success Manager</t>
  </si>
  <si>
    <t>Israel</t>
  </si>
  <si>
    <t>Dataloop AI</t>
  </si>
  <si>
    <t>['python']</t>
  </si>
  <si>
    <t>Creative Circle</t>
  </si>
  <si>
    <t>['sql', 'snowflake', 'tableau', 'excel', 'word']</t>
  </si>
  <si>
    <t>Economic Marketing Analyst</t>
  </si>
  <si>
    <t>Oak Park, IL</t>
  </si>
  <si>
    <t>Burtch Works</t>
  </si>
  <si>
    <t>['python', 'r', 'sql', 'azure', 'databricks', 'power bi', 'tableau']</t>
  </si>
  <si>
    <t>MySQL DBA/ Architecture</t>
  </si>
  <si>
    <t>Convoso</t>
  </si>
  <si>
    <t>['shell', 'perl', 'ruby', 'ruby', 'python', 'mysql', 'redis', 'linux', 'ansible', 'chef', 'terraform']</t>
  </si>
  <si>
    <t>Board Certified Behavior Analyst | Relocation to North Carolina</t>
  </si>
  <si>
    <t>Dearborn Heights, MI</t>
  </si>
  <si>
    <t>Sr. Manager, Data Migration Business Analyst( endur)</t>
  </si>
  <si>
    <t>Houston, TX</t>
  </si>
  <si>
    <t>MNR Consulting Services</t>
  </si>
  <si>
    <t>['sql', 'microsoft teams']</t>
  </si>
  <si>
    <t>Centreville, VA</t>
  </si>
  <si>
    <t>['shell', 'sql', 'python', 'javascript', 'vue.js']</t>
  </si>
  <si>
    <t>swipejobs</t>
  </si>
  <si>
    <t>Business Intelligence Engineer, FBA Product Analytics</t>
  </si>
  <si>
    <t>Amazon.com LLC</t>
  </si>
  <si>
    <t>El Segundo, CA</t>
  </si>
  <si>
    <t>Internet Brands</t>
  </si>
  <si>
    <t>['sql', 'python', 'tableau', 'excel']</t>
  </si>
  <si>
    <t>Decision Scientist - Full-time</t>
  </si>
  <si>
    <t>['sql', 'vba', 'excel']</t>
  </si>
  <si>
    <t>Fabric Engineer</t>
  </si>
  <si>
    <t>Cloudforce</t>
  </si>
  <si>
    <t>['sql', 'python', 'r', 't-sql', 'sql server', 'azure', 'databricks', 'snowflake', 'spark', 'hadoop', 'kafka', 'ssis', 'ssrs', 'power bi', 'github']</t>
  </si>
  <si>
    <t>Rancho Cucamonga, CA</t>
  </si>
  <si>
    <t>Gentex Corp.</t>
  </si>
  <si>
    <t>['oracle', 'excel', 'sap', 'qlik']</t>
  </si>
  <si>
    <t>['sql', 'sap', 'flow']</t>
  </si>
  <si>
    <t>Business Intelligence Analyst - Full Time</t>
  </si>
  <si>
    <t>Martin Luther King, Jr. Community Hospital</t>
  </si>
  <si>
    <t>['sql', 'c', 'oracle', 'tableau', 'power bi', 'excel']</t>
  </si>
  <si>
    <t>Analyst, Human Resources</t>
  </si>
  <si>
    <t>Brea, CA</t>
  </si>
  <si>
    <t>Champions Group Holdings</t>
  </si>
  <si>
    <t>['power bi', 'tableau', 'excel', 'dax']</t>
  </si>
  <si>
    <t>Business Systems Reporting Analyst</t>
  </si>
  <si>
    <t>Vaco by Highspring</t>
  </si>
  <si>
    <t>Chittagong, Bangladesh</t>
  </si>
  <si>
    <t>Crossover</t>
  </si>
  <si>
    <t>Bangladesh</t>
  </si>
  <si>
    <t>['spreadsheet']</t>
  </si>
  <si>
    <t>Associate Director, Business Insights and Analytics - Full-time</t>
  </si>
  <si>
    <t>North Wales, PA</t>
  </si>
  <si>
    <t>Merck</t>
  </si>
  <si>
    <t>Business Systems Analyst Intern - Now Hiring</t>
  </si>
  <si>
    <t>Santa Ana, CA</t>
  </si>
  <si>
    <t>First American Financial Corporation</t>
  </si>
  <si>
    <t>Allegan, MI</t>
  </si>
  <si>
    <t>['sql', 'sql server', 'power bi', 'excel', 'ssrs', 'sharepoint', 'dax', 'ssis']</t>
  </si>
  <si>
    <t>Deerfield, IL</t>
  </si>
  <si>
    <t>['sql', 'snowflake', 'aws', 'tableau']</t>
  </si>
  <si>
    <t>Associate Partner, Business Consulting - Data, Analytics and AI</t>
  </si>
  <si>
    <t>California</t>
  </si>
  <si>
    <t>Infosys Limited Digital</t>
  </si>
  <si>
    <t>Supply Chain Analyst (Urgent Hire)</t>
  </si>
  <si>
    <t>Batavia, IL</t>
  </si>
  <si>
    <t>['excel', 'outlook']</t>
  </si>
  <si>
    <t>Senior Financial Analyst - Now Hiring</t>
  </si>
  <si>
    <t>Pantheon Data</t>
  </si>
  <si>
    <t>['outlook', 'word', 'excel', 'sharepoint', 'powerpoint']</t>
  </si>
  <si>
    <t>Commercial Solutions Engineer</t>
  </si>
  <si>
    <t>Labrador City, NL, Canada</t>
  </si>
  <si>
    <t>['sql', 'python', 'snowflake', 'spark', 'git']</t>
  </si>
  <si>
    <t>Indianapolis, IN</t>
  </si>
  <si>
    <t>AKKODIS</t>
  </si>
  <si>
    <t>['python', 'aws', 'azure', 'node', 'tableau', 'power bi']</t>
  </si>
  <si>
    <t>Senior Business Analyst, Data Platform and Analytics</t>
  </si>
  <si>
    <t>Flower Mound, TX</t>
  </si>
  <si>
    <t>FFF Enterprises</t>
  </si>
  <si>
    <t>['sql', 'azure', 'jira']</t>
  </si>
  <si>
    <t>Santa Barbara, CA</t>
  </si>
  <si>
    <t>ScOp Venture Capital</t>
  </si>
  <si>
    <t>SR Business Intelligence Analyst - Full-time</t>
  </si>
  <si>
    <t>Duluth, GA</t>
  </si>
  <si>
    <t>Boehringer Ingelheim</t>
  </si>
  <si>
    <t>['tableau', 'excel', 'alteryx', 'qlik', 'cognos']</t>
  </si>
  <si>
    <t>Revenue Analyst (Analytics)</t>
  </si>
  <si>
    <t>Ryan Consulting Group</t>
  </si>
  <si>
    <t>['sql', 'excel', 'tableau']</t>
  </si>
  <si>
    <t>Entry Level Business Analyst - Now Hiring</t>
  </si>
  <si>
    <t>Data Cloud Merge</t>
  </si>
  <si>
    <t>['flow']</t>
  </si>
  <si>
    <t>Analyst, Risk Analytics</t>
  </si>
  <si>
    <t>CIBC</t>
  </si>
  <si>
    <t>['python', 'sql', 'javascript', 'databricks', 'express', 'power bi', 'tableau', 'excel']</t>
  </si>
  <si>
    <t>Business Data Analyst ( SQL + Power BI required) - Hybrid role - Locals to Pensacola, FL area Only</t>
  </si>
  <si>
    <t>Pensacola, FL</t>
  </si>
  <si>
    <t>Zillion Technologies, Inc.</t>
  </si>
  <si>
    <t>['sql', 'power bi', 'word', 'spreadsheet']</t>
  </si>
  <si>
    <t>Analyst, Strategic Analytics</t>
  </si>
  <si>
    <t>Universal Music Group</t>
  </si>
  <si>
    <t>['sql', 'excel', 'powerpoint']</t>
  </si>
  <si>
    <t>Power BI Expert</t>
  </si>
  <si>
    <t>Kochi, Japan</t>
  </si>
  <si>
    <t>Japan</t>
  </si>
  <si>
    <t>['sql', 'python', 'r', 'sql server', 'postgresql', 'mysql', 'snowflake', 'azure', 'aws', 'power bi', 'dax', 'excel']</t>
  </si>
  <si>
    <t>Business Intelligence Analyst - Pricing</t>
  </si>
  <si>
    <t>Unum</t>
  </si>
  <si>
    <t>['tableau', 'alteryx']</t>
  </si>
  <si>
    <t>Research And Development Engineer</t>
  </si>
  <si>
    <t>HCLTech</t>
  </si>
  <si>
    <t>['python', 'sql']</t>
  </si>
  <si>
    <t>Marketing Insight Analytics</t>
  </si>
  <si>
    <t>Princeton, NJ</t>
  </si>
  <si>
    <t>Net2Source Inc.</t>
  </si>
  <si>
    <t>['tableau', 'power bi', 'excel', 'powerpoint']</t>
  </si>
  <si>
    <t>Other Service Line - Business Analyst - BIZANT</t>
  </si>
  <si>
    <t>Costa Mesa, CA</t>
  </si>
  <si>
    <t>eTeam</t>
  </si>
  <si>
    <t>['java', 'javascript', 'sql', 'excel']</t>
  </si>
  <si>
    <t>Data Science Business Analyst</t>
  </si>
  <si>
    <t>Somerville, NJ</t>
  </si>
  <si>
    <t>Dawar Consulting, Inc.</t>
  </si>
  <si>
    <t>Senior Analyst - Business Analytics</t>
  </si>
  <si>
    <t>George Town, Cayman Islands</t>
  </si>
  <si>
    <t>Cayman Islands</t>
  </si>
  <si>
    <t>Quallent Pharmaceuticals Health, LLC</t>
  </si>
  <si>
    <t>Senior Analyst - Advanced Business Analytics</t>
  </si>
  <si>
    <t>Michigan</t>
  </si>
  <si>
    <t>ProActuary</t>
  </si>
  <si>
    <t>Ally Financial</t>
  </si>
  <si>
    <t>['sql', 'python', 'r', 'snowflake', 'jupyter', 'excel', 'power bi', 'tableau', 'gitlab']</t>
  </si>
  <si>
    <t>Analyst, Visa Consulting and Analytics (VCA), Risk Practice</t>
  </si>
  <si>
    <t>Guatemala</t>
  </si>
  <si>
    <t>Visa</t>
  </si>
  <si>
    <t>['tableau', 'power bi']</t>
  </si>
  <si>
    <t>Data Solutions Business Analyst</t>
  </si>
  <si>
    <t>Laurel, MD</t>
  </si>
  <si>
    <t>Johns Hopkins Applied Physics Laboratory</t>
  </si>
  <si>
    <t>['apl', 'sql', 'go', 'spark', 'power bi']</t>
  </si>
  <si>
    <t>Business Analyst - Technical - Senior - Full-time</t>
  </si>
  <si>
    <t>Business Analyst (Junior)</t>
  </si>
  <si>
    <t>Philippines</t>
  </si>
  <si>
    <t>Octal Philippines Inc.</t>
  </si>
  <si>
    <t>['sql', 'java', 'sql server', 'oracle', 'unix', 'windows', 'visio', 'powerpoint', 'flow']</t>
  </si>
  <si>
    <t>Salem, NC</t>
  </si>
  <si>
    <t>Truliant Federal Credit Union</t>
  </si>
  <si>
    <t>['sql', 'python', 'r', 'oracle', 'power bi', 'tableau', 'excel']</t>
  </si>
  <si>
    <t>Marketing Science Business Intelligence Lead</t>
  </si>
  <si>
    <t>Snapchat</t>
  </si>
  <si>
    <t>['sql', 'python', 'r', 'c', 'bigquery', 'snowflake', 'express', 'looker', 'tableau', 'power bi']</t>
  </si>
  <si>
    <t>Alined Consulting Group</t>
  </si>
  <si>
    <t>Sr. Applied Science Manager, People eXperience Technology Central Science (PXTCS)</t>
  </si>
  <si>
    <t>Business Analyst (Commercial Analytics &amp; Insights)</t>
  </si>
  <si>
    <t>Chipton Ross Inc.</t>
  </si>
  <si>
    <t>['python', 'r', 'snowflake', 'tableau', 'alteryx', 'excel', 'powerpoint', 'word']</t>
  </si>
  <si>
    <t>Himalayas.app</t>
  </si>
  <si>
    <t>Antigua and Barbuda</t>
  </si>
  <si>
    <t>Designit</t>
  </si>
  <si>
    <t>Library Assistant I/Library Assistant (Learning and Research Services)</t>
  </si>
  <si>
    <t>Hong Kong</t>
  </si>
  <si>
    <t>The University of Hong Kong</t>
  </si>
  <si>
    <t>['python', 'r', 'power bi']</t>
  </si>
  <si>
    <t>Senior Business Analyst, Data Platform &amp; Analytics</t>
  </si>
  <si>
    <t>Quantix</t>
  </si>
  <si>
    <t>['sql', 'databricks', 'azure', 'sap', 'unity', 'jira', 'confluence']</t>
  </si>
  <si>
    <t>Senior Business Intelligence and Analytics Analyst</t>
  </si>
  <si>
    <t>Huntsville, AL</t>
  </si>
  <si>
    <t>Experteer</t>
  </si>
  <si>
    <t>Boeing</t>
  </si>
  <si>
    <t>['sql', 'python', 'html', 'css', 'sql server', 'power bi', 'tableau', 'sap']</t>
  </si>
  <si>
    <t>Business Insights &amp; Analytics Analyst Senior</t>
  </si>
  <si>
    <t>111 CRMC Capital Research &amp; Mgmt</t>
  </si>
  <si>
    <t>['sql', 'python', 'databricks', 'pyspark', 'tableau', 'ssrs', 'alteryx']</t>
  </si>
  <si>
    <t>Sr. Business Systems Analyst - GTM</t>
  </si>
  <si>
    <t>Confluent</t>
  </si>
  <si>
    <t>Sr Analyst, Network Strategy, Pricing &amp; Analytics</t>
  </si>
  <si>
    <t>['sql', 'sql server', 'excel', 'powerpoint']</t>
  </si>
  <si>
    <t>Sr Business Information Mgmt Analyst ("Credit Card") - Excel/SQL/Tableau/Python/Jira</t>
  </si>
  <si>
    <t>Business Insights Analyst II (US) - Decision Science</t>
  </si>
  <si>
    <t>Mt Laurel Township, NJ</t>
  </si>
  <si>
    <t>TD</t>
  </si>
  <si>
    <t>['python', 'databricks', 'excel', 'alteryx', 'power bi', 'powerpoint']</t>
  </si>
  <si>
    <t>Senior Customer Success Analyst, USA, Remote</t>
  </si>
  <si>
    <t>Guadeloupe</t>
  </si>
  <si>
    <t>Fundraise Up</t>
  </si>
  <si>
    <t>['sql', 'sheets', 'looker', 'tableau']</t>
  </si>
  <si>
    <t>Senior Financial Analyst, Field Finance - Full-time</t>
  </si>
  <si>
    <t>Puerto Rico</t>
  </si>
  <si>
    <t>WM</t>
  </si>
  <si>
    <t>['c', 'excel', 'flow']</t>
  </si>
  <si>
    <t>Senior Business Analyst, Data Platform and Analytics - Now Hiring</t>
  </si>
  <si>
    <t>FFF Enterprises, Inc</t>
  </si>
  <si>
    <t>['sql', 'azure', 'databricks', 'sap', 'unity', 'jira', 'confluence']</t>
  </si>
  <si>
    <t>Business Analyst | SQL | Data Mining | Sales</t>
  </si>
  <si>
    <t>['sql', 'word']</t>
  </si>
  <si>
    <t>Sr Analyst, Business Analytics</t>
  </si>
  <si>
    <t>['sql', 'sas', 'sas', 'sql server', 'bigquery', 'oracle', 'jupyter', 'ssis', 'word', 'excel']</t>
  </si>
  <si>
    <t>Manager - Data and Analytics</t>
  </si>
  <si>
    <t>Tustin, CA</t>
  </si>
  <si>
    <t>Tustin Temporary Emergency Shelter / Orange County Rescue Mission / Hurtt Family Health Clinic</t>
  </si>
  <si>
    <t>['sql', 'crystal', 'excel', 'powerpoint']</t>
  </si>
  <si>
    <t>Senior Analyst, Report Engineering - Learning &amp; Talent Solultions (Project Hire)</t>
  </si>
  <si>
    <t>The Walt Disney Company</t>
  </si>
  <si>
    <t>['sql', 'html', 'python', 'snowflake', 'tableau', 'power bi', 'cognos', 'sap', 'smartsheet', 'airtable']</t>
  </si>
  <si>
    <t>['sql', 'python', 'azure', 'databricks', 'power bi']</t>
  </si>
  <si>
    <t>Fortune Brands Innovations</t>
  </si>
  <si>
    <t>['qlik', 'tableau']</t>
  </si>
  <si>
    <t>Ecommerce Analyst</t>
  </si>
  <si>
    <t>Calculated Hire</t>
  </si>
  <si>
    <t>['word', 'excel']</t>
  </si>
  <si>
    <t>Business Operations Analyst III</t>
  </si>
  <si>
    <t>DISH</t>
  </si>
  <si>
    <t>['sql', 'python', 'r', 'excel', 'tableau', 'power bi', 'looker']</t>
  </si>
  <si>
    <t>Salesforce Business Systems Analyst</t>
  </si>
  <si>
    <t>Gusto</t>
  </si>
  <si>
    <t>Analyst, Business Analysis - Retail IQ</t>
  </si>
  <si>
    <t>Lincoln Financial</t>
  </si>
  <si>
    <t>['express', 'jira']</t>
  </si>
  <si>
    <t>Accounting and Reporting Analyst</t>
  </si>
  <si>
    <t>Alabama</t>
  </si>
  <si>
    <t>PANGEATWO</t>
  </si>
  <si>
    <t>Associate Business Analyst</t>
  </si>
  <si>
    <t>['sql', 'aws', 'redshift', 'gdpr', 'flow']</t>
  </si>
  <si>
    <t>Business Analyst - Media/Entertainment</t>
  </si>
  <si>
    <t>Burbank, CA</t>
  </si>
  <si>
    <t>LanceSoft, Inc.</t>
  </si>
  <si>
    <t>Business Intelligence Engineer, ROW Supply Chain Analytics, Research and Product</t>
  </si>
  <si>
    <t>Gurugram, Haryana, India</t>
  </si>
  <si>
    <t>Amazon.com</t>
  </si>
  <si>
    <t>['nosql', 'sql', 'python', 'dynamodb', 'aws', 'redshift', 'oracle', 'excel', 'tableau']</t>
  </si>
  <si>
    <t>Business Analyst (Remote)</t>
  </si>
  <si>
    <t>Asheville, NC</t>
  </si>
  <si>
    <t>Vaya Health</t>
  </si>
  <si>
    <t>['sql', 'terminal']</t>
  </si>
  <si>
    <t>HR SYSTEMS &amp; REPORTING ANALYST (Available to sit in Indianapolis, Chicago or Atlanta)</t>
  </si>
  <si>
    <t>Barnes &amp; Thornburg LLP</t>
  </si>
  <si>
    <t>['word', 'excel', 'powerpoint', 'outlook']</t>
  </si>
  <si>
    <t>Jora</t>
  </si>
  <si>
    <t>Oceanside, CA</t>
  </si>
  <si>
    <t>Linkitall LLC</t>
  </si>
  <si>
    <t>Sr. Business Intelligence Engineer, Deal Tooling and Insights, Strategic Customer Engagements</t>
  </si>
  <si>
    <t>Amazon Web Services (AWS)</t>
  </si>
  <si>
    <t>Spring Hill, TN</t>
  </si>
  <si>
    <t>Preventia Security, LLC</t>
  </si>
  <si>
    <t>Behavioral Health Analyst</t>
  </si>
  <si>
    <t>JWCH Institute</t>
  </si>
  <si>
    <t>Sr. Analyst, Business Analytics</t>
  </si>
  <si>
    <t>Hurlburt Field, FL</t>
  </si>
  <si>
    <t>GoTo</t>
  </si>
  <si>
    <t>['sql', 'python', 'pandas', 'numpy', 'excel', 'power bi', 'tableau']</t>
  </si>
  <si>
    <t>Piscataway, NJ</t>
  </si>
  <si>
    <t>SGS Consulting</t>
  </si>
  <si>
    <t>['word', 'excel', 'outlook', 'sap']</t>
  </si>
  <si>
    <t>SR ANALYST MERCH SOL ONLINE - Full-time</t>
  </si>
  <si>
    <t>Home Depot</t>
  </si>
  <si>
    <t>['sql', 'excel', 'tableau', 'powerpoint']</t>
  </si>
  <si>
    <t>NEWMARK</t>
  </si>
  <si>
    <t>['excel', 'flow']</t>
  </si>
  <si>
    <t>Course: Effective Business Decisions Using Data Analysis</t>
  </si>
  <si>
    <t>Dubai - United Arab Emirates</t>
  </si>
  <si>
    <t>United Arab Emirates</t>
  </si>
  <si>
    <t>Europeanqualitytc</t>
  </si>
  <si>
    <t>SQL Server DBA</t>
  </si>
  <si>
    <t>Scottsdale, AZ</t>
  </si>
  <si>
    <t>Paragon IT Professionals</t>
  </si>
  <si>
    <t>['sql', 'sql server', 'oracle', 'phoenix']</t>
  </si>
  <si>
    <t>Business Intelligence, Analyst</t>
  </si>
  <si>
    <t>Wood Dale, IL</t>
  </si>
  <si>
    <t>AAR Corporation</t>
  </si>
  <si>
    <t>['sql', 'python', 'php', 'java', 'go', 'sql server', 'oracle', 'power bi', 'excel']</t>
  </si>
  <si>
    <t>Various Positions in the Korean Peninsula</t>
  </si>
  <si>
    <t>Sierra Leone</t>
  </si>
  <si>
    <t>Peraton</t>
  </si>
  <si>
    <t>['planner']</t>
  </si>
  <si>
    <t>Director of Quality</t>
  </si>
  <si>
    <t>Bronx, NY</t>
  </si>
  <si>
    <t>Perrigo Company plc</t>
  </si>
  <si>
    <t>Rosemont, IL</t>
  </si>
  <si>
    <t>Edwards, IL</t>
  </si>
  <si>
    <t>HSE Analyst</t>
  </si>
  <si>
    <t>S&amp;C Electric Company</t>
  </si>
  <si>
    <t>['dart', 'sql', 'r', 'python', 'oracle', 'sharepoint', 'powerpoint']</t>
  </si>
  <si>
    <t>Analyst, Professional Practices</t>
  </si>
  <si>
    <t>Wintrust Financial Corporation</t>
  </si>
  <si>
    <t>Marketing Business Analyst</t>
  </si>
  <si>
    <t>Springfield, IL</t>
  </si>
  <si>
    <t>Acro Service Corp</t>
  </si>
  <si>
    <t>['go', 'excel', 'outlook', 'powerpoint', 'power bi']</t>
  </si>
  <si>
    <t>Garden Grove, CA</t>
  </si>
  <si>
    <t>Uremet Corporation</t>
  </si>
  <si>
    <t>['sheets', 'word', 'excel']</t>
  </si>
  <si>
    <t>Data and Business Analyst</t>
  </si>
  <si>
    <t>BizFirst</t>
  </si>
  <si>
    <t>['sql', 'html', 'css', 'aws', 'tableau', 'sharepoint', 'jira']</t>
  </si>
  <si>
    <t>Senior Marketing Analyst</t>
  </si>
  <si>
    <t>T-Mobile USA, Inc.</t>
  </si>
  <si>
    <t>Analyst,Sales Ops</t>
  </si>
  <si>
    <t>MLB_HOD Head of Department (MLB A Group)-Houston,TX</t>
  </si>
  <si>
    <t>Foxconn Assembly LLC</t>
  </si>
  <si>
    <t>Summit, NJ</t>
  </si>
  <si>
    <t>Strategic Employment Partners (SEP)</t>
  </si>
  <si>
    <t>Accounting Reporting Analyst</t>
  </si>
  <si>
    <t>Accountants One</t>
  </si>
  <si>
    <t>Klein, TX</t>
  </si>
  <si>
    <t>['excel', 'word']</t>
  </si>
  <si>
    <t>Business Systems Analyst – Corporate Technology Data Engineering &amp; Analytics</t>
  </si>
  <si>
    <t>Springfield, MA</t>
  </si>
  <si>
    <t>Massachusetts Mutual Life Insurance Company</t>
  </si>
  <si>
    <t>['sql', 'snowflake', 'databricks', 'power bi', 'tableau', 'microstrategy']</t>
  </si>
  <si>
    <t>Associate Professor of Finance and Business Analytics</t>
  </si>
  <si>
    <t>Riverside, CA</t>
  </si>
  <si>
    <t>La Sierra University</t>
  </si>
  <si>
    <t>Marketing Analyst - Full-time</t>
  </si>
  <si>
    <t>DeSoto, TX</t>
  </si>
  <si>
    <t>Enterprise Bank and Trust</t>
  </si>
  <si>
    <t>Entry Level Data/Business Analyst</t>
  </si>
  <si>
    <t>SynergisticIT</t>
  </si>
  <si>
    <t>['java', 'javascript', 'c++', 'sas', 'sas', 'python', 'spring', 'tableau', 'docker', 'jenkins']</t>
  </si>
  <si>
    <t>Business &amp; Systems Analyst Intern - Now Hiring</t>
  </si>
  <si>
    <t>McDonough, GA</t>
  </si>
  <si>
    <t>Purple</t>
  </si>
  <si>
    <t>Fond du Lac, WI</t>
  </si>
  <si>
    <t>Mercury Marine</t>
  </si>
  <si>
    <t>['sql', 'r', 'python', 'tableau', 'power bi']</t>
  </si>
  <si>
    <t>DBA Manager with Oracle &amp; Cassandra strong skills, San Jose, CA</t>
  </si>
  <si>
    <t>Data Vector Solutions www.datavectorsolutions.com</t>
  </si>
  <si>
    <t>['python', 'shell', 'mongodb', 'mongodb', 'cassandra', 'postgresql', 'oracle', 'aws', 'azure', 'ansible', 'terraform', 'jenkins']</t>
  </si>
  <si>
    <t>Account Manager - Media Activation (P3452)</t>
  </si>
  <si>
    <t>Monrovia, CA</t>
  </si>
  <si>
    <t>120VC</t>
  </si>
  <si>
    <t>['unity', 'smartsheet']</t>
  </si>
  <si>
    <t>Senior Business Intelligence and Visualization Analyst</t>
  </si>
  <si>
    <t>Frontline Source Group - Nationwide Staffing Agency and Executive Search Firm</t>
  </si>
  <si>
    <t>['sql', 'python', 'java', 'c++', 'c#', 'sql server', 'power bi']</t>
  </si>
  <si>
    <t>Radiological Society of North America (RSNA)</t>
  </si>
  <si>
    <t>['sql', 'azure', 'power bi', 'dax', 'git']</t>
  </si>
  <si>
    <t>['visio']</t>
  </si>
  <si>
    <t>Auto Casualty Claims Supervisor</t>
  </si>
  <si>
    <t>New Bedford, IL</t>
  </si>
  <si>
    <t>First Chicago Insurance Company (FCIC)</t>
  </si>
  <si>
    <t>Toyota Internship Summer 2025 Program | Apply Online</t>
  </si>
  <si>
    <t>Qatar (+19 others)</t>
  </si>
  <si>
    <t>InternsGrab.net</t>
  </si>
  <si>
    <t>Qatar</t>
  </si>
  <si>
    <t>Toyota</t>
  </si>
  <si>
    <t>Business Analyst, Amazon Merch on Demand</t>
  </si>
  <si>
    <t>Hybrid Board Certified Behavior Analyst (BCBA)</t>
  </si>
  <si>
    <t>Decatur, IL</t>
  </si>
  <si>
    <t>A Path Forward</t>
  </si>
  <si>
    <t>Analista Sr de Planificación de Itinerarios</t>
  </si>
  <si>
    <t>Panama City, Panama</t>
  </si>
  <si>
    <t>Copa Airlines</t>
  </si>
  <si>
    <t>['python', 'javascript', 'r', 'sql', 'nosql', 'mongodb', 'mongodb', 'sql server', 'tableau', 'power bi', 'looker', 'alteryx']</t>
  </si>
  <si>
    <t>Lead - Risk Execution</t>
  </si>
  <si>
    <t>Wilmington, DE</t>
  </si>
  <si>
    <t>Monster</t>
  </si>
  <si>
    <t>OneMain Financial</t>
  </si>
  <si>
    <t>['python', 'aws', 'azure', 'django', 'flask', 'windows', 'git', 'gitlab']</t>
  </si>
  <si>
    <t>NonStop DBA</t>
  </si>
  <si>
    <t>Sr Manager, Client Experience</t>
  </si>
  <si>
    <t>Willowbrook, IL</t>
  </si>
  <si>
    <t>BDO USA</t>
  </si>
  <si>
    <t>['java', 'azure', 'excel', 'word', 'powerpoint', 'outlook', 'visio', 'tableau', 'qlik', 'sharepoint', 'flow', 'jira']</t>
  </si>
  <si>
    <t>Business Analytics and Insights Advisor</t>
  </si>
  <si>
    <t>Johnson and Johnson</t>
  </si>
  <si>
    <t>['sql', 'crystal', 'phoenix', 'excel', 'tableau']</t>
  </si>
  <si>
    <t>Advertise Purple</t>
  </si>
  <si>
    <t>['sheets']</t>
  </si>
  <si>
    <t>Financial Analyst/Account Specialist</t>
  </si>
  <si>
    <t>North Chicago, IL</t>
  </si>
  <si>
    <t>Select Source International</t>
  </si>
  <si>
    <t>859 - Content Marketer</t>
  </si>
  <si>
    <t>Peru</t>
  </si>
  <si>
    <t>GoFasti</t>
  </si>
  <si>
    <t>AVP, Finance and Treasury Risk</t>
  </si>
  <si>
    <t>Altamonte Springs, FL</t>
  </si>
  <si>
    <t>Synchrony</t>
  </si>
  <si>
    <t>['go', 'excel', 'powerpoint', 'word']</t>
  </si>
  <si>
    <t>Tennis Centre Manager</t>
  </si>
  <si>
    <t>City of Orlando</t>
  </si>
  <si>
    <t>Power BI UX/UI Analyst</t>
  </si>
  <si>
    <t>San Diego, CA</t>
  </si>
  <si>
    <t>Senior Analyst, Origination</t>
  </si>
  <si>
    <t>Invenergy</t>
  </si>
  <si>
    <t>Product Owner/Business Analyst</t>
  </si>
  <si>
    <t>['mongodb', 'mongodb', 'tableau', 'jira', 'confluence']</t>
  </si>
  <si>
    <t>Phone Support Technician/ Bilingual</t>
  </si>
  <si>
    <t>Austell, GA</t>
  </si>
  <si>
    <t>Motion Recruitment</t>
  </si>
  <si>
    <t>Snowflake DBA</t>
  </si>
  <si>
    <t>Nesco Resource</t>
  </si>
  <si>
    <t>['python', 'powershell', 'sql', 'snowflake', 'azure']</t>
  </si>
  <si>
    <t>Material Master / Supply Chain (Remote)</t>
  </si>
  <si>
    <t>Engineering Manager, Events</t>
  </si>
  <si>
    <t>Barbados</t>
  </si>
  <si>
    <t>Hightouch</t>
  </si>
  <si>
    <t>['c', 'go', 'monday.com']</t>
  </si>
  <si>
    <t>Data Cloud Business Analyst</t>
  </si>
  <si>
    <t>East Hanover, NJ</t>
  </si>
  <si>
    <t>Novartis</t>
  </si>
  <si>
    <t>['sql', 'snowflake', 'gdpr', 'tableau']</t>
  </si>
  <si>
    <t>Junior Software Developer / Business Analyst</t>
  </si>
  <si>
    <t>Kernel Solutions Inc</t>
  </si>
  <si>
    <t>['java', 'sql', 'react', 'spring', 'linux']</t>
  </si>
  <si>
    <t>American Academy of Orthopaedic Surgeons (AAOS)</t>
  </si>
  <si>
    <t>['sql', 'python', 'sql server', 'azure', 'snowflake', 'power bi', 'excel', 'word', 'powerpoint', 'visio']</t>
  </si>
  <si>
    <t>UNICEF: Operations Manager (Risk and Compliance) – Khartoum</t>
  </si>
  <si>
    <t>Khartoum, Sudan</t>
  </si>
  <si>
    <t>UNjoblink</t>
  </si>
  <si>
    <t>Sudan</t>
  </si>
  <si>
    <t>UNICEF - United Nations Children's Fund</t>
  </si>
  <si>
    <t>Sr. Presales Engineer (Enterprise &amp; Strategic), USA, Remote</t>
  </si>
  <si>
    <t>['gdpr']</t>
  </si>
  <si>
    <t>Customer Success Manager, LATAM, Remote</t>
  </si>
  <si>
    <t>Double Oak, TX</t>
  </si>
  <si>
    <t>Fff Enterprises</t>
  </si>
  <si>
    <t>(USA) Area Manager Asset Protection - All DC/FC</t>
  </si>
  <si>
    <t>Phillipsburg, NJ</t>
  </si>
  <si>
    <t>Walmart</t>
  </si>
  <si>
    <t>['sharepoint']</t>
  </si>
  <si>
    <t>​​Principal Site Reliability Engineer​</t>
  </si>
  <si>
    <t>Redmond, WA</t>
  </si>
  <si>
    <t>Microsoft</t>
  </si>
  <si>
    <t>['sql', 'c', 'c++', 'c#', 'java', 'javascript', 'python', 'postgresql', 'azure', 'power bi']</t>
  </si>
  <si>
    <t>Business Intelligence Engineer , North America Network Sales and Operations planning</t>
  </si>
  <si>
    <t>['python', 'sql', 'r', 'ruby', 'ruby', 'aws', 'redshift', 'hadoop']</t>
  </si>
  <si>
    <t>Group Manager, Product - Plan</t>
  </si>
  <si>
    <t>Somalia</t>
  </si>
  <si>
    <t>GitLab</t>
  </si>
  <si>
    <t>['go', 'gitlab', 'jira', 'trello']</t>
  </si>
  <si>
    <t>Sr. Business Analyst, People Analytics, Entertainment PXT</t>
  </si>
  <si>
    <t>['sql', 'aws', 'redshift', 'tableau', 'power bi', 'qlik']</t>
  </si>
  <si>
    <t>Business Intelligence Engineer , Inbound, GCF ACES</t>
  </si>
  <si>
    <t>['python', 'nosql', 'r', 'sas', 'sas', 'matlab', 'sql', 'dynamodb', 'redshift', 'oracle', 'aws', 'tableau', 'excel']</t>
  </si>
  <si>
    <t>Client Relationship Manager - Experian Health - Remote</t>
  </si>
  <si>
    <t>Hope Hull, AL</t>
  </si>
  <si>
    <t>Experian</t>
  </si>
  <si>
    <t>Sr Account Manager- Remote</t>
  </si>
  <si>
    <t>KeHE Distributors, LLC</t>
  </si>
  <si>
    <t>['outlook']</t>
  </si>
  <si>
    <t>['sql', 'python', 'azure', 'databricks', 'pyspark', 'excel']</t>
  </si>
  <si>
    <t>Director, Actuarial Services - Transform Healthcare &amp; Your Career</t>
  </si>
  <si>
    <t>Evolent</t>
  </si>
  <si>
    <t>['sql', 'sas', 'sas', 'excel']</t>
  </si>
  <si>
    <t>Massage Therapist (LMT) in Windermere w/1000 Sign On</t>
  </si>
  <si>
    <t>Windermere, FL</t>
  </si>
  <si>
    <t>Hand and Stone Massage and Facial Spa in Windermere</t>
  </si>
  <si>
    <t>Personal Assistant and Social Media Manager</t>
  </si>
  <si>
    <t>Chesterton, IN</t>
  </si>
  <si>
    <t>HCTD LLC</t>
  </si>
  <si>
    <t>Senior Manager - ITSM Processes</t>
  </si>
  <si>
    <t>J&amp;J Family of Companies</t>
  </si>
  <si>
    <t>Manager, Patient &amp; Site Engagement (1 of 2)</t>
  </si>
  <si>
    <t>['gcp', 'spring']</t>
  </si>
  <si>
    <t>Manager, Business Management</t>
  </si>
  <si>
    <t>['go', 'spring', 'word', 'excel', 'powerpoint', 'outlook']</t>
  </si>
  <si>
    <t>Specialist, GAAP &amp; SEC Financial Reporting &amp; Accounting</t>
  </si>
  <si>
    <t>['express']</t>
  </si>
  <si>
    <t>Business Intelligence Engineer, Fleet Maintenance Analytics, Fleet In-Life Services</t>
  </si>
  <si>
    <t>['python', 'sql', 'r', 'ruby', 'ruby', 'aws', 'redshift', 'hadoop', 'tableau']</t>
  </si>
  <si>
    <t>Associate Analyst, Business (ROPS)</t>
  </si>
  <si>
    <t>DaVita Kidney Care</t>
  </si>
  <si>
    <t>Business Intelligence Engineer, MODE</t>
  </si>
  <si>
    <t>['sql', 'python', 'nosql', 'dynamodb', 'aws', 'redshift', 'oracle', 'spark', 'tableau', 'git']</t>
  </si>
  <si>
    <t>Analyst testing</t>
  </si>
  <si>
    <t>['sql', 'flow', 'jira']</t>
  </si>
  <si>
    <t>Combat Systems SME - 23576</t>
  </si>
  <si>
    <t>California City, CA</t>
  </si>
  <si>
    <t>Huntington Ingalls Industries</t>
  </si>
  <si>
    <t>Senior Brand Designer</t>
  </si>
  <si>
    <t>['c', 'monday.com']</t>
  </si>
  <si>
    <t>Senior Site Reliability Engineer</t>
  </si>
  <si>
    <t>Iselin, NJ</t>
  </si>
  <si>
    <t>['python', 'java', 'scala', 'r', 'kafka', 'jenkins', 'github']</t>
  </si>
  <si>
    <t>Head of Service Quality</t>
  </si>
  <si>
    <t>La Puente, CA</t>
  </si>
  <si>
    <t>Coco Robotics</t>
  </si>
  <si>
    <t>['sql', 'tableau']</t>
  </si>
  <si>
    <t>Anti-Money Laundering Investigator</t>
  </si>
  <si>
    <t>Business Analyst (W2 Only)</t>
  </si>
  <si>
    <t>AGM Tech Solutions - A Woman and Latina-owned IT Staffing Firm-an Inc. 5000 company</t>
  </si>
  <si>
    <t>['visio', 'excel', 'powerpoint', 'jira', 'confluence']</t>
  </si>
  <si>
    <t>Findlay, OH</t>
  </si>
  <si>
    <t>Reporting Specialist</t>
  </si>
  <si>
    <t>New Tradition</t>
  </si>
  <si>
    <t>Pet-Sitter</t>
  </si>
  <si>
    <t>VCA Animal Hospitals</t>
  </si>
  <si>
    <t>Warehouse Analyst</t>
  </si>
  <si>
    <t>Valero</t>
  </si>
  <si>
    <t>['sap', 'excel', 'word', 'outlook']</t>
  </si>
  <si>
    <t>Commercial Analyst, Insights &amp; Analytics</t>
  </si>
  <si>
    <t>Fifth Third Bank</t>
  </si>
  <si>
    <t>['sql', 'sas', 'sas', 'r', 'python', 'windows', 'tableau', 'excel', 'power bi']</t>
  </si>
  <si>
    <t>Sr. Business Intelligence Analyst (Healthcare)</t>
  </si>
  <si>
    <t>Texas</t>
  </si>
  <si>
    <t>Compile</t>
  </si>
  <si>
    <t>['power bi', 'excel', 'powerpoint', 'smartsheet']</t>
  </si>
  <si>
    <t>Analyst - Selby Jennings</t>
  </si>
  <si>
    <t>Detroit, MI</t>
  </si>
  <si>
    <t>Jobs via eFinancialCareers</t>
  </si>
  <si>
    <t>Content Manager - Scientific</t>
  </si>
  <si>
    <t>Solana Beach, CA</t>
  </si>
  <si>
    <t>Scientist.com</t>
  </si>
  <si>
    <t>['excel', 'sheets', 'confluence']</t>
  </si>
  <si>
    <t>Senior Analyst, Reconciliation Service Fixed Income</t>
  </si>
  <si>
    <t>Neuberger Berman</t>
  </si>
  <si>
    <t>Veterinarian - Great Opportunity + Hight Salary - Nashville, GA</t>
  </si>
  <si>
    <t>Nashville, GA</t>
  </si>
  <si>
    <t>Desort</t>
  </si>
  <si>
    <t>Business Analyst, Enterprise Technology Services</t>
  </si>
  <si>
    <t>Invesco</t>
  </si>
  <si>
    <t>Research Affiliates</t>
  </si>
  <si>
    <t>['python', 'excel']</t>
  </si>
  <si>
    <t>Bloomington, IL</t>
  </si>
  <si>
    <t>Compeer Financial</t>
  </si>
  <si>
    <t>['sql', 'react', 'power bi', 'word', 'excel', 'powerpoint']</t>
  </si>
  <si>
    <t>IN-Associate  Azure/ETL D&amp;A Advisory Mumbai</t>
  </si>
  <si>
    <t>PwC</t>
  </si>
  <si>
    <t>['java', 'azure', 'databricks', 'pyspark', 'flow']</t>
  </si>
  <si>
    <t>Business Intelligence Analytst</t>
  </si>
  <si>
    <t>Livonia, MI</t>
  </si>
  <si>
    <t>['sql', 'r', 'python', 'aws', 'airflow', 'power bi', 'tableau']</t>
  </si>
  <si>
    <t>Revenue and Pricing Analyst</t>
  </si>
  <si>
    <t>MetroLagoons</t>
  </si>
  <si>
    <t>Business Analyst - Payments Data</t>
  </si>
  <si>
    <t>['sql', 'sql server', 'mysql', 'aws', 'azure', 'gcp', 'oracle', 'snowflake', 'redshift', 'databricks', 'gdpr', 'tableau', 'power bi']</t>
  </si>
  <si>
    <t>Financial Reporting Analyst</t>
  </si>
  <si>
    <t>Sarasota, FL</t>
  </si>
  <si>
    <t>Sarasota Clerk of the Circuit Court and County Comptroller</t>
  </si>
  <si>
    <t>Madison, WI</t>
  </si>
  <si>
    <t>Decision Scientist, Product</t>
  </si>
  <si>
    <t>['sql', 'python', 'r', 'sas', 'sas', 'matlab']</t>
  </si>
  <si>
    <t>Business Intelligence Engineer-II, UTR BI Team</t>
  </si>
  <si>
    <t>['sql', 'python', 'nosql', 'r', 'sas', 'sas', 'matlab', 'dynamodb', 'aws', 'redshift', 'oracle', 'tableau']</t>
  </si>
  <si>
    <t>Senior Project Manager Research</t>
  </si>
  <si>
    <t>Ann &amp; Robert H. Lurie Children's Hospital of Chicago</t>
  </si>
  <si>
    <t>['gcp']</t>
  </si>
  <si>
    <t>Mechanical Engineering Manager</t>
  </si>
  <si>
    <t>Johor Bahru, Johor, Malaysia</t>
  </si>
  <si>
    <t>Malaysia</t>
  </si>
  <si>
    <t>DayOne Data Centers</t>
  </si>
  <si>
    <t>Sr Lead Power BI Specialist</t>
  </si>
  <si>
    <t>Bridgewater, NJ</t>
  </si>
  <si>
    <t>Insurance Financial Services</t>
  </si>
  <si>
    <t>['c#', 'power bi', 'sharepoint']</t>
  </si>
  <si>
    <t>Senior People Business Partner, Security</t>
  </si>
  <si>
    <t>Ecuador</t>
  </si>
  <si>
    <t>['gitlab']</t>
  </si>
  <si>
    <t>Analyst, Business Intelligence</t>
  </si>
  <si>
    <t>Sol de Janeiro</t>
  </si>
  <si>
    <t>['sql', 'databricks', 'tableau', 'power bi', 'looker']</t>
  </si>
  <si>
    <t>SLED Law Enforcement Account Executive - North America</t>
  </si>
  <si>
    <t>Harris</t>
  </si>
  <si>
    <t>Sr Technical Recruiter (contract to hire)</t>
  </si>
  <si>
    <t>Jerry</t>
  </si>
  <si>
    <t>NBC Internship Summer 2025 Program | High Acceptance Rate</t>
  </si>
  <si>
    <t>Tanzania (+4 others)</t>
  </si>
  <si>
    <t>Tanzania</t>
  </si>
  <si>
    <t>NBC</t>
  </si>
  <si>
    <t>Coca Cola Internship 2025 | Beverage Industry Jobs</t>
  </si>
  <si>
    <t>Tanzania (+37 others)</t>
  </si>
  <si>
    <t>Coca-Cola</t>
  </si>
  <si>
    <t>['go', 'spring']</t>
  </si>
  <si>
    <t>Apple Internship 2025 for High School Students</t>
  </si>
  <si>
    <t>Indonesia (+54 others)</t>
  </si>
  <si>
    <t>Indonesia</t>
  </si>
  <si>
    <t>Apple</t>
  </si>
  <si>
    <t>['go', 'flow']</t>
  </si>
  <si>
    <t>Analyst, Commercial Analytics</t>
  </si>
  <si>
    <t>North Hollywood, CA</t>
  </si>
  <si>
    <t>NBCUniversal</t>
  </si>
  <si>
    <t>['sas', 'sas', 'r', 'excel', 'power bi', 'powerpoint', 'spss']</t>
  </si>
  <si>
    <t>IT Enterprise Business Analyst 2 / 3</t>
  </si>
  <si>
    <t>State of Georgia</t>
  </si>
  <si>
    <t>Executive Director, Content Distribution</t>
  </si>
  <si>
    <t>Himalayas</t>
  </si>
  <si>
    <t>Lesotho</t>
  </si>
  <si>
    <t>Lehigh University</t>
  </si>
  <si>
    <t>['drupal', 'looker']</t>
  </si>
  <si>
    <t>Security Administration Manager</t>
  </si>
  <si>
    <t>Dana Point, CA</t>
  </si>
  <si>
    <t>AMERICAN SYSTEMS</t>
  </si>
  <si>
    <t>Virtual Account Manager</t>
  </si>
  <si>
    <t>InsuraTec Services Group</t>
  </si>
  <si>
    <t>Business Account Executive</t>
  </si>
  <si>
    <t>Hurst, TX</t>
  </si>
  <si>
    <t>Spectrum</t>
  </si>
  <si>
    <t>Administrative Analyst</t>
  </si>
  <si>
    <t>University of California, Irvine</t>
  </si>
  <si>
    <t>Deli Specialist</t>
  </si>
  <si>
    <t>Bobs Country Meats &amp; Deli</t>
  </si>
  <si>
    <t>Senior Business Intelligence Engineer, WW Sustainability</t>
  </si>
  <si>
    <t>['python', 'sql', 'aws', 'tableau']</t>
  </si>
  <si>
    <t>Task Associate</t>
  </si>
  <si>
    <t>Buena Park, CA</t>
  </si>
  <si>
    <t>Ulta Beauty</t>
  </si>
  <si>
    <t>Associate Director of Business Intelligence - 155197</t>
  </si>
  <si>
    <t>Atrium</t>
  </si>
  <si>
    <t>['sql', 'python', 'redshift', 'bigquery', 'snowflake', 'spark', 'tableau', 'looker', 'git']</t>
  </si>
  <si>
    <t>Uber Internship for High School Students | 2025 Applications</t>
  </si>
  <si>
    <t>Philippines (+29 others)</t>
  </si>
  <si>
    <t>Uber Technologies Inc</t>
  </si>
  <si>
    <t>Senior Accessibility Engineer</t>
  </si>
  <si>
    <t>['html', 'css', 'javascript', 'gitlab']</t>
  </si>
  <si>
    <t>Senior Marketing Operations Manager</t>
  </si>
  <si>
    <t>GrowthLoop</t>
  </si>
  <si>
    <t>Sales Manager, SMB - Americas</t>
  </si>
  <si>
    <t>Ashby</t>
  </si>
  <si>
    <t>['c', 'go', 'flow', 'notion']</t>
  </si>
  <si>
    <t>Intel Internship | High School Summer 2025 Program</t>
  </si>
  <si>
    <t>Ireland (+14 others)</t>
  </si>
  <si>
    <t>Ireland</t>
  </si>
  <si>
    <t>Intel</t>
  </si>
  <si>
    <t>['oracle']</t>
  </si>
  <si>
    <t>Amazon Internship Summer 2025 for High School Students</t>
  </si>
  <si>
    <t>Ireland (+28 others)</t>
  </si>
  <si>
    <t>['go', 'python', 'java', 'aws']</t>
  </si>
  <si>
    <t>Retail Store Manager - AT&amp;T Authorized Retailer</t>
  </si>
  <si>
    <t>Schertz, TX</t>
  </si>
  <si>
    <t>Prime Communications</t>
  </si>
  <si>
    <t>shift supervisor - Store# 22655, FM1464 &amp; BELLAIRE</t>
  </si>
  <si>
    <t>Richmond, TX</t>
  </si>
  <si>
    <t>Starbucks</t>
  </si>
  <si>
    <t>Sales Engineer</t>
  </si>
  <si>
    <t>['go', 'snowflake', 'bigquery']</t>
  </si>
  <si>
    <t>Specialist, Strategic Sourcing</t>
  </si>
  <si>
    <t>Jones Lang LaSalle IP, Inc.</t>
  </si>
  <si>
    <t>EHS Business Partner</t>
  </si>
  <si>
    <t>Genuine Parts Company</t>
  </si>
  <si>
    <t>Senior Ambulatory Practice Manager</t>
  </si>
  <si>
    <t>Roanoke, AL</t>
  </si>
  <si>
    <t>Greater Baltimore Medical Center Healthcare</t>
  </si>
  <si>
    <t>['word', 'excel', 'powerpoint', 'flow']</t>
  </si>
  <si>
    <t>Project Manager - PMO</t>
  </si>
  <si>
    <t>Intermountain Healthcare</t>
  </si>
  <si>
    <t>Business Intelligence Engineer II, Amazon Search</t>
  </si>
  <si>
    <t>Palo Alto, CA</t>
  </si>
  <si>
    <t>['nosql', 'sql', 'python', 'dynamodb', 'redshift', 'oracle', 'aws', 'tableau']</t>
  </si>
  <si>
    <t>Senior FP&amp;A Analyst, Sales</t>
  </si>
  <si>
    <t>['sql', 'sheets', 'excel', 'tableau', 'gitlab']</t>
  </si>
  <si>
    <t>Business Intelligence</t>
  </si>
  <si>
    <t>Ontario, CA</t>
  </si>
  <si>
    <t>Hire Our Heroes Veteran Job Board</t>
  </si>
  <si>
    <t>['python', 'shell', 'aws', 'django']</t>
  </si>
  <si>
    <t>Maintenance Analyst</t>
  </si>
  <si>
    <t>La Porte, TX</t>
  </si>
  <si>
    <t>Austin Industrial, Inc.</t>
  </si>
  <si>
    <t>['sap', 'planner']</t>
  </si>
  <si>
    <t>IT Business Analyst (PowerBI)</t>
  </si>
  <si>
    <t>Guaynabo, Puerto Rico</t>
  </si>
  <si>
    <t>Pro Assets</t>
  </si>
  <si>
    <t>Infinium Spirits, Inc.</t>
  </si>
  <si>
    <t>['sql', 'python', 'azure', 'snowflake', 'databricks', 'power bi', 'dax', 'git']</t>
  </si>
  <si>
    <t>Teachers' Retirement System of the State of Illinois</t>
  </si>
  <si>
    <t>['sql', 'sql server', 'power bi', 'tableau', 'excel']</t>
  </si>
  <si>
    <t>JDM Funding Corporation</t>
  </si>
  <si>
    <t>['excel', 'word', 'sheets']</t>
  </si>
  <si>
    <t>Assistant Manager, Strategy and Analytics</t>
  </si>
  <si>
    <t>['sas', 'sas', 'visual basic', 'sql', 'python', 'r', 'excel', 'powerpoint', 'cognos']</t>
  </si>
  <si>
    <t>Analyst, Strategy and Analytics</t>
  </si>
  <si>
    <t>['python', 'r', 'sql', 'sas', 'sas', 'excel']</t>
  </si>
  <si>
    <t>Marketing Analytics Consultant</t>
  </si>
  <si>
    <t>Scientist - Operations</t>
  </si>
  <si>
    <t>Carson, CA</t>
  </si>
  <si>
    <t>TekWissen ®</t>
  </si>
  <si>
    <t>Marketing and Sales Analyst</t>
  </si>
  <si>
    <t>Gas South</t>
  </si>
  <si>
    <t>['go', 'sql', 'python', 'r', 'excel', 'tableau', 'power bi']</t>
  </si>
  <si>
    <t>Business Systems Analyst - 86172</t>
  </si>
  <si>
    <t>Rosemead, CA</t>
  </si>
  <si>
    <t>Swoon</t>
  </si>
  <si>
    <t>Business Technical Analyst - SAS</t>
  </si>
  <si>
    <t>['sas', 'sas', 'sql', 'vb.net', 'oracle']</t>
  </si>
  <si>
    <t>Sr. Business Intelligence Engineer, Amazon Freight</t>
  </si>
  <si>
    <t>Marketing Analyst - Partnerships</t>
  </si>
  <si>
    <t>NinjaHoldings</t>
  </si>
  <si>
    <t>Edwardsville, IL</t>
  </si>
  <si>
    <t>Operations Analyst - Tableau</t>
  </si>
  <si>
    <t>Auto Club Of Southern Calif</t>
  </si>
  <si>
    <t>['sql', 'aws', 'tableau']</t>
  </si>
  <si>
    <t>Healthcare Financial Analyst</t>
  </si>
  <si>
    <t>Flint, MI</t>
  </si>
  <si>
    <t>ALOIS Solutions</t>
  </si>
  <si>
    <t>Analyst / Associate</t>
  </si>
  <si>
    <t>Takenaka Partners LLC</t>
  </si>
  <si>
    <t>['sql', 'python', 'r', 'snowflake', 'looker', 'excel']</t>
  </si>
  <si>
    <t>Specialist - Business Analysis</t>
  </si>
  <si>
    <t>LTIMindtree</t>
  </si>
  <si>
    <t>Long Beach, CA via LinkedIn</t>
  </si>
  <si>
    <t>HireDirectNow.com</t>
  </si>
  <si>
    <t>['sql', 'snowflake', 'spark', 'looker', 'tableau', 'power bi']</t>
  </si>
  <si>
    <t>Data Business Analyst II - Hybrid</t>
  </si>
  <si>
    <t>Sr. IT Business Analyst (Data Analytics)</t>
  </si>
  <si>
    <t>axogen</t>
  </si>
  <si>
    <t>['sql', 'azure', 'power bi']</t>
  </si>
  <si>
    <t>Business Systems Analyst – Customer Data Domain</t>
  </si>
  <si>
    <t>Grafton, WI</t>
  </si>
  <si>
    <t>Regal Rexnord</t>
  </si>
  <si>
    <t>['sql', 'python', 'snowflake', 'azure', 'bigquery', 'oracle', 'kafka', 'airflow', 'gdpr', 'tableau', 'looker', 'sap', 'flow', 'docker', 'kubernetes', 'github', 'gitlab', 'jira']</t>
  </si>
  <si>
    <t>Web Content Analyst</t>
  </si>
  <si>
    <t>['html', 'javascript', 'visio']</t>
  </si>
  <si>
    <t>Rossmoor, CA</t>
  </si>
  <si>
    <t>Tpirc And Fai</t>
  </si>
  <si>
    <t>['sql', 'python', 'r', 'looker', 'excel', 'tableau', 'power bi', 'ringcentral']</t>
  </si>
  <si>
    <t>Build and Solutions Analyst (CRM)</t>
  </si>
  <si>
    <t>['javascript', 'word']</t>
  </si>
  <si>
    <t>IT Business analyst/ Salesforce Business Analyst - W2 only</t>
  </si>
  <si>
    <t>Meritore</t>
  </si>
  <si>
    <t>['powerpoint']</t>
  </si>
  <si>
    <t>Business Analyst, Portfolio Analytics</t>
  </si>
  <si>
    <t>Realty Income</t>
  </si>
  <si>
    <t>['python', 'sql', 'excel', 'powerpoint', 'outlook', 'power bi']</t>
  </si>
  <si>
    <t>Real Estate Debt Valuation Analyst&gt;</t>
  </si>
  <si>
    <t>Altus Group Limited</t>
  </si>
  <si>
    <t>Product Analyst (Digital Marketing Applications)</t>
  </si>
  <si>
    <t>I.T. Solutions, Inc.</t>
  </si>
  <si>
    <t>['sql', 'redshift', 'tableau', 'jira', 'confluence']</t>
  </si>
  <si>
    <t>Global Music Rights</t>
  </si>
  <si>
    <t>['sql', 'python', 'databricks', 'excel', 'power bi', 'tableau']</t>
  </si>
  <si>
    <t>Lake Forest, IL</t>
  </si>
  <si>
    <t>Novolex</t>
  </si>
  <si>
    <t>['excel', 'tableau']</t>
  </si>
  <si>
    <t>Loyalty Analyst</t>
  </si>
  <si>
    <t>Risk Adjustment Analyst</t>
  </si>
  <si>
    <t>Huntington Beach, CA</t>
  </si>
  <si>
    <t>Advantmed</t>
  </si>
  <si>
    <t>['sql', 'sql server']</t>
  </si>
  <si>
    <t>Business Intelligence Engineer, IB Supply Chain Analytics</t>
  </si>
  <si>
    <t>['nosql', 'python', 'java', 'r', 'redshift', 'oracle', 'tableau', 'excel', 'microstrategy']</t>
  </si>
  <si>
    <t>Cloud Engineer</t>
  </si>
  <si>
    <t>Director of Engineering</t>
  </si>
  <si>
    <t>Bahamas</t>
  </si>
  <si>
    <t>Customer.io</t>
  </si>
  <si>
    <t>Senior Business Intelligence Engineer, Amazon Inbound Transportation (AIT)</t>
  </si>
  <si>
    <t>['sql', 'python', 'aws', 'flow']</t>
  </si>
  <si>
    <t>Engineering Manager</t>
  </si>
  <si>
    <t>Perry Street Software</t>
  </si>
  <si>
    <t>['ruby', 'ruby', 'typescript', 'swift', 'kotlin', 'aws', 'react', 'express']</t>
  </si>
  <si>
    <t>Web Traffic Analyst</t>
  </si>
  <si>
    <t>SPECTRAFORCE</t>
  </si>
  <si>
    <t>Smart Hands Technician - Data Center</t>
  </si>
  <si>
    <t>Fortuna</t>
  </si>
  <si>
    <t>BI Engineer with AWS &amp; PowerBI Exp</t>
  </si>
  <si>
    <t>Neumeric Technologies Corporation</t>
  </si>
  <si>
    <t>['python', 'scala', 'sql', 'r', 't-sql', 'aws', 'power bi']</t>
  </si>
  <si>
    <t>Collibra Platform Expertise</t>
  </si>
  <si>
    <t>['groovy', 'javascript', 'sql', 'sql server', 'mysql', 'oracle', 'tableau']</t>
  </si>
  <si>
    <t>OpenShift Container Platform Lead</t>
  </si>
  <si>
    <t>Mphasis</t>
  </si>
  <si>
    <t>['java', 'kubernetes', 'jenkins', 'github']</t>
  </si>
  <si>
    <t>Manager, Enterprise Architecture &amp; Integration Engineering</t>
  </si>
  <si>
    <t>['javascript', 'aws', 'gcp', 'azure', 'hadoop', 'react', 'gitlab']</t>
  </si>
  <si>
    <t>Virtualization Specialist</t>
  </si>
  <si>
    <t>['powershell', 'windows']</t>
  </si>
  <si>
    <t>Principal Partner Manager - Amazon Web Services (AWS)</t>
  </si>
  <si>
    <t>Gretel</t>
  </si>
  <si>
    <t>['aws']</t>
  </si>
  <si>
    <t>Gen AI Cloud Engineer</t>
  </si>
  <si>
    <t>Encora</t>
  </si>
  <si>
    <t>['python', 'ruby', 'ruby', 'java', 'bash', 'sql', 'elasticsearch', 'aws', 'azure', 'gcp', 'bigquery', 'terraform', 'ansible', 'kubernetes', 'docker', 'jenkins', 'gitlab']</t>
  </si>
  <si>
    <t>Cloud FinOps Analyst with AWS</t>
  </si>
  <si>
    <t>Roseland, NJ</t>
  </si>
  <si>
    <t>Ustech Solutions</t>
  </si>
  <si>
    <t>['aws', 'oracle']</t>
  </si>
  <si>
    <t>Associate Customer Support Engineer</t>
  </si>
  <si>
    <t>Vanuatu</t>
  </si>
  <si>
    <t>['c++', 'sql', 'github']</t>
  </si>
  <si>
    <t>Sr. Solutions Engineer - Communication, Media &amp; Entertainment</t>
  </si>
  <si>
    <t>Amsterdam, Netherlands</t>
  </si>
  <si>
    <t>Magnet.me</t>
  </si>
  <si>
    <t>Netherlands</t>
  </si>
  <si>
    <t>Databricks</t>
  </si>
  <si>
    <t>['python', 'java', 'scala', 'databricks', 'spark', 'excel', 'unify']</t>
  </si>
  <si>
    <t>Platform Hardware Design Engineering Student Worker</t>
  </si>
  <si>
    <t>['python', 'c++']</t>
  </si>
  <si>
    <t>Testing-ETL-Staff</t>
  </si>
  <si>
    <t>['python', 'sql', 'perl', 'shell', 'sql server', 'oracle', 'sharepoint', 'ssrs', 'ssis']</t>
  </si>
  <si>
    <t>Technician - Data Center</t>
  </si>
  <si>
    <t>Briarcliff Manor, NY</t>
  </si>
  <si>
    <t>Wesco</t>
  </si>
  <si>
    <t>Business Intelligence Engineer, Amazon Publisher Services</t>
  </si>
  <si>
    <t>['sql', 'python', 'mysql', 'dynamodb', 'redshift', 'aws', 'tableau']</t>
  </si>
  <si>
    <t>Procure to Pay Support Delivery Analyst</t>
  </si>
  <si>
    <t>['java', 'c++', 'python', 'c#', 'ruby', 'ruby', 'php', 'typescript', 'kotlin', 'swift', 'sql', 'oracle', 'sap']</t>
  </si>
  <si>
    <t>Web Analytics Manager</t>
  </si>
  <si>
    <t>Fractal</t>
  </si>
  <si>
    <t>['javascript', 'html', 'css', 'sql', 'pandas', 'jupyter', 'outlook', 'tableau']</t>
  </si>
  <si>
    <t>IoT Platform Engineer</t>
  </si>
  <si>
    <t>Kuala Lumpur, Federal Territory of Kuala Lumpur, Malaysia</t>
  </si>
  <si>
    <t>Canonical</t>
  </si>
  <si>
    <t>['python', 'golang', 'gdpr', 'kafka', 'ubuntu', 'linux']</t>
  </si>
  <si>
    <t>Facets Configuration Analyst</t>
  </si>
  <si>
    <t>Mason, OH</t>
  </si>
  <si>
    <t>Computech Corporation</t>
  </si>
  <si>
    <t>['sql', 'oracle', 'windows']</t>
  </si>
  <si>
    <t>Commissioning Manager- Data Centers</t>
  </si>
  <si>
    <t>DataX Connect</t>
  </si>
  <si>
    <t>Data Center Operations Intern</t>
  </si>
  <si>
    <t>Bloom Energy</t>
  </si>
  <si>
    <t>Cloud Engineer- Data Focused</t>
  </si>
  <si>
    <t>Innovative Solutions</t>
  </si>
  <si>
    <t>['sql', 'python', 'java', 'dynamodb', 'aws', 'redshift', 'aurora', 'hadoop', 'spark', 'tableau', 'git']</t>
  </si>
  <si>
    <t>Senior Cloud Solutions Engineer</t>
  </si>
  <si>
    <t>Salem, OR</t>
  </si>
  <si>
    <t>['python', 'databricks', 'snowflake', 'bigquery', 'redshift', 'gcp', 'azure', 'pyspark', 'pandas', 'airflow', 'spark', 'hadoop', 'flask', 'jenkins', 'github', 'gitlab', 'docker', 'kubernetes']</t>
  </si>
  <si>
    <t>Data Center Technician, Global Server Operations</t>
  </si>
  <si>
    <t>Pflugerville, TX</t>
  </si>
  <si>
    <t>['linux']</t>
  </si>
  <si>
    <t>Data Center Security Specialist Intern</t>
  </si>
  <si>
    <t>Herndon, VA</t>
  </si>
  <si>
    <t>Principal Data Streaming Engineer (Cloud)</t>
  </si>
  <si>
    <t>['c#', 'c', 'c++', 'java', 'python', 'nosql', 'aws', 'azure', 'oracle', 'kafka', 'hadoop', 'spark', 'windows', 'unix', 'linux', 'flow', 'git', 'jenkins', 'terraform', 'ansible', 'jira']</t>
  </si>
  <si>
    <t>HPC/AI - Kubernetes Engineer</t>
  </si>
  <si>
    <t>Deloitte</t>
  </si>
  <si>
    <t>['python', 'tensorflow', 'pytorch', 'linux', 'kubernetes']</t>
  </si>
  <si>
    <t>Platform and Technical Communications Lead</t>
  </si>
  <si>
    <t>Anthropic</t>
  </si>
  <si>
    <t>Senior Network Automation Engineer</t>
  </si>
  <si>
    <t>['python', 'perl', 'mongodb', 'mongodb', 'flask', 'django', 'redhat', 'ansible', 'git']</t>
  </si>
  <si>
    <t>Cloud Support Engineer - Big Data</t>
  </si>
  <si>
    <t>Taipei, Taiwan</t>
  </si>
  <si>
    <t>Taiwan</t>
  </si>
  <si>
    <t>['nosql', 'sql', 'elasticsearch', 'aws', 'redshift', 'bigquery', 'snowflake', 'kafka', 'hadoop', 'spark', 'linux']</t>
  </si>
  <si>
    <t>St Paul, MN</t>
  </si>
  <si>
    <t>CDW</t>
  </si>
  <si>
    <t>['sql', 'azure', 'databricks', 'terraform', 'kubernetes', 'github']</t>
  </si>
  <si>
    <t>Engineers Apprentice</t>
  </si>
  <si>
    <t>JLL</t>
  </si>
  <si>
    <t>Engineer-CW  Engineer-CW</t>
  </si>
  <si>
    <t>['java', 'scala', 'kotlin', 'aws', 'azure', 'gcp', 'kafka', 'spark', 'docker', 'kubernetes']</t>
  </si>
  <si>
    <t>Principal Cloud Database Engineer - Remote</t>
  </si>
  <si>
    <t>Healthfirst, Inc</t>
  </si>
  <si>
    <t>['sql', 'python', 'bash', 'powershell', 'nosql', 'sql server', 'postgresql', 'dynamodb', 'neo4j', 'aws', 'azure', 'gcp', 'oracle', 'redshift', 'windows', 'ansible', 'terraform']</t>
  </si>
  <si>
    <t>Business Intelligence Engineer II, AWS Product BI</t>
  </si>
  <si>
    <t>['sql', 'dynamodb', 'aws', 'redshift', 'flow']</t>
  </si>
  <si>
    <t>Columbia, MD</t>
  </si>
  <si>
    <t>Leap Orbit LLC</t>
  </si>
  <si>
    <t>['bash', 'python', 'powershell', 'azure', 'aws', 'linux', 'windows', 'ansible', 'chef', 'puppet', 'terraform', 'docker', 'kubernetes']</t>
  </si>
  <si>
    <t>OpenShift Cloud DevSecOps Engineer</t>
  </si>
  <si>
    <t>Concord, CA</t>
  </si>
  <si>
    <t>['java', 'python', 'go', 'azure', 'oracle', 'kafka', 'linux', 'ansible', 'jenkins', 'kubernetes', 'terraform']</t>
  </si>
  <si>
    <t>Senior Azure Cloud Engineer</t>
  </si>
  <si>
    <t>JobMatchingPartner</t>
  </si>
  <si>
    <t>Albania</t>
  </si>
  <si>
    <t>['javascript', 'python', 'powershell', 'azure', 'git']</t>
  </si>
  <si>
    <t>Azure Platform Engineer</t>
  </si>
  <si>
    <t>Planet Technology</t>
  </si>
  <si>
    <t>['typescript', 'powershell', 'python', 'azure', 'databricks', 'jenkins', 'pulumi', 'terraform']</t>
  </si>
  <si>
    <t>Connectivity Engineer</t>
  </si>
  <si>
    <t>Eagle Mountain, UT</t>
  </si>
  <si>
    <t>Lead Customer Success Engineer</t>
  </si>
  <si>
    <t>['python', 'sql', 'javascript']</t>
  </si>
  <si>
    <t>Google Cloud Platform Developer</t>
  </si>
  <si>
    <t>Avance Consulting</t>
  </si>
  <si>
    <t>['sql', 'scala', 'java', 'db2', 'oracle', 'spark', 'kafka', 'flow']</t>
  </si>
  <si>
    <t>Data Center Energy Marshal - Constructiv</t>
  </si>
  <si>
    <t>Rockford, IL</t>
  </si>
  <si>
    <t>Electronic Environments Co., LLC</t>
  </si>
  <si>
    <t>Cloud Data &amp; Analytics Engineer - Senior Manager</t>
  </si>
  <si>
    <t>Austin, TX (+47 others)</t>
  </si>
  <si>
    <t>['azure', 'databricks', 'snowflake', 'spark']</t>
  </si>
  <si>
    <t>Buffalo, NY</t>
  </si>
  <si>
    <t>PRICE WATERHOUSE COOPERS</t>
  </si>
  <si>
    <t>GCP and DevOps Engineer</t>
  </si>
  <si>
    <t>New Jersey</t>
  </si>
  <si>
    <t>ESHYFT</t>
  </si>
  <si>
    <t>['sql', 'python', 'bash', 'gcp', 'bigquery', 'terraform', 'jenkins', 'kubernetes']</t>
  </si>
  <si>
    <t>Microsoft 365 &amp; Power Platform Engineer</t>
  </si>
  <si>
    <t>['powershell', 'power bi']</t>
  </si>
  <si>
    <t>Associate - Cybersecurity</t>
  </si>
  <si>
    <t>Inspira</t>
  </si>
  <si>
    <t>['powershell', 'bash', 'python', 'azure', 'aws']</t>
  </si>
  <si>
    <t>Manager of Enterprise Analytic Infrastructure</t>
  </si>
  <si>
    <t>Menomonee Falls, WI</t>
  </si>
  <si>
    <t>FROEDTERT HEALTH</t>
  </si>
  <si>
    <t>Customer Support Engineer</t>
  </si>
  <si>
    <t>['go', 'sql', 'snowflake', 'bigquery', 'looker', 'unify', 'slack']</t>
  </si>
  <si>
    <t>IN Manager - Data and Cloud Architect -Data and Analytics- Advisory- Mumbai</t>
  </si>
  <si>
    <t>['databricks', 'azure', 'aws', 'pyspark', 'airflow', 'hadoop', 'flow', 'git']</t>
  </si>
  <si>
    <t>Moonlighting Opportunity</t>
  </si>
  <si>
    <t>Berwyn, IL</t>
  </si>
  <si>
    <t>Alivio Medical Center</t>
  </si>
  <si>
    <t>Senior Infrastructure Analyst(Azure &amp; Windows VDI)</t>
  </si>
  <si>
    <t>Nuveen, a TIAA company</t>
  </si>
  <si>
    <t>['azure', 'windows']</t>
  </si>
  <si>
    <t>Ops Analyst</t>
  </si>
  <si>
    <t>PadSplit</t>
  </si>
  <si>
    <t>Facebook Internship 2025 | High School Summer Program</t>
  </si>
  <si>
    <t>Ethiopia (+35 others)</t>
  </si>
  <si>
    <t>Ethiopia</t>
  </si>
  <si>
    <t>Senior Full Stack &amp; Cloud Engineer(Azure) |REMOTE</t>
  </si>
  <si>
    <t>Uplers</t>
  </si>
  <si>
    <t>['powershell', 'sql', 'ruby', 'ruby', 'c#', 'typescript', 'postgresql', 'azure', 'aws', 'react', 'selenium', 'ruby on rails', 'next.js', 'ansible', 'github']</t>
  </si>
  <si>
    <t>Senior Cloud Security Engineer</t>
  </si>
  <si>
    <t>Bolingbrook, IL</t>
  </si>
  <si>
    <t>MDS (Micro-Data Systems)</t>
  </si>
  <si>
    <t>['azure', 'aws', 'gdpr', 'terraform', 'ansible']</t>
  </si>
  <si>
    <t>Research Administrator 2 CX - 135270</t>
  </si>
  <si>
    <t>La Jolla, CA</t>
  </si>
  <si>
    <t>University of California San Diego</t>
  </si>
  <si>
    <t>Customer Success Engineer</t>
  </si>
  <si>
    <t>['c', 'sql', 'monday.com', 'slack']</t>
  </si>
  <si>
    <t>Design Engineer, Web</t>
  </si>
  <si>
    <t>['c', 'css', 'react', 'next.js', 'monday.com']</t>
  </si>
  <si>
    <t>AWS Platform Engineer / Remote / Online Gaming</t>
  </si>
  <si>
    <t>['aws', 'kubernetes']</t>
  </si>
  <si>
    <t>Cloud Engineer (GCP)</t>
  </si>
  <si>
    <t>Home, PA</t>
  </si>
  <si>
    <t>Prime Therapeutics</t>
  </si>
  <si>
    <t>['python', 'sql', 'java', 'bigquery', 'pyspark', 'airflow', 'kafka', 'looker', 'alteryx', 'git']</t>
  </si>
  <si>
    <t>AWS Cloud Engineer</t>
  </si>
  <si>
    <t>Sacramento, CA</t>
  </si>
  <si>
    <t>['bash', 'python', 'aws', 'linux', 'terraform']</t>
  </si>
  <si>
    <t>Data/Cloud Engineer - Full-time</t>
  </si>
  <si>
    <t>Abbott</t>
  </si>
  <si>
    <t>['sql', 'python', 'scala', 'aws', 'azure', 'redshift', 'spark']</t>
  </si>
  <si>
    <t>Senior R&amp;D Engineer (Lens Formulation and Development)</t>
  </si>
  <si>
    <t>Cambium Biomaterials, Inc.</t>
  </si>
  <si>
    <t>Support Engineer, EU FBA</t>
  </si>
  <si>
    <t>Jeddah Saudi Arabia</t>
  </si>
  <si>
    <t>Saudi Arabia</t>
  </si>
  <si>
    <t>['python', 'sql', 'aws', 'tableau', 'power bi']</t>
  </si>
  <si>
    <t>ETL Engineer (AWS and SQL)</t>
  </si>
  <si>
    <t>['python', 'sql', 'postgresql', 'aws', 'redshift', 'pyspark', 'express', 'splunk', 'word', 'excel', 'powerpoint', 'outlook', 'gitlab']</t>
  </si>
  <si>
    <t>Team Lead - Applications (AWS and Data Analytics Pratitioner)</t>
  </si>
  <si>
    <t>BCX</t>
  </si>
  <si>
    <t>ETL TEST ENGINEER</t>
  </si>
  <si>
    <t>Alpharetta, GA</t>
  </si>
  <si>
    <t>Lorvin Technologies</t>
  </si>
  <si>
    <t>['python', 'sql', 'snowflake', 'aws', 'kafka', 'tableau', 'power bi']</t>
  </si>
  <si>
    <t>Cisco Internship Summer Program for High School Students</t>
  </si>
  <si>
    <t>Indonesia (+18 others)</t>
  </si>
  <si>
    <t>Cisco</t>
  </si>
  <si>
    <t>['databricks']</t>
  </si>
  <si>
    <t>Product Manager - Connectivity Governance</t>
  </si>
  <si>
    <t>JPMorgan Chase &amp; Co.</t>
  </si>
  <si>
    <t>['python', 'java', 'aws', 'azure']</t>
  </si>
  <si>
    <t>CNC/Manual Machinist</t>
  </si>
  <si>
    <t>Duncanville, TX</t>
  </si>
  <si>
    <t>Seternity Solutions</t>
  </si>
  <si>
    <t>Cloud Data &amp; Analytics Engineer - Senior Associate</t>
  </si>
  <si>
    <t>Oak Grove, NC</t>
  </si>
  <si>
    <t>Business Intelligence Engineer, Amazon Business</t>
  </si>
  <si>
    <t>['nosql', 'sql', 'python', 'r', 'sas', 'sas', 'matlab', 'dynamodb', 'redshift', 'oracle', 'aws', 'tableau']</t>
  </si>
  <si>
    <t>Cloud &amp; AI Solution Engineer – Innovative Data Platform</t>
  </si>
  <si>
    <t>['sql', 'postgresql', 'azure', 'databricks', 'bigquery', 'redshift', 'snowflake', 'oracle', 'hadoop']</t>
  </si>
  <si>
    <t>Data Management Customer Engineer III, Google Cloud</t>
  </si>
  <si>
    <t>Raleigh, NC</t>
  </si>
  <si>
    <t>Security Operations Engineer</t>
  </si>
  <si>
    <t>['windows', 'linux', 'macos']</t>
  </si>
  <si>
    <t>Cloud / AI Engineer</t>
  </si>
  <si>
    <t>Abu Dhabi - United Arab Emirates</t>
  </si>
  <si>
    <t>Atribs Metscon Group</t>
  </si>
  <si>
    <t>['azure', 'aws', 'tensorflow', 'pytorch', 'terraform', 'docker']</t>
  </si>
  <si>
    <t>Data Cloud Platform Engineer</t>
  </si>
  <si>
    <t>Worcester, MA</t>
  </si>
  <si>
    <t>New Age Software Services, Inc</t>
  </si>
  <si>
    <t>['python', 'bash', 'powershell', 'nosql', 'aws', 'snowflake', 'gdpr', 'airflow', 'splunk', 'terraform', 'jenkins', 'github', 'ansible', 'chef', 'puppet', 'docker', 'kubernetes', 'jira']</t>
  </si>
  <si>
    <t>Senior Research Scientist,  Connect</t>
  </si>
  <si>
    <t>['aws', 'hadoop', 'spark']</t>
  </si>
  <si>
    <t>Principal/Staff Software Consultant - Machine Learning + AWS SageMaker</t>
  </si>
  <si>
    <t>Pakistan</t>
  </si>
  <si>
    <t>10Pearls</t>
  </si>
  <si>
    <t>['python', 'aws', 'tensorflow', 'pytorch']</t>
  </si>
  <si>
    <t>Senior Web Analyst</t>
  </si>
  <si>
    <t>Cloud Solutions Engineer - Azure &amp; Databricks</t>
  </si>
  <si>
    <t>['sql', 'python', 'scala', 'azure', 'databricks']</t>
  </si>
  <si>
    <t>Customer Success Engineer - APAC</t>
  </si>
  <si>
    <t>Luxembourg</t>
  </si>
  <si>
    <t>Data Analyst</t>
  </si>
  <si>
    <t>Data Analyst - Healthcare</t>
  </si>
  <si>
    <t>Brooklyn, NY</t>
  </si>
  <si>
    <t>Bedford Stuyvesant Family Health Center</t>
  </si>
  <si>
    <t>['sql', 'excel', 'tableau', 'flow']</t>
  </si>
  <si>
    <t>Flight Test Engineer, Test Engineer, Test Data Analyst And Software Testing Position</t>
  </si>
  <si>
    <t>Patuxent River, MD</t>
  </si>
  <si>
    <t>Naval Air Systems Command (NAVAIR)</t>
  </si>
  <si>
    <t>Data Analyst - Risk Management and Monitoring (Turkey)</t>
  </si>
  <si>
    <t>Turkey</t>
  </si>
  <si>
    <t>Sezzle</t>
  </si>
  <si>
    <t>['sql', 'python', 'sas', 'sas', 'postgresql', 'redshift', 'aws', 'tableau', 'looker', 'power bi']</t>
  </si>
  <si>
    <t>Product Data Analyst (Chile)</t>
  </si>
  <si>
    <t>Chile</t>
  </si>
  <si>
    <t>['sql', 'python', 'postgresql', 'redshift', 'aws', 'tableau', 'looker', 'power bi']</t>
  </si>
  <si>
    <t>EHS Engineer (Power BI + Analytics)</t>
  </si>
  <si>
    <t>Kazakhstan</t>
  </si>
  <si>
    <t>Alstom</t>
  </si>
  <si>
    <t>['power bi', 'excel']</t>
  </si>
  <si>
    <t>Data Quality Analyst - EXEMPT (Continuous 8/21/24)</t>
  </si>
  <si>
    <t>Government of the Virgin Islands</t>
  </si>
  <si>
    <t>['word', 'powerpoint', 'excel']</t>
  </si>
  <si>
    <t>Data Quality Analyst - EXEMPT  (Continuous 8/21/24)</t>
  </si>
  <si>
    <t>GovernmentJobs.com</t>
  </si>
  <si>
    <t>Paylocity</t>
  </si>
  <si>
    <t>DJS FINANCIAL SERVICES LLC</t>
  </si>
  <si>
    <t>Analyst Advanced Analytics</t>
  </si>
  <si>
    <t>['python', 'sql', 'sas', 'sas', 'go', 'snowflake', 'airflow', 'excel', 'powerpoint', 'flow']</t>
  </si>
  <si>
    <t>Data Analyst Intern GSIP - Full-time</t>
  </si>
  <si>
    <t>Rolling Meadows, IL</t>
  </si>
  <si>
    <t>Gallagher</t>
  </si>
  <si>
    <t>Data Analyst/Engineer</t>
  </si>
  <si>
    <t>['java', 'c', 'c++', 'python', 'swift', 'oracle', 'aws', 'spring', 'django']</t>
  </si>
  <si>
    <t>Additive Manufacturing Data Analyst</t>
  </si>
  <si>
    <t>University Park, PA</t>
  </si>
  <si>
    <t>Penn State University</t>
  </si>
  <si>
    <t>['matlab', 'python']</t>
  </si>
  <si>
    <t>Product Data Analyst</t>
  </si>
  <si>
    <t>Cupertino, CA</t>
  </si>
  <si>
    <t>Maxonic</t>
  </si>
  <si>
    <t>['qlik']</t>
  </si>
  <si>
    <t>Boston, GA</t>
  </si>
  <si>
    <t>knightsbridgesolutions</t>
  </si>
  <si>
    <t>E-commerce Data Analyst</t>
  </si>
  <si>
    <t>J&amp;S Sincere Vision Inc</t>
  </si>
  <si>
    <t>['python', 'linux']</t>
  </si>
  <si>
    <t>Sales Data Analyst</t>
  </si>
  <si>
    <t>Practising Law Institute</t>
  </si>
  <si>
    <t>['sql', 'cognos', 'excel']</t>
  </si>
  <si>
    <t>Ponce, Puerto Rico</t>
  </si>
  <si>
    <t>TPIS</t>
  </si>
  <si>
    <t>Data Analyst and General Consultant</t>
  </si>
  <si>
    <t>San Juan, Puerto Rico</t>
  </si>
  <si>
    <t>Creative Financial Staffing</t>
  </si>
  <si>
    <t>Graduate, Trainee - Data Analytics</t>
  </si>
  <si>
    <t>Maseru, Lesotho</t>
  </si>
  <si>
    <t>Standard Bank Group</t>
  </si>
  <si>
    <t>['sql', 'python', 'oracle', 'power bi', 'tableau', 'flow']</t>
  </si>
  <si>
    <t>Health Plan Data Analyst</t>
  </si>
  <si>
    <t>Insight Global Healthcare</t>
  </si>
  <si>
    <t>MES Data Analyst</t>
  </si>
  <si>
    <t>Marina, CA</t>
  </si>
  <si>
    <t>Joby Aviation</t>
  </si>
  <si>
    <t>Aviation Data Analyst with Aviation Data Experience (Hybrid or Remote)</t>
  </si>
  <si>
    <t>Improving Aviation</t>
  </si>
  <si>
    <t>Sr. Business Analyst/Data Analyst</t>
  </si>
  <si>
    <t>SunPlus Data Group, Inc.</t>
  </si>
  <si>
    <t>['c#', 'asp.net']</t>
  </si>
  <si>
    <t>Entry Level Data Analyst</t>
  </si>
  <si>
    <t>TRESUME</t>
  </si>
  <si>
    <t>['excel', 'flow', 'jira']</t>
  </si>
  <si>
    <t>Data Analyst with Life Science Experience</t>
  </si>
  <si>
    <t>South San Francisco, CA</t>
  </si>
  <si>
    <t>RxCloud</t>
  </si>
  <si>
    <t>Lead Data Analyst, Management Data Analysis</t>
  </si>
  <si>
    <t>Syracuse, NY</t>
  </si>
  <si>
    <t>National Grid</t>
  </si>
  <si>
    <t>['sql', 'snowflake', 'redshift', 'power bi']</t>
  </si>
  <si>
    <t>Associate Analyst, Market Analytics (Canada)</t>
  </si>
  <si>
    <t>Taco Bell</t>
  </si>
  <si>
    <t>['sql', 'excel', 'outlook', 'word', 'powerpoint', 'tableau', 'flow']</t>
  </si>
  <si>
    <t>Patient Safety RN Clinical Data Analyst - Now Hiring</t>
  </si>
  <si>
    <t>Adventhealth</t>
  </si>
  <si>
    <t>['word', 'excel', 'powerpoint']</t>
  </si>
  <si>
    <t>NewsBreak</t>
  </si>
  <si>
    <t>['sql', 'python', 'r']</t>
  </si>
  <si>
    <t>Winter Haven, FL</t>
  </si>
  <si>
    <t>Polk State College</t>
  </si>
  <si>
    <t>Data Analyst Parks and Recreation</t>
  </si>
  <si>
    <t>Fort Myers, FL</t>
  </si>
  <si>
    <t>City of Fort Myers</t>
  </si>
  <si>
    <t>['word', 'spreadsheet', 'terminal']</t>
  </si>
  <si>
    <t>Data Analyst - Remote</t>
  </si>
  <si>
    <t>Wellfound</t>
  </si>
  <si>
    <t>StudyCorgi</t>
  </si>
  <si>
    <t>Clean Energy Business Data Analyst</t>
  </si>
  <si>
    <t>EarnBetter</t>
  </si>
  <si>
    <t>Cadmus</t>
  </si>
  <si>
    <t>Data Reporting Analyst - SQL, Power BI, Salesforce</t>
  </si>
  <si>
    <t>['sql', 'python', 'vba', 'power bi', 'excel', 'ssis', 'ssrs', 'dax', 'word']</t>
  </si>
  <si>
    <t>Sandy Springs Data Analysis Tutor</t>
  </si>
  <si>
    <t>Sandy Springs, GA</t>
  </si>
  <si>
    <t>Varsity Tutors, a Nerdy Company</t>
  </si>
  <si>
    <t>Sr Data Analyst</t>
  </si>
  <si>
    <t>Jobot Consulting</t>
  </si>
  <si>
    <t>['sql', 'python', 'azure']</t>
  </si>
  <si>
    <t>QuickBooks Data Analyst</t>
  </si>
  <si>
    <t>Elk Grove Village, IL</t>
  </si>
  <si>
    <t>Bittner's Spray Equipment</t>
  </si>
  <si>
    <t>Human Resources Data Analyst (Portuguese speaking)</t>
  </si>
  <si>
    <t>Ascendo Resources</t>
  </si>
  <si>
    <t>Controlled Substances Data Analyst</t>
  </si>
  <si>
    <t>Lake Zurich, IL</t>
  </si>
  <si>
    <t>Fresenius Kabi</t>
  </si>
  <si>
    <t>['excel', 'word', 'sap']</t>
  </si>
  <si>
    <t>Business Operations Data Analyst</t>
  </si>
  <si>
    <t>The Moore Law Group</t>
  </si>
  <si>
    <t>['sql', 'python', 'power bi', 'dax', 'looker', 'tableau']</t>
  </si>
  <si>
    <t>Tableau Developer/ BI Engineer</t>
  </si>
  <si>
    <t>AdvantEdge</t>
  </si>
  <si>
    <t>['nosql', 'sql', 'python', 'dynamodb', 'redshift', 'oracle', 'aws']</t>
  </si>
  <si>
    <t>Investment Data Analyst (Serbia)</t>
  </si>
  <si>
    <t>Belgrade, Serbia</t>
  </si>
  <si>
    <t>Serbia</t>
  </si>
  <si>
    <t>CLIENT DEMO</t>
  </si>
  <si>
    <t>Data Analytics Tutor</t>
  </si>
  <si>
    <t>Latvia</t>
  </si>
  <si>
    <t>Databricks Internship | Interview Questions &amp; Salary Details</t>
  </si>
  <si>
    <t>São Paulo, State of São Paulo, Brazil (+7 others)</t>
  </si>
  <si>
    <t>Brazil</t>
  </si>
  <si>
    <t>['python', 'java', 'scala', 'sql', 'databricks', 'spark']</t>
  </si>
  <si>
    <t>Data Analytics Associate</t>
  </si>
  <si>
    <t>Ascent Developer Solutions</t>
  </si>
  <si>
    <t>['sql', 'python', 'power bi', 'tableau']</t>
  </si>
  <si>
    <t>Analytics Engineer (L5) - Live Quality of Experience</t>
  </si>
  <si>
    <t>Netflix</t>
  </si>
  <si>
    <t>Data &amp; Analytics Consulting Partner</t>
  </si>
  <si>
    <t>Statistician II - Wage and Hour</t>
  </si>
  <si>
    <t>New York</t>
  </si>
  <si>
    <t>Jackson Lewis P.C.</t>
  </si>
  <si>
    <t>['vba', 'r', 'sql', 'python', 'dplyr', 'tidyverse', 'excel']</t>
  </si>
  <si>
    <t>Manhattan Beach, CA</t>
  </si>
  <si>
    <t>['python', 'sql', 'pandas', 'tableau', 'excel', 'word']</t>
  </si>
  <si>
    <t>Tampa Data Analysis Tutor</t>
  </si>
  <si>
    <t>Data &amp; Reporting Analyst</t>
  </si>
  <si>
    <t>Warrior Insurance Network</t>
  </si>
  <si>
    <t>['sql', 'sas', 'sas', 'r', 'db2', 'mysql', 'redshift', 'oracle', 'hadoop', 'unix', 'excel', 'tableau', 'cognos', 'power bi']</t>
  </si>
  <si>
    <t>Fountain Valley, CA</t>
  </si>
  <si>
    <t>DataAnalyst.com</t>
  </si>
  <si>
    <t>HAEA</t>
  </si>
  <si>
    <t>['r', 'java', 'python', 'excel']</t>
  </si>
  <si>
    <t>Everlight Solar</t>
  </si>
  <si>
    <t>['sql', 'macos']</t>
  </si>
  <si>
    <t>Data Analyst- Gainesville, FL</t>
  </si>
  <si>
    <t>Gainesville, FL</t>
  </si>
  <si>
    <t>Universal Energy Solutions</t>
  </si>
  <si>
    <t>Data Governance Analyst</t>
  </si>
  <si>
    <t>Blairsville, GA</t>
  </si>
  <si>
    <t>United Community</t>
  </si>
  <si>
    <t>Supply Chain Data Analyst</t>
  </si>
  <si>
    <t>['sas', 'sas', 'r', 'sql', 'sql server', 'spring', 'excel', 'tableau', 'flow']</t>
  </si>
  <si>
    <t>Sr. Data Analyst, Risk Adjustment - Now Hiring</t>
  </si>
  <si>
    <t>Canton, MA</t>
  </si>
  <si>
    <t>Point32Health</t>
  </si>
  <si>
    <t>['sql', 'sas', 'sas', 'sql server', 'oracle', 'cognos', 'alteryx', 'tableau', 'excel', 'powerpoint', 'word']</t>
  </si>
  <si>
    <t>Business Data Analyst w/ Commerical Banking/Lending experience</t>
  </si>
  <si>
    <t>Exton, PA</t>
  </si>
  <si>
    <t>['sql', 'go', 'word', 'excel', 'ms access', 'powerpoint']</t>
  </si>
  <si>
    <t>Junior Data Analyst</t>
  </si>
  <si>
    <t>EMERGE</t>
  </si>
  <si>
    <t>['sql', 'looker', 'excel']</t>
  </si>
  <si>
    <t>Eligibility and Enrollment Data Analyst (Remote - Florida)</t>
  </si>
  <si>
    <t>Flushing, New York</t>
  </si>
  <si>
    <t>Maximus</t>
  </si>
  <si>
    <t>['excel', 'smartsheet']</t>
  </si>
  <si>
    <t>Customer Master Data Analyst</t>
  </si>
  <si>
    <t>AbbVie</t>
  </si>
  <si>
    <t>['sql', 'sap', 'power bi', 'dax']</t>
  </si>
  <si>
    <t>Freelance Online Data Analyst (English &amp; Chinese Traditional)</t>
  </si>
  <si>
    <t>Get.It</t>
  </si>
  <si>
    <t>Telus International AI</t>
  </si>
  <si>
    <t>Data Analyst - Now Hiring</t>
  </si>
  <si>
    <t>Bristol, WI</t>
  </si>
  <si>
    <t>Uline, Inc.</t>
  </si>
  <si>
    <t>['vba', 'sql', 'excel']</t>
  </si>
  <si>
    <t>Fresno, CA</t>
  </si>
  <si>
    <t>Noble Federal Credit Union</t>
  </si>
  <si>
    <t>Data Analyst (LATAM)</t>
  </si>
  <si>
    <t>Uruguay</t>
  </si>
  <si>
    <t>['sql', 'python', 'tableau', 'looker', 'power bi']</t>
  </si>
  <si>
    <t>Performance Reporting Analyst (Remote NC)</t>
  </si>
  <si>
    <t>['word', 'excel', 'outlook', 'powerpoint', 'visio', 'terminal']</t>
  </si>
  <si>
    <t>Mid-Level Data Analyst / Norcross / SQL</t>
  </si>
  <si>
    <t>Data Analyst Intern</t>
  </si>
  <si>
    <t>Rockville, MD</t>
  </si>
  <si>
    <t>Abt Global</t>
  </si>
  <si>
    <t>['python', 'r', 'sql', 'oracle']</t>
  </si>
  <si>
    <t>Data Visualization Analyst</t>
  </si>
  <si>
    <t>Fort Belvoir, VA</t>
  </si>
  <si>
    <t>RedBeard Solutions</t>
  </si>
  <si>
    <t>['power bi', 'dax']</t>
  </si>
  <si>
    <t>Data Analyst 3</t>
  </si>
  <si>
    <t>Ridgefield Park, NJ</t>
  </si>
  <si>
    <t>Intelliswift Software Inc</t>
  </si>
  <si>
    <t>Data Analyst -Public Health</t>
  </si>
  <si>
    <t>NON PROFIT ORGANIZATIONS</t>
  </si>
  <si>
    <t>Human Resources Data Reporting Analyst</t>
  </si>
  <si>
    <t>City of Atlanta</t>
  </si>
  <si>
    <t>['sql', 'r', 'python', 'visual basic', 'oracle', 'excel', 'flow']</t>
  </si>
  <si>
    <t>Staffmark</t>
  </si>
  <si>
    <t>['sql', 'tableau', 'excel', 'powerpoint']</t>
  </si>
  <si>
    <t>Data Capture Product Analyst</t>
  </si>
  <si>
    <t>Kforce</t>
  </si>
  <si>
    <t>Informatics Data Analyst-Hybrid</t>
  </si>
  <si>
    <t>The Norland Group</t>
  </si>
  <si>
    <t>['sql', 'sas', 'sas', 'word', 'excel', 'powerpoint', 'tableau']</t>
  </si>
  <si>
    <t>Law Enforcement Data Analyst</t>
  </si>
  <si>
    <t>Center For Child Protection</t>
  </si>
  <si>
    <t>Quality Data Analyst</t>
  </si>
  <si>
    <t>Natural Fiber Welding, Inc.</t>
  </si>
  <si>
    <t>['sql', 'python', 'javascript', 'sas', 'sas', 'excel', 'spss']</t>
  </si>
  <si>
    <t>junior data scientist/Data Analyst / java devops developer</t>
  </si>
  <si>
    <t>['java', 'javascript', 'c++', 'python', 'spring', 'docker', 'jenkins', 'github']</t>
  </si>
  <si>
    <t>Lead Generation &amp; Data Analyst (Apprentice/Graduate)</t>
  </si>
  <si>
    <t>ATLAS ANALYTICS</t>
  </si>
  <si>
    <t>['sheets', 'flow', 'airtable']</t>
  </si>
  <si>
    <t>Data Analyst - Customer Operations</t>
  </si>
  <si>
    <t>Canada (+1 other)</t>
  </si>
  <si>
    <t>Scribd</t>
  </si>
  <si>
    <t>['sql', 'databricks', 'spark', 'looker', 'sheets', 'excel', 'jira']</t>
  </si>
  <si>
    <t>Data Analyst Technical Senior</t>
  </si>
  <si>
    <t>LocalJobs.com</t>
  </si>
  <si>
    <t>['sql', 'cognos', 'tableau', 'word', 'spreadsheet']</t>
  </si>
  <si>
    <t>Data Analyst with Bullhorn Expertise</t>
  </si>
  <si>
    <t>The Midtown Group</t>
  </si>
  <si>
    <t>['vba', 'python', 'excel', 'flow']</t>
  </si>
  <si>
    <t>Data Analyst - Supervisory, Business, and Finance Analytics</t>
  </si>
  <si>
    <t>Federal Reserve Bank of Chicago</t>
  </si>
  <si>
    <t>['python', 'tableau']</t>
  </si>
  <si>
    <t>Rochester, IL</t>
  </si>
  <si>
    <t>Modis</t>
  </si>
  <si>
    <t>['sql', 'go', 'excel', 'jira']</t>
  </si>
  <si>
    <t>GL &amp; Subledger Data Analyst</t>
  </si>
  <si>
    <t>Devbytes inc</t>
  </si>
  <si>
    <t>['snowflake']</t>
  </si>
  <si>
    <t>Data Analyst/Project Coordinator</t>
  </si>
  <si>
    <t>Chesterfield, MO</t>
  </si>
  <si>
    <t>McBride &amp; Son Homes</t>
  </si>
  <si>
    <t>Associate Scientist, Epidemiology Data Analysis</t>
  </si>
  <si>
    <t>American Cancer Society</t>
  </si>
  <si>
    <t>['r', 'sas', 'sas', 'python', 'git']</t>
  </si>
  <si>
    <t>Agriculture Science Statistician</t>
  </si>
  <si>
    <t>PepsiCo</t>
  </si>
  <si>
    <t>['python', 'matlab', 'r', 'sql']</t>
  </si>
  <si>
    <t>Power BI Data Analyst</t>
  </si>
  <si>
    <t>['sql', 'power bi', 'excel', 'sharepoint', 'dax']</t>
  </si>
  <si>
    <t>Sr Property Financial Data Analyst - Now Hiring</t>
  </si>
  <si>
    <t>Arlington, TX</t>
  </si>
  <si>
    <t>180 Properties Co LLC</t>
  </si>
  <si>
    <t>Data Entry and Analyst (Part-Time, Remote)</t>
  </si>
  <si>
    <t>Athor Christensen</t>
  </si>
  <si>
    <t>QED National</t>
  </si>
  <si>
    <t>Corporate - Business Data Analyst (Strategy)</t>
  </si>
  <si>
    <t>Glassdoor</t>
  </si>
  <si>
    <t>Essilor and Subsidiaries</t>
  </si>
  <si>
    <t>Data Analyst (Fixed Term Contract)</t>
  </si>
  <si>
    <t>Outscal</t>
  </si>
  <si>
    <t>Dreamhaven</t>
  </si>
  <si>
    <t>['sql', 'python', 'databricks', 'pandas', 'numpy', 'spark', 'tableau', 'looker', 'power bi', 'sheets']</t>
  </si>
  <si>
    <t>Informatics Data Analyst ( Must work onsite in DTLA)</t>
  </si>
  <si>
    <t>Genesis Global Recruiting</t>
  </si>
  <si>
    <t>['sas', 'sas', 'sql', 'excel', 'word', 'powerpoint', 'tableau']</t>
  </si>
  <si>
    <t>Data Analyst II</t>
  </si>
  <si>
    <t>Astreya Partners</t>
  </si>
  <si>
    <t>['sql', 'excel', 'sheets']</t>
  </si>
  <si>
    <t>['sql', 'sql server', 'mysql', 'oracle', 'azure', 'power bi', 'sharepoint']</t>
  </si>
  <si>
    <t>Information Security Data Analyst I</t>
  </si>
  <si>
    <t>Nakuru, Kenya</t>
  </si>
  <si>
    <t>Levels.fyi</t>
  </si>
  <si>
    <t>Kenya</t>
  </si>
  <si>
    <t>University of Rochester</t>
  </si>
  <si>
    <t>Data Analyst, Customer Operations</t>
  </si>
  <si>
    <t>Gainesville, GA</t>
  </si>
  <si>
    <t>FX Logistics</t>
  </si>
  <si>
    <t>Chillicothe, IL</t>
  </si>
  <si>
    <t>Cintal Inc</t>
  </si>
  <si>
    <t>Privacy Data Analyst</t>
  </si>
  <si>
    <t>Wrench Group</t>
  </si>
  <si>
    <t>Senior AML/CFT &amp; Data Analyst</t>
  </si>
  <si>
    <t>Mauritius</t>
  </si>
  <si>
    <t>Ocorian</t>
  </si>
  <si>
    <t>AML/CFT &amp; Data Analyst (E)</t>
  </si>
  <si>
    <t>Entry Level ML Engineer/data analyst</t>
  </si>
  <si>
    <t>Warner Robins, GA</t>
  </si>
  <si>
    <t>Clarkson Valley, MO</t>
  </si>
  <si>
    <t>McBride Homes</t>
  </si>
  <si>
    <t>Excellent opportunity for Business Data Analyst with significant Banking &amp; Commercial Lending experience - Charlotte, NC/ SFO,CA</t>
  </si>
  <si>
    <t>Nascent Global</t>
  </si>
  <si>
    <t>Data Analyst lll (Data Encryption Analyst)</t>
  </si>
  <si>
    <t>Kforce Technology Staffing</t>
  </si>
  <si>
    <t>Audit Data Analyst - Senior Auditor</t>
  </si>
  <si>
    <t>['sas', 'sas', 'sql', 'phoenix', 'tableau', 'power bi', 'alteryx']</t>
  </si>
  <si>
    <t>Digital Analyst</t>
  </si>
  <si>
    <t>Morton, IL</t>
  </si>
  <si>
    <t>['python', 'sql', 'snowflake', 'tableau']</t>
  </si>
  <si>
    <t>Atwater, CA</t>
  </si>
  <si>
    <t>['t-sql']</t>
  </si>
  <si>
    <t>['c#', 'javascript', 'css', 'sql', 'sql server', 'azure', 'power bi', 'ssrs', 'ssis', 'sharepoint', 'excel', 'git']</t>
  </si>
  <si>
    <t>New Castle, DE</t>
  </si>
  <si>
    <t>Data Analyst (Hybrid Onsite)</t>
  </si>
  <si>
    <t>['sas', 'sas', 'r', 'python', 'sql', 'tableau', 'excel', 'word', 'powerpoint']</t>
  </si>
  <si>
    <t>HR Data Analyst- REMOTE</t>
  </si>
  <si>
    <t>Ryder System</t>
  </si>
  <si>
    <t>['excel', 'word', 'powerpoint', 'tableau', 'sharepoint']</t>
  </si>
  <si>
    <t>Hiring ASAP | 1 Month Project | R&amp;D| Laboratory Data Analyst | 820193</t>
  </si>
  <si>
    <t>Santa Fe Springs, CA</t>
  </si>
  <si>
    <t>Helpmates</t>
  </si>
  <si>
    <t>Data Analyst, Clinical Informatics</t>
  </si>
  <si>
    <t>Tempus</t>
  </si>
  <si>
    <t>['sql', 'r', 'python', 'excel', 'sheets', 'spreadsheet']</t>
  </si>
  <si>
    <t>TEKsystems</t>
  </si>
  <si>
    <t>Sr. Data Analyst</t>
  </si>
  <si>
    <t>The Colony, TX</t>
  </si>
  <si>
    <t>CerpassRX</t>
  </si>
  <si>
    <t>['sql', 't-sql', 'excel']</t>
  </si>
  <si>
    <t>211: Data Analyst (Onsite in Dallas)</t>
  </si>
  <si>
    <t>Dataspace</t>
  </si>
  <si>
    <t>['sql', 'python', 'django', 'excel']</t>
  </si>
  <si>
    <t>Rise</t>
  </si>
  <si>
    <t>Czechia</t>
  </si>
  <si>
    <t>Braiins</t>
  </si>
  <si>
    <t>['python', 'rust', 'sql', 'matlab', 'tableau']</t>
  </si>
  <si>
    <t>Data Audit Analyst</t>
  </si>
  <si>
    <t>Wellington, FL</t>
  </si>
  <si>
    <t>Performance Personnel Partners</t>
  </si>
  <si>
    <t>['python', 'sql', 'excel']</t>
  </si>
  <si>
    <t>Medicaid and Pharmaceutical Data Analyst</t>
  </si>
  <si>
    <t>Marlborough, MA</t>
  </si>
  <si>
    <t>Global Channel Management, Inc.</t>
  </si>
  <si>
    <t>['excel', 'word', 'outlook']</t>
  </si>
  <si>
    <t>Operations Data Analyst, Expert</t>
  </si>
  <si>
    <t>Oakland, CA</t>
  </si>
  <si>
    <t>PG&amp;E Corporation</t>
  </si>
  <si>
    <t>['vba', 'sql', 'python', 'oracle', 'pandas']</t>
  </si>
  <si>
    <t>Lead Data Analyst</t>
  </si>
  <si>
    <t>Princeton, IN</t>
  </si>
  <si>
    <t>QC Analyst (Data Entry &amp; Customer Service Specialist)</t>
  </si>
  <si>
    <t>TECHGENE SOLUTIONS LLC</t>
  </si>
  <si>
    <t>Healthcare Data Analyst</t>
  </si>
  <si>
    <t>Trinity, FL</t>
  </si>
  <si>
    <t>MASC Medical Recruitment Firm</t>
  </si>
  <si>
    <t>Junior Financial Data Analyst</t>
  </si>
  <si>
    <t>ADA Analyst / Tester</t>
  </si>
  <si>
    <t>['excel', 'jira']</t>
  </si>
  <si>
    <t>Principal Data Analyst Global Quality Compliance</t>
  </si>
  <si>
    <t>Upper Saucon Township, PA</t>
  </si>
  <si>
    <t>Olympus Corporation of the Americas</t>
  </si>
  <si>
    <t>['python', 'r', 'sql', 'windows', 'power bi', 'visio', 'excel', 'tableau', 'unity', 'smartsheet']</t>
  </si>
  <si>
    <t>Portsmouth, NH</t>
  </si>
  <si>
    <t>CompQsoft</t>
  </si>
  <si>
    <t>['python', 'sql', 'power bi']</t>
  </si>
  <si>
    <t>Data Analyst III</t>
  </si>
  <si>
    <t>US Tech Solutions Private Limited</t>
  </si>
  <si>
    <t>['sql', 'python', 'visual basic', 'sas', 'sas', 'db2', 'tableau', 'ms access', 'excel', 'git']</t>
  </si>
  <si>
    <t>Entry Level Business/Data Analyst</t>
  </si>
  <si>
    <t>Ashburn, VA</t>
  </si>
  <si>
    <t>Asta CRS Inc.</t>
  </si>
  <si>
    <t>DATA ANALYST &amp; TECHNICAL WRITER</t>
  </si>
  <si>
    <t>The State of Florida</t>
  </si>
  <si>
    <t>['sql', 'python', 'r', 'excel', 'tableau', 'power bi', 'github', 'confluence', 'jira']</t>
  </si>
  <si>
    <t>Production Data Analyst</t>
  </si>
  <si>
    <t>Loma Linda, CA</t>
  </si>
  <si>
    <t>JDI Distribution</t>
  </si>
  <si>
    <t>Sunset Beach, CA</t>
  </si>
  <si>
    <t>JLM Strategic Talent Partners</t>
  </si>
  <si>
    <t>Data Analyst, Senior - Now Hiring</t>
  </si>
  <si>
    <t>Whittier, CA</t>
  </si>
  <si>
    <t>PIH Health</t>
  </si>
  <si>
    <t>Data Analyst IV</t>
  </si>
  <si>
    <t>Cloud Analytics Technologies LLC</t>
  </si>
  <si>
    <t>['sql', 'javascript', 'php', 'python', 'excel', 'looker', 'tableau']</t>
  </si>
  <si>
    <t>['sql', 'python', 'html', 'javascript', 'neo4j', 'numpy', 'pandas']</t>
  </si>
  <si>
    <t>Des Plaines, IL</t>
  </si>
  <si>
    <t>['sql', 'r', 'python', 'excel', 'tableau', 'power bi']</t>
  </si>
  <si>
    <t>Procurement AI Data Analyst</t>
  </si>
  <si>
    <t>Compass Group Careers</t>
  </si>
  <si>
    <t>['python', 'r', 'java', 'excel', 'powerpoint', 'tableau']</t>
  </si>
  <si>
    <t>Remote Data Analyst</t>
  </si>
  <si>
    <t>Lewisville, TX</t>
  </si>
  <si>
    <t>Jobsultant Solutions</t>
  </si>
  <si>
    <t>['java', 'python', 'c++', 'databricks', 'tensorflow', 'spring', 'tableau', 'docker', 'jenkins', 'github', 'kubernetes']</t>
  </si>
  <si>
    <t>Telecom Expense Data Analyst</t>
  </si>
  <si>
    <t>Framingham, MA</t>
  </si>
  <si>
    <t>Data Quality Analyst- Experience Rating (Hybrid Insurance role)</t>
  </si>
  <si>
    <t>PA Compensation Rating Bureau.</t>
  </si>
  <si>
    <t>Security &amp; Fleet Data Analyst</t>
  </si>
  <si>
    <t>Builders' Insulation</t>
  </si>
  <si>
    <t>['excel', 'power bi']</t>
  </si>
  <si>
    <t>Norwalk, CT</t>
  </si>
  <si>
    <t>Talentify</t>
  </si>
  <si>
    <t>HomeServe</t>
  </si>
  <si>
    <t>['sql', 'windows', 'alteryx', 'tableau', 'word', 'outlook']</t>
  </si>
  <si>
    <t>Data Analyst - Population Health</t>
  </si>
  <si>
    <t>Hayward, CA</t>
  </si>
  <si>
    <t>Tiburcio Vasquez Health Center</t>
  </si>
  <si>
    <t>Data Analyst- Public Service</t>
  </si>
  <si>
    <t>The City of Charleston, SC</t>
  </si>
  <si>
    <t>Business Data Analyst - Full-time / Part-time</t>
  </si>
  <si>
    <t>Seffner, FL</t>
  </si>
  <si>
    <t>Rooms To Go Corporate</t>
  </si>
  <si>
    <t>['go', 'sql', 'excel', 'power bi', 'microstrategy', 'cognos', 'tableau']</t>
  </si>
  <si>
    <t>Database Analyst</t>
  </si>
  <si>
    <t>Patterson, CA</t>
  </si>
  <si>
    <t>['go', 'db2', 'excel']</t>
  </si>
  <si>
    <t>Data Analyst Jobs</t>
  </si>
  <si>
    <t>Insight Global, Inc.</t>
  </si>
  <si>
    <t>Data Analyst only for USCITIZEN and Green Card</t>
  </si>
  <si>
    <t>Bannockburn, IL</t>
  </si>
  <si>
    <t>BC</t>
  </si>
  <si>
    <t>['sql', 'alteryx', 'tableau', 'excel']</t>
  </si>
  <si>
    <t>Financial Data Analyst</t>
  </si>
  <si>
    <t>Munich Re America Services</t>
  </si>
  <si>
    <t>['sql', 't-sql', 'python', 'sql server', 'databricks', 'azure', 'spark', 'power bi']</t>
  </si>
  <si>
    <t>Energy Data Analyst</t>
  </si>
  <si>
    <t>['sql', 'sas', 'sas', 'oracle', 'power bi']</t>
  </si>
  <si>
    <t>Research and Development Analyst 12 Month Limited Term</t>
  </si>
  <si>
    <t>Staff Data Analyst - Marketing</t>
  </si>
  <si>
    <t>Hootsuite</t>
  </si>
  <si>
    <t>['sql', 'go', 'tableau', 'power bi']</t>
  </si>
  <si>
    <t>Data and Analytics Analyst</t>
  </si>
  <si>
    <t>Regions Bank</t>
  </si>
  <si>
    <t>['sql', 'sas', 'sas', 'tableau', 'power bi', 'excel', 'word', 'powerpoint', 'outlook']</t>
  </si>
  <si>
    <t>Horizon Media, Inc.</t>
  </si>
  <si>
    <t>['sql', 'excel', 'tableau', 'looker']</t>
  </si>
  <si>
    <t>Mill Valley, CA</t>
  </si>
  <si>
    <t>NewRetirement</t>
  </si>
  <si>
    <t>['sql', 'python', 'aws', 'spark', 'tableau', 'power bi', 'looker']</t>
  </si>
  <si>
    <t>Junior Data Analyst (In-Office Position)</t>
  </si>
  <si>
    <t>Geo-Med, LLC</t>
  </si>
  <si>
    <t>['java', 'excel']</t>
  </si>
  <si>
    <t>Data Analyst/Market Researcher</t>
  </si>
  <si>
    <t>Kuwait</t>
  </si>
  <si>
    <t>Voli Agency</t>
  </si>
  <si>
    <t>JobLeads</t>
  </si>
  <si>
    <t>Carrollton, GA</t>
  </si>
  <si>
    <t>Construction Execs</t>
  </si>
  <si>
    <t>GSK Solutions</t>
  </si>
  <si>
    <t>Data Analyst / java developer / devops developer</t>
  </si>
  <si>
    <t>Hartford, CT</t>
  </si>
  <si>
    <t>['java', 'javascript', 'c++', 'python', 'spring', 'tableau']</t>
  </si>
  <si>
    <t>Healthcare Data Analyst (MedInsight)</t>
  </si>
  <si>
    <t>Milliman</t>
  </si>
  <si>
    <t>Financial Data Analyst with Testing and Quality Assurance Expertise</t>
  </si>
  <si>
    <t>['sharepoint', 'excel', 'word', 'powerpoint']</t>
  </si>
  <si>
    <t>Data Analyst-Mid</t>
  </si>
  <si>
    <t>['c', 'excel', 'powerpoint', 'word', 'sharepoint']</t>
  </si>
  <si>
    <t>Boulder Creek, CA</t>
  </si>
  <si>
    <t>United States Army</t>
  </si>
  <si>
    <t>College Station, TX</t>
  </si>
  <si>
    <t>Texas A&amp;M University</t>
  </si>
  <si>
    <t>['sql', 'excel', 'tableau', 'spreadsheet']</t>
  </si>
  <si>
    <t>Principal, Data Analyst - Bentonville, AR</t>
  </si>
  <si>
    <t>Walmart Global Tech</t>
  </si>
  <si>
    <t>['sql', 'python', 'r', 'scala', 'bigquery', 'spark', 'airflow', 'tableau', 'looker', 'power bi']</t>
  </si>
  <si>
    <t>Game Data Analyst</t>
  </si>
  <si>
    <t>A Thinking Ape</t>
  </si>
  <si>
    <t>['sql', 'python', 'r', 'tableau', 'power bi', 'looker']</t>
  </si>
  <si>
    <t>Data Analyst 1 - National Remote</t>
  </si>
  <si>
    <t>Ukraine</t>
  </si>
  <si>
    <t>Jooble</t>
  </si>
  <si>
    <t>confidential</t>
  </si>
  <si>
    <t>['sql', 'python', 'excel', 'tableau']</t>
  </si>
  <si>
    <t>Data Analyst I</t>
  </si>
  <si>
    <t>Centene Corporation</t>
  </si>
  <si>
    <t>PlayQ</t>
  </si>
  <si>
    <t>['sql', 'snowflake', 'bigquery', 'looker', 'tableau']</t>
  </si>
  <si>
    <t>Risk Data Analyst- E</t>
  </si>
  <si>
    <t>SimplyHired</t>
  </si>
  <si>
    <t>Praxis</t>
  </si>
  <si>
    <t>Ohio, IL</t>
  </si>
  <si>
    <t>OPTnation</t>
  </si>
  <si>
    <t>Full-time, Part-time, and Contractor</t>
  </si>
  <si>
    <t>Soro Technologies</t>
  </si>
  <si>
    <t>WFH - No Experience Needed - Data Analyst</t>
  </si>
  <si>
    <t>GrabJobs</t>
  </si>
  <si>
    <t>Cyberbacker Careers</t>
  </si>
  <si>
    <t>Oracle Product data hub Consultant</t>
  </si>
  <si>
    <t>['groovy', 'oracle']</t>
  </si>
  <si>
    <t>Data Analytics Tagging Specialist</t>
  </si>
  <si>
    <t>Michael Kors</t>
  </si>
  <si>
    <t>['javascript', 'html', 'gdpr']</t>
  </si>
  <si>
    <t>Data Analyst with Alteryx</t>
  </si>
  <si>
    <t>['excel', 'alteryx', 'tableau']</t>
  </si>
  <si>
    <t>Data Systems Analyst 3 (Hybrid)</t>
  </si>
  <si>
    <t>Merced, CA</t>
  </si>
  <si>
    <t>University of California, Merced</t>
  </si>
  <si>
    <t>['aws', 'azure', 'snowflake', 'flow']</t>
  </si>
  <si>
    <t>Woodland Hills, CA</t>
  </si>
  <si>
    <t>Tarzana Treatment Center</t>
  </si>
  <si>
    <t>Market Data Analyst</t>
  </si>
  <si>
    <t>Longwood, FL</t>
  </si>
  <si>
    <t>Wire 3</t>
  </si>
  <si>
    <t>['word', 'excel', 'powerpoint', 'power bi', 'wire']</t>
  </si>
  <si>
    <t>Greenberg Dental &amp; Orthodontics</t>
  </si>
  <si>
    <t>Tunisia</t>
  </si>
  <si>
    <t>Shift5</t>
  </si>
  <si>
    <t>['python', 'r', 'sql', 'looker', 'tableau']</t>
  </si>
  <si>
    <t>Military Intelligence Data Analyst</t>
  </si>
  <si>
    <t>Alexandria, VA</t>
  </si>
  <si>
    <t>Tyto Athene, LLC</t>
  </si>
  <si>
    <t>['oracle', 'ms access', 'excel', 'tableau', 'qlik']</t>
  </si>
  <si>
    <t>Oakdale, CA</t>
  </si>
  <si>
    <t>League of Minnesota Cities</t>
  </si>
  <si>
    <t>Sales Operations Data Analyst</t>
  </si>
  <si>
    <t>NEOGOV</t>
  </si>
  <si>
    <t>Clinical Data Analyst</t>
  </si>
  <si>
    <t>Parsippany-Troy Hills, NJ</t>
  </si>
  <si>
    <t>Fladger Associates</t>
  </si>
  <si>
    <t>['r', 'python']</t>
  </si>
  <si>
    <t>Jr Data Analyst</t>
  </si>
  <si>
    <t>Sugar Grove, IL</t>
  </si>
  <si>
    <t>['crystal']</t>
  </si>
  <si>
    <t>Systems Data Analyst</t>
  </si>
  <si>
    <t>State of Missouri</t>
  </si>
  <si>
    <t>['sql', 'excel', 'flow']</t>
  </si>
  <si>
    <t>Robbinsville Twp, NJ</t>
  </si>
  <si>
    <t>SERV Behavioral Health System</t>
  </si>
  <si>
    <t>['sql', 'python', 'r', 'outlook', 'word', 'excel', 'tableau', 'power bi']</t>
  </si>
  <si>
    <t>Lead Business Data Analyst - Data Modeler</t>
  </si>
  <si>
    <t>Brains Workgroup, Inc.</t>
  </si>
  <si>
    <t>['sql', 'sas', 'sas', 'snowflake', 'excel', 'spss', 'power bi', 'alteryx', 'atlassian', 'jira', 'confluence']</t>
  </si>
  <si>
    <t>Market Data Analyst - GIS</t>
  </si>
  <si>
    <t>Wire3</t>
  </si>
  <si>
    <t>Transforming Maternal Health (TMaH) Data Analyst (Program Coordinator II) / 61088147TG</t>
  </si>
  <si>
    <t>State of South Carolina</t>
  </si>
  <si>
    <t>['sas', 'sas', 'python', 'excel', 'tableau']</t>
  </si>
  <si>
    <t>Columbia, MO</t>
  </si>
  <si>
    <t>EquipmentShare</t>
  </si>
  <si>
    <t>['sql', 'python', 'r', 'sas', 'sas', 'excel', 'powerpoint', 'spss', 'chef']</t>
  </si>
  <si>
    <t>Tax Data Analyst</t>
  </si>
  <si>
    <t>['sql', 'python', 'chef']</t>
  </si>
  <si>
    <t>Reporting Data Analyst</t>
  </si>
  <si>
    <t>Principal Data Solutions Analyst, Claims Data Products</t>
  </si>
  <si>
    <t>['python', 'sql', 'snowflake']</t>
  </si>
  <si>
    <t>MSC Mediterranean Shipping Company S.A.</t>
  </si>
  <si>
    <t>['sql', 'excel', 'power bi', 'tableau', 'looker', 'flow']</t>
  </si>
  <si>
    <t>Data Analyst II (Remote)</t>
  </si>
  <si>
    <t>Full-time and Internship</t>
  </si>
  <si>
    <t>['azure', 'express', 'power bi', 'tableau', 'alteryx']</t>
  </si>
  <si>
    <t>Planning Data Analyst</t>
  </si>
  <si>
    <t>Santa Cruz, CA</t>
  </si>
  <si>
    <t>Santa Cruz METRO</t>
  </si>
  <si>
    <t>['c', 'excel', 'word', 'spreadsheet', 'sheets']</t>
  </si>
  <si>
    <t>Project Coordinator / Data Analyst I</t>
  </si>
  <si>
    <t>East Los Angeles, CA</t>
  </si>
  <si>
    <t>Regal Medical Group, Inc.</t>
  </si>
  <si>
    <t>['sql', 'sheets', 'excel', 'spss', 'tableau', 'word', 'outlook', 'visio']</t>
  </si>
  <si>
    <t>Data Analyst (Excel Expert!)</t>
  </si>
  <si>
    <t>Ultimate</t>
  </si>
  <si>
    <t>['sql', 'excel', 'power bi', 'tableau']</t>
  </si>
  <si>
    <t>Staff Data Analyst - Product</t>
  </si>
  <si>
    <t>['sql', 'python', 'r', 'go', 'power bi']</t>
  </si>
  <si>
    <t>SAP Master Data Analyst</t>
  </si>
  <si>
    <t>Carrollton, TX</t>
  </si>
  <si>
    <t>Corradi USA</t>
  </si>
  <si>
    <t>['oracle', 'sap', 'excel', 'flow']</t>
  </si>
  <si>
    <t>Summer 2025 Digital Data Analyst Internship</t>
  </si>
  <si>
    <t>Bethesda, MD</t>
  </si>
  <si>
    <t>CareMetx</t>
  </si>
  <si>
    <t>['sql', 'sas', 'sas', 'tableau', 'excel', 'spss', 'powerpoint', 'word', 'visio', 'sharepoint']</t>
  </si>
  <si>
    <t>Remote Data Migration Analyst - $60-$75k (MS Suite, Excel)</t>
  </si>
  <si>
    <t>Albertville, AL</t>
  </si>
  <si>
    <t>FBI</t>
  </si>
  <si>
    <t>Analyst, Quantitative Analytics</t>
  </si>
  <si>
    <t>Bedminster, NJ</t>
  </si>
  <si>
    <t>Morningstar DBRS</t>
  </si>
  <si>
    <t>['python', 'sql', 'c#', 'vba', 'aws', 'spark', 'git']</t>
  </si>
  <si>
    <t>Data Analyst (User Access Management)</t>
  </si>
  <si>
    <t>Opusing LLC</t>
  </si>
  <si>
    <t>Business Data Analyst</t>
  </si>
  <si>
    <t>['sql', 'python', 'oracle']</t>
  </si>
  <si>
    <t>Test Data Analyst</t>
  </si>
  <si>
    <t>FutureNET</t>
  </si>
  <si>
    <t>ETL Data Analyst</t>
  </si>
  <si>
    <t>Eliassen Group</t>
  </si>
  <si>
    <t>Information Technology Analyst</t>
  </si>
  <si>
    <t>Simi Valley, CA</t>
  </si>
  <si>
    <t>System Soft Technologies</t>
  </si>
  <si>
    <t>['sql', 'shell', 'power bi', 'jira']</t>
  </si>
  <si>
    <t>The Alpha Group</t>
  </si>
  <si>
    <t>Functional/Data Analyst</t>
  </si>
  <si>
    <t>Spalding Consulting, Inc.</t>
  </si>
  <si>
    <t>['java', 'sql', 'oracle', 'react', 'asp.net', 'sharepoint', 'jira']</t>
  </si>
  <si>
    <t>Data Analyst/Planner</t>
  </si>
  <si>
    <t>Fitchburg, MA</t>
  </si>
  <si>
    <t>Garden Remedies Inc</t>
  </si>
  <si>
    <t>Data Coordinator</t>
  </si>
  <si>
    <t>Newark, NJ</t>
  </si>
  <si>
    <t>Synergy Interactive</t>
  </si>
  <si>
    <t>['python', 'excel', 'sheets', 'spreadsheet']</t>
  </si>
  <si>
    <t>Poughkeepsie, NY</t>
  </si>
  <si>
    <t>Research Foundation for Mental Hygiene, Inc.</t>
  </si>
  <si>
    <t>['sql', 'aws', 'azure', 'sharepoint', 'excel', 'spss', 'power bi', 'tableau']</t>
  </si>
  <si>
    <t>HR Technology &amp; Analytics Analyst (Workday)</t>
  </si>
  <si>
    <t>Holman</t>
  </si>
  <si>
    <t>['outlook', 'excel', 'word', 'powerpoint']</t>
  </si>
  <si>
    <t>Patient Safety Data Analyst</t>
  </si>
  <si>
    <t>Temple Health – Temple University Health System</t>
  </si>
  <si>
    <t>Doral, FL</t>
  </si>
  <si>
    <t>Vestra Consultants</t>
  </si>
  <si>
    <t>Data Analyst 2 (Actuarial)</t>
  </si>
  <si>
    <t>Acturhire</t>
  </si>
  <si>
    <t>StateJobsNY</t>
  </si>
  <si>
    <t>['sql', 'python', 'r', 'tableau', 'power bi']</t>
  </si>
  <si>
    <t>Data Analyst/Biostatistician</t>
  </si>
  <si>
    <t>Columbia University</t>
  </si>
  <si>
    <t>['sas', 'sas', 'r']</t>
  </si>
  <si>
    <t>Senior Staff Business Data Analyst</t>
  </si>
  <si>
    <t>Intuit</t>
  </si>
  <si>
    <t>Data Analyst (Data Governance)</t>
  </si>
  <si>
    <t>Sysmind, LLC</t>
  </si>
  <si>
    <t>Data Analyst for Surgery - Center for Surgical and Transplant Applied Research (C-STAR)</t>
  </si>
  <si>
    <t>NYU Langone Health</t>
  </si>
  <si>
    <t>Associate Data Analyst</t>
  </si>
  <si>
    <t>San Ramon, CA</t>
  </si>
  <si>
    <t>The Surplus Line Association of California</t>
  </si>
  <si>
    <t>Bonita Springs, FL</t>
  </si>
  <si>
    <t>ReachMobi</t>
  </si>
  <si>
    <t>Bioinformatician/Research Data Analyst 1</t>
  </si>
  <si>
    <t>La Cañada Flintridge, CA</t>
  </si>
  <si>
    <t>Stanford University</t>
  </si>
  <si>
    <t>['perl', 'python', 'java', 'r', 'c', 'matlab', 'mysql']</t>
  </si>
  <si>
    <t>Digital Content and Data Analyst</t>
  </si>
  <si>
    <t>Umanist Staffing LLC</t>
  </si>
  <si>
    <t>['drupal', 'excel', 'tableau', 'sap', 'jira']</t>
  </si>
  <si>
    <t>Manufacturing Data Analyst</t>
  </si>
  <si>
    <t>Painted Post, NY</t>
  </si>
  <si>
    <t>Corning</t>
  </si>
  <si>
    <t>['sql', 'vb.net', 'sql server', 'aws', 'azure', 'databricks', 'asp.net', 'ssis', 'ssrs']</t>
  </si>
  <si>
    <t>Sparks Group</t>
  </si>
  <si>
    <t>Data Remediation Analyst</t>
  </si>
  <si>
    <t>Quincy, MA</t>
  </si>
  <si>
    <t>Data Analyst I, II, III</t>
  </si>
  <si>
    <t>Sparks Glencoe, MD</t>
  </si>
  <si>
    <t>First Financial Federal Credit Union of Maryland</t>
  </si>
  <si>
    <t>['sql', 'python', 'matlab', 'r', 'power bi', 'tableau']</t>
  </si>
  <si>
    <t>Sr. Business Data Analyst (Data Governance Policy) - Now Hiring</t>
  </si>
  <si>
    <t>Syntricate Technologies</t>
  </si>
  <si>
    <t>Senior Audit Data Analyst</t>
  </si>
  <si>
    <t>Vanguard</t>
  </si>
  <si>
    <t>['python', 'sql', 'sql server', 'aws', 'oracle', 'tableau']</t>
  </si>
  <si>
    <t>Logistics Data Analyst - Now Hiring</t>
  </si>
  <si>
    <t>Koch Industries</t>
  </si>
  <si>
    <t>Data Analyst 2 - 3610</t>
  </si>
  <si>
    <t>New York State Department of Health</t>
  </si>
  <si>
    <t>Talent Vision</t>
  </si>
  <si>
    <t>Data Analyst, Business</t>
  </si>
  <si>
    <t>Starr Insurance</t>
  </si>
  <si>
    <t>Stenzo Tech</t>
  </si>
  <si>
    <t>['sql', 'python', 'r', 'java', 'tableau', 'power bi']</t>
  </si>
  <si>
    <t>Data Analyst (Mandarin Speaking Required)</t>
  </si>
  <si>
    <t>Diamond Bar, CA</t>
  </si>
  <si>
    <t>Transglobal</t>
  </si>
  <si>
    <t>['sql', 'python', 'snowflake', 'azure', 'power bi', 'excel', 'flow']</t>
  </si>
  <si>
    <t>Intelliswift - An LTTS Company</t>
  </si>
  <si>
    <t>['python', 'sql', 'databricks', 'spark', 'hadoop']</t>
  </si>
  <si>
    <t>BI/Data Analyst</t>
  </si>
  <si>
    <t>CogniSoft Technologies</t>
  </si>
  <si>
    <t>['sql', 'python', 'r', 'azure', 'power bi', 'tableau']</t>
  </si>
  <si>
    <t>Blue Star Partners LLC</t>
  </si>
  <si>
    <t>['sap', 'power bi']</t>
  </si>
  <si>
    <t>Data Analyst - Data Operations</t>
  </si>
  <si>
    <t>Bayt.com</t>
  </si>
  <si>
    <t>S&amp;P Global</t>
  </si>
  <si>
    <t>['sql', 'vba']</t>
  </si>
  <si>
    <t>Data Analyst/Report Writer III (Remote / Texas Region)</t>
  </si>
  <si>
    <t>Fidelity Partners LLC</t>
  </si>
  <si>
    <t>Human Resources Data Analyst</t>
  </si>
  <si>
    <t>Orcutt, CA</t>
  </si>
  <si>
    <t>Bonipak Produce</t>
  </si>
  <si>
    <t>['word', 'excel', 'outlook']</t>
  </si>
  <si>
    <t>Data Analyst, Health</t>
  </si>
  <si>
    <t>Illinois</t>
  </si>
  <si>
    <t>American Institutes for Research</t>
  </si>
  <si>
    <t>['snowflake', 'databricks']</t>
  </si>
  <si>
    <t>Data Analyst, Global Supply Chain Analytics</t>
  </si>
  <si>
    <t>Alcon</t>
  </si>
  <si>
    <t>['python', 'r', 'sql', 'aws', 'tableau', 'alteryx', 'sap']</t>
  </si>
  <si>
    <t>ROHQ - ISG Reference Data Management Analyst 2 (Japanese Speaking)</t>
  </si>
  <si>
    <t>Citi</t>
  </si>
  <si>
    <t>Wekiwa Springs, FL</t>
  </si>
  <si>
    <t>Data Analyst (Remote)</t>
  </si>
  <si>
    <t>['java', 'javascript', 'c++', 'sas', 'sas', 'python', 'oracle', 'spring', 'tensorflow', 'tableau', 'docker', 'jenkins']</t>
  </si>
  <si>
    <t>E-Commerce Data and Content Analyst</t>
  </si>
  <si>
    <t>Doug Russell Marine</t>
  </si>
  <si>
    <t>Jr. Data Analyst</t>
  </si>
  <si>
    <t>BMA Group</t>
  </si>
  <si>
    <t>['python', 'aws', 'azure', 'excel', 'power bi']</t>
  </si>
  <si>
    <t>Data Science Analyst</t>
  </si>
  <si>
    <t>['python', 'r', 'sql', 'aws', 'azure', 'hadoop', 'spark', 'tableau', 'power bi']</t>
  </si>
  <si>
    <t>Data analyst - Now Hiring</t>
  </si>
  <si>
    <t>Hatfield, PA</t>
  </si>
  <si>
    <t>VS Tech Solutions</t>
  </si>
  <si>
    <t>['oracle', 'windows', 'flow']</t>
  </si>
  <si>
    <t>Data Analyst (Senior Systems Analyst (Fin)), Revenue Cycle Administration</t>
  </si>
  <si>
    <t>NYC Health + Hospitals</t>
  </si>
  <si>
    <t>AI Analyst (The Data Decoder)</t>
  </si>
  <si>
    <t>Unreal Gigs</t>
  </si>
  <si>
    <t>['python', 'r', 'sql', 'aws', 'gcp', 'azure', 'matplotlib', 'tensorflow', 'scikit-learn', 'pandas', 'tableau', 'power bi']</t>
  </si>
  <si>
    <t>Data Analyst, Senior Specialist</t>
  </si>
  <si>
    <t>['sql', 'python', 'aws', 'pyspark', 'tableau']</t>
  </si>
  <si>
    <t>Buda, TX</t>
  </si>
  <si>
    <t>MLee Healthcare Staffing and Recruiting, Inc.</t>
  </si>
  <si>
    <t>Corp Data Analyst</t>
  </si>
  <si>
    <t>Downers Grove, IL</t>
  </si>
  <si>
    <t>Federal Signal Corporation</t>
  </si>
  <si>
    <t>['sql', 'python', 'r', 'c', 'excel', 'powerpoint', 'word']</t>
  </si>
  <si>
    <t>Product Data Analyst (Colombia)</t>
  </si>
  <si>
    <t>Colombia</t>
  </si>
  <si>
    <t>Bilingual Finance Data Analyst - Analytics and Reporting</t>
  </si>
  <si>
    <t>CHEP</t>
  </si>
  <si>
    <t>['azure', 'power bi', 'excel', 'sharepoint']</t>
  </si>
  <si>
    <t>Horizon Media Inc.</t>
  </si>
  <si>
    <t>Data Analyst (Entry Level)</t>
  </si>
  <si>
    <t>England, United Kingdom</t>
  </si>
  <si>
    <t>Lukos</t>
  </si>
  <si>
    <t>['tableau', 'excel', 'word', 'powerpoint', 'outlook']</t>
  </si>
  <si>
    <t>Social Impact Data Analyst</t>
  </si>
  <si>
    <t>Washington, United Kingdom</t>
  </si>
  <si>
    <t>Cardea Services</t>
  </si>
  <si>
    <t>['r', 'spss', 'tableau']</t>
  </si>
  <si>
    <t>Jr. Data Analyst (3.1)</t>
  </si>
  <si>
    <t>Stafford, VA</t>
  </si>
  <si>
    <t>Na Oiwi Kane</t>
  </si>
  <si>
    <t>['express', 'excel', 'power bi', 'sharepoint', 'word', 'powerpoint', 'outlook']</t>
  </si>
  <si>
    <t>Data Analyst – Segadores de Vida Church</t>
  </si>
  <si>
    <t>Southwest Ranches, FL</t>
  </si>
  <si>
    <t>Segadores de Vida</t>
  </si>
  <si>
    <t>['sql', 'excel', 'sheets', 'power bi', 'tableau']</t>
  </si>
  <si>
    <t>Data Analyst with React Web Development</t>
  </si>
  <si>
    <t>ABCR</t>
  </si>
  <si>
    <t>['python', 'sql', 'aws', 'azure', 'react', 'pandas', 'numpy', 'matplotlib', 'plotly', 'scikit-learn', 'tensorflow', 'git']</t>
  </si>
  <si>
    <t>['python', 'sql', 'pandas', 'tableau', 'excel']</t>
  </si>
  <si>
    <t>['sql', 'r', 'python', 'tableau', 'looker']</t>
  </si>
  <si>
    <t>WestRock</t>
  </si>
  <si>
    <t>Coral Springs, FL</t>
  </si>
  <si>
    <t>Agile Defense</t>
  </si>
  <si>
    <t>Senior Business Insights Data Analyst</t>
  </si>
  <si>
    <t>Luno</t>
  </si>
  <si>
    <t>['sql', 'python', 'databricks', 'pyspark', 'looker', 'tableau', 'cognos', 'qlik']</t>
  </si>
  <si>
    <t>Marketing Data Analyst</t>
  </si>
  <si>
    <t>Carmel, IN</t>
  </si>
  <si>
    <t>MS Companies</t>
  </si>
  <si>
    <t>Mid Data Analyst (3.1.17 Lead)</t>
  </si>
  <si>
    <t>Staff Data Analyst - Retention</t>
  </si>
  <si>
    <t>Quince</t>
  </si>
  <si>
    <t>['sql', 'python', 'r', 'looker', 'tableau', 'power bi']</t>
  </si>
  <si>
    <t>Simsbury, CT</t>
  </si>
  <si>
    <t>Rhino-Back Roofing</t>
  </si>
  <si>
    <t>['sql', 'python', 'go', 'scikit-learn', 'tensorflow', 'excel', 'sheets']</t>
  </si>
  <si>
    <t>Healthcare Financial Data Analyst</t>
  </si>
  <si>
    <t>Jobot</t>
  </si>
  <si>
    <t>Kaiser Permanente</t>
  </si>
  <si>
    <t>Data Analyst II - Workforce Analytics</t>
  </si>
  <si>
    <t>Tucker, GA</t>
  </si>
  <si>
    <t>Salary.com</t>
  </si>
  <si>
    <t>Cox</t>
  </si>
  <si>
    <t>['sql', 'python', 'tableau', 'power bi', 'excel']</t>
  </si>
  <si>
    <t>Analytics Engineer Staff</t>
  </si>
  <si>
    <t>['sql', 'python', 'java', 'javascript', 'azure', 'gcp', 'aws', 'databricks', 'tableau', 'power bi', 'jira']</t>
  </si>
  <si>
    <t>Application Portfolio Data Analyst</t>
  </si>
  <si>
    <t>RTX</t>
  </si>
  <si>
    <t>['excel', 'power bi', 'tableau', 'flow']</t>
  </si>
  <si>
    <t>Tableau with Data analyst</t>
  </si>
  <si>
    <t>Globex IT Solutions INC</t>
  </si>
  <si>
    <t>['sql', 'python', 'r', 'tableau', 'powerpoint', 'excel', 'spss']</t>
  </si>
  <si>
    <t>SAP HR Data Analyst</t>
  </si>
  <si>
    <t>Business Analyst/Data Analyst</t>
  </si>
  <si>
    <t>Piper Companies</t>
  </si>
  <si>
    <t>['sql', 'python', 'r', 'sas', 'sas', 'azure', 'databricks', 'spark', 'excel', 'tableau', 'power bi', 'qlik', 'jira']</t>
  </si>
  <si>
    <t>Raiser’s Edge Database Administrator</t>
  </si>
  <si>
    <t>Sisters of Mary World Villages for Children</t>
  </si>
  <si>
    <t>['go', 'excel']</t>
  </si>
  <si>
    <t>Tresume and Asta CRS</t>
  </si>
  <si>
    <t>Data Solutions Analyst</t>
  </si>
  <si>
    <t>['sas', 'sas', 'sql', 'jira', 'confluence']</t>
  </si>
  <si>
    <t>Data Mapping Validation Analyst</t>
  </si>
  <si>
    <t>Coppell, TX</t>
  </si>
  <si>
    <t>Radiant company</t>
  </si>
  <si>
    <t>US Tech Solutions</t>
  </si>
  <si>
    <t>['excel', 'word', 'powerpoint', 'outlook', 'sap']</t>
  </si>
  <si>
    <t>SIHQ Digital Data Analyst Specialist 4</t>
  </si>
  <si>
    <t>Samudera Indonesia</t>
  </si>
  <si>
    <t>Business Intelligence - Data Analyst II</t>
  </si>
  <si>
    <t>Garden City, NY</t>
  </si>
  <si>
    <t>HealthCare Partners, New York</t>
  </si>
  <si>
    <t>['sql', 'python', 'vba', 'ssrs', 'power bi']</t>
  </si>
  <si>
    <t>Flushing, NY</t>
  </si>
  <si>
    <t>Jetro / Restaurant Depot</t>
  </si>
  <si>
    <t>Technical Data Analyst – Entry Level Full-Time Positions</t>
  </si>
  <si>
    <t>Columbus, IN</t>
  </si>
  <si>
    <t>Cummins Inc.</t>
  </si>
  <si>
    <t>['python', 'r', 'azure', 'databricks', 'ssis', 'power bi', 'excel', 'outlook', 'powerpoint']</t>
  </si>
  <si>
    <t>Data Analyst SAP HR/SAP ERP</t>
  </si>
  <si>
    <t>Business Data Analyst I, II, III</t>
  </si>
  <si>
    <t>BCS Allegient</t>
  </si>
  <si>
    <t>Data Analyst, Research Office</t>
  </si>
  <si>
    <t>Hong Kong Baptist University</t>
  </si>
  <si>
    <t>Fanatics, Inc</t>
  </si>
  <si>
    <t>Data Analyst - Gainesville, FL</t>
  </si>
  <si>
    <t>Doodie Calls, Inc.</t>
  </si>
  <si>
    <t>['sql', 'python', 'snowflake', 'excel', 'tableau', 'power bi']</t>
  </si>
  <si>
    <t>Client Data Analyst</t>
  </si>
  <si>
    <t>JP Morgan Chase</t>
  </si>
  <si>
    <t>Montenegro</t>
  </si>
  <si>
    <t>Google Analytics / Data Analysis Expert</t>
  </si>
  <si>
    <t>['firebase', 'firebase', 'bigquery', 'word']</t>
  </si>
  <si>
    <t>Analyst, Program Analytics</t>
  </si>
  <si>
    <t>2U</t>
  </si>
  <si>
    <t>Data Analytics Sales Specialist III, Google Cloud</t>
  </si>
  <si>
    <t>['bigquery', 'looker']</t>
  </si>
  <si>
    <t>SQL Data Analyst - Data Wrangling &amp; Tableau (W2, Hybrid)</t>
  </si>
  <si>
    <t>Data Analyst (Junior) {ONLY W2}</t>
  </si>
  <si>
    <t>JPS Tech Solutions llc</t>
  </si>
  <si>
    <t>Cyber Collaborative Reporting &amp; Coordination Support</t>
  </si>
  <si>
    <t>Full Time Assistance Data Analyst</t>
  </si>
  <si>
    <t>Boston, MA</t>
  </si>
  <si>
    <t>Benda Infotech</t>
  </si>
  <si>
    <t>['sql', 'r', 'python', 'excel']</t>
  </si>
  <si>
    <t>Bell Gardens, CA</t>
  </si>
  <si>
    <t>['java', 'javascript', 'python', 'swift', 'plotly']</t>
  </si>
  <si>
    <t>Banking Domain Data Quality Analyst/Lead - LoanIQ EDMO</t>
  </si>
  <si>
    <t>Shulman Fleming &amp; Partners</t>
  </si>
  <si>
    <t>['sql', 'python', 'power bi', 'jira']</t>
  </si>
  <si>
    <t>Business Data Analyst III</t>
  </si>
  <si>
    <t>['sql', 'python', 'databricks', 'tableau']</t>
  </si>
  <si>
    <t>IT Health Data Analyst II</t>
  </si>
  <si>
    <t>Health Plan of San Mateo (HPSM)</t>
  </si>
  <si>
    <t>['sql', 'c#', 'sql server', 'azure', 'power bi']</t>
  </si>
  <si>
    <t>Manager, Data Insights and Forensics</t>
  </si>
  <si>
    <t>Kroll</t>
  </si>
  <si>
    <t>Analyst, Master Data</t>
  </si>
  <si>
    <t>Camden, NJ</t>
  </si>
  <si>
    <t>The Campbell's Company</t>
  </si>
  <si>
    <t>['go', 'sap', 'excel']</t>
  </si>
  <si>
    <t>Franklin Square, NY</t>
  </si>
  <si>
    <t>Precision Technologies Corp</t>
  </si>
  <si>
    <t>['sql', 'python', 'excel', 'power bi', 'tableau']</t>
  </si>
  <si>
    <t>['sql', 'vba', 'excel', 'qlik', 'tableau', 'power bi']</t>
  </si>
  <si>
    <t>Redwood City, CA</t>
  </si>
  <si>
    <t>Poshmark</t>
  </si>
  <si>
    <t>['sql', 'python', 'r', 'spark', 'excel', 'looker']</t>
  </si>
  <si>
    <t>Magnit</t>
  </si>
  <si>
    <t>['r', 'python', 'tableau']</t>
  </si>
  <si>
    <t>Corona, CA</t>
  </si>
  <si>
    <t>Bowhead</t>
  </si>
  <si>
    <t>['javascript', 'c#', 'sql', 'python', 'r', 'matlab', 'hadoop', 'spark', 'angular', 'kubernetes']</t>
  </si>
  <si>
    <t>Hoffman Estates, IL</t>
  </si>
  <si>
    <t>PartsSource</t>
  </si>
  <si>
    <t>['sql', 'power bi', 'tableau', 'excel']</t>
  </si>
  <si>
    <t>Technical SEO Data Analyst</t>
  </si>
  <si>
    <t>['python', 'r', 'sas', 'sas', 'sql', 'tableau']</t>
  </si>
  <si>
    <t>Consultant – Business Data Analyst</t>
  </si>
  <si>
    <t>Lexington, MA</t>
  </si>
  <si>
    <t>Boyle Software, Inc.</t>
  </si>
  <si>
    <t>['sql', 'python', 'r', 'sas', 'sas', 'aws', 'azure', 'power bi', 'qlik']</t>
  </si>
  <si>
    <t>Lead Operational Risk Officer - Risk Reporting &amp; Data Analysis</t>
  </si>
  <si>
    <t>Sr Associate Data Analysis</t>
  </si>
  <si>
    <t>AT&amp;T</t>
  </si>
  <si>
    <t>['sql', 'power bi', 'tableau']</t>
  </si>
  <si>
    <t>Invences</t>
  </si>
  <si>
    <t>['python', 'scala', 'redshift', 'databricks', 'pyspark', 'spark', 'flow']</t>
  </si>
  <si>
    <t>Principal Bioinformatics Scientist - TCR/BCR Sequencing</t>
  </si>
  <si>
    <t>Data Analyst - SCSTC N7 Support (Job ID: 3726)</t>
  </si>
  <si>
    <t>King George, VA</t>
  </si>
  <si>
    <t>Valkyrie Enterprises</t>
  </si>
  <si>
    <t>Data Management Consultant</t>
  </si>
  <si>
    <t>Fast Switch</t>
  </si>
  <si>
    <t>['sql', 'visio', 'excel', 'word', 'jira']</t>
  </si>
  <si>
    <t>Midland, TX</t>
  </si>
  <si>
    <t>Statistics Expert</t>
  </si>
  <si>
    <t>Outlier</t>
  </si>
  <si>
    <t>Principal Value Engineer - FinOps &amp; Spend Analytics</t>
  </si>
  <si>
    <t>San Mateo, CA</t>
  </si>
  <si>
    <t>Data Management Analyst</t>
  </si>
  <si>
    <t>University of Missouri</t>
  </si>
  <si>
    <t>['r', 'sas', 'sas', 'python', 'sql', 'power bi', 'cognos', 'tableau', 'excel']</t>
  </si>
  <si>
    <t>Reseach Data Analyst Associate</t>
  </si>
  <si>
    <t>Northwestern University</t>
  </si>
  <si>
    <t>['word', 'excel', 'powerpoint', 'power bi', 'outlook', 'sharepoint']</t>
  </si>
  <si>
    <t>Python Programmer (Remote)/ Data Analyst (Remote)</t>
  </si>
  <si>
    <t>['java', 'sas', 'sas', 'python', 'javascript', 'c++', 'c', 'databricks', 'tableau', 'docker', 'jenkins']</t>
  </si>
  <si>
    <t>CRM Data Analyst</t>
  </si>
  <si>
    <t>Sotheby's</t>
  </si>
  <si>
    <t>['sql', 'powerpoint', 'tableau', 'excel']</t>
  </si>
  <si>
    <t>Centene</t>
  </si>
  <si>
    <t>Customer Data Analyst (US Remote)</t>
  </si>
  <si>
    <t>IntelePeer</t>
  </si>
  <si>
    <t>['sql', 'gdpr', 'excel', 'looker']</t>
  </si>
  <si>
    <t>Chattanooga, TN</t>
  </si>
  <si>
    <t>Five Star Food Service - HQ</t>
  </si>
  <si>
    <t>Data Analyst - (Tableau, ECommerce)</t>
  </si>
  <si>
    <t>['sql', 'tableau', 'word']</t>
  </si>
  <si>
    <t>Consultant, Analytics</t>
  </si>
  <si>
    <t>NFP, an Aon company</t>
  </si>
  <si>
    <t>['express', 'excel', 'powerpoint']</t>
  </si>
  <si>
    <t>JHU Applied Physics Laboratory</t>
  </si>
  <si>
    <t>['apl', 'matlab', 'python', 'go']</t>
  </si>
  <si>
    <t>Manager, Data Analytics - Insight Support, Walmart Connect</t>
  </si>
  <si>
    <t>['sql', 'dax', 'excel', 'power bi', 'tableau']</t>
  </si>
  <si>
    <t>SAP Data Migration Analyst</t>
  </si>
  <si>
    <t>Accenture Federal Services</t>
  </si>
  <si>
    <t>['c', 'sap', 'excel']</t>
  </si>
  <si>
    <t>Manager, Data Analytics</t>
  </si>
  <si>
    <t>Junior Level Business/Data Analyst</t>
  </si>
  <si>
    <t>Reporting and Analytics Analyst- Federal Health</t>
  </si>
  <si>
    <t>Schaumburg, IL</t>
  </si>
  <si>
    <t>Responsive Search Inc.</t>
  </si>
  <si>
    <t>['databricks', 'snowflake', 'qlik', 'flow']</t>
  </si>
  <si>
    <t>SAP Data Analyst</t>
  </si>
  <si>
    <t>Talint</t>
  </si>
  <si>
    <t>Iowa</t>
  </si>
  <si>
    <t>CU0073 St. Cloud State University</t>
  </si>
  <si>
    <t>NASI - Quality Data Analyst</t>
  </si>
  <si>
    <t>Pennsauken Township, NJ</t>
  </si>
  <si>
    <t>Subaru of America</t>
  </si>
  <si>
    <t>['oracle', 'excel', 'powerpoint', 'tableau', 'qlik']</t>
  </si>
  <si>
    <t>Staff Product Data Analyst</t>
  </si>
  <si>
    <t>Bill.com</t>
  </si>
  <si>
    <t>['sql', 'python', 'r', 'tableau']</t>
  </si>
  <si>
    <t>Walden University</t>
  </si>
  <si>
    <t>['sql', 'sql server', 'oracle', 'power bi', 'excel', 'cognos', 'powerpoint', 'word']</t>
  </si>
  <si>
    <t>TransGlobal</t>
  </si>
  <si>
    <t>Data Analytics Manager</t>
  </si>
  <si>
    <t>New Braunfels, TX</t>
  </si>
  <si>
    <t>['sql', 'sas', 'sas', 'python', 'go', 'sql server', 'mysql', 'azure', 'linux']</t>
  </si>
  <si>
    <t>Kalamazoo, MI</t>
  </si>
  <si>
    <t>Armonk, NY</t>
  </si>
  <si>
    <t>iptiQ by Swiss Re</t>
  </si>
  <si>
    <t>Pinnacle Technical Resources</t>
  </si>
  <si>
    <t>Data Analyst I Healthcare Analytics</t>
  </si>
  <si>
    <t>Senior Sales &amp; Marketing Data Analyst</t>
  </si>
  <si>
    <t>Homesteaders Life Company</t>
  </si>
  <si>
    <t>Swiss Re</t>
  </si>
  <si>
    <t>Millersville, MD</t>
  </si>
  <si>
    <t>The Coordinating Center</t>
  </si>
  <si>
    <t>INTERN - DATA ANALYST</t>
  </si>
  <si>
    <t>South Florida Water Management District</t>
  </si>
  <si>
    <t>['matlab', 'python', 'sheets']</t>
  </si>
  <si>
    <t>Consultant Data Analytics and BI</t>
  </si>
  <si>
    <t>Morocco</t>
  </si>
  <si>
    <t>['sql', 'python', 'r', 'sas', 'sas', 'excel']</t>
  </si>
  <si>
    <t>Caterpillar</t>
  </si>
  <si>
    <t>['sql', 'python', 'r', 'azure', 'airflow', 'github']</t>
  </si>
  <si>
    <t>REMOTE - Healthcare Data Analyst With Epic (W2 Only)</t>
  </si>
  <si>
    <t>['sql', 'postgresql', 'aws', 'excel', 'tableau']</t>
  </si>
  <si>
    <t>Data Analyst, Identity</t>
  </si>
  <si>
    <t>Dubai - United Arab Emirates (+2 others)</t>
  </si>
  <si>
    <t>Wunderkind (formerly BounceX)</t>
  </si>
  <si>
    <t>['sql', 'python', 'r', 'airflow', 'looker', 'excel']</t>
  </si>
  <si>
    <t>Junior Data Analyst (Dorado, P.R.)</t>
  </si>
  <si>
    <t>BALLESTER HERMANOS INC</t>
  </si>
  <si>
    <t>['sql', 'tableau', 'power bi', 'excel']</t>
  </si>
  <si>
    <t>Data Operations Analyst</t>
  </si>
  <si>
    <t>Columbia Threadneedle Investments</t>
  </si>
  <si>
    <t>['sql', 'aws']</t>
  </si>
  <si>
    <t>Data Analyst, Quality Data Analytics</t>
  </si>
  <si>
    <t>SF Health Plan</t>
  </si>
  <si>
    <t>Cybersecurity Data Analyst</t>
  </si>
  <si>
    <t>Quadtec Solutions, Inc</t>
  </si>
  <si>
    <t>['splunk']</t>
  </si>
  <si>
    <t>Junior Quantitative Analyst (Equities)</t>
  </si>
  <si>
    <t>Millennium</t>
  </si>
  <si>
    <t>['excel', 'word', 'powerpoint', 'outlook']</t>
  </si>
  <si>
    <t>Lemont, IL</t>
  </si>
  <si>
    <t>UChicago Argonne, LLC</t>
  </si>
  <si>
    <t>['sql', 'python', 'r', 'excel', 'tableau', 'power bi']</t>
  </si>
  <si>
    <t>Dania Beach, FL</t>
  </si>
  <si>
    <t>Freelance English &amp; Japanese Online Data Analyst</t>
  </si>
  <si>
    <t>Kobe, Hyogo, Japan</t>
  </si>
  <si>
    <t>Principal Data Insight Analyst – People Analytics Data Journalism - R10183886</t>
  </si>
  <si>
    <t>Falls Church, VA</t>
  </si>
  <si>
    <t>Northrop Grumman</t>
  </si>
  <si>
    <t>North Kingstown, RI</t>
  </si>
  <si>
    <t>Falvey Insurance Group</t>
  </si>
  <si>
    <t>['r', 'python', 'sql', 'power bi', 'tableau', 'atlassian', 'jira']</t>
  </si>
  <si>
    <t>Greenhouse</t>
  </si>
  <si>
    <t>Switch Technologies Inc.</t>
  </si>
  <si>
    <t>Sentinel One</t>
  </si>
  <si>
    <t>Alteryx Data Analyst</t>
  </si>
  <si>
    <t>['alteryx']</t>
  </si>
  <si>
    <t>Tech Refresh Data Analyst</t>
  </si>
  <si>
    <t>TekSynap</t>
  </si>
  <si>
    <t>Business Analyst, Data Analytics</t>
  </si>
  <si>
    <t>Christiansted, St Croix, U.S. Virgin Islands</t>
  </si>
  <si>
    <t>Geode Capital Management</t>
  </si>
  <si>
    <t>Data Analyst- Tech Refresh</t>
  </si>
  <si>
    <t>CACI</t>
  </si>
  <si>
    <t>['r']</t>
  </si>
  <si>
    <t>NXTKEY CORPORATION</t>
  </si>
  <si>
    <t>Analytics Specialist - PV</t>
  </si>
  <si>
    <t>Axelon Services Corporation</t>
  </si>
  <si>
    <t>['sql', 'vba', 'python', 'oracle', 'excel', 'tableau', 'power bi', 'sap', 'ms access', 'sharepoint', 'cognos', 'powerpoint', 'word']</t>
  </si>
  <si>
    <t>Business/ Data Analyst with Biotech R&amp;D Expertise</t>
  </si>
  <si>
    <t>Cambridge, MA</t>
  </si>
  <si>
    <t>Softworld, a Kelly Company</t>
  </si>
  <si>
    <t>['power bi', 'smartsheet']</t>
  </si>
  <si>
    <t>Enterprise Data Quality Analyst</t>
  </si>
  <si>
    <t>Laksan Technologies</t>
  </si>
  <si>
    <t>Sparks, NV</t>
  </si>
  <si>
    <t>Volt</t>
  </si>
  <si>
    <t>['sql', 'snowflake', 'react', 'macos', 'tableau', 'excel', 'sap']</t>
  </si>
  <si>
    <t>Catonsville, MD</t>
  </si>
  <si>
    <t>INFORMS</t>
  </si>
  <si>
    <t>['sql', 'python', 'r', 'sas', 'sas', 'sql server', 'tableau', 'excel', 'power bi', 'ssis', 'spss']</t>
  </si>
  <si>
    <t>System/Data Analyst (SIS &amp; Applications) (#252)</t>
  </si>
  <si>
    <t>Hampton, CT</t>
  </si>
  <si>
    <t>EASTCONN</t>
  </si>
  <si>
    <t>Data Analytics</t>
  </si>
  <si>
    <t>['sql', 'sas', 'sas', 'excel', 'tableau', 'power bi']</t>
  </si>
  <si>
    <t>Data Analyst - SWSC Support (Job ID:3727)</t>
  </si>
  <si>
    <t>Newport, RI</t>
  </si>
  <si>
    <t>Data Management Analyst - Investment Management - Boston, MA - 26061</t>
  </si>
  <si>
    <t>Daley And Associates, LLC.</t>
  </si>
  <si>
    <t>Data Analytics Consultant</t>
  </si>
  <si>
    <t>Amplytics</t>
  </si>
  <si>
    <t>Internal Audit Data Analyst</t>
  </si>
  <si>
    <t>Annapolis Junction, MD</t>
  </si>
  <si>
    <t>Data Governance &amp; Quality Consultant</t>
  </si>
  <si>
    <t>Stanley David and Associates</t>
  </si>
  <si>
    <t>Applied Scientist II, NGDE Science</t>
  </si>
  <si>
    <t>['java', 'c++', 'python', 'aws']</t>
  </si>
  <si>
    <t>Manassas, VA</t>
  </si>
  <si>
    <t>Serco North America</t>
  </si>
  <si>
    <t>['python', 'qlik', 'tableau', 'word', 'powerpoint', 'excel']</t>
  </si>
  <si>
    <t>BI Developer/Data Analyst Intern</t>
  </si>
  <si>
    <t>Delta Dental of New Jersey and Connecticut</t>
  </si>
  <si>
    <t>['sql', 'python', 'gcp', 'tableau', 'power bi']</t>
  </si>
  <si>
    <t>Commercial Data Analyst</t>
  </si>
  <si>
    <t>Trumbull, CT</t>
  </si>
  <si>
    <t>CooperSurgical</t>
  </si>
  <si>
    <t>['sql', 'tableau', 'power bi', 'excel', 'powerpoint']</t>
  </si>
  <si>
    <t>Data Governance and Quality SAP Data Analyst</t>
  </si>
  <si>
    <t>Randstad USA</t>
  </si>
  <si>
    <t>['spreadsheet', 'sap', 'power bi', 'tableau']</t>
  </si>
  <si>
    <t>Risk Data Analyst</t>
  </si>
  <si>
    <t>Tel Aviv-Yafo, Israel</t>
  </si>
  <si>
    <t>Rapyd</t>
  </si>
  <si>
    <t>['sql', 'r', 'python', 'gcp', 'tableau', 'looker']</t>
  </si>
  <si>
    <t>CRV Data Verification Lead Analytic Consultant</t>
  </si>
  <si>
    <t>['sas', 'sas', 'sql']</t>
  </si>
  <si>
    <t>Data Analyst Jobs in Alpharetta,GA,US</t>
  </si>
  <si>
    <t>Synectics Inc</t>
  </si>
  <si>
    <t>['sql', 'vba', 'power bi', 'excel']</t>
  </si>
  <si>
    <t>Data Analyst - Sales Analytics</t>
  </si>
  <si>
    <t>['python', 'r', 'sql', 'databricks', 'aws', 'azure', 'gcp', 'hadoop', 'spark', 'flow']</t>
  </si>
  <si>
    <t>Consultant, Data Governance (Mid - Level)</t>
  </si>
  <si>
    <t>ERM</t>
  </si>
  <si>
    <t>['sap', 'power bi', 'tableau']</t>
  </si>
  <si>
    <t>Data Analyst 2</t>
  </si>
  <si>
    <t>NYS Division of Homeland Security &amp; Emergency Services</t>
  </si>
  <si>
    <t>Data Analysis with Salesforce, AVP</t>
  </si>
  <si>
    <t>MUFG</t>
  </si>
  <si>
    <t>['python', 'windows', 'ssis', 'sharepoint', 'flow']</t>
  </si>
  <si>
    <t>Data Analyst 1</t>
  </si>
  <si>
    <t>Schenectady, NY</t>
  </si>
  <si>
    <t>People With Developmental Disabilities, Office for</t>
  </si>
  <si>
    <t>['sas', 'sas', 'python', 'sql']</t>
  </si>
  <si>
    <t>Senior Consultant - Data Analyst</t>
  </si>
  <si>
    <t>CompassX Group</t>
  </si>
  <si>
    <t>Milwaukee, WI</t>
  </si>
  <si>
    <t>Crisis Prevention Institute</t>
  </si>
  <si>
    <t>Woonsocket, RI</t>
  </si>
  <si>
    <t>Talent Hires</t>
  </si>
  <si>
    <t>['sql', 'r', 'oracle', 'aws']</t>
  </si>
  <si>
    <t>Policy Data Analyst</t>
  </si>
  <si>
    <t>Trenton, NJ</t>
  </si>
  <si>
    <t>New Jersey Housing and Mortgage Finance Agency</t>
  </si>
  <si>
    <t>Procurement Programs &amp; Systems Data Analyst</t>
  </si>
  <si>
    <t>Allegiant</t>
  </si>
  <si>
    <t>['sql', 'visual basic', 'html', 'sql server', 'sap', 'terminal']</t>
  </si>
  <si>
    <t>Yardley, PA</t>
  </si>
  <si>
    <t>Inizio Engage</t>
  </si>
  <si>
    <t>['sql', 'tableau', 'qlik', 'excel', 'power bi']</t>
  </si>
  <si>
    <t>Dynamics 365 Database Analyst/Developer</t>
  </si>
  <si>
    <t>Burr Ridge, IL</t>
  </si>
  <si>
    <t>North American Spine Society</t>
  </si>
  <si>
    <t>['html', 'css', 'javascript', 'c#', 'jquery', 'power bi']</t>
  </si>
  <si>
    <t>Data Analyst, Field Reliability Engineering</t>
  </si>
  <si>
    <t>Taro</t>
  </si>
  <si>
    <t>Tesla</t>
  </si>
  <si>
    <t>NYC Health Hospitals</t>
  </si>
  <si>
    <t>Data Analyst / Business Intelligence Analyst - Hybrid role - Irving, TX</t>
  </si>
  <si>
    <t>Dartz IT Solutions</t>
  </si>
  <si>
    <t>['sql', 'bigquery', 'snowflake', 'aws', 'azure', 'looker', 'tableau']</t>
  </si>
  <si>
    <t>Graduate Data Analyst</t>
  </si>
  <si>
    <t>Remote Career</t>
  </si>
  <si>
    <t>Manhasset, NY</t>
  </si>
  <si>
    <t>Northwell Health</t>
  </si>
  <si>
    <t>New Cassel, NY</t>
  </si>
  <si>
    <t>Brighton Health Plan Solutions</t>
  </si>
  <si>
    <t>Billing &amp; Collections Data Analyst</t>
  </si>
  <si>
    <t>WSSC Water</t>
  </si>
  <si>
    <t>['excel', 'word', 'powerpoint', 'visio', 'sap', 'tableau', 'power bi']</t>
  </si>
  <si>
    <t>Associate Master Data Analyst</t>
  </si>
  <si>
    <t>Salisbury, MD</t>
  </si>
  <si>
    <t>Perdue Farms</t>
  </si>
  <si>
    <t>['sap', 'excel']</t>
  </si>
  <si>
    <t>MilliporeSigma</t>
  </si>
  <si>
    <t>['python', 'numpy', 'pandas', 'excel', 'tableau']</t>
  </si>
  <si>
    <t>KYC Data Analyst - C09</t>
  </si>
  <si>
    <t>['sql', 'oracle']</t>
  </si>
  <si>
    <t>['sql', 'oracle', 'excel', 'word']</t>
  </si>
  <si>
    <t>New Hanover, NJ</t>
  </si>
  <si>
    <t>Data Administrator/Analyst – ERP Systems</t>
  </si>
  <si>
    <t>Harbinger</t>
  </si>
  <si>
    <t>['sql', 'python', 'r', 'oracle', 'sap', 'power bi', 'tableau', 'excel']</t>
  </si>
  <si>
    <t>Data Analyst - Junior Level (Remote)</t>
  </si>
  <si>
    <t>['java', 'python', 'javascript', 'c++', 'databricks', 'tableau', 'docker', 'jenkins', 'github']</t>
  </si>
  <si>
    <t>Canada (+8 others)</t>
  </si>
  <si>
    <t>TD Thornton</t>
  </si>
  <si>
    <t>Data Analyst - AI Fact Checker</t>
  </si>
  <si>
    <t>Outlier Ai</t>
  </si>
  <si>
    <t>Robins AFB, GA</t>
  </si>
  <si>
    <t>['excel', 'powerpoint', 'tableau']</t>
  </si>
  <si>
    <t>Business Intelligence Data Analyst</t>
  </si>
  <si>
    <t>Sage</t>
  </si>
  <si>
    <t>Lead - Data Analytics &amp; Technology</t>
  </si>
  <si>
    <t>Kolkata, West Bengal, India</t>
  </si>
  <si>
    <t>Adani Group</t>
  </si>
  <si>
    <t>['azure', 'gcp', 'databricks', 'airflow', 'kafka', 'unity']</t>
  </si>
  <si>
    <t>Crossmedia, Inc.</t>
  </si>
  <si>
    <t>['r', 'python', 'sql']</t>
  </si>
  <si>
    <t>Data Analyst/ Administration Clerk (Back Office - Hybrid)</t>
  </si>
  <si>
    <t>SGS</t>
  </si>
  <si>
    <t>Point Pleasant Beach, NJ</t>
  </si>
  <si>
    <t>Maverick Enterprises</t>
  </si>
  <si>
    <t>['python', 'power bi']</t>
  </si>
  <si>
    <t>['sql', 'python', 'r', 'go', 'azure', 'aws', 'power bi', 'dax', 'excel', 'tableau', 'looker']</t>
  </si>
  <si>
    <t>Clinical Data Analyst (Hybrid Onsite/Remote)</t>
  </si>
  <si>
    <t>Data Analyst Intern (Summer 2025)</t>
  </si>
  <si>
    <t>Skechers USA, Inc.</t>
  </si>
  <si>
    <t>Hosting Services Data Analyst</t>
  </si>
  <si>
    <t>East Palo Alto, CA</t>
  </si>
  <si>
    <t>Ford Motor Company</t>
  </si>
  <si>
    <t>['sql', 'aws', 'azure', 'gcp', 'vmware', 'excel', 'tableau']</t>
  </si>
  <si>
    <t>Information Management Analyst I-Mid-level</t>
  </si>
  <si>
    <t>Northbrook, IL</t>
  </si>
  <si>
    <t>Engage Partners Inc.</t>
  </si>
  <si>
    <t>['sql', 'power bi', 'excel', 'dax']</t>
  </si>
  <si>
    <t>Data Reporting Analyst</t>
  </si>
  <si>
    <t>Beacon Hill</t>
  </si>
  <si>
    <t>Data Analyst II – Finance &amp; Expense</t>
  </si>
  <si>
    <t>Navan Group</t>
  </si>
  <si>
    <t>['sql', 'python', 'snowflake', 'tableau', 'looker', 'power bi']</t>
  </si>
  <si>
    <t>Java Full Stack Engineer - Junior / Data Analyst (Remote)</t>
  </si>
  <si>
    <t>Surprise, AZ</t>
  </si>
  <si>
    <t>Milpitas, CA</t>
  </si>
  <si>
    <t>Corsair</t>
  </si>
  <si>
    <t>['sql', 'python', 'r', 'power bi', 'excel', 'powerpoint', 'dax']</t>
  </si>
  <si>
    <t>Business System &amp; Data Analyst</t>
  </si>
  <si>
    <t>Panda Restaurant Group</t>
  </si>
  <si>
    <t>['power bi', 'excel', 'smartsheet']</t>
  </si>
  <si>
    <t>Supporting Data Analyst - Avendra International</t>
  </si>
  <si>
    <t>Aramark</t>
  </si>
  <si>
    <t>Decarbonization and Data Manager, Packaging (Research and Innovation)</t>
  </si>
  <si>
    <t>White Plains, NY</t>
  </si>
  <si>
    <t>Danone</t>
  </si>
  <si>
    <t>Military Forces-Order of Battle Data Analyst</t>
  </si>
  <si>
    <t>CyOak Consulting Group</t>
  </si>
  <si>
    <t>Fishers, IN</t>
  </si>
  <si>
    <t>Brooksource</t>
  </si>
  <si>
    <t>['sql', 'python', 'r', 'tableau', 'alteryx']</t>
  </si>
  <si>
    <t>SQL Data Analyst</t>
  </si>
  <si>
    <t>Addison, TX</t>
  </si>
  <si>
    <t>Wheeler Staffing Partners</t>
  </si>
  <si>
    <t>['sql', 'snowflake', 'power bi', 'tableau']</t>
  </si>
  <si>
    <t>EnDyna Inc</t>
  </si>
  <si>
    <t>['aws', 'azure', 'tableau', 'power bi', 'sheets', 'monday.com']</t>
  </si>
  <si>
    <t>Human Capital Data Analyst | TS/SCI w. Polygraph Req.| Fort Meade, MD</t>
  </si>
  <si>
    <t>Monitoring Specialist</t>
  </si>
  <si>
    <t>Kodeva LLC</t>
  </si>
  <si>
    <t>['python', 'ruby', 'ruby', 'perl', 'node.js', 'splunk']</t>
  </si>
  <si>
    <t>Bloomington, IN</t>
  </si>
  <si>
    <t>Data Analyst, Investigations - Chainalysis Government Solutions</t>
  </si>
  <si>
    <t>Chainalysis</t>
  </si>
  <si>
    <t>['sql', 'python', 'r', 'sas', 'sas', 'matlab', 'flow']</t>
  </si>
  <si>
    <t>Tableau, Power BI, Knime, Power Automate Data Analyst</t>
  </si>
  <si>
    <t>APN Software Services, Inc</t>
  </si>
  <si>
    <t>['excel', 'powerpoint', 'sharepoint', 'tableau', 'power bi']</t>
  </si>
  <si>
    <t>Annapolis, Maryland</t>
  </si>
  <si>
    <t>Coordinator, Human Resources Data Analyst</t>
  </si>
  <si>
    <t>Leander, TX</t>
  </si>
  <si>
    <t>Leander Independent School District</t>
  </si>
  <si>
    <t>Python, Data Analyst -Wilmington, Delaware - 303444 BB</t>
  </si>
  <si>
    <t>American Cybersystems</t>
  </si>
  <si>
    <t>IT Manager, Data &amp; Analytics (Business Intelligence Manager)</t>
  </si>
  <si>
    <t>San Carlos, CA</t>
  </si>
  <si>
    <t>San Mateo County Transit District</t>
  </si>
  <si>
    <t>['sql', 'sql server', 'redshift', 'tableau', 'power bi']</t>
  </si>
  <si>
    <t>['java', 'javascript', 'c++', 'python', 'spring', 'excel', 'docker', 'jenkins', 'github']</t>
  </si>
  <si>
    <t>Data Analyst (Intern)</t>
  </si>
  <si>
    <t>PDS Health</t>
  </si>
  <si>
    <t>Oracle</t>
  </si>
  <si>
    <t>CORSAIR</t>
  </si>
  <si>
    <t>Lawndale Christian Health Center</t>
  </si>
  <si>
    <t>['sql', 'sql server', 'ssrs', 'microstrategy', 'power bi', 'tableau', 'sharepoint']</t>
  </si>
  <si>
    <t>Cornerstone Concilium</t>
  </si>
  <si>
    <t>['sql', 'oracle', 'cognos']</t>
  </si>
  <si>
    <t>Research Data Analyst (2-year fixed term)</t>
  </si>
  <si>
    <t>Data Analyst, Inst Reporting</t>
  </si>
  <si>
    <t>Harrisburg, PA</t>
  </si>
  <si>
    <t>Harrisburg Area Community College</t>
  </si>
  <si>
    <t>Distribution Data Analyst</t>
  </si>
  <si>
    <t>DeKalb, IL</t>
  </si>
  <si>
    <t>3M</t>
  </si>
  <si>
    <t>['sql', 'r', 'sas', 'sas', 'python', 'oracle', 'excel', 'power bi', 'spss', 'sap', 'tableau']</t>
  </si>
  <si>
    <t>Data Analyst, Senior</t>
  </si>
  <si>
    <t>Allen, TX</t>
  </si>
  <si>
    <t>['sql', 'python', 'r', 'aws', 'powerpoint', 'power bi', 'tableau']</t>
  </si>
  <si>
    <t>Data Analytics Lead Analyst</t>
  </si>
  <si>
    <t>['oracle', 'tableau']</t>
  </si>
  <si>
    <t>Product Master Data Analyst</t>
  </si>
  <si>
    <t>Maynard, MA</t>
  </si>
  <si>
    <t>Tea Forté Inc.</t>
  </si>
  <si>
    <t>['sql', 'excel', 'power bi']</t>
  </si>
  <si>
    <t>Ridgecrest, CA</t>
  </si>
  <si>
    <t>Saalex Solutions Inc.</t>
  </si>
  <si>
    <t>Westlake, TX</t>
  </si>
  <si>
    <t>['sql', 'python', 'mysql', 'oracle', 'snowflake', 'aws', 'hadoop']</t>
  </si>
  <si>
    <t>Outscal.com</t>
  </si>
  <si>
    <t>Evolution</t>
  </si>
  <si>
    <t>['sql', 'python', 'postgresql', 'aws', 'tableau', 'power bi', 'qlik', 'gitlab']</t>
  </si>
  <si>
    <t>Data Analyst, Sales Analytics</t>
  </si>
  <si>
    <t>Lucid Motors</t>
  </si>
  <si>
    <t>['sql', 'sas', 'sas', 'python', 'tableau']</t>
  </si>
  <si>
    <t>Foster City, CA</t>
  </si>
  <si>
    <t>Oak Park &amp; River Forest High School</t>
  </si>
  <si>
    <t>['go', 'sql', 'python', 'r', 'tableau', 'sheets', 'power bi']</t>
  </si>
  <si>
    <t>Tysons, VA</t>
  </si>
  <si>
    <t>EnDyna</t>
  </si>
  <si>
    <t>Data Integrity Analyst</t>
  </si>
  <si>
    <t>Sanford Health</t>
  </si>
  <si>
    <t>['word', 'excel', 'powerpoint', 'visio', 'flow']</t>
  </si>
  <si>
    <t>Brighton, NY</t>
  </si>
  <si>
    <t>Assistant Manager Data Analyst - Teradata Pune</t>
  </si>
  <si>
    <t>Pune, Maharashtra, India</t>
  </si>
  <si>
    <t>Vodafone</t>
  </si>
  <si>
    <t>['sql', 'shell', 'python', 'sql server', 'oracle', 'gcp', 'unix']</t>
  </si>
  <si>
    <t>Market Data Analyst III</t>
  </si>
  <si>
    <t>['power bi', 'excel', 'powerpoint']</t>
  </si>
  <si>
    <t>Rose International</t>
  </si>
  <si>
    <t>Data Analyst - P&amp;C Analytics, Financial Operations</t>
  </si>
  <si>
    <t>['sas', 'sas', 'sql', 'vba', 'aws', 'redshift', 'excel', 'power bi']</t>
  </si>
  <si>
    <t>Summer 2025 Data Analyst Intern (Santa Clara, CA)</t>
  </si>
  <si>
    <t>Applied Materials</t>
  </si>
  <si>
    <t>['python', 'r', 'vba', 'excel', 'powerpoint', 'word', 'tableau']</t>
  </si>
  <si>
    <t>Business Intelligence Engineer</t>
  </si>
  <si>
    <t>Treasure Data</t>
  </si>
  <si>
    <t>['sql', 'postgresql', 'tableau', 'looker']</t>
  </si>
  <si>
    <t>Data Analytics- SAS/ SQL- C10 - CHENNAI</t>
  </si>
  <si>
    <t>['sas', 'sas', 'r', 'python', 'sql', 'spss', 'excel', 'powerpoint']</t>
  </si>
  <si>
    <t>Intermediate Game Data Analyst</t>
  </si>
  <si>
    <t>Kano</t>
  </si>
  <si>
    <t>['python', 'r', 'sql', 'aws', 'bigquery', 'snowflake', 'redshift', 'gcp', 'azure', 'pandas', 'numpy', 'matplotlib', 'tensorflow', 'keras', 'pytorch', 'tableau', 'power bi']</t>
  </si>
  <si>
    <t>IN-Manager  AWS &amp; Cloud Data Architecture   Data and Analytics  Advisory Bangalore</t>
  </si>
  <si>
    <t>['aws', 'redshift', 'snowflake', 'kafka', 'spark', 'docker', 'kubernetes', 'terraform']</t>
  </si>
  <si>
    <t>Data Quality Analyst - DQA 25-19594</t>
  </si>
  <si>
    <t>Edison, NJ</t>
  </si>
  <si>
    <t>['word', 'excel', 'sharepoint']</t>
  </si>
  <si>
    <t>OneRail</t>
  </si>
  <si>
    <t>['python', 'sql', 'visual basic', 'vba', 'power bi', 'excel']</t>
  </si>
  <si>
    <t>Nithio</t>
  </si>
  <si>
    <t>Jr Utility Data Analyst</t>
  </si>
  <si>
    <t>El Comeback</t>
  </si>
  <si>
    <t>Waverly, IA</t>
  </si>
  <si>
    <t>TELESOFT LLC DBA CALERO</t>
  </si>
  <si>
    <t>Intelligence Analyst, Crime Strategies Bureau</t>
  </si>
  <si>
    <t>Queens District Attorney's Office</t>
  </si>
  <si>
    <t>['c', 'windows', 'excel', 'word', 'powerpoint']</t>
  </si>
  <si>
    <t>['nosql', 'r', 'sas', 'sas', 'matlab', 'sql', 'python', 'dynamodb', 'redshift', 'oracle', 'aws', 'excel', 'tableau', 'flow']</t>
  </si>
  <si>
    <t>Sr. Data Analyst Role</t>
  </si>
  <si>
    <t>EY- GDS Consulting-AI And DATA-Data Analyst-Staff</t>
  </si>
  <si>
    <t>['python', 'sql', 'aws', 'azure', 'kafka', 'spark', 'flow']</t>
  </si>
  <si>
    <t>Sr. Data Analyst (HRIS) TS/SCI Poly</t>
  </si>
  <si>
    <t>Leidos</t>
  </si>
  <si>
    <t>Data Analyst Summer Intern</t>
  </si>
  <si>
    <t>Mid-Atlantic Permanente Medical Group PC</t>
  </si>
  <si>
    <t>['sql', 'python', 'sas', 'sas', 'excel', 'tableau']</t>
  </si>
  <si>
    <t>Data Quality Analyst</t>
  </si>
  <si>
    <t>Delaware</t>
  </si>
  <si>
    <t>TSR Consulting Services, Inc.</t>
  </si>
  <si>
    <t>Trabajo.org</t>
  </si>
  <si>
    <t>['r', 'excel', 'powerpoint']</t>
  </si>
  <si>
    <t>Biomedical Data Analyst II</t>
  </si>
  <si>
    <t>Yoh, A Day &amp; Zimmermann Company</t>
  </si>
  <si>
    <t>Lead Analytics Consultant - Global Operations Data Analytics and Reporting</t>
  </si>
  <si>
    <t>['sas', 'sas', 'sql', 'python', 'r', 'tableau']</t>
  </si>
  <si>
    <t>Human Resources Analytics Consultant</t>
  </si>
  <si>
    <t>Zurich North America</t>
  </si>
  <si>
    <t>['python', 'r', 'go', 'excel', 'powerpoint', 'power bi']</t>
  </si>
  <si>
    <t>Data Analyst  (251934)</t>
  </si>
  <si>
    <t>Eastridge Workforce Solutions</t>
  </si>
  <si>
    <t>['sql', 'python', 'r', 'tableau', 'looker']</t>
  </si>
  <si>
    <t>Data Analyst/Entry</t>
  </si>
  <si>
    <t>Green Key Resources</t>
  </si>
  <si>
    <t>Greenkey Resources LLC</t>
  </si>
  <si>
    <t>Live Oak, TX</t>
  </si>
  <si>
    <t>['go', 'db2', 'power bi']</t>
  </si>
  <si>
    <t>THPO Data Analyst</t>
  </si>
  <si>
    <t>Hollywood, FL</t>
  </si>
  <si>
    <t>Seminole Tribe of Florida</t>
  </si>
  <si>
    <t>Health Policy and Compliance Data Analyst</t>
  </si>
  <si>
    <t>LMI Consulting, LLC</t>
  </si>
  <si>
    <t>['excel', 'powerpoint', 'jira', 'confluence']</t>
  </si>
  <si>
    <t>Kiss Products, Inc.</t>
  </si>
  <si>
    <t>['sql', 'python', 'r', 'snowflake', 'redshift', 'aws', 'azure', 'power bi', 'tableau']</t>
  </si>
  <si>
    <t>CLM Functional Expert- Data Analyst with DB Developer and Business Analyst Experience</t>
  </si>
  <si>
    <t>['mysql', 'oracle']</t>
  </si>
  <si>
    <t>Data Governance Foundation Lead Analyst (Hybrid)</t>
  </si>
  <si>
    <t>Rye Brook, NY</t>
  </si>
  <si>
    <t>ECLARO</t>
  </si>
  <si>
    <t>Data Center Regional Service Sales Specialist - Central Region</t>
  </si>
  <si>
    <t>Fenton, MO</t>
  </si>
  <si>
    <t>Eaton</t>
  </si>
  <si>
    <t>['oracle', 'sap', 'power bi']</t>
  </si>
  <si>
    <t>SQL DBA/Developer</t>
  </si>
  <si>
    <t>Kennesaw, GA</t>
  </si>
  <si>
    <t>['sql', 'python', 'mysql', 'hadoop']</t>
  </si>
  <si>
    <t>Marketing Manager &amp; Data Analyst</t>
  </si>
  <si>
    <t>Brewster, NY</t>
  </si>
  <si>
    <t>Medicanix Inc.</t>
  </si>
  <si>
    <t>['sql', 't-sql', 'sql server', 'power bi', 'tableau']</t>
  </si>
  <si>
    <t>Climate Data Analysis Intern</t>
  </si>
  <si>
    <t>Arcadis</t>
  </si>
  <si>
    <t>['python', 'r', 'excel', 'tableau']</t>
  </si>
  <si>
    <t>King of Prussia, PA</t>
  </si>
  <si>
    <t>Qlik</t>
  </si>
  <si>
    <t>['sql', 'r', 'python', 'go', 'qlik', 'excel']</t>
  </si>
  <si>
    <t>Saunders, WI</t>
  </si>
  <si>
    <t>Data Analyst II (Contractor)</t>
  </si>
  <si>
    <t>Data Entry Consultant</t>
  </si>
  <si>
    <t>['excel', 'sap']</t>
  </si>
  <si>
    <t>Advancement Data Analyst</t>
  </si>
  <si>
    <t>['spreadsheet', 'word']</t>
  </si>
  <si>
    <t>Data and Business Intelligence Reporting Analyst</t>
  </si>
  <si>
    <t>SoFi</t>
  </si>
  <si>
    <t>['sql', 'python', 'snowflake', 'tableau', 'airtable']</t>
  </si>
  <si>
    <t>Data Analytics SAS/ SQL - C09 - CHENNAI</t>
  </si>
  <si>
    <t>Product Safety - Data Analyst Intern</t>
  </si>
  <si>
    <t>Mcconnellsburg, PA</t>
  </si>
  <si>
    <t>JLG Equipment Services Inc</t>
  </si>
  <si>
    <t>['c', 'power bi']</t>
  </si>
  <si>
    <t>Business/Data Analyst</t>
  </si>
  <si>
    <t>JobServe</t>
  </si>
  <si>
    <t>Lockheed Martin</t>
  </si>
  <si>
    <t>Sr HR Data Analyst</t>
  </si>
  <si>
    <t>Johnston, RI</t>
  </si>
  <si>
    <t>Citizens</t>
  </si>
  <si>
    <t>['sql', 'python', 'sas', 'sas', 'r', 'oracle', 'tableau', 'excel', 'qlik', 'jira']</t>
  </si>
  <si>
    <t>Data Analyst 3 - Now Hiring</t>
  </si>
  <si>
    <t>Aditi Consulting</t>
  </si>
  <si>
    <t>Data Analyst - Marketing</t>
  </si>
  <si>
    <t>FanDuel</t>
  </si>
  <si>
    <t>['sql', 'python', 'r', 'databricks', 'flutter', 'excel', 'tableau']</t>
  </si>
  <si>
    <t>Ladson, SC</t>
  </si>
  <si>
    <t>enVision Staffing Solutions</t>
  </si>
  <si>
    <t>Elgin, IL</t>
  </si>
  <si>
    <t>MKD Electric</t>
  </si>
  <si>
    <t>['crystal', 'excel', 'power bi']</t>
  </si>
  <si>
    <t>Panasonic North America</t>
  </si>
  <si>
    <t>['r', 'python', 'excel']</t>
  </si>
  <si>
    <t>Data Analyst Intern - Summer 2025 (5347)</t>
  </si>
  <si>
    <t>Hartford, WI</t>
  </si>
  <si>
    <t>Broan-NuTone LLC</t>
  </si>
  <si>
    <t>['excel', 'word', 'powerpoint', 'power bi']</t>
  </si>
  <si>
    <t>PECK SLIP, NY</t>
  </si>
  <si>
    <t>DEPARTMENT OF FINANCE</t>
  </si>
  <si>
    <t>['sas', 'sas', 'sql', 'r', 'word', 'excel', 'powerpoint', 'spss']</t>
  </si>
  <si>
    <t>Data Analyst Manager</t>
  </si>
  <si>
    <t>GradBay</t>
  </si>
  <si>
    <t>['python', 'sql', 'gcp', 'aws', 'azure']</t>
  </si>
  <si>
    <t>Cataño, Puerto Rico</t>
  </si>
  <si>
    <t>Reclutamiento General</t>
  </si>
  <si>
    <t>IT Data Analytics Intern</t>
  </si>
  <si>
    <t>Westlake Village, CA</t>
  </si>
  <si>
    <t>Lakeview Loan Servicing</t>
  </si>
  <si>
    <t>['python', 'r', 'sql', 'tableau', 'power bi', 'excel']</t>
  </si>
  <si>
    <t>['sql', 'python', 'r', 'go', 'power bi', 'flow']</t>
  </si>
  <si>
    <t>Full Time (HealthCare Data/Reporting Analyst (Payor, Claims &amp; Member Data) (Only USC/ GC) Hybrid in Elkridge, MD</t>
  </si>
  <si>
    <t>Elkridge, MD</t>
  </si>
  <si>
    <t>Elite Technical's Client</t>
  </si>
  <si>
    <t>['sql', 'power bi', 'excel', 'powerpoint', 'outlook', 'sharepoint', 'word']</t>
  </si>
  <si>
    <t>Downey, CA</t>
  </si>
  <si>
    <t>Cyber Risk Specialist, Cyber Reporting Analytics Manager</t>
  </si>
  <si>
    <t>Maintenance Data Analyst</t>
  </si>
  <si>
    <t>Fort Novosel, AL</t>
  </si>
  <si>
    <t>M1 Support Services</t>
  </si>
  <si>
    <t>Data Migration Consultant</t>
  </si>
  <si>
    <t>Professional Search Group (PSG)</t>
  </si>
  <si>
    <t>['c#', 'powershell', 'azure', 'gcp', 'sharepoint', 'atlassian', 'slack']</t>
  </si>
  <si>
    <t>IT - Analyst - Data</t>
  </si>
  <si>
    <t>Duncan, SC</t>
  </si>
  <si>
    <t>Pyramid Consulting, Inc</t>
  </si>
  <si>
    <t>Information Technology Financial Analyst</t>
  </si>
  <si>
    <t>IMCS Group</t>
  </si>
  <si>
    <t>Data analyst - Full-time / Part-time</t>
  </si>
  <si>
    <t>Staff Data Analyst, General</t>
  </si>
  <si>
    <t>Flex</t>
  </si>
  <si>
    <t>['sql', 'snowflake', 'tableau', 'looker']</t>
  </si>
  <si>
    <t>Irwindale, CA</t>
  </si>
  <si>
    <t>Aptara</t>
  </si>
  <si>
    <t>Humanforce</t>
  </si>
  <si>
    <t>Data Analyst (With Power BI)</t>
  </si>
  <si>
    <t>Buford, GA</t>
  </si>
  <si>
    <t>A3 Staffing Solutions</t>
  </si>
  <si>
    <t>['sql', 'power bi', 'dax', 'excel']</t>
  </si>
  <si>
    <t>Manager, Data Analyst</t>
  </si>
  <si>
    <t>KPMG</t>
  </si>
  <si>
    <t>['sql', 'python', 'r', 'alteryx', 'excel', 'tableau', 'power bi', 'flow']</t>
  </si>
  <si>
    <t>Principal, Sales &amp; Marketing Data Analyst</t>
  </si>
  <si>
    <t>EBSCO</t>
  </si>
  <si>
    <t>Data Analyst/Scientist/Engineer</t>
  </si>
  <si>
    <t>['java', 'javascript', 'c++', 'sas', 'sas', 'oracle', 'spring', 'tensorflow', 'tableau', 'docker', 'jenkins']</t>
  </si>
  <si>
    <t>SysMind Tech</t>
  </si>
  <si>
    <t>Revenue Cycle Management (RCM) Data Analyst - Full-time</t>
  </si>
  <si>
    <t>Newtown Square, PA</t>
  </si>
  <si>
    <t>AmeriHealth Caritas</t>
  </si>
  <si>
    <t>CRM Report and Data Analyst</t>
  </si>
  <si>
    <t>Maryland Institute College of Art</t>
  </si>
  <si>
    <t>['html', 'css', 'javascript', 'sql', 'python', 'oracle', 'tableau', 'spss', 'power bi']</t>
  </si>
  <si>
    <t>EDI Data Analyst - Lead (MEDICAID EDI MANAGER)</t>
  </si>
  <si>
    <t>Diversity Nexus</t>
  </si>
  <si>
    <t>PRI Technology</t>
  </si>
  <si>
    <t>['sql', 'r', 'snowflake', 'excel']</t>
  </si>
  <si>
    <t>Data Analyst (ADMINISTRATOR III SUPERVISOR)</t>
  </si>
  <si>
    <t>State of Maryland</t>
  </si>
  <si>
    <t>['r', 'excel', 'tableau', 'power bi', 'qlik', 'alteryx']</t>
  </si>
  <si>
    <t>Lancaster, PA</t>
  </si>
  <si>
    <t>Integro 212 LLC</t>
  </si>
  <si>
    <t>Business/Data Analyst (Hybrid, C2H)</t>
  </si>
  <si>
    <t>Data Analyst 1 - Bilingual Korean</t>
  </si>
  <si>
    <t>Intern, Data Analyst/Scientist - Full-time</t>
  </si>
  <si>
    <t>Verint Systems, Inc.</t>
  </si>
  <si>
    <t>['python', 'sql', 'r', 'aws', 'azure', 'jupyter', 'spark', 'excel']</t>
  </si>
  <si>
    <t>Data Entry Analyst</t>
  </si>
  <si>
    <t>['excel', 'word', 'tableau']</t>
  </si>
  <si>
    <t>Legal Data Analyst - Case Analysis (INDG)</t>
  </si>
  <si>
    <t>Bloomberg L.P.</t>
  </si>
  <si>
    <t>Statistician for Rec League</t>
  </si>
  <si>
    <t>Master Designer LLC</t>
  </si>
  <si>
    <t>Data Analyst - Highly Skilled</t>
  </si>
  <si>
    <t>The Dako Group</t>
  </si>
  <si>
    <t>['tableau', 'looker', 'power bi', 'word', 'outlook', 'powerpoint', 'excel', 'smartsheet']</t>
  </si>
  <si>
    <t>Junior Program Data Analyst</t>
  </si>
  <si>
    <t>The JPI Group</t>
  </si>
  <si>
    <t>['r', 'python', 'javascript', 'oracle', 'excel', 'power bi']</t>
  </si>
  <si>
    <t>Data Analyst - Product</t>
  </si>
  <si>
    <t>Wyomissing, PA</t>
  </si>
  <si>
    <t>PENN Entertainment, Inc.</t>
  </si>
  <si>
    <t>['sql', 'r', 'python', 'firebase', 'firebase', 'azure', 'snowflake', 'bigquery']</t>
  </si>
  <si>
    <t>Data Analyst II - Air Force Reserve Command</t>
  </si>
  <si>
    <t>The Henry M. Jackson Foundation for the Advancement of Military Medicine</t>
  </si>
  <si>
    <t>['sql', 'sas', 'sas', 'c', 'excel', 'spss', 'flow']</t>
  </si>
  <si>
    <t>West Chester, PA</t>
  </si>
  <si>
    <t>['sql', 'aws', 'databricks', 'tableau', 'power bi']</t>
  </si>
  <si>
    <t>Land O' Lakes, FL</t>
  </si>
  <si>
    <t>EasyPeasyJob.com</t>
  </si>
  <si>
    <t>Rjs</t>
  </si>
  <si>
    <t>['sql', 'javascript', 'sas', 'sas', 'excel', 'spss']</t>
  </si>
  <si>
    <t>Pharmaceutical Data Analyst(Florham Park, NJ)</t>
  </si>
  <si>
    <t>Florham Park, NJ</t>
  </si>
  <si>
    <t>Asembia LLC</t>
  </si>
  <si>
    <t>Valinda, CA</t>
  </si>
  <si>
    <t>Member Data Analyst - 25-47</t>
  </si>
  <si>
    <t>Hill Physicians Medical Group</t>
  </si>
  <si>
    <t>GEICO</t>
  </si>
  <si>
    <t>Analyst, Strategy and Data Analytics - Tarrytown</t>
  </si>
  <si>
    <t>Tarrytown, NY</t>
  </si>
  <si>
    <t>ENT And Allergy Associates</t>
  </si>
  <si>
    <t>TalentBurst, Inc.</t>
  </si>
  <si>
    <t>['sql', 'snowflake', 'tableau']</t>
  </si>
  <si>
    <t>Data Lead, Viewing Product Analytics</t>
  </si>
  <si>
    <t>['sql', 'databricks', 'tableau', 'looker']</t>
  </si>
  <si>
    <t>AVP, Global AML Risk Insights Data Analyst - Full-time</t>
  </si>
  <si>
    <t>Citigroup</t>
  </si>
  <si>
    <t>['python', 'sql', 'excel', 'powerpoint', 'tableau']</t>
  </si>
  <si>
    <t>Net2Source</t>
  </si>
  <si>
    <t>['sql', 'r', 'python', 'snowflake', 'tableau', 'power bi']</t>
  </si>
  <si>
    <t>Tandym Group</t>
  </si>
  <si>
    <t>['tableau', 'excel', 'spss']</t>
  </si>
  <si>
    <t>Sr. Staff Data Analyst, General</t>
  </si>
  <si>
    <t>Collabera</t>
  </si>
  <si>
    <t>Calabasas, CA</t>
  </si>
  <si>
    <t>Prosple</t>
  </si>
  <si>
    <t>Walker &amp; Dunlop</t>
  </si>
  <si>
    <t>['sql', 'sql server', 'excel']</t>
  </si>
  <si>
    <t>Pleasanton, CA</t>
  </si>
  <si>
    <t>['sql', 'python', 'snowflake', 'aws', 'azure', 'gcp']</t>
  </si>
  <si>
    <t>Merchandise Data Analyst</t>
  </si>
  <si>
    <t>West Covina, CA</t>
  </si>
  <si>
    <t>Miniso USA</t>
  </si>
  <si>
    <t>['python', 'power bi', 'sap', 'excel']</t>
  </si>
  <si>
    <t>Entry-Level Data Analyst - Electronic Health Records (50k)</t>
  </si>
  <si>
    <t>Delray Beach, FL</t>
  </si>
  <si>
    <t>VasoTechnology powered by NetWolves</t>
  </si>
  <si>
    <t>['sql', 'python', 'r', 'mysql', 'sql server', 'oracle', 'hadoop', 'power bi', 'tableau', 'excel', 'flow']</t>
  </si>
  <si>
    <t>Clinical Recruiting Data Analyst</t>
  </si>
  <si>
    <t>Hayes Locums</t>
  </si>
  <si>
    <t>Analyst, Data (Remote)-SQL-proficient</t>
  </si>
  <si>
    <t>['sql', 'python', 'databricks']</t>
  </si>
  <si>
    <t>Data Engineering &amp; Reporting Analyst</t>
  </si>
  <si>
    <t>Government Employees Insurance Company</t>
  </si>
  <si>
    <t>CACI International, Inc.</t>
  </si>
  <si>
    <t>Data and Reporting Analyst, Principal</t>
  </si>
  <si>
    <t>Dublin, GA</t>
  </si>
  <si>
    <t>Epicor</t>
  </si>
  <si>
    <t>Data Protection Analyst (Remote)</t>
  </si>
  <si>
    <t>Lincoln Financial Group</t>
  </si>
  <si>
    <t>Confidential</t>
  </si>
  <si>
    <t>['vba', 'tableau', 'power bi', 'visio', 'excel', 'flow']</t>
  </si>
  <si>
    <t>Remote Data and Reporting Analyst</t>
  </si>
  <si>
    <t>International SOS Government Medical Services</t>
  </si>
  <si>
    <t>Quant Developer - Commodities</t>
  </si>
  <si>
    <t>['python', 'sql', 'aws', 'snowflake', 'pandas', 'react', 'plotly', 'airflow', 'numpy', 'fastapi', 'angular', 'docker', 'kubernetes', 'jenkins']</t>
  </si>
  <si>
    <t>Quantitative Researcher - Commodities</t>
  </si>
  <si>
    <t>['c++']</t>
  </si>
  <si>
    <t>Donor Data Coordinator - $25/hr-$27/hr - Washington, DC</t>
  </si>
  <si>
    <t>Data Analyst Senior - Business Intelligence Center of Enablement (SQL, Business Intelligence tools, Power BI, Tableau, Jira) - Full-time</t>
  </si>
  <si>
    <t>Kings Mountain, NC</t>
  </si>
  <si>
    <t>PNC</t>
  </si>
  <si>
    <t>['c', 'oracle', 'tableau', 'power bi']</t>
  </si>
  <si>
    <t>Plymouth, NH</t>
  </si>
  <si>
    <t>New Hampshire Electric Cooperative</t>
  </si>
  <si>
    <t>['sql', 'python', 'r', 'windows', 'linux', 'power bi', 'tableau']</t>
  </si>
  <si>
    <t>Specialist, Data Analytics</t>
  </si>
  <si>
    <t>['sas', 'sas']</t>
  </si>
  <si>
    <t>Health Data Analysis 2</t>
  </si>
  <si>
    <t>Brown &amp; Brown Insurance</t>
  </si>
  <si>
    <t>['sql', 'go', 'azure', 'databricks', 'snowflake', 'excel', 'word', 'powerpoint', 'outlook', 'jira']</t>
  </si>
  <si>
    <t>Data Analyst, Process &amp; Analytics</t>
  </si>
  <si>
    <t>ClimateTechList</t>
  </si>
  <si>
    <t>['python', 'r', 'sql', 'tableau', 'flow']</t>
  </si>
  <si>
    <t>Enrollment Database Specialist</t>
  </si>
  <si>
    <t>The State University of New York</t>
  </si>
  <si>
    <t>Data Architect (SQL) – 100% Onsite – Valencia, CA</t>
  </si>
  <si>
    <t>DKKD Staffing</t>
  </si>
  <si>
    <t>['sql', 'html', 'css', 'sql server', 'airflow', 'asp.net', 'ssis', 'ssrs', 'git', 'github', 'svn', 'atlassian', 'flow', 'jira', 'confluence']</t>
  </si>
  <si>
    <t>Business Data Analyst - Senior Associate</t>
  </si>
  <si>
    <t>['alteryx', 'flow', 'atlassian', 'confluence', 'jira']</t>
  </si>
  <si>
    <t>P&amp;C Analytics- Hybrid</t>
  </si>
  <si>
    <t>GIS Data Analyst II (Hybrid Position)</t>
  </si>
  <si>
    <t>SeekOps Inc</t>
  </si>
  <si>
    <t>['excel', 'word', 'powerpoint', 'sharepoint']</t>
  </si>
  <si>
    <t>Data Analyst / Researcher - Barrington, IL</t>
  </si>
  <si>
    <t>Hire Orbitt</t>
  </si>
  <si>
    <t>['sql', 'vba', 'r', 'tableau', 'visio', 'excel']</t>
  </si>
  <si>
    <t>HAYES MEDICAL STAFFING LLC</t>
  </si>
  <si>
    <t>Data Analyst II (IDM)</t>
  </si>
  <si>
    <t>ShopriteX</t>
  </si>
  <si>
    <t>['sql', 'python', 'aws', 'pyspark', 'express', 'tableau', 'power bi', 'excel']</t>
  </si>
  <si>
    <t>Data Analyst – EV Charging</t>
  </si>
  <si>
    <t>eDRV</t>
  </si>
  <si>
    <t>['sql', 'nosql', 'python', 'aws', 'gcp', 'azure', 'pandas', 'spark', 'tableau', 'power bi']</t>
  </si>
  <si>
    <t>['python', 'sql', 'r']</t>
  </si>
  <si>
    <t>Clinical Data Management Analyst</t>
  </si>
  <si>
    <t>Edwards Lifesciences</t>
  </si>
  <si>
    <t>Data Management Analyst - Aerospace</t>
  </si>
  <si>
    <t>PPG</t>
  </si>
  <si>
    <t>Media/Vlog Creator and Data Analyst Student Assistant</t>
  </si>
  <si>
    <t>Vallejo, CA</t>
  </si>
  <si>
    <t>California State University</t>
  </si>
  <si>
    <t>Business Intelligence Engineer - Primary Care Organization</t>
  </si>
  <si>
    <t>['sql', 'python', 'java', 'scala', 'groovy', 'go', 'snowflake', 'azure', 'git', 'jira']</t>
  </si>
  <si>
    <t>IT Data Analyst</t>
  </si>
  <si>
    <t>Lafayette, LA</t>
  </si>
  <si>
    <t>Proven Recruiting</t>
  </si>
  <si>
    <t>Principal Consultant (SME) - HealthCare Ecosystem/Provider Data/Analytics</t>
  </si>
  <si>
    <t>Environmental Data Analytics Discipline Leader - Full-time</t>
  </si>
  <si>
    <t>Augusta, GA</t>
  </si>
  <si>
    <t>CDM Smith</t>
  </si>
  <si>
    <t>Strategic Data Analyst</t>
  </si>
  <si>
    <t>Zippia</t>
  </si>
  <si>
    <t>Cushman &amp; Wakefield</t>
  </si>
  <si>
    <t>['excel', 'powerpoint', 'word']</t>
  </si>
  <si>
    <t>Education and Employment Data Analyst</t>
  </si>
  <si>
    <t>Orca Intelligence</t>
  </si>
  <si>
    <t>['r', 'spring', 'tableau', 'excel']</t>
  </si>
  <si>
    <t>Artificial Intelligence Data Analyst</t>
  </si>
  <si>
    <t>Woodbridge, VA</t>
  </si>
  <si>
    <t>['vba', 'python', 'power bi', 'excel']</t>
  </si>
  <si>
    <t>Insights Analyst, Social Media</t>
  </si>
  <si>
    <t>The Kitchen North America</t>
  </si>
  <si>
    <t>SAS Data Analyst</t>
  </si>
  <si>
    <t>inSync Staffing</t>
  </si>
  <si>
    <t>['sql', 'sas', 'sas', 'oracle', 'vmware', 'windows']</t>
  </si>
  <si>
    <t>Trust &amp; Safety Compliance Data Analyst</t>
  </si>
  <si>
    <t>Learn Beyond Consulting LLC</t>
  </si>
  <si>
    <t>['sql', 'python', 'r', 'aws', 'azure', 'tableau']</t>
  </si>
  <si>
    <t>Joliet, IL</t>
  </si>
  <si>
    <t>Sr. Data Analyst (Healthcare) - HEDIS</t>
  </si>
  <si>
    <t>Data Analytics Technical Consultant</t>
  </si>
  <si>
    <t>['python', 'sql', 'tableau']</t>
  </si>
  <si>
    <t>Securitas Technology</t>
  </si>
  <si>
    <t>['sql', 'python', 'r', 'power bi', 'tableau', 'excel']</t>
  </si>
  <si>
    <t>Sr. Recruiting Data Analyst</t>
  </si>
  <si>
    <t>Modesto, CA</t>
  </si>
  <si>
    <t>GALLO</t>
  </si>
  <si>
    <t>['microstrategy', 'word', 'excel', 'powerpoint', 'outlook', 'tableau', 'power bi']</t>
  </si>
  <si>
    <t>Senior Loan Application Data Analyst</t>
  </si>
  <si>
    <t>Data Analyst, Customer Success (Hybrid or Remote, US)</t>
  </si>
  <si>
    <t>Mishawaka, IN</t>
  </si>
  <si>
    <t>SmartSense by Digi</t>
  </si>
  <si>
    <t>['sas', 'sas', 'r', 'python', 'tableau', 'power bi']</t>
  </si>
  <si>
    <t>TEMPORARY - ANALYST, INVENTORY DATA</t>
  </si>
  <si>
    <t>FullBeauty Brands</t>
  </si>
  <si>
    <t>Reporting and Data Analyst</t>
  </si>
  <si>
    <t>Central Boston Elder Services Inc</t>
  </si>
  <si>
    <t>['sas', 'sas', 'r', 'python', 'sql', 'spss', 'tableau', 'power bi', 'excel']</t>
  </si>
  <si>
    <t>IT Business Data Analyst</t>
  </si>
  <si>
    <t>University of South Carolina Student Government</t>
  </si>
  <si>
    <t>['java']</t>
  </si>
  <si>
    <t>Senior Research Science Analyst - Life Sciences</t>
  </si>
  <si>
    <t>McKinsey &amp; Company</t>
  </si>
  <si>
    <t>['sql', 'python', 'r', 'snowflake', 'azure', 'aws', 'tableau', 'qlik', 'symphony']</t>
  </si>
  <si>
    <t>Family Court - Data Analyst I</t>
  </si>
  <si>
    <t>Clayton, MO</t>
  </si>
  <si>
    <t>St. Louis County, MO</t>
  </si>
  <si>
    <t>['sql', 'power bi', 'excel']</t>
  </si>
  <si>
    <t>Long Beach, CA</t>
  </si>
  <si>
    <t>Laserfiche</t>
  </si>
  <si>
    <t>The Surplus Line Association of CA</t>
  </si>
  <si>
    <t>Goleta, CA</t>
  </si>
  <si>
    <t>Waters Corporation</t>
  </si>
  <si>
    <t>Clutch Group, Inc.</t>
  </si>
  <si>
    <t>DATA ANALYST - DEPARTMENT OF LABOR RELATIONS</t>
  </si>
  <si>
    <t>Cook County Offices Under the President</t>
  </si>
  <si>
    <t>Analytics Engineer - Product - Hybrid - 5411</t>
  </si>
  <si>
    <t>Benchmark IT - Technology Talent</t>
  </si>
  <si>
    <t>['python', 'sql', 'snowflake', 'tableau', 'excel', 'looker']</t>
  </si>
  <si>
    <t>Thousand Oaks, CA</t>
  </si>
  <si>
    <t>Dale Workforce Solutions</t>
  </si>
  <si>
    <t>['power bi', 'excel', 'tableau', 'sharepoint', 'smartsheet']</t>
  </si>
  <si>
    <t>Walnut Creek, CA</t>
  </si>
  <si>
    <t>Senior Website Data Analyst</t>
  </si>
  <si>
    <t>Website Data Analyst</t>
  </si>
  <si>
    <t>Vernon Hills, IL</t>
  </si>
  <si>
    <t>['sql', 'vba', 'python', 'power bi', 'tableau']</t>
  </si>
  <si>
    <t>Academic Research Assistant (Mathematics)</t>
  </si>
  <si>
    <t>McKinney, TX</t>
  </si>
  <si>
    <t>Senior Finance &amp; Data Analyst</t>
  </si>
  <si>
    <t>Xponential Fitness</t>
  </si>
  <si>
    <t>P&amp;L/Revenue Financial Data Analyst</t>
  </si>
  <si>
    <t>Operations Data Analyst</t>
  </si>
  <si>
    <t>Acuity Eye Group</t>
  </si>
  <si>
    <t>['sql', 'sql server', 'power bi', 'tableau', 'alteryx', 'ms access', 'excel']</t>
  </si>
  <si>
    <t>['java', 'javascript', 'c++', 'oracle', 'spring', 'tensorflow', 'tableau', 'power bi', 'docker', 'jenkins']</t>
  </si>
  <si>
    <t>['excel', 'powerpoint', 'word', 'outlook']</t>
  </si>
  <si>
    <t>HR Data Analyst</t>
  </si>
  <si>
    <t>Greenfield, IN</t>
  </si>
  <si>
    <t>AOM Data Analyst</t>
  </si>
  <si>
    <t>50092 - Heidelberg Materials US, Inc.</t>
  </si>
  <si>
    <t>['sap', 'tableau']</t>
  </si>
  <si>
    <t>Data Management and Analytics Industry Lead – Manufacturing</t>
  </si>
  <si>
    <t>Huron</t>
  </si>
  <si>
    <t>Business Systems / Data Analyst with IBOR or ABOR, and experience working with portfolio structures - HYBRID ONSITE</t>
  </si>
  <si>
    <t>['sql', 'snowflake', 'excel']</t>
  </si>
  <si>
    <t>Data Analyst - Full-time</t>
  </si>
  <si>
    <t>Mt Prospect, IL</t>
  </si>
  <si>
    <t>Crane Payment Innovations</t>
  </si>
  <si>
    <t>['sql', 'go', 'excel', 'qlik', 'tableau', 'power bi']</t>
  </si>
  <si>
    <t>Accounting Data Analyst</t>
  </si>
  <si>
    <t>['sql', 'crystal', 'excel', 'power bi']</t>
  </si>
  <si>
    <t>Junior Data Reporting Analyst</t>
  </si>
  <si>
    <t>Stockton, CA</t>
  </si>
  <si>
    <t>Vinotheque Wine Cellars</t>
  </si>
  <si>
    <t>Staff Marketing Data Analyst</t>
  </si>
  <si>
    <t>AppFolio</t>
  </si>
  <si>
    <t>['sql', 'python', 'r', 'snowflake', 'tableau', 'power bi', 'excel', 'sheets']</t>
  </si>
  <si>
    <t>Data and Reporting Analyst</t>
  </si>
  <si>
    <t>['sql', 'power bi', 'word', 'excel', 'powerpoint']</t>
  </si>
  <si>
    <t>Decision Support Specialist (Data Analyst or BI Analyst), Intermediate - 2311</t>
  </si>
  <si>
    <t>Advanced Systems Design</t>
  </si>
  <si>
    <t>['sql', 'oracle', 'qlik', 'powerpoint', 'alteryx']</t>
  </si>
  <si>
    <t>Data Analyst/ Compliance Analyst</t>
  </si>
  <si>
    <t>Root Staffing</t>
  </si>
  <si>
    <t>Data Analyst Intern - Summer 2025</t>
  </si>
  <si>
    <t>C&amp;S Wholesale Grocers, LLC</t>
  </si>
  <si>
    <t>['python', 'sql', 'gcp', 'bigquery', 'looker', 'tableau', 'excel']</t>
  </si>
  <si>
    <t>Data Analyst 2 - Now Hiring</t>
  </si>
  <si>
    <t>Suna Solutions</t>
  </si>
  <si>
    <t>['snowflake', 'oracle', 'tableau', 'power bi', 'excel']</t>
  </si>
  <si>
    <t>Senior Business Intelligence Developer/Data Analyst</t>
  </si>
  <si>
    <t>Hartford, AL</t>
  </si>
  <si>
    <t>Recruit.net</t>
  </si>
  <si>
    <t>The Hartford</t>
  </si>
  <si>
    <t>['sql', 'python', 'snowflake', 'redshift', 'bigquery', 'azure', 'tableau']</t>
  </si>
  <si>
    <t>University of Pennsylvania</t>
  </si>
  <si>
    <t>['sql', 'r', 'excel', 'word']</t>
  </si>
  <si>
    <t>Bloomington, CA</t>
  </si>
  <si>
    <t>GN Group</t>
  </si>
  <si>
    <t>Manager Data Analyst - Consumer Bank</t>
  </si>
  <si>
    <t>McLean, IL</t>
  </si>
  <si>
    <t>Capital One</t>
  </si>
  <si>
    <t>['python', 'r', 'sql', 'aws', 'spark', 'tableau']</t>
  </si>
  <si>
    <t>Data Science Lead Analyst (VP) - Fair Lending Mortgage Analysis</t>
  </si>
  <si>
    <t>['sas', 'sas', 'r', 'python', 'sql']</t>
  </si>
  <si>
    <t>IT Data Lead Analyst, VP</t>
  </si>
  <si>
    <t>['sql', 'sas', 'sas', 'word', 'excel', 'visio', 'powerpoint', 'flow', 'jira']</t>
  </si>
  <si>
    <t>Sr IT Data Analyst</t>
  </si>
  <si>
    <t>Agoura Hills, CA</t>
  </si>
  <si>
    <t>PENNYMAC</t>
  </si>
  <si>
    <t>Data Analyst-Programmer</t>
  </si>
  <si>
    <t>Fairfield, CA</t>
  </si>
  <si>
    <t>Communicare+OLE</t>
  </si>
  <si>
    <t>['sql', 'python', 'r', 'nosql', 'mongodb', 'mongodb', 'postgresql', 'cassandra', 'azure', 'aws', 'snowflake', 'hadoop', 'spark', 'windows', 'tableau', 'outlook', 'word', 'excel', 'powerpoint', 'sharepoint', 'visio', 'flow', 'git', 'github', 'docker', 'kubernetes', 'clickup', 'smartsheet', 'jira']</t>
  </si>
  <si>
    <t>DATA ANALYST - BUREAU OF HUMAN RESOURCES</t>
  </si>
  <si>
    <t>Analyst, Reporting and Data Management</t>
  </si>
  <si>
    <t>Ovative Group</t>
  </si>
  <si>
    <t>['sql', 'express', 'excel', 'tableau']</t>
  </si>
  <si>
    <t>DATA REPORTING ANALYST</t>
  </si>
  <si>
    <t>Tamarac, FL</t>
  </si>
  <si>
    <t>GotWorx Staffing</t>
  </si>
  <si>
    <t>['t-sql', 'sql', 'ssrs', 'power bi', 'ssis', 'flow']</t>
  </si>
  <si>
    <t>Data Analyst, Central Services</t>
  </si>
  <si>
    <t>Spain</t>
  </si>
  <si>
    <t>Flywire</t>
  </si>
  <si>
    <t>['sql', 'python', 'r', 'tableau', 'looker', 'power bi']</t>
  </si>
  <si>
    <t>Data Analyst (Marketing)</t>
  </si>
  <si>
    <t>Malta</t>
  </si>
  <si>
    <t>Neo Group</t>
  </si>
  <si>
    <t>['sql', 'python', 'pandas', 'excel']</t>
  </si>
  <si>
    <t>Eligibility and Enrollment Data Analyst (Remote - Florida/Texas)</t>
  </si>
  <si>
    <t>['sql', 'excel', 'smartsheet']</t>
  </si>
  <si>
    <t>Richland Center, WI</t>
  </si>
  <si>
    <t>The University of South Carolina</t>
  </si>
  <si>
    <t>Data Analyst II, Quality Control - Full-time</t>
  </si>
  <si>
    <t>Mattawan, MI</t>
  </si>
  <si>
    <t>Charles River Laboratories</t>
  </si>
  <si>
    <t>Morrisville, PA</t>
  </si>
  <si>
    <t>Part-time and Contractor</t>
  </si>
  <si>
    <t>Hamilton Pet Meadow</t>
  </si>
  <si>
    <t>['vba', 'tableau', 'visio']</t>
  </si>
  <si>
    <t>Data Analyst, Global Strategy Analytics</t>
  </si>
  <si>
    <t>Uber</t>
  </si>
  <si>
    <t>['sql', 'python', 'tableau']</t>
  </si>
  <si>
    <t>Data Analyst Lead (Citymapper)</t>
  </si>
  <si>
    <t>Via</t>
  </si>
  <si>
    <t>['python', 'go', 'excel']</t>
  </si>
  <si>
    <t>CommuniCare+OLE</t>
  </si>
  <si>
    <t>['sql', 'sas', 'sas', 'python', 'word', 'excel', 'powerpoint', 'power bi']</t>
  </si>
  <si>
    <t>Lead Data Analyst - Operations</t>
  </si>
  <si>
    <t>Marlborough, CT</t>
  </si>
  <si>
    <t>BJ's Wholesale Club</t>
  </si>
  <si>
    <t>OLE Health</t>
  </si>
  <si>
    <t>Reporting and Data Analyst (Agency)</t>
  </si>
  <si>
    <t>Method Recruiting</t>
  </si>
  <si>
    <t>['sql', 'bigquery', 'tensorflow', 'scikit-learn', 'looker', 'tableau', 'slack']</t>
  </si>
  <si>
    <t>Data Analyst, Cyber Defense &amp; Engineering - USDS</t>
  </si>
  <si>
    <t>TikTok</t>
  </si>
  <si>
    <t>['python', 'r', 'sql', 'express', 'tableau', 'power bi']</t>
  </si>
  <si>
    <t>Freelance Online Data Analyst - English &amp; Chinese (Traditional)</t>
  </si>
  <si>
    <t>Data Associate Opportunities at D. E. Shaw Research</t>
  </si>
  <si>
    <t>D. E. Shaw Research</t>
  </si>
  <si>
    <t>['python', 'sql', 'linux']</t>
  </si>
  <si>
    <t>Data Analyst - On W2 - Only Locals</t>
  </si>
  <si>
    <t>Data Analyst Internship Summer 2025 | Apply With No Experience</t>
  </si>
  <si>
    <t>San Jose, CA (+13 others)</t>
  </si>
  <si>
    <t>British Council</t>
  </si>
  <si>
    <t>['sql', 'python', 'r', 'excel', 'power bi', 'tableau', 'sheets', 'zoom', 'slack', 'microsoft teams']</t>
  </si>
  <si>
    <t>Union Leasing</t>
  </si>
  <si>
    <t>['sql', 'python', 'r', 'express', 'power bi']</t>
  </si>
  <si>
    <t>Innova Solutions</t>
  </si>
  <si>
    <t>['aws', 'excel', 'powerpoint']</t>
  </si>
  <si>
    <t>Dundalk, MD</t>
  </si>
  <si>
    <t>Family Crisis Center of Baltimore County</t>
  </si>
  <si>
    <t>Expert Statistician</t>
  </si>
  <si>
    <t>['sas', 'sas', 'r', 'spss']</t>
  </si>
  <si>
    <t>Newark, DE</t>
  </si>
  <si>
    <t>['sql', 'python', 'snowflake', 'alteryx', 'tableau']</t>
  </si>
  <si>
    <t>Quality Systems Specialist - Data Analyst - Becton Dickinson</t>
  </si>
  <si>
    <t>BD</t>
  </si>
  <si>
    <t>Data &amp; Business Intelligence Analyst</t>
  </si>
  <si>
    <t>Harvey Nash</t>
  </si>
  <si>
    <t>['sql', 'r', 'python', 'java', 'scala', 'php', 'javascript']</t>
  </si>
  <si>
    <t>Global Supply Data Analyst</t>
  </si>
  <si>
    <t>Reckitt</t>
  </si>
  <si>
    <t>['sql', 'python', 'r', 'databricks', 'excel', 'sap', 'power bi']</t>
  </si>
  <si>
    <t>Analyst/Junior Associate Analytics</t>
  </si>
  <si>
    <t>DivcoWest</t>
  </si>
  <si>
    <t>['excel', 'word', 'powerpoint', 'flow']</t>
  </si>
  <si>
    <t>Principal Data Analysis</t>
  </si>
  <si>
    <t>AT&amp;T Services, Inc.</t>
  </si>
  <si>
    <t>['sql', 'power bi', 'excel', 'sharepoint']</t>
  </si>
  <si>
    <t>Knowledge Engineer - Automotive</t>
  </si>
  <si>
    <t>Windsor, ON, Canada</t>
  </si>
  <si>
    <t>Premier Staffing Solution</t>
  </si>
  <si>
    <t>Staff Data Analyst, Customer Success Strategy &amp; Ops</t>
  </si>
  <si>
    <t>HubSpot</t>
  </si>
  <si>
    <t>['sql', 'r', 'python', 'looker']</t>
  </si>
  <si>
    <t>Lexington Park, MD</t>
  </si>
  <si>
    <t>['vba', 'sql', 'tableau', 'qlik', 'power bi', 'excel']</t>
  </si>
  <si>
    <t>RemX Specialty Staffing</t>
  </si>
  <si>
    <t>['sql', 'python', 'r', 'vba', 'excel']</t>
  </si>
  <si>
    <t>Product &amp; Data Analyst</t>
  </si>
  <si>
    <t>Pacific Premier Bank</t>
  </si>
  <si>
    <t>Data Analyst - Property and Casualty Insurance Domain</t>
  </si>
  <si>
    <t>['sql', 'python', 'sql server', 'azure', 'word', 'excel', 'powerpoint', 'sharepoint', 'microstrategy', 'cognos', 'sap', 'tableau']</t>
  </si>
  <si>
    <t>Data Management Analyst – Mortgage</t>
  </si>
  <si>
    <t>['sas', 'sas', 'sql', 'aws', 'linux']</t>
  </si>
  <si>
    <t>Research Data Analyst - Hybrid - 131914</t>
  </si>
  <si>
    <t>Campus, IL</t>
  </si>
  <si>
    <t>San Diego Supercomputer Center</t>
  </si>
  <si>
    <t>['sas', 'sas', 'r', 'spss', 'excel']</t>
  </si>
  <si>
    <t>Trinidad and Tobago</t>
  </si>
  <si>
    <t>Ultra-Chem, Inc.</t>
  </si>
  <si>
    <t>Niche Payroll (Exempt) - Healthcare Quality Data Analyst</t>
  </si>
  <si>
    <t>Lancesoft</t>
  </si>
  <si>
    <t>Data Modeler- Retail Banking experience</t>
  </si>
  <si>
    <t>Data Management Key-user</t>
  </si>
  <si>
    <t>Egypt</t>
  </si>
  <si>
    <t>Analyst, Master Data Management (12-months Contract)</t>
  </si>
  <si>
    <t>International SOS</t>
  </si>
  <si>
    <t>Mission Data Analyst TS/SCI W</t>
  </si>
  <si>
    <t>Jobg8</t>
  </si>
  <si>
    <t>IBM - Avature</t>
  </si>
  <si>
    <t>Military Systems Data Analyst, Mid-Level</t>
  </si>
  <si>
    <t>Man-Machine Systems Assessment</t>
  </si>
  <si>
    <t>Data Quality Analyst (EX Apple)</t>
  </si>
  <si>
    <t>Creed Infotech Private Limited</t>
  </si>
  <si>
    <t>['sql', 'python', 'snowflake', 'airflow', 'pandas', 'tableau', 'git']</t>
  </si>
  <si>
    <t>Big Data Analyst</t>
  </si>
  <si>
    <t>['sas', 'sas', 'sql', 'linux']</t>
  </si>
  <si>
    <t>School Data Analyst</t>
  </si>
  <si>
    <t>Orange-Ulster BOCES</t>
  </si>
  <si>
    <t>Kenosha, WI</t>
  </si>
  <si>
    <t>Intelligence Data Analyst</t>
  </si>
  <si>
    <t>Mid level Data Analyst - Full-time</t>
  </si>
  <si>
    <t>Two95 International Inc.</t>
  </si>
  <si>
    <t>['sql', 'db2', 'postgresql', 'mysql', 'oracle', 'excel', 'atlassian', 'jira', 'confluence', 'slack']</t>
  </si>
  <si>
    <t>Sr. Data Analyst Pharma Commercial Digital Solutions - Full-time</t>
  </si>
  <si>
    <t>Providence, RI</t>
  </si>
  <si>
    <t>Cardinal Health</t>
  </si>
  <si>
    <t>['sql', 'r', 'python', 'gcp', 'bigquery', 'tableau']</t>
  </si>
  <si>
    <t>IT Data Analyst Intern - Full-time</t>
  </si>
  <si>
    <t>Manchester, CT</t>
  </si>
  <si>
    <t>Bob's Discount Furniture</t>
  </si>
  <si>
    <t>Lead Data Analyst - Full-time</t>
  </si>
  <si>
    <t>IT Partners,Inc</t>
  </si>
  <si>
    <t>Sr. Data Analyst Pharma Commercial Digital Solutions</t>
  </si>
  <si>
    <t>Data Analyst - SQL &amp; Databricks - Full-time</t>
  </si>
  <si>
    <t>['sql', 'databricks', 'excel']</t>
  </si>
  <si>
    <t>Marketing Data Analyst Co-Op- Winter/Spring - Full-time</t>
  </si>
  <si>
    <t>Skyworks</t>
  </si>
  <si>
    <t>['python', 'c', 'c++', 'excel']</t>
  </si>
  <si>
    <t>Analyst Data Analytics - US Based Remote - Full-time</t>
  </si>
  <si>
    <t>Anywhere Real Estate</t>
  </si>
  <si>
    <t>['sql', 'python', 'snowflake', 'aws', 'azure', 'gcp', 'kafka', 'power bi', 'excel', 'flow']</t>
  </si>
  <si>
    <t>Data Analytics Analyst - US Based Remote - Full-time</t>
  </si>
  <si>
    <t>['aws', 'azure', 'gcp', 'excel', 'powerpoint']</t>
  </si>
  <si>
    <t>Sales Data Reporting Associate - Temporary</t>
  </si>
  <si>
    <t>S&amp;S Employment Partners</t>
  </si>
  <si>
    <t>Corporate Banking Data Analyst - Full-time</t>
  </si>
  <si>
    <t>Raymond James Financial, Inc.</t>
  </si>
  <si>
    <t>['express', 'flow']</t>
  </si>
  <si>
    <t>Plant Master Data Analyst - Full-time</t>
  </si>
  <si>
    <t>Schneider Electric</t>
  </si>
  <si>
    <t>['sql', 'sap']</t>
  </si>
  <si>
    <t>Internship, Supply Chain Data Analyst - Full-time</t>
  </si>
  <si>
    <t>Kendo Brands</t>
  </si>
  <si>
    <t>A-Line Staffing Solutions</t>
  </si>
  <si>
    <t>FBI Special Agent: Advanced Data &amp; Intelligence Expertise</t>
  </si>
  <si>
    <t>Federal Bureau of Investigation (FBI)</t>
  </si>
  <si>
    <t>Junior Health Data Analyst</t>
  </si>
  <si>
    <t>GBMC HealthCare</t>
  </si>
  <si>
    <t>['sql', 'excel', 'ms access']</t>
  </si>
  <si>
    <t>US Tech Solutions, Inc.</t>
  </si>
  <si>
    <t>Strategic Growth and Data Analyst</t>
  </si>
  <si>
    <t>Severn, MD</t>
  </si>
  <si>
    <t>Annapolis Area Christian School</t>
  </si>
  <si>
    <t>['python', 'r', 'sql', 'qlik', 'tableau']</t>
  </si>
  <si>
    <t>Scrum Master with Data Analyst</t>
  </si>
  <si>
    <t>ApTask</t>
  </si>
  <si>
    <t>['sql', 'python', 'excel', 'jira', 'confluence']</t>
  </si>
  <si>
    <t>Burlingame, CA</t>
  </si>
  <si>
    <t>Vertisystem</t>
  </si>
  <si>
    <t>['python', 'r', 'sql', 'aws', 'airflow', 'excel', 'tableau', 'power bi', 'git']</t>
  </si>
  <si>
    <t>001 BlueCross and BlueShield of South Carolina</t>
  </si>
  <si>
    <t>['vba', 'sql', 'sas', 'sas', 'db2', 'excel']</t>
  </si>
  <si>
    <t>Provider Data Analyst III</t>
  </si>
  <si>
    <t>Central California Alliance for Health</t>
  </si>
  <si>
    <t>Data Modeler/Data Analyst</t>
  </si>
  <si>
    <t>ZEDVentures Incorporated</t>
  </si>
  <si>
    <t>['ssis']</t>
  </si>
  <si>
    <t>Benin</t>
  </si>
  <si>
    <t>Gozem</t>
  </si>
  <si>
    <t>['sql', 'python', 'looker', 'asana']</t>
  </si>
  <si>
    <t>RCG</t>
  </si>
  <si>
    <t>Business Analysts / Data Analysts</t>
  </si>
  <si>
    <t>Symphony-Solution</t>
  </si>
  <si>
    <t>.net developer/data analyst</t>
  </si>
  <si>
    <t>MBTechnosolutions</t>
  </si>
  <si>
    <t>['sql', 'sql server', 'oracle', 'asp.net', 'express', 'tableau']</t>
  </si>
  <si>
    <t>CDI, Corporation</t>
  </si>
  <si>
    <t>Hadoop Data Analyst/Developer</t>
  </si>
  <si>
    <t>['shell', 'python', 'hadoop', 'kafka', 'yarn']</t>
  </si>
  <si>
    <t>Junior Data Analyst - Now Hiring</t>
  </si>
  <si>
    <t>Long Island City, NY</t>
  </si>
  <si>
    <t>NYC KIDS RISE</t>
  </si>
  <si>
    <t>['sql', 'r', 'mysql', 'excel']</t>
  </si>
  <si>
    <t>Business Data Analyst - Now Hiring</t>
  </si>
  <si>
    <t>['tableau', 'power bi', 'powerpoint', 'excel', 'sharepoint']</t>
  </si>
  <si>
    <t>Bethpage, NY</t>
  </si>
  <si>
    <t>Apolis</t>
  </si>
  <si>
    <t>['sql', 'python', 'r', 'excel']</t>
  </si>
  <si>
    <t>Data Analyst Consultant</t>
  </si>
  <si>
    <t>Bloomfield, CT</t>
  </si>
  <si>
    <t>Strategic Staffing Solutions</t>
  </si>
  <si>
    <t>Reporting and Data Analyst - Now Hiring</t>
  </si>
  <si>
    <t>Waltham, MA</t>
  </si>
  <si>
    <t>Brandeis University</t>
  </si>
  <si>
    <t>['sql', 'r', 'python', 'tableau']</t>
  </si>
  <si>
    <t>Data Analyst: 25-03885</t>
  </si>
  <si>
    <t>Reading, MA</t>
  </si>
  <si>
    <t>Akraya, Inc.</t>
  </si>
  <si>
    <t>['sql', 'vba', 'oracle', 'tableau']</t>
  </si>
  <si>
    <t>Sawhorse Productions</t>
  </si>
  <si>
    <t>Data Analyst - Hybrid - Now Hiring</t>
  </si>
  <si>
    <t>Credibly</t>
  </si>
  <si>
    <t>HR Analyst (Data Analysis &amp; Reporting)</t>
  </si>
  <si>
    <t>Akraya Inc.</t>
  </si>
  <si>
    <t>ADP</t>
  </si>
  <si>
    <t>['python', 'sql', 'aws', 'azure', 'gcp']</t>
  </si>
  <si>
    <t>Compliance Data Analyst, Insurance - Full-time</t>
  </si>
  <si>
    <t>HUB International</t>
  </si>
  <si>
    <t>Cyber Tech Data Analyst - MS250305</t>
  </si>
  <si>
    <t>Wellsville, NY</t>
  </si>
  <si>
    <t>Micro Solutions</t>
  </si>
  <si>
    <t>Strategy Data Analyst</t>
  </si>
  <si>
    <t>Data Analyst (Python, SQL, Power BI)</t>
  </si>
  <si>
    <t>Gainwell Technologies</t>
  </si>
  <si>
    <t>Data Analyst -- NJ locals</t>
  </si>
  <si>
    <t>Clover Solutions LLC</t>
  </si>
  <si>
    <t>Catalog Data Analyst - Product</t>
  </si>
  <si>
    <t>Hoodie Analytics</t>
  </si>
  <si>
    <t>HEDIS Quality Data Analyst</t>
  </si>
  <si>
    <t>Healthcare Services Group</t>
  </si>
  <si>
    <t>HR DATA ANALYST</t>
  </si>
  <si>
    <t>Alachua, FL</t>
  </si>
  <si>
    <t>['sharepoint', 'smartsheet']</t>
  </si>
  <si>
    <t>Data Analyst &amp; Reporting Specialist</t>
  </si>
  <si>
    <t>IEM International Inc</t>
  </si>
  <si>
    <t>['sql', 'python', 'r', 'oracle', 'excel']</t>
  </si>
  <si>
    <t>Data Analyst--Sunnyvale, CA- Onsite</t>
  </si>
  <si>
    <t>iTalent Digital</t>
  </si>
  <si>
    <t>['python', 'sql', 'r', 'aws', 'pandas', 'numpy', 'matplotlib', 'airflow', 'excel', 'tableau', 'power bi', 'git']</t>
  </si>
  <si>
    <t>Supply chain data analyst</t>
  </si>
  <si>
    <t>PIM (Product Information Management) and DAM Specialist</t>
  </si>
  <si>
    <t>DAP</t>
  </si>
  <si>
    <t>BTU-Meter Data Analyst</t>
  </si>
  <si>
    <t>Bryan, TX</t>
  </si>
  <si>
    <t>City of Bryan</t>
  </si>
  <si>
    <t>['sql', 'c', 'word', 'excel']</t>
  </si>
  <si>
    <t>Advanced Analytics, Staff - LinkedIn Marketing Solutions</t>
  </si>
  <si>
    <t>['sql', 'r', 'python', 'c', 'tableau', 'git']</t>
  </si>
  <si>
    <t>Data Analyst 2, Central Office</t>
  </si>
  <si>
    <t>New York State Office of Mental Health</t>
  </si>
  <si>
    <t>Entry-Level Data Analyst</t>
  </si>
  <si>
    <t>Upen Group Inc</t>
  </si>
  <si>
    <t>Data Analyst ( Geographic Information Systems)-GIS</t>
  </si>
  <si>
    <t>City of Salisbury</t>
  </si>
  <si>
    <t>['power bi', 'excel', 'flow']</t>
  </si>
  <si>
    <t>Experis</t>
  </si>
  <si>
    <t>Intern - Contract Data Analyst</t>
  </si>
  <si>
    <t>Lightpath</t>
  </si>
  <si>
    <t>['react']</t>
  </si>
  <si>
    <t>Data Integrator</t>
  </si>
  <si>
    <t>Molesworth, United Kingdom</t>
  </si>
  <si>
    <t>['java', 'python', 'databricks', 'spark']</t>
  </si>
  <si>
    <t>Audit Data Analyst - Audit Manager</t>
  </si>
  <si>
    <t>Charlotte, NC (+2 others)</t>
  </si>
  <si>
    <t>['sas', 'sas', 'sql', 'tableau', 'power bi', 'alteryx']</t>
  </si>
  <si>
    <t>KeyBank</t>
  </si>
  <si>
    <t>Lead Independent Testing Officer - Data Analytics</t>
  </si>
  <si>
    <t>['sql', 'sas', 'sas', 'power bi']</t>
  </si>
  <si>
    <t>Fairfax, VA</t>
  </si>
  <si>
    <t>['powershell', 'python', 'scala', 'r', 'sql', 'c', 'azure', 'databricks', 'oracle', 'snowflake', 'spark', 'power bi']</t>
  </si>
  <si>
    <t>Mern Stack Developer / Data Analyst - Junior Level (Remote)</t>
  </si>
  <si>
    <t>7048 - Business Process &amp; Data Analyst Reporting &amp; Dashboard Development (Onsite in Sacramento, CA)</t>
  </si>
  <si>
    <t>Staff Tech</t>
  </si>
  <si>
    <t>['sql', 'power bi', 'tableau', 'ssrs']</t>
  </si>
  <si>
    <t>Evansville, IN</t>
  </si>
  <si>
    <t>Evansville Goodwill Industries, Inc.</t>
  </si>
  <si>
    <t>People Data Analyst</t>
  </si>
  <si>
    <t>1 Vizient, Inc.</t>
  </si>
  <si>
    <t>['excel', 'spss', 'tableau']</t>
  </si>
  <si>
    <t>Big DATA Analyst</t>
  </si>
  <si>
    <t>['sql', 'java', 'python', 'scala', 'databricks', 'spark']</t>
  </si>
  <si>
    <t>Mahwah, NJ</t>
  </si>
  <si>
    <t>Blackbird Recruiting</t>
  </si>
  <si>
    <t>['vba', 'excel']</t>
  </si>
  <si>
    <t>Supply Chain Data Analyst - Now Hiring</t>
  </si>
  <si>
    <t>New Britain, CT</t>
  </si>
  <si>
    <t>Stanley Black &amp; Decker</t>
  </si>
  <si>
    <t>['sql', 'go', 'snowflake', 'power bi', 'sap']</t>
  </si>
  <si>
    <t>Ayer, MA</t>
  </si>
  <si>
    <t>Catania Oils</t>
  </si>
  <si>
    <t>Data Analyst 3 (Talent Acquisition &amp; HR) - Now Hiring</t>
  </si>
  <si>
    <t>M.C. Dean, Inc</t>
  </si>
  <si>
    <t>['sql', 'r', 'python', 'excel', 'power bi', 'tableau']</t>
  </si>
  <si>
    <t>Data Analyst III - Now Hiring</t>
  </si>
  <si>
    <t>Ursus, Inc.</t>
  </si>
  <si>
    <t>North Reading, MA</t>
  </si>
  <si>
    <t>BRUNT Workwear</t>
  </si>
  <si>
    <t>['looker', 'tableau', 'excel']</t>
  </si>
  <si>
    <t>Data Analysts</t>
  </si>
  <si>
    <t>Tekfortune Inc</t>
  </si>
  <si>
    <t>['scala', 'python', 'sql', 'spark']</t>
  </si>
  <si>
    <t>Freelance English-Japanese Online Data Analyst for Digital Mapping</t>
  </si>
  <si>
    <t>Data Analyst - Full-time / Part-time</t>
  </si>
  <si>
    <t>Port Chester, NY</t>
  </si>
  <si>
    <t>Entry Level Information Technology Data Analyst</t>
  </si>
  <si>
    <t>E3 Entegral Solutions</t>
  </si>
  <si>
    <t>['go', 'excel', 'outlook', 'visio', 'word']</t>
  </si>
  <si>
    <t>TIAA</t>
  </si>
  <si>
    <t>['sql', 'python', 'sql server', 'tableau', 'power bi']</t>
  </si>
  <si>
    <t>Technical Success Analys (Data Analyst)</t>
  </si>
  <si>
    <t>De Witt, MO</t>
  </si>
  <si>
    <t>Enroute</t>
  </si>
  <si>
    <t>['sql', 'python', 'tableau', 'power bi', 'looker']</t>
  </si>
  <si>
    <t>AMI Data Analyst</t>
  </si>
  <si>
    <t>Georgetown, TX</t>
  </si>
  <si>
    <t>City of Georgetown, TX</t>
  </si>
  <si>
    <t>['sql', 'c', 'excel', 'ssrs', 'word', 'outlook', 'tableau', 'power bi']</t>
  </si>
  <si>
    <t>Interlachen, FL</t>
  </si>
  <si>
    <t>KesarWeb</t>
  </si>
  <si>
    <t>['sql', 'python', 'r', 'aws', 'gcp', 'azure', 'hadoop', 'spark', 'tableau', 'power bi', 'excel', 'looker']</t>
  </si>
  <si>
    <t>Managed Staffing</t>
  </si>
  <si>
    <t>['powerpoint', 'sap', 'qlik', 'tableau']</t>
  </si>
  <si>
    <t>Wyoming, MI</t>
  </si>
  <si>
    <t>Kelly Services</t>
  </si>
  <si>
    <t>Customer Insights Analyst</t>
  </si>
  <si>
    <t>Sheboygan, WI</t>
  </si>
  <si>
    <t>1872 Consulting</t>
  </si>
  <si>
    <t>Process Data Analyst</t>
  </si>
  <si>
    <t>Autodesk</t>
  </si>
  <si>
    <t>['python', 'sql', 'azure', 'aws', 'looker', 'tableau', 'alteryx', 'flow', 'airtable']</t>
  </si>
  <si>
    <t>Clinical Data Analyst - Full-time</t>
  </si>
  <si>
    <t>DeLand, FL</t>
  </si>
  <si>
    <t>AdventHealth</t>
  </si>
  <si>
    <t>Data Manager</t>
  </si>
  <si>
    <t>Norristown, PA</t>
  </si>
  <si>
    <t>Montgomery County, PA</t>
  </si>
  <si>
    <t>['sas', 'sas', 'excel', 'powerpoint', 'word', 'tableau']</t>
  </si>
  <si>
    <t>Forward Deployed Activity Based Intelligence Analyst, Mid</t>
  </si>
  <si>
    <t>Springfield, VA</t>
  </si>
  <si>
    <t>['python', 'qt', 'word', 'powerpoint']</t>
  </si>
  <si>
    <t>Junior ML Engineer (Remote) / Junior Data Analyst</t>
  </si>
  <si>
    <t>Norfolk, NE</t>
  </si>
  <si>
    <t>Data and Digital Services Data Analyst</t>
  </si>
  <si>
    <t>State Of California</t>
  </si>
  <si>
    <t>['python', 'c', 'r', 'sas', 'sas', 'github']</t>
  </si>
  <si>
    <t>Highland Village, TX</t>
  </si>
  <si>
    <t>Field Data Analyst</t>
  </si>
  <si>
    <t>Bedford, TX</t>
  </si>
  <si>
    <t>SCS Engineers</t>
  </si>
  <si>
    <t>Digital Merchandising Specialist - Data Analysis, E-Commerce</t>
  </si>
  <si>
    <t>['react', 'word']</t>
  </si>
  <si>
    <t>Data Analyst (ServiceNow Specialist)</t>
  </si>
  <si>
    <t>Lake St Louis, MO</t>
  </si>
  <si>
    <t>Noblesoft Technologies</t>
  </si>
  <si>
    <t>DataIKU SME / Data Lead with DataIKU / Data Analyst with DataIKU</t>
  </si>
  <si>
    <t>Saxon Global</t>
  </si>
  <si>
    <t>['sql', 'python', 'aws', 'gcp', 'azure']</t>
  </si>
  <si>
    <t>Lead Business Data Analyst - Now Hiring</t>
  </si>
  <si>
    <t>Data Analyst, Health Risk Management - Now Hiring</t>
  </si>
  <si>
    <t>Itasca, IL</t>
  </si>
  <si>
    <t>Captive Resources</t>
  </si>
  <si>
    <t>['sql', 'go', 'spark', 'power bi', 'atlassian', 'jira']</t>
  </si>
  <si>
    <t>HRIS Data Analyst</t>
  </si>
  <si>
    <t>LRQA</t>
  </si>
  <si>
    <t>['sql', 'gdpr', 'excel', 'power bi']</t>
  </si>
  <si>
    <t>Aurora, IL</t>
  </si>
  <si>
    <t>Statistician</t>
  </si>
  <si>
    <t>['sql', 'python', 'db2', 'git']</t>
  </si>
  <si>
    <t>Content and Data Analyst</t>
  </si>
  <si>
    <t>Power Stop LLC</t>
  </si>
  <si>
    <t>['sheets', 'word', 'powerpoint', 'excel']</t>
  </si>
  <si>
    <t>['word', 'excel', 'power bi']</t>
  </si>
  <si>
    <t>Consumer Insight Research Analyst</t>
  </si>
  <si>
    <t>ATR International</t>
  </si>
  <si>
    <t>Data Analyst - III</t>
  </si>
  <si>
    <t>Elite Quests LLC</t>
  </si>
  <si>
    <t>Ardsley, NY</t>
  </si>
  <si>
    <t>Hospitality Purveyors, Inc.</t>
  </si>
  <si>
    <t>['oracle', 'excel']</t>
  </si>
  <si>
    <t>LHH</t>
  </si>
  <si>
    <t>Principal Data Solutions Analyst</t>
  </si>
  <si>
    <t>['sql', 'sas', 'sas', 'nosql', 'java', 'python', 'perl', 'shell', 'snowflake', 'hadoop', 'excel', 'powerpoint']</t>
  </si>
  <si>
    <t>Businss Performance Analyst (Data Modeling)</t>
  </si>
  <si>
    <t>['python', 'sql', 'r', 'tableau']</t>
  </si>
  <si>
    <t>Eligibility &amp; Encounters Data Analyst - Full-time</t>
  </si>
  <si>
    <t>Stanford Health Care</t>
  </si>
  <si>
    <t>Lead Data Analyst (Hybrid) - Full-time</t>
  </si>
  <si>
    <t>American Family Insurance - Corporate</t>
  </si>
  <si>
    <t>Medical Economics Analyst</t>
  </si>
  <si>
    <t>Reno, NV</t>
  </si>
  <si>
    <t>MOBĒ</t>
  </si>
  <si>
    <t>['sql', 'sas', 'sas', 'python', 'r', 'excel', 'tableau']</t>
  </si>
  <si>
    <t>Technical Data Governance / Analysis - Financial Firm</t>
  </si>
  <si>
    <t>Request Technology</t>
  </si>
  <si>
    <t>['sql', 'nosql', 'sql server', 'db2', 'oracle', 'redshift', 'word', 'excel', 'flow']</t>
  </si>
  <si>
    <t>Entry-Level Data Analyst – IT Job with Training</t>
  </si>
  <si>
    <t>IT sight Technologies</t>
  </si>
  <si>
    <t>Material Planning Data Analyst</t>
  </si>
  <si>
    <t>Carrier</t>
  </si>
  <si>
    <t>Data Analytics Technology Product Management Lead Analyst - VP</t>
  </si>
  <si>
    <t>Tampa, FL (+1 other)</t>
  </si>
  <si>
    <t>['sql', 'aws', 'azure', 'power bi', 'tableau', 'microstrategy', 'excel']</t>
  </si>
  <si>
    <t>Boca Raton, FL</t>
  </si>
  <si>
    <t>City of Boca Raton</t>
  </si>
  <si>
    <t>['c#', 'sql', 'python', 'power bi', 'tableau']</t>
  </si>
  <si>
    <t>Power BI Data Analytics Developer</t>
  </si>
  <si>
    <t>Delaware City, DE</t>
  </si>
  <si>
    <t>W L Gore and Associates, Inc</t>
  </si>
  <si>
    <t>['sql', 'python', 'javascript', 'azure', 'databricks', 'power bi', 'dax', 'github']</t>
  </si>
  <si>
    <t>Sr. Workforce Effectiveness Data Analyst</t>
  </si>
  <si>
    <t>['sql', 'python', 'r', 'javascript', 'redshift', 'aws', 'hadoop', 'excel', 'word', 'alteryx', 'tableau']</t>
  </si>
  <si>
    <t>Performance Data Analyst</t>
  </si>
  <si>
    <t>New Zealand</t>
  </si>
  <si>
    <t>Meridian Energy</t>
  </si>
  <si>
    <t>['sas', 'sas', 'power bi', 'excel']</t>
  </si>
  <si>
    <t>Workforce Data Analyst - Now Hiring</t>
  </si>
  <si>
    <t>Global Channel Management Inc.</t>
  </si>
  <si>
    <t>Associate Data Analyst - Now Hiring</t>
  </si>
  <si>
    <t>Newburyport, MA</t>
  </si>
  <si>
    <t>Darling Consulting Group</t>
  </si>
  <si>
    <t>Human Resources Data and Reporting Analyst</t>
  </si>
  <si>
    <t>Senior Underwriting Data Analyst</t>
  </si>
  <si>
    <t>Church Mutual Insurance Company, S.I.</t>
  </si>
  <si>
    <t>['sas', 'sas', 'python', 'r', 'sql', 'power bi', 'excel', 'flow']</t>
  </si>
  <si>
    <t>Remote Mortgage Data Analyst</t>
  </si>
  <si>
    <t>WhiteCap Search</t>
  </si>
  <si>
    <t>['sql', 'python', 'r', 'matlab', 'power bi', 'tableau']</t>
  </si>
  <si>
    <t>Technical Success Analyst (Data Analyst)</t>
  </si>
  <si>
    <t>SQL Database Administrator</t>
  </si>
  <si>
    <t>Franklin, TN</t>
  </si>
  <si>
    <t>National Data Solutions</t>
  </si>
  <si>
    <t>['sql', 'python', 'powershell', 'sas', 'sas', 'sql server', 'postgresql', 'azure']</t>
  </si>
  <si>
    <t>Business Systems Analyst Consultant - Data Analyst/Tableau/SQL - Full-time</t>
  </si>
  <si>
    <t>['sql', 'python', 'r', 'aws', 'gcp', 'azure', 'snowflake', 'phoenix', 'tableau', 'power bi', 'looker', 'excel']</t>
  </si>
  <si>
    <t>Niche Payroll (Exempt) - Healthcare Quality Data Analyst - Full-time / Part-time</t>
  </si>
  <si>
    <t>LanceSoft</t>
  </si>
  <si>
    <t>['sql', 'r', 'python', 'gdpr', 'excel', 'alteryx']</t>
  </si>
  <si>
    <t>San Jacinto, CA</t>
  </si>
  <si>
    <t>Data Analyst Senior - Days</t>
  </si>
  <si>
    <t>['sas', 'sas', 'r', 'cognos', 'spss']</t>
  </si>
  <si>
    <t>Cicero, IL</t>
  </si>
  <si>
    <t>ABC</t>
  </si>
  <si>
    <t>['r', 'python', 'visio']</t>
  </si>
  <si>
    <t>Egg Harbor Township, NJ</t>
  </si>
  <si>
    <t>AtlantiCare</t>
  </si>
  <si>
    <t>TalentBridge</t>
  </si>
  <si>
    <t>['sql', 'tableau', 'excel', 'word', 'powerpoint', 'power bi']</t>
  </si>
  <si>
    <t>Corinth, TX</t>
  </si>
  <si>
    <t>['sql', 'spark', 'atlassian', 'jira']</t>
  </si>
  <si>
    <t>Data Analyst- VBA/Xcel/Azure- Onsite (Full time position)</t>
  </si>
  <si>
    <t>Chevy Chase, MD</t>
  </si>
  <si>
    <t>ProCorp Systems Inc.</t>
  </si>
  <si>
    <t>['python', 'sql', 'vba', 'aws', 'azure', 'databricks', 'excel']</t>
  </si>
  <si>
    <t>Riverview, FL</t>
  </si>
  <si>
    <t>Scientific Data Analyst</t>
  </si>
  <si>
    <t>ITCO Solutions, Inc.</t>
  </si>
  <si>
    <t>Manchester, NH</t>
  </si>
  <si>
    <t>Catholic Medical Center</t>
  </si>
  <si>
    <t>Audit Data Analyst - Senior Auditor - Full-time</t>
  </si>
  <si>
    <t>['sas', 'sas', 'sql', 'snowflake', 'tableau', 'power bi', 'alteryx']</t>
  </si>
  <si>
    <t>Farmingdale, NY</t>
  </si>
  <si>
    <t>The Goodkind Group, LLC</t>
  </si>
  <si>
    <t>Jr. Business &amp; Technology Analyst - Data Analytics</t>
  </si>
  <si>
    <t>Axos Bank</t>
  </si>
  <si>
    <t>['sql', 'tableau', 'ssrs', 'excel']</t>
  </si>
  <si>
    <t>Hallsville, TX</t>
  </si>
  <si>
    <t>Mitigation Resources of North America</t>
  </si>
  <si>
    <t>['r', 'python', 'sql', 'alteryx', 'excel', 'powerpoint', 'tableau', 'power bi', 'flow']</t>
  </si>
  <si>
    <t>Bullhead City, AZ</t>
  </si>
  <si>
    <t>Data Analyst with TS/SCI</t>
  </si>
  <si>
    <t>Top Secret Clearance Jobs</t>
  </si>
  <si>
    <t>['go', 'oracle']</t>
  </si>
  <si>
    <t>Compliance Data Analyst</t>
  </si>
  <si>
    <t>Lakewood, CA</t>
  </si>
  <si>
    <t>Farmers and Merchants Bank of Long Beach</t>
  </si>
  <si>
    <t>['sql', 'python', 'outlook', 'excel', 'word', 'powerpoint']</t>
  </si>
  <si>
    <t>Marietta, GA</t>
  </si>
  <si>
    <t>National Property Solutions Group Global</t>
  </si>
  <si>
    <t>['sql', 'python', 'vba', 'power bi', 'excel']</t>
  </si>
  <si>
    <t>Advisor Data Analyst</t>
  </si>
  <si>
    <t>Kettleman City, CA</t>
  </si>
  <si>
    <t>Risk Data Analyst (6 month contract with benefits)</t>
  </si>
  <si>
    <t>Kiavi</t>
  </si>
  <si>
    <t>Data Analyst, Utility Meters</t>
  </si>
  <si>
    <t>Envocore, Llc</t>
  </si>
  <si>
    <t>STUYVSNT PLZ, NY</t>
  </si>
  <si>
    <t>['sas', 'sas', 'tableau', 'excel', 'word', 'powerpoint', 'sheets']</t>
  </si>
  <si>
    <t>Team Lead, Data Management</t>
  </si>
  <si>
    <t>['sql', 'azure']</t>
  </si>
  <si>
    <t>Business Data Analyst, HR Data (MANILA)</t>
  </si>
  <si>
    <t>['sql', 'power bi', 'tableau', 'powerpoint', 'excel']</t>
  </si>
  <si>
    <t>Master Data Analyst - Now Hiring</t>
  </si>
  <si>
    <t>Data Analyst - Navy Medicine - Now Hiring</t>
  </si>
  <si>
    <t>Venesco LLC</t>
  </si>
  <si>
    <t>Sr. Data Analyst - Now Hiring</t>
  </si>
  <si>
    <t>Maritz</t>
  </si>
  <si>
    <t>['sql', 'r', 'python', 'sql server', 'tableau', 'excel']</t>
  </si>
  <si>
    <t>Data Governance Analyst -Enterprise Data Office (ICRM) - AVP - Now Hiring</t>
  </si>
  <si>
    <t>Citigroup, Inc.</t>
  </si>
  <si>
    <t>Business Data Analyst - Full-time</t>
  </si>
  <si>
    <t>Staples, Inc.</t>
  </si>
  <si>
    <t>['tableau', 'power bi', 'sharepoint', 'excel', 'word', 'powerpoint']</t>
  </si>
  <si>
    <t>Data Analyst Technical Senior - Full-time</t>
  </si>
  <si>
    <t>['sql', 'python', 'databricks', 'cognos', 'tableau', 'word', 'spreadsheet']</t>
  </si>
  <si>
    <t>Access Data Analyst II - Full-time</t>
  </si>
  <si>
    <t>Chicopee, MA</t>
  </si>
  <si>
    <t>Sierra Consulting Inc</t>
  </si>
  <si>
    <t>['sql', 'r', 'python', 'aws', 'azure', 'hadoop', 'spark', 'pandas', 'numpy', 'matplotlib', 'tableau', 'power bi', 'excel']</t>
  </si>
  <si>
    <t>USP Recruits</t>
  </si>
  <si>
    <t>Standard Chartered</t>
  </si>
  <si>
    <t>Voya Financial</t>
  </si>
  <si>
    <t>['sql', 'snowflake', 'power bi']</t>
  </si>
  <si>
    <t>Data Analyst 1 - 3611</t>
  </si>
  <si>
    <t>Bandana.com</t>
  </si>
  <si>
    <t>['sas', 'sas', 'excel', 'tableau']</t>
  </si>
  <si>
    <t>Rutherford, NJ</t>
  </si>
  <si>
    <t>Diverse Lynx</t>
  </si>
  <si>
    <t>Data Analyst - Insurance</t>
  </si>
  <si>
    <t>Ocado Group</t>
  </si>
  <si>
    <t>['sql', 'python', 'java', 'looker', 'gitlab', 'jira']</t>
  </si>
  <si>
    <t>T&amp;D Data Analyst Lead</t>
  </si>
  <si>
    <t>Baptist Health South Florida</t>
  </si>
  <si>
    <t>['c', 'sql', 'r', 'python', 'excel', 'tableau']</t>
  </si>
  <si>
    <t>Data Analyst – Maternity Cover</t>
  </si>
  <si>
    <t>White Recruitment Ltd</t>
  </si>
  <si>
    <t>['sql', 'sas', 'sas', 'sql server', 'power bi', 'tableau', 'excel', 'spss']</t>
  </si>
  <si>
    <t>Enrollment Data Analyst III – Medicaid Advantage Plus - Full-time</t>
  </si>
  <si>
    <t>Wallingford, CT</t>
  </si>
  <si>
    <t>Elevance Health</t>
  </si>
  <si>
    <t>['tableau', 'power bi', 'excel']</t>
  </si>
  <si>
    <t>Spanish Bilingual - Data Quality Analyst</t>
  </si>
  <si>
    <t>East Providence, RI</t>
  </si>
  <si>
    <t>HR Analytics Consultant</t>
  </si>
  <si>
    <t>Berkeley, CA</t>
  </si>
  <si>
    <t>Flexton Inc.</t>
  </si>
  <si>
    <t>['cognos', 'tableau', 'looker']</t>
  </si>
  <si>
    <t>Cobbs Creek Healthcare</t>
  </si>
  <si>
    <t>['sas', 'sas', 'r', 'python', 'sql', 'excel', 'powerpoint', 'word', 'tableau', 'qlik']</t>
  </si>
  <si>
    <t>Data Analyst (Local to TX)</t>
  </si>
  <si>
    <t>Innova Solutions, Inc</t>
  </si>
  <si>
    <t>['sql', 'aws', 'flow', 'jira']</t>
  </si>
  <si>
    <t>Engineering Data Analyst</t>
  </si>
  <si>
    <t>HL Consulting</t>
  </si>
  <si>
    <t>['vba', 'visual basic', 'excel', 'spreadsheet']</t>
  </si>
  <si>
    <t>Flight Data Analyst</t>
  </si>
  <si>
    <t>PrideStaff</t>
  </si>
  <si>
    <t>Nagpur, Maharashtra, India</t>
  </si>
  <si>
    <t>Sapience Tutoring &amp; Enrichment</t>
  </si>
  <si>
    <t>Senior Systems and Data Analyst</t>
  </si>
  <si>
    <t>Data Analyst - URGENT!!</t>
  </si>
  <si>
    <t>Faberwork, LLC</t>
  </si>
  <si>
    <t>Manica, Mozambique (+1 other)</t>
  </si>
  <si>
    <t>Mozambique</t>
  </si>
  <si>
    <t>EMC Insurance</t>
  </si>
  <si>
    <t>['sql', 'python', 'r', 'express', 'excel', 'powerpoint', 'word', 'power bi', 'tableau']</t>
  </si>
  <si>
    <t>['java', 'javascript', 'c++', 'sas', 'sas', 'python', 'oracle', 'tableau', 'docker', 'jenkins']</t>
  </si>
  <si>
    <t>Crew</t>
  </si>
  <si>
    <t>Johns Hopkins University</t>
  </si>
  <si>
    <t>['sql', 'python', 'r', 'sql server', 'snowflake', 'azure', 'windows', 'power bi', 'tableau']</t>
  </si>
  <si>
    <t>Data Analyst and Forecasting- Boca Raton, FL</t>
  </si>
  <si>
    <t>Takahami Billing</t>
  </si>
  <si>
    <t>Berwyn, PA</t>
  </si>
  <si>
    <t>Resource Innovations</t>
  </si>
  <si>
    <t>['sql', 'javascript', 'python', 'redshift', 'tableau', 'power bi']</t>
  </si>
  <si>
    <t>Data Operations Analyst - Systematic Data Platform</t>
  </si>
  <si>
    <t>['python', 'c++', 'java', 'c#', 'sql', 't-sql', 'flow']</t>
  </si>
  <si>
    <t>Donor and Data Analyst</t>
  </si>
  <si>
    <t>TidalHealth</t>
  </si>
  <si>
    <t>Quantitative Researcher</t>
  </si>
  <si>
    <t>Selby Jennings</t>
  </si>
  <si>
    <t>Tech Operations and Reporting Analyst.</t>
  </si>
  <si>
    <t>['sharepoint', 'excel', 'tableau', 'power bi', 'powerpoint']</t>
  </si>
  <si>
    <t>Entry Level Data Analyst (Must be located in RI, MA or CT)</t>
  </si>
  <si>
    <t>Cranston, RI</t>
  </si>
  <si>
    <t>Comprehensive Community Action</t>
  </si>
  <si>
    <t>['crystal', 'sql', 'excel', 'powerpoint']</t>
  </si>
  <si>
    <t>TES - Data Analyst</t>
  </si>
  <si>
    <t>Auburn, AL</t>
  </si>
  <si>
    <t>Auburn University</t>
  </si>
  <si>
    <t>['sql', 'excel', 'power bi', 'tableau', 'qlik']</t>
  </si>
  <si>
    <t>Analytics Analyst I - Fraud (SQL Required)</t>
  </si>
  <si>
    <t>FIS Management Services LLC</t>
  </si>
  <si>
    <t>['sas', 'sas', 'python', 'sql', 'tableau', 'excel']</t>
  </si>
  <si>
    <t>Senior Coordinator, Football Data and Analytics, Tracking Data Analyst</t>
  </si>
  <si>
    <t>The National Football League</t>
  </si>
  <si>
    <t>['sql', 'sql server', 'windows', 'linux']</t>
  </si>
  <si>
    <t>Jr Project Data Analyst</t>
  </si>
  <si>
    <t>['powerpoint', 'excel', 'word']</t>
  </si>
  <si>
    <t>Data Management Analyst I</t>
  </si>
  <si>
    <t>University of Florida</t>
  </si>
  <si>
    <t>['excel', 'power bi', 'sharepoint']</t>
  </si>
  <si>
    <t>Booz Allen</t>
  </si>
  <si>
    <t>['express', 'sap']</t>
  </si>
  <si>
    <t>Conversational AI Data Analyst</t>
  </si>
  <si>
    <t>JPMorganChase</t>
  </si>
  <si>
    <t>Modeling &amp; Simulation (M&amp;S) Engineer and Data Analyst - Now Hiring</t>
  </si>
  <si>
    <t>Northridge, OH</t>
  </si>
  <si>
    <t>Modern Technology Solutions, Inc.</t>
  </si>
  <si>
    <t>['matlab', 'python', 'excel']</t>
  </si>
  <si>
    <t>Modeling &amp; Simulation (M&amp;S) Engineer and Data Analyst</t>
  </si>
  <si>
    <t>Oakwood, OH</t>
  </si>
  <si>
    <t>Research Data Analyst</t>
  </si>
  <si>
    <t>Cicero, NY</t>
  </si>
  <si>
    <t>United Implant Dentistry</t>
  </si>
  <si>
    <t>['sas', 'sas', 'r', 'python', 'spss']</t>
  </si>
  <si>
    <t>Wayne, PA</t>
  </si>
  <si>
    <t>['sql', 'go', 'excel', 'tableau', 'power bi']</t>
  </si>
  <si>
    <t>5581 - Associate Data Analyst / Document Coordinator</t>
  </si>
  <si>
    <t>Verista, Inc.</t>
  </si>
  <si>
    <t>Salesforce Data Governance Analyst/Salesforce Data Steward</t>
  </si>
  <si>
    <t>Strategic Market Data Analyst, Inorganic Initiatives (Hybrid US)</t>
  </si>
  <si>
    <t>Siemens Corp</t>
  </si>
  <si>
    <t>Master Data Analyst</t>
  </si>
  <si>
    <t>The Custom Group of Companies</t>
  </si>
  <si>
    <t>Global Trade Data Analyst</t>
  </si>
  <si>
    <t>300 U.S. Bank National Association</t>
  </si>
  <si>
    <t>SR. DATA ANALYST, ASSURANCE AND ADVISORY MANAGEMENT - Full-time</t>
  </si>
  <si>
    <t>['sql', 'sql server', 'db2', 'tableau', 'sap', 'sharepoint', 'ssis', 'ssrs', 'excel']</t>
  </si>
  <si>
    <t>Rocky Hill, CT</t>
  </si>
  <si>
    <t>Aspen Insurance Holdings</t>
  </si>
  <si>
    <t>['sql', 'ssis', 'tableau', 'power bi', 'excel']</t>
  </si>
  <si>
    <t>Milan, IL</t>
  </si>
  <si>
    <t>['sql', 'python', 'sap']</t>
  </si>
  <si>
    <t>Data Analysis Manager (Sourcing Post)</t>
  </si>
  <si>
    <t>['mongodb', 'mongodb', 'sql', 'sas', 'sas', 'python', 'r', 'snowflake', 'excel', 'tableau', 'power bi']</t>
  </si>
  <si>
    <t>['sql', 'r', 'python', 'oracle', 'power bi', 'tableau', 'alteryx', 'sap']</t>
  </si>
  <si>
    <t>San Pedro, CA</t>
  </si>
  <si>
    <t>Yusen Terminals LLC</t>
  </si>
  <si>
    <t>['apl', 'sql', 'python', 'express', 'power bi', 'tableau', 'terminal']</t>
  </si>
  <si>
    <t>EDI Data Analyst - Lead (Hybrid - Mason, Ohio)</t>
  </si>
  <si>
    <t>OMG Technologies</t>
  </si>
  <si>
    <t>Thermo Fisher Scientific</t>
  </si>
  <si>
    <t>['sql', 'python', 'sql server']</t>
  </si>
  <si>
    <t>Data Analyst ( Must have active clearance )</t>
  </si>
  <si>
    <t>CCS Global Tech</t>
  </si>
  <si>
    <t>['sql', 'jupyter', 'splunk', 'zoom']</t>
  </si>
  <si>
    <t>Remote Junior Data Analyst - Now Hiring</t>
  </si>
  <si>
    <t>Paterson, NJ</t>
  </si>
  <si>
    <t>Angenex</t>
  </si>
  <si>
    <t>['sql', 'excel', 'sheets', 'looker']</t>
  </si>
  <si>
    <t>Lead Data Analyst - IT</t>
  </si>
  <si>
    <t>United Biosource Corporation</t>
  </si>
  <si>
    <t>['sql', 'python', 'sql server', 'tableau', 'ssrs', 'qlik']</t>
  </si>
  <si>
    <t>Lead Data Analyst (Remote) - Quality, STARS &amp; Risk Adjustment</t>
  </si>
  <si>
    <t>['sql', 'power bi', 'excel', 'powerpoint', 'alteryx', 'flow']</t>
  </si>
  <si>
    <t>New Hyde Park, NY</t>
  </si>
  <si>
    <t>Quality Systems Data Analyst Co-Op - Full-time</t>
  </si>
  <si>
    <t>Woburn, MA</t>
  </si>
  <si>
    <t>['sql', 'python', 'r', 'html', 'css', 'java', 'pandas', 'numpy', 'jquery', 'power bi', 'sharepoint', 'excel']</t>
  </si>
  <si>
    <t>Lead Data Analyst (Medicare Stars)</t>
  </si>
  <si>
    <t>['databricks', 'power bi', 'excel']</t>
  </si>
  <si>
    <t>Business Data Analyst - SIT/UAT/Testing, Waterfall/Agile/Jira, SQL</t>
  </si>
  <si>
    <t>Denken Solutions</t>
  </si>
  <si>
    <t>['sql', 'r', 'c', 'excel', 'visio', 'jira']</t>
  </si>
  <si>
    <t>Operations Data Analyst - Now Hiring</t>
  </si>
  <si>
    <t>Somers, WI</t>
  </si>
  <si>
    <t>Analytics Engineer, Business Intelligence</t>
  </si>
  <si>
    <t>Austria</t>
  </si>
  <si>
    <t>Bitpanda</t>
  </si>
  <si>
    <t>['go', 'python', 'sql', 'airflow', 'tableau', 'unify']</t>
  </si>
  <si>
    <t>Alliant - The Audience Company</t>
  </si>
  <si>
    <t>['sas', 'sas', 'excel']</t>
  </si>
  <si>
    <t>Lead EDI Data Analyst</t>
  </si>
  <si>
    <t>IntelliPro Group Inc.</t>
  </si>
  <si>
    <t>Logistics Data Analyst (Mandarin Required)</t>
  </si>
  <si>
    <t>Gofo Inc</t>
  </si>
  <si>
    <t>Salesforce Data Analyst / Steward</t>
  </si>
  <si>
    <t>San Benito, CA</t>
  </si>
  <si>
    <t>Maintenance Data Analyst - Air Force</t>
  </si>
  <si>
    <t>Oracle Database Administrator</t>
  </si>
  <si>
    <t>High Trail</t>
  </si>
  <si>
    <t>['mongodb', 'mongodb', 'sql', 'javascript', 'shell', 'perl', 'python', 'postgresql', 'oracle']</t>
  </si>
  <si>
    <t>Hawthorne, CA</t>
  </si>
  <si>
    <t>Product Information Analyst (Master Data Management) - Now Hiring</t>
  </si>
  <si>
    <t>CoreLogic, Inc.</t>
  </si>
  <si>
    <t>Monroe, NC</t>
  </si>
  <si>
    <t>Assa Abloy</t>
  </si>
  <si>
    <t>['sql', 'python', 'r', 'go', 'tableau', 'power bi']</t>
  </si>
  <si>
    <t>Horizon Industries</t>
  </si>
  <si>
    <t>['c', 'word', 'powerpoint', 'excel']</t>
  </si>
  <si>
    <t>Job: Business Data Analyst --- Onsite Job --- Full Time Position - Now Hiring</t>
  </si>
  <si>
    <t>Lorven Technologies</t>
  </si>
  <si>
    <t>Community Benefit Data Analyst Sr - Now Hiring</t>
  </si>
  <si>
    <t>BayCare Health System</t>
  </si>
  <si>
    <t>['python', 'vba', 'tableau', 'power bi']</t>
  </si>
  <si>
    <t>Assessment Data Analyst and Interventionist (Elementary and Middle School)</t>
  </si>
  <si>
    <t>Fort Worth Independent School District</t>
  </si>
  <si>
    <t>Tate, GA</t>
  </si>
  <si>
    <t>RIT Solutions, Inc.</t>
  </si>
  <si>
    <t>['sql', 'aws', 'databricks', 'snowflake', 'azure', 'jupyter', 'power bi']</t>
  </si>
  <si>
    <t>Medical Data Analyst( Professional Billing Only)</t>
  </si>
  <si>
    <t>NewYork-Presbyterian</t>
  </si>
  <si>
    <t>Warehouse Data Analyst</t>
  </si>
  <si>
    <t>Kyyba Inc</t>
  </si>
  <si>
    <t>Idex Corporation</t>
  </si>
  <si>
    <t>['python', 'r', 'sql', 'sql server', 'azure', 'jupyter', 'power bi']</t>
  </si>
  <si>
    <t>The University of Chicago</t>
  </si>
  <si>
    <t>['python', 'r', 'powerpoint', 'excel', 'word', 'tableau']</t>
  </si>
  <si>
    <t>Principal Data Analyst- Business Banking Analytics</t>
  </si>
  <si>
    <t>Westwood, MA</t>
  </si>
  <si>
    <t>Citizens Bank</t>
  </si>
  <si>
    <t>['sql', 'python', 'r', 'postgresql', 'mysql', 'sql server', 'aws', 'snowflake', 'redshift', 'bigquery', 'spark', 'hadoop', 'alteryx', 'tableau', 'power bi', 'looker']</t>
  </si>
  <si>
    <t>Burlington, WI</t>
  </si>
  <si>
    <t>Sturtevant, WI</t>
  </si>
  <si>
    <t>Alafaya, FL</t>
  </si>
  <si>
    <t>Data Product Manager (Big Data Team)</t>
  </si>
  <si>
    <t>Cyprus</t>
  </si>
  <si>
    <t>Exness</t>
  </si>
  <si>
    <t>['python', 'sql', 'spark', 'pandas']</t>
  </si>
  <si>
    <t>, Lead Data Analyst &amp; Technical Product Manager for Customer &amp; Compliance, VP - Now Hiring</t>
  </si>
  <si>
    <t>MUFG Bank, Ltd.</t>
  </si>
  <si>
    <t>['sql', 'db2', 'oracle', 'aws', 'gdpr', 'tableau', 'jira', 'confluence']</t>
  </si>
  <si>
    <t>Fairfield, IN</t>
  </si>
  <si>
    <t>Associate, Mid-Level, or Senior Energy Data Analyst - Full-time</t>
  </si>
  <si>
    <t>West Columbia, SC</t>
  </si>
  <si>
    <t>Dominion Energy</t>
  </si>
  <si>
    <t>VP, Business Lead Data Analyst (Hybrid) - Full-time</t>
  </si>
  <si>
    <t>['powerpoint', 'excel', 'flow']</t>
  </si>
  <si>
    <t>Data Analyst- Sr Specialist (Growth/Marketing Analytics) - Full-time</t>
  </si>
  <si>
    <t>Malvern, PA</t>
  </si>
  <si>
    <t>['sql', 'python', 'pyspark', 'tableau']</t>
  </si>
  <si>
    <t>Big Data Analyst - Remote</t>
  </si>
  <si>
    <t>Resume-Library.com</t>
  </si>
  <si>
    <t>['java', 'javascript', 'c++', 'python', 'oracle', 'spring', 'docker', 'jenkins', 'github', 'kubernetes']</t>
  </si>
  <si>
    <t>Westville, OH</t>
  </si>
  <si>
    <t>Additive Manufacturing Data Analyst - Now Hiring</t>
  </si>
  <si>
    <t>Laguna Niguel, CA</t>
  </si>
  <si>
    <t>AppleOne</t>
  </si>
  <si>
    <t>Staten Island, NY</t>
  </si>
  <si>
    <t>PT Telkomsel Ekosistem Digital</t>
  </si>
  <si>
    <t>Reconciliation and Exposure Data Analyst</t>
  </si>
  <si>
    <t>Massachusetts Mutual Life Insurance Co.</t>
  </si>
  <si>
    <t>Freelance Data Analyst (Marketing &amp; Media Analytics) – Agency Client</t>
  </si>
  <si>
    <t>24 Seven Talent</t>
  </si>
  <si>
    <t>['sql', 'python', 'r', 'excel', 'looker', 'tableau']</t>
  </si>
  <si>
    <t>Principal Data Analyst, General</t>
  </si>
  <si>
    <t>Staff Data Analyst</t>
  </si>
  <si>
    <t>Headway</t>
  </si>
  <si>
    <t>['sql', 'python', 'snowflake', 'spark', 'looker']</t>
  </si>
  <si>
    <t>Data Analyst - TP135033</t>
  </si>
  <si>
    <t>UC San Diego</t>
  </si>
  <si>
    <t>South Whittier, CA</t>
  </si>
  <si>
    <t>Mayagüez, Puerto Rico</t>
  </si>
  <si>
    <t>Vega Baja, Puerto Rico</t>
  </si>
  <si>
    <t>East Lake-Orient Park, FL</t>
  </si>
  <si>
    <t>Internal Audit Lead Data Analyst</t>
  </si>
  <si>
    <t>Gabon (+7 others)</t>
  </si>
  <si>
    <t>Gabon</t>
  </si>
  <si>
    <t>Auto Club Group Insurance</t>
  </si>
  <si>
    <t>['sas', 'sas', 'sql', 'r', 'python', 'oracle', 'spss', 'word', 'excel', 'visio', 'cognos']</t>
  </si>
  <si>
    <t>Data Analyst - Finance &amp; Investment</t>
  </si>
  <si>
    <t>Inizio Partners</t>
  </si>
  <si>
    <t>Clinton, MD</t>
  </si>
  <si>
    <t>DSD Laboratories Inc.</t>
  </si>
  <si>
    <t>['sql', 'python', 'databricks', 'jupyter', 'tensorflow', 'scikit-learn', 'pytorch', 'qlik', 'tableau', 'power bi', 'sap', 'datarobot']</t>
  </si>
  <si>
    <t>Remote Data Analyst (Entry Level)</t>
  </si>
  <si>
    <t>PostJobFree</t>
  </si>
  <si>
    <t>Focus Soft Tech</t>
  </si>
  <si>
    <t>Dothan, AL</t>
  </si>
  <si>
    <t>Bellview, FL</t>
  </si>
  <si>
    <t>Oak Ridge, FL</t>
  </si>
  <si>
    <t>Phenix City, AL</t>
  </si>
  <si>
    <t>MyKelly</t>
  </si>
  <si>
    <t>Technical Compliance Automation Data Analyst (Remote) - Full-time</t>
  </si>
  <si>
    <t>RTX Corporation</t>
  </si>
  <si>
    <t>['sql', 'python', 'r', 'powershell', 'java', 'c++', 'c#', 'linux', 'windows', 'tableau', 'power bi', 'flow', 'jira']</t>
  </si>
  <si>
    <t>Supply Chain Data Analyst  Co-op (Teradyne, North Reading) - Full-time</t>
  </si>
  <si>
    <t>Teradyne</t>
  </si>
  <si>
    <t>Rensselaer, NY</t>
  </si>
  <si>
    <t>Futran Tech Solutions Pvt. Ltd.</t>
  </si>
  <si>
    <t>Enrollment Data Analyst III - Medicaid Advantage Plus - Now Hiring</t>
  </si>
  <si>
    <t>Great Neck, NY</t>
  </si>
  <si>
    <t>New Haven, CT</t>
  </si>
  <si>
    <t>Technogen, Inc.</t>
  </si>
  <si>
    <t>['snowflake', 'power bi', 'dax', 'alteryx', 'tableau']</t>
  </si>
  <si>
    <t>['sql', 'python', 'r', 'snowflake', 'power bi', 'tableau', 'visio', 'sharepoint']</t>
  </si>
  <si>
    <t>Senior Data Analyst, Finance and Credit (Remote) - Now Hiring</t>
  </si>
  <si>
    <t>Recruit Monitor</t>
  </si>
  <si>
    <t>['sql', 'python', 'r', 'aws', 'redshift', 'looker', 'tableau', 'power bi', 'excel', 'sheets', 'flow', 'jira', 'confluence']</t>
  </si>
  <si>
    <t>Marketing Data Analyst Co-Op Winter/Spring - Full-time</t>
  </si>
  <si>
    <t>Temecula, CA</t>
  </si>
  <si>
    <t>Upland, CA</t>
  </si>
  <si>
    <t>JNC Consultant Pharmacists</t>
  </si>
  <si>
    <t>IDEX Corporation</t>
  </si>
  <si>
    <t>Prospera</t>
  </si>
  <si>
    <t>Adecco</t>
  </si>
  <si>
    <t>['sql', 'python', 'r', 'excel', 'power bi', 'tableau']</t>
  </si>
  <si>
    <t>Clinical Data Analyst I</t>
  </si>
  <si>
    <t>Parexel International Corporation</t>
  </si>
  <si>
    <t>Clinical Data Analyst (Intern)</t>
  </si>
  <si>
    <t>['swift', 'flow']</t>
  </si>
  <si>
    <t>West Rancho Dominguez, CA</t>
  </si>
  <si>
    <t>Data Analyst 2 (PRIME) - Now Hiring</t>
  </si>
  <si>
    <t>['sas', 'sas', 'r', 'tableau', 'excel']</t>
  </si>
  <si>
    <t>Converse, TX</t>
  </si>
  <si>
    <t>['drupal', 'excel', 'powerpoint', 'tableau', 'sap', 'jira']</t>
  </si>
  <si>
    <t>Daphne, AL</t>
  </si>
  <si>
    <t>Redan, GA</t>
  </si>
  <si>
    <t>Reedley, CA</t>
  </si>
  <si>
    <t>Poway, CA</t>
  </si>
  <si>
    <t>Ventura, CA</t>
  </si>
  <si>
    <t>Ramona, CA</t>
  </si>
  <si>
    <t>Clermont, FL</t>
  </si>
  <si>
    <t>Pine Hills, FL</t>
  </si>
  <si>
    <t>La Mirada, CA</t>
  </si>
  <si>
    <t>Lakeside, CA</t>
  </si>
  <si>
    <t>Lancaster, CA</t>
  </si>
  <si>
    <t>Data Analyst / Developer - Full-time</t>
  </si>
  <si>
    <t>Axiom Software Solutions Limited</t>
  </si>
  <si>
    <t>['sql', 'python', 'excel', 'tableau', 'symphony']</t>
  </si>
  <si>
    <t>['aurora', 'word']</t>
  </si>
  <si>
    <t>Mid-Level Data Analyst</t>
  </si>
  <si>
    <t>"Data Analyst"</t>
  </si>
  <si>
    <t>United Software Group, Inc.</t>
  </si>
  <si>
    <t>California, MD</t>
  </si>
  <si>
    <t>Backstage</t>
  </si>
  <si>
    <t>['sql', 'python', 'aws', 'snowflake', 'spark', 'tableau']</t>
  </si>
  <si>
    <t>Analyst - DataAnalytics</t>
  </si>
  <si>
    <t>['visio', 'word', 'excel', 'powerpoint', 'outlook']</t>
  </si>
  <si>
    <t>Chambersburg, PA</t>
  </si>
  <si>
    <t>Waterbury, CT</t>
  </si>
  <si>
    <t>Enon, OH</t>
  </si>
  <si>
    <t>Sales Analytics &amp; Insights Analyst - Now Hiring</t>
  </si>
  <si>
    <t>Disney Experiences</t>
  </si>
  <si>
    <t>['sas', 'sas', 'sql', 'tableau', 'excel', 'powerpoint']</t>
  </si>
  <si>
    <t>Yucca Valley, CA</t>
  </si>
  <si>
    <t>Data Analyst II (Hybrid)</t>
  </si>
  <si>
    <t>FreedomCare</t>
  </si>
  <si>
    <t>['sql', 'python', 'r', 'tableau', 'jira', 'confluence']</t>
  </si>
  <si>
    <t>Radius Global Infrastructure</t>
  </si>
  <si>
    <t>['sql', 'alteryx', 'excel', 'word', 'powerpoint', 'power bi', 'tableau']</t>
  </si>
  <si>
    <t>La Quinta, CA</t>
  </si>
  <si>
    <t>Data Analyst II/ Business Operations Analyst</t>
  </si>
  <si>
    <t>Lake Bluff, IL</t>
  </si>
  <si>
    <t>S N Corporation DBA Meritt Cab</t>
  </si>
  <si>
    <t>Rosedale, MD</t>
  </si>
  <si>
    <t>Thrive Behavioral Health Llc</t>
  </si>
  <si>
    <t>['sql', 'word', 'excel', 'outlook']</t>
  </si>
  <si>
    <t>Lead Data Analyst (Remote) - Quality, STARS &amp; Risk Adjustment - Now Hiring</t>
  </si>
  <si>
    <t>CareFirst</t>
  </si>
  <si>
    <t>Data Analyst - Hybrid - Full-time / Part-time</t>
  </si>
  <si>
    <t>Cedars Sinai</t>
  </si>
  <si>
    <t>Fraud Data Analyst II (BU Data Analyst II) - Now Hiring</t>
  </si>
  <si>
    <t>SchoolsFirst Federal Credit Union</t>
  </si>
  <si>
    <t>Data Analyst - Futures, Commodities and Compliance - Now Hiring</t>
  </si>
  <si>
    <t>Clear Street</t>
  </si>
  <si>
    <t>['sql', 'python', 'snowflake', 'excel', 'sheets', 'github']</t>
  </si>
  <si>
    <t>IT Data Analyst (AWS, Tableau) (679682) // US or GC // 100% Onsite Trenton, NJ // 1099, W2</t>
  </si>
  <si>
    <t>Dantech Corporation Inc</t>
  </si>
  <si>
    <t>['sql', 'java', 'python', 'db2', 'aws', 'redshift', 'tableau', 'excel', 'visio', 'sharepoint', 'flow', 'jira']</t>
  </si>
  <si>
    <t>Intelligence Data Analyst Security Clearance</t>
  </si>
  <si>
    <t>Learn4Good</t>
  </si>
  <si>
    <t>Business Data Analyst With financial planning Experience</t>
  </si>
  <si>
    <t>Lowell, MA</t>
  </si>
  <si>
    <t>Tufts Medicine</t>
  </si>
  <si>
    <t>South El Monte, CA</t>
  </si>
  <si>
    <t>Cathedral City, CA</t>
  </si>
  <si>
    <t>Talent Data Analyst- law firm</t>
  </si>
  <si>
    <t>R &amp; W Group</t>
  </si>
  <si>
    <t>['r', 'sql', 'python', 't-sql', 'azure', 'pandas', 'numpy', 'scikit-learn', 'windows', 'power bi', 'dax']</t>
  </si>
  <si>
    <t>Rancho Santa Margarita, CA</t>
  </si>
  <si>
    <t>Hemet, CA</t>
  </si>
  <si>
    <t>KPC Health</t>
  </si>
  <si>
    <t>CDD - CHEF DE PROJET INFORMATIQUE en Guadeloupe - F/H/X</t>
  </si>
  <si>
    <t>Baie-Mahault, Guadeloupe</t>
  </si>
  <si>
    <t>CANAL+ Group</t>
  </si>
  <si>
    <t>['mongo', 'shell', 'python', 'aws', 'oracle', 'unix', 'chef', 'kubernetes', 'jenkins']</t>
  </si>
  <si>
    <t>Jackson Hewitt</t>
  </si>
  <si>
    <t>['sql', 'go', 'excel']</t>
  </si>
  <si>
    <t>Information Technology Data Analyst (Jr) (Cleared) - Full-time</t>
  </si>
  <si>
    <t>Kentro</t>
  </si>
  <si>
    <t>['sql', 'python', 'oracle', 'spark', 'tableau', 'power bi']</t>
  </si>
  <si>
    <t>Tax Data Analyst - Full-time</t>
  </si>
  <si>
    <t>Decatur, TX</t>
  </si>
  <si>
    <t>Zensar</t>
  </si>
  <si>
    <t>Harker Heights, TX</t>
  </si>
  <si>
    <t>Lutz, FL</t>
  </si>
  <si>
    <t>Data Analyst (Title V)</t>
  </si>
  <si>
    <t>Manhattan University</t>
  </si>
  <si>
    <t>['r', 'sql', 'tableau', 'spss', 'excel']</t>
  </si>
  <si>
    <t>Data Science Analyst r - Now Hiring</t>
  </si>
  <si>
    <t>['r', 'mysql', 'digitalocean', 'hadoop', 'spark']</t>
  </si>
  <si>
    <t>Oviedo, FL</t>
  </si>
  <si>
    <t>Lead Data Analyst - Now Hiring</t>
  </si>
  <si>
    <t>CGI</t>
  </si>
  <si>
    <t>Data Analyst (22227) - Now Hiring</t>
  </si>
  <si>
    <t>Orion Innovation</t>
  </si>
  <si>
    <t>Madera, CA</t>
  </si>
  <si>
    <t>Data Analyst (works with data in Salesforce)</t>
  </si>
  <si>
    <t>['excel', 'sheets']</t>
  </si>
  <si>
    <t>Edgewater, FL</t>
  </si>
  <si>
    <t>Data Analyst - Nashville, TN</t>
  </si>
  <si>
    <t>Persevere</t>
  </si>
  <si>
    <t>['power bi', 'tableau', 'looker', 'sheets']</t>
  </si>
  <si>
    <t>Tuscaloosa, AL</t>
  </si>
  <si>
    <t>['sas', 'sas', 'sql', 'sql server', 'oracle', 'tableau', 'cognos', 'excel', 'alteryx', 'powerpoint', 'word']</t>
  </si>
  <si>
    <t>Oxnard, CA</t>
  </si>
  <si>
    <t>Horizon West, FL</t>
  </si>
  <si>
    <t>Sugar Hill, GA</t>
  </si>
  <si>
    <t>Murrieta, CA</t>
  </si>
  <si>
    <t>Lemon Grove, CA</t>
  </si>
  <si>
    <t>Maywood, CA</t>
  </si>
  <si>
    <t>Altadena, CA</t>
  </si>
  <si>
    <t>East Lake, FL</t>
  </si>
  <si>
    <t>Palm Coast, FL</t>
  </si>
  <si>
    <t>Enterprise, AL</t>
  </si>
  <si>
    <t>Cantonment, FL</t>
  </si>
  <si>
    <t>['powerpoint', 'excel', 'sap']</t>
  </si>
  <si>
    <t>EMI Advisors LLC</t>
  </si>
  <si>
    <t>['sql', 'python', 'qlik', 'tableau', 'visio']</t>
  </si>
  <si>
    <t>Analyst, Data Mgmt &amp; Analytics - Liberty Mutual Investments</t>
  </si>
  <si>
    <t>['sql', 'vba', 'python', 'r', 'scikit-learn', 'tensorflow', 'jquery', 'excel', 'tableau', 'power bi']</t>
  </si>
  <si>
    <t>Compliance Analyst -Data Governance Analyst</t>
  </si>
  <si>
    <t>Hanover, MD</t>
  </si>
  <si>
    <t>TEK Systems</t>
  </si>
  <si>
    <t>Largo, MD</t>
  </si>
  <si>
    <t>['go', 'excel', 'power bi']</t>
  </si>
  <si>
    <t>Jr. Financial Data Analyst</t>
  </si>
  <si>
    <t>Woodside Temporaries, Inc.</t>
  </si>
  <si>
    <t>Data Analyst - Digital Technology</t>
  </si>
  <si>
    <t>Greenville, WI</t>
  </si>
  <si>
    <t>Pierce Manufacturing</t>
  </si>
  <si>
    <t>['sql', 'c', 'power bi', 'word', 'excel', 'powerpoint', 'sharepoint']</t>
  </si>
  <si>
    <t>Saline, MI</t>
  </si>
  <si>
    <t>['windows', 'word', 'excel', 'powerpoint']</t>
  </si>
  <si>
    <t>talisman</t>
  </si>
  <si>
    <t>Reference Data Analyst Opening #478288</t>
  </si>
  <si>
    <t>Landis+Gyr</t>
  </si>
  <si>
    <t>['sql', 'windows', 'unix']</t>
  </si>
  <si>
    <t>Data Analyst (Hybrid)</t>
  </si>
  <si>
    <t>Saskatchewan, Canada</t>
  </si>
  <si>
    <t>['r', 'python', 'power bi']</t>
  </si>
  <si>
    <t>Logistics Data Analyst (EM6934) - Full-time</t>
  </si>
  <si>
    <t>Samsung SDS America</t>
  </si>
  <si>
    <t>['python', 'sql', 'excel', 'power bi', 'qlik', 'tableau']</t>
  </si>
  <si>
    <t>Bloomingdale, FL</t>
  </si>
  <si>
    <t>Buena Ventura Lakes, FL</t>
  </si>
  <si>
    <t>Winter Springs, FL</t>
  </si>
  <si>
    <t>Meadow Woods, FL</t>
  </si>
  <si>
    <t>Eustis, FL</t>
  </si>
  <si>
    <t>Atascadero, CA</t>
  </si>
  <si>
    <t>Citrus Park, FL</t>
  </si>
  <si>
    <t>Data Analyst - (Data Coordination/Management</t>
  </si>
  <si>
    <t>ADAPT Technology LLC.</t>
  </si>
  <si>
    <t>['windows', 'word', 'excel', 'powerpoint', 'sharepoint']</t>
  </si>
  <si>
    <t>Data Analyst- CAD</t>
  </si>
  <si>
    <t>MSR Technology Group DBA Infomatics</t>
  </si>
  <si>
    <t>Data Analytics &amp; Engineering - Data Analyst II</t>
  </si>
  <si>
    <t>INSPYR Solutions</t>
  </si>
  <si>
    <t>['sql', 'python', 'aws', 'gcp', 'azure', 'spark', 'tableau', 'power bi']</t>
  </si>
  <si>
    <t>Data Analyst - 1403775</t>
  </si>
  <si>
    <t>Tata Technologies</t>
  </si>
  <si>
    <t>Summer Student (Junior Data Analyst)</t>
  </si>
  <si>
    <t>Government of Nova Scotia</t>
  </si>
  <si>
    <t>Pearl Health</t>
  </si>
  <si>
    <t>['sql', 'python', 'snowflake', 'aws', 'pyspark', 'terraform']</t>
  </si>
  <si>
    <t>Medtrition</t>
  </si>
  <si>
    <t>['sql', 'sql server', 'power bi']</t>
  </si>
  <si>
    <t>Data Analyst Supporting the FBI Laboratory's Federal DNA Database Unit</t>
  </si>
  <si>
    <t>FSA Federal</t>
  </si>
  <si>
    <t>Northwestern Mutual</t>
  </si>
  <si>
    <t>['sas', 'sas', 'sql', 'c', 'power bi', 'excel', 'spss', 'tableau']</t>
  </si>
  <si>
    <t>Data Analyst (Power BI)</t>
  </si>
  <si>
    <t>['sas', 'sas', 'snowflake', 'power bi', 'sap', 'alteryx', 'flow']</t>
  </si>
  <si>
    <t>Enterprise Data Analyst</t>
  </si>
  <si>
    <t>Edify Technologies, Inc.</t>
  </si>
  <si>
    <t>['sql', 'java', 'python', 'perl', 'powershell', 'bash', 'sql server', 'oracle', 'snowflake', 'azure', 'aws', 'windows', 'git', 'github', 'jira']</t>
  </si>
  <si>
    <t>Principal Data Analyst</t>
  </si>
  <si>
    <t>Discover</t>
  </si>
  <si>
    <t>Principal Data Analyst, Regulatory Engagements</t>
  </si>
  <si>
    <t>Canada (+6 others)</t>
  </si>
  <si>
    <t>Block</t>
  </si>
  <si>
    <t>['sql', 'python', 'r', 'c', 'tableau', 'looker']</t>
  </si>
  <si>
    <t>Assessment Data Analyst and Interventionist</t>
  </si>
  <si>
    <t>Fort Worth ISD</t>
  </si>
  <si>
    <t>Logistics Data Analyst (EM6934)</t>
  </si>
  <si>
    <t>South Korea</t>
  </si>
  <si>
    <t>Generis Tek, Inc.</t>
  </si>
  <si>
    <t>['vba', 'sql', 'excel', 'power bi']</t>
  </si>
  <si>
    <t>Sr. Data Analyst - Full-time</t>
  </si>
  <si>
    <t>Fleet Data Analyst</t>
  </si>
  <si>
    <t>Shoppa's Material Handling</t>
  </si>
  <si>
    <t>['sql', 'power bi', 'excel', 'tableau']</t>
  </si>
  <si>
    <t>Ludlow Falls, OH</t>
  </si>
  <si>
    <t>Lealman, FL</t>
  </si>
  <si>
    <t>UKG Business Data Analyst - Remote - Now Hiring</t>
  </si>
  <si>
    <t>Abilene, TX</t>
  </si>
  <si>
    <t>Viva USA Inc.</t>
  </si>
  <si>
    <t>['sql', 'excel', 'cognos']</t>
  </si>
  <si>
    <t>ComTec Information Systems</t>
  </si>
  <si>
    <t>firstPRO, Inc</t>
  </si>
  <si>
    <t>HealthVerity</t>
  </si>
  <si>
    <t>['sql', 'python', 'spark', 'github']</t>
  </si>
  <si>
    <t>Berkeley Heights, NJ</t>
  </si>
  <si>
    <t>Fiserv</t>
  </si>
  <si>
    <t>['sql', 'mongodb', 'mongodb', 'snowflake', 'oracle', 'gdpr', 'excel']</t>
  </si>
  <si>
    <t>Natick, MA</t>
  </si>
  <si>
    <t>Allenport, PA</t>
  </si>
  <si>
    <t>Stelvio Group</t>
  </si>
  <si>
    <t>Software Asset Data Analyst</t>
  </si>
  <si>
    <t>Data Analyst - Full Time for 9 Months in Nashville, TN</t>
  </si>
  <si>
    <t>Data Visualization Analyst (Tableau)</t>
  </si>
  <si>
    <t>['sql', 'python', 'sql server', 'postgresql', 'oracle', 'redshift', 'tableau', 'excel', 'flow']</t>
  </si>
  <si>
    <t>Talent Analytics Assistant</t>
  </si>
  <si>
    <t>Mission Staffing</t>
  </si>
  <si>
    <t>Largo, FL</t>
  </si>
  <si>
    <t>Compliance Data Analyst (Entry Level)</t>
  </si>
  <si>
    <t>RentReporters.com</t>
  </si>
  <si>
    <t>Data Analysis Analyst</t>
  </si>
  <si>
    <t>['python', 'sql', 'r', 'tableau', 'excel', 'powerpoint']</t>
  </si>
  <si>
    <t>Global Supplier Management Innovation and Data Analyst</t>
  </si>
  <si>
    <t>Land van Cuijk, Netherlands</t>
  </si>
  <si>
    <t>MSD</t>
  </si>
  <si>
    <t>Data Integrations Manager</t>
  </si>
  <si>
    <t>IHG</t>
  </si>
  <si>
    <t>['sql', 'db2', 'sql server', 'oracle']</t>
  </si>
  <si>
    <t>Finance information analyst</t>
  </si>
  <si>
    <t>Birmingham, AL</t>
  </si>
  <si>
    <t>Open Systems, Inc.</t>
  </si>
  <si>
    <t>Data Analyst - Hybrid Opportunity in Fishers, IN</t>
  </si>
  <si>
    <t>Get It - Professional Services</t>
  </si>
  <si>
    <t>Data Analyst 1 - 3477, 3498</t>
  </si>
  <si>
    <t>['sas', 'sas', 'sql', 'python', 'r', 'tableau', 'power bi']</t>
  </si>
  <si>
    <t>Michigan Center, MI</t>
  </si>
  <si>
    <t>PRO IT USA INC</t>
  </si>
  <si>
    <t>['sql', 'python', 'sql server', 'redshift', 'power bi']</t>
  </si>
  <si>
    <t>Senior Power BI Engineer (NO H1B)</t>
  </si>
  <si>
    <t>Syeta Inc</t>
  </si>
  <si>
    <t>['sql', 'sql server', 'snowflake', 'power bi', 'dax']</t>
  </si>
  <si>
    <t>Data &amp; Privacy Analyst/Modeler</t>
  </si>
  <si>
    <t>IO Datasphere</t>
  </si>
  <si>
    <t>['sql', 'nosql', 'java', 'python', 'r', 'sql server', 'oracle', 'tableau']</t>
  </si>
  <si>
    <t>Graduate Data Analyst - Now Hiring</t>
  </si>
  <si>
    <t>Online Remote Jobs</t>
  </si>
  <si>
    <t>e-Data Analyst</t>
  </si>
  <si>
    <t>Holland &amp; Knight LLP</t>
  </si>
  <si>
    <t>Farmers &amp; Merchants Bank of Long Beach</t>
  </si>
  <si>
    <t>Mid Data Analyst</t>
  </si>
  <si>
    <t>['sql', 'python', 'r', 'pandas', 'plotly', 'power bi', 'powerpoint']</t>
  </si>
  <si>
    <t>Angeles, Pampanga, Philippines</t>
  </si>
  <si>
    <t>BMG Outsourcing</t>
  </si>
  <si>
    <t>['excel', 'sheets', 'flow']</t>
  </si>
  <si>
    <t>Material Data Analyst* - Full-time</t>
  </si>
  <si>
    <t>Fluor</t>
  </si>
  <si>
    <t>Master Data Analyst CO-OP (Summer 2025) - Full-time</t>
  </si>
  <si>
    <t>Hamilton, OH</t>
  </si>
  <si>
    <t>Poinciana, Florida</t>
  </si>
  <si>
    <t>Silver Search, Inc</t>
  </si>
  <si>
    <t>Raritan, NJ</t>
  </si>
  <si>
    <t>Tekfortune</t>
  </si>
  <si>
    <t>Analsyt</t>
  </si>
  <si>
    <t>Data Analyst, Global Tax Services</t>
  </si>
  <si>
    <t>['vba', 'sql', 'excel', 'tableau', 'alteryx']</t>
  </si>
  <si>
    <t>ServiceNow Data Analyst</t>
  </si>
  <si>
    <t>Davidson, NC</t>
  </si>
  <si>
    <t>Associate Staffing</t>
  </si>
  <si>
    <t>Northport, AL</t>
  </si>
  <si>
    <t>Athens, AL</t>
  </si>
  <si>
    <t>Data Analyst and Machine Learning Specialist</t>
  </si>
  <si>
    <t>University of Maryland Baltimore County</t>
  </si>
  <si>
    <t>['sql', 'python', 'r', 'julia', 'tableau']</t>
  </si>
  <si>
    <t>Smart Sheet Data Analyst- Part Time</t>
  </si>
  <si>
    <t>Marketing Data Analyst Co-Op- Winter/ Spring - Full-time</t>
  </si>
  <si>
    <t>['python', 'c', 'c++', 'spring', 'excel']</t>
  </si>
  <si>
    <t>Woodstock, GA</t>
  </si>
  <si>
    <t>Camarillo, CA</t>
  </si>
  <si>
    <t>Gold Coast Health Plan</t>
  </si>
  <si>
    <t>TELESOLV CONSULTING INC</t>
  </si>
  <si>
    <t>CAC Operations Analyst- Analytics</t>
  </si>
  <si>
    <t>LG electronics</t>
  </si>
  <si>
    <t>Data Analyst - Reinsurance</t>
  </si>
  <si>
    <t>Warren, NJ</t>
  </si>
  <si>
    <t>['sql', 'sql server', 'postgresql', 'azure', 'hadoop', 'power bi', 'qlik']</t>
  </si>
  <si>
    <t>Four Corners, FL</t>
  </si>
  <si>
    <t>Provider Relations Data Analyst</t>
  </si>
  <si>
    <t>['sql', 'r', 'excel']</t>
  </si>
  <si>
    <t>Global Supplier Management Innovation and Data Analyst - Full-time</t>
  </si>
  <si>
    <t>Rahway, NJ</t>
  </si>
  <si>
    <t>['sql', 'python', 'tableau', 'excel', 'sap', 'powerpoint', 'flow']</t>
  </si>
  <si>
    <t>Lead Data Analyst (Medicare Stars) - Full-time</t>
  </si>
  <si>
    <t>Data Analyst / Modeler - Westlake, TX</t>
  </si>
  <si>
    <t>Roanoke, TX</t>
  </si>
  <si>
    <t>Georgia IT, Inc.</t>
  </si>
  <si>
    <t>['sql', 'mongodb', 'mongodb', 'oracle', 'snowflake', 'kafka']</t>
  </si>
  <si>
    <t>BGR</t>
  </si>
  <si>
    <t>['sql', 'python', 'r', 'azure', 'power bi', 'excel', 'visio']</t>
  </si>
  <si>
    <t>Montebello, CA</t>
  </si>
  <si>
    <t>NewGen Administrative Services</t>
  </si>
  <si>
    <t>Research Assistant I (holding functional title of Data Analyst)</t>
  </si>
  <si>
    <t>Sr Data Analyst (Pharmacy Claims)</t>
  </si>
  <si>
    <t>['sql', 'python', 'vba', 'r', 'sas', 'sas', 'pyspark', 'excel', 'power bi', 'tableau', 'ms access']</t>
  </si>
  <si>
    <t>Expert Healthcare Data Analyst - Risk Adjustment- REMOTE</t>
  </si>
  <si>
    <t>Veradigm</t>
  </si>
  <si>
    <t>['sas', 'sas', 'sql', 'snowflake']</t>
  </si>
  <si>
    <t>Data Analyst Internship Summer Program | Remote Opportunities</t>
  </si>
  <si>
    <t>New York, NY (+20 others)</t>
  </si>
  <si>
    <t>['sql', 'go', 'python', 'excel', 'spreadsheet', 'tableau', 'power bi', 'github', 'zoom', 'slack']</t>
  </si>
  <si>
    <t>Lakeside, FL</t>
  </si>
  <si>
    <t>IT Data Analyst - Supply Chain - Now Hiring</t>
  </si>
  <si>
    <t>Efficus, Inc.</t>
  </si>
  <si>
    <t>['windows', 'excel']</t>
  </si>
  <si>
    <t>Ferry Pass, FL</t>
  </si>
  <si>
    <t>East Point, GA</t>
  </si>
  <si>
    <t>La Verne, CA</t>
  </si>
  <si>
    <t>Smart Sheet Data Analyst</t>
  </si>
  <si>
    <t>Business and Data Analyst (looking for soon-to-be college grads)</t>
  </si>
  <si>
    <t>New Cumberland, PA</t>
  </si>
  <si>
    <t>Unity Technologies Corporation</t>
  </si>
  <si>
    <t>['sas', 'sas', 'power bi', 'unity']</t>
  </si>
  <si>
    <t>Data / SAS Analyst</t>
  </si>
  <si>
    <t>Data Analyst - HYBRID</t>
  </si>
  <si>
    <t>Dayton, OH</t>
  </si>
  <si>
    <t>Dedicated Tech Services, Inc. (DTS)</t>
  </si>
  <si>
    <t>['sql', 'python', 'databricks', 'jupyter', 'flow']</t>
  </si>
  <si>
    <t>Data Analyst I-II</t>
  </si>
  <si>
    <t>APO Management LLC</t>
  </si>
  <si>
    <t>['sql', 'r', 'python', 'sas', 'sas', 'excel', 'power bi', 'datarobot', 'word', 'powerpoint']</t>
  </si>
  <si>
    <t>Woodbridge Township, NJ</t>
  </si>
  <si>
    <t>Overture Partners</t>
  </si>
  <si>
    <t>['sql', 'db2', 'snowflake', 'aws', 'oracle']</t>
  </si>
  <si>
    <t>Quality and Compliance Data Analyst</t>
  </si>
  <si>
    <t>Integra Healthcare Equipment</t>
  </si>
  <si>
    <t>Old Lyme, CT</t>
  </si>
  <si>
    <t>Smithbucklin</t>
  </si>
  <si>
    <t>ICM Controls</t>
  </si>
  <si>
    <t>Hadoop Administrator</t>
  </si>
  <si>
    <t>['hadoop', 'spark', 'kafka', 'yarn']</t>
  </si>
  <si>
    <t>Senior Data Analyst with Front Office experience - Boston or Remote - Now Hiring</t>
  </si>
  <si>
    <t>Yoh Services LLC</t>
  </si>
  <si>
    <t>Nevada Behavioral Health</t>
  </si>
  <si>
    <t>['sql', 'python', 'r', 'power bi']</t>
  </si>
  <si>
    <t>Via Care</t>
  </si>
  <si>
    <t>['sql', 'python', 'shell', 'r', 'tableau']</t>
  </si>
  <si>
    <t>Lewistown, MD</t>
  </si>
  <si>
    <t>MidWestern IT</t>
  </si>
  <si>
    <t>Hunters Creek, FL</t>
  </si>
  <si>
    <t>Bessemer, AL</t>
  </si>
  <si>
    <t>Guess</t>
  </si>
  <si>
    <t>Lanham, MD</t>
  </si>
  <si>
    <t>AB Consultants, Inc.</t>
  </si>
  <si>
    <t>CAD Data Analyst</t>
  </si>
  <si>
    <t>eShocan LLC</t>
  </si>
  <si>
    <t>['windows', 'sharepoint', 'word', 'excel', 'powerpoint']</t>
  </si>
  <si>
    <t>Data QE Engineer / Data Analyst - (Full time)</t>
  </si>
  <si>
    <t>ExemplarITS</t>
  </si>
  <si>
    <t>Highmark Health</t>
  </si>
  <si>
    <t>['sas', 'sas', 'sql', 'excel', 'tableau', 'alteryx', 'word']</t>
  </si>
  <si>
    <t>Data Analyst - Production Support - P&amp;C (Property and casualty insurance) Domain experience Mandatory</t>
  </si>
  <si>
    <t>['sql', 'sql server', 'db2', 'sap']</t>
  </si>
  <si>
    <t>Manager Customer Insights &amp; Data Analytics- REMOTE</t>
  </si>
  <si>
    <t>['sql', 'python', 'r', 'databricks', 'excel']</t>
  </si>
  <si>
    <t>Data Analyst, Customer Experience</t>
  </si>
  <si>
    <t>Zip Co</t>
  </si>
  <si>
    <t>['sql', 'spreadsheet', 'tableau']</t>
  </si>
  <si>
    <t>Rancho Santa Fe, CA</t>
  </si>
  <si>
    <t>North County Dispatch JPA</t>
  </si>
  <si>
    <t>['crystal', 'sql', 'excel', 'tableau']</t>
  </si>
  <si>
    <t>JoPilot</t>
  </si>
  <si>
    <t>Johnson &amp; Johnson</t>
  </si>
  <si>
    <t>['sql', 'tableau', 'power bi', 'alteryx', 'word', 'excel', 'sharepoint']</t>
  </si>
  <si>
    <t>Manager-Data Modeler (Pune, India)</t>
  </si>
  <si>
    <t>Abacus Insights</t>
  </si>
  <si>
    <t>['sql', 'databricks', 'snowflake']</t>
  </si>
  <si>
    <t>Lomita, CA</t>
  </si>
  <si>
    <t>Freelance Bilingual Data Analyst (English &amp; Japanese)</t>
  </si>
  <si>
    <t>Data Analyst, Business Development</t>
  </si>
  <si>
    <t>American Psychiatric Association</t>
  </si>
  <si>
    <t>['sql', 'sql server', 'mysql', 'oracle']</t>
  </si>
  <si>
    <t>Laguna Beach, CA</t>
  </si>
  <si>
    <t>Analytics Engineer II</t>
  </si>
  <si>
    <t>Curaleaf</t>
  </si>
  <si>
    <t>['sql', 'python', 'r', 'snowflake', 'git']</t>
  </si>
  <si>
    <t>Data &amp; Analytics Analyst</t>
  </si>
  <si>
    <t>Lincoln International</t>
  </si>
  <si>
    <t>Marketing Data Analyst Co-Op- Summer/ Fall</t>
  </si>
  <si>
    <t>Senior Consultant, Data Analyst</t>
  </si>
  <si>
    <t>The Travelers Companies, Inc.</t>
  </si>
  <si>
    <t>['sql', 'python', 'nosql', 'microstrategy']</t>
  </si>
  <si>
    <t>Imperial Beach, CA</t>
  </si>
  <si>
    <t>['power bi', 'sharepoint', 'smartsheet']</t>
  </si>
  <si>
    <t>State Child Fatality Data Analyst (Government Analyst II)</t>
  </si>
  <si>
    <t>Application Analyst, Operations Data Solutions - Full-time</t>
  </si>
  <si>
    <t>Southern Company</t>
  </si>
  <si>
    <t>['powershell', 'sql', 'windows', 'power bi']</t>
  </si>
  <si>
    <t>Krueger Vocational Consulting</t>
  </si>
  <si>
    <t>['sql', 'azure', 'snowflake', 'power bi']</t>
  </si>
  <si>
    <t>Epicor Data Analyst</t>
  </si>
  <si>
    <t>['sql', 'tableau', 'power bi', 'excel', 'word']</t>
  </si>
  <si>
    <t>Innova solutions</t>
  </si>
  <si>
    <t>['sql', 'python', 'r', 'sas', 'sas', 'aws', 'tableau', 'qlik']</t>
  </si>
  <si>
    <t>Dahlgren, VA</t>
  </si>
  <si>
    <t>Resource Management Concepts, Inc.</t>
  </si>
  <si>
    <t>Data Analyst - Level 2 - Now Hiring</t>
  </si>
  <si>
    <t>['sql', 'python', 'r', 'aws', 'watson', 'tableau', 'power bi', 'alteryx']</t>
  </si>
  <si>
    <t>La Presa, CA</t>
  </si>
  <si>
    <t>Moorpark, CA</t>
  </si>
  <si>
    <t>Bayonet Point, FL</t>
  </si>
  <si>
    <t>Lead Data Analyst - Club Operations - Full-time</t>
  </si>
  <si>
    <t>BJs Wholesale Club</t>
  </si>
  <si>
    <t>Technical Data Analyst</t>
  </si>
  <si>
    <t>Turn2Partners</t>
  </si>
  <si>
    <t>['sql', 'python', 'r', 'typescript', 'java', 'c', 'golang', 'react', 'excel']</t>
  </si>
  <si>
    <t>DatamanUSA, LLC</t>
  </si>
  <si>
    <t>Data Analyst &amp; Admin</t>
  </si>
  <si>
    <t>Gardena, CA</t>
  </si>
  <si>
    <t>Departmental Analyst 12 - SDOH Data Analyst- Policy and Planning Bureau</t>
  </si>
  <si>
    <t>State of Michigan</t>
  </si>
  <si>
    <t>AAA Northeast</t>
  </si>
  <si>
    <t>Bluberi</t>
  </si>
  <si>
    <t>['sql', 'python', 'r', 'tableau', 'excel', 'word', 'powerpoint', 'outlook']</t>
  </si>
  <si>
    <t>['tableau', 'excel']</t>
  </si>
  <si>
    <t>Virtual Data Analyst / Entry level (Remote)</t>
  </si>
  <si>
    <t>MultiTech Trades Corp.</t>
  </si>
  <si>
    <t>RedBalloon</t>
  </si>
  <si>
    <t>Data Analyst - Temporary</t>
  </si>
  <si>
    <t>Scrum Master and Data Analyst</t>
  </si>
  <si>
    <t>['sql', 'python', 'r', 'spark', 'pyspark', 'powerpoint', 'power bi', 'tableau', 'excel', 'jira']</t>
  </si>
  <si>
    <t>Entry-level Healthcare Analyst</t>
  </si>
  <si>
    <t>Cognizant Technology Solutions</t>
  </si>
  <si>
    <t>['java', 'c#', 'azure', 'aws', 'gcp']</t>
  </si>
  <si>
    <t>Data Analyst - Onsite</t>
  </si>
  <si>
    <t>Omega Community Development Corporation</t>
  </si>
  <si>
    <t>['sas', 'sas', 'tableau', 'qlik', 'excel', 'spss']</t>
  </si>
  <si>
    <t>Data Analyst II - Vendor Success</t>
  </si>
  <si>
    <t>Peachtree Corners, GA</t>
  </si>
  <si>
    <t>Corpay</t>
  </si>
  <si>
    <t>DATA ANALYST TRAINEE</t>
  </si>
  <si>
    <t>Laura Curran</t>
  </si>
  <si>
    <t>['spss', 'spreadsheet']</t>
  </si>
  <si>
    <t>West Pensacola, FL</t>
  </si>
  <si>
    <t>Argo Group</t>
  </si>
  <si>
    <t>Data Analyst Operations</t>
  </si>
  <si>
    <t>FirstRand Corporate Centre</t>
  </si>
  <si>
    <t>['sql', 'sas', 'sas', 'oracle']</t>
  </si>
  <si>
    <t>Guadalajara, Jalisco, Mexico</t>
  </si>
  <si>
    <t>Mexico</t>
  </si>
  <si>
    <t>Plexus</t>
  </si>
  <si>
    <t>Financial Data Analyst I - Financial Reporting Team - Now Hiring</t>
  </si>
  <si>
    <t>ORIX USA</t>
  </si>
  <si>
    <t>['sql', 'python', 'sql server', 'azure', 'hadoop', 'kafka', 'power bi', 'ssrs', 'dax', 'tableau']</t>
  </si>
  <si>
    <t>Ocean State Job Lot</t>
  </si>
  <si>
    <t>['sql', 'express', 'sheets', 'excel', 'spreadsheet']</t>
  </si>
  <si>
    <t>['sql', 'redshift', 'tableau', 'microstrategy']</t>
  </si>
  <si>
    <t>Data Analyst with logistics and Mfg Experience Houston, Tx</t>
  </si>
  <si>
    <t>MatchPRO Placement</t>
  </si>
  <si>
    <t>Ardent Principles</t>
  </si>
  <si>
    <t>Analyst, Market Data Services (NE)</t>
  </si>
  <si>
    <t>['excel', 'sharepoint']</t>
  </si>
  <si>
    <t>Air Quality Data Analyst (EHM III)</t>
  </si>
  <si>
    <t>Data Analyst (summer internship) (Bilingual in Mandarin required)</t>
  </si>
  <si>
    <t>Dayton, NJ</t>
  </si>
  <si>
    <t>Foxridge LLC</t>
  </si>
  <si>
    <t>['python', 'excel', 'flow']</t>
  </si>
  <si>
    <t>Analyst | Quality Assurance Data Analyst I</t>
  </si>
  <si>
    <t>Verisk</t>
  </si>
  <si>
    <t>['sql', 'spreadsheet']</t>
  </si>
  <si>
    <t>Business Data Analyst (Query, Report Writing and Maintenance) (Finance) (Hybrid)</t>
  </si>
  <si>
    <t>Edmeston, NY</t>
  </si>
  <si>
    <t>NYCM Insurance</t>
  </si>
  <si>
    <t>['sql', 'crystal']</t>
  </si>
  <si>
    <t>Encounter Data Analyst - Remote</t>
  </si>
  <si>
    <t>UnitedHealth Group</t>
  </si>
  <si>
    <t>['sql', 'unix', 'excel', 'powerpoint', 'flow']</t>
  </si>
  <si>
    <t>Information Security Office (Data Analyst), Principal Associate</t>
  </si>
  <si>
    <t>Information Technology Senior Management Forum</t>
  </si>
  <si>
    <t>['python', 'shell', 'sql', 'databricks', 'snowflake', 'aws', 'gcp', 'azure', 'tableau', 'git']</t>
  </si>
  <si>
    <t>Chicago, IL (+2 others)</t>
  </si>
  <si>
    <t>Pinterest</t>
  </si>
  <si>
    <t>Pullman, WA</t>
  </si>
  <si>
    <t>Schweitzer Engineering Laboratories</t>
  </si>
  <si>
    <t>['sql', 'excel', 'ms access', 'dax']</t>
  </si>
  <si>
    <t>Employee Benefits Data Analytics Associate</t>
  </si>
  <si>
    <t>Alliant Insurance Services</t>
  </si>
  <si>
    <t>Data Analyst Coordinator</t>
  </si>
  <si>
    <t>Troy, MI</t>
  </si>
  <si>
    <t>American Rheinmetall Vehicles, LLC</t>
  </si>
  <si>
    <t>Pelham, AL</t>
  </si>
  <si>
    <t>Brent, FL</t>
  </si>
  <si>
    <t>Thesis</t>
  </si>
  <si>
    <t>['python', 'r', 'scikit-learn', 'tensorflow', 'pytorch', 'matplotlib', 'tableau', 'power bi']</t>
  </si>
  <si>
    <t>Tax Data Analyst - Now Hiring</t>
  </si>
  <si>
    <t>Bala Cynwyd, PA</t>
  </si>
  <si>
    <t>Radius</t>
  </si>
  <si>
    <t>Journeyman-Senior HC Data Analyst - Now Hiring</t>
  </si>
  <si>
    <t>Bluemont Technology &amp; Research, Inc.</t>
  </si>
  <si>
    <t>['python', 'sql', 'vba', 'r', 'sas', 'sas', 'tableau', 'excel', 'cognos', 'spss']</t>
  </si>
  <si>
    <t>North Bay Shore, NY</t>
  </si>
  <si>
    <t>Wethersfield, CT</t>
  </si>
  <si>
    <t>Coronado, CA</t>
  </si>
  <si>
    <t>Edwards AFB, CA</t>
  </si>
  <si>
    <t>JT4 LLC</t>
  </si>
  <si>
    <t>['terminal']</t>
  </si>
  <si>
    <t>Data Analyst I - Hospitality Data Team</t>
  </si>
  <si>
    <t>Germany</t>
  </si>
  <si>
    <t>Lightspeed Commerce</t>
  </si>
  <si>
    <t>['python', 'sql', 'dynamodb', 'bigquery', 'scikit-learn', 'looker', 'git']</t>
  </si>
  <si>
    <t>Busan, South Korea</t>
  </si>
  <si>
    <t>Eastvale, CA</t>
  </si>
  <si>
    <t>Garland, TX</t>
  </si>
  <si>
    <t>Baldwin Park, CA</t>
  </si>
  <si>
    <t>Bonduelle</t>
  </si>
  <si>
    <t>Arvin, CA</t>
  </si>
  <si>
    <t>Data Analyst Quality &amp; Safety</t>
  </si>
  <si>
    <t>MEDSTAR HEALTH</t>
  </si>
  <si>
    <t>IT Systems &amp; Data Analyst</t>
  </si>
  <si>
    <t>Grand Rapids, MI</t>
  </si>
  <si>
    <t>Billing and Data Analyst</t>
  </si>
  <si>
    <t>Pure Financial Advisors, Inc.</t>
  </si>
  <si>
    <t>Lead GTM Data Analyst</t>
  </si>
  <si>
    <t>Dashlane</t>
  </si>
  <si>
    <t>['sql', 'tableau', 'looker', 'excel']</t>
  </si>
  <si>
    <t>Aspire General Insurance Company</t>
  </si>
  <si>
    <t>['sql', 'python', 'sql server', 'azure', 'aws', 'gcp', 'pandas', 'power bi', 'tableau']</t>
  </si>
  <si>
    <t>Environmental Data Analyst - Pentagon</t>
  </si>
  <si>
    <t>Colorado State University - Center for Environmental Management of Military Lands</t>
  </si>
  <si>
    <t>Weatherford, TX</t>
  </si>
  <si>
    <t>Intellibus</t>
  </si>
  <si>
    <t>['go', 'sql', 'python', 'shell', 'mongodb', 'mongodb', 'postgresql', 'mysql', 'aws', 'redshift', 'azure', 'spark', 'pyspark', 'hadoop', 'selenium', 'excel', 'jenkins', 'github', 'docker', 'kubernetes']</t>
  </si>
  <si>
    <t>Data Analyst/Scientist: IV-</t>
  </si>
  <si>
    <t>['power bi', 'tableau', 'looker']</t>
  </si>
  <si>
    <t>Incubation Systems Private Limited</t>
  </si>
  <si>
    <t>Lead Philanthropy Data Analyst</t>
  </si>
  <si>
    <t>University of Maryland, Baltimore</t>
  </si>
  <si>
    <t>['sql', 'crystal', 'visual basic', 'vba', 'oracle', 'power bi', 'tableau', 'sharepoint', 'excel']</t>
  </si>
  <si>
    <t>['sql', 'python', 'looker', 'power bi', 'tableau']</t>
  </si>
  <si>
    <t>Westborough, MA</t>
  </si>
  <si>
    <t>UMS - United Medical Systems</t>
  </si>
  <si>
    <t>Data Analyst with Guidewire exp</t>
  </si>
  <si>
    <t>AQUA Information Systems, Inc.</t>
  </si>
  <si>
    <t>Data Analyst Customer Experience</t>
  </si>
  <si>
    <t>Hungary</t>
  </si>
  <si>
    <t>Celanese International Corporation</t>
  </si>
  <si>
    <t>US Medical Digital Engagement &amp; Insights, Data Analyst</t>
  </si>
  <si>
    <t>Massachusetts</t>
  </si>
  <si>
    <t>FactoryFix</t>
  </si>
  <si>
    <t>Bio-Life Plasma, LLC</t>
  </si>
  <si>
    <t>['aws', 'azure', 'databricks', 'snowflake', 'react', 'tableau', 'flow']</t>
  </si>
  <si>
    <t>Laredo, TX</t>
  </si>
  <si>
    <t>Morgan USA Express LLC</t>
  </si>
  <si>
    <t>Data Analyst - Public Works - R19518</t>
  </si>
  <si>
    <t>Sarasota County Government</t>
  </si>
  <si>
    <t>Kampala, Uganda</t>
  </si>
  <si>
    <t>Uganda</t>
  </si>
  <si>
    <t>Data Analyst (Statistician III) / 60015140</t>
  </si>
  <si>
    <t>['sas', 'sas', 'python', 'r', 'sql', 'excel']</t>
  </si>
  <si>
    <t>Data Analysis 1 - SQL, Industrial company!</t>
  </si>
  <si>
    <t>Frazeysburg, OH</t>
  </si>
  <si>
    <t>['sql', 'python', 'r', 'excel', 'word']</t>
  </si>
  <si>
    <t>Lead Advanced Data Analyst</t>
  </si>
  <si>
    <t>Technical Data Analyst - UK (Farnborough)</t>
  </si>
  <si>
    <t>Farnborough, United Kingdom</t>
  </si>
  <si>
    <t>The Retail Performance Company (rpc)</t>
  </si>
  <si>
    <t>['sql', 'vba', 'sql server', 'ssis', 'excel', 'power bi']</t>
  </si>
  <si>
    <t>Pharmacovigilance Data Analyst</t>
  </si>
  <si>
    <t>Fortira Inc</t>
  </si>
  <si>
    <t>['sql', 'excel', 'tableau', 'power bi', 'sap', 'powerpoint', 'word']</t>
  </si>
  <si>
    <t>Data Analyst (only W2 candidates)</t>
  </si>
  <si>
    <t>Lincolnshire, IL</t>
  </si>
  <si>
    <t>['sql', 'alteryx', 'power bi', 'excel']</t>
  </si>
  <si>
    <t>New York State Police</t>
  </si>
  <si>
    <t>Data Analyst 2, Central Office;</t>
  </si>
  <si>
    <t>Mental Health, Office of</t>
  </si>
  <si>
    <t>['tableau', 'sharepoint']</t>
  </si>
  <si>
    <t>Data Analyst (W2 Only)</t>
  </si>
  <si>
    <t>CO</t>
  </si>
  <si>
    <t>['sheets', 'word', 'powerpoint', 'excel', 'power bi']</t>
  </si>
  <si>
    <t>South Carolina</t>
  </si>
  <si>
    <t>InsideHigherEd</t>
  </si>
  <si>
    <t>NYS Office for People With Developmental Disabilities</t>
  </si>
  <si>
    <t>['javascript', 'sas', 'sas', 'sharepoint', 'spss', 'tableau']</t>
  </si>
  <si>
    <t>Teladoc Health</t>
  </si>
  <si>
    <t>Data Research Analyst</t>
  </si>
  <si>
    <t>Khulna, Bangladesh</t>
  </si>
  <si>
    <t>Data Analyst- Excel expert</t>
  </si>
  <si>
    <t>Digital Marketing Analyst (Contract - Paid Media Focus)</t>
  </si>
  <si>
    <t>Guidewheel</t>
  </si>
  <si>
    <t>['sheets', 'flow']</t>
  </si>
  <si>
    <t>Data Analyst III (Contractor)</t>
  </si>
  <si>
    <t>['sql', 'word', 'flow']</t>
  </si>
  <si>
    <t>Programmer/Data Analyst</t>
  </si>
  <si>
    <t>Streamlight, Inc.</t>
  </si>
  <si>
    <t>['sql', 'c#', 'java', 'vba', 'html', 'css', 'javascript', 'jquery', 'windows']</t>
  </si>
  <si>
    <t>Marketing Data Analyst – Contract</t>
  </si>
  <si>
    <t>UNLEADED</t>
  </si>
  <si>
    <t>Technical Specialist – UAS Foreign Military Sales and Technical Data Analyst</t>
  </si>
  <si>
    <t>Integral</t>
  </si>
  <si>
    <t>['sharepoint', 'sap']</t>
  </si>
  <si>
    <t>Manufacturing Data Analyst – Biopharma</t>
  </si>
  <si>
    <t>['sql', 'sas', 'sas', 'python', 'c', 'word', 'excel']</t>
  </si>
  <si>
    <t>Database Analyst - Full-time</t>
  </si>
  <si>
    <t>Ocoee, FL</t>
  </si>
  <si>
    <t>Maverc Technologies</t>
  </si>
  <si>
    <t>['sql', 'oracle', 'power bi']</t>
  </si>
  <si>
    <t>data analyst with Qlik experience - local to MA</t>
  </si>
  <si>
    <t>Technology Consultants, Inc.</t>
  </si>
  <si>
    <t>['qlik', 'power bi', 'excel', 'tableau']</t>
  </si>
  <si>
    <t>Entry Level Cost / Data Analyst</t>
  </si>
  <si>
    <t>enGenius Consulting Group</t>
  </si>
  <si>
    <t>Data Analyst-Life Science</t>
  </si>
  <si>
    <t>Capgemini</t>
  </si>
  <si>
    <t>['python', 'sql', 'postgresql', 'mysql', 'oracle', 'power bi', 'qlik']</t>
  </si>
  <si>
    <t>Indygo</t>
  </si>
  <si>
    <t>['sql', 'r', 'sas', 'sas', 'python', 'sql server', 'airflow', 'excel', 'power bi', 'dax', 'ssrs', 'ssis']</t>
  </si>
  <si>
    <t>Junior java Developer with spring boot/Jr. Data Analyst-remote</t>
  </si>
  <si>
    <t>['java', 'javascript', 'c++', 'python', 'oracle', 'spring', 'power bi', 'tableau', 'docker', 'jenkins', 'github']</t>
  </si>
  <si>
    <t>VCI Construction</t>
  </si>
  <si>
    <t>['sql', 'sheets', 'excel']</t>
  </si>
  <si>
    <t>Data Analyst - AI Trainer</t>
  </si>
  <si>
    <t>Anaheim, CA</t>
  </si>
  <si>
    <t>DataAnnotation</t>
  </si>
  <si>
    <t>Monster Energy</t>
  </si>
  <si>
    <t>['sql', 'azure', 'power bi', 'dax', 'excel', 'word', 'powerpoint', 'outlook']</t>
  </si>
  <si>
    <t>Amazon.com Services LLC</t>
  </si>
  <si>
    <t>['vba', 'sql', 'excel', 'tableau']</t>
  </si>
  <si>
    <t>Menifee, CA</t>
  </si>
  <si>
    <t>Data Interpretation Analyst II - MFL/GEO Pipeline In-Line Inspection - Now Hiring</t>
  </si>
  <si>
    <t>Entegra LLP</t>
  </si>
  <si>
    <t>Metric &amp; Data Analyst Senior - Now Hiring</t>
  </si>
  <si>
    <t>Ocala, FL</t>
  </si>
  <si>
    <t>['sql', 'python', 'r', 'excel', 'tableau']</t>
  </si>
  <si>
    <t>Airline Business Development Data Analyst I</t>
  </si>
  <si>
    <t>Dulles, VA</t>
  </si>
  <si>
    <t>Metropolitan Washington Airports Authority</t>
  </si>
  <si>
    <t>['spreadsheet', 'excel', 'powerpoint']</t>
  </si>
  <si>
    <t>Data Analyst - Must Live in Georgia Currently</t>
  </si>
  <si>
    <t>['sql', 'python', 'r', 'power bi', 'dax']</t>
  </si>
  <si>
    <t>Open road solutions llc</t>
  </si>
  <si>
    <t>['excel', 'outlook', 'word']</t>
  </si>
  <si>
    <t>Music Data Analyst (Great Britain)</t>
  </si>
  <si>
    <t>Third Bridge Creative</t>
  </si>
  <si>
    <t>Eden Prairie, MN</t>
  </si>
  <si>
    <t>Zinpro Corporation</t>
  </si>
  <si>
    <t>['snowflake', 'express', 'tableau', 'sap', 'word']</t>
  </si>
  <si>
    <t>['hadoop', 'jupyter', 'spark', 'kafka', 'datarobot', 'ansible', 'kubernetes']</t>
  </si>
  <si>
    <t>Secret cleared Data Analyst</t>
  </si>
  <si>
    <t>Health Care Service Corp.</t>
  </si>
  <si>
    <t>['sql', 'r', 'word', 'excel', 'tableau', 'power bi']</t>
  </si>
  <si>
    <t>Healthcare Clinical Data Analyst - Full-time</t>
  </si>
  <si>
    <t>Midlevel Data Analyst - Now Hiring</t>
  </si>
  <si>
    <t>Data Analyst, Reporting &amp; Accounting Systems - Yardi experience required - Now Hiring</t>
  </si>
  <si>
    <t>Welltower, Inc.</t>
  </si>
  <si>
    <t>['sql', 'c', 'alteryx']</t>
  </si>
  <si>
    <t>['spss']</t>
  </si>
  <si>
    <t>Sr. Reporting &amp; Data Analyst</t>
  </si>
  <si>
    <t>Banyan Medical Solutions</t>
  </si>
  <si>
    <t>['sql', 'python', 'r', 'excel', 'power bi', 'tableau', 'looker']</t>
  </si>
  <si>
    <t>Analyst (Contracts, Analytics and Data Management) - Full-time</t>
  </si>
  <si>
    <t>['sql', 'azure', 'excel', 'powerpoint', 'power bi', 'sharepoint']</t>
  </si>
  <si>
    <t>Data Analyst-Life Science - Full-time</t>
  </si>
  <si>
    <t>Data Analyst (contract)</t>
  </si>
  <si>
    <t>['sql', 'qlik', 'alteryx', 'excel', 'word']</t>
  </si>
  <si>
    <t>San Angelo, TX</t>
  </si>
  <si>
    <t>['power bi', 'sharepoint', 'excel', 'dax']</t>
  </si>
  <si>
    <t>Global Trade Data Analyst - Full-time</t>
  </si>
  <si>
    <t>Manager, Big Data - REMOTE</t>
  </si>
  <si>
    <t>['azure', 'databricks', 'aws', 'spark', 'phoenix']</t>
  </si>
  <si>
    <t>Lead Data Product Analyst</t>
  </si>
  <si>
    <t>['sql', 'python', 'firebase', 'firebase', 'azure', 'aws', 'databricks', 'kafka', 'power bi', 'tableau', 'qlik', 'sap', 'jira', 'confluence']</t>
  </si>
  <si>
    <t>All-Source Intelligence Analyst, Mid</t>
  </si>
  <si>
    <t>Wet Weather Program Data Analyst</t>
  </si>
  <si>
    <t>McKim &amp; Creed, Inc.</t>
  </si>
  <si>
    <t>Data Analyst - Supply Chain - Now Hiring</t>
  </si>
  <si>
    <t>The Fountain Group</t>
  </si>
  <si>
    <t>['sql', 'python', 'r', 'power bi', 'tableau', 'looker']</t>
  </si>
  <si>
    <t>Addison Group</t>
  </si>
  <si>
    <t>['sql', 'python', 'power bi', 'tableau', 'excel']</t>
  </si>
  <si>
    <t>AWS Data Analyst</t>
  </si>
  <si>
    <t>['aws', 'redshift', 'tableau', 'power bi', 'sap']</t>
  </si>
  <si>
    <t>Intern - Manufacturing Data Analyst - Plant 10 - Now Hiring</t>
  </si>
  <si>
    <t>Whitehall, MI</t>
  </si>
  <si>
    <t>Howmet Aerospace</t>
  </si>
  <si>
    <t>Data Analyst 1 - Now Hiring</t>
  </si>
  <si>
    <t>['hadoop', 'spark']</t>
  </si>
  <si>
    <t>Level 2 Data Analyst</t>
  </si>
  <si>
    <t>Grand Ridge, FL</t>
  </si>
  <si>
    <t>['sap', 'atlassian', 'jira', 'confluence']</t>
  </si>
  <si>
    <t>Customer Success Data Analyst - Full-time</t>
  </si>
  <si>
    <t>Fujitsu</t>
  </si>
  <si>
    <t>Data Analyst-Logistics</t>
  </si>
  <si>
    <t>Patchogue, NY</t>
  </si>
  <si>
    <t>Long Island Community Hospital</t>
  </si>
  <si>
    <t>HRIS Data Analyst - Full-time</t>
  </si>
  <si>
    <t>Textron</t>
  </si>
  <si>
    <t>Lead Data Analytics - SQL/ Databricks - Full-time</t>
  </si>
  <si>
    <t>Iowa City, IA</t>
  </si>
  <si>
    <t>['sql', 'python', 'databricks', 'excel']</t>
  </si>
  <si>
    <t>Takeda pharmaceutical</t>
  </si>
  <si>
    <t>Operations Analyst Data Aggregation</t>
  </si>
  <si>
    <t>GDIT</t>
  </si>
  <si>
    <t>Enugu, Nigeria</t>
  </si>
  <si>
    <t>Nigeria</t>
  </si>
  <si>
    <t>Data Analytics Consultant (Supplychain) - Full-time</t>
  </si>
  <si>
    <t>Tiger Analytics</t>
  </si>
  <si>
    <t>['python', 'sql', 'aws', 'azure', 'tableau']</t>
  </si>
  <si>
    <t>Info Way Solutions</t>
  </si>
  <si>
    <t>['python', 'hadoop', 'spark', 'jupyter', 'airflow', 'splunk', 'docker', 'kubernetes']</t>
  </si>
  <si>
    <t>Data Analyst Standard III</t>
  </si>
  <si>
    <t>['azure', 'power bi', 'sap', 'tableau']</t>
  </si>
  <si>
    <t>Healthcare Data Analyst II</t>
  </si>
  <si>
    <t>L.A. Care Health Plan</t>
  </si>
  <si>
    <t>['sas', 'sas', 'ms access', 'excel', 'word', 'flow']</t>
  </si>
  <si>
    <t>Sr. Marketing Segmentation &amp; Data Analyst - Now Hiring</t>
  </si>
  <si>
    <t>Summer Internship Part Time 2024 Data Analyst Internship (Atlanta &amp; Detroit)</t>
  </si>
  <si>
    <t>Part-time and Internship</t>
  </si>
  <si>
    <t>Urban Science</t>
  </si>
  <si>
    <t>['sql', 'excel', 'word', 'powerpoint']</t>
  </si>
  <si>
    <t>Monster Energy Company</t>
  </si>
  <si>
    <t>Ready Pac Produce, Inc.</t>
  </si>
  <si>
    <t>Workflow Data Analyst - Now Hiring</t>
  </si>
  <si>
    <t>Dentaquest</t>
  </si>
  <si>
    <t>['sql', 'sql server', 'sharepoint']</t>
  </si>
  <si>
    <t>Prop Store</t>
  </si>
  <si>
    <t>['mysql', 'sheets']</t>
  </si>
  <si>
    <t>Data Analyst- Pricing</t>
  </si>
  <si>
    <t>['sql', 'excel', 'power bi', 'sheets']</t>
  </si>
  <si>
    <t>Business Data Analyst/Business System/Business --Agile/SQL/Jira/AWS/Data/Python</t>
  </si>
  <si>
    <t>Collins Consulting</t>
  </si>
  <si>
    <t>['python', 'sql', 'aws', 'git', 'flow']</t>
  </si>
  <si>
    <t>Data Analyst - Must be local to Westborough, MA</t>
  </si>
  <si>
    <t>Hamden, CT</t>
  </si>
  <si>
    <t>Wingstop</t>
  </si>
  <si>
    <t>['python', 'vba', 'tableau', 'visio']</t>
  </si>
  <si>
    <t>Data Analyst - Digital Analytics</t>
  </si>
  <si>
    <t>['sql', 'python', 'redshift', 'aws', 'spark', 'excel', 'terraform']</t>
  </si>
  <si>
    <t>Innovative Emergency Management</t>
  </si>
  <si>
    <t>IT Data Analyst II - Data Governance</t>
  </si>
  <si>
    <t>100 Horizon Healthcare Services, Inc</t>
  </si>
  <si>
    <t>['nosql', 'mongodb', 'mongodb', 'sql', 'sas', 'sas', 'neo4j', 'cassandra', 'redis', 'sql server', 'oracle', 'snowflake', 'hadoop', 'ms access', 'tableau', 'cognos']</t>
  </si>
  <si>
    <t>Interactive Resources Ir</t>
  </si>
  <si>
    <t>GIS Data Analyst- Market Expansion</t>
  </si>
  <si>
    <t>Responsive Education Solutions</t>
  </si>
  <si>
    <t>['sas', 'sas', 'sql', 'spss', 'sheets', 'excel', 'looker', 'power bi', 'tableau']</t>
  </si>
  <si>
    <t>HR Data Analyst (Junior Level)</t>
  </si>
  <si>
    <t>Fort Mill, SC</t>
  </si>
  <si>
    <t>['excel', 'power bi', 'sharepoint', 'outlook']</t>
  </si>
  <si>
    <t>Actalent</t>
  </si>
  <si>
    <t>Hybrid Reporting &amp; Data Analyst</t>
  </si>
  <si>
    <t>Key Resource Group, LLC</t>
  </si>
  <si>
    <t>['sql', 'python', 'r', 'ssrs', 'power bi', 'excel']</t>
  </si>
  <si>
    <t>Data Integrity Analyst / Hybrid / Iselin, NJ</t>
  </si>
  <si>
    <t>['python', 'bash', 'shell', 'jira', 'confluence']</t>
  </si>
  <si>
    <t>Data Analysis Manager</t>
  </si>
  <si>
    <t>['sql', 'go', 'sql server', 'oracle', 'ms access', 'sap', 'power bi', 'tableau', 'excel']</t>
  </si>
  <si>
    <t>Digital Analytics Data Analyst III</t>
  </si>
  <si>
    <t>Ahold Delhaize USA</t>
  </si>
  <si>
    <t>['sql', 'bigquery', 'power bi']</t>
  </si>
  <si>
    <t>Data Analyst - Intermediate</t>
  </si>
  <si>
    <t>TekWissen LLC</t>
  </si>
  <si>
    <t>['sql', 'python', 'r', 'redshift', 'tableau', 'looker', 'spreadsheet']</t>
  </si>
  <si>
    <t>Provider Network Data Analyst - Healthcare (Contracting / Network Pricing) - Full-time</t>
  </si>
  <si>
    <t>['sql', 'sas', 'sas', 'python', 'r', 'databricks', 'excel', 'power bi', 'tableau']</t>
  </si>
  <si>
    <t>Lansing, MI</t>
  </si>
  <si>
    <t>Unitedhealth Group</t>
  </si>
  <si>
    <t>['c#', 'sql', 'javascript', 'css', 'sql server', 'asp.net', 'jquery']</t>
  </si>
  <si>
    <t>SAP/Navy ERP Data Analyst - Levels III &amp; IV - (Ongoing Needs) - Now Hiring</t>
  </si>
  <si>
    <t>Navaide</t>
  </si>
  <si>
    <t>Sr. Internal Audit Data Analyst</t>
  </si>
  <si>
    <t>Connecticut</t>
  </si>
  <si>
    <t>['r', 'python', 'sql', 'sas', 'sas', 'tableau', 'alteryx']</t>
  </si>
  <si>
    <t>Mutual of Omaha Mortgage</t>
  </si>
  <si>
    <t>['t-sql', 'python', 'vba', 'azure', 'power bi', 'excel', 'dax', 'splunk', 'git']</t>
  </si>
  <si>
    <t>CCHIP Data Analyst - Core Center</t>
  </si>
  <si>
    <t>Cook County Health &amp; Hospitals System</t>
  </si>
  <si>
    <t>Moline, IL</t>
  </si>
  <si>
    <t>['spark']</t>
  </si>
  <si>
    <t>Sr Data Analyst (Pharmacy Claims) - Full-time</t>
  </si>
  <si>
    <t>Traverse City, MI</t>
  </si>
  <si>
    <t>Cherryland Electric Cooperative</t>
  </si>
  <si>
    <t>Commercial &amp; Data Insight Analyst</t>
  </si>
  <si>
    <t>Warsaw, IN</t>
  </si>
  <si>
    <t>SonicJobs</t>
  </si>
  <si>
    <t>Exact Sciences</t>
  </si>
  <si>
    <t>Orangeburg, NY</t>
  </si>
  <si>
    <t>Provider Data Analyst</t>
  </si>
  <si>
    <t>Brooksville, FL</t>
  </si>
  <si>
    <t>The CSI Companies</t>
  </si>
  <si>
    <t>['spring', 'excel']</t>
  </si>
  <si>
    <t>Analyst, Data Analytics (All Levels)</t>
  </si>
  <si>
    <t>['sql', 'python', 'r', 'sql server', 'azure', 'excel', 'power bi']</t>
  </si>
  <si>
    <t>Data Reporting Analyst - Full-time</t>
  </si>
  <si>
    <t>Marketing Data Analyst Winter/Spring Co-Op - Full-time</t>
  </si>
  <si>
    <t>Plainsboro Township, NJ</t>
  </si>
  <si>
    <t>['sql', 'python', 'r', 'aws', 'tableau', 'alteryx']</t>
  </si>
  <si>
    <t>Lyneer Staffing Solutions</t>
  </si>
  <si>
    <t>Kellton</t>
  </si>
  <si>
    <t>Project Manager Supply Chain Data Analyst &amp; Continuous Improvement</t>
  </si>
  <si>
    <t>DSJ Global - APAC</t>
  </si>
  <si>
    <t>Digital Analyst (Adobe Analytics)</t>
  </si>
  <si>
    <t>Data Analyst-GIS</t>
  </si>
  <si>
    <t>Healthcare Data Analyst I - Remote</t>
  </si>
  <si>
    <t>Healthcare in Action</t>
  </si>
  <si>
    <t>['sas', 'sas', 'r', 'python', 'sql', 'tableau', 'sap', 'excel']</t>
  </si>
  <si>
    <t>Data System Analyst</t>
  </si>
  <si>
    <t>The Coca-Cola Company</t>
  </si>
  <si>
    <t>['sql', 'sap', 'sharepoint', 'power bi']</t>
  </si>
  <si>
    <t>Data Analyst / Data Quality - Tableau / Alteryx</t>
  </si>
  <si>
    <t>['sql', 'python', 'selenium', 'tableau', 'alteryx', 'excel', 'power bi', 'jira', 'confluence']</t>
  </si>
  <si>
    <t>Teal</t>
  </si>
  <si>
    <t>Quality Assurance Data Analyst I</t>
  </si>
  <si>
    <t>Dental Data Analyst</t>
  </si>
  <si>
    <t>Fullerton, CA</t>
  </si>
  <si>
    <t>Creative Dental Partners</t>
  </si>
  <si>
    <t>Systems &amp; Data Analyst</t>
  </si>
  <si>
    <t>Mayer Solar LLC</t>
  </si>
  <si>
    <t>['c#', 'sql', 'python', 'html', 'postgresql', 'react']</t>
  </si>
  <si>
    <t>EHM Data Analyst (Expert) for Statistical analysis</t>
  </si>
  <si>
    <t>Coimbatore, Tamil Nadu, India</t>
  </si>
  <si>
    <t>Bosch Group</t>
  </si>
  <si>
    <t>['matlab', 'python', 'aws', 'azure', 'gcp', 'pandas', 'numpy', 'scikit-learn', 'matplotlib', 'power bi']</t>
  </si>
  <si>
    <t>Valhalla, NY</t>
  </si>
  <si>
    <t>Equiliem</t>
  </si>
  <si>
    <t>Account Operations Data Analyst (Hybrid - Wallingford, CT)</t>
  </si>
  <si>
    <t>NFP Corp</t>
  </si>
  <si>
    <t>Energy and Sustainability Data Analyst</t>
  </si>
  <si>
    <t>Index Analytics</t>
  </si>
  <si>
    <t>Data Analyst/Product Owner</t>
  </si>
  <si>
    <t>Mobile, AL</t>
  </si>
  <si>
    <t>ALTEN Technology USA</t>
  </si>
  <si>
    <t>['python', 'word', 'sap']</t>
  </si>
  <si>
    <t>Laguna Hills, CA</t>
  </si>
  <si>
    <t>memorial care</t>
  </si>
  <si>
    <t>['word', 'excel', 'powerpoint', 'visio', 'tableau', 'sharepoint', 'outlook']</t>
  </si>
  <si>
    <t>Business/Data Analyst- Commercial Pharma Experience</t>
  </si>
  <si>
    <t>Wesley Chapel, FL</t>
  </si>
  <si>
    <t>HR ANEW</t>
  </si>
  <si>
    <t>Career Success Data Analyst</t>
  </si>
  <si>
    <t>University of Texas at Austin</t>
  </si>
  <si>
    <t>['r', 'sql', 'c', 'spss', 'tableau', 'excel']</t>
  </si>
  <si>
    <t>Data Analyst (hybrid-remote)</t>
  </si>
  <si>
    <t>Nanosoft Consulting</t>
  </si>
  <si>
    <t>['sas', 'sas', 'oracle', 'snowflake', 'tableau', 'power bi']</t>
  </si>
  <si>
    <t>IT jobs/Software Developer/Data Analyst Remote Work From Home</t>
  </si>
  <si>
    <t>Big Buck Disposal</t>
  </si>
  <si>
    <t>['sql', 'python', 'javascript', 'java', 'postgresql', 'mysql', 'aws', 'azure', 'gcp', 'react', 'angular', 'node.js', 'django', 'power bi', 'tableau', 'excel']</t>
  </si>
  <si>
    <t>['sas', 'sas', 'sql', 'shell', 'sql server', 'oracle', 'linux', 'power bi', 'tableau', 'excel']</t>
  </si>
  <si>
    <t>Data Architect (Azure SQL)</t>
  </si>
  <si>
    <t>StevenDouglas</t>
  </si>
  <si>
    <t>Energy Analyst (data analyst)</t>
  </si>
  <si>
    <t>Expedite Technology Solutions, LLC</t>
  </si>
  <si>
    <t>['excel', 'tableau', 'flow', 'airtable']</t>
  </si>
  <si>
    <t>['aws', 'excel', 'sap']</t>
  </si>
  <si>
    <t>Orange County Clerk of Courts</t>
  </si>
  <si>
    <t>['sql', 'sql server', 'windows', 'power bi', 'ssis', 'dax', 'word', 'excel', 'outlook']</t>
  </si>
  <si>
    <t>Research Data Analyst, Senior- USAF Logistics and Maintenance Focus</t>
  </si>
  <si>
    <t>Diaconia LLC</t>
  </si>
  <si>
    <t>['matlab', 'python', 'vba', 'tableau']</t>
  </si>
  <si>
    <t>Fueling Data-Driven Decisions &amp; Your Growth: Analytics Engineer (Mostly Remote!)</t>
  </si>
  <si>
    <t>Innovoco</t>
  </si>
  <si>
    <t>['sql', 'bigquery', 'databricks', 'power bi', 'qlik', 'looker', 'excel']</t>
  </si>
  <si>
    <t>MVP Health Care</t>
  </si>
  <si>
    <t>['sql', 'r', 'python', 'tableau', 'alteryx', 'word', 'excel', 'power bi']</t>
  </si>
  <si>
    <t>Business/Data Analyst – Payments Risk Program</t>
  </si>
  <si>
    <t>['sql', 'python', 'swift', 'tableau']</t>
  </si>
  <si>
    <t>Lead Business Data Analyst</t>
  </si>
  <si>
    <t>UKG</t>
  </si>
  <si>
    <t>['sql', 'bigquery', 'azure', 'oracle', 'power bi', 'tableau']</t>
  </si>
  <si>
    <t>Marina Del Rey, CA</t>
  </si>
  <si>
    <t>Dr. Squatch</t>
  </si>
  <si>
    <t>['sql', 'snowflake', 'redshift', 'azure', 'looker', 'tableau']</t>
  </si>
  <si>
    <t>New Providence, NJ</t>
  </si>
  <si>
    <t>Sr. Manager, Data Analyst - Marketing, Analytics and Product Data Strategy</t>
  </si>
  <si>
    <t>Analyst, Data Analytics (Remote)</t>
  </si>
  <si>
    <t>Walgreens</t>
  </si>
  <si>
    <t>['sas', 'sas', 'sql', 'python', 'c++', 'databricks', 'snowflake', 'excel', 'powerpoint', 'word', 'sharepoint']</t>
  </si>
  <si>
    <t>Lever</t>
  </si>
  <si>
    <t>Super.com</t>
  </si>
  <si>
    <t>['sql', 'python', 'snowflake']</t>
  </si>
  <si>
    <t>Data Analyst Temporary</t>
  </si>
  <si>
    <t>['sql', 'python', 'power bi']</t>
  </si>
  <si>
    <t>Smyrna, TN</t>
  </si>
  <si>
    <t>Securitas</t>
  </si>
  <si>
    <t>['azure', 'power bi', 'sharepoint', 'flow']</t>
  </si>
  <si>
    <t>Financial &amp; Accounting Data Analyst (Earned Value Management) - Now Hiring</t>
  </si>
  <si>
    <t>Windsor, CT</t>
  </si>
  <si>
    <t>Belcan</t>
  </si>
  <si>
    <t>['sql', 'excel', 'sap']</t>
  </si>
  <si>
    <t>Senior Research Assistant (holding the functional title of Senior Data Analyst)/Research Assistant I/II in Cardiovascular and Genetic Epidemiology</t>
  </si>
  <si>
    <t>Project Specialist (Data Analyst) - Work Management Team - Reporting Group</t>
  </si>
  <si>
    <t>Con Edison Company of New York</t>
  </si>
  <si>
    <t>['sql', 'oracle', 'word', 'excel', 'powerpoint', 'tableau', 'power bi', 'sharepoint']</t>
  </si>
  <si>
    <t>Data Analyst – Model Governance &amp; MIS Reporting</t>
  </si>
  <si>
    <t>Optalon HR Consultant PVT LTD</t>
  </si>
  <si>
    <t>['sql', 'python', 'vba', 'snowflake', 'tableau', 'excel', 'jira']</t>
  </si>
  <si>
    <t>Administrative - Data Analyst I</t>
  </si>
  <si>
    <t>Gregory, TX</t>
  </si>
  <si>
    <t>First Tek, Inc.</t>
  </si>
  <si>
    <t>['outlook', 'powerpoint', 'excel', 'tableau', 'power bi', 'sap']</t>
  </si>
  <si>
    <t>Environmental and Sustainability Data Analyst</t>
  </si>
  <si>
    <t>Absa Group</t>
  </si>
  <si>
    <t>Leeds, AL</t>
  </si>
  <si>
    <t>Goodwill of Central &amp; Southern Indiana</t>
  </si>
  <si>
    <t>Business Data Analyst with Banking and Risk management</t>
  </si>
  <si>
    <t>['sql', 'word', 'excel', 'visio', 'powerpoint', 'flow']</t>
  </si>
  <si>
    <t>Dataone Software Offers Automotive Data Entry Analyst With</t>
  </si>
  <si>
    <t>DataOne Software</t>
  </si>
  <si>
    <t>Claremont, NH</t>
  </si>
  <si>
    <t>Claremont Savings Bank</t>
  </si>
  <si>
    <t>Data Analyst-18629</t>
  </si>
  <si>
    <t>Rush University Medical Center</t>
  </si>
  <si>
    <t>Visual Data Analyst Onsite/Tele-Work</t>
  </si>
  <si>
    <t>Wright-Patterson AFB, OH</t>
  </si>
  <si>
    <t>Fidelity Partners Services</t>
  </si>
  <si>
    <t>['sas', 'sas', 'python', 'r', 'tableau', 'power bi']</t>
  </si>
  <si>
    <t>Data Analyst, Business Intelligence</t>
  </si>
  <si>
    <t>Munster, IN</t>
  </si>
  <si>
    <t>Land O' Frost</t>
  </si>
  <si>
    <t>['sql', 'tableau', 'power bi', 'jira', 'trello']</t>
  </si>
  <si>
    <t>LotusLynx</t>
  </si>
  <si>
    <t>['sql', 'power bi', 'excel', 'tableau', 'visio']</t>
  </si>
  <si>
    <t>London Approach</t>
  </si>
  <si>
    <t>['sql', 'python', 'r', 'gdpr', 'power bi']</t>
  </si>
  <si>
    <t>Data Analyst - Vendor Management</t>
  </si>
  <si>
    <t>['java', 'python', 'c++', 'r', 'oracle', 'power bi', 'tableau', 'excel']</t>
  </si>
  <si>
    <t>HR Data Analyst - Operations Analyst Program: August 2025 Start</t>
  </si>
  <si>
    <t>Susquehanna International Group, LLP</t>
  </si>
  <si>
    <t>Food Allergy Institute</t>
  </si>
  <si>
    <t>Manager, Data Analyst - Finance</t>
  </si>
  <si>
    <t>Data Analyst, E-Commerce – USDS</t>
  </si>
  <si>
    <t>['sql', 'express', 'tableau']</t>
  </si>
  <si>
    <t>Freelance Online Data Analyst - English &amp; Chinese Traditional</t>
  </si>
  <si>
    <t>Data analyst iii senior - Now Hiring</t>
  </si>
  <si>
    <t>Madison, NJ</t>
  </si>
  <si>
    <t>Randstad</t>
  </si>
  <si>
    <t>['sql', 'html', 'javascript', 'r', 'python', 'bigquery', 'snowflake', 'aws', 'power bi']</t>
  </si>
  <si>
    <t>Analyst - Data Analyst III - Full-time / Part-time</t>
  </si>
  <si>
    <t>Veterans Sourcing Group</t>
  </si>
  <si>
    <t>Supply Chain Data Analyst (Part-Time)</t>
  </si>
  <si>
    <t>Ipswich, MA</t>
  </si>
  <si>
    <t>recruiterboom</t>
  </si>
  <si>
    <t>Data Analyst II - Now Hiring</t>
  </si>
  <si>
    <t>Sub-Zero Group, Inc.</t>
  </si>
  <si>
    <t>Stephens, GA</t>
  </si>
  <si>
    <t>Central Transport</t>
  </si>
  <si>
    <t>Sr. Business Intelligence Engineer</t>
  </si>
  <si>
    <t>['sql', 'python', 'aws', 'excel', 'flow']</t>
  </si>
  <si>
    <t>Enrollment and Retention Data Analyst</t>
  </si>
  <si>
    <t>Western Illinois University</t>
  </si>
  <si>
    <t>['sas', 'sas', 'python', 'r', 'sql', 'spss', 'tableau']</t>
  </si>
  <si>
    <t>Dallas Ft. Worth Area Data Analyst I</t>
  </si>
  <si>
    <t>Baylor Scott &amp; White Health</t>
  </si>
  <si>
    <t>Data Analyst, Internal Audit - Hybrid - Princeton, NJ</t>
  </si>
  <si>
    <t>NRG Energy, Inc.</t>
  </si>
  <si>
    <t>Dallas Ft. Worth Area Data Analyst I - Full-time</t>
  </si>
  <si>
    <t>Data Analyst (Hybrid Position) - Radiation Oncology - Full-time / Part-time</t>
  </si>
  <si>
    <t>University of Maryland Faculty Physicians, Inc.</t>
  </si>
  <si>
    <t>Logistics Information Systems and Data Analyst - Full-time</t>
  </si>
  <si>
    <t>ManTech</t>
  </si>
  <si>
    <t>Data Analyst, TikTok Ads - USDS</t>
  </si>
  <si>
    <t>['sql', 'php', 'python', 'perl', 'express', 'tableau']</t>
  </si>
  <si>
    <t>Principal Data Analyst - Network Policy</t>
  </si>
  <si>
    <t>Mongolia</t>
  </si>
  <si>
    <t>Herself Health</t>
  </si>
  <si>
    <t>['sql', 'python', 'snowflake', 'tableau']</t>
  </si>
  <si>
    <t>Data Analyst Intern (Global Finance) - Full-time</t>
  </si>
  <si>
    <t>['python', 'matplotlib', 'plotly', 'numpy', 'pandas', 'tableau']</t>
  </si>
  <si>
    <t>Planning, Treasury &amp; Data Analyst - Now Hiring</t>
  </si>
  <si>
    <t>Novi, MI</t>
  </si>
  <si>
    <t>DexKo Global</t>
  </si>
  <si>
    <t>['word', 'powerpoint', 'excel', 'outlook']</t>
  </si>
  <si>
    <t>Data Analyst, PSS Supply Chain - Full-time</t>
  </si>
  <si>
    <t>['sql', 'gcp', 'tableau', 'looker']</t>
  </si>
  <si>
    <t>Data Analyst/Power BI Developer</t>
  </si>
  <si>
    <t>Infopact, Inc.</t>
  </si>
  <si>
    <t>['sql', 'sql server', 'postgresql', 'oracle', 'azure', 'power bi', 'dax', 'sharepoint']</t>
  </si>
  <si>
    <t>Data Analyst Intern - Full-time</t>
  </si>
  <si>
    <t>IGT</t>
  </si>
  <si>
    <t>['python', 'sql', 'azure']</t>
  </si>
  <si>
    <t>Investment Data Analyst</t>
  </si>
  <si>
    <t>Atlanta, GA (+1 other)</t>
  </si>
  <si>
    <t>Reporting Engineer</t>
  </si>
  <si>
    <t>['python', 'sql', 'sql server', 'mysql', 'bigquery', 'airflow', 'ssrs', 'alteryx', 'tableau', 'looker']</t>
  </si>
  <si>
    <t>Product Data Analyst (LATAM)</t>
  </si>
  <si>
    <t>Lead Data Analyst (Remote) - Medicare Risk Adjustment</t>
  </si>
  <si>
    <t>Lead Analyst, Reporting &amp; Analytics</t>
  </si>
  <si>
    <t>['sql', 'azure', 'power bi', 'excel', 'ssis', 'ssrs']</t>
  </si>
  <si>
    <t>['sql', 'go', 'power bi', 'dax']</t>
  </si>
  <si>
    <t>Atlanta, GA (+13 others)</t>
  </si>
  <si>
    <t>Data Analyst Internship</t>
  </si>
  <si>
    <t>Data Analyst Supply Chain - Now Hiring</t>
  </si>
  <si>
    <t>Cooper University Hospital</t>
  </si>
  <si>
    <t>Ментор по Data Analytics</t>
  </si>
  <si>
    <t>Bishkek, Kyrgyzstan</t>
  </si>
  <si>
    <t>DevKG</t>
  </si>
  <si>
    <t>Kyrgyzstan</t>
  </si>
  <si>
    <t>AI Academy</t>
  </si>
  <si>
    <t>['sql', 'python', 'pandas', 'numpy', 'power bi', 'tableau', 'excel']</t>
  </si>
  <si>
    <t>Gloversville, NY</t>
  </si>
  <si>
    <t>The Family Counseling Center</t>
  </si>
  <si>
    <t>['r', 'python', 'spss', 'tableau', 'power bi']</t>
  </si>
  <si>
    <t>Clark, NJ</t>
  </si>
  <si>
    <t>3PL Vision LLC</t>
  </si>
  <si>
    <t>['sql', 'postgresql', 'oracle', 'power bi']</t>
  </si>
  <si>
    <t>RAPS Consulting Inc</t>
  </si>
  <si>
    <t>Master Data Analyst II- Procurement Data</t>
  </si>
  <si>
    <t>Claims Configuration Data Analyst (Senior Level)</t>
  </si>
  <si>
    <t>['excel', 'powerpoint', 'power bi', 'tableau', 'qlik', 'sharepoint']</t>
  </si>
  <si>
    <t>Juno Beach, FL</t>
  </si>
  <si>
    <t>Sripen</t>
  </si>
  <si>
    <t>['sql', 'aws', 'ssis']</t>
  </si>
  <si>
    <t>Data Entry Analyst - REMOTE Possible</t>
  </si>
  <si>
    <t>Grapevine, TX</t>
  </si>
  <si>
    <t>Cluso Investigation (d/b/a Cluso)</t>
  </si>
  <si>
    <t>Transportation Data Analyst, Parcel and Freight</t>
  </si>
  <si>
    <t>Rochelle Park, NJ</t>
  </si>
  <si>
    <t>Intelligent Audit</t>
  </si>
  <si>
    <t>['sql', 'powerpoint', 'ms access', 'excel', 'tableau', 'power bi']</t>
  </si>
  <si>
    <t>Safety Data Analyst - Full-time</t>
  </si>
  <si>
    <t>New Carrollton, MD</t>
  </si>
  <si>
    <t>Washington Metropolitan Area Transit Authority</t>
  </si>
  <si>
    <t>['python', 'power bi', 'cognos']</t>
  </si>
  <si>
    <t>Senior Quality Data Analyst</t>
  </si>
  <si>
    <t>['sql', 'r', 'python', 'tableau', 'alteryx']</t>
  </si>
  <si>
    <t>Data Governance Process Analyst</t>
  </si>
  <si>
    <t>Business Data Analyst, Service (Remote)</t>
  </si>
  <si>
    <t>Stryker</t>
  </si>
  <si>
    <t>Business Data Analyst, Revenue Management (Remote)</t>
  </si>
  <si>
    <t>['c', 'sap']</t>
  </si>
  <si>
    <t>Data Analyst (Los Angeles County and Orange County, CA Residents ONLY)</t>
  </si>
  <si>
    <t>Data Analyst, Marketing and Digital Analytics</t>
  </si>
  <si>
    <t>Scan</t>
  </si>
  <si>
    <t>['sql', 'python', 'snowflake', 'databricks', 'alteryx', 'tableau', 'power bi']</t>
  </si>
  <si>
    <t>Data Analyst Sr ( Financial and Regulatory Reporting)</t>
  </si>
  <si>
    <t>PNC Financial Services Group</t>
  </si>
  <si>
    <t>['sql', 'oracle', 'excel', 'tableau', 'power bi', 'jira']</t>
  </si>
  <si>
    <t>Home - Based Remote Data Entry Analyst | $52k - $93.6k/year</t>
  </si>
  <si>
    <t>Skillerszone</t>
  </si>
  <si>
    <t>Head Start Grants Specialist/Data Analyst- REMOTE - Now Hiring</t>
  </si>
  <si>
    <t>ICF International, Inc.</t>
  </si>
  <si>
    <t>['sheets', 'outlook', 'word', 'excel', 'powerpoint']</t>
  </si>
  <si>
    <t>Research Specialist/Aviation Operational Data Analyst</t>
  </si>
  <si>
    <t>BGI, LLC</t>
  </si>
  <si>
    <t>['r', 'python', 'sql', 'sap']</t>
  </si>
  <si>
    <t>Data Analyst Intern (USDS)- 2025 Summer (BS/MS) (General Hire) - Now Hiring</t>
  </si>
  <si>
    <t>['sql', 'express']</t>
  </si>
  <si>
    <t>BA/Data Analyst</t>
  </si>
  <si>
    <t>Information Technology Data Analyst (Jr) (Cleared) SIOF-ITD - Full-time</t>
  </si>
  <si>
    <t>Cheetah Net Supply Chain Service Inc., d/b/a: Elite Motor Group</t>
  </si>
  <si>
    <t>['r', 'sql', 'ssis', 'ssrs']</t>
  </si>
  <si>
    <t>Entry- Level Data Analyst - Onsite</t>
  </si>
  <si>
    <t>Snap Inc.</t>
  </si>
  <si>
    <t>['sql', 'python', 'java', 'scala', 'c', 'bigquery', 'oracle', 'airflow', 'spark', 'jupyter', 'express', 'phoenix', 'looker', 'tableau', 'git']</t>
  </si>
  <si>
    <t>DATA ANALYST 3</t>
  </si>
  <si>
    <t>Linthicum Heights, MD</t>
  </si>
  <si>
    <t>University of Maryland Medical System</t>
  </si>
  <si>
    <t>Data Analyst / Business Systems</t>
  </si>
  <si>
    <t>['power bi', 'ssrs', 'excel', 'tableau']</t>
  </si>
  <si>
    <t>Advancement Data Analyst - Full-time / Part-time</t>
  </si>
  <si>
    <t>Chapman University</t>
  </si>
  <si>
    <t>['crystal', 'sql']</t>
  </si>
  <si>
    <t>Data Analyst (Automotive, GCP, Python)- W2 candidates</t>
  </si>
  <si>
    <t>Dearborn, MI</t>
  </si>
  <si>
    <t>KYYBA</t>
  </si>
  <si>
    <t>['sql', 'python', 'gcp', 'alteryx', 'excel', 'powerpoint', 'power bi']</t>
  </si>
  <si>
    <t>Archive Data Analyst-17733</t>
  </si>
  <si>
    <t>Data Analyst-EMEA Shift</t>
  </si>
  <si>
    <t>Customer Master Data Analyst - Now Hiring</t>
  </si>
  <si>
    <t>Quality Control (QC) Data Analyst</t>
  </si>
  <si>
    <t>Wisconsin</t>
  </si>
  <si>
    <t>State of Wisconsin</t>
  </si>
  <si>
    <t>Middleton, WI</t>
  </si>
  <si>
    <t>['crystal', 'sql', 'python', 'java', 'sql server', 'power bi']</t>
  </si>
  <si>
    <t>GDH Consulting</t>
  </si>
  <si>
    <t>['sql', 'go', 'power bi', 'tableau', 'excel']</t>
  </si>
  <si>
    <t>['sql', 'c', 'r', 'azure', 'power bi', 'excel', 'ssis', 'ssrs']</t>
  </si>
  <si>
    <t>IDR Healthcare</t>
  </si>
  <si>
    <t>['sql', 'python', 'bigquery', 'power bi', 'dax', 'excel', 'sheets']</t>
  </si>
  <si>
    <t>Business Data Analysts II</t>
  </si>
  <si>
    <t>Data Analyst, Business Analytics - Hybrid</t>
  </si>
  <si>
    <t>Brentwood, TN</t>
  </si>
  <si>
    <t>Teachering</t>
  </si>
  <si>
    <t>LifePoint Health</t>
  </si>
  <si>
    <t>['sql', 'python', 'r', 'power bi', 'dax', 'excel', 'looker']</t>
  </si>
  <si>
    <t>DATA ANALYST</t>
  </si>
  <si>
    <t>SYNERGY ASSURE INC</t>
  </si>
  <si>
    <t>ADMINISTRATIVE DATA ANALYST</t>
  </si>
  <si>
    <t>Excel Data Analyst ( Not remote )</t>
  </si>
  <si>
    <t>Express Employment Professionals</t>
  </si>
  <si>
    <t>Data Scientist Analyst</t>
  </si>
  <si>
    <t>REVOLVE</t>
  </si>
  <si>
    <t>['python', 'sql', 'numpy']</t>
  </si>
  <si>
    <t>Data Analyst-Medical</t>
  </si>
  <si>
    <t>RWD Consulting, LLC</t>
  </si>
  <si>
    <t>['oracle', 'word', 'visio', 'powerpoint', 'excel', 'sharepoint']</t>
  </si>
  <si>
    <t>02 CACI, INC.-FEDERAL</t>
  </si>
  <si>
    <t>Eagle Pace SME/ Business Analyst/ Data Analyst</t>
  </si>
  <si>
    <t>Alltech Consulting Services, Inc.</t>
  </si>
  <si>
    <t>['sql', 'aws', 'jira', 'confluence']</t>
  </si>
  <si>
    <t>FOURANS LLC</t>
  </si>
  <si>
    <t>Clinical Search Group, LLC</t>
  </si>
  <si>
    <t>['power bi', 'tableau', 'sap']</t>
  </si>
  <si>
    <t>Chelmsford, MA</t>
  </si>
  <si>
    <t>BAO, Inc</t>
  </si>
  <si>
    <t>['sql', 'excel', 'qlik']</t>
  </si>
  <si>
    <t>Akima</t>
  </si>
  <si>
    <t>Muskegon, MI</t>
  </si>
  <si>
    <t>Beacon Hill Staffing Group</t>
  </si>
  <si>
    <t>['sql', 'power bi', 'sharepoint']</t>
  </si>
  <si>
    <t>Operations Data Analyst - Full-time / Part-time</t>
  </si>
  <si>
    <t>Retail Analytics Specialist</t>
  </si>
  <si>
    <t>Tilebar | Soho Studio LLC</t>
  </si>
  <si>
    <t>Digital Data Analyst - Hybrid</t>
  </si>
  <si>
    <t>ACSC Auto Club Of Southern Calif</t>
  </si>
  <si>
    <t>Data Analyst, Field Planning &amp; Analytics - Now Hiring</t>
  </si>
  <si>
    <t>Katalyst HealthCares and Life Sciences</t>
  </si>
  <si>
    <t>['sql', 'snowflake', 'power bi', 'excel', 'word', 'powerpoint', 'flow']</t>
  </si>
  <si>
    <t>Need Locals: Junior Data Analyst -- Charlotte, NC | Dallas, TX | Malvern, PA | Phoenix, AZ / Hybrid Onsite /W2/</t>
  </si>
  <si>
    <t>Intellisoft Technologies</t>
  </si>
  <si>
    <t>['python', 'sql', 'go', 'phoenix']</t>
  </si>
  <si>
    <t>Finance Data Analyst</t>
  </si>
  <si>
    <t>Fleming Island, FL</t>
  </si>
  <si>
    <t>Clay County Sheriff's Office</t>
  </si>
  <si>
    <t>['sql', 'python', 'pandas', 'numpy', 'matplotlib', 'seaborn', 'excel', 'tableau', 'confluence', 'jira']</t>
  </si>
  <si>
    <t>Hardware Financial Data Analyst (Contingent)</t>
  </si>
  <si>
    <t>Public Health Data Analyst</t>
  </si>
  <si>
    <t>Idealist</t>
  </si>
  <si>
    <t>New York Common Pantry</t>
  </si>
  <si>
    <t>['visual basic', 'sql', 'excel', 'word', 'powerpoint', 'spss']</t>
  </si>
  <si>
    <t>Data Analyst - DoD - Navy SABRE - SAP / Oracle Financial Systems</t>
  </si>
  <si>
    <t>Montcure LLC</t>
  </si>
  <si>
    <t>Zeeland, MI</t>
  </si>
  <si>
    <t>ManpowerGroup</t>
  </si>
  <si>
    <t>['sql', 'redshift', 'tableau', 'power bi', 'excel']</t>
  </si>
  <si>
    <t>Biology Scientist</t>
  </si>
  <si>
    <t>Closter, NJ</t>
  </si>
  <si>
    <t>Spectrum Staffing Services/HRStaffers Inc.</t>
  </si>
  <si>
    <t>Business/ Data Analyst with Tableau and SQL</t>
  </si>
  <si>
    <t>['sql', 'sas', 'sas', 'snowflake', 'tableau', 'sharepoint', 'flow']</t>
  </si>
  <si>
    <t>w2 only Data Analyst/data Scientist - Local Candidates only</t>
  </si>
  <si>
    <t>Lorien</t>
  </si>
  <si>
    <t>['python', 'r', 'sql', 'power bi', 'dax']</t>
  </si>
  <si>
    <t>Claims Data Analytics Manager</t>
  </si>
  <si>
    <t>MS ACSC Management Services Inc</t>
  </si>
  <si>
    <t>['sql', 'r', 'python', 'tableau', 'excel']</t>
  </si>
  <si>
    <t>Reading, PA</t>
  </si>
  <si>
    <t>['power bi', 'tableau', 'excel', 'smartsheet']</t>
  </si>
  <si>
    <t>Data Analyst/Statistician (Medicare/Medicaid)</t>
  </si>
  <si>
    <t>General Dynamics</t>
  </si>
  <si>
    <t>Content &amp; Data Analyst</t>
  </si>
  <si>
    <t>Capital Group</t>
  </si>
  <si>
    <t>Data Quantitative Analyst Lead (Hybrid)</t>
  </si>
  <si>
    <t>Bridgeport, CT</t>
  </si>
  <si>
    <t>001 Manufacturers and Traders Trust Co</t>
  </si>
  <si>
    <t>['sql', 'sas', 'sas', 'python', 'julia', 'java']</t>
  </si>
  <si>
    <t>S&amp;IO Test Data Analyst - Now Hiring</t>
  </si>
  <si>
    <t>Business Intelligence / Data Analytics</t>
  </si>
  <si>
    <t>Hoxton Circle</t>
  </si>
  <si>
    <t>['power bi', 'alteryx', 'tableau']</t>
  </si>
  <si>
    <t>eData Analyst</t>
  </si>
  <si>
    <t>Holland &amp; Knight</t>
  </si>
  <si>
    <t>junior data scientist/Data Analyst</t>
  </si>
  <si>
    <t>['java', 'javascript', 'c++', 'python', 'spring', 'excel', 'docker', 'jenkins', 'github', 'kubernetes']</t>
  </si>
  <si>
    <t>AG Growth International Inc.</t>
  </si>
  <si>
    <t>Fraud Data Analyst</t>
  </si>
  <si>
    <t>Suncoast Credit Union</t>
  </si>
  <si>
    <t>['sql', 'python', 'r', 'spark', 'tableau', 'qlik', 'ssrs']</t>
  </si>
  <si>
    <t>Florida Office of Insurance Regulation</t>
  </si>
  <si>
    <t>Villa Rica, GA</t>
  </si>
  <si>
    <t>HaborHaven</t>
  </si>
  <si>
    <t>['sql', 'python', 'c', 'excel']</t>
  </si>
  <si>
    <t>Data-Analytics Sales Specialist - Hospitality, Service and Retail</t>
  </si>
  <si>
    <t>Remote Accountant - Data Analyst 1043 - Now Hiring</t>
  </si>
  <si>
    <t>Clemson, SC</t>
  </si>
  <si>
    <t>MedTeam Staffing Inc.</t>
  </si>
  <si>
    <t>['oracle', 'word', 'excel', 'powerpoint']</t>
  </si>
  <si>
    <t>Matthews, NC</t>
  </si>
  <si>
    <t>Ferretti Search</t>
  </si>
  <si>
    <t>Lead Credit Risk BA and Data Analyst - Full-time / Part-time</t>
  </si>
  <si>
    <t>['sql', 'snowflake', 'word', 'excel', 'powerpoint', 'tableau']</t>
  </si>
  <si>
    <t>Tax Data Analyst - Full-time / Part-time</t>
  </si>
  <si>
    <t>Jackson Hewitt Tax Service, Inc.</t>
  </si>
  <si>
    <t>Descriptive Data Analyst - Now Hiring</t>
  </si>
  <si>
    <t>Fayetteville, GA</t>
  </si>
  <si>
    <t>University of Arkansas</t>
  </si>
  <si>
    <t>['sql', 'python', 'r', 'julia', 'crystal', 'excel', 'tableau', 'power bi']</t>
  </si>
  <si>
    <t>Data Analysis and Visualization Facilitator (Consultant)</t>
  </si>
  <si>
    <t>Lebanon</t>
  </si>
  <si>
    <t>The KPI Institute</t>
  </si>
  <si>
    <t>['python', 'r', 'ggplot2', 'excel', 'power bi', 'tableau', 'looker']</t>
  </si>
  <si>
    <t>Lead Data Analyst - Digital Analytics - Full-time</t>
  </si>
  <si>
    <t>Data Logistics Analyst</t>
  </si>
  <si>
    <t>MSC Industrial Supply Co.</t>
  </si>
  <si>
    <t>['excel', 'tableau', 'alteryx', 'word', 'spreadsheet', 'unity']</t>
  </si>
  <si>
    <t>Healthcare Analyst/Analytics</t>
  </si>
  <si>
    <t>Motion Recruitment Partners</t>
  </si>
  <si>
    <t>['crystal', 'excel', 'tableau']</t>
  </si>
  <si>
    <t>Data Analyst (Analyst II, Business Systems)</t>
  </si>
  <si>
    <t>['sql', 'power bi', 'ssrs', 'tableau', 'excel']</t>
  </si>
  <si>
    <t>Data Modeler/Data Analyst(W2 Contract)</t>
  </si>
  <si>
    <t>Abhyanth Solution</t>
  </si>
  <si>
    <t>['sql', 'python', 'sql server', 'spark']</t>
  </si>
  <si>
    <t>Deposit Operations Data Analyst</t>
  </si>
  <si>
    <t>Old Second National Bank</t>
  </si>
  <si>
    <t>Retail Media Data Analyst - Now Hiring</t>
  </si>
  <si>
    <t>7-Eleven</t>
  </si>
  <si>
    <t>Project Scheduler/Data Analyst, Junior – FAA</t>
  </si>
  <si>
    <t>Cobec, Inc.</t>
  </si>
  <si>
    <t>['python', 'c++', 'java', 'sql', 'flow']</t>
  </si>
  <si>
    <t>Systems Data Anaylst</t>
  </si>
  <si>
    <t>Stussy, Inc.</t>
  </si>
  <si>
    <t>['sql', 'python', 'sap', 'sheets', 'flow']</t>
  </si>
  <si>
    <t>Data Analyst Project Manager</t>
  </si>
  <si>
    <t>['sql', 'python', 'looker', 'tableau', 'sap', 'sheets', 'flow']</t>
  </si>
  <si>
    <t>Intern - Data Analyst Support</t>
  </si>
  <si>
    <t>Insight Senior Living</t>
  </si>
  <si>
    <t>My Choice Customer Homes</t>
  </si>
  <si>
    <t>LexisNexis</t>
  </si>
  <si>
    <t>['sql', 'python', 'aws', 'redshift', 'databricks', 'pandas', 'tableau']</t>
  </si>
  <si>
    <t>Global Fishing Watch</t>
  </si>
  <si>
    <t>['sql', 'python', 'r', 'bigquery', 'ggplot2', 'matplotlib', 'plotly', 'power bi', 'looker', 'jira']</t>
  </si>
  <si>
    <t>Remote</t>
  </si>
  <si>
    <t>['sql', 'python', 'snowflake', 'bigquery', 'looker', 'gitlab', 'github']</t>
  </si>
  <si>
    <t>General Dynamics Information Technology</t>
  </si>
  <si>
    <t>Careers @ Graham Packaging</t>
  </si>
  <si>
    <t>Data Insights Analyst</t>
  </si>
  <si>
    <t>Whitemarsh Township, PA</t>
  </si>
  <si>
    <t>Merakey</t>
  </si>
  <si>
    <t>['sql', 'sql server', 'mysql', 'oracle', 'spark', 'tableau', 'power bi']</t>
  </si>
  <si>
    <t>Data Analyst, Research Strategy</t>
  </si>
  <si>
    <t>AlphaSense</t>
  </si>
  <si>
    <t>['sql', 'python', 'r', 'vba', 'snowflake', 'bigquery', 'excel']</t>
  </si>
  <si>
    <t>Data Analyst - Base Units (Administrative Special Services Staff III - Exempt) ARPA</t>
  </si>
  <si>
    <t>Coleman, MI</t>
  </si>
  <si>
    <t>City of Detroit</t>
  </si>
  <si>
    <t>['r', 'python', 'sql', 'pandas']</t>
  </si>
  <si>
    <t>SIGINT Data Analyst - Mid - Now Hiring</t>
  </si>
  <si>
    <t>['matlab']</t>
  </si>
  <si>
    <t>Admin - Data Analyst II</t>
  </si>
  <si>
    <t>RWDY Inc</t>
  </si>
  <si>
    <t>['spring', 'word', 'excel', 'outlook']</t>
  </si>
  <si>
    <t>Jobs</t>
  </si>
  <si>
    <t>Healthcare Provider Network Data Analyst - Full-time</t>
  </si>
  <si>
    <t>Data Analyst  Pharmacy Hybrid on-site Westwood MA - Full-time</t>
  </si>
  <si>
    <t>Beth Israel Lahey Health</t>
  </si>
  <si>
    <t>Audit Data Analyst II - Full-time</t>
  </si>
  <si>
    <t>['sas', 'sas', 'sql', 'sql server', 'snowflake', 'oracle', 'aws', 'hadoop', 'tableau', 'excel']</t>
  </si>
  <si>
    <t>Oracle Internships | Apply for Paid Opportunities in Tech &amp; Data</t>
  </si>
  <si>
    <t>New York, NY (+10 others)</t>
  </si>
  <si>
    <t>['java', 'python', 'r', 'sql', 'go', 'oracle', 'aws', 'azure', 'numpy', 'matplotlib', 'tensorflow', 'pytorch', 'spark', 'express', 'excel']</t>
  </si>
  <si>
    <t>Trans Planning Data Analyst Supply Chain Transportation Planning</t>
  </si>
  <si>
    <t>Data Analyst Programmer (Multiple Levels) - Clearance and Polygraph Required</t>
  </si>
  <si>
    <t>Fort Meade, MD</t>
  </si>
  <si>
    <t>Constellation Technologies, Inc.</t>
  </si>
  <si>
    <t>['r', 'python', 'sas', 'sas', 'matlab', 'aws', 'linux']</t>
  </si>
  <si>
    <t>Power BI Engineer</t>
  </si>
  <si>
    <t>['sql', 'power bi', 'dax', 'tableau', 'qlik']</t>
  </si>
  <si>
    <t>Data Science Associate</t>
  </si>
  <si>
    <t>Public Health Solutions</t>
  </si>
  <si>
    <t>['python', 'azure', 'gcp', 'aws', 'databricks', 'pytorch', 'tensorflow']</t>
  </si>
  <si>
    <t>Morris Plains, NJ</t>
  </si>
  <si>
    <t>Product Data Analyst | Specials P3</t>
  </si>
  <si>
    <t>Manpower Group</t>
  </si>
  <si>
    <t>['sap', 'flow']</t>
  </si>
  <si>
    <t>Product Data Analyst | Commercial</t>
  </si>
  <si>
    <t>Hartland, WI</t>
  </si>
  <si>
    <t>JX Enterprises Inc</t>
  </si>
  <si>
    <t>['sql', 'crystal', 'power bi']</t>
  </si>
  <si>
    <t>Spherion</t>
  </si>
  <si>
    <t>SAS Viya Data Analyst (432245)</t>
  </si>
  <si>
    <t>IDR, Inc.</t>
  </si>
  <si>
    <t>['sas', 'sas', 'tableau', 'power bi']</t>
  </si>
  <si>
    <t>Applied Analytics, Aladdin Wealth Tech, Analyst</t>
  </si>
  <si>
    <t>['sql', 'python', 'r', 'javascript', 'c++', 'java']</t>
  </si>
  <si>
    <t>Raytheon Technologies Corporate Headquarters</t>
  </si>
  <si>
    <t>['sql', 'python', 'tableau', 'power bi', 'qlik', 'sap', 'alteryx', 'flow']</t>
  </si>
  <si>
    <t>Richmond University Medical Center</t>
  </si>
  <si>
    <t>Data Analyst - Health, Consultant</t>
  </si>
  <si>
    <t>Blue Shield of California</t>
  </si>
  <si>
    <t>['php', 'sas', 'sas', 'excel', 'powerpoint', 'tableau']</t>
  </si>
  <si>
    <t>City of Industry, CA</t>
  </si>
  <si>
    <t>Employnet Inc</t>
  </si>
  <si>
    <t>Branch Operations Branch Data Analyst</t>
  </si>
  <si>
    <t>U.S. Bank National Association</t>
  </si>
  <si>
    <t>['tableau', 'sap']</t>
  </si>
  <si>
    <t>Director of Analytics</t>
  </si>
  <si>
    <t>GM Dealer Chat Data Analyst</t>
  </si>
  <si>
    <t>Warren, MI</t>
  </si>
  <si>
    <t>RCO Engineering</t>
  </si>
  <si>
    <t>['vba', 'power bi']</t>
  </si>
  <si>
    <t>Jr Data Analyst (Dealership/Automotive)</t>
  </si>
  <si>
    <t>Advanced Data Insight Analyst III</t>
  </si>
  <si>
    <t>Expedia</t>
  </si>
  <si>
    <t>['sql', 'r', 'python', 'postgresql', 'plotly', 'spark', 'tableau', 'power bi']</t>
  </si>
  <si>
    <t>Supply Chain Data Analyst - Automation &amp; Logistics</t>
  </si>
  <si>
    <t>Russell Tobin &amp; Associates</t>
  </si>
  <si>
    <t>Smartsheet Data Analyst</t>
  </si>
  <si>
    <t>Kelly</t>
  </si>
  <si>
    <t>['go', 'excel', 'smartsheet']</t>
  </si>
  <si>
    <t>Product Data Analyst | Manufacturing</t>
  </si>
  <si>
    <t>Auburn Hills, MI</t>
  </si>
  <si>
    <t>Software Guidance &amp; Assistance, Inc. (SGA, Inc.)</t>
  </si>
  <si>
    <t>Environmental Data Analyst</t>
  </si>
  <si>
    <t>Claremont, CA</t>
  </si>
  <si>
    <t>Pitzer College</t>
  </si>
  <si>
    <t>Education Data Analyst</t>
  </si>
  <si>
    <t>EmpowerK12</t>
  </si>
  <si>
    <t>Data Analyst II (California)</t>
  </si>
  <si>
    <t>Fisher Phillips</t>
  </si>
  <si>
    <t>['python', 'excel', 'tableau']</t>
  </si>
  <si>
    <t>['sql', 'python', 'r', 'tableau', 'excel']</t>
  </si>
  <si>
    <t>Chicago, IL (+1 other)</t>
  </si>
  <si>
    <t>Tempus AI</t>
  </si>
  <si>
    <t>['sql', 'looker', 'sheets', 'excel']</t>
  </si>
  <si>
    <t>Cherry Valley, IL</t>
  </si>
  <si>
    <t>DB SCHENKER</t>
  </si>
  <si>
    <t>E-Commerce Data Analyst</t>
  </si>
  <si>
    <t>Haggard &amp; Stocking Associates</t>
  </si>
  <si>
    <t>Data Analyst - long-Term Contract (Government) Position(11+years-Hybrid)</t>
  </si>
  <si>
    <t>CapitalTechSolutions Inc</t>
  </si>
  <si>
    <t>['r', 'tableau', 'excel']</t>
  </si>
  <si>
    <t>Data Analyst (SQL, Power BI)</t>
  </si>
  <si>
    <t>Company</t>
  </si>
  <si>
    <t>['sql', 'javascript', 'sql server', 'azure', 'power bi', 'ssis', 'excel']</t>
  </si>
  <si>
    <t>People Data &amp; Insights Manager</t>
  </si>
  <si>
    <t>['r', 'sql', 'vba', 'power bi', 'dax', 'excel']</t>
  </si>
  <si>
    <t>11+ Yrs Data Analyst- Washington, DC (Hybrid)</t>
  </si>
  <si>
    <t>Capitaltechsolutions Inc</t>
  </si>
  <si>
    <t>Part-time Data Administrator</t>
  </si>
  <si>
    <t>Arrowmac</t>
  </si>
  <si>
    <t>Documentation Analyst (Pharmaceutical)</t>
  </si>
  <si>
    <t>VIVOS Professional Services, LLC</t>
  </si>
  <si>
    <t>Finance and accounting</t>
  </si>
  <si>
    <t>K-Tek Resourcing</t>
  </si>
  <si>
    <t>Data Analyst Atrium Health</t>
  </si>
  <si>
    <t>Atrium Health</t>
  </si>
  <si>
    <t>Vegetation Management and Wildfire Data Analyst</t>
  </si>
  <si>
    <t>Texas City, TX</t>
  </si>
  <si>
    <t>Texas New Mexico Power</t>
  </si>
  <si>
    <t>['r', 'python', 'sql', 'power bi', 'tableau', 'excel']</t>
  </si>
  <si>
    <t>Power BI Analyst/Developer</t>
  </si>
  <si>
    <t>Seneca Resources</t>
  </si>
  <si>
    <t>['sql', 'azure', 'power bi', 'dax']</t>
  </si>
  <si>
    <t>Business Analyst/Data Analyst - Now Hiring</t>
  </si>
  <si>
    <t>AGM Tech Solutions</t>
  </si>
  <si>
    <t>['sql', 'go', 'oracle', 'sap', 'flow']</t>
  </si>
  <si>
    <t>Data Analyst - Data Analyst I</t>
  </si>
  <si>
    <t>['jira']</t>
  </si>
  <si>
    <t>Data Analyst (medical insdustry). Job in Pasadena LilyLifestyle Jobs</t>
  </si>
  <si>
    <t>Imperial Health Plan of California, Inc.</t>
  </si>
  <si>
    <t>['sql', 'python', 'mysql', 'sql server', 'aws', 'tableau', 'looker', 'ssis', 'ssrs']</t>
  </si>
  <si>
    <t>Betterment</t>
  </si>
  <si>
    <t>['sql', 'r', 'python', 'redshift', 'looker', 'tableau', 'chef']</t>
  </si>
  <si>
    <t>AI Data Analyst</t>
  </si>
  <si>
    <t>Prosites Corporate</t>
  </si>
  <si>
    <t>['python', 'r', 'sql', 'nosql', 'matplotlib', 'seaborn', 'tensorflow', 'scikit-learn', 'pytorch', 'pandas', 'numpy', 'tableau', 'power bi']</t>
  </si>
  <si>
    <t>Document Control Data Analyst</t>
  </si>
  <si>
    <t>Sumeru INC</t>
  </si>
  <si>
    <t>['sap', 'sheets', 'excel', 'word']</t>
  </si>
  <si>
    <t>Digital Analyst - US</t>
  </si>
  <si>
    <t>Merlin Entertainments</t>
  </si>
  <si>
    <t>['go', 'power bi', 'tableau']</t>
  </si>
  <si>
    <t>Analytics Engineer (Not Remote)</t>
  </si>
  <si>
    <t>NorthEast Provider Solutions Inc.</t>
  </si>
  <si>
    <t>['sql', 'python', 'r', 'sql server', 'azure', 'aws', 'snowflake', 'ssis']</t>
  </si>
  <si>
    <t>Business Data Analyst Part Time ONISTE IN NEW JERSEY</t>
  </si>
  <si>
    <t>Eatontown, NJ</t>
  </si>
  <si>
    <t>First Atlantic Federal Credit Union</t>
  </si>
  <si>
    <t>Holmdel, NJ</t>
  </si>
  <si>
    <t>Data Analyst - Looking for only W2</t>
  </si>
  <si>
    <t>Centstone</t>
  </si>
  <si>
    <t>Lead Data Scientist/Data Analyst</t>
  </si>
  <si>
    <t>HunaTek Government Solutions</t>
  </si>
  <si>
    <t>['python', 'sql', 'r', 'scala', 'java', 'databricks', 'scikit-learn', 'pandas', 'plotly', 'spark', 'power bi', 'excel', 'dax']</t>
  </si>
  <si>
    <t>Sun Technologies</t>
  </si>
  <si>
    <t>D &amp; A Services, LLC</t>
  </si>
  <si>
    <t>['sql', 'excel', 'outlook']</t>
  </si>
  <si>
    <t>Data Analyst With healthCare Domain</t>
  </si>
  <si>
    <t>Nityo Infotech Corporation</t>
  </si>
  <si>
    <t>['sql', 'python', 'sql server', 'snowflake', 'tableau', 'power bi']</t>
  </si>
  <si>
    <t>Epitec</t>
  </si>
  <si>
    <t>['sql', 'python', 'sas', 'sas', 'snowflake', 'tableau']</t>
  </si>
  <si>
    <t>Environmental Scientist, Water Quality</t>
  </si>
  <si>
    <t>Four Peaks Environmental Science and Data Solutions</t>
  </si>
  <si>
    <t>Career.com</t>
  </si>
  <si>
    <t>AARATECH</t>
  </si>
  <si>
    <t>On Site Business Data Analyst</t>
  </si>
  <si>
    <t>PayPal, Inc.</t>
  </si>
  <si>
    <t>['python', 'sql', 'pandas', 'numpy', 'hadoop', 'tableau', 'flow']</t>
  </si>
  <si>
    <t>Alpine Partners</t>
  </si>
  <si>
    <t>['sql', 'sql server', 'excel', 'power bi', 'tableau']</t>
  </si>
  <si>
    <t>Data Quality Analyst (EXEMPT)</t>
  </si>
  <si>
    <t>Assistant Vice President, ICM CCR Data Analyst - Full-time</t>
  </si>
  <si>
    <t>SAS Data Analyst - SAS Application</t>
  </si>
  <si>
    <t>Blue Bell, PA</t>
  </si>
  <si>
    <t>Corelleaf Design Studio</t>
  </si>
  <si>
    <t>['sas', 'sas', 'windows']</t>
  </si>
  <si>
    <t>Apidel Technologies</t>
  </si>
  <si>
    <t>Systems Analyst/ Data analytics</t>
  </si>
  <si>
    <t>['sql', 'mongodb', 'mongodb', 'db2', 'sql server', 'postgresql', 'oracle', 'aws', 'snowflake', 'excel', 'jira', 'confluence']</t>
  </si>
  <si>
    <t>Financial Data Reporting Analyst</t>
  </si>
  <si>
    <t>Greenwich, CT</t>
  </si>
  <si>
    <t>Action Technology</t>
  </si>
  <si>
    <t>Infotek Consulting Services Inc.</t>
  </si>
  <si>
    <t>['sql', 'python', 'databricks', 'alteryx', 'power bi', 'tableau']</t>
  </si>
  <si>
    <t>Data, Analytics &amp; Ai Product Manager - Consumer &amp; Commercial</t>
  </si>
  <si>
    <t>Harrison, NY</t>
  </si>
  <si>
    <t>['go', 'python', 'azure']</t>
  </si>
  <si>
    <t>Sustainability Data Analyst</t>
  </si>
  <si>
    <t>Avantor</t>
  </si>
  <si>
    <t>['go', 'excel', 'power bi', 'tableau']</t>
  </si>
  <si>
    <t>Sr. Data Analyst (Modeling)- AGENCY EXP PREFERRED</t>
  </si>
  <si>
    <t>Empower Media</t>
  </si>
  <si>
    <t>['sql', 'python', 'java', 'julia', 'sas', 'sas', 'r', 'azure', 'alteryx', 'tableau', 'power bi']</t>
  </si>
  <si>
    <t>CXtec</t>
  </si>
  <si>
    <t>2025-2026 Data Analyst - Now Hiring</t>
  </si>
  <si>
    <t>Concord, NC</t>
  </si>
  <si>
    <t>Cabarrus County School District</t>
  </si>
  <si>
    <t>Senior Audit Data Analyst - Now Hiring</t>
  </si>
  <si>
    <t>Harris County, TX</t>
  </si>
  <si>
    <t>['sql', 'python', 'power bi', 'tableau', 'excel', 'word', 'outlook']</t>
  </si>
  <si>
    <t>Mojave, CA</t>
  </si>
  <si>
    <t>Terra-Gen Operating Company LLC</t>
  </si>
  <si>
    <t>['assembly', 'word', 'spreadsheet', 'excel']</t>
  </si>
  <si>
    <t>Data Science Analyst (Remote, NY) - Now Hiring</t>
  </si>
  <si>
    <t>['sql', 'python', 'scala', 'julia', 'snowflake', 'aws', 'azure', 'databricks', 'gcp', 'scikit-learn', 'pytorch', 'tensorflow', 'keras', 'hadoop', 'spark']</t>
  </si>
  <si>
    <t>Simpro Software</t>
  </si>
  <si>
    <t>['sql', 'excel', 'sheets', 'looker', 'power bi', 'tableau']</t>
  </si>
  <si>
    <t>Marketing Data Analyst &amp; Tracking</t>
  </si>
  <si>
    <t>Demant</t>
  </si>
  <si>
    <t>['looker', 'power bi', 'excel']</t>
  </si>
  <si>
    <t>Qureos</t>
  </si>
  <si>
    <t>Translation Empire</t>
  </si>
  <si>
    <t>['sql', 'python', 'power bi', 'excel', 'ssis']</t>
  </si>
  <si>
    <t>Spring Valley, NV</t>
  </si>
  <si>
    <t>Fasteners Inc.</t>
  </si>
  <si>
    <t>Minsk Region, Belarus</t>
  </si>
  <si>
    <t>Belarus</t>
  </si>
  <si>
    <t>Tactis</t>
  </si>
  <si>
    <t>['sql', 'python', 'r', 'looker', 'tableau', 'power bi', 'excel', 'jira', 'confluence']</t>
  </si>
  <si>
    <t>Verona, WI</t>
  </si>
  <si>
    <t>Omni Inclusive</t>
  </si>
  <si>
    <t>['sharepoint', 'tableau', 'power bi', 'smartsheet']</t>
  </si>
  <si>
    <t>Branchville, NJ</t>
  </si>
  <si>
    <t>MASTER DATA ANALYST - Now Hiring</t>
  </si>
  <si>
    <t>Vineland, NJ</t>
  </si>
  <si>
    <t>F &amp; S Produce Company</t>
  </si>
  <si>
    <t>['sql', 'oracle', 'sap', 'excel', 'power bi']</t>
  </si>
  <si>
    <t>Operations Data Analyst, HAP Tech - Now Hiring</t>
  </si>
  <si>
    <t>Berkeley Research Group, LLC</t>
  </si>
  <si>
    <t>['sql', 'r', 'python']</t>
  </si>
  <si>
    <t>MANUFACTURING DATA ANALYST - Plant 10 - Now Hiring</t>
  </si>
  <si>
    <t>Business Data Analyst, Revenue Management (Remote) - Full-time</t>
  </si>
  <si>
    <t>Data Analyst - People Analytics</t>
  </si>
  <si>
    <t>Omek</t>
  </si>
  <si>
    <t>['r', 'python', 'sql', 'sql server', 'oracle', 'snowflake', 'ggplot2', 'matplotlib', 'tableau', 'alteryx', 'excel', 'git', 'github', 'jira', 'trello']</t>
  </si>
  <si>
    <t>GE Aerospace</t>
  </si>
  <si>
    <t>['sql', 'python', 'alteryx', 'tableau', 'power bi']</t>
  </si>
  <si>
    <t>LUTHVLE TIMON, MD</t>
  </si>
  <si>
    <t>Brick Bodies Fitness Services</t>
  </si>
  <si>
    <t>['sql', 'power bi', 'excel', 'ssrs']</t>
  </si>
  <si>
    <t>['sql', 'r', 'excel', 'tableau', 'flow']</t>
  </si>
  <si>
    <t>Data Analyst - Technical - Senior</t>
  </si>
  <si>
    <t>Adams, MA</t>
  </si>
  <si>
    <t>Commonwealth of Massachusetts</t>
  </si>
  <si>
    <t>Lawrenceville, GA</t>
  </si>
  <si>
    <t>Million Mile Motors</t>
  </si>
  <si>
    <t>Freetown, MA</t>
  </si>
  <si>
    <t>e-Careers Limited</t>
  </si>
  <si>
    <t>Data Analyst - All Nations Church - Now Hiring</t>
  </si>
  <si>
    <t>Elizabeth, NJ</t>
  </si>
  <si>
    <t>Christian Career</t>
  </si>
  <si>
    <t>Sr. Technical Business Data Analyst (Mortgage/ Retail exp. is must)</t>
  </si>
  <si>
    <t>Data Analyst, Pathology &amp; Laboratory Medicine - Now Hiring</t>
  </si>
  <si>
    <t>UCLA Health</t>
  </si>
  <si>
    <t>Data Analyst, Bureau of Epidemiology Services</t>
  </si>
  <si>
    <t>Kew Gardens, NY</t>
  </si>
  <si>
    <t>NYC Department of Health and Mental Hygiene</t>
  </si>
  <si>
    <t>['sql', 'sas', 'sas']</t>
  </si>
  <si>
    <t>Alhambra, CA</t>
  </si>
  <si>
    <t>Bluebono</t>
  </si>
  <si>
    <t>['sql', 'excel', 'tableau', 'power bi', 'looker', 'flow']</t>
  </si>
  <si>
    <t>INNOVASYST</t>
  </si>
  <si>
    <t>['sql', 't-sql', 'vba', 'python', 'azure', 'spark', 'hadoop']</t>
  </si>
  <si>
    <t>HEALTH DATA ANALYST</t>
  </si>
  <si>
    <t>['c', 'r']</t>
  </si>
  <si>
    <t>Product Procurement - Data Analyst - Now Hiring</t>
  </si>
  <si>
    <t>Griffin, GA</t>
  </si>
  <si>
    <t>['power bi', 'flow']</t>
  </si>
  <si>
    <t>Our Community Health System Inc</t>
  </si>
  <si>
    <t>Associate data analyst</t>
  </si>
  <si>
    <t>Fusion Academy</t>
  </si>
  <si>
    <t>District Court New Haven</t>
  </si>
  <si>
    <t>Data Mapping &amp; Integrity Analyst</t>
  </si>
  <si>
    <t>OFFSHORE HCL GLOBAL SYSTEMS INDIA PRIVATE LIMITED</t>
  </si>
  <si>
    <t>MDM Data Analyst</t>
  </si>
  <si>
    <t>Mindbridge Solutions Inc</t>
  </si>
  <si>
    <t>['sql', 'r', 'python', 'aws', 'azure', 'excel', 'sheets', 'tableau', 'looker']</t>
  </si>
  <si>
    <t>The Global Excellence Consulting Group</t>
  </si>
  <si>
    <t>Fusion92</t>
  </si>
  <si>
    <t>['sql', 'sas', 'sas', 'r', 'python', 'power bi', 'tableau', 'excel', 'powerpoint', 'jira', 'confluence']</t>
  </si>
  <si>
    <t>['sql', 'go', 'azure', 'powerpoint', 'excel', 'sharepoint', 'qlik', 'tableau']</t>
  </si>
  <si>
    <t>Data Management &amp; Reporting Analyst</t>
  </si>
  <si>
    <t>['sql', 'sas', 'sas', 'python', 'sql server', 'aws', 'databricks', 'hadoop', 'excel', 'looker', 'tableau', 'cognos', 'splunk']</t>
  </si>
  <si>
    <t>Data Analyst Global Packaging R&amp;D</t>
  </si>
  <si>
    <t>Mondelēz International</t>
  </si>
  <si>
    <t>['sql', 'python', 'sas', 'sas', 'databricks', 'react', 'excel', 'power bi', 'tableau']</t>
  </si>
  <si>
    <t>CO:CREATE</t>
  </si>
  <si>
    <t>['sql', 'looker', 'tableau']</t>
  </si>
  <si>
    <t>Data Analytics Lead Analyst - C13 - IRVING - Full-time</t>
  </si>
  <si>
    <t>['hadoop']</t>
  </si>
  <si>
    <t>Principal Data Solutions Analyst, Operational Data &amp; Reporting</t>
  </si>
  <si>
    <t>Data Analyst - Business Intel and Business Liaison - Now Hiring</t>
  </si>
  <si>
    <t>Akima, LLC</t>
  </si>
  <si>
    <t>['excel', 'powerpoint', 'word', 'power bi']</t>
  </si>
  <si>
    <t>Lead Data Analyst, Marketing</t>
  </si>
  <si>
    <t>Launch Potato</t>
  </si>
  <si>
    <t>['sql', 'looker']</t>
  </si>
  <si>
    <t>Data Analyst (SQL &amp; Tableau Specialist)</t>
  </si>
  <si>
    <t>SELECTRANSPORTATION RESOURCES</t>
  </si>
  <si>
    <t>['sql', 'python', 'r', 'postgresql', 'mysql', 'sql server', 'redshift', 'snowflake', 'bigquery', 'airflow', 'tableau', 'sheets']</t>
  </si>
  <si>
    <t>Charlotte Amalie, St Thomas, U.S. Virgin Islands</t>
  </si>
  <si>
    <t>ZeniMax Media Inc.</t>
  </si>
  <si>
    <t>['sql', 'tableau', 'looker']</t>
  </si>
  <si>
    <t>Quality Data Analyst II - Now Hiring</t>
  </si>
  <si>
    <t>Lafayette, IN</t>
  </si>
  <si>
    <t>Franciscan Health</t>
  </si>
  <si>
    <t>MGR, Data Analyst, Innovation and Decision Science, Internal Audit</t>
  </si>
  <si>
    <t>UOB</t>
  </si>
  <si>
    <t>['sas', 'sas', 'python', 'sql', 'qlik', 'power bi', 'tableau']</t>
  </si>
  <si>
    <t>Analytics Manager</t>
  </si>
  <si>
    <t>Pressed Juicery</t>
  </si>
  <si>
    <t>['sql', 'python', 'snowflake', 'pandas', 'numpy', 'matplotlib', 'tableau', 'excel']</t>
  </si>
  <si>
    <t>Medical Affairs Data Analyst</t>
  </si>
  <si>
    <t>Bayer</t>
  </si>
  <si>
    <t>['sql', 'python', 'r', 'sas', 'sas', 'snowflake', 'tableau', 'microstrategy']</t>
  </si>
  <si>
    <t>OrganOx</t>
  </si>
  <si>
    <t>['sql', 'python', 'r', 'excel', 'power bi']</t>
  </si>
  <si>
    <t>Audit Data Analyst</t>
  </si>
  <si>
    <t>Waste Connections</t>
  </si>
  <si>
    <t>Sr. Data Analyst (Human Capital) w active TS/SCI Poly</t>
  </si>
  <si>
    <t>['r', 'tableau', 'power bi', 'spss']</t>
  </si>
  <si>
    <t>Manager Data Analyst</t>
  </si>
  <si>
    <t>Westminster, CA</t>
  </si>
  <si>
    <t>LBS Financial Credit Union</t>
  </si>
  <si>
    <t>Entry-Level Data Analyst (New Grads Welcome!)</t>
  </si>
  <si>
    <t>ExperINS</t>
  </si>
  <si>
    <t>Analyst, Data Analytics</t>
  </si>
  <si>
    <t>Convey Health Solutions</t>
  </si>
  <si>
    <t>['python', 'sql', 'sas', 'sas', 'sql server', 'jupyter', 'windows', 'word', 'excel', 'powerpoint', 'outlook', 'tableau', 'github', 'jira', 'confluence']</t>
  </si>
  <si>
    <t>Bratislava Region, Slovakia</t>
  </si>
  <si>
    <t>Slovakia</t>
  </si>
  <si>
    <t>Powerplay studio</t>
  </si>
  <si>
    <t>['sql', 'mysql', 'power bi']</t>
  </si>
  <si>
    <t>Gordon, GA</t>
  </si>
  <si>
    <t>Signal Hill, CA</t>
  </si>
  <si>
    <t>Tristar Insurance</t>
  </si>
  <si>
    <t>['sql', 'python', 'r', 'sas', 'sas', 'power bi', 'tableau']</t>
  </si>
  <si>
    <t>Health Informatics Analyst</t>
  </si>
  <si>
    <t>['sql', 'sas', 'sas', 'oracle', 'excel', 'spss']</t>
  </si>
  <si>
    <t>Intern - Data &amp; Analytics</t>
  </si>
  <si>
    <t>['sql', 'nosql', 'mongodb', 'mongodb', 'python', 'r', 'aws', 'redshift', 'oracle', 'tableau', 'power bi', 'looker', 'jira']</t>
  </si>
  <si>
    <t>Data Analyst, TOM Data Infra Team</t>
  </si>
  <si>
    <t>['sql', 'python', 'aws', 'excel', 'tableau']</t>
  </si>
  <si>
    <t>Data Lineage Analyst</t>
  </si>
  <si>
    <t>Sira Consulting, an Inc 5000 company</t>
  </si>
  <si>
    <t>SKYGEN</t>
  </si>
  <si>
    <t>['sql', 't-sql', 'sql server', 'azure', 'ssrs', 'ssis', 'flow']</t>
  </si>
  <si>
    <t>Customer Operations &amp; Data Analyst</t>
  </si>
  <si>
    <t>Optima Courier</t>
  </si>
  <si>
    <t>['sql', 'python', 'excel', 'power bi', 'tableau', 'looker']</t>
  </si>
  <si>
    <t>Analyst,  Analytics</t>
  </si>
  <si>
    <t>Zenith</t>
  </si>
  <si>
    <t>['python', 'r', 'sql', 'word', 'excel', 'powerpoint', 'tableau', 'power bi', 'ms access']</t>
  </si>
  <si>
    <t>Data Analyst / Engineer with (Payments &amp; Sanctions/Compliance)</t>
  </si>
  <si>
    <t>['sql', 'swift']</t>
  </si>
  <si>
    <t>QA Analyst - Data &amp; Automation</t>
  </si>
  <si>
    <t>Human Resource Data Analyst</t>
  </si>
  <si>
    <t>Gen Re</t>
  </si>
  <si>
    <t>['power bi', 'excel', 'outlook']</t>
  </si>
  <si>
    <t>Data Analyst (SQL, PowerBI, Excel)</t>
  </si>
  <si>
    <t>Lead Data Analyst &amp; Technical Product Manager for Risk &amp; Finance , VP</t>
  </si>
  <si>
    <t>New York, NY (+1 other)</t>
  </si>
  <si>
    <t>A. O. Smith Corporation</t>
  </si>
  <si>
    <t>['sql', 'python', 'powershell', 'sql server', 'snowflake', 'aws', 'tableau', 'sap', 'excel', 'ssrs', 'flow', 'github']</t>
  </si>
  <si>
    <t>Analyst, Healthcare Analytics-SQL</t>
  </si>
  <si>
    <t>['sql', 'crystal', 'sql server', 'ssrs', 'excel', 'visio']</t>
  </si>
  <si>
    <t>Principal Data Analyst- External Affairs</t>
  </si>
  <si>
    <t>['python', 'r', 'sql', 'aws', 'spark']</t>
  </si>
  <si>
    <t>Data Analyst Technical Staff</t>
  </si>
  <si>
    <t>['sql', 'azure', 'databricks', 'tableau', 'cognos', 'word', 'spreadsheet']</t>
  </si>
  <si>
    <t>Bingham Farms, MI</t>
  </si>
  <si>
    <t>Infinity</t>
  </si>
  <si>
    <t>zolon tech</t>
  </si>
  <si>
    <t>['oracle', 'excel', 'power bi', 'tableau', 'sap', 'airtable']</t>
  </si>
  <si>
    <t>Data Analyst (only w2)</t>
  </si>
  <si>
    <t>ResolveTech Solutions Inc.</t>
  </si>
  <si>
    <t>Data Analyst Supporting the USMS</t>
  </si>
  <si>
    <t>Analyst, Client Analytics</t>
  </si>
  <si>
    <t>Rose Hill, VA</t>
  </si>
  <si>
    <t>TieTalent</t>
  </si>
  <si>
    <t>['sas', 'sas', 'sql', 'python', 'power bi', 'tableau', 'flow']</t>
  </si>
  <si>
    <t>Financial Risk Data Analyst - Now Hiring</t>
  </si>
  <si>
    <t>Interactive Brokers</t>
  </si>
  <si>
    <t>Fairborn, OH</t>
  </si>
  <si>
    <t>JYG Innovations</t>
  </si>
  <si>
    <t>Bismarck, ND</t>
  </si>
  <si>
    <t>Associate Analytics</t>
  </si>
  <si>
    <t>Morristown, NJ</t>
  </si>
  <si>
    <t>Payer Sciences</t>
  </si>
  <si>
    <t>['sql', 'python', 'r', 'sas', 'sas', 'symphony']</t>
  </si>
  <si>
    <t>Business Intelligence Data Analyst II - McLaren Careers</t>
  </si>
  <si>
    <t>Grand Blanc, MI</t>
  </si>
  <si>
    <t>McLaren Health Care</t>
  </si>
  <si>
    <t>Data Architect / Data Analyst</t>
  </si>
  <si>
    <t>WorldLink US</t>
  </si>
  <si>
    <t>['hadoop', 'tableau', 'flow', 'terminal']</t>
  </si>
  <si>
    <t>Trade Finance Data Analyst</t>
  </si>
  <si>
    <t>Junior Data Analyst Intern</t>
  </si>
  <si>
    <t>Full-time, Part-time, and Internship</t>
  </si>
  <si>
    <t>Bubbleology Research International</t>
  </si>
  <si>
    <t>Data Analyst, HR</t>
  </si>
  <si>
    <t>Lakeland, FL</t>
  </si>
  <si>
    <t>Publix</t>
  </si>
  <si>
    <t>['sap', 'word', 'excel', 'outlook']</t>
  </si>
  <si>
    <t>Data Analyst Senior/Data Scientist (Department of Radiology) - Now Hiring</t>
  </si>
  <si>
    <t>['python', 'matlab', 'shell', 'unix']</t>
  </si>
  <si>
    <t>Dartmouth, MA</t>
  </si>
  <si>
    <t>Sr. Business Data Analyst (Data Governance Policy) - Full-time / Part-time</t>
  </si>
  <si>
    <t>Supply Chain Data Analyst for 1st Shift - Now Hiring</t>
  </si>
  <si>
    <t>Chestertown, MD</t>
  </si>
  <si>
    <t>The LaMotte Company</t>
  </si>
  <si>
    <t>Data Analyst II Healthcare Analytics</t>
  </si>
  <si>
    <t>Salt Lake City, UT</t>
  </si>
  <si>
    <t>Data Analytics and Reporting Manager - 1LOD</t>
  </si>
  <si>
    <t>['sas', 'sas', 'sql', 'crystal', 'python', 'r', 'vba', 'sql server', 'sharepoint', 'sap', 'tableau', 'ssrs', 'ms access']</t>
  </si>
  <si>
    <t>Business Data Analyst (Swap Dealer Regulation) - Now Hiring</t>
  </si>
  <si>
    <t>Pierce Technology Corp</t>
  </si>
  <si>
    <t>Data Analyst - Bethesda TS/SCI Poly</t>
  </si>
  <si>
    <t>North Bethesda, MD</t>
  </si>
  <si>
    <t>APEX Continuous Improvement Data Analyst - Now Hiring</t>
  </si>
  <si>
    <t>Stratford, CT</t>
  </si>
  <si>
    <t>Junior Business Data Analyst (Remote) - Full-time / Part-time</t>
  </si>
  <si>
    <t>['c', 'snowflake', 'flow', 'atlassian', 'confluence', 'jira']</t>
  </si>
  <si>
    <t>Pierre, SD</t>
  </si>
  <si>
    <t>Data Anlyst Intern (Hybrid)</t>
  </si>
  <si>
    <t>IHireTechnology</t>
  </si>
  <si>
    <t>JCSA Holdings, Inc.</t>
  </si>
  <si>
    <t>Data Analyst, Production Finance Operations &amp; Innovation - Now Hiring</t>
  </si>
  <si>
    <t>['sql', 'spreadsheet', 'flow']</t>
  </si>
  <si>
    <t>Benbrook, TX</t>
  </si>
  <si>
    <t>Outliant</t>
  </si>
  <si>
    <t>['sql', 'snowflake', 'bigquery', 'redshift', 'excel', 'looker', 'tableau']</t>
  </si>
  <si>
    <t>Jamaica, NY</t>
  </si>
  <si>
    <t>AHNRHS</t>
  </si>
  <si>
    <t>['sas', 'sas', 'sql', 'python', 'oracle', 'tableau', 'qlik']</t>
  </si>
  <si>
    <t>Director of Data Analytics</t>
  </si>
  <si>
    <t>['t-sql', 'python', 'sql']</t>
  </si>
  <si>
    <t>Data Analyst/Cost Controller</t>
  </si>
  <si>
    <t>['sql', 'python', 'r', 'aws', 'azure']</t>
  </si>
  <si>
    <t>Data Analyst-III</t>
  </si>
  <si>
    <t>Warranty Compliance Data Analyst L3</t>
  </si>
  <si>
    <t>MSX International</t>
  </si>
  <si>
    <t>['sql', 'excel', 'tableau', 'ssis', 'alteryx']</t>
  </si>
  <si>
    <t>Analyst Data</t>
  </si>
  <si>
    <t>Jr. Insights &amp; Analytics Consultant</t>
  </si>
  <si>
    <t>First &amp; First Consulting</t>
  </si>
  <si>
    <t>Data Analyst - Hybrid</t>
  </si>
  <si>
    <t>Senior Insights Data Analyst</t>
  </si>
  <si>
    <t>monday.com</t>
  </si>
  <si>
    <t>['sql', 'postgresql', 'mysql', 'snowflake', 'looker', 'tableau', 'monday.com']</t>
  </si>
  <si>
    <t>Data Analyst (Contract) - Hybrid</t>
  </si>
  <si>
    <t>['python', 'sql', 'aws', 'databricks', 'azure', 'pyspark', 'pandas', 'tableau', 'power bi', 'looker', 'excel', 'git']</t>
  </si>
  <si>
    <t>Rockwall, TX</t>
  </si>
  <si>
    <t>Healthcare Data Analyst (Claims, Pharmacy, SQL Data Visualization - Now Hiring</t>
  </si>
  <si>
    <t>CBS - BMC - Brand and Marketing - Social Media - SM Data Specialist - Supervising Associate</t>
  </si>
  <si>
    <t>Data Analyst - Python &amp; SQL</t>
  </si>
  <si>
    <t>['python', 'sql', 'aws', 'databricks', 'azure', 'pyspark', 'tableau', 'power bi', 'looker', 'git']</t>
  </si>
  <si>
    <t>Monitoring Controls Analyst with Data Analysis and SQL Expertise</t>
  </si>
  <si>
    <t>['vba', 'sql', 'python', 'excel', 'sharepoint', 'tableau', 'alteryx']</t>
  </si>
  <si>
    <t>Sr. Associate: SAP Master Data Analyst</t>
  </si>
  <si>
    <t>Lebanon, IN</t>
  </si>
  <si>
    <t>Lilly</t>
  </si>
  <si>
    <t>DATA AND REPORTING ANALYST (ENTRY-LEVEL)</t>
  </si>
  <si>
    <t>Franklin Park, IL</t>
  </si>
  <si>
    <t>National Lift Truck</t>
  </si>
  <si>
    <t>Community Foundation for Greater Atlanta</t>
  </si>
  <si>
    <t>U.S. Legal Support</t>
  </si>
  <si>
    <t>Data Analyst, Office of Student Life</t>
  </si>
  <si>
    <t>Indiana University</t>
  </si>
  <si>
    <t>['sql', 'r', 'python', 'oracle', 'graphql', 'spss', 'tableau', 'power bi', 'flow']</t>
  </si>
  <si>
    <t>ICS Value Stream Data Analyst</t>
  </si>
  <si>
    <t>SHI International Corp.</t>
  </si>
  <si>
    <t>Lead Credit Risk BA and Data Analyst - Now Hiring</t>
  </si>
  <si>
    <t>Southington, CT</t>
  </si>
  <si>
    <t>Data Analyst-18749</t>
  </si>
  <si>
    <t>Data Analyst and Visualization Engineer</t>
  </si>
  <si>
    <t>Washington, DC (+1 other)</t>
  </si>
  <si>
    <t>['c#', 'sql', 'java', 'python', 'r', 'splunk', 'tableau']</t>
  </si>
  <si>
    <t>Faith Electric, LLC</t>
  </si>
  <si>
    <t>Entry Level Business Analyst &amp; Data Analyst</t>
  </si>
  <si>
    <t>Ellianse LLC</t>
  </si>
  <si>
    <t>Lead Data Analyst (Hybrid)</t>
  </si>
  <si>
    <t>['sql', 'python', 'azure', 'databricks', 'power bi', 'tableau', 'sap', 'jira']</t>
  </si>
  <si>
    <t>Recognition Program Data Analyst</t>
  </si>
  <si>
    <t>The Huntington National Bank</t>
  </si>
  <si>
    <t>Data Analyst and Accountant (Principal Fiscal Analyst)</t>
  </si>
  <si>
    <t>Prince William County Government</t>
  </si>
  <si>
    <t>['oracle', 'excel', 'word', 'outlook', 'sharepoint', 'microsoft teams']</t>
  </si>
  <si>
    <t>Rent the Runway</t>
  </si>
  <si>
    <t>['sql', 'looker', 'tableau', 'github']</t>
  </si>
  <si>
    <t>Consultant Data Analyst Finance Analytics</t>
  </si>
  <si>
    <t>['sql', 'databricks', 'excel', 'tableau', 'power bi']</t>
  </si>
  <si>
    <t>DATABASE ANALYST II</t>
  </si>
  <si>
    <t>University of Alabama at Birmingham</t>
  </si>
  <si>
    <t>['javascript', 'python', 'sql', 'html', 'css', 'oracle', 'angular', 'django', 'asp.net', 'git', 'jira', 'trello']</t>
  </si>
  <si>
    <t>New Lenox, IL</t>
  </si>
  <si>
    <t>Cincinnati, OH</t>
  </si>
  <si>
    <t>Encore Talent Solutions</t>
  </si>
  <si>
    <t>Data Analyst - Corporate Accounting (On-Site, Charlotte, NC)</t>
  </si>
  <si>
    <t>ScentAir Technologies LLC</t>
  </si>
  <si>
    <t>Financial Data Analyst (GC/USC)</t>
  </si>
  <si>
    <t>Infosoft, Inc.</t>
  </si>
  <si>
    <t>['tableau', 'power bi', 'excel', 'powerpoint', 'sharepoint']</t>
  </si>
  <si>
    <t>Data Analyst, Nursing Resources</t>
  </si>
  <si>
    <t>Albany Medical Center</t>
  </si>
  <si>
    <t>USM</t>
  </si>
  <si>
    <t>Insight Data Analyst - W2 Only - Local to Chicago</t>
  </si>
  <si>
    <t>['sql', 'spark', 'tableau', 'powerpoint', 'excel']</t>
  </si>
  <si>
    <t>DATA ANALYST LEAD</t>
  </si>
  <si>
    <t>['ms access', 'excel', 'sap']</t>
  </si>
  <si>
    <t>Human Capital Data Analyst</t>
  </si>
  <si>
    <t>['sql', 'python', 'r', 'spss', 'powerpoint']</t>
  </si>
  <si>
    <t>Consultant (Head) Strategy, Operations, Process Improvement &amp; Data Analytics</t>
  </si>
  <si>
    <t>Rwanda</t>
  </si>
  <si>
    <t>Mastercard Foundation</t>
  </si>
  <si>
    <t>AI Insights Data Analyst</t>
  </si>
  <si>
    <t>Infosoft</t>
  </si>
  <si>
    <t>Business Data Analyst - Auxiliary Administration</t>
  </si>
  <si>
    <t>Kennesaw State University</t>
  </si>
  <si>
    <t>Azure Data Architect/Lead (Medallion Architecture)</t>
  </si>
  <si>
    <t>Minneapolis, MN</t>
  </si>
  <si>
    <t>FUSTIS LLC</t>
  </si>
  <si>
    <t>['sql', 'azure', 'databricks', 'spark', 'power bi']</t>
  </si>
  <si>
    <t>Hackensack, NJ</t>
  </si>
  <si>
    <t>Soles with Aura</t>
  </si>
  <si>
    <t>Harold Levinson Associates</t>
  </si>
  <si>
    <t>Data Analyst – Investment Management</t>
  </si>
  <si>
    <t>Denken Solutions Inc</t>
  </si>
  <si>
    <t>['sql', 'snowflake', 'jira']</t>
  </si>
  <si>
    <t>Senior Financial/Data Analyst - Now Hiring</t>
  </si>
  <si>
    <t>Workoo Technologies</t>
  </si>
  <si>
    <t>Romeoville, IL</t>
  </si>
  <si>
    <t>Work Now Staffing</t>
  </si>
  <si>
    <t>Okta</t>
  </si>
  <si>
    <t>['sql', 'python', 'java', 'snowflake', 'tableau']</t>
  </si>
  <si>
    <t>Assistant Director of Financial Aid Data and Reporting (Data Analyst)</t>
  </si>
  <si>
    <t>Indiana University Indianapolis</t>
  </si>
  <si>
    <t>Hydrologic Data Analyst and Modeler</t>
  </si>
  <si>
    <t>Wealth BA with Data Analyst</t>
  </si>
  <si>
    <t>['sql', 'hadoop', 'jira', 'confluence']</t>
  </si>
  <si>
    <t>Regulatory &amp; Medical Affairs - Data Analyst - Now Hiring</t>
  </si>
  <si>
    <t>Lawrence Township, NJ</t>
  </si>
  <si>
    <t>['python', 'r', 'sas', 'sas', 'sql', 'tableau', 'power bi']</t>
  </si>
  <si>
    <t>['python', 'r', 'excel']</t>
  </si>
  <si>
    <t>Insurance Data Analyst</t>
  </si>
  <si>
    <t>Shelton, CT</t>
  </si>
  <si>
    <t>William Raveis Real Estate</t>
  </si>
  <si>
    <t>Material Master Data Analyst</t>
  </si>
  <si>
    <t>['sap', 'excel', 'clickup']</t>
  </si>
  <si>
    <t>Telnet-Inc</t>
  </si>
  <si>
    <t>Training Data Analyst - Non IT</t>
  </si>
  <si>
    <t>Devcare</t>
  </si>
  <si>
    <t>Administrative Services Assistant / Training Data Analyst /31609</t>
  </si>
  <si>
    <t>Clinton, TN</t>
  </si>
  <si>
    <t>Business Intelligence Technician, Data analyst with MS Azure, SQL Server, BI.</t>
  </si>
  <si>
    <t>Open IT Labs LLC</t>
  </si>
  <si>
    <t>['sql', 'python', 'sql server', 'azure', 'power bi', 'excel']</t>
  </si>
  <si>
    <t>Part-Time Data Entry and Consumer Insights Analyst (Hiring Immediately)</t>
  </si>
  <si>
    <t>Maxion Research</t>
  </si>
  <si>
    <t>Data, Record &amp; Technology Risk Professional</t>
  </si>
  <si>
    <t>Eggs Unlimited</t>
  </si>
  <si>
    <t>['vba', 'power bi', 'excel']</t>
  </si>
  <si>
    <t>Decision Scientist, Operations Research - Full-time</t>
  </si>
  <si>
    <t>Delta Air Lines, Inc.</t>
  </si>
  <si>
    <t>['python', 'sql', 'aws', 'git']</t>
  </si>
  <si>
    <t>Master Data Analyst - Full-time</t>
  </si>
  <si>
    <t>Canon USA &amp; Affiliates</t>
  </si>
  <si>
    <t>Business Data Analyst- W2 only</t>
  </si>
  <si>
    <t>Signature IT World Inc</t>
  </si>
  <si>
    <t>iMPact Business Group</t>
  </si>
  <si>
    <t>Junior data scientist/Data Analyst</t>
  </si>
  <si>
    <t>['java', 'sas', 'sas', 'python']</t>
  </si>
  <si>
    <t>['java', 'outlook']</t>
  </si>
  <si>
    <t>Data Analyst - Construction</t>
  </si>
  <si>
    <t>Swinerton</t>
  </si>
  <si>
    <t>['r', 'python', 'sql', 'databricks', 'snowflake', 'redshift', 'excel', 'power bi', 'tableau', 'looker']</t>
  </si>
  <si>
    <t>Analyst - Agncy/Mktg Analytics</t>
  </si>
  <si>
    <t>['python', 'sas', 'sas', 'sql', 'aws', 'redshift', 'power bi']</t>
  </si>
  <si>
    <t>Logistics Data Analyst</t>
  </si>
  <si>
    <t>['snowflake', 'word', 'excel', 'powerpoint', 'tableau', 'power bi', 'sap']</t>
  </si>
  <si>
    <t>Shared Services Data Analyst</t>
  </si>
  <si>
    <t>SPG - Specialty Program Group</t>
  </si>
  <si>
    <t>Statistical Reporting Specialist</t>
  </si>
  <si>
    <t>Everest</t>
  </si>
  <si>
    <t>ACC Fighter MFOQA Flight Data Analyst</t>
  </si>
  <si>
    <t>Universal Technical Resource Services, Inc.</t>
  </si>
  <si>
    <t>Hill International</t>
  </si>
  <si>
    <t>Woodstock, IL</t>
  </si>
  <si>
    <t>The McHenry County ROE Application Consortium</t>
  </si>
  <si>
    <t>1st Shift -Data Analyst</t>
  </si>
  <si>
    <t>Epic Data Analyst</t>
  </si>
  <si>
    <t>Investment Financial Data Analyst</t>
  </si>
  <si>
    <t>San Juan 901</t>
  </si>
  <si>
    <t>['spreadsheet', 'excel', 'flow']</t>
  </si>
  <si>
    <t>Electronics Engineer OR Principal Electronics Engineer - Data Analyst / Data Scientist - R10196636</t>
  </si>
  <si>
    <t>['python', 'java', 'c++', 'matlab', 'sql', 'bash', 'powershell', 'elasticsearch', 'vmware', 'sap', 'ansible', 'puppet', 'atlassian', 'bitbucket', 'gitlab', 'confluence', 'jira']</t>
  </si>
  <si>
    <t>Jourdanton, TX</t>
  </si>
  <si>
    <t>SJRC Texas Inc</t>
  </si>
  <si>
    <t>Mid-Sr. Energy Trading Settlements Analyst, Renewables - REMOTE</t>
  </si>
  <si>
    <t>ThinkBAC Consulting</t>
  </si>
  <si>
    <t>Senior Clinical &amp; Population Health Analyst</t>
  </si>
  <si>
    <t>Data Analyst– Racial Profiling and Biased Policing Investigations Unit</t>
  </si>
  <si>
    <t>CIVILIAN COMPLAINT REVIEW BD</t>
  </si>
  <si>
    <t>Oriskany, NY</t>
  </si>
  <si>
    <t>Master Data Analyst -26324</t>
  </si>
  <si>
    <t>American Family Insurance</t>
  </si>
  <si>
    <t>['phoenix']</t>
  </si>
  <si>
    <t>Product Data Analyst (Internal)</t>
  </si>
  <si>
    <t>Workana</t>
  </si>
  <si>
    <t>['sql', 'python', 'looker', 'tableau', 'power bi']</t>
  </si>
  <si>
    <t>NURSING QUALITY DATA ANALYST</t>
  </si>
  <si>
    <t>Hudson, NY</t>
  </si>
  <si>
    <t>Columbia Memorial Health</t>
  </si>
  <si>
    <t>['word', 'powerpoint', 'excel', 'sharepoint']</t>
  </si>
  <si>
    <t>Data Analyst - Senior</t>
  </si>
  <si>
    <t>['sharepoint', 'excel']</t>
  </si>
  <si>
    <t>Dunwoody, GA</t>
  </si>
  <si>
    <t>Applications and Data Analyst</t>
  </si>
  <si>
    <t>Smithtown, NY</t>
  </si>
  <si>
    <t>Developmental Disabilities Institute Inc</t>
  </si>
  <si>
    <t>Data Analytics - Associate</t>
  </si>
  <si>
    <t>SMBC Group</t>
  </si>
  <si>
    <t>['sql', 'python', 'power bi', 'excel', 'powerpoint', 'word']</t>
  </si>
  <si>
    <t>AI Analyst (Data Science + AI)</t>
  </si>
  <si>
    <t>Jacobs</t>
  </si>
  <si>
    <t>['python', 'typescript', 'r', 'sql', 'azure', 'aws', 'power bi']</t>
  </si>
  <si>
    <t>Health Data Terminologist</t>
  </si>
  <si>
    <t>Veeva Systems</t>
  </si>
  <si>
    <t>Social Care Network Data Analyst</t>
  </si>
  <si>
    <t>Center For Family Life in Sunset Park</t>
  </si>
  <si>
    <t>['sql', 'python', 'pandas', 'tableau', 'powerpoint']</t>
  </si>
  <si>
    <t>Hondo, TX</t>
  </si>
  <si>
    <t>SJRC Texas | Belong</t>
  </si>
  <si>
    <t>Lake Barrington, IL</t>
  </si>
  <si>
    <t>Union One</t>
  </si>
  <si>
    <t>Technical Advisor to the CTO</t>
  </si>
  <si>
    <t>Penn Interactive</t>
  </si>
  <si>
    <t>Data Analyst – Corporate Accounting (On-Site, Charlotte, NC)</t>
  </si>
  <si>
    <t>Pineville, NC</t>
  </si>
  <si>
    <t>ScentAir Technologies</t>
  </si>
  <si>
    <t>Analytics Engineer (East Coast Preferred)</t>
  </si>
  <si>
    <t>Year Up</t>
  </si>
  <si>
    <t>['sql', 'python', 'snowflake', 'aws', 'tableau', 'git']</t>
  </si>
  <si>
    <t>Intern, Data Analyst</t>
  </si>
  <si>
    <t>Columbus, OH</t>
  </si>
  <si>
    <t>ENGIE North America Inc.</t>
  </si>
  <si>
    <t>['python', 'jupyter', 'excel']</t>
  </si>
  <si>
    <t>Data Manager - Environmental (CSST or CAC - NO FIELD work)</t>
  </si>
  <si>
    <t>Senior Information Analyst - Now Hiring</t>
  </si>
  <si>
    <t>Civilian Office of Police Accountability</t>
  </si>
  <si>
    <t>['sql', 'python', 'sql server', 'azure', 'excel']</t>
  </si>
  <si>
    <t>Data Conversion Analyst (Mainframe)</t>
  </si>
  <si>
    <t>['cobol', 'java', 'python', 'db2', 'angular']</t>
  </si>
  <si>
    <t>Data Management and Collaboration Analyst - Now Hiring</t>
  </si>
  <si>
    <t>Church's Chicken</t>
  </si>
  <si>
    <t>['go', 'monday.com', 'asana', 'smartsheet']</t>
  </si>
  <si>
    <t>Principal Analyst, IT Quality &amp; Data Analytics</t>
  </si>
  <si>
    <t>Frisco, TX (+1 other)</t>
  </si>
  <si>
    <t>T-Mobile</t>
  </si>
  <si>
    <t>['sql', 'oracle', 'azure', 'snowflake', 'databricks', 'tableau', 'power bi']</t>
  </si>
  <si>
    <t>Senior BI Engineer</t>
  </si>
  <si>
    <t>Batavia, OH</t>
  </si>
  <si>
    <t>Maddox Industrial Transformer</t>
  </si>
  <si>
    <t>['sql', 'typescript', 'mysql', 'bigquery', 'windows', 'sheets', 'asana', 'slack', 'ringcentral']</t>
  </si>
  <si>
    <t>['python', 'mysql', 'snowflake']</t>
  </si>
  <si>
    <t>Mobile Money Specialist</t>
  </si>
  <si>
    <t>Democratic Republic of the Congo</t>
  </si>
  <si>
    <t>Congo, Democratic Republic of the</t>
  </si>
  <si>
    <t>['java', 'python', 'shell', 'nosql', 'mongodb', 'mongodb', 'mysql', 'oracle', 'azure', 'react', 'spring', 'jquery', 'angular', 'tableau', 'kubernetes', 'jenkins', 'ansible']</t>
  </si>
  <si>
    <t>Report Writer Data Analyst 2 - Now Hiring</t>
  </si>
  <si>
    <t>Spartanburg, SC</t>
  </si>
  <si>
    <t>Security Finance</t>
  </si>
  <si>
    <t>['sql', 'crystal', 'tableau']</t>
  </si>
  <si>
    <t>Organizational Development Project and Data Analyst- Hybrid</t>
  </si>
  <si>
    <t>Azusa, CA</t>
  </si>
  <si>
    <t>City of Hope</t>
  </si>
  <si>
    <t>['phoenix', 'excel']</t>
  </si>
  <si>
    <t>Data Analyst-Statistical-Staff</t>
  </si>
  <si>
    <t>Pleasant Prairie, WI</t>
  </si>
  <si>
    <t>ULINE</t>
  </si>
  <si>
    <t>Topeka, KS</t>
  </si>
  <si>
    <t>Charleston, WV</t>
  </si>
  <si>
    <t>CMO Cashflow Data Analyst - Now Hiring</t>
  </si>
  <si>
    <t>Buffalo, SC</t>
  </si>
  <si>
    <t>London Stock Exchange Group</t>
  </si>
  <si>
    <t>['python', 'go', 'unix', 'excel', 'flow']</t>
  </si>
  <si>
    <t>Merrimack, NH</t>
  </si>
  <si>
    <t>Data Analyst Senior - Now Hiring</t>
  </si>
  <si>
    <t>Welbehealth</t>
  </si>
  <si>
    <t>Care Coordination Quality Data Analyst - Full-time</t>
  </si>
  <si>
    <t>Charter Care Health Partners</t>
  </si>
  <si>
    <t>Sr Fraud Data Analyst (REMOTE) - Now Hiring</t>
  </si>
  <si>
    <t>['sas', 'sas', 'sql', 'tableau']</t>
  </si>
  <si>
    <t>Analyst Data Analytics - US Based Rempote - Full-time</t>
  </si>
  <si>
    <t>Total Vision Llc</t>
  </si>
  <si>
    <t>['crystal', 'excel', 'power bi', 'word', 'outlook']</t>
  </si>
  <si>
    <t>Data Reporting Analyst - HNAS</t>
  </si>
  <si>
    <t>['sql', 'excel', 'word']</t>
  </si>
  <si>
    <t>Data Architect</t>
  </si>
  <si>
    <t>Fox Chapel, PA</t>
  </si>
  <si>
    <t>['nosql', 'aws', 'azure', 'snowflake', 'sap']</t>
  </si>
  <si>
    <t>AI/Data Architect, Principal</t>
  </si>
  <si>
    <t>['nosql', 'sql', 'databricks', 'azure', 'aws', 'snowflake', 'tableau']</t>
  </si>
  <si>
    <t>Document Controls Analyst - Mission Critical, Data Centers</t>
  </si>
  <si>
    <t>STVorporated</t>
  </si>
  <si>
    <t>Data Analyst, Bureau of Epidemiology Services - Now Hiring</t>
  </si>
  <si>
    <t>City of New York</t>
  </si>
  <si>
    <t>['sql', 'sas', 'sas', 'ms access']</t>
  </si>
  <si>
    <t>Laboratory Medical Technologist (MLT)</t>
  </si>
  <si>
    <t>Marianna, FL</t>
  </si>
  <si>
    <t>Jackson Hospital</t>
  </si>
  <si>
    <t>Assistant Manager, Data Strategy &amp; Reporting</t>
  </si>
  <si>
    <t>Bengaluru, Karnataka, India</t>
  </si>
  <si>
    <t>Data Analyst - Analytics</t>
  </si>
  <si>
    <t>Irvington, NY</t>
  </si>
  <si>
    <t>Peco Pallet</t>
  </si>
  <si>
    <t>['sql', 'vba', 'sql server', 'alteryx', 'excel', 'power bi', 'powerpoint']</t>
  </si>
  <si>
    <t>Burlington, IA</t>
  </si>
  <si>
    <t>Employee Benefit Systems, Inc</t>
  </si>
  <si>
    <t>['sql', 'python', 'visio']</t>
  </si>
  <si>
    <t>Data Governance Analyst III</t>
  </si>
  <si>
    <t>['sql', 'sas', 'sas', 'r', 'python', 'sql server', 'oracle', 'tableau', 'power bi', 'cognos', 'spss', 'ms access']</t>
  </si>
  <si>
    <t>Data Reporting &amp; Insights Analyst</t>
  </si>
  <si>
    <t>WisdomTree</t>
  </si>
  <si>
    <t>Patient Education Consultant</t>
  </si>
  <si>
    <t>Panama City, FL</t>
  </si>
  <si>
    <t>Tactile Medical</t>
  </si>
  <si>
    <t>Advanced Database Administrator</t>
  </si>
  <si>
    <t>Data Analyst (Beta-Tester, please read desc)</t>
  </si>
  <si>
    <t>Application Buddy LLC</t>
  </si>
  <si>
    <t>['sql', 'r', 'python', 'aws', 'snowflake', 'bigquery', 'tableau', 'power bi', 'looker', 'excel', 'git', 'jira', 'zoom']</t>
  </si>
  <si>
    <t>Data Architect (DE local only)</t>
  </si>
  <si>
    <t>Morph Enterprise</t>
  </si>
  <si>
    <t>['sql', 'python', 'java', 'scala', 'azure', 'airflow', 'docker', 'kubernetes']</t>
  </si>
  <si>
    <t>DJI Service LLC</t>
  </si>
  <si>
    <t>Data Market Analyst</t>
  </si>
  <si>
    <t>['sql', 'tableau', 'qlik', 'flow']</t>
  </si>
  <si>
    <t>The Community Foundation For Greater Atlanta</t>
  </si>
  <si>
    <t>North Las Vegas, NV</t>
  </si>
  <si>
    <t>Sr. Metrics &amp; Reporting/Power BI/Data Analyst</t>
  </si>
  <si>
    <t>VSG Business Solutions LLC</t>
  </si>
  <si>
    <t>Data and Systems Analyst</t>
  </si>
  <si>
    <t>South Bend, IN</t>
  </si>
  <si>
    <t>University of Notre Dame</t>
  </si>
  <si>
    <t>['sql', 'python', 'r', 'tableau', 'power bi', 'excel']</t>
  </si>
  <si>
    <t>IN Associate   Data Quality and Governance Captive Financial Services Advisory Mumbai</t>
  </si>
  <si>
    <t>Associate Researcher (Dr Scott's Lab)(Part Time ) - Metabolism Institute</t>
  </si>
  <si>
    <t>Mount Sinai Health System</t>
  </si>
  <si>
    <t>['unity']</t>
  </si>
  <si>
    <t>Data visualization Analyst</t>
  </si>
  <si>
    <t>VivSoft</t>
  </si>
  <si>
    <t>['html', 'javascript', 'qlik', 'sap', 'sharepoint']</t>
  </si>
  <si>
    <t>Niles, IL</t>
  </si>
  <si>
    <t>Imbibe</t>
  </si>
  <si>
    <t>EPITEC</t>
  </si>
  <si>
    <t>Analytics Engineer - Playback Data (L5)</t>
  </si>
  <si>
    <t>['go', 'sql', 'python', 'typescript', 'scala']</t>
  </si>
  <si>
    <t>Columbus, GA</t>
  </si>
  <si>
    <t>Synovus</t>
  </si>
  <si>
    <t>['sql', 'sql server', 'tableau', 'ssrs']</t>
  </si>
  <si>
    <t>Medical Data Analyst</t>
  </si>
  <si>
    <t>Jewett Orthopedic Institute Surgery Center, LLC</t>
  </si>
  <si>
    <t>Waukesha, WI</t>
  </si>
  <si>
    <t>Truity Partners</t>
  </si>
  <si>
    <t>Web Data Analyst</t>
  </si>
  <si>
    <t>['drupal', 'tableau', 'qlik']</t>
  </si>
  <si>
    <t>Manager, Data Analyst (Data Management)</t>
  </si>
  <si>
    <t>Travelers</t>
  </si>
  <si>
    <t>Ascot Group</t>
  </si>
  <si>
    <t>['sql', 'gdpr', 'power bi', 'excel']</t>
  </si>
  <si>
    <t>Data Owner Lead Analyst - C13 - IRVING</t>
  </si>
  <si>
    <t>Citigroup Inc</t>
  </si>
  <si>
    <t>0100 KeyBank National Association</t>
  </si>
  <si>
    <t>Senior Digital Marketing Analyst/ABM Lead</t>
  </si>
  <si>
    <t>WhiteCrow</t>
  </si>
  <si>
    <t>Namibia</t>
  </si>
  <si>
    <t>['sql', 'python', 'snowflake', 'git']</t>
  </si>
  <si>
    <t>Data Analyst/Scientist (Customer Analytics)</t>
  </si>
  <si>
    <t>Data Analyst - Mail Tracking</t>
  </si>
  <si>
    <t>Kirby, TX</t>
  </si>
  <si>
    <t>Postal Center International</t>
  </si>
  <si>
    <t>['windows', 'excel', 'powerpoint']</t>
  </si>
  <si>
    <t>Clawson, MI</t>
  </si>
  <si>
    <t>Jars Cannabis</t>
  </si>
  <si>
    <t>['sql', 'spark', 'sheets', 'excel', 'sap', 'tableau', 'power bi', 'flow']</t>
  </si>
  <si>
    <t>Battle Creek, MI</t>
  </si>
  <si>
    <t>Production Data Analyst Assistant</t>
  </si>
  <si>
    <t>Haliburton International Foods, Inc.</t>
  </si>
  <si>
    <t>['sql', 'python', 'sas', 'sas', 'tableau']</t>
  </si>
  <si>
    <t>Data Analyst - Celonis</t>
  </si>
  <si>
    <t>Govplace</t>
  </si>
  <si>
    <t>Wall Township, NJ</t>
  </si>
  <si>
    <t>The Judge Group</t>
  </si>
  <si>
    <t>['sql', 'python', 'databricks', 'spreadsheet', 'excel', 'sheets', 'tableau']</t>
  </si>
  <si>
    <t>Pomeroy</t>
  </si>
  <si>
    <t>Analyst II - Data Collection (Hybrid)</t>
  </si>
  <si>
    <t>Entech Medical Staffing</t>
  </si>
  <si>
    <t>Senior Sales Operations Analyst, Analytics</t>
  </si>
  <si>
    <t>ActiveCampaign</t>
  </si>
  <si>
    <t>['sql', 'excel', 'sheets', 'tableau', 'looker', 'power bi']</t>
  </si>
  <si>
    <t>Regulatory Data Analyst</t>
  </si>
  <si>
    <t>Advantra Consulting Group</t>
  </si>
  <si>
    <t>['sql', 'db2', 'sql server', 'aws', 'snowflake']</t>
  </si>
  <si>
    <t>Business Data Analyst ( Local applicants only)</t>
  </si>
  <si>
    <t>W L Staton Plumbing Heating &amp; Cooling</t>
  </si>
  <si>
    <t>Business Analyst / Data Analyst (Data Governance)</t>
  </si>
  <si>
    <t>SGA Inc.</t>
  </si>
  <si>
    <t>Junior Data Analyst / Data Scientist</t>
  </si>
  <si>
    <t>Incatern Data Services LLC</t>
  </si>
  <si>
    <t>Lead Data Analyst with P&amp;C Exp</t>
  </si>
  <si>
    <t>Value Connect Corp</t>
  </si>
  <si>
    <t>['sql', 'python', 'db2', 'snowflake', 'aws', 'jira']</t>
  </si>
  <si>
    <t>Professional Services Data Operations Analyst</t>
  </si>
  <si>
    <t>Brightree</t>
  </si>
  <si>
    <t>Analytics Engineer III</t>
  </si>
  <si>
    <t>6sense</t>
  </si>
  <si>
    <t>['python', 'r', 'sql', 'tableau', 'power bi', 'looker']</t>
  </si>
  <si>
    <t>Security Risk Management Data Analyst</t>
  </si>
  <si>
    <t>Cumberland, RI</t>
  </si>
  <si>
    <t>GTM Data Analyst - Target Modelling</t>
  </si>
  <si>
    <t>Stripe</t>
  </si>
  <si>
    <t>Data Analyst - TC - Data and Analy - Data Arch and Eng - FSO - Sr Mgr - Mul Positions - 1615992</t>
  </si>
  <si>
    <t>['sql', 'nosql', 'mongodb', 'mongodb', 'sql server', 'mysql', 'postgresql', 'dynamodb', 'cassandra', 'neo4j', 'elasticsearch', 'aws', 'gcp', 'azure', 'snowflake', 'databricks', 'oracle', 'redshift', 'spark', 'kafka', 'github', 'kubernetes', 'jenkins', 'terraform']</t>
  </si>
  <si>
    <t>Part-Time Bioinformatics NGS Data Analyst Consultant (LC 34576-1)</t>
  </si>
  <si>
    <t>TechData Service Company, LLC</t>
  </si>
  <si>
    <t>['bash', 'python', 'github', 'git']</t>
  </si>
  <si>
    <t>Paycomonline.net</t>
  </si>
  <si>
    <t>['snowflake', 'gdpr', 'power bi']</t>
  </si>
  <si>
    <t>Data Operations Analyst - Reference Data</t>
  </si>
  <si>
    <t>Point72</t>
  </si>
  <si>
    <t>Ops Data Analyst - South America</t>
  </si>
  <si>
    <t>['sql', 'looker', 'tableau', 'power bi']</t>
  </si>
  <si>
    <t>Marketing Data Analyst II</t>
  </si>
  <si>
    <t>Hollywood Park, TX</t>
  </si>
  <si>
    <t>Stirista</t>
  </si>
  <si>
    <t>['python', 'r', 'tableau']</t>
  </si>
  <si>
    <t>Palm Desert, CA</t>
  </si>
  <si>
    <t>Analyst IDM 1</t>
  </si>
  <si>
    <t>['azure', 'aws', 'splunk', 'word']</t>
  </si>
  <si>
    <t>Data Analyst III (SQL, Healthcare)</t>
  </si>
  <si>
    <t>New Hampshire</t>
  </si>
  <si>
    <t>Senior Cybersecurity Analyst/</t>
  </si>
  <si>
    <t>['aws', 'azure', 'windows', 'splunk']</t>
  </si>
  <si>
    <t>Data Analyst - Provider Submission</t>
  </si>
  <si>
    <t>Amada Health</t>
  </si>
  <si>
    <t>Evaluator, IT- Data Analytics</t>
  </si>
  <si>
    <t>Western Governors University</t>
  </si>
  <si>
    <t>AML KYC Data Analyst, AVP</t>
  </si>
  <si>
    <t>['spreadsheet', 'cognos', 'excel']</t>
  </si>
  <si>
    <t>Data Scientist Associate</t>
  </si>
  <si>
    <t>Ritchie Bros.</t>
  </si>
  <si>
    <t>['shell', 'sql', 'python', 'java', 'sql server', 'bigquery', 'aws', 'redshift', 'pyspark', 'kafka', 'hadoop', 'spark', 'ssrs', 'dax']</t>
  </si>
  <si>
    <t>Business Data Analyst (Contract)</t>
  </si>
  <si>
    <t>Port of Spain, Trinidad &amp; Tobago</t>
  </si>
  <si>
    <t>Digicel</t>
  </si>
  <si>
    <t>['sql', 'excel', 'powerpoint', 'word', 'power bi', 'outlook']</t>
  </si>
  <si>
    <t>System Business Data Analyst</t>
  </si>
  <si>
    <t>University of South Carolina</t>
  </si>
  <si>
    <t>['ms access', 'excel']</t>
  </si>
  <si>
    <t>Fresher Data Analyst</t>
  </si>
  <si>
    <t>CryptoChakra</t>
  </si>
  <si>
    <t>['sql', 'r', 'spss']</t>
  </si>
  <si>
    <t>Financial Data Analyst - Now Hiring</t>
  </si>
  <si>
    <t>['sql', 'python', 'excel', 'looker', 'tableau']</t>
  </si>
  <si>
    <t>Data Analyst, Business Transformation</t>
  </si>
  <si>
    <t>Pacific, MO</t>
  </si>
  <si>
    <t>ADB Companies, LLC</t>
  </si>
  <si>
    <t>['word', 'powerpoint', 'outlook', 'excel', 'monday.com']</t>
  </si>
  <si>
    <t>Data Clerk</t>
  </si>
  <si>
    <t>business Data Analyst -  Pricing &amp; Reporting</t>
  </si>
  <si>
    <t>Starcom Consultant</t>
  </si>
  <si>
    <t>['sql', 'excel', 'visio', 'tableau', 'flow', 'jira']</t>
  </si>
  <si>
    <t>Technical Analyst - Telecommunications (2025-9292)</t>
  </si>
  <si>
    <t>Cox powered by Atrium</t>
  </si>
  <si>
    <t>Splunk Data Analyst</t>
  </si>
  <si>
    <t>Woodlawn, MD</t>
  </si>
  <si>
    <t>Sky Solutions LLC</t>
  </si>
  <si>
    <t>['splunk', 'flow']</t>
  </si>
  <si>
    <t>Business Analyst Data Analyst</t>
  </si>
  <si>
    <t>Melvindale, MI</t>
  </si>
  <si>
    <t>Entech Staffing Solutions</t>
  </si>
  <si>
    <t>['sql', 'sql server', 'azure', 'power bi', 'excel']</t>
  </si>
  <si>
    <t>Finance and Data Analyst – Hybrid</t>
  </si>
  <si>
    <t>Milford, CT</t>
  </si>
  <si>
    <t>Waters</t>
  </si>
  <si>
    <t>['excel', 'power bi', 'sap']</t>
  </si>
  <si>
    <t>ICF</t>
  </si>
  <si>
    <t>['tableau', 'excel', 'word']</t>
  </si>
  <si>
    <t>Data Quality Analyst - Junior - Now Hiring</t>
  </si>
  <si>
    <t>['powerpoint', 'excel']</t>
  </si>
  <si>
    <t>1441804 - Threat Intelligence Analyst</t>
  </si>
  <si>
    <t>France</t>
  </si>
  <si>
    <t>Data Analyst, Finance &amp; Market Research New</t>
  </si>
  <si>
    <t>BioMed Realty</t>
  </si>
  <si>
    <t>['sql', 'oracle', 'excel', 'powerpoint', 'tableau', 'power bi']</t>
  </si>
  <si>
    <t>Data Analyst Lead, TikTok Live</t>
  </si>
  <si>
    <t>Tik Tok</t>
  </si>
  <si>
    <t>['sql', 'python', 'express', 'tableau']</t>
  </si>
  <si>
    <t>Data Analytics Specialist in Market Trends (Part-time)</t>
  </si>
  <si>
    <t>Jonesboro, GA</t>
  </si>
  <si>
    <t>Together Friends Organization</t>
  </si>
  <si>
    <t>['python', 'sql', 'power bi', 'tableau']</t>
  </si>
  <si>
    <t>Forensic Data Analyst</t>
  </si>
  <si>
    <t>NANA Regional Corporation</t>
  </si>
  <si>
    <t>Business Analyst / Data Analyst</t>
  </si>
  <si>
    <t>Mitchell Martin, Inc.</t>
  </si>
  <si>
    <t>Customer Insights - Data Analyst</t>
  </si>
  <si>
    <t>M-KOPA</t>
  </si>
  <si>
    <t>['excel', 'looker', 'power bi']</t>
  </si>
  <si>
    <t>Analytics Engineer, Strategic Accounts</t>
  </si>
  <si>
    <t>Honduras</t>
  </si>
  <si>
    <t>['go', 'sql', 'python', 'bigquery', 'snowflake', 'redshift', 'airflow']</t>
  </si>
  <si>
    <t>Cracker Barrel Old Country Store</t>
  </si>
  <si>
    <t>Short Hills, NJ</t>
  </si>
  <si>
    <t>DLA Piper</t>
  </si>
  <si>
    <t>['sql', 'python', 'vba', 'c', 'power bi', 'dax', 'ssrs', 'excel']</t>
  </si>
  <si>
    <t>Sysintelli, Inc.</t>
  </si>
  <si>
    <t>['sql', 'snowflake', 'azure', 'arch', 'visio', 'jira', 'confluence']</t>
  </si>
  <si>
    <t>Program Data Analyst Specialist</t>
  </si>
  <si>
    <t>['sql', 'aurora', 'tableau', 'power bi']</t>
  </si>
  <si>
    <t>Data Operations Analyst II</t>
  </si>
  <si>
    <t>['sql', 'go', 'ssis']</t>
  </si>
  <si>
    <t>['sas', 'sas', 'sql', 'power bi', 'flow']</t>
  </si>
  <si>
    <t>Frankfort, KY</t>
  </si>
  <si>
    <t>Retail Product Data Analyst</t>
  </si>
  <si>
    <t>Blue Harlan LLC</t>
  </si>
  <si>
    <t>['excel', 'sheets', 'sap', 'flow']</t>
  </si>
  <si>
    <t>Lead-Data Analyst</t>
  </si>
  <si>
    <t>ComputerWork</t>
  </si>
  <si>
    <t>['databricks', 'tableau']</t>
  </si>
  <si>
    <t>Research Scientist, Ads QUEST</t>
  </si>
  <si>
    <t>['python', 'javascript', 'r', 'java', 'c++', 'pytorch', 'tensorflow', 'keras']</t>
  </si>
  <si>
    <t>SAS Programmer/Data Analyst</t>
  </si>
  <si>
    <t>Texas Education Agency</t>
  </si>
  <si>
    <t>['sas', 'sas', 'sql', 'javascript', 'css', 'react.js', 'jquery', 'bitbucket', 'jenkins', 'jira']</t>
  </si>
  <si>
    <t>Data Analyst (Snowflake &amp; PowerBI) - (USC/GC Only)</t>
  </si>
  <si>
    <t>['snowflake', 'power bi']</t>
  </si>
  <si>
    <t>Gloucester, MA</t>
  </si>
  <si>
    <t>['sharepoint', 'tableau']</t>
  </si>
  <si>
    <t>Data Analyst/Admin</t>
  </si>
  <si>
    <t>LeadingEdge Personnel</t>
  </si>
  <si>
    <t>Carnegie, PA</t>
  </si>
  <si>
    <t>['sql', 'c#', 'sql server']</t>
  </si>
  <si>
    <t>Data Lifecycle Analyst I</t>
  </si>
  <si>
    <t>['sql', 'word', 'spreadsheet', 'excel']</t>
  </si>
  <si>
    <t>Inceed</t>
  </si>
  <si>
    <t>Business Services &amp; Operations Data Analyst</t>
  </si>
  <si>
    <t>Chicago, IL via LinkedIn</t>
  </si>
  <si>
    <t>Hightower Advisors</t>
  </si>
  <si>
    <t>['python', 'c', 'excel']</t>
  </si>
  <si>
    <t>La Vergne, TN</t>
  </si>
  <si>
    <t>FSI Inc</t>
  </si>
  <si>
    <t>Tableau Developer / Data Analyst</t>
  </si>
  <si>
    <t>Slalom Flex (Project Based) - Data Reporting Analyst</t>
  </si>
  <si>
    <t>Slalom Consulting</t>
  </si>
  <si>
    <t>['sql', 'bigquery', 'tableau', 'powerpoint']</t>
  </si>
  <si>
    <t>Reference Data Analyst - S&amp;P Global</t>
  </si>
  <si>
    <t>Data Analyst/Program Coordinator | Enhanced Case Management (ECM)</t>
  </si>
  <si>
    <t>The April Parker Foundation</t>
  </si>
  <si>
    <t>Data Analyst III - Tableau Contractor</t>
  </si>
  <si>
    <t>Tableau Data Analyst</t>
  </si>
  <si>
    <t>REQ Solutions</t>
  </si>
  <si>
    <t>Koam Engineering Systems</t>
  </si>
  <si>
    <t>Data Analyst (Social Analytics - LucasFilm)</t>
  </si>
  <si>
    <t>['excel', 'powerpoint', 'sheets']</t>
  </si>
  <si>
    <t>Crossmedia</t>
  </si>
  <si>
    <t>Data Analyst / Financial Engineer – Treasury Dept. (Associate)</t>
  </si>
  <si>
    <t>Mizuho</t>
  </si>
  <si>
    <t>['python', 'sql', 'linux', 'tableau']</t>
  </si>
  <si>
    <t>Logistics - Data Analyst I</t>
  </si>
  <si>
    <t>Carlsbad, CA</t>
  </si>
  <si>
    <t>Full Swing Golf Inc</t>
  </si>
  <si>
    <t>['power bi', 'tableau', 'excel']</t>
  </si>
  <si>
    <t>Grand Prairie, TX</t>
  </si>
  <si>
    <t>WAHVE LLC</t>
  </si>
  <si>
    <t>Braze</t>
  </si>
  <si>
    <t>['sql', 'python', 'snowflake', 'looker', 'tableau']</t>
  </si>
  <si>
    <t>Data Analyst - Marketing &amp; Analytics</t>
  </si>
  <si>
    <t>Roanoke, IN</t>
  </si>
  <si>
    <t>Vera Bradley Sales, LLC</t>
  </si>
  <si>
    <t>Billing Clerk (Data Analyst II)</t>
  </si>
  <si>
    <t>Vision Information Technology Consultants LLC</t>
  </si>
  <si>
    <t>Call Manager/Voicemail Admin (Data Analyst II)</t>
  </si>
  <si>
    <t>Data Analyst Level 3</t>
  </si>
  <si>
    <t>['html', 'css', 'javascript', 'nosql', 'mongodb', 'mongodb', 'dynamodb', 'oracle', 'tableau']</t>
  </si>
  <si>
    <t>5484 Technical Data Analyst</t>
  </si>
  <si>
    <t>Infoorigin inc</t>
  </si>
  <si>
    <t>['sql', 'css', 'mongo', 'nosql', 'jira', 'confluence']</t>
  </si>
  <si>
    <t>Research and Policy (Data Analyst) Intern</t>
  </si>
  <si>
    <t>Early Care and Learning, Georgia Department of</t>
  </si>
  <si>
    <t>['word', 'excel', 'powerpoint', 'outlook', 'terminal']</t>
  </si>
  <si>
    <t>['python', 'vba']</t>
  </si>
  <si>
    <t>Vitco Foods</t>
  </si>
  <si>
    <t>Industrial Base Supply Chain Data Analyst</t>
  </si>
  <si>
    <t>['sql', 'nosql', 'python', 'r', 'pandas', 'scikit-learn', 'tableau', 'power bi']</t>
  </si>
  <si>
    <t>Customer Support Data Analyst</t>
  </si>
  <si>
    <t>CornerStone Staffing</t>
  </si>
  <si>
    <t>['sheets', 'word', 'excel', 'outlook']</t>
  </si>
  <si>
    <t>Davie, FL</t>
  </si>
  <si>
    <t>Aequor</t>
  </si>
  <si>
    <t>['python', 'r', 'sql', 'tensorflow', 'pytorch', 'power bi']</t>
  </si>
  <si>
    <t>Data Analyst, Risk Adjustment</t>
  </si>
  <si>
    <t>AltaMed</t>
  </si>
  <si>
    <t>snaphunt-ats</t>
  </si>
  <si>
    <t>Entry Level Data Specialist (Inventory Planner)</t>
  </si>
  <si>
    <t>Everett, WA</t>
  </si>
  <si>
    <t>Azure Data Analyst (2) - 5770313</t>
  </si>
  <si>
    <t>Accenture</t>
  </si>
  <si>
    <t>['sql', 'c', 'r', 'azure', 'watson', 'angular']</t>
  </si>
  <si>
    <t>Senior Audience Segmentation and Data Analyst</t>
  </si>
  <si>
    <t>Choice Hotels International</t>
  </si>
  <si>
    <t>['sql', 'gdpr', 'excel', 'zoom']</t>
  </si>
  <si>
    <t>Data Analyst - Public Health</t>
  </si>
  <si>
    <t>Hopewell, NC</t>
  </si>
  <si>
    <t>Mecklenburg County</t>
  </si>
  <si>
    <t>['sql', 'ssrs', 'power bi', 'dax']</t>
  </si>
  <si>
    <t>Data Quality Manager | Vertis North</t>
  </si>
  <si>
    <t>Imus City, Cavite, Philippines</t>
  </si>
  <si>
    <t>TaskUs</t>
  </si>
  <si>
    <t>['sql', 'python', 'excel', 'sheets']</t>
  </si>
  <si>
    <t>Analyst, Finance Master Data Accounting &amp; Controlling</t>
  </si>
  <si>
    <t>WorkGenius Group</t>
  </si>
  <si>
    <t>West Windsor Township, NJ</t>
  </si>
  <si>
    <t>Innovative Statistical Scientist Lead</t>
  </si>
  <si>
    <t>Coach USA</t>
  </si>
  <si>
    <t>Vision Information Technology Consultants  LLC</t>
  </si>
  <si>
    <t>['outlook', 'word', 'excel']</t>
  </si>
  <si>
    <t>['excel', 'word', 'outlook', 'powerpoint', 'unity']</t>
  </si>
  <si>
    <t>Cypress, CA</t>
  </si>
  <si>
    <t>Analyst, Finance Master Data Accounting and Controlling</t>
  </si>
  <si>
    <t>Variation Scientist/ Genetics Data Analyst (REMOTE/NO C2C)</t>
  </si>
  <si>
    <t>Amerit Consulting</t>
  </si>
  <si>
    <t>['windows', 'zoom']</t>
  </si>
  <si>
    <t>Mid- Level Data Analyst (4395)</t>
  </si>
  <si>
    <t>DSG Cleared Jobs</t>
  </si>
  <si>
    <t>['html', 'css', 'javascript', 'sql', 'react', 'microstrategy', 'jira', 'confluence']</t>
  </si>
  <si>
    <t>South Pasadena, CA</t>
  </si>
  <si>
    <t>Staff Data Analyst, Product Analytics</t>
  </si>
  <si>
    <t>['sql', 'python', 'r', 'looker']</t>
  </si>
  <si>
    <t>Oshkosh, WI</t>
  </si>
  <si>
    <t>JPS Tech Solutions LLC</t>
  </si>
  <si>
    <t>['sql', 'python', 'r', 'aws', 'azure', 'excel', 'tableau', 'power bi']</t>
  </si>
  <si>
    <t>Financial Data Analyst - Entry Level</t>
  </si>
  <si>
    <t>Data Analytics Analyst - S&amp;P Global</t>
  </si>
  <si>
    <t>['vba', 'r', 'python', 'sas', 'sas', 'matlab', 'c++', 'excel']</t>
  </si>
  <si>
    <t>Slalom</t>
  </si>
  <si>
    <t>Data Analyst/Power BI/Power Query || (W2 ONLY, MUST BE FROM CA STATE) || Remote</t>
  </si>
  <si>
    <t>Finezi</t>
  </si>
  <si>
    <t>['c', 'sas', 'sas', 'python', 'sql', 'power bi']</t>
  </si>
  <si>
    <t>Operations Test Analyst - Data Links</t>
  </si>
  <si>
    <t>['go', 'python', 'terminal']</t>
  </si>
  <si>
    <t>EDI Data Analyst</t>
  </si>
  <si>
    <t>AssuredPartners</t>
  </si>
  <si>
    <t>['sql', 'java', 'excel']</t>
  </si>
  <si>
    <t>Business Data Analyst / Fully remote / SQL</t>
  </si>
  <si>
    <t>Motion Recruitment Partners, LLC</t>
  </si>
  <si>
    <t>['sql', 'python', 'r', 'sql server', 'oracle', 'aws', 'azure', 'excel', 'powerpoint', 'word']</t>
  </si>
  <si>
    <t>Business Data Analyst, Construction (Entry Level)</t>
  </si>
  <si>
    <t>Arbutus, MD</t>
  </si>
  <si>
    <t>EMCOR</t>
  </si>
  <si>
    <t>Kennedy Wilson</t>
  </si>
  <si>
    <t>['sql', 'python', 'excel', 'sheets', 'looker', 'power bi']</t>
  </si>
  <si>
    <t>Data Analyst"</t>
  </si>
  <si>
    <t>United Software Group</t>
  </si>
  <si>
    <t>Wayne, NY</t>
  </si>
  <si>
    <t>Pyramid Consulting, Inc.</t>
  </si>
  <si>
    <t>['sql', 'snowflake', 'oracle', 'aws', 'gdpr', 'power bi']</t>
  </si>
  <si>
    <t>Global Payments Business Data Analyst</t>
  </si>
  <si>
    <t>Entry-Level Data Analytics Support Role</t>
  </si>
  <si>
    <t>Rockford Mutual Insurance Company</t>
  </si>
  <si>
    <t>Procurement Data Analyst III</t>
  </si>
  <si>
    <t>['sql', 'excel', 'tableau', 'power bi', 'alteryx']</t>
  </si>
  <si>
    <t>Data Course Author</t>
  </si>
  <si>
    <t>San Salvador, El Salvador</t>
  </si>
  <si>
    <t>El Salvador</t>
  </si>
  <si>
    <t>['python', 'sql', 'jupyter', 'pandas', 'scikit-learn', 'excel', 'notion', 'slack', 'zoom']</t>
  </si>
  <si>
    <t>Financial Data Analyst-Tampa</t>
  </si>
  <si>
    <t>Data Analyst Expert - 35 - 75/hr</t>
  </si>
  <si>
    <t>AfterQuery</t>
  </si>
  <si>
    <t>Data Analyst - Digital Media &amp; Entertainment - onsite</t>
  </si>
  <si>
    <t>Della Infotech Inc.</t>
  </si>
  <si>
    <t>['sql', 'python', 'excel', 'powerpoint', 'tableau']</t>
  </si>
  <si>
    <t>Digital Analytics - W2</t>
  </si>
  <si>
    <t>Primus Software Corporation</t>
  </si>
  <si>
    <t>['javascript', 'html', 'css', 'tableau']</t>
  </si>
  <si>
    <t>IT Process Consultant III - Business Intelligence / Data Analyst</t>
  </si>
  <si>
    <t>NIS Solutions Corp.</t>
  </si>
  <si>
    <t>['sharepoint', 'outlook', 'word', 'excel', 'powerpoint', 'visio', 'power bi']</t>
  </si>
  <si>
    <t>Data Analyst - 13 Week Local Contract</t>
  </si>
  <si>
    <t>San Bernardino, CA</t>
  </si>
  <si>
    <t>Elite Healthcare Staffing</t>
  </si>
  <si>
    <t>['word', 'excel', 'outlook', 'powerpoint']</t>
  </si>
  <si>
    <t>Supply Chain Management Data Analyst</t>
  </si>
  <si>
    <t>Teaneck, NJ</t>
  </si>
  <si>
    <t>Hanwha Techwin America Inc</t>
  </si>
  <si>
    <t>['python', 'sql', 'oracle', 'sap', 'excel', 'power bi', 'tableau']</t>
  </si>
  <si>
    <t>['sql', 'azure', 'angular']</t>
  </si>
  <si>
    <t>Harrisburg, PA via LinkedIn</t>
  </si>
  <si>
    <t>['r', 'python', 'sql', 'excel', 'word', 'powerpoint', 'flow']</t>
  </si>
  <si>
    <t>Data &amp; Excel Analyst</t>
  </si>
  <si>
    <t>Soni</t>
  </si>
  <si>
    <t>Cockrell Hill, TX</t>
  </si>
  <si>
    <t>Eagle Eye Technologies</t>
  </si>
  <si>
    <t>Junior data analyst</t>
  </si>
  <si>
    <t>Coldwater, MI</t>
  </si>
  <si>
    <t>['java', 'python', 'javascript', 'c++', 'databricks', 'tensorflow', 'spring', 'excel', 'tableau', 'docker', 'jenkins', 'github', 'kubernetes']</t>
  </si>
  <si>
    <t>Enterprise Data &amp; Analytics Data Analysts x3</t>
  </si>
  <si>
    <t>A4804- Visualization Data Analyst (HYBRID)(No C2C/H1B)</t>
  </si>
  <si>
    <t>NetSource, Inc.</t>
  </si>
  <si>
    <t>Healthcare Analytics Engineer, Innovation Center</t>
  </si>
  <si>
    <t>ECG Management Consultants</t>
  </si>
  <si>
    <t>['sql', 'python', 'php', 'r', 'java', 'scala', 'sql server', 'azure', 'aws', 'spark', 'hadoop', 'unix', 'linux', 'power bi', 'tableau', 'docker', 'git']</t>
  </si>
  <si>
    <t>Sr. Business Intelligence Data Analyst</t>
  </si>
  <si>
    <t>HHAeXchange</t>
  </si>
  <si>
    <t>Ecommerce Data Analyst</t>
  </si>
  <si>
    <t>Revision Skincare®</t>
  </si>
  <si>
    <t>Data Entry Clerk/ Office Assistant</t>
  </si>
  <si>
    <t>Shingle Springs, CA</t>
  </si>
  <si>
    <t>Snowline Engineering</t>
  </si>
  <si>
    <t>Jr. Analyst, People Data (Animation)</t>
  </si>
  <si>
    <t>Burbank, CA via LinkedIn</t>
  </si>
  <si>
    <t>['sheets', 'airtable']</t>
  </si>
  <si>
    <t>Navy Data Collection Analyst (DCA)</t>
  </si>
  <si>
    <t>Port Hueneme, CA via Indeed</t>
  </si>
  <si>
    <t>VISTA Technology Services</t>
  </si>
  <si>
    <t>['go', 'powerpoint']</t>
  </si>
  <si>
    <t>Boise, ID</t>
  </si>
  <si>
    <t>['sql', 'python', 'go', 'azure', 'power bi', 'tableau']</t>
  </si>
  <si>
    <t>Permanent Non-Clinical - Information Technology Data Analyst</t>
  </si>
  <si>
    <t>El Monte, CA</t>
  </si>
  <si>
    <t>Aya Healthcare</t>
  </si>
  <si>
    <t>Inter-Con Security</t>
  </si>
  <si>
    <t>Paige, TX</t>
  </si>
  <si>
    <t>MLR.org</t>
  </si>
  <si>
    <t>MLR</t>
  </si>
  <si>
    <t>['sql', 'excel', 'tableau', 'power bi', 'looker']</t>
  </si>
  <si>
    <t>Pimmit Hills, VA</t>
  </si>
  <si>
    <t>Neptune Township, NJ</t>
  </si>
  <si>
    <t>Data Entry Analyst - MUST HAVE Insurance Industry Experience</t>
  </si>
  <si>
    <t>Career Opportunities: Data Analyst-Tech Cons-D and A-Data Architecture and Eng-FSO-Mgr-Multiple Positions-1617902 (1617902)</t>
  </si>
  <si>
    <t>Career Opportunities: Data Analyst-Tech Cons-D and A-Data Architecture and Eng-FSO-Mgr-Multiple Positions-1618043 (1618043)</t>
  </si>
  <si>
    <t>Stockton, AL</t>
  </si>
  <si>
    <t>Touro University California</t>
  </si>
  <si>
    <t>Finance Master Data Analyst</t>
  </si>
  <si>
    <t>Clinical Data Analyst-18965</t>
  </si>
  <si>
    <t>['sql', 'sas', 'sas', 'r']</t>
  </si>
  <si>
    <t>Avison Young</t>
  </si>
  <si>
    <t>Freeman Company</t>
  </si>
  <si>
    <t>['sql', 'sap', 'excel', 'power bi']</t>
  </si>
  <si>
    <t>NorthShore</t>
  </si>
  <si>
    <t>Banbridge, United Kingdom</t>
  </si>
  <si>
    <t>Alternative Heat</t>
  </si>
  <si>
    <t>['assembly', 'excel']</t>
  </si>
  <si>
    <t>Fort Washington, MD via BeBee</t>
  </si>
  <si>
    <t>Interviewbuzz</t>
  </si>
  <si>
    <t>Data Analyst IV Medical Economics</t>
  </si>
  <si>
    <t>TIBCO Software</t>
  </si>
  <si>
    <t>Data Analyst/Engineer - Junior/Entry</t>
  </si>
  <si>
    <t>['java', 'python', 'javascript', 'c++', 'oracle', 'databricks', 'tensorflow', 'spring', 'tableau', 'docker', 'jenkins', 'github', 'kubernetes']</t>
  </si>
  <si>
    <t>Data Analyst-Temporary/Contract (2TIER25)</t>
  </si>
  <si>
    <t>['sas', 'sas', 'sql', 'spss']</t>
  </si>
  <si>
    <t>Data Analyst Expert</t>
  </si>
  <si>
    <t>Advanced Analytics and Innovation, Associate, Technical Specialist</t>
  </si>
  <si>
    <t>Morgan Stanley</t>
  </si>
  <si>
    <t>Data Analyst – Medicaid Claims &amp; Encounter Data</t>
  </si>
  <si>
    <t>Cloud and Things Inc</t>
  </si>
  <si>
    <t>Tech Observer</t>
  </si>
  <si>
    <t>Assistant, Analytics</t>
  </si>
  <si>
    <t>TKO</t>
  </si>
  <si>
    <t>Data Analyst/Project Coordinator/Health Care(W2 Only)</t>
  </si>
  <si>
    <t>['sql', 'python', 'excel', 'power bi', 'tableau', 'airtable']</t>
  </si>
  <si>
    <t>Data Analyst/Report Writer 3 - Power BI Developer</t>
  </si>
  <si>
    <t>Advanced Proactive Solutions LLC</t>
  </si>
  <si>
    <t>['python', 'sas', 'sas', 'power bi', 'dax', 'sap', 'tableau', 'jira']</t>
  </si>
  <si>
    <t>FICC Quant Analyst – Associate / Assistant Vice President</t>
  </si>
  <si>
    <t>Huatai International Financial Holdings Co., Ltd.</t>
  </si>
  <si>
    <t>Data Analyst Sr Disease Management - Registered Nurse</t>
  </si>
  <si>
    <t>Advocate Aurora Health</t>
  </si>
  <si>
    <t>['aurora', 'word', 'excel', 'powerpoint']</t>
  </si>
  <si>
    <t>['sql', 'python', 'aws', 'redshift', 'power bi', 'excel', 'dax']</t>
  </si>
  <si>
    <t>CLINICAL DATA ANALYST</t>
  </si>
  <si>
    <t>IT/Data Analyst (CTRI)</t>
  </si>
  <si>
    <t>Jurupa Valley, CA</t>
  </si>
  <si>
    <t>Heluna Health</t>
  </si>
  <si>
    <t>['c', 'tableau', 'excel', 'word', 'powerpoint', 'outlook', 'zoom']</t>
  </si>
  <si>
    <t>Data Analyst Intern II</t>
  </si>
  <si>
    <t>Spring Hill, FL</t>
  </si>
  <si>
    <t>PSG Global Solutions</t>
  </si>
  <si>
    <t>['tableau', 'powerpoint', 'word', 'outlook']</t>
  </si>
  <si>
    <t>Data Analyst(Advanced Excel Expertise required)</t>
  </si>
  <si>
    <t>Corning, NY</t>
  </si>
  <si>
    <t>Indotronix International Corporation</t>
  </si>
  <si>
    <t>['sql', 'databricks', 'excel', 'sharepoint', 'power bi', 'powerpoint']</t>
  </si>
  <si>
    <t>Business Data Analyst Intern</t>
  </si>
  <si>
    <t>Ascent</t>
  </si>
  <si>
    <t>['sql', 'sas', 'sas', 'excel', 'tableau', 'powerpoint', 'looker']</t>
  </si>
  <si>
    <t>Briarwood, NY</t>
  </si>
  <si>
    <t>Samaritan Daytop Village</t>
  </si>
  <si>
    <t>['r', 'excel', 'tableau', 'power bi']</t>
  </si>
  <si>
    <t>HaleyMarketing Group</t>
  </si>
  <si>
    <t>['c#', 'javascript', 'css', 'sql', 'sql server', 'ssrs', 'ssis', 'power bi', 'sharepoint', 'excel']</t>
  </si>
  <si>
    <t>SAP Data Analyst- 100  remote</t>
  </si>
  <si>
    <t>PlanIT Group</t>
  </si>
  <si>
    <t>['sap', 'git']</t>
  </si>
  <si>
    <t>Data Analyst, Technology Consulting - Data &amp; Analytics (Data Architecture &amp; Engineering) - Financial Services Office (Manager) (Multiple Positions)</t>
  </si>
  <si>
    <t>Crestview, FL</t>
  </si>
  <si>
    <t>Crestview Aerospace</t>
  </si>
  <si>
    <t>['assembly', 'terminal']</t>
  </si>
  <si>
    <t>Lithia, FL</t>
  </si>
  <si>
    <t>Data Analyst, News Analytics, Insights &amp; Training</t>
  </si>
  <si>
    <t>The Washington Post</t>
  </si>
  <si>
    <t>['sql', 'python', 'r', 'sheets', 'excel']</t>
  </si>
  <si>
    <t>Oracle ERP Data Analyst MA Locals only</t>
  </si>
  <si>
    <t>Wilmington, MA</t>
  </si>
  <si>
    <t>American Technology Experts Inc</t>
  </si>
  <si>
    <t>['sql', 'oracle', 'power bi', 'tableau']</t>
  </si>
  <si>
    <t>EHS Data Analyst</t>
  </si>
  <si>
    <t>['sql', 'python', 'word', 'excel', 'powerpoint', 'power bi', 'tableau', 'airtable']</t>
  </si>
  <si>
    <t>IBS Data Analytics and Quality Assurance</t>
  </si>
  <si>
    <t>Mettawa, IL</t>
  </si>
  <si>
    <t>Merican Inc.</t>
  </si>
  <si>
    <t>['r', 'python', 'sql', 'excel', 'dax', 'power bi']</t>
  </si>
  <si>
    <t>Perdue Farms, Inc.</t>
  </si>
  <si>
    <t>Data Analyst, Program Operations</t>
  </si>
  <si>
    <t>['sql', 'r', 'python', 'sas', 'sas', 'spss', 'excel', 'tableau']</t>
  </si>
  <si>
    <t>Reporting Data Analyst / Hybrid / SQL</t>
  </si>
  <si>
    <t>['sql', 'python', 'vba', 'azure', 'kafka', 'power bi', 'ssis', 'ssrs', 'dax', 'excel']</t>
  </si>
  <si>
    <t>Business / Data Analyst for Credit Risk Data Remediation</t>
  </si>
  <si>
    <t>ING</t>
  </si>
  <si>
    <t>['vba', 'python', 'sql', 'sas', 'sas', 'excel']</t>
  </si>
  <si>
    <t>Customer Remediation Data Analyst - Consumer &amp; Business Banking Risk</t>
  </si>
  <si>
    <t>Horsham, PA</t>
  </si>
  <si>
    <t>US Bank</t>
  </si>
  <si>
    <t>Senior Reporting Analyst (Hybrid)</t>
  </si>
  <si>
    <t>Waco, TX</t>
  </si>
  <si>
    <t>Data Entry Analyst (Temp, In-Office)</t>
  </si>
  <si>
    <t>Privacy Bee</t>
  </si>
  <si>
    <t>Reporting Data Analyst / Hybrid in Irvine, CA / SQL</t>
  </si>
  <si>
    <t>Emcor</t>
  </si>
  <si>
    <t>Data Analyst1</t>
  </si>
  <si>
    <t>Dover Staffing</t>
  </si>
  <si>
    <t>['excel', 'word', 'powerpoint', 'outlook', 'flow']</t>
  </si>
  <si>
    <t>BI Data Analyst Intern</t>
  </si>
  <si>
    <t>MITER Brands</t>
  </si>
  <si>
    <t>['sql', 'python', 'azure', 'windows', 'power bi', 'dax', 'word', 'excel', 'powerpoint']</t>
  </si>
  <si>
    <t>Business Data Reporting Analyst</t>
  </si>
  <si>
    <t>Farmington Hills, MI</t>
  </si>
  <si>
    <t>OpTech</t>
  </si>
  <si>
    <t>Arecibo, Puerto Rico</t>
  </si>
  <si>
    <t>CONSTRUTORA DORTA</t>
  </si>
  <si>
    <t>Harri</t>
  </si>
  <si>
    <t>CAVA - Support Center</t>
  </si>
  <si>
    <t>DEIB Data and Insights Analyst</t>
  </si>
  <si>
    <t>e-Commerce Data Analyst</t>
  </si>
  <si>
    <t>Montvale, NJ</t>
  </si>
  <si>
    <t>Dynarex</t>
  </si>
  <si>
    <t>Aberdeen, MD</t>
  </si>
  <si>
    <t>['excel', 'cognos', 'power bi']</t>
  </si>
  <si>
    <t>Accountant/Data Analyst</t>
  </si>
  <si>
    <t>Sr. Data Analyst on W2</t>
  </si>
  <si>
    <t>C-Vision Inc.</t>
  </si>
  <si>
    <t>['sql', 'bigquery', 'oracle', 'tableau', 'sap']</t>
  </si>
  <si>
    <t>Senior Accountant &amp; Data Analyst</t>
  </si>
  <si>
    <t>Kinetix</t>
  </si>
  <si>
    <t>['sql', 'python', 'excel', 'power bi']</t>
  </si>
  <si>
    <t>SCM Planning and Analysis Associate/ Data Analytics exp. required</t>
  </si>
  <si>
    <t>['sql', 'python', 'power bi', 'excel']</t>
  </si>
  <si>
    <t>Prism IT Corp</t>
  </si>
  <si>
    <t>['sql', 'sql server', 'snowflake', 'ssis', 'ssrs']</t>
  </si>
  <si>
    <t>Community Planning &amp; Data Analyst</t>
  </si>
  <si>
    <t>JM Goldson</t>
  </si>
  <si>
    <t>['r', 'python', 'excel', 'powerpoint', 'word']</t>
  </si>
  <si>
    <t>Analytics Assistant- SalesForce</t>
  </si>
  <si>
    <t>Data Analyst I - Full-time</t>
  </si>
  <si>
    <t>Emory Healthcare</t>
  </si>
  <si>
    <t>Data Analyst, People Analytics</t>
  </si>
  <si>
    <t>RVO Health</t>
  </si>
  <si>
    <t>['r', 'python', 'sql', 'tableau', 'looker']</t>
  </si>
  <si>
    <t>DATA ANALYST SUPPLY CHAIN</t>
  </si>
  <si>
    <t>Clinical Trial Data Analyst</t>
  </si>
  <si>
    <t>HAYS</t>
  </si>
  <si>
    <t>['python', 'sql', 'excel', 'powerpoint']</t>
  </si>
  <si>
    <t>Junior Analyst, Data Analytics</t>
  </si>
  <si>
    <t>Data Analyst – Power Market Modeling</t>
  </si>
  <si>
    <t>174 Power Global</t>
  </si>
  <si>
    <t>['python', 'aurora', 'excel', 'flow']</t>
  </si>
  <si>
    <t>Tier 2 Cyber Data Threat Analyst</t>
  </si>
  <si>
    <t>Monitoring Controls Analyst with Data Analysis and Automation Expertise</t>
  </si>
  <si>
    <t>['sql', 'vba', 'python', 'tableau', 'excel', 'sharepoint', 'alteryx']</t>
  </si>
  <si>
    <t>Post-doctoral Fellow in Epidemiology and Biostatistics, School of Public Health</t>
  </si>
  <si>
    <t>['r', 'python', 'matlab', 'c++']</t>
  </si>
  <si>
    <t>"Splunk Data Analyst"</t>
  </si>
  <si>
    <t>Alindus Inc</t>
  </si>
  <si>
    <t>Fiscalnote</t>
  </si>
  <si>
    <t>Legal Data Analyst - Transactional &amp; Tax Legal Data Analysis Team</t>
  </si>
  <si>
    <t>Montgomery, NJ</t>
  </si>
  <si>
    <t>Bloomberg</t>
  </si>
  <si>
    <t>Data Analyst - Active TS/SCI/wPoly</t>
  </si>
  <si>
    <t>Hispanic-Jobs.com</t>
  </si>
  <si>
    <t>GENERAL DYNAMICS INFORMATION TECHNOLOGY</t>
  </si>
  <si>
    <t>Prologis</t>
  </si>
  <si>
    <t>Financial Data Analysis- Food Management</t>
  </si>
  <si>
    <t>Genuine Foods</t>
  </si>
  <si>
    <t>Quality Data Analyst I</t>
  </si>
  <si>
    <t>Olympia Fields, IL</t>
  </si>
  <si>
    <t>Loads and Dynamics Analyst III</t>
  </si>
  <si>
    <t>['matlab', 'python', 'fortran']</t>
  </si>
  <si>
    <t>Walhalla, SC</t>
  </si>
  <si>
    <t>Rochester, MI</t>
  </si>
  <si>
    <t>Oakland University</t>
  </si>
  <si>
    <t>['sql', 'java', 'c++', 'python', 'javascript', 'tableau', 'looker']</t>
  </si>
  <si>
    <t>Rochester Hills, MI</t>
  </si>
  <si>
    <t>Material Handling Systems</t>
  </si>
  <si>
    <t>['sql', 'tableau', 'excel', 'word', 'flow']</t>
  </si>
  <si>
    <t>Financial Sales Data Analyst</t>
  </si>
  <si>
    <t>Pink Stork</t>
  </si>
  <si>
    <t>Treasury Data Analyst - (Treasury/Liquidity Experience Needed)</t>
  </si>
  <si>
    <t>Canon Recruiting Group</t>
  </si>
  <si>
    <t>Applied Scientist, Ad Catalyst, Ad Catalyst</t>
  </si>
  <si>
    <t>['java', 'c++', 'python', 'sql', 'oracle']</t>
  </si>
  <si>
    <t>Fidelity Investments</t>
  </si>
  <si>
    <t>['sql', 'jira', 'confluence']</t>
  </si>
  <si>
    <t>Career Opportunities: Data Analyst - TC - Data and Analy - Data Arch and Eng - FSO - Manager - Mul Positions - 1616983 (1616983)</t>
  </si>
  <si>
    <t>Decatur, GA</t>
  </si>
  <si>
    <t>Irvine Technology Corporation</t>
  </si>
  <si>
    <t>Kendall Park, NJ</t>
  </si>
  <si>
    <t>FSTONE Technologies</t>
  </si>
  <si>
    <t>Abramson Labor Group, On-site Power BI Data Analyst (1099 Contractor) - Application via WayUp</t>
  </si>
  <si>
    <t>WayUp</t>
  </si>
  <si>
    <t>Data Analyst II, Quality Control</t>
  </si>
  <si>
    <t>Part Time Azure SQL DBA</t>
  </si>
  <si>
    <t>beBeeBusiness</t>
  </si>
  <si>
    <t>['sql', 'python', 'sas', 'sas', 'power bi', 'tableau', 'alteryx']</t>
  </si>
  <si>
    <t>Manager, IT Data Management</t>
  </si>
  <si>
    <t>Chubb</t>
  </si>
  <si>
    <t>['databricks', 'snowflake', 'flow']</t>
  </si>
  <si>
    <t>Database Marketing Manager</t>
  </si>
  <si>
    <t>Trusted Tech Team</t>
  </si>
  <si>
    <t>['sql', 'azure', 'gdpr', 'power bi', 'excel', 'jira']</t>
  </si>
  <si>
    <t>Data Analyst with Data Compass, DAAS, Snowflake</t>
  </si>
  <si>
    <t>Kasmo global</t>
  </si>
  <si>
    <t>['sql', 'snowflake']</t>
  </si>
  <si>
    <t>Data Infrastructure Insights Sales</t>
  </si>
  <si>
    <t>Boulder, CO</t>
  </si>
  <si>
    <t>NetApp</t>
  </si>
  <si>
    <t>Clinical Data</t>
  </si>
  <si>
    <t>Grayslake, IL</t>
  </si>
  <si>
    <t>Data Analyst 1/Trainee 1/Trainee 2</t>
  </si>
  <si>
    <t>HD HR Consulting Solutions</t>
  </si>
  <si>
    <t>Survey Analyst</t>
  </si>
  <si>
    <t>OC business finder</t>
  </si>
  <si>
    <t>Data Analyst / GIS Specialist (Hybrid)</t>
  </si>
  <si>
    <t>Total Business Tactics</t>
  </si>
  <si>
    <t>['spring', 'excel', 'tableau']</t>
  </si>
  <si>
    <t>IT Systems Administrator &amp; Data Analyst</t>
  </si>
  <si>
    <t>York, PA</t>
  </si>
  <si>
    <t>Patriot Broadband Technologies</t>
  </si>
  <si>
    <t>Stanley Black &amp; Decker, Inc.</t>
  </si>
  <si>
    <t>['vba', 'sql', 't-sql', 'go', 'sql server', 'excel']</t>
  </si>
  <si>
    <t>Data Analyst/Decision Scientist - on-site in Santa Monica, NO H-1b or C2C</t>
  </si>
  <si>
    <t>TechLink Resources, Inc</t>
  </si>
  <si>
    <t>['python', 'r', 'sql', 'databricks', 'spark', 'looker', 'tableau']</t>
  </si>
  <si>
    <t>Travis County</t>
  </si>
  <si>
    <t>Data Analyst Finance (VBA, Power Query, Power BI, Python) 4+ years of experience)</t>
  </si>
  <si>
    <t>DuPont</t>
  </si>
  <si>
    <t>['visual basic', 'vba', 'python', 'sql', 'pandas', 'numpy', 'excel', 'sap', 'power bi', 'dax', 'tableau']</t>
  </si>
  <si>
    <t>Customs Data Analyst</t>
  </si>
  <si>
    <t>Racine, WI</t>
  </si>
  <si>
    <t>['go', 'excel', 'powerpoint', 'word', 'sharepoint']</t>
  </si>
  <si>
    <t>AML Business/Data Analyst</t>
  </si>
  <si>
    <t>Comeet</t>
  </si>
  <si>
    <t>['sas', 'sas', 'sql', 'python', 'oracle']</t>
  </si>
  <si>
    <t>Heitmeyer Consulting</t>
  </si>
  <si>
    <t>Norton, MA</t>
  </si>
  <si>
    <t>Precision Medicine Group</t>
  </si>
  <si>
    <t>['sql', 'oracle', 'word', 'excel', 'powerpoint', 'outlook']</t>
  </si>
  <si>
    <t>Clinical Data Analyst, NGS Genomics</t>
  </si>
  <si>
    <t>Data Analyst, Strategic Operations and Performance Management</t>
  </si>
  <si>
    <t>DEPT OF HEALTH/MENTAL HYGIENE</t>
  </si>
  <si>
    <t>Data Science Analyst II-Geriatric and Palliative Medicine</t>
  </si>
  <si>
    <t>Mount Sinai Health Systems</t>
  </si>
  <si>
    <t>['c', 'unity']</t>
  </si>
  <si>
    <t>George Town, Penang, Malaysia</t>
  </si>
  <si>
    <t>Centific</t>
  </si>
  <si>
    <t>Data Analyst - Crypto HFT</t>
  </si>
  <si>
    <t>['sql', 'python', 'pandas', 'numpy', 'tableau']</t>
  </si>
  <si>
    <t>The Cervantes Group</t>
  </si>
  <si>
    <t>['sql', 'sql server', 'oracle', 'power bi', 'tableau', 'excel']</t>
  </si>
  <si>
    <t>Army Sustainment Data Analyst - Consumption &amp; Class I-V Modeling</t>
  </si>
  <si>
    <t>Axyde Analytics</t>
  </si>
  <si>
    <t>Data Analyst II Medical Economics</t>
  </si>
  <si>
    <t>Statistical Financial Analyst</t>
  </si>
  <si>
    <t>Easton, PA</t>
  </si>
  <si>
    <t>The Weston Group</t>
  </si>
  <si>
    <t>Data Analyst, Technology Consulting - Data &amp; Analytics (Data Architecture &amp; Engineering) - Financial Services Office (Manager)</t>
  </si>
  <si>
    <t>['aws', 'gcp', 'azure', 'snowflake', 'databricks']</t>
  </si>
  <si>
    <t>Data Analyst - II (Hybrid)</t>
  </si>
  <si>
    <t>GovTact</t>
  </si>
  <si>
    <t>['sql', 'sas', 'sas', 'python', 'hadoop', 'word', 'excel', 'sharepoint', 'spss']</t>
  </si>
  <si>
    <t>Sr Marketing Data Analyst - Now Hiring</t>
  </si>
  <si>
    <t>['sas', 'sas', 'sql', 'r', 'python', 'excel', 'spss', 'tableau']</t>
  </si>
  <si>
    <t>Portfolio Manager, Data, Analytics and AI</t>
  </si>
  <si>
    <t>Pittsfield, MA</t>
  </si>
  <si>
    <t>Guardian Life Insurance</t>
  </si>
  <si>
    <t>['sharepoint', 'jira']</t>
  </si>
  <si>
    <t>Data Engineer</t>
  </si>
  <si>
    <t>Sr. Data Engineer Marketing &amp; Campaign Management - Now Hiring</t>
  </si>
  <si>
    <t>Data Engineer / Developer</t>
  </si>
  <si>
    <t>Simplicity Group Holdings</t>
  </si>
  <si>
    <t>['python', 'sql', 'mysql', 'aws', 'azure', 'atlassian', 'bitbucket', 'jira', 'confluence']</t>
  </si>
  <si>
    <t>Data Engineer (TS/SCI + CI Poly)</t>
  </si>
  <si>
    <t>Melbourne, FL</t>
  </si>
  <si>
    <t>The DarkStar Group, LLC</t>
  </si>
  <si>
    <t>['java', 'python', 'c#', 'sql', 'nosql', 'mongodb', 'mongodb', 'kotlin', 'elasticsearch', 'neo4j', 'postgresql', 'mysql', 'openstack', 'aws', 'gcp', 'azure', 'hadoop', 'spark', 'airflow', 'linux', 'tableau', 'power bi', 'ansible', 'flow', 'docker', 'kubernetes']</t>
  </si>
  <si>
    <t>Lead Data Engineer</t>
  </si>
  <si>
    <t>['java', 'scala', 'python', 'nosql', 'sql', 'mongo', 'shell', 'mysql', 'cassandra', 'redshift', 'snowflake', 'aws', 'azure', 'hadoop', 'kafka', 'spark']</t>
  </si>
  <si>
    <t>Junior Data Engineer (V)</t>
  </si>
  <si>
    <t>Blue Coding</t>
  </si>
  <si>
    <t>['python', 'scala', 'sql', 'nosql', 'aws', 'spark', 'tableau', 'terraform']</t>
  </si>
  <si>
    <t>Python Engineer (Data Integrations)</t>
  </si>
  <si>
    <t>Santiago, Chile</t>
  </si>
  <si>
    <t>AltScore</t>
  </si>
  <si>
    <t>Python Developer / Data Engineer</t>
  </si>
  <si>
    <t>Aguadilla, Puerto Rico</t>
  </si>
  <si>
    <t>Grupo Oricteropo Tropical</t>
  </si>
  <si>
    <t>['go', 'python', 'sql', 'pandas', 'linux', 'git']</t>
  </si>
  <si>
    <t>Durango, Mexico (+2 others)</t>
  </si>
  <si>
    <t>Data Engineer, Blockchain</t>
  </si>
  <si>
    <t>Bolivia</t>
  </si>
  <si>
    <t>['rust', 'graphql', 'node']</t>
  </si>
  <si>
    <t>Data Systems Engineer, Rust</t>
  </si>
  <si>
    <t>Incedo Inc</t>
  </si>
  <si>
    <t>['python', 'databricks', 'azure', 'spark', 'terraform']</t>
  </si>
  <si>
    <t>Data Engineer - Remote</t>
  </si>
  <si>
    <t>['python', 'scala', 'sql', 'aws', 'spark', 'terraform', 'gitlab']</t>
  </si>
  <si>
    <t>Staff, Data Engineer | Sunnyvale | Marketplace</t>
  </si>
  <si>
    <t>['java', 'python', 'scala', 'azure', 'hadoop', 'spark', 'airflow', 'kafka', 'node.js', 'looker', 'kubernetes']</t>
  </si>
  <si>
    <t>Senior Staff Data Engineer</t>
  </si>
  <si>
    <t>['sql', 'sql server', 'snowflake', 'aws', 'ssis', 'ssrs']</t>
  </si>
  <si>
    <t>Data Engineer - FinTech &amp; Cloud Solutions</t>
  </si>
  <si>
    <t>['python', 'sql', 'nosql', 'mongodb', 'mongodb', 'mysql', 'postgresql', 'aws', 'redshift', 'git']</t>
  </si>
  <si>
    <t>Senior Snowflake Data Engineer</t>
  </si>
  <si>
    <t>Zelis Healthcare, LLC</t>
  </si>
  <si>
    <t>['python', 'snowflake', 'azure', 'github', 'jira', 'confluence']</t>
  </si>
  <si>
    <t>Blockchain Data Engineer</t>
  </si>
  <si>
    <t>Brazil, IN</t>
  </si>
  <si>
    <t>Kraken Crypto Exchange</t>
  </si>
  <si>
    <t>['sql', 'python', 'scala', 'java', 'aws', 'gcp', 'pandas', 'airflow', 'kubernetes']</t>
  </si>
  <si>
    <t>Revenue AI</t>
  </si>
  <si>
    <t>['python', 'sql', 'r', 'sas', 'sas', 'matlab', 'azure', 'databricks', 'spark', 'numpy', 'scikit-learn', 'pandas', 'matplotlib', 'spss', 'git']</t>
  </si>
  <si>
    <t>Data Engineer Co-Op - Construction &amp; Engineering Global Industry Unit</t>
  </si>
  <si>
    <t>TechCareers</t>
  </si>
  <si>
    <t>['sql', 'go', 'oracle']</t>
  </si>
  <si>
    <t>Data-Driven Sustainability Intern</t>
  </si>
  <si>
    <t>Shure Incorporated</t>
  </si>
  <si>
    <t>['excel', 'tableau', 'flow']</t>
  </si>
  <si>
    <t>(USA) Data Engineer III</t>
  </si>
  <si>
    <t>['scala', 'java', 'python', 'nosql', 'mysql', 'gcp', 'azure', 'databricks', 'snowflake', 'hadoop', 'spark', 'kafka', 'airflow']</t>
  </si>
  <si>
    <t>Principal Data Engineer - Parametric</t>
  </si>
  <si>
    <t>Data Engineer with Spark/Scala and JAVA</t>
  </si>
  <si>
    <t>SRI Tech</t>
  </si>
  <si>
    <t>['java', 'scala', 'spark']</t>
  </si>
  <si>
    <t>Staff Data Engineer, Platform Infrastructure</t>
  </si>
  <si>
    <t>SiriusXM Radio</t>
  </si>
  <si>
    <t>['go', 'typescript', 'python', 'scala', 'databricks', 'aws', 'spark', 'kafka', 'tableau', 'looker', 'git', 'github']</t>
  </si>
  <si>
    <t>Big Data Engineer</t>
  </si>
  <si>
    <t>Cedar Rapids, IA</t>
  </si>
  <si>
    <t>['sql', 'oracle', 'snowflake', 'flow']</t>
  </si>
  <si>
    <t>Davenport, IA</t>
  </si>
  <si>
    <t>Data Engineer(Backend) - W2 Position</t>
  </si>
  <si>
    <t>['python', 'javascript', 'java', 'gcp', 'plotly', 'selenium', 'airflow', 'fastapi', 'splunk', 'github']</t>
  </si>
  <si>
    <t>Sr.Data Engineer(Posted By Rup)</t>
  </si>
  <si>
    <t>Global Force USA</t>
  </si>
  <si>
    <t>['python', 'aws', 'databricks', 'azure', 'pyspark']</t>
  </si>
  <si>
    <t>Data Engineer/Architect</t>
  </si>
  <si>
    <t>Skill Demand</t>
  </si>
  <si>
    <t>['nosql', 'sql', 'mongodb', 'mongodb', 'python', 'scala', 'sql server', 'mysql', 'aws', 'azure', 'snowflake', 'redshift', 'databricks', 'bigquery', 'spark', 'hadoop', 'tableau', 'power bi']</t>
  </si>
  <si>
    <t>Data Engineer - Clinical Decision Support Solutions | Hybrid Work - Locals Please | W2 Acceptable</t>
  </si>
  <si>
    <t>West Sacramento, CA</t>
  </si>
  <si>
    <t>TalentBurst, an Inc 5000 company</t>
  </si>
  <si>
    <t>['python', 'sql', 'aws', 'spark', 'github', 'docker', 'kubernetes', 'jenkins']</t>
  </si>
  <si>
    <t>Databricks Data Engineer with Geospatial Experience</t>
  </si>
  <si>
    <t>Upwork</t>
  </si>
  <si>
    <t>['python', 'databricks', 'spark', 'pyspark']</t>
  </si>
  <si>
    <t>PILOT - Big Data Engineer</t>
  </si>
  <si>
    <t>['t-sql', 'sql', 'oracle', 'spark', 'hadoop']</t>
  </si>
  <si>
    <t>Data Engineer - Clinical Decision Support Solutions | W2 Acceptablw</t>
  </si>
  <si>
    <t>Azure Data Bricks Engineer</t>
  </si>
  <si>
    <t>Louisville, KY</t>
  </si>
  <si>
    <t>['azure', 'databricks']</t>
  </si>
  <si>
    <t>Geospatial Data Engineer</t>
  </si>
  <si>
    <t>Troy, MO</t>
  </si>
  <si>
    <t>Cuivre River Electric</t>
  </si>
  <si>
    <t>Data Engineer (Junior)</t>
  </si>
  <si>
    <t>MTH Consulting</t>
  </si>
  <si>
    <t>Clinical Data Engineer</t>
  </si>
  <si>
    <t>Smartcat</t>
  </si>
  <si>
    <t>['c', 'python', 'mongodb', 'mongodb', 'databricks', 'airflow', 'looker']</t>
  </si>
  <si>
    <t>Lead Data Engineer (work from home)</t>
  </si>
  <si>
    <t>Virginia Beach, VA</t>
  </si>
  <si>
    <t>American Red Cross</t>
  </si>
  <si>
    <t>['sql', 'python', 'snowflake', 'aws', 'redshift', 'spark', 'hadoop', 'kafka', 'linux', 'git']</t>
  </si>
  <si>
    <t>(USA) Senior, Data Engineer</t>
  </si>
  <si>
    <t>Cassville, MO</t>
  </si>
  <si>
    <t>['scala', 'python', 'sql', 'gcp', 'aws', 'azure', 'bigquery', 'hadoop', 'spark', 'airflow']</t>
  </si>
  <si>
    <t>Data Products Partner [On-Site, Cities listed in posting]</t>
  </si>
  <si>
    <t>Hoover, AL</t>
  </si>
  <si>
    <t>['python', 'java', 'scala', 'sql', 'mysql', 'postgresql', 'oracle', 'aws', 'azure', 'snowflake', 'redshift', 'bigquery', 'hadoop', 'spark', 'kafka', 'flow', 'docker', 'kubernetes']</t>
  </si>
  <si>
    <t>Data Engineer III</t>
  </si>
  <si>
    <t>Elm Springs, AR</t>
  </si>
  <si>
    <t>['scala', 'sql', 'gcp', 'bigquery', 'spark']</t>
  </si>
  <si>
    <t>Data Pipeline Engineer - (DoD Top Secret Clearance Req.)</t>
  </si>
  <si>
    <t>['python', 'sql', 'java', 'pyspark', 'spark', 'word']</t>
  </si>
  <si>
    <t>Senior Consultant - Tech Consulting - Big data Engineer- Pune</t>
  </si>
  <si>
    <t>['scala', 'java', 'python', 'sql', 'spark', 'hadoop', 'kafka', 'airflow', 'yarn', 'git', 'github', 'ansible', 'jenkins', 'jira']</t>
  </si>
  <si>
    <t>Data Engineer - Snowflake</t>
  </si>
  <si>
    <t>Sri Lanka</t>
  </si>
  <si>
    <t>['java', 'python', 'sql', 'snowflake', 'pyspark', 'spark']</t>
  </si>
  <si>
    <t>Core BTS</t>
  </si>
  <si>
    <t>['sql', 'python', 'sql server', 'databricks', 'azure', 'aws', 'oracle', 'spark', 'word', 'flow']</t>
  </si>
  <si>
    <t>Lead GCP Data Engineer -24-02048</t>
  </si>
  <si>
    <t>LeadStack Inc.</t>
  </si>
  <si>
    <t>['sql', 'nosql', 'java', 'python', 'gcp', 'bigquery', 'databricks', 'kafka', 'spark', 'pyspark', 'git', 'github']</t>
  </si>
  <si>
    <t>Sr. Data Engineer</t>
  </si>
  <si>
    <t>Emeryville, CA</t>
  </si>
  <si>
    <t>Peet's Coffee Inc.</t>
  </si>
  <si>
    <t>['r', 'python', 'sql', 'azure', 'aws', 'airflow', 'power bi', 'tableau', 'looker', 'git']</t>
  </si>
  <si>
    <t>['sql', 'r', 'python', 'sql server', 'databricks', 'snowflake']</t>
  </si>
  <si>
    <t>Director of Data Engineering</t>
  </si>
  <si>
    <t>MVP Group Inc</t>
  </si>
  <si>
    <t>['python', 'java', 'scala', 'sql', 'aws', 'databricks', 'snowflake', 'redshift', 'bigquery', 'spark', 'kafka', 'airflow', 'docker', 'kubernetes']</t>
  </si>
  <si>
    <t>Sr Data Engineer (AWS Required)</t>
  </si>
  <si>
    <t>MMD Services, Inc</t>
  </si>
  <si>
    <t>['nosql', 'sql', 'python', 'c#', 'sql server', 'aws', 'redshift', 'airflow', 'ssis', 'ssrs', 'terraform']</t>
  </si>
  <si>
    <t>Data Engineer - Short Term Project</t>
  </si>
  <si>
    <t>JTEC Consulting</t>
  </si>
  <si>
    <t>['crystal', 'python', 'sql', 'databricks', 'spark', 'qlik']</t>
  </si>
  <si>
    <t>Technical Data Scientist/ETL Engineer</t>
  </si>
  <si>
    <t>GovCIO</t>
  </si>
  <si>
    <t>['nosql', 'sas', 'sas', 'r', 'python', 'postgresql', 'oracle', 'aws', 'spark', 'linux', 'spss', 'tableau']</t>
  </si>
  <si>
    <t>Huntington Station, NY</t>
  </si>
  <si>
    <t>GEI Consultants</t>
  </si>
  <si>
    <t>['sql', 'vb.net', 'python', 'javascript', 'r', 'sql server', 'azure', 'tableau', 'power bi', 'ssis', 'ssrs', 'flow']</t>
  </si>
  <si>
    <t>Technology - Data Engineer</t>
  </si>
  <si>
    <t>Creative Artists Agency (CAA)</t>
  </si>
  <si>
    <t>['python', 'ruby', 'ruby', 'php', 'javascript', 'sql', 'nosql', 'mongodb', 'mongodb', 'sql server', 'cassandra', 'azure', 'hadoop', 'spark', 'airflow', 'kafka', 'dax', 'git', 'github']</t>
  </si>
  <si>
    <t>Privacy Engineer (L4), Data Protection</t>
  </si>
  <si>
    <t>AWS Data Engineer</t>
  </si>
  <si>
    <t>['python', 'sql', 'aws', 'redshift', 'spark', 'hadoop']</t>
  </si>
  <si>
    <t>Hampton, VA</t>
  </si>
  <si>
    <t>['python', 'r', 'aws', 'azure']</t>
  </si>
  <si>
    <t>Azure Data Engineer</t>
  </si>
  <si>
    <t>Shaw, MS</t>
  </si>
  <si>
    <t>Thinkreh</t>
  </si>
  <si>
    <t>Staff / Senior Staff Data Engineer</t>
  </si>
  <si>
    <t>SciTec, Inc.</t>
  </si>
  <si>
    <t>['python', 'c++', 'sql', 'java', 'rust', 'scala', 'nosql', 'swift', 'postgresql', 'cassandra', 'redis', 'openstack', 'aws', 'airflow', 'spark', 'terraform', 'ansible', 'docker', 'kubernetes']</t>
  </si>
  <si>
    <t>Bioinformatics Data Engineer</t>
  </si>
  <si>
    <t>Profluent</t>
  </si>
  <si>
    <t>['sql', 'python', 'gcp', 'aws', 'bigquery', 'spark', 'numpy', 'pandas', 'jupyter', 'linux', 'docker', 'kubernetes', 'git']</t>
  </si>
  <si>
    <t>Cloud Data Engineer</t>
  </si>
  <si>
    <t>Toronto, ON, Canada</t>
  </si>
  <si>
    <t>Nexus Training &amp; Consulting</t>
  </si>
  <si>
    <t>['bash', 'python', 'bigquery', 'terraform', 'kubernetes', 'jenkins', 'docker']</t>
  </si>
  <si>
    <t>Data Engineer/Scientist (Technology Solutions Analyst IV) (Vacancy)</t>
  </si>
  <si>
    <t>Grandview Heights, OH</t>
  </si>
  <si>
    <t>City of Columbus</t>
  </si>
  <si>
    <t>['sql', 'python', 'java', 'c++', 'scala', 'sas', 'sas', 'r', 'sql server', 'azure', 'jupyter', 'qlik', 'tableau', 'github']</t>
  </si>
  <si>
    <t>Data Engineering Manager (Onsite)</t>
  </si>
  <si>
    <t>Actfore</t>
  </si>
  <si>
    <t>['python', 'java', 'vba', 'excel']</t>
  </si>
  <si>
    <t>Staff, Data Engineer</t>
  </si>
  <si>
    <t>Cave Springs, AR</t>
  </si>
  <si>
    <t>Data Engineer with Expertise in Efficient Duplicate Detection and Large-Scale Data Processing</t>
  </si>
  <si>
    <t>Systems Engineer, Data Modeler - Defense Health</t>
  </si>
  <si>
    <t>Colorado Springs, CO</t>
  </si>
  <si>
    <t>Bluestaq LLC</t>
  </si>
  <si>
    <t>['nosql', 'mongodb', 'mongodb', 'postgresql', 'mysql', 'aws', 'azure', 'hadoop', 'spark', 'kafka', 'atlassian', 'jira', 'confluence']</t>
  </si>
  <si>
    <t>Data Engineer – Azure, Kubernetes, and DevOps</t>
  </si>
  <si>
    <t>RedCube Technologies</t>
  </si>
  <si>
    <t>['sql', 'python', 'scala', 'azure', 'databricks', 'kafka', 'kubernetes', 'flow', 'terraform', 'git']</t>
  </si>
  <si>
    <t>Chewy</t>
  </si>
  <si>
    <t>['sql', 'python', 'snowflake', 'aws', 'hadoop', 'spark', 'kafka', 'tableau', 'power bi', 'jira', 'confluence']</t>
  </si>
  <si>
    <t>Hasbrouck Heights, NJ</t>
  </si>
  <si>
    <t>Machine Learning Operations Data Engineer IV - Now Hiring</t>
  </si>
  <si>
    <t>Fall River, MA</t>
  </si>
  <si>
    <t>FM Global</t>
  </si>
  <si>
    <t>['sql', 'python', 'r', 'azure', 'databricks', 'aws', 'gcp', 'spark', 'pyspark', 'pandas', 'scikit-learn', 'tidyverse', 'docker', 'kubernetes']</t>
  </si>
  <si>
    <t>Oakley, CA</t>
  </si>
  <si>
    <t>ABOTTS</t>
  </si>
  <si>
    <t>['sql', 'python', 'snowflake', 'aws', 'excel', 'jira']</t>
  </si>
  <si>
    <t>Data Engineer II, Alexa Devices</t>
  </si>
  <si>
    <t>Johnson, AR</t>
  </si>
  <si>
    <t>Sam's Club</t>
  </si>
  <si>
    <t>['go', 'java', 'scala', 'python', 'sql', 'spark', 'kafka']</t>
  </si>
  <si>
    <t>Gravette, AR</t>
  </si>
  <si>
    <t>['scala', 'python', 'nosql', 'mysql', 'gcp', 'azure', 'databricks', 'snowflake', 'hadoop', 'spark', 'airflow', 'kafka', 'wire']</t>
  </si>
  <si>
    <t>Seekonk, MA</t>
  </si>
  <si>
    <t>Data Engineer with snowflake</t>
  </si>
  <si>
    <t>['sql', 'python', 'snowflake', 'azure']</t>
  </si>
  <si>
    <t>Google Cloud Data Engineer</t>
  </si>
  <si>
    <t>Westerville, OH</t>
  </si>
  <si>
    <t>['sql', 'gcp', 'bigquery', 'azure', 'kubernetes', 'terraform']</t>
  </si>
  <si>
    <t>Marketing Data Engineer</t>
  </si>
  <si>
    <t>Applicantz</t>
  </si>
  <si>
    <t>['sql', 'python', 'javascript', 'mysql', 'aws', 'airflow', 'node', 'git']</t>
  </si>
  <si>
    <t>Data Engineer with strong  SQL. Python, ADF, Azure Synapse, Databricks</t>
  </si>
  <si>
    <t>['sql', 'python', 'azure', 'databricks']</t>
  </si>
  <si>
    <t>Google Cloud Platform Cloud Data Engineer</t>
  </si>
  <si>
    <t>Lead Platform Data Engineer</t>
  </si>
  <si>
    <t>['python', 'sql', 'aws', 'azure', 'snowflake', 'airflow', 'git']</t>
  </si>
  <si>
    <t>Data Engineer / ETL Developer</t>
  </si>
  <si>
    <t>Richmond, VA</t>
  </si>
  <si>
    <t>['sql', 'shell', 'snowflake', 'azure', 'hadoop', 'kafka', 'spark']</t>
  </si>
  <si>
    <t>Data Engineer (ETL, Informatica) - 26958</t>
  </si>
  <si>
    <t>Blue Ash, OH</t>
  </si>
  <si>
    <t>CEI</t>
  </si>
  <si>
    <t>Principal, Data Engineer</t>
  </si>
  <si>
    <t>['python', 'shell', 'sql', 'go', 'snowflake', 'aws', 'linux']</t>
  </si>
  <si>
    <t>ETL DATA Engineer W/AWS (F2F- ONLY LOCALS TO FLORIDA)</t>
  </si>
  <si>
    <t>Cinergy Technology Inc</t>
  </si>
  <si>
    <t>['python', 'shell', 'aws', 'databricks', 'pyspark', 'kafka', 'spark', 'airflow', 'selenium', 'linux', 'git', 'jenkins']</t>
  </si>
  <si>
    <t>Data Engineer/ Data Modeler</t>
  </si>
  <si>
    <t>['python', 'aws']</t>
  </si>
  <si>
    <t>Rancho Cordova, CA</t>
  </si>
  <si>
    <t>Randstad Digital Americas</t>
  </si>
  <si>
    <t>['sql', 'snowflake', 'oracle', 'aws', 'redshift', 'kafka', 'cordova', 'qlik', 'ssis']</t>
  </si>
  <si>
    <t>UR Technologies Inc.,</t>
  </si>
  <si>
    <t>['python', 'sql', 'nosql', 'postgresql', 'cassandra', 'aws', 'azure', 'gcp', 'snowflake', 'databricks', 'hadoop', 'spark', 'kafka']</t>
  </si>
  <si>
    <t>Data Engineer Manager</t>
  </si>
  <si>
    <t>['python', 'sql', 'scala', 'nosql', 'aws', 'azure', 'spark', 'hadoop']</t>
  </si>
  <si>
    <t>The Woodlands, TX</t>
  </si>
  <si>
    <t>['azure']</t>
  </si>
  <si>
    <t>BI Data Engineer III</t>
  </si>
  <si>
    <t>CareSource</t>
  </si>
  <si>
    <t>Data Engineer, AIGC Science and Analytics</t>
  </si>
  <si>
    <t>['sql', 'aws', 'redshift']</t>
  </si>
  <si>
    <t>Data Engineering Lead</t>
  </si>
  <si>
    <t>Hawaii</t>
  </si>
  <si>
    <t>['python', 'databricks', 'aws']</t>
  </si>
  <si>
    <t>Data Engineer - TS/SCI with CI Polygraph Required</t>
  </si>
  <si>
    <t>['python', 'sql', 'java', 'bash', 'typescript', 'cassandra', 'elasticsearch', 'aws', 'oracle', 'pyspark', 'spark', 'word', 'puppet']</t>
  </si>
  <si>
    <t>Solutions &amp; Data Engineer</t>
  </si>
  <si>
    <t>Berkley Oil &amp; Gas (a Berkley Company)</t>
  </si>
  <si>
    <t>['vba', 'sql', 'visual basic', 'python', 'sql server', 'excel', 'tableau', 'jira']</t>
  </si>
  <si>
    <t>Data Engineer for Hospital EMR Integration and AI/ML Development</t>
  </si>
  <si>
    <t>Consortia</t>
  </si>
  <si>
    <t>['java', 'aws', 'redshift', 'kafka', 'kubernetes']</t>
  </si>
  <si>
    <t>Data Engineer and Product Manager</t>
  </si>
  <si>
    <t>Innomotics LLC</t>
  </si>
  <si>
    <t>['unify']</t>
  </si>
  <si>
    <t>Delmar, NY</t>
  </si>
  <si>
    <t>['sql', 'oracle', 'tableau']</t>
  </si>
  <si>
    <t>Help with Data Engineering work</t>
  </si>
  <si>
    <t>Tech Lead (Data Engineer)</t>
  </si>
  <si>
    <t>['python', 'java', 'scala', 'mongo', 'sql', 'dynamodb', 'aws', 'redshift', 'pandas', 'hadoop', 'spark', 'pyspark', 'django', 'terraform', 'bitbucket']</t>
  </si>
  <si>
    <t>Associate Data Engineer – Temporary</t>
  </si>
  <si>
    <t>Forian</t>
  </si>
  <si>
    <t>['sql', 'python', 'databricks', 'redshift', 'snowflake', 'tableau', 'looker', 'power bi', 'slack']</t>
  </si>
  <si>
    <t>Ardmore Home Design</t>
  </si>
  <si>
    <t>['sql', 'python', 'snowflake', 'aws', 'azure', 'flow']</t>
  </si>
  <si>
    <t>Data Engineer with (ETL / Oracle SQL Developer / Tableau Prep) - Direct Client 10+ Yrs.</t>
  </si>
  <si>
    <t>System Edge (USA) L.L.C.</t>
  </si>
  <si>
    <t>Python SQL Data Engineer</t>
  </si>
  <si>
    <t>['python', 'sql', 'nosql', 'bigquery', 'gcp', 'airflow']</t>
  </si>
  <si>
    <t>Data Analytics Engineer</t>
  </si>
  <si>
    <t>66degrees</t>
  </si>
  <si>
    <t>['looker', 'microstrategy', 'dax']</t>
  </si>
  <si>
    <t>['python', 'sql', 'c', 'c#', 'c++', 'aws', 'spark', 'flow', 'github', 'docker', 'kubernetes', 'jenkins']</t>
  </si>
  <si>
    <t>Cyber Ops Risk Analyst / Data Engineer</t>
  </si>
  <si>
    <t>['sql', 'nosql', 'kafka']</t>
  </si>
  <si>
    <t>Data Engineer - USDS</t>
  </si>
  <si>
    <t>['sql', 'scala', 'java', 'python', 'mysql', 'postgresql', 'sql server', 'cassandra', 'pyspark', 'kafka', 'express', 'flow', 'kubernetes']</t>
  </si>
  <si>
    <t>GEI Consultants, Inc.</t>
  </si>
  <si>
    <t>Data Engineer Consultant</t>
  </si>
  <si>
    <t>DAS42 | Data &amp; Analytics Consultancy</t>
  </si>
  <si>
    <t>['python', 'sql', 'snowflake', 'aws', 'bigquery', 'redshift', 'looker', 'tableau']</t>
  </si>
  <si>
    <t>Big Data Engineer with cloud experience</t>
  </si>
  <si>
    <t>['python', 'aws', 'kafka', 'spark', 'tableau', 'git']</t>
  </si>
  <si>
    <t>Data Engineer (L5)</t>
  </si>
  <si>
    <t>Data Engineer III - Data Ventures</t>
  </si>
  <si>
    <t>Tontitown, AR</t>
  </si>
  <si>
    <t>['java', 'scala', 'python', 'nosql', 'mysql', 'gcp', 'azure', 'databricks', 'hadoop', 'spark', 'kafka', 'airflow']</t>
  </si>
  <si>
    <t>['sql', 'snowflake', 'azure', 'databricks', 'airflow', 'power bi', 'tableau', 'alteryx', 'ssis']</t>
  </si>
  <si>
    <t>Data Engineer (Generative AI, Cloud, AWS, Python, Snowflake)</t>
  </si>
  <si>
    <t>The Travelers Indemnity Company</t>
  </si>
  <si>
    <t>['python', 'pytorch', 'tensorflow', 'keras']</t>
  </si>
  <si>
    <t>Cloud Data Analyst/ Azure Data Engineer</t>
  </si>
  <si>
    <t>['sql', 'python', 'powershell', 'azure', 'alteryx', 'tableau', 'power bi']</t>
  </si>
  <si>
    <t>Hybrid Data Engineer for Child Welfare Data Conversion</t>
  </si>
  <si>
    <t>Durham, North Carolina</t>
  </si>
  <si>
    <t>Professional Search of the Carolinas</t>
  </si>
  <si>
    <t>['sql', 'db2', 'oracle']</t>
  </si>
  <si>
    <t>Data Engineer with Cybersecurity/DLP (Data Loss Prevention), Python Data Pipelines &amp; CICD Exp.</t>
  </si>
  <si>
    <t>TekJobs</t>
  </si>
  <si>
    <t>Google Cloud Platform Data Engineer</t>
  </si>
  <si>
    <t>Allen Park, MI</t>
  </si>
  <si>
    <t>['java', 'python', 'sql', 'bigquery', 'linux', 'github', 'terraform']</t>
  </si>
  <si>
    <t>Hybrid Azure Data Analytics Engineer</t>
  </si>
  <si>
    <t>Collingswood, NJ</t>
  </si>
  <si>
    <t>EDI Staffing, an EDI Specialists Company</t>
  </si>
  <si>
    <t>['sql', 'python', 'azure', 'oracle', 'databricks', 'spark', 'pyspark', 'unity', 'github', 'terraform']</t>
  </si>
  <si>
    <t>Cleveland, OH</t>
  </si>
  <si>
    <t>Sr. Data Engineer - Operational Data</t>
  </si>
  <si>
    <t>Omaha, NE</t>
  </si>
  <si>
    <t>The Reserves Network</t>
  </si>
  <si>
    <t>['sql', 'python', 'sql server', 'excel']</t>
  </si>
  <si>
    <t>AWS Cloud Data Engineer</t>
  </si>
  <si>
    <t>['java', 'python', 'sql', 'postgresql', 'dynamodb', 'aws', 'pyspark', 'angular', 'tableau', 'ssrs', 'terraform', 'git', 'jenkins', 'docker']</t>
  </si>
  <si>
    <t>Data Engineer with Scala &amp; Spark expereince (Contract W2 Hybrid onsite)</t>
  </si>
  <si>
    <t>Xoriant Corporation</t>
  </si>
  <si>
    <t>['scala', 'java', 'python', 'sql', 'nosql', 'spark', 'airflow', 'git']</t>
  </si>
  <si>
    <t>Big Data Engineer (Contract W2 Hybrid onsite)</t>
  </si>
  <si>
    <t>Associate Data Engineer</t>
  </si>
  <si>
    <t>AAA Auto Club Enterprises</t>
  </si>
  <si>
    <t>BI/Data Engineer</t>
  </si>
  <si>
    <t>Amiseq Inc.</t>
  </si>
  <si>
    <t>['sql', 't-sql', 'python', 'snowflake', 'unix', 'github', 'jira']</t>
  </si>
  <si>
    <t>Network Distribution</t>
  </si>
  <si>
    <t>['sql', 'snowflake', 'aws', 'sap']</t>
  </si>
  <si>
    <t>Specialist - Data Engineering</t>
  </si>
  <si>
    <t>Data engineer - W2 contract</t>
  </si>
  <si>
    <t>IIC</t>
  </si>
  <si>
    <t>['python', 'azure']</t>
  </si>
  <si>
    <t>Data Engineering Specialist</t>
  </si>
  <si>
    <t>Association of American Medical Colleges (AAMC)</t>
  </si>
  <si>
    <t>['python', 'java', 'sql', 'r', 'aws', 'oracle', 'snowflake', 'spark']</t>
  </si>
  <si>
    <t>Data Warehouse Engineer</t>
  </si>
  <si>
    <t>['shell', 'sql', 'cobol', 'spark', 'unix', 'word', 'excel', 'visio', 'jira', 'confluence']</t>
  </si>
  <si>
    <t>Data Engineer IV</t>
  </si>
  <si>
    <t>Arcata, CA</t>
  </si>
  <si>
    <t>Open Door Community Health Centers</t>
  </si>
  <si>
    <t>['python', 'sql', 'sql server', 'azure', 'excel']</t>
  </si>
  <si>
    <t>ShowbizJobs</t>
  </si>
  <si>
    <t>CAA</t>
  </si>
  <si>
    <t>Database Administrator- Data Engineer II</t>
  </si>
  <si>
    <t>['sql', 'shell', 'sql server', 'dynamodb', 'aws']</t>
  </si>
  <si>
    <t>Senior, Data Engineer</t>
  </si>
  <si>
    <t>Bella Vista, AR</t>
  </si>
  <si>
    <t>['sql', 'nosql', 'java', 'c++', 'python', 'snowflake', 'azure', 'bigquery']</t>
  </si>
  <si>
    <t>Data Engineer, People eXperience and Technology (PXT) Central Science</t>
  </si>
  <si>
    <t>Program Manager - Data Engineer</t>
  </si>
  <si>
    <t>Fayetteville, AR</t>
  </si>
  <si>
    <t>['visio', 'tableau', 'airtable']</t>
  </si>
  <si>
    <t>Strativ Group</t>
  </si>
  <si>
    <t>Data Engineer (Hybrid Onsite/Some Remote)</t>
  </si>
  <si>
    <t>['nosql', 'java', 'python', 'sql', 'r', 'shell', 'hadoop', 'spark']</t>
  </si>
  <si>
    <t>Active TS/SCI clearance, Level II IAT certified Data Engineer</t>
  </si>
  <si>
    <t>['javascript', 'groovy', 'python', 'linux', 'docker', 'puppet', 'ansible', 'kubernetes', 'flow']</t>
  </si>
  <si>
    <t>Junior Developer - Data Engineer</t>
  </si>
  <si>
    <t>Marlabs</t>
  </si>
  <si>
    <t>['java', 'sql', 'python', 'snowflake', 'aws', 'spring', 'kafka']</t>
  </si>
  <si>
    <t>Data Engineer III (US)</t>
  </si>
  <si>
    <t>TD Bank</t>
  </si>
  <si>
    <t>['sql', 'shell', 'unix']</t>
  </si>
  <si>
    <t>['aws', 'redshift']</t>
  </si>
  <si>
    <t>GCP Data Engineer (MUST HAVE DASH +&amp;Healthcare experience)</t>
  </si>
  <si>
    <t>BPO Recruit</t>
  </si>
  <si>
    <t>['sql', 'gcp', 'hadoop', 'flask', 'tableau', 'power bi']</t>
  </si>
  <si>
    <t>['t-sql', 'spark', 'hadoop']</t>
  </si>
  <si>
    <t>Cedar Park, TX</t>
  </si>
  <si>
    <t>Kivyo</t>
  </si>
  <si>
    <t>['python', 'scala', 'java', 'sql', 'no-sql', 'snowflake', 'aws', 'gcp', 'databricks', 'azure', 'redshift', 'airflow', 'hadoop', 'spark', 'terraform']</t>
  </si>
  <si>
    <t>Snowflake Data Engineer</t>
  </si>
  <si>
    <t>Data Engineer, Workforce Solutions - Analytics and Tech</t>
  </si>
  <si>
    <t>Salesforce Data Engineer</t>
  </si>
  <si>
    <t>Missoula, MT</t>
  </si>
  <si>
    <t>Cognizant</t>
  </si>
  <si>
    <t>['oracle', 'spring']</t>
  </si>
  <si>
    <t>Hacienda Heights, CA</t>
  </si>
  <si>
    <t>['sql', 'nosql', 'python', 'sql server', 'snowflake', 'aws', 'azure', 'airflow']</t>
  </si>
  <si>
    <t>Data Engineer - Hybrid</t>
  </si>
  <si>
    <t>['python', 'sql', 'nosql', 'java', 'c++', 'scala']</t>
  </si>
  <si>
    <t>Data Engineer ETL Testing Cloud Migration Python</t>
  </si>
  <si>
    <t>Select Minds LLC</t>
  </si>
  <si>
    <t>['python', 'aws', 'redshift']</t>
  </si>
  <si>
    <t>Bee Cave, TX</t>
  </si>
  <si>
    <t>Mvp Group Inc</t>
  </si>
  <si>
    <t>Application Data Engineer – Student System</t>
  </si>
  <si>
    <t>ESO Consultants</t>
  </si>
  <si>
    <t>Glen Allen, VA</t>
  </si>
  <si>
    <t>Data and AI Engineer</t>
  </si>
  <si>
    <t>Radiant Digital</t>
  </si>
  <si>
    <t>NYSTEC</t>
  </si>
  <si>
    <t>['python', 'java', 'scala', 'sql', 't-sql', 'azure', 'databricks', 'spark', 'pyspark', 'ssis']</t>
  </si>
  <si>
    <t>Data Engineer - Student Systems</t>
  </si>
  <si>
    <t>InfoPeople Corp</t>
  </si>
  <si>
    <t>Data Engineer OR Architect W2</t>
  </si>
  <si>
    <t>Creed Infotech</t>
  </si>
  <si>
    <t>['sql', 'java', 'python', 'snowflake', 'azure', 'spark', 'airflow', 'microstrategy', 'power bi']</t>
  </si>
  <si>
    <t>Director, Data Engineering</t>
  </si>
  <si>
    <t>AWS Data Engineer/Big Data Engineer</t>
  </si>
  <si>
    <t>['scala', 'sql', 'aws', 'hadoop', 'spark', 'power bi', 'qlik', 'docker', 'kubernetes']</t>
  </si>
  <si>
    <t>Kansasville, WI</t>
  </si>
  <si>
    <t>Acadia Technologies, Inc.</t>
  </si>
  <si>
    <t>['sql', 'nosql', 'python', 'aws', 'kafka', 'hadoop']</t>
  </si>
  <si>
    <t>Rolls-Royce</t>
  </si>
  <si>
    <t>['sql', 'python', 'sql server', 'sap', 'power bi']</t>
  </si>
  <si>
    <t>Data Engineer III - AMZ8839674</t>
  </si>
  <si>
    <t>['sql', 'python', 'perl', 'ruby', 'ruby', 'dynamodb', 'aws', 'redshift', 'excel', 'tableau']</t>
  </si>
  <si>
    <t>Honolulu, HI</t>
  </si>
  <si>
    <t>['sql', 'databricks', 'azure', 'spark', 'pyspark', 'unity', 'gitlab']</t>
  </si>
  <si>
    <t>Waukegan, IL</t>
  </si>
  <si>
    <t>['python', 'sql', 'aws', 'redshift', 'kafka', 'pyspark', 'flask', 'fastapi', 'terraform', 'git', 'github', 'bitbucket']</t>
  </si>
  <si>
    <t>['sql', 'azure', 'ssis']</t>
  </si>
  <si>
    <t>San Bruno, CA</t>
  </si>
  <si>
    <t>Data Center Engineer (contractor)</t>
  </si>
  <si>
    <t>UPPER, LLC</t>
  </si>
  <si>
    <t>Data Engineer (Intermediate OR Senior)</t>
  </si>
  <si>
    <t>Teacher Retirement System of Texas</t>
  </si>
  <si>
    <t>['sql', 'python', 'databricks', 'snowflake', 'spark', 'windows', 'power bi', 'word', 'spreadsheet']</t>
  </si>
  <si>
    <t>Mainly Remote to Denver Data Engineer - Staff Consultant</t>
  </si>
  <si>
    <t>Denver, CO</t>
  </si>
  <si>
    <t>Datalere</t>
  </si>
  <si>
    <t>Eagan, MN</t>
  </si>
  <si>
    <t>Ecolab</t>
  </si>
  <si>
    <t>['python', 'azure', 'databricks', 'pandas', 'numpy']</t>
  </si>
  <si>
    <t>Data Engineer I, Intelligent Talent Acquisition</t>
  </si>
  <si>
    <t>['sql', 'scala', 'python', 'aws', 'redshift', 'hadoop', 'spark', 'excel']</t>
  </si>
  <si>
    <t>Data Engineer (Java, AI, ML)</t>
  </si>
  <si>
    <t>Ontario, Canada</t>
  </si>
  <si>
    <t>Real Matters Inc.</t>
  </si>
  <si>
    <t>['golang', 'java', 'nosql', 'mongodb', 'mongodb', 'python', 'r', 'mysql', 'couchbase', 'elasticsearch', 'bigquery', 'gcp', 'spring', 'airflow', 'looker', 'docker', 'flow', 'jenkins', 'github']</t>
  </si>
  <si>
    <t>Data Engineer (Remote)</t>
  </si>
  <si>
    <t>Sterling, IL</t>
  </si>
  <si>
    <t>HALO</t>
  </si>
  <si>
    <t>['go', 'python', 'sql', 'snowflake', 'aws', 'airflow', 'bitbucket', 'jenkins', 'jira']</t>
  </si>
  <si>
    <t>Data Engineer- Manager</t>
  </si>
  <si>
    <t>Oklahoma City, OK</t>
  </si>
  <si>
    <t>['sql', 'python', 'java', 'scala', 'dynamodb', 'aws', 'azure', 'gcp', 'redshift', 'snowflake', 'databricks', 'hadoop', 'spark', 'kafka', 'flow', 'terraform']</t>
  </si>
  <si>
    <t>Founding Data Engineer</t>
  </si>
  <si>
    <t>Île-de-France, France</t>
  </si>
  <si>
    <t>The Forecasting Company</t>
  </si>
  <si>
    <t>Data Engineer - Now Hiring</t>
  </si>
  <si>
    <t>Ravensworth</t>
  </si>
  <si>
    <t>Credence Management Solutions, LLC</t>
  </si>
  <si>
    <t>['python', 'dynamodb', 'aws', 'oracle', 'airflow', 'linux', 'gitlab', 'terraform', 'docker']</t>
  </si>
  <si>
    <t>North Springfield, VA</t>
  </si>
  <si>
    <t>Singapore</t>
  </si>
  <si>
    <t>(USA) Data Engineer III - Data Ventures</t>
  </si>
  <si>
    <t>Upstream Data Engineer Opening #476488</t>
  </si>
  <si>
    <t>['powerpoint', 'power bi']</t>
  </si>
  <si>
    <t>Data Engineer - Azure</t>
  </si>
  <si>
    <t>Data Engineer (NOT CORP TO CORP)</t>
  </si>
  <si>
    <t>HRU Technical Resources</t>
  </si>
  <si>
    <t>['python', 'r', 'matlab', 'mysql']</t>
  </si>
  <si>
    <t>Rochester, NY</t>
  </si>
  <si>
    <t>CGS Federal (Contact Government Services)</t>
  </si>
  <si>
    <t>['python', 'r', 'sql', 'sas', 'sas', 'shell', 'postgresql', 'linux', 'tableau', 'git']</t>
  </si>
  <si>
    <t>GCP Data Engineer</t>
  </si>
  <si>
    <t>['java', 'python', 'scala', 'sql', 'c', 'gcp', 'bigquery', 'spark']</t>
  </si>
  <si>
    <t>Data Engineering Consultant</t>
  </si>
  <si>
    <t>Inspire11</t>
  </si>
  <si>
    <t>['tableau', 'flow']</t>
  </si>
  <si>
    <t>University Park, FL</t>
  </si>
  <si>
    <t>['sql', 'python', 'postgresql', 'fastapi', 'flow']</t>
  </si>
  <si>
    <t>Sr Data Engineer-Xumo</t>
  </si>
  <si>
    <t>San Joaquin Hills, CA</t>
  </si>
  <si>
    <t>Comcast Corporation</t>
  </si>
  <si>
    <t>Data Engineer II, F3 DASH</t>
  </si>
  <si>
    <t>Walmart Data Ventures</t>
  </si>
  <si>
    <t>Specialist - Data Engineer</t>
  </si>
  <si>
    <t>Coraopolis, PA</t>
  </si>
  <si>
    <t>['sql', 'java', 'python', 'snowflake', 'azure', 'kafka', 'spark', 'power bi']</t>
  </si>
  <si>
    <t>Lead Data Engineer (Azure, SQL, Power BI) - YONKERS NY</t>
  </si>
  <si>
    <t>iO Associates - US</t>
  </si>
  <si>
    <t>['sql', 'azure', 'pyspark', 'power bi']</t>
  </si>
  <si>
    <t>Data Infrastructure Engineer</t>
  </si>
  <si>
    <t>Prestige Staffing</t>
  </si>
  <si>
    <t>['powershell', 'python', 'sql', 'power bi', 'tableau', 'git']</t>
  </si>
  <si>
    <t>['python', 'sql', 'excel', 'power bi', 'dax']</t>
  </si>
  <si>
    <t>Client Onboarding, Impact Zone, Data Quality Steward</t>
  </si>
  <si>
    <t>University of Alabama</t>
  </si>
  <si>
    <t>['sql', 'python', 'r', 'aws', 'databricks', 'spark']</t>
  </si>
  <si>
    <t>Data Engineer ll</t>
  </si>
  <si>
    <t>Qventus, Inc</t>
  </si>
  <si>
    <t>['azure', 'aws', 'databricks', 'spark', 'tableau']</t>
  </si>
  <si>
    <t>Data Engineer - Tech Lead</t>
  </si>
  <si>
    <t>Alcor</t>
  </si>
  <si>
    <t>['python', 'sql', 'databricks', 'aws', 'spark', 'pyspark']</t>
  </si>
  <si>
    <t>Graduate Data Engineering Intern, Data Science</t>
  </si>
  <si>
    <t>['python', 'r', 'java', 'ruby', 'ruby', 'perl', 'sql', 'javascript', 'sas', 'sas', 'c', 'hadoop', 'spark', 'kafka', 'jquery', 'tableau', 'spss']</t>
  </si>
  <si>
    <t>Data Platform Engineer/Tech Lead (m/f/x) – CB Data Platform - Vice President</t>
  </si>
  <si>
    <t>Cary, NC</t>
  </si>
  <si>
    <t>Deutsche Bank</t>
  </si>
  <si>
    <t>['python', 'java', 'scala', 'nosql', 'postgresql', 'bigquery', 'spark', 'kafka', 'hadoop', 'excel']</t>
  </si>
  <si>
    <t>Rock Island, IL</t>
  </si>
  <si>
    <t>Business Intelligence Engineer, Internal Audit - Data Analytics Support</t>
  </si>
  <si>
    <t>['sql', 'python', 'java', 'r', 'excel', 'tableau', 'microstrategy']</t>
  </si>
  <si>
    <t>Azure Data Engineer (W2)</t>
  </si>
  <si>
    <t>HireTalent - Diversity Staffing &amp; Recruiting Firm</t>
  </si>
  <si>
    <t>['sql', 'python', 'azure', 'databricks', 'snowflake', 'spark', 'power bi', 'dax', 'github']</t>
  </si>
  <si>
    <t>Staff Data Engineer, FROST</t>
  </si>
  <si>
    <t>['python', 'sql', 'postgresql', 'snowflake', 'aws', 'redshift', 'gcp', 'spark', 'gitlab']</t>
  </si>
  <si>
    <t>Data Solutions Engineer</t>
  </si>
  <si>
    <t>Orrick, Herrington &amp; Sutcliffe LLP</t>
  </si>
  <si>
    <t>['sql', 'sql server', 'azure', 'databricks', 'sharepoint', 'power bi']</t>
  </si>
  <si>
    <t>EDO</t>
  </si>
  <si>
    <t>['sql', 'python', 'ruby', 'ruby', 'aws', 'snowflake', 'redshift', 'airflow']</t>
  </si>
  <si>
    <t>AWS Data Engineer - Virginia Local - In person client Interview</t>
  </si>
  <si>
    <t>Teamware Solutions (quantum leap consulting).</t>
  </si>
  <si>
    <t>['python', 'sql', 'dynamodb', 'aws', 'redshift']</t>
  </si>
  <si>
    <t>Senior Python/AI Data Engineer</t>
  </si>
  <si>
    <t>Sr Data Engineer (No C2C)</t>
  </si>
  <si>
    <t>Capital Staffing Solutions</t>
  </si>
  <si>
    <t>Senior Developer, Data Engineer</t>
  </si>
  <si>
    <t>Tarana Wireless</t>
  </si>
  <si>
    <t>['sql', 'python', 'scala', 'c++', 'java', 'rust', 'golang', 'databricks', 'aws', 'gcp', 'azure', 'snowflake', 'bigquery', 'redshift', 'pandas', 'unity', 'kubernetes', 'docker']</t>
  </si>
  <si>
    <t>Senior Data Engineer II</t>
  </si>
  <si>
    <t>RELX Inc. Company</t>
  </si>
  <si>
    <t>['sql', 'python', 'shell', 'aws', 'hadoop', 'spark', 'terraform', 'git', 'jira']</t>
  </si>
  <si>
    <t>Hartford Fire Ins. Co</t>
  </si>
  <si>
    <t>['sql', 'python', 'javascript', 'sql server', 'aws', 'snowflake', 'oracle', 'azure', 'tableau', 'jira']</t>
  </si>
  <si>
    <t>Data Engineer II</t>
  </si>
  <si>
    <t>West Carrollton, OH</t>
  </si>
  <si>
    <t>Navia Benefit Solutions</t>
  </si>
  <si>
    <t>['t-sql', 'sql', 'python', 'powershell', 'javascript', 'sql server', 'power bi', 'excel', 'word', 'outlook']</t>
  </si>
  <si>
    <t>Data Operations Engineer</t>
  </si>
  <si>
    <t>SAIC</t>
  </si>
  <si>
    <t>['python', 'bash', 'kafka', 'windows', 'linux', 'redhat', 'excel', 'kubernetes']</t>
  </si>
  <si>
    <t>Principal Data Engineer (Airflow, DBT, Snowflake) - Remote</t>
  </si>
  <si>
    <t>['sql', 'python', 'java', 'scala', 'snowflake', 'aws', 'airflow', 'word']</t>
  </si>
  <si>
    <t>Big Data AI Engineer Python Development</t>
  </si>
  <si>
    <t>['python', 'git', 'github', 'jira']</t>
  </si>
  <si>
    <t>Cybersecurity Data Engineer</t>
  </si>
  <si>
    <t>['python', 'java', 'scala', 'azure', 'spark', 'kafka', 'gdpr']</t>
  </si>
  <si>
    <t>['sql', 'python', 'javascript', 'php', 'looker', 'tableau', 'excel']</t>
  </si>
  <si>
    <t>Lead Data Engineer- Azure</t>
  </si>
  <si>
    <t>HRConnects</t>
  </si>
  <si>
    <t>['sql', 'java', 'scala', 'azure', 'databricks', 'spark', 'pyspark', 'angular']</t>
  </si>
  <si>
    <t>Scientific Data Engineer</t>
  </si>
  <si>
    <t>['python', 'sql', 'aws', 'excel', 'power bi', 'dax']</t>
  </si>
  <si>
    <t>Data Center Engineer (Mandarin Bi-Lingual)</t>
  </si>
  <si>
    <t>Zenlayer, Inc</t>
  </si>
  <si>
    <t>['windows', 'linux', 'excel']</t>
  </si>
  <si>
    <t>Software Data Engineer</t>
  </si>
  <si>
    <t>O'Fallon, MO</t>
  </si>
  <si>
    <t>Diverse Lynx LLC</t>
  </si>
  <si>
    <t>['scala', 'java', 'python', 'spark', 'hadoop', 'kafka', 'spring', 'graphql', 'angular']</t>
  </si>
  <si>
    <t>Rockford Public School District #205</t>
  </si>
  <si>
    <t>['sql', 'python', 'java', 'scala', 'assembly', 'aws', 'azure', 'gcp', 'cognos', 'word', 'terminal']</t>
  </si>
  <si>
    <t>Data Engineer III | Marketplace | Sunnyvale</t>
  </si>
  <si>
    <t>Elkins, AR</t>
  </si>
  <si>
    <t>['scala', 'java', 'python', 'sql', 'redis', 'gcp', 'aws', 'azure', 'bigquery', 'hadoop', 'spark', 'kafka', 'graphql', 'react']</t>
  </si>
  <si>
    <t>Data Engineer - #1657</t>
  </si>
  <si>
    <t>MeridianLink</t>
  </si>
  <si>
    <t>['python', 'sql', 'java', 'javascript', 'c#', 'vb.net', 'sql server', 'azure', 'databricks', 'spark', 'react', 'django', 'asp.net', 'flow', 'unity', 'gitlab', 'jenkins']</t>
  </si>
  <si>
    <t>Threat Data Quality Analysis Engineer 1/2</t>
  </si>
  <si>
    <t>Colorado</t>
  </si>
  <si>
    <t>['python', 'c++', 'linux']</t>
  </si>
  <si>
    <t>Manager - Data Engineer Manager</t>
  </si>
  <si>
    <t>Quadrant, Inc.</t>
  </si>
  <si>
    <t>Data Engineer/Python Developer</t>
  </si>
  <si>
    <t>Warrendale, PA</t>
  </si>
  <si>
    <t>PEAK Technical Services Inc.</t>
  </si>
  <si>
    <t>['python', 'sql', 'databricks', 'azure', 'aws', 'bigquery', 'spark']</t>
  </si>
  <si>
    <t>Data Engineers (with a Cyber Security)/Fully Remote/Only on W2 role</t>
  </si>
  <si>
    <t>Stash Talent Services</t>
  </si>
  <si>
    <t>['python', 'sql', 'snowflake', 'databricks', 'pyspark', 'plotly', 'airflow', 'spark', 'tableau', 'powerpoint']</t>
  </si>
  <si>
    <t>Cloud Data Engineer/SRE</t>
  </si>
  <si>
    <t>Accurant International</t>
  </si>
  <si>
    <t>['python', 'java', 'scala', 'aws', 'azure', 'gcp', 'spark', 'kafka', 'ansible']</t>
  </si>
  <si>
    <t>Intellibus Ventures LLC</t>
  </si>
  <si>
    <t>['go', 'sql', 'python', 'java', 'snowflake', 'aws', 'kafka', 'airflow', 'unix']</t>
  </si>
  <si>
    <t>Database Administrator</t>
  </si>
  <si>
    <t>['sql', 'sql server', 'visio']</t>
  </si>
  <si>
    <t>['python', 'sql', 'aws', 'azure', 'gcp', 'databricks', 'snowflake', 'bigquery', 'spark', 'hugging face', 'docker', 'kubernetes']</t>
  </si>
  <si>
    <t>Technical Lead (Data Engineering)</t>
  </si>
  <si>
    <t>DATA ENGINEER - Now Hiring</t>
  </si>
  <si>
    <t>Greenville, TX</t>
  </si>
  <si>
    <t>GEUS</t>
  </si>
  <si>
    <t>['python', 'sql', 'java', 'scala', 'sql server', 'aws', 'azure', 'react', 'angular', 'vue.js', 'node.js']</t>
  </si>
  <si>
    <t>Henderson, NV</t>
  </si>
  <si>
    <t>Lobox</t>
  </si>
  <si>
    <t>['sql', 'nosql', 'java', 'python', 'scala', 'aws', 'azure', 'spark', 'airflow', 'tableau', 'power bi']</t>
  </si>
  <si>
    <t>Lead I, IAM and Data Security Engineer (Hybrid or Virtual)</t>
  </si>
  <si>
    <t>['java', 'python', 'azure', 'aws', 'vmware', 'oracle', 'databricks', 'snowflake', 'kubernetes']</t>
  </si>
  <si>
    <t>Data Engineer / BI Developer</t>
  </si>
  <si>
    <t>Hazen and Sawyer</t>
  </si>
  <si>
    <t>['python', 'r', 'java', 'scala', 'sql', 'mysql', 'postgresql', 'sql server', 'azure', 'aws', 'gcp', 'hadoop', 'spark', 'kafka', 'power bi', 'dax']</t>
  </si>
  <si>
    <t>Principal Cloud &amp; Data Engineer</t>
  </si>
  <si>
    <t>ManTech International</t>
  </si>
  <si>
    <t>['bash', 'powershell', 'snowflake', 'aws', 'azure', 'gcp', 'windows', 'linux', 'kubernetes', 'docker', 'github', 'gitlab']</t>
  </si>
  <si>
    <t>Contact Government Services, LLC</t>
  </si>
  <si>
    <t>Remote, OR</t>
  </si>
  <si>
    <t>Tixr</t>
  </si>
  <si>
    <t>['java', 'mysql', 'couchbase', 'bigquery', 'redshift', 'aws', 'gcp', 'spark', 'kafka']</t>
  </si>
  <si>
    <t>Principal Engineer Data Analytics</t>
  </si>
  <si>
    <t>['sql', 'python', 'scala', 'java', 'azure', 'redshift', 'aws', 'pyspark', 'power bi', 'github']</t>
  </si>
  <si>
    <t>Data Center Engineer</t>
  </si>
  <si>
    <t>i2vision</t>
  </si>
  <si>
    <t>GDS Consulting D&amp;A Azure Data Engineer - Staff</t>
  </si>
  <si>
    <t>['java', 'python', 'sql', 'azure', 'databricks', 'pyspark', 'spark']</t>
  </si>
  <si>
    <t>Proton.ai</t>
  </si>
  <si>
    <t>['python', 'sql', 'nosql', 'redis', 'elasticsearch', 'pyspark', 'looker', 'tableau', 'git', 'docker']</t>
  </si>
  <si>
    <t>Data Engineer / Business Intelligence Analyst</t>
  </si>
  <si>
    <t>['python', 'sql', 'pyspark', 'tableau']</t>
  </si>
  <si>
    <t>Lead AI Data Engineer</t>
  </si>
  <si>
    <t>TEK Staffing Solutions Inc.</t>
  </si>
  <si>
    <t>['sql', 'aws', 'azure']</t>
  </si>
  <si>
    <t>Data Engineer I</t>
  </si>
  <si>
    <t>Midtown</t>
  </si>
  <si>
    <t>['python', 'javascript', 'sql', 'mongodb', 'mongodb', 'dynamodb', 'elasticsearch', 'neo4j', 'aws', 'databricks', 'snowflake', 'kafka', 'airflow', 'terraform', 'jenkins', 'github', 'docker']</t>
  </si>
  <si>
    <t>Staff Data Engineer</t>
  </si>
  <si>
    <t>Karius</t>
  </si>
  <si>
    <t>['python', 'sql', 'databricks', 'snowflake', 'aws', 'gcp', 'azure', 'spark', 'hadoop', 'kafka', 'pyspark', 'pandas', 'numpy', 'plotly', 'seaborn', 'matplotlib', 'excel', 'looker', 'tableau']</t>
  </si>
  <si>
    <t>Two Harbors Investment Corp.</t>
  </si>
  <si>
    <t>['sql', 'sql server', 'azure', 'ssis', 'ssrs']</t>
  </si>
  <si>
    <t>Data Engineer, Speed Products, Science and Analytics</t>
  </si>
  <si>
    <t>['sql', 'python', 'scala', 'redshift', 'aws', 'hadoop', 'spark', 'ssis']</t>
  </si>
  <si>
    <t>Vellore, Tamil Nadu, India</t>
  </si>
  <si>
    <t>Tech Mahindra</t>
  </si>
  <si>
    <t>['python', 'sql', 'gcp', 'bigquery']</t>
  </si>
  <si>
    <t>Data Engineer- MS Dynamics</t>
  </si>
  <si>
    <t>Fathom Management LLC</t>
  </si>
  <si>
    <t>['go', 'sql', 'cassandra', 'aws', 'azure', 'hadoop']</t>
  </si>
  <si>
    <t>Founding LLM &amp; Data Engineer</t>
  </si>
  <si>
    <t>Theus</t>
  </si>
  <si>
    <t>['sql', 'python', 'javascript', 'neo4j', 'aws', 'react', 'docker', 'flow']</t>
  </si>
  <si>
    <t>Welltech</t>
  </si>
  <si>
    <t>['python', 'sql', 'postgresql', 'mysql', 'aws', 'redshift', 'snowflake', 'pyspark', 'gitlab']</t>
  </si>
  <si>
    <t>Medline Industries</t>
  </si>
  <si>
    <t>Castlewood, CO</t>
  </si>
  <si>
    <t>Sambasafety</t>
  </si>
  <si>
    <t>['aws', 'snowflake', 'azure', 'airflow', 'gdpr', 'word', 'power bi', 'tableau']</t>
  </si>
  <si>
    <t>Big Data Engineer - Strong AWS/Python Exp</t>
  </si>
  <si>
    <t>SoftPathTechnologies</t>
  </si>
  <si>
    <t>['python', 'sql', 'nosql', 'postgresql', 'dynamodb', 'aws', 'redshift', 'spark', 'pyspark', 'pandas', 'numpy', 'tableau']</t>
  </si>
  <si>
    <t>SQL Server Lead / Azure Cloud / Big Data Engineer</t>
  </si>
  <si>
    <t>['sql', 'python', 'perl', 'shell', 'sql server', 'postgresql', 'mysql', 'oracle', 'azure', 'snowflake', 'databricks', 'spark', 'pyspark', 'hadoop', 'kafka', 'ssis', 'power bi', 'flow']</t>
  </si>
  <si>
    <t>Sr Manager, Data Engineering</t>
  </si>
  <si>
    <t>['sql', 'python', 'postgresql', 'snowflake', 'aurora', 'aws', 'airflow', 'docker', 'gitlab', 'kubernetes']</t>
  </si>
  <si>
    <t>Engineer, Data Engineering</t>
  </si>
  <si>
    <t>Anywhere Real Estate Ops</t>
  </si>
  <si>
    <t>['golang', 'mongodb', 'mongodb', 'mysql', 'oracle', 'aws', 'jenkins', 'gitlab', 'bitbucket']</t>
  </si>
  <si>
    <t>Director – Data Engineering &amp; Integration</t>
  </si>
  <si>
    <t>Barclays</t>
  </si>
  <si>
    <t>Datbricks Data Engineer - (Hybrid onsite W2 only)</t>
  </si>
  <si>
    <t>['sql', 'databricks', 'aws', 'hadoop', 'unity']</t>
  </si>
  <si>
    <t>Staff Clinical Data Engineers</t>
  </si>
  <si>
    <t>Siemens Healthineers</t>
  </si>
  <si>
    <t>['go', 'spark']</t>
  </si>
  <si>
    <t>Data Engineer (Clinical Decision Support Solutions)</t>
  </si>
  <si>
    <t>Azure Databricks Engineer</t>
  </si>
  <si>
    <t>STAFFWORXS</t>
  </si>
  <si>
    <t>['python', 'r', 'sql', 't-sql', 'sql server', 'azure', 'databricks', 'oracle', 'node', 'power bi', 'unity']</t>
  </si>
  <si>
    <t>Mainframe Database Administrator</t>
  </si>
  <si>
    <t>['sql', 'shell', 'db2', 'mysql', 'postgresql', 'sql server', 'oracle', 'linux', 'unix']</t>
  </si>
  <si>
    <t>Data Engineer Lead</t>
  </si>
  <si>
    <t>New Hudson, MI</t>
  </si>
  <si>
    <t>Oshkosh Corporation</t>
  </si>
  <si>
    <t>['sql', 'c', 'aws', 'databricks', 'azure', 'spark', 'excel']</t>
  </si>
  <si>
    <t>Data Engineer, Network Product Development – Optics</t>
  </si>
  <si>
    <t>['python', 'sql', 'aws', 'redshift', 'hadoop', 'spark']</t>
  </si>
  <si>
    <t>Corporate Vice President, Lead Actuarial Data Engineer/Architect - Remote</t>
  </si>
  <si>
    <t>DW Simpson</t>
  </si>
  <si>
    <t>['python', 'aws', 'redshift', 'docker']</t>
  </si>
  <si>
    <t>['c', 'sql', 'databricks', 'airflow']</t>
  </si>
  <si>
    <t>Capital One | Lead Data Engineer (Python/Scala, Spark, AWS)</t>
  </si>
  <si>
    <t>['scala', 'python', 'java', 'nosql', 'sql', 'mongo', 'shell', 'dynamodb', 'mysql', 'cassandra', 'aws', 'redshift', 'snowflake', 'azure', 'spark', 'airflow', 'hadoop', 'kafka', 'linux', 'windows', 'unix']</t>
  </si>
  <si>
    <t>CPQ ETL Data Engineer</t>
  </si>
  <si>
    <t>Tech Lead Data Engineer (Multiple Positions)</t>
  </si>
  <si>
    <t>ByteDance</t>
  </si>
  <si>
    <t>['sql', 'c#', 'shell', 'spark', 'hadoop', 'git', 'jira']</t>
  </si>
  <si>
    <t>Bidding Specialist for Frontend, Backend, and Data Engineering Projects</t>
  </si>
  <si>
    <t>Junior Data Engineer</t>
  </si>
  <si>
    <t>['java', 'javascript', 'aws', 'azure', 'vue.js']</t>
  </si>
  <si>
    <t>Lockbourne, OH</t>
  </si>
  <si>
    <t>Data Engineering &amp; Operations Specialists</t>
  </si>
  <si>
    <t>Shelter Insurance</t>
  </si>
  <si>
    <t>['sql', 'python', 'powershell', 'snowflake', 'aws', 'azure', 'qlik']</t>
  </si>
  <si>
    <t>Data Engineer (057-24)</t>
  </si>
  <si>
    <t>Anglicotech, LLC</t>
  </si>
  <si>
    <t>Data Engineer, DCC Central InfraOps Analytics</t>
  </si>
  <si>
    <t>['sql', 'python', 'java', 'scala', 'aws', 'hadoop', 'spark']</t>
  </si>
  <si>
    <t>Data Engineer to build ETL pipelines for Amazon, Shopify, etc.</t>
  </si>
  <si>
    <t>['python', 'bigquery']</t>
  </si>
  <si>
    <t>Staff Data Engineer - Ads</t>
  </si>
  <si>
    <t>Reddit</t>
  </si>
  <si>
    <t>['python', 'sql', 'scala', 'r', 'spark', 'airflow', 'looker', 'tableau']</t>
  </si>
  <si>
    <t>Data Engineer III or IV</t>
  </si>
  <si>
    <t>Word on Fire</t>
  </si>
  <si>
    <t>['python', 'php', 'javascript', 'mysql', 'laravel', 'word', 'tableau', 'git']</t>
  </si>
  <si>
    <t>Data Quality Platform Engineer</t>
  </si>
  <si>
    <t>Miramar, FL</t>
  </si>
  <si>
    <t>['sql', 'python', 'c', 'mysql', 'databricks', 'aws', 'airflow', 'kafka', 'unity']</t>
  </si>
  <si>
    <t>Information Data Systems Engineer III</t>
  </si>
  <si>
    <t>['word', 'excel', 'powerpoint', 'tableau', 'airtable', 'jira', 'confluence']</t>
  </si>
  <si>
    <t>Enterprise Data Engineer</t>
  </si>
  <si>
    <t>['python', 'sql', 'c', 'elasticsearch', 'spark', 'kubernetes']</t>
  </si>
  <si>
    <t>East Amherst, NY</t>
  </si>
  <si>
    <t>Minnetonka, MN</t>
  </si>
  <si>
    <t>Knowledge Graph / Data Engineering - Manager</t>
  </si>
  <si>
    <t>['python', 'java', 'bigquery', 'azure', 'aws', 'tableau', 'flow']</t>
  </si>
  <si>
    <t>Data Engineer - Mid Level</t>
  </si>
  <si>
    <t>['sql', 'python', 'shell', 'nosql', 'snowflake', 'aws', 'phoenix', 'linux']</t>
  </si>
  <si>
    <t>Co-op Data Engineer-Reedsville, PA-2025</t>
  </si>
  <si>
    <t>Reedsville, PA</t>
  </si>
  <si>
    <t>Philips</t>
  </si>
  <si>
    <t>['t-sql', 'python', 'sap']</t>
  </si>
  <si>
    <t>Data Engineer - ETL</t>
  </si>
  <si>
    <t>['sql', 'perl', 'bash', 'shell', 'python', 'cassandra', 'mysql', 'oracle', 'azure', 'hadoop', 'sap', 'excel']</t>
  </si>
  <si>
    <t>IT Data Engineer</t>
  </si>
  <si>
    <t>Minnesota</t>
  </si>
  <si>
    <t>Hennepin County</t>
  </si>
  <si>
    <t>['t-sql', 'scala', 'python', 'sql', 'powershell', 'sql server', 'azure', 'databricks', 'spark', 'power bi', 'ssis', 'ssrs']</t>
  </si>
  <si>
    <t>Snowflake Data Engineer || W2 Only || OPT will work</t>
  </si>
  <si>
    <t>CA-One Tech Cloud Inc.</t>
  </si>
  <si>
    <t>['sql', 'snowflake', 'aws', 'azure', 'kafka']</t>
  </si>
  <si>
    <t>Urgent need for Azure Data Engineer with Databricks Expertise - Iselin NJ , 6th Avenue NY (100% Day 1 onsite)</t>
  </si>
  <si>
    <t>['sql', 'azure', 'databricks', 'pyspark', 'spark', 'unity', 'gitlab']</t>
  </si>
  <si>
    <t>['python', 'sql', 'shell', 'mysql', 'snowflake', 'aws', 'oracle', 'airflow', 'linux', 'gitlab', 'docker']</t>
  </si>
  <si>
    <t>Data Engineer/ Power BI Developer</t>
  </si>
  <si>
    <t>Bloomington, MN</t>
  </si>
  <si>
    <t>On-Demand Group</t>
  </si>
  <si>
    <t>['sql', 'sql server', 'azure', 'power bi', 'ssrs', 'ssis', 'dax']</t>
  </si>
  <si>
    <t>IN-Associate Cloud Data Engineer-- Data and Analytics Advisory Pan India</t>
  </si>
  <si>
    <t>['python', 'sql', 'c++', 'dynamodb', 'aws', 'azure', 'databricks', 'gcp', 'redshift', 'bigquery', 'pyspark', 'spark']</t>
  </si>
  <si>
    <t>IN-Senior Associate Azure Data Enginer Advisory Corporate Advisory Noida</t>
  </si>
  <si>
    <t>Noida, Uttar Pradesh, India</t>
  </si>
  <si>
    <t>['scala', 'sql', 'python', 'sql server', 'postgresql', 'azure', 'databricks', 'aws', 'pyspark', 'hadoop']</t>
  </si>
  <si>
    <t>Senior Software Engineer - Data Engineering</t>
  </si>
  <si>
    <t>Sydney, FL</t>
  </si>
  <si>
    <t>Rokt</t>
  </si>
  <si>
    <t>BI Developer / Data Engineer</t>
  </si>
  <si>
    <t>Hyva</t>
  </si>
  <si>
    <t>['sql', 'azure', 'aws', 'databricks', 'power bi', 'ssis']</t>
  </si>
  <si>
    <t>Careem</t>
  </si>
  <si>
    <t>Lead Data Engineer, Palantir Foundry (Contractor) – US – Digital</t>
  </si>
  <si>
    <t>Omnicom Precision Marketing Group</t>
  </si>
  <si>
    <t>Data Engineer | Remote</t>
  </si>
  <si>
    <t>OnTrac</t>
  </si>
  <si>
    <t>['sql', 'python', 'sql server', 'postgresql', 'bigquery', 'pandas', 'pyspark', 'numpy', 'excel']</t>
  </si>
  <si>
    <t>Data Engineer II (AWS, Databricks, Snowflake)</t>
  </si>
  <si>
    <t>['sql', 'python', 'sql server', 'aws', 'databricks', 'snowflake', 'pyspark', 'terraform']</t>
  </si>
  <si>
    <t>Data Engineer - W2 Position</t>
  </si>
  <si>
    <t>['scala', 'python', 'sql', 'sql server', 'postgresql', 'azure', 'databricks', 'spark', 'angular', 'ssis']</t>
  </si>
  <si>
    <t>Data Engineer (only W2 candidates)</t>
  </si>
  <si>
    <t>Data Migration Engineer</t>
  </si>
  <si>
    <t>UST Global</t>
  </si>
  <si>
    <t>['go', 'databricks', 'kafka', 'sap', 'power bi', 'tableau']</t>
  </si>
  <si>
    <t>Kentucky</t>
  </si>
  <si>
    <t>Humana Inc</t>
  </si>
  <si>
    <t>Manager, Data Platform Engineering</t>
  </si>
  <si>
    <t>Moore</t>
  </si>
  <si>
    <t>['c#', 'sql', 'sql server', 'snowflake', 'github']</t>
  </si>
  <si>
    <t>Senior Associate, Data Engineer</t>
  </si>
  <si>
    <t>Coral Gables, FL</t>
  </si>
  <si>
    <t>Bayview Asset Management, LLC</t>
  </si>
  <si>
    <t>['sql', 'python', 'powershell', 'azure', 'snowflake', 'spark', 'power bi', 'flow']</t>
  </si>
  <si>
    <t>Data Engineer, Amazon Stores Customer Service</t>
  </si>
  <si>
    <t>Amazon.com Services LLC - A57</t>
  </si>
  <si>
    <t>['python', 'java', 'scala', 'aws', 'redshift', 'excel']</t>
  </si>
  <si>
    <t>Data Engineer / AWS Engineer with EMR</t>
  </si>
  <si>
    <t>Enterprise Solutions, Inc.</t>
  </si>
  <si>
    <t>Sky Consulting Inc</t>
  </si>
  <si>
    <t>Encore - Data Engineering Consultant</t>
  </si>
  <si>
    <t>['scala', 'python', 'sql', 'aws', 'azure', 'gcp', 'spark']</t>
  </si>
  <si>
    <t>Actimize Data Engineer</t>
  </si>
  <si>
    <t>Federal Heights, CO</t>
  </si>
  <si>
    <t>Sunflower Bank, N.A.</t>
  </si>
  <si>
    <t>['sql', 'c#', 'java', 'python']</t>
  </si>
  <si>
    <t>Senior QA Engineer – Data Specialist</t>
  </si>
  <si>
    <t>Amman, Jordan</t>
  </si>
  <si>
    <t>Jordan</t>
  </si>
  <si>
    <t>Aspire, Jordan</t>
  </si>
  <si>
    <t>Data and Business Intelligence Engineer – Mid-Level | Fully Remote</t>
  </si>
  <si>
    <t>Zimbabwe</t>
  </si>
  <si>
    <t>Sunroom Leasing</t>
  </si>
  <si>
    <t>SaT-DnA-Data Engineer-Manager</t>
  </si>
  <si>
    <t>['nosql', 'sql', 'sql server', 'azure', 'databricks', 'snowflake', 'kafka', 'pyspark', 'power bi', 'alteryx', 'cognos', 'tableau', 'microstrategy']</t>
  </si>
  <si>
    <t>Data Engineering Manager</t>
  </si>
  <si>
    <t>['sql', 'python', 'perl', 'javascript', 'java', 'shell', 'hadoop', 'linux', 'unix']</t>
  </si>
  <si>
    <t>Lead Data Engineer - ED&amp;I</t>
  </si>
  <si>
    <t>Aristocrat</t>
  </si>
  <si>
    <t>['sql', 'python', 'gcp', 'snowflake', 'flow']</t>
  </si>
  <si>
    <t>Treasure Data CDP Engineer</t>
  </si>
  <si>
    <t>Databricks Lead Data Engineer</t>
  </si>
  <si>
    <t>K2 Insurance Services, LLC</t>
  </si>
  <si>
    <t>['python', 'sql', 'databricks', 'azure', 'aws', 'gcp', 'spark', 'airflow', 'unity']</t>
  </si>
  <si>
    <t>['python', 'sql', 'sql server', 'azure']</t>
  </si>
  <si>
    <t>Staff Software Engineer, Data Engineering</t>
  </si>
  <si>
    <t>The Voleon Group</t>
  </si>
  <si>
    <t>['python', 'go', 'java', 'c++', 'postgresql', 'redis', 'airflow']</t>
  </si>
  <si>
    <t>Southlake, TX</t>
  </si>
  <si>
    <t>Likewize</t>
  </si>
  <si>
    <t>['python', 'sql', 'redshift', 'aws', 'spark', 'airflow', 'power bi', 'dax']</t>
  </si>
  <si>
    <t>On-Site Data Engineer/Scientist - ERP &amp; Construction Data Specialist (Longview, WA)</t>
  </si>
  <si>
    <t>Longview, WA</t>
  </si>
  <si>
    <t>JH Kelly</t>
  </si>
  <si>
    <t>['sql', 'python', 'java', 'aws', 'azure', 'ssis', 'power bi', 'tableau']</t>
  </si>
  <si>
    <t>Data Engineer 5 days a week in NYC</t>
  </si>
  <si>
    <t>Traxion Group, Inc</t>
  </si>
  <si>
    <t>['sql', 'python', 'r', 'mysql', 'postgresql', 'oracle', 'snowflake', 'tableau', 'alteryx', 'microstrategy']</t>
  </si>
  <si>
    <t>Data Engineer - People Analytics</t>
  </si>
  <si>
    <t>JobzMall</t>
  </si>
  <si>
    <t>Data Engineer II, GTPC Tech, AWS Security Assurance</t>
  </si>
  <si>
    <t>Amazon Web Services, Inc.</t>
  </si>
  <si>
    <t>['sql', 'java', 'scala', 'python', 'javascript', 'typescript', 'postgresql', 'sql server', 'mysql', 'aws', 'redshift', 'airflow', 'flow']</t>
  </si>
  <si>
    <t>Resident Solutions Architect – Data Engineering (Public Sector)</t>
  </si>
  <si>
    <t>DataBricks</t>
  </si>
  <si>
    <t>['python', 'scala', 'databricks', 'aws', 'azure', 'gcp', 'spark']</t>
  </si>
  <si>
    <t>(USA) Staff, Data Engineer</t>
  </si>
  <si>
    <t>['scala', 'sql', 'gcp', 'aws', 'azure', 'hadoop', 'spark', 'airflow']</t>
  </si>
  <si>
    <t>Distinguished Data Engineer - Card Technology. Job in Chicago Allied-IT Jobs</t>
  </si>
  <si>
    <t>['dynamodb']</t>
  </si>
  <si>
    <t>Data &amp; Business Intelligence (BI) Engineer</t>
  </si>
  <si>
    <t>Pittsburgh, PA</t>
  </si>
  <si>
    <t>Xylem</t>
  </si>
  <si>
    <t>['sql', 'python', 'power bi', 'dax']</t>
  </si>
  <si>
    <t>Paramus, NJ</t>
  </si>
  <si>
    <t>['python', 'sql', 'bash', 'nosql', 'mongodb', 'mongodb', 'firestore', 'bigquery', 'snowflake', 'gcp', 'airflow', 'fastapi', 'flask', 'git', 'gitlab', 'docker', 'terraform']</t>
  </si>
  <si>
    <t>Sr Data Engineer</t>
  </si>
  <si>
    <t>['python', 'sql', 'redshift', 'aws', 'spark']</t>
  </si>
  <si>
    <t>Data Engineer II, Global Logistics Imports</t>
  </si>
  <si>
    <t>LifeworQ</t>
  </si>
  <si>
    <t>Resilience</t>
  </si>
  <si>
    <t>['python', 'sql', 'aws', 'snowflake']</t>
  </si>
  <si>
    <t>Data &amp; Analytics Lead Engineer - Advanced Analytics</t>
  </si>
  <si>
    <t>Crowe LLP</t>
  </si>
  <si>
    <t>['sql', 'python', 'r', 'java', 'power bi', 'dax', 'excel', 'tableau', 'outlook', 'powerpoint']</t>
  </si>
  <si>
    <t>Data Lead Engineer</t>
  </si>
  <si>
    <t>Miami Lakes, FL</t>
  </si>
  <si>
    <t>BankUnited</t>
  </si>
  <si>
    <t>['sql', 'python', 'aws', 'redshift', 'tableau']</t>
  </si>
  <si>
    <t>Data Engineer - Medical / Clinical Data</t>
  </si>
  <si>
    <t>Venesco</t>
  </si>
  <si>
    <t>['no-sql', 'sql', 't-sql', 'ssis']</t>
  </si>
  <si>
    <t>['c#', 'azure', 'aws']</t>
  </si>
  <si>
    <t>Digital Engineer II (Pega Data Engineer)</t>
  </si>
  <si>
    <t>Winchester, VA</t>
  </si>
  <si>
    <t>['sql', 'python', 'java', 'sql server', 'postgresql', 'cassandra', 'azure', 'aws', 'databricks', 'power bi', 'tableau']</t>
  </si>
  <si>
    <t>Manager, Data Engineering</t>
  </si>
  <si>
    <t>['java', 'python', 'sql', 'aws', 'snowflake']</t>
  </si>
  <si>
    <t>Snowflake/Azure Data Engineer (W2 resource preferred)</t>
  </si>
  <si>
    <t>['python', 'sql', 'snowflake', 'azure', 'aws', 'gcp']</t>
  </si>
  <si>
    <t>Ruggable</t>
  </si>
  <si>
    <t>['sql', 'python', 'snowflake', 'redshift', 'aws', 'gdpr']</t>
  </si>
  <si>
    <t>Manager, Data Engineer (ETL)</t>
  </si>
  <si>
    <t>Birmingham, MI</t>
  </si>
  <si>
    <t>Spark Foundry</t>
  </si>
  <si>
    <t>['mongo', 'sql', 'python', 'sql server', 'aws', 'redshift', 'spark', 'hadoop', 'airflow', 'tableau', 'alteryx', 'ssis', 'excel']</t>
  </si>
  <si>
    <t>Data Engineering Manager (GTM)</t>
  </si>
  <si>
    <t>['sql', 'scala', 'c', 'hadoop', 'spark']</t>
  </si>
  <si>
    <t>Lead Analytics Engineer, Data Architecture</t>
  </si>
  <si>
    <t>Vizient, Inc</t>
  </si>
  <si>
    <t>['sql', 'sql server', 'oracle', 'ssis', 'power bi', 'microstrategy']</t>
  </si>
  <si>
    <t>SaT-DnA-Data Engineer &amp; Power BI-Assistant Manager</t>
  </si>
  <si>
    <t>['nosql', 'sql', 'sql server', 'azure', 'databricks', 'snowflake', 'pyspark', 'power bi', 'alteryx', 'cognos', 'tableau', 'microstrategy']</t>
  </si>
  <si>
    <t>Data Entry / Customer Service / Call Center</t>
  </si>
  <si>
    <t>Jowest INSURANCE</t>
  </si>
  <si>
    <t>['gdpr', 'flow']</t>
  </si>
  <si>
    <t>Data Engineer customer Data and Marketing</t>
  </si>
  <si>
    <t>Katy, TX</t>
  </si>
  <si>
    <t>Bluefish Technologies</t>
  </si>
  <si>
    <t>['sql', 'shell', 'kafka', 'excel', 'word', 'powerpoint']</t>
  </si>
  <si>
    <t>iOPEX Technologies</t>
  </si>
  <si>
    <t>['python', 'scala', 'java', 'sql', 'cassandra', 'aws', 'gcp', 'azure', 'spark', 'kafka']</t>
  </si>
  <si>
    <t>Principal Data Engineer</t>
  </si>
  <si>
    <t>Bentonville, AR</t>
  </si>
  <si>
    <t>Decision Support Data Engineer</t>
  </si>
  <si>
    <t>Envision Radiology</t>
  </si>
  <si>
    <t>['sql', 'python', 'postgresql', 'power bi', 'ssis', 'dax', 'excel']</t>
  </si>
  <si>
    <t>Azure Databricks Engineer (PySpark)</t>
  </si>
  <si>
    <t>['sql', 'scala', 'python', 'azure', 'databricks', 'pyspark', 'spark', 'git', 'github', 'bitbucket']</t>
  </si>
  <si>
    <t>AVP, Tech Lead Data Engineer</t>
  </si>
  <si>
    <t>['nosql', 'go', 'mysql', 'cassandra', 'aws', 'oracle', 'redshift', 'spark', 'kafka', 'hadoop']</t>
  </si>
  <si>
    <t>Draper, UT</t>
  </si>
  <si>
    <t>Data Entry Processor</t>
  </si>
  <si>
    <t>Bayside Solutions</t>
  </si>
  <si>
    <t>Data Innovation Enginner</t>
  </si>
  <si>
    <t>Verisoul</t>
  </si>
  <si>
    <t>Kirtland, NM</t>
  </si>
  <si>
    <t>['python', 'sql', 'shell', 'mysql', 'aws', 'azure', 'redshift', 'unix', 'linux', 'git']</t>
  </si>
  <si>
    <t>Solution Architect - Data Management</t>
  </si>
  <si>
    <t>Galesburg, MI</t>
  </si>
  <si>
    <t>['r', 'python', 'nosql', 'scala', 'sql', 'snowflake', 'azure', 'oracle', 'aws', 'gcp', 'databricks', 'kafka', 'power bi', 'sap', 'tableau', 'flow']</t>
  </si>
  <si>
    <t>Nevada</t>
  </si>
  <si>
    <t>Aristocrat Gaming</t>
  </si>
  <si>
    <t>Lead Data Engineer - Dallas, TX Area Candidates Only</t>
  </si>
  <si>
    <t>Yoh</t>
  </si>
  <si>
    <t>['python', 'sql', 'azure', 'databricks', 'tableau', 'alteryx', 'github']</t>
  </si>
  <si>
    <t>Data Engineer, GSF</t>
  </si>
  <si>
    <t>['sql', 'python', 'r', 'php', 'aws', 'aurora', 'redshift']</t>
  </si>
  <si>
    <t>Staff Data Engineer- GenAI</t>
  </si>
  <si>
    <t>CV Library</t>
  </si>
  <si>
    <t>Mid Level Data Engineer - W2 Only</t>
  </si>
  <si>
    <t>['python', 'sql', 'snowflake', 'airflow', 'github', 'docker', 'gitlab']</t>
  </si>
  <si>
    <t>Data Architect - Telecomm, Media &amp; Tech Sector - Manager - Consulting - Location OPEN</t>
  </si>
  <si>
    <t>['sql', 'aws', 'azure', 'gcp', 'snowflake', 'databricks']</t>
  </si>
  <si>
    <t>Finance Data Engineer</t>
  </si>
  <si>
    <t>['sql', 'nosql', 'python', 'scala', 'snowflake', 'redshift', 'oracle', 'aws', 'azure', 'gdpr', 'kafka', 'airflow', 'excel']</t>
  </si>
  <si>
    <t>Associate Principal - Data Engineering</t>
  </si>
  <si>
    <t>['java', 'python', 'sql', 'sql server', 'azure', 'snowflake', 'kafka', 'spark', 'django', 'flask', 'docker', 'kubernetes', 'github']</t>
  </si>
  <si>
    <t>Data Engineer | W2 Role | 10+years of experience</t>
  </si>
  <si>
    <t>SVATS</t>
  </si>
  <si>
    <t>['java', 'aws', 'redshift', 'spark']</t>
  </si>
  <si>
    <t>Iceland</t>
  </si>
  <si>
    <t>Luxevision Consulting LLC</t>
  </si>
  <si>
    <t>['sql', 'python', 'scala', 'nosql', 'mongodb', 'mongodb', 'postgresql', 'mysql', 'sql server', 'cassandra', 'aws', 'gcp', 'azure', 'redshift', 'bigquery', 'pyspark', 'pandas', 'spark', 'hadoop', 'kafka']</t>
  </si>
  <si>
    <t>Data Engineer 3</t>
  </si>
  <si>
    <t>Intelliswift</t>
  </si>
  <si>
    <t>['python', 'sql', 'shell', 'gcp', 'bigquery', 'spark', 'hadoop', 'airflow', 'pyspark']</t>
  </si>
  <si>
    <t>Snowflake AWS Data Engineer</t>
  </si>
  <si>
    <t>['python', 'sql', 'snowflake', 'aws', 'jenkins', 'ansible', 'docker']</t>
  </si>
  <si>
    <t>Data Architect with P&amp;C Domain Experience</t>
  </si>
  <si>
    <t>New Holland, PA</t>
  </si>
  <si>
    <t>Metasys Technologies</t>
  </si>
  <si>
    <t>Data Integration Developer</t>
  </si>
  <si>
    <t>Healthcare Data Engineer (LANES)</t>
  </si>
  <si>
    <t>['sql', 'aws', 'bigquery', 'sharepoint', 'atlassian', 'jira', 'confluence']</t>
  </si>
  <si>
    <t>Data / ML Engineer</t>
  </si>
  <si>
    <t>AppTad Technologies Pvt Ltd</t>
  </si>
  <si>
    <t>['java', 'python', 'redis', 'databricks', 'spark', 'kafka', 'spring', 'tensorflow', 'pytorch', 'keras', 'jupyter']</t>
  </si>
  <si>
    <t>Python / AWS Data Engineer</t>
  </si>
  <si>
    <t>East End Resources Inc</t>
  </si>
  <si>
    <t>Data Engineer Jobs</t>
  </si>
  <si>
    <t>Associates Systems LLC</t>
  </si>
  <si>
    <t>['python', 'sql', 'go', 'c++']</t>
  </si>
  <si>
    <t>Lams Technology LLC</t>
  </si>
  <si>
    <t>['python', 'powershell', 'mysql', 'linux']</t>
  </si>
  <si>
    <t>Senior Consultant, Data Engineer</t>
  </si>
  <si>
    <t>Avanade Inc.</t>
  </si>
  <si>
    <t>['python', 'sql', 'nosql', 'c#', 'powershell', 'sql server', 'databricks', 'azure', 'spark', 'pyspark', 'linux', 'sharepoint']</t>
  </si>
  <si>
    <t>Senior Specialist - Data Engineering</t>
  </si>
  <si>
    <t>['sql', 'python', 'snowflake', 'kafka']</t>
  </si>
  <si>
    <t>Google Cloud Data Engineer [No-Code / Low-Code]-Manager</t>
  </si>
  <si>
    <t>New Orleans, LA</t>
  </si>
  <si>
    <t>['sql', 'gcp', 'snowflake', 'databricks', 'bigquery', 'hadoop', 'spark', 'kafka', 'looker', 'tableau', 'flow', 'terraform']</t>
  </si>
  <si>
    <t>WEX Inc.</t>
  </si>
  <si>
    <t>['java', 'c#', 'golang', 'python', 'sql', 'aws', 'azure', 'gcp', 'kafka', 'spark', 'github', 'terraform']</t>
  </si>
  <si>
    <t>Data Engineer / Senior / Supervisor</t>
  </si>
  <si>
    <t>['sql', 'python', 'r', 'java', 'scala', 'aws', 'gcp', 'azure', 'hadoop', 'spark', 'kafka', 'airflow', 'docker', 'git']</t>
  </si>
  <si>
    <t>Morrisville, NC</t>
  </si>
  <si>
    <t>Senior Software Engineer – Data Engineering</t>
  </si>
  <si>
    <t>Bear Robotics</t>
  </si>
  <si>
    <t>['sql', 'python', 'c++', 'go', 'gcp', 'bigquery', 'looker', 'tableau', 'terraform']</t>
  </si>
  <si>
    <t>Glendale, New York</t>
  </si>
  <si>
    <t>DoorDash</t>
  </si>
  <si>
    <t>['sql', 'python', 'unify']</t>
  </si>
  <si>
    <t>SpiderRock Holdings LLC</t>
  </si>
  <si>
    <t>['python', 'c#', 'sql', 'aws', 'pyspark', 'airflow']</t>
  </si>
  <si>
    <t>Torque Technologies LLC</t>
  </si>
  <si>
    <t>['java', 'c++', 'python', 'scala', 'perl', 'shell', 'bigquery', 'spring', 'kafka', 'hadoop', 'spark', 'airflow', 'kubernetes', 'docker', 'atlassian', 'bitbucket', 'jenkins', 'jira', 'confluence']</t>
  </si>
  <si>
    <t>Data Engineer III - Scala/Spark - Media Solutions</t>
  </si>
  <si>
    <t>Expedia Group, Inc.</t>
  </si>
  <si>
    <t>['java', 'scala', 'mongodb', 'mongodb', 'nosql', 'sql', 'cassandra', 'aws', 'graphql', 'kafka', 'spark', 'splunk', 'jira']</t>
  </si>
  <si>
    <t>Software Developer (Data Engineer)</t>
  </si>
  <si>
    <t>Kitty Hawk Technologies</t>
  </si>
  <si>
    <t>['python', 'sql', 'jira']</t>
  </si>
  <si>
    <t>Lead IT Data Engineer</t>
  </si>
  <si>
    <t>Greenville, NC</t>
  </si>
  <si>
    <t>['c', 'tableau', 'qlik', 'word', 'excel', 'powerpoint', 'sharepoint']</t>
  </si>
  <si>
    <t>Data Platform Engineer (Azure)</t>
  </si>
  <si>
    <t>London, United Kingdom</t>
  </si>
  <si>
    <t>Aptrack.co</t>
  </si>
  <si>
    <t>Trust in SODA</t>
  </si>
  <si>
    <t>['sql', 'python', 'nosql', 'mongodb', 'mongodb', 'postgresql', 'sql server', 'mysql', 'azure', 'databricks', 'spark', 'kafka', 'terraform']</t>
  </si>
  <si>
    <t>Data Engineer  -Abu Dhabi Hedge Fund</t>
  </si>
  <si>
    <t>Saragossa</t>
  </si>
  <si>
    <t>Data Technician</t>
  </si>
  <si>
    <t>AI Engineer / Data Engineer</t>
  </si>
  <si>
    <t>['python', 'scikit-learn', 'tensorflow', 'pytorch', 'spark', 'hadoop']</t>
  </si>
  <si>
    <t>Platform Integration Data Engineer - Hybrid</t>
  </si>
  <si>
    <t>Aurora, CO</t>
  </si>
  <si>
    <t>Charles Schwab</t>
  </si>
  <si>
    <t>['sql', 'sql server', 'postgresql', 'oracle', 'linux', 'windows', 'splunk', 'atlassian', 'bitbucket', 'jenkins', 'github', 'jira', 'confluence']</t>
  </si>
  <si>
    <t>Sr. Voice and Data Engineer - Now Hiring</t>
  </si>
  <si>
    <t>Twin Lakes, CO</t>
  </si>
  <si>
    <t>['ansible']</t>
  </si>
  <si>
    <t>Sr. Voice and Data Engineer</t>
  </si>
  <si>
    <t>P-4215 Staff Data Analytics Engineer</t>
  </si>
  <si>
    <t>10x Genomics</t>
  </si>
  <si>
    <t>['sql', 'python', 'javascript', 'r', 'matlab', 'aws', 'gcp', 'snowflake', 'excel', 'github']</t>
  </si>
  <si>
    <t>Platform Integration Data Engineer - Hybrid - Now Hiring</t>
  </si>
  <si>
    <t>Acres Green</t>
  </si>
  <si>
    <t>Data Engineer with Oracle PL/SQL Advanced/Expert Level</t>
  </si>
  <si>
    <t>Resource Consulting Services</t>
  </si>
  <si>
    <t>Data Engineer.</t>
  </si>
  <si>
    <t>['python', 'sql', 'aws', 'pyspark', 'spark', 'graphql']</t>
  </si>
  <si>
    <t>Arkansas</t>
  </si>
  <si>
    <t>Worldpay</t>
  </si>
  <si>
    <t>['sql', 'snowflake', 'databricks', 'aws', 'gcp', 'pyspark', 'tableau', 'power bi', 'terraform']</t>
  </si>
  <si>
    <t>Staff Software Engineer / Data</t>
  </si>
  <si>
    <t>['java', 'c#', 'golang', 'python', 'sql', 'aws', 'azure', 'github', 'terraform', 'flow']</t>
  </si>
  <si>
    <t>Technical Success Engineer (Data) - GPT - Chennai</t>
  </si>
  <si>
    <t>Chennai, Tamil Nadu, India</t>
  </si>
  <si>
    <t>Getinz</t>
  </si>
  <si>
    <t>['sql', 'python', 'aws', 'snowflake', 'azure', 'spark', 'hadoop']</t>
  </si>
  <si>
    <t>hermeneutic Investments</t>
  </si>
  <si>
    <t>['python', 'java', 'scala', 'nosql', 'hadoop', 'gdpr', 'docker', 'kubernetes']</t>
  </si>
  <si>
    <t>Data Engineer, Amazon Devices-Demand Planning</t>
  </si>
  <si>
    <t>['sql', 'scala', 'python', 'aws', 'redshift', 'hadoop', 'spark', 'ssis']</t>
  </si>
  <si>
    <t>Engineer, Data Governance</t>
  </si>
  <si>
    <t>['sql', 'python', 'java', 'scala', 'go', 'snowflake', 'dax']</t>
  </si>
  <si>
    <t>Ontologize, Inc.</t>
  </si>
  <si>
    <t>Network/Data Engineer</t>
  </si>
  <si>
    <t>Bridgeton, MO</t>
  </si>
  <si>
    <t>Azure Data Engineering Specialist</t>
  </si>
  <si>
    <t>['python', 'sql', 'sql server', 'databricks', 'azure', 'gcp', 'pyspark', 'airflow', 'kafka', 'github', 'unity']</t>
  </si>
  <si>
    <t>Salesforce Data Integration Engineer</t>
  </si>
  <si>
    <t>['sql', 'mongodb', 'mongodb', 'sql server', 'snowflake', 'flow']</t>
  </si>
  <si>
    <t>Director Data Engineering (Python, AWS, Databricks,)</t>
  </si>
  <si>
    <t>020 Travelers Indemnity Co</t>
  </si>
  <si>
    <t>['python', 'aws', 'databricks', 'terraform', 'git']</t>
  </si>
  <si>
    <t>EDC Data Engineer with Research (NO OPT)</t>
  </si>
  <si>
    <t>IT ENGAGEMENTS INC</t>
  </si>
  <si>
    <t>['python', 'powershell', 'linux']</t>
  </si>
  <si>
    <t>Principal Data Platform Engineer</t>
  </si>
  <si>
    <t>Group 1001</t>
  </si>
  <si>
    <t>['sql', 'python', 'snowflake', 'aws', 'gcp', 'azure', 'airflow']</t>
  </si>
  <si>
    <t>['python', 'ruby', 'ruby', 'mysql', 'snowflake', 'aws', 'kafka', 'jenkins', 'docker', 'kubernetes']</t>
  </si>
  <si>
    <t>St Peters, MO</t>
  </si>
  <si>
    <t>['sql', 'python', 'c#', 'sql server']</t>
  </si>
  <si>
    <t>Data Engineering Manager, Analytics</t>
  </si>
  <si>
    <t>Instagram</t>
  </si>
  <si>
    <t>['sql', 'python', 'java', 'hadoop']</t>
  </si>
  <si>
    <t>SQL Data Engineer/Developer</t>
  </si>
  <si>
    <t>Gainwell Technologies LLC</t>
  </si>
  <si>
    <t>['sql', 'sql server', 'oracle', 'azure']</t>
  </si>
  <si>
    <t>Scale Up Recruiting Partners</t>
  </si>
  <si>
    <t>['nosql', 'mongodb', 'mongodb', 'python', 'sql', 'redshift', 'snowflake', 'aws', 'azure', 'hadoop', 'spark', 'kafka', 'tableau', 'power bi', 'looker', 'git', 'confluence', 'jira']</t>
  </si>
  <si>
    <t>Data Engineer, WWASFT</t>
  </si>
  <si>
    <t>['sql', 'python', 'java', 'scala', 'aws', 'redshift']</t>
  </si>
  <si>
    <t>ProductHired</t>
  </si>
  <si>
    <t>Data Engineer, IN</t>
  </si>
  <si>
    <t>Hyderabad, Telangana, India</t>
  </si>
  <si>
    <t>DAZN</t>
  </si>
  <si>
    <t>['sql', 'python', 'spark', 'git']</t>
  </si>
  <si>
    <t>Data Engineer IV, Spectrum Enterprise</t>
  </si>
  <si>
    <t>Englewood, CO</t>
  </si>
  <si>
    <t>['go', 'sql', 'python', 'r', 'shell', 'javascript', 'spark', 'hadoop', 'airflow', 'linux', 'unix', 'centos', 'tableau']</t>
  </si>
  <si>
    <t>Director Data Engineering</t>
  </si>
  <si>
    <t>WEX</t>
  </si>
  <si>
    <t>['sql', 'python', 'java', 'scala', 'sql server', 'snowflake', 'aws', 'azure', 'gcp', 'oracle', 'qlik']</t>
  </si>
  <si>
    <t>Data Engineer Summer Internship – 2025 (US)</t>
  </si>
  <si>
    <t>['sql', 'python', 'scala', 'aws', 'hadoop', 'tableau']</t>
  </si>
  <si>
    <t>Data Center Network Engineer</t>
  </si>
  <si>
    <t>Southbridge, MA</t>
  </si>
  <si>
    <t>SMART TECH SKILLS LLC</t>
  </si>
  <si>
    <t>['python', 'ansible']</t>
  </si>
  <si>
    <t>Network Data Engineer</t>
  </si>
  <si>
    <t>Amicus</t>
  </si>
  <si>
    <t>['sql', 'python', 'java', 'snowflake', 'aws', 'azure', 'gcp', 'tableau', 'power bi']</t>
  </si>
  <si>
    <t>Database Developer</t>
  </si>
  <si>
    <t>TMG The Moore Group Inc</t>
  </si>
  <si>
    <t>['sql', 'python', 'c#', 'java', 'azure']</t>
  </si>
  <si>
    <t>Principal Data Infrastructure Engineer</t>
  </si>
  <si>
    <t>IR</t>
  </si>
  <si>
    <t>['python', 'rust', 'c++', 'typescript', 'aws', 'databricks', 'redshift', 'kafka', 'spark', 'terraform', 'github', 'ansible', 'kubernetes', 'docker', 'unity']</t>
  </si>
  <si>
    <t>Anchorage, AK</t>
  </si>
  <si>
    <t>Phoenix Staff Inc</t>
  </si>
  <si>
    <t>['sql', 'python', 'sql server', 'databricks', 'oracle', 'excel', 'power bi', 'flow']</t>
  </si>
  <si>
    <t>Head of Data Engineering</t>
  </si>
  <si>
    <t>Eleven Recruiting</t>
  </si>
  <si>
    <t>['python', 'sql', 'nosql', 'databricks', 'snowflake', 'azure', 'redshift', 'tensorflow', 'pytorch', 'scikit-learn', 'tableau', 'power bi']</t>
  </si>
  <si>
    <t>Data Engineer - Japanese Bilingual</t>
  </si>
  <si>
    <t>Cebu City, Cebu, Philippines</t>
  </si>
  <si>
    <t>IBM</t>
  </si>
  <si>
    <t>['python', 'sql', 'hadoop', 'spark', 'unix', 'linux']</t>
  </si>
  <si>
    <t>Principal Data Engineer, Commercial Data</t>
  </si>
  <si>
    <t>Moderna</t>
  </si>
  <si>
    <t>['sql', 'python', 'redshift', 'spark', 'hadoop', 'linux', 'tableau', 'looker', 'flow']</t>
  </si>
  <si>
    <t>DevOps Data Engineer</t>
  </si>
  <si>
    <t>['python', 'shell', 'azure', 'databricks', 'kafka', 'spark', 'windows', 'unix']</t>
  </si>
  <si>
    <t>ETL Data Engineer</t>
  </si>
  <si>
    <t>Vantage Risk Companies</t>
  </si>
  <si>
    <t>['sql', 'python', 'git']</t>
  </si>
  <si>
    <t>Tech Lead Data Engineer</t>
  </si>
  <si>
    <t>['sql', 'c#', 'python', 'shell', 'spark', 'hadoop', 'git', 'jira']</t>
  </si>
  <si>
    <t>Market Data Engineer - Energy Trading</t>
  </si>
  <si>
    <t>NELSON BRAD X LLC</t>
  </si>
  <si>
    <t>['python', 'sql', 'java', 'c++', 'aws', 'azure', 'gcp', 'git']</t>
  </si>
  <si>
    <t>Data Engineer (EU iGaming, WFH)</t>
  </si>
  <si>
    <t>Manila, Metro Manila, Philippines</t>
  </si>
  <si>
    <t>ConnectOS</t>
  </si>
  <si>
    <t>['python', 'sql', 'snowflake', 'redshift', 'aws', 'databricks', 'spark', 'hadoop', 'airflow', 'pyspark']</t>
  </si>
  <si>
    <t>['python', 'java', 'sql', 'azure', 'kafka', 'spring', 'git', 'jenkins', 'jira']</t>
  </si>
  <si>
    <t>Data Entry Specialist</t>
  </si>
  <si>
    <t>Riga, Latvia</t>
  </si>
  <si>
    <t>VITAstir</t>
  </si>
  <si>
    <t>Tableau Prep &amp; Data Engineering Specialist – Remote</t>
  </si>
  <si>
    <t>['sql', 'tableau', 'flow']</t>
  </si>
  <si>
    <t>Staff Data Engineer - Data Science</t>
  </si>
  <si>
    <t>['r', 'python', 'java', 'scala', 'php', 'javascript', 'c']</t>
  </si>
  <si>
    <t>['scala', 'java', 'python', 'shell', 'databricks', 'spark', 'hadoop', 'unix']</t>
  </si>
  <si>
    <t>RingCentral</t>
  </si>
  <si>
    <t>['sql', 'python', 'mysql', 'snowflake', 'hadoop', 'linux', 'word', 'ringcentral']</t>
  </si>
  <si>
    <t>AWS DATA ENGINEER</t>
  </si>
  <si>
    <t>NextGen IT Labs</t>
  </si>
  <si>
    <t>['python', 'aws', 'pyspark']</t>
  </si>
  <si>
    <t>['java', 'python', 'sql', 'nosql', 'scala', 'go', 'aws', 'redshift', 'bigquery', 'azure', 'kafka', 'dax', 'kubernetes']</t>
  </si>
  <si>
    <t>Estonia</t>
  </si>
  <si>
    <t>Avionic Technical Data Engineer II - F-15</t>
  </si>
  <si>
    <t>S &amp; K Technologies, Inc.</t>
  </si>
  <si>
    <t>Microsoft Data Security Engineer</t>
  </si>
  <si>
    <t>1000 Accenture LLP Company</t>
  </si>
  <si>
    <t>['c', 'azure', 'gdpr']</t>
  </si>
  <si>
    <t>Principal Data Engineer - hybrid remote(Charlotte) - Health SaaS</t>
  </si>
  <si>
    <t>['python', 'mongodb', 'mongodb', 'word', 'github', 'terraform', 'docker']</t>
  </si>
  <si>
    <t>IN-Manager GCP Data Engineer Advisory Corporate  Advisory  Bangalore</t>
  </si>
  <si>
    <t>['gcp', 'bigquery']</t>
  </si>
  <si>
    <t>Software Development Manager, Data Engineering. Generative AI</t>
  </si>
  <si>
    <t>Data engineer, Decision Intelligence Technology</t>
  </si>
  <si>
    <t>Anderson, MO</t>
  </si>
  <si>
    <t>Data Engineer , AWS Analytics Engineering</t>
  </si>
  <si>
    <t>Oracle DBA &amp; ETL/Data Engineer</t>
  </si>
  <si>
    <t>Technoviz LLC</t>
  </si>
  <si>
    <t>['sql', 'shell', 'python', 'oracle']</t>
  </si>
  <si>
    <t>Bristol, CT</t>
  </si>
  <si>
    <t>Disney Entertainment &amp; ESPN Technology</t>
  </si>
  <si>
    <t>['python', 'scala', 'java', 'sql', 'aws', 'snowflake', 'hadoop', 'airflow', 'kafka', 'docker', 'kubernetes', 'jenkins']</t>
  </si>
  <si>
    <t>Big Data/Hadoop Data Engineer</t>
  </si>
  <si>
    <t>['sql', 'hadoop', 'spark', 'yarn']</t>
  </si>
  <si>
    <t>Fircrest, WA</t>
  </si>
  <si>
    <t>Pierce County</t>
  </si>
  <si>
    <t>['sql', 'python', 'r', 'go', 'flow', 'docker', 'kubernetes']</t>
  </si>
  <si>
    <t>Data Engineer - hybrid</t>
  </si>
  <si>
    <t>Tolleson, AZ</t>
  </si>
  <si>
    <t>['python', 'sql', 'gcp', 'spark', 'airflow']</t>
  </si>
  <si>
    <t>Tax Services Manager - FSO - Tax Technology &amp; Transformation, EDGE Crypto/Data Engineer</t>
  </si>
  <si>
    <t>['sql', 'sql server', 'oracle', 'sap', 'sharepoint']</t>
  </si>
  <si>
    <t>Azure Data Migration Engineer (Remote)</t>
  </si>
  <si>
    <t>NEXGEN TECHNOLOGIES INC.</t>
  </si>
  <si>
    <t>['sql', 't-sql', 'python', 'powershell', 'sql server', 'azure']</t>
  </si>
  <si>
    <t>Data Transformation Engineer- Active Top Secret clearance</t>
  </si>
  <si>
    <t>Blu Omega</t>
  </si>
  <si>
    <t>['python', 'sql', 'pandas', 'pyspark']</t>
  </si>
  <si>
    <t>Data Engineer for Global Hospitality Company</t>
  </si>
  <si>
    <t>OSI Engineering</t>
  </si>
  <si>
    <t>['python', 'sql', 'mysql', 'aws', 'redshift', 'pandas', 'numpy', 'airflow', 'kafka', 'tableau']</t>
  </si>
  <si>
    <t>Lead Data Architect, Asset Servicing Data Engineering and Technology</t>
  </si>
  <si>
    <t>['sql', 'python', 'go', 'snowflake']</t>
  </si>
  <si>
    <t>Technical Data Steward</t>
  </si>
  <si>
    <t>Data Engineer (#ZR)</t>
  </si>
  <si>
    <t>Issaquah, WA</t>
  </si>
  <si>
    <t>Blokchain Talent</t>
  </si>
  <si>
    <t>['nosql', 'sql', 'python', 'r', 'azure', 'databricks', 'gcp', 'spark', 'power bi', 'git']</t>
  </si>
  <si>
    <t>Cloud (AWS / Azure) Data Engineer</t>
  </si>
  <si>
    <t>SANS</t>
  </si>
  <si>
    <t>['java', 'python', 'c', 'sql', 'sql server', 'db2', 'aws', 'azure', 'oracle', 'spring']</t>
  </si>
  <si>
    <t>Sr Software Engineer (Data Engineer)</t>
  </si>
  <si>
    <t>Erie, PA</t>
  </si>
  <si>
    <t>Erie Insurance Group</t>
  </si>
  <si>
    <t>['go', 'dynamodb', 'aws', 'redshift', 'snowflake', 'pyspark', 'kafka']</t>
  </si>
  <si>
    <t>Analytic Data Engineer</t>
  </si>
  <si>
    <t>['sas', 'sas', 'flow']</t>
  </si>
  <si>
    <t>Data Engineer Group Manager</t>
  </si>
  <si>
    <t>['java', 'spark', 'git', 'jenkins']</t>
  </si>
  <si>
    <t>Data Engineer (multiple openings) - IHM</t>
  </si>
  <si>
    <t>['sql', 'go', 'aws', 'snowflake', 'oracle', 'kafka', 'spark', 'unix', 'linux', 'git']</t>
  </si>
  <si>
    <t>Data Engineer - Agency Data &amp; Technology</t>
  </si>
  <si>
    <t>['sas', 'sas', 'sql', 'python', 'db2', 'aws', 'redshift', 'gitlab', 'terraform']</t>
  </si>
  <si>
    <t>Strovolos, Cyprus</t>
  </si>
  <si>
    <t>Playtech</t>
  </si>
  <si>
    <t>['sql', 't-sql', 'sql server', 'oracle', 'gcp', 'looker', 'power bi', 'ssrs', 'tableau']</t>
  </si>
  <si>
    <t>Sr. Systems Engineer (Data Engineer)</t>
  </si>
  <si>
    <t>Strategic Data Systems</t>
  </si>
  <si>
    <t>['python', 'sql', 'sql server', 'databricks', 'azure', 'aws', 'qlik']</t>
  </si>
  <si>
    <t>Data Engineer - Director - Full-time</t>
  </si>
  <si>
    <t>Data Integration and Process Automation Engineer</t>
  </si>
  <si>
    <t>Donor Network of Arizona</t>
  </si>
  <si>
    <t>['powershell', 'sql', 'nosql', 'c#', 'sql server', 'azure', 'oracle', 'vmware', 'windows', 'ssis', 'ssrs']</t>
  </si>
  <si>
    <t>['scala', 'python', 'sql', 'gcp', 'aws', 'azure', 'hadoop', 'spark', 'kafka']</t>
  </si>
  <si>
    <t>Confirmo</t>
  </si>
  <si>
    <t>['python', 'word']</t>
  </si>
  <si>
    <t>Data Engineering Manager - Legal</t>
  </si>
  <si>
    <t>['sql', 'python', 'aws', 'redshift', 'bigquery', 'azure', 'airflow', 'spark', 'flow']</t>
  </si>
  <si>
    <t>Sr. Data Engineer - Computing Services</t>
  </si>
  <si>
    <t>Carnegie Mellon University</t>
  </si>
  <si>
    <t>['sql', 'python', 'assembly', 'sql server', 'postgresql', 'snowflake', 'oracle', 'redshift', 'aws', 'azure', 'tableau', 'power bi']</t>
  </si>
  <si>
    <t>Manager of Data Analytics &amp; Engineering</t>
  </si>
  <si>
    <t>Resource 1</t>
  </si>
  <si>
    <t>['python', 'sql', 'java', 'c#', 'mysql', 'sql server', 'aws', 'oracle', 'redshift', 'pyspark', 'flow']</t>
  </si>
  <si>
    <t>Architect Data Engineer 6</t>
  </si>
  <si>
    <t>['sql', 'postgresql', 'sql server', 'azure', 'asp.net', 'sharepoint']</t>
  </si>
  <si>
    <t>Data Center Operations Engineer</t>
  </si>
  <si>
    <t>Sioux City, IA</t>
  </si>
  <si>
    <t>BitCap</t>
  </si>
  <si>
    <t>['windows', 'linux']</t>
  </si>
  <si>
    <t>Data Engineer – Clinical</t>
  </si>
  <si>
    <t>Technogen International Company</t>
  </si>
  <si>
    <t>['sql', 'nosql', 'python', 'go', 'scala', 'java', 'azure', 'hadoop', 'spark', 'kafka', 'github', 'jenkins']</t>
  </si>
  <si>
    <t>BI Data Engineer</t>
  </si>
  <si>
    <t>['sql', 'nosql', 'mongodb', 'mongodb', 'snowflake', 'redshift', 'bigquery', 'power bi', 'tableau', 'looker']</t>
  </si>
  <si>
    <t>Data Engineer - Full-time</t>
  </si>
  <si>
    <t>Dublin, OH</t>
  </si>
  <si>
    <t>Rea</t>
  </si>
  <si>
    <t>['python', 'bash', 'sql', 'postgresql', 'mysql', 'redshift', 'bigquery', 'git']</t>
  </si>
  <si>
    <t>Data Engineer - Scala</t>
  </si>
  <si>
    <t>Kunai</t>
  </si>
  <si>
    <t>['scala', 'java', 'go', 'sql', 'nosql', 'mongodb', 'mongodb', 'postgresql', 'mysql', 'dynamodb', 'aws', 'databricks', 'graphql', 'hadoop', 'spark', 'gdpr', 'kubernetes', 'jenkins', 'gitlab', 'github']</t>
  </si>
  <si>
    <t>['lua', 'sql', 'python', 'nosql', 'mongodb', 'mongodb', 'elasticsearch', 'aws', 'linux', 'splunk', 'slack']</t>
  </si>
  <si>
    <t>Signal Integrity and Data Analysis Engineer Intern</t>
  </si>
  <si>
    <t>Lumentum</t>
  </si>
  <si>
    <t>Data Engineer (Rewards Data)</t>
  </si>
  <si>
    <t>Chorus One</t>
  </si>
  <si>
    <t>Switzerland</t>
  </si>
  <si>
    <t>['python', 'sql', 'postgresql', 'airflow', 'kubernetes']</t>
  </si>
  <si>
    <t>Lowell, AR</t>
  </si>
  <si>
    <t>Security Data Engineer</t>
  </si>
  <si>
    <t>Ottawa, ON, Canada</t>
  </si>
  <si>
    <t>Coradix Technology Consulting LTD</t>
  </si>
  <si>
    <t>['azure', 'aws']</t>
  </si>
  <si>
    <t>Millfield, OH</t>
  </si>
  <si>
    <t>Cepal Hellas Financial Services S.A.</t>
  </si>
  <si>
    <t>['sql', 'python', 'aws', 'databricks', 'pyspark', 'react.js']</t>
  </si>
  <si>
    <t>Data Engineering Director</t>
  </si>
  <si>
    <t>Brighton, CO</t>
  </si>
  <si>
    <t>United Power, Inc.</t>
  </si>
  <si>
    <t>['python', 'sql', 'sql server', 'azure', 'oracle', 'databricks', 'ssis', 'flow']</t>
  </si>
  <si>
    <t>Assistant Data Engineer Technician</t>
  </si>
  <si>
    <t>Beavercreek, OH</t>
  </si>
  <si>
    <t>Albers Aersopace</t>
  </si>
  <si>
    <t>Managed Services - Data Engineering Technical Lead - Manager</t>
  </si>
  <si>
    <t>AWS Data Engineer – L1/L2 Support Role</t>
  </si>
  <si>
    <t>NorthBay Solutions</t>
  </si>
  <si>
    <t>['python', 'sql', 'aws', 'redshift', 'airflow', 'pandas', 'pyspark']</t>
  </si>
  <si>
    <t>Civitas Learning</t>
  </si>
  <si>
    <t>['sql', 'aws', 'redshift', 'express', 'github', 'jira']</t>
  </si>
  <si>
    <t>EPEO Strategy &amp; Finance, Product and Data Engineer - Full-time</t>
  </si>
  <si>
    <t>['alteryx', 'jira']</t>
  </si>
  <si>
    <t>Data Engineer Team Leader</t>
  </si>
  <si>
    <t>HDI Global Insurance Company</t>
  </si>
  <si>
    <t>['sql', 'mysql', 'oracle', 'snowflake', 'azure', 'qlik']</t>
  </si>
  <si>
    <t>Olathe, KS</t>
  </si>
  <si>
    <t>['python', 'sql', 'sql server', 'azure', 'databricks', 'aws', 'spark', 'kafka', 'power bi', 'ssrs', 'ssis', 'jenkins']</t>
  </si>
  <si>
    <t>EAB</t>
  </si>
  <si>
    <t>['sql', 'python', 'flow']</t>
  </si>
  <si>
    <t>Iowa, LA</t>
  </si>
  <si>
    <t>['python', 'java', 'scala', 'sql', 'nosql', 'mongodb', 'mongodb', 'cassandra', 'aws', 'gcp', 'azure', 'snowflake', 'redshift', 'bigquery', 'airflow', 'hadoop', 'spark', 'kafka', 'flow']</t>
  </si>
  <si>
    <t>IT Data Engineer Delivery</t>
  </si>
  <si>
    <t>Fredericksburg, PA</t>
  </si>
  <si>
    <t>['sql', 'sql server', 'ssis']</t>
  </si>
  <si>
    <t>Data Engineer/ Data Integration Specialist - Onsite position in Miami Lakes, FL</t>
  </si>
  <si>
    <t>Block Search LLC</t>
  </si>
  <si>
    <t>['sql', 'python', 'nosql', 'sql server', 'postgresql', 'looker', 'excel']</t>
  </si>
  <si>
    <t>Data Engineer/Analyst</t>
  </si>
  <si>
    <t>['python', 'java', 'scala', 'sql', 'sas', 'sas', 'r', 'mysql', 'spark', 'hadoop']</t>
  </si>
  <si>
    <t>Head of Data Engineering &amp; AI</t>
  </si>
  <si>
    <t>Advaita Health Ventures, LLC</t>
  </si>
  <si>
    <t>['python', 'scala', 'java', 'sql', 'nosql', 'aws', 'gcp', 'azure', 'hadoop', 'spark', 'kafka']</t>
  </si>
  <si>
    <t>Data Engineer 2 - Nordstrom Analytical Platform Insights Delivery Team - Hybrid - Seattle</t>
  </si>
  <si>
    <t>Nordstrom</t>
  </si>
  <si>
    <t>['java', 'python', 'sql', 'aws', 'kafka', 'spark', 'airflow', 'kubernetes']</t>
  </si>
  <si>
    <t>Principal Data Engineer - Azure</t>
  </si>
  <si>
    <t>Neudesic, an IBM Company</t>
  </si>
  <si>
    <t>['go', 'azure', 'databricks', 'snowflake', 'pyspark', 'power bi', 'tableau', 'github']</t>
  </si>
  <si>
    <t>Data Ingestion &amp; ETL Engineer</t>
  </si>
  <si>
    <t>Peabody, MA</t>
  </si>
  <si>
    <t>['sql', 'sql server', 'snowflake', 'azure', 'aws', 'gcp', 'ssis', 'flow', 'git']</t>
  </si>
  <si>
    <t>Data Engineer - Fulltime Role</t>
  </si>
  <si>
    <t>Machine Learning Operations Data Engineer IV (1077608)</t>
  </si>
  <si>
    <t>['r', 'python', 'sql', 'databricks', 'azure', 'aws', 'gcp', 'spark', 'pyspark', 'pandas', 'scikit-learn', 'tidyverse', 'docker', 'kubernetes']</t>
  </si>
  <si>
    <t>Data Engineer (BigQuery, Funnel, Tableau)</t>
  </si>
  <si>
    <t>['sql', 'bigquery', 'looker', 'tableau']</t>
  </si>
  <si>
    <t>Principal Technical Program Manager - Data Engineering</t>
  </si>
  <si>
    <t>Data Engineer II, Payment Risk Data Engineering</t>
  </si>
  <si>
    <t>['nosql', 'sql', 'python', 'java', 'scala', 'aws', 'redshift']</t>
  </si>
  <si>
    <t>Wildlife Health Lab Data Engineer</t>
  </si>
  <si>
    <t>Ithaca, NY</t>
  </si>
  <si>
    <t>Cornell University</t>
  </si>
  <si>
    <t>['r', 'python', 'sql', 'mongodb', 'mongodb', 'mysql', 'azure', 'aws', 'docker']</t>
  </si>
  <si>
    <t>['python', 'sql', 'postgresql', 'databricks', 'aws', 'spark', 'git', 'docker', 'jenkins', 'jira']</t>
  </si>
  <si>
    <t>Azure Data Engineer(#W2 Role, H4 EAD, GC &amp; USC Preferred Only)</t>
  </si>
  <si>
    <t>Genisis Technology Solutions</t>
  </si>
  <si>
    <t>['python', 'java', 'sql', 'sql server', 'azure', 'aws', 'spark', 'hadoop', 'linux']</t>
  </si>
  <si>
    <t>Celonis Data Engineer</t>
  </si>
  <si>
    <t>US101 Guidehouse Inc.</t>
  </si>
  <si>
    <t>ICW Group</t>
  </si>
  <si>
    <t>['python', 'scala', 'postgresql', 'dynamodb', 'aws', 'redshift', 'snowflake', 'databricks', 'hadoop', 'spark', 'kafka', 'ssis', 'alteryx', 'flow']</t>
  </si>
  <si>
    <t>Kuwait City, Kuwait</t>
  </si>
  <si>
    <t>HealthCare Dynamics Gen. Trading Company W.L.L</t>
  </si>
  <si>
    <t>['python', 'sql', 'ubuntu', 'looker', 'tableau']</t>
  </si>
  <si>
    <t>Oregon</t>
  </si>
  <si>
    <t>['r', 'python', 'sql', 'snowflake', 'databricks', 'pytorch', 'scikit-learn']</t>
  </si>
  <si>
    <t>Data Engineer, Product Analytics</t>
  </si>
  <si>
    <t>['sql', 'python', 'c++', 'c#', 'scala']</t>
  </si>
  <si>
    <t>Robotics technology LLC</t>
  </si>
  <si>
    <t>['python', 'java', 'scala', 'perl', 'shell', 'gcp', 'spark', 'hadoop', 'airflow', 'atlassian', 'bitbucket', 'jenkins', 'jira', 'confluence']</t>
  </si>
  <si>
    <t>Lehi, UT</t>
  </si>
  <si>
    <t>Medifast, Inc</t>
  </si>
  <si>
    <t>['python', 'sql', 'nosql', 'postgresql', 'sql server', 'mysql', 'aws', 'redshift', 'databricks', 'snowflake', 'oracle', 'kafka', 'airflow', 'linux', 'visio', 'jira', 'confluence']</t>
  </si>
  <si>
    <t>Data and Analytics Engineer</t>
  </si>
  <si>
    <t>Henrico, VA</t>
  </si>
  <si>
    <t>['sql', 'python', 'powershell', 'sql server', 'azure', 'github']</t>
  </si>
  <si>
    <t>AI/ML Data Engineering Lead (Specialist Master) - SFL Scientific</t>
  </si>
  <si>
    <t>['sql', 'nosql', 'python', 'powershell', 'neo4j', 'aws', 'azure', 'gcp', 'airflow', 'kafka', 'linux', 'puppet', 'ansible', 'chef', 'terraform', 'jenkins', 'kubernetes', 'docker']</t>
  </si>
  <si>
    <t>Data Engineer/ Analyst (Fraud Management &amp; Telecom)</t>
  </si>
  <si>
    <t>Elgebra</t>
  </si>
  <si>
    <t>Enterprise Data Ingestion Engineer</t>
  </si>
  <si>
    <t>['kafka', 'flow']</t>
  </si>
  <si>
    <t>Data Engineer - Synechron Inc.</t>
  </si>
  <si>
    <t>Weehawken Township, NJ</t>
  </si>
  <si>
    <t>['sql', 'nosql', 'python', 'azure', 'databricks', 'aws', 'spark', 'kafka', 'power bi']</t>
  </si>
  <si>
    <t>['scala', 'sql', 'python', 'databricks', 'snowflake', 'azure', 'pyspark', 'power bi', 'tableau', 'cognos', 'ssis']</t>
  </si>
  <si>
    <t>['java', 'javascript', 'c++', 'python', 'oracle', 'spring', 'excel', 'docker', 'jenkins', 'github']</t>
  </si>
  <si>
    <t>['python', 'sql', 'sql server', 'watson', 'azure', 'snowflake', 'aws', 'airflow', 'pandas', 'numpy', 'pyspark', 'hadoop', 'spark', 'fastapi', 'ssis', 'docker', 'kubernetes']</t>
  </si>
  <si>
    <t>Cybersecurity Systems &amp; Data Engineer</t>
  </si>
  <si>
    <t>West Conshohocken, PA</t>
  </si>
  <si>
    <t>['sql', 'azure', 'databricks']</t>
  </si>
  <si>
    <t>['python', 'java', 'scala', 'sql', 'aws', 'azure', 'hadoop', 'spark', 'tableau', 'power bi']</t>
  </si>
  <si>
    <t>['visual basic', 'python', 'c#', 'sql', 'databricks', 'aws', 'azure', 'spark', 'unity']</t>
  </si>
  <si>
    <t>Data Engineer( Tableau , Spark) - Onsite &amp; only Xoriant W2</t>
  </si>
  <si>
    <t>['sql', 'scala', 'python', 'databricks', 'aws', 'spark', 'hadoop', 'airflow', 'tableau', 'unity', 'docker', 'kubernetes']</t>
  </si>
  <si>
    <t>Data Engineer II or III</t>
  </si>
  <si>
    <t>Kennewick, WA</t>
  </si>
  <si>
    <t>Benton PUD</t>
  </si>
  <si>
    <t>['python', 'sql', 'sql server', 'airflow', 'windows', 'linux']</t>
  </si>
  <si>
    <t>Enterprise Data Platform Systems Engineer</t>
  </si>
  <si>
    <t>['azure', 'excel', 'powerpoint', 'word']</t>
  </si>
  <si>
    <t>Data Entry Coordinator</t>
  </si>
  <si>
    <t>Ultimate Staffing</t>
  </si>
  <si>
    <t>Munich Re Specialty - North America</t>
  </si>
  <si>
    <t>['sql', 'python', 'databricks', 'power bi', 'dax']</t>
  </si>
  <si>
    <t>Missouri City, MO</t>
  </si>
  <si>
    <t>Shrive Technologies LLC</t>
  </si>
  <si>
    <t>['python', 'sql', 'java', 'gcp', 'bigquery', 'airflow', 'kubernetes', 'jenkins', 'terraform', 'docker']</t>
  </si>
  <si>
    <t>Actuarial Data Engineer - Remote</t>
  </si>
  <si>
    <t>['python', 'sql', 'azure', 'aws', 'gcp', 'databricks', 'power bi', 'tableau']</t>
  </si>
  <si>
    <t>Senior Developer (Data Engineering)</t>
  </si>
  <si>
    <t>Labrador, Pangasinan, Philippines (+8 others)</t>
  </si>
  <si>
    <t>FCC - FAC</t>
  </si>
  <si>
    <t>EPEO Strategy &amp; Finance, Product and Data Engineer</t>
  </si>
  <si>
    <t>Databricks Data Engineer</t>
  </si>
  <si>
    <t>1221 The Campbell's Company</t>
  </si>
  <si>
    <t>['python', 'sql', 'azure', 'databricks', 'snowflake', 'pyspark', 'power bi']</t>
  </si>
  <si>
    <t>Job Title: Data Engineer for Data Pipeline Optimization</t>
  </si>
  <si>
    <t>['python', 'sql', 'c++', 'c#', 'postgresql', 'mysql', 'aws', 'redshift', 'azure', 'databricks', 'oracle', 'spark', 'hadoop']</t>
  </si>
  <si>
    <t>Cloud Azure Data Architect</t>
  </si>
  <si>
    <t>['crystal', 'azure', 'snowflake', 'databricks', 'spark']</t>
  </si>
  <si>
    <t>Data Engineer, Cognitive Data Services</t>
  </si>
  <si>
    <t>['python', 'sql', 'spark']</t>
  </si>
  <si>
    <t>IN-Specialist 2 Cloud Data Engineer-- Data and Analytics Advisory Mumbai</t>
  </si>
  <si>
    <t>['python', 'sql', 'java', 'aws', 'azure', 'databricks', 'gcp', 'pyspark', 'spark']</t>
  </si>
  <si>
    <t>IN-Senior Associate   Data Engineering  Emerging Technologies  Advisory  Bangalore/Kolkata</t>
  </si>
  <si>
    <t>['python', 'scala', 'sql', 'aws', 'redshift', 'azure', 'hadoop', 'spark']</t>
  </si>
  <si>
    <t>GDS Consulting D&amp;A Staff Data Engineer</t>
  </si>
  <si>
    <t>['nosql', 'sql']</t>
  </si>
  <si>
    <t>Data Engineer Intern (Summer)</t>
  </si>
  <si>
    <t>AARP</t>
  </si>
  <si>
    <t>['python', 'sql', 'databricks', 'aws', 'tableau']</t>
  </si>
  <si>
    <t>Data Engineer-Azure Synapse Analytics</t>
  </si>
  <si>
    <t>The Computer Merchant, Ltd</t>
  </si>
  <si>
    <t>['python', 'sql', 'azure', 'flow']</t>
  </si>
  <si>
    <t>OnMed</t>
  </si>
  <si>
    <t>['sql', 'python', 'databricks', 'azure']</t>
  </si>
  <si>
    <t>Data Engineer, Senior</t>
  </si>
  <si>
    <t>['java', 'python', 'c#', 'javascript', 'ruby', 'ruby', 'sql', 'tableau']</t>
  </si>
  <si>
    <t>Data Center Technician - Technical IT 2</t>
  </si>
  <si>
    <t>['outlook', 'excel', 'word']</t>
  </si>
  <si>
    <t>ISV Specialist Partner Engineer IV, Data Management</t>
  </si>
  <si>
    <t>Full Time Only | Data Engineer with testing | Local or near by Seattle, WA / Santa Monica, CA | Independent</t>
  </si>
  <si>
    <t>['sql', 'python', 'scala', 'snowflake', 'databricks', 'airflow', 'spark']</t>
  </si>
  <si>
    <t>Codeworks IT Careers</t>
  </si>
  <si>
    <t>['sql', 'c#', 'python', 'ssis']</t>
  </si>
  <si>
    <t>GCP Data Engineer - Manager</t>
  </si>
  <si>
    <t>Astrana Health</t>
  </si>
  <si>
    <t>['python', 'sql', 'snowflake', 'databricks', 'aws', 'gcp', 'azure', 'spark', 'tableau', 'excel']</t>
  </si>
  <si>
    <t>['perl', 'python', 'sql', 'shell', 'java', 'azure', 'databricks', 'hadoop', 'kafka', 'spark', 'linux', 'gitlab']</t>
  </si>
  <si>
    <t>['azure', 'databricks', 'aws', 'terraform']</t>
  </si>
  <si>
    <t>Data Engineer - Level III</t>
  </si>
  <si>
    <t>Arch Global Services</t>
  </si>
  <si>
    <t>['sql', 'snowflake', 'arch', 'power bi', 'excel', 'spreadsheet']</t>
  </si>
  <si>
    <t>Data Engineer, Geospatial, Kuiper Ground Infrastructure Services, Geospatial Team</t>
  </si>
  <si>
    <t>Amazon Kuiper Manufacturing Enterprises LLC</t>
  </si>
  <si>
    <t>['python', 'java', 'scala', 'aws', 'redshift', 'hadoop', 'spark']</t>
  </si>
  <si>
    <t>Twitch Interactive, Inc.</t>
  </si>
  <si>
    <t>['java', 'scala', 'python', 'nosql', 'mysql', 'databricks', 'snowflake', 'gcp', 'azure', 'spring', 'airflow', 'kafka', 'docker', 'kubernetes']</t>
  </si>
  <si>
    <t>['sql', 'cassandra', 'oracle', 'hadoop', 'spark']</t>
  </si>
  <si>
    <t>Cloud Data Engineering Specialist Leader</t>
  </si>
  <si>
    <t>['aws', 'azure', 'databricks', 'gcp', 'snowflake', 'oracle']</t>
  </si>
  <si>
    <t>Manager, Data Strategy and Engineering</t>
  </si>
  <si>
    <t>['sql', 'python', 'bash', 'powershell', 'elasticsearch', 'aws', 'azure']</t>
  </si>
  <si>
    <t>Data Engineer Needed for Scalable Data Strategy Consultation</t>
  </si>
  <si>
    <t>['python', 'ruby', 'ruby', 'mysql', 'snowflake', 'aws', 'kafka', 'excel', 'jenkins', 'docker', 'kubernetes']</t>
  </si>
  <si>
    <t>Project Management Information System (PMIS) Data Engineer - (Term-Limited)</t>
  </si>
  <si>
    <t>Sound Transit</t>
  </si>
  <si>
    <t>['go', 'sql', 'nosql', 'crystal', 'mongodb', 'mongodb', 'c#', 'java', 'scala', 'python', 'powershell', 'sql server', 'cassandra', 'azure', 'kafka', 'spark', 'ssis', 'ssrs', 'power bi', 'excel', 'flow', 'git', 'jenkins']</t>
  </si>
  <si>
    <t>eDiscovery Data Preservation Engineer - USDS</t>
  </si>
  <si>
    <t>['aws', 'express', 'windows']</t>
  </si>
  <si>
    <t>Data Center Electrical Engineer</t>
  </si>
  <si>
    <t>Verrus</t>
  </si>
  <si>
    <t>Staff Engineer Data Engineer</t>
  </si>
  <si>
    <t>['sql', 'postgresql', 'mysql', 'sql server', 'azure', 'aws', 'redshift', 'snowflake', 'bigquery', 'spark', 'hadoop', 'kafka', 'airflow', 'gdpr']</t>
  </si>
  <si>
    <t>North Carolina</t>
  </si>
  <si>
    <t>The Aerospace Corporation</t>
  </si>
  <si>
    <t>['python', 'java', 'aws', 'azure', 'kubernetes']</t>
  </si>
  <si>
    <t>TRANSCEND COMPANY INC</t>
  </si>
  <si>
    <t>['nosql', 'python', 'java', 'scala', 'aws', 'azure', 'snowflake', 'redshift', 'bigquery', 'spark', 'airflow', 'kafka', 'tableau', 'power bi', 'looker']</t>
  </si>
  <si>
    <t>Data Engineer (Secret Clearance or higher)</t>
  </si>
  <si>
    <t>IMG Information Management Group, Inc.</t>
  </si>
  <si>
    <t>['sql', 'python', 'oracle', 'numpy', 'pandas', 'tableau']</t>
  </si>
  <si>
    <t>Data Analytics Engineer Intern</t>
  </si>
  <si>
    <t>Farmers Insurance Group</t>
  </si>
  <si>
    <t>['sql', 'python', 'aws', 'azure', 'gcp', 'airflow']</t>
  </si>
  <si>
    <t>Staff, Data Engineer | Marketplace</t>
  </si>
  <si>
    <t>['java', 'sql', 'no-sql', 'gcp', 'azure', 'spark', 'kafka', 'spring', 'graphql', 'airflow']</t>
  </si>
  <si>
    <t>Internship, Data Engineer, Electronic Devices (Summer 2025)</t>
  </si>
  <si>
    <t>Tesla Motors</t>
  </si>
  <si>
    <t>['python', 'matlab', 'javascript', 'r', 'redis', 'spark', 'splunk', 'tableau', 'git', 'jenkins', 'docker', 'kubernetes']</t>
  </si>
  <si>
    <t>Lead Data Engineer - Big Data</t>
  </si>
  <si>
    <t>['scala', 'python', 'c#', 'shell', 'databricks', 'aws', 'azure', 'tensorflow', 'jenkins']</t>
  </si>
  <si>
    <t>Data Engineer - SQL &amp; PowerBI (Public Sector) Carson City, NV</t>
  </si>
  <si>
    <t>['sql', 'aws', 'azure', 'redshift', 'bigquery', 'power bi']</t>
  </si>
  <si>
    <t>Aws Python Data Engineer</t>
  </si>
  <si>
    <t>['python', 'sql', 'c', 'dynamodb', 'aws', 'redshift', 'snowflake', 'spark', 'kafka', 'airflow', 'terraform', 'github']</t>
  </si>
  <si>
    <t>Data Engineer for Marketing Data Aggregation</t>
  </si>
  <si>
    <t>Senior Software Engineer, Data</t>
  </si>
  <si>
    <t>Recruiting from Scratch</t>
  </si>
  <si>
    <t>['python', 'aws', 'pandas', 'numpy', 'scikit-learn']</t>
  </si>
  <si>
    <t>['scala', 'sql', 'gcp', 'aws', 'azure', 'hadoop', 'spark']</t>
  </si>
  <si>
    <t>Farm &amp; Business Financial Analyst/Data Engineer</t>
  </si>
  <si>
    <t>Driscoll Management Company, Inc.</t>
  </si>
  <si>
    <t>Full Stack or AI/ML Software and Data Engineers (U.S. Citizens Only)</t>
  </si>
  <si>
    <t>Task Force Talent</t>
  </si>
  <si>
    <t>['c', 'rust', 'aws']</t>
  </si>
  <si>
    <t>Product Owner - Data Engineering</t>
  </si>
  <si>
    <t>['azure', 'aws', 'gcp', 'tableau', 'jira']</t>
  </si>
  <si>
    <t>Data Engineer With Mortgage industry</t>
  </si>
  <si>
    <t>United IT Solutions</t>
  </si>
  <si>
    <t>['sql', 'snowflake', 'aws', 'azure']</t>
  </si>
  <si>
    <t>Data Engineer With Salesforce Marketing Cloud</t>
  </si>
  <si>
    <t>Data Engineer- W2 Only (No H1b or OPT/CPT)</t>
  </si>
  <si>
    <t>['sql', 'nosql', 'java']</t>
  </si>
  <si>
    <t>Durham, NC</t>
  </si>
  <si>
    <t>['python', 'powershell', 'sql', 'c#', 'sql server', 'azure', 'power bi']</t>
  </si>
  <si>
    <t>Manufacturing Data Engineer, Technical Infrastructure, Platforms TechnicalOperations</t>
  </si>
  <si>
    <t>ATech Placement</t>
  </si>
  <si>
    <t>['sql', 'python', 'snowflake', 'redshift', 'bigquery', 'aws', 'azure', 'gcp']</t>
  </si>
  <si>
    <t>Data Engineer (Redshift)- $145K  (Tampa)</t>
  </si>
  <si>
    <t>Confidential Jobs</t>
  </si>
  <si>
    <t>['sql', 'mysql', 'redshift', 'aws']</t>
  </si>
  <si>
    <t>Data Engineer with Spark,AWS,Java</t>
  </si>
  <si>
    <t>Phoenix, AZ</t>
  </si>
  <si>
    <t>Thinklusive</t>
  </si>
  <si>
    <t>['java', 'mongodb', 'mongodb', 'aws', 'redshift', 'spark', 'kafka', 'flow']</t>
  </si>
  <si>
    <t>Director, Data Engineer - PGIM Asset Management (Hybrid - Newark, NJ)</t>
  </si>
  <si>
    <t>PGIM</t>
  </si>
  <si>
    <t>['aws', 'azure', 'spark', 'hadoop', 'docker', 'jira', 'confluence']</t>
  </si>
  <si>
    <t>NLP &amp; Data Engineer (Python &amp; PostgreSQL) – PDF Data Extraction</t>
  </si>
  <si>
    <t>['python', 'sql', 'postgresql']</t>
  </si>
  <si>
    <t>Data Center MEP Engineer</t>
  </si>
  <si>
    <t>Etched</t>
  </si>
  <si>
    <t>['airflow', 'flow']</t>
  </si>
  <si>
    <t>Full Performance Data Engineer</t>
  </si>
  <si>
    <t>Renton, WA</t>
  </si>
  <si>
    <t>Hasbro</t>
  </si>
  <si>
    <t>['python', 'sql', 'azure', 'aws']</t>
  </si>
  <si>
    <t>Data Engineer *Must Have Secret Clearance Or Public Trust*</t>
  </si>
  <si>
    <t>Bedford, MA</t>
  </si>
  <si>
    <t>['python', 'r', 'java', 'scala', 'go', 'mysql', 'aws', 'redshift', 'oracle', 'kafka', 'splunk', 'gitlab', 'docker', 'kubernetes']</t>
  </si>
  <si>
    <t>['sql', 'python', 'scala', 'java', 'aws', 'azure', 'snowflake', 'airflow', 'unix', 'tableau', 'looker', 'flow']</t>
  </si>
  <si>
    <t>Data Engineering / Power BI</t>
  </si>
  <si>
    <t>IDEMIA</t>
  </si>
  <si>
    <t>['scala', 'python', 'java', 'aws', 'spark']</t>
  </si>
  <si>
    <t>Smart IT Frame LLC</t>
  </si>
  <si>
    <t>['java', 'scala', 'sql', 'python', 'azure', 'databricks', 'unity']</t>
  </si>
  <si>
    <t>Senior Python Oracle Pl/SQL Data Engineer.</t>
  </si>
  <si>
    <t>Smithfield, RI</t>
  </si>
  <si>
    <t>['python', 'sql', 'aws', 'snowflake', 'oracle', 'unix', 'jenkins', 'git']</t>
  </si>
  <si>
    <t>Cloud Big Data Developer - Officer</t>
  </si>
  <si>
    <t>State Street</t>
  </si>
  <si>
    <t>['scala', 'python', 'sql', 'nosql', 'shell', 'elasticsearch', 'databricks', 'aws', 'spark', 'hadoop', 'unix', 'tableau', 'github']</t>
  </si>
  <si>
    <t>Data Analytics Engineer - Financial Services / Hedge-fund</t>
  </si>
  <si>
    <t>Talener</t>
  </si>
  <si>
    <t>['sql', 'aws', 'tableau', 'ssis']</t>
  </si>
  <si>
    <t>Data Visualization Engineer</t>
  </si>
  <si>
    <t>Apt</t>
  </si>
  <si>
    <t>['sql', 'python', 'r', 'aws', 'azure', 'gcp', 'hadoop', 'spark', 'tableau', 'power bi']</t>
  </si>
  <si>
    <t>Data Engineer- up to $115,000 base salary</t>
  </si>
  <si>
    <t>['snowflake', 'aws']</t>
  </si>
  <si>
    <t>Data Engineer - Enterprise Fraud Organization (EFO) - - Full-time</t>
  </si>
  <si>
    <t>['powershell', 'python', 'sql', 'azure', 'oracle', 'snowflake', 'kafka', 'pyspark', 'tableau', 'bitbucket']</t>
  </si>
  <si>
    <t>Mid-level Data Engineer - Full-time</t>
  </si>
  <si>
    <t>['databricks', 'aws', 'azure', 'spark']</t>
  </si>
  <si>
    <t>Principal Data Engineer- Enterprise Data Enablement - Full-time</t>
  </si>
  <si>
    <t>['java', 'scala', 'sql', 'typescript', 'snowflake', 'aws', 'azure', 'spark', 'kafka', 'spring', 'react', 'angular', 'bitbucket', 'git']</t>
  </si>
  <si>
    <t>The Knot Worldwide</t>
  </si>
  <si>
    <t>['sql', 'python', 'snowflake', 'airflow']</t>
  </si>
  <si>
    <t>Data Engineer (L5) - Content Production &amp; Promotion (L10N)</t>
  </si>
  <si>
    <t>Principal Data Engineer - Full-time</t>
  </si>
  <si>
    <t>Maplewood, MN</t>
  </si>
  <si>
    <t>['sql', 'nosql', 'python', 'databricks', 'aws', 'spark', 'pyspark', 'kafka', 'airflow', 'node', 'tableau', 'power bi', 'unity', 'docker', 'kubernetes', 'jira', 'confluence']</t>
  </si>
  <si>
    <t>Staff Data Engineer - Full-time</t>
  </si>
  <si>
    <t>['python', 'go', 'dynamodb', 'databricks', 'redshift', 'aws', 'spark', 'pyspark', 'kafka', 'linux']</t>
  </si>
  <si>
    <t>Provo, UT</t>
  </si>
  <si>
    <t>Aristotle</t>
  </si>
  <si>
    <t>['t-sql', 'sql', 'css', 'javascript', 'c#', 'sql server', 'asp.net', 'ssis', 'word', 'excel', 'visio']</t>
  </si>
  <si>
    <t>Staff Data Engineer (Requiring API, Microservices, and Python) - Full-time</t>
  </si>
  <si>
    <t>['python', 'java', 'c#', 'javascript', 'sql', 'gcp', 'kafka', 'spark', 'kubernetes']</t>
  </si>
  <si>
    <t>Sr Data Engineer - Full-time</t>
  </si>
  <si>
    <t>Erlanger, KY</t>
  </si>
  <si>
    <t>ADM</t>
  </si>
  <si>
    <t>['sql', 'python', 'azure', 'databricks', 'pyspark', 'sap', 'power bi', 'github']</t>
  </si>
  <si>
    <t>Data Integration Engineer</t>
  </si>
  <si>
    <t>9025 CVS Shared Services Resources LLC</t>
  </si>
  <si>
    <t>['sql', 'python', 'c#', 'sql server', 'azure', 'power bi', 'dax', 'github']</t>
  </si>
  <si>
    <t>Windfall</t>
  </si>
  <si>
    <t>['java', 'python', 'kotlin', 'sql', 'gcp', 'bigquery', 'spark', 'airflow']</t>
  </si>
  <si>
    <t>Talend Data Engineer</t>
  </si>
  <si>
    <t>Nebraska City, NE</t>
  </si>
  <si>
    <t>['python', 'scala', 'sql', 'redshift', 'snowflake', 'ssis']</t>
  </si>
  <si>
    <t>Ellendale, ND</t>
  </si>
  <si>
    <t>Senior Engineer - JavaScript, React - U.S. Consumer Services &amp; Enterprise Digital &amp; Data Technology Team</t>
  </si>
  <si>
    <t>American Express</t>
  </si>
  <si>
    <t>['javascript', 'react', 'express', 'node', 'angular', 'node.js', 'flow']</t>
  </si>
  <si>
    <t>Data Engineer II – AWS Cloud/ETL</t>
  </si>
  <si>
    <t>Senior Report Analyst / Data Engineer</t>
  </si>
  <si>
    <t>2nd Swing</t>
  </si>
  <si>
    <t>['sql', 'aws', 'azure', 'excel']</t>
  </si>
  <si>
    <t>Quito, Ecuador</t>
  </si>
  <si>
    <t>Flow RMS</t>
  </si>
  <si>
    <t>['python', 'postgresql', 'aws', 'gcp', 'azure', 'graphql', 'kafka', 'fastapi', 'flow', 'docker', 'kubernetes']</t>
  </si>
  <si>
    <t>Data Engineer - Perception Verification and Validation</t>
  </si>
  <si>
    <t>Zoox.com</t>
  </si>
  <si>
    <t>['sql', 'python', 'scala', 'c++', 'airflow', 'kafka', 'spark', 'hadoop']</t>
  </si>
  <si>
    <t>Data Engineer, Cloud and System</t>
  </si>
  <si>
    <t>['sql', 'python', 'scala', 'aws', 'gcp', 'azure', 'airflow', 'spark', 'hadoop', 'kafka', 'tableau', 'power bi']</t>
  </si>
  <si>
    <t>Data Engineer ( only w2 candidates and no Corp to Corp)</t>
  </si>
  <si>
    <t>['sql', 'aws', 'redshift', 'sap']</t>
  </si>
  <si>
    <t>Data Engineer, AMZL Orbit Data Engineering</t>
  </si>
  <si>
    <t>['dynamodb', 'aws', 'redshift', 'hadoop', 'spark']</t>
  </si>
  <si>
    <t>['sql', 'python', 'gcp', 'tableau', 'git']</t>
  </si>
  <si>
    <t>Data Assurance Engineer III</t>
  </si>
  <si>
    <t>['python', 'sql', 'kubernetes', 'github']</t>
  </si>
  <si>
    <t>Care Solace</t>
  </si>
  <si>
    <t>['python', 'sql', 'nosql', 'snowflake', 'redshift', 'bigquery', 'aurora', 'aws', 'azure', 'kafka', 'spark', 'hadoop', 'docker', 'kubernetes']</t>
  </si>
  <si>
    <t>Power BI/Data Engineer @ Quincy, MA /Salisbury, NC / Greenville, SC / Carlisle, PA / Scarborough, ME; Chicago, IL--Hybrid - Now Hiring</t>
  </si>
  <si>
    <t>['python', 'databricks', 'azure', 'dax', 'power bi']</t>
  </si>
  <si>
    <t>['scala', 'sql', 'python', 'hadoop', 'spark', 'kafka', 'airflow', 'spring', 'looker']</t>
  </si>
  <si>
    <t>Data Engineer II (DE2-RA)</t>
  </si>
  <si>
    <t>Midvale, UT</t>
  </si>
  <si>
    <t>Zions Bancorporation</t>
  </si>
  <si>
    <t>Pasco, WA</t>
  </si>
  <si>
    <t>Staff, Data Engineer | Applied AI</t>
  </si>
  <si>
    <t>['java', 'python', 'sql', 'nosql', 'redis', 'bigquery', 'spark', 'hadoop', 'airflow', 'kafka', 'excel', 'docker', 'flow', 'git']</t>
  </si>
  <si>
    <t>Krg Technologies</t>
  </si>
  <si>
    <t>Data Center Design Electrical Engineer</t>
  </si>
  <si>
    <t>['go', 'oracle', 'colocation']</t>
  </si>
  <si>
    <t>['t-sql', 'c#', 'sql', 'sql server', 'ssis', 'excel', 'ssrs']</t>
  </si>
  <si>
    <t>The Plains, OH</t>
  </si>
  <si>
    <t>Novibet</t>
  </si>
  <si>
    <t>['python', 'sql', 'nosql', 'databricks', 'azure', 'aws', 'gcp', 'spark', 'pyspark', 'tableau', 'power bi', 'terraform']</t>
  </si>
  <si>
    <t>Sr Data Engineer-Xumo - Full-time / Part-time</t>
  </si>
  <si>
    <t>['azure', 'databricks', 'excel', 'flow']</t>
  </si>
  <si>
    <t>Data Engineer (Google Cloud Platform) - only Arizona Locals</t>
  </si>
  <si>
    <t>Saksoft</t>
  </si>
  <si>
    <t>['python', 'kafka', 'airflow', 'splunk', 'docker', 'kubernetes']</t>
  </si>
  <si>
    <t>Wolf &amp; Company, P.C.</t>
  </si>
  <si>
    <t>['sql', 'python', 'aws', 'azure', 'gcp', 'redshift', 'snowflake', 'bigquery', 'spark', 'kafka', 'airflow', 'gdpr']</t>
  </si>
  <si>
    <t>Ascend Public Charter Schools</t>
  </si>
  <si>
    <t>['python', 'sql', 'mysql', 'postgresql', 'azure', 'snowflake', 'tableau', 'looker', 'power bi']</t>
  </si>
  <si>
    <t>Data Steward  (Pharmaceuitical)</t>
  </si>
  <si>
    <t>Sunrise Systems, Inc.</t>
  </si>
  <si>
    <t>['python', 'r', 'aws', 'linux']</t>
  </si>
  <si>
    <t>Bernard Nickels &amp; Associates</t>
  </si>
  <si>
    <t>['sql', 'python', 'snowflake', 'aws']</t>
  </si>
  <si>
    <t>Lead Data Engineer - Full-time</t>
  </si>
  <si>
    <t>['sql', 'oracle', 'excel']</t>
  </si>
  <si>
    <t>PILYTIX</t>
  </si>
  <si>
    <t>['sql', 'python', 'postgresql', 'bigquery', 'gcp', 'airflow', 'git', 'docker', 'kubernetes']</t>
  </si>
  <si>
    <t>Data Engineer (Mid-Level, Engineer II – Data Focus)</t>
  </si>
  <si>
    <t>Surgical Review Corporation</t>
  </si>
  <si>
    <t>['c#', 'sql', 'mongodb', 'mongodb', 'shell', 'sql server', 'mysql', 'couchdb', 'aws', 'redshift', 'snowflake', 'kafka', 'spark', 'linux', 'unify']</t>
  </si>
  <si>
    <t>Database Engineering Intern</t>
  </si>
  <si>
    <t>TechStyleOS</t>
  </si>
  <si>
    <t>['sql', 't-sql', 'go', 'sql server', 'elasticsearch', 'aws', 'kafka']</t>
  </si>
  <si>
    <t>Data Engineer (With Java Engineering Experience)</t>
  </si>
  <si>
    <t>['python', 'java', 'shell', 'oracle', 'aurora', 'snowflake', 'aws', 'jenkins', 'docker', 'kubernetes']</t>
  </si>
  <si>
    <t>Beachwood, OH</t>
  </si>
  <si>
    <t>['python', 'java', 'azure', 'gcp', 'aws', 'snowflake', 'redshift', 'databricks', 'kafka', 'qlik', 'terraform', 'github']</t>
  </si>
  <si>
    <t>Data Pipeline Engineer I</t>
  </si>
  <si>
    <t>Niagara Bottling</t>
  </si>
  <si>
    <t>['snowflake', 'azure', 'databricks']</t>
  </si>
  <si>
    <t>['sql', 'javascript', 't-sql', 'sql server', 'snowflake', 'aws', 'ssis', 'tableau', 'github', 'jenkins']</t>
  </si>
  <si>
    <t>Danta Technologies</t>
  </si>
  <si>
    <t>['python', 'java', 'vba', 'sql', 'nosql', 'mongodb', 'mongodb', 'sql server', 'redis', 'snowflake', 'oracle', 'aws', 'pyspark', 'spark', 'kafka', 'microstrategy', 'docker', 'terraform', 'wire']</t>
  </si>
  <si>
    <t>Research Engineer, Learnable Planner (Data Engineering)</t>
  </si>
  <si>
    <t>Waabi</t>
  </si>
  <si>
    <t>UNESCWA : DATA ENGINEER – Beirut</t>
  </si>
  <si>
    <t>Beirut, Lebanon</t>
  </si>
  <si>
    <t>ESCWA - United Nations Economic and Social Commission for Western Asia</t>
  </si>
  <si>
    <t>['python', 'r', 'sql', 'php', 'c', 'assembly', 'spark', 'hadoop', 'tableau', 'qlik', 'git', 'jenkins']</t>
  </si>
  <si>
    <t>Data Analyst Engineer</t>
  </si>
  <si>
    <t>['sql', 'python', 'excel', 'word']</t>
  </si>
  <si>
    <t>Engineer, Big Data - SQL/Databricks/Data Modeling/Pipelines/Power BI - Remote</t>
  </si>
  <si>
    <t>Lexington, KY</t>
  </si>
  <si>
    <t>['nosql', 'hadoop', 'kafka', 'spark', 'phoenix', 'yarn']</t>
  </si>
  <si>
    <t>(USA) Staff, Data Architect</t>
  </si>
  <si>
    <t>['gcp', 'airflow']</t>
  </si>
  <si>
    <t>Data Engineer (VOIS)</t>
  </si>
  <si>
    <t>['sql', 'aws', 'gcp', 'bigquery', 'redshift', 'snowflake', 'tableau']</t>
  </si>
  <si>
    <t>Analytics Data Engineer</t>
  </si>
  <si>
    <t>['sql', 'python', 'r', 'gcp', 'alteryx', 'qlik', 'power bi', 'tableau', 'terraform']</t>
  </si>
  <si>
    <t>Seeley, CA</t>
  </si>
  <si>
    <t>SQL Data Engineer</t>
  </si>
  <si>
    <t>['sql', 'nosql', 'mongodb', 'mongodb', 'python', 'java', 'sql server', 'cassandra', 'airflow', 'spark', 'hadoop', 'ssis']</t>
  </si>
  <si>
    <t>Spark Data Engineer</t>
  </si>
  <si>
    <t>['sql', 'nosql', 'mongodb', 'mongodb', 'scala', 'java', 'python', 'postgresql', 'mysql', 'cassandra', 'aws', 'azure', 'gcp', 'databricks', 'snowflake', 'redshift', 'spark', 'kafka', 'tableau', 'power bi', 'docker', 'kubernetes']</t>
  </si>
  <si>
    <t>Sr Associate, Data Engineer</t>
  </si>
  <si>
    <t>Collegeville, PA</t>
  </si>
  <si>
    <t>Pfizer</t>
  </si>
  <si>
    <t>['sql', 'python', 'java', 'scala', 'c', 'c++', 'c#', 'javascript', 'neo4j', 'snowflake', 'databricks', 'redshift', 'bigquery', 'pyspark', 'airflow', 'kafka', 'alteryx', 'git', 'jenkins']</t>
  </si>
  <si>
    <t>Azure Data Engineer - Full-time</t>
  </si>
  <si>
    <t>Skanska</t>
  </si>
  <si>
    <t>['sql', 'nosql', 'azure', 'ssis']</t>
  </si>
  <si>
    <t>['sql', 'python', 'c#', 'sql server', 'power bi']</t>
  </si>
  <si>
    <t>['sql', 'python', 'sql server', 'oracle', 'aws', 'azure', 'excel', 'gitlab']</t>
  </si>
  <si>
    <t>Data Analytics Engineer - Full-time</t>
  </si>
  <si>
    <t>Camping World</t>
  </si>
  <si>
    <t>['python', 'sql', 'vba', 'sql server', 'snowflake', 'jupyter', 'power bi', 'excel', 'word', 'powerpoint', 'outlook', 'docker', 'kubernetes']</t>
  </si>
  <si>
    <t>Amesville, OH</t>
  </si>
  <si>
    <t>EUROPEAN DYNAMICS</t>
  </si>
  <si>
    <t>['python', 'scala', 'sql', 'azure', 'databricks', 'aws', 'gcp', 'spark', 'docker']</t>
  </si>
  <si>
    <t>Analytics Data Engineer - Full-time</t>
  </si>
  <si>
    <t>Nelsonville, OH</t>
  </si>
  <si>
    <t>Volton</t>
  </si>
  <si>
    <t>['sql', 't-sql', 'python', 'java', 'c#', 'ssis', 'power bi']</t>
  </si>
  <si>
    <t>Data DevOps Engineer</t>
  </si>
  <si>
    <t>Mars United Commerce</t>
  </si>
  <si>
    <t>['sql', 'python', 'bigquery', 'gcp', 'airflow', 'spark', 'hadoop', 'docker', 'kubernetes', 'terraform', 'pulumi', 'git']</t>
  </si>
  <si>
    <t>Jr Data Engineer</t>
  </si>
  <si>
    <t>['sql', 'python', 'shell', 'aws']</t>
  </si>
  <si>
    <t>AI Data Engineer</t>
  </si>
  <si>
    <t>Chipton Ross</t>
  </si>
  <si>
    <t>['python', 'r', 'java', 'nosql', 'aws', 'azure', 'gcp', 'redshift', 'bigquery', 'tensorflow', 'pytorch', 'scikit-learn', 'hadoop', 'spark', 'flow', 'docker', 'kubernetes', 'git']</t>
  </si>
  <si>
    <t>Data Curation Engineer</t>
  </si>
  <si>
    <t>Crexi</t>
  </si>
  <si>
    <t>['sql', 'python', 'dynamodb', 'aws', 'snowflake', 'azure', 'airflow', 'hadoop', 'spark', 'kafka', 'docker', 'kubernetes']</t>
  </si>
  <si>
    <t>Naperville, IL (+2 others)</t>
  </si>
  <si>
    <t>Athens, Greece</t>
  </si>
  <si>
    <t>Greece</t>
  </si>
  <si>
    <t>improvIT</t>
  </si>
  <si>
    <t>['sql', 'python', 'java', 'c#', 'nosql', 'sql server', 'mysql', 'postgresql', 'azure', 'aws', 'snowflake', 'sap', 'ssis', 'tableau']</t>
  </si>
  <si>
    <t>Company Sage</t>
  </si>
  <si>
    <t>['python', 'sql', 'snowflake', 'bigquery', 'redshift', 'gdpr', 'power bi', 'tableau', 'looker', 'unify']</t>
  </si>
  <si>
    <t>IEHP</t>
  </si>
  <si>
    <t>['java', 'python', 'sql', 'nosql', 'mongodb', 'mongodb', 'sql server', 'azure', 'spark', 'visio', 'flow']</t>
  </si>
  <si>
    <t>Data Engineer - Spark Developer - Full-time</t>
  </si>
  <si>
    <t>['python', 'scala', 'azure', 'databricks', 'aws', 'gcp', 'spark', 'excel']</t>
  </si>
  <si>
    <t>SAP MDM Data Engineer/Analytic Advisor</t>
  </si>
  <si>
    <t>Quadrant IQ Solutions LLC</t>
  </si>
  <si>
    <t>['python', 'sql', 'aws', 'azure', 'gcp', 'sap']</t>
  </si>
  <si>
    <t>University of Arkansas System</t>
  </si>
  <si>
    <t>['javascript', 'node.js']</t>
  </si>
  <si>
    <t>ILabz Technology</t>
  </si>
  <si>
    <t>['sql', 'shell', 'hadoop', 'spark']</t>
  </si>
  <si>
    <t>Apogee Enterprises, Inc.</t>
  </si>
  <si>
    <t>['sql', 'azure', 'snowflake', 'vue', 'power bi']</t>
  </si>
  <si>
    <t>Data Engineer Level 4 Mid</t>
  </si>
  <si>
    <t>Metronome, LLC</t>
  </si>
  <si>
    <t>['html', 'ruby', 'ruby', 'java', 'python', 'elasticsearch', 'databricks', 'aws', 'spark']</t>
  </si>
  <si>
    <t>Data Engineer for International IT Projects</t>
  </si>
  <si>
    <t>['sql', 'nosql', 'mongodb', 'mongodb', 'python', 'java', 't-sql', 'postgresql', 'sql server', 'mysql', 'cassandra', 'oracle', 'linux', 'windows']</t>
  </si>
  <si>
    <t>Carbondale, OH</t>
  </si>
  <si>
    <t>Epignosis</t>
  </si>
  <si>
    <t>['python', 'sql', 'nosql', 'mongodb', 'mongodb', 'go', 'dynamodb', 'aurora', 'aws', 'redshift', 'spark', 'hadoop', 'kafka', 'tableau', 'power bi']</t>
  </si>
  <si>
    <t>Entry Level Data engineer</t>
  </si>
  <si>
    <t>Advent Global Solutions, Inc.</t>
  </si>
  <si>
    <t>MILESTONE &amp; CO LLC</t>
  </si>
  <si>
    <t>['sql', 'sql server', 'azure', 'oracle', 'power bi', 'dax', 'ssis']</t>
  </si>
  <si>
    <t>Data Scientist/ Data Engineer</t>
  </si>
  <si>
    <t>Nyla Technology Solutions</t>
  </si>
  <si>
    <t>['python', 'scala', 'sql', 'databricks', 'aws', 'azure', 'jupyter', 'spark', 'tableau', 'qlik', 'flow']</t>
  </si>
  <si>
    <t>Data Engineer Intern, 2025 Summer U.S.</t>
  </si>
  <si>
    <t>['python', 'sql', 'c', 'atlassian']</t>
  </si>
  <si>
    <t>['java', 'scala', 'python', 'sql', 'mongo', 'shell', 'mysql', 'cassandra', 'redshift', 'snowflake', 'aws', 'azure', 'hadoop', 'kafka', 'spark']</t>
  </si>
  <si>
    <t>Data Architect Engineer</t>
  </si>
  <si>
    <t>MLK Community Healthcare</t>
  </si>
  <si>
    <t>['python', 'sql', 'oracle', 'power bi', 'tableau', 'excel']</t>
  </si>
  <si>
    <t>Data Engineer – CA (Hybrid)</t>
  </si>
  <si>
    <t>CSS Corporation</t>
  </si>
  <si>
    <t>Data Engineer - Secret Clearance Required</t>
  </si>
  <si>
    <t>entry level java web developer/Data engineer /Scientist</t>
  </si>
  <si>
    <t>Tacoma, WA</t>
  </si>
  <si>
    <t>Creative Solutions Services, LLC</t>
  </si>
  <si>
    <t>Data Engineer – Databricks – Mid Level</t>
  </si>
  <si>
    <t>Lumenalta (formerly Clevertech)</t>
  </si>
  <si>
    <t>Lead Data Engineer, Subscriber Solutions. Job in Seattle LilyLifestyle Jobs</t>
  </si>
  <si>
    <t>['sql', 'python', 'snowflake', 'redshift', 'airflow', 'pyspark']</t>
  </si>
  <si>
    <t>Director, Site Reliability Data Engineer - PGIM Global Services (Tampa, FL or Newark, NJ - Hybrid)</t>
  </si>
  <si>
    <t>['sql', 'sql server', 'postgresql', 'azure', 'oracle', 'jira']</t>
  </si>
  <si>
    <t>Site Reliability Engineer, Ads Data Platform- USDS</t>
  </si>
  <si>
    <t>['spark', 'kafka', 'express']</t>
  </si>
  <si>
    <t>Data Engineering Delivery Lead - Full-time</t>
  </si>
  <si>
    <t>['python', 'sql', 'postgresql', 'sql server', 'snowflake', 'aws', 'azure', 'spark', 'airflow']</t>
  </si>
  <si>
    <t>Software Data Engineer, Java</t>
  </si>
  <si>
    <t>['java', 'python', 'sql', 'aws', 'redshift', 'snowflake', 'spark', 'kafka']</t>
  </si>
  <si>
    <t>Senior Associate Data Engineer - Now Hiring</t>
  </si>
  <si>
    <t>Riverwoods, IL</t>
  </si>
  <si>
    <t>Discover Financial Services</t>
  </si>
  <si>
    <t>['go', 'aws', 'kafka', 'spark', 'hadoop', 'flow']</t>
  </si>
  <si>
    <t>Data Engineer I - Full-time</t>
  </si>
  <si>
    <t>['sql', 'python', 'db2', 'sql server']</t>
  </si>
  <si>
    <t>Methods Business and Digital Technology</t>
  </si>
  <si>
    <t>['python', 'go', 'elasticsearch', 'postgresql', 'azure', 'airflow', 'kafka', 'docker', 'kubernetes']</t>
  </si>
  <si>
    <t>Data Engineer IV - Full-time</t>
  </si>
  <si>
    <t>Cranberry Twp, PA</t>
  </si>
  <si>
    <t>Omnicell</t>
  </si>
  <si>
    <t>['scala', 'python', 'postgresql', 'aws', 'databricks', 'kafka', 'spark', 'hadoop', 'angular', 'excel', 'flow', 'yarn', 'docker', 'kubernetes']</t>
  </si>
  <si>
    <t>Data Engineer (Azure)</t>
  </si>
  <si>
    <t>['python', 'sql', 'java', 'azure', 'databricks', 'pyspark', 'spark', 'unix']</t>
  </si>
  <si>
    <t>Data Engineer-Mid Level</t>
  </si>
  <si>
    <t>['python', 'sql', 'scala', 'aws', 'snowflake', 'azure', 'gcp', 'flow']</t>
  </si>
  <si>
    <t>SAP Data Engineer- SoutherSouthern Glazers Wine &amp; Spiritsn Glazers Wine &amp; Spirits - Now Hiring</t>
  </si>
  <si>
    <t>ShiftCode Analytics</t>
  </si>
  <si>
    <t>['sql', 'shell', 'python', 'azure', 'snowflake', 'airflow', 'spark', 'kafka', 'flow', 'git', 'kubernetes', 'docker', 'terraform']</t>
  </si>
  <si>
    <t>Staff Production DBA/Data Engineer</t>
  </si>
  <si>
    <t>CDK Global, LLC</t>
  </si>
  <si>
    <t>['sql', 'python', 'bash', 'postgresql', 'mysql', 'aws', 'azure', 'redshift', 'aurora', 'snowflake', 'airflow', 'ssis', 'qlik', 'looker', 'terraform', 'docker', 'kubernetes']</t>
  </si>
  <si>
    <t>2025 Full Time: Technology Data &amp; Analytics, Data Engineer &amp; Data Science - Masters</t>
  </si>
  <si>
    <t>['matlab', 'python', 'r', 'sql', 'azure', 'hadoop', 'spark', 'tableau']</t>
  </si>
  <si>
    <t>Lead Data Engineer, Bank Tech</t>
  </si>
  <si>
    <t>HR Data Engineer</t>
  </si>
  <si>
    <t>['sql', 'databricks', 'azure', 'gdpr', 'unity']</t>
  </si>
  <si>
    <t>Field Ops Data Engineer</t>
  </si>
  <si>
    <t>['sql', 'bigquery', 'kafka', 'spark', 'jira', 'trello', 'confluence']</t>
  </si>
  <si>
    <t>['t-sql', 'powershell', 'php', 'c#', 'python', 'azure', 'ssrs']</t>
  </si>
  <si>
    <t>Juneau, AK</t>
  </si>
  <si>
    <t>['html']</t>
  </si>
  <si>
    <t>Data Engineer II, ITA - Workforce Intelligence</t>
  </si>
  <si>
    <t>['nosql', 'python', 'java', 'scala', 'redshift', 'oracle', 'aws']</t>
  </si>
  <si>
    <t>Healthcare Data Engineer (Healthcare data exp. req.)</t>
  </si>
  <si>
    <t>#twiceasnice Recruiting</t>
  </si>
  <si>
    <t>['c++', 'java', 'c#', 'postgresql', 'ssis']</t>
  </si>
  <si>
    <t>Data Engineer – ETL</t>
  </si>
  <si>
    <t>Nellore, Andhra Pradesh, India</t>
  </si>
  <si>
    <t>Demand AI</t>
  </si>
  <si>
    <t>['sql', 'aws', 'azure', 'ssis']</t>
  </si>
  <si>
    <t>34191 Engineer - Data analysis</t>
  </si>
  <si>
    <t>Juncos, Puerto Rico</t>
  </si>
  <si>
    <t>BES Consulting Group, LLC</t>
  </si>
  <si>
    <t>Data Engineer - Strong SQL &amp; Python</t>
  </si>
  <si>
    <t>Starheights Corporation</t>
  </si>
  <si>
    <t>DATA ENGINEER-NJ-HYBRID</t>
  </si>
  <si>
    <t>Bright Sol</t>
  </si>
  <si>
    <t>Azure Data Engineer (Office based: Nashville, TN or Cambridge, MA or Bothell, WA)</t>
  </si>
  <si>
    <t>Bothell, WA</t>
  </si>
  <si>
    <t>['sql', 'python', 'scala', 'sql server', 'azure', 'databricks', 'ssis']</t>
  </si>
  <si>
    <t>Data Scientist Engineer</t>
  </si>
  <si>
    <t>UChicago Medicine</t>
  </si>
  <si>
    <t>['azure', 'tableau']</t>
  </si>
  <si>
    <t>Python/ SQL Data Engineer</t>
  </si>
  <si>
    <t>Zenith Insurance Company</t>
  </si>
  <si>
    <t>['sql', 'python', 'shell', 'linux', 'git']</t>
  </si>
  <si>
    <t>TTG-34 - Data Engineer - $308,700 Total Compensation</t>
  </si>
  <si>
    <t>Dhara Consulting Group</t>
  </si>
  <si>
    <t>['python', 'sql', 'elasticsearch', 'spark', 'kubernetes']</t>
  </si>
  <si>
    <t>Data Engineer (Intern) United States</t>
  </si>
  <si>
    <t>['python', 'java', 'scala', 'mongodb', 'mongodb', 'mysql', 'postgresql', 'aws', 'azure', 'hadoop', 'spark', 'tableau']</t>
  </si>
  <si>
    <t>Hopkinsville, KY</t>
  </si>
  <si>
    <t>['ssis', 'tableau']</t>
  </si>
  <si>
    <t>Highlands Ranch, CO</t>
  </si>
  <si>
    <t>['sql', 'sql server', 'postgresql', 'oracle', 'kubernetes']</t>
  </si>
  <si>
    <t>Principal Data Engineer I</t>
  </si>
  <si>
    <t>Western Alliance Bank</t>
  </si>
  <si>
    <t>['t-sql', 'sas', 'sas', 'azure', 'databricks', 'snowflake', 'aws', 'gcp', 'spark', 'phoenix', 'visio', 'tableau', 'flow']</t>
  </si>
  <si>
    <t>Expedia Group</t>
  </si>
  <si>
    <t>Global Technology Partners, LLC</t>
  </si>
  <si>
    <t>['scala', 'python', 'java', 'sql', 'oracle', 'spark', 'airflow', 'git']</t>
  </si>
  <si>
    <t>EPSoft Technologies</t>
  </si>
  <si>
    <t>['python', 'java', 'sql', 'azure', 'snowflake', 'graphql', 'kafka', 'airflow', 'gdpr']</t>
  </si>
  <si>
    <t>Data Platform Engineer</t>
  </si>
  <si>
    <t>AppLovin</t>
  </si>
  <si>
    <t>['java', 'scala', 'gcp', 'aws', 'spark', 'airflow', 'kubernetes']</t>
  </si>
  <si>
    <t>Data Engineer II (Hybrid-Puerto Rico) - Full-time</t>
  </si>
  <si>
    <t>['python', 'vba', 'sql', 'spark', 'tableau']</t>
  </si>
  <si>
    <t>Principal Engineer Data Engineering - US Remote</t>
  </si>
  <si>
    <t>Memphis, TN</t>
  </si>
  <si>
    <t>['java', 'python', 'sql', 'aws', 'snowflake', 'kafka', 'airflow']</t>
  </si>
  <si>
    <t>Data Engineer - Director</t>
  </si>
  <si>
    <t>California (+10 others)</t>
  </si>
  <si>
    <t>Staff Data Engineer, Observability Data Lake (ClickHouse)</t>
  </si>
  <si>
    <t>Power BI Data engineer</t>
  </si>
  <si>
    <t>['scala', 'python', 'java', 'aws', 'spark', 'power bi']</t>
  </si>
  <si>
    <t>Data Engineer (ETL, Talend, Spark, HDInsight)</t>
  </si>
  <si>
    <t>Fulton, MD</t>
  </si>
  <si>
    <t>POWERHOUSE INSTITUTE INC</t>
  </si>
  <si>
    <t>['azure', 'spark', 'gitlab', 'jira', 'confluence']</t>
  </si>
  <si>
    <t>Data Engineer - Technology Risk - (Data Warehouse Modelling, ETL, Restful API, Python) - Full-time</t>
  </si>
  <si>
    <t>Norman, OK</t>
  </si>
  <si>
    <t>Data Engineer 1</t>
  </si>
  <si>
    <t>Comcast</t>
  </si>
  <si>
    <t>['scala', 'java', 'python', 'sql', 'nosql', 'mysql', 'databricks', 'aws', 'snowflake', 'spark', 'hadoop', 'airflow', 'looker']</t>
  </si>
  <si>
    <t>['python', 'java', 'scala', 'nosql', 'mysql', 'hadoop', 'spark', 'kafka', 'docker', 'kubernetes']</t>
  </si>
  <si>
    <t>Data Engineer 1 - Full-time</t>
  </si>
  <si>
    <t>Data Engineer, GSF, Data Platform Team</t>
  </si>
  <si>
    <t>Senior Insider Risk Data Engineer - Full-time</t>
  </si>
  <si>
    <t>['sql', 'bash', 'python', 'azure', 'windows', 'linux', 'splunk']</t>
  </si>
  <si>
    <t>Senior Associate, Data Engineer - AI and Automation</t>
  </si>
  <si>
    <t>8KR PBG Puerto Rico LLC</t>
  </si>
  <si>
    <t>['python', 'sql', 'java', 'scala', 'neo4j', 'elasticsearch', 'redshift', 'bigquery', 'snowflake', 'aws', 'azure', 'gcp', 'hadoop', 'spark', 'kafka', 'airflow', 'docker', 'kubernetes']</t>
  </si>
  <si>
    <t>West Chicago, IL</t>
  </si>
  <si>
    <t>['sql', 'python', 'snowflake', 'databricks', 'aws', 'spark', 'looker', 'power bi', 'tableau']</t>
  </si>
  <si>
    <t>Data Engineer, Sr / Remote</t>
  </si>
  <si>
    <t>['python', 'aws', 'azure', 'spark', 'kafka', 'tableau', 'cognos', 'terraform', 'git']</t>
  </si>
  <si>
    <t>Jordan, MN</t>
  </si>
  <si>
    <t>Damco Solutions</t>
  </si>
  <si>
    <t>['snowflake', 'tableau']</t>
  </si>
  <si>
    <t>HackerOne</t>
  </si>
  <si>
    <t>['python', 'sql', 'snowflake', 'aws', 'airflow', 'looker', 'github']</t>
  </si>
  <si>
    <t>Lakewood, CO</t>
  </si>
  <si>
    <t>NewGen Strategies &amp; Solutions</t>
  </si>
  <si>
    <t>['python', 'sql', 'javascript', 'bash', 'powershell', 'java', 'azure', 'linux', 'excel']</t>
  </si>
  <si>
    <t>Amplitude Expert – Data Engineer / Data Analyst (Martech Stack Leader)</t>
  </si>
  <si>
    <t>['sql', 'snowflake', 'redshift', 'bigquery']</t>
  </si>
  <si>
    <t>Needham, MA</t>
  </si>
  <si>
    <t>Data Architect / Data Engineer - Now Hiring</t>
  </si>
  <si>
    <t>L3Harris Technologies</t>
  </si>
  <si>
    <t>['sas', 'sas', 'sql', 'python', 'sql server', 'oracle', 'snowflake', 'azure', 'excel', 'sharepoint', 'dax', 'power bi', 'flow', 'confluence']</t>
  </si>
  <si>
    <t>AI Data Engineer - Full-time</t>
  </si>
  <si>
    <t>Lanett, AL</t>
  </si>
  <si>
    <t>Teleperformance USA</t>
  </si>
  <si>
    <t>['python', 'sql', 'nosql', 'mongodb', 'mongodb', 'mysql', 'postgresql', 'aws', 'azure', 'gcp', 'pandas', 'numpy', 'airflow', 'flow', 'git']</t>
  </si>
  <si>
    <t>Tulsa, OK</t>
  </si>
  <si>
    <t>The Intersect Group</t>
  </si>
  <si>
    <t>['sql', 'python', 't-sql', 'c#', 'databricks', 'azure', 'pyspark', 'ssis', 'power bi', 'unify']</t>
  </si>
  <si>
    <t>Data Engineer III, Partner Experience and Growth, Amazon Ads</t>
  </si>
  <si>
    <t>"Data Engineer"</t>
  </si>
  <si>
    <t>Okemos, MI</t>
  </si>
  <si>
    <t>['sql', 'python', 't-sql', 'sql server', 'oracle', 'snowflake', 'linux', 'windows', 'flow']</t>
  </si>
  <si>
    <t>Azure Synapse Data Engineer</t>
  </si>
  <si>
    <t>Valarcorp Inc</t>
  </si>
  <si>
    <t>['sql', 'python', 'azure', 'databricks', 'spark', 'qlik', 'tableau', 'ssis', 'ssrs']</t>
  </si>
  <si>
    <t>Data Engineer, SSD FC Engineering and Launch</t>
  </si>
  <si>
    <t>Senior/Staff Data Engineer</t>
  </si>
  <si>
    <t>['python', 'azure', 'databricks', 'snowflake']</t>
  </si>
  <si>
    <t>Data Engineer (US - Contract)</t>
  </si>
  <si>
    <t>['php', 'python', 'java', 'nosql', 'sql', 'dynamodb', 'cassandra', 'aws', 'spark', 'kafka', 'hadoop']</t>
  </si>
  <si>
    <t>Data Engineer, Business Intelligence</t>
  </si>
  <si>
    <t>3P Partners</t>
  </si>
  <si>
    <t>['sql', 'python', 'snowflake', 'redshift', 'bigquery', 'power bi', 'dax']</t>
  </si>
  <si>
    <t>Crystal Equation</t>
  </si>
  <si>
    <t>['crystal', 'gcp', 'aws', 'bigquery', 'flow', 'kubernetes', 'terraform', 'jenkins', 'gitlab']</t>
  </si>
  <si>
    <t>Data Engineer - Tag Governance &amp; Monitoring</t>
  </si>
  <si>
    <t>Axius Technologies Inc.</t>
  </si>
  <si>
    <t>['javascript', 'html', 'css', 'react', 'gdpr', 'jquery', 'jenkins']</t>
  </si>
  <si>
    <t>Managed Services - Data Engineer - Senior Associate</t>
  </si>
  <si>
    <t>Lead Data Engineer (Python, Spark, AWS)</t>
  </si>
  <si>
    <t>['python', 'java', 'scala', 'nosql', 'sql', 'mongo', 'shell', 'mysql', 'cassandra', 'aws', 'redshift', 'snowflake', 'azure', 'spark', 'hadoop', 'kafka']</t>
  </si>
  <si>
    <t>Azure Data Engineer (Mission Padlock) - 5682739</t>
  </si>
  <si>
    <t>['python', 'sql', 'azure', 'databricks', 'pyspark']</t>
  </si>
  <si>
    <t>Systems Engineer (Data Engineer)</t>
  </si>
  <si>
    <t>Ardent Principles, Inc</t>
  </si>
  <si>
    <t>['c', 'c++', 'sql', 'javascript', 'php', 'elasticsearch', 'mysql', 'linux']</t>
  </si>
  <si>
    <t>SiteOps Data Center Capacity Engineer</t>
  </si>
  <si>
    <t>Virginia</t>
  </si>
  <si>
    <t>['sql', 'r', 'python', 'excel', 'tableau', 'flow']</t>
  </si>
  <si>
    <t>Cheyenne, WY</t>
  </si>
  <si>
    <t>AWS Data Engineer – L2 Support</t>
  </si>
  <si>
    <t>['python', 'sql', 'aws', 'redshift', 'airflow', 'pyspark']</t>
  </si>
  <si>
    <t>Data Engineer I - Marketing Analytics (Hybrid)</t>
  </si>
  <si>
    <t>Manica, Mozambique (+3 others)</t>
  </si>
  <si>
    <t>['python', 'sql', 'db2', 'sql server']</t>
  </si>
  <si>
    <t>Kingstowne</t>
  </si>
  <si>
    <t>Gridiron IT Solutions</t>
  </si>
  <si>
    <t>['nosql', 'sql', 'azure', 'aws', 'qlik']</t>
  </si>
  <si>
    <t>Electrical Engineer-Telecom/Data Center/Mission Critical</t>
  </si>
  <si>
    <t>The W22</t>
  </si>
  <si>
    <t>Data Engineer - Partner Incentives</t>
  </si>
  <si>
    <t>['nosql', 'python', 'oracle', 'snowflake', 'aws', 'selenium', 'splunk', 'bitbucket', 'jenkins', 'git', 'jira', 'confluence']</t>
  </si>
  <si>
    <t>['t-sql', 'azure', 'databricks', 'pyspark', 'power bi', 'git', 'ansible', 'terraform']</t>
  </si>
  <si>
    <t>Pacific Gas and Electric Company</t>
  </si>
  <si>
    <t>['sql', 'python', 'pyspark']</t>
  </si>
  <si>
    <t>Partner Engineer, Data Analytics, Google Cloud (Japanese, English)</t>
  </si>
  <si>
    <t>Tokyo, Japan</t>
  </si>
  <si>
    <t>Personify Health</t>
  </si>
  <si>
    <t>['sql', 'python', 'aws', 'kafka', 'excel', 'tableau', 'microstrategy', 'git']</t>
  </si>
  <si>
    <t>Data Engineer 2 (Secret Clearance Required / Interim Secret) Norfolk, Va</t>
  </si>
  <si>
    <t>Norfolk, VA</t>
  </si>
  <si>
    <t>SpatialGIS LLC</t>
  </si>
  <si>
    <t>['sql', 'python', 'scala', 'aws', 'qlik']</t>
  </si>
  <si>
    <t>Data Engineer + Data Analyst with Exp in Integrating Power BI with Microsoft Teams || NJ/MA</t>
  </si>
  <si>
    <t>Ampstek</t>
  </si>
  <si>
    <t>['power bi', 'microsoft teams']</t>
  </si>
  <si>
    <t>Data Engineer (Security Cleared) - Full-time</t>
  </si>
  <si>
    <t>Ottawa, WI</t>
  </si>
  <si>
    <t>Quantexa</t>
  </si>
  <si>
    <t>['go', 'scala', 'java', 'python', 'bash', 'elasticsearch', 'azure', 'spark', 'hadoop', 'git', 'jenkins', 'docker']</t>
  </si>
  <si>
    <t>Celonis Data Engineer - Communities, Energy &amp; Infrastructure</t>
  </si>
  <si>
    <t>Compri Consulting</t>
  </si>
  <si>
    <t>['python', 'sql', 'aws', 'kubernetes']</t>
  </si>
  <si>
    <t>Data Engineer for Data Warehousing and Visualization</t>
  </si>
  <si>
    <t>['looker']</t>
  </si>
  <si>
    <t>SAP Data Engineer</t>
  </si>
  <si>
    <t>3core systems</t>
  </si>
  <si>
    <t>['go', 'sap']</t>
  </si>
  <si>
    <t>Sugar Land, TX</t>
  </si>
  <si>
    <t>City of Sugar Land, TX</t>
  </si>
  <si>
    <t>['crystal', 'excel', 'power bi', 'ssrs', 'flow']</t>
  </si>
  <si>
    <t>Data Engineer (Data Stream Platform) - Full-time</t>
  </si>
  <si>
    <t>Strongsville, OH</t>
  </si>
  <si>
    <t>['java', 'oracle']</t>
  </si>
  <si>
    <t>Snowflake Data Engineer - Full-time</t>
  </si>
  <si>
    <t>['python', 'snowflake', 'aws', 'airflow']</t>
  </si>
  <si>
    <t>Jobs.appcast.io</t>
  </si>
  <si>
    <t>['scala', 'sql', 'gcp', 'azure', 'bigquery', 'spark', 'hadoop', 'kafka']</t>
  </si>
  <si>
    <t>Saviynt</t>
  </si>
  <si>
    <t>['sql', 'nosql', 'elasticsearch', 'mysql', 'redis', 'aws', 'azure', 'docker', 'kubernetes', 'terraform', 'ansible']</t>
  </si>
  <si>
    <t>FedEx Dataworks</t>
  </si>
  <si>
    <t>['java', 'scala', 'sql', 'nosql', 'mongodb', 'mongodb', 'python', 'mysql', 'cassandra', 'elasticsearch', 'azure', 'databricks', 'spring', 'kafka', 'spark', 'pyspark', 'pandas', 'scikit-learn', 'matplotlib', 'tensorflow', 'word', 'kubernetes']</t>
  </si>
  <si>
    <t>Data Engineer SAP &amp; Supply Chain</t>
  </si>
  <si>
    <t>['java', 'python', 'sql', 'postgresql', 'sql server', 'mysql', 'aws', 'spark', 'airflow', 'sap', 'tableau', 'git', 'docker', 'kubernetes', 'jira']</t>
  </si>
  <si>
    <t>Foundational Data Engineer – Multimodal AI (Video Focus)</t>
  </si>
  <si>
    <t>Gloo</t>
  </si>
  <si>
    <t>Software Resources</t>
  </si>
  <si>
    <t>['sql', 't-sql', 'sas', 'sas', 'python', 'azure', 'oracle', 'databricks', 'snowflake', 'spark', 'ssis', 'spss', 'tableau']</t>
  </si>
  <si>
    <t>Data Engineer - Power &amp; Utilities - Senior - Consulting - Location Open</t>
  </si>
  <si>
    <t>['sql', 'excel', 'github']</t>
  </si>
  <si>
    <t>Data Engineering Manager (IC Role)</t>
  </si>
  <si>
    <t>Michael Page</t>
  </si>
  <si>
    <t>['sql', 'python', 'bigquery', 'github']</t>
  </si>
  <si>
    <t>D.A. Davidson Companies</t>
  </si>
  <si>
    <t>['python', 'powershell', 'databricks', 'tableau', 'ssis', 'power bi']</t>
  </si>
  <si>
    <t>Data Engineer (Onsite)</t>
  </si>
  <si>
    <t>Smyrna, GA</t>
  </si>
  <si>
    <t>Curant Health</t>
  </si>
  <si>
    <t>['c#', 'sql', 'azure', 'asp.net', 'ssis', 'sharepoint']</t>
  </si>
  <si>
    <t>Manager, Data Engineering - Full-time</t>
  </si>
  <si>
    <t>Colgate-Palmolive</t>
  </si>
  <si>
    <t>['spring', 'git']</t>
  </si>
  <si>
    <t>Glouster, OH</t>
  </si>
  <si>
    <t>['python', 'java', 'spring', 'airflow', 'linux']</t>
  </si>
  <si>
    <t>Montpelier, VT</t>
  </si>
  <si>
    <t>Data Engineer ( Hybrid) - Full-time</t>
  </si>
  <si>
    <t>Trimble, OH</t>
  </si>
  <si>
    <t>tgndata</t>
  </si>
  <si>
    <t>['python', 'sql', 'windows', 'excel']</t>
  </si>
  <si>
    <t>['sql', 'python', 'gcp', 'aws', 'airflow', 'tableau', 'power bi', 'github']</t>
  </si>
  <si>
    <t>['sql', 'bigquery', 'gcp', 'airflow', 'jenkins', 'terraform']</t>
  </si>
  <si>
    <t>Data Engineer | Manhattan, NY, USA | Hybrid</t>
  </si>
  <si>
    <t>EFinancialCareers</t>
  </si>
  <si>
    <t>['python', 'rust', 'aws', 'kafka', 'linux', 'docker']</t>
  </si>
  <si>
    <t>BAE Systems</t>
  </si>
  <si>
    <t>['sql', 'sql server', 'postgresql', 'mysql', 'oracle']</t>
  </si>
  <si>
    <t>['aws', 'azure', 'snowflake']</t>
  </si>
  <si>
    <t>Schupan &amp; Sons Inc</t>
  </si>
  <si>
    <t>['t-sql', 'python', 'sql', 'sql server', 'azure', 'graphql']</t>
  </si>
  <si>
    <t>Data Engineer (Power BI &amp; Azure DevOps Dashboard Automation)</t>
  </si>
  <si>
    <t>['azure', 'excel', 'power bi']</t>
  </si>
  <si>
    <t>Manhattan, KS</t>
  </si>
  <si>
    <t>Purple Wave Auction</t>
  </si>
  <si>
    <t>['sql', 'python', 'aws', 'azure', 'gcp', 'tableau']</t>
  </si>
  <si>
    <t>Data Engineer (Biqquery, Tekton, GCP, Customer domain) W2</t>
  </si>
  <si>
    <t>['gcp', 'hadoop', 'jenkins', 'github']</t>
  </si>
  <si>
    <t>Elior NA Corporate</t>
  </si>
  <si>
    <t>['python', 'sql', 'go', 'azure', 'databricks', 'spark', 'pyspark', 'pandas', 'word', 'excel', 'powerpoint']</t>
  </si>
  <si>
    <t>Data Engineer/DBA</t>
  </si>
  <si>
    <t>Kuvare Holdings LLC</t>
  </si>
  <si>
    <t>['sql', 'sql server', 'azure', 'ssis']</t>
  </si>
  <si>
    <t>Data Engineer - Walton Arts Center and Walmart AMP</t>
  </si>
  <si>
    <t>Rogers, AR</t>
  </si>
  <si>
    <t>Apprenticely</t>
  </si>
  <si>
    <t>['sql', 'python', 'aws', 'azure', 'tableau', 'power bi']</t>
  </si>
  <si>
    <t>['c#', 'java', 'python', 'sql', 'r', 'azure', 'databricks', 'spring']</t>
  </si>
  <si>
    <t>Lead Data Engineer, Python, SQL, stored procedures, Modelling, Tableau/Power BI, ETL, 12 Months NYC</t>
  </si>
  <si>
    <t>BOWLING GREEN, NY</t>
  </si>
  <si>
    <t>ZnA Inc</t>
  </si>
  <si>
    <t>['python', 'sql', 'tableau', 'power bi', 'git']</t>
  </si>
  <si>
    <t>Data Analytics Support Engineer (Retail)</t>
  </si>
  <si>
    <t>Watsons Malaysia</t>
  </si>
  <si>
    <t>['sql', 'python', 'mysql', 'oracle', 'databricks', 'power bi', 'tableau', 'sap', 'flow', 'git']</t>
  </si>
  <si>
    <t>Carson City, NV</t>
  </si>
  <si>
    <t>Chauncey, OH</t>
  </si>
  <si>
    <t>Coolville, OH</t>
  </si>
  <si>
    <t>Blend Technologies S.A.</t>
  </si>
  <si>
    <t>['python', 'shell', 'sql', 't-sql', 'sql server', 'azure', 'oracle', 'spark', 'airflow', 'unix', 'docker', 'jenkins', 'github']</t>
  </si>
  <si>
    <t>Santa Fe, NM</t>
  </si>
  <si>
    <t>Mid Data Engineer</t>
  </si>
  <si>
    <t>Jacksonville, OH</t>
  </si>
  <si>
    <t>Accepted ltd</t>
  </si>
  <si>
    <t>['python', 'sql', 'sql server', 'azure', 'databricks', 'oracle', 'pyspark', 'airflow', 'ssis', 'power bi', 'git']</t>
  </si>
  <si>
    <t>Grupo QuintoAndar | Data Engineer - Full-time</t>
  </si>
  <si>
    <t>Grupo QuintoAndar</t>
  </si>
  <si>
    <t>['assembly', 'python', 'sql', 'gcp', 'airflow', 'hadoop', 'kafka', 'spark', 'power bi', 'sap']</t>
  </si>
  <si>
    <t>['sql', 'python', 'nosql', 'sql server', 'db2', 'mysql', 'azure', 'databricks', 'oracle', 'aws', 'gcp', 'kafka', 'hadoop', 'spark']</t>
  </si>
  <si>
    <t>Technical Data Engineering Manager / Azure / Irving TX</t>
  </si>
  <si>
    <t>2025-7548 Data Engineer Mid</t>
  </si>
  <si>
    <t>Taguig, Metro Manila, Philippines</t>
  </si>
  <si>
    <t>Arch Global Services (Philippines) Inc.</t>
  </si>
  <si>
    <t>['python', 'sql', 'databricks', 'snowflake', 'azure', 'spark', 'arch']</t>
  </si>
  <si>
    <t>ETL Data Engineer with Snowflake</t>
  </si>
  <si>
    <t>Learnbeyond Consulting LLC</t>
  </si>
  <si>
    <t>['sql', 't-sql', 'c#', 'sql server', 'snowflake', 'aws', 'azure', 'kubernetes', 'docker', 'git']</t>
  </si>
  <si>
    <t>Data Quality Engineer - New York New jersey California Florida</t>
  </si>
  <si>
    <t>Cephas</t>
  </si>
  <si>
    <t>['sql', 'python', 'snowflake', 'airflow', 'looker']</t>
  </si>
  <si>
    <t>REMOTE - SAS Data Engineer (W2/Must Be Local To Texas)</t>
  </si>
  <si>
    <t>['sas', 'sas', 'sql', 'python', 'snowflake', 'aws', 'azure', 'airflow']</t>
  </si>
  <si>
    <t>West Bend, WI</t>
  </si>
  <si>
    <t>Tier4Group</t>
  </si>
  <si>
    <t>['sql', 'python', 'shell', 'snowflake', 'redshift', 'bigquery', 'aws', 'tableau']</t>
  </si>
  <si>
    <t>Data Quality Engineer</t>
  </si>
  <si>
    <t>Data Engineer/Analytics Engineer (TEMP)</t>
  </si>
  <si>
    <t>Rishabh RPO</t>
  </si>
  <si>
    <t>['aws', 'redshift', 'airflow']</t>
  </si>
  <si>
    <t>Data Engineer (Core Data Engineer role)</t>
  </si>
  <si>
    <t>Rangam</t>
  </si>
  <si>
    <t>Advanced Manufacturing Data Engineer (Richardson, TX) - Now Hiring</t>
  </si>
  <si>
    <t>Texas Instruments</t>
  </si>
  <si>
    <t>['sql', 'python', 'r', 'julia', 'go', 'postgresql', 'mysql', 'redshift', 'databricks', 'hadoop', 'spark', 'tensorflow', 'alteryx']</t>
  </si>
  <si>
    <t>Data Engineer Lead - Now Hiring</t>
  </si>
  <si>
    <t>Data Movement Engineer</t>
  </si>
  <si>
    <t>STAND 8</t>
  </si>
  <si>
    <t>Data Center Operations Continuous Improvement Engineer</t>
  </si>
  <si>
    <t>Manager -Data Engineer.Egypt-MIS-HO.International Banking Group</t>
  </si>
  <si>
    <t>Mashreq</t>
  </si>
  <si>
    <t>['nosql', 'java', 'python', 'scala', 'sql', 'cassandra', 'azure', 'hadoop']</t>
  </si>
  <si>
    <t>Military Data Engineer P4 (Onsite) - Full-time</t>
  </si>
  <si>
    <t>East Hartford, CT</t>
  </si>
  <si>
    <t>['go', 'python', 'java', 'c++', 'sql', 'nosql', 'javascript', 'aws', 'numpy', 'pandas', 'react', 'docker', 'kubernetes', 'git', 'flow']</t>
  </si>
  <si>
    <t>['sql', 'python', 'snowflake', 'aws', 'redshift', 'spark', 'hadoop', 'kafka', 'linux', 'unity', 'git']</t>
  </si>
  <si>
    <t>FinThrive</t>
  </si>
  <si>
    <t>['sql', 'java', 'sql server', 'azure', 'databricks', 'ssis', 'ssrs', 'power bi', 'tableau', 'microstrategy']</t>
  </si>
  <si>
    <t>Azure Data Engineer - Sales Analytics - Now Hiring</t>
  </si>
  <si>
    <t>['sql', 'python', 'azure', 'aws', 'power bi', 'visio', 'sap', 'tableau', 'flow']</t>
  </si>
  <si>
    <t>Data Engineer (Mid) - Full-time</t>
  </si>
  <si>
    <t>Avalore, LLC</t>
  </si>
  <si>
    <t>McAllen, TX</t>
  </si>
  <si>
    <t>Dörnbach, Austria</t>
  </si>
  <si>
    <t>Seesaw</t>
  </si>
  <si>
    <t>['python', 'snowflake', 'aws']</t>
  </si>
  <si>
    <t>Ensign-Bickford Industries</t>
  </si>
  <si>
    <t>['sql', 'python', 'oracle', 'azure', 'ssis', 'tableau', 'flow']</t>
  </si>
  <si>
    <t>['sql', 'python', 'r', 'sql server', 'snowflake', 'oracle', 'azure', 'tableau', 'qlik', 'alteryx', 'git', 'bitbucket', 'github', 'jenkins']</t>
  </si>
  <si>
    <t>Data Engineer, Tech Lead, Fintech - Full-time</t>
  </si>
  <si>
    <t>Hockingport, OH</t>
  </si>
  <si>
    <t>Optasia</t>
  </si>
  <si>
    <t>['scala', 'java', 'python', 'sql', 'nosql', 'go', 'hadoop', 'spark', 'gdpr', 'airflow', 'linux', 'ansible', 'flow']</t>
  </si>
  <si>
    <t>Guysville, OH</t>
  </si>
  <si>
    <t>iTechScope</t>
  </si>
  <si>
    <t>['sql', 't-sql', 'azure', 'databricks', 'power bi']</t>
  </si>
  <si>
    <t>Athens, OH</t>
  </si>
  <si>
    <t>['sql', 'python', 'shell', 't-sql', 'sql server', 'azure', 'oracle', 'spark', 'airflow', 'unix', 'docker', 'jenkins', 'github']</t>
  </si>
  <si>
    <t>Data Engineer - Local to Pittsburgh, PA, Dallas, TX or Cleveland, OH</t>
  </si>
  <si>
    <t>['python', 'scala', 'nosql', 'c', 'neo4j', 'graphql']</t>
  </si>
  <si>
    <t>AWS Data Engineer - Now Hiring</t>
  </si>
  <si>
    <t>Hunter Careers</t>
  </si>
  <si>
    <t>['python', 'r', 'java', 'sql', 'aws', 'redshift', 'spark', 'hadoop', 'tensorflow', 'scikit-learn', 'terraform']</t>
  </si>
  <si>
    <t>Manager, Data Engineering (Python, AWS, Airflow)</t>
  </si>
  <si>
    <t>['python', 'aws', 'airflow']</t>
  </si>
  <si>
    <t>Director of Engineering - Data Platform</t>
  </si>
  <si>
    <t>['python', 'java', 'scala', 'redshift', 'aws', 'spark', 'hadoop', 'kafka']</t>
  </si>
  <si>
    <t>Principal Cloud &amp; Big Data Engineer</t>
  </si>
  <si>
    <t>Wipro Limited</t>
  </si>
  <si>
    <t>['java', 'scala', 'sql', 'aws', 'redshift', 'gcp', 'spark', 'pyspark', 'kafka', 'hadoop', 'graphql', 'kubernetes', 'docker', 'terraform']</t>
  </si>
  <si>
    <t>Clinical/ Pharmaceutical Data Engineer (NO OPT)</t>
  </si>
  <si>
    <t>Principal SAS Data Engineer</t>
  </si>
  <si>
    <t>Liberty Mutual</t>
  </si>
  <si>
    <t>['sas', 'sas', 'python', 'r', 'sql', 'github']</t>
  </si>
  <si>
    <t>['python', 'azure', 'power bi', 'git', 'jenkins']</t>
  </si>
  <si>
    <t>Sr. Data Engineer - Full-time</t>
  </si>
  <si>
    <t>OctaPharma Plasma</t>
  </si>
  <si>
    <t>['sql', 'python', 'sql server', 'azure', 'oracle', 'ssis', 'excel']</t>
  </si>
  <si>
    <t>InSearch IT</t>
  </si>
  <si>
    <t>['sql', 'python', 'snowflake', 'aws', 'azure']</t>
  </si>
  <si>
    <t>Mid Level Data Engineer / Snowflake / Long Beach CA</t>
  </si>
  <si>
    <t>['python', 'sql', 'snowflake', 'aws']</t>
  </si>
  <si>
    <t>SAP Data Solutions Engineer</t>
  </si>
  <si>
    <t>MMD Services</t>
  </si>
  <si>
    <t>['python', 'java', 'snowflake', 'aws', 'sap', 'git', 'github']</t>
  </si>
  <si>
    <t>Lead Azure Data Engineer (Tech Lead)</t>
  </si>
  <si>
    <t>Rackspace Technology</t>
  </si>
  <si>
    <t>['azure', 'databricks', 'snowflake', 'notion']</t>
  </si>
  <si>
    <t>['sql', 'c', 'redshift', 'aws', 'databricks', 'spark', 'airflow', 'kafka', 'atlassian']</t>
  </si>
  <si>
    <t>Data Governance Engineer</t>
  </si>
  <si>
    <t>Manama, Bahrain</t>
  </si>
  <si>
    <t>Bahrain</t>
  </si>
  <si>
    <t>RESO</t>
  </si>
  <si>
    <t>['python', 'sql', 'gdpr', 'ubuntu']</t>
  </si>
  <si>
    <t>Temenos Data Migration Engineer - Full-time</t>
  </si>
  <si>
    <t>['scala', 'sql', 'python', 'shell', 'no-sql', 'mongodb', 'mongodb', 'sql server', 'cassandra', 'oracle', 'spark', 'hadoop', 'kafka', 'airflow', 'visio', 'docker', 'kubernetes']</t>
  </si>
  <si>
    <t>Glassboro, NJ</t>
  </si>
  <si>
    <t>ProCook</t>
  </si>
  <si>
    <t>['sql', 'python', 'scala', 'mysql', 'databricks', 'aws', 'azure']</t>
  </si>
  <si>
    <t>Data Engineer- Senior Consultant</t>
  </si>
  <si>
    <t>['nosql', 'sql', 'python', 'java', 'scala', 'aws', 'gcp', 'azure', 'databricks', 'snowflake', 'pyspark']</t>
  </si>
  <si>
    <t>Data Engineer, JP Science and Data</t>
  </si>
  <si>
    <t>Business Intelligence Engineer, Advertising Trust Data</t>
  </si>
  <si>
    <t>Prendio</t>
  </si>
  <si>
    <t>['sql', 'power bi', 'tableau', 'flow']</t>
  </si>
  <si>
    <t>Manager, Data Engineer - AI and Automation</t>
  </si>
  <si>
    <t>['python', 'sql', 'java', 'scala', 'neo4j', 'elasticsearch', 'redshift', 'bigquery', 'snowflake', 'aws', 'azure', 'gcp', 'airflow', 'hadoop', 'spark', 'kafka', 'docker', 'kubernetes']</t>
  </si>
  <si>
    <t>Lead Engineer, Data Engineering - Full-time</t>
  </si>
  <si>
    <t>Chipotle Mexican Grill</t>
  </si>
  <si>
    <t>['azure', 'snowflake']</t>
  </si>
  <si>
    <t>BlueCargo</t>
  </si>
  <si>
    <t>['python', 'javascript', 'sql', 'postgresql', 'aws', 'gcp', 'azure', 'django', 'tableau', 'looker', 'power bi']</t>
  </si>
  <si>
    <t>Pacific Life</t>
  </si>
  <si>
    <t>['go', 'snowflake', 'aws', 'azure']</t>
  </si>
  <si>
    <t>Technical Lead Data Engineer</t>
  </si>
  <si>
    <t>JSR Tech Consulting</t>
  </si>
  <si>
    <t>['sql', 'python', 'aws', 'redshift']</t>
  </si>
  <si>
    <t>['azure', 'aws', 'kafka', 'spark', 'hadoop', 'power bi', 'flow']</t>
  </si>
  <si>
    <t>Especialista Administrativo y Data Quality</t>
  </si>
  <si>
    <t>Avianca</t>
  </si>
  <si>
    <t>Red Bank, NJ</t>
  </si>
  <si>
    <t>Throtle, Inc.</t>
  </si>
  <si>
    <t>['sql', 'scala', 'java', 'python', 'shell', 'aws', 'spark', 'hadoop']</t>
  </si>
  <si>
    <t>EA Team Inc.</t>
  </si>
  <si>
    <t>['go', 'linux']</t>
  </si>
  <si>
    <t>Data Management Technician</t>
  </si>
  <si>
    <t>City of Birmingham</t>
  </si>
  <si>
    <t>['sql', 't-sql', 'crystal', 'oracle', 'flow']</t>
  </si>
  <si>
    <t>Principal BI &amp; Data Automation Engineer</t>
  </si>
  <si>
    <t>['sql', 'python', 'crystal', 'go', 'oracle', 'tableau', 'power bi', 'qlik', 'looker', 'git']</t>
  </si>
  <si>
    <t>Principal Engineer Data Engineering - US Remote - Full-time</t>
  </si>
  <si>
    <t>Inez, TX</t>
  </si>
  <si>
    <t>Waterworth</t>
  </si>
  <si>
    <t>['sql', 'python', 'azure', 'airflow']</t>
  </si>
  <si>
    <t>Peralta, NM</t>
  </si>
  <si>
    <t>Visium SA</t>
  </si>
  <si>
    <t>['python', 'databricks', 'snowflake', 'azure', 'aws', 'spark', 'tableau']</t>
  </si>
  <si>
    <t>Engineering Manager, Data and AI</t>
  </si>
  <si>
    <t>Mortenson</t>
  </si>
  <si>
    <t>['azure', 'gcp', 'aws']</t>
  </si>
  <si>
    <t>Velocity Global</t>
  </si>
  <si>
    <t>['sql', 'python', 'aws', 'snowflake', 'kafka', 'airflow', 'looker']</t>
  </si>
  <si>
    <t>ETL Data Engineer / Irving TX / Onsite</t>
  </si>
  <si>
    <t>['sql', 'sas', 'sas', 'gcp', 'ssis']</t>
  </si>
  <si>
    <t>-Data Governance &amp; Data Quality Engineer-Minneapolis Onsite</t>
  </si>
  <si>
    <t>W3Global Inc.</t>
  </si>
  <si>
    <t>Fwd: Data Architect/Principal Data Engineer IV</t>
  </si>
  <si>
    <t>Illinois City, IL</t>
  </si>
  <si>
    <t>4-Serv Solutions Inc.</t>
  </si>
  <si>
    <t>['c', 'php', 'sql', 'java', 'oracle']</t>
  </si>
  <si>
    <t>Azure Data Engineer (Local Applicants ONLY)</t>
  </si>
  <si>
    <t>A.C.Coy Company</t>
  </si>
  <si>
    <t>['sql', 'python', 'powershell', 'azure', 'databricks', 'gdpr']</t>
  </si>
  <si>
    <t>Noel, MO</t>
  </si>
  <si>
    <t>Tustin, MI</t>
  </si>
  <si>
    <t>Russia</t>
  </si>
  <si>
    <t>['golang', 'java', 'python', 'postgresql', 'mysql', 'aws', 'oracle', 'snowflake', 'databricks', 'redshift', 'hadoop', 'spark', 'airflow', 'docker', 'kubernetes']</t>
  </si>
  <si>
    <t>Data Engineer - Data Team</t>
  </si>
  <si>
    <t>Bangkok, Thailand</t>
  </si>
  <si>
    <t>Thailand</t>
  </si>
  <si>
    <t>Rabbit Care</t>
  </si>
  <si>
    <t>['c', 'r', 'sql', 'python', 'postgresql', 'gcp', 'bigquery', 'airflow']</t>
  </si>
  <si>
    <t>Site Reliability Engineer - Data Infrastructure (Seattle)</t>
  </si>
  <si>
    <t>['c', 'c++', 'java', 'python', 'go', 'rust', 'redis', 'mysql', 'openstack', 'hadoop', 'spark', 'kubernetes', 'docker']</t>
  </si>
  <si>
    <t>Data Engineer with Snowflake, Python and Tableau</t>
  </si>
  <si>
    <t>['python', 'snowflake', 'pyspark', 'hadoop', 'tableau']</t>
  </si>
  <si>
    <t>Manager, Data Engineering - Hybrid</t>
  </si>
  <si>
    <t>['dart', 'sql', 'python', 'gcp', 'bigquery', 'airflow', 'splunk']</t>
  </si>
  <si>
    <t>Data Engineer – Credit Technology</t>
  </si>
  <si>
    <t>Alexander Chapman</t>
  </si>
  <si>
    <t>['python', 'sql', 'redis', 'snowflake', 'pandas', 'pyspark', 'kafka']</t>
  </si>
  <si>
    <t>Technical Consultant - Data Engineer</t>
  </si>
  <si>
    <t>['sql', 'python', 'sql server', 'postgresql', 'oracle', 'gdpr', 'sap', 'word']</t>
  </si>
  <si>
    <t>['python', 'sql', 'sql server', 'azure', 'databricks', 'oracle', 'tableau', 'power bi']</t>
  </si>
  <si>
    <t>System Engineer - Enterprise Data Engineer</t>
  </si>
  <si>
    <t>Data Engineer - 240882</t>
  </si>
  <si>
    <t>Medix Technology</t>
  </si>
  <si>
    <t>['sql', 'python', 't-sql', 'snowflake', 'pandas', 'numpy', 'alteryx', 'ssis']</t>
  </si>
  <si>
    <t>Senior Data Engineer I</t>
  </si>
  <si>
    <t>C2FO</t>
  </si>
  <si>
    <t>['sql', 'python', 'java', 'scala', 'aws', 'redshift', 'spark', 'kafka', 'airflow', 'power bi', 'docker', 'kubernetes']</t>
  </si>
  <si>
    <t>Product Data Mgmt Specialist (Data Management - Engineering)</t>
  </si>
  <si>
    <t>The Boeing Company</t>
  </si>
  <si>
    <t>Director- Oracle Database Engineer</t>
  </si>
  <si>
    <t>['oracle', 'terraform', 'ansible', 'gitlab']</t>
  </si>
  <si>
    <t>Data Engineer (Snowflake, Python, Airflow DBT and Dataiku)</t>
  </si>
  <si>
    <t>Cloudious LLC</t>
  </si>
  <si>
    <t>['python', 'snowflake', 'airflow']</t>
  </si>
  <si>
    <t>Data Engineer, Amazon Shipping</t>
  </si>
  <si>
    <t>['nosql', 'sql', 'scala', 'python', 'redshift', 'oracle', 'hadoop', 'spark', 'ssis']</t>
  </si>
  <si>
    <t>Azure Data Engineer (Ab Initio)</t>
  </si>
  <si>
    <t>Intellinexus</t>
  </si>
  <si>
    <t>VP, Engineering, Data &amp; AI</t>
  </si>
  <si>
    <t>Dow Jones</t>
  </si>
  <si>
    <t>Data Engineer, Lead</t>
  </si>
  <si>
    <t>['python', 'sql', 'scala', 'java', 'nosql', 'mongodb', 'mongodb', 'shell', 'cassandra', 'mysql', 'aws', 'azure', 'databricks', 'redshift', 'snowflake', 'spark', 'hadoop', 'kafka', 'unix', 'linux']</t>
  </si>
  <si>
    <t>Controls System Development Engineer, Data Center Controls SysDev Engineering - Electrical</t>
  </si>
  <si>
    <t>['c++', 'c#', 'java', 'python', 'golang', 'powershell', 'ruby', 'ruby', 'aws']</t>
  </si>
  <si>
    <t>Snowflake Data engineer with airflow</t>
  </si>
  <si>
    <t>['python', 'sql', 'snowflake', 'airflow', 'pyspark']</t>
  </si>
  <si>
    <t>Data Platform Engineering Manager</t>
  </si>
  <si>
    <t>Tangier-Tétouan-Al Hoceima, Morocco (+164 others)</t>
  </si>
  <si>
    <t>Marsh McLennan</t>
  </si>
  <si>
    <t>Data and Analytics Platform Engineer</t>
  </si>
  <si>
    <t>Optomi Professional Services</t>
  </si>
  <si>
    <t>Data Engineer (L5) - Ads (Audience Insights / Measurement Metrics)</t>
  </si>
  <si>
    <t>Los Gatos, CA</t>
  </si>
  <si>
    <t>['python', 'scala', 'java', 'sql', 'spark', 'gdpr', 'hadoop']</t>
  </si>
  <si>
    <t>Mendota Heights, MN</t>
  </si>
  <si>
    <t>['sql', 'azure', 'snowflake']</t>
  </si>
  <si>
    <t>2025-7549 Data Engineer Mid</t>
  </si>
  <si>
    <t>Makati, Metro Manila, Philippines</t>
  </si>
  <si>
    <t>KDB Data Engineer (NO OPT)</t>
  </si>
  <si>
    <t>['java', 'c#', 'python', 'snowflake', 'kafka']</t>
  </si>
  <si>
    <t>Sr. Data Engineer Databricks, Python, AWS, SQL</t>
  </si>
  <si>
    <t>Portland, OR</t>
  </si>
  <si>
    <t>Mavensoft Technologies, LLC</t>
  </si>
  <si>
    <t>['python', 'sql', 'nosql', 'mongodb', 'mongodb', 'dynamodb', 'redis', 'databricks', 'aws', 'snowflake', 'azure', 'spark', 'airflow', 'alteryx', 'unity', 'git', 'jenkins', 'gitlab', 'jira', 'confluence']</t>
  </si>
  <si>
    <t>BI Data Engineer (Databricks)</t>
  </si>
  <si>
    <t>Ping Identity</t>
  </si>
  <si>
    <t>['go', 'sql', 'python', 'aws', 'databricks', 'spark', 'pyspark']</t>
  </si>
  <si>
    <t>Azure Data Engineer with .Net</t>
  </si>
  <si>
    <t>PRO IT Inc.</t>
  </si>
  <si>
    <t>['sql', 'python', 'c#', 'azure', 'unity']</t>
  </si>
  <si>
    <t>Data Engineer - Jumia (Full Time)</t>
  </si>
  <si>
    <t>Jumia</t>
  </si>
  <si>
    <t>['python', 'sql', 'aws', 'snowflake', 'pyspark', 'airflow', 'gitlab', 'github', 'terraform']</t>
  </si>
  <si>
    <t>Data Engineering Intern</t>
  </si>
  <si>
    <t>Cosm</t>
  </si>
  <si>
    <t>Satori Analytics</t>
  </si>
  <si>
    <t>['sql', 'oracle', 'aws', 'databricks', 'sap']</t>
  </si>
  <si>
    <t>Cyber - SDC - Data Engineering/SIEM Lead Engineer - Manager - Location OPEN</t>
  </si>
  <si>
    <t>ONE Solutions</t>
  </si>
  <si>
    <t>['sql', 'c#', 'azure', 'snowflake', 'excel']</t>
  </si>
  <si>
    <t>Acquisition Data Engineer</t>
  </si>
  <si>
    <t>['python', 'java', 'tableau', 'jira', 'confluence']</t>
  </si>
  <si>
    <t>Lab Engineer/ Data Center - Server</t>
  </si>
  <si>
    <t>Billerica, MA</t>
  </si>
  <si>
    <t>Palantir Data Engineer/Architect</t>
  </si>
  <si>
    <t>Lead Data Engineer - AWS/Full Stack</t>
  </si>
  <si>
    <t>['sql', 'python', 'shell', 'aws', 'oracle', 'snowflake', 'react', 'pyspark', 'angular', 'splunk', 'github', 'jenkins', 'docker']</t>
  </si>
  <si>
    <t>Overland Park, KS</t>
  </si>
  <si>
    <t>['sql', 'python', 'java', 'scala', 'go', 'azure', 'aws', 'dax']</t>
  </si>
  <si>
    <t>Big Data Developer</t>
  </si>
  <si>
    <t>Athomtech, Inc</t>
  </si>
  <si>
    <t>['python', 'sql', 'databricks', 'azure']</t>
  </si>
  <si>
    <t>['java', 'sql', 'mongo', 'python', 'postgresql', 'dynamodb', 'aws', 'aurora', 'redshift', 'spring', 'kafka', 'airflow', 'github', 'kubernetes']</t>
  </si>
  <si>
    <t>AAA Texas LLC</t>
  </si>
  <si>
    <t>Backend + Data Engineer to Power Dual-Use AI Platform for DoD and Industry</t>
  </si>
  <si>
    <t>['python', 'pytorch', 'fastapi', 'django', 'node.js', 'docker']</t>
  </si>
  <si>
    <t>Sr CDP Data Engineer</t>
  </si>
  <si>
    <t>Tailored Brands</t>
  </si>
  <si>
    <t>['java', 'python', 'sql', 'nosql', 'go', 'snowflake', 'oracle', 'aws', 'gcp', 'gdpr', 'tableau', 'ansible', 'kubernetes', 'jenkins']</t>
  </si>
  <si>
    <t>Buchtel, OH</t>
  </si>
  <si>
    <t>VIZIO, Inc.</t>
  </si>
  <si>
    <t>['sql', 'nosql', 'python', 'scala', 'aws', 'databricks', 'snowflake', 'pyspark', 'kafka', 'airflow', 'hadoop', 'spark', 'github']</t>
  </si>
  <si>
    <t>['azure', 'aws', 'kafka', 'spark', 'hadoop']</t>
  </si>
  <si>
    <t>Principal Data Engineer, MS&amp;T Digital Strategy and Process Optimization</t>
  </si>
  <si>
    <t>Devens, MA</t>
  </si>
  <si>
    <t>Bristol Myers Squibb</t>
  </si>
  <si>
    <t>['python', 'sql', 'aws', 'redshift', 'aurora', 'spark', 'airflow', 'pandas', 'tableau', 'excel', 'docker', 'kubernetes', 'jira', 'confluence']</t>
  </si>
  <si>
    <t>AI Data Engineering Lead</t>
  </si>
  <si>
    <t>Moonvalley</t>
  </si>
  <si>
    <t>['python', 'spark', 'airflow', 'kubernetes', 'terraform']</t>
  </si>
  <si>
    <t>Lead ETL Data Pipeline Engineer</t>
  </si>
  <si>
    <t>Sr. Data Engineer (Databricks Expert)</t>
  </si>
  <si>
    <t>['python', 'databricks', 'aws', 'redshift', 'sap']</t>
  </si>
  <si>
    <t>['python', 'sql', 'nosql', 'postgresql', 'mysql', 'sql server', 'aws', 'redshift', 'pyspark', 'airflow']</t>
  </si>
  <si>
    <t>Data Processing Engineer</t>
  </si>
  <si>
    <t>JMS Technical Solutions</t>
  </si>
  <si>
    <t>['python', 'aws', 'gcp', 'airflow', 'terraform']</t>
  </si>
  <si>
    <t>Lead Data Engineer – R01548769</t>
  </si>
  <si>
    <t>Brillio</t>
  </si>
  <si>
    <t>['t-sql', 'python', 'sql', 'snowflake', 'azure', 'aws', 'kafka']</t>
  </si>
  <si>
    <t>['sql', 'python', 'nosql', 'aws', 'hadoop', 'spark', 'excel']</t>
  </si>
  <si>
    <t>['sql', 'python', 'aws', 'spark', 'docker', 'kubernetes']</t>
  </si>
  <si>
    <t>Data Engineer OBIEE, OAS, Power BI</t>
  </si>
  <si>
    <t>['oracle', 'snowflake', 'aws', 'power bi', 'jenkins', 'github']</t>
  </si>
  <si>
    <t>Data Engineer - Ride and Fleet Software</t>
  </si>
  <si>
    <t>['databricks', 'aws', 'looker']</t>
  </si>
  <si>
    <t>Maryland Heights, MO</t>
  </si>
  <si>
    <t>['python', 'sql', 'aws', 'pyspark', 'airflow', 'alteryx', 'tableau', 'flow']</t>
  </si>
  <si>
    <t>AWS Cloud Data Engineer II - Full-time</t>
  </si>
  <si>
    <t>Travelers Insurance Company</t>
  </si>
  <si>
    <t>['python', 'sql', 'aws', 'databricks', 'pyspark', 'terraform', 'git']</t>
  </si>
  <si>
    <t>Data Engineer - Informatica/Oracle/Python - Full-time</t>
  </si>
  <si>
    <t>['sql', 'python', 'scala', 'azure', 'aws', 'hadoop', 'spark', 'flow', 'github']</t>
  </si>
  <si>
    <t>Data Engineer - St Luke’s Health Partners - Full-time</t>
  </si>
  <si>
    <t>St. Luke's Health System</t>
  </si>
  <si>
    <t>['sql', 'sql server', 'azure', 'databricks', 'power bi']</t>
  </si>
  <si>
    <t>Data Engineer (Human Capital) | TELECOMMUTE - Now Hiring</t>
  </si>
  <si>
    <t>['python', 'java', 'scala', 'aws', 'snowflake', 'azure', 'spark', 'docker', 'kubernetes', 'jenkins', 'github']</t>
  </si>
  <si>
    <t>National Audubon Society</t>
  </si>
  <si>
    <t>['python', 'java', 'sql', 'snowflake', 'bigquery', 'airflow', 'git', 'airtable', 'asana', 'jira']</t>
  </si>
  <si>
    <t>Vagaro</t>
  </si>
  <si>
    <t>['sql', 'python', 'java', 'scala', 'azure', 'aws', 'gcp', 'docker', 'kubernetes']</t>
  </si>
  <si>
    <t>Healthcare Data Engineer</t>
  </si>
  <si>
    <t>['python', 'sql', 'mysql', 'azure', 'ssis', 'power bi', 'ssrs', 'docker', 'kubernetes', 'jenkins', 'github']</t>
  </si>
  <si>
    <t>['sql', 'sql server', 'azure', 'git']</t>
  </si>
  <si>
    <t>Blackstone Talent Group</t>
  </si>
  <si>
    <t>['sql', 'no-sql', 't-sql', 'snowflake', 'cordova', 'flow']</t>
  </si>
  <si>
    <t>['java', 'python', 'sql']</t>
  </si>
  <si>
    <t>Business Intel Engineer, Amazon Pharmacy Operations Data Team</t>
  </si>
  <si>
    <t>PillPack, LLC</t>
  </si>
  <si>
    <t>['nosql', 'python', 'java', 'r', 'redshift', 'oracle', 'aws', 'tableau', 'excel', 'microstrategy']</t>
  </si>
  <si>
    <t>Glendale, AZ</t>
  </si>
  <si>
    <t>['sql', 'azure', 'databricks', 'gdpr']</t>
  </si>
  <si>
    <t>['aws', 'databricks', 'spark', 'unity']</t>
  </si>
  <si>
    <t>Jr. Data Engineer</t>
  </si>
  <si>
    <t>Piedmont, CA</t>
  </si>
  <si>
    <t>Match Point Solutions</t>
  </si>
  <si>
    <t>['python', 'dynamodb', 'aws', 'redshift', 'pyspark', 'spark', 'unix', 'git', 'codecommit']</t>
  </si>
  <si>
    <t>Salem, NH</t>
  </si>
  <si>
    <t>['sql', 'azure', 'snowflake', 'databricks']</t>
  </si>
  <si>
    <t>['sql', 'python', 'scala', 'r', 'java', 'nosql', 'azure', 'databricks', 'hadoop', 'spark', 'kafka', 'gdpr', 'docker', 'kubernetes']</t>
  </si>
  <si>
    <t>Lead Azure Data Engineer</t>
  </si>
  <si>
    <t>Codeforce 360</t>
  </si>
  <si>
    <t>['sql', 'python', 'azure', 'databricks', 'pyspark']</t>
  </si>
  <si>
    <t>Data Engineer - Parametric</t>
  </si>
  <si>
    <t>Washington</t>
  </si>
  <si>
    <t>['sql', 'python', 'bash', 'sql server', 'snowflake', 'aws', 'linux', 'ssis', 'ssrs', 'flow']</t>
  </si>
  <si>
    <t>VP - Lead Snowflakes Data Engineer - Parametric</t>
  </si>
  <si>
    <t>['sql', 'sql server', 'snowflake', 'aws', 'hadoop', 'airflow', 'linux', 'windows']</t>
  </si>
  <si>
    <t>Data Engineer (Snowflake, ETL, SQL) in Rancho Cordova, CA or Oakland, CA (Hybrid)</t>
  </si>
  <si>
    <t>World Wide Technology</t>
  </si>
  <si>
    <t>['sql', 'no-sql', 't-sql', 'snowflake', 'flow']</t>
  </si>
  <si>
    <t>Technology and Data - Engineer 5 - Contingent</t>
  </si>
  <si>
    <t>['oracle', 'kafka', 'unix', 'github']</t>
  </si>
  <si>
    <t>Sr. Data Engineer (AWS)</t>
  </si>
  <si>
    <t>Fannie Mae</t>
  </si>
  <si>
    <t>['python', 'sql', 'mongodb', 'mongodb', 'mysql', 'aws', 'redshift', 'oracle', 'aurora', 'pyspark', 'hadoop', 'spark']</t>
  </si>
  <si>
    <t>Intertech, Inc</t>
  </si>
  <si>
    <t>['sql', 't-sql', 'sql server']</t>
  </si>
  <si>
    <t>Data Engineer - C11 Tampa</t>
  </si>
  <si>
    <t>['python', 'java', 'scala', 'sql', 'snowflake', 'databricks', 'aws', 'hadoop', 'spark', 'kafka', 'airflow', 'docker', 'kubernetes', 'terraform']</t>
  </si>
  <si>
    <t>GTN Technical Staffing</t>
  </si>
  <si>
    <t>['python', 'scala', 'java', 'sql', 'neo4j', 'aws', 'azure', 'gcp', 'databricks', 'kafka', 'spark', 'graphql', 'looker', 'power bi']</t>
  </si>
  <si>
    <t>Sr Customer Data Engineer</t>
  </si>
  <si>
    <t>Tailored Brands, Inc.</t>
  </si>
  <si>
    <t>Lead, Data Engineer</t>
  </si>
  <si>
    <t>Adtalem Global Education</t>
  </si>
  <si>
    <t>['shell', 'sql', 'python', 'bigquery', 'gcp', 'airflow', 'kafka', 'spark', 'github', 'jenkins']</t>
  </si>
  <si>
    <t>SR ETL Data Engineer</t>
  </si>
  <si>
    <t>JFC Global</t>
  </si>
  <si>
    <t>['python', 'sql', 'redshift', 'tableau']</t>
  </si>
  <si>
    <t>Database Engineer (SME)</t>
  </si>
  <si>
    <t>Vandenberg Village, CA</t>
  </si>
  <si>
    <t>ITS, LLC</t>
  </si>
  <si>
    <t>['c', 'sql', 'mongodb', 'mongodb', 'python', 'java', 'c#', 'mysql', 'sql server', 'postgresql', 'oracle', 'aws', 'azure', 'linux', 'windows']</t>
  </si>
  <si>
    <t>Qlik Sense Data Engineer - Insights &amp; Analytics (Plymouth, MN) - Full-time</t>
  </si>
  <si>
    <t>Plymouth, MN</t>
  </si>
  <si>
    <t>['sql', 'python', 'r', 'azure', 'databricks', 'pyspark', 'qlik', 'power bi']</t>
  </si>
  <si>
    <t>Data Engineer/Developer</t>
  </si>
  <si>
    <t>['python', 'vba', 'sql', 'excel']</t>
  </si>
  <si>
    <t>['python', 'c#', 'java', 'sql', 'azure', 'spark']</t>
  </si>
  <si>
    <t>Data Engineer - CCBHCD</t>
  </si>
  <si>
    <t>Getzville, NY</t>
  </si>
  <si>
    <t>Horizon Health Services</t>
  </si>
  <si>
    <t>['sql', 'python', 'c', 'git']</t>
  </si>
  <si>
    <t>Vipany Global</t>
  </si>
  <si>
    <t>['python', 'postgresql', 'aurora', 'redshift', 'aws', 'kafka', 'github', 'terraform']</t>
  </si>
  <si>
    <t>Urgent Hiring - Data Engineer and Application Engineer - Onsite (Plano/Atlanta/NJ Preferred) - Contract</t>
  </si>
  <si>
    <t>Promantus, Inc</t>
  </si>
  <si>
    <t>['sql', 'python', 'databricks', 'azure', 'pyspark']</t>
  </si>
  <si>
    <t>SidRam Technologies</t>
  </si>
  <si>
    <t>['python', 'sql', 'aws', 'snowflake', 'pandas', 'numpy', 'scikit-learn', 'airflow']</t>
  </si>
  <si>
    <t>Data Engineer &amp; BI</t>
  </si>
  <si>
    <t>BayOne Solutions</t>
  </si>
  <si>
    <t>['sql', 'azure', 'aws', 'redshift', 'snowflake', 'spark', 'pyspark', 'sap']</t>
  </si>
  <si>
    <t>Prospance inc</t>
  </si>
  <si>
    <t>['aws', 'spark', 'pyspark', 'airflow', 'tableau']</t>
  </si>
  <si>
    <t>Junior Data Engineer - Avendra International</t>
  </si>
  <si>
    <t>Aramark Corporation</t>
  </si>
  <si>
    <t>['sql', 'sql server', 'snowflake', 'oracle', 'azure', 'power bi', 'cognos']</t>
  </si>
  <si>
    <t>"Security Data Engineer"</t>
  </si>
  <si>
    <t>BCforward</t>
  </si>
  <si>
    <t>Senior MarkIT EDM Data Engineer</t>
  </si>
  <si>
    <t>Varite, Inc</t>
  </si>
  <si>
    <t>['sql', 'python', 'scala', 'aws', 'azure']</t>
  </si>
  <si>
    <t>DATA ENGINEER - MARYLAND -URGENT</t>
  </si>
  <si>
    <t>['html', 'databricks']</t>
  </si>
  <si>
    <t>JUNIOR Data Engineer</t>
  </si>
  <si>
    <t>Business Needs Inc</t>
  </si>
  <si>
    <t>['sql', 'no-sql', 't-sql', 'snowflake', 'cordova', 'flow', 'zoom']</t>
  </si>
  <si>
    <t>R1 RCM, Inc.</t>
  </si>
  <si>
    <t>['python', 'scala', 'sql', 'go', 'databricks', 'aws', 'azure', 'gcp', 'snowflake', 'airflow', 'gdpr']</t>
  </si>
  <si>
    <t>CDD - CHEF DE PROJET SI à la Réunion- F/H/X 1</t>
  </si>
  <si>
    <t>['azure', 'databricks', 'pyspark', 'unity']</t>
  </si>
  <si>
    <t>Data Engineer with ETL and Reporting Expertise</t>
  </si>
  <si>
    <t>['sql', 'oracle', 'azure', 'redshift', 'power bi', 'tableau']</t>
  </si>
  <si>
    <t>UST</t>
  </si>
  <si>
    <t>['python', 'sql', 'snowflake', 'aws', 'azure', 'gcp', 'spark']</t>
  </si>
  <si>
    <t>Data Engineer-15533</t>
  </si>
  <si>
    <t>['sql', 'python', 'nosql', 'php', 'aws', 'hadoop', 'spark', 'excel', 'word']</t>
  </si>
  <si>
    <t>Experienced Data Engineer - Streaming Platform</t>
  </si>
  <si>
    <t>Voodoo</t>
  </si>
  <si>
    <t>['java', 'scala', 'python', 'gcp', 'aws', 'spark', 'kafka', 'flow', 'kubernetes', 'terraform', 'docker']</t>
  </si>
  <si>
    <t>Associate Software Engineer- Data Engineer</t>
  </si>
  <si>
    <t>Devsinc</t>
  </si>
  <si>
    <t>['sql', 'python', 'java', 'scala', 'mysql', 'postgresql', 'aws', 'azure', 'gcp', 'spark', 'hadoop', 'kafka', 'airflow', 'tableau', 'power bi', 'looker', 'git']</t>
  </si>
  <si>
    <t>Distinguished Data Engineer - Card Technology. Job in Chicago LilyLifestyle Jobs</t>
  </si>
  <si>
    <t>Westlake, LA</t>
  </si>
  <si>
    <t>['sql', 'python', 'r', 'oracle', 'aws', 'github', 'jenkins']</t>
  </si>
  <si>
    <t>['sql', 'python', 'java', 'databricks', 'azure', 'gcp', 'power bi', 'tableau', 'unity']</t>
  </si>
  <si>
    <t>Data Engineer Co-Op - Full-time</t>
  </si>
  <si>
    <t>Koch Business Solutions, LP</t>
  </si>
  <si>
    <t>['sql', 'nosql', 'python', 'java', 'scala', 'snowflake', 'redshift']</t>
  </si>
  <si>
    <t>V2Soft</t>
  </si>
  <si>
    <t>['sql', 'python', 'azure', 'databricks', 'pyspark', 'jira', 'confluence']</t>
  </si>
  <si>
    <t>Data Engineer, Data and Intelligence Products</t>
  </si>
  <si>
    <t>AcuityMD</t>
  </si>
  <si>
    <t>Data Engineer with Microsoft Fabric &amp; Power BI Experience</t>
  </si>
  <si>
    <t>['c#', 'power bi']</t>
  </si>
  <si>
    <t>['sql', 'nosql', 'mongodb', 'mongodb', 'python', 'java', 'c++', 'scala', 'cassandra', 'redshift', 'azure', 'hadoop', 'spark', 'kafka', 'airflow', 'flow']</t>
  </si>
  <si>
    <t>Expert Big Data Engineer | Java/Scala, Hadoop, Spark | Full-Time contract</t>
  </si>
  <si>
    <t>['java', 'scala', 'python', 'spark']</t>
  </si>
  <si>
    <t>Data Engineer II - Full-time</t>
  </si>
  <si>
    <t>Data Lead | Data Engineering | REMOTE</t>
  </si>
  <si>
    <t>['python', 'sql', 'aws', 'gcp', 'airflow', 'pyspark', 'spark']</t>
  </si>
  <si>
    <t>Data Engineer with Tomcat-</t>
  </si>
  <si>
    <t>Synergent Tech Solutions</t>
  </si>
  <si>
    <t>['sql', 'javascript', 'snowflake', 'visio', 'tableau', 'jira']</t>
  </si>
  <si>
    <t>Alphatec Spine</t>
  </si>
  <si>
    <t>['rust', 'sql', 'mongodb', 'mongodb', 'scala', 'python', 'databricks', 'azure', 'aws', 'gcp', 'bigquery', 'spark', 'kafka', 'pyspark', 'graphql', 'docker', 'kubernetes']</t>
  </si>
  <si>
    <t>Iambic Therapeutics</t>
  </si>
  <si>
    <t>['python', 'databricks', 'aws', 'airflow', 'spark', 'kubernetes']</t>
  </si>
  <si>
    <t>Commerce, CA</t>
  </si>
  <si>
    <t>FDH Aero</t>
  </si>
  <si>
    <t>Data Engineering Manager, Analytics (Core Growth) - Now Hiring</t>
  </si>
  <si>
    <t>['sql', 'python', 'java']</t>
  </si>
  <si>
    <t>Peregrine</t>
  </si>
  <si>
    <t>['python', 'postgresql', 'elasticsearch', 'aws', 'airflow', 'kafka', 'react', 'django', 'pulumi', 'terraform', 'kubernetes']</t>
  </si>
  <si>
    <t>['python', 'r', 'sql', 'sas', 'sas', 'postgresql', 'git']</t>
  </si>
  <si>
    <t>['databricks', 'azure']</t>
  </si>
  <si>
    <t>Network Data Engineer (Flex Shift) Opening #481184</t>
  </si>
  <si>
    <t>['python', 'ansible', 'terminal']</t>
  </si>
  <si>
    <t>Databricks Engineer</t>
  </si>
  <si>
    <t>Seven Hills Group Technologies inc.</t>
  </si>
  <si>
    <t>['scala', 'sql', 'databricks', 'azure', 'aws', 'gcp', 'pyspark', 'gdpr', 'tableau', 'power bi', 'looker', 'unity']</t>
  </si>
  <si>
    <t>Elmhurst, NY</t>
  </si>
  <si>
    <t>KAISERTECH INC</t>
  </si>
  <si>
    <t>['python', 'scala', 'shell', 'sql', 'hadoop', 'spark', 'unix', 'excel']</t>
  </si>
  <si>
    <t>Platform &amp; HPC Data Engineer -Candidate MUST hold an active DoD TS/SCI clearance NO EXCEPTIONS</t>
  </si>
  <si>
    <t>Platinum Technologies</t>
  </si>
  <si>
    <t>['python', 'bash', 'perl', 'flow']</t>
  </si>
  <si>
    <t>['javascript', 'html', 'css', 'react']</t>
  </si>
  <si>
    <t>United Power, Inc</t>
  </si>
  <si>
    <t>Senior Network Engineer/Cisco/Data Center</t>
  </si>
  <si>
    <t>Eddington, Pennsylvania</t>
  </si>
  <si>
    <t>Data Governance Engineer - Ataccama</t>
  </si>
  <si>
    <t>Data Engineer I (Full Time) United States</t>
  </si>
  <si>
    <t>Data Engineer/ SRE</t>
  </si>
  <si>
    <t>Lone Tree, CO</t>
  </si>
  <si>
    <t>The Charles Schwab Corporation</t>
  </si>
  <si>
    <t>['sql', 'python', 'shell', 'java', 'sql server', 'oracle', 'outlook', 'word', 'excel', 'flow', 'jira']</t>
  </si>
  <si>
    <t>['python', 'java', 'scala', 'perl', 'shell', 'gcp', 'bigquery', 'airflow', 'spark', 'kafka', 'hadoop', 'atlassian', 'bitbucket', 'jenkins', 'jira', 'confluence']</t>
  </si>
  <si>
    <t>FASTENER DISTRIBUTION HOLDINGS LLC.</t>
  </si>
  <si>
    <t>Systems Analyst (Data Engineer)</t>
  </si>
  <si>
    <t>JMD Technologies Inc.</t>
  </si>
  <si>
    <t>['sql', 'javascript', 'java', 'snowflake', 'visio', 'tableau', 'jira']</t>
  </si>
  <si>
    <t>Lead Data Engineer ( Python, AWS )</t>
  </si>
  <si>
    <t>['python', 'java', 'scala', 'nosql', 'sql', 'mongo', 'shell', 'mysql', 'cassandra', 'aws', 'redshift', 'snowflake', 'azure', 'hadoop', 'kafka', 'spark']</t>
  </si>
  <si>
    <t>Villa Park, IL</t>
  </si>
  <si>
    <t>['sql', 'python', 'r', 'azure', 'spark', 'hadoop', 'power bi', 'dax']</t>
  </si>
  <si>
    <t>Data Engineer (Azure Databricks, Spark, PySpark)</t>
  </si>
  <si>
    <t>Builders FirstSource</t>
  </si>
  <si>
    <t>['python', 'sql', 'shell', 'sql server', 'azure', 'databricks', 'pyspark', 'linux', 'sap', 'ssis']</t>
  </si>
  <si>
    <t>National Harbor, MD</t>
  </si>
  <si>
    <t>WhirlWind Technologies, LLC</t>
  </si>
  <si>
    <t>['sql', 'nosql', 'mongodb', 'mongodb', 'sas', 'sas', 'postgresql', 'snowflake', 'aws', 'redshift', 'hadoop', 'spark', 'kafka', 'airflow', 'linux', 'tableau']</t>
  </si>
  <si>
    <t>Lead Software Engineer - Data Engineering</t>
  </si>
  <si>
    <t>['java', 'javascript', 'typescript', 'python', 'sql', 'dynamodb', 'aws', 'aurora', 'hadoop', 'spark', 'linux', 'terraform', 'gitlab']</t>
  </si>
  <si>
    <t>Junior Data Engineer - Full-time</t>
  </si>
  <si>
    <t>Citylitics</t>
  </si>
  <si>
    <t>['python', 'sql', 'gcp', 'plotly', 'airflow', 'django', 'docker']</t>
  </si>
  <si>
    <t>Database Developer + Data engineering</t>
  </si>
  <si>
    <t>Jalasoft</t>
  </si>
  <si>
    <t>['sql', 't-sql', 'sql server', 'bigquery', 'gcp', 'git']</t>
  </si>
  <si>
    <t>Oxon Hill, MD</t>
  </si>
  <si>
    <t>wwtech</t>
  </si>
  <si>
    <t>🚀 Urgent Trainer Requirement – DevOps / Data Engineer | Q2 Training 📢</t>
  </si>
  <si>
    <t>Data Analysis Engineer</t>
  </si>
  <si>
    <t>Canton, OH</t>
  </si>
  <si>
    <t>Omni One</t>
  </si>
  <si>
    <t>Business Information Developer (Entry-Level Data Engineer - Operations Analytics)</t>
  </si>
  <si>
    <t>['sql', 'python', 'sql server', 'redshift', 'snowflake', 'databricks', 'oracle', 'ssis', 'spreadsheet']</t>
  </si>
  <si>
    <t>Principal Data/App Engineer (Talent Excellence)</t>
  </si>
  <si>
    <t>['python', 'sql', 'azure', 'sap', 'flow']</t>
  </si>
  <si>
    <t>Engineering Manager, Data Platforms</t>
  </si>
  <si>
    <t>PlayStation Global</t>
  </si>
  <si>
    <t>['databricks', 'snowflake', 'redshift', 'bigquery', 'spark', 'kafka']</t>
  </si>
  <si>
    <t>Chicago Heights, IL</t>
  </si>
  <si>
    <t>Sriven Systems Inc.</t>
  </si>
  <si>
    <t>['nosql', 'spark', 'kafka']</t>
  </si>
  <si>
    <t>AI Data Engineer – Langchain | AWS | SQL | Onsite (Quad Cities)</t>
  </si>
  <si>
    <t>MDA Edge</t>
  </si>
  <si>
    <t>['sql', 'nosql', 'python', 'postgresql', 'mysql', 'sql server', 'aws', 'redshift', 'airflow', 'spark', 'kafka', 'docker', 'kubernetes']</t>
  </si>
  <si>
    <t>KONE, Inc</t>
  </si>
  <si>
    <t>['python', 'scala', 'aws', 'databricks', 'sap', 'flow', 'gitlab', 'terraform', 'unity', 'jira', 'confluence']</t>
  </si>
  <si>
    <t>NTT DATA currently seeks a Data Engineer to join our team for a remote position</t>
  </si>
  <si>
    <t>NTT DATA Services</t>
  </si>
  <si>
    <t>['java', 'python', 'sql', 'scala', 'gcp', 'aws', 'bigquery', 'airflow', 'flow']</t>
  </si>
  <si>
    <t>W2 role - AWS Data engineer -10+ yrs required NO C2C only W2 - REMOTE</t>
  </si>
  <si>
    <t>Neon IT Solutions</t>
  </si>
  <si>
    <t>['python', 'sql', 'c#', 'aws', 'aurora', 'redshift', 'snowflake', 'pyspark', 'spark']</t>
  </si>
  <si>
    <t>Sr. Data Engineer - Major Entertainment Company - NO H1B OR C2C</t>
  </si>
  <si>
    <t>['python', 'java', 'scala', 'sql', 'databricks', 'aws', 'snowflake', 'airflow', 'spark', 'kubernetes']</t>
  </si>
  <si>
    <t>Grid Dynamics</t>
  </si>
  <si>
    <t>['scala', 'sql', 'python', 'aws', 'spark', 'hadoop', 'kafka', 'airflow']</t>
  </si>
  <si>
    <t>Data Engineer - USDS (Multiple Positions)</t>
  </si>
  <si>
    <t>['sql', 'python', 'java', 'sql server', 'spark', 'hadoop', 'express']</t>
  </si>
  <si>
    <t>Data Engineer- Site Reliability Engineer</t>
  </si>
  <si>
    <t>aKube, Inc.</t>
  </si>
  <si>
    <t>['python', 'go', 'java', 'c#', 'azure', 'splunk', 'terraform', 'ansible', 'puppet', 'chef', 'docker', 'kubernetes']</t>
  </si>
  <si>
    <t>Data Engineer, Staff</t>
  </si>
  <si>
    <t>Lockheed Martin Corporation</t>
  </si>
  <si>
    <t>['python', 'terraform']</t>
  </si>
  <si>
    <t>Data Engineer- Manager - Full-time</t>
  </si>
  <si>
    <t>['python', 'sql', 'snowflake', 'aws', 'airflow', 'bitbucket', 'jenkins', 'jira']</t>
  </si>
  <si>
    <t>TriosysIT Inc.</t>
  </si>
  <si>
    <t>['sql', 'shell', 'hadoop', 'airflow', 'spark', 'tableau', 'looker']</t>
  </si>
  <si>
    <t>VP – Liquidity Integration &amp; Transformation (Data Engineering)</t>
  </si>
  <si>
    <t>Appy Pie LLP</t>
  </si>
  <si>
    <t>['sql', 'python', 'oracle', 'kafka', 'jira', 'confluence']</t>
  </si>
  <si>
    <t>Data Engineer, Analytics - Full-time</t>
  </si>
  <si>
    <t>['python', 'java', 'sql']</t>
  </si>
  <si>
    <t>Data Engineer (Power BI Fabric Certified) - Now Hiring</t>
  </si>
  <si>
    <t>['python', 'r', 'sql', 'c', 'tensorflow', 'pytorch', 'power bi']</t>
  </si>
  <si>
    <t>Data Engineer - Wayne, PA, Salt Lake City, UT, Pittsburgh, PA</t>
  </si>
  <si>
    <t>Radian Group</t>
  </si>
  <si>
    <t>Sr. Staff Data Engineer - Hybrid - Full-time</t>
  </si>
  <si>
    <t>['python', 'shell', 'go', 'aws', 'snowflake', 'oracle', 'spark', 'hadoop', 'github', 'jenkins']</t>
  </si>
  <si>
    <t>Looking for Data Engineer - Sunnyvale, CA Hybrid/REMOTE</t>
  </si>
  <si>
    <t>['python', 'sql', 'snowflake', 'airflow', 'github', 'kubernetes', 'docker']</t>
  </si>
  <si>
    <t>Data Engineer (Hybrid)</t>
  </si>
  <si>
    <t>American Family Mutual Insurance Company</t>
  </si>
  <si>
    <t>['python', 'sql', 'java', 'gcp', 'aws', 'bigquery', 'redshift', 'azure', 'linux', 'terraform', 'docker']</t>
  </si>
  <si>
    <t>Kalderos</t>
  </si>
  <si>
    <t>Bettendorf, IA</t>
  </si>
  <si>
    <t>Hirevo Consulting</t>
  </si>
  <si>
    <t>['sql', 'nosql', 'python', 'postgresql', 'mysql', 'sql server', 'aws', 'redshift', 'spark', 'kafka', 'airflow', 'docker', 'kubernetes']</t>
  </si>
  <si>
    <t>West Chester Township, OH</t>
  </si>
  <si>
    <t>['java', 'python', 'scala', 'sql', 'nosql', 'mysql', 'postgresql', 'cassandra', 'oracle', 'hadoop', 'spark']</t>
  </si>
  <si>
    <t>['sql', 'python', 'go', 'snowflake', 'redshift', 'aws', 'airflow', 'unix', 'github', 'git']</t>
  </si>
  <si>
    <t>Fox Point Recruitment LLc</t>
  </si>
  <si>
    <t>Data Engineer - Business Automation &amp; Data Transformation - Now Hiring</t>
  </si>
  <si>
    <t>North Hollywood, California</t>
  </si>
  <si>
    <t>Ekman Associates, Inc</t>
  </si>
  <si>
    <t>['python', 'java', 'sql', 'nosql', 'aws', 'azure', 'graphql', 'tableau', 'power bi', 'flow', 'ansible', 'jenkins']</t>
  </si>
  <si>
    <t>Sr Data Engineer II</t>
  </si>
  <si>
    <t>Exelon</t>
  </si>
  <si>
    <t>['powershell', 'sql', 'sas', 'sas', 'sql server', 'azure', 'databricks', 'oracle', 'spark', 'kafka', 'linux', 'sap', 'ansible']</t>
  </si>
  <si>
    <t>IT Data Engineer Engineer (Hybrid) - Full-time</t>
  </si>
  <si>
    <t>East Berlin, CT</t>
  </si>
  <si>
    <t>Eversource Energy</t>
  </si>
  <si>
    <t>['azure', 'databricks', 'pyspark', 'power bi']</t>
  </si>
  <si>
    <t>Berkley, MA</t>
  </si>
  <si>
    <t>Rockpool Digital</t>
  </si>
  <si>
    <t>['sql', 'sql server', 'azure', 'power bi']</t>
  </si>
  <si>
    <t>Springdale, AR</t>
  </si>
  <si>
    <t>Cloud Data Engineer with Databricks</t>
  </si>
  <si>
    <t>Gaithersburg, MD</t>
  </si>
  <si>
    <t>['python', 'sql', 'databricks', 'aws', 'azure', 'gcp', 'spark', 'pyspark', 'airflow', 'github']</t>
  </si>
  <si>
    <t>Looking for Data Engineer - Sunnyvale, CA Hybrid</t>
  </si>
  <si>
    <t>Data Engineer - Localization Systems</t>
  </si>
  <si>
    <t>Clarksburg, CA</t>
  </si>
  <si>
    <t>Forterra</t>
  </si>
  <si>
    <t>['python', 'c++', 'matlab', 'matplotlib', 'pandas', 'excel', 'tableau', 'git', 'gitlab']</t>
  </si>
  <si>
    <t>DATA ENGINEER (F/M/D)</t>
  </si>
  <si>
    <t>Lithuania</t>
  </si>
  <si>
    <t>Ignitis Group</t>
  </si>
  <si>
    <t>['sql', 'python', 'sql server', 'airflow']</t>
  </si>
  <si>
    <t>Data Engineer - Oracle &amp; Salesforce ETL Specialist</t>
  </si>
  <si>
    <t>Senior Associate Data Engineer (Python, SQL)</t>
  </si>
  <si>
    <t>Gilboa, NY</t>
  </si>
  <si>
    <t>Dataquad INC</t>
  </si>
  <si>
    <t>['shell', 'azure', 'flow']</t>
  </si>
  <si>
    <t>Data Engineer-Analytics - Omaha, NE (Onsite) - Direct Hire (FTE)</t>
  </si>
  <si>
    <t>['python', 'sql', 'shell', 'snowflake', 'databricks', 'redshift', 'aws', 'azure', 'excel']</t>
  </si>
  <si>
    <t>IMO Health</t>
  </si>
  <si>
    <t>['sql', 'python', 'nosql', 'mongodb', 'mongodb', 'postgresql', 'dynamodb', 'elasticsearch', 'aws', 'spark', 'kafka', 'airflow', 'tableau', 'looker', 'git', 'terraform']</t>
  </si>
  <si>
    <t>['shell', 'python', 'sas', 'sas', 'javascript', 'java', 'c#', 'go', 'sql', 'nosql', 'r', 'db2', 'aws', 'numpy', 'pandas', 'power bi', 'tableau', 'splunk']</t>
  </si>
  <si>
    <t>Sr. Data Engineer - On Site - Dallas/Fort Worth Candidates Only</t>
  </si>
  <si>
    <t>['python', 'c#', 'sql', 'nosql', 'dynamodb', 'aws', 'redshift', 'terraform', 'git']</t>
  </si>
  <si>
    <t>Data Engineer II - Snowflake</t>
  </si>
  <si>
    <t>Orion Talent</t>
  </si>
  <si>
    <t>['c#', 'java', 'python', 'sql']</t>
  </si>
  <si>
    <t>['mariadb', 'aws', 'redshift', 'linux', 'docker']</t>
  </si>
  <si>
    <t>Sr. Salesforce Data Integration Engineer(PERM Direct Hire)</t>
  </si>
  <si>
    <t>['sql', 'go', 'sql server', 'snowflake', 'kafka']</t>
  </si>
  <si>
    <t>Data Engineer, Rocket Loans</t>
  </si>
  <si>
    <t>Rocket Money</t>
  </si>
  <si>
    <t>['python', 'shell', 'linux']</t>
  </si>
  <si>
    <t>Azure Data Engineer - no C2C (Mount Laurel - NJ Hybrid Model)</t>
  </si>
  <si>
    <t>Arjava Technologies Inc</t>
  </si>
  <si>
    <t>['sql', 'python', 'oracle', 'azure', 'spark', 'pyspark']</t>
  </si>
  <si>
    <t>Lead Data Engineer with Data Security</t>
  </si>
  <si>
    <t>['snowflake', 'databricks', 'gdpr', 'airflow', 'kafka', 'spark', 'tableau', 'flow']</t>
  </si>
  <si>
    <t>Junior/Entry Level Data Engineer</t>
  </si>
  <si>
    <t>Olympia, WA</t>
  </si>
  <si>
    <t>['java', 'python', 'javascript', 'c++', 'oracle', 'databricks', 'tensorflow', 'spring', 'tableau', 'docker', 'jenkins', 'github']</t>
  </si>
  <si>
    <t>Data Engineer, Selling Partner Experience | AI initiatives</t>
  </si>
  <si>
    <t>myGwork - LGBTQ+ Business Community</t>
  </si>
  <si>
    <t>['sql', 'python', 'scala', 'dynamodb', 'aws', 'redshift', 'hadoop', 'spark', 'ssis']</t>
  </si>
  <si>
    <t>Data Engineer Scope Scripting | Redmond, WA</t>
  </si>
  <si>
    <t>Global IT Family</t>
  </si>
  <si>
    <t>['c#', 'sql', 'scala', 'python', 'azure', 'power bi']</t>
  </si>
  <si>
    <t>Data Engineer / Cloud Systems Administrator</t>
  </si>
  <si>
    <t>White House Station, NJ</t>
  </si>
  <si>
    <t>Sintan</t>
  </si>
  <si>
    <t>['python', 'bash', 'aws', 'redshift', 'qlik', 'tableau']</t>
  </si>
  <si>
    <t>['python', 'javascript', 'postgresql', 'aws', 'azure', 'pytorch', 'tensorflow', 'github']</t>
  </si>
  <si>
    <t>Slalom Flex (Project Based) - Data Engineers</t>
  </si>
  <si>
    <t>['sql', 'python', 'scala', 'java', 'azure', 'gcp', 'aws', 'databricks', 'bigquery', 'redshift', 'snowflake', 'spark', 'terraform']</t>
  </si>
  <si>
    <t>Senior Healthcare Analyst</t>
  </si>
  <si>
    <t>Data Analytics Engineering Graduate Internship - Summer 2025</t>
  </si>
  <si>
    <t>['sql', 'python', 'gcp', 'aws', 'azure']</t>
  </si>
  <si>
    <t>Data Engineer - Health Sensing</t>
  </si>
  <si>
    <t>['python', 'sql', 'aws', 'gcp', 'azure', 'spark', 'airflow', 'docker', 'kubernetes']</t>
  </si>
  <si>
    <t>Ludlow, KY</t>
  </si>
  <si>
    <t>['sql', 'nosql', 'mongodb', 'mongodb', 'java', 'mysql', 'snowflake', 'hadoop']</t>
  </si>
  <si>
    <t>Data Engineer with Expertise in Azure Data Factory, API Integration and Azure SQL</t>
  </si>
  <si>
    <t>Sherwin-Williams</t>
  </si>
  <si>
    <t>['sql', 't-sql', 'bash', 'shell', 'go', 'postgresql', 'oracle', 'snowflake', 'linux', 'flow']</t>
  </si>
  <si>
    <t>Forward Deployed Data Engineer (TS/SCI)</t>
  </si>
  <si>
    <t>TRM</t>
  </si>
  <si>
    <t>['python', 'sql', 'aws', 'redshift', 'airflow', 'spark', 'kubernetes', 'terraform', 'jenkins', 'gitlab', 'notion', 'jira', 'slack']</t>
  </si>
  <si>
    <t>Azure Data Factory Data Engineer Associate</t>
  </si>
  <si>
    <t>['sql', 'python', 'azure', 'pyspark', 'spark']</t>
  </si>
  <si>
    <t>AWS Data Engineer / Data Analyst</t>
  </si>
  <si>
    <t>Delaware Health Information Network</t>
  </si>
  <si>
    <t>['sql', 'python', 'r', 'javascript']</t>
  </si>
  <si>
    <t>Data Engineer/ETL Developer</t>
  </si>
  <si>
    <t>Colossus Technologies Group</t>
  </si>
  <si>
    <t>Data Engineering and Coordination Specialist</t>
  </si>
  <si>
    <t>Zinpro</t>
  </si>
  <si>
    <t>['python', 'sql', 'r', 'snowflake', 'power bi', 'flow']</t>
  </si>
  <si>
    <t>Application Architect &amp; Data Engineer - AADE25-22898</t>
  </si>
  <si>
    <t>['sql', 'oracle', 'snowflake', 'power bi']</t>
  </si>
  <si>
    <t>IT Engagements,Inc.</t>
  </si>
  <si>
    <t>['python', 'sql', 'dynamodb', 'aws', 'redshift', 'pyspark', 'tableau', 'power bi', 'terraform', 'git']</t>
  </si>
  <si>
    <t>Mid-Level Data Engineer</t>
  </si>
  <si>
    <t>TMS</t>
  </si>
  <si>
    <t>['python', 'java', 'scala', 'nosql', 'aws', 'redshift', 'airflow', 'spark', 'kafka']</t>
  </si>
  <si>
    <t>Senior, Data Engineer (Scala/Spark)</t>
  </si>
  <si>
    <t>['scala', 'python', 'databricks', 'snowflake', 'gcp', 'azure', 'spark', 'hadoop', 'airflow']</t>
  </si>
  <si>
    <t>Cottonwood Heights, UT</t>
  </si>
  <si>
    <t>['python', 'sql', 'postgresql', 'snowflake', 'aws', 'redshift', 'gcp', 'airflow', 'gitlab']</t>
  </si>
  <si>
    <t>Islamabad, Pakistan</t>
  </si>
  <si>
    <t>['sql', 'postgresql', 'databricks', 'redshift', 'aws', 'azure', 'gcp', 'hadoop', 'kafka', 'docker']</t>
  </si>
  <si>
    <t>Ad Dakhiliyah ‍Governorate, Oman</t>
  </si>
  <si>
    <t>Oman</t>
  </si>
  <si>
    <t>C5i</t>
  </si>
  <si>
    <t>['sql', 'snowflake', 'ssis', 'flow', 'git']</t>
  </si>
  <si>
    <t>Lead Data Engineer - GenAI</t>
  </si>
  <si>
    <t>['python', 'sql', 'nosql', 'aws', 'redshift', 'databricks', 'spark', 'docker', 'kubernetes']</t>
  </si>
  <si>
    <t>Data Engineer (USA) - Full-time</t>
  </si>
  <si>
    <t>Trexquant Investment</t>
  </si>
  <si>
    <t>Data Engineer (GCP, Prefect, Python, PostgreSQL) | Hackathon-Style Delivery 🚀</t>
  </si>
  <si>
    <t>['python', 'postgresql', 'elasticsearch', 'gcp', 'bigquery', 'pandas', 'kubernetes', 'git', 'notion', 'slack', 'zoom']</t>
  </si>
  <si>
    <t>Simplify</t>
  </si>
  <si>
    <t>Lorain, OH</t>
  </si>
  <si>
    <t>['python', 'javascript', 'typescript', 'c', 'go', 'java', 'kotlin', 'sql', 'swift', 'react']</t>
  </si>
  <si>
    <t>Data Scientist / Data Engineer</t>
  </si>
  <si>
    <t>Conquest Consulting</t>
  </si>
  <si>
    <t>['sql', 'sql server', 'db2', 'oracle', 'aws']</t>
  </si>
  <si>
    <t>Lead Data Engineer, Data Reliability</t>
  </si>
  <si>
    <t>Sandy, UT</t>
  </si>
  <si>
    <t>Disney Entertainment</t>
  </si>
  <si>
    <t>Data Science Engineer</t>
  </si>
  <si>
    <t>['aws', 'azure']</t>
  </si>
  <si>
    <t>Fairygodboss</t>
  </si>
  <si>
    <t>BI &amp; Data Engineer</t>
  </si>
  <si>
    <t>Bota, Perak, Malaysia</t>
  </si>
  <si>
    <t>XP Power</t>
  </si>
  <si>
    <t>['sql', 'azure', 'oracle', 'power bi', 'dax', 'sap', 'sharepoint']</t>
  </si>
  <si>
    <t>Data Engineer/Research Assisitant Needed for Country-Year Panel Assembly</t>
  </si>
  <si>
    <t>Junio Data Engineer</t>
  </si>
  <si>
    <t>Tech Consulting</t>
  </si>
  <si>
    <t>['python', 'sql', 'java', 'c#', 'c++', 'scala', 'nosql', 'mongodb', 'mongodb', 'aws', 'azure', 'snowflake', 'hadoop', 'spark', 'airflow', 'kafka', 'gdpr', 'tableau', 'power bi']</t>
  </si>
  <si>
    <t>VASA Fitness</t>
  </si>
  <si>
    <t>['python', 'sql', 'scala', 'java', 'c#', 'javascript', 'databricks', 'snowflake', 'bigquery', 'redshift', 'azure', 'spark', 'pyspark', 'pandas', 'unity', 'github', 'jenkins']</t>
  </si>
  <si>
    <t>Rapid City, SD</t>
  </si>
  <si>
    <t>['sql', 'visual basic', 'snowflake', 'oracle', 'excel', 'word', 'powerpoint']</t>
  </si>
  <si>
    <t>TBG | The Bachrach Group</t>
  </si>
  <si>
    <t>['sql', 't-sql', 'python', 'javascript', 'sql server', 'snowflake', 'aws', 'aurora']</t>
  </si>
  <si>
    <t>Data Analytics Engineer - Great Falls</t>
  </si>
  <si>
    <t>Great Falls, MT</t>
  </si>
  <si>
    <t>D.A. Davidson</t>
  </si>
  <si>
    <t>Azure Databricks Developer</t>
  </si>
  <si>
    <t>Vancouver, WA</t>
  </si>
  <si>
    <t>['python', 'sql', 'scala', 'azure', 'databricks', 'spark', 'pyspark', 'power bi', 'tableau', 'git', 'unity']</t>
  </si>
  <si>
    <t>Big Data Engineer (F2F Interview)</t>
  </si>
  <si>
    <t>['sql', 'python', 'scala', 'aws', 'gcp', 'azure', 'spark', 'kafka', 'phoenix', 'tableau']</t>
  </si>
  <si>
    <t>['sql', 'python', 'airflow', 'spark']</t>
  </si>
  <si>
    <t>Associate Manager, Data Engineer</t>
  </si>
  <si>
    <t>SC Johnson</t>
  </si>
  <si>
    <t>['go', 'sql', 'python', 'azure', 'databricks']</t>
  </si>
  <si>
    <t>Support Engineering Data</t>
  </si>
  <si>
    <t>Hazelwood, MO</t>
  </si>
  <si>
    <t>PDS Tech Commercial</t>
  </si>
  <si>
    <t>Raleigh, NC (+1 other)</t>
  </si>
  <si>
    <t>Bitsight Technologies</t>
  </si>
  <si>
    <t>['python', 'scala', 'aws', 'spark', 'docker', 'kubernetes']</t>
  </si>
  <si>
    <t>Pharmaceutical (Novartis, NNI, Merck): Principal, Data Engineering</t>
  </si>
  <si>
    <t>Juno Search Partners</t>
  </si>
  <si>
    <t>Bombora</t>
  </si>
  <si>
    <t>['python', 'sql', 'java', 'gcp', 'bigquery', 'airflow', 'kubernetes']</t>
  </si>
  <si>
    <t>Staff Data Engineer - Data Analytics &amp; Workflows</t>
  </si>
  <si>
    <t>AiDash</t>
  </si>
  <si>
    <t>['c', 'shell', 'python', 'java', 'scala', 'snowflake', 'redshift', 'bigquery', 'spark', 'hadoop', 'airflow']</t>
  </si>
  <si>
    <t>Data Engineering &amp; Big Data Architect</t>
  </si>
  <si>
    <t>Infosys</t>
  </si>
  <si>
    <t>['sql', 'scala', 'python', 'hadoop', 'spark', 'pyspark', 'airflow']</t>
  </si>
  <si>
    <t>Data Engineer- Maps</t>
  </si>
  <si>
    <t>['sql', 'java', 'scala', 'gcp', 'azure', 'databricks', 'spark', 'kafka', 'kubernetes']</t>
  </si>
  <si>
    <t>Howard Hughes Medical Institute (HHMI)</t>
  </si>
  <si>
    <t>['python', 'r', 'aws', 'hadoop', 'spark', 'pytorch', 'matplotlib', 'jupyter', 'word']</t>
  </si>
  <si>
    <t>Analytics Data Engineer I</t>
  </si>
  <si>
    <t>AlexandriaVAGov</t>
  </si>
  <si>
    <t>['c', 'r', 'python', 'sql', 'aws', 'tableau']</t>
  </si>
  <si>
    <t>Advanced Manufacturing Data Engineer (Richardson, TX) - Full-time</t>
  </si>
  <si>
    <t>['go', 'sql', 'python', 'r', 'julia', 'postgresql', 'mysql', 'redshift', 'databricks', 'hadoop', 'spark', 'tensorflow', 'alteryx']</t>
  </si>
  <si>
    <t>Hadoop Developer</t>
  </si>
  <si>
    <t>TALENDICA</t>
  </si>
  <si>
    <t>['sql', 'nosql', 'azure', 'databricks', 'pyspark', 'tensorflow', 'docker', 'kubernetes']</t>
  </si>
  <si>
    <t>['python', 'gcp', 'airflow', 'terraform']</t>
  </si>
  <si>
    <t>Principal Data Engineer (Hybrid Environment)</t>
  </si>
  <si>
    <t>['sql', 'python', 'databricks', 'azure', 'spark', 'tableau', 'power bi']</t>
  </si>
  <si>
    <t>Data Analyst/Sr NLP Data Engineer – Machine/Deep Learning Focus</t>
  </si>
  <si>
    <t>['python', 'sql', 'aws', 'azure', 'pytorch']</t>
  </si>
  <si>
    <t>Agentic Data Engineer</t>
  </si>
  <si>
    <t>Astyra</t>
  </si>
  <si>
    <t>astyra</t>
  </si>
  <si>
    <t>['python', 'azure', 'databricks', 'spark']</t>
  </si>
  <si>
    <t>AWS Data Engineer- St Louis MO (Fully Onsite)- C2C-CH</t>
  </si>
  <si>
    <t>Empower Professionals</t>
  </si>
  <si>
    <t>['scala', 'sql', 'aws', 'aurora', 'spark', 'kafka', 'hadoop', 'atlassian', 'jira']</t>
  </si>
  <si>
    <t>Data Infrastructure Engineer (Only US Citizens)</t>
  </si>
  <si>
    <t>Quality Theorem</t>
  </si>
  <si>
    <t>['python', 'aws', 'redshift', 'linux', 'centos', 'git']</t>
  </si>
  <si>
    <t>Agentic AI Data Engineer - Hybrid in Richmond, VA</t>
  </si>
  <si>
    <t>RICEFW Technologies Inc</t>
  </si>
  <si>
    <t>Ventures Unlimited</t>
  </si>
  <si>
    <t>['python', 'dynamodb', 'aws', 'redshift', 'aurora', 'pyspark', 'docker', 'terraform']</t>
  </si>
  <si>
    <t>['java', 'python', 'sql', 'kafka', 'jira']</t>
  </si>
  <si>
    <t>Agentic Data Engineer - Hybrid</t>
  </si>
  <si>
    <t>cyberThink, Inc</t>
  </si>
  <si>
    <t>Littleton, CO</t>
  </si>
  <si>
    <t>Moradabad, Uttar Pradesh, India</t>
  </si>
  <si>
    <t>Lemongrass</t>
  </si>
  <si>
    <t>['scala', 'python', 'java', 'sql', 'aws', 'azure', 'gcp', 'redshift', 'snowflake', 'databricks', 'bigquery', 'kafka', 'spark', 'hadoop', 'sap']</t>
  </si>
  <si>
    <t>Data Analytics Engineer - Talend / SSIS</t>
  </si>
  <si>
    <t>Data Center Project Architect, DC Design Engineering</t>
  </si>
  <si>
    <t>Data Engineer - Only USC, GC, GC EAD, H4 EAD</t>
  </si>
  <si>
    <t>Zion Zest LLC</t>
  </si>
  <si>
    <t>['sql', 'python', 'java', 'aws', 'azure', 'gcp', 'spark', 'hadoop']</t>
  </si>
  <si>
    <t>Staffingine LLC</t>
  </si>
  <si>
    <t>City of Syracuse</t>
  </si>
  <si>
    <t>['sql', 'python', 'bash', 'linux']</t>
  </si>
  <si>
    <t>Data Modeler / Data Engineer (Hybrid onsite - W2 Contract)</t>
  </si>
  <si>
    <t>['python', 'sql', 'scala', 'databricks', 'spark']</t>
  </si>
  <si>
    <t>Job Title: Data Engineer (Azure)- ON-SITE!</t>
  </si>
  <si>
    <t>Savas Management Center LLC</t>
  </si>
  <si>
    <t>['sql', 'python', 'sql server', 'azure', 'phoenix']</t>
  </si>
  <si>
    <t>Senior / Staff Data Engineer / Healthcare / Irvine / Hybrid / Contract to Hire</t>
  </si>
  <si>
    <t>['sql', 'python', 'r', 'snowflake', 'azure', 'aws', 'power bi', 'dax']</t>
  </si>
  <si>
    <t>Python Engineer (Infrastructure for Data Science)</t>
  </si>
  <si>
    <t>['python', 'aws', 'docker', 'kubernetes']</t>
  </si>
  <si>
    <t>Pontiac, MI</t>
  </si>
  <si>
    <t>Premier Group</t>
  </si>
  <si>
    <t>['python', 'sql', 'aws']</t>
  </si>
  <si>
    <t>Summer Intern, Data Engineer</t>
  </si>
  <si>
    <t>Cypress Creek Renewables</t>
  </si>
  <si>
    <t>Data Engineer - AWS</t>
  </si>
  <si>
    <t>DisABLEDperson.com</t>
  </si>
  <si>
    <t>Beacon Hill Staffing Group, LLC</t>
  </si>
  <si>
    <t>['sql', 'python', 'bash', 'powershell', 'postgresql', 'mysql', 'redshift', 'aws', 'azure', 'gcp', 'git', 'terraform', 'github']</t>
  </si>
  <si>
    <t>Customer Asset Data Operations!</t>
  </si>
  <si>
    <t>['python', 'powershell', 'alteryx', 'tableau']</t>
  </si>
  <si>
    <t>primeFORCE, LLC</t>
  </si>
  <si>
    <t>['python', 'sql', 'java', 'scala', 'nosql', 'mysql', 'aws', 'azure', 'snowflake']</t>
  </si>
  <si>
    <t>Data Engineer with Strong SQL Server</t>
  </si>
  <si>
    <t>Montek System</t>
  </si>
  <si>
    <t>['sql', 'python', 'sql server', 'snowflake', 'ssis']</t>
  </si>
  <si>
    <t>Big Data/ Hadoop  developer</t>
  </si>
  <si>
    <t>['shell', 'mongodb', 'mongodb', 'scala', 'hadoop', 'spark', 'kafka']</t>
  </si>
  <si>
    <t>Harrisonburg, VA</t>
  </si>
  <si>
    <t>Charlottesville, VA</t>
  </si>
  <si>
    <t>Williamsburg, VA</t>
  </si>
  <si>
    <t>Application Engineer (Data Engineer)</t>
  </si>
  <si>
    <t>['aws', 'snowflake', 'flow']</t>
  </si>
  <si>
    <t>Zurich Insurance Company Ltd.</t>
  </si>
  <si>
    <t>['sql', 'shell', 'perl', 'go', 'azure', 'databricks', 'power bi', 'splunk']</t>
  </si>
  <si>
    <t>['python', 'sql', 'sql server', 'azure', 'snowflake', 'aws', 'airflow', 'pandas', 'numpy', 'pyspark', 'hadoop', 'spark', 'fastapi', 'ssis', 'docker', 'kubernetes']</t>
  </si>
  <si>
    <t>Winston-Salem, NC</t>
  </si>
  <si>
    <t>Inmar Intelligence</t>
  </si>
  <si>
    <t>['sql', 't-sql', 'html', 'javascript', 'sql server', 'azure', 'asp.net', 'ssis', 'ssrs', 'unity']</t>
  </si>
  <si>
    <t>Big Data Engineer (Hybrid Onsite - W2 Contract only)</t>
  </si>
  <si>
    <t>['java', 'scala', 'sql', 'nosql', 'oracle', 'spark', 'kafka']</t>
  </si>
  <si>
    <t>PeopleNTech LLC</t>
  </si>
  <si>
    <t>Data Engineer/ Analyst</t>
  </si>
  <si>
    <t>['snowflake', 'oracle', 'power bi']</t>
  </si>
  <si>
    <t>['db2']</t>
  </si>
  <si>
    <t>Freehold Township, NJ</t>
  </si>
  <si>
    <t>Liberty Personnel Services, Inc</t>
  </si>
  <si>
    <t>['python', 'ruby', 'ruby', 'sql', 'aws', 'redshift', 'snowflake', 'airflow', 'looker', 'docker', 'kubernetes']</t>
  </si>
  <si>
    <t>Data Engineer, Mid</t>
  </si>
  <si>
    <t>['sql', 'java', 'python', 'spark']</t>
  </si>
  <si>
    <t>Data Engineer (Hudson)</t>
  </si>
  <si>
    <t>Aroha Technologies</t>
  </si>
  <si>
    <t>['sql', 'databricks', 'azure', 'spark', 'git']</t>
  </si>
  <si>
    <t>Vizio</t>
  </si>
  <si>
    <t>['sql', 'nosql', 'python', 'scala', 'aws', 'kafka', 'airflow', 'pyspark', 'hadoop', 'spark', 'github']</t>
  </si>
  <si>
    <t>Data Engineer (college hire) - ONSITE!</t>
  </si>
  <si>
    <t>['sql', 'python', 'mysql', 'postgresql', 'azure', 'aws', 'airflow', 'phoenix', 'power bi', 'tableau']</t>
  </si>
  <si>
    <t>Associate Data Quality Engineer</t>
  </si>
  <si>
    <t>DTN</t>
  </si>
  <si>
    <t>['sql', 'python', 'aws', 'azure', 'gcp', 'hadoop', 'spark', 'airflow', 'pyspark', 'jupyter', 'docker', 'kubernetes', 'git']</t>
  </si>
  <si>
    <t>Big Data Engineer - Medicare/Medicaid - Full-time</t>
  </si>
  <si>
    <t>['python', 'java', 'scala', 'nosql', 'sql', 'postgresql', 'sql server', 'oracle', 'aws', 'azure', 'kafka', 'spark', 'hadoop', 'phoenix', 'yarn', 'docker', 'kubernetes', 'git']</t>
  </si>
  <si>
    <t>Data Engineer Analyst - Full-time</t>
  </si>
  <si>
    <t>Greensboro, NC</t>
  </si>
  <si>
    <t>['sql', 'python', 'aws', 'express', 'tableau', 'gitlab']</t>
  </si>
  <si>
    <t>Greenland, AR</t>
  </si>
  <si>
    <t>Data Engineer - Cloud</t>
  </si>
  <si>
    <t>Virtusa Corporation</t>
  </si>
  <si>
    <t>['sql', 'mongodb', 'mongodb', 'sql server', 'mysql', 'postgresql', 'cassandra', 'redis', 'gcp', 'oracle']</t>
  </si>
  <si>
    <t>DATA ENGINEER - Vendor Software Customization &amp; Integration</t>
  </si>
  <si>
    <t>Plymouth, CT</t>
  </si>
  <si>
    <t>Messerli Kramer PA</t>
  </si>
  <si>
    <t>['java', 'python', 'sql', 'crystal', 'powershell', 'sql server', 'azure', 'spark', 'excel', 'power bi', 'ssis', 'ssrs']</t>
  </si>
  <si>
    <t>Big Data Engineer - Medicare/Medicaid</t>
  </si>
  <si>
    <t>Grand Island, NE</t>
  </si>
  <si>
    <t>Staff Data Engineer, Vehicle Telematics - Now Hiring</t>
  </si>
  <si>
    <t>Roswell, GA</t>
  </si>
  <si>
    <t>['python', 'scala', 'sql', 'azure', 'aws', 'gcp', 'databricks', 'snowflake', 'spark', 'kafka', 'kubernetes']</t>
  </si>
  <si>
    <t>AWS Data Engineer - Full-time</t>
  </si>
  <si>
    <t>Uni Systems</t>
  </si>
  <si>
    <t>['sql', 'python', 'java', 'scala', 'aws', 'databricks', 'snowflake', 'pyspark', 'hadoop', 'spark', 'express']</t>
  </si>
  <si>
    <t>Sr. Data Engineer - Now Hiring</t>
  </si>
  <si>
    <t>['bash', 'python', 'sql', 'postgresql', 'aws', 'snowflake', 'aurora', 'linux', 'docker', 'kubernetes']</t>
  </si>
  <si>
    <t>Software Developer, Data Engineering</t>
  </si>
  <si>
    <t>Robinhood</t>
  </si>
  <si>
    <t>['python', 'sql', 'spark', 'airflow', 'hadoop', 'looker', 'tableau']</t>
  </si>
  <si>
    <t>Warrenville, IL</t>
  </si>
  <si>
    <t>Numeric Technologies Inc</t>
  </si>
  <si>
    <t>['python', 'snowflake', 'kafka', 'airflow']</t>
  </si>
  <si>
    <t>Security Analytics Data Engineer - Full-time</t>
  </si>
  <si>
    <t>['sql', 'python', 'java', 'c++', 'scala', 'nosql', 'postgresql', 'git', 'jira']</t>
  </si>
  <si>
    <t>Data Engineer 5 - Commerce Product Data Engineering</t>
  </si>
  <si>
    <t>['java', 'scala', 'python', 'sql', 'spark', 'gdpr']</t>
  </si>
  <si>
    <t>Director of Data Engineering – Finance, Risk &amp; Compliance - Now Hiring</t>
  </si>
  <si>
    <t>Chateck Inc</t>
  </si>
  <si>
    <t>['python', 'sql', 'scala', 'snowflake', 'databricks', 'aws', 'azure', 'gcp', 'gdpr', 'spark', 'kafka', 'airflow']</t>
  </si>
  <si>
    <t>Oak, NE</t>
  </si>
  <si>
    <t>VuMedi</t>
  </si>
  <si>
    <t>['sql', 'python', 'aws', 'airflow', 'tableau', 'flow']</t>
  </si>
  <si>
    <t>Lead Data Engineer with AWS and Snowflex</t>
  </si>
  <si>
    <t>Marici Solutions</t>
  </si>
  <si>
    <t>['sql', 'python', 'aws', 'snowflake', 'aurora', 'spark', 'pyspark', 'jenkins', 'git']</t>
  </si>
  <si>
    <t>Python / Oracle Data Engineer</t>
  </si>
  <si>
    <t>Government Tactical Solutions</t>
  </si>
  <si>
    <t>['python', 'sql', 'oracle']</t>
  </si>
  <si>
    <t>Manager-Data Engineering</t>
  </si>
  <si>
    <t>Tredence</t>
  </si>
  <si>
    <t>['databricks', 'aws', 'oracle', 'pyspark']</t>
  </si>
  <si>
    <t>Data Engineer (Informatica)</t>
  </si>
  <si>
    <t>Smithfield, NC</t>
  </si>
  <si>
    <t>['python', 'sql', 'cobol', 'java', 'shell', 'db2', 'azure', 'aws', 'kafka', 'angular', 'tableau', 'jira']</t>
  </si>
  <si>
    <t>['sql', 'visual basic', 'snowflake', 'oracle', 'excel']</t>
  </si>
  <si>
    <t>Lead Data Engineer- Oracle/SQL/Snowflake(Only W2 , in person interview for Hartford, CT)</t>
  </si>
  <si>
    <t>Aneka Talent Solutions</t>
  </si>
  <si>
    <t>['sql', 'oracle', 'aws', 'snowflake']</t>
  </si>
  <si>
    <t>Google Cloud (GCP) Data Engineer</t>
  </si>
  <si>
    <t>['python', 'sql', 'gcp', 'airflow', 'github', 'git', 'terraform']</t>
  </si>
  <si>
    <t>Big Data Engineer - F2F Interview (Columbus, OH)</t>
  </si>
  <si>
    <t>['mongodb', 'mongodb', 'java', 'dynamodb', 'cassandra', 'hadoop']</t>
  </si>
  <si>
    <t>Data Engineer: IV (Lead)</t>
  </si>
  <si>
    <t>['terraform']</t>
  </si>
  <si>
    <t>Data Engineer II - Windows Servicing and Delivery, The Update Platform Insights Team</t>
  </si>
  <si>
    <t>['sql', 'python', 'c#', 'azure', 'windows', 'flow', 'git']</t>
  </si>
  <si>
    <t>Investment Azure Data Engineer</t>
  </si>
  <si>
    <t>VLink Inc</t>
  </si>
  <si>
    <t>['sql', 'python', 'java', 'sql server', 'azure', 'spark', 'hadoop', 'linux', 'docker', 'jira', 'confluence']</t>
  </si>
  <si>
    <t>Senior Associate Data Engineer - Bond &amp; Specialty Data Engineering</t>
  </si>
  <si>
    <t>['bigquery']</t>
  </si>
  <si>
    <t>IN Senior Associate  AWS Data Engineer Advisory Corporate Advisory  Bangalore</t>
  </si>
  <si>
    <t>['sql', 'python', 'c++', 'redshift', 'aws', 'databricks', 'azure', 'pyspark']</t>
  </si>
  <si>
    <t>['python', 'snowflake', 'aws', 'azure', 'gcp', 'tableau', 'excel']</t>
  </si>
  <si>
    <t>Data Engineer w 2</t>
  </si>
  <si>
    <t>['sql', 'python', 'java', 'scala', 'aws', 'gcp', 'azure', 'airflow', 'spark', 'kafka', 'terraform', 'kubernetes']</t>
  </si>
  <si>
    <t>DATA ENGINEER</t>
  </si>
  <si>
    <t>Atos</t>
  </si>
  <si>
    <t>['sql', 'sql server', 'azure', 'pyspark', 'hadoop']</t>
  </si>
  <si>
    <t>Intermediate Data Engineer</t>
  </si>
  <si>
    <t>Softgic</t>
  </si>
  <si>
    <t>['scala', 'golang', 'c#', 'ruby', 'ruby', 'spark', 'kafka', 'looker']</t>
  </si>
  <si>
    <t>Data Engineer (L4) - Security</t>
  </si>
  <si>
    <t>['java', 'python', 'scala', 'sql', 'spark', 'kafka']</t>
  </si>
  <si>
    <t>Senior Operations &amp; Analytics Engineer</t>
  </si>
  <si>
    <t>NTG Staffing</t>
  </si>
  <si>
    <t>Machine Learning/Data Engineer</t>
  </si>
  <si>
    <t>['python', 'snowflake', 'redshift', 'aws', 'pytorch', 'tensorflow', 'spark', 'hadoop', 'kafka', 'word']</t>
  </si>
  <si>
    <t>Data Engineer / Teradata / Ab Initio / Addison, TX</t>
  </si>
  <si>
    <t>['unix']</t>
  </si>
  <si>
    <t>Lead Data Engineer - AWS/Full Stack - Full-time</t>
  </si>
  <si>
    <t>['sql', 'python', 'shell', 'go', 'aws', 'oracle', 'snowflake', 'react', 'pyspark', 'angular', 'splunk', 'github', 'jenkins', 'docker']</t>
  </si>
  <si>
    <t>Supply Chain/Data Engineer - Manufacturing</t>
  </si>
  <si>
    <t>Siemens</t>
  </si>
  <si>
    <t>['sql', 'python', 'r', 'sap', 'tableau', 'power bi', 'excel', 'flow']</t>
  </si>
  <si>
    <t>Adaptive Solutions Group</t>
  </si>
  <si>
    <t>['sql', 'python', 'sql server', 'postgresql', 'snowflake', 'oracle', 'azure', 'aws', 'ssis', 'qlik', 'power bi', 'tableau', 'ssrs', 'git']</t>
  </si>
  <si>
    <t>Data Architect/Engineer</t>
  </si>
  <si>
    <t>Prairie Consulting Services</t>
  </si>
  <si>
    <t>['python', 'azure', 'pyspark', 'power bi']</t>
  </si>
  <si>
    <t>Graph Data Engineer</t>
  </si>
  <si>
    <t>['python', 'java', 'scala', 'ruby', 'ruby', 'neo4j', 'aws', 'azure', 'gcp', 'hadoop', 'spark']</t>
  </si>
  <si>
    <t>Remote Azure Data Engineer Job:</t>
  </si>
  <si>
    <t>['sql', 'azure', 'aws']</t>
  </si>
  <si>
    <t>Data Engineer V</t>
  </si>
  <si>
    <t>['python', 'sql', 'aws', 'redshift', 'pyspark', 'tableau']</t>
  </si>
  <si>
    <t>Staff Engineer, Data (Snowflake)- Hybrid to NYC</t>
  </si>
  <si>
    <t>Trifect LLC</t>
  </si>
  <si>
    <t>['sql', 'snowflake', 'databricks', 'redshift', 'aws', 'spark']</t>
  </si>
  <si>
    <t>Data Engineer - health and ecommerce data</t>
  </si>
  <si>
    <t>QA Data Engineer</t>
  </si>
  <si>
    <t>['sql', 'pyspark']</t>
  </si>
  <si>
    <t>RCI-TEVA-9489 Pharma Core Data Engineer ( Certified Power BI Fabric/  PL300  Python) - Davie, FL (Local only)</t>
  </si>
  <si>
    <t>['python', 'java', 'scala', 'perl', 'bigquery', 'airflow', 'spark', 'kafka', 'hadoop', 'kubernetes', 'docker', 'atlassian', 'bitbucket', 'jenkins', 'jira', 'confluence']</t>
  </si>
  <si>
    <t>['python', 'sql', 'postgresql', 'snowflake', 'aws', 'redshift', 'gcp', 'gitlab']</t>
  </si>
  <si>
    <t>Data Engineer (Snowflake)</t>
  </si>
  <si>
    <t>HumCap</t>
  </si>
  <si>
    <t>['sql', 'sql server', 'snowflake']</t>
  </si>
  <si>
    <t>Data Analytics Engineering Graduate Internship - Summer 2025 - Full-time / Part-time</t>
  </si>
  <si>
    <t>Entry Level Data Engineer - Now Hiring</t>
  </si>
  <si>
    <t>Dev10</t>
  </si>
  <si>
    <t>['python', 'pandas', 'kafka', 'airflow', 'spark', 'excel']</t>
  </si>
  <si>
    <t>Windsor, CA</t>
  </si>
  <si>
    <t>Engineer Data</t>
  </si>
  <si>
    <t>Redondo Beach, CA</t>
  </si>
  <si>
    <t>['python', 'sql', 'postgresql', 'mysql', 'aws', 'gcp', 'azure', 'numpy', 'pandas', 'tableau', 'sharepoint', 'git', 'docker']</t>
  </si>
  <si>
    <t>Data and Integration Engineer</t>
  </si>
  <si>
    <t>Data Engineer - Senior</t>
  </si>
  <si>
    <t>Microsoft Purview Data Protection Engineer, VP (C13)</t>
  </si>
  <si>
    <t>Data Engineer.Egypt-MIS-HO.International Banking Group</t>
  </si>
  <si>
    <t>EWorker</t>
  </si>
  <si>
    <t>['sql', 'nosql', 'python', 'couchbase', 'azure', 'databricks', 'hadoop', 'spark', 'kafka', 'airflow', 'power bi', 'tableau', 'qlik']</t>
  </si>
  <si>
    <t>Enterprise Data Engineering Manager</t>
  </si>
  <si>
    <t>Western Alliance Bancorporation</t>
  </si>
  <si>
    <t>['t-sql', 'sql', 'azure', 'databricks', 'spark', 'phoenix']</t>
  </si>
  <si>
    <t>Bend, OR</t>
  </si>
  <si>
    <t>ETHOS - Talent &amp; Advisory</t>
  </si>
  <si>
    <t>['sql', 'python', 'r', 'scala', 'postgresql', 'azure', 'spark', 'kafka']</t>
  </si>
  <si>
    <t>Zenith National Insurance</t>
  </si>
  <si>
    <t>Decatur, AR</t>
  </si>
  <si>
    <t>Data Engineer Needed for DNS Analytics Platform Startup - Contract to Hire</t>
  </si>
  <si>
    <t>Data Engineer - Senior Associate</t>
  </si>
  <si>
    <t>['aws', 'gcp', 'azure', 'snowflake', 'databricks', 'flow']</t>
  </si>
  <si>
    <t>Wyoming</t>
  </si>
  <si>
    <t>Contact Government Services</t>
  </si>
  <si>
    <t>Azure Data Engineering Lead</t>
  </si>
  <si>
    <t>Databricks Data Engineer (Full-Time / Part-Time – EST Hours Preferred)</t>
  </si>
  <si>
    <t>['sql', 'scala', 'databricks', 'azure', 'aws', 'snowflake', 'pyspark', 'spark', 'git', 'unity']</t>
  </si>
  <si>
    <t>Greenwood Village, CO</t>
  </si>
  <si>
    <t>East Daley Analytics</t>
  </si>
  <si>
    <t>['sql', 'python', 'ssis', 'ssrs', 'excel']</t>
  </si>
  <si>
    <t>Principal Data Engineer Kafka Iceberg Mesh Finance New York</t>
  </si>
  <si>
    <t>ComputerJobs</t>
  </si>
  <si>
    <t>Joseph Harry Ltd</t>
  </si>
  <si>
    <t>['java', 'python', 'sql', 'aws', 'oracle', 'gcp', 'kafka']</t>
  </si>
  <si>
    <t>Data Engineer Palantir Foundry</t>
  </si>
  <si>
    <t>V3techsol</t>
  </si>
  <si>
    <t>['java', 'vba', 'azure', 'snowflake', 'flow']</t>
  </si>
  <si>
    <t>Technical Lead - Azure Data Engineer with SAP HANA (Onsite)</t>
  </si>
  <si>
    <t>['sql', 'python', 'java', 'scala', 'azure', 'databricks', 'pyspark', 'spark', 'sap', 'flow']</t>
  </si>
  <si>
    <t>Lead Data Engineer - Remote NY</t>
  </si>
  <si>
    <t>Data Engineer for Event Logging and Meta Integration</t>
  </si>
  <si>
    <t>Data Engineering Lead - S&amp;P Global</t>
  </si>
  <si>
    <t>['java', 'scala', 'python', 'nosql', 'databricks', 'aws', 'snowflake', 'azure', 'gcp', 'tensorflow']</t>
  </si>
  <si>
    <t>Azure Data Engineer (Native US Citizen only W2 Contract)</t>
  </si>
  <si>
    <t>Cygnus Professionals Inc.</t>
  </si>
  <si>
    <t>Data Engineer (AWS, Databricks)</t>
  </si>
  <si>
    <t>Melville, NY</t>
  </si>
  <si>
    <t>Lead Data Engineer/Architect - PySpark</t>
  </si>
  <si>
    <t>['pyspark', 'power bi']</t>
  </si>
  <si>
    <t>Pioneering Evolution</t>
  </si>
  <si>
    <t>['go', 'postgresql', 'aws', 'redshift']</t>
  </si>
  <si>
    <t>Data Engineer (Senior)</t>
  </si>
  <si>
    <t>Dark Wolf Solutions</t>
  </si>
  <si>
    <t>['python', 'javascript', 'java', 'aws', 'react', 'spring', 'fastapi', 'django', 'flask', 'node.js', 'express', 'vue', 'svelte']</t>
  </si>
  <si>
    <t>QA Data Engineer - Now Hiring</t>
  </si>
  <si>
    <t>Freeport, ME</t>
  </si>
  <si>
    <t>DMV IT Service</t>
  </si>
  <si>
    <t>['sql', 'python', 'java', 'gcp', 'bigquery']</t>
  </si>
  <si>
    <t>['scala', 'python', 'sql', 'gcp', 'azure', 'hadoop', 'spark', 'kafka']</t>
  </si>
  <si>
    <t>Data Engineer - Financial Advisory Business Technology</t>
  </si>
  <si>
    <t>Lazard</t>
  </si>
  <si>
    <t>['sql', 'python', 'snowflake', 'alteryx']</t>
  </si>
  <si>
    <t>AVP, Data Engineer-Philadelphia or Whitehouse Station, NJ</t>
  </si>
  <si>
    <t>['sql', 'r', 'python', 'sql server', 'cognos', 'git', 'jenkins']</t>
  </si>
  <si>
    <t>Lead Big Data Engineering</t>
  </si>
  <si>
    <t>['python', 'java', 'scala', 'shell', 'snowflake', 'azure', 'databricks', 'oracle', 'spark', 'kafka', 'unix', 'linux']</t>
  </si>
  <si>
    <t>Data Engineer/Developer (Snowflake)</t>
  </si>
  <si>
    <t>Cayuse Holdings</t>
  </si>
  <si>
    <t>['sql', 'python', 'snowflake', 'aws', 'azure', 'spark', 'phoenix']</t>
  </si>
  <si>
    <t>Business Data Engineer - Full-time</t>
  </si>
  <si>
    <t>['sql', 'python', 'db2', 'sql server', 'oracle', 'azure', 'databricks', 'snowflake', 'spark', 'pyspark', 'excel', 'power bi', 'visio', 'unity']</t>
  </si>
  <si>
    <t>Network/Data Engineer (W2 Contract)</t>
  </si>
  <si>
    <t>['python', 'sql', 'snowflake', 'azure', 'gdpr', 'word']</t>
  </si>
  <si>
    <t>Snowflake Data Engineer with AWS (USC &amp; GC Only) - w2</t>
  </si>
  <si>
    <t>Cognisol</t>
  </si>
  <si>
    <t>['sql', 'snowflake', 'aws']</t>
  </si>
  <si>
    <t>Backend Data Engineer</t>
  </si>
  <si>
    <t>Beatport</t>
  </si>
  <si>
    <t>['sql', 'python', 'c#', 'nosql', 'sql server', 'mysql', 'firebase', 'firebase', 'oracle', 'snowflake', 'bigquery', 'gcp', 'django', 'express', 'looker', 'kubernetes']</t>
  </si>
  <si>
    <t>Data Engineer (TS/SCI)</t>
  </si>
  <si>
    <t>Maxar Technologies</t>
  </si>
  <si>
    <t>['python', 'bash', 'shell', 'powershell', 'aws', 'linux', 'git', 'ansible', 'terraform']</t>
  </si>
  <si>
    <t>['sql', 'nosql', 'python', 'java', 'scala', 'go', 'sql server', 'databricks', 'azure', 'snowflake', 'power bi', 'tableau', 'dax']</t>
  </si>
  <si>
    <t>GCP Data Engineer Only on W2</t>
  </si>
  <si>
    <t>Fixity Technologies</t>
  </si>
  <si>
    <t>['sql', 'python', 'gcp', 'bigquery', 'spark', 'hadoop', 'pyspark', 'numpy', 'pandas', 'terraform']</t>
  </si>
  <si>
    <t>['scala', 'java', 'python', 'nosql', 'sql', 'spark', 'hadoop', 'airflow', 'kafka', 'docker', 'kubernetes', 'github', 'jenkins']</t>
  </si>
  <si>
    <t>Principal Data Engineer (.5 FTE)</t>
  </si>
  <si>
    <t>Billings, MT</t>
  </si>
  <si>
    <t>Billings Clinic</t>
  </si>
  <si>
    <t>['t-sql', 'python', 'scala', 'sql', 'snowflake', 'aws', 'azure', 'oracle', 'github']</t>
  </si>
  <si>
    <t>Data Engineer - S&amp;P Global</t>
  </si>
  <si>
    <t>['python', 'sql', 'mongo', 'c', 'c#', 'postgresql', 'bigquery', 'azure', 'airflow', 'spark', 'git', 'docker', 'kubernetes', 'terraform']</t>
  </si>
  <si>
    <t>Data Engineer I (Reno, NV/ Hybrid, US)</t>
  </si>
  <si>
    <t>['python', 'sql', 'bigquery', 'gcp', 'kubernetes']</t>
  </si>
  <si>
    <t>Data Engineer, Google Trust and Safety</t>
  </si>
  <si>
    <t>['sql', 'python', 'spark', 'jupyter', 'tableau', 'power bi']</t>
  </si>
  <si>
    <t>IT Data Engineer - Level 1</t>
  </si>
  <si>
    <t>Cintas</t>
  </si>
  <si>
    <t>['sql', 'scala', 'python', 'go', 'gcp', 'bigquery', 'kafka', 'spark', 'airflow', 'hadoop']</t>
  </si>
  <si>
    <t>['sas', 'sas', 'r', 'python', 'shell', 'sql', 'oracle', 'hadoop']</t>
  </si>
  <si>
    <t>Data Engineering &amp; Business Intelligence Lead</t>
  </si>
  <si>
    <t>['python', 'sql', 'go', 'azure', 'databricks', 'pyspark', 'power bi', 'dax']</t>
  </si>
  <si>
    <t>Data Engineer III - Full-time / Part-time</t>
  </si>
  <si>
    <t>GCP Data Engineer - Senior Manager - Full-time</t>
  </si>
  <si>
    <t>Data Engineering Intern (Summer 2025)</t>
  </si>
  <si>
    <t>Zartico, Inc.</t>
  </si>
  <si>
    <t>['sql', 'python', 'bash', 'gcp', 'git']</t>
  </si>
  <si>
    <t>SolveIT Services Inc</t>
  </si>
  <si>
    <t>['sql', 'phoenix']</t>
  </si>
  <si>
    <t>KDB Data Engineer</t>
  </si>
  <si>
    <t>Hanover, NJ</t>
  </si>
  <si>
    <t>Emergent365</t>
  </si>
  <si>
    <t>['java', 'python', 'c++', 'aws', 'linux', 'git']</t>
  </si>
  <si>
    <t>Celonis Data Engineer- State &amp; Local Government - Full-time</t>
  </si>
  <si>
    <t>Analytics Data Engineering Product Manager</t>
  </si>
  <si>
    <t>UNITE HERE HEALTH</t>
  </si>
  <si>
    <t>['nosql', 'azure', 'aws', 'gcp', 'snowflake', 'databricks', 'spark', 'airflow', 'tableau', 'microstrategy', 'cognos', 'git']</t>
  </si>
  <si>
    <t>Epic Data Engineer</t>
  </si>
  <si>
    <t>Data Engineer, Emergency Services Unit</t>
  </si>
  <si>
    <t>['python', 'sql', 'aws', 'redshift', 'pandas', 'spark', 'power bi', 'tableau', 'git', 'airtable', 'slack']</t>
  </si>
  <si>
    <t>GCP Data Engineer- W2 Only (No H1b or OPTs)</t>
  </si>
  <si>
    <t>['sql', 'python', 'java', 'gcp', 'bigquery', 'phoenix', 'git', 'terraform']</t>
  </si>
  <si>
    <t>CliftonLarsonAllen</t>
  </si>
  <si>
    <t>D&amp;AA Data Engineer</t>
  </si>
  <si>
    <t>['sql', 'python', 'r', 'snowflake', 'tableau', 'sap']</t>
  </si>
  <si>
    <t>Data Engineer - Business Intelligence Specialist</t>
  </si>
  <si>
    <t>Lake Success, NY</t>
  </si>
  <si>
    <t>Director, Engineering - Cloudera Data Engineering</t>
  </si>
  <si>
    <t>Cloudera</t>
  </si>
  <si>
    <t>['spark', 'airflow']</t>
  </si>
  <si>
    <t>Data Engineer (Decision Science) - Full-time</t>
  </si>
  <si>
    <t>Paramount</t>
  </si>
  <si>
    <t>['sql', 'python', 'bigquery', 'gcp', 'looker']</t>
  </si>
  <si>
    <t>Sr Lead Data Engineer - Full-time</t>
  </si>
  <si>
    <t>JPMorgan Chase</t>
  </si>
  <si>
    <t>['python', 'aws', 'pyspark', 'git']</t>
  </si>
  <si>
    <t>Staff Software Engineer - Data Engineering (FinTech) (Remote)</t>
  </si>
  <si>
    <t>['sql', 'nosql', 'python', 'snowflake', 'pyspark']</t>
  </si>
  <si>
    <t>Data Engineer (Onsite) – 4466</t>
  </si>
  <si>
    <t>HIRECLOUT</t>
  </si>
  <si>
    <t>['python', 'java', 'sql', 'sql server', 'mysql', 'snowflake', 'airflow', 'power bi', 'tableau', 'qlik', 'ssis']</t>
  </si>
  <si>
    <t>Skillman, NJ</t>
  </si>
  <si>
    <t>['sql', 'hadoop', 'pyspark', 'airflow', 'kafka', 'tableau']</t>
  </si>
  <si>
    <t>Snowflake Data Engineer with AWS- w2 only</t>
  </si>
  <si>
    <t>Master Data Management Engineer</t>
  </si>
  <si>
    <t>IDR Inc.</t>
  </si>
  <si>
    <t>KForce</t>
  </si>
  <si>
    <t>['java', 'scala', 'spark', 'kafka']</t>
  </si>
  <si>
    <t>Director - Data Engineering</t>
  </si>
  <si>
    <t>['sql', 'python', 'azure', 'databricks', 'aws', 'gcp', 'snowflake', 'spark', 'tableau', 'power bi']</t>
  </si>
  <si>
    <t>Lead Data &amp; BI Engineer - Python/PowerBI</t>
  </si>
  <si>
    <t>['python', 'sql', 'sql server', 'oracle', 'pyspark', 'power bi', 'ssis', 'tableau']</t>
  </si>
  <si>
    <t>['python', 'ruby', 'ruby', 'sql', 'snowflake', 'aws', 'kafka', 'excel', 'docker', 'kubernetes']</t>
  </si>
  <si>
    <t>Project/Program Specialist (Data Engineer I)</t>
  </si>
  <si>
    <t>Sr. Data Engineer, Data Science Team - Full-time</t>
  </si>
  <si>
    <t>['python', 'sql', 'go', 'aws', 'snowflake', 'redshift', 'airflow', 'unix', 'github', 'git']</t>
  </si>
  <si>
    <t>Avondale, AZ</t>
  </si>
  <si>
    <t>['python', 'sql', 'c', 'databricks', 'aws', 'spark', 'kafka', 'power bi', 'tableau', 'git']</t>
  </si>
  <si>
    <t>Sr. Data Engineer II</t>
  </si>
  <si>
    <t>TrueML</t>
  </si>
  <si>
    <t>['python', 'sql', 'aws', 'snowflake', 'airflow', 'spark', 'terraform', 'kubernetes']</t>
  </si>
  <si>
    <t>Data Engineer, Data &amp; Analytics - 12 months contract</t>
  </si>
  <si>
    <t>Mississauga, ON, Canada</t>
  </si>
  <si>
    <t>Metro Supply Chain</t>
  </si>
  <si>
    <t>['python', 'sql', 'r', 'snowflake', 'azure', 'spark', 'ssis', 'power bi', 'sharepoint']</t>
  </si>
  <si>
    <t>Qualco</t>
  </si>
  <si>
    <t>['sql', 't-sql', 'python', 'r', 'sql server', 'gdpr', 'ssis', 'sharepoint', 'git']</t>
  </si>
  <si>
    <t>Lead Data Engineer Python, SQL, AWS</t>
  </si>
  <si>
    <t>['python', 'sql', 'java', 'scala', 'nosql', 'mongo', 'shell', 'mysql', 'cassandra', 'aws', 'redshift', 'snowflake', 'azure', 'hadoop', 'kafka', 'spark']</t>
  </si>
  <si>
    <t>Data Engineer (SQL &amp; Autosys) - Banking/Financial Services</t>
  </si>
  <si>
    <t>Radiate E Services Pvt Ltd</t>
  </si>
  <si>
    <t>Aloden Inc</t>
  </si>
  <si>
    <t>Epic Clarity Data Engineer</t>
  </si>
  <si>
    <t>['sql', 'snowflake', 'azure']</t>
  </si>
  <si>
    <t>AWS Big Data Engineer (Charlotte, NC) Nearby Inperson Interview</t>
  </si>
  <si>
    <t>iTvorks Inc</t>
  </si>
  <si>
    <t>['python', 'sql', 'nosql', 'postgresql', 'dynamodb', 'aws', 'redshift', 'spark', 'pandas', 'numpy', 'linux', 'tableau']</t>
  </si>
  <si>
    <t>Data Warehouse &amp; Analytics Engineer</t>
  </si>
  <si>
    <t>The Phoenix Group</t>
  </si>
  <si>
    <t>Learning Care Group</t>
  </si>
  <si>
    <t>['python', 'sql', 'sql server', 'azure', 'databricks']</t>
  </si>
  <si>
    <t>['python', 'sql', 'java', 'scala', 'aws', 'gcp', 'bigquery', 'pyspark', 'airflow', 'spark']</t>
  </si>
  <si>
    <t>Hadoop Data Engineer</t>
  </si>
  <si>
    <t>['scala', 'python', 'aws', 'hadoop', 'spark', 'kafka', 'jira']</t>
  </si>
  <si>
    <t>Doylestown, PA</t>
  </si>
  <si>
    <t>Tyndale Company, Inc.</t>
  </si>
  <si>
    <t>Engineer II – Big Data, GCP with Java SpringBoot</t>
  </si>
  <si>
    <t>['java', 'sql', 'mongodb', 'mongodb', 'mysql', 'postgresql', 'gcp', 'bigquery', 'spark', 'hadoop', 'spring', 'kubernetes', 'github']</t>
  </si>
  <si>
    <t>Engineer II Big Data, GCP with Java SpringBoot</t>
  </si>
  <si>
    <t>eTeam Inc.</t>
  </si>
  <si>
    <t>#Hiring AWS Data Engineer (19069-1) with Spark, Python, Glue-Atlanta, GA (Hybrid)-Locals only-C2C- CH</t>
  </si>
  <si>
    <t>['python', 'sql', 'aws', 'redshift', 'spark', 'pyspark', 'terraform', 'jira']</t>
  </si>
  <si>
    <t>Data Engineer - NAVSUP OIS - Remote</t>
  </si>
  <si>
    <t>Mechanicsburg, PA</t>
  </si>
  <si>
    <t>['sql', 'python', 'java', 'scala', 'go', 'mysql', 'oracle', 'aws', 'azure', 'aurora', 'gcp', 'hadoop', 'spark', 'kafka']</t>
  </si>
  <si>
    <t>IN-Manager Azure Data Engineer Data and Analytics Advisory Noida</t>
  </si>
  <si>
    <t>['scala', 'sql', 'python', 'sql server', 'postgresql', 'mysql', 'azure', 'databricks', 'pyspark', 'spark', 'hadoop']</t>
  </si>
  <si>
    <t>Glenview, IL (+4 others)</t>
  </si>
  <si>
    <t>Uline</t>
  </si>
  <si>
    <t>['sql', 'power bi', 'flow']</t>
  </si>
  <si>
    <t>ETL Data Engineer (multiple positions) in Brookfield, WI</t>
  </si>
  <si>
    <t>['sql', 'python', 'cassandra', 'spark', 'hadoop', 'kafka', 'excel', 'jenkins']</t>
  </si>
  <si>
    <t>Industrial Data Engineer</t>
  </si>
  <si>
    <t>Meridian, MS</t>
  </si>
  <si>
    <t>Atlas Roofing Corporation</t>
  </si>
  <si>
    <t>['python', 'r', 'sql', 'oracle', 'tensorflow', 'pytorch', 'scikit-learn']</t>
  </si>
  <si>
    <t>Groov</t>
  </si>
  <si>
    <t>['python', 'pandas', 'numpy', 'scikit-learn', 'power bi', 'tableau', 'flow']</t>
  </si>
  <si>
    <t>Lead Data Engineer (McLean - Richmond)</t>
  </si>
  <si>
    <t>Petersburg, VA</t>
  </si>
  <si>
    <t>IT Data Engineer Manager (HCA/ITD #10117623)</t>
  </si>
  <si>
    <t>State of New Mexico</t>
  </si>
  <si>
    <t>Lead Data Engineer - ETL &amp; SQL</t>
  </si>
  <si>
    <t>['sql', 'nosql', 'python', 'java', 'airflow', 'kubernetes', 'docker', 'git']</t>
  </si>
  <si>
    <t>Cloud Data Engineer, Specialist</t>
  </si>
  <si>
    <t>Stride, Inc.</t>
  </si>
  <si>
    <t>['python', 'sql', 'aws', 'snowflake', 'azure', 'excel', 'word', 'powerpoint', 'sharepoint']</t>
  </si>
  <si>
    <t>Paces (YC S22)</t>
  </si>
  <si>
    <t>['python', 'rust', 'scala', 'sql', 'aws', 'gcp', 'azure', 'spark', 'airflow']</t>
  </si>
  <si>
    <t>Data Engineer Gen AI</t>
  </si>
  <si>
    <t>Hexaware Technologies, Inc</t>
  </si>
  <si>
    <t>Prime Care Technologies</t>
  </si>
  <si>
    <t>['c#', 'sql', 'sql server', 'aws', 'azure', 'oracle', 'snowflake']</t>
  </si>
  <si>
    <t>Data Engineer - Azure + Databricks</t>
  </si>
  <si>
    <t>The Planet Group</t>
  </si>
  <si>
    <t>['sql', 'python', 'sql server', 'azure', 'databricks', 'git']</t>
  </si>
  <si>
    <t>Microsoft Fabric &amp; Spark Data Engineer</t>
  </si>
  <si>
    <t>Manchaca, TX</t>
  </si>
  <si>
    <t>['azure', 'spark', 'power bi', 'word', 'github']</t>
  </si>
  <si>
    <t>Data Engineer, PHP</t>
  </si>
  <si>
    <t>['postgresql', 'react']</t>
  </si>
  <si>
    <t>DCEO Engineer, Data Center Engineering Operations</t>
  </si>
  <si>
    <t>Entry Level Azure Data Engineer</t>
  </si>
  <si>
    <t>['sql', 'azure', 'pyspark']</t>
  </si>
  <si>
    <t>Lead Data Engineer (McLean | Richmond)</t>
  </si>
  <si>
    <t>GIS Analyst</t>
  </si>
  <si>
    <t>Data Engineer Python SQL</t>
  </si>
  <si>
    <t>['python', 'sql', 'databricks', 'aws', 'snowflake', 'pyspark', 'spark', 'terraform', 'gitlab']</t>
  </si>
  <si>
    <t>Lead Data Engineer - Onsite</t>
  </si>
  <si>
    <t>['scala', 'python', 'sql', 'aws', 'spark', 'hadoop']</t>
  </si>
  <si>
    <t>Data Warehouse Architect (no C2C or subcontractors)</t>
  </si>
  <si>
    <t>Dexian IT Solutions</t>
  </si>
  <si>
    <t>['sql', 'sql server', 'snowflake', 'azure', 'aws', 'power bi', 'ssrs', 'alteryx', 'ssis', 'tableau', 'qlik']</t>
  </si>
  <si>
    <t>Smksoft</t>
  </si>
  <si>
    <t>['sql', 'python', 't-sql', 'azure', 'databricks', 'git']</t>
  </si>
  <si>
    <t>Staff Data Engineer, Analytics</t>
  </si>
  <si>
    <t>New York, NY (+2 others)</t>
  </si>
  <si>
    <t>Character.AI</t>
  </si>
  <si>
    <t>['python', 'sql', 'bigquery', 'spark', 'airflow', 'flow']</t>
  </si>
  <si>
    <t>Data Engineer  [remote work</t>
  </si>
  <si>
    <t>BAE Systems, Inc.</t>
  </si>
  <si>
    <t>['python', 'java', 'scala', 'c++', 'sql', 'nosql', 'sql server', 'oracle', 'redshift', 'aws', 'azure', 'kafka', 'airflow', 'pyspark', 'tensorflow', 'pytorch', 'scikit-learn', 'keras', 'docker', 'kubernetes']</t>
  </si>
  <si>
    <t>Brooklyn, OH</t>
  </si>
  <si>
    <t>['sql', 'python', 'bigquery']</t>
  </si>
  <si>
    <t>['python', 'r', 'aws', 'numpy', 'pandas', 'jupyter', 'plotly', 'pytorch', 'linux', 'looker', 'tableau', 'word']</t>
  </si>
  <si>
    <t>Engineering (Data Products)</t>
  </si>
  <si>
    <t>Mutiny</t>
  </si>
  <si>
    <t>['python', 'typescript', 'kotlin', 'ruby', 'ruby', 'snowflake']</t>
  </si>
  <si>
    <t>AVP - Quantitative Data Engineer – Economic Forecasting (Hybrid)</t>
  </si>
  <si>
    <t>Electrical Engineer / Designer - Critical Facilities / Data Centre Design</t>
  </si>
  <si>
    <t>Alliance Search Partners</t>
  </si>
  <si>
    <t>Booz Allen Hamilton, Inc.</t>
  </si>
  <si>
    <t>['sas', 'sas', 'r', 'python', 'typescript', 'javascript', 'rshiny', 'tableau']</t>
  </si>
  <si>
    <t>Pasadena, TX</t>
  </si>
  <si>
    <t>Riverway Business Services</t>
  </si>
  <si>
    <t>['python', 'r', 'sql', 'azure', 'power bi', 'excel']</t>
  </si>
  <si>
    <t>IT Solutions INC</t>
  </si>
  <si>
    <t>['python', 'postgresql', 'snowflake', 'angular']</t>
  </si>
  <si>
    <t>['python', 'snowflake', 'oracle', 'aws', 'airflow', 'power bi']</t>
  </si>
  <si>
    <t>Data Engineer(Telecom Wireless Domain)</t>
  </si>
  <si>
    <t>['gcp', 'aws']</t>
  </si>
  <si>
    <t>Goochland, VA</t>
  </si>
  <si>
    <t>Aespatech,LLC</t>
  </si>
  <si>
    <t>['sql', 'databricks', 'azure', 'power bi']</t>
  </si>
  <si>
    <t>['sql', 'python', 'java', 'javascript', 'aws', 'azure', 'snowflake', 'hadoop', 'git']</t>
  </si>
  <si>
    <t>Data Engineer - Microsoft Fabric</t>
  </si>
  <si>
    <t>['sql', 'python', 'azure', 'pyspark', 'ssis']</t>
  </si>
  <si>
    <t>York Solutions, LLC</t>
  </si>
  <si>
    <t>['python', 'scala', 'java', 'nosql', 'cassandra', 'mysql', 'pyspark', 'spark', 'airflow', 'hadoop', 'docker']</t>
  </si>
  <si>
    <t>Field Data Engineer</t>
  </si>
  <si>
    <t>Ascend.io</t>
  </si>
  <si>
    <t>['python', 'java', 'scala', 'snowflake', 'databricks', 'aws', 'gcp', 'azure']</t>
  </si>
  <si>
    <t>TCS - Tata Consultancy Services</t>
  </si>
  <si>
    <t>['python', 'java', 'javascript', 'snowflake', 'aws', 'gcp', 'kafka', 'unix']</t>
  </si>
  <si>
    <t>Data Engineer, Infrastructure</t>
  </si>
  <si>
    <t>Notion</t>
  </si>
  <si>
    <t>['sql', 'python', 'java', 'scala', 'aws', 'gcp', 'azure', 'snowflake', 'redshift', 'spark', 'airflow', 'terraform', 'notion']</t>
  </si>
  <si>
    <t>PBM Data Engineer</t>
  </si>
  <si>
    <t>Buffalo Grove, IL</t>
  </si>
  <si>
    <t>['sql', 'sas', 'sas', 'python', 'r', 'bigquery', 'azure', 'linux', 'alteryx']</t>
  </si>
  <si>
    <t>Data Engineer (ETL)</t>
  </si>
  <si>
    <t>['sql', 'python', 'nosql', 'go', 'aws', 'snowflake', 'gcp', 'azure', 'unix']</t>
  </si>
  <si>
    <t>['python', 'sql', 'powershell', 'azure', 'databricks', 'aws', 'gcp', 'spark', 'jupyter', 'windows', 'power bi']</t>
  </si>
  <si>
    <t>Principal, Data Architecture &amp; Engineering</t>
  </si>
  <si>
    <t>['sql', 'python', 'scala', 'azure', 'aws', 'gcp', 'snowflake', 'databricks', 'bigquery', 'airflow', 'terraform']</t>
  </si>
  <si>
    <t>Live Data Production Editor, Sports (Must have knowledge in sports) 3</t>
  </si>
  <si>
    <t>Mumbai, Maharashtra, India</t>
  </si>
  <si>
    <t>Nielsen</t>
  </si>
  <si>
    <t>Site Reliability Engineer (Data)</t>
  </si>
  <si>
    <t>Zapier</t>
  </si>
  <si>
    <t>['python', 'typescript', 'bash', 'go', 'databricks', 'aws', 'airflow', 'terraform', 'kubernetes', 'unity']</t>
  </si>
  <si>
    <t>Tata Consultancy Service Limited</t>
  </si>
  <si>
    <t>(USA) Manager, Creative- Data Engineer, Creative Data &amp; Strategy</t>
  </si>
  <si>
    <t>['sas', 'sas', 'python', 'java', 'excel', 'tableau', 'power bi', 'word', 'powerpoint']</t>
  </si>
  <si>
    <t>Lead Data Engineer - Individual Contributor</t>
  </si>
  <si>
    <t>McLean, VA (+1 other)</t>
  </si>
  <si>
    <t>Sr Engineer, Data</t>
  </si>
  <si>
    <t>Data &amp; ML Engineer</t>
  </si>
  <si>
    <t>['c', 'python', 'r', 'snowflake', 'redshift', 'aws', 'pandas', 'numpy', 'scikit-learn', 'kafka', 'spark', 'hadoop', 'tensorflow', 'pytorch', 'phoenix', 'power bi', 'looker', 'tableau']</t>
  </si>
  <si>
    <t>Software Data Engineer - Python</t>
  </si>
  <si>
    <t>['python', 'sql', 'databricks', 'pandas', 'pyspark']</t>
  </si>
  <si>
    <t>American IT Systems</t>
  </si>
  <si>
    <t>['scala', 'python', 'aws', 'hadoop', 'pyspark', 'kafka', 'jira']</t>
  </si>
  <si>
    <t>['python', 'scala', 'java', 'dynamodb', 'elasticsearch', 'aws', 'spark']</t>
  </si>
  <si>
    <t>Data Engineer – Data Modelling &amp; Engineering</t>
  </si>
  <si>
    <t>infinitize solutions</t>
  </si>
  <si>
    <t>['python', 'shell', 'sql', 'azure', 'databricks', 'pyspark', 'power bi', 'ssis', 'gitlab']</t>
  </si>
  <si>
    <t>Ascensus</t>
  </si>
  <si>
    <t>Palantir Data Engineer</t>
  </si>
  <si>
    <t>['sql', 'python', 'kafka', 'pyspark']</t>
  </si>
  <si>
    <t>Data Engineer/SQL Developer - Onsite - St. Louis/Festus, MO</t>
  </si>
  <si>
    <t>Festus, MO</t>
  </si>
  <si>
    <t>Concero</t>
  </si>
  <si>
    <t>['sql', 'sql server', 'azure', 'tableau', 'ssrs', 'power bi']</t>
  </si>
  <si>
    <t>Sr. Data Engineer (Only W2 - No H1 and OPT)</t>
  </si>
  <si>
    <t>Brillfy Technology</t>
  </si>
  <si>
    <t>Idexcel Inc.</t>
  </si>
  <si>
    <t>['python', 'sql', 'db2', 'mysql', 'azure', 'oracle', 'flow']</t>
  </si>
  <si>
    <t>GNRSystems</t>
  </si>
  <si>
    <t>['sql', 'python', 'aws', 'azure', 'snowflake', 'databricks', 'redshift', 'spark', 'airflow', 'git', 'docker', 'kubernetes']</t>
  </si>
  <si>
    <t>['javascript', 'python', 'react', 'express', 'git']</t>
  </si>
  <si>
    <t>Big Data Engineer – Scala &amp; Apache Spark</t>
  </si>
  <si>
    <t>['scala', 'java', 'nosql', 'oracle', 'aws', 'gcp', 'azure', 'spark', 'hadoop', 'kafka', 'linux', 'git', 'jenkins', 'docker', 'kubernetes']</t>
  </si>
  <si>
    <t>AWS Data Engineer - Onsite</t>
  </si>
  <si>
    <t>['aws', 'snowflake']</t>
  </si>
  <si>
    <t>Accord Technologies Inc</t>
  </si>
  <si>
    <t>Distinguished Data Engineer</t>
  </si>
  <si>
    <t>Verizon</t>
  </si>
  <si>
    <t>['sql', 'python', 'oracle', 'aws', 'hadoop', 'spark']</t>
  </si>
  <si>
    <t>Azure Data Engineer- W2 only</t>
  </si>
  <si>
    <t>Hybrid role of Data Conversion Engineers in San Diego, CA</t>
  </si>
  <si>
    <t>Kaygen, Inc.</t>
  </si>
  <si>
    <t>['postgresql', 'aws']</t>
  </si>
  <si>
    <t>Research Data Engineer</t>
  </si>
  <si>
    <t>InsightGlobal</t>
  </si>
  <si>
    <t>['python', 'c++', 'pytorch', 'tensorflow']</t>
  </si>
  <si>
    <t>['python', 'bash', 'elasticsearch', 'flow']</t>
  </si>
  <si>
    <t>Data Engineer-Scope Scripting-Onsite@ Redmond, WA</t>
  </si>
  <si>
    <t>BURGEON IT SERVICES LLC</t>
  </si>
  <si>
    <t>['sql', 'c#', 'python', 'scala', 'azure']</t>
  </si>
  <si>
    <t>['scala', 'python', 'sql', 'aws', 'pyspark']</t>
  </si>
  <si>
    <t>Data Engineer – Privacy Infrastructure &amp; Analytics</t>
  </si>
  <si>
    <t>['sql', 'python', 'r', 'spreadsheet']</t>
  </si>
  <si>
    <t>Relativity Space</t>
  </si>
  <si>
    <t>['r', 'sql', 'python', 'redshift', 'aws', 'gcp', 'azure', 'airflow', 'git', 'kubernetes', 'terraform']</t>
  </si>
  <si>
    <t>['python', 'sql', 'c', 'elasticsearch', 'spark']</t>
  </si>
  <si>
    <t>Research Data Engineer II</t>
  </si>
  <si>
    <t>['sql', 'java', 'python', 'c', 'r', 'matlab', 'julia', 'linux', 'git', 'docker', 'kubernetes']</t>
  </si>
  <si>
    <t>Medical Analytics Data Engineer</t>
  </si>
  <si>
    <t>['sql', 'python', 'gcp', 'databricks', 'snowflake', 'pyspark', 'tableau']</t>
  </si>
  <si>
    <t>Regions Financial Corporation</t>
  </si>
  <si>
    <t>['python', 'scala', 'sql', 'no-sql', 'snowflake', 'aws', 'bigquery', 'kafka', 'terraform']</t>
  </si>
  <si>
    <t>Global Technical Talent</t>
  </si>
  <si>
    <t>['sql', 'sql server', 'snowflake', 'kafka']</t>
  </si>
  <si>
    <t>AVP AI and Data Engineering - Employee Benefits</t>
  </si>
  <si>
    <t>The Hartford Financial Services Group, Inc.</t>
  </si>
  <si>
    <t>['aws', 'gcp', 'snowflake']</t>
  </si>
  <si>
    <t>(USA) Ecolab USA Inc.</t>
  </si>
  <si>
    <t>Cypress HCM</t>
  </si>
  <si>
    <t>['sql', 'python', 'java', 'scala', 'sql server', 'postgresql', 'snowflake', 'aws', 'azure']</t>
  </si>
  <si>
    <t>Sr. Data Engineer - Enterprise Snowflake Experience Preferred</t>
  </si>
  <si>
    <t>DataOps</t>
  </si>
  <si>
    <t>['sql', 'python', 'nosql', 'azure', 'snowflake', 'gdpr', 'airflow', 'power bi', 'sap']</t>
  </si>
  <si>
    <t>Data Engineer, Analytics</t>
  </si>
  <si>
    <t>Data Engineer - SAP BTP</t>
  </si>
  <si>
    <t>Wayzata, MN</t>
  </si>
  <si>
    <t>TEKsystems c/o Allegis Group</t>
  </si>
  <si>
    <t>Data Engineer (TS/SCI Full Scope Poly)</t>
  </si>
  <si>
    <t>Seamless Migration</t>
  </si>
  <si>
    <t>['sql', 'python', 'bash', 'aws', 'databricks', 'spark', 'terraform']</t>
  </si>
  <si>
    <t>Lead Data Engineer - Remote</t>
  </si>
  <si>
    <t>['snowflake', 'azure']</t>
  </si>
  <si>
    <t>['mongodb', 'mongodb']</t>
  </si>
  <si>
    <t>Manager of Data Engineering</t>
  </si>
  <si>
    <t>['sql', 'python', 'azure', 'databricks', 'spark', 'ssrs', 'unity']</t>
  </si>
  <si>
    <t>Boston, MA (+9 others)</t>
  </si>
  <si>
    <t>Data Engineering Manager, Analytics (Facebook)</t>
  </si>
  <si>
    <t>Telematics Data Engineer</t>
  </si>
  <si>
    <t>['python', 'sql', 'scala', 'postgresql', 'aws', 'azure', 'gcp', 'kafka', 'spark', 'airflow', 'tableau', 'power bi']</t>
  </si>
  <si>
    <t>Sr. Data Engineer, Data Engineering</t>
  </si>
  <si>
    <t>Toronto, ON, Canada (+4 others)</t>
  </si>
  <si>
    <t>Tenstorrent Inc.</t>
  </si>
  <si>
    <t>['python', 'sql', 'no-sql', 'nosql', 'elasticsearch', 'aws', 'airflow', 'excel', 'terraform', 'docker', 'kubernetes', 'git', 'jira', 'unify']</t>
  </si>
  <si>
    <t>Specialist, Data Engineer (Python, SQL, Genesys)</t>
  </si>
  <si>
    <t>Nationwide Mutual Insurance Company</t>
  </si>
  <si>
    <t>['python', 'sql', 'r', 'shell', 'perl', 'ruby', 'ruby', 'sql server', 'databricks', 'snowflake', 'spark', 'unix', 'tableau', 'jenkins', 'git', 'unity', 'jira', 'confluence']</t>
  </si>
  <si>
    <t>Data Engineer (Hybrid in Madison, WI and Boston, MA only)</t>
  </si>
  <si>
    <t>['sql', 'python', 'java', 'aws', 'gcp', 'azure', 'linux', 'docker', 'terraform']</t>
  </si>
  <si>
    <t>Data Engineer Analyst</t>
  </si>
  <si>
    <t>Data Engineer 2</t>
  </si>
  <si>
    <t>Humana</t>
  </si>
  <si>
    <t>['scala', 'sql', 'databricks', 'spark']</t>
  </si>
  <si>
    <t>Lead Data Engineer (Remote)</t>
  </si>
  <si>
    <t>Inspira Financial</t>
  </si>
  <si>
    <t>['sql', 'python', 'typescript', 'gcp', 'node.js', 'terraform']</t>
  </si>
  <si>
    <t>Data Engineer - Commerce Product Data Engineering [Remote]</t>
  </si>
  <si>
    <t>Clewiston, FL</t>
  </si>
  <si>
    <t>DPR Construction</t>
  </si>
  <si>
    <t>['sql', 'python', 'snowflake', 'azure', 'aws', 'pyspark']</t>
  </si>
  <si>
    <t>AI /ML Data Engineering Specialist</t>
  </si>
  <si>
    <t>NimbusAITech LLC</t>
  </si>
  <si>
    <t>['python', 'java', 'scala', 'r', 'shell', 'mongodb', 'mongodb', 'cassandra', 'mysql', 'redis', 'aws', 'azure', 'tensorflow', 'keras', 'scikit-learn', 'spark', 'kafka', 'hadoop', 'pandas', 'nltk', 'linux', 'docker', 'kubernetes', 'ansible', 'terraform', 'git']</t>
  </si>
  <si>
    <t>Mid-Level Data Engineer - Full-time</t>
  </si>
  <si>
    <t>Albany, OH</t>
  </si>
  <si>
    <t>FINARTIX Fintech Solutions S.A.</t>
  </si>
  <si>
    <t>['sql', 'python', 'sql server', 'oracle', 'azure', 'databricks', 'airflow', 'ssis']</t>
  </si>
  <si>
    <t>Cloud &amp; AI Solution Data Engineer</t>
  </si>
  <si>
    <t>['sql', 'postgresql', 'azure', 'databricks', 'hadoop']</t>
  </si>
  <si>
    <t>Staff Data Engineer - IT (Sales &amp; Marketing) Hormel Foods (Austin, MN)</t>
  </si>
  <si>
    <t>Austin, MN</t>
  </si>
  <si>
    <t>Hormel Foods</t>
  </si>
  <si>
    <t>['sql', 'python', 'oracle', 'bigquery', 'tableau', 'flow']</t>
  </si>
  <si>
    <t>Data Engineer (Analytics Focus)</t>
  </si>
  <si>
    <t>Consumer Cellular, Inc.</t>
  </si>
  <si>
    <t>['python', 'sql', 'azure', 'spark', 'power bi']</t>
  </si>
  <si>
    <t>['sql', 'scala', 'azure', 'databricks', 'power bi']</t>
  </si>
  <si>
    <t>Data Engineer (Need Local to Alpharetta Only- F2F interview)</t>
  </si>
  <si>
    <t>['sql', 'python', 'vba', 'html', 'sql server', 'postgresql', 'oracle', 'snowflake', 'aws', 'hadoop', 'spark', 'ssis', 'alteryx', 'flow']</t>
  </si>
  <si>
    <t>Google Cloud Platform Data Engineer (W2 Only)</t>
  </si>
  <si>
    <t>Ohm Systems, Inc</t>
  </si>
  <si>
    <t>['python', 'sql', 'bigquery', 'pyspark', 'spark', 'kubernetes', 'jenkins', 'github']</t>
  </si>
  <si>
    <t>Advance Data Engineer (W2 Only)</t>
  </si>
  <si>
    <t>['python', 'databricks', 'pyspark', 'unity', 'github']</t>
  </si>
  <si>
    <t>Azure Data / Fabric Engineer</t>
  </si>
  <si>
    <t>Hekima Business Solution</t>
  </si>
  <si>
    <t>Lead Data Analytics Engineer - W2 role</t>
  </si>
  <si>
    <t>Woodcliff Lake, NJ</t>
  </si>
  <si>
    <t>Datasoft tech</t>
  </si>
  <si>
    <t>['sql', 'aws', 'qlik']</t>
  </si>
  <si>
    <t>Data Engineer (Remote - EST) -  Christian Faith</t>
  </si>
  <si>
    <t>Pearson Carter</t>
  </si>
  <si>
    <t>['sql', 't-sql', 'sql server', 'azure', 'aws', 'power bi', 'ssrs']</t>
  </si>
  <si>
    <t>Kansas City, KS</t>
  </si>
  <si>
    <t>['nosql', 'shell', 'sql', 'scala', 'java', 'python', 'go', 'aws', 'gcp', 'azure', 'hadoop', 'kafka', 'spark', 'git']</t>
  </si>
  <si>
    <t>North Brunswick Township, NJ</t>
  </si>
  <si>
    <t>Pinnacle Group Workplace Solutions Provider</t>
  </si>
  <si>
    <t>['java', 'sql', 'spring', 'angular', 'linux', 'unix', 'github']</t>
  </si>
  <si>
    <t>Big Cloud Data Engineer</t>
  </si>
  <si>
    <t>Talascend</t>
  </si>
  <si>
    <t>['c++', 'python', 'java', 'spark', 'hadoop']</t>
  </si>
  <si>
    <t>Richfield, OH</t>
  </si>
  <si>
    <t>['bash', 'python', 'perl', 'postgresql', 'oracle', 'aws']</t>
  </si>
  <si>
    <t>Data Engineer/Developer - Only Full Time(USC/GC)</t>
  </si>
  <si>
    <t>Programmers.io</t>
  </si>
  <si>
    <t>['sql', 'python', 'c#', 'sql server', 'azure', 'power bi', 'excel', 'docker']</t>
  </si>
  <si>
    <t>Intermediate Analytics Data Engineer</t>
  </si>
  <si>
    <t>Cencora</t>
  </si>
  <si>
    <t>['nosql', 'sql', 'python', 'sql server', 'azure', 'hadoop', 'spark', 'express']</t>
  </si>
  <si>
    <t>AI/ML &amp; Data Engineering Specialist</t>
  </si>
  <si>
    <t>Ravh IT Solutions</t>
  </si>
  <si>
    <t>Bilingual Data Engineer</t>
  </si>
  <si>
    <t>Bogota, NJ</t>
  </si>
  <si>
    <t>['bash', 'sql', 'aws', 'yarn']</t>
  </si>
  <si>
    <t>Emblue</t>
  </si>
  <si>
    <t>Qualis Corporation</t>
  </si>
  <si>
    <t>Advanced Analytics Data Engineer, AppleCare</t>
  </si>
  <si>
    <t>['sql', 'python', 'snowflake', 'tableau', 'splunk', 'github']</t>
  </si>
  <si>
    <t>Data Engineer (ETL &amp; Graph QL)</t>
  </si>
  <si>
    <t>Data Engineer - Scala, Airflow, SQL, Spark, Python, GCP</t>
  </si>
  <si>
    <t>Apex System Solutions LLC</t>
  </si>
  <si>
    <t>['scala', 'sql', 'python', 'airflow', 'spark']</t>
  </si>
  <si>
    <t>Data Engineer (local to Minneapolis only)</t>
  </si>
  <si>
    <t>Burnsville, MN</t>
  </si>
  <si>
    <t>TriCom Technical Services</t>
  </si>
  <si>
    <t>PropelMindz LLC</t>
  </si>
  <si>
    <t>['sql', 'shell', 'snowflake', 'aws', 'azure', 'gcp', 'hadoop', 'kafka', 'spark']</t>
  </si>
  <si>
    <t>Python Data Engineer</t>
  </si>
  <si>
    <t>Trinity Technology Solutions LLC</t>
  </si>
  <si>
    <t>['python', 'go', 'azure', 'databricks', 'pyspark']</t>
  </si>
  <si>
    <t>Data AI Engineer</t>
  </si>
  <si>
    <t>MatrixCloud</t>
  </si>
  <si>
    <t>['python', 'sql', 'aws', 'azure', 'gcp', 'kafka', 'spark', 'airflow', 'tensorflow', 'pytorch', 'kubernetes']</t>
  </si>
  <si>
    <t>Urgent Hiring -Data Engineer - 12+Month - Contract - Hybrid</t>
  </si>
  <si>
    <t>['python', 'sql', 'java', 'mongodb', 'mongodb', 'azure', 'databricks', 'pyspark']</t>
  </si>
  <si>
    <t>['sql', 'python', 'spark', 'hadoop', 'microsoft teams']</t>
  </si>
  <si>
    <t>Quality Assurance Engineer - Enterprise Data - Skillman, NJ</t>
  </si>
  <si>
    <t>['python', 'javascript', 'postgresql', 'azure', 'jupyter', 'node.js', 'linux', 'windows', 'git', 'jenkins']</t>
  </si>
  <si>
    <t>Data Engineer with Machine learning and Python / contract W2</t>
  </si>
  <si>
    <t>['python', 'pandas', 'numpy', 'matplotlib', 'scikit-learn', 'tensorflow', 'pyspark', 'spark']</t>
  </si>
  <si>
    <t>Data Analytics and Vertical Engineering - Claims Domain Engineer</t>
  </si>
  <si>
    <t>['python', 'c#', 'sql', 'nosql', 'java', 'c++', 'powershell', 'scala', 'azure', 'aws', 'gcp', 'hadoop', 'kafka', 'spark', 'spring', 'graphql', 'windows', 'qlik', 'microstrategy', 'excel', 'docker', 'kubernetes', 'git', 'yarn', 'jenkins']</t>
  </si>
  <si>
    <t>Prophecy Consulting</t>
  </si>
  <si>
    <t>['scala', 'python', 'spark']</t>
  </si>
  <si>
    <t>Maryland Line, MD</t>
  </si>
  <si>
    <t>GenZJobs</t>
  </si>
  <si>
    <t>['spark', 'docker', 'kubernetes']</t>
  </si>
  <si>
    <t>Ad Platform Data Engineer</t>
  </si>
  <si>
    <t>['python', 'pyspark']</t>
  </si>
  <si>
    <t>Senior Data and AI Engineer</t>
  </si>
  <si>
    <t>Plymouth, MA</t>
  </si>
  <si>
    <t>Rockland Trust</t>
  </si>
  <si>
    <t>['sql', 'python', 'azure', 'bigquery', 'snowflake', 'redshift', 'aws', 'airflow', 'pytorch', 'tensorflow', 'kafka', 'github']</t>
  </si>
  <si>
    <t>Big Data &amp; Snowflake Data Engineer</t>
  </si>
  <si>
    <t>Columbia, IA</t>
  </si>
  <si>
    <t>['python', 'sql', 'scala', 'azure', 'databricks', 'aws', 'gcp', 'pyspark', 'spark', 'hadoop']</t>
  </si>
  <si>
    <t>Azalea Park, FL</t>
  </si>
  <si>
    <t>VDart Inc</t>
  </si>
  <si>
    <t>Data engineer in Monitoring and Screening Tribe</t>
  </si>
  <si>
    <t>Vilnius, Vilnius City Municipality, Lithuania</t>
  </si>
  <si>
    <t>Danske Bank</t>
  </si>
  <si>
    <t>['scala', 'java', 'aws', 'gcp', 'azure', 'spark', 'airflow', 'git']</t>
  </si>
  <si>
    <t>Data Engineer, Revenue Platforms</t>
  </si>
  <si>
    <t>['python', 'java', 'sql', 'javascript', 'html', 'css', 'react', 'angular']</t>
  </si>
  <si>
    <t>Data Engineer with Consulting Experience - Must be local to Chicago</t>
  </si>
  <si>
    <t>Access Search, Inc.</t>
  </si>
  <si>
    <t>['python', 'sql', 'databricks', 'snowflake', 'power bi', 'dax']</t>
  </si>
  <si>
    <t>Infrastructure Operations Data Engineer, Infra AGE</t>
  </si>
  <si>
    <t>Data Analysis Engineer 1 - Industrial, Continuous Improvement</t>
  </si>
  <si>
    <t>Newcomerstown, OH</t>
  </si>
  <si>
    <t>['python', 'azure', 'spark']</t>
  </si>
  <si>
    <t>Anderson, SC</t>
  </si>
  <si>
    <t>['sql', 'bigquery', 'airflow']</t>
  </si>
  <si>
    <t>Data Engineer - Geospatial</t>
  </si>
  <si>
    <t>Principal Engineer - Data Private Cloud</t>
  </si>
  <si>
    <t>Twin Falls, ID</t>
  </si>
  <si>
    <t>['mongodb', 'mongodb', 'postgresql', 'mysql', 'hadoop', 'spark', 'kafka', 'linux']</t>
  </si>
  <si>
    <t>Lead Data Engineering Expert (SAP/ BODS - Development &amp; Integration expertise)</t>
  </si>
  <si>
    <t>MindHat LLC</t>
  </si>
  <si>
    <t>Nationwide</t>
  </si>
  <si>
    <t>Gift Card Analyst</t>
  </si>
  <si>
    <t>Kansas City, MO</t>
  </si>
  <si>
    <t>Data Engineering</t>
  </si>
  <si>
    <t>targetjobs UK</t>
  </si>
  <si>
    <t>['python', 'sql', 'aws', 'pyspark']</t>
  </si>
  <si>
    <t>Lead Data Engineer - Remote, (Eastern Time)</t>
  </si>
  <si>
    <t>Arch Capital Group Ltd.</t>
  </si>
  <si>
    <t>['python', 'sql', 'snowflake', 'azure', 'arch', 'power bi']</t>
  </si>
  <si>
    <t>Data Engineering Lead (AWS Python)</t>
  </si>
  <si>
    <t>HarveyNashUSA</t>
  </si>
  <si>
    <t>['python', 'sql', 'aws', 'redshift', 'aurora', 'snowflake', 'gcp', 'bigquery', 'airflow', 'looker', 'kubernetes', 'docker']</t>
  </si>
  <si>
    <t>East Montpelier, VT</t>
  </si>
  <si>
    <t>['t-sql', 'sql', 'sql server', 'snowflake', 'azure', 'ssis', 'excel']</t>
  </si>
  <si>
    <t>Master Data Engineer</t>
  </si>
  <si>
    <t>['java', 'python', 't-sql', 'azure', 'spring', 'sap']</t>
  </si>
  <si>
    <t>Especialista Data Engineering</t>
  </si>
  <si>
    <t>Volaris</t>
  </si>
  <si>
    <t>['javascript', 'python']</t>
  </si>
  <si>
    <t>Powerwell</t>
  </si>
  <si>
    <t>['microsoft teams']</t>
  </si>
  <si>
    <t>Watertown, TN</t>
  </si>
  <si>
    <t>LaSalle Network</t>
  </si>
  <si>
    <t>['sql', 'python', 'c#', 'azure', 'hadoop', 'spark']</t>
  </si>
  <si>
    <t>AI/Data Engineer – LLMs, RAG Systems &amp; CRM Integration</t>
  </si>
  <si>
    <t>RaYnmaker</t>
  </si>
  <si>
    <t>['sql', 'python', 'aws', 'gcp', 'fastapi', 'flask', 'docker']</t>
  </si>
  <si>
    <t>['scala', 'java', 'python', 'azure', 'databricks', 'spark', 'terraform', 'gitlab', 'docker', 'kubernetes']</t>
  </si>
  <si>
    <t>Data Engineer III/ Talend ETL Developer (Remote), Day Shift, Information Technology</t>
  </si>
  <si>
    <t>002 Support Center - Shared Services</t>
  </si>
  <si>
    <t>['java', 'sql', 'snowflake', 'aws', 'azure', 'oracle', 'power bi', 'tableau']</t>
  </si>
  <si>
    <t>Denver Broncos Football Club</t>
  </si>
  <si>
    <t>['python', 'r', 'c#', 'sql', 'nosql', 'sql server', 'postgresql', 'aws', 'azure', 'airflow', 'flow', 'docker', 'kubernetes']</t>
  </si>
  <si>
    <t>MattoBoard</t>
  </si>
  <si>
    <t>['elasticsearch']</t>
  </si>
  <si>
    <t>Clinical Data Engineer - Full-time</t>
  </si>
  <si>
    <t>['sql', 'r', 'python', 'aws', 'redshift', 'snowflake', 'gcp', 'tableau', 'flow']</t>
  </si>
  <si>
    <t>Data Engineer, Physical Security</t>
  </si>
  <si>
    <t>['python', 'java', 'sql', 'javascript', 'html', 'css', 'sql server', 'react', 'angular']</t>
  </si>
  <si>
    <t>Utility Systems Data Engineer</t>
  </si>
  <si>
    <t>TAA Solutions LLC</t>
  </si>
  <si>
    <t>['matlab', 'c', 'python', 'sql', 'oracle', 'azure', 'power bi']</t>
  </si>
  <si>
    <t>Tecovas</t>
  </si>
  <si>
    <t>['sql', 'gcp', 'bigquery', 'airflow', 'tableau', 'terraform']</t>
  </si>
  <si>
    <t>Data Engineer, Finance Allocation Engine</t>
  </si>
  <si>
    <t>['sql', 'scala', 'python', 'redshift', 'hadoop', 'spark', 'ssis']</t>
  </si>
  <si>
    <t>Manufacturing Data Engineer</t>
  </si>
  <si>
    <t>Ferrara Candy Company, Inc.</t>
  </si>
  <si>
    <t>['sql', 'python', 'r', 'vba', 'tableau', 'power bi', 'sap']</t>
  </si>
  <si>
    <t>Lebanon, TN</t>
  </si>
  <si>
    <t>Staff Production Data Engineer</t>
  </si>
  <si>
    <t>CDK Global</t>
  </si>
  <si>
    <t>['sql', 'powershell', 'python', 'bash', 'sql server', 'postgresql', 'mysql', 'aws', 'azure', 'redshift', 'aurora', 'snowflake', 'airflow', 'kafka', 'ssis', 'qlik', 'looker', 'git', 'terraform', 'docker', 'kubernetes']</t>
  </si>
  <si>
    <t>Ferrara</t>
  </si>
  <si>
    <t>Distinguished Data and Analytics Engineer</t>
  </si>
  <si>
    <t>['aws', 'azure', 'gcp', 'excel', 'tableau', 'power bi']</t>
  </si>
  <si>
    <t>Data Engineer, San Francisco, CA</t>
  </si>
  <si>
    <t>HomeLight</t>
  </si>
  <si>
    <t>['python', 'sql', 'elasticsearch', 'aws', 'airflow', 'django']</t>
  </si>
  <si>
    <t>AI Engineer (Data Engineer)</t>
  </si>
  <si>
    <t>['sql', 'nosql', 'python', 'mysql', 'aws', 'azure', 'graphql', 'docker', 'kubernetes', 'jenkins', 'terraform', 'flow', 'git']</t>
  </si>
  <si>
    <t>InTTrust</t>
  </si>
  <si>
    <t>['sql', 'c#', 'sql server', 'ssis', 'ssrs', 'flow']</t>
  </si>
  <si>
    <t>Big Data Engineer | Weehawken, NJ, USA</t>
  </si>
  <si>
    <t>Synechron Inc.</t>
  </si>
  <si>
    <t>Database/Optimizer Engineering Intern</t>
  </si>
  <si>
    <t>['c++', 'sql', 'aws', 'azure', 'hadoop']</t>
  </si>
  <si>
    <t>['sql', 'python', 'scala', 'azure', 'databricks', 'oracle', 'aws', 'gcp', 'spark', 'git', 'jira']</t>
  </si>
  <si>
    <t>Data Engineer AWS/Snowflake to GCP Migration</t>
  </si>
  <si>
    <t>Compunnel</t>
  </si>
  <si>
    <t>['sql', 'gcp', 'bigquery', 'snowflake', 'terraform']</t>
  </si>
  <si>
    <t>Data Engineering Director | Fulltime | KOP(Hybrid) - Full-time</t>
  </si>
  <si>
    <t>['aws', 'azure', 'snowflake', 'hadoop', 'spark', 'kafka']</t>
  </si>
  <si>
    <t>Quantitative Management Associates</t>
  </si>
  <si>
    <t>['python', 'r', 'sql', 'java', 'scala', 'shell', 'nosql', 'azure', 'spark', 'power bi', 'excel', 'terraform']</t>
  </si>
  <si>
    <t>GCP Data Engineer - Manager - Full-time</t>
  </si>
  <si>
    <t>Data Engineer III (Hybrid - US)</t>
  </si>
  <si>
    <t>Boston, MA (+4 others)</t>
  </si>
  <si>
    <t>Energy Solutions</t>
  </si>
  <si>
    <t>['sql', 'python', 'mysql', 'sql server', 'aws', 'redshift', 'oracle']</t>
  </si>
  <si>
    <t>Baton Rouge, LA</t>
  </si>
  <si>
    <t>['sql', 'snowflake', 'databricks', 'aws', 'azure', 'spark', 'alteryx']</t>
  </si>
  <si>
    <t>Data Engineer- Sr. Consultant level- Data Serving</t>
  </si>
  <si>
    <t>['java', 'python', 'golang', 'nosql', 'mysql', 'db2', 'redis', 'cassandra', 'kafka', 'spark', 'yarn', 'kubernetes']</t>
  </si>
  <si>
    <t>['sql', 'python', 'scala', 'dynamodb', 'redis', 'databricks', 'snowflake', 'redshift', 'gdpr', 'jupyter', 'airflow', 'kubernetes']</t>
  </si>
  <si>
    <t>Data Engineer III - Full-time</t>
  </si>
  <si>
    <t>Bank of America</t>
  </si>
  <si>
    <t>['sql', 'shell', 'bash', 'python', 'db2', 'sql server', 'oracle', 'hadoop', 'spark', 'pyspark', 'kafka', 'phoenix', 'bitbucket', 'jira']</t>
  </si>
  <si>
    <t>Information Security Engineer I</t>
  </si>
  <si>
    <t>['splunk', 'wire']</t>
  </si>
  <si>
    <t>Data Engineer | Automate, Optimize &amp; Scale Data Workflows</t>
  </si>
  <si>
    <t>['python', 'sql', 'aws', 'gcp', 'azure', 'snowflake', 'bigquery', 'airflow', 'kafka', 'excel', 'terraform', 'pulumi', 'docker', 'kubernetes']</t>
  </si>
  <si>
    <t>Lead Data Engineer - ETL &amp; SQL - Full-time</t>
  </si>
  <si>
    <t>GCP Data Engineer (Vertex AI)</t>
  </si>
  <si>
    <t>['sql', 'nosql', 'python', 'gcp', 'databricks', 'bigquery', 'pyspark', 'spark', 'kafka', 'git', 'github']</t>
  </si>
  <si>
    <t>Associate Cloud Data Engineer ( SQL , Python , ETL, Cloud )</t>
  </si>
  <si>
    <t>['python', 'sql', 'bash', 'shell', 'azure', 'aws', 'bigquery', 'hadoop', 'airflow', 'unix', 'tableau', 'alteryx']</t>
  </si>
  <si>
    <t>Data Engineer - Research Platform - Quant Hedge Fund - $325k</t>
  </si>
  <si>
    <t>Paragon Alpha - Hedge Fund Talent Business</t>
  </si>
  <si>
    <t>Callaway Golf</t>
  </si>
  <si>
    <t>['python', 'sql', 'javascript', 'snowflake', 'azure', 'aws', 'spark', 'tensorflow', 'pytorch', 'scikit-learn', 'react', 'node.js', 'git', 'kubernetes', 'terraform']</t>
  </si>
  <si>
    <t>Associate-Data Engineer - Hybrid</t>
  </si>
  <si>
    <t>['dart', 'sql', 'mongodb', 'mongodb', 'hadoop', 'unix']</t>
  </si>
  <si>
    <t>['sql', 'python', 'sql server', 'gcp', 'ssis', 'ssrs', 'github']</t>
  </si>
  <si>
    <t>Sr Data Engineer - Hybrid</t>
  </si>
  <si>
    <t>Carlstadt, NJ</t>
  </si>
  <si>
    <t>['python', 'bash', 'powershell', 'aws', 'azure', 'oracle', 'vmware', 'gdpr', 'linux', 'windows', 'ansible', 'terraform', 'puppet', 'docker', 'kubernetes', 'jenkins', 'gitlab']</t>
  </si>
  <si>
    <t>Data Engineer (AWS)</t>
  </si>
  <si>
    <t>['sql', 'python', 'postgresql', 'sql server', 'aws', 'aurora', 'redshift', 'oracle', 'kafka', 'airflow', 'excel', 'power bi', 'ssrs']</t>
  </si>
  <si>
    <t>Google Cloud Platform Data Engineer - Onsite/Remote</t>
  </si>
  <si>
    <t>Ohio</t>
  </si>
  <si>
    <t>RightTalents</t>
  </si>
  <si>
    <t>['sql', 'python', 'bigquery', 'github', 'terraform']</t>
  </si>
  <si>
    <t>Data Warehousing Specialist, SME - IMC0789</t>
  </si>
  <si>
    <t>Innovative Management Concepts, Inc.</t>
  </si>
  <si>
    <t>['sql', 'sql server', 'oracle', 'aws', 'power bi', 'tableau', 'word', 'sharepoint', 'excel', 'powerpoint', 'visio', 'ssis']</t>
  </si>
  <si>
    <t>Data Architect / Data Engineer</t>
  </si>
  <si>
    <t>Palm Bay, FL</t>
  </si>
  <si>
    <t>Data Engineer, American Airlines New</t>
  </si>
  <si>
    <t>['sql', 'python', 'sql server', 'azure', 'databricks', 'pyspark', 'spark', 'unix', 'power bi', 'cognos', 'github', 'terraform']</t>
  </si>
  <si>
    <t>Data Engineer- Spring Boot</t>
  </si>
  <si>
    <t>Yonkers, NY</t>
  </si>
  <si>
    <t>Consumer Reports</t>
  </si>
  <si>
    <t>['java', 'python', 'sql', 'spring', 'angular']</t>
  </si>
  <si>
    <t>Integration Data Engineer</t>
  </si>
  <si>
    <t>['sql', 'python', 'sql server', 'databricks', 'azure', 'snowflake', 'pyspark', 'pandas']</t>
  </si>
  <si>
    <t>34191A Engineer - Data analysis</t>
  </si>
  <si>
    <t>Data Migration - Data Engineer</t>
  </si>
  <si>
    <t>Diamondpick</t>
  </si>
  <si>
    <t>['sql', 'python', 'shell', 'db2', 'sql server', 'pandas']</t>
  </si>
  <si>
    <t>Staff Engineer - Data Engineering &amp; Analytics</t>
  </si>
  <si>
    <t>['python', 'sql', 'nosql', 'no-sql', 'sql server', 'azure', 'aws', 'gcp', 'databricks', 'spark', 'kafka', 'airflow', 'power bi', 'ssis', 'excel', 'docker', 'kubernetes', 'git']</t>
  </si>
  <si>
    <t>Staff Data Engineer, Clearing Platform</t>
  </si>
  <si>
    <t>Altruist</t>
  </si>
  <si>
    <t>['python', 'java', 'nosql', 'redis', 'elasticsearch', 'snowflake', 'aws', 'airflow', 'hadoop', 'spark', 'jenkins', 'gitlab']</t>
  </si>
  <si>
    <t>['python', 'sql', 'cassandra', 'aws']</t>
  </si>
  <si>
    <t>IMC</t>
  </si>
  <si>
    <t>['bash', 'python', 'colocation', 'linux']</t>
  </si>
  <si>
    <t>Righttalents LLC</t>
  </si>
  <si>
    <t>['sql', 'python', 'gcp', 'bigquery', 'github', 'terraform']</t>
  </si>
  <si>
    <t>Rebyc Recruiting</t>
  </si>
  <si>
    <t>['sql', 'python', 'java', 'azure', 'aws', 'gcp', 'snowflake', 'bigquery', 'redshift', 'hadoop', 'spark']</t>
  </si>
  <si>
    <t>"Copilot Data Engineer" AND "Fannie Mae"</t>
  </si>
  <si>
    <t>Data Engineer / Palantir Foundry Specialist</t>
  </si>
  <si>
    <t>['sql', 'python', 'scala', 'kafka', 'pyspark', 'spark']</t>
  </si>
  <si>
    <t>Senior Staff IT Data Engineer</t>
  </si>
  <si>
    <t>Palo Alto Networks</t>
  </si>
  <si>
    <t>['sql', 'gcp', 'spark', 'airflow', 'kafka', 'tableau', 'sap']</t>
  </si>
  <si>
    <t>Data Engineer Risk Analytics &amp; Big Data Integration (Hadoop/SQL)</t>
  </si>
  <si>
    <t>['sql', 'hadoop', 'jenkins', 'github', 'confluence']</t>
  </si>
  <si>
    <t>Data Engineer - 2 years experience; Hybrid 40% Office/60% Home</t>
  </si>
  <si>
    <t>Bluffdale, UT</t>
  </si>
  <si>
    <t>GTMS</t>
  </si>
  <si>
    <t>['sql', 'python', 'sql server', 'snowflake', 'github']</t>
  </si>
  <si>
    <t>Data Engineer - 2 years experience; Hybrid position</t>
  </si>
  <si>
    <t>Sr. MDM Data Engineer - Full-time</t>
  </si>
  <si>
    <t>Blue Cross Blue Shield of Massachusetts</t>
  </si>
  <si>
    <t>['sql', 'nosql', 'mongodb', 'mongodb', 'c', 'oracle']</t>
  </si>
  <si>
    <t>Lead Data Analytics Engineer : 197084</t>
  </si>
  <si>
    <t>HKA Enterprises</t>
  </si>
  <si>
    <t>Sr Data Engineer - Remote</t>
  </si>
  <si>
    <t>['python', 'sql', 't-sql', 'sql server', 'snowflake', 'azure', 'oracle', 'github', 'svn']</t>
  </si>
  <si>
    <t>ADC Engineer I, Non-Relational Database Services</t>
  </si>
  <si>
    <t>['dynamodb', 'aws', 'linux']</t>
  </si>
  <si>
    <t>Fremont, OH</t>
  </si>
  <si>
    <t>Data Engineer II - Kafka - Python - SQL</t>
  </si>
  <si>
    <t>Zeektek</t>
  </si>
  <si>
    <t>['python', 'sql', 'c#', 'java', 'kafka']</t>
  </si>
  <si>
    <t>Data Engineer II – AWS Cloud/ETL - Full-time</t>
  </si>
  <si>
    <t>['python', 'sql', 'dynamodb', 'aws', 'databricks', 'snowflake', 'kafka', 'terraform', 'jenkins', 'github', 'docker']</t>
  </si>
  <si>
    <t>Longview, TX</t>
  </si>
  <si>
    <t>Senior Principal Thermal Engineer - Data Center</t>
  </si>
  <si>
    <t>['matlab', 'python', 'sql', 'oracle', 'airflow', 'express', 'tableau', 'flow']</t>
  </si>
  <si>
    <t>MDM Data Engineer</t>
  </si>
  <si>
    <t>Philip Morris International</t>
  </si>
  <si>
    <t>['sql', 'snowflake', 'azure', 'sap']</t>
  </si>
  <si>
    <t>Lead Data Engineer (Big Data, Scala, AWS, Python)</t>
  </si>
  <si>
    <t>['scala', 'python', 'java', 'nosql', 'sql', 'mongo', 'shell', 'mysql', 'cassandra', 'aws', 'redshift', 'snowflake', 'azure', 'hadoop', 'kafka', 'spark']</t>
  </si>
  <si>
    <t>Senior Insider Risk Data Engineer</t>
  </si>
  <si>
    <t>Tennessee</t>
  </si>
  <si>
    <t>Product Manager – Experimentation Data Engineering</t>
  </si>
  <si>
    <t>Numentica</t>
  </si>
  <si>
    <t>['databricks', 'snowflake', 'jira', 'airtable', 'confluence']</t>
  </si>
  <si>
    <t>['python', 'sql', 'java', 'postgresql', 'aws', 'aurora', 'redshift', 'kafka', 'hadoop', 'spark', 'kubernetes', 'terraform', 'git']</t>
  </si>
  <si>
    <t>Lead AWS Data Engineer</t>
  </si>
  <si>
    <t>['python', 'sql', 'nosql', 'aws', 'azure', 'gcp', 'spark', 'kafka', 'airflow']</t>
  </si>
  <si>
    <t>Data Engineer - Python</t>
  </si>
  <si>
    <t>Cairo, Egypt</t>
  </si>
  <si>
    <t>Arpu Telecommunication Services</t>
  </si>
  <si>
    <t>['sql', 'java', 'mysql', 'spring']</t>
  </si>
  <si>
    <t>Azure Data Engineer Needed to Fix Data Pipeline Issues</t>
  </si>
  <si>
    <t>['sql', 'python', 'sql server', 'postgresql', 'azure', 'spark', 'pyspark', 'git']</t>
  </si>
  <si>
    <t>Data Engineering Analyst (Hybrid)</t>
  </si>
  <si>
    <t>Securian Financial</t>
  </si>
  <si>
    <t>['sql', 'java', 'python', 'aws', 'redshift']</t>
  </si>
  <si>
    <t>Data Engineer (Secret Clearance)</t>
  </si>
  <si>
    <t>DCI Solutions</t>
  </si>
  <si>
    <t>['python', 'sql', 'r', 'spark', 'pyspark', 'pandas']</t>
  </si>
  <si>
    <t>Azure Data Engineering Manager</t>
  </si>
  <si>
    <t>['sql', 'python', 'scala', 'azure', 'databricks', 'pyspark', 'sap']</t>
  </si>
  <si>
    <t>Mundelein, IL</t>
  </si>
  <si>
    <t>Data Engineer Location: Columbus OH (Onsite – 5 Days a Week)</t>
  </si>
  <si>
    <t>Career Mentors, LLC</t>
  </si>
  <si>
    <t>['python', 'sql', 'databricks', 'aws', 'azure', 'gcp', 'spark', 'pandas', 'numpy']</t>
  </si>
  <si>
    <t>Manual QA Data Engineer (GCP/Bigdata)-100% remote .</t>
  </si>
  <si>
    <t>Cybertec, Inc.</t>
  </si>
  <si>
    <t>['sql', 'crystal', 'go', 'postgresql', 'bigquery', 'gcp', 'oracle', 'tableau']</t>
  </si>
  <si>
    <t>Director of Data Engineering (Keying &amp; Linking)</t>
  </si>
  <si>
    <t>Fiserv Solutions LLC</t>
  </si>
  <si>
    <t>['java', 'python', 'sql', 'redis', 'azure']</t>
  </si>
  <si>
    <t>Data &amp; Analytics Platform Engineer</t>
  </si>
  <si>
    <t>['javascript', 'jira']</t>
  </si>
  <si>
    <t>Xenia, OH</t>
  </si>
  <si>
    <t>Xebia</t>
  </si>
  <si>
    <t>['python', 'shell', 'gcp', 'databricks', 'airflow', 'spark', 'docker', 'kubernetes', 'terraform', 'github', 'jenkins']</t>
  </si>
  <si>
    <t>AVP AI and Data Engineering- Global Specialty</t>
  </si>
  <si>
    <t>Danbury, CT</t>
  </si>
  <si>
    <t>['gcp', 'aws', 'snowflake']</t>
  </si>
  <si>
    <t>['sql', 'azure', 'aws', 'databricks', 'spark']</t>
  </si>
  <si>
    <t>Data Engineer with ETL, Python/PySpark &amp; PL/SQL</t>
  </si>
  <si>
    <t>Capgemini America, Inc.</t>
  </si>
  <si>
    <t>['python', 'sql', 'pandas']</t>
  </si>
  <si>
    <t>['python', 'r', 'sql', 't-sql', 'oracle', 'excel', 'flow']</t>
  </si>
  <si>
    <t>Senior Business Intelligence Engineer - Data Management</t>
  </si>
  <si>
    <t>['sql', 'sas', 'sas', 'snowflake', 'azure', 'word', 'excel', 'powerpoint']</t>
  </si>
  <si>
    <t>Health Data Integration Engineer</t>
  </si>
  <si>
    <t>['java', 'javascript', 'sql', 'c#', 'c', 'c++']</t>
  </si>
  <si>
    <t>['java', 'html', 'javascript', 'css', 'nosql', 'sql', 'python', 'sas', 'sas', 'matlab', 'spring', 'selenium', 'react', 'hadoop', 'spark', 'kafka', 'tensorflow', 'angular', 'jquery']</t>
  </si>
  <si>
    <t>['python', 'sql', 'shell', 'hadoop', 'pyspark', 'unix']</t>
  </si>
  <si>
    <t>Director Data Engineering - Data Acquisition</t>
  </si>
  <si>
    <t>WEX Inc</t>
  </si>
  <si>
    <t>Data Engineer  - VP (Hybrid)</t>
  </si>
  <si>
    <t>['sql', 'python', 'java', 'nosql']</t>
  </si>
  <si>
    <t>['python', 'aws', 'azure', 'databricks', 'spark']</t>
  </si>
  <si>
    <t>Data Engineer- AWS Glue</t>
  </si>
  <si>
    <t>TMP Worldwide India Private Limited for ERS US</t>
  </si>
  <si>
    <t>['python', 'sql', 'nosql', 'mongodb', 'mongodb', 'cassandra', 'dynamodb', 'aws', 'kafka', 'pyspark', 'pandas', 'numpy', 'spark']</t>
  </si>
  <si>
    <t>Data Analytics Engineer - 240106</t>
  </si>
  <si>
    <t>['python', 'sql', 'aws', 'airflow', 'kafka', 'power bi', 'tableau']</t>
  </si>
  <si>
    <t>Associate Compliance Data Engineer</t>
  </si>
  <si>
    <t>Python Data Engineer- W2 Only (No H1b or CPT)</t>
  </si>
  <si>
    <t>['python', 'java', 'javascript', 'sql', 'nosql', 'spring', 'spark', 'airflow', 'graphql']</t>
  </si>
  <si>
    <t>['python', 'shell', 'aws', 'spark', 'pyspark', 'unix', 'terraform', 'gitlab', 'ansible']</t>
  </si>
  <si>
    <t>Google Cloud Platform (GCP) Data Engineer (Contract-to-Hire)</t>
  </si>
  <si>
    <t>Nichefire</t>
  </si>
  <si>
    <t>['go', 'python', 'sql', 'nosql', 'gcp', 'airflow', 'git']</t>
  </si>
  <si>
    <t>['sql', 'python', 'sql server', 'databricks', 'azure', 'snowflake', 'oracle', 'pyspark', 'numpy', 'pandas', 'ssis']</t>
  </si>
  <si>
    <t>CRB Workforce</t>
  </si>
  <si>
    <t>['databricks', 'snowflake', 'spark', 'hadoop']</t>
  </si>
  <si>
    <t>Front End Data Developer (4374)</t>
  </si>
  <si>
    <t>SMX</t>
  </si>
  <si>
    <t>['javascript', 'html', 'css', 'sql', 'react', 'angular', 'vue.js', 'microstrategy', 'tableau', 'power bi']</t>
  </si>
  <si>
    <t>Data Platform Engineer/Architect</t>
  </si>
  <si>
    <t>Synkriom</t>
  </si>
  <si>
    <t>['bigquery', 'spark', 'kafka', 'flow', 'terraform', 'docker', 'kubernetes', 'gitlab']</t>
  </si>
  <si>
    <t>Sr Associate, Data Engineer - Full-time</t>
  </si>
  <si>
    <t>Sr. Cloud Data Engineer/Snowflake - Full-time</t>
  </si>
  <si>
    <t>['scala', 'sql', 'no-sql', 'snowflake', 'spark', 'hadoop', 'kafka']</t>
  </si>
  <si>
    <t>['python', 'sql', 'go', 'oracle', 'selenium', 'pandas', 'numpy']</t>
  </si>
  <si>
    <t>Director of Manufacturing Engineering, Master Data</t>
  </si>
  <si>
    <t>Turck Inc</t>
  </si>
  <si>
    <t>Evendale, OH</t>
  </si>
  <si>
    <t>['python', 'sql', 'nosql', 'aws', 'azure', 'gcp', 'hadoop', 'spark', 'kafka', 'tableau', 'power bi']</t>
  </si>
  <si>
    <t>Data Engineer III, Buyer Fraud</t>
  </si>
  <si>
    <t>['nosql', 'sql', 'python', 'scala', 'java', 'aws', 'redshift', 'hadoop', 'spark', 'tableau']</t>
  </si>
  <si>
    <t>Data Engineer II, Amazon Shipping</t>
  </si>
  <si>
    <t>['nosql', 'c++', 'c#', 'java', 'python', 'golang', 'powershell', 'ruby', 'ruby', 'redshift', 'aws', 'oracle', 'airflow', 'unify']</t>
  </si>
  <si>
    <t>Data ETL Engineer</t>
  </si>
  <si>
    <t>The University of Texas at Austin</t>
  </si>
  <si>
    <t>['python', 'sql', 'c', 'postgresql', 'aws', 'aurora', 'snowflake', 'oracle', 'jira']</t>
  </si>
  <si>
    <t>Fullstack Data Engineer (Hybrid)</t>
  </si>
  <si>
    <t>Tampa, FL (+2 others)</t>
  </si>
  <si>
    <t>['java', 'python', 'scala', 'databricks', 'aws', 'gcp', 'azure', 'spark', 'hadoop', 'kafka', 'docker', 'kubernetes', 'jenkins', 'git', 'bitbucket']</t>
  </si>
  <si>
    <t>Data Engineering, Manager</t>
  </si>
  <si>
    <t>Zinnia</t>
  </si>
  <si>
    <t>['python', 'sql', 'bigquery', 'snowflake', 'gcp', 'aws', 'airflow', 'git', 'github', 'terraform', 'jira']</t>
  </si>
  <si>
    <t>Sentinel Principal / Sr Principal Software Engineer : Metrics Data Engineer – 14908</t>
  </si>
  <si>
    <t>['python', 'sql', 'postgresql', 'sap']</t>
  </si>
  <si>
    <t>Senior Manager Data Engineer</t>
  </si>
  <si>
    <t>['python', 'aws', 'pyspark', 'kafka']</t>
  </si>
  <si>
    <t>Moore DM Group LLC</t>
  </si>
  <si>
    <t>['sql', 'python', 'snowflake', 'aws', 'azure', 'github']</t>
  </si>
  <si>
    <t>['python', 'java', 'sql', 'snowflake', 'bigquery', 'databricks', 'airflow', 'kafka', 'spark']</t>
  </si>
  <si>
    <t>Senior Associate Data Engineer (multiple openings) - IHM</t>
  </si>
  <si>
    <t>['sql', 'sas', 'sas', 'python', 'go', 'oracle', 'snowflake', 'word', 'excel', 'powerpoint', 'visio', 'jira']</t>
  </si>
  <si>
    <t>SMBC</t>
  </si>
  <si>
    <t>['python', 'java', 'sql', 'sql server', 'azure', 'databricks', 'git', 'jenkins', 'unity']</t>
  </si>
  <si>
    <t>Data Engineer with PAM/IAM - W2 only</t>
  </si>
  <si>
    <t>Data Engineer, Customer Engagement Technology</t>
  </si>
  <si>
    <t>['sql', 'python', 'java', 'scala', 'hadoop', 'spark', 'flow']</t>
  </si>
  <si>
    <t>['aws', 'databricks', 'snowflake', 'terraform']</t>
  </si>
  <si>
    <t>Data Engineer - Intermediate</t>
  </si>
  <si>
    <t>['java', 'javascript', 'sql', 'spring', 'word']</t>
  </si>
  <si>
    <t>['python', 'sql', 'no-sql', 'sql server', 'azure', 'snowflake', 'databricks', 'power bi', 'ssis', 'dax', 'flow']</t>
  </si>
  <si>
    <t>Data Quality Engineer (Big Data, SQL, Automation &amp; Cloud Expertise)</t>
  </si>
  <si>
    <t>['sql', 'java', 'shell', 'python', 'aws', 'redshift', 'oracle', 'hadoop', 'spark', 'selenium', 'flow', 'jira']</t>
  </si>
  <si>
    <t>Data Engineer (Internal Team)</t>
  </si>
  <si>
    <t>['sql', 'python', 'bigquery', 'redshift', 'snowflake', 'airflow']</t>
  </si>
  <si>
    <t>Engineer Data Services</t>
  </si>
  <si>
    <t>['r', 'sql', 'python', 'gcp', 'dplyr', 'ggplot2', 'tidyverse', 'numpy', 'pandas', 'spark', 'airflow', 'tableau', 'github', 'jenkins']</t>
  </si>
  <si>
    <t>Data Engineer/ Business Intelligence Engineer</t>
  </si>
  <si>
    <t>['sql', 'spark', 'hadoop', 'airflow', 'tableau', 'jira']</t>
  </si>
  <si>
    <t>GRO | Sales Planning &amp; Performance | Data Engineer (30F) Flexible Location</t>
  </si>
  <si>
    <t>UPS</t>
  </si>
  <si>
    <t>['sql', 'sql server', 'azure', 'databricks', 'power bi', 'ssis']</t>
  </si>
  <si>
    <t>Data Engineer (Digital Transformation)</t>
  </si>
  <si>
    <t>WORLDPAC</t>
  </si>
  <si>
    <t>['sql', 'python', 'scala', 'snowflake', 'databricks', 'aws', 'bigquery', 'redshift', 'kafka', 'airflow']</t>
  </si>
  <si>
    <t>Data Engineer I, Payment Acceptance &amp; Experience</t>
  </si>
  <si>
    <t>['sql', 'scala', 'python', 'aws', 'hadoop', 'spark', 'ssis']</t>
  </si>
  <si>
    <t>Worldpac</t>
  </si>
  <si>
    <t>Clover Health</t>
  </si>
  <si>
    <t>['sql', 'python', 'postgresql', 'snowflake', 'gcp', 'aws', 'bigquery', 'tableau', 'looker']</t>
  </si>
  <si>
    <t>Fontana, CA</t>
  </si>
  <si>
    <t>Anord Mardix</t>
  </si>
  <si>
    <t>['oracle', 'power bi']</t>
  </si>
  <si>
    <t>Lead Data Engineer (Java, Python, Spark, AWS)</t>
  </si>
  <si>
    <t>['java', 'python', 'scala', 'nosql', 'sql', 'mongo', 'shell', 'mysql', 'cassandra', 'aws', 'redshift', 'snowflake', 'azure', 'spark', 'hadoop', 'kafka']</t>
  </si>
  <si>
    <t>Data Engineer [REF SN139]</t>
  </si>
  <si>
    <t>JOBS.NOW</t>
  </si>
  <si>
    <t>IT Enterprise Data Management Expert</t>
  </si>
  <si>
    <t>Oxy</t>
  </si>
  <si>
    <t>Full Stack Analytics Engineer | 🐍 Python | 🏢 Market Leader in Insurance | 🔓 High-Autonomy Role | 📈 Growing Data Science Team | 📍 New Jersey – Hybrid | 💰 Up to $138k Total Package</t>
  </si>
  <si>
    <t>Data Revolution</t>
  </si>
  <si>
    <t>['python', 'databricks', 'snowflake', 'azure']</t>
  </si>
  <si>
    <t>Python Developer in Data Engineering</t>
  </si>
  <si>
    <t>hackajob</t>
  </si>
  <si>
    <t>['python', 'nosql', 'mongodb', 'mongodb', 'postgresql', 'mysql', 'aws', 'azure', 'gcp', 'numpy', 'pandas', 'airflow', 'kafka', 'django', 'flask', 'linux', 'ansible', 'git', 'jenkins', 'github']</t>
  </si>
  <si>
    <t>Senior Backend (Data) Engineer</t>
  </si>
  <si>
    <t>Azra Games</t>
  </si>
  <si>
    <t>['golang', 'python', 'aws', 'redshift', 'bigquery', 'kafka', 'looker', 'docker', 'kubernetes', 'terraform']</t>
  </si>
  <si>
    <t>Business Development Intern Data Products</t>
  </si>
  <si>
    <t>Yubi Group</t>
  </si>
  <si>
    <t>Wolf Trap, VA</t>
  </si>
  <si>
    <t>Alpha Omega Integration</t>
  </si>
  <si>
    <t>['sql', 'sql server', 'azure', 'github', 'terraform']</t>
  </si>
  <si>
    <t>['sql', 'java', 'c++', 'python', 'snowflake', 'azure']</t>
  </si>
  <si>
    <t>['sql', 'python', 'azure', 'databricks', 'spark']</t>
  </si>
  <si>
    <t>Power BI/Data Engineer @ Quincy, MA /Salisbury, NC / Greenville, SC / Carlisle, PA / Scarborough, ME; Chicago, IL--Hybrid - Full-time / Part-time</t>
  </si>
  <si>
    <t>Data Engineer - Entry Level</t>
  </si>
  <si>
    <t>['sql', 'python', 'shell', 'bash', 'snowflake', 'redshift', 'aws', 'hadoop', 'kafka', 'unix']</t>
  </si>
  <si>
    <t>Business Intelligence Engineer, WHS Data</t>
  </si>
  <si>
    <t>['sql', 'nosql', 'dynamodb', 'redshift', 'oracle', 'aws', 'tableau']</t>
  </si>
  <si>
    <t>Data Engineer [REF REQ-2503-148039]</t>
  </si>
  <si>
    <t>Azure Data Engineer /Power BI</t>
  </si>
  <si>
    <t>Cloud BC Labs</t>
  </si>
  <si>
    <t>['sql', 't-sql', 'python', 'java', 'sql server', 'mysql', 'azure', 'snowflake', 'ssis', 'tableau', 'power bi', 'ssrs']</t>
  </si>
  <si>
    <t>Data Analysis Engineer (I or II) - Industrial Manufacturing</t>
  </si>
  <si>
    <t>['go', 'sql', 'python', 'r', 'excel']</t>
  </si>
  <si>
    <t>Data Application Engineer</t>
  </si>
  <si>
    <t>['python', 'linux', 'tableau']</t>
  </si>
  <si>
    <t>Lead Systems Design Engineer - Data Center GPU</t>
  </si>
  <si>
    <t>Markham, ON, Canada</t>
  </si>
  <si>
    <t>AMD</t>
  </si>
  <si>
    <t>['python', 'perl', 'ruby', 'ruby', 'linux']</t>
  </si>
  <si>
    <t>Golden, CO</t>
  </si>
  <si>
    <t>Colorado 811</t>
  </si>
  <si>
    <t>['python', 'sql', 'aws', 'azure', 'redshift', 'databricks', 'gdpr', 'airflow', 'spark', 'flow']</t>
  </si>
  <si>
    <t>Manager, Analytics - Data Engineering</t>
  </si>
  <si>
    <t>Warrenton, VA</t>
  </si>
  <si>
    <t>Next Ventures</t>
  </si>
  <si>
    <t>['airflow', 'spark', 'docker', 'kubernetes']</t>
  </si>
  <si>
    <t>Lead Data Engineer - SAP HANA &amp; Azure</t>
  </si>
  <si>
    <t>Appiness Interactive</t>
  </si>
  <si>
    <t>['sql', 'python', 'java', 'scala', 'databricks', 'azure', 'pyspark', 'spark', 'sap']</t>
  </si>
  <si>
    <t>Florida, OH</t>
  </si>
  <si>
    <t>iTechStack</t>
  </si>
  <si>
    <t>['python', 'java', 'scala', 'sql', 'postgresql', 'mysql', 'oracle', 'aws', 'azure', 'gcp', 'spark', 'kafka']</t>
  </si>
  <si>
    <t>Venbrook</t>
  </si>
  <si>
    <t>['sql', 'python', 'snowflake', 'azure', 'spark', 'power bi', 'tableau', 'git']</t>
  </si>
  <si>
    <t>Data Engineer - Data &amp; Analytics (Backstage)</t>
  </si>
  <si>
    <t>Cast &amp; Crew</t>
  </si>
  <si>
    <t>['go', 'sql', 'postgresql', 'redshift', 'looker', 'tableau', 'gitlab']</t>
  </si>
  <si>
    <t>South Dakota</t>
  </si>
  <si>
    <t>South Dakota State Government</t>
  </si>
  <si>
    <t>['sql', 't-sql', 'java', 'python', 'r', 'c', 'azure', 'databricks', 'spark', 'power bi', 'dax']</t>
  </si>
  <si>
    <t>Data Engineer - Gurabo, PR</t>
  </si>
  <si>
    <t>['azure', 'power bi', 'tableau', 'flow']</t>
  </si>
  <si>
    <t>KLA</t>
  </si>
  <si>
    <t>['sql', 'sas', 'sas', 'r', 'python']</t>
  </si>
  <si>
    <t>Lead Data Engineer - Snowflake, Power BI - Hybrid</t>
  </si>
  <si>
    <t>['sql', 'python', 'snowflake', 'aws', 'azure', 'gcp', 'airflow', 'kafka', 'power bi', 'cognos', 'ssis', 'word', 'flow']</t>
  </si>
  <si>
    <t>Data Engineer - Tech Operations</t>
  </si>
  <si>
    <t>Sigma</t>
  </si>
  <si>
    <t>['sql', 'python', 'r', 'scala', 'c', 'snowflake', 'databricks', 'aws', 'gcp', 'azure', 'airflow', 'spark']</t>
  </si>
  <si>
    <t>Data Analytics Engineer (Paris, France) - 131945</t>
  </si>
  <si>
    <t>Paris, KY</t>
  </si>
  <si>
    <t>['python', 'aws', 'snowflake', 'airflow', 'pandas', 'pyspark', 'git']</t>
  </si>
  <si>
    <t>PricewaterhouseCoopers LLP</t>
  </si>
  <si>
    <t>['aws', 'azure', 'snowflake', 'databricks', 'flow']</t>
  </si>
  <si>
    <t>['sql', 'python', 'snowflake', 'redshift', 'databricks', 'airflow', 'spark', 'hadoop', 'pyspark']</t>
  </si>
  <si>
    <t>Founding Engineer - AI infra &amp; Data Pipeline</t>
  </si>
  <si>
    <t>Revamp AI (YC S23)</t>
  </si>
  <si>
    <t>['python', 'typescript', 'react']</t>
  </si>
  <si>
    <t>URGENT - Looking for Data Engineer</t>
  </si>
  <si>
    <t>['sql', 'python', 'java', 'aws', 'redshift', 'airflow', 'hadoop', 'spark']</t>
  </si>
  <si>
    <t>Manager - Data Engineer</t>
  </si>
  <si>
    <t>Cranford, NJ</t>
  </si>
  <si>
    <t>Bristol-Myers Squibb</t>
  </si>
  <si>
    <t>['python', 'nosql', 'mongodb', 'mongodb', 'mysql', 'postgresql', 'cassandra', 'aws', 'redshift', 'excel', 'flow']</t>
  </si>
  <si>
    <t>Berkley Environmental (a Berkley Company)</t>
  </si>
  <si>
    <t>IN-Manager Azure Data Engineer Data &amp; Analytics Advisory Noida</t>
  </si>
  <si>
    <t>['scala', 'sql', 'python', 'sql server', 'postgresql', 'mysql', 'azure', 'databricks', 'aws', 'pyspark', 'spark', 'hadoop', 'airflow']</t>
  </si>
  <si>
    <t>App / Data Engineer</t>
  </si>
  <si>
    <t>Hitachi Digital Services</t>
  </si>
  <si>
    <t>['python', 'shell', 'powershell', 'sql', 'dynamodb', 'aws', 'redshift', 'snowflake', 'aurora', 'spark', 'hadoop', 'kafka', 'jenkins', 'terraform', 'docker', 'github', 'kubernetes', 'jira']</t>
  </si>
  <si>
    <t>CDC Foundation</t>
  </si>
  <si>
    <t>['sql', 'python', 'java', 'c#', 'c++', 'mysql', 'postgresql', 'aws', 'hadoop', 'spark', 'kafka', 'flow']</t>
  </si>
  <si>
    <t>Apache Spark | Airflow | Azure Synapse | PySpark - Data Engineer</t>
  </si>
  <si>
    <t>['azure', 'spark', 'airflow', 'pyspark', 'power bi', 'word', 'github']</t>
  </si>
  <si>
    <t>Customer Engineer, Data Analytics, Google Cloud</t>
  </si>
  <si>
    <t>['sql', 'nosql']</t>
  </si>
  <si>
    <t>['python', 'spark', 'pyspark', 'git']</t>
  </si>
  <si>
    <t>Principal Consultant- Databricks Developer with experience in Unity Catalog + Python , Spark , Kafka for ETL!</t>
  </si>
  <si>
    <t>['python', 'sql', 'databricks', 'azure', 'aws', 'gcp', 'spark', 'kafka', 'unity', 'docker', 'kubernetes']</t>
  </si>
  <si>
    <t>Data Engineer- W2</t>
  </si>
  <si>
    <t>['aws', 'flow']</t>
  </si>
  <si>
    <t>Data Engineer (Looker Specialist) Needed for AI-Driven Creator Platform</t>
  </si>
  <si>
    <t>['sql', 'bigquery', 'snowflake', 'gcp', 'aws', 'azure', 'looker']</t>
  </si>
  <si>
    <t>The E Group</t>
  </si>
  <si>
    <t>ML Data Engineer</t>
  </si>
  <si>
    <t>Ecco, Inc.</t>
  </si>
  <si>
    <t>['python', 'sql', 'aws', 'redshift', 'pyspark', 'airflow', 'terraform']</t>
  </si>
  <si>
    <t>Grenada, MS</t>
  </si>
  <si>
    <t>['vba', 'azure', 'spark', 'flow']</t>
  </si>
  <si>
    <t>Data Architect - OT Engineer</t>
  </si>
  <si>
    <t>Darigold</t>
  </si>
  <si>
    <t>['sql', 'python', 'nosql', 'aws', 'azure', 'gcp', 'hadoop', 'spark', 'kafka', 'gdpr', 'flow']</t>
  </si>
  <si>
    <t>Data Engineer Senior - Data and Automation (Oracle, Python, Hadoop, SQL, Unix/Linux)</t>
  </si>
  <si>
    <t>['python', 'sql', 'shell', 'neo4j', 'oracle', 'aws', 'azure', 'hadoop', 'spark', 'kafka', 'pyspark', 'kubernetes', 'docker']</t>
  </si>
  <si>
    <t>Senior Director of Solution Engineering, Data &amp; AI</t>
  </si>
  <si>
    <t>Lumenalta</t>
  </si>
  <si>
    <t>['snowflake', 'databricks', 'bigquery', 'aws', 'azure', 'gcp']</t>
  </si>
  <si>
    <t>San Diego, TX</t>
  </si>
  <si>
    <t>LPL Financial</t>
  </si>
  <si>
    <t>['python', 'aws', 'airflow', 'kafka', 'spark', 'tableau', 'power bi', 'github', 'bitbucket', 'terraform', 'docker', 'kubernetes', 'jira']</t>
  </si>
  <si>
    <t>Data Engineer - Regulatory Reporting</t>
  </si>
  <si>
    <t>['python', 'sql', 'snowflake', 'docker', 'kubernetes']</t>
  </si>
  <si>
    <t>Resource Analyst</t>
  </si>
  <si>
    <t>Afni, Inc.</t>
  </si>
  <si>
    <t>Enterprise DNS Data Engineer - Network Traffic Analytics Specialist</t>
  </si>
  <si>
    <t>['python', 'azure', 'aws', 'pandas', 'numpy', 'windows', 'github']</t>
  </si>
  <si>
    <t>Lead Data Engineer (Snowflake Lead)- R01551460</t>
  </si>
  <si>
    <t>['sql', 'python', 't-sql', 'nosql', 'snowflake']</t>
  </si>
  <si>
    <t>Application &amp; Data Engineer</t>
  </si>
  <si>
    <t>Scion Staffing</t>
  </si>
  <si>
    <t>['sql', 'python', 'powershell', 'c#', 'vb.net', 'sql server', 'azure', 'windows', 'power bi', 'dax', 'sap']</t>
  </si>
  <si>
    <t>Data Engineer, AWS Vulnerability Management</t>
  </si>
  <si>
    <t>['python', 'java', 'scala', 'aws', 'redshift']</t>
  </si>
  <si>
    <t>Junior Data Migration Engineer-3-6 Months Contract-Remote opportunity-Direct Customer</t>
  </si>
  <si>
    <t>Accion Labs</t>
  </si>
  <si>
    <t>['powershell', 'python', 'excel']</t>
  </si>
  <si>
    <t>Boeing, Product Data Management Engineer (Entry Level or Associate) - Application via WayUp</t>
  </si>
  <si>
    <t>Research Engineer, Data (Foundational Research, Machine Learning)</t>
  </si>
  <si>
    <t>Ames, IA</t>
  </si>
  <si>
    <t>Thomson Reuters</t>
  </si>
  <si>
    <t>['nosql', 'mongodb', 'mongodb', 'postgresql', 'mysql', 'cassandra', 'aws', 'gcp', 'azure', 'bigquery', 'spark', 'hadoop']</t>
  </si>
  <si>
    <t>AI Big Data Engineer</t>
  </si>
  <si>
    <t>MARVEL INFOTECH Inc</t>
  </si>
  <si>
    <t>['java', 'aws', 'azure', 'flow']</t>
  </si>
  <si>
    <t>Data Engineer Python</t>
  </si>
  <si>
    <t>Paul May &amp; Associates</t>
  </si>
  <si>
    <t>['python', 'sql', 'c#', 'sql server', 'aws', 'databricks', 'airflow', 'pyspark', 'kafka', 'spark', 'ssis']</t>
  </si>
  <si>
    <t>Software Engineer 2 (Data Engineer)</t>
  </si>
  <si>
    <t>Data IT Systems Engineer</t>
  </si>
  <si>
    <t>Monett, MO</t>
  </si>
  <si>
    <t>LinkOne Ingredient Solutions</t>
  </si>
  <si>
    <t>['crystal', 'sql', 'go', 'ssis']</t>
  </si>
  <si>
    <t>Daytona Beach, FL</t>
  </si>
  <si>
    <t>Censys Technologies Corporation</t>
  </si>
  <si>
    <t>['sql', 'nosql', 'mongodb', 'mongodb', 'python', 'scala', 'java', 'postgresql', 'mysql', 'cassandra', 'dynamodb', 'aws', 'azure', 'gcp', 'redshift', 'bigquery', 'airflow', 'kafka', 'spark', 'tableau', 'power bi', 'terraform', 'docker', 'kubernetes']</t>
  </si>
  <si>
    <t>Ringside Talent</t>
  </si>
  <si>
    <t>['sql', 'python', 'scala', 'azure', 'databricks', 'git']</t>
  </si>
  <si>
    <t>Sr Managers, Data Engineering</t>
  </si>
  <si>
    <t>['sql', 'python', 'aws', 'hadoop', 'spark', 'airflow', 'tableau', 'power bi', 'github']</t>
  </si>
  <si>
    <t>Lead GCP DevOps DATA Engineer</t>
  </si>
  <si>
    <t>Secaucus, NJ</t>
  </si>
  <si>
    <t>['gcp', 'kubernetes', 'gitlab', 'github', 'terraform', 'ansible']</t>
  </si>
  <si>
    <t>['sql', 'c', 'python', 'postgresql', 'aws', 'redshift']</t>
  </si>
  <si>
    <t>Data Engineer (Data Science and AI) [REMOTE]</t>
  </si>
  <si>
    <t>['python', 'r', 'sql', 'aws', 'azure', 'scikit-learn', 'tensorflow', 'pytorch', 'power bi', 'tableau']</t>
  </si>
  <si>
    <t>Data Engineer, Kuiper Commercial Revenue Operations</t>
  </si>
  <si>
    <t>Amazon Kuiper Commercial Services LLC</t>
  </si>
  <si>
    <t>['sql', 'python', 'java', 'scala', 'aws', 'azure', 'gcp', 'redshift', 'hadoop', 'spark']</t>
  </si>
  <si>
    <t>Principal Data Engineer I - Spectrum Reach</t>
  </si>
  <si>
    <t>Charter Communications</t>
  </si>
  <si>
    <t>['sql', 'python', 'shell', 'databricks', 'snowflake', 'aws', 'airflow', 'tensorflow', 'spark', 'windows', 'tableau', 'looker', 'git']</t>
  </si>
  <si>
    <t>Business Intelligence &amp; Data Engineer(Retail and E Commerce)</t>
  </si>
  <si>
    <t>UNTUCKit</t>
  </si>
  <si>
    <t>Tech Lead Engineer (AI &amp; Data Privacy)</t>
  </si>
  <si>
    <t>Lavendo</t>
  </si>
  <si>
    <t>['php', 'javascript', 'python', 'java', 'sql', 'nosql', 'mongodb', 'mongodb', 'cassandra', 'redis', 'aws', 'gdpr', 'hadoop', 'jquery', 'linux', 'docker', 'git', 'bitbucket']</t>
  </si>
  <si>
    <t>Menlo Park, CA (+1 other)</t>
  </si>
  <si>
    <t>Data Engineer Master Data Management</t>
  </si>
  <si>
    <t>Computer Task Group, Inc</t>
  </si>
  <si>
    <t>['python', 'phoenix']</t>
  </si>
  <si>
    <t>Data Engineering Lead: eCommerce &amp; Consumer</t>
  </si>
  <si>
    <t>Mexico City, Mexico</t>
  </si>
  <si>
    <t>Levi Strauss &amp; Co.</t>
  </si>
  <si>
    <t>['gcp', 'aws', 'azure', 'bigquery', 'snowflake', 'spark']</t>
  </si>
  <si>
    <t>Senior Solution Engineer, Data Engineering</t>
  </si>
  <si>
    <t>['python', 'snowflake']</t>
  </si>
  <si>
    <t>BOOZ ALLEN HAMILTON INTERNATIONAL (U.K.) LTD</t>
  </si>
  <si>
    <t>['python', 'rust', 'java', 'postgresql', 'aws', 'azure', 'github']</t>
  </si>
  <si>
    <t>Pyspark - Data Engineer</t>
  </si>
  <si>
    <t>['shell', 'sql', 'python', 'sql server', 'databricks', 'oracle', 'pyspark', 'spark', 'hadoop', 'angular', 'power bi', 'confluence', 'jira']</t>
  </si>
  <si>
    <t>Implementation Engineer - Data Engineer</t>
  </si>
  <si>
    <t>Ipsos in US</t>
  </si>
  <si>
    <t>['python', 'sql', 'javascript', 'html', 'css', 'postgresql', 'mysql', 'aws', 'azure', 'pandas']</t>
  </si>
  <si>
    <t>['python', 'sql', 'r', 'aws', 'azure', 'databricks', 'gcp', 'pyspark', 'airflow', 'gitlab']</t>
  </si>
  <si>
    <t>Support and Data Services Engineer</t>
  </si>
  <si>
    <t>['go', 'sql', 'snowflake', 'bigquery', 'unify', 'slack']</t>
  </si>
  <si>
    <t>Data Engineer – Streaming &amp; Cloud (Azure/Flink)</t>
  </si>
  <si>
    <t>['go', 'sql', 'python', 'java', 'azure', 'aws', 'airflow', 'unix', 'power bi']</t>
  </si>
  <si>
    <t>012 NiSource Corporate Services Co</t>
  </si>
  <si>
    <t>['python', 'sql', 'nosql', 'azure', 'aws', 'gcp', 'docker', 'kubernetes']</t>
  </si>
  <si>
    <t>Data Quality Engineer (DSS)</t>
  </si>
  <si>
    <t>['sql', 'python', 'snowflake', 'spark', 'airflow', 'looker']</t>
  </si>
  <si>
    <t>Informatica Cloud Data Engineer IDMC</t>
  </si>
  <si>
    <t>Hired by Matrix, Inc.</t>
  </si>
  <si>
    <t>['sql', 'sql server', 'aws', 'flow']</t>
  </si>
  <si>
    <t>W2 Only :: Data Engineer/ Analyst( MS team Integration, Power BI and AWS)</t>
  </si>
  <si>
    <t>['sql', 'nosql', 'python', 'aws', 'redshift', 'tableau', 'power bi', 'dax', 'git']</t>
  </si>
  <si>
    <t>['python', 'sql', 'java', 'aws']</t>
  </si>
  <si>
    <t>Sr. Cloud Data Engineer - Snowflake</t>
  </si>
  <si>
    <t>['sql', 'python', 'snowflake', 'oracle', 'aws', 'github']</t>
  </si>
  <si>
    <t>Data Engineer (Python, GCP, BigQuery) (W2 Only)</t>
  </si>
  <si>
    <t>['python', 'sql', 'gcp', 'bigquery', 'airflow', 'looker', 'tableau', 'git', 'terraform']</t>
  </si>
  <si>
    <t>Data engineer (Mountain View CA) onsite</t>
  </si>
  <si>
    <t>Rivago infotech inc</t>
  </si>
  <si>
    <t>['scala', 'java', 'sql', 'nosql', 'aws', 'redshift', 'spark', 'git', 'jenkins', 'docker', 'kubernetes']</t>
  </si>
  <si>
    <t>AWS Data Lake House Engineer</t>
  </si>
  <si>
    <t>Tech Army</t>
  </si>
  <si>
    <t>['r', 'sql', 'mysql', 'sql server', 'aws', 'redshift', 'sharepoint']</t>
  </si>
  <si>
    <t>Looking for Data Engineer</t>
  </si>
  <si>
    <t>['nosql', 'java', 'python', 'sql']</t>
  </si>
  <si>
    <t>Python - Data Engineering, AI/ML Developer ( Local to NJ Only)</t>
  </si>
  <si>
    <t>['python', 'sql', 'aws', 'databricks', 'snowflake', 'tensorflow', 'pytorch', 'scikit-learn', 'spark', 'pyspark', 'kafka', 'power bi', 'tableau', 'docker', 'jenkins', 'git', 'bitbucket']</t>
  </si>
  <si>
    <t>Data Engineer(Only locals with 8+ Years of exp on W2)</t>
  </si>
  <si>
    <t>HPTech Inc.</t>
  </si>
  <si>
    <t>['python', 'snowflake', 'aws', 'azure', 'excel']</t>
  </si>
  <si>
    <t>['sql', 'scala', 'python', 'redshift', 'snowflake', 'hadoop', 'spark', 'ssis']</t>
  </si>
  <si>
    <t>Cloud Data Engineer - Snowflake</t>
  </si>
  <si>
    <t>Lee's Summit, MO</t>
  </si>
  <si>
    <t>GEHA Health</t>
  </si>
  <si>
    <t>['sql', 'nosql', 'python', 'r', 'snowflake', 'azure', 'spark', 'flow']</t>
  </si>
  <si>
    <t>Hloop.ai</t>
  </si>
  <si>
    <t>['databricks', 'azure', 'pyspark', 'airflow', 'unity', 'git', 'github']</t>
  </si>
  <si>
    <t>Data Engineer I (Hybrid)</t>
  </si>
  <si>
    <t>['python', 'typescript', 'aws', 'snowflake', 'github']</t>
  </si>
  <si>
    <t>Five Star Bank</t>
  </si>
  <si>
    <t>['sql', 'python', 'java', 'scala', 'aws', 'gcp', 'azure', 'snowflake', 'databricks', 'redshift', 'bigquery', 'spark', 'airflow', 'kafka', 'gdpr']</t>
  </si>
  <si>
    <t>Data Engineer II, GME Fintech</t>
  </si>
  <si>
    <t>Amazon Games</t>
  </si>
  <si>
    <t>AI &amp; DATA ENGINEER</t>
  </si>
  <si>
    <t>Fayetteville, NC</t>
  </si>
  <si>
    <t>Fayetteville's Hometown Utility</t>
  </si>
  <si>
    <t>['sql', 'python', 'oracle', 'pyspark']</t>
  </si>
  <si>
    <t>St Clair Shores, MI</t>
  </si>
  <si>
    <t>Bright Mind Solutions LLC</t>
  </si>
  <si>
    <t>Adobe</t>
  </si>
  <si>
    <t>Data Engineering Trainee</t>
  </si>
  <si>
    <t>LANXESS</t>
  </si>
  <si>
    <t>['c', 'sql', 'python', 'javascript', 'sap', 'flow']</t>
  </si>
  <si>
    <t>Glastonbury, CT</t>
  </si>
  <si>
    <t>Data Engineer (NO OPT/ CPT/H1B)</t>
  </si>
  <si>
    <t>Donato Technologies Inc</t>
  </si>
  <si>
    <t>['aws', 'databricks', 'pyspark', 'splunk']</t>
  </si>
  <si>
    <t>Data Engineer, Delivery Experience</t>
  </si>
  <si>
    <t>['aws', 'redshift', 'excel']</t>
  </si>
  <si>
    <t>Data Engineer II - AMZ9160383</t>
  </si>
  <si>
    <t>Pratt Industries</t>
  </si>
  <si>
    <t>['python', 'word', 'powerpoint', 'excel']</t>
  </si>
  <si>
    <t>Data Engineer  to Help with Resume Project</t>
  </si>
  <si>
    <t>['sql', 'airflow', 'kafka', 'flask', 'linux', 'kubernetes', 'docker']</t>
  </si>
  <si>
    <t>['sql', 'snowflake', 'oracle']</t>
  </si>
  <si>
    <t>Nashik, Maharashtra, India</t>
  </si>
  <si>
    <t>Microsoft Fabric Data Engineer</t>
  </si>
  <si>
    <t>Collective Intelligence Inc.</t>
  </si>
  <si>
    <t>Data Engineer - Need 9+ yrs Candidate - NY/NJ/FL</t>
  </si>
  <si>
    <t>['java', 'sql', 'spark', 'word', 'excel', 'visio', 'powerpoint', 'flow']</t>
  </si>
  <si>
    <t>Data Engineer – Healthcare</t>
  </si>
  <si>
    <t>Impact Advisors</t>
  </si>
  <si>
    <t>['fortran', 'python', 'java', 'scala', 'sql', 'sql server', 'azure', 'snowflake', 'databricks', 'oracle', 'spark', 'airflow', 'ssis']</t>
  </si>
  <si>
    <t>['python', 'java', 'sql', 'nosql', 'bigquery', 'spark', 'hadoop', 'terraform']</t>
  </si>
  <si>
    <t>Data Engineer, Amazon Smart Vehicles, Amazon Smart Vehicles</t>
  </si>
  <si>
    <t>['sql', 'python', 'scala', 'aws', 'redshift', 'hadoop', 'spark', 'ssis']</t>
  </si>
  <si>
    <t>Fort Smith, AR</t>
  </si>
  <si>
    <t>PLA Buyer LLC</t>
  </si>
  <si>
    <t>['sql', 'javascript', 'sas', 'sas', 'r', 'excel']</t>
  </si>
  <si>
    <t>Data Engineer for High Speed I/O Validation</t>
  </si>
  <si>
    <t>Infotree Global Solutions</t>
  </si>
  <si>
    <t>['python', 'sql', 'java', 'scala', 'snowflake', 'spark', 'linux']</t>
  </si>
  <si>
    <t>Kudelski Group</t>
  </si>
  <si>
    <t>['sql', 'python', 'sql server', 'azure', 'aws', 'aurora', 'redshift', 'kafka', 'spark', 'phoenix', 'express', 'ssis', 'power bi']</t>
  </si>
  <si>
    <t>West Valley City, UT</t>
  </si>
  <si>
    <t>Community Health Centers, Inc</t>
  </si>
  <si>
    <t>['python', 'sql', 'sql server', 'ssis', 'power bi', 'excel']</t>
  </si>
  <si>
    <t>Data Engineer - Business Intelligence Tools</t>
  </si>
  <si>
    <t>['sql', 'python', 'databricks', 'snowflake', 'power bi', 'sap', 'excel']</t>
  </si>
  <si>
    <t>['sql', 'tableau', 'looker', 'github']</t>
  </si>
  <si>
    <t>Data Engineer (Starlink)</t>
  </si>
  <si>
    <t>SpaceX</t>
  </si>
  <si>
    <t>['c', 'c++', 'python', 'snowflake', 'spark', 'kubernetes']</t>
  </si>
  <si>
    <t>AWS and Snowflake Data Engineer</t>
  </si>
  <si>
    <t>['sql', 'shell', 'python', 'aws', 'snowflake', 'databricks', 'spark', 'unix']</t>
  </si>
  <si>
    <t>McDavid, FL</t>
  </si>
  <si>
    <t>Site Reliability Engineer II - Real-Time and Big Data</t>
  </si>
  <si>
    <t>['bash', 'python', 'shell', 'java', 'aws', 'kafka', 'gdpr', 'linux', 'word', 'git', 'kubernetes', 'docker', 'terraform', 'github']</t>
  </si>
  <si>
    <t>Program Manager, Meter Data and Engineering</t>
  </si>
  <si>
    <t>Chelsea, MA</t>
  </si>
  <si>
    <t>Massachusetts Water Resources Authority</t>
  </si>
  <si>
    <t>Principal Engineer - Network Data Engineer - Full-time</t>
  </si>
  <si>
    <t>['swift', 'sql', 'python', 'tableau']</t>
  </si>
  <si>
    <t>Data Engineer, Chemistry Simulation Platform</t>
  </si>
  <si>
    <t>SandboxAQ</t>
  </si>
  <si>
    <t>['python', 'go', 'bigquery', 'gcp', 'airflow', 'graphql', 'fastapi', 'terraform']</t>
  </si>
  <si>
    <t>['python', 'r', 'aws', 'numpy', 'pandas', 'matplotlib', 'jupyter', 'linux', 'word']</t>
  </si>
  <si>
    <t>Data Engineer, Technology</t>
  </si>
  <si>
    <t>['scala', 'python', 'sql', 'databricks', 'azure', 'aws', 'spark', 'pyspark', 'airflow', 'git']</t>
  </si>
  <si>
    <t>Qode</t>
  </si>
  <si>
    <t>['dynamodb', 'aws', 'redshift', 'spark']</t>
  </si>
  <si>
    <t>Commissioning Engineer (Data Centers)</t>
  </si>
  <si>
    <t>Workforce Data Analytics Engineer</t>
  </si>
  <si>
    <t>TASQ Staffing Solutions</t>
  </si>
  <si>
    <t>Lead Snowflake Architect, Data Engineering</t>
  </si>
  <si>
    <t>['sql', 'python', 'snowflake', 'aws', 'azure', 'gcp', 'spark']</t>
  </si>
  <si>
    <t>['bigquery', 'tableau', 'power bi', 'looker']</t>
  </si>
  <si>
    <t>Data Center Chief Engineer</t>
  </si>
  <si>
    <t>Manager Data Engineering / Data Warehouse</t>
  </si>
  <si>
    <t>Green Tree, PA</t>
  </si>
  <si>
    <t>['sql', 'python', 'scala', 'azure', 'databricks', 'pyspark', 'git']</t>
  </si>
  <si>
    <t>Shopify + Ads Data Engineer for Marketing Tracking Infrastructure</t>
  </si>
  <si>
    <t>Data Engineer, Emerging Talent Intern</t>
  </si>
  <si>
    <t>MTA</t>
  </si>
  <si>
    <t>['python', 'sql', 'git']</t>
  </si>
  <si>
    <t>Sr Data Engineer - EDW</t>
  </si>
  <si>
    <t>['python', 'sql', 'bash', 'shell', 'javascript', 'html', 'css', 'gcp', 'aws', 'azure', 'bigquery', 'flask', 'django', 'unix', 'microstrategy', 'tableau']</t>
  </si>
  <si>
    <t>Data Integration Engineer, Technology</t>
  </si>
  <si>
    <t>['sql', 'python', 'postgresql', 'sql server', 'aws', 'databricks', 'airflow', 'spark', 'linux', 'terraform']</t>
  </si>
  <si>
    <t>Stamford, NY</t>
  </si>
  <si>
    <t>Head Data Engineering</t>
  </si>
  <si>
    <t>HBL</t>
  </si>
  <si>
    <t>['python', 'java', 'sql', 'spark', 'hadoop']</t>
  </si>
  <si>
    <t>Cloud Governance Software/Data Engineer</t>
  </si>
  <si>
    <t>VanderHouwen</t>
  </si>
  <si>
    <t>['python', 'golang', 'java', 'sql', 'aws', 'terraform']</t>
  </si>
  <si>
    <t>New York, NY (+12 others)</t>
  </si>
  <si>
    <t>Product Manager (Experimentation Data Engineering Team)</t>
  </si>
  <si>
    <t>Summit Group Solutions, LLC</t>
  </si>
  <si>
    <t>San Francisco, CA (+2 others)</t>
  </si>
  <si>
    <t>Honolulu, HI via LinkedIn</t>
  </si>
  <si>
    <t>Bigdata Data Engineer with Google Cloud Platform</t>
  </si>
  <si>
    <t>['java', 'bigquery', 'spark', 'hadoop', 'kubernetes', 'github']</t>
  </si>
  <si>
    <t>Sr. Staff Data Engineer - Snowflake Expert</t>
  </si>
  <si>
    <t>JDA</t>
  </si>
  <si>
    <t>['python', 'no-sql', 'java', 'groovy', 'nosql', 'elasticsearch', 'snowflake', 'azure', 'aws', 'gcp', 'kafka', 'spark', 'spring', 'node.js', 'react.js', 'kubernetes', 'github', 'jenkins', 'ansible', 'docker', 'git', 'jira']</t>
  </si>
  <si>
    <t>Data Engineer - Principal</t>
  </si>
  <si>
    <t>['sql', 'python', 'redshift', 'airflow']</t>
  </si>
  <si>
    <t>Data Engineer - Databricks-ONSITE</t>
  </si>
  <si>
    <t>Aspire System Digital Transformation Inc</t>
  </si>
  <si>
    <t>['sql', 'python', 'scala', 'databricks', 'aws', 'azure', 'spark', 'pyspark', 'unity']</t>
  </si>
  <si>
    <t>Marketing Data Engineer (Salesforce &amp; Alteryx)</t>
  </si>
  <si>
    <t>['sql', 'snowflake', 'redshift', 'oracle', 'alteryx']</t>
  </si>
  <si>
    <t>['python', 'sql', 'azure', 'databricks', 'spark', 'pyspark', 'pandas', 'numpy', 'scikit-learn', 'git', 'docker', 'kubernetes']</t>
  </si>
  <si>
    <t>['python', 'scala', 'sql', 'azure', 'databricks']</t>
  </si>
  <si>
    <t>PMTS, Inc</t>
  </si>
  <si>
    <t>['python', 'scala', 'postgresql', 'dynamodb', 'aws', 'databricks', 'redshift', 'oracle']</t>
  </si>
  <si>
    <t>Marketing Data Engineer (Salesforce &amp; Alteryx) - Buckhead</t>
  </si>
  <si>
    <t>Data Engineer &amp; Splunk Integration SME</t>
  </si>
  <si>
    <t>['python', 'bash', 'powershell', 'r', 'java', 'scala', 'aws', 'azure', 'databricks', 'snowflake', 'pytorch', 'scikit-learn', 'splunk', 'gitlab', 'github']</t>
  </si>
  <si>
    <t>['python', 'sql', 'aws', 'azure', 'gcp', 'spark']</t>
  </si>
  <si>
    <t>Data Engineer III, Amazon Key</t>
  </si>
  <si>
    <t>Ring</t>
  </si>
  <si>
    <t>['sql', 'python', 'java', 'scala', 'aws', 'redshift', 'gdpr']</t>
  </si>
  <si>
    <t>C.H. Robinson</t>
  </si>
  <si>
    <t>['sql', 'mongo', 'c#', 'java', 'javascript', 'sql server', 'azure', 'aws', 'gcp', 'kafka', 'git', 'github']</t>
  </si>
  <si>
    <t>Staff Data Engineer (Menlo Park, CA or Durham, NC) #4275</t>
  </si>
  <si>
    <t>GRAIL</t>
  </si>
  <si>
    <t>['sql', 'python', 'aws', 'airflow', 'spark', 'kubernetes', 'terraform']</t>
  </si>
  <si>
    <t>Data Engineer III - AMZ9084955</t>
  </si>
  <si>
    <t>Lead Engineer, Big Data</t>
  </si>
  <si>
    <t>['azure', 'databricks', 'hadoop', 'kafka', 'spark', 'phoenix', 'power bi', 'tableau', 'yarn']</t>
  </si>
  <si>
    <t>Cybersecurity &amp; Data Engineer</t>
  </si>
  <si>
    <t>Port Washington, WI</t>
  </si>
  <si>
    <t>Autel Automotive Intelligence USA</t>
  </si>
  <si>
    <t>Helena, MT</t>
  </si>
  <si>
    <t>Data Engineer - Start up</t>
  </si>
  <si>
    <t>Excel Global Solutions</t>
  </si>
  <si>
    <t>['sql', 'nosql', 'elasticsearch', 'redshift', 'aws', 'spark', 'pyspark']</t>
  </si>
  <si>
    <t>Data Engineer Onsite</t>
  </si>
  <si>
    <t>['shell', 'sql', 'python', 'aws', 'snowflake', 'airflow']</t>
  </si>
  <si>
    <t>Data Engineer, Prime Video Global App Experience</t>
  </si>
  <si>
    <t>Lead Data Engineer - Azure &amp; Databricks</t>
  </si>
  <si>
    <t>Canvendor Inc</t>
  </si>
  <si>
    <t>['sql', 'python', 'azure', 'databricks', 'pyspark', 'github']</t>
  </si>
  <si>
    <t>Washington, NC</t>
  </si>
  <si>
    <t>Techim INC</t>
  </si>
  <si>
    <t>['python', 'sql', 'aws', 'snowflake', 'redshift', 'airflow', 'pandas', 'numpy', 'fastapi']</t>
  </si>
  <si>
    <t>Data Engineer | W2 Role</t>
  </si>
  <si>
    <t>['mongo', 'sql', 'sql server', 'db2', 'oracle', 'kafka', 'phoenix']</t>
  </si>
  <si>
    <t>Data Engineer with Snowflake</t>
  </si>
  <si>
    <t>Strategic Resources International</t>
  </si>
  <si>
    <t>Wilmington, NC</t>
  </si>
  <si>
    <t>DSJ Global</t>
  </si>
  <si>
    <t>['python', 'c#', 'unify']</t>
  </si>
  <si>
    <t>Entry Level Data Engineer- Power BI Expert</t>
  </si>
  <si>
    <t>Data Center Water Engineer, Execution Engineering</t>
  </si>
  <si>
    <t>Lead Data Engineer | New York City, NY | Long Term - Only Local Profiles</t>
  </si>
  <si>
    <t>['python', 'scala', 'java', 'nosql', 'mongodb', 'mongodb', 'cassandra', 'aws', 'databricks', 'oracle', 'spark', 'hadoop', 'airflow', 'jenkins', 'git', 'terraform']</t>
  </si>
  <si>
    <t>Tentek, Inc.</t>
  </si>
  <si>
    <t>['scala', 'python', 'sql', 'aws', 'snowflake', 'redshift', 'spark', 'airflow', 'graphql']</t>
  </si>
  <si>
    <t>Sr Data Engineer in either Seattle, WA, Burbank, CA or New York, NY</t>
  </si>
  <si>
    <t>Hiring: Google Cloud Platform Data Engineer | Full-Time | Onsite in Richardson/Dallas, TX</t>
  </si>
  <si>
    <t>['python', 'sql', 'bigquery', 'pyspark', 'spark', 'jenkins', 'github']</t>
  </si>
  <si>
    <t>Data Engineer II - Enterprise Data &amp; Analytics - Digital and Technology Partners - Remote</t>
  </si>
  <si>
    <t>['sql', 'nosql', 'mongodb', 'mongodb', 'python', 'scala', 'java', 'go', 'azure', 'databricks', 'airflow', 'hadoop', 'spark', 'kafka', 'node.js', 'django', 'linux', 'power bi', 'tableau', 'docker', 'kubernetes', 'git', 'github', 'unity', 'jira']</t>
  </si>
  <si>
    <t>Escondido, CA</t>
  </si>
  <si>
    <t>Baker Electric</t>
  </si>
  <si>
    <t>['sql', 'python', 'scala', 'snowflake', 'redshift', 'bigquery', 'aws', 'azure', 'gcp', 'airflow', 'power bi', 'tableau', 'looker']</t>
  </si>
  <si>
    <t>Data Engineer with Python/SQL skills</t>
  </si>
  <si>
    <t>['python', 'sql', 'db2', 'postgresql', 'snowflake', 'pandas', 'numpy', 'kafka', 'unix', 'git', 'jira']</t>
  </si>
  <si>
    <t>Data Engineer (Database Development/Reporting)</t>
  </si>
  <si>
    <t>Nebraska</t>
  </si>
  <si>
    <t>Mutual of Omaha</t>
  </si>
  <si>
    <t>['sql', 'sql server', 'ssis', 'ssrs']</t>
  </si>
  <si>
    <t>(USA) Principal, Systems and Infrastructure Engineer, Data Security</t>
  </si>
  <si>
    <t>Data Engineer (Product Owner Exp)</t>
  </si>
  <si>
    <t>NAVA TECH LLC</t>
  </si>
  <si>
    <t>Lead Data Engineer - Hybrid</t>
  </si>
  <si>
    <t>JOEL FERNANDEZ</t>
  </si>
  <si>
    <t>['java', 'scala', 'python', 'databricks', 'aws', 'snowflake', 'airflow']</t>
  </si>
  <si>
    <t>Lead Data Engineer (IAM) - Onsite</t>
  </si>
  <si>
    <t>Newton, MA</t>
  </si>
  <si>
    <t>CyberArk</t>
  </si>
  <si>
    <t>['aws', 'azure', 'gcp', 'airflow', 'tensorflow', 'pytorch']</t>
  </si>
  <si>
    <t>Data Engineer (Full Time/Permanent Only)</t>
  </si>
  <si>
    <t>['sql', 'sql server', 'mysql', 'redis', 'pandas', 'numpy', 'kafka', 'tableau']</t>
  </si>
  <si>
    <t>Senior PHP Developer + Data Engineering</t>
  </si>
  <si>
    <t>CME</t>
  </si>
  <si>
    <t>['sql', 'php', 'javascript', 'nosql', 'dynamodb', 'aws', 'react', 'pyspark', 'node.js']</t>
  </si>
  <si>
    <t>Data Platform &amp; Analytics Engineer</t>
  </si>
  <si>
    <t>['sql', 'phoenix', 'ssis']</t>
  </si>
  <si>
    <t>Data Engineer - Finance - ** Internal Candidates Only**</t>
  </si>
  <si>
    <t>Detroit Public Schools Community District</t>
  </si>
  <si>
    <t>['power bi', 'sharepoint']</t>
  </si>
  <si>
    <t>Senior Python Web-Scraping &amp; Data Engineer Needed</t>
  </si>
  <si>
    <t>['python', 'aws', 'selenium', 'pandas', 'gdpr', 'react', 'git', 'github']</t>
  </si>
  <si>
    <t>Azure Data engineer</t>
  </si>
  <si>
    <t>Next Gen IT Inc</t>
  </si>
  <si>
    <t>['python', 'sql', 'nosql', 'java', 'azure']</t>
  </si>
  <si>
    <t>Data Center Production Operations Engineer</t>
  </si>
  <si>
    <t>['python', 'sql', 'shell', 'linux']</t>
  </si>
  <si>
    <t>Data Engineer (Microsoft, Azure)</t>
  </si>
  <si>
    <t>Hillsboro, OR</t>
  </si>
  <si>
    <t>Mainz Brady Group</t>
  </si>
  <si>
    <t>DLP Policy Engineer (Data Loss Prevention).</t>
  </si>
  <si>
    <t>State Farm, VA</t>
  </si>
  <si>
    <t>['sql', 'python', 'snowflake', 'excel', 'power bi', 'sharepoint']</t>
  </si>
  <si>
    <t>Data Engineering Manager, QuBIT</t>
  </si>
  <si>
    <t>['sql', 'python', 'java', 'scala', 'mysql', 'redshift', 'oracle', 'aws', 'spark', 'hadoop']</t>
  </si>
  <si>
    <t>Data Engineer 5</t>
  </si>
  <si>
    <t>['python', 'databricks', 'aws', 'spark', 'pyspark', 'windows', 'flow']</t>
  </si>
  <si>
    <t>Full Stack Engineer - AI &amp; Data</t>
  </si>
  <si>
    <t>Sahaj Software</t>
  </si>
  <si>
    <t>['typescript', 'java', 'scala', 'kotlin', 'golang', 'elixir', 'python', 'rust', 'snowflake', 'node.js']</t>
  </si>
  <si>
    <t>A globally leading technology company is looking for a Cloud Data Engineer</t>
  </si>
  <si>
    <t>OSI Engineering, Inc.</t>
  </si>
  <si>
    <t>DLP Policy Engineer (Data Loss Prevention)</t>
  </si>
  <si>
    <t>Full-Stack Data Engineer</t>
  </si>
  <si>
    <t>WP Engine</t>
  </si>
  <si>
    <t>['sql', 'gcp', 'bigquery', 'jupyter']</t>
  </si>
  <si>
    <t>Redwood Valley, CA</t>
  </si>
  <si>
    <t>Nexxen</t>
  </si>
  <si>
    <t>['java', 'scala', 'sql', 'nosql', 'mongodb', 'mongodb', 'redis', 'mysql', 'oracle', 'aws', 'linux', 'docker', 'git', 'kubernetes']</t>
  </si>
  <si>
    <t>Data Engineer (ETL/ELT, Python, SQL)</t>
  </si>
  <si>
    <t>['python', 'shell', 'sql', 'azure', 'aws', 'gcp', 'git']</t>
  </si>
  <si>
    <t>Data Engineer I - Bond &amp; Specialty Insurance</t>
  </si>
  <si>
    <t>FULL TIME - Data Engineer (ETL / Informatica / Mainframe)</t>
  </si>
  <si>
    <t>['sql', 'java', 'python', 'unix', 'jenkins', 'git']</t>
  </si>
  <si>
    <t>Arkansas City, KS</t>
  </si>
  <si>
    <t>Bridge Flair LLC</t>
  </si>
  <si>
    <t>['python', 'sql', 'scala', 'aws', 'databricks', 'snowflake', 'pyspark', 'kafka', 'spark', 'airflow']</t>
  </si>
  <si>
    <t>Data Architect /Lead Data Engineer</t>
  </si>
  <si>
    <t>Skysoft Inc</t>
  </si>
  <si>
    <t>['python', 'sql', 'scala', 'bash', 'postgresql', 'databricks', 'aws', 'oracle', 'redshift', 'spark', 'pyspark', 'airflow', 'tableau', 'power bi', 'microstrategy', 'sap']</t>
  </si>
  <si>
    <t>['sql', 'python', 'c#', 'databricks', 'azure', 'aws', 'pyspark']</t>
  </si>
  <si>
    <t>Data Engineer 6</t>
  </si>
  <si>
    <t>['sql', 'python', 'scala', 'nosql', 'mongodb', 'mongodb', 'cassandra', 'oracle', 'databricks', 'aws', 'azure', 'gcp', 'pyspark', 'spark', 'hadoop', 'kafka', 'airflow', 'tableau', 'git']</t>
  </si>
  <si>
    <t>Broomfield, CO</t>
  </si>
  <si>
    <t>Azure Databricks Data Engineer</t>
  </si>
  <si>
    <t>['python', 'azure', 'databricks', 'unity']</t>
  </si>
  <si>
    <t>['snowflake', 'aws', 'gcp', 'kafka']</t>
  </si>
  <si>
    <t>Data Engineer II (Hybrid - US)</t>
  </si>
  <si>
    <t>Energy Solutions - USA</t>
  </si>
  <si>
    <t>['python', 'sql', 'aws', 'redshift', 'tableau', 'looker']</t>
  </si>
  <si>
    <t>Bloomfield, NJ</t>
  </si>
  <si>
    <t>['python', 'sql', 'c', 'aws', 'snowflake', 'databricks', 'airflow', 'spark', 'git', 'jenkins']</t>
  </si>
  <si>
    <t>['python', 'java', 'r', 'html', 'css', 'hadoop', 'jenkins', 'git', 'jira', 'confluence']</t>
  </si>
  <si>
    <t>['sql', 'snowflake', 'redshift', 'bigquery', 'airflow']</t>
  </si>
  <si>
    <t>Data Engineer - Associate</t>
  </si>
  <si>
    <t>['python', 'java', 'sql', 't-sql', 'sql server', 'azure', 'databricks', 'oracle', 'pyspark', 'gdpr', 'sharepoint', 'unity', 'git', 'jenkins', 'jira']</t>
  </si>
  <si>
    <t>Data Engineer/Software Engineer - Multi-Cloud Efficiency (MCE)</t>
  </si>
  <si>
    <t>Macpower Digital Assets Edge</t>
  </si>
  <si>
    <t>['sql', 'python', 'scala', 'databricks', 'aws', 'azure', 'gcp', 'spark', 'hadoop', 'tableau', 'looker', 'kubernetes']</t>
  </si>
  <si>
    <t>Data Engineer (Database Development/Reporting) - Omaha, NE</t>
  </si>
  <si>
    <t>Mutual of Omaha Insurance Company</t>
  </si>
  <si>
    <t>Technical Lead Engineer - Data Integrations</t>
  </si>
  <si>
    <t>['java', 'javascript', 'sql']</t>
  </si>
  <si>
    <t>Data Engineer - Specialty</t>
  </si>
  <si>
    <t>Elkton, MD</t>
  </si>
  <si>
    <t>W. L. Gore &amp; Associates</t>
  </si>
  <si>
    <t>['sql', 'nosql', 'python', 'azure', 'aws']</t>
  </si>
  <si>
    <t>Civil Engineer - Data Center</t>
  </si>
  <si>
    <t>Olsson</t>
  </si>
  <si>
    <t>Only on w2 need submissions for Data Engineer (ETL &amp; Python), New York, NY, Onsite</t>
  </si>
  <si>
    <t>Nukasani Group Inc</t>
  </si>
  <si>
    <t>['python', 'sql', 'sql server', 'db2', 'oracle', 'word']</t>
  </si>
  <si>
    <t>Data Strategy and Engineering Lead</t>
  </si>
  <si>
    <t>['python', 'sql', 'azure', 'aws', 'gcp']</t>
  </si>
  <si>
    <t>Discover International</t>
  </si>
  <si>
    <t>['python', 'sql', 'snowflake', 'airflow', 'flask', 'django']</t>
  </si>
  <si>
    <t>Snowflake Data Engineer/Solution Architect for Digital Advertising Data</t>
  </si>
  <si>
    <t>Data Engineer II (AWS, PySpark, Snowflake)</t>
  </si>
  <si>
    <t>The Whiteside Agency</t>
  </si>
  <si>
    <t>['snowflake', 'databricks', 'pyspark', 'airflow']</t>
  </si>
  <si>
    <t>Microsoft Legal Department</t>
  </si>
  <si>
    <t>['sql', 't-sql', 'azure']</t>
  </si>
  <si>
    <t>['c', 'c++', 'c#', 'windows']</t>
  </si>
  <si>
    <t>FAA Palantir Data Engineer</t>
  </si>
  <si>
    <t>Strategic Innovation Group LLC</t>
  </si>
  <si>
    <t>['sql', 'python', 'aws', 'azure', 'scikit-learn', 'pytorch', 'tensorflow', 'spark', 'docker', 'kubernetes']</t>
  </si>
  <si>
    <t>Data Engineer (ML and Cloud)</t>
  </si>
  <si>
    <t>Gartner</t>
  </si>
  <si>
    <t>['python', 'java', 'sql', 'go', 'aws', 'azure', 'gcp', 'databricks', 'spark', 'kafka', 'git', 'jenkins', 'terraform', 'jira', 'confluence']</t>
  </si>
  <si>
    <t>Janesville, WI</t>
  </si>
  <si>
    <t>LeMans Corporation</t>
  </si>
  <si>
    <t>['sql', 'python', 'shell', 'sql server', 'postgresql', 'mysql', 'azure', 'oracle', 'databricks', 'aws', 'gcp', 'pyspark', 'ssis', 'ssrs', 'docker', 'jenkins']</t>
  </si>
  <si>
    <t>Supervisor - Data Engineering</t>
  </si>
  <si>
    <t>Sunrise Banks NA</t>
  </si>
  <si>
    <t>['sql', 'python', 'sql server', 'azure', 'snowflake', 'databricks']</t>
  </si>
  <si>
    <t>Data Engineer, R&amp;D IT</t>
  </si>
  <si>
    <t>FMC Corporation</t>
  </si>
  <si>
    <t>['azure', 'aws', 'power bi', 'tableau']</t>
  </si>
  <si>
    <t>Union Assistant Chief Engineer - Data Center</t>
  </si>
  <si>
    <t>Prayagraj, Uttar Pradesh, India</t>
  </si>
  <si>
    <t>['python', 'snowflake', 'tableau', 'looker']</t>
  </si>
  <si>
    <t>Data Warehouse / Data Lake Engineer</t>
  </si>
  <si>
    <t>['python', 'aws', 'scikit-learn', 'pytorch', 'tensorflow']</t>
  </si>
  <si>
    <t>Data Engineer with extensive experience in Python for CSV Data Mapping and Upload to Redshift</t>
  </si>
  <si>
    <t>Corporate Resources of Illinois</t>
  </si>
  <si>
    <t>Brisbane, CA</t>
  </si>
  <si>
    <t>CareDx, Inc.</t>
  </si>
  <si>
    <t>['python', 'sql', 'r', 'bash', 'databricks', 'azure', 'pyspark', 'scikit-learn', 'git']</t>
  </si>
  <si>
    <t>Data Engineering Focused Consultant (Ph.D.)</t>
  </si>
  <si>
    <t>Exponent</t>
  </si>
  <si>
    <t>['python', 'r', 'matlab', 'java', 'numpy', 'pandas', 'pyspark', 'power bi', 'git', 'svn']</t>
  </si>
  <si>
    <t>Data Engineer (Redshift)- $130K  (Tampa / 3 days onsite)</t>
  </si>
  <si>
    <t>['python', 'snowflake', 'redshift', 'bigquery', 'aws', 'airflow']</t>
  </si>
  <si>
    <t>Data Engineer with Pyspark (Onsite)</t>
  </si>
  <si>
    <t>['python', 'sql', 'redshift', 'aws', 'spark', 'pyspark']</t>
  </si>
  <si>
    <t>Data Engineer - Content Production &amp; Promotion [Remote]</t>
  </si>
  <si>
    <t>['java', 'python', 'spark']</t>
  </si>
  <si>
    <t>['java', 'python', 'scala', 'sql', 'nosql', 'mongodb', 'mongodb', 'redis', 'mysql', 'oracle', 'aws', 'linux', 'docker', 'git', 'kubernetes']</t>
  </si>
  <si>
    <t>Data Engineer - PGIM Global Services (Tampa, FL - Hybrid)</t>
  </si>
  <si>
    <t>Dev Partners Philippines</t>
  </si>
  <si>
    <t>Qikiqtarjuaq, NU, Canada</t>
  </si>
  <si>
    <t>['sql', 'python', 'scala', 'aws', 'redshift', 'pyspark', 'power bi', 'microstrategy', 'ssrs']</t>
  </si>
  <si>
    <t>['python', 'sql', 'scala', 'nosql', 'aws', 'databricks', 'snowflake', 'pyspark', 'kafka', 'airflow']</t>
  </si>
  <si>
    <t>Business Intelligence Engineer I, Direct Fulfillment Science Optimization &amp; Data Analytics</t>
  </si>
  <si>
    <t>['sql', 'nosql', 'python', 'java', 'r', 'redshift', 'oracle', 'tableau', 'excel', 'microstrategy']</t>
  </si>
  <si>
    <t>Chief Data Engineer</t>
  </si>
  <si>
    <t>Project/Program Specialist (Data Engineer III)</t>
  </si>
  <si>
    <t>Data Engineer, Amazon MGM Studios Data Insights</t>
  </si>
  <si>
    <t>['sql', 'python', 'scala', 'oracle', 'hadoop', 'spark', 'ssis']</t>
  </si>
  <si>
    <t>['python', 'sql', 'databricks', 'aws', 'snowflake', 'spark', 'pyspark', 'hadoop']</t>
  </si>
  <si>
    <t>Data Ops/Engineer</t>
  </si>
  <si>
    <t>Lucknow, Uttar Pradesh, India</t>
  </si>
  <si>
    <t>Luxoft</t>
  </si>
  <si>
    <t>['sql', 'python', 'snowflake', 'aws', 'airflow', 'linux', 'docker', 'kubernetes', 'jenkins']</t>
  </si>
  <si>
    <t>Data Engineer-Remote</t>
  </si>
  <si>
    <t>['sql', 'python', 'bigquery', 'gcp', 'node', 'looker']</t>
  </si>
  <si>
    <t>Google Cloud Platform (GCP) And Data Engineer - Assistant Vice President</t>
  </si>
  <si>
    <t>Green, OH</t>
  </si>
  <si>
    <t>['sql', 'gcp', 'tableau', 'looker', 'excel', 'terraform']</t>
  </si>
  <si>
    <t>Palantir Ontology Data Engineer</t>
  </si>
  <si>
    <t>NAVA Software Solutions</t>
  </si>
  <si>
    <t>['python', 'sql', 'spring', 'spark', 'flow']</t>
  </si>
  <si>
    <t>Azure Data Engineer (2) - 5794581</t>
  </si>
  <si>
    <t>['sql', 'python', 'c', 'azure', 'databricks', 'pyspark']</t>
  </si>
  <si>
    <t>785 - Data Engineer</t>
  </si>
  <si>
    <t>['python', 'c#', 'java', 'sql', 'firebase', 'firebase', 'flow']</t>
  </si>
  <si>
    <t>Hazlet, NJ</t>
  </si>
  <si>
    <t>E-Solutions</t>
  </si>
  <si>
    <t>['python', 'sql', 'java', 'aws', 'redshift', 'snowflake', 'spark', 'kafka', 'tableau', 'power bi']</t>
  </si>
  <si>
    <t>Raynham, MA</t>
  </si>
  <si>
    <t>['sql', 'python', 'r', 'scala', 'mysql', 'postgresql', 'sql server', 'databricks', 'azure', 'pyspark', 'pandas', 'power bi', 'qlik', 'jenkins', 'atlassian', 'bitbucket', 'terraform', 'jira', 'confluence']</t>
  </si>
  <si>
    <t>Lead Data Engineer-Java</t>
  </si>
  <si>
    <t>Zortech Solutions</t>
  </si>
  <si>
    <t>['java', 'scala', 'python', 'sql', 'nosql', 'redshift', 'spark']</t>
  </si>
  <si>
    <t>Data Engineer-DE 1</t>
  </si>
  <si>
    <t>['sql', 'nosql', 'redshift', 'spark']</t>
  </si>
  <si>
    <t>Data Engineer (Digital Wallet)- US/ Fulltime/ C2C</t>
  </si>
  <si>
    <t>['java', 'scala', 'sql', 'aws', 'redshift', 'databricks', 'spark', 'windows']</t>
  </si>
  <si>
    <t>Software Data Engineer - Apple Media Products</t>
  </si>
  <si>
    <t>['scala', 'java', 'sql', 'hadoop', 'spark', 'kafka', 'airflow', 'tableau', 'docker', 'kubernetes']</t>
  </si>
  <si>
    <t>SWE - Machine Learning Technical Lead, Data Engineering</t>
  </si>
  <si>
    <t>Urbandale, IA</t>
  </si>
  <si>
    <t>Berkshire Hathaway Energy</t>
  </si>
  <si>
    <t>['sql', 'python', 'oracle', 'azure', 'databricks', 'power bi']</t>
  </si>
  <si>
    <t>Principal Data Engineer 1745</t>
  </si>
  <si>
    <t>['sql', 'r', 'python', 'databricks', 'snowflake', 'redshift', 'bigquery', 'aws', 'azure', 'spark', 'airflow', 'flow']</t>
  </si>
  <si>
    <t>['c++', 'sql', 'python', 'java', 'scala', 'postgresql', 'mysql', 'aws', 'redshift']</t>
  </si>
  <si>
    <t>Data Engineer (Multiple Positions) [REF DE-S-102-CARC]</t>
  </si>
  <si>
    <t>Electronic Arts (EA)</t>
  </si>
  <si>
    <t>['sql', 'python', 'azure', 'gcp', 'ssis', 'jenkins', 'terraform']</t>
  </si>
  <si>
    <t>Ajmer, Rajasthan, India</t>
  </si>
  <si>
    <t>Engineering Manager, Data Pipelines and Integrations</t>
  </si>
  <si>
    <t>Saint Vincent and the Grenadines</t>
  </si>
  <si>
    <t>['go', 'react', 'zoom']</t>
  </si>
  <si>
    <t>['sql', 'r', 'python', 'javascript', 'mongodb', 'mongodb', 'cassandra', 'couchbase', 'snowflake', 'oracle', 'looker', 'tableau', 'power bi']</t>
  </si>
  <si>
    <t>Technical Data Engineer - Python/SQL</t>
  </si>
  <si>
    <t>M&amp;T Bank</t>
  </si>
  <si>
    <t>['python', 'sql', 'sql server', 'snowflake', 'linux', 'wsl', 'ubuntu', 'redhat', 'power bi', 'git', 'gitlab']</t>
  </si>
  <si>
    <t>ICIMS</t>
  </si>
  <si>
    <t>Principal Data Engineer, Architect</t>
  </si>
  <si>
    <t>Disney Entertainment and ESPN Product &amp; Technology</t>
  </si>
  <si>
    <t>['sql', 'aws', 'azure', 'snowflake', 'redshift', 'hadoop', 'spark', 'kafka', 'gdpr']</t>
  </si>
  <si>
    <t>Franklin Fitch</t>
  </si>
  <si>
    <t>['python', 'java', 'sql', 'aws', 'gcp', 'azure', 'snowflake', 'redshift', 'bigquery', 'spark', 'hadoop', 'kafka', 'git']</t>
  </si>
  <si>
    <t>Lead Data &amp; Integration Engineer</t>
  </si>
  <si>
    <t>Endava North America</t>
  </si>
  <si>
    <t>['java', 'sql', 'azure', 'databricks', 'spring', 'spark', 'power bi', 'flow']</t>
  </si>
  <si>
    <t>Informatica Data Engineer</t>
  </si>
  <si>
    <t>IoT Data Engineer</t>
  </si>
  <si>
    <t>Muscat, Oman</t>
  </si>
  <si>
    <t>Data Engineer/Analyst- ETL/Migrations</t>
  </si>
  <si>
    <t>['sql', 'sql server', 'oracle', 'alteryx', 'power bi', 'tableau']</t>
  </si>
  <si>
    <t>Ignitec Inc.</t>
  </si>
  <si>
    <t>Solutions Consultant, Data Engineering</t>
  </si>
  <si>
    <t>Oxalis</t>
  </si>
  <si>
    <t>['sql', 'python', 'scala', 'java', 'azure', 'aws', 'snowflake', 'redshift', 'bigquery', 'airflow', 'kafka', 'spark', 'flow', 'git', 'atlassian', 'jira', 'confluence']</t>
  </si>
  <si>
    <t>Azure Data Engineer (Office: Nashville, TN or Cambridge, MA)</t>
  </si>
  <si>
    <t>Senior Snowflake Lead Data Engineer Frisco, TX - TX - Texas</t>
  </si>
  <si>
    <t>Sierra Business Solution LLC</t>
  </si>
  <si>
    <t>Data Engineer IV (Lead)</t>
  </si>
  <si>
    <t>['sql', 'python', 'snowflake', 'airflow', 'power bi']</t>
  </si>
  <si>
    <t>Data Collection Engineer</t>
  </si>
  <si>
    <t>['python', 'r', 'sql', 'powerpoint', 'tableau', 'power bi']</t>
  </si>
  <si>
    <t>['java', 'python', 'sql', 'snowflake', 'spark']</t>
  </si>
  <si>
    <t>AWS Data Engineer (Need locals to Newark, NJ) Hybrid Role</t>
  </si>
  <si>
    <t>East Newark, NJ</t>
  </si>
  <si>
    <t>Protos IT, LLC</t>
  </si>
  <si>
    <t>['go', 'sql', 'python', 'java', 'aws', 'redshift', 'sap']</t>
  </si>
  <si>
    <t>Data Engineer, AWS Field Exp - BPO - BPX</t>
  </si>
  <si>
    <t>['sql', 'scala', 'python', 'aws', 'redshift', 'hadoop', 'spark', 'phoenix', 'ssis']</t>
  </si>
  <si>
    <t>Senior Lead Software Engineer - Data Engineering and Data Science</t>
  </si>
  <si>
    <t>['python', 'aws', 'databricks', 'airflow']</t>
  </si>
  <si>
    <t>Data Engineer- Business Intelligence- On-site - Now Hiring</t>
  </si>
  <si>
    <t>None</t>
  </si>
  <si>
    <t>['sql', 'azure', 'windows', 'power bi', 'dax']</t>
  </si>
  <si>
    <t>Lead Data Engineer in Consumer Finance</t>
  </si>
  <si>
    <t>['java', 'scala', 'python', 'c#', 'sas', 'sas', 'sql', 'r', 'postgresql', 'aws', 'snowflake', 'redshift', 'spark', 'kafka', 'tableau', 'looker', 'microstrategy', 'yarn']</t>
  </si>
  <si>
    <t>Data Engineer (Informatica/Teradata/Datawarehouse) - R184257</t>
  </si>
  <si>
    <t>['sql', 'python', 'scala', 'azure', 'aws', 'hadoop', 'spark', 'flow']</t>
  </si>
  <si>
    <t>IN-Associate Azure Data Engineer Data &amp; Analytics Advisory Hyderabad</t>
  </si>
  <si>
    <t>['python', 'scala', 'sql', 'azure', 'databricks', 'spark']</t>
  </si>
  <si>
    <t>HairClub</t>
  </si>
  <si>
    <t>['sql', 't-sql', 'python', 'r', 'sql server', 'azure', 'databricks', 'power bi', 'dax', 'git']</t>
  </si>
  <si>
    <t>GenuineXs LLC</t>
  </si>
  <si>
    <t>['vmware', 'windows', 'linux']</t>
  </si>
  <si>
    <t>DATA ENGINEER with AWS Glue Python Developer</t>
  </si>
  <si>
    <t>Compugra Systems</t>
  </si>
  <si>
    <t>['python', 'sql', 'nosql', 'aws', 'redshift', 'pyspark', 'airflow', 'git', 'terraform']</t>
  </si>
  <si>
    <t>Data Engineer, Platforms and Devices</t>
  </si>
  <si>
    <t>['sql', 'nosql', 'bigquery', 'snowflake', 'redshift', 'spark', 'selenium', 'airflow', 'gitlab', 'jenkins']</t>
  </si>
  <si>
    <t>Renewable Energy Consulting Data Engineer</t>
  </si>
  <si>
    <t>Saratoga Springs, NY</t>
  </si>
  <si>
    <t>Natural Power</t>
  </si>
  <si>
    <t>['python', 'sql', 'nosql']</t>
  </si>
  <si>
    <t>Plainfield, IL</t>
  </si>
  <si>
    <t>MCKESSON</t>
  </si>
  <si>
    <t>Ad Hoc LLC</t>
  </si>
  <si>
    <t>['python', 'unify']</t>
  </si>
  <si>
    <t>Gandhinagar, Gujarat, India</t>
  </si>
  <si>
    <t>RandomTrees</t>
  </si>
  <si>
    <t>AWS Data Engineer/Developer</t>
  </si>
  <si>
    <t>ABBTECH</t>
  </si>
  <si>
    <t>Director, Data Engineering &amp; Development</t>
  </si>
  <si>
    <t>['azure', 'databricks', 'snowflake']</t>
  </si>
  <si>
    <t>Data Integration Architect / Data Engineer- 10+ yrs- Minneapolis, MN. Hybrid.</t>
  </si>
  <si>
    <t>iMedhas Consulting Services</t>
  </si>
  <si>
    <t>['aws', 'databricks', 'spark']</t>
  </si>
  <si>
    <t>Sr. Snowflake Data Engineer (NO H1B)</t>
  </si>
  <si>
    <t>Data Engineer - Fulltime</t>
  </si>
  <si>
    <t>['sql', 'python', 'java', 'oracle']</t>
  </si>
  <si>
    <t>Data Engineer - Onsite Fremont CA (in-person interview)</t>
  </si>
  <si>
    <t>Prospance Inc.</t>
  </si>
  <si>
    <t>['sql', 'python', 'java', 'sql server', 'mysql', 'oracle', 'kafka', 'spark', 'airflow', 'ssis', 'cognos', 'ssrs', 'tableau', 'looker']</t>
  </si>
  <si>
    <t>Senior Manager Data Engineer (multiple openings) - IHM</t>
  </si>
  <si>
    <t>['python', 'go', 'snowflake', 'aws', 'spark', 'pyspark']</t>
  </si>
  <si>
    <t>Lead Data Security Engineer</t>
  </si>
  <si>
    <t>['sql', 'python', 'databricks', 'aws', 'azure', 'gcp', 'hadoop', 'spark', 'tableau', 'splunk', 'flow']</t>
  </si>
  <si>
    <t>Lead Staff Data Engineer / AWS / Snowflake / DBT / Chicago (Hybrid)</t>
  </si>
  <si>
    <t>['python', 'sql', 'aws', 'snowflake', 'airflow', 'tableau', 'power bi']</t>
  </si>
  <si>
    <t>['python', 'sql', 'sql server', 'oracle', 'node']</t>
  </si>
  <si>
    <t>Software Development - Data Engineer</t>
  </si>
  <si>
    <t>Paris, TX</t>
  </si>
  <si>
    <t>Criteo</t>
  </si>
  <si>
    <t>['c#', 'java', 'go', 'hadoop']</t>
  </si>
  <si>
    <t>Staff Data Engineer - Data Intelligence - Data Platform</t>
  </si>
  <si>
    <t>Culture Amp</t>
  </si>
  <si>
    <t>['aws', 'redshift', 'asana']</t>
  </si>
  <si>
    <t>Data Integration Engineer, ServiceNow</t>
  </si>
  <si>
    <t>['javascript', 'flow']</t>
  </si>
  <si>
    <t>Data Movement Engineer System Administrator</t>
  </si>
  <si>
    <t>['sql', 'unix', 'linux', 'windows']</t>
  </si>
  <si>
    <t>CRM System Admin and Data Engineer</t>
  </si>
  <si>
    <t>Monolithic Power Systems, Inc.</t>
  </si>
  <si>
    <t>['python', 'c++', 'java', 'sql', 'azure']</t>
  </si>
  <si>
    <t>CAPGEMINI ENGINEERING</t>
  </si>
  <si>
    <t>['sql', 'snowflake', 'airflow', 'power bi']</t>
  </si>
  <si>
    <t>IN-Senior Associate  AWS Data Engineer D&amp;A Advisory PAN India</t>
  </si>
  <si>
    <t>['sql', 'aws', 'redshift', 'pyspark']</t>
  </si>
  <si>
    <t>IN-Senior Associate Data Engineer MS Engg Advisory Gurgaon</t>
  </si>
  <si>
    <t>['sql', 't-sql', 'python', 'c++', 'azure', 'databricks', 'spark', 'pyspark', 'unity']</t>
  </si>
  <si>
    <t>Analytics Services, Data Engineer - Sr. Consultant - Remote</t>
  </si>
  <si>
    <t>['sql', 'python', 'sql server', 'snowflake', 'azure', 'databricks', 'oracle', 'ssis']</t>
  </si>
  <si>
    <t>Data Engineer, GTMO Product Tech</t>
  </si>
  <si>
    <t>['go', 'sql', 'python', 'java', 'scala', 'hadoop', 'spark']</t>
  </si>
  <si>
    <t>Data Engineer with Power BI, Azure, SQL,ETL Expertise, Business Central</t>
  </si>
  <si>
    <t>['sql', 'azure', 'power bi', 'flow']</t>
  </si>
  <si>
    <t>Data Engineer, TS/SCI FSP</t>
  </si>
  <si>
    <t>['python', 'java', 'sql', 'kafka']</t>
  </si>
  <si>
    <t>Director, Data Engineering &amp; Governance</t>
  </si>
  <si>
    <t>PEMCO</t>
  </si>
  <si>
    <t>['swift', 'azure', 'databricks', 'snowflake', 'airflow']</t>
  </si>
  <si>
    <t>Databricks Data Engineer - ONLY W2</t>
  </si>
  <si>
    <t>['sql', 'python', 'scala', 'databricks', 'azure', 'spark', 'pyspark', 'power bi', 'tableau']</t>
  </si>
  <si>
    <t>Automation Developer- Data Engineering &amp; Power BI</t>
  </si>
  <si>
    <t>['sql', 'python', 'r', 'sql server', 'azure', 'power bi', 'excel', 'dax']</t>
  </si>
  <si>
    <t>Data Engineer only W2</t>
  </si>
  <si>
    <t>MVK TECH</t>
  </si>
  <si>
    <t>['sql', 'nosql', 'java', 'python', 'dynamodb', 'cassandra', 'redshift', 'aws', 'spark', 'kafka']</t>
  </si>
  <si>
    <t>Data Engineer TOP SECRET + SCI REQ</t>
  </si>
  <si>
    <t>Sourcingly</t>
  </si>
  <si>
    <t>['python', 'jupyter']</t>
  </si>
  <si>
    <t>Data Engineer(W2 only)</t>
  </si>
  <si>
    <t>RG Talent Inc</t>
  </si>
  <si>
    <t>['databricks', 'azure', 'power bi', 'excel', 'unity', 'confluence']</t>
  </si>
  <si>
    <t>Wakefield, MA</t>
  </si>
  <si>
    <t>['python', 'nosql', 'mysql', 'redis', 'snowflake', 'docker', 'jenkins']</t>
  </si>
  <si>
    <t>Data Engineer-(Required – State of NY or NJ agency experience)</t>
  </si>
  <si>
    <t>['sql', 'python', 'scala', 'aws', 'azure', 'bigquery', 'hadoop', 'spark', 'linux', 'tableau', 'power bi', 'looker']</t>
  </si>
  <si>
    <t>West Virginia</t>
  </si>
  <si>
    <t>NISC</t>
  </si>
  <si>
    <t>['sql', 'nosql', 'java', 'scala', 'python', 'javascript', 'bash', 'cassandra', 'dynamodb', 'databricks', 'aws', 'oracle', 'hadoop', 'spark', 'kafka', 'airflow', 'spring', 'flow']</t>
  </si>
  <si>
    <t>Operational Safety Data Engineer</t>
  </si>
  <si>
    <t>Zoox</t>
  </si>
  <si>
    <t>['sql', 'python', 'databricks', 'pyspark', 'pandas']</t>
  </si>
  <si>
    <t>Customer Data Engineer, Tapestry</t>
  </si>
  <si>
    <t>X, The Moonshot Factory</t>
  </si>
  <si>
    <t>['python', 'java', 'scala', 'sql', 'aws', 'azure', 'gcp']</t>
  </si>
  <si>
    <t>AI Data Engineer - On-site or Hybrid Opportunity</t>
  </si>
  <si>
    <t>The Mutual Group</t>
  </si>
  <si>
    <t>['python', 'aws', 'azure', 'gcp', 'snowflake', 'redshift', 'bigquery', 'hugging face', 'spark', 'airflow', 'tensorflow', 'pytorch', 'scikit-learn', 'kafka', 'docker', 'kubernetes']</t>
  </si>
  <si>
    <t>Data Engineer Needed for Large-Scale Data Collection &amp; Structuring</t>
  </si>
  <si>
    <t>['python', 'dynamodb', 'aws', 'selenium', 'pandas', 'flow', 'slack']</t>
  </si>
  <si>
    <t>Geosyntec Consultants, Inc.</t>
  </si>
  <si>
    <t>['sql', 'python', 'azure', 'aws', 'snowflake', 'power bi']</t>
  </si>
  <si>
    <t>['sql', 'snowflake', 'alteryx', 'sap']</t>
  </si>
  <si>
    <t>['sql', 'python', 'snowflake', 'redshift', 'aws', 'airflow', 'github']</t>
  </si>
  <si>
    <t>Data Engineer- Analytics</t>
  </si>
  <si>
    <t>['python', 'sql', 'scala', 'java', 'aws', 'azure', 'gcp', 'databricks', 'snowflake', 'redshift', 'bigquery', 'flow', 'atlassian', 'smartsheet']</t>
  </si>
  <si>
    <t>Data Engineer (Python)</t>
  </si>
  <si>
    <t>['python', 'sql', 'r', 'java', 'c++', 'aws', 'terraform']</t>
  </si>
  <si>
    <t>Graph Data Engineer &amp; Front-End Developer</t>
  </si>
  <si>
    <t>National Association of State Workforce Agencies</t>
  </si>
  <si>
    <t>['javascript', 'html', 'css', 'dynamodb', 'neo4j', 'redshift', 'aws', 'azure', 'gcp', 'react.js']</t>
  </si>
  <si>
    <t>AWS Data Engineer (Onsite interview)</t>
  </si>
  <si>
    <t>['sql', 'aws', 'azure', 'databricks', 'terraform']</t>
  </si>
  <si>
    <t>Principal Data Analytics Engineer, Platform Engineering</t>
  </si>
  <si>
    <t>Tufts University</t>
  </si>
  <si>
    <t>['python', 'sql', 'aws', 'kafka', 'flow', 'terraform', 'github', 'ansible']</t>
  </si>
  <si>
    <t>Auburn, WA</t>
  </si>
  <si>
    <t>Find Your Next Career at Muckleshoot Casino</t>
  </si>
  <si>
    <t>Purvis, MS</t>
  </si>
  <si>
    <t>Data Engineer (AI/ML, AWS)</t>
  </si>
  <si>
    <t>Guidewire Policy Center Principal Data Engineer</t>
  </si>
  <si>
    <t>['sql', 'python', 'javascript', 'aws', 'snowflake']</t>
  </si>
  <si>
    <t>['sql', 'aws', 'snowflake']</t>
  </si>
  <si>
    <t>Lead Data Engineer - Quality Assurance 🏆</t>
  </si>
  <si>
    <t>DevITjobs</t>
  </si>
  <si>
    <t>['python', 'sql', 'azure', 'databricks', 'spark', 'unity']</t>
  </si>
  <si>
    <t>Integrated Broadcast System Lead Data Integrity Engineer</t>
  </si>
  <si>
    <t>['jupyter', 'selenium', 'windows', 'linux', 'macos', 'flow', 'git']</t>
  </si>
  <si>
    <t>['python', 'sql', 'gcp', 'bigquery', 'airflow']</t>
  </si>
  <si>
    <t>Databricks Data Engineer (Hybrid onsite - W2 contract)</t>
  </si>
  <si>
    <t>['sql', 'scala', 'python', 'aws', 'databricks', 'hadoop', 'airflow', 'unity', 'docker', 'kubernetes']</t>
  </si>
  <si>
    <t>Data Management - Data Engineer</t>
  </si>
  <si>
    <t>Jackson, MI</t>
  </si>
  <si>
    <t>Consumers Energy</t>
  </si>
  <si>
    <t>['python', 'java', 'c++', 'scala', 'hadoop', 'kafka', 'power bi', 'tableau']</t>
  </si>
  <si>
    <t>Amazon Robotics - Data Engineer, SWRDS , Amazon Robotics (AR)</t>
  </si>
  <si>
    <t>['nosql', 'java', 'python', 'c++', 'c#', 'redshift', 'oracle', 'aws']</t>
  </si>
  <si>
    <t>Lead Data Engineer - apache spark, scala, and python</t>
  </si>
  <si>
    <t>StratG Inc</t>
  </si>
  <si>
    <t>Dover</t>
  </si>
  <si>
    <t>Ladders Inc</t>
  </si>
  <si>
    <t>Data Engineer (Skillsbridge)</t>
  </si>
  <si>
    <t>Suitland-Silver Hill, MD</t>
  </si>
  <si>
    <t>Mission Essential Intelligence Solutions</t>
  </si>
  <si>
    <t>['scala', 'java', 'shell', 'perl', 'python', 'c++', 'spark', 'hadoop']</t>
  </si>
  <si>
    <t>['python', 'scala', 'sql', 'aws', 'azure', 'gcp', 'spark', 'git', 'svn']</t>
  </si>
  <si>
    <t>Principal Data Engineer - R10199297-2</t>
  </si>
  <si>
    <t>['sql', 'powershell', 'python', 'scala', 'r', 'sql server', 'mysql', 'postgresql', 'sqlite', 'oracle', 'aws', 'azure', 'spark', 'windows', 'ssis', 'alteryx', 'sap', 'tableau', 'power bi']</t>
  </si>
  <si>
    <t>Principal Data Engineer - R10199297</t>
  </si>
  <si>
    <t>Backend &amp; Data Engineer - Risk &amp; Trading</t>
  </si>
  <si>
    <t>Sleeper</t>
  </si>
  <si>
    <t>['python', 'elixir', 'sql', 'rust', 'go', 'c++', 'redis', 'gcp', 'bigquery', 'snowflake', 'redshift', 'kafka', 'fastapi', 'django', 'kubernetes', 'terraform', 'gitlab']</t>
  </si>
  <si>
    <t>Customer Engineer, Data Analytics, SLED</t>
  </si>
  <si>
    <t>Apple Service Engineering - Big Data Analyst, Analytics &amp; Data Engineering</t>
  </si>
  <si>
    <t>['sql', 'python', 'scala', 'java', 'pandas', 'spark', 'airflow', 'tableau', 'kubernetes']</t>
  </si>
  <si>
    <t>Thiruvananthapuram, Kerala, India</t>
  </si>
  <si>
    <t>IT Technology Leader - Data Engineering</t>
  </si>
  <si>
    <t>NextEra Energy</t>
  </si>
  <si>
    <t>Sr. Manager, Data Engineering</t>
  </si>
  <si>
    <t>Vail Resorts</t>
  </si>
  <si>
    <t>['python', 'sql', 'databricks', 'azure', 'pyspark', 'terraform', 'ansible', 'git', 'docker', 'kubernetes']</t>
  </si>
  <si>
    <t>Database Support Data Engineer - Intermediate</t>
  </si>
  <si>
    <t>Empower AI Inc.</t>
  </si>
  <si>
    <t>['sql', 'mysql', 'oracle', 'azure']</t>
  </si>
  <si>
    <t>Databricks Platform Support Engineer</t>
  </si>
  <si>
    <t>Tachyon Technologies</t>
  </si>
  <si>
    <t>['python', 'sql', 'databricks', 'azure', 'snowflake', 'spark', 'airflow', 'pyspark', 'ssis', 'alteryx', 'power bi', 'tableau', 'git']</t>
  </si>
  <si>
    <t>Data Engineer / ETL Specialist</t>
  </si>
  <si>
    <t>JNP Industries</t>
  </si>
  <si>
    <t>['python', 'sql', 'aws', 'airflow', 'git', 'github']</t>
  </si>
  <si>
    <t>Lead Graph AI/ML &amp; Data Engineer</t>
  </si>
  <si>
    <t>SATCON Inc</t>
  </si>
  <si>
    <t>['python', 'neo4j', 'aws', 'azure', 'pyspark', 'kafka', 'spark', 'docker', 'kubernetes']</t>
  </si>
  <si>
    <t>O'Fallon, IL</t>
  </si>
  <si>
    <t>UNCOMN</t>
  </si>
  <si>
    <t>['python', 'sql', 'databricks', 'pyspark', 'tableau', 'power bi', 'qlik']</t>
  </si>
  <si>
    <t>Java Full Stack Developer with Data Engineering Experience</t>
  </si>
  <si>
    <t>['java', 'mongodb', 'mongodb', 'redis', 'spark', 'kafka', 'spring', 'angular', 'tableau', 'docker', 'kubernetes', 'jira', 'confluence']</t>
  </si>
  <si>
    <t>Data Engineer 2 (Associate)</t>
  </si>
  <si>
    <t>Scott AFB, IL</t>
  </si>
  <si>
    <t>Customer Engineer II, Data Analytics, Google Cloud</t>
  </si>
  <si>
    <t>AI, ML and Data Engineer</t>
  </si>
  <si>
    <t>ADVANCED MONITORED CAREGIVING INC</t>
  </si>
  <si>
    <t>['sql', 'python', 'aws', 'pandas', 'numpy', 'scikit-learn', 'tensorflow', 'pytorch']</t>
  </si>
  <si>
    <t>Data Engineer - Jacksonville, FL / Alpharetta, GA / Berkeley Heights, NJ Onsite | Contract W2</t>
  </si>
  <si>
    <t>Next Gen Software Solutions LLC</t>
  </si>
  <si>
    <t>['sql', 'python', 'java', 'scala', 'snowflake', 'aws', 'azure', 'git', 'kubernetes', 'jira', 'confluence']</t>
  </si>
  <si>
    <t>Data Engineer - SQL/Python - Capital Market/Banking</t>
  </si>
  <si>
    <t>One IT Corp</t>
  </si>
  <si>
    <t>['java', 'python', 'go', 'sql', 'nosql', 'dynamodb', 'cassandra', 'redshift', 'aws', 'spark', 'kafka']</t>
  </si>
  <si>
    <t>Data Engineering Manager, DBS BI</t>
  </si>
  <si>
    <t>Principal Data Engineer – R01551017</t>
  </si>
  <si>
    <t>Manager - Data Engineering and Analytics Consulting</t>
  </si>
  <si>
    <t>Ippon Technologies USA</t>
  </si>
  <si>
    <t>['sql', 'python', 'snowflake', 'databricks', 'azure', 'aws', 'redshift', 'pyspark', 'terraform', 'kubernetes']</t>
  </si>
  <si>
    <t>Customer Data Engineer III - New Glenn</t>
  </si>
  <si>
    <t>['aws', 'confluence', 'jira']</t>
  </si>
  <si>
    <t>Staff Data Engineer - AI Startup</t>
  </si>
  <si>
    <t>['java', 'python', 'aws', 'snowflake', 'databricks', 'airflow']</t>
  </si>
  <si>
    <t>Staff Data Engineer - Data AI-Listings &amp; Structured Data</t>
  </si>
  <si>
    <t>Airbnb</t>
  </si>
  <si>
    <t>['sql', 'java', 'scala', 'spark', 'flow']</t>
  </si>
  <si>
    <t>East Lansing, MI</t>
  </si>
  <si>
    <t>The Doctors Company</t>
  </si>
  <si>
    <t>['git']</t>
  </si>
  <si>
    <t>Sr. SDET – Data Engineering</t>
  </si>
  <si>
    <t>Vieux Fort, St. Lucia</t>
  </si>
  <si>
    <t>['java', 'python', 'sql', 'dynamodb', 'aws', 'snowflake', 'selenium', 'docker', 'kubernetes', 'git', 'github', 'jira']</t>
  </si>
  <si>
    <t>['python', 'pyspark', 'spark']</t>
  </si>
  <si>
    <t>['sql', 'python', 'c']</t>
  </si>
  <si>
    <t>Data Engineer - Industrials &amp; Energy Sector - Staff - Consulting - Location OPEN</t>
  </si>
  <si>
    <t>['go', 'python', 'sql', 'aws', 'databricks', 'pyspark', 'kubernetes', 'github']</t>
  </si>
  <si>
    <t>Napa, CA</t>
  </si>
  <si>
    <t>The Doctors Management Company</t>
  </si>
  <si>
    <t>['swift', 'aws', 'azure', 'gcp']</t>
  </si>
  <si>
    <t>Carlton, TX</t>
  </si>
  <si>
    <t>Afton, TX</t>
  </si>
  <si>
    <t>Data Engineer II - Now Hiring</t>
  </si>
  <si>
    <t>Ladonia, TX</t>
  </si>
  <si>
    <t>mgr engineer, Data Services- ST (Hybrid, Seattle, WA)</t>
  </si>
  <si>
    <t>['java', 'nosql', 'mongo', 'go', 'cassandra', 'couchbase', 'aws', 'azure', 'oracle', 'spring', 'kafka', 'spark', 'git', 'jenkins', 'docker']</t>
  </si>
  <si>
    <t>['python', 'sql', 'aws', 'databricks', 'spark', 'atlassian', 'git', 'bitbucket', 'kubernetes', 'jira']</t>
  </si>
  <si>
    <t>Principal Associate - Data Engineer</t>
  </si>
  <si>
    <t>Allentown, PA</t>
  </si>
  <si>
    <t>Sr. Data Engineer - Permanent/Direct Hire</t>
  </si>
  <si>
    <t>['java', 'python', 'shell', 'perl', 'aws', 'spark', 'hadoop', 'airflow', 'linux', 'git', 'docker']</t>
  </si>
  <si>
    <t>Data Scientist</t>
  </si>
  <si>
    <t>Warren CAT</t>
  </si>
  <si>
    <t>['nosql', 'r', 'python', 'c', 'tableau']</t>
  </si>
  <si>
    <t>Lead Data Science Engineer</t>
  </si>
  <si>
    <t>Arlo</t>
  </si>
  <si>
    <t>['python', 'sql', 'watson', 'aws', 'pyspark', 'docker']</t>
  </si>
  <si>
    <t>Sr Data Scientist - LLM</t>
  </si>
  <si>
    <t>Macedonia (FYROM)</t>
  </si>
  <si>
    <t>YO IT CONSULTING</t>
  </si>
  <si>
    <t>['python', 'jupyter', 'express']</t>
  </si>
  <si>
    <t>Data Scientist - LLM</t>
  </si>
  <si>
    <t>Nepal</t>
  </si>
  <si>
    <t>Algeria</t>
  </si>
  <si>
    <t>Cameroon</t>
  </si>
  <si>
    <t>Kw.linkedin.com</t>
  </si>
  <si>
    <t>4P Analytics Data Strategist</t>
  </si>
  <si>
    <t>['python', 'r', 'sql', 'power bi', 'tableau']</t>
  </si>
  <si>
    <t>Principal Data Scientist - Generative AI, Machine Learning, Python, R - Remote</t>
  </si>
  <si>
    <t>Snellville, GA</t>
  </si>
  <si>
    <t>JobGet</t>
  </si>
  <si>
    <t>['python', 'r', 'sql', 'nosql', 'databricks', 'snowflake', 'azure', 'hadoop', 'spark', 'tensorflow', 'keras', 'pytorch', 'tableau', 'power bi']</t>
  </si>
  <si>
    <t>Sr Data Scientist - ML/AI/Databricks - Remote</t>
  </si>
  <si>
    <t>Lithonia, GA</t>
  </si>
  <si>
    <t>The Browser Company</t>
  </si>
  <si>
    <t>['sql', 'python', 'r', 'bigquery']</t>
  </si>
  <si>
    <t>Senior Customer Success Strategy Analyst (Digital CS)</t>
  </si>
  <si>
    <t>['sql', 'excel', 'tableau', 'looker', 'gitlab']</t>
  </si>
  <si>
    <t>Paraguay</t>
  </si>
  <si>
    <t>Head of Machine Learning &amp; Data Science (US/KR)</t>
  </si>
  <si>
    <t>Capitol Hill, Saipan, Northern Mariana Islands</t>
  </si>
  <si>
    <t>Northern Mariana Islands</t>
  </si>
  <si>
    <t>Gauss Labs</t>
  </si>
  <si>
    <t>['python', 'matlab', 'r', 'java', 'c++']</t>
  </si>
  <si>
    <t>Data Scientist - Innovation</t>
  </si>
  <si>
    <t>Jersey City Police Department</t>
  </si>
  <si>
    <t>['r', 'outlook', 'word', 'tableau', 'excel']</t>
  </si>
  <si>
    <t>Albany, GA</t>
  </si>
  <si>
    <t>Chickasaw Nation Industries</t>
  </si>
  <si>
    <t>['sas', 'sas', 'azure', 'excel']</t>
  </si>
  <si>
    <t>GMS - GST-Data Scientist   AI Engineer-Senior</t>
  </si>
  <si>
    <t>['python', 'sql', 'nosql', 'mongodb', 'mongodb', 'cassandra', 'azure', 'databricks', 'hugging face', 'pytorch', 'tensorflow', 'numpy', 'pandas', 'scikit-learn', 'fastapi', 'flask', 'docker']</t>
  </si>
  <si>
    <t>Lead Data Scientist</t>
  </si>
  <si>
    <t>Allstate Insurance Company</t>
  </si>
  <si>
    <t>['python', 'r', 'sql', 'tensorflow', 'docker']</t>
  </si>
  <si>
    <t>Senior, Data Scientist Search Ranking Team</t>
  </si>
  <si>
    <t>['python', 'java', 'scala', 'r', 'tensorflow', 'pytorch', 'spark', 'hadoop', 'express']</t>
  </si>
  <si>
    <t>Mathematical Statistician or Statistician (Data Scientist) - Direct Hire -12 Month Register- AMENDED</t>
  </si>
  <si>
    <t>Internal Revenue Service</t>
  </si>
  <si>
    <t>['c', 'r', 'python', 'sql', 'java', 'oracle']</t>
  </si>
  <si>
    <t>Sr. Data Scientist</t>
  </si>
  <si>
    <t>InnovaWorkforce Inc.</t>
  </si>
  <si>
    <t>['python', 'sql', 'r', 'matlab', 'sas', 'sas', 'windows', 'word', 'excel', 'powerpoint']</t>
  </si>
  <si>
    <t>Sr Data Scientist</t>
  </si>
  <si>
    <t>Weil Group, Inc</t>
  </si>
  <si>
    <t>['python', 'r', 'sql', 'sas', 'sas', 'scala', 'matlab', 'keras', 'tensorflow', 'pytorch', 'spark', 'linux', 'windows', 'powerpoint', 'excel', 'word']</t>
  </si>
  <si>
    <t>Data Scientist - Puerto Rico</t>
  </si>
  <si>
    <t>Ardent</t>
  </si>
  <si>
    <t>['python', 'r', 'sql', 'nltk', 'opencv', 'tensorflow', 'pytorch', 'matplotlib', 'seaborn', 'plotly']</t>
  </si>
  <si>
    <t>Practice Analyst</t>
  </si>
  <si>
    <t>North Plainfield, NJ</t>
  </si>
  <si>
    <t>West New York, NJ</t>
  </si>
  <si>
    <t>['python', 'r', 'sql', 'java', 'c++', 'tableau']</t>
  </si>
  <si>
    <t>Data Scientist with AWS Bedrock</t>
  </si>
  <si>
    <t>['aws', 'docker', 'kubernetes', 'terraform', 'git', 'bitbucket', 'jenkins']</t>
  </si>
  <si>
    <t>Public Notice for Direct Hire (STEM) - Data Scientist</t>
  </si>
  <si>
    <t>Chicago, IL (+27 others)</t>
  </si>
  <si>
    <t>USAJobs</t>
  </si>
  <si>
    <t>Centers for Disease Control and Prevention</t>
  </si>
  <si>
    <t>Wellington, New Zealand</t>
  </si>
  <si>
    <t>Data Specialist</t>
  </si>
  <si>
    <t>Senior Credit Manager / Senior Staff Data Scientist, Personal Loan</t>
  </si>
  <si>
    <t>['sql', 'python', 'excel', 'flow']</t>
  </si>
  <si>
    <t>Vice President Data Science - Private Credit Investment Manager - Now Hiring</t>
  </si>
  <si>
    <t>J Harlan Group, LLC</t>
  </si>
  <si>
    <t>['sql', 'r', 'php', 'java', 'ruby', 'ruby', 'clojure', 'matlab', 'excel']</t>
  </si>
  <si>
    <t>Data Scientist II</t>
  </si>
  <si>
    <t>Grubhub</t>
  </si>
  <si>
    <t>['python', 'pandas', 'pytorch', 'tensorflow', 'pyspark']</t>
  </si>
  <si>
    <t>['python', 'sql', 'r', 'aws', 'azure', 'snowflake', 'pandas', 'pytorch', 'tensorflow', 'scikit-learn', 'flask', 'linux', 'dax', 'docker', 'git', 'kubernetes']</t>
  </si>
  <si>
    <t>Data Scientist, RWE Clinical Trials - Remote</t>
  </si>
  <si>
    <t>WALGREENS</t>
  </si>
  <si>
    <t>['r', 'python', 'sql', 'gcp', 'tableau', 'power bi', 'alteryx']</t>
  </si>
  <si>
    <t>Lead Data Scientist - Fraud Identity Analytics</t>
  </si>
  <si>
    <t>['python', 'r', 'sql', 'nosql', 'phoenix']</t>
  </si>
  <si>
    <t>Database Engineer</t>
  </si>
  <si>
    <t>['mysql', 'postgresql']</t>
  </si>
  <si>
    <t>Data Scientist, Call Intelligence</t>
  </si>
  <si>
    <t>ASC - Downstream Data Scientist</t>
  </si>
  <si>
    <t>WhiteCrow.co</t>
  </si>
  <si>
    <t>['java', 'c++', 'python', 'r', 'spark']</t>
  </si>
  <si>
    <t>Data Science Product Manager (Need Locals)</t>
  </si>
  <si>
    <t>['python', 'sql', 'aws', 'powerpoint', 'tableau', 'looker']</t>
  </si>
  <si>
    <t>Senior Manager - Data Scientist</t>
  </si>
  <si>
    <t>['python', 'scala', 'r', 'aws', 'spark']</t>
  </si>
  <si>
    <t>Asset Servicing - Vice President, Data Science Lead</t>
  </si>
  <si>
    <t>BNY Mellon</t>
  </si>
  <si>
    <t>Natural Language (NL) Data Scientist</t>
  </si>
  <si>
    <t>Flex Employee Services</t>
  </si>
  <si>
    <t>['python', 'c#', 'sql', 'mongodb', 'mongodb', 'sql server', 'watson', 'azure', 'aws', 'redhat', 'windows', 'splunk', 'ssrs', 'cognos', 'power bi', 'visio', 'ssis', 'bitbucket', 'jira', 'confluence']</t>
  </si>
  <si>
    <t>AI/ML Data Scientist II- Remote, USA</t>
  </si>
  <si>
    <t>Ambry Genetics Corporation</t>
  </si>
  <si>
    <t>['python', 'r', 'sql', 'aws', 'gcp', 'azure', 'tensorflow', 'pytorch', 'scikit-learn', 'pandas', 'numpy', 'matplotlib', 'seaborn', 'spark']</t>
  </si>
  <si>
    <t>Tetovo, North Macedonia</t>
  </si>
  <si>
    <t>Associate Statistical Programmer Director</t>
  </si>
  <si>
    <t>Exelixis</t>
  </si>
  <si>
    <t>['sas', 'sas', 'unix']</t>
  </si>
  <si>
    <t>entry level Data Scientist / AI engineer/ Java Software programmer</t>
  </si>
  <si>
    <t>Corpus Christi, TX</t>
  </si>
  <si>
    <t>Category Insights Analyst</t>
  </si>
  <si>
    <t>Topco Associates LLC</t>
  </si>
  <si>
    <t>['sql', 'excel', 'tableau', 'powerpoint', 'microsoft teams', 'zoom']</t>
  </si>
  <si>
    <t>Business Data Specialist</t>
  </si>
  <si>
    <t>Wellesley, MA</t>
  </si>
  <si>
    <t>Sun Life</t>
  </si>
  <si>
    <t>R19202  Data Science and AI Developer</t>
  </si>
  <si>
    <t>Pitney Bowes</t>
  </si>
  <si>
    <t>Data Engineer/Scientist 2 (Data Scientist 2)</t>
  </si>
  <si>
    <t>HII</t>
  </si>
  <si>
    <t>['python', 'sql', 'power bi', 'visio', 'sharepoint', 'tableau']</t>
  </si>
  <si>
    <t>Watkinsville, GA</t>
  </si>
  <si>
    <t>Principal Data Scientist - Generative AI, Machine Learning, Python, R - Remote - Now Hiring</t>
  </si>
  <si>
    <t>Astatula, FL</t>
  </si>
  <si>
    <t>4062 Aetna Resources, LLC</t>
  </si>
  <si>
    <t>DATA SCIENTIST</t>
  </si>
  <si>
    <t>Cape Canaveral, FL</t>
  </si>
  <si>
    <t>U.S Air Force</t>
  </si>
  <si>
    <t>Data Scientist/Analyst</t>
  </si>
  <si>
    <t>['sas', 'sas', 'sql', 'python', 'flow']</t>
  </si>
  <si>
    <t>Junior Data scientist/ junior Java Jenkins Developer-remote</t>
  </si>
  <si>
    <t>Lead Analytics Engineer</t>
  </si>
  <si>
    <t>['python', 'oracle', 'aws', 'alteryx']</t>
  </si>
  <si>
    <t>AI Product Analyst (Data Science)</t>
  </si>
  <si>
    <t>['python', 'pandas', 'numpy', 'scikit-learn', 'tensorflow', 'pytorch']</t>
  </si>
  <si>
    <t>AI/ML Data Scientist</t>
  </si>
  <si>
    <t>['python', 'sql', 'aws', 'pandas', 'pytorch', 'tensorflow', 'linux', 'git', 'github', 'docker']</t>
  </si>
  <si>
    <t>Fraud Data Scientist</t>
  </si>
  <si>
    <t>ID.me</t>
  </si>
  <si>
    <t>['sql', 'python', 'tensorflow', 'pytorch', 'mxnet', 'keras', 'pandas', 'numpy']</t>
  </si>
  <si>
    <t>Adana, Reşatbey, Seyhan/Adana, Türkiye</t>
  </si>
  <si>
    <t>Data Scientist, Customer Analytics</t>
  </si>
  <si>
    <t>Mattress Firm</t>
  </si>
  <si>
    <t>['scala', 'sql', 'r', 'python', 'gcp', 'databricks', 'snowflake', 'spark', 'tableau', 'power bi', 'excel', 'powerpoint', 'word']</t>
  </si>
  <si>
    <t>Junior Data Scientist</t>
  </si>
  <si>
    <t>Wiley Edge</t>
  </si>
  <si>
    <t>['python', 'pandas', 'numpy']</t>
  </si>
  <si>
    <t>Data Scientist Level V</t>
  </si>
  <si>
    <t>['python', 'sql', 'hadoop', 'spark', 'github']</t>
  </si>
  <si>
    <t>Data Science Manager</t>
  </si>
  <si>
    <t>Zs Associates</t>
  </si>
  <si>
    <t>['python', 'sql', 'bigquery']</t>
  </si>
  <si>
    <t>BI &amp; Data Visualization Developer</t>
  </si>
  <si>
    <t>McAfee</t>
  </si>
  <si>
    <t>Data Science AI Solution Delivery Lead</t>
  </si>
  <si>
    <t>['python', 'r', 'sql', 'aws', 'gcp', 'databricks', 'snowflake', 'azure', 'pandas', 'scikit-learn', 'pytorch', 'tensorflow', 'hadoop', 'spark', 'tableau', 'looker', 'git']</t>
  </si>
  <si>
    <t>entry level Java developer with kubernates/junior data scientist</t>
  </si>
  <si>
    <t>Lubbock, TX</t>
  </si>
  <si>
    <t>Data Program Officer</t>
  </si>
  <si>
    <t>Enterprise Community Partners</t>
  </si>
  <si>
    <t>['sql', 'python', 'excel', 'dax']</t>
  </si>
  <si>
    <t>Junior Data scientist/Jr Java jenkins git Developer-remote</t>
  </si>
  <si>
    <t>Business Intelligence Engineer, Ring Experience and Services (RESBI)</t>
  </si>
  <si>
    <t>Data Science Principal Engineer</t>
  </si>
  <si>
    <t>['sql', 'bigquery', 'jira']</t>
  </si>
  <si>
    <t>Florida (+41 others)</t>
  </si>
  <si>
    <t>Department of the Air Force - Agency Wide</t>
  </si>
  <si>
    <t>Data Scientist IV</t>
  </si>
  <si>
    <t>['python', 'sql', 'pandas', 'pytorch', 'tensorflow']</t>
  </si>
  <si>
    <t>Sr Data Scientist -Computer Vision</t>
  </si>
  <si>
    <t>['python', 'r', 'java', 'aws', 'azure', 'gcp', 'tensorflow', 'keras', 'pytorch', 'opencv']</t>
  </si>
  <si>
    <t>Staff, Data Scientist | Inventory Placement Team | Sunnyvale</t>
  </si>
  <si>
    <t>['python', 'scala', 'r', 'spark', 'tensorflow']</t>
  </si>
  <si>
    <t>junior level data developer with Azure CI/CD/Junior data scientist</t>
  </si>
  <si>
    <t>Laconia, NH</t>
  </si>
  <si>
    <t>Data Scientist (EPIC)</t>
  </si>
  <si>
    <t>Data Scientist 2</t>
  </si>
  <si>
    <t>['python', 'sql', 'tensorflow', 'pytorch', 'keras', 'linux']</t>
  </si>
  <si>
    <t>Staff Data Scientist (New Verticals)</t>
  </si>
  <si>
    <t>Wolt</t>
  </si>
  <si>
    <t>['sql', 'python', 'r', 'looker', 'tableau']</t>
  </si>
  <si>
    <t>Armenia</t>
  </si>
  <si>
    <t>Manatt, Phelps &amp; Phillips, LLP</t>
  </si>
  <si>
    <t>(USA) Director, Data Science - Machine Learning</t>
  </si>
  <si>
    <t>Data Science</t>
  </si>
  <si>
    <t>Java/Backend Developer (Entry Level)/jurnior data scientist</t>
  </si>
  <si>
    <t>St. George, UT</t>
  </si>
  <si>
    <t>Data Scientist III, Research, Google Commerce</t>
  </si>
  <si>
    <t>['python', 'r', 'sql', 'express']</t>
  </si>
  <si>
    <t>Parts Analyst</t>
  </si>
  <si>
    <t>ECHO Incorporated</t>
  </si>
  <si>
    <t>Scientist, Data Science</t>
  </si>
  <si>
    <t>Nilo Therapeutics</t>
  </si>
  <si>
    <t>['r', 'python', 'bash']</t>
  </si>
  <si>
    <t>['sas', 'sas', 'sql', 'python', 'snowflake', 'power bi']</t>
  </si>
  <si>
    <t>Data Analyst/Scientist</t>
  </si>
  <si>
    <t>['java', 'sas', 'sas', 'python', 'javascript', 'c++', 'databricks', 'tensorflow', 'spring', 'excel', 'tableau', 'docker', 'jenkins']</t>
  </si>
  <si>
    <t>Data Science Director - Precision Pricing / UW - Hybrid</t>
  </si>
  <si>
    <t>The Cigna Group</t>
  </si>
  <si>
    <t>Business Intelligence Developer</t>
  </si>
  <si>
    <t>['sql', 'sas', 'sas', 'sql server', 'ssis', 'power bi']</t>
  </si>
  <si>
    <t>Data Scientist (6-Month Register)</t>
  </si>
  <si>
    <t>Chicago, IL (+52 others)</t>
  </si>
  <si>
    <t>Oakland, IL</t>
  </si>
  <si>
    <t>Data Scientist I</t>
  </si>
  <si>
    <t>Edward Jones</t>
  </si>
  <si>
    <t>['python', 'r', 'scala']</t>
  </si>
  <si>
    <t>Data Scientist II - Research Analytics and Intelligence (rAI)</t>
  </si>
  <si>
    <t>['go', 'javascript', 'python', 'java', 'sql', 'nosql', 'mongodb', 'mongodb', 'mysql', 'aws', 'azure', 'tensorflow', 'pytorch', 'nltk', 'hugging face', 'matplotlib', 'seaborn', 'plotly', 'flask', 'django', 'tableau', 'docker', 'kubernetes', 'git', 'github']</t>
  </si>
  <si>
    <t>EY - GDS Consulting - AI and DATA - Snowflake-Azure Databricks - Staff</t>
  </si>
  <si>
    <t>['sql', 'nosql', 'python', 'dynamodb', 'azure', 'databricks', 'snowflake', 'aws']</t>
  </si>
  <si>
    <t>740 - Data Scientist</t>
  </si>
  <si>
    <t>Staff Data Scientist, Research, Applied Research</t>
  </si>
  <si>
    <t>Tenth Revolution Group</t>
  </si>
  <si>
    <t>['sql', 'sql server', 'azure', 'snowflake', 'aws', 'power bi', 'ssis', 'flow']</t>
  </si>
  <si>
    <t>Postdoctoral Fellow, Cancer Data Science - Now Hiring</t>
  </si>
  <si>
    <t>Memorial Sloan Kettering Cancer Center</t>
  </si>
  <si>
    <t>Advancement Data and Records Specialist - University Advancement</t>
  </si>
  <si>
    <t>Washington University in St. Louis</t>
  </si>
  <si>
    <t>['sql', 'sql server', 'arch']</t>
  </si>
  <si>
    <t>Data Management Specialist</t>
  </si>
  <si>
    <t>['sql', 'tableau', 'git']</t>
  </si>
  <si>
    <t>Corner Alliance</t>
  </si>
  <si>
    <t>['sql', 'python', 'r', 'sas', 'sas', 'aws', 'tableau', 'slack']</t>
  </si>
  <si>
    <t>AI &amp; GenAI Data Scientist-Experienced Associate</t>
  </si>
  <si>
    <t>['python', 'sql', 'nosql', 'azure', 'aws', 'pandas', 'nltk', 'scikit-learn', 'keras', 'express', 'git']</t>
  </si>
  <si>
    <t>Principal, Data Scientist | Search &amp; Buy Box Algo Team | Sunnyvale</t>
  </si>
  <si>
    <t>['python', 'scala', 'r', 'spring', 'tensorflow', 'pytorch', 'spark', 'hadoop']</t>
  </si>
  <si>
    <t>Mathematical Statistician (Data Scientist) Recent Graduate</t>
  </si>
  <si>
    <t>Chicago, IL (+10 others)</t>
  </si>
  <si>
    <t>Data Center Physical Security Specialist</t>
  </si>
  <si>
    <t>Data Quality Lead</t>
  </si>
  <si>
    <t>Beazley</t>
  </si>
  <si>
    <t>Data Entry Specialist Consultant</t>
  </si>
  <si>
    <t>Sayva Solutions</t>
  </si>
  <si>
    <t>Lead Data Scientist - HROC</t>
  </si>
  <si>
    <t>Burleson, TX</t>
  </si>
  <si>
    <t>Semantic Data Specialist, AWS Support</t>
  </si>
  <si>
    <t>Bioinformatics Analyst</t>
  </si>
  <si>
    <t>['python', 'r', 'shell', 'aws', 'azure', 'databricks', 'tableau']</t>
  </si>
  <si>
    <t>Director of Data</t>
  </si>
  <si>
    <t>['python', 'r', 'aws', 'azure', 'tensorflow', 'tableau', 'power bi']</t>
  </si>
  <si>
    <t>Sr Data Scientist - AI</t>
  </si>
  <si>
    <t>['sql', 'python', 'java', 'gcp', 'bigquery', 'tensorflow', 'graphql', 'kafka', 'node.js', 'react.js', 'angular', 'docker', 'kubernetes']</t>
  </si>
  <si>
    <t>Data Scientist I - Hybrid</t>
  </si>
  <si>
    <t>Radian</t>
  </si>
  <si>
    <t>['r', 'python', 'sas', 'sas', 'c++']</t>
  </si>
  <si>
    <t>DATA SCIENTIST (CHEMOMETRICS)</t>
  </si>
  <si>
    <t>Newark, NJ (+3 others)</t>
  </si>
  <si>
    <t>Customs and Border Protection</t>
  </si>
  <si>
    <t>Data Scientist (Intergrated Prevention) (PREV WF)</t>
  </si>
  <si>
    <t>Fort Cavazos, TX</t>
  </si>
  <si>
    <t>U.S. Army Forces Command</t>
  </si>
  <si>
    <t>['python', 'sql', 'snowflake', 'aws', 'gcp', 'azure', 'linux']</t>
  </si>
  <si>
    <t>Johnston, IA</t>
  </si>
  <si>
    <t>Quadyster</t>
  </si>
  <si>
    <t>['sql', 'python', 'pyspark', 'word', 'tableau']</t>
  </si>
  <si>
    <t>Master Data Coordinator</t>
  </si>
  <si>
    <t>Data Scientist, Research, Power Forecasting and Optimization</t>
  </si>
  <si>
    <t>Summer Internship 2025 - Data Analytics/Data Science</t>
  </si>
  <si>
    <t>People Analytics Consultant</t>
  </si>
  <si>
    <t>['power bi', 'tableau', 'excel', 'word', 'powerpoint']</t>
  </si>
  <si>
    <t>Lead Data Science Analyst</t>
  </si>
  <si>
    <t>['sql', 'r', 'python', 'sas', 'sas', 'tableau', 'microstrategy']</t>
  </si>
  <si>
    <t>Lead Data Scientist - Computer Vision</t>
  </si>
  <si>
    <t>Socure</t>
  </si>
  <si>
    <t>['python', 'pytorch', 'tensorflow', 'keras', 'opencv']</t>
  </si>
  <si>
    <t>AI Data Scientist</t>
  </si>
  <si>
    <t>Electronic Arts</t>
  </si>
  <si>
    <t>['python', 'sql', 'gcp', 'aws', 'azure', 'scikit-learn', 'pytorch', 'git', 'docker']</t>
  </si>
  <si>
    <t>IT Docusign CLM Analyst</t>
  </si>
  <si>
    <t>Enabling Areas - Data Scientist - NLP/Gen AI - DM - Information Technology</t>
  </si>
  <si>
    <t>['python', 'r', 'aws', 'azure', 'nltk', 'scikit-learn', 'matplotlib', 'seaborn', 'word', 'docker']</t>
  </si>
  <si>
    <t>Senior Engineer - DSP</t>
  </si>
  <si>
    <t>dunnhumby</t>
  </si>
  <si>
    <t>['go', 'python', 'typescript', 'gcp', 'azure', 'django']</t>
  </si>
  <si>
    <t>Data Integration Specialist</t>
  </si>
  <si>
    <t>Azelis</t>
  </si>
  <si>
    <t>['sql', 'azure', 'excel', 'flow']</t>
  </si>
  <si>
    <t>['shell', 'unix']</t>
  </si>
  <si>
    <t>Ingénieur Data Talend confirmé (F/H)</t>
  </si>
  <si>
    <t>Rabat, Morocco</t>
  </si>
  <si>
    <t>SQLI</t>
  </si>
  <si>
    <t>['scala', 'python', 'java', 'spark', 'unix', 'linux', 'tableau', 'chef']</t>
  </si>
  <si>
    <t>Vice President, R&amp;D Data Science &amp; Digital Health – Global Functions</t>
  </si>
  <si>
    <t>Spring House, PA</t>
  </si>
  <si>
    <t>Lead Data Engineer (Data Scientist at Director level)</t>
  </si>
  <si>
    <t>John Hancock</t>
  </si>
  <si>
    <t>['python', 'r', 'sql', 'java', 'css', 'html', 'aws', 'azure', 'gcp', 'hadoop', 'spark', 'pandas', 'numpy', 'matplotlib', 'kafka']</t>
  </si>
  <si>
    <t>Junior data scientist AI engineer</t>
  </si>
  <si>
    <t>Amherst, MA</t>
  </si>
  <si>
    <t>['java', 'javascript', 'c++', 'python', 'docker', 'jenkins', 'github']</t>
  </si>
  <si>
    <t>BI &amp; Analytics Engineer I</t>
  </si>
  <si>
    <t>Condé Nast</t>
  </si>
  <si>
    <t>['sql', 'dynamodb', 'aws', 'redshift', 'tableau', 'qlik', 'power bi']</t>
  </si>
  <si>
    <t>Principal Applied Data Scientist</t>
  </si>
  <si>
    <t>Oregon, IL</t>
  </si>
  <si>
    <t>Cadstrom Inc.</t>
  </si>
  <si>
    <t>['aws', 'gcp', 'azure', 'docker', 'kubernetes']</t>
  </si>
  <si>
    <t>Data Scientist - Machine Learning</t>
  </si>
  <si>
    <t>Exploitation Specialist – Data Scientist Job#470</t>
  </si>
  <si>
    <t>Allen Integrated Solutions</t>
  </si>
  <si>
    <t>Machine Learning - Data Scientist</t>
  </si>
  <si>
    <t>Jobcase</t>
  </si>
  <si>
    <t>['python', 'azure', 'databricks', 'git']</t>
  </si>
  <si>
    <t>Head of Data Science</t>
  </si>
  <si>
    <t>Every Cure</t>
  </si>
  <si>
    <t>['python', 'neo4j', 'scikit-learn', 'pytorch']</t>
  </si>
  <si>
    <t>Computational Biology Data Scientist</t>
  </si>
  <si>
    <t>Principal Data Science</t>
  </si>
  <si>
    <t>Scientist III, Data Sciences</t>
  </si>
  <si>
    <t>['sql', 'python', 'sql server', 'mysql', 'postgresql', 'oracle', 'aws', 'redshift', 'databricks', 'kafka', 'spark', 'hadoop', 'pyspark', 'power bi', 'tableau', 'git', 'jenkins', 'bitbucket', 'github', 'terraform', 'jira', 'confluence']</t>
  </si>
  <si>
    <t>Lead Data Scientist / Applied Statistician</t>
  </si>
  <si>
    <t>LaunchDarkly</t>
  </si>
  <si>
    <t>['golang', 'scala', 'go']</t>
  </si>
  <si>
    <t>Principal, Data Scientist | Search Team | Sunnyvale</t>
  </si>
  <si>
    <t>['python', 'java', 'scala', 'r', 'spark', 'tensorflow', 'flow']</t>
  </si>
  <si>
    <t>Manager Data Scientist</t>
  </si>
  <si>
    <t>['python', 'sql', 'aws', 'pytorch', 'hugging face', 'spark']</t>
  </si>
  <si>
    <t>Director, Quantitative Analytics and Data Science</t>
  </si>
  <si>
    <t>['python', 'r', 'go', 'spss']</t>
  </si>
  <si>
    <t>Data Scientist – MID Job#480</t>
  </si>
  <si>
    <t>['python', 'sql', 'r', 'sas', 'sas', 'aws', 'tensorflow', 'git']</t>
  </si>
  <si>
    <t>Data Scientist, Growth</t>
  </si>
  <si>
    <t>Wealthfront Corporation</t>
  </si>
  <si>
    <t>['python', 'sql', 'flow']</t>
  </si>
  <si>
    <t>Investment Data Scientist</t>
  </si>
  <si>
    <t>Avature</t>
  </si>
  <si>
    <t>['swift', 'python', 'sql', 'aws', 'git']</t>
  </si>
  <si>
    <t>Microsoft WFH Hiring For Data Scientist | Apply Now</t>
  </si>
  <si>
    <t>Pathways for Children, Inc.</t>
  </si>
  <si>
    <t>Director Data Science AI and Data Engineering</t>
  </si>
  <si>
    <t>Freemind solutions</t>
  </si>
  <si>
    <t>['azure', 'aws', 'tensorflow', 'pytorch', 'spark', 'hadoop', 'kafka', 'tableau', 'power bi']</t>
  </si>
  <si>
    <t>Lead Data Scientist | Rapid Growth D2C Health &amp; Wellness | Post Series C</t>
  </si>
  <si>
    <t>Harmonic Finance Inc ™ | Certified B Corp</t>
  </si>
  <si>
    <t>['c', 'sql', 'python', 'tableau', 'power bi']</t>
  </si>
  <si>
    <t>['sql', 'snowflake', 'qlik', 'tableau', 'microstrategy', 'looker']</t>
  </si>
  <si>
    <t>Lake Buena Vista, FL</t>
  </si>
  <si>
    <t>['python', 'java', 'c', 'c++', 'r', 'sas', 'sas', 'julia', 'matlab']</t>
  </si>
  <si>
    <t>bioinformatics data scientist</t>
  </si>
  <si>
    <t>Juno Genetics</t>
  </si>
  <si>
    <t>['r', 'python', 'sql', 'go', 'aws', 'linux']</t>
  </si>
  <si>
    <t>Marketing Analyst, Data Science, US Retail Markets Distribution</t>
  </si>
  <si>
    <t>Postdoctoral Fellow: Merger of High-Throughput Experimentation, Unnatural Peptide Synthesis and Data Science (Onsite)</t>
  </si>
  <si>
    <t>Data Scientist, Pricing</t>
  </si>
  <si>
    <t>['python', 'sql', 'snowflake', 'tableau', 'gitlab']</t>
  </si>
  <si>
    <t>Data Scientist – Leading Quant Hedge Fund</t>
  </si>
  <si>
    <t>Edward Daniels Group</t>
  </si>
  <si>
    <t>['r', 'python', 'sas', 'sas', 'sql', 'matlab']</t>
  </si>
  <si>
    <t>Entry-Level Data Scientist</t>
  </si>
  <si>
    <t>Navistar, Inc.</t>
  </si>
  <si>
    <t>Data Scientist, Innovation Pathways, FaBA</t>
  </si>
  <si>
    <t>University of Queensland</t>
  </si>
  <si>
    <t>['r', 'python', 'plotly']</t>
  </si>
  <si>
    <t>Data Scientist (Multiple Positions)</t>
  </si>
  <si>
    <t>Customer Segmentation Data Scientist, Trade-In Team</t>
  </si>
  <si>
    <t>['sql', 'python', 'r', 'sas', 'sas', 'matlab', 'aws', 'tableau']</t>
  </si>
  <si>
    <t>Credit Strategy Data Scientist</t>
  </si>
  <si>
    <t>BILL</t>
  </si>
  <si>
    <t>Data Scientist, Research, Storage Analytics</t>
  </si>
  <si>
    <t>['sql', 'r', 'sas', 'sas', 'python', 'express', 'spss']</t>
  </si>
  <si>
    <t>DLP (Data loss) Specialist</t>
  </si>
  <si>
    <t>Geospatial Data Curation and Data Enrichment Service Offering Lead - 1898 &amp; Co.</t>
  </si>
  <si>
    <t>1898 &amp; Co.</t>
  </si>
  <si>
    <t>Data Engineer/Scientist Lead</t>
  </si>
  <si>
    <t>Fort Walton Beach, FL</t>
  </si>
  <si>
    <t>Anyar, Inc.</t>
  </si>
  <si>
    <t>['sql', 'elasticsearch', 'aws', 'spark', 'kafka', 'kubernetes']</t>
  </si>
  <si>
    <t>Data Science Intern</t>
  </si>
  <si>
    <t>Hewlett Packard Enterprise</t>
  </si>
  <si>
    <t>Director, Decision Science Analytics - Claims Analytics</t>
  </si>
  <si>
    <t>['sql', 'sas', 'sas', 'python', 'phoenix']</t>
  </si>
  <si>
    <t>Lead Data Scientist , Clinical AI ( NLP , LLM , GenAI , GCP ) - Remote</t>
  </si>
  <si>
    <t>['python', 'r', 'scala', 'aws', 'azure', 'gcp', 'databricks', 'pytorch', 'tensorflow']</t>
  </si>
  <si>
    <t>Data Scientist/Analyst with Security Clearance</t>
  </si>
  <si>
    <t>Homestead, FL</t>
  </si>
  <si>
    <t>ClearanceJobs</t>
  </si>
  <si>
    <t>['sql', 'python', 'r', 'hugging face', 'github']</t>
  </si>
  <si>
    <t>People Analytics and Technology Lead</t>
  </si>
  <si>
    <t>SpotOn</t>
  </si>
  <si>
    <t>Data Scientist (Entry to Mid Level Role)</t>
  </si>
  <si>
    <t>Monitoring Signature Analyst</t>
  </si>
  <si>
    <t>Beltsville, MD</t>
  </si>
  <si>
    <t>['python', 'javascript', 'databricks', 'splunk']</t>
  </si>
  <si>
    <t>Junior Data Scientist /BI Analyst/ Java Cloud programmer</t>
  </si>
  <si>
    <t>Java backed programmer with Docker/ entry level Data scientist</t>
  </si>
  <si>
    <t>Grand Junction, CO</t>
  </si>
  <si>
    <t>SimilarWeb</t>
  </si>
  <si>
    <t>['python', 'sql', 'excel', 'tableau']</t>
  </si>
  <si>
    <t>Junior Data Scientist /BI Analyst/ Machine learning/ Java Cloud programmer</t>
  </si>
  <si>
    <t>OPS Data Scientist</t>
  </si>
  <si>
    <t>['python', 'r', 'sql', 'php', 'java', 'javascript', 'sql server', 'mysql', 'linux']</t>
  </si>
  <si>
    <t>['sql', 'python', 'shell', 'r', 'javascript', 'aws', 'gcp', 'azure', 'pandas', 'numpy', 'scikit-learn', 'matplotlib', 'seaborn', 'spark', 'hadoop', 'git', 'docker', 'kubernetes', 'jenkins', 'gitlab']</t>
  </si>
  <si>
    <t>Data scientist &amp; Strong SQL</t>
  </si>
  <si>
    <t>BuzzClan</t>
  </si>
  <si>
    <t>Data Scientist, Product</t>
  </si>
  <si>
    <t>MoonPay</t>
  </si>
  <si>
    <t>['sql', 'python', 'c', 'bigquery', 'looker']</t>
  </si>
  <si>
    <t>Data Scientist - Statistician - Hybrid</t>
  </si>
  <si>
    <t>['python', 'r', 'sql', 'db2', 'sql server']</t>
  </si>
  <si>
    <t>SaT-DNA-Data Science- Gen AI Manager</t>
  </si>
  <si>
    <t>['python', 'go', 'azure']</t>
  </si>
  <si>
    <t>AI/ML Engineer/Data Scientist</t>
  </si>
  <si>
    <t>['python', 'aws', 'azure', 'gcp', 'pandas', 'numpy', 'matplotlib', 'seaborn', 'tensorflow', 'pytorch', 'scikit-learn', 'tableau', 'flow']</t>
  </si>
  <si>
    <t>Business Intelligence (Advanced Analytics Developer)</t>
  </si>
  <si>
    <t>Spectrum Health Systems, Inc.</t>
  </si>
  <si>
    <t>['crystal', 'sql', 'excel']</t>
  </si>
  <si>
    <t>Nuseed</t>
  </si>
  <si>
    <t>GRIR Analyst</t>
  </si>
  <si>
    <t>Data Scientist, Advertising Measurement Research</t>
  </si>
  <si>
    <t>['sql', 'python', 'r', 'sas', 'sas', 'matlab', 'perl']</t>
  </si>
  <si>
    <t>Data Scientist, Transportation Network Planning</t>
  </si>
  <si>
    <t>['sql', 'python', 'r', 'sas', 'sas', 'matlab', 'hadoop', 'spark', 'spss']</t>
  </si>
  <si>
    <t>['python', 'r', 'go', 'oracle', 'aws', 'tensorflow', 'pytorch', 'docker', 'kubernetes']</t>
  </si>
  <si>
    <t>Data Scientist (GenAI  LLM)</t>
  </si>
  <si>
    <t>Middletown Township, NJ</t>
  </si>
  <si>
    <t>Collabera LLC</t>
  </si>
  <si>
    <t>['python', 'azure', 'databricks']</t>
  </si>
  <si>
    <t>Andover, MA</t>
  </si>
  <si>
    <t>Gee Group - SNI Companies</t>
  </si>
  <si>
    <t>['postgresql', 'aws', 'redshift']</t>
  </si>
  <si>
    <t>Insights Analyst</t>
  </si>
  <si>
    <t>Smith Hanley Associates</t>
  </si>
  <si>
    <t>Digital Analyst, Lead</t>
  </si>
  <si>
    <t>['excel', 'powerpoint', 'tableau', 'power bi']</t>
  </si>
  <si>
    <t>Program Manager for Data Scientist Interns (Lead Data Scientist)</t>
  </si>
  <si>
    <t>['python', 'r', 'sas', 'sas', 'aws', 'linux']</t>
  </si>
  <si>
    <t>California (+7 others)</t>
  </si>
  <si>
    <t>Altos Labs</t>
  </si>
  <si>
    <t>['python', 'r', 'aws', 'express']</t>
  </si>
  <si>
    <t>Data Scientist III</t>
  </si>
  <si>
    <t>Principal, Product Manager - Payments (Data Science / Machine Learning)</t>
  </si>
  <si>
    <t>['go', 'sql']</t>
  </si>
  <si>
    <t>Sr. Business Intelligence Engineer, Amazon DSP</t>
  </si>
  <si>
    <t>Data Scientist Consultant (Only USC &amp; GC)</t>
  </si>
  <si>
    <t>Sonsoft Inc</t>
  </si>
  <si>
    <t>['sas', 'sas', 'r', 'python', 'sql', 'java', 'db2', 'sql server', 'oracle', 'spss', 'excel', 'powerpoint']</t>
  </si>
  <si>
    <t>VP/Director of Data Science, AI, and Data Engineering</t>
  </si>
  <si>
    <t>Consultant, Data Scientist AI/ML</t>
  </si>
  <si>
    <t>['python', 'r', 'sql', 'azure', 'spark', 'pyspark', 'github', 'gitlab']</t>
  </si>
  <si>
    <t>Hamilton Township, NJ</t>
  </si>
  <si>
    <t>['aws', 'kafka', 'spark', 'hadoop', 'flow']</t>
  </si>
  <si>
    <t>Data Scientist with Expertise in Machine Learning (AI and Gen AI)</t>
  </si>
  <si>
    <t>StoneGate-Technologies LLC</t>
  </si>
  <si>
    <t>Data Scientist with Gen AI</t>
  </si>
  <si>
    <t>Data Scientist III - Quality &amp; Patient Safety Initiative (QPSi)</t>
  </si>
  <si>
    <t>Data Science Manager - Engineering</t>
  </si>
  <si>
    <t>Data Scientist : Content Characterization</t>
  </si>
  <si>
    <t>['python', 'sql', 'aws', 'azure', 'pandas', 'nltk']</t>
  </si>
  <si>
    <t>Staff Data Scientist</t>
  </si>
  <si>
    <t>Perfect Path, LLC, d/b/a Trajector Services</t>
  </si>
  <si>
    <t>['python', 'aws', 'azure', 'hugging face', 'nltk', 'tensorflow', 'pytorch', 'gdpr']</t>
  </si>
  <si>
    <t>Lead AI/Data Scientist</t>
  </si>
  <si>
    <t>Honeywell</t>
  </si>
  <si>
    <t>['python', 'sql', 'databricks', 'snowflake', 'azure', 'aws', 'phoenix', 'sap', 'jira']</t>
  </si>
  <si>
    <t>Documentum Analyst</t>
  </si>
  <si>
    <t>Population Health Analyst</t>
  </si>
  <si>
    <t>Lead Cloud Data Developer  (100% REMOTE/NO C2C)</t>
  </si>
  <si>
    <t>['python', 'sql', 'c#', 'golang', 'javascript', 'sql server', 'aws', 'snowflake', 'databricks', 'airflow', 'spark', 'pyspark']</t>
  </si>
  <si>
    <t>Data Specialist(Need State Client Experience)</t>
  </si>
  <si>
    <t>Urpan Technologies, Inc.</t>
  </si>
  <si>
    <t>Design Technology Data Scientist</t>
  </si>
  <si>
    <t>Gensler</t>
  </si>
  <si>
    <t>['sql', 'python', 'r', 'c#', 'azure', 'databricks', 'plotly', 'seaborn', 'dax', 'flow', 'git']</t>
  </si>
  <si>
    <t>Supervisory Data Scientist</t>
  </si>
  <si>
    <t>U.S. Space Command</t>
  </si>
  <si>
    <t>Data Scientist/Model Governance/ ETL</t>
  </si>
  <si>
    <t>Korn Ferry</t>
  </si>
  <si>
    <t>['java', 'azure', 'spark']</t>
  </si>
  <si>
    <t>entry level java developer with spring / Entry Level Data Scientist</t>
  </si>
  <si>
    <t>Staff Data Scientist, Strategy &amp; Insights</t>
  </si>
  <si>
    <t>['go', 'sql', 'r', 'python', 'scala', 'c', 'unix', 'git']</t>
  </si>
  <si>
    <t>Data / Product Scientist - Specialty Pharmacy &amp; Reporting</t>
  </si>
  <si>
    <t>Abarca Health</t>
  </si>
  <si>
    <t>['python', 'r', 'sql', 'snowflake', 'tableau']</t>
  </si>
  <si>
    <t>Principal Data Scientist, Forecasting, ASIN Forecasting</t>
  </si>
  <si>
    <t>Data Scientist, Ring Data Science and Engineering, Ring Data Science and Engineering</t>
  </si>
  <si>
    <t>Data Scientist - Innovation Lab</t>
  </si>
  <si>
    <t>Brown Brothers Harriman &amp; Co.</t>
  </si>
  <si>
    <t>['python', 'sql', 'go', 'azure', 'pandas', 'numpy', 'scikit-learn', 'tensorflow', 'nltk']</t>
  </si>
  <si>
    <t>SaT-DnA-Data Science Gen AI-Assistant Director</t>
  </si>
  <si>
    <t>AI &amp; GenAI Data Scientist-Director</t>
  </si>
  <si>
    <t>['python', 'azure', 'aws', 'git']</t>
  </si>
  <si>
    <t>AI &amp; GenAI Data Scientist Director</t>
  </si>
  <si>
    <t>SnapJobSearch.com</t>
  </si>
  <si>
    <t>Data Scientist – Secret Clearance Required</t>
  </si>
  <si>
    <t>Phoenix Operations Group</t>
  </si>
  <si>
    <t>['python', 'jupyter', 'spark', 'kafka', 'pandas', 'numpy', 'phoenix', 'linux', 'docker', 'github']</t>
  </si>
  <si>
    <t>PRINCIPAL DATA ANALYST (DATA SCIENTIST) – Consultant</t>
  </si>
  <si>
    <t>['sql', 'c', 'gdpr', 'tableau']</t>
  </si>
  <si>
    <t>Data Quality &amp; Process Excellence, Aladdin Data, Director</t>
  </si>
  <si>
    <t>Entry Level Analyst</t>
  </si>
  <si>
    <t>Data Scientist, Product Intelligence</t>
  </si>
  <si>
    <t>Archer</t>
  </si>
  <si>
    <t>['python', 'java', 'go']</t>
  </si>
  <si>
    <t>['sas', 'sas', 'java', 'excel']</t>
  </si>
  <si>
    <t>NPD Engineer</t>
  </si>
  <si>
    <t>DeForest, WI</t>
  </si>
  <si>
    <t>Scientist, Product Development, Sparkling (Data Science Focus)</t>
  </si>
  <si>
    <t>Sr. Data Scientist - Machine Learning - Products</t>
  </si>
  <si>
    <t>['python', 'numpy', 'pandas', 'tensorflow', 'pytorch', 'scikit-learn', 'hadoop', 'spark']</t>
  </si>
  <si>
    <t>Health Data Sciences and Biostatistics Faculty [Req#: 843305, Position#: 125916]</t>
  </si>
  <si>
    <t>UT Southwestern Medical Center</t>
  </si>
  <si>
    <t>Product Data Specialist</t>
  </si>
  <si>
    <t>San Martino, Province of Novara, Italy</t>
  </si>
  <si>
    <t>Italy</t>
  </si>
  <si>
    <t>Element Solutions Inc</t>
  </si>
  <si>
    <t>Data Scientist 4</t>
  </si>
  <si>
    <t>['python', 'java', 'scala', 'r', 'sql', 'go', 'oracle']</t>
  </si>
  <si>
    <t>Production Data Specialist</t>
  </si>
  <si>
    <t>AP Rochester</t>
  </si>
  <si>
    <t>Data Scientist – Enterprise AI Solutions</t>
  </si>
  <si>
    <t>['python', 'javascript', 'pandas', 'scikit-learn', 'tensorflow', 'pytorch', 'spark', 'github']</t>
  </si>
  <si>
    <t>Data Visualization Specialist</t>
  </si>
  <si>
    <t>Agility Partners</t>
  </si>
  <si>
    <t>Data Scientist I - Fraud</t>
  </si>
  <si>
    <t>Senior Associate Director, Data Science and Governance - Now Hiring</t>
  </si>
  <si>
    <t>Princeton University</t>
  </si>
  <si>
    <t>['r', 'python', 'word', 'excel', 'powerpoint', 'outlook']</t>
  </si>
  <si>
    <t>Data Scientist, User Operations</t>
  </si>
  <si>
    <t>OpenAI</t>
  </si>
  <si>
    <t>['python', 'r', 'sql', 'tableau', 'looker']</t>
  </si>
  <si>
    <t>U.S. News &amp; World Report</t>
  </si>
  <si>
    <t>['python', 'r', 'sql', 'html', 'javascript']</t>
  </si>
  <si>
    <t>Financial Data Scientist, Machine Learning</t>
  </si>
  <si>
    <t>The Carlyle Group</t>
  </si>
  <si>
    <t>['python', 'sql', 'aws', 'numpy', 'pandas', 'scikit-learn']</t>
  </si>
  <si>
    <t>Data Scientist II - Retail</t>
  </si>
  <si>
    <t>Beverly, NJ</t>
  </si>
  <si>
    <t>Burlington Stores, Inc.</t>
  </si>
  <si>
    <t>['sql', 'power bi', 'microstrategy', 'tableau', 'looker']</t>
  </si>
  <si>
    <t>Data Scientist –</t>
  </si>
  <si>
    <t>['python', 'r', 'sql', 'aws', 'azure', 'matplotlib', 'gdpr', 'tableau', 'git']</t>
  </si>
  <si>
    <t>Manager, Growth Data Science</t>
  </si>
  <si>
    <t>CookUnity</t>
  </si>
  <si>
    <t>Remote - Data Scientist - Model Validation</t>
  </si>
  <si>
    <t>State Farm Insurance</t>
  </si>
  <si>
    <t>SitePoint</t>
  </si>
  <si>
    <t>Data Scientist Lead – Vice President</t>
  </si>
  <si>
    <t>Information Technology Data Scientist – University Data</t>
  </si>
  <si>
    <t>Emory University</t>
  </si>
  <si>
    <t>['python', 'sql', 'aws', 'azure', 'git']</t>
  </si>
  <si>
    <t>Data Scientist, Supply Chain and Operations, Google Cloud</t>
  </si>
  <si>
    <t>Data Researcher</t>
  </si>
  <si>
    <t>Summerville, SC</t>
  </si>
  <si>
    <t>RateAcuity</t>
  </si>
  <si>
    <t>Analytics Engineer</t>
  </si>
  <si>
    <t>Channel | Your Partner in Funding</t>
  </si>
  <si>
    <t>Data Steward - I (Basic)</t>
  </si>
  <si>
    <t>Data Governance Specialist</t>
  </si>
  <si>
    <t>Senior Analytics Engineer in Summit, NJ</t>
  </si>
  <si>
    <t>['sql', 'python', 'javascript', 'c++', 'java', 'oracle', 'pandas', 'numpy', 'tensorflow', 'plotly', 'matplotlib', 'seaborn', 'tableau', 'git']</t>
  </si>
  <si>
    <t>Junior Data Scientist / Junior Software Developer</t>
  </si>
  <si>
    <t>Time Keeping Analyst</t>
  </si>
  <si>
    <t>Century Group</t>
  </si>
  <si>
    <t>Oracle HCM Analyst</t>
  </si>
  <si>
    <t>['oracle', 'excel', 'sheets']</t>
  </si>
  <si>
    <t>SAS Analyst</t>
  </si>
  <si>
    <t>sdna global</t>
  </si>
  <si>
    <t>['sas', 'sas', 'python', 'shell', 'unix']</t>
  </si>
  <si>
    <t>Data Warehouse Specialist</t>
  </si>
  <si>
    <t>Provider Data Specialist_PN</t>
  </si>
  <si>
    <t>Versant Health</t>
  </si>
  <si>
    <t>NLP Data Scientist</t>
  </si>
  <si>
    <t>['python', 'sql', 'databricks', 'nltk', 'github']</t>
  </si>
  <si>
    <t>Data Scientist, GS-1560-13, FPL 14, (Direct Hire)</t>
  </si>
  <si>
    <t>Department of Education</t>
  </si>
  <si>
    <t>EY - GDS Consulting - AI and DATA  - Data Modeller - Staff</t>
  </si>
  <si>
    <t>Pricing Data Specialist</t>
  </si>
  <si>
    <t>Forest City, NC</t>
  </si>
  <si>
    <t>Hy-Vee, Inc.</t>
  </si>
  <si>
    <t>Manager, Data Science</t>
  </si>
  <si>
    <t>Pasig, Metro Manila, Philippines</t>
  </si>
  <si>
    <t>NielsenIQ</t>
  </si>
  <si>
    <t>Associate Director, Data Science (Remote)</t>
  </si>
  <si>
    <t>['r', 'python', 'sas', 'sas', 'sql', 'aws', 'redshift', 'excel', 'powerpoint', 'word', 'tableau', 'qlik']</t>
  </si>
  <si>
    <t>Senior AI and Analytics Engineer</t>
  </si>
  <si>
    <t>Causeway Capital Management</t>
  </si>
  <si>
    <t>['sql', 'azure', 'aws', 'gcp', 'snowflake', 'react', 'angular']</t>
  </si>
  <si>
    <t>Genomics Data Scientist</t>
  </si>
  <si>
    <t>Sun World International</t>
  </si>
  <si>
    <t>['r', 'python', 'sql', 'aws', 'spark']</t>
  </si>
  <si>
    <t>Data Scientist , ABDAI</t>
  </si>
  <si>
    <t>['go', 'r', 'python', 'sql', 'sas', 'sas', 'matlab', 'perl']</t>
  </si>
  <si>
    <t>Data Modeler</t>
  </si>
  <si>
    <t>['snowflake', 'oracle']</t>
  </si>
  <si>
    <t>Data Scientist I, Medical Cost Analytics</t>
  </si>
  <si>
    <t>Oscar Health</t>
  </si>
  <si>
    <t>['sql', 'r', 'python', 'pandas', 'looker']</t>
  </si>
  <si>
    <t>Data Scientist ( SQL , BQ , Google Cloud Platform )</t>
  </si>
  <si>
    <t>['sql', 'python', 'aws', 'azure', 'bigquery']</t>
  </si>
  <si>
    <t>SAS Data Management</t>
  </si>
  <si>
    <t>['sas', 'sas', 'oracle', 'linux']</t>
  </si>
  <si>
    <t>East Texas, PA</t>
  </si>
  <si>
    <t>Career Vest</t>
  </si>
  <si>
    <t>['r', 'sql', 'python', 'scala', 'java', 'c++', 'hadoop', 'tableau']</t>
  </si>
  <si>
    <t>Uber Freight</t>
  </si>
  <si>
    <t>['sql', 'python', 'r', 'java']</t>
  </si>
  <si>
    <t>Data Scientist, ML - Storefront</t>
  </si>
  <si>
    <t>['python', 'sql', 'looker', 'tableau']</t>
  </si>
  <si>
    <t>Maywood, IL</t>
  </si>
  <si>
    <t>Loyola University Chicago</t>
  </si>
  <si>
    <t>Digital Content Engagement Analyst - Analytics, Amplitude</t>
  </si>
  <si>
    <t>iNovex Information Systems</t>
  </si>
  <si>
    <t>Principal, Data Scientist</t>
  </si>
  <si>
    <t>['sql', 'scala', 'python', 'nosql', 'r', 'matplotlib', 'spark', 'tensorflow', 'tableau']</t>
  </si>
  <si>
    <t>Informatics Analyst (Remote)</t>
  </si>
  <si>
    <t>['sql', 'python', 'r', 'java', 'tensorflow', 'scikit-learn']</t>
  </si>
  <si>
    <t>Data Migration Specialist</t>
  </si>
  <si>
    <t>Statistical Analyst</t>
  </si>
  <si>
    <t>Randstad Life Sciences US</t>
  </si>
  <si>
    <t>['r', 'aws', 'gcp', 'sap', 'gitlab']</t>
  </si>
  <si>
    <t>Data Conversion Specialist</t>
  </si>
  <si>
    <t>Principal Managing Data Steward (Lending)</t>
  </si>
  <si>
    <t>ML/Data Scientist</t>
  </si>
  <si>
    <t>Phaxis</t>
  </si>
  <si>
    <t>['python', 'r', 'sql', 'aws', 'azure', 'tensorflow', 'scikit-learn', 'pandas', 'numpy', 'hadoop', 'spark', 'tableau', 'power bi']</t>
  </si>
  <si>
    <t>Education Student Communities Analyst</t>
  </si>
  <si>
    <t>eXcell, a division of Compucom Systems</t>
  </si>
  <si>
    <t>['zoom']</t>
  </si>
  <si>
    <t>Superior Court of Orange County</t>
  </si>
  <si>
    <t>['python', 'r', 'sql', 'azure', 'gcp', 'docker', 'git']</t>
  </si>
  <si>
    <t>People Analytics Specialist</t>
  </si>
  <si>
    <t>Data Science Advisor</t>
  </si>
  <si>
    <t>['python', 'scikit-learn', 'pandas', 'numpy']</t>
  </si>
  <si>
    <t>Manager Advanced Analytics – AI Platforms and Services – Data Science/Gen AI Manager</t>
  </si>
  <si>
    <t>['python', 'r', 'aws', 'azure', 'gcp']</t>
  </si>
  <si>
    <t>Credit Strategy - Data Science Lead</t>
  </si>
  <si>
    <t>Data Scientist III - Financial Crimes Modeling</t>
  </si>
  <si>
    <t>['sql', 'python', 'aws', 'spark', 'kubernetes']</t>
  </si>
  <si>
    <t>Data Scientist, Operations Research</t>
  </si>
  <si>
    <t>['sql', 'r', 'python', 'sas', 'sas', 'alteryx', 'tableau']</t>
  </si>
  <si>
    <t>Data Scientist, Product Analytics</t>
  </si>
  <si>
    <t>Data Scientist, AWS Professional Services</t>
  </si>
  <si>
    <t>['python', 'r', 'aws', 'scikit-learn', 'tensorflow', 'pytorch']</t>
  </si>
  <si>
    <t>Data Scientist, Analytics</t>
  </si>
  <si>
    <t>NEXT Insurance</t>
  </si>
  <si>
    <t>Data Scientist, Research, Measurement and Optimization, YouTube Ads</t>
  </si>
  <si>
    <t>Data Scientist, Trustworthy Personalization, Google Identity and Engagement</t>
  </si>
  <si>
    <t>Sr. Associate, Data Scientist</t>
  </si>
  <si>
    <t>['python', 'r', 'sql', 'go', 'aws', 'gcp', 'azure', 'spark', 'linux']</t>
  </si>
  <si>
    <t>Data Scientist - Group Director</t>
  </si>
  <si>
    <t>Data Scientist, United States - BCG X</t>
  </si>
  <si>
    <t>Boston Consulting Group</t>
  </si>
  <si>
    <t>['go', 'python', 'spark']</t>
  </si>
  <si>
    <t>['python', 'java', 'sql', 'databricks', 'azure', 'aws', 'pyspark']</t>
  </si>
  <si>
    <t>Power Kiosk</t>
  </si>
  <si>
    <t>['python', 'r', 'sql', 'go', 'jira']</t>
  </si>
  <si>
    <t>Patrick Space Force Base, FL</t>
  </si>
  <si>
    <t>InSPIRE Corporation</t>
  </si>
  <si>
    <t>Xinyi District, Taipei City, Taiwan</t>
  </si>
  <si>
    <t>Appier</t>
  </si>
  <si>
    <t>Principal Data Scientist</t>
  </si>
  <si>
    <t>['python', 'tensorflow', 'pytorch']</t>
  </si>
  <si>
    <t>Internal Audit Data Scientist Intern - REMOTE</t>
  </si>
  <si>
    <t>['python', 'sql', 'tableau', 'power bi']</t>
  </si>
  <si>
    <t>Data Scientist 2 - Full-time</t>
  </si>
  <si>
    <t>['azure', 'snowflake', 'keras', 'tensorflow']</t>
  </si>
  <si>
    <t>Lead Data Modeler</t>
  </si>
  <si>
    <t>['sql', 'nosql', 'mongodb', 'mongodb', 'sql server', 'postgresql', 'cassandra', 'oracle', 'aws', 'azure', 'hadoop', 'spark', 'kafka', 'gdpr']</t>
  </si>
  <si>
    <t>Research Data Scientist</t>
  </si>
  <si>
    <t>Advanced Analytics SME</t>
  </si>
  <si>
    <t>Steampunk, Inc.</t>
  </si>
  <si>
    <t>['python', 'sql', 'neo4j']</t>
  </si>
  <si>
    <t>Client Experience (CX) Insights Analyst</t>
  </si>
  <si>
    <t>City National Bank</t>
  </si>
  <si>
    <t>Data Scientist, Gmail and Chat AI Model Quality</t>
  </si>
  <si>
    <t>Data Science Lead – R01546883</t>
  </si>
  <si>
    <t>['vba', 'go', 'sas', 'sas', 'databricks', 'azure', 'aws', 'excel', 'qlik']</t>
  </si>
  <si>
    <t>Data Scientist, Trust &amp; Safety - USDS</t>
  </si>
  <si>
    <t>['sql', 'python', 'databricks', 'gcp', 'aws', 'jupyter', 'express']</t>
  </si>
  <si>
    <t>Lead Data Scientist - Assortment Optimization</t>
  </si>
  <si>
    <t>Aberdeen, SD</t>
  </si>
  <si>
    <t>['java', 'javascript', 'c++', 'sas', 'sas', 'python', 'tableau', 'docker', 'jenkins']</t>
  </si>
  <si>
    <t>Data Scientist, Trust &amp; Safety</t>
  </si>
  <si>
    <t>Match Group</t>
  </si>
  <si>
    <t>Biosurveillance Data Scientist</t>
  </si>
  <si>
    <t>['python', 'git']</t>
  </si>
  <si>
    <t>Data Scientist II, ADSP Product Operations &amp; Analytics</t>
  </si>
  <si>
    <t>Staff, Data Scientist - NLP and Gen AI</t>
  </si>
  <si>
    <t>['python', 'sql', 'scala', 'r', 'spark', 'tensorflow']</t>
  </si>
  <si>
    <t>Data Scientist, Expert - GRID</t>
  </si>
  <si>
    <t>Global Technical Talent, an Inc. 5000 Company</t>
  </si>
  <si>
    <t>['python', 'r', 'sql', 'tensorflow', 'pytorch', 'scikit-learn', 'matplotlib', 'sap', 'tableau', 'power bi']</t>
  </si>
  <si>
    <t>Data Scientist, Product, AI Data</t>
  </si>
  <si>
    <t>['python', 'r', 'sql', 'sas', 'sas', 'spss']</t>
  </si>
  <si>
    <t>Tier II Intrusion Analyst</t>
  </si>
  <si>
    <t>Director of Data Science (Remote Eligible)</t>
  </si>
  <si>
    <t>Mathematica</t>
  </si>
  <si>
    <t>['python', 'r', 'julia', 'sql', 'scala', 'java', 'c++', 'go', 'aws', 'gcp', 'azure']</t>
  </si>
  <si>
    <t>Decision Science Analyst (Intermediate)</t>
  </si>
  <si>
    <t>['sql', 'sas', 'sas', 'phoenix', 'flow']</t>
  </si>
  <si>
    <t>Data Processor/ Analyst</t>
  </si>
  <si>
    <t>Dunedin, FL</t>
  </si>
  <si>
    <t>Cruit Group</t>
  </si>
  <si>
    <t>Data Engineer / Data Scientist</t>
  </si>
  <si>
    <t>SSTech LLC</t>
  </si>
  <si>
    <t>All-Source Intelligence and Network Analyst</t>
  </si>
  <si>
    <t>Box</t>
  </si>
  <si>
    <t>['python', 'r', 'scala', 'sql', 'azure', 'spark', 'hadoop', 'unix']</t>
  </si>
  <si>
    <t>Customer Data Specialist</t>
  </si>
  <si>
    <t>IXL Learning</t>
  </si>
  <si>
    <t>['r', 'python', 'excel', 'sheets']</t>
  </si>
  <si>
    <t>Staff, Data Scientist</t>
  </si>
  <si>
    <t>['python', 'sql', 'scala', 'r', 'pyspark', 'spark', 'tensorflow']</t>
  </si>
  <si>
    <t>XPO</t>
  </si>
  <si>
    <t>['sql', 'r', 'python', 'bigquery', 'oracle', 'gcp', 'azure', 'aws', 'numpy', 'pandas', 'plotly', 'matplotlib']</t>
  </si>
  <si>
    <t>Data Scientist, Amazon Music - DISCO</t>
  </si>
  <si>
    <t>IN-Senior Associate Data Scientist Clients &amp; Industries IFS  Gurgaon</t>
  </si>
  <si>
    <t>Quilt Software</t>
  </si>
  <si>
    <t>['swift', 'excel']</t>
  </si>
  <si>
    <t>Systems Analyst, Healthcare Analytics- SQL/ PowerBI</t>
  </si>
  <si>
    <t>['sql', 'python', 'azure', 'databricks', 'excel', 'tableau', 'qlik', 'visio']</t>
  </si>
  <si>
    <t>Black Lotus Labs Data Scientist</t>
  </si>
  <si>
    <t>['python', 'tensorflow', 'spark']</t>
  </si>
  <si>
    <t>Quantitative Analyst</t>
  </si>
  <si>
    <t>['python', 'c#', 'sql', 'tableau']</t>
  </si>
  <si>
    <t>Data &amp; Reporting Lead</t>
  </si>
  <si>
    <t>Corient</t>
  </si>
  <si>
    <t>Data Scientist - Now Hiring</t>
  </si>
  <si>
    <t>Tye, TX</t>
  </si>
  <si>
    <t>AI / Data Scientist Engineer</t>
  </si>
  <si>
    <t>Accuris</t>
  </si>
  <si>
    <t>['python', 'azure', 'aws', 'databricks', 'tensorflow', 'pytorch']</t>
  </si>
  <si>
    <t>Warwick, RI</t>
  </si>
  <si>
    <t>SOF Targeting Analyst</t>
  </si>
  <si>
    <t>Total System Services LLC</t>
  </si>
  <si>
    <t>['sas', 'sas', 'r', 'python', 'sql', 'javascript', 'spark', 'hadoop', 'spss', 'tableau']</t>
  </si>
  <si>
    <t>Merion Station, PA</t>
  </si>
  <si>
    <t>Junior Java/C++ Developer /Data Scientist - Entry/Remote</t>
  </si>
  <si>
    <t>Principal, Data Scientist | Personalization (Deep Reinforcement Learning Background)</t>
  </si>
  <si>
    <t>['java', 'python', 'pyspark', 'tensorflow', 'pytorch']</t>
  </si>
  <si>
    <t>Data Scientist, Content Ecosystem - TikTok</t>
  </si>
  <si>
    <t>U.S. Pacific Fleet</t>
  </si>
  <si>
    <t>Data Scientist - AI Trainer</t>
  </si>
  <si>
    <t>Daegu, South Korea</t>
  </si>
  <si>
    <t>Department Of The Army</t>
  </si>
  <si>
    <t>Associate Data Scientist 679</t>
  </si>
  <si>
    <t>Portugal</t>
  </si>
  <si>
    <t>Protegrity</t>
  </si>
  <si>
    <t>['python', 'aws', 'keras', 'pytorch', 'pandas', 'numpy']</t>
  </si>
  <si>
    <t>NLP &amp; LLM Data Scientist - Healthcare &amp; Life Sciences</t>
  </si>
  <si>
    <t>['python', 'sql', 'aws', 'redshift', 'nltk', 'hugging face', 'pytorch']</t>
  </si>
  <si>
    <t>AI &amp; GenAI Data Scientist-Senior Associate</t>
  </si>
  <si>
    <t>['python', 'sql', 'nosql', 'azure', 'aws', 'pandas', 'nltk', 'scikit-learn', 'keras', 'git']</t>
  </si>
  <si>
    <t>Data Quality Developer</t>
  </si>
  <si>
    <t>['azure', 'jira']</t>
  </si>
  <si>
    <t>Data Team Lead</t>
  </si>
  <si>
    <t>STAND 8 Technology Consulting</t>
  </si>
  <si>
    <t>['snowflake', 'power bi', 'excel']</t>
  </si>
  <si>
    <t>Associate Data Scientist</t>
  </si>
  <si>
    <t>East Greenwich, RI</t>
  </si>
  <si>
    <t>FM</t>
  </si>
  <si>
    <t>['python', 'r', 'sql', 'databricks']</t>
  </si>
  <si>
    <t>Associate Data Scientist - Now Hiring</t>
  </si>
  <si>
    <t>Blackstone, MA</t>
  </si>
  <si>
    <t>Sr Analytics Engineer</t>
  </si>
  <si>
    <t>Charlie Health</t>
  </si>
  <si>
    <t>['sql', 'go', 'snowflake', 'redshift', 'bigquery', 'tableau']</t>
  </si>
  <si>
    <t>Data Scientist II AI/ML</t>
  </si>
  <si>
    <t>Claritev</t>
  </si>
  <si>
    <t>Data Scientist II - Financial Crimes Modeling</t>
  </si>
  <si>
    <t>Analytic Recruiting Inc.</t>
  </si>
  <si>
    <t>['python', 'sql', 'r', 'azure', 'aws', 'snowflake']</t>
  </si>
  <si>
    <t>Delanson, NY</t>
  </si>
  <si>
    <t>Predictive Analytics Analyst</t>
  </si>
  <si>
    <t>HomeServe USA</t>
  </si>
  <si>
    <t>['sas', 'sas', 'python', 'r']</t>
  </si>
  <si>
    <t>Principal Associate, Data Scientist, Model Risk Office</t>
  </si>
  <si>
    <t>['python', 'scala', 'r', 'sql', 'aws', 'spark']</t>
  </si>
  <si>
    <t>Manager, Data Scientist - Card Partnerships</t>
  </si>
  <si>
    <t>Data Scientist, Mid</t>
  </si>
  <si>
    <t>Fort Meade, FL</t>
  </si>
  <si>
    <t>['java', 'r', 'matlab', 'python', 'sql', 'spark', 'numpy', 'pandas', 'matplotlib', 'keras', 'tensorflow', 'pytorch', 'seaborn', 'tableau', 'flow', 'gitlab']</t>
  </si>
  <si>
    <t>Data Modeller</t>
  </si>
  <si>
    <t>['aws', 'redshift', 'snowflake']</t>
  </si>
  <si>
    <t>Director, Data Science Engineer</t>
  </si>
  <si>
    <t>Ocwen</t>
  </si>
  <si>
    <t>['sql', 't-sql', 'sql server', 'power bi', 'microstrategy', 'tableau']</t>
  </si>
  <si>
    <t>Director, Advertising Data Science - Full-time</t>
  </si>
  <si>
    <t>['c', 'express']</t>
  </si>
  <si>
    <t>Sr. Data Scientist -AI/ML</t>
  </si>
  <si>
    <t>Graduate Program: Associate Data Scientist - Now Hiring</t>
  </si>
  <si>
    <t>Xtillion</t>
  </si>
  <si>
    <t>Data Scientist, Devices and Services FinTech</t>
  </si>
  <si>
    <t>['python', 'r', 'scala', 'sql', 'sas', 'sas', 'matlab', 'perl']</t>
  </si>
  <si>
    <t>Palantir Data Scientist - Senior Solution Specialist - Full-time</t>
  </si>
  <si>
    <t>['python', 'typescript', 'javascript', 'pyspark']</t>
  </si>
  <si>
    <t>Data Scientist I (Mid-level)-Model Development</t>
  </si>
  <si>
    <t>USAA - United Services Automobile Association</t>
  </si>
  <si>
    <t>Staff, Data Scientist - Conversational AI</t>
  </si>
  <si>
    <t>SaT-DnA-Data Science Gen AI Associate Manager</t>
  </si>
  <si>
    <t>Data Scientist – ML Model Operations (Remote)</t>
  </si>
  <si>
    <t>Hilton Grand Vacations</t>
  </si>
  <si>
    <t>['go', 'python', 'sql', 'databricks', 'azure', 'aws', 'gcp', 'scikit-learn', 'tensorflow', 'keras', 'numpy', 'pandas', 'matplotlib', 'flow', 'terraform']</t>
  </si>
  <si>
    <t>Data Scientist - II</t>
  </si>
  <si>
    <t>Katalyst Healthcares &amp; Life Sciences Inc</t>
  </si>
  <si>
    <t>['python', 'r', 'matlab', 'aws', 'numpy', 'pandas', 'matplotlib', 'scikit-learn']</t>
  </si>
  <si>
    <t>American Century Investments</t>
  </si>
  <si>
    <t>['python', 'sql', 'aws', 'redshift']</t>
  </si>
  <si>
    <t>Data Scientist II- Bioinformatics</t>
  </si>
  <si>
    <t>Full Stack Staff Data Scientist | Transportation AI – GenAI</t>
  </si>
  <si>
    <t>['python', 'java', 'c++', 'gcp', 'azure']</t>
  </si>
  <si>
    <t>Commercial Analytics Analyst 2</t>
  </si>
  <si>
    <t>Hologic, Inc.</t>
  </si>
  <si>
    <t>['sql', 'sql server', 'azure', 'oracle', 'power bi', 'dax', 'excel']</t>
  </si>
  <si>
    <t>Data Scientist Level 2</t>
  </si>
  <si>
    <t>IntelliGenesis</t>
  </si>
  <si>
    <t>['r', 'python', 'sql', 'unix', 'git']</t>
  </si>
  <si>
    <t>['python', 'sql', 'aws', 'azure', 'gcp', 'pandas', 'numpy', 'scikit-learn', 'pytorch', 'spark', 'flow']</t>
  </si>
  <si>
    <t>IntelliGenesis LLC</t>
  </si>
  <si>
    <t>Data and Reporting Specialist - Bilingual Spanish</t>
  </si>
  <si>
    <t>Sanford Barrows Group</t>
  </si>
  <si>
    <t>['excel', 'power bi', 'powerpoint']</t>
  </si>
  <si>
    <t>Illinois State Board of Education</t>
  </si>
  <si>
    <t>['sql', 'sql server', 'azure', 'power bi', 'tableau']</t>
  </si>
  <si>
    <t>Machine Learning Analyst</t>
  </si>
  <si>
    <t>OSF HealthCare</t>
  </si>
  <si>
    <t>Staff Data Scientist, Marketing Applied Sciences Team</t>
  </si>
  <si>
    <t>['python', 'azure', 'databricks', 'scikit-learn', 'numpy', 'pandas', 'tensorflow', 'pytorch']</t>
  </si>
  <si>
    <t>Lead Data Scientist (NLP &amp; Computer Vision Focus)</t>
  </si>
  <si>
    <t>Data Scientist, Operations Research - Full-time</t>
  </si>
  <si>
    <t>Lead Data Scientist, NLP &amp; Strategic Member Insights</t>
  </si>
  <si>
    <t>['python', 'sql', 'gcp', 'aws', 'azure', 'bigquery', 'tensorflow', 'scikit-learn', 'pytorch', 'spark', 'git', 'kubernetes', 'jira', 'trello']</t>
  </si>
  <si>
    <t>Internal Audit Data Scientist Intern - REMOTE - Full-time</t>
  </si>
  <si>
    <t>Lead Data Scientist (NLP &amp; Computer Vision Focus) - Full-time</t>
  </si>
  <si>
    <t>Full Stack Data Scientist - Full-time</t>
  </si>
  <si>
    <t>['html', 'javascript', 'python', 'java', 'postgresql', 'gcp', 'react', 'airflow', 'hugging face', 'numpy', 'pandas', 'scikit-learn', 'pytorch', 'jupyter', 'angular', 'vue.js', 'node.js', 'fastapi', 'docker', 'kubernetes', 'git']</t>
  </si>
  <si>
    <t>Data Science Portal Developer - Full-time</t>
  </si>
  <si>
    <t>Argonne National Laboratory</t>
  </si>
  <si>
    <t>['javascript', 'python', 'mongodb', 'mongodb', 'mysql', 'postgresql', 'react', 'plotly', 'numpy', 'jupyter', 'angular', 'vue.js', 'node.js']</t>
  </si>
  <si>
    <t>Sr. Analyst, Data Science - Full-time</t>
  </si>
  <si>
    <t>['sas', 'sas', 'sql', 'postgresql', 'looker', 'tableau', 'sap', 'excel', 'powerpoint']</t>
  </si>
  <si>
    <t>Data Scientist (Intern) United States - Full-time</t>
  </si>
  <si>
    <t>['sql', 'r', 'python', 'javascript', 'sas', 'sas', 'oracle', 'hadoop', 'tensorflow', 'pytorch', 'excel', 'spss']</t>
  </si>
  <si>
    <t>FBI Special Agent: Data Science &amp; Intelligence Expertise</t>
  </si>
  <si>
    <t>Spatial Data Technician I</t>
  </si>
  <si>
    <t>Katonah, NY</t>
  </si>
  <si>
    <t>CPL</t>
  </si>
  <si>
    <t>['go', 'windows', 'excel']</t>
  </si>
  <si>
    <t>Data Scientist - Infrastructure Platform</t>
  </si>
  <si>
    <t>['python', 'r', 'scala', 'sql', 'spark', 'kafka', 'tableau', 'power bi']</t>
  </si>
  <si>
    <t>Advancement Data and Operations Specialist</t>
  </si>
  <si>
    <t>University of Redlands</t>
  </si>
  <si>
    <t>['sql', 'crystal', 'sharepoint']</t>
  </si>
  <si>
    <t>['python', 'r', 'sql', 'flutter', 'github']</t>
  </si>
  <si>
    <t>AI &amp; GenAI Data Scientist - Manager</t>
  </si>
  <si>
    <t>Data Scientist Biometrics</t>
  </si>
  <si>
    <t>Data Scientist Lead</t>
  </si>
  <si>
    <t>Florida (+1 other)</t>
  </si>
  <si>
    <t>['python', 'r', 'sql', 'nosql']</t>
  </si>
  <si>
    <t>Coupa Software, Inc.</t>
  </si>
  <si>
    <t>['sas', 'sas', 'r', 'python', 'spreadsheet']</t>
  </si>
  <si>
    <t>Language Data Scientist II, AWS Q for Business</t>
  </si>
  <si>
    <t>Language Data Scientist II, Amazon Q Business</t>
  </si>
  <si>
    <t>['sql', 'python', 'r', 'sas', 'sas', 'matlab', 'aws']</t>
  </si>
  <si>
    <t>Incedoinc</t>
  </si>
  <si>
    <t>['sql', 'python', 'r', 'sas', 'sas', 'gcp', 'tableau']</t>
  </si>
  <si>
    <t>Birst Technical lead - Data Science</t>
  </si>
  <si>
    <t>Opes Solution</t>
  </si>
  <si>
    <t>Acceleration Center - Financial Crimes Unit - Risk Architecture Data Scientist (Python/SQL) Senior Associate</t>
  </si>
  <si>
    <t>['python', 'r', 'sas', 'sas', 'java', 'sql', 'vba', 'tableau', 'alteryx', 'excel', 'power bi', 'word', 'powerpoint']</t>
  </si>
  <si>
    <t>Sr. Data Scientist, Generative AI - Full-time</t>
  </si>
  <si>
    <t>ProArch</t>
  </si>
  <si>
    <t>['python', 'aws', 'gcp', 'azure', 'pytorch', 'tensorflow', 'scikit-learn', 'keras', 'fastapi', 'jenkins', 'docker', 'kubernetes', 'git']</t>
  </si>
  <si>
    <t>Summer 2025 - Clinical Pharmacology Analysis and Reporting/Data Science Internship - Full-time / Part-time</t>
  </si>
  <si>
    <t>['sas', 'sas', 'r', 'python', 'phoenix', 'excel']</t>
  </si>
  <si>
    <t>Lead Data Scientist, Parts Pricing - Full-time</t>
  </si>
  <si>
    <t>Caterpillar, Inc.</t>
  </si>
  <si>
    <t>['python', 'sql', 'aws', 'pyspark', 'scikit-learn', 'keras', 'tensorflow', 'pytorch', 'github']</t>
  </si>
  <si>
    <t>Operations Data Scientist</t>
  </si>
  <si>
    <t>Data Scientist - Mid Level</t>
  </si>
  <si>
    <t>['python', 'r', 'sql', 'nosql', 'docker', 'kubernetes']</t>
  </si>
  <si>
    <t>Data Scientist, Cloud Learning Services</t>
  </si>
  <si>
    <t>Principal Data Scientist Santa Clara, CA</t>
  </si>
  <si>
    <t>Morgan Hill, CA</t>
  </si>
  <si>
    <t>Tbwa Chiat/Day Inc</t>
  </si>
  <si>
    <t>['python', 'r', 'java', 'sql', 'nosql', 'aws', 'azure', 'tensorflow', 'pytorch', 'scikit-learn', 'hadoop', 'spark', 'kafka', 'docker', 'kubernetes']</t>
  </si>
  <si>
    <t>Principal Data Scientist RWE &amp; AA</t>
  </si>
  <si>
    <t>Titusville, FL</t>
  </si>
  <si>
    <t>['python', 'r', 'sql', 'spring']</t>
  </si>
  <si>
    <t>Hilco Global</t>
  </si>
  <si>
    <t>['python', 'r', 'sql', 'snowflake', 'aws', 'azure', 'tensorflow', 'scikit-learn', 'pytorch', 'spark', 'tableau', 'power bi']</t>
  </si>
  <si>
    <t>Data Scientist - Talent Pool</t>
  </si>
  <si>
    <t>['python', 'r', 'sql', 'javascript', 'pyspark', 'hadoop', 'rshiny', 'zoom']</t>
  </si>
  <si>
    <t>Florida (+2 others)</t>
  </si>
  <si>
    <t>Data Scientist - B2C Marketing Growth Analytics</t>
  </si>
  <si>
    <t>['python', 'r', 'sql', 'gcp']</t>
  </si>
  <si>
    <t>Boquerón, Puerto Rico</t>
  </si>
  <si>
    <t>Hewlett Packard Enterprise Development LP</t>
  </si>
  <si>
    <t>['r', 'sas', 'sas', 'python', 'sql', 'java', 'shell', 'hadoop', 'unix', 'spss', 'tableau']</t>
  </si>
  <si>
    <t>Data Scientist , Customer Engagement Technology</t>
  </si>
  <si>
    <t>Senior Manager Sales Operations &amp; Data Scientist</t>
  </si>
  <si>
    <t>Somerset, NJ</t>
  </si>
  <si>
    <t>Legend Biotech US</t>
  </si>
  <si>
    <t>['power bi', 'powerpoint', 'excel', 'flow']</t>
  </si>
  <si>
    <t>Adobe Analytics Engineer</t>
  </si>
  <si>
    <t>['javascript', 'html', 'css']</t>
  </si>
  <si>
    <t>Principal Scientist, Data Science</t>
  </si>
  <si>
    <t>['python', 'java', 'r', 'html', 'go', 'postgresql', 'aws', 'gcp', 'azure', 'redshift', 'snowflake', 'rshiny', 'flask', 'docker']</t>
  </si>
  <si>
    <t>Data Science Graduate Internship - Summer 2025</t>
  </si>
  <si>
    <t>Specialist – Data Science, Commercial AI - Full-time</t>
  </si>
  <si>
    <t>['python', 'sql', 'aws', 'azure', 'gcp', 'heroku', 'databricks']</t>
  </si>
  <si>
    <t>Data Scientist - Part-time</t>
  </si>
  <si>
    <t>Pawtucket, RI</t>
  </si>
  <si>
    <t>Capgemini Invent, AI / Analytics &amp; Data Science - (Insight for II) - Managing Consultant</t>
  </si>
  <si>
    <t>['python', 'sql', 'java', 'c', 'matlab']</t>
  </si>
  <si>
    <t>Data Scientist - Full-time</t>
  </si>
  <si>
    <t>Lead Data Science Engineer / LLMs</t>
  </si>
  <si>
    <t>['python', 'aws', 'gcp', 'azure', 'pytorch', 'tensorflow', 'hugging face', 'kubernetes', 'docker', 'terraform']</t>
  </si>
  <si>
    <t>Head of Data and Insights - CX</t>
  </si>
  <si>
    <t>Gusto, Inc.</t>
  </si>
  <si>
    <t>Data Center Fiber Specialist</t>
  </si>
  <si>
    <t>MpowerMe</t>
  </si>
  <si>
    <t>['swift', 'phoenix']</t>
  </si>
  <si>
    <t>Scientist, Digital Data Development</t>
  </si>
  <si>
    <t>XL Catlin</t>
  </si>
  <si>
    <t>['java', 'python', 'azure', 'databricks', 'spring', 'selenium', 'spark', 'hadoop', 'unix', 'power bi', 'jenkins']</t>
  </si>
  <si>
    <t>Florence, SC</t>
  </si>
  <si>
    <t>Data Scientist, See &amp; Spray</t>
  </si>
  <si>
    <t>Blue River Technology</t>
  </si>
  <si>
    <t>['go', 'sql', 'python', 'r', 'c++', 'aws', 'gcp', 'azure', 'pyspark', 'tableau', 'power bi', 'looker', 'docker']</t>
  </si>
  <si>
    <t>RWE Data Scientist, V&amp;E Real World Evidence Analytics</t>
  </si>
  <si>
    <t>['sas', 'sas', 'sql', 'r', 'python']</t>
  </si>
  <si>
    <t>Lead Data Scientist - Python (Locals Only)</t>
  </si>
  <si>
    <t>['python', 'sql', 'mysql', 'spark', 'pyspark', 'tensorflow', 'hadoop']</t>
  </si>
  <si>
    <t>Supply Chain Data Scientist</t>
  </si>
  <si>
    <t>['sql', 'sql server', 'tableau', 'excel', 'sap']</t>
  </si>
  <si>
    <t>Data Scientist - Junior Level (Remote)</t>
  </si>
  <si>
    <t>Athens, GA</t>
  </si>
  <si>
    <t>(USA) Staff, Data Scientist</t>
  </si>
  <si>
    <t>['python', 'java', 'scala', 'r', 'tensorflow', 'pytorch', 'scikit-learn', 'spark', 'flow', 'docker', 'kubernetes']</t>
  </si>
  <si>
    <t>Distinguished Data Scientist, ML/AI</t>
  </si>
  <si>
    <t>Director, Data Science</t>
  </si>
  <si>
    <t>Principal, Product Manager - Payments (Data Science / Machine Learning) - Full-time / Part-time</t>
  </si>
  <si>
    <t>Data Specialist II</t>
  </si>
  <si>
    <t>RWE Data Scientist</t>
  </si>
  <si>
    <t>['sas', 'sas', 'r', 'sql', 'python']</t>
  </si>
  <si>
    <t>Clinical Data Science - Statistics Co-Op MS - Full-time</t>
  </si>
  <si>
    <t>Ridgefield, CT</t>
  </si>
  <si>
    <t>['sas', 'sas', 'r', 'rshiny']</t>
  </si>
  <si>
    <t>Data Scientist, Marketing Inference</t>
  </si>
  <si>
    <t>BetterHelp</t>
  </si>
  <si>
    <t>['go', 'r', 'python', 'sql', 'tableau', 'looker']</t>
  </si>
  <si>
    <t>Manager, Data Science - Business Analytics</t>
  </si>
  <si>
    <t>['python', 'r', 'sql', 'azure', 'snowflake', 'databricks', 'spark', 'power bi', 'excel', 'tableau']</t>
  </si>
  <si>
    <t>Data Scientist - Client Intelligence Platform AI, Associate - Full-time</t>
  </si>
  <si>
    <t>Data Scientist SME - Full-time</t>
  </si>
  <si>
    <t>Serco</t>
  </si>
  <si>
    <t>['r', 'sql']</t>
  </si>
  <si>
    <t>Data Scientist – M</t>
  </si>
  <si>
    <t>Automation Technologies LLC</t>
  </si>
  <si>
    <t>['python', 'r', 'sas', 'sas', 'sql', 'matlab', 'pandas']</t>
  </si>
  <si>
    <t>Chief Data Scientist</t>
  </si>
  <si>
    <t>Wyatt Partners</t>
  </si>
  <si>
    <t>Data Scientist – Workplace Operations &amp; Supply Chain</t>
  </si>
  <si>
    <t>['python', 'sql', 'hadoop', 'spark', 'tableau', 'power bi']</t>
  </si>
  <si>
    <t>Manager, Data Scientist AI/ML</t>
  </si>
  <si>
    <t>Data Scientist 1</t>
  </si>
  <si>
    <t>PayPal</t>
  </si>
  <si>
    <t>['sql', 'sas', 'sas', 'hadoop']</t>
  </si>
  <si>
    <t>Data Scientist II - Quality &amp; Patient Safety Initiative (QPSi)</t>
  </si>
  <si>
    <t>Data Scientist with Banking &amp; Finance Experience - Atlanta, GA (Locals Preferred)</t>
  </si>
  <si>
    <t>Modern Agile Technologies, LLC</t>
  </si>
  <si>
    <t>['python', 'sas', 'sas', 'jupyter', 'tensorflow', 'keras']</t>
  </si>
  <si>
    <t>Real-time Streaming Engineer - Flink</t>
  </si>
  <si>
    <t>['python', 'kafka']</t>
  </si>
  <si>
    <t>Database - Data Science /Wrangler</t>
  </si>
  <si>
    <t>['python', 'r', 'scala', 'javascript', 'c++']</t>
  </si>
  <si>
    <t>NLP Logix</t>
  </si>
  <si>
    <t>Internet Analyst</t>
  </si>
  <si>
    <t>Kilpatrick Townsend Stockton Llp</t>
  </si>
  <si>
    <t>['c', 'windows', 'word', 'excel']</t>
  </si>
  <si>
    <t>Data Scientist, Autonomous Vehicle Infrastructure Analytics</t>
  </si>
  <si>
    <t>['python', 'sql', 'jupyter']</t>
  </si>
  <si>
    <t>Augusta-Richmond County</t>
  </si>
  <si>
    <t>['python', 'julia', 'r', 'sql', 'aws', 'azure', 'gcp', 'power bi', 'github', 'jira']</t>
  </si>
  <si>
    <t>['python', 'sql', 'go', 'airflow', 'pandas', 'numpy']</t>
  </si>
  <si>
    <t>Data Scientist I New College Grad- Bachelor's (Santa Clara, CA) - Full-time</t>
  </si>
  <si>
    <t>['python', 'r', 'sql', 'tensorflow', 'tableau']</t>
  </si>
  <si>
    <t>Data Science Intern at Data Science and Digital Health (DSDH) - Full-time</t>
  </si>
  <si>
    <t>Hopewell Township, NJ</t>
  </si>
  <si>
    <t>['python', 'r', 'sql', 'go', 'azure', 'aws', 'gcp', 'numpy', 'pandas']</t>
  </si>
  <si>
    <t>Data Scientist - Early Career/ Junior Full Stack Developer (Java &amp; Spring Boot)</t>
  </si>
  <si>
    <t>Staff Data Scientist - Infrastructure</t>
  </si>
  <si>
    <t>['r', 'python', 'java', 'ruby', 'ruby', 'perl', 'c']</t>
  </si>
  <si>
    <t>AML Data Scientist III - Full-time</t>
  </si>
  <si>
    <t>Incorta Data Warehouse Developer</t>
  </si>
  <si>
    <t>The ProSource Group, Inc.</t>
  </si>
  <si>
    <t>['sql', 'sap', 'ssis']</t>
  </si>
  <si>
    <t>Business Systems &amp; Data Specialist</t>
  </si>
  <si>
    <t>Software Solutions Engineer / Data Scientist</t>
  </si>
  <si>
    <t>Berlin, Germany</t>
  </si>
  <si>
    <t>truemetrics</t>
  </si>
  <si>
    <t>['python', 'aws', 'github']</t>
  </si>
  <si>
    <t>Hull, GA</t>
  </si>
  <si>
    <t>Stantec</t>
  </si>
  <si>
    <t>['sql', 'python', 'r', 'power bi', 'tableau']</t>
  </si>
  <si>
    <t>Base-2 Solutions</t>
  </si>
  <si>
    <t>['python', 'c']</t>
  </si>
  <si>
    <t>Senior Data Scientist II</t>
  </si>
  <si>
    <t>Malawi</t>
  </si>
  <si>
    <t>iHerb</t>
  </si>
  <si>
    <t>['python', 'r', 'c#', 'java', 'scala', 'sql', 'go', 'scikit-learn', 'keras', 'pytorch', 'tensorflow', 'spark', 'seaborn', 'matplotlib', 'plotly', 'word', 'excel', 'powerpoint', 'sheets']</t>
  </si>
  <si>
    <t>Data and Applied Scientist</t>
  </si>
  <si>
    <t>['python', 'pytorch', 'tensorflow', 'github']</t>
  </si>
  <si>
    <t>Monterey, CA</t>
  </si>
  <si>
    <t>['r', 'python', 'postgresql', 'tensorflow', 'pytorch', 'keras']</t>
  </si>
  <si>
    <t>Lead Silicon Design Data Scientist (AI/ML) (ASIC/FPGA) Austin, Texas</t>
  </si>
  <si>
    <t>Ericsson</t>
  </si>
  <si>
    <t>['python', 'sql', 'nosql', 'bash', 'perl', 'pandas', 'numpy', 'jupyter', 'excel', 'tableau', 'kubernetes', 'jenkins', 'gitlab', 'docker']</t>
  </si>
  <si>
    <t>Junior level data developer with Azure CI/CD/Junior data scientist</t>
  </si>
  <si>
    <t>['java', 'javascript', 'c++', 'python', 'oracle', 'spring', 'tableau']</t>
  </si>
  <si>
    <t>T32 Postdoctoral Fellowship in Integrated Program in Cancer and Data Science</t>
  </si>
  <si>
    <t>Moffitt Cancer Center</t>
  </si>
  <si>
    <t>Associate Laboratory Analyst</t>
  </si>
  <si>
    <t>Citizens Energy Group</t>
  </si>
  <si>
    <t>Marketing Data Scientist</t>
  </si>
  <si>
    <t>GroupM Nexus</t>
  </si>
  <si>
    <t>['javascript', 'css', 'python', 'sql', 'react', 'node.js', 'excel', 'tableau']</t>
  </si>
  <si>
    <t>Lead Data Scientist (Hybrid/Onsite)</t>
  </si>
  <si>
    <t>['python', 'sql', 'aws', 'azure', 'spark', 'hadoop', 'pyspark']</t>
  </si>
  <si>
    <t>Data Scientist ( Multiple Positions)</t>
  </si>
  <si>
    <t>['python', 'r', 'git', 'bitbucket', 'jira', 'slack']</t>
  </si>
  <si>
    <t>Lead Data Scientist - Strategic Intelligence team - Full-time</t>
  </si>
  <si>
    <t>['python', 'c', 'azure', 'aws']</t>
  </si>
  <si>
    <t>JobMESH</t>
  </si>
  <si>
    <t>Entertainment Data Oracle (EDO)</t>
  </si>
  <si>
    <t>['sas', 'sas', 'shell', 'aws', 'oracle', 'linux']</t>
  </si>
  <si>
    <t>Director of Data Science – RAG, NLP, LLM and GenAI</t>
  </si>
  <si>
    <t>Rye, NY</t>
  </si>
  <si>
    <t>['python', 'hugging face', 'tensorflow', 'keras', 'pytorch', 'spark', 'github']</t>
  </si>
  <si>
    <t>Data Science AI/ML Summer Intern Computer Vision – Microscopy - Full-time</t>
  </si>
  <si>
    <t>['python', 'r', 'go', 'spring', 'pandas']</t>
  </si>
  <si>
    <t>Webster, MA</t>
  </si>
  <si>
    <t>MAPFRE</t>
  </si>
  <si>
    <t>['python', 'aws', 'airflow', 'jenkins', 'git']</t>
  </si>
  <si>
    <t>Data Scientist III - Full-time</t>
  </si>
  <si>
    <t>Meijer</t>
  </si>
  <si>
    <t>['python', 'sas', 'sas', 'r', 'sql', 'azure', 'databricks', 'pyspark', 'numpy', 'pandas', 'tensorflow', 'pytorch', 'nltk', 'github']</t>
  </si>
  <si>
    <t>Head of Data Department (SoCal / Hybrid)</t>
  </si>
  <si>
    <t>Data Department Lead (Hybrid / SoCal)</t>
  </si>
  <si>
    <t>Data Scientist, People Experience</t>
  </si>
  <si>
    <t>['python', 'sql', 'aws', 'snowflake', 'pandas', 'numpy', 'matplotlib', 'seaborn', 'plotly', 'excel', 'power bi', 'tableau', 'git']</t>
  </si>
  <si>
    <t>Director Data Science</t>
  </si>
  <si>
    <t>DeepRec.ai</t>
  </si>
  <si>
    <t>['python', 'sql', 'snowflake', 'aws', 'tableau', 'power bi']</t>
  </si>
  <si>
    <t>Privacy Analyst</t>
  </si>
  <si>
    <t>['sharepoint', 'qlik', 'tableau', 'outlook', 'excel']</t>
  </si>
  <si>
    <t>Manager- Data Science</t>
  </si>
  <si>
    <t>Optimum</t>
  </si>
  <si>
    <t>['python', 'r', 'sql', 'scikit-learn', 'tensorflow', 'pytorch']</t>
  </si>
  <si>
    <t>WEICHAI AMERICA CORP.</t>
  </si>
  <si>
    <t>Database Engineer - PostgreSQL, Python, Django</t>
  </si>
  <si>
    <t>['sql', 'python', 'postgresql', 'django', 'word', 'github']</t>
  </si>
  <si>
    <t>Clinical Data Scientist Co-Op</t>
  </si>
  <si>
    <t>['css', 'r', 'python', 'sas', 'sas', 'go']</t>
  </si>
  <si>
    <t>['python', 'sql', 'databricks', 'aws', 'spring', 'pyspark', 'git']</t>
  </si>
  <si>
    <t>Data Scientist / Analyst (CRR, KYC, KYB)</t>
  </si>
  <si>
    <t>Binance</t>
  </si>
  <si>
    <t>AFC Modelling - Data Scientist - Assistant Vice President</t>
  </si>
  <si>
    <t>Sherburne, NY</t>
  </si>
  <si>
    <t>['sql', 'scikit-learn', 'pandas', 'numpy', 'hadoop', 'excel', 'outlook']</t>
  </si>
  <si>
    <t>['sql', 't-sql', 'sql server', 'windows', 'ssrs', 'ssis', 'flow']</t>
  </si>
  <si>
    <t>Intermediate (5+ years) Lead Data Modeler</t>
  </si>
  <si>
    <t>Fitchburg, WI</t>
  </si>
  <si>
    <t>TeamSoft</t>
  </si>
  <si>
    <t>['sql', 'python', 'snowflake', 'ssis', 'power bi', 'git']</t>
  </si>
  <si>
    <t>Scientist, Machine Learning</t>
  </si>
  <si>
    <t>['python', 'c++', 'pytorch', 'express']</t>
  </si>
  <si>
    <t>Data Scientist, Omics, Statistics - Full-time</t>
  </si>
  <si>
    <t>MD Anderson Cancer Center</t>
  </si>
  <si>
    <t>Director, Data Science - GenAI Acceleration</t>
  </si>
  <si>
    <t>Horizon Blue Cross Blue Shield of New Jersey</t>
  </si>
  <si>
    <t>['java', 'hadoop', 'spark']</t>
  </si>
  <si>
    <t>Data Scientist (with Python, scikit-learn)</t>
  </si>
  <si>
    <t>['python', 'java', 'scikit-learn', 'pyspark']</t>
  </si>
  <si>
    <t>Weichai America Corp.</t>
  </si>
  <si>
    <t>Sr. Data Scientist Low Internal Delivery India 102605</t>
  </si>
  <si>
    <t>['python', 'r', 'scala', 'aws', 'azure', 'tensorflow', 'pytorch', 'scikit-learn', 'kubernetes']</t>
  </si>
  <si>
    <t>Deposco</t>
  </si>
  <si>
    <t>Data Science Manager (Hybrid - Atlanta, GA)</t>
  </si>
  <si>
    <t>Data Scientist/AL Resource - Full-time</t>
  </si>
  <si>
    <t>Machine Learning Manager (Thailand)</t>
  </si>
  <si>
    <t>Bjak</t>
  </si>
  <si>
    <t>Data Scientists</t>
  </si>
  <si>
    <t>Black Eagle Defense</t>
  </si>
  <si>
    <t>Consultant Data Scientist</t>
  </si>
  <si>
    <t>Referrals Only</t>
  </si>
  <si>
    <t>AI &amp; GenAI Data Scientist – Director</t>
  </si>
  <si>
    <t>Data Engineer Guide</t>
  </si>
  <si>
    <t>Le Wagon, Inc.</t>
  </si>
  <si>
    <t>['sql', 'java', 'python', 'r', 'aws', 'azure', 'gcp', 'spark', 'flow']</t>
  </si>
  <si>
    <t>CMM Validation &amp; Engineering Solutions, LLC.</t>
  </si>
  <si>
    <t>['windows', 'word', 'excel']</t>
  </si>
  <si>
    <t>Systems &amp; Data Specialist, DC Design Engineering</t>
  </si>
  <si>
    <t>['sql', 'python', 'nosql', 'aws', 'redshift', 'oracle', 'tableau', 'sharepoint', 'smartsheet']</t>
  </si>
  <si>
    <t>Lead Data Scientist - RWE (Real World Evidence)</t>
  </si>
  <si>
    <t>['sas', 'sas', 'r', 'python']</t>
  </si>
  <si>
    <t>['css', 'oracle']</t>
  </si>
  <si>
    <t>Burlington</t>
  </si>
  <si>
    <t>Operations Specialist - Data Scientist- Field Operations Rotational Program - Now Hiring</t>
  </si>
  <si>
    <t>Technical Product Manager, Data Science - Now Hiring</t>
  </si>
  <si>
    <t>Crimson Leaf Group</t>
  </si>
  <si>
    <t>Director of Data Science - Full-time</t>
  </si>
  <si>
    <t>['python', 'r', 'sql', 'go', 'unix', 'git']</t>
  </si>
  <si>
    <t>Rhode Island</t>
  </si>
  <si>
    <t>Data Scientist, Performance Analytics - Full-time</t>
  </si>
  <si>
    <t>United Rentals</t>
  </si>
  <si>
    <t>Staff Data Scientist, Apps Team - Full-time</t>
  </si>
  <si>
    <t>Data Scientist (Mid level)</t>
  </si>
  <si>
    <t>Summa</t>
  </si>
  <si>
    <t>['python', 'r', 'sql', 'bigquery']</t>
  </si>
  <si>
    <t>Data Scientist Lead Analyst</t>
  </si>
  <si>
    <t>['python', 'r', 'sql', 'pandas', 'numpy', 'pyspark']</t>
  </si>
  <si>
    <t>Data Scientist Consultant</t>
  </si>
  <si>
    <t>AI &amp; GenAI Data Scientist – Director - Full-time</t>
  </si>
  <si>
    <t>Sr. Analyst, Data Science</t>
  </si>
  <si>
    <t>Party City</t>
  </si>
  <si>
    <t>['sql', 'vba', 'python', 'snowflake', 'alteryx', 'tableau']</t>
  </si>
  <si>
    <t>Senior Associate, Data Scientist - Small Business Bank (Fraud)</t>
  </si>
  <si>
    <t>Associate Survey Analyst</t>
  </si>
  <si>
    <t>RICK</t>
  </si>
  <si>
    <t>Lucid Intel</t>
  </si>
  <si>
    <t>['python', 'sql', 'pandas', 'numpy', 'scikit-learn', 'matplotlib', 'tensorflow', 'pytorch', 'powerpoint']</t>
  </si>
  <si>
    <t>Gen AI Data Scientist</t>
  </si>
  <si>
    <t>['python', 'go', 'git']</t>
  </si>
  <si>
    <t>Principal Data Science Engineer - Financial Crimes Models &amp; Analytics</t>
  </si>
  <si>
    <t>['python', 'mongodb', 'mongodb', 'snowflake', 'databricks', 'oracle', 'pyspark', 'hadoop', 'git']</t>
  </si>
  <si>
    <t>Data Scientist--Retail Bank Operations</t>
  </si>
  <si>
    <t>PNC Financial Services Group, Inc.</t>
  </si>
  <si>
    <t>['sql', 'python', 'r', 'spark', 'pyspark', 'pandas', 'phoenix']</t>
  </si>
  <si>
    <t>Mary Esther, FL</t>
  </si>
  <si>
    <t>Iron EagleX</t>
  </si>
  <si>
    <t>['java', 'c++', 'python', 'r']</t>
  </si>
  <si>
    <t>Data Scientist Level 3</t>
  </si>
  <si>
    <t>Associate Data Scientist Genomic Medicine - Full-time</t>
  </si>
  <si>
    <t>Data Scientist/Sr Data Scientist- Generative AI - Full-time</t>
  </si>
  <si>
    <t>['python', 'sql', 'go', 'aws', 'gcp']</t>
  </si>
  <si>
    <t>Data Scientist III - Now Hiring</t>
  </si>
  <si>
    <t>Engagement Director, Utilities &amp; Data Science - HYBRID</t>
  </si>
  <si>
    <t>E SOURCE</t>
  </si>
  <si>
    <t>Data Science Summer Internship 2026 - Now Hiring</t>
  </si>
  <si>
    <t>Niskayuna</t>
  </si>
  <si>
    <t>Naval Nuclear Laboratory</t>
  </si>
  <si>
    <t>Behavioral Health Data Scientist (BH-DS)</t>
  </si>
  <si>
    <t>Long Island City, New York</t>
  </si>
  <si>
    <t>Welfare Research Inc. d/b/a WRI Solutions</t>
  </si>
  <si>
    <t>['python', 'r', 'tensorflow', 'scikit-learn', 'pytorch', 'matplotlib']</t>
  </si>
  <si>
    <t>Data Science Manager, Marketing Measurement Science Team - Full-time</t>
  </si>
  <si>
    <t>['python', 'r', 'databricks', 'aws']</t>
  </si>
  <si>
    <t>Business Intelligence Engineer, DCC Communities</t>
  </si>
  <si>
    <t>['sql', 'nosql', 'python', 'aws', 'redshift', 'snowflake', 'oracle', 'airflow', 'tableau']</t>
  </si>
  <si>
    <t>['sql', 'python', 'snowflake', 'aws', 'pyspark']</t>
  </si>
  <si>
    <t>['python', 'aws', 'azure', 'pytorch', 'tensorflow', 'spark', 'gdpr', 'word', 'git']</t>
  </si>
  <si>
    <t>Hybrid Remote - Data Scientist</t>
  </si>
  <si>
    <t>['sql', 'python', 'snowflake', 'aws', 'tableau', 'excel', 'word']</t>
  </si>
  <si>
    <t>Eswatini</t>
  </si>
  <si>
    <t>ICAP at Columbia University</t>
  </si>
  <si>
    <t>Data Scientist, Performance Analytics</t>
  </si>
  <si>
    <t>Campaign Analyst</t>
  </si>
  <si>
    <t>['r', 'python', 'sql', 'spss']</t>
  </si>
  <si>
    <t>iHeartMedia</t>
  </si>
  <si>
    <t>['python', 'sql', 'redshift', 'aws', 'spark', 'airflow', 'unix', 'tableau', 'git', 'docker']</t>
  </si>
  <si>
    <t>Data Scientist - Credit Risk</t>
  </si>
  <si>
    <t>Associated Bank</t>
  </si>
  <si>
    <t>Data Scientist - Clinical Analytics</t>
  </si>
  <si>
    <t>['sql', 'python', 'gcp', 'aws', 'azure', 'bigquery']</t>
  </si>
  <si>
    <t>Guatemala City, Guatemala</t>
  </si>
  <si>
    <t>['r', 'hadoop', 'unix']</t>
  </si>
  <si>
    <t>Marketing Data Science Manager</t>
  </si>
  <si>
    <t>Empower Retirement</t>
  </si>
  <si>
    <t>['r', 'python', 'sas', 'sas', 'sql']</t>
  </si>
  <si>
    <t>Sr Analyst, Digital Analytics - Full-time</t>
  </si>
  <si>
    <t>['sql', 'tableau', 'looker', 'qlik', 'cognos', 'power bi', 'flow']</t>
  </si>
  <si>
    <t>['sql', 'python', 'gcp']</t>
  </si>
  <si>
    <t>Data Scientist, Robotic Controls</t>
  </si>
  <si>
    <t>SENSETICS INC</t>
  </si>
  <si>
    <t>Data Scientist, FIS University Program</t>
  </si>
  <si>
    <t>FIS, Inc.</t>
  </si>
  <si>
    <t>['sas', 'sas', 'python', 'r', 'scala', 'sql', 'java']</t>
  </si>
  <si>
    <t>Data Scientist (Remote) at The Board Line Job, WFH Data Science Jobs in Ghana</t>
  </si>
  <si>
    <t>Ghana</t>
  </si>
  <si>
    <t>HR Admin</t>
  </si>
  <si>
    <t>Kemper Corporation</t>
  </si>
  <si>
    <t>['python', 'aws', 'scikit-learn', 'pandas', 'numpy', 'matplotlib']</t>
  </si>
  <si>
    <t>Principal Scientist, Data Science - Full-time</t>
  </si>
  <si>
    <t>Staff Data Scientist (Hybrid) – 4434</t>
  </si>
  <si>
    <t>Data Co-Op</t>
  </si>
  <si>
    <t>Skyworks Solutions, Inc.</t>
  </si>
  <si>
    <t>['python', 'sql', 'nosql', 'postgresql', 'numpy', 'pandas', 'flow', 'docker', 'kubernetes']</t>
  </si>
  <si>
    <t>Lead Database Engineer</t>
  </si>
  <si>
    <t>['sql', 'nosql', 'postgresql', 'sql server', 'mysql', 'oracle', 'redhat']</t>
  </si>
  <si>
    <t>Learning Strategy Systems Analytics Analyst II</t>
  </si>
  <si>
    <t>['sharepoint', 'excel', 'power bi', 'powerpoint']</t>
  </si>
  <si>
    <t>Data Scientist, Strategy Analytics</t>
  </si>
  <si>
    <t>Spotify</t>
  </si>
  <si>
    <t>['sql', 'redshift', 'bigquery', 'hadoop']</t>
  </si>
  <si>
    <t>['sql', 'nosql', 'python', 'azure', 'bigquery']</t>
  </si>
  <si>
    <t>AI/ML Applied Data Scientist - Generative AI</t>
  </si>
  <si>
    <t>SAP</t>
  </si>
  <si>
    <t>['pytorch', 'tensorflow', 'sap']</t>
  </si>
  <si>
    <t>Principal Data Scientist - Healthcare Systems</t>
  </si>
  <si>
    <t>Bellaire, TX</t>
  </si>
  <si>
    <t>Harris Health System</t>
  </si>
  <si>
    <t>Data Scientist – Research &amp; Quantitative Analysis</t>
  </si>
  <si>
    <t>The World Bank</t>
  </si>
  <si>
    <t>swatX Solutions</t>
  </si>
  <si>
    <t>Associate, Data Science- Credit and Lending Modeling</t>
  </si>
  <si>
    <t>Santander</t>
  </si>
  <si>
    <t>['python', 'r', 'aws', 'gcp', 'github']</t>
  </si>
  <si>
    <t>Big Data Lead</t>
  </si>
  <si>
    <t>Hexaware Technologies</t>
  </si>
  <si>
    <t>['sql', 'databricks', 'azure', 'aws', 'kafka', 'spark', 'airflow', 'kubernetes']</t>
  </si>
  <si>
    <t>Matter Information Analyst</t>
  </si>
  <si>
    <t>['c', 'phoenix', 'excel']</t>
  </si>
  <si>
    <t>Data Scientist, 1+ Years of Experience</t>
  </si>
  <si>
    <t>['sql', 'python', 'r', 'c', 'express']</t>
  </si>
  <si>
    <t>Data Scientist II, eCommerce Analytics</t>
  </si>
  <si>
    <t>['sql', 'python', 'r', 'aws', 'azure', 'snowflake']</t>
  </si>
  <si>
    <t>Data Scientist**</t>
  </si>
  <si>
    <t>['python', 'java', 'r', 'scikit-learn']</t>
  </si>
  <si>
    <t>Manager, Analytics Engineering</t>
  </si>
  <si>
    <t>Instructure</t>
  </si>
  <si>
    <t>['go', 'postgresql', 'mysql', 'snowflake', 'redshift', 'airflow']</t>
  </si>
  <si>
    <t>Data Scientist - Digital Transformation Team (Corporate Banking)</t>
  </si>
  <si>
    <t>Bank of China (Hong Kong)</t>
  </si>
  <si>
    <t>['python', 'sql', 'pandas', 'numpy', 'tensorflow', 'scikit-learn']</t>
  </si>
  <si>
    <t>Gormat</t>
  </si>
  <si>
    <t>Watchlist Analyst</t>
  </si>
  <si>
    <t>Data Scientist (Big Data) Specialist(Need Locals to Austin, TX)</t>
  </si>
  <si>
    <t>HCL Global Systems</t>
  </si>
  <si>
    <t>['python', 'sql', 'databricks', 'azure', 'webex']</t>
  </si>
  <si>
    <t>Data Scientist (Big Data Engineer</t>
  </si>
  <si>
    <t>Softworld, Inc.</t>
  </si>
  <si>
    <t>Associate Director, Machine Learning</t>
  </si>
  <si>
    <t>West Point, PA</t>
  </si>
  <si>
    <t>['python', 'r', 'aws', 'databricks', 'pandas', 'numpy', 'matplotlib', 'tensorflow', 'pytorch', 'linux', 'git']</t>
  </si>
  <si>
    <t>Advanced Analytics Analyst</t>
  </si>
  <si>
    <t>['sas', 'sas', 'sql', 'excel', 'tableau']</t>
  </si>
  <si>
    <t>Data Scientist / AI - Data Governance</t>
  </si>
  <si>
    <t>['python', 'r', 'sql', 'nosql', 'aws', 'azure', 'scikit-learn', 'tensorflow', 'pytorch', 'matplotlib', 'seaborn', 'hadoop', 'spark', 'tableau', 'power bi']</t>
  </si>
  <si>
    <t>Lead Data Scientist - RWE (Real World Evidence) - Full-time</t>
  </si>
  <si>
    <t>Data Scientist, 3+ Years of Experience</t>
  </si>
  <si>
    <t>Data Scientist - Data Visualization Specialist</t>
  </si>
  <si>
    <t>Georgia Tech</t>
  </si>
  <si>
    <t>Data Science Analyst, Complexity Analytics - Full-time</t>
  </si>
  <si>
    <t>Lead Data Scientist , Clinical AI ( NLP , LLM , GenAI , GCP ) - Remote - Full-time</t>
  </si>
  <si>
    <t>Manager Data Science</t>
  </si>
  <si>
    <t>Data Scientist, Research, YouTube ROI and Nitrate</t>
  </si>
  <si>
    <t>YouTube</t>
  </si>
  <si>
    <t>Data Scientist – Logistics Specialist (Navy)</t>
  </si>
  <si>
    <t>Swain Online Inc</t>
  </si>
  <si>
    <t>Data Scientist - Spectum News 1</t>
  </si>
  <si>
    <t>SPECTRUM</t>
  </si>
  <si>
    <t>['python', 'r', 'sql', 'spark']</t>
  </si>
  <si>
    <t>Data Scientist (Experienced)– AI &amp; LLMs (On-Site, Hong Kong)</t>
  </si>
  <si>
    <t>Kuration AI</t>
  </si>
  <si>
    <t>Fort Oglethorpe, GA</t>
  </si>
  <si>
    <t>Crunchbase</t>
  </si>
  <si>
    <t>['go', 'python', 'sql', 'pandas']</t>
  </si>
  <si>
    <t>Sr Data Scientist - ML/AI/Databricks - Remote - Full-time</t>
  </si>
  <si>
    <t>Principal Data Scientist, Performance Analytics</t>
  </si>
  <si>
    <t>RWE</t>
  </si>
  <si>
    <t>['python', 'r', 'sql', 'databricks', 'tableau']</t>
  </si>
  <si>
    <t>Lead Data Scientist &amp; Data Engineer for Soil Carbon Projects</t>
  </si>
  <si>
    <t>['python', 'r', 'java', 'sql', 'nosql', 'aws', 'azure']</t>
  </si>
  <si>
    <t>Calance</t>
  </si>
  <si>
    <t>['python', 'tensorflow', 'pytorch', 'scikit-learn']</t>
  </si>
  <si>
    <t>Health Care Service Corporation</t>
  </si>
  <si>
    <t>Data Scientist Specialist (Big Data Engineer) - Fraud Analytics</t>
  </si>
  <si>
    <t>Division Director, Biomedical Informatics and Data Science</t>
  </si>
  <si>
    <t>Principal Scientist, Data Science &amp; Automation - Full-time</t>
  </si>
  <si>
    <t>['sap', 'excel', 'powerpoint', 'flow']</t>
  </si>
  <si>
    <t>Data Scientist - Local to GA only (**NO C2C / NO SPONSORSHIP**)</t>
  </si>
  <si>
    <t>Corps Team</t>
  </si>
  <si>
    <t>['python', 'sql', 'aws', 'pandas', 'numpy', 'scikit-learn', 'tensorflow', 'pytorch', 'matplotlib', 'seaborn']</t>
  </si>
  <si>
    <t>Calance US</t>
  </si>
  <si>
    <t>AAA</t>
  </si>
  <si>
    <t>Lead Pyspark / SQL Engineer - Threat Detection &amp; DataBricks</t>
  </si>
  <si>
    <t>['sql', 'databricks', 'aws', 'azure', 'pyspark', 'terraform']</t>
  </si>
  <si>
    <t>Sr Data Scientist - Full-time</t>
  </si>
  <si>
    <t>Washington, IL</t>
  </si>
  <si>
    <t>Poland</t>
  </si>
  <si>
    <t>['python', 'sql', 'go', 'bash', 'flask', 'fastapi', 'linux', 'docker', 'git', 'jenkins', 'jira']</t>
  </si>
  <si>
    <t>Sony Group Corporation</t>
  </si>
  <si>
    <t>Data Science Undergraduate Internship - Summer 2025</t>
  </si>
  <si>
    <t>Sand Lake, MI</t>
  </si>
  <si>
    <t>EY - GDS Consulting -Data Scientist   - Senior</t>
  </si>
  <si>
    <t>['python', 'r', 'pyspark']</t>
  </si>
  <si>
    <t>Core Database Engineer</t>
  </si>
  <si>
    <t>QuestDB</t>
  </si>
  <si>
    <t>['sql', 'c++', 'java']</t>
  </si>
  <si>
    <t>Judge Group, Inc.</t>
  </si>
  <si>
    <t>['javascript', 'aws', 'redshift', 'bigquery', 'jquery', 'flow']</t>
  </si>
  <si>
    <t>Managing Director, AI &amp; Product</t>
  </si>
  <si>
    <t>Lead Data Science Engineer / Generative AI</t>
  </si>
  <si>
    <t>w2 only Data Analyst/data Scientist  -  Local Candidates only</t>
  </si>
  <si>
    <t>Senior Associate, Marketing Data Science</t>
  </si>
  <si>
    <t>Avant, LLC</t>
  </si>
  <si>
    <t>['python', 'r', 'java', 'scala', 'sql', 'databricks', 'azure', 'aws', 'tableau', 'looker']</t>
  </si>
  <si>
    <t>Data Science Strategies in support of Artificial Intelligence</t>
  </si>
  <si>
    <t>Auria</t>
  </si>
  <si>
    <t>['r', 'python', 'c', 'c++', 'java', 'javascript']</t>
  </si>
  <si>
    <t>Data Science Manager – Derivatives Products</t>
  </si>
  <si>
    <t>Cboe Global Markets</t>
  </si>
  <si>
    <t>['python', 'r', 'sql', 'java']</t>
  </si>
  <si>
    <t>['sas', 'sas', 'sql', 'oracle']</t>
  </si>
  <si>
    <t>['express', 'word', 'excel', 'sharepoint']</t>
  </si>
  <si>
    <t>Sr Manager, Data Science</t>
  </si>
  <si>
    <t>Intelletec</t>
  </si>
  <si>
    <t>Data Scientist, Digital and Data Science - Analytical Sciences</t>
  </si>
  <si>
    <t>4314 AstraZeneca Pharmaceuticals LP Company</t>
  </si>
  <si>
    <t>['python', 'sql', 'c++', 'aws', 'azure', 'snowflake', 'scikit-learn', 'tensorflow', 'pytorch', 'matplotlib', 'seaborn', 'plotly', 'tableau', 'power bi', 'git']</t>
  </si>
  <si>
    <t>Jr. Data Scientist (REMOTE)</t>
  </si>
  <si>
    <t>['python', 'databricks', 'pyspark']</t>
  </si>
  <si>
    <t>Founding CTO</t>
  </si>
  <si>
    <t>['python', 'java', 'aws', 'gcp', 'azure', 'pytorch', 'tensorflow', 'kubernetes']</t>
  </si>
  <si>
    <t>Data Scientist (NOT Engineers ) with Banking and Finance domain</t>
  </si>
  <si>
    <t>Ekcel Systems</t>
  </si>
  <si>
    <t>Manager, Advertising Data Science &amp; Insights</t>
  </si>
  <si>
    <t>['sql', 'python', 'c', 'express']</t>
  </si>
  <si>
    <t>ML Engineer / Data Scientist</t>
  </si>
  <si>
    <t>Macpower Digital Assets Edge Private Limited</t>
  </si>
  <si>
    <t>['python', 'aws', 'tensorflow', 'pytorch', 'scikit-learn', 'pyspark', 'pandas', 'numpy', 'flask', 'django', 'fastapi', 'docker']</t>
  </si>
  <si>
    <t>Austin, TX (+2 others)</t>
  </si>
  <si>
    <t>['sql', 'ssis', 'alteryx']</t>
  </si>
  <si>
    <t>Data Scientist with banking and finance experience</t>
  </si>
  <si>
    <t>NexTurn, Inc.</t>
  </si>
  <si>
    <t>Data Scientist Associate– Physical Sciences and Engineering--Flexible Locations U.S.</t>
  </si>
  <si>
    <t>['r', 'javascript', 'css', 'azure', 'power bi', 'tableau', 'docker', 'github']</t>
  </si>
  <si>
    <t>Data Science (Full-Time / Onsite, LA)</t>
  </si>
  <si>
    <t>['python', 'sql', 'jupyter', 'numpy', 'pandas', 'scikit-learn', 'git']</t>
  </si>
  <si>
    <t>Data Quality/Metadata /Data Lineage Specialist (C11)</t>
  </si>
  <si>
    <t>['sas', 'sas', 'python', 'excel', 'powerpoint', 'word']</t>
  </si>
  <si>
    <t>Gurnee, IL</t>
  </si>
  <si>
    <t>Data Scientist -Lead, Vice President</t>
  </si>
  <si>
    <t>Port Hueneme, CA</t>
  </si>
  <si>
    <t>AMCORP</t>
  </si>
  <si>
    <t>Trinity IT</t>
  </si>
  <si>
    <t>['python', 'r', 'sql', 'nosql', 'aws', 'azure', 'gcp', 'tableau', 'power bi', 'git']</t>
  </si>
  <si>
    <t>County of Los Angeles</t>
  </si>
  <si>
    <t>Advanced Analytics Analyst - Strategic Insights - Full-time</t>
  </si>
  <si>
    <t>Lead Data Scientist, GPS (Government &amp; Public Services) - Full-time</t>
  </si>
  <si>
    <t>['python', 'aws', 'databricks', 'tensorflow', 'pytorch', 'flask', 'fastapi', 'docker', 'github', 'jira']</t>
  </si>
  <si>
    <t>Entry Level Data Science and Analyst (Remote) - Now Hiring</t>
  </si>
  <si>
    <t>Data Scientist - Generative AI</t>
  </si>
  <si>
    <t>Viasat, Inc.</t>
  </si>
  <si>
    <t>['python', 'aws', 'azure']</t>
  </si>
  <si>
    <t>['sql', 'python', 'r', 'datarobot']</t>
  </si>
  <si>
    <t>Data Scientist 3</t>
  </si>
  <si>
    <t>Oracle Corporation</t>
  </si>
  <si>
    <t>['python', 'sql', 'r', 'scala', 'oracle', 'hadoop', 'spark']</t>
  </si>
  <si>
    <t>Data Scientist- REMOTE</t>
  </si>
  <si>
    <t>['sas', 'sas', 'sql', 'unix', 'spss']</t>
  </si>
  <si>
    <t>Business Data Scientist, gTech Ads, Professional Services</t>
  </si>
  <si>
    <t>['python', 'r', 'sql', 'matlab']</t>
  </si>
  <si>
    <t>Machine Learning Data Scientist</t>
  </si>
  <si>
    <t>['tensorflow', 'pytorch', 'scikit-learn']</t>
  </si>
  <si>
    <t>Data Scientist (West LA / Full-Time)</t>
  </si>
  <si>
    <t>['python', 'sql', 'scikit-learn', 'pandas', 'numpy']</t>
  </si>
  <si>
    <t>Data Scientist (AI &amp; LLM Specialist) - to 240k + bonus + equity</t>
  </si>
  <si>
    <t>['python', 'aws', 'tensorflow', 'pytorch', 'scikit-learn', 'pandas', 'numpy', 'hugging face', 'matplotlib', 'seaborn', 'plotly', 'hadoop', 'spark', 'git']</t>
  </si>
  <si>
    <t>Data Scientist-AI/ML</t>
  </si>
  <si>
    <t>Data Review Scientist - Sequencing</t>
  </si>
  <si>
    <t>Summit Tech Partners</t>
  </si>
  <si>
    <t>['aws', 'microstrategy', 'ssis']</t>
  </si>
  <si>
    <t>Data Science Lead - USDS</t>
  </si>
  <si>
    <t>['sql', 'python', 'r', 'express', 'tableau']</t>
  </si>
  <si>
    <t>Data Scientist (Big Data Engineer)</t>
  </si>
  <si>
    <t>Bluff Springs, TX</t>
  </si>
  <si>
    <t>Texcelvision</t>
  </si>
  <si>
    <t>['sql', 'sql server', 'db2', 'oracle']</t>
  </si>
  <si>
    <t>Clanton, AL</t>
  </si>
  <si>
    <t>['python', 'sql', 'sql server', 'snowflake', 'power bi', 'tableau', 'looker']</t>
  </si>
  <si>
    <t>Data Science Specialist</t>
  </si>
  <si>
    <t>Senior Analyst in Media, Data Scientist</t>
  </si>
  <si>
    <t>['python', 'sql', 'r', 'redshift', 'aws', 'spark']</t>
  </si>
  <si>
    <t>Data Science Manager, GenAI, Strategic Analytics - Data Science - Full-time</t>
  </si>
  <si>
    <t>['python', 'r', 'sql', 'html', 'css', 'javascript', 'databricks', 'azure', 'react', 'tableau', 'power bi', 'excel', 'powerpoint', 'outlook']</t>
  </si>
  <si>
    <t>Numentica LLC</t>
  </si>
  <si>
    <t>Pinehouse, SK, Canada</t>
  </si>
  <si>
    <t>Dropbox</t>
  </si>
  <si>
    <t>['sql', 'r', 'python', 'hadoop', 'tableau', 'flow']</t>
  </si>
  <si>
    <t>Manager/Senior Manager - Data Science (Pharma &amp; Life sciences) - Now Hiring</t>
  </si>
  <si>
    <t>['r', 'python', 'sql', 'tableau', 'power bi']</t>
  </si>
  <si>
    <t>Principal Scientist, Imaging &amp; Data Sciences, West Point, PA - Full-time</t>
  </si>
  <si>
    <t>Lead Data Scientist - Credit Risk Domain - PayU Payments</t>
  </si>
  <si>
    <t>PayU</t>
  </si>
  <si>
    <t>(USA) Senior, Data Scientist</t>
  </si>
  <si>
    <t>['sql', 'nosql', 'python', 'scala', 'r', 'pyspark', 'pytorch', 'tensorflow', 'spark']</t>
  </si>
  <si>
    <t>Data Science, Senior Advisor - Now Hiring</t>
  </si>
  <si>
    <t>Southern California Edison (SCE)</t>
  </si>
  <si>
    <t>['gcp', 'azure', 'snowflake']</t>
  </si>
  <si>
    <t>kasmo cloud solutions</t>
  </si>
  <si>
    <t>['python', 'r', 'sql', 'scikit-learn', 'tensorflow', 'keras', 'excel', 'tableau', 'power bi']</t>
  </si>
  <si>
    <t>Project Manager  AI Governance (Pharma / Commercial Data Science)</t>
  </si>
  <si>
    <t>Cube Hub, Inc.</t>
  </si>
  <si>
    <t>Associate Data Scientist, Decision Analytics - Full-time</t>
  </si>
  <si>
    <t>['python', 'sql', 'bigquery', 'excel', 'tableau']</t>
  </si>
  <si>
    <t>Product Analytics Engineer</t>
  </si>
  <si>
    <t>Fredericksburg, VA</t>
  </si>
  <si>
    <t>['sql', 'snowflake', 'excel', 'tableau', 'microstrategy']</t>
  </si>
  <si>
    <t>Retention Data Analyst / Data Scientist</t>
  </si>
  <si>
    <t>RealDefense</t>
  </si>
  <si>
    <t>Network Security Data Scientist</t>
  </si>
  <si>
    <t>Canada (+2 others)</t>
  </si>
  <si>
    <t>Corelight</t>
  </si>
  <si>
    <t>['python', 'databricks', 'aws', 'scikit-learn', 'keras', 'pytorch', 'tensorflow', 'pandas', 'spark', 'docker', 'kubernetes']</t>
  </si>
  <si>
    <t>AVP Employee Benefits Data Science, AI and Analytics</t>
  </si>
  <si>
    <t>Windsor Locks, CT</t>
  </si>
  <si>
    <t>['aws', 'gcp']</t>
  </si>
  <si>
    <t>Tableau Visualization Analyst</t>
  </si>
  <si>
    <t>Data Scientist / Agentic AI</t>
  </si>
  <si>
    <t>Entry Level Data Scientist-Medical Device</t>
  </si>
  <si>
    <t>Head of Data &amp; Analytics</t>
  </si>
  <si>
    <t>Lawrence Harvey</t>
  </si>
  <si>
    <t>Data Scientist for Graduates (2024 | 2025)</t>
  </si>
  <si>
    <t>Bratislava, Slovakia</t>
  </si>
  <si>
    <t>Dell Technologies</t>
  </si>
  <si>
    <t>Staff Data Scientist, Applied Research, Search Platforms</t>
  </si>
  <si>
    <t>Oslo, Norway</t>
  </si>
  <si>
    <t>Norway</t>
  </si>
  <si>
    <t>General Atomics</t>
  </si>
  <si>
    <t>['python', 'c++', 'java', 'r', 'julia', 'matlab', 'tensorflow', 'unity', 'unreal']</t>
  </si>
  <si>
    <t>CDO - AI Data Quality Data Scientist-Sr Manager</t>
  </si>
  <si>
    <t>Specialist, Data Science - Full-time</t>
  </si>
  <si>
    <t>['python', 'r', 'sas', 'sas', 'sql', 'aws', 'excel']</t>
  </si>
  <si>
    <t>Economist (Data Science)</t>
  </si>
  <si>
    <t>Asian Development Bank (ADB)</t>
  </si>
  <si>
    <t>Centraprise Corp</t>
  </si>
  <si>
    <t>['nosql', 'python', 'java', 'scala', 'sql', 'mysql', 'postgresql']</t>
  </si>
  <si>
    <t>Principal Data Science Engineer</t>
  </si>
  <si>
    <t>['python', 'scala', 'r', 'sql']</t>
  </si>
  <si>
    <t>Data Scientist (AI &amp; LLM Specialist) - to 240k + bonus + equity (SK)</t>
  </si>
  <si>
    <t>Phaxis, LLC</t>
  </si>
  <si>
    <t>['sql', 'python', 'aws', 'azure', 'pyspark', 'pytorch', 'tensorflow', 'spark', 'gdpr', 'word', 'git']</t>
  </si>
  <si>
    <t>['python', 'r', 'sql', 'hadoop', 'spark', 'power bi']</t>
  </si>
  <si>
    <t>Vacasa</t>
  </si>
  <si>
    <t>['python', 'sql', 'aws', 'jupyter', 'pandas', 'scikit-learn', 'spark', 'docker']</t>
  </si>
  <si>
    <t>Data Scientist (L5) - Netflix Preview Club</t>
  </si>
  <si>
    <t>General Atomics and Affiliated Companies</t>
  </si>
  <si>
    <t>Data Analyst Specialist</t>
  </si>
  <si>
    <t>ICONMA, LLC</t>
  </si>
  <si>
    <t>['sas', 'sas', 'sql', 'r', 'python', 'express', 'tableau', 'excel']</t>
  </si>
  <si>
    <t>Apptad</t>
  </si>
  <si>
    <t>['sql', 'python', 'pandas', 'numpy', 'matplotlib', 'outlook', 'word', 'excel', 'powerpoint', 'visio', 'atlassian', 'bitbucket', 'jira', 'confluence']</t>
  </si>
  <si>
    <t>College Park, GA</t>
  </si>
  <si>
    <t>Second Mile Education</t>
  </si>
  <si>
    <t>Data Scientist- Pennington, NJ</t>
  </si>
  <si>
    <t>Pennington, NJ</t>
  </si>
  <si>
    <t>Oregon, PA</t>
  </si>
  <si>
    <t>Director, Data Science/Advanced Analytics - VP</t>
  </si>
  <si>
    <t>IPG Health</t>
  </si>
  <si>
    <t>Senior AI / Data Science Engineer</t>
  </si>
  <si>
    <t>Mounds View, MN</t>
  </si>
  <si>
    <t>Medtronic</t>
  </si>
  <si>
    <t>['python', 'javascript', 'sql', 'postgresql', 'azure', 'aws', 'pytorch', 'tensorflow', 'scikit-learn', 'spark', 'hadoop', 'django', 'flask', 'github']</t>
  </si>
  <si>
    <t>Data Scientist III - CPI</t>
  </si>
  <si>
    <t>ALPHA OMEGA GROUP LLC</t>
  </si>
  <si>
    <t>Asylon</t>
  </si>
  <si>
    <t>['python', 'azure', 'gcp', 'aws', 'linux', 'kubernetes']</t>
  </si>
  <si>
    <t>Specialist Data Science</t>
  </si>
  <si>
    <t>JetBlue Airways Corporation</t>
  </si>
  <si>
    <t>['python', 'sql', 'databricks', 'snowflake', 'azure', 'pyspark', 'spark', 'git']</t>
  </si>
  <si>
    <t>Data Scientist - Product - SF</t>
  </si>
  <si>
    <t>Perplexity</t>
  </si>
  <si>
    <t>['sql', 'python', 'snowflake', 'databricks', 'looker', 'zoom']</t>
  </si>
  <si>
    <t>R&amp;D Data Scientist Intern - Full-time / Part-time</t>
  </si>
  <si>
    <t>Arxada</t>
  </si>
  <si>
    <t>VP, Data Science - Model Development - Now Hiring</t>
  </si>
  <si>
    <t>['python', 'sas', 'sas', 'sql', 'go', 'excel', 'word', 'powerpoint']</t>
  </si>
  <si>
    <t>['python', 'r', 'sql', 'aws', 'tensorflow', 'scikit-learn', 'express', 'tableau', 'power bi']</t>
  </si>
  <si>
    <t>Data Scientist III, Product, YouTube Growth</t>
  </si>
  <si>
    <t>Deep Learning Data Science Manager - SFL Scientific - Full-time</t>
  </si>
  <si>
    <t>['python', 'aws', 'azure', 'gcp', 'keras', 'tensorflow', 'pytorch', 'pandas', 'scikit-learn', 'jupyter']</t>
  </si>
  <si>
    <t>Coinbase</t>
  </si>
  <si>
    <t>['sql', 'python', 'gdpr', 'excel']</t>
  </si>
  <si>
    <t>Data Scient Manager</t>
  </si>
  <si>
    <t>SoTalent</t>
  </si>
  <si>
    <t>['python', 'sql', 'aws', 'spark', 'kubernetes']</t>
  </si>
  <si>
    <t>Business Data Scientist, gTech Ads, Professional Services - Full-time</t>
  </si>
  <si>
    <t>['sql', 'r', 'python', 'snowflake']</t>
  </si>
  <si>
    <t>Buckhead, GA</t>
  </si>
  <si>
    <t>['sql', 'python', 'r', 'aws', 'redshift', 'pandas', 'numpy', 'scikit-learn', 'power bi', 'tableau', 'git']</t>
  </si>
  <si>
    <t>Research Engineer</t>
  </si>
  <si>
    <t>Nokia</t>
  </si>
  <si>
    <t>Data Scientist II - Supply Chain - Now Hiring</t>
  </si>
  <si>
    <t>Burlington Stores</t>
  </si>
  <si>
    <t>['sql', 'databricks', 'snowflake', 'power bi', 'microstrategy', 'tableau', 'looker']</t>
  </si>
  <si>
    <t>Sr. Manager, Data Science - Orange Apron Media - Full-time</t>
  </si>
  <si>
    <t>['sql', 'bigquery', 'tableau']</t>
  </si>
  <si>
    <t>['python', 'sql', 'sas', 'sas', 'aws', 'azure', 'snowflake', 'pandas', 'numpy', 'scikit-learn', 'pytorch', 'tensorflow', 'github', 'flow']</t>
  </si>
  <si>
    <t>Principal Data Scientist, Supply Chain &amp; Operations Research</t>
  </si>
  <si>
    <t>McKesson</t>
  </si>
  <si>
    <t>['python', 'azure', 'databricks', 'pandas', 'numpy', 'scikit-learn']</t>
  </si>
  <si>
    <t>Lead Data Scientist – Machine Learning and Gen AI</t>
  </si>
  <si>
    <t>United Airlines</t>
  </si>
  <si>
    <t>['python', 'azure', 'aws', 'redshift', 'hugging face', 'django', 'docker', 'git']</t>
  </si>
  <si>
    <t>Data Scientist , Media Group Decision Sciences [Remote]</t>
  </si>
  <si>
    <t>['sql', 'tensorflow', 'airflow', 'pyspark']</t>
  </si>
  <si>
    <t>Reliance, Inc.</t>
  </si>
  <si>
    <t>['sql', 'java', 'python', 'r', 'sas', 'sas', 'sqlite', 'aws', 'express', 'windows']</t>
  </si>
  <si>
    <t>Lead Data Scientist - Only W2 and 1099</t>
  </si>
  <si>
    <t>DRC Systems</t>
  </si>
  <si>
    <t>['python', 'sql', 'numpy', 'pandas', 'scikit-learn', 'docker', 'kubernetes']</t>
  </si>
  <si>
    <t>Sr Staff Data Scientist - Machine Learning</t>
  </si>
  <si>
    <t>Senior Staff Marketing Data Scientist, Home Loans</t>
  </si>
  <si>
    <t>['sql', 'python', 'snowflake', 'airflow', 'tableau']</t>
  </si>
  <si>
    <t>Data Scientist with AI in Healthcare</t>
  </si>
  <si>
    <t>Acefinancials Technology LLC</t>
  </si>
  <si>
    <t>['python', 'r', 'sas', 'sas', 'sql', 'bash', 'mongodb', 'mongodb', 'postgresql', 'mysql', 'aws', 'azure', 'gcp', 'databricks', 'snowflake', 'tensorflow', 'pytorch', 'scikit-learn', 'hugging face', 'nltk', 'opencv', 'jupyter', 'airflow', 'spark', 'fastapi', 'flask', 'tableau', 'power bi', 'docker', 'kubernetes']</t>
  </si>
  <si>
    <t>Data Scientist, Recommendations and Personalization</t>
  </si>
  <si>
    <t>Cantina</t>
  </si>
  <si>
    <t>['go', 'sql', 'python', 'aws', 'gcp', 'pandas', 'scikit-learn', 'pytorch']</t>
  </si>
  <si>
    <t>AE Studio</t>
  </si>
  <si>
    <t>Keller, TX</t>
  </si>
  <si>
    <t>Covetus</t>
  </si>
  <si>
    <t>Summer Data Science Associate - US Based Remote</t>
  </si>
  <si>
    <t>Nexxt</t>
  </si>
  <si>
    <t>['python', 'sql', 'pandas', 'numpy', 'scikit-learn', 'tensorflow']</t>
  </si>
  <si>
    <t>Data Scientist-AppSheet development</t>
  </si>
  <si>
    <t>Data Scientist-Google AppScript</t>
  </si>
  <si>
    <t>GE Vernova</t>
  </si>
  <si>
    <t>Data Science Manager, GenAI</t>
  </si>
  <si>
    <t>County of Orange</t>
  </si>
  <si>
    <t>['sql', 'r', 'python', 'azure', 'databricks', 'pyspark', 'github']</t>
  </si>
  <si>
    <t>Director, Data Scientist &amp; Data Operations</t>
  </si>
  <si>
    <t>Eisai</t>
  </si>
  <si>
    <t>['python', 'r', 'aws', 'azure', 'airflow', 'pandas', 'numpy', 'scikit-learn', 'matplotlib', 'hadoop', 'spark', 'power bi', 'tableau', 'flow']</t>
  </si>
  <si>
    <t>Head of Data Science, Financial Advisor Services - Now Hiring</t>
  </si>
  <si>
    <t>Vanguard Group, Inc.</t>
  </si>
  <si>
    <t>Data &amp; Reporting Specialist</t>
  </si>
  <si>
    <t>['snowflake', 'excel', 'sharepoint', 'tableau', 'powerpoint', 'jira']</t>
  </si>
  <si>
    <t>Security Data Scientist Intern (Boulder, CO - June 16 start date)</t>
  </si>
  <si>
    <t>Splunk</t>
  </si>
  <si>
    <t>['sql', 'splunk', 'excel', 'tableau']</t>
  </si>
  <si>
    <t>Sr Analyst, Data Science</t>
  </si>
  <si>
    <t>['python', 'sql', 'databricks', 'aws', 'looker']</t>
  </si>
  <si>
    <t>Data Scientist II - Graph Data Platform - Client Protection</t>
  </si>
  <si>
    <t>['sql', 'sas', 'sas', 'python', 'java', 'neo4j', 'hadoop', 'kafka', 'phoenix']</t>
  </si>
  <si>
    <t>Albion, IN</t>
  </si>
  <si>
    <t>Ordergroove</t>
  </si>
  <si>
    <t>['sql', 'python', 'bigquery', 'airflow', 'django']</t>
  </si>
  <si>
    <t>Data Scientist; Corporate HR Administration; Part Time; Days</t>
  </si>
  <si>
    <t>['c', 'aws', 'azure', 'gcp', 'unity']</t>
  </si>
  <si>
    <t>Discord</t>
  </si>
  <si>
    <t>['sql', 'bigquery', 'tableau', 'looker']</t>
  </si>
  <si>
    <t>Data Scientist I (Mid-Level) - P&amp;C Innovation Data Science</t>
  </si>
  <si>
    <t>['python', 'r', 'sql', 'nosql', 'snowflake', 'tensorflow', 'pytorch', 'phoenix', 'git']</t>
  </si>
  <si>
    <t>Head of Data Science, Financial Advisor Services - Full-time / Part-time</t>
  </si>
  <si>
    <t>New York ISO</t>
  </si>
  <si>
    <t>['python', 'r', 'matlab', 'sql', 'flow']</t>
  </si>
  <si>
    <t>Mid-Level Environmental Data Scientist/Engineer--Flexible Location U.S.</t>
  </si>
  <si>
    <t>['matlab', 'python', 'r', 'sql', 'azure']</t>
  </si>
  <si>
    <t>Data Scientist / Onsite in West Los Angeles / 1-2 years of experience</t>
  </si>
  <si>
    <t>['python', 'sql', 'r', 'databricks']</t>
  </si>
  <si>
    <t>Sr. Data Scientist - Healthcare Journey Analytics - Full-time</t>
  </si>
  <si>
    <t>Senior Decision Scientist - Care Delivery Analytics - Full-time</t>
  </si>
  <si>
    <t>['sql', 'python', 'gcp', 'bigquery', 'aws', 'azure', 'tableau']</t>
  </si>
  <si>
    <t>Camp Pendleton North, CA</t>
  </si>
  <si>
    <t>Data Scientist/ AI/ML</t>
  </si>
  <si>
    <t>eGrove Systems Corporation</t>
  </si>
  <si>
    <t>['python', 'sql', 'aws', 'redshift', 'snowflake', 'pytorch', 'tensorflow', 'hugging face', 'power bi', 'git']</t>
  </si>
  <si>
    <t>Data Developer</t>
  </si>
  <si>
    <t>All, MO</t>
  </si>
  <si>
    <t>New York City Campaign Finance Board</t>
  </si>
  <si>
    <t>['sql', 'ssis', 'ssrs', 'power bi']</t>
  </si>
  <si>
    <t>TreeHouse Foods</t>
  </si>
  <si>
    <t>['sql', 'go', 'pytorch', 'tensorflow', 'numpy', 'tableau']</t>
  </si>
  <si>
    <t>Lead Data Scientist, Research, Multimodal Search</t>
  </si>
  <si>
    <t>Panasonic Avionics Corporation</t>
  </si>
  <si>
    <t>['go', 'r', 'python', 'sql', 'no-sql', 'aws', 'azure', 'tableau', 'power bi', 'excel', 'word', 'visio', 'flow']</t>
  </si>
  <si>
    <t>R -6SGDI4-Support Engineering Data Specialist 4 - G07-Support Engineering Data</t>
  </si>
  <si>
    <t>SearchPros</t>
  </si>
  <si>
    <t>Lafayette 148, Inc</t>
  </si>
  <si>
    <t>['sql', 'r', 'python', 'redshift', 'snowflake', 'bigquery', 'gdpr', 'tableau', 'power bi', 'looker', 'excel']</t>
  </si>
  <si>
    <t>Technology - Data Scientist II</t>
  </si>
  <si>
    <t>HCM Staffing and Consulting</t>
  </si>
  <si>
    <t>Data Scientist – MacDill AFB, Tampa – TS/SCI CLEARANCE</t>
  </si>
  <si>
    <t>Peraton Corporation</t>
  </si>
  <si>
    <t>['python', 'r', 'aws', 'azure', 'pandas', 'numpy', 'scikit-learn', 'tensorflow', 'pytorch', 'tableau', 'power bi', 'powerpoint', 'excel', 'git', 'docker', 'kubernetes']</t>
  </si>
  <si>
    <t>Data Scientist , Games [Remote]</t>
  </si>
  <si>
    <t>Associate Director of Data Science – RAG, NLP, LLM and GenAI (Hybrid or Remote)</t>
  </si>
  <si>
    <t>['python', 'hugging face', 'tensorflow', 'keras', 'pytorch', 'github']</t>
  </si>
  <si>
    <t>Data Scientist- Bayesian Modeling/ Large Language Models (LLMs)</t>
  </si>
  <si>
    <t>['python', 'pytorch', 'tensorflow']</t>
  </si>
  <si>
    <t>Payer Analytics Specialist</t>
  </si>
  <si>
    <t>Neolytix</t>
  </si>
  <si>
    <t>AI Data Specialist</t>
  </si>
  <si>
    <t>Jericho, NY</t>
  </si>
  <si>
    <t>Johnson &amp; Johnson, Associate Director, R&amp;D Data Science and Digital Health - Immunology - Application via WayUp</t>
  </si>
  <si>
    <t>['sql', 'python', 'r', 'spring']</t>
  </si>
  <si>
    <t>Staff Data Scientist, Apps Team</t>
  </si>
  <si>
    <t>Data Scientist, Legal</t>
  </si>
  <si>
    <t>['python', 'php', 'perl', 'mysql', 'oracle']</t>
  </si>
  <si>
    <t>Unison Systems Inc.</t>
  </si>
  <si>
    <t>HRUCKUS</t>
  </si>
  <si>
    <t>['sql', 'sql server', 'oracle', 'linux', 'windows']</t>
  </si>
  <si>
    <t>Data Science Manager, Life Sciences &amp; Healthcare – SFL Scientific</t>
  </si>
  <si>
    <t>Data Scientist with Python</t>
  </si>
  <si>
    <t>['python', 'aws', 'pyspark', 'pandas', 'numpy', 'flask', 'django', 'fastapi']</t>
  </si>
  <si>
    <t>Data Scientist - Delivery</t>
  </si>
  <si>
    <t>['python', 'aws', 'numpy', 'pandas']</t>
  </si>
  <si>
    <t>Weiman Products LLC</t>
  </si>
  <si>
    <t>Data Scientist, Square Support</t>
  </si>
  <si>
    <t>Square</t>
  </si>
  <si>
    <t>['sql', 'python', 'r', 'c', 'snowflake', 'databricks', 'pandas', 'numpy', 'airflow', 'tableau', 'looker', 'flow']</t>
  </si>
  <si>
    <t>['sql', 'python', 'sql server', 'postgresql', 'oracle']</t>
  </si>
  <si>
    <t>Data Analytics Specialist</t>
  </si>
  <si>
    <t>Nestlé</t>
  </si>
  <si>
    <t>['python', 'r', 'azure', 'aws', 'power bi']</t>
  </si>
  <si>
    <t>['sql', 'sas', 'sas', 'python', 'r', 'excel', 'tableau', 'power bi']</t>
  </si>
  <si>
    <t>E Source</t>
  </si>
  <si>
    <t>Highland Park, TX</t>
  </si>
  <si>
    <t>['python', 'git', 'docker', 'kubernetes']</t>
  </si>
  <si>
    <t>Space Domain Awareness Engineer</t>
  </si>
  <si>
    <t>Citra Space Corporation</t>
  </si>
  <si>
    <t>['python', 'rust', 'c++']</t>
  </si>
  <si>
    <t>Staff Analytics Engineer</t>
  </si>
  <si>
    <t>Webflow</t>
  </si>
  <si>
    <t>['c', 'go', 'snowflake', 'tableau']</t>
  </si>
  <si>
    <t>Data Scientist, Amazon Autos</t>
  </si>
  <si>
    <t>Amazon Advertising LLC</t>
  </si>
  <si>
    <t>['sql', 'python', 'r', 'sas', 'sas', 'matlab', 'perl', 'aws']</t>
  </si>
  <si>
    <t>Data Scientist II (Remote/ Hybrid MA or MN)</t>
  </si>
  <si>
    <t>Risk Solution Group</t>
  </si>
  <si>
    <t>['python', 'r', 'sql', 'scikit-learn', 'tensorflow', 'tableau']</t>
  </si>
  <si>
    <t>Data Scientist, Forecasting</t>
  </si>
  <si>
    <t>Agero</t>
  </si>
  <si>
    <t>['go', 'python', 'sql', 'aws', 'azure', 'snowflake', 'hadoop', 'spark', 'airflow', 'tableau', 'power bi']</t>
  </si>
  <si>
    <t>Plastics Data Scientist (Assistant/Associate Specialist)</t>
  </si>
  <si>
    <t>Benioff Ocean Science Laboratory, UC Santa Barbara</t>
  </si>
  <si>
    <t>Energy Systems Data Scientist</t>
  </si>
  <si>
    <t>Pattern Energy</t>
  </si>
  <si>
    <t>['python', 'databricks', 'snowflake', 'aws', 'gcp', 'azure', 'numpy', 'pandas', 'airflow', 'git', 'flow']</t>
  </si>
  <si>
    <t>Data Science Software Tech Lead</t>
  </si>
  <si>
    <t>Ceragon Networks</t>
  </si>
  <si>
    <t>['python', 'aws', 'gcp', 'linux', 'windows', 'tableau', 'jenkins', 'gitlab', 'github', 'jira', 'confluence']</t>
  </si>
  <si>
    <t>Product Manager – Data Science / Data Solutions</t>
  </si>
  <si>
    <t>WTW</t>
  </si>
  <si>
    <t>['python', 'databricks', 'azure']</t>
  </si>
  <si>
    <t>Data Scientist, Credit</t>
  </si>
  <si>
    <t>Brex</t>
  </si>
  <si>
    <t>Manager, Data Scientist</t>
  </si>
  <si>
    <t>New York, NY (+3 others)</t>
  </si>
  <si>
    <t>['python', 'scala', 'r', 'sql', 'aws', 'spark', 'kubernetes']</t>
  </si>
  <si>
    <t>Lead Data Scientist with AI/ML</t>
  </si>
  <si>
    <t>['sql', 'python', 'databricks', 'pandas', 'numpy', 'scikit-learn', 'tensorflow', 'spark', 'tableau', 'power bi']</t>
  </si>
  <si>
    <t>Data Scientist, Proprietary Research</t>
  </si>
  <si>
    <t>Expert Python Machine Learning and Data Engineer</t>
  </si>
  <si>
    <t>Program Coordinator, Steering Committee &amp; Data Governance</t>
  </si>
  <si>
    <t>Community Health Systems</t>
  </si>
  <si>
    <t>Senior Artificial Intelligence (AI) Data Scientist (Director), Data &amp; Technology, Data Analytics &amp; AI (Remote)</t>
  </si>
  <si>
    <t>Ankura</t>
  </si>
  <si>
    <t>['python', 'gcp', 'aws', 'azure', 'tensorflow', 'pytorch']</t>
  </si>
  <si>
    <t>Sr Data Scientist (ML)</t>
  </si>
  <si>
    <t>Disney Interactive</t>
  </si>
  <si>
    <t>['python', 'aws', 'gcp', 'databricks', 'airflow', 'tensorflow', 'pytorch', 'plotly', 'splunk', 'tableau', 'docker', 'kubernetes', 'github', 'gitlab', 'atlassian', 'jira', 'confluence']</t>
  </si>
  <si>
    <t>['python', 'sql', 'aws', 'azure', 'hugging face', 'scikit-learn', 'gdpr', 'pytorch', 'tensorflow', 'github']</t>
  </si>
  <si>
    <t>Chief Data Officer</t>
  </si>
  <si>
    <t>Storm2</t>
  </si>
  <si>
    <t>['snowflake', 'looker']</t>
  </si>
  <si>
    <t>Braintree, MA</t>
  </si>
  <si>
    <t>Liberty Bay Credit Union</t>
  </si>
  <si>
    <t>['sql', 'python', 'snowflake', 'redshift', 'bigquery', 'azure', 'airflow', 'power bi', 'looker', 'tableau']</t>
  </si>
  <si>
    <t>Data Scientist, Marketing &amp; Commercial Analytics</t>
  </si>
  <si>
    <t>['python', 'sql', 'r', 'power bi', 'tableau']</t>
  </si>
  <si>
    <t>Data Scientist, Analytics - Trust &amp; Safety - New York</t>
  </si>
  <si>
    <t>Halvik</t>
  </si>
  <si>
    <t>Data Science Manager (GTM)</t>
  </si>
  <si>
    <t>['sql', 'python', 'r', 'c', 'tableau', 'looker', 'atlassian']</t>
  </si>
  <si>
    <t>Research Data Specialist (68266BR)</t>
  </si>
  <si>
    <t>Harvard University</t>
  </si>
  <si>
    <t>['python', 'r', 'bash', 'unify']</t>
  </si>
  <si>
    <t>Data Scientist , AB RAM</t>
  </si>
  <si>
    <t>['r', 'python', 'sql', 'sas', 'sas', 'matlab', 'perl', 'aws']</t>
  </si>
  <si>
    <t>Lead Data Scientist LLM</t>
  </si>
  <si>
    <t>Clarvos LLC</t>
  </si>
  <si>
    <t>Geographic Information Systems (GIS) Analyst</t>
  </si>
  <si>
    <t>Visionaire Partners</t>
  </si>
  <si>
    <t>['assembly', 'sql', 'javascript']</t>
  </si>
  <si>
    <t>Analytics Analyst</t>
  </si>
  <si>
    <t>['html', 'css', 'javascript']</t>
  </si>
  <si>
    <t>Data &amp; Analytics</t>
  </si>
  <si>
    <t>['java', 'python', 'scala', 'sql', 'elasticsearch', 'ibm cloud', 'aws', 'azure', 'gcp', 'spark', 'hadoop', 'linux', 'splunk']</t>
  </si>
  <si>
    <t>Westbrook, ME</t>
  </si>
  <si>
    <t>Coforge</t>
  </si>
  <si>
    <t>['python', 'databricks', 'aws', 'pytorch', 'tensorflow']</t>
  </si>
  <si>
    <t>Data Scientist, Data and Metrics Quality Team</t>
  </si>
  <si>
    <t>['python', 'r', 'sql', 'postgresql', 'bigquery']</t>
  </si>
  <si>
    <t>Easley, SC</t>
  </si>
  <si>
    <t>Harris Computer</t>
  </si>
  <si>
    <t>['sql', 't-sql', 'powershell', 'sql server', 'windows', 'jira']</t>
  </si>
  <si>
    <t>Data Scientist (Privacy Engineer) N374</t>
  </si>
  <si>
    <t>['c', 'sql', 'azure', 'unity', 'terraform', 'github', 'jira', 'confluence']</t>
  </si>
  <si>
    <t>Data Science Manager, Analytics</t>
  </si>
  <si>
    <t>Remote Data Scientist</t>
  </si>
  <si>
    <t>Analytics Engineer (Hybrid in Syracuse, NY)</t>
  </si>
  <si>
    <t>Empower Federal Credit Union</t>
  </si>
  <si>
    <t>['sql', 'python', 'snowflake', 'spark', 'airflow', 'tableau', 'ssrs', 'ssis']</t>
  </si>
  <si>
    <t>Risk Data Scientist - Full-time</t>
  </si>
  <si>
    <t>['sas', 'sas', 'python', 'ruby', 'ruby', 'r', 'matlab', 'scala', 'java', 'sql', 'hadoop', 'spark', 'kafka', 'tensorflow', 'pytorch', 'keras', 'tableau']</t>
  </si>
  <si>
    <t>['python', 'sql', 'javascript', 'azure', 'asp.net']</t>
  </si>
  <si>
    <t>Environmental Data Analytics Discipline Leader</t>
  </si>
  <si>
    <t>Cameo</t>
  </si>
  <si>
    <t>['sql', 'snowflake', 'bigquery', 'redshift', 'looker', 'tableau', 'git']</t>
  </si>
  <si>
    <t>Data Lead</t>
  </si>
  <si>
    <t>Marsh &amp; McLennan Companies, Inc.</t>
  </si>
  <si>
    <t>['sql', 'python', 'r', 'nosql', 'aws', 'azure', 'tableau', 'power bi']</t>
  </si>
  <si>
    <t>Ankura Consulting Group, LLC</t>
  </si>
  <si>
    <t>Austin, TX (+1 other)</t>
  </si>
  <si>
    <t>Knowesis</t>
  </si>
  <si>
    <t>['sas', 'sas', 'python', 'word', 'excel', 'spss']</t>
  </si>
  <si>
    <t>USA-Data Scientist II (Clinical)</t>
  </si>
  <si>
    <t>Pyramid Consulting</t>
  </si>
  <si>
    <t>['python', 'r', 'scala', 'sql', 'nosql', 'aws', 'gcp', 'databricks', 'snowflake', 'azure', 'spark', 'plotly', 'datarobot', 'alteryx', 'tableau', 'power bi']</t>
  </si>
  <si>
    <t>Associate Insight Analyst Director</t>
  </si>
  <si>
    <t>Media.Monks</t>
  </si>
  <si>
    <t>Data Scientist – TS/SCI</t>
  </si>
  <si>
    <t>Certus Recruitment Group</t>
  </si>
  <si>
    <t>['c', 'python', 'databricks', 'spark', 'kafka', 'airflow', 'flask', 'django', 'docker', 'kubernetes']</t>
  </si>
  <si>
    <t>Data Scientist 3 - 23503</t>
  </si>
  <si>
    <t>Mission Technologies, a division of HII</t>
  </si>
  <si>
    <t>['python', 'matlab', 'linux']</t>
  </si>
  <si>
    <t>AI and Data Science Intern</t>
  </si>
  <si>
    <t>Finfare</t>
  </si>
  <si>
    <t>['sql', 'python', 'r', 'sas', 'sas', 'spark', 'spss']</t>
  </si>
  <si>
    <t>Sr. Analyst, Digital Analytics</t>
  </si>
  <si>
    <t>Total Wine &amp; More</t>
  </si>
  <si>
    <t>Data Scientist, Forecasting and Labs - CIV Team</t>
  </si>
  <si>
    <t>6 months Internship in Strategy &amp; Data Science</t>
  </si>
  <si>
    <t>Ekimetrics</t>
  </si>
  <si>
    <t>Staff Business Data Scientist, Consumer Research and Insights</t>
  </si>
  <si>
    <t>['python', 'r', 'sql', 'zoom']</t>
  </si>
  <si>
    <t>Clinical Data Specialist</t>
  </si>
  <si>
    <t>['python', 'aws', 'gcp', 'databricks', 'spark']</t>
  </si>
  <si>
    <t>['python', 'aws', 'pandas', 'numpy', 'matplotlib', 'seaborn', 'tensorflow', 'pytorch', 'scikit-learn', 'fastapi', 'tableau', 'flow']</t>
  </si>
  <si>
    <t>Sales Data Scientist</t>
  </si>
  <si>
    <t>IHireChemists</t>
  </si>
  <si>
    <t>['sql', 'python', 'c', 'databricks', 'tableau', 'looker', 'atlassian']</t>
  </si>
  <si>
    <t>Content Insight Analyst, US CAM</t>
  </si>
  <si>
    <t>['sql', 'word', 'powerpoint', 'excel', 'sheets', 'tableau']</t>
  </si>
  <si>
    <t>Analytics Consultant</t>
  </si>
  <si>
    <t>CareAllies</t>
  </si>
  <si>
    <t>WellView Analyst</t>
  </si>
  <si>
    <t>Raise</t>
  </si>
  <si>
    <t>['azure', 'spring']</t>
  </si>
  <si>
    <t>Enterprise Data Specialist, Power BI</t>
  </si>
  <si>
    <t>['python', 'r', 'scala', 'java', 'sql', 'sas', 'sas', 'go', 'azure', 'power bi', 'tableau']</t>
  </si>
  <si>
    <t>Data and Analytics Team Leader</t>
  </si>
  <si>
    <t>['sql', 'python', 'r', 'pandas', 'numpy', 'sap', 'power bi']</t>
  </si>
  <si>
    <t>Data Visualization Designer</t>
  </si>
  <si>
    <t>['sql', 'r', 'python', 'dax', 'power bi', 'cognos', 'tableau']</t>
  </si>
  <si>
    <t>Head of Emerging Technology &amp; Data Science - Full-time</t>
  </si>
  <si>
    <t>Associate Director, Data Science &amp; Digital Health</t>
  </si>
  <si>
    <t>Johnson &amp; Johnson Innovative Medicine</t>
  </si>
  <si>
    <t>['sql', 'python', 'r', 'spring', 'github', 'jira']</t>
  </si>
  <si>
    <t>Senior Data Scientist, Specialist Senior - SFL Scientific</t>
  </si>
  <si>
    <t>['python', 'aws', 'azure', 'gcp', 'keras', 'tensorflow', 'pytorch', 'pandas', 'scikit-learn', 'jupyter', 'kubernetes', 'docker']</t>
  </si>
  <si>
    <t>Jr Data Scientist</t>
  </si>
  <si>
    <t>AGM Tech Solutions, LLC</t>
  </si>
  <si>
    <t>Aphid</t>
  </si>
  <si>
    <t>['python', 'mongodb', 'mongodb', 'javascript', 'r', 'scala', 'java', 'sql', 'nosql', 'postgresql', 'mysql', 'redis', 'elasticsearch', 'aws', 'react', 'scikit-learn', 'tensorflow', 'pytorch', 'graphql', 'pandas', 'numpy', 'jupyter', 'spark', 'kafka', 'gdpr', 'docker', 'kubernetes', 'git', 'github']</t>
  </si>
  <si>
    <t>Special Assistant (Lead Data Scientist)</t>
  </si>
  <si>
    <t>NYS Office of Information Technology Services</t>
  </si>
  <si>
    <t>Data Scientist, Electrical Hardware</t>
  </si>
  <si>
    <t>Data Scientist / Project Manager</t>
  </si>
  <si>
    <t>['python', 'pandas', 'scikit-learn', 'pytorch', 'matplotlib', 'plotly']</t>
  </si>
  <si>
    <t>Staff Data Scientist, Product, Play Ads</t>
  </si>
  <si>
    <t>RELX Group</t>
  </si>
  <si>
    <t>['python', 'hadoop', 'spark']</t>
  </si>
  <si>
    <t>Lead, Data Scientist</t>
  </si>
  <si>
    <t>001 Prudential Ins Co of America</t>
  </si>
  <si>
    <t>['sql', 'python', 'r', 'nosql', 'pandas', 'scikit-learn']</t>
  </si>
  <si>
    <t>Sr Staff Specialist Data Scientist</t>
  </si>
  <si>
    <t>Lexington, SC</t>
  </si>
  <si>
    <t>Infineon Technologies</t>
  </si>
  <si>
    <t>['python', 'r', 'pyspark', 'nltk', 'excel', 'tableau']</t>
  </si>
  <si>
    <t>Research Associate Data Scientist - Heart Institute</t>
  </si>
  <si>
    <t>['r', 'python', 'sql', 'neo4j', 'windows', 'excel', 'outlook', 'powerpoint', 'word', 'github']</t>
  </si>
  <si>
    <t>Data Science Manager, Demand Planning and Forecasting</t>
  </si>
  <si>
    <t>Data science AI and Python</t>
  </si>
  <si>
    <t>Computer Data Concepts</t>
  </si>
  <si>
    <t>InvestCloud, Inc.</t>
  </si>
  <si>
    <t>['sql', 'python', 'shell', 'sql server', 'snowflake', 'aws', 'redshift', 'airflow', 'git', 'jira', 'confluence']</t>
  </si>
  <si>
    <t>['python', 'r', 'scala', 'sql', 'gcp', 'bigquery', 'azure', 'aws', 'tensorflow', 'pytorch', 'scikit-learn', 'tableau', 'power bi', 'looker', 'microstrategy', 'excel', 'word', 'powerpoint']</t>
  </si>
  <si>
    <t>Denso</t>
  </si>
  <si>
    <t>['c', 'c++', 'java', 'r', 'sql', 'python', 'matlab', 'hadoop', 'word', 'excel', 'powerpoint']</t>
  </si>
  <si>
    <t>Data Scientist Onsite day 1 role. Need people with federal expereince</t>
  </si>
  <si>
    <t>Satwic Inc</t>
  </si>
  <si>
    <t>['r', 'python', 'databricks', 'express', 'linux', 'git']</t>
  </si>
  <si>
    <t>Data Scientist 2 - Remote Nationwide</t>
  </si>
  <si>
    <t>['python', 'sql', 'databricks', 'azure', 'aws', 'gcp', 'scikit-learn', 'tensorflow', 'pytorch', 'pandas', 'matplotlib', 'seaborn', 'airflow', 'github', 'docker', 'kubernetes']</t>
  </si>
  <si>
    <t>['sql', 'python', 'gdpr']</t>
  </si>
  <si>
    <t>Data Scientist, France - BCG X</t>
  </si>
  <si>
    <t>Boston Consulting Group (BCG)</t>
  </si>
  <si>
    <t>Principal Scientist, Safety Data Science</t>
  </si>
  <si>
    <t>Senior Associate, Medical Advisory (Data Science)</t>
  </si>
  <si>
    <t>Jerudong, Brunei</t>
  </si>
  <si>
    <t>Brunei</t>
  </si>
  <si>
    <t>EVYD Technology</t>
  </si>
  <si>
    <t>Analytics Engineer - Semantic Modeling</t>
  </si>
  <si>
    <t>['sql', 'snowflake', 'excel', 'tableau', 'power bi']</t>
  </si>
  <si>
    <t>Sr Data Modeler</t>
  </si>
  <si>
    <t>Alpha Omega</t>
  </si>
  <si>
    <t>['sql', 'nosql', 'mongodb', 'mongodb', 'sql server', 'postgresql', 'mysql', 'cassandra', 'oracle', 'snowflake', 'aws', 'azure', 'gcp']</t>
  </si>
  <si>
    <t>['sql', 'sql server', 'dynamodb', 'oracle', 'aws', 'linux', 'windows']</t>
  </si>
  <si>
    <t>['python', 'r', 'tensorflow', 'pytorch']</t>
  </si>
  <si>
    <t>Lead Data Scientist, Data Science Lab (AI)</t>
  </si>
  <si>
    <t>Quantitative Research Analyst  - 2025 University Graduate (US)</t>
  </si>
  <si>
    <t>Citadel</t>
  </si>
  <si>
    <t>['python', 'r', 'c++']</t>
  </si>
  <si>
    <t>Deepmind</t>
  </si>
  <si>
    <t>['sql', 'python', 'pandas', 'scikit-learn', 'numpy', 'jupyter', 'flow']</t>
  </si>
  <si>
    <t>Data Developer - Model Implementation</t>
  </si>
  <si>
    <t>Ally</t>
  </si>
  <si>
    <t>['python', 'sql', 'shell', 'aws', 'snowflake', 'spark', 'hadoop', 'linux', 'excel', 'git', 'jenkins', 'jira', 'confluence']</t>
  </si>
  <si>
    <t>Data Science Director</t>
  </si>
  <si>
    <t>WhatJobs</t>
  </si>
  <si>
    <t>Data Scientist &amp; Analyst</t>
  </si>
  <si>
    <t>City Of Manila, Metro Manila, Philippines</t>
  </si>
  <si>
    <t>DigiPlus Interactive</t>
  </si>
  <si>
    <t>Data Science &amp; Engineering Internship</t>
  </si>
  <si>
    <t>CEGSoft</t>
  </si>
  <si>
    <t>Villa Park, CA</t>
  </si>
  <si>
    <t>Fieldpiece Instruments</t>
  </si>
  <si>
    <t>['python', 'sql', 'aws', 'azure', 'gcp', 'snowflake', 'pandas', 'numpy', 'scikit-learn', 'tensorflow', 'pytorch', 'airflow']</t>
  </si>
  <si>
    <t>Data Scientist, Bruins in Genomics Summer Intern</t>
  </si>
  <si>
    <t>DENSO</t>
  </si>
  <si>
    <t>Business Intelligence Engineer, AMXL (Amazon Extra Large) Trans Analytics</t>
  </si>
  <si>
    <t>Wave</t>
  </si>
  <si>
    <t>Clinical Data Manager - Full-time</t>
  </si>
  <si>
    <t>American Heart Association</t>
  </si>
  <si>
    <t>['sql', 'sas', 'sas', 'r', 'python', 'aws', 'jupyter', 'powerpoint', 'excel', 'word']</t>
  </si>
  <si>
    <t>['python', 'r', 'scala', 'sql', 'databricks', 'spark', 'gdpr', 'power bi']</t>
  </si>
  <si>
    <t>Staff Data Scientist - Damages</t>
  </si>
  <si>
    <t>The Hertz Corporation</t>
  </si>
  <si>
    <t>McKesson Corporation</t>
  </si>
  <si>
    <t>['python', 'r', 'sql', 'word', 'excel', 'powerpoint']</t>
  </si>
  <si>
    <t>Guatemala (+3 others)</t>
  </si>
  <si>
    <t>['python', 'r', 'sql', 'azure', 'databricks', 'spark', 'hadoop']</t>
  </si>
  <si>
    <t>['sql', 'snowflake', 'gitlab']</t>
  </si>
  <si>
    <t>AI &amp; Data Science Developer - Research, Integration</t>
  </si>
  <si>
    <t>['python', 'r', 'scala', 'sql', 'nosql', 'aws', 'azure', 'tensorflow', 'pytorch', 'scikit-learn', 'hadoop', 'spark', 'tableau', 'power bi']</t>
  </si>
  <si>
    <t>Entry Level Data Science and Analyst (Remote) - Full-time / Part-time</t>
  </si>
  <si>
    <t>Northstar Travel Group</t>
  </si>
  <si>
    <t>['python', 'sql', 'sql server', 'bigquery', 'looker', 'tableau']</t>
  </si>
  <si>
    <t>Epic Rehab System Analyst</t>
  </si>
  <si>
    <t>Hicksville, NY</t>
  </si>
  <si>
    <t>Medisys Health Network, Inc.</t>
  </si>
  <si>
    <t>Database Specialist</t>
  </si>
  <si>
    <t>['sql', 'azure', 'terraform']</t>
  </si>
  <si>
    <t>Duarte, CA</t>
  </si>
  <si>
    <t>['python', 'r', 'sql', 't-sql', 'sql server', 'snowflake', 'ssis', 'power bi']</t>
  </si>
  <si>
    <t>AI Big data Engineer</t>
  </si>
  <si>
    <t>MphasiS Corporation USA</t>
  </si>
  <si>
    <t>['aws', 'azure', 'flow']</t>
  </si>
  <si>
    <t>Data Scientist, Amazon Advertising</t>
  </si>
  <si>
    <t>West Hollywood, CA</t>
  </si>
  <si>
    <t>Data Protection Lead [Hybrid or Remote]</t>
  </si>
  <si>
    <t>EDF Renewables North America</t>
  </si>
  <si>
    <t>['r', 'gdpr']</t>
  </si>
  <si>
    <t>Remote - Data Scientist - Advance Analytics</t>
  </si>
  <si>
    <t>Product Owner - Advanced Analytics, Credit Risk Solutions</t>
  </si>
  <si>
    <t>Trans Union LLC</t>
  </si>
  <si>
    <t>['python', 'r', 'sas', 'sas', 'sql', 'aws', 'spark', 'jupyter', 'powerpoint', 'word', 'excel', 'jira', 'confluence']</t>
  </si>
  <si>
    <t>['python', 'sql', 'excel', 'spreadsheet', 'github']</t>
  </si>
  <si>
    <t>Artera</t>
  </si>
  <si>
    <t>['r', 'python', 'aws', 'linux', 'git', 'terraform', 'ansible']</t>
  </si>
  <si>
    <t>Flexential Corp</t>
  </si>
  <si>
    <t>['python', 'r', 'sql', 'postgresql', 'pandas', 'scikit-learn', 'matplotlib', 'tableau', 'qlik']</t>
  </si>
  <si>
    <t>Risk Data Scientist</t>
  </si>
  <si>
    <t>Regions</t>
  </si>
  <si>
    <t>Glasgow, United Kingdom</t>
  </si>
  <si>
    <t>erg group</t>
  </si>
  <si>
    <t>['python', 'github', 'jira']</t>
  </si>
  <si>
    <t>School of Data Science</t>
  </si>
  <si>
    <t>Evanston, IL</t>
  </si>
  <si>
    <t>The Rector &amp; Visitors of the University of Virginia</t>
  </si>
  <si>
    <t>Data analytics</t>
  </si>
  <si>
    <t>Abroad Work</t>
  </si>
  <si>
    <t>Data Ingestion Developer</t>
  </si>
  <si>
    <t>Hays</t>
  </si>
  <si>
    <t>['sql', 'python', 'shell', 'aws', 'redshift']</t>
  </si>
  <si>
    <t>Associate Data Scientist, Marketing</t>
  </si>
  <si>
    <t>Advancement Specialist- Data (Remote in OR, WA or ID)</t>
  </si>
  <si>
    <t>Lutheran Community Services Northwest</t>
  </si>
  <si>
    <t>Azure Database Specialist</t>
  </si>
  <si>
    <t>Associate Director of Data Science – RAG, NLP, LLM and GenAI</t>
  </si>
  <si>
    <t>Digital Analytics Analyst</t>
  </si>
  <si>
    <t>Data Scientist, Partner Experience and Growth, Amazon Ads</t>
  </si>
  <si>
    <t>['python', 'aws', 'azure', 'gcp', 'pytorch', 'kubernetes', 'docker']</t>
  </si>
  <si>
    <t>Terradot</t>
  </si>
  <si>
    <t>['python', 'julia']</t>
  </si>
  <si>
    <t>['sql', 'r', 'python', 'matlab', 'oracle', 'redshift', 'spark']</t>
  </si>
  <si>
    <t>Bethlehem, PA</t>
  </si>
  <si>
    <t>['python', 'go', 'pytorch', 'tensorflow']</t>
  </si>
  <si>
    <t>SN Cloud Solutions</t>
  </si>
  <si>
    <t>Sr. Data Scientist Agent/Reinforcement Learning The Home Depot</t>
  </si>
  <si>
    <t>Technology , Inc.</t>
  </si>
  <si>
    <t>['python', 'sql', 'bigquery', 'redshift', 'snowflake', 'numpy', 'pandas', 'scikit-learn']</t>
  </si>
  <si>
    <t>Technology Analyst Program - Data Science</t>
  </si>
  <si>
    <t>['sql', 'sas', 'sas', 'python', 'excel']</t>
  </si>
  <si>
    <t>Data Scientist I - People Analytics</t>
  </si>
  <si>
    <t>Unum Group</t>
  </si>
  <si>
    <t>['python', 'r', 'sql', 'db2', 'sql server', 'jupyter', 'alteryx']</t>
  </si>
  <si>
    <t>AML Quantitative Analyst, Data Scientist II</t>
  </si>
  <si>
    <t>Advanced AI Research Data Scientist</t>
  </si>
  <si>
    <t>['sql', 'python', 'gcp', 'azure', 'aws', 'pyspark', 'kafka']</t>
  </si>
  <si>
    <t>['sql', 'python', 'c', 'gcp', 'azure', 'aws', 'pyspark', 'kafka']</t>
  </si>
  <si>
    <t>Atlanta, GA (+4 others)</t>
  </si>
  <si>
    <t>Vice President, Data Science and Analytics</t>
  </si>
  <si>
    <t>['gdpr', 'tableau', 'power bi']</t>
  </si>
  <si>
    <t>Data Scientist-Direct Hire-ONSITE</t>
  </si>
  <si>
    <t>Paladin Consulting, Inc.</t>
  </si>
  <si>
    <t>['python', 'r', 'scala', 'sql', 'bigquery', 'azure', 'aws', 'tensorflow', 'pytorch', 'scikit-learn', 'tableau', 'power bi', 'looker', 'microstrategy', 'excel', 'word', 'powerpoint']</t>
  </si>
  <si>
    <t>Data Insights Developer</t>
  </si>
  <si>
    <t>['python', 'sql', 'java', 'looker', 'tableau', 'power bi']</t>
  </si>
  <si>
    <t>GenAI Data Scientist with Palantir Foundry and AIP !!! Remote</t>
  </si>
  <si>
    <t>['python', 'aws', 'databricks']</t>
  </si>
  <si>
    <t>Business Data Scientist, Global Affairs</t>
  </si>
  <si>
    <t>Staff Data Scientist, Science</t>
  </si>
  <si>
    <t>Chan Zuckerberg Initiative</t>
  </si>
  <si>
    <t>Student Data Quality &amp; Compliance Specialist I</t>
  </si>
  <si>
    <t>Think Together</t>
  </si>
  <si>
    <t>['swift', 'excel', 'zoom', 'microsoft teams']</t>
  </si>
  <si>
    <t>Data Scientist – Physical Sciences and Engineering--Flexible Location U.S.</t>
  </si>
  <si>
    <t>Jacobs Solutions</t>
  </si>
  <si>
    <t>Measurement Analyst</t>
  </si>
  <si>
    <t>Marathon Petroleum Corporation</t>
  </si>
  <si>
    <t>Research Analyst</t>
  </si>
  <si>
    <t>Coalinga, CA</t>
  </si>
  <si>
    <t>West Hills Community College District</t>
  </si>
  <si>
    <t>['sql', 'spss', 'excel', 'powerpoint', 'word']</t>
  </si>
  <si>
    <t>People Insights Analyst</t>
  </si>
  <si>
    <t>['excel', 'looker']</t>
  </si>
  <si>
    <t>Sr. Data Scientist – AI/ML &amp; LLM Specialist</t>
  </si>
  <si>
    <t>UIC Alaska</t>
  </si>
  <si>
    <t>['python', 'aws', 'azure', 'pytorch', 'tensorflow', 'scikit-learn']</t>
  </si>
  <si>
    <t>AI &amp; GEN AI Data Scientist-Experienced Associate</t>
  </si>
  <si>
    <t>Lead Data Scientist - Academic / Biology Research</t>
  </si>
  <si>
    <t>['python', 'pytorch']</t>
  </si>
  <si>
    <t>Durin</t>
  </si>
  <si>
    <t>['python', 'sql', 'tensorflow', 'pytorch', 'scikit-learn']</t>
  </si>
  <si>
    <t>['sql', 'python', 'r', 'sas', 'sas', 'java', 'postgresql', 'aws', 'react', 'node.js', 'tableau']</t>
  </si>
  <si>
    <t>Charleston, WV via LinkedIn</t>
  </si>
  <si>
    <t>Jackson, MS</t>
  </si>
  <si>
    <t>['python', 'kafka', 'phoenix']</t>
  </si>
  <si>
    <t>['sql', 'python', 'r', 'phoenix']</t>
  </si>
  <si>
    <t>Champaign, IL</t>
  </si>
  <si>
    <t>Data Scientist/Python/ML/All Levels/Chicago</t>
  </si>
  <si>
    <t>['sql', 'python', 'postgresql', 'aws', 'scikit-learn', 'jupyter', 'pandas', 'numpy', 'docker']</t>
  </si>
  <si>
    <t>Remote Data Scientist - 17843</t>
  </si>
  <si>
    <t>Amravati, Maharashtra, India</t>
  </si>
  <si>
    <t>Turing</t>
  </si>
  <si>
    <t>Staff Data Scientist- Student Loans</t>
  </si>
  <si>
    <t>Data Engineer/Data Scientist</t>
  </si>
  <si>
    <t>AbodeMine</t>
  </si>
  <si>
    <t>PayScale</t>
  </si>
  <si>
    <t>['sql', 'powershell', 'python', 'nosql', 'sql server', 'mysql', 'mariadb', 'postgresql', 'cassandra', 'snowflake', 'spark', 'ssis', 'ssrs', 'tableau', 'git']</t>
  </si>
  <si>
    <t>KellyMitchell Group</t>
  </si>
  <si>
    <t>Data Scientist, Amazon B2B Payments and Lending, Credit Science</t>
  </si>
  <si>
    <t>Tallo</t>
  </si>
  <si>
    <t>University of Florida-Online</t>
  </si>
  <si>
    <t>Director, Global Supply Chain Data Science and Analytics</t>
  </si>
  <si>
    <t>Wayne, PA via Ladders</t>
  </si>
  <si>
    <t>Cytokinetics</t>
  </si>
  <si>
    <t>['oracle', 'gdpr', 'sap', 'flow']</t>
  </si>
  <si>
    <t>Janus Research Group</t>
  </si>
  <si>
    <t>Dover, DE via LinkedIn</t>
  </si>
  <si>
    <t>['python', 'nosql']</t>
  </si>
  <si>
    <t>Director, Data Science - Model Risk</t>
  </si>
  <si>
    <t>['python', 'scala', 'r', 'aws']</t>
  </si>
  <si>
    <t>Johnson &amp; Johnson, Associate Director - Hematology, Oncology Data Sciences &amp; Digital Health - Application via WayUp</t>
  </si>
  <si>
    <t>Data Scientist/R/Python - Life science</t>
  </si>
  <si>
    <t>Maxisclinical</t>
  </si>
  <si>
    <t>['java', 'python', 'javascript', 'c++', 'oracle', 'spring', 'docker', 'jenkins', 'github', 'kubernetes']</t>
  </si>
  <si>
    <t>Data Scientist II (Clinical) - Full-time / Part-time</t>
  </si>
  <si>
    <t>Kodiak Data Science Engineer</t>
  </si>
  <si>
    <t>Crowe</t>
  </si>
  <si>
    <t>['python', 'azure', 'tensorflow', 'pytorch', 'docker', 'git']</t>
  </si>
  <si>
    <t>['python', 'r', 'sql', 'tensorflow', 'pytorch']</t>
  </si>
  <si>
    <t>Glen Ellyn, IL</t>
  </si>
  <si>
    <t>Hilco Corporate Finance LLC</t>
  </si>
  <si>
    <t>['python', 'r', 'sql', 'snowflake', 'aws', 'azure', 'tensorflow', 'scikit-learn', 'pytorch', 'spark']</t>
  </si>
  <si>
    <t>Report Analyst</t>
  </si>
  <si>
    <t>['sql', 'crystal', 'oracle', 'ssis', 'tableau', 'ssrs']</t>
  </si>
  <si>
    <t>Lead Analyst, People Analytics</t>
  </si>
  <si>
    <t>['sql', 'r', 'sas', 'sas', 'python', 'power bi', 'spss']</t>
  </si>
  <si>
    <t>Data Scientist / ML Engineer - Long-term Contract Opportunity - Fintech, NYC</t>
  </si>
  <si>
    <t>M-Logic, Inc.</t>
  </si>
  <si>
    <t>Digital Analytics Consultant (439740)</t>
  </si>
  <si>
    <t>['html', 'javascript']</t>
  </si>
  <si>
    <t>['python', 'r', 'sql', 'scikit-learn', 'tensorflow', 'keras', 'pandas', 'numpy']</t>
  </si>
  <si>
    <t>['python', 'aws', 'scikit-learn', 'pandas']</t>
  </si>
  <si>
    <t>99 Ranch Market</t>
  </si>
  <si>
    <t>['sql', 'python', 'vba', 'excel', 'power bi', 'tableau', 'word', 'powerpoint', 'flow']</t>
  </si>
  <si>
    <t>Mid-level Data Scientist</t>
  </si>
  <si>
    <t>CCC Intelligent Solutions</t>
  </si>
  <si>
    <t>['python', 'sql', 'aws', 'tensorflow', 'pytorch', 'kubernetes', 'docker']</t>
  </si>
  <si>
    <t>Blueprint Technologies</t>
  </si>
  <si>
    <t>['sql', 'python', 'azure', 'power bi']</t>
  </si>
  <si>
    <t>Applied AIML Data Scientist</t>
  </si>
  <si>
    <t>['python', 'r', 'sql', 'aws', 'spark', 'scikit-learn', 'tensorflow', 'keras']</t>
  </si>
  <si>
    <t>Lincoln, NE</t>
  </si>
  <si>
    <t>Advancement Analyst</t>
  </si>
  <si>
    <t>The Fuller Foundation</t>
  </si>
  <si>
    <t>['sql', 'r', 'python', 'plotly', 'tableau', 'power bi']</t>
  </si>
  <si>
    <t>Development Database Specialist</t>
  </si>
  <si>
    <t>Central Florida Zoo &amp; Botanical Gardens</t>
  </si>
  <si>
    <t>['python', 'c', 'aurora']</t>
  </si>
  <si>
    <t>Rover Analyst</t>
  </si>
  <si>
    <t>Astrolab</t>
  </si>
  <si>
    <t>['matlab', 'python', 'c++']</t>
  </si>
  <si>
    <t>DRC Systems USA LLC</t>
  </si>
  <si>
    <t>['python', 'sas', 'sas', 'sql']</t>
  </si>
  <si>
    <t>Data Science Engineer, Associate</t>
  </si>
  <si>
    <t>Freddie Mac</t>
  </si>
  <si>
    <t>['python', 'r', 'bash', 'shell', 'sql', 'nosql', 'aws', 'linux', 'power bi', 'git', 'ansible', 'github']</t>
  </si>
  <si>
    <t>Tatari</t>
  </si>
  <si>
    <t>Chicago, IL (+3 others)</t>
  </si>
  <si>
    <t>Vizient</t>
  </si>
  <si>
    <t>['python', 'sas', 'sas', 'sql', 'azure', 'spark', 'tableau']</t>
  </si>
  <si>
    <t>['scala', 'hadoop', 'spark', 'kafka']</t>
  </si>
  <si>
    <t>Machine Learning Engineer/Data Scientist</t>
  </si>
  <si>
    <t>Street Simplified</t>
  </si>
  <si>
    <t>['python', 'c++', 'aws']</t>
  </si>
  <si>
    <t>Knowledge Management, Inc.</t>
  </si>
  <si>
    <t>['c', 'nuix']</t>
  </si>
  <si>
    <t>Aurora, IL via LinkedIn</t>
  </si>
  <si>
    <t>['python', 'r', 'sql', 'snowflake', 'bigquery', 'aws', 'gcp', 'azure', 'tensorflow', 'pytorch']</t>
  </si>
  <si>
    <t>Junior/Entry Level Data Scientist/Analyst</t>
  </si>
  <si>
    <t>Data Science Tutor</t>
  </si>
  <si>
    <t>Special Agent: Behavioral Studies, Data Science</t>
  </si>
  <si>
    <t>Danburg, GA</t>
  </si>
  <si>
    <t>Rockville Centre, NY</t>
  </si>
  <si>
    <t>Wyckoff, NJ</t>
  </si>
  <si>
    <t>Manheim, PA</t>
  </si>
  <si>
    <t>Schererville, IN</t>
  </si>
  <si>
    <t>South Chicago Heights, IL</t>
  </si>
  <si>
    <t>Blue Island, IL</t>
  </si>
  <si>
    <t>Matteson, IL</t>
  </si>
  <si>
    <t>Veedersburg, IN</t>
  </si>
  <si>
    <t>North Riverside, IL</t>
  </si>
  <si>
    <t>Data Scientist, Category Expansion</t>
  </si>
  <si>
    <t>San Francisco, CA (+3 others)</t>
  </si>
  <si>
    <t>Whatnot</t>
  </si>
  <si>
    <t>['sql', 'redshift', 'snowflake', 'spark', 'spring', 'looker', 'tableau']</t>
  </si>
  <si>
    <t>Data Scientist (Applied) - SCGP</t>
  </si>
  <si>
    <t>Siam Cement Public Company (SCG)</t>
  </si>
  <si>
    <t>Reports Engineer/Fledgling Data Scientist – Poly Clearance Required!</t>
  </si>
  <si>
    <t>Praxis Engineering</t>
  </si>
  <si>
    <t>['python', 'javascript', 'aws', 'vmware', 'redhat', 'splunk']</t>
  </si>
  <si>
    <t>['sql', 'sas', 'sas', 'python', 'java', 'neo4j', 'hadoop', 'kafka']</t>
  </si>
  <si>
    <t>Sr. Data Scientist (100% remote - west coast)</t>
  </si>
  <si>
    <t>['sas', 'sas', 'r', 'sql', 'sql server', 'power bi', 'tableau']</t>
  </si>
  <si>
    <t>Fashion &amp; Fitness Data Science, Engineering Analytics Research and Science (EARS)</t>
  </si>
  <si>
    <t>USA-Data Scientist II (Clinical) - Full-time / Part-time</t>
  </si>
  <si>
    <t>Associate Researcher (Data Analytics and Visualization)</t>
  </si>
  <si>
    <t>Chapin Hall</t>
  </si>
  <si>
    <t>['r', 'python', 'vba']</t>
  </si>
  <si>
    <t>Privacy Analyst -Policy</t>
  </si>
  <si>
    <t>TechOp Solutions International</t>
  </si>
  <si>
    <t>Data Analyst / Health Data Scientist</t>
  </si>
  <si>
    <t>TriMerge Consulting Group, P.A.</t>
  </si>
  <si>
    <t>Social Listening &amp; Insights Analyst</t>
  </si>
  <si>
    <t>Think Jam</t>
  </si>
  <si>
    <t>Data Scientist – Generative AI &amp; Medicare Risk Adjustment Analytics</t>
  </si>
  <si>
    <t>Alignment Health</t>
  </si>
  <si>
    <t>['python', 'java', 'r', 'scala', 'c++', 'sql', 'nosql', 'azure', 'aws', 'hadoop', 'spark', 'git']</t>
  </si>
  <si>
    <t>Data Scientist II (Clinical) - Now Hiring</t>
  </si>
  <si>
    <t>Wingate, NC</t>
  </si>
  <si>
    <t>['python', 'scala', 'neo4j', 'aws', 'gcp', 'azure', 'scikit-learn', 'tensorflow', 'pytorch', 'spark', 'pyspark']</t>
  </si>
  <si>
    <t>Data Scientist, (Technical Leadership) - Retail Analytics</t>
  </si>
  <si>
    <t>Data Scientist, Agentic AI</t>
  </si>
  <si>
    <t>EXL</t>
  </si>
  <si>
    <t>['python', 'hugging face', 'pytorch', 'pandas', 'scikit-learn']</t>
  </si>
  <si>
    <t>Scientist/Senior Scientist</t>
  </si>
  <si>
    <t>JDRF</t>
  </si>
  <si>
    <t>['airflow']</t>
  </si>
  <si>
    <t>Data Analyst/Data Scientist (Kennesaw or Plano)</t>
  </si>
  <si>
    <t>Graph Database Engineer</t>
  </si>
  <si>
    <t>['python', 'neo4j']</t>
  </si>
  <si>
    <t>Data Scientist Quality Engineer</t>
  </si>
  <si>
    <t>Monosol Llc</t>
  </si>
  <si>
    <t>['python', 'r', 'sql', 'aws', 'azure', 'tensorflow', 'pytorch', 'power bi']</t>
  </si>
  <si>
    <t>Principal, AI Data Scientist (Remote)</t>
  </si>
  <si>
    <t>Jazz Pharmaceuticals</t>
  </si>
  <si>
    <t>['python', 'r', 'aws', 'pytorch', 'tensorflow']</t>
  </si>
  <si>
    <t>Junior Analytics Engineer</t>
  </si>
  <si>
    <t>The Nuclear Company</t>
  </si>
  <si>
    <t>['sql', 'python', 'r', 'java', 'c++', 'javascript', 'go', 'aws', 'azure', 'gcp', 'tableau', 'power bi', 'looker', 'git']</t>
  </si>
  <si>
    <t>Data Scientist - Promotions Optimization</t>
  </si>
  <si>
    <t>['sql', 'python', 'aws', 'databricks', 'gcp', 'pyspark', 'hadoop', 'spark', 'gitlab', 'github']</t>
  </si>
  <si>
    <t>Data &amp; Analytics Specialist - D&amp;T</t>
  </si>
  <si>
    <t>HEINEKEN</t>
  </si>
  <si>
    <t>Bilingual Data Scientist-AI &amp; Robotics</t>
  </si>
  <si>
    <t>Fuling Plastic USA</t>
  </si>
  <si>
    <t>['python', 'sql', 'pytorch', 'tensorflow', 'power bi', 'tableau']</t>
  </si>
  <si>
    <t>['postgresql']</t>
  </si>
  <si>
    <t>Jefferson, NJ</t>
  </si>
  <si>
    <t>['python', 'r', 'java', 'sql', 'hadoop', 'spark']</t>
  </si>
  <si>
    <t>Principal Data Modeler</t>
  </si>
  <si>
    <t>Cotality</t>
  </si>
  <si>
    <t>Seal Beach, CA</t>
  </si>
  <si>
    <t>MadaLuxe</t>
  </si>
  <si>
    <t>Data Scientist Manager</t>
  </si>
  <si>
    <t>Valley National Bank</t>
  </si>
  <si>
    <t>['sql', 'r', 'python', 'sql server', 'power bi', 'datarobot']</t>
  </si>
  <si>
    <t>Grad Engineer Trainee - Data Sc &amp; Analytics</t>
  </si>
  <si>
    <t>['go', 'python', 'r', 'aws', 'azure', 'databricks', 'snowflake', 'spark', 'tableau', 'power bi', 'qlik']</t>
  </si>
  <si>
    <t>IN-Manager Data Scientist Gen AI Data &amp; Analytics Advisory Kolkata</t>
  </si>
  <si>
    <t>['python', 'r', 'sql', 'azure', 'aws', 'gcp', 'pytorch', 'tensorflow', 'excel', 'qlik', 'power bi', 'alteryx']</t>
  </si>
  <si>
    <t>Lead, Data Scientist - PGIM Global Services</t>
  </si>
  <si>
    <t>Prudential</t>
  </si>
  <si>
    <t>['python', 'pytorch', 'tensorflow', 'hugging face']</t>
  </si>
  <si>
    <t>Principal, AI Data Scientist (Clinical Trial Exp Req) - Remote - BB627</t>
  </si>
  <si>
    <t>TechData Service Company LLC</t>
  </si>
  <si>
    <t>Data Scientist-Customer Analytics</t>
  </si>
  <si>
    <t>Straive</t>
  </si>
  <si>
    <t>Associate Director (Group Head), Clinical Data Acquisition and Management (Clinical Data Science)</t>
  </si>
  <si>
    <t>['gcp', 'flow']</t>
  </si>
  <si>
    <t>Data Scientist/GenAI</t>
  </si>
  <si>
    <t>Head of Fraud &amp; Risk Data Science</t>
  </si>
  <si>
    <t>Sardine</t>
  </si>
  <si>
    <t>['sql', 'kafka']</t>
  </si>
  <si>
    <t>ETL Analyst/Data Scientist</t>
  </si>
  <si>
    <t>['r', 'sas', 'sas', 'python', 'sql']</t>
  </si>
  <si>
    <t>Cyber Security Data Scientist - Now Hiring</t>
  </si>
  <si>
    <t>LazyApply</t>
  </si>
  <si>
    <t>['bigquery', 'aws', 'azure', 'scikit-learn', 'tensorflow', 'pytorch', 'pandas', 'numpy', 'matplotlib', 'kafka', 'spark', 'seaborn', 'splunk']</t>
  </si>
  <si>
    <t>Trade Desk</t>
  </si>
  <si>
    <t>Data Scientist - CXI</t>
  </si>
  <si>
    <t>SCAN</t>
  </si>
  <si>
    <t>['sql', 'python', 'matlab', 'sas', 'sas', 'tableau']</t>
  </si>
  <si>
    <t>['python', 'r', 'sql', 'aws', 'gcp', 'azure', 'scikit-learn', 'tensorflow', 'matplotlib', 'seaborn', 'spark', 'hadoop', 'pytorch', 'tableau', 'power bi', 'flow']</t>
  </si>
  <si>
    <t>Data Scientist, AVP</t>
  </si>
  <si>
    <t>Blackstone</t>
  </si>
  <si>
    <t>['python', 'r', 'sql', 'aws', 'azure', 'spark', 'hadoop', 'tableau', 'power bi', 'git']</t>
  </si>
  <si>
    <t>Beehive Industries, LLC</t>
  </si>
  <si>
    <t>['python', 'sql', 'aws', 'azure', 'gcp', 'pandas', 'numpy', 'scikit-learn', 'tensorflow', 'tableau', 'power bi']</t>
  </si>
  <si>
    <t>Minato City, Tokyo, Japan</t>
  </si>
  <si>
    <t>Elsevier</t>
  </si>
  <si>
    <t>['python', 'sql', 'java', 'pyspark', 'jupyter']</t>
  </si>
  <si>
    <t>Machine Learning Engineer</t>
  </si>
  <si>
    <t>Machine Learning Scientist</t>
  </si>
  <si>
    <t>Voxel51</t>
  </si>
  <si>
    <t>['python', 'tensorflow', 'pytorch', 'numpy', 'github', 'slack']</t>
  </si>
  <si>
    <t>Lead ML Ops Engineer</t>
  </si>
  <si>
    <t>Relativity</t>
  </si>
  <si>
    <t>['python', 'java', 'scala', 'aws', 'azure', 'gcp', 'airflow', 'tensorflow', 'keras', 'pytorch', 'spark', 'hadoop', 'kafka', 'docker', 'terraform', 'pulumi', 'kubernetes', 'flow']</t>
  </si>
  <si>
    <t>Staff Machine Learning Engineer</t>
  </si>
  <si>
    <t>['python', 'spark', 'react']</t>
  </si>
  <si>
    <t>Senior Machine Learning Engineer</t>
  </si>
  <si>
    <t>['python', 'sql', 'elasticsearch', 'dynamodb', 'snowflake', 'azure', 'aws', 'gcp', 'jupyter', 'spark', 'tensorflow', 'pytorch', 'scikit-learn', 'github']</t>
  </si>
  <si>
    <t>Anaplan Consultant - Model Builder</t>
  </si>
  <si>
    <t>Data Scientist &amp; Machine Learning Engineer</t>
  </si>
  <si>
    <t>ZS</t>
  </si>
  <si>
    <t>['python', 'aws', 'azure', 'gcp', 'pyspark', 'spark']</t>
  </si>
  <si>
    <t>Data Scientist / Machine Learning Engineer</t>
  </si>
  <si>
    <t>Metas Solutions</t>
  </si>
  <si>
    <t>['r', 'sql', 'python', 'azure', 'databricks', 'aws', 'spark']</t>
  </si>
  <si>
    <t>Data Scientist, eComm - Machine Learning Engineer</t>
  </si>
  <si>
    <t>Goshen, AR</t>
  </si>
  <si>
    <t>['python', 'sql', 'nosql', 'scala', 'r', 'gcp', 'azure', 'aws', 'spark', 'numpy', 'pytorch', 'tensorflow', 'scikit-learn', 'airflow', 'kafka', 'docker', 'kubernetes']</t>
  </si>
  <si>
    <t>AI Workflow Automation Engineer  / Developer</t>
  </si>
  <si>
    <t>Law Firm</t>
  </si>
  <si>
    <t>['python', 'azure', 'jupyter']</t>
  </si>
  <si>
    <t>Sr. Robotics Business Intelligence Engineer, Amazon Robotics</t>
  </si>
  <si>
    <t>Sr. AI/ML Developer_FL</t>
  </si>
  <si>
    <t>Machine Learning Engineer (Europe)</t>
  </si>
  <si>
    <t>Kalepa</t>
  </si>
  <si>
    <t>['python', 'aws', 'arch']</t>
  </si>
  <si>
    <t>Senior Business Intelligence Engineer, AMZL ORBIT</t>
  </si>
  <si>
    <t>Principal AI Engineer with Cyber Security</t>
  </si>
  <si>
    <t>Armis</t>
  </si>
  <si>
    <t>['python', 'git', 'flow']</t>
  </si>
  <si>
    <t>AI/ML Engineer</t>
  </si>
  <si>
    <t>['python', 'sql', 'aws', 'azure', 'gcp', 'linux', 'kubernetes', 'docker']</t>
  </si>
  <si>
    <t>ML Solutions Engineer</t>
  </si>
  <si>
    <t>Mali</t>
  </si>
  <si>
    <t>Arize AI</t>
  </si>
  <si>
    <t>['python', 'r', 'java', 'go', 'aws', 'azure', 'gcp', 'tensorflow', 'pytorch', 'scikit-learn', 'kubernetes']</t>
  </si>
  <si>
    <t>Staff ML Engineer</t>
  </si>
  <si>
    <t>KoBold Metals</t>
  </si>
  <si>
    <t>['python', 'jupyter', 'numpy', 'spark']</t>
  </si>
  <si>
    <t>Data and AI Machine Learning Engineer</t>
  </si>
  <si>
    <t>['python', 'r', 'java', 'azure', 'aws', 'databricks', 'tensorflow', 'pytorch', 'airflow']</t>
  </si>
  <si>
    <t>FXC Intelligence</t>
  </si>
  <si>
    <t>['python', 'aws', 'airflow', 'github', 'gitlab', 'terraform']</t>
  </si>
  <si>
    <t>Senior AI Engineer</t>
  </si>
  <si>
    <t>Laos</t>
  </si>
  <si>
    <t>BuildOps</t>
  </si>
  <si>
    <t>['python', 'javascript', 'aws', 'tensorflow', 'pytorch', 'numpy', 'scikit-learn', 'graphql', 'node.js']</t>
  </si>
  <si>
    <t>['python', 'sql', 'azure', 'aws', 'gcp', 'spark']</t>
  </si>
  <si>
    <t>Deep Learning Compiler Engineer</t>
  </si>
  <si>
    <t>Marlboro Township, NJ</t>
  </si>
  <si>
    <t>Walsh Employment</t>
  </si>
  <si>
    <t>['c', 'python', 'shell', 'pandas', 'scikit-learn', 'linux', 'windows', 'git', 'svn', 'jira', 'confluence']</t>
  </si>
  <si>
    <t>Data / Machine Learning Engineer</t>
  </si>
  <si>
    <t>Trumid</t>
  </si>
  <si>
    <t>['sql', 'python', 'gcp', 'aws', 'kafka', 'kubernetes', 'docker']</t>
  </si>
  <si>
    <t>Engineering, Applied AI Quant, Associate, Hong Kong/ Singapore</t>
  </si>
  <si>
    <t>Goldman Sachs</t>
  </si>
  <si>
    <t>Gen AI Tester</t>
  </si>
  <si>
    <t>['python', 'aws', 'azure', 'tensorflow', 'pytorch', 'git', 'jira', 'trello']</t>
  </si>
  <si>
    <t>Senior Machine Learning Engineer VOIS</t>
  </si>
  <si>
    <t>['java', 'python', 'javascript', 'go', 'html', 'css', 'gcp', 'aws', 'react', 'nltk', 'pandas', 'numpy', 'tensorflow', 'hadoop', 'spark', 'flask', 'docker', 'kubernetes']</t>
  </si>
  <si>
    <t>Sr. Machine Learning Engineer VOIS</t>
  </si>
  <si>
    <t>AI/ML Engineer Intern - Summer 2025</t>
  </si>
  <si>
    <t>Cranium</t>
  </si>
  <si>
    <t>['python', 'java', 'c++', 'tensorflow', 'pytorch', 'scikit-learn']</t>
  </si>
  <si>
    <t>Deep Learning Engineer</t>
  </si>
  <si>
    <t>Imagry | Autonomous Driving</t>
  </si>
  <si>
    <t>['python', 'c++', 'pytorch', 'linux', 'git']</t>
  </si>
  <si>
    <t>Future Technology / Advanced Technical Solutions (FT/ATS) Lead</t>
  </si>
  <si>
    <t>Pacific, WA</t>
  </si>
  <si>
    <t>Senior ETL Developer ( Only W2)</t>
  </si>
  <si>
    <t>Xoriant US Staffing</t>
  </si>
  <si>
    <t>Director of Product, AI, Machine Learning &amp; Data Engineering</t>
  </si>
  <si>
    <t>['databricks', 'gdpr']</t>
  </si>
  <si>
    <t>AI  Engineer</t>
  </si>
  <si>
    <t>DATAECONOMY</t>
  </si>
  <si>
    <t>Machine Learning Engineer, Trust &amp; Safety</t>
  </si>
  <si>
    <t>['sql', 'python', 'scikit-learn', 'tensorflow', 'pytorch']</t>
  </si>
  <si>
    <t>Sr ML and AI (Legacy)  - Chennai</t>
  </si>
  <si>
    <t>['python', 'databricks', 'spark', 'pandas', 'numpy', 'pyspark', 'jupyter', 'scikit-learn', 'tensorflow', 'pytorch']</t>
  </si>
  <si>
    <t>AI Engineer</t>
  </si>
  <si>
    <t>['python', 'sql', 'aws', 'azure', 'linux', 'kubernetes', 'docker']</t>
  </si>
  <si>
    <t>AI Engineer (This position is not eligible for employment visa sponsorship)</t>
  </si>
  <si>
    <t>Belmont, CA</t>
  </si>
  <si>
    <t>Volkswagen of America, Inc</t>
  </si>
  <si>
    <t>['python', 'c++', 'matlab', 'aws', 'tensorflow', 'opencv']</t>
  </si>
  <si>
    <t>Learning Analyst/Consultant</t>
  </si>
  <si>
    <t>Talcott Financial Group</t>
  </si>
  <si>
    <t>['go', 'sharepoint']</t>
  </si>
  <si>
    <t>Modeling and Simulation Analyst (Mid to Senior Level)</t>
  </si>
  <si>
    <t>Group W</t>
  </si>
  <si>
    <t>Machine Learning Engineer, Tech Lead</t>
  </si>
  <si>
    <t>['swift', 'python']</t>
  </si>
  <si>
    <t>Machine Learning Engineer II</t>
  </si>
  <si>
    <t>Grainger</t>
  </si>
  <si>
    <t>['python', 'sql', 'aws', 'snowflake', 'kafka', 'airflow', 'github', 'kubernetes', 'docker']</t>
  </si>
  <si>
    <t>AI/ML Developer - Synechron Inc.</t>
  </si>
  <si>
    <t>Product Engineer - AI Decisioning</t>
  </si>
  <si>
    <t>RemoteLiz</t>
  </si>
  <si>
    <t>Sr. Data Scientist / Machine Learning Engineer - GenAI &amp; LLM</t>
  </si>
  <si>
    <t>['databricks', 'aws', 'azure', 'gcp', 'pandas', 'scikit-learn', 'spark', 'excel', 'unify']</t>
  </si>
  <si>
    <t>Machine Learning Developer</t>
  </si>
  <si>
    <t>GenAI ML/MLOps Engineering Lead (Remote)</t>
  </si>
  <si>
    <t>Vaudreuil-Dorion, Quebec, Canada</t>
  </si>
  <si>
    <t>['sql', 'no-sql', 'python', 'scala', 'nosql', 'elasticsearch', 'databricks', 'airflow', 'spark', 'kafka', 'kubernetes']</t>
  </si>
  <si>
    <t>MLOps Engineer</t>
  </si>
  <si>
    <t>['python', 'azure', 'gcp', 'aws', 'docker', 'kubernetes']</t>
  </si>
  <si>
    <t>AI Security Engineer</t>
  </si>
  <si>
    <t>['python', 'aws', 'azure', 'tensorflow', 'pytorch']</t>
  </si>
  <si>
    <t>Sr. AI Engineer</t>
  </si>
  <si>
    <t>['python', 'aws', 'gcp', 'azure', 'databricks', 'snowflake']</t>
  </si>
  <si>
    <t>['python', 'aws', 'snowflake', 'git', 'docker']</t>
  </si>
  <si>
    <t>Conner Strong &amp; Buckelew</t>
  </si>
  <si>
    <t>['python', 'azure', 'nltk', 'hugging face', 'tensorflow', 'pytorch', 'scikit-learn', 'kubernetes', 'docker']</t>
  </si>
  <si>
    <t>Ab Initio ETL Developer</t>
  </si>
  <si>
    <t>['db2', 'unix', 'visio', 'cognos', 'tableau', 'flow']</t>
  </si>
  <si>
    <t>AI Developer</t>
  </si>
  <si>
    <t>Centre for Neuro Skills</t>
  </si>
  <si>
    <t>['python', 'c++', 'r', 'azure', 'github']</t>
  </si>
  <si>
    <t>Amida Technology Solutions, Inc.</t>
  </si>
  <si>
    <t>['python', 'bash', 'powershell', 'azure', 'databricks', 'airflow', 'terraform', 'docker', 'kubernetes']</t>
  </si>
  <si>
    <t>Searchability®</t>
  </si>
  <si>
    <t>['python', 'tensorflow', 'pytorch', 'git']</t>
  </si>
  <si>
    <t>Crypto Data Scientist / Machine Learning - LLM Engineer  (Panama-Remote)</t>
  </si>
  <si>
    <t>Tokenmetrics</t>
  </si>
  <si>
    <t>Machine Learning Engineer/Time Series Data</t>
  </si>
  <si>
    <t>Harris Allied</t>
  </si>
  <si>
    <t>['python', 'r', 'sql', 'java', 'mysql', 'sql server', 'tensorflow', 'pytorch', 'keras', 'pandas', 'numpy', 'spark', 'hadoop', 'kafka', 'react']</t>
  </si>
  <si>
    <t>SR HRIS ANALYST (AI and AUTOMATON)</t>
  </si>
  <si>
    <t>Apis Services Inc</t>
  </si>
  <si>
    <t>Presight</t>
  </si>
  <si>
    <t>['c', 'c++', 'aws', 'azure', 'tensorflow', 'pytorch', 'keras', 'opencv', 'dlib']</t>
  </si>
  <si>
    <t>Sr. Machine Learning Engineer/Machine Learning Engineer</t>
  </si>
  <si>
    <t>['python', 'pytorch', 'tensorflow', 'pandas', 'pyspark', 'kubernetes', 'docker']</t>
  </si>
  <si>
    <t>Lead ETL Developer</t>
  </si>
  <si>
    <t>Engineer</t>
  </si>
  <si>
    <t>Englewood Cliffs, NJ</t>
  </si>
  <si>
    <t>Anaplan Model Builder Consultant</t>
  </si>
  <si>
    <t>Artificial Intelligence Engineer, LearnWith.AI (Remote) - $100,000/year USD</t>
  </si>
  <si>
    <t>Trilogy</t>
  </si>
  <si>
    <t>Staff Machine Learning Engineer - Full-time</t>
  </si>
  <si>
    <t>['python', 'r', 'sql', 'aws', 'gcp', 'nltk', 'numpy', 'pandas', 'tensorflow', 'keras', 'spark', 'git', 'github']</t>
  </si>
  <si>
    <t>Machine Learning Engineer, Trilogy (Remote) - $100,000/year USD</t>
  </si>
  <si>
    <t>GNN Machine Learning Engineer - Geospatial AI / ML</t>
  </si>
  <si>
    <t>Attis</t>
  </si>
  <si>
    <t>['python', 'rust', 'tensorflow', 'pytorch', 'keras']</t>
  </si>
  <si>
    <t>Sr Scientist, Deep Learning</t>
  </si>
  <si>
    <t>Insmed Incorporated</t>
  </si>
  <si>
    <t>Senior Machine Learning Engineer, Operations Platform - Full-time</t>
  </si>
  <si>
    <t>['python', 'java', 'aws', 'gcp', 'pyspark', 'tensorflow', 'pytorch', 'kubernetes', 'docker']</t>
  </si>
  <si>
    <t>Senior Associate 2 PD (AI Engineer)</t>
  </si>
  <si>
    <t>KPMG India</t>
  </si>
  <si>
    <t>['python', 'r', 'azure', 'gcp', 'aws', 'tensorflow', 'pytorch']</t>
  </si>
  <si>
    <t>AI &amp; Machine Learning Engineer - Manager - Consulting - Location OPEN</t>
  </si>
  <si>
    <t>['python', 'sql', 'r', 'javascript', 'java', 'c++', 'c', 'azure', 'scikit-learn', 'pytorch', 'pandas', 'spark', 'git', 'jira', 'unify']</t>
  </si>
  <si>
    <t>AVP- Risk Scoring Models - C12</t>
  </si>
  <si>
    <t>['sas', 'sas', 'sql', 'visual basic', 'r', 'python', 'spark']</t>
  </si>
  <si>
    <t>Senior Staff Machine Learning Engineer</t>
  </si>
  <si>
    <t>Rippling</t>
  </si>
  <si>
    <t>['python', 'go', 'java', 'slack']</t>
  </si>
  <si>
    <t>Founding ML Engineer</t>
  </si>
  <si>
    <t>Montash</t>
  </si>
  <si>
    <t>['python', 'aws', 'gcp', 'azure', 'react', 'tensorflow', 'pytorch']</t>
  </si>
  <si>
    <t>AI Software Developer</t>
  </si>
  <si>
    <t>WorldQuant</t>
  </si>
  <si>
    <t>['python', 'sql', 'redis', 'kafka']</t>
  </si>
  <si>
    <t>WMS Analyst (251444)</t>
  </si>
  <si>
    <t>Staff Data Scientist / Machine Learning Engineer</t>
  </si>
  <si>
    <t>['java', 'python', 'r', 'matlab', 'gcp']</t>
  </si>
  <si>
    <t>Applied AI Engineer (Audio) - REMOTE</t>
  </si>
  <si>
    <t>['python', 'pytorch', 'word']</t>
  </si>
  <si>
    <t>Artificial Intelligence Engineer</t>
  </si>
  <si>
    <t>Fortray Global Service Limited</t>
  </si>
  <si>
    <t>['python', 'r', 'scala', 'numpy', 'pandas', 'spark', 'keras', 'tensorflow']</t>
  </si>
  <si>
    <t>AI &amp; Machine Learning Engineer - TMT - Manager - Consulting - Location OPEN</t>
  </si>
  <si>
    <t>['python', 'sql', 'r', 'javascript', 'java', 'c++', 'c', 'azure', 'aws', 'scikit-learn', 'pytorch', 'kafka', 'pandas', 'spark', 'git', 'jira', 'unify']</t>
  </si>
  <si>
    <t>Machine Learning Engineer III</t>
  </si>
  <si>
    <t>Peloton Interactive</t>
  </si>
  <si>
    <t>['python', 'java', 'kotlin', 'go', 'mysql', 'cassandra', 'dynamodb']</t>
  </si>
  <si>
    <t>R-91968 Machine Learning Operation Engineer II (ML OPS)</t>
  </si>
  <si>
    <t>['scala', 'python', 'java', 'sql', 'databricks', 'aws', 'spark', 'airflow', 'hadoop', 'kubernetes']</t>
  </si>
  <si>
    <t>Machine Learning Engineer II - Data and Insights</t>
  </si>
  <si>
    <t>Qualtrics</t>
  </si>
  <si>
    <t>['java', 'c#', 'python', 'tensorflow', 'pytorch']</t>
  </si>
  <si>
    <t>Jamaica</t>
  </si>
  <si>
    <t>['sql', 'postgresql', 'sql server', 'db2', 'oracle', 'aws', 'redshift', 'docker']</t>
  </si>
  <si>
    <t>Threat Intelligence: AML Strategic Analytic Innovation</t>
  </si>
  <si>
    <t>['sql', 'r', 'python', 'snowflake', 'tableau']</t>
  </si>
  <si>
    <t>Senior Machine Learning Engineer - Now Hiring</t>
  </si>
  <si>
    <t>['python', 'sql', 'aws', 'pyspark', 'docker']</t>
  </si>
  <si>
    <t>Sr. Machine Learning Engineer - Now Hiring</t>
  </si>
  <si>
    <t>Research Scientist in Machine Learning</t>
  </si>
  <si>
    <t>['python', 'pytorch', 'tensorflow', 'excel']</t>
  </si>
  <si>
    <t>Synergis</t>
  </si>
  <si>
    <t>['python', 'r', 'java', 'azure', 'tensorflow', 'pytorch', 'scikit-learn', 'power bi']</t>
  </si>
  <si>
    <t>AI Engineer (Hybrid Onsite)</t>
  </si>
  <si>
    <t>['python', 'javascript', 'bigquery', 'looker', 'excel', 'terraform']</t>
  </si>
  <si>
    <t>Machine Learning Engineer, Amazon</t>
  </si>
  <si>
    <t>AI Application Engineer</t>
  </si>
  <si>
    <t>Sr. Data Scientist - ML Engineering</t>
  </si>
  <si>
    <t>Castro Valley, CA</t>
  </si>
  <si>
    <t>['python', 'scala', 'r', 'pytorch', 'tensorflow', 'spark', 'docker', 'kubernetes']</t>
  </si>
  <si>
    <t>Homes.com - Technical Manager , Data Engineering/Machine Learning</t>
  </si>
  <si>
    <t>Homes.com</t>
  </si>
  <si>
    <t>['python', 'c#', 'java', 'scala', 'sql', 'dynamodb', 'sql server', 'aws', 'databricks']</t>
  </si>
  <si>
    <t>Machine Learning Engineering - Full-time</t>
  </si>
  <si>
    <t>['python', 'gcp']</t>
  </si>
  <si>
    <t>Homes.com - Machine Learning Engineer</t>
  </si>
  <si>
    <t>['python', 'c#', 'java', 'scala', 'sql', 'sql server', 'dynamodb', 'aws', 'databricks', 'tensorflow', 'keras', 'scikit-learn', 'pandas', 'matplotlib', 'seaborn', 'plotly']</t>
  </si>
  <si>
    <t>Machine Learning Engineer, 3+ Years of Experience</t>
  </si>
  <si>
    <t>['c', 'tensorflow', 'pytorch', 'spark', 'scikit-learn', 'express']</t>
  </si>
  <si>
    <t>['python', 'django']</t>
  </si>
  <si>
    <t>Lilongwe, Malawi (+1 other)</t>
  </si>
  <si>
    <t>['python', 'mysql', 'scikit-learn', 'numpy', 'pandas', 'pyspark', 'airflow', 'django', 'flask', 'fastapi', 'docker', 'kubernetes', 'flow', 'gitlab', 'jenkins']</t>
  </si>
  <si>
    <t>ML Infrastructure Engineer</t>
  </si>
  <si>
    <t>['aws', 'gcp', 'azure', 'kubernetes', 'docker']</t>
  </si>
  <si>
    <t>Computer Scientist (AI Solutions)</t>
  </si>
  <si>
    <t>J.D. Power</t>
  </si>
  <si>
    <t>['python', 'sql', 'html', 'css']</t>
  </si>
  <si>
    <t>Lead Machine Learning Engineer, Infrastructure</t>
  </si>
  <si>
    <t>Oregon City, OR</t>
  </si>
  <si>
    <t>Lead Machine Learning Infrastructure Engineer - Infrastructure &amp; Data</t>
  </si>
  <si>
    <t>['python', 'java', 'scala']</t>
  </si>
  <si>
    <t>Machine Learning Engineer 2 Intuit $132k - $184k/year ⋅ San Diego, CA Interested Not Interested</t>
  </si>
  <si>
    <t>Savvy, Inc.</t>
  </si>
  <si>
    <t>['python', 'r', 'nltk', 'numpy', 'pandas', 'tensorflow', 'keras', 'spark']</t>
  </si>
  <si>
    <t>PEAK Technical Staffing USA</t>
  </si>
  <si>
    <t>Machine Learning Engineer (Thailand)</t>
  </si>
  <si>
    <t>Principal AI Engineer (Thailand)</t>
  </si>
  <si>
    <t>Machine Learning Engineer - Deep Neural Networks</t>
  </si>
  <si>
    <t>['python', 'matlab', 'tensorflow', 'pandas', 'numpy', 'keras', 'pytorch', 'scikit-learn', 'word']</t>
  </si>
  <si>
    <t>Process Engineer</t>
  </si>
  <si>
    <t>Coppabella, Australia</t>
  </si>
  <si>
    <t>Stanmore</t>
  </si>
  <si>
    <t>AI Research Engineer</t>
  </si>
  <si>
    <t>Principal Applied AI Scientist</t>
  </si>
  <si>
    <t>Founding Machine Learning Engineer</t>
  </si>
  <si>
    <t>['python', 'sql', 'aws', 'terraform']</t>
  </si>
  <si>
    <t>Artificial Intelligence Engineer, Trilogy (Remote) - $100,000/year USD</t>
  </si>
  <si>
    <t>The Law Offices of Daniel Kim</t>
  </si>
  <si>
    <t>['python', 'r', 'snowflake', 'redshift', 'aws', 'pandas', 'numpy', 'scikit-learn', 'kafka', 'spark', 'hadoop', 'tensorflow', 'pytorch', 'power bi', 'looker', 'tableau']</t>
  </si>
  <si>
    <t>Artificial Intelligence Engineer, LearnwithAI (Remote) - $100,000/year USD</t>
  </si>
  <si>
    <t>['sql', 'nosql', 'c#', 'java', 'powershell', 'python', 'sql server', 'azure', 'react', 'blazor', 'power bi']</t>
  </si>
  <si>
    <t>AI Engineers</t>
  </si>
  <si>
    <t>['python', 'aws', 'windows', 'git', 'github', 'docker', 'kubernetes', 'gitlab']</t>
  </si>
  <si>
    <t>Mlops Engineering Lead - S&amp;P Global</t>
  </si>
  <si>
    <t>Senior Machine Learning Engineer (Generative AI)</t>
  </si>
  <si>
    <t>Altea Healthcare</t>
  </si>
  <si>
    <t>['python', 'azure', 'tensorflow', 'pytorch', 'airflow', 'spark', 'kafka', 'gitlab']</t>
  </si>
  <si>
    <t>AI Compiler Engineer</t>
  </si>
  <si>
    <t>EnCharge AI</t>
  </si>
  <si>
    <t>['c++', 'python', 'tensorflow', 'pytorch']</t>
  </si>
  <si>
    <t>['sql', 'python', 'aws', 'tensorflow', 'scikit-learn']</t>
  </si>
  <si>
    <t>Data Scientist/ML Engineer</t>
  </si>
  <si>
    <t>USEReady</t>
  </si>
  <si>
    <t>['go', 'python', 'r', 'java', 'databricks', 'snowflake', 'aws', 'azure', 'gcp', 'tensorflow', 'splunk', 'docker', 'kubernetes']</t>
  </si>
  <si>
    <t>Machine Learning Engineer / Data Scientist AI/ML</t>
  </si>
  <si>
    <t>['go', 'python', 'r', 'java', 'databricks', 'snowflake', 'aws', 'azure', 'tensorflow', 'splunk', 'docker', 'kubernetes']</t>
  </si>
  <si>
    <t>Machine Learning Engineer – (Revenue Management &amp; Price Optimization) (m/f/d)</t>
  </si>
  <si>
    <t>SIXT</t>
  </si>
  <si>
    <t>['python', 'aws', 'tensorflow', 'pytorch', 'scikit-learn', 'airflow', 'spark']</t>
  </si>
  <si>
    <t>Principal Machine Learning Engineer, Advanced Analytics</t>
  </si>
  <si>
    <t>KONE</t>
  </si>
  <si>
    <t>['python', 'sql', 'dynamodb', 'databricks', 'aws', 'spark', 'pyspark', 'airflow', 'unity', 'terraform', 'jira', 'confluence']</t>
  </si>
  <si>
    <t>Research Machine Learning Engineer</t>
  </si>
  <si>
    <t>AI Systems Engineer</t>
  </si>
  <si>
    <t>EVONA</t>
  </si>
  <si>
    <t>DE-AWS-loud Native AI Engineer-VG-F02</t>
  </si>
  <si>
    <t>['python', 'typescript', 'javascript', 'dynamodb', 'elasticsearch', 'aws', 'redshift', 'angular', 'flask', 'fastapi', 'kubernetes', 'flow', 'docker', 'git']</t>
  </si>
  <si>
    <t>Senior AI Research Scientist</t>
  </si>
  <si>
    <t>Kingston, NJ</t>
  </si>
  <si>
    <t>Strategic Employment</t>
  </si>
  <si>
    <t>['tensorflow', 'pytorch', 'keras']</t>
  </si>
  <si>
    <t>Principal Machine Learning Engineer</t>
  </si>
  <si>
    <t>Index Engines</t>
  </si>
  <si>
    <t>['python', 'pandas', 'scikit-learn', 'linux']</t>
  </si>
  <si>
    <t>Technical Lead, Machine Learning Engineer</t>
  </si>
  <si>
    <t>['swift', 'python', 'flow']</t>
  </si>
  <si>
    <t>Senior Principal Machine Learning Engineer, ML Platform</t>
  </si>
  <si>
    <t>['c', 'tensorflow', 'pytorch', 'express']</t>
  </si>
  <si>
    <t>AI Stack Engineer - Features</t>
  </si>
  <si>
    <t>FlexAI</t>
  </si>
  <si>
    <t>['go', 'python', 'pytorch']</t>
  </si>
  <si>
    <t>Senior Engineer  MLOPs  5 to 10yrs</t>
  </si>
  <si>
    <t>['python', 'java', 'c#', 'c++', 'azure', 'aws', 'pyspark', 'datarobot', 'git']</t>
  </si>
  <si>
    <t>AI Engineer  LLMOps  3 to 5 yrs</t>
  </si>
  <si>
    <t>['python', 'aws', 'gcp', 'azure']</t>
  </si>
  <si>
    <t>Junior AI/ML Engineer</t>
  </si>
  <si>
    <t>Ernakulam, Kerala, India</t>
  </si>
  <si>
    <t>Feathersoft</t>
  </si>
  <si>
    <t>['python', 'r', 'tensorflow', 'pytorch', 'pandas']</t>
  </si>
  <si>
    <t>['python', 'sql', 'nosql', 'r', 'postgresql', 'dynamodb', 'oracle', 'redshift', 'aws', 'aurora', 'hugging face', 'react', 'rshiny', 'git']</t>
  </si>
  <si>
    <t>Senior Advisor, Machine Learning Engineering, MLOps and LLMOps</t>
  </si>
  <si>
    <t>Desjardins</t>
  </si>
  <si>
    <t>['python', 'azure', 'git']</t>
  </si>
  <si>
    <t>Machine Learning Performance Engineer (JAX, CUDA, C++) Quantitative Market Making</t>
  </si>
  <si>
    <t>NJF Global Holdings Ltd</t>
  </si>
  <si>
    <t>['c++', 'python']</t>
  </si>
  <si>
    <t>CLEARED Machine Learning Engineer * TS/SCI required *</t>
  </si>
  <si>
    <t>['python', 'aws', 'gcp', 'azure', 'tensorflow', 'pytorch', 'scikit-learn', 'hadoop', 'spark', 'git', 'docker', 'kubernetes']</t>
  </si>
  <si>
    <t>['aws', 'gcp', 'azure', 'pytorch', 'phoenix', 'linux', 'docker']</t>
  </si>
  <si>
    <t>['python', 'aws', 'azure', 'gcp', 'pytorch', 'tensorflow', 'phoenix', 'linux', 'docker']</t>
  </si>
  <si>
    <t>Machine Learning Engineer/AI Engineer</t>
  </si>
  <si>
    <t>MLOps Engineer I</t>
  </si>
  <si>
    <t>Mercury Insurance Services, LLC</t>
  </si>
  <si>
    <t>['sql', 'python', 'aws', 'flask', 'fastapi', 'docker', 'github', 'gitlab']</t>
  </si>
  <si>
    <t>Machine Learning Engineer, Generative AI Innovation Center - Model Customization</t>
  </si>
  <si>
    <t>Understanding Recruitment</t>
  </si>
  <si>
    <t>['python', 'rust', 'pytorch']</t>
  </si>
  <si>
    <t>Lead, Machine Learning Engineer</t>
  </si>
  <si>
    <t>['python', 'r', 'sql', 'java', 'scala', 'nosql', 'aws', 'tensorflow', 'pytorch', 'scikit-learn', 'jenkins']</t>
  </si>
  <si>
    <t>Aptino</t>
  </si>
  <si>
    <t>AI Engineering Manager/Solutions Architect - SFL Scientific - Full-time</t>
  </si>
  <si>
    <t>Artificial Intelligence Instructor</t>
  </si>
  <si>
    <t>Zaka AI Inc.</t>
  </si>
  <si>
    <t>Applied Scientist , GenAI Evaluation Media Science</t>
  </si>
  <si>
    <t>['java', 'c++', 'python']</t>
  </si>
  <si>
    <t>Rise Technical Recruitment Inc</t>
  </si>
  <si>
    <t>['pytorch', 'tensorflow']</t>
  </si>
  <si>
    <t>['python', 'aws', 'azure', 'gcp', 'tensorflow', 'pytorch', 'scikit-learn', 'pandas', 'numpy', 'spark', 'airflow', 'git', 'docker', 'kubernetes']</t>
  </si>
  <si>
    <t>AI engineer for Agentic AI implementation</t>
  </si>
  <si>
    <t>Themesoft Inc.</t>
  </si>
  <si>
    <t>['aws', 'azure', 'tensorflow', 'pytorch', 'docker', 'kubernetes']</t>
  </si>
  <si>
    <t>['python', 'scala', 'sql', 'databricks', 'aws', 'azure', 'gcp', 'kafka', 'tableau', 'power bi', 'terraform']</t>
  </si>
  <si>
    <t>AI Director (Principal Engineer)</t>
  </si>
  <si>
    <t>Hillview Consulting Solutions</t>
  </si>
  <si>
    <t>['python', 'azure', 'aws', 'gcp']</t>
  </si>
  <si>
    <t>MLOPS Engineer</t>
  </si>
  <si>
    <t>['python', 'dart', 'azure', 'pandas', 'git', 'jira']</t>
  </si>
  <si>
    <t>AI Analyst - US</t>
  </si>
  <si>
    <t>Senior AI Research Engineer</t>
  </si>
  <si>
    <t>Cyberhaven</t>
  </si>
  <si>
    <t>['pytorch', 'tensorflow', 'slack']</t>
  </si>
  <si>
    <t>ML Engineer (Remote, NYC, Austin)</t>
  </si>
  <si>
    <t>Trunk Tools</t>
  </si>
  <si>
    <t>['python', 'go', 'elasticsearch', 'aws', 'gcp', 'scikit-learn', 'tensorflow', 'pytorch']</t>
  </si>
  <si>
    <t>Specialist: NQ E2E Engineering</t>
  </si>
  <si>
    <t>['c#', 'python', 'javascript', 'sql']</t>
  </si>
  <si>
    <t>Lead Engineer - Machine Learning</t>
  </si>
  <si>
    <t>Macy's</t>
  </si>
  <si>
    <t>['go', 'python', 'sql', 'java', 'gcp', 'aws', 'azure', 'tensorflow', 'pytorch', 'scikit-learn', 'pandas', 'numpy', 'jira', 'confluence']</t>
  </si>
  <si>
    <t>AI Math Analyst</t>
  </si>
  <si>
    <t>Machine Learning Engineer (100% Remote)</t>
  </si>
  <si>
    <t>SherlockTalent</t>
  </si>
  <si>
    <t>['python', 'sql', 'aws', 'pandas', 'numpy', 'matplotlib', 'github']</t>
  </si>
  <si>
    <t>Suno (suno.com)</t>
  </si>
  <si>
    <t>['pytorch']</t>
  </si>
  <si>
    <t>Director, AI Engineering – Transform Review</t>
  </si>
  <si>
    <t>Ashland, KY</t>
  </si>
  <si>
    <t>['aws', 'azure', 'unify']</t>
  </si>
  <si>
    <t>ML Engineer</t>
  </si>
  <si>
    <t>['python', 'snowflake', 'redshift', 'aws', 'pytorch', 'tensorflow', 'spark', 'hadoop', 'kafka']</t>
  </si>
  <si>
    <t>Senior AI Engineer (P1984)</t>
  </si>
  <si>
    <t>84.51°</t>
  </si>
  <si>
    <t>['python', 'sql', 'databricks', 'spark', 'unity', 'github']</t>
  </si>
  <si>
    <t>Sr. Machine Learning Engineer</t>
  </si>
  <si>
    <t>['python', 'go', 'databricks', 'airflow', 'kafka']</t>
  </si>
  <si>
    <t>Senior Applied Machine Learning Scientist- AI Agents</t>
  </si>
  <si>
    <t>['python', 'pytorch', 'keras']</t>
  </si>
  <si>
    <t>Lead AI Engineer, IgniteTech (Remote) - $60,000/year USD</t>
  </si>
  <si>
    <t>['github']</t>
  </si>
  <si>
    <t>Manager, Machine Learning Engineering - Full-time</t>
  </si>
  <si>
    <t>['pytorch', 'tensorflow', 'hugging face']</t>
  </si>
  <si>
    <t>Data Modeler with Google GCP Big Query - USC/GC Only</t>
  </si>
  <si>
    <t>Applied Science Manager - AI/GAI</t>
  </si>
  <si>
    <t>['python', 'java', 'hugging face', 'fastapi', 'docker']</t>
  </si>
  <si>
    <t>['python', 'aws', 'hugging face', 'pytorch', 'tensorflow', 'scikit-learn', 'linux']</t>
  </si>
  <si>
    <t>Senior AI Engineer, IgniteTech (Remote) - $100,000/year USD</t>
  </si>
  <si>
    <t>Artificial Intelligence Engineer, IgniteTech (Remote) - $100,000/year USD</t>
  </si>
  <si>
    <t>['python', 'sql', 'java', 'go', 'azure', 'databricks', 'oracle', 'pandas', 'pyspark', 'numpy', 'scikit-learn', 'pytorch', 'react', 'spring', 'angular', 'excel', 'word', 'powerpoint', 'docker', 'github', 'terraform']</t>
  </si>
  <si>
    <t>Artificial Intelligence Researcher</t>
  </si>
  <si>
    <t>1.4 Applied Scientist - Spatial AI</t>
  </si>
  <si>
    <t>Field AI</t>
  </si>
  <si>
    <t>['go', 'c++', 'python', 'pytorch', 'tensorflow', 'opencv']</t>
  </si>
  <si>
    <t>Principal AI Engineer</t>
  </si>
  <si>
    <t>IC Resources</t>
  </si>
  <si>
    <t>['python', 'typescript', 'go', 'aws', 'fastapi', 'flask', 'kubernetes', 'terraform', 'docker']</t>
  </si>
  <si>
    <t>['python', 'typescript', 'mongodb', 'mongodb', 'aws', 'azure', 'gcp', 'snowflake', 'jupyter', 'react', 'angular', 'node.js', 'splunk', 'git', 'terraform', 'jira']</t>
  </si>
  <si>
    <t>Remote Generative AI Engineer</t>
  </si>
  <si>
    <t>Scopic</t>
  </si>
  <si>
    <t>['python', 'aws', 'gcp', 'hugging face', 'flow', 'wire']</t>
  </si>
  <si>
    <t>Senior AI Engineer, IgniteTech (Remote) - $200,000/year USD</t>
  </si>
  <si>
    <t>['aws', 'gcp', 'azure', 'jira']</t>
  </si>
  <si>
    <t>Senior Machine Learning Engineer - AI Solutions</t>
  </si>
  <si>
    <t>TWG Global</t>
  </si>
  <si>
    <t>['swift', 'python', 'sql', 'scikit-learn', 'tensorflow', 'pytorch', 'pandas', 'numpy', 'matplotlib', 'seaborn', 'plotly']</t>
  </si>
  <si>
    <t>Staff Machine Learning Engineer - AI Solutions</t>
  </si>
  <si>
    <t>['swift', 'python', 'aws', 'gcp', 'tensorflow', 'pytorch', 'scikit-learn']</t>
  </si>
  <si>
    <t>Optimiza</t>
  </si>
  <si>
    <t>['python', 'java', 'scala', 'aws', 'azure', 'gcp', 'tensorflow', 'keras', 'pytorch', 'spark', 'hadoop']</t>
  </si>
  <si>
    <t>Florida, NY</t>
  </si>
  <si>
    <t>['python', 'aws', 'gcp', 'azure', 'scikit-learn', 'tensorflow', 'pytorch', 'numpy', 'pandas', 'matplotlib', 'seaborn', 'airflow', 'git', 'docker']</t>
  </si>
  <si>
    <t>Sr. Staff AI/Machine Learning Engineer - Full-time</t>
  </si>
  <si>
    <t>['python', 'sql', 'nosql', 'java', 'azure', 'aws', 'keras', 'pytorch', 'tensorflow', 'scikit-learn']</t>
  </si>
  <si>
    <t>AI/ML Engineer (Cybersecurity)</t>
  </si>
  <si>
    <t>Albuquerque, NM</t>
  </si>
  <si>
    <t>Staff Data Scientist / Machine Learning Engineer - Ads</t>
  </si>
  <si>
    <t>Faire</t>
  </si>
  <si>
    <t>['excel', 'github']</t>
  </si>
  <si>
    <t>Junior Machine Learning Engineer</t>
  </si>
  <si>
    <t>Shields Group Search</t>
  </si>
  <si>
    <t>['python', 'c', 'gcp', 'aws', 'pytorch', 'opencv']</t>
  </si>
  <si>
    <t>['python', 'golang']</t>
  </si>
  <si>
    <t>Staff Machine Learning Engineer- Video AI</t>
  </si>
  <si>
    <t>Warner Bros. Discovery</t>
  </si>
  <si>
    <t>['java', 'go', 'pytorch']</t>
  </si>
  <si>
    <t>Senior ML Research Engineer</t>
  </si>
  <si>
    <t>Cubiq Recruitment</t>
  </si>
  <si>
    <t>Lead AI Engineer, IgniteTech (Remote) - $100,000/year USD</t>
  </si>
  <si>
    <t>Gen AI Senior Engineer</t>
  </si>
  <si>
    <t>New York Technology Partners</t>
  </si>
  <si>
    <t>['python', 'r', 'scala', 'aws', 'azure', 'snowflake', 'tensorflow', 'pytorch', 'keras']</t>
  </si>
  <si>
    <t>Senior LLM Engineer</t>
  </si>
  <si>
    <t>Alldus</t>
  </si>
  <si>
    <t>['python', 'pytorch', 'hugging face']</t>
  </si>
  <si>
    <t>Senior AI Engineer - Legal AI Startup</t>
  </si>
  <si>
    <t>AI Research Engineer Intern</t>
  </si>
  <si>
    <t>['python', 'java', 'javascript']</t>
  </si>
  <si>
    <t>Senior ML Scientist, Amazon Games AI Research</t>
  </si>
  <si>
    <t>Machine Learning Engineer, Insights, Data Engineering, Econometrics, Analytics &amp; Science (IDEAS)</t>
  </si>
  <si>
    <t>['python', 'java', 'r', 'keras', 'pytorch', 'scikit-learn']</t>
  </si>
  <si>
    <t>Sr Director, Machine Learning Eng</t>
  </si>
  <si>
    <t>AI/ML Engineer - Remote</t>
  </si>
  <si>
    <t>AI/ML (Artificial Intelligence/Machine Learning) Engineer</t>
  </si>
  <si>
    <t>Health Information Systems Program</t>
  </si>
  <si>
    <t>['python', 'nosql', 'tensorflow', 'pytorch', 'scikit-learn', 'git']</t>
  </si>
  <si>
    <t>Principal Machine Learning Engineer, Content Relevance</t>
  </si>
  <si>
    <t>Senior Machine-Learning Product Engineer (Cloud SaMD)</t>
  </si>
  <si>
    <t>READE.ai</t>
  </si>
  <si>
    <t>['python', 'pytorch', 'kafka', 'github']</t>
  </si>
  <si>
    <t>Sr. AI/ML Engineer I (5911)</t>
  </si>
  <si>
    <t>MetroStar</t>
  </si>
  <si>
    <t>Machine Learning Engineer 4</t>
  </si>
  <si>
    <t>['java', 'python']</t>
  </si>
  <si>
    <t>Azure ETL Developer</t>
  </si>
  <si>
    <t>['t-sql', 'sql', 'sql server', 'azure', 'ssis', 'ssrs', 'git']</t>
  </si>
  <si>
    <t>Senior Machine Learning Engineer, Platform</t>
  </si>
  <si>
    <t>['python', 'sql', 'gcp', 'aws', 'azure', 'airflow', 'docker', 'kubernetes']</t>
  </si>
  <si>
    <t>Mid AI and ML Engineer</t>
  </si>
  <si>
    <t>['python', 'html', 'css', 'databricks', 'aws', 'azure', 'pytorch', 'mxnet', 'tensorflow', 'keras', 'pyspark', 'flask', 'docker', 'gitlab']</t>
  </si>
  <si>
    <t>Machine Learning Engineer - Data Pipeline - Dublin, CA</t>
  </si>
  <si>
    <t>Articul8</t>
  </si>
  <si>
    <t>['python', 'pytorch', 'selenium', 'hadoop', 'docker', 'kubernetes', 'github', 'flow']</t>
  </si>
  <si>
    <t>Postdoctoral Scientist - Urbanowicz Lab - Computational Biomedicine</t>
  </si>
  <si>
    <t>Cedars-Sinai</t>
  </si>
  <si>
    <t>['go', 'python', 'c#', 'azure', 'docker', 'kubernetes']</t>
  </si>
  <si>
    <t>Principal/Staff Machine Learning Engineer - Generative AI + LLM</t>
  </si>
  <si>
    <t>['python', 'aws', 'gcp', 'azure', 'tensorflow', 'pytorch']</t>
  </si>
  <si>
    <t>Senior AI Engineer - Equities Technology</t>
  </si>
  <si>
    <t>Senior ML &amp; GenAI Engineer</t>
  </si>
  <si>
    <t>['python', 'sql', 'bigquery', 'redshift', 'spark', 'docker', 'kubernetes', 'github']</t>
  </si>
  <si>
    <t>Shakopee, MN</t>
  </si>
  <si>
    <t>Imagine</t>
  </si>
  <si>
    <t>['go', 'python', 'java', 'sql', 'javascript', 'aws', 'azure', 'tensorflow', 'pytorch', 'react', 'git']</t>
  </si>
  <si>
    <t>['python', 'aws', 'azure', 'tensorflow', 'pytorch', 'scikit-learn', 'pandas', 'numpy', 'keras', 'airflow', 'spark', 'flask', 'fastapi', 'docker']</t>
  </si>
  <si>
    <t>AI Engineer, Orchestration</t>
  </si>
  <si>
    <t>Healthcare Machine Learning Engineer- Cerner</t>
  </si>
  <si>
    <t>Research Engineer- Computer Vision</t>
  </si>
  <si>
    <t>Luma</t>
  </si>
  <si>
    <t>Artificial Intelligence Machine Learning Engineer</t>
  </si>
  <si>
    <t>Point Reyes Station, CA</t>
  </si>
  <si>
    <t>['python', 'azure', 'scikit-learn', 'pandas', 'excel']</t>
  </si>
  <si>
    <t>Applications Specialist: MIS &amp; Qlik Sense</t>
  </si>
  <si>
    <t>['sql', 'mongodb', 'mongodb', 'python', 'sql server', 'mysql', 'oracle', 'aws', 'gdpr', 'qlik', 'power bi']</t>
  </si>
  <si>
    <t>['python', 'mongodb', 'mongodb', 'aws', 'selenium', 'hugging face', 'react', 'node.js']</t>
  </si>
  <si>
    <t>['python', 'sql', 'azure', 'databricks', 'spark', 'pandas', 'git']</t>
  </si>
  <si>
    <t>Macon, GA</t>
  </si>
  <si>
    <t>Chandler, AZ</t>
  </si>
  <si>
    <t>Risk Consulting-Protect Tech-Senior-Responsible AI</t>
  </si>
  <si>
    <t>Snr Consultant AI/ML, Tech</t>
  </si>
  <si>
    <t>Riyadh Saudi Arabia</t>
  </si>
  <si>
    <t>Machine Learning</t>
  </si>
  <si>
    <t>AHOY</t>
  </si>
  <si>
    <t>['python', 'opencv', 'tensorflow', 'pytorch', 'keras', 'git']</t>
  </si>
  <si>
    <t>Senior AI Engineer, Legends (Remote) - $150,000/year USD</t>
  </si>
  <si>
    <t>['go', 'javascript', 'react', 'node.js', 'jira']</t>
  </si>
  <si>
    <t>Senior AI Engineer - AI Product</t>
  </si>
  <si>
    <t>Upper Canada Village, ON, Canada</t>
  </si>
  <si>
    <t>ClickUp</t>
  </si>
  <si>
    <t>['python', 'mysql', 'elasticsearch', 'clickup']</t>
  </si>
  <si>
    <t>Hitmarker</t>
  </si>
  <si>
    <t>Blizzard Entertainment</t>
  </si>
  <si>
    <t>['python', 'java', 'c++', 'c#', 'scala', 'go', 'azure', 'aws', 'tensorflow', 'pytorch', 'kubernetes']</t>
  </si>
  <si>
    <t>AI-ML Engineer &amp; Senior AI-ML Engineer</t>
  </si>
  <si>
    <t>YO IT Group</t>
  </si>
  <si>
    <t>['python', 'aws', 'pytorch', 'tensorflow', 'hugging face']</t>
  </si>
  <si>
    <t>Quantitative Developer - AI Implementation</t>
  </si>
  <si>
    <t>['python', 'c++', 'numpy', 'pandas', 'tensorflow', 'pytorch']</t>
  </si>
  <si>
    <t>AI/ML Development Engineer, RD&amp;E</t>
  </si>
  <si>
    <t>Kimberly-Clark</t>
  </si>
  <si>
    <t>['python', 'databricks', 'azure', 'tensorflow', 'pytorch', 'pandas', 'numpy', 'git']</t>
  </si>
  <si>
    <t>Senior Demo Engineer Machine Learning</t>
  </si>
  <si>
    <t>['c++', 'python', 'c#', 'react', 'windows', 'linux']</t>
  </si>
  <si>
    <t>Senior Machine Learning Engineer I - Voice</t>
  </si>
  <si>
    <t>Capital Rx</t>
  </si>
  <si>
    <t>['python', 'aws', 'azure', 'fastapi', 'twilio']</t>
  </si>
  <si>
    <t>Sr Principal AI Agent Engineer</t>
  </si>
  <si>
    <t>['python', 'aws', 'azure', 'gcp', 'excel']</t>
  </si>
  <si>
    <t>Artificial Intelligence Engineer, LearnWith.AI (Remote) - $200,000/year USD</t>
  </si>
  <si>
    <t>Full-Stack AI/ML Engineer(active TS clearance or above)</t>
  </si>
  <si>
    <t>Stem IT</t>
  </si>
  <si>
    <t>['python', 'java', 'c++', 'r', 'scala', 'neo4j']</t>
  </si>
  <si>
    <t>Sr. Machine Learning Engineer, Generative AI Innovation Center</t>
  </si>
  <si>
    <t>M&amp;A IT Diligence Senior Consultant</t>
  </si>
  <si>
    <t>Associate GTM Engineer - Marketing</t>
  </si>
  <si>
    <t>['javascript', 'python', 'sql', 'snowflake', 'excel']</t>
  </si>
  <si>
    <t>Sr. GTM Engineer - Marketing</t>
  </si>
  <si>
    <t>Lead Machine Learning Engineer, Shopping - Feed (Remote)</t>
  </si>
  <si>
    <t>['sql', 'python', 'scala', 'java', 'pytorch', 'scikit-learn', 'spark', 'tensorflow', 'docker']</t>
  </si>
  <si>
    <t>AI &amp; Data Architecture Expert</t>
  </si>
  <si>
    <t>Dammam Saudi Arabia</t>
  </si>
  <si>
    <t>aramco digital</t>
  </si>
  <si>
    <t>['nosql', 'python', 'scala', 'java', 'snowflake', 'bigquery', 'redshift', 'spark', 'hadoop', 'kafka']</t>
  </si>
  <si>
    <t>Lead Machine Learning Engineer</t>
  </si>
  <si>
    <t>Founding Teams</t>
  </si>
  <si>
    <t>['python', 'sql', 'scala', 'java', 'mongodb', 'mongodb', 'postgresql', 'redis', 'aws', 'gcp', 'azure', 'bigquery', 'pandas', 'numpy', 'scikit-learn', 'tensorflow', 'pytorch', 'spark', 'hadoop', 'airflow', 'fastapi', 'flask', 'docker', 'kubernetes', 'git', 'github', 'gitlab', 'jira', 'confluence', 'slack', 'zoom']</t>
  </si>
  <si>
    <t>AI &amp; Machine Learning Engineer - Senior - Consulting</t>
  </si>
  <si>
    <t>['go', 'python', 'sql', 'r', 'javascript', 'java', 'c++', 'c', 'azure', 'scikit-learn', 'pytorch', 'pandas', 'spark', 'excel', 'git', 'jira', 'unify']</t>
  </si>
  <si>
    <t>AI Research Engineer x2</t>
  </si>
  <si>
    <t>['python', 'r', 'java', 'tensorflow', 'pytorch']</t>
  </si>
  <si>
    <t>AI &amp; Machine Learning Engineer - TMT - Manager - Consulting - Open Location</t>
  </si>
  <si>
    <t>['go', 'python', 'sql', 'r', 'javascript', 'java', 'c++', 'c', 'aws', 'azure', 'kafka', 'scikit-learn', 'pytorch', 'pandas', 'spark', 'excel', 'git', 'jira', 'unify']</t>
  </si>
  <si>
    <t>AI/ML Tech Lead</t>
  </si>
  <si>
    <t>Midrand, South Africa</t>
  </si>
  <si>
    <t>['java', 'python', 'nosql', 'aws', 'gcp', 'spark', 'hadoop', 'airflow', 'tensorflow', 'flow', 'yarn']</t>
  </si>
  <si>
    <t>SecurityScorecard</t>
  </si>
  <si>
    <t>['python', 'sql', 'aws', 'azure', 'gcp', 'pytorch', 'tensorflow', 'scikit-learn', 'pandas', 'numpy', 'hadoop', 'spark', 'kafka', 'docker', 'kubernetes', 'git']</t>
  </si>
  <si>
    <t>Data and Machine Learning Engineer</t>
  </si>
  <si>
    <t>['python', 'sql', 'shell', 'aws', 'pyspark', 'airflow', 'angular', 'node', 'github', 'ansible']</t>
  </si>
  <si>
    <t>Senior Lead Machine Learning Engineer - LLM Focus</t>
  </si>
  <si>
    <t>['python', 'aws', 'airflow', 'tensorflow', 'pytorch', 'hugging face', 'spark', 'kafka', 'fastapi', 'express', 'docker', 'kubernetes']</t>
  </si>
  <si>
    <t>['python', 'typescript', 'go', 'azure', 'aws', 'gcp', 'docker', 'kubernetes']</t>
  </si>
  <si>
    <t>GenAI ML/MLOps Engineering Lead (Remote or Hybrid)</t>
  </si>
  <si>
    <t>Machine Learning Engineer, AWS Training &amp; Certification</t>
  </si>
  <si>
    <t>['python', 'aws', 'pytorch', 'tensorflow']</t>
  </si>
  <si>
    <t>Senior Lead Machine Learning Infrastructure Engineer</t>
  </si>
  <si>
    <t>Labcorp</t>
  </si>
  <si>
    <t>['python', 'snowflake', 'tensorflow', 'pytorch', 'kubernetes']</t>
  </si>
  <si>
    <t>['python', 'r', 'azure', 'tensorflow', 'pytorch', 'scikit-learn', 'spark', 'hadoop']</t>
  </si>
  <si>
    <t>Artificial Intelligence Consultant</t>
  </si>
  <si>
    <t>Doctor Multimedia</t>
  </si>
  <si>
    <t>Senior Applied Scientist, Machine Learning Accelerator</t>
  </si>
  <si>
    <t>['java', 'c++', 'python', 'r', 'scikit-learn', 'spark', 'mxnet', 'tensorflow', 'numpy', 'hadoop']</t>
  </si>
  <si>
    <t>Post-doctoral Fellow in Philosophy of Artificial Intelligence</t>
  </si>
  <si>
    <t>Gen AI Engineer II</t>
  </si>
  <si>
    <t>['python', 'r', 'alteryx', 'tableau', 'qlik', 'power bi', 'symphony']</t>
  </si>
  <si>
    <t>Machine Learning Engineer - AI Weather / MLOps</t>
  </si>
  <si>
    <t>['python', 'aws', 'linux', 'excel', 'git']</t>
  </si>
  <si>
    <t>Director AI, Applied Research</t>
  </si>
  <si>
    <t>N2S.Global</t>
  </si>
  <si>
    <t>['python', 'bash', 'sql', 'aws', 'databricks', 'snowflake', 'tensorflow', 'spark', 'kafka', 'github', 'jenkins', 'terraform', 'docker', 'kubernetes']</t>
  </si>
  <si>
    <t>ML Ops Support Engineer _Reading, PA (onsite)</t>
  </si>
  <si>
    <t>['sql', 'python', 'bash', 'aws', 'databricks', 'snowflake', 'spark', 'kafka', 'tensorflow', 'bitbucket', 'docker', 'kubernetes', 'flow', 'github', 'jenkins', 'terraform']</t>
  </si>
  <si>
    <t>Macrosoft</t>
  </si>
  <si>
    <t>['python', 'javascript']</t>
  </si>
  <si>
    <t>Senior Conversational AI Engineer</t>
  </si>
  <si>
    <t>Machine Learning Engineer - GenAI/ML, Data Integration AI and Platform Excellence (APEX)</t>
  </si>
  <si>
    <t>Senior Data Analyst</t>
  </si>
  <si>
    <t>Sr Analyst, Healthcare Analytics - REMOTE</t>
  </si>
  <si>
    <t>Big Bend, WI</t>
  </si>
  <si>
    <t>['sql', 'crystal', 'databricks', 'excel', 'sharepoint']</t>
  </si>
  <si>
    <t>Senior Data Analyst / Manager</t>
  </si>
  <si>
    <t>Maimonides Medical Center</t>
  </si>
  <si>
    <t>Senior Data Analyst - Performance Marketing</t>
  </si>
  <si>
    <t>Database Marketing  Lead Analyst (C13/VP)</t>
  </si>
  <si>
    <t>['sas', 'sas', 'sql', 'unix']</t>
  </si>
  <si>
    <t>Sr Digital Marketing Data Analyst - Paid Search</t>
  </si>
  <si>
    <t>RiseIT Solutions</t>
  </si>
  <si>
    <t>['html', 'css', 'javascript', 'jquery', 'excel']</t>
  </si>
  <si>
    <t>Senior Data Analyst - Now Hiring</t>
  </si>
  <si>
    <t>Recruiting From Scratch</t>
  </si>
  <si>
    <t>['sql', 'gcp', 'looker']</t>
  </si>
  <si>
    <t>Senior Data Analyst - Manufacturing Systems</t>
  </si>
  <si>
    <t>NORTH PENN, PA</t>
  </si>
  <si>
    <t>KLM Careers</t>
  </si>
  <si>
    <t>['oracle', 'windows']</t>
  </si>
  <si>
    <t>Senior Oracle PLSQL Data Analyst</t>
  </si>
  <si>
    <t>Ecommerce Senior Data Analyst (W2 Only)</t>
  </si>
  <si>
    <t>Population Health Analytics, Sr. Quality Data Analyst - Now Hiring</t>
  </si>
  <si>
    <t>Ballston Lake, NY</t>
  </si>
  <si>
    <t>Senior Analytic Data Analyst - FEP HEDIS Quality Analytics</t>
  </si>
  <si>
    <t>2025 AARC Senior Data Science Analyst</t>
  </si>
  <si>
    <t>['sql', 'r', 'python', 'sql server', 'oracle', 'aws', 'tableau']</t>
  </si>
  <si>
    <t>Senior Data and Performance Management Analyst</t>
  </si>
  <si>
    <t>LMI</t>
  </si>
  <si>
    <t>Senior Data Analyst - Data &amp; Analytics (DnA)</t>
  </si>
  <si>
    <t>Energy Analyst</t>
  </si>
  <si>
    <t>Canyon Lake, TX</t>
  </si>
  <si>
    <t>New Braunfels Utilities</t>
  </si>
  <si>
    <t>Diligent ACL Analyst</t>
  </si>
  <si>
    <t>Senior Data Analyst - Business Operations</t>
  </si>
  <si>
    <t>Maven Clinic</t>
  </si>
  <si>
    <t>['sql', 'python', 'looker', 'tableau']</t>
  </si>
  <si>
    <t>Senior Data Analyst, Global Market Analytics and Insights - Remote</t>
  </si>
  <si>
    <t>['sql', 'python', 'r', 'azure', 'databricks', 'power bi', 'tableau', 'excel', 'powerpoint', 'unity']</t>
  </si>
  <si>
    <t>Senior Manager, Data Analytics</t>
  </si>
  <si>
    <t>Juvenile Welfare Board of Pinellas County</t>
  </si>
  <si>
    <t>SENIOR DATA BASE ANALYST</t>
  </si>
  <si>
    <t>['sql', 'sql server', 'mysql', 'oracle', 'linux', 'windows']</t>
  </si>
  <si>
    <t>Senior Manager, Data Analytics - Delivery Excellence</t>
  </si>
  <si>
    <t>['sql', 'python', 'scala', 'r', 'spark', 'excel', 'tableau', 'looker', 'power bi']</t>
  </si>
  <si>
    <t>Senior Data Analyst with SQL and Python Expertise</t>
  </si>
  <si>
    <t>['sql', 'python', 'vba', 'tableau', 'alteryx', 'excel', 'sharepoint']</t>
  </si>
  <si>
    <t>Sr Manager Analytics &amp; Reporting</t>
  </si>
  <si>
    <t>['sql', 'sas', 'sas', 'tableau', 'power bi', 'excel', 'word', 'powerpoint', 'alteryx']</t>
  </si>
  <si>
    <t>Senior Data Analyst, Financial Systems</t>
  </si>
  <si>
    <t>Cherryville, NC</t>
  </si>
  <si>
    <t>Thermo King Chesapeake</t>
  </si>
  <si>
    <t>['go', 'sql', 'python', 'r', 'tableau']</t>
  </si>
  <si>
    <t>Population Health Analytics, Sr. Quality Data Analyst</t>
  </si>
  <si>
    <t>Mckownville, NY</t>
  </si>
  <si>
    <t>ComEd-Sr Engineer (Real Time Analysis)</t>
  </si>
  <si>
    <t>Energy Jobline</t>
  </si>
  <si>
    <t>['python', 'matlab']</t>
  </si>
  <si>
    <t>ADP (Automatic Data Processing)</t>
  </si>
  <si>
    <t>Senior Analyst, Payment Integrity Data Mining</t>
  </si>
  <si>
    <t>Senior Data Associate, Advanced Analytics Team/Chartis Center for Burnout Solutions</t>
  </si>
  <si>
    <t>Chartis</t>
  </si>
  <si>
    <t>['r', 'power bi', 'spss', 'excel']</t>
  </si>
  <si>
    <t>Senior Business Data Analyst</t>
  </si>
  <si>
    <t>Senior Enterprise Data Analyst</t>
  </si>
  <si>
    <t>Analyst/Senior Analyst, Advanced Analytics</t>
  </si>
  <si>
    <t>['sas', 'sas', 'sql', 'python', 'snowflake', 'databricks', 'excel', 'power bi', 'powerpoint', 'dax']</t>
  </si>
  <si>
    <t>Data Analytics Supervisor</t>
  </si>
  <si>
    <t>['sas', 'sas', 'python', 'sql', 'html', 'linux']</t>
  </si>
  <si>
    <t>Cloud FinOps Senior Data Analyst</t>
  </si>
  <si>
    <t>['sql', 'python', 'r', 'aws', 'azure', 'gcp', 'tableau', 'power bi', 'excel']</t>
  </si>
  <si>
    <t>AML Analytics Senior Specialist, MI &amp; Reporting</t>
  </si>
  <si>
    <t>['sql', 'snowflake', 'powerpoint', 'tableau']</t>
  </si>
  <si>
    <t>Finance Data Analyst Sr</t>
  </si>
  <si>
    <t>Huntington National Bank</t>
  </si>
  <si>
    <t>['sql', 'python', 'r', 'excel', 'tableau', 'powerpoint', 'word', 'flow']</t>
  </si>
  <si>
    <t>Senior Data Analyst, Marketing</t>
  </si>
  <si>
    <t>Tremendous</t>
  </si>
  <si>
    <t>Senior Data Analyst - Country Analytics</t>
  </si>
  <si>
    <t>Traveloka</t>
  </si>
  <si>
    <t>['sql', 'gcp', 'aws', 'azure', 'spreadsheet', 'tableau', 'looker']</t>
  </si>
  <si>
    <t>Senior IT Data Analyst (681688) // US or GC // 100% on-site DC Metro // 1099, C2C, W2</t>
  </si>
  <si>
    <t>Airport Data Reporting Analyst, Sr. - Administration - ATL Workforce</t>
  </si>
  <si>
    <t>['sql', 'r', 'python', 'visual basic', 'excel']</t>
  </si>
  <si>
    <t>Senior Logistics Data Analyst</t>
  </si>
  <si>
    <t>Deliver-It</t>
  </si>
  <si>
    <t>Data and Information Management Sr Analyst – C10</t>
  </si>
  <si>
    <t>['sas', 'sas', 'sql', 'excel', 'powerpoint']</t>
  </si>
  <si>
    <t>Gracelight Community Health</t>
  </si>
  <si>
    <t>['sql', 'python', 'oracle', 'azure', 'power bi']</t>
  </si>
  <si>
    <t>Senior Data Analyst (Navy)</t>
  </si>
  <si>
    <t>Vosper Thornycroft Group</t>
  </si>
  <si>
    <t>['powerpoint', 'word', 'excel', 'tableau']</t>
  </si>
  <si>
    <t>Senior Data Analyst - Manufacturing Systems Integration</t>
  </si>
  <si>
    <t>SF Staffing Solutions</t>
  </si>
  <si>
    <t>['cognos', 'excel']</t>
  </si>
  <si>
    <t>Hallandale Beach, FL</t>
  </si>
  <si>
    <t>Senior Health Informatics Data Analyst</t>
  </si>
  <si>
    <t>Wellth</t>
  </si>
  <si>
    <t>['sql', 'python', 'shell', 'redshift', 'bigquery', 'jupyter', 'spark', 'airflow']</t>
  </si>
  <si>
    <t>VP1, Data Analytics &amp; Insights Specialist</t>
  </si>
  <si>
    <t>['r', 'python', 'pandas', 'keras', 'tensorflow']</t>
  </si>
  <si>
    <t>Senior Data Analyst. Job in Santa Monica LilyLifestyle Jobs</t>
  </si>
  <si>
    <t>Disney Direct to Consumer</t>
  </si>
  <si>
    <t>Senior Data Analyst with Tableau Experience</t>
  </si>
  <si>
    <t>Senior Product Data Analyst</t>
  </si>
  <si>
    <t>FreshDirect</t>
  </si>
  <si>
    <t>['sql', 'sas', 'sas', 'python', 'bigquery', 'excel', 'tableau', 'power bi', 'looker', 'powerpoint']</t>
  </si>
  <si>
    <t>Sr. Data Analyst / Manager</t>
  </si>
  <si>
    <t>['sql', 'python', 'aws', 'databricks', 'tableau']</t>
  </si>
  <si>
    <t>Parsons Corporation</t>
  </si>
  <si>
    <t>Senior Analytic Consultant - SAS Reporting</t>
  </si>
  <si>
    <t>['sas', 'sas', 'python', 'sql', 'sql server', 'unix', 'tableau']</t>
  </si>
  <si>
    <t>Sr Certified Oncology Data Analyst - PRN</t>
  </si>
  <si>
    <t>Lead Analyst, Sales Analytics</t>
  </si>
  <si>
    <t>['python', 'r', 'java', 'sql', 'aws', 'databricks', 'tableau']</t>
  </si>
  <si>
    <t>All-Source Intelligence Analyst, Senior</t>
  </si>
  <si>
    <t>Senior Bioinformatics Scientist</t>
  </si>
  <si>
    <t>['r', 'python', 'c', 'spring', 'linux']</t>
  </si>
  <si>
    <t>Senior Data Analyst – Early Clinical Development (ECD)</t>
  </si>
  <si>
    <t>['python', 'r', 'sql', 'sas', 'sas', 'excel', 'powerpoint']</t>
  </si>
  <si>
    <t>Providence</t>
  </si>
  <si>
    <t>Westford, MA</t>
  </si>
  <si>
    <t>CPI Selection</t>
  </si>
  <si>
    <t>0168 - Senior Transportation Market Data Analyst</t>
  </si>
  <si>
    <t>Electra.aero</t>
  </si>
  <si>
    <t>['python', 'sql', 'excel', 'gitlab']</t>
  </si>
  <si>
    <t>['sql', 'bash', 'shell']</t>
  </si>
  <si>
    <t>Sr Data Analyst - SQL &amp; Databricks</t>
  </si>
  <si>
    <t>Senior Data Analyst - Institutional Data</t>
  </si>
  <si>
    <t>OKX</t>
  </si>
  <si>
    <t>['python', 'svn']</t>
  </si>
  <si>
    <t>SR HRIS ANALYST (PROJECT AND ADMIN SUPPORT) REMOTE</t>
  </si>
  <si>
    <t>Senior Healthcare Data Analyst</t>
  </si>
  <si>
    <t>SpectraMedix</t>
  </si>
  <si>
    <t>Senior Manager, Data Analytics - Reporting Walmart Connect</t>
  </si>
  <si>
    <t>['sql', 'python', 'scala', 'r', 'spark', 'tableau', 'excel', 'power bi']</t>
  </si>
  <si>
    <t>Senior Data Analyst/Modeler</t>
  </si>
  <si>
    <t>Comtech LLC</t>
  </si>
  <si>
    <t>Senior Data Analyst, Network Intelligence</t>
  </si>
  <si>
    <t>Sr. Data Analyst, Customer Experience</t>
  </si>
  <si>
    <t>Aura</t>
  </si>
  <si>
    <t>Senior Data Analyst - Financial Crimes / AML</t>
  </si>
  <si>
    <t>K2 Integrity</t>
  </si>
  <si>
    <t>['sql', 'python', 'r', 'sas', 'sas', 'tableau']</t>
  </si>
  <si>
    <t>Sr. Data Exploitation Analyst</t>
  </si>
  <si>
    <t>Oceaneering</t>
  </si>
  <si>
    <t>['windows', 'word', 'powerpoint', 'excel']</t>
  </si>
  <si>
    <t>Senior Data Management Professional - Data Quality - Dividend Forecasting</t>
  </si>
  <si>
    <t>['python', 'r', 'sql', 'terminal']</t>
  </si>
  <si>
    <t>Senior Data Analyst, Healthcare Consulting</t>
  </si>
  <si>
    <t>Tulare, CA</t>
  </si>
  <si>
    <t>COPE Health Solutions</t>
  </si>
  <si>
    <t>['sql', 'sas', 'sas', 'r', 'tableau', 'cognos', 'power bi', 'outlook', 'word', 'excel', 'powerpoint']</t>
  </si>
  <si>
    <t>Senior Financial Data Analyst</t>
  </si>
  <si>
    <t>['sql', 'python', 'shell', 'unix']</t>
  </si>
  <si>
    <t>Senior Information Analyst</t>
  </si>
  <si>
    <t>Senior Manager Data Analytics</t>
  </si>
  <si>
    <t>['css', 'sql', 'python', 'r', 'aws', 'tableau']</t>
  </si>
  <si>
    <t>Senior Manager, IT Infrastructure &amp; Data Services</t>
  </si>
  <si>
    <t>Life Fitness  / Hammer Strength</t>
  </si>
  <si>
    <t>['sql', 'powershell', 'oracle', 'azure', 'aws']</t>
  </si>
  <si>
    <t>Data Analytics Senior Analyst (AVP) - Hybrid</t>
  </si>
  <si>
    <t>['snowflake', 'aws', 'hadoop', 'pyspark']</t>
  </si>
  <si>
    <t>Sr. Analyst, Research &amp; Analytics Research Insights (Disney Branded Television Kids)</t>
  </si>
  <si>
    <t>Senior Clinical Data Analyst</t>
  </si>
  <si>
    <t>Revolution Medicines</t>
  </si>
  <si>
    <t>['sas', 'sas', 'crystal', 'python', 'gcp', 'windows', 'tableau', 'power bi']</t>
  </si>
  <si>
    <t>Data &amp; Analytics- Senior Manager</t>
  </si>
  <si>
    <t>Senior Manager, Analytics &amp; Insights - Decision Science</t>
  </si>
  <si>
    <t>['excel', 'alteryx', 'tableau', 'powerpoint']</t>
  </si>
  <si>
    <t>Senior Data Analyst – Personnel Security</t>
  </si>
  <si>
    <t>BB6 Defense</t>
  </si>
  <si>
    <t>Senior Data Analyst - Personnel Security</t>
  </si>
  <si>
    <t>Senior Data Analyst - NYC</t>
  </si>
  <si>
    <t>Theround</t>
  </si>
  <si>
    <t>Aircall</t>
  </si>
  <si>
    <t>PwC Intelligence Insights Factory Senior Associate  Data Analyst</t>
  </si>
  <si>
    <t>Senior Operational Technology (OT) Data Analyst</t>
  </si>
  <si>
    <t>Lima, Peru</t>
  </si>
  <si>
    <t>Globe 24-7</t>
  </si>
  <si>
    <t>['sql', 'python', 'aws', 'azure']</t>
  </si>
  <si>
    <t>Senior Financial Data Analyst (Grant Management Team)</t>
  </si>
  <si>
    <t>['r', 'spring', 'excel']</t>
  </si>
  <si>
    <t>Senior Data Analyst (REMOTE)</t>
  </si>
  <si>
    <t>Fulton Bank</t>
  </si>
  <si>
    <t>Ariana Solutions</t>
  </si>
  <si>
    <t>['sql', 'tableau', 'github']</t>
  </si>
  <si>
    <t>Senior Data Analyst - Sustainability</t>
  </si>
  <si>
    <t>HelloFresh</t>
  </si>
  <si>
    <t>['sql', 'python', 'tableau', 'looker', 'power bi', 'alteryx']</t>
  </si>
  <si>
    <t>Sr Clinical Data Analyst</t>
  </si>
  <si>
    <t>['python', 'sas', 'sas', 'r', 'sql']</t>
  </si>
  <si>
    <t>Analyste Principal de Données, Biopharma/ Senior Data Analyst, Biopharma</t>
  </si>
  <si>
    <t>['r', 'python', 'snowflake', 'excel', 'sap']</t>
  </si>
  <si>
    <t>Senior Information Technology Analyst</t>
  </si>
  <si>
    <t>Merrillville, IN</t>
  </si>
  <si>
    <t>SSi People</t>
  </si>
  <si>
    <t>North American Partners in Anesthesia</t>
  </si>
  <si>
    <t>['sql', 'crystal', 'power bi', 'tableau', 'ssrs']</t>
  </si>
  <si>
    <t>Senior IT Data Analyst</t>
  </si>
  <si>
    <t>Fidelity</t>
  </si>
  <si>
    <t>['sql', 'python', 'go', 'snowflake', 'oracle', 'kafka', 'sap', 'github', 'jenkins', 'jira']</t>
  </si>
  <si>
    <t>Senior Marketing Data Analyst - Individual Investor</t>
  </si>
  <si>
    <t>Morningstar</t>
  </si>
  <si>
    <t>['sql', 'python', 'r', 'aws', 'redshift', 'looker', 'tableau']</t>
  </si>
  <si>
    <t>C11 - Senior Data Visualization Analyst(BI)</t>
  </si>
  <si>
    <t>['hadoop', 'tableau', 'excel', 'outlook', 'powerpoint']</t>
  </si>
  <si>
    <t>Data Modeler-Sr</t>
  </si>
  <si>
    <t>['sql', 'python', 'databricks', 'pyspark']</t>
  </si>
  <si>
    <t>Sr. Fraud Data Analyst (Remote - USA Wide)</t>
  </si>
  <si>
    <t>LexisNexis Risk Solutions FL Inc. Company</t>
  </si>
  <si>
    <t>['python', 'sql', 'word', 'excel', 'powerpoint']</t>
  </si>
  <si>
    <t>Senior Manager, Advanced Analytics (US)</t>
  </si>
  <si>
    <t>Senior Data Analyst/Analytics</t>
  </si>
  <si>
    <t>['swift', 'sql', 'go', 'python', 'excel', 'tableau', 'alteryx', 'flow', 'wire']</t>
  </si>
  <si>
    <t>Data Integration Sr Analyst - AVP- GETZVILLE</t>
  </si>
  <si>
    <t>Goddard Systems</t>
  </si>
  <si>
    <t>Senior Data Analyst - USDS (Multiple Positions)</t>
  </si>
  <si>
    <t>['sql', 'express', 'tableau', 'power bi', 'excel']</t>
  </si>
  <si>
    <t>Sr. Fiscal Analyst, Center for Population Health Data Science Administration</t>
  </si>
  <si>
    <t>['c', 'excel']</t>
  </si>
  <si>
    <t>Sr Data Analyst, AI</t>
  </si>
  <si>
    <t>Pennymac</t>
  </si>
  <si>
    <t>Sr Analytics Consultant - Healthcare Reporting &amp; Visualization</t>
  </si>
  <si>
    <t>Senior Data Management Professional - Data Modeling - Company Financials</t>
  </si>
  <si>
    <t>['python', 'terminal']</t>
  </si>
  <si>
    <t>Senior Data Analyst - Human Resources</t>
  </si>
  <si>
    <t>['python', 'r', 'sql', 'snowflake', 'aws', 'spark']</t>
  </si>
  <si>
    <t>Senior Research Data Analyst in Vector-Borne Disease Epidemiology - 117265</t>
  </si>
  <si>
    <t>Sr. Data Warehouse Reporting Analyst</t>
  </si>
  <si>
    <t>['sql', 'sql server', 'ssrs', 'tableau', 'power bi', 'microstrategy', 'cognos', 'word', 'outlook', 'excel', 'powerpoint']</t>
  </si>
  <si>
    <t>Sr. Business Systems Analyst Data/Healthcare (remote, CA based)</t>
  </si>
  <si>
    <t>['sql', 'python', 'scala', 'r', 'hadoop', 'spark', 'tableau', 'power bi']</t>
  </si>
  <si>
    <t>Sr. Data Product Analyst (Hybrid)</t>
  </si>
  <si>
    <t>['python', 'r', 'sql', 'firebase', 'firebase', 'azure', 'databricks', 'pandas', 'spark', 'kafka', 'power bi', 'tableau', 'qlik', 'sap', 'bitbucket', 'jira']</t>
  </si>
  <si>
    <t>Lombard, IL</t>
  </si>
  <si>
    <t>RELIABLE MEDICAL SERVICES, INC</t>
  </si>
  <si>
    <t>['sql', 'vba', 'excel', 'power bi', 'tableau', 'visio']</t>
  </si>
  <si>
    <t>Senior Data Management Analyst</t>
  </si>
  <si>
    <t>Deals Tech &amp; Data Solutions (Financial Analytics) Senior Associate</t>
  </si>
  <si>
    <t>['sql', 'python', 'sas', 'sas', 'sql server', 'oracle', 'aws', 'azure', 'gcp', 'tableau', 'power bi']</t>
  </si>
  <si>
    <t>['sql', 'go', 'python', 'excel', 'tableau', 'alteryx', 'flow']</t>
  </si>
  <si>
    <t>Sr. Client Data Analyst (Financial Services) Newark DE (hybrid on-site)</t>
  </si>
  <si>
    <t>['sql', 'python', 'snowflake', 'tableau', 'alteryx']</t>
  </si>
  <si>
    <t>Senior Manager-Data Analyst, Software Engineering II</t>
  </si>
  <si>
    <t>Equitable</t>
  </si>
  <si>
    <t>['sql', 'python', 'oracle', 'hadoop', 'tableau']</t>
  </si>
  <si>
    <t>['r', 'sql', 'python', 'power bi', 'excel', 'dax', 'flow']</t>
  </si>
  <si>
    <t>Defense System Analyst</t>
  </si>
  <si>
    <t>Belleville, IL</t>
  </si>
  <si>
    <t>Sr HR Data and Reporting Analyst</t>
  </si>
  <si>
    <t>Medica</t>
  </si>
  <si>
    <t>['sql', 'cognos']</t>
  </si>
  <si>
    <t>Moran Towing Corporation</t>
  </si>
  <si>
    <t>['sql', 'python', 'c#', 'r', 'powershell', 'sql server', 'azure', 'aws', 'power bi', 'dax', 'ssrs']</t>
  </si>
  <si>
    <t>Senior Security Data Analyst</t>
  </si>
  <si>
    <t>Everlaw</t>
  </si>
  <si>
    <t>Senior Data Analyst, Credit Risk</t>
  </si>
  <si>
    <t>Current</t>
  </si>
  <si>
    <t>['sql', 'python', 'looker']</t>
  </si>
  <si>
    <t>Sr. Data Scientist, Entpr Analytics</t>
  </si>
  <si>
    <t>['sql', 'r', 'python', 'snowflake', 'databricks', 'alteryx', 'tableau', 'power bi']</t>
  </si>
  <si>
    <t>Senior Lead Reporting Analyst - Data Analytics and Visualization</t>
  </si>
  <si>
    <t>Senior Data Analyst with Salesvision Experience</t>
  </si>
  <si>
    <t>Open Systems Technologies</t>
  </si>
  <si>
    <t>['alteryx', 'tableau']</t>
  </si>
  <si>
    <t>Service Delivery Center Senior Data Analyst - Financial Services Organization - AI and Data</t>
  </si>
  <si>
    <t>['sql', 'python', 'sql server', 'mysql', 'db2', 'databricks', 'snowflake', 'oracle', 'aws', 'azure', 'tableau']</t>
  </si>
  <si>
    <t>Senior Analyst, Provider Analytics</t>
  </si>
  <si>
    <t>Sr Big Data Analyst</t>
  </si>
  <si>
    <t>MORAN TOWING CORPORATION</t>
  </si>
  <si>
    <t>Senior Research Analyst, Consumer Insights</t>
  </si>
  <si>
    <t>['sql', 'r', 'python', 'sas', 'sas', 'tableau']</t>
  </si>
  <si>
    <t>Zywa</t>
  </si>
  <si>
    <t>['sql', 'python', 'r', 'aws', 'gcp', 'azure', 'hadoop', 'spark', 'tableau', 'looker', 'power bi']</t>
  </si>
  <si>
    <t>Senior Associate, Data Insights and Forensics</t>
  </si>
  <si>
    <t>['visio', 'powerpoint', 'excel', 'word']</t>
  </si>
  <si>
    <t>Sr Data Integration Analyst</t>
  </si>
  <si>
    <t>United Site Services</t>
  </si>
  <si>
    <t>Senior Analyst, GTM Analytics</t>
  </si>
  <si>
    <t>['sql', 'python', 'snowflake', 'pandas', 'numpy', 'matplotlib', 'tableau', 'excel', 'powerpoint']</t>
  </si>
  <si>
    <t>Intelligence Management Specialist, Senior</t>
  </si>
  <si>
    <t>Senior Ops Data Analyst, Services - Atlanta, GA - Full-time</t>
  </si>
  <si>
    <t>['sql', 'python', 'github']</t>
  </si>
  <si>
    <t>Senior Audit Data Analyst - Full-time</t>
  </si>
  <si>
    <t>Sr Data Analyst - SQL &amp; Databricks - Full-time</t>
  </si>
  <si>
    <t>Senior Decision Scientist - Healthcare Actuary</t>
  </si>
  <si>
    <t>['sql', 'python', 'aws', 'gcp', 'azure', 'spark']</t>
  </si>
  <si>
    <t>['sql', 'sql server', 'tableau', 'excel']</t>
  </si>
  <si>
    <t>Senior Data Analyst - Digital Analytics</t>
  </si>
  <si>
    <t>Picarro</t>
  </si>
  <si>
    <t>Sr. Healthcare Data Analyst</t>
  </si>
  <si>
    <t>Healthcare Association of New York State</t>
  </si>
  <si>
    <t>['sql', 'sas', 'sas', 'tableau', 'alteryx']</t>
  </si>
  <si>
    <t>['sql', 'c#', 'sas', 'sas', 'r', 'tableau', 'alteryx', 'microstrategy', 'powerpoint', 'excel', 'word']</t>
  </si>
  <si>
    <t>['sql', 'python', 'pandas', 'numpy']</t>
  </si>
  <si>
    <t>Senior Data Solutions Analyst</t>
  </si>
  <si>
    <t>['sas', 'sas', 'sql', 'nosql', 'java', 'python', 'perl', 'shell', 'hadoop']</t>
  </si>
  <si>
    <t>Senior Data Analyst - SQL</t>
  </si>
  <si>
    <t>['sql', 'vba', 'python', 'sas', 'sas', 'excel', 'power bi']</t>
  </si>
  <si>
    <t>Senior Decision Scientist - Medicare Growth Analytics</t>
  </si>
  <si>
    <t>['sql', 'r', 'tableau', 'power bi']</t>
  </si>
  <si>
    <t>['sql', 'python', 'r', 'sql server', 'snowflake', 'azure', 'aws', 'power bi', 'dax']</t>
  </si>
  <si>
    <t>['sql', 'tableau', 'sap', 'jira']</t>
  </si>
  <si>
    <t>Iconma LLC</t>
  </si>
  <si>
    <t>['python', 'java', 'sql', 'aws', 'snowflake', 'pyspark', 'spark', 'express', 'sheets', 'excel']</t>
  </si>
  <si>
    <t>Senior Data Analyst (AR) (P1-1483396-2) - Now Hiring</t>
  </si>
  <si>
    <t>C11-Senior Data Analyst-AML Independent Validation</t>
  </si>
  <si>
    <t>['sql', 'sas', 'sas', 'python', 'oracle', 'pyspark', 'hadoop', 'express', 'excel']</t>
  </si>
  <si>
    <t>['python', 'sql', 'go', 'bigquery', 'tableau', 'looker']</t>
  </si>
  <si>
    <t>Senior Statistical Data Analyst</t>
  </si>
  <si>
    <t>['r', 'python', 'sas', 'sas', 'sql', 'cognos', 'tableau', 'word', 'spreadsheet']</t>
  </si>
  <si>
    <t>Senior Data Analyst Loan Operations - Now Hiring</t>
  </si>
  <si>
    <t>Senior Systems Analyst (Data Analytics)</t>
  </si>
  <si>
    <t>['oracle', 'unix']</t>
  </si>
  <si>
    <t>Senior BI Analytics Engineer</t>
  </si>
  <si>
    <t>Latham &amp; Watkins</t>
  </si>
  <si>
    <t>Sr. Financial Data Analyst</t>
  </si>
  <si>
    <t>accobrands</t>
  </si>
  <si>
    <t>Senior Manager, Data Insights and Forensics</t>
  </si>
  <si>
    <t>Sr. Data Analyst (Mongo &amp; JSON)</t>
  </si>
  <si>
    <t>['mongodb', 'mongodb', 'sql', 'oracle', 'aws']</t>
  </si>
  <si>
    <t>Senior Data Analyst (Ref. Job Code: SDA – 2401) (has multiple openings)</t>
  </si>
  <si>
    <t>Skaps.us</t>
  </si>
  <si>
    <t>['sql', 'python', 'java', 'sql server', 'aws', 'tableau', 'flow', 'docker', 'jenkins']</t>
  </si>
  <si>
    <t>Sr Data Analyst - PowerBI</t>
  </si>
  <si>
    <t>Sr Clinical Data Analyst - Full-time</t>
  </si>
  <si>
    <t>Sr Data Analyst - CXD (Advanced Analytics) - Full-time</t>
  </si>
  <si>
    <t>Sr. Data Analyst - Contingent 183707 - Now Hiring</t>
  </si>
  <si>
    <t>['sql', 'mongodb', 'mongodb', 'oracle', 'aws']</t>
  </si>
  <si>
    <t>Senior Financial Data Analyst (Grant Management Team) - Now Hiring</t>
  </si>
  <si>
    <t>Sr. Data Quality Analyst - Full-time / Part-time</t>
  </si>
  <si>
    <t>Senior Data Analyst, on-site, Belfast – Interviewing this week!</t>
  </si>
  <si>
    <t>Belfast, United Kingdom</t>
  </si>
  <si>
    <t>Senior Data Analyst, Solutions</t>
  </si>
  <si>
    <t>DSV</t>
  </si>
  <si>
    <t>['sql', 'python', 'r', 'postgresql', 'mysql', 'azure', 'aws', 'redshift', 'bigquery', 'snowflake', 'pandas', 'numpy', 'scikit-learn', 'tensorflow', 'power bi', 'dax']</t>
  </si>
  <si>
    <t>Senior Data Analyst, People Analytics</t>
  </si>
  <si>
    <t>Senior Data Analyst - Remote - Risk Management - Full Time - Days</t>
  </si>
  <si>
    <t>ProMedica</t>
  </si>
  <si>
    <t>Senior Data Quality Analyst</t>
  </si>
  <si>
    <t>['sql', 'python', 'word', 'excel', 'powerpoint', 'tableau', 'jira']</t>
  </si>
  <si>
    <t>Sr. Data Analyst - Contract Management #2685</t>
  </si>
  <si>
    <t>Genius Road, LLC</t>
  </si>
  <si>
    <t>Senior Data Analyst with Financial Expertise</t>
  </si>
  <si>
    <t>Clinical Services - Senior Tableau Analyst - Full-time</t>
  </si>
  <si>
    <t>['c#', 'python', 'javascript', 'oracle', 'tableau']</t>
  </si>
  <si>
    <t>Continental Finance Company</t>
  </si>
  <si>
    <t>['sql', 'sas', 'sas', 'tableau', 'excel', 'word']</t>
  </si>
  <si>
    <t>Eclaro</t>
  </si>
  <si>
    <t>['python', 'sql', 'databricks', 'azure', 'pyspark', 'pandas', 'flow']</t>
  </si>
  <si>
    <t>Senior Data Analyst with Python and ETL Expertise</t>
  </si>
  <si>
    <t>['python', 'java', 'aws', 'gcp', 'spark', 'kafka']</t>
  </si>
  <si>
    <t>Sr. Data Programmer/Analyst (Financial Services)</t>
  </si>
  <si>
    <t>['sql', 'python', 'databricks', 'spark', 'tableau', 'power bi']</t>
  </si>
  <si>
    <t>Senior Data Analyst - Emerging Payments</t>
  </si>
  <si>
    <t>Sr. Media Data Analyst, Amazon MODE</t>
  </si>
  <si>
    <t>Senior Data Analyst - Full-time</t>
  </si>
  <si>
    <t>['sas', 'sas', 'sql', 'r', 'c', 'excel', 'spss', 'tableau']</t>
  </si>
  <si>
    <t>Sr Data Analyst - Sanctions Screening Center of Excellence - Full-time</t>
  </si>
  <si>
    <t>['python', 'java', 'sql', 'excel', 'ms access', 'word', 'outlook', 'visio', 'wire']</t>
  </si>
  <si>
    <t>Sr. Data Analyst, Payments</t>
  </si>
  <si>
    <t>Varo Bank</t>
  </si>
  <si>
    <t>Assistant Manager; Senior Data Analyst onsite Cincinnati, OH</t>
  </si>
  <si>
    <t>Senior Data Analyst (Mortgage Analytics &amp; Insights)</t>
  </si>
  <si>
    <t>['sql', 'tableau', 'powerpoint', 'excel', 'word']</t>
  </si>
  <si>
    <t>Senior Group Risk Analyst (US) Internal Loss Event Data Program - Full-time</t>
  </si>
  <si>
    <t>The Guitar Center Company</t>
  </si>
  <si>
    <t>['sql', 'python', 'r', 'express', 'tableau', 'looker']</t>
  </si>
  <si>
    <t>['sql', 'c#', 'java', 'python', 'azure', 'tableau', 'excel']</t>
  </si>
  <si>
    <t>World Insurance Associates, LLC.</t>
  </si>
  <si>
    <t>['python', 't-sql', 'sql', 'pyspark', 'tableau', 'power bi', 'excel', 'dax']</t>
  </si>
  <si>
    <t>['sql', 'python', 'r', 'tableau', 'power bi', 'ssrs']</t>
  </si>
  <si>
    <t>Senior Data Analyst, Medical Economics and Medical Cost, Hybrid NY - Full-time</t>
  </si>
  <si>
    <t>Healthfirst</t>
  </si>
  <si>
    <t>['sql', 'r', 'python', 'aws', 'redshift', 'tableau', 'power bi', 'excel', 'powerpoint']</t>
  </si>
  <si>
    <t>Senior Data Analyst: Mission Services (TS/SCI Required) - Now Hiring</t>
  </si>
  <si>
    <t>['python', 'sql', 'aws', 'azure', 'excel', 'powerpoint', 'tableau', 'alteryx']</t>
  </si>
  <si>
    <t>Senior Data Analyst (Multiple Positions)</t>
  </si>
  <si>
    <t>['python', 'sql', 'oracle', 'tableau', 'power bi', 'excel', 'ms access']</t>
  </si>
  <si>
    <t>OFSAA Finance Data Analyst Sr - Full-time</t>
  </si>
  <si>
    <t>Senior Data Analyst / Power Platform Developer</t>
  </si>
  <si>
    <t>Ascension, LLC</t>
  </si>
  <si>
    <t>['power bi', 'dax', 'sharepoint', 'visio']</t>
  </si>
  <si>
    <t>Senior Data Analyst #2470 - Now Hiring</t>
  </si>
  <si>
    <t>['sql', 'mongodb', 'mongodb', 'oracle', 'hadoop']</t>
  </si>
  <si>
    <t>Sr Analyst, Healthcare Claims Analytics (SQL, Power BI) - Full-time</t>
  </si>
  <si>
    <t>['sql', 'crystal', 'sql server', 'ssrs', 'excel', 'sharepoint']</t>
  </si>
  <si>
    <t>Sr. Marketing Business Data Analyst</t>
  </si>
  <si>
    <t>New American Funding</t>
  </si>
  <si>
    <t>['sql', 'sql server', 'snowflake', 'power bi', 'looker']</t>
  </si>
  <si>
    <t>VentureLoop</t>
  </si>
  <si>
    <t>Aiven</t>
  </si>
  <si>
    <t>Sr. Data Analyst (Mongo &amp; JSON) - 183706-1</t>
  </si>
  <si>
    <t>Senior Master Data Analyst</t>
  </si>
  <si>
    <t>B. Braun Medical Inc</t>
  </si>
  <si>
    <t>Sr. Analyst, Enterprise Data Quality</t>
  </si>
  <si>
    <t>Mokena, IL</t>
  </si>
  <si>
    <t>Atkore International Group</t>
  </si>
  <si>
    <t>['sas', 'sas', 'sql', 'python', 'tableau', 'power bi']</t>
  </si>
  <si>
    <t>Sr Data Analyst - Consumer Analytics</t>
  </si>
  <si>
    <t>['sql', 'python', 'r', 'bigquery', 'aws', 'tableau', 'looker', 'power bi']</t>
  </si>
  <si>
    <t>Senior Analyst, Data Science</t>
  </si>
  <si>
    <t>['python', 'word', 'outlook', 'powerpoint', 'excel', 'atlassian', 'git', 'bitbucket']</t>
  </si>
  <si>
    <t>Senior Research Data Analyst - posting will close April 4th</t>
  </si>
  <si>
    <t>The Polis Center</t>
  </si>
  <si>
    <t>Senior Data Analyst (Hybrid-Puerto Rico) - Full-time</t>
  </si>
  <si>
    <t>['sap', 'jira']</t>
  </si>
  <si>
    <t>['sql', 'python', 'r', 'javascript', 'mysql', 'postgresql', 'oracle', 'snowflake', 'jupyter', 'tableau', 'excel', 'sap', 'github', 'git', 'jenkins', 'bitbucket', 'atlassian', 'confluence', 'jira']</t>
  </si>
  <si>
    <t>Legal Privacy Analyst</t>
  </si>
  <si>
    <t>Customer Master Data Senior Analyst</t>
  </si>
  <si>
    <t>Sanofi</t>
  </si>
  <si>
    <t>['sap', 'excel', 'flow']</t>
  </si>
  <si>
    <t>Hireblazer</t>
  </si>
  <si>
    <t>['tableau', 'cognos', 'word', 'excel', 'powerpoint', 'visio']</t>
  </si>
  <si>
    <t>Senior IT Data Analyst - Data Modeler</t>
  </si>
  <si>
    <t>['sql', 'python', 'snowflake', 'power bi', 'jira']</t>
  </si>
  <si>
    <t>Senior Configuration Data Analyst - Healthcare Claims and Benefits</t>
  </si>
  <si>
    <t>Concentric, LLC</t>
  </si>
  <si>
    <t>['sql', 'ssrs', 'excel', 'word', 'powerpoint', 'flow']</t>
  </si>
  <si>
    <t>Sr. Analyst Business Data</t>
  </si>
  <si>
    <t>CES Limited</t>
  </si>
  <si>
    <t>Senior Developer Analyst - Big Data &amp; Risk Adjustment</t>
  </si>
  <si>
    <t>['sql', 'python', 'aws', 'databricks', 'pyspark', 'tableau', 'power bi', 'jira']</t>
  </si>
  <si>
    <t>Master and Reference Data Strategy Sr Analyst - C12 (Hybrid)</t>
  </si>
  <si>
    <t>Senior Data Analyst (Secret Clearance Required )</t>
  </si>
  <si>
    <t>PCI Government Services</t>
  </si>
  <si>
    <t>['r', 'python', 'sql', 'power bi', 'sap', 'sharepoint']</t>
  </si>
  <si>
    <t>Senior Data Analyst- Business 🏆</t>
  </si>
  <si>
    <t>['python', 'sql', 'r', 'power bi', 'sap', 'sharepoint']</t>
  </si>
  <si>
    <t>Sr. Data and Insights Business Systems Analyst</t>
  </si>
  <si>
    <t>Nome, TX</t>
  </si>
  <si>
    <t>['python', 'bash', 'ruby', 'ruby', 'snowflake', 'splunk', 'jira']</t>
  </si>
  <si>
    <t>Senior Analyst, Informatics</t>
  </si>
  <si>
    <t>['sas', 'sas', 'sql', 'python']</t>
  </si>
  <si>
    <t>Yelzkizi</t>
  </si>
  <si>
    <t>['java', 'python', 'r', 'sas', 'sas', 'sql', 'postgresql', 'aurora', 'tableau']</t>
  </si>
  <si>
    <t>Winter Park, FL</t>
  </si>
  <si>
    <t>['sql', 'sql server', 'azure', 'sap', 'excel', 'power bi', 'dax']</t>
  </si>
  <si>
    <t>Senior Data Business Analyst</t>
  </si>
  <si>
    <t>Hiscox</t>
  </si>
  <si>
    <t>['sql', 'oracle', 'databricks']</t>
  </si>
  <si>
    <t>['sql', 'sas', 'sas', 'mysql', 'tableau', 'outlook', 'word', 'excel', 'powerpoint', 'qlik', 'flow']</t>
  </si>
  <si>
    <t>Senior Data Analyst with Snowflake experience</t>
  </si>
  <si>
    <t>Vizplum</t>
  </si>
  <si>
    <t>['sql', 'snowflake', 'tableau', 'power bi']</t>
  </si>
  <si>
    <t>Senior Consultant - Data Analytics - Business Consulting</t>
  </si>
  <si>
    <t>['snowflake', 'azure', 'tableau', 'qlik']</t>
  </si>
  <si>
    <t>Clinical Analyst III</t>
  </si>
  <si>
    <t>St. Joseph's/Candler</t>
  </si>
  <si>
    <t>['go', 'windows', 'flow']</t>
  </si>
  <si>
    <t>Senior Risk Data Analyst</t>
  </si>
  <si>
    <t>Bluevine</t>
  </si>
  <si>
    <t>Senior Analyst, Data Sourcing – Metadata</t>
  </si>
  <si>
    <t>Synchrony Financial</t>
  </si>
  <si>
    <t>['sql', 'go', 'aws', 'azure', 'oracle', 'gdpr', 'express', 'unix', 'linux']</t>
  </si>
  <si>
    <t>Sr. Manager, Clinical Data Analyst</t>
  </si>
  <si>
    <t>Endologix LLC</t>
  </si>
  <si>
    <t>['sas', 'sas', 'gcp']</t>
  </si>
  <si>
    <t>Senior Data Financial Analyst</t>
  </si>
  <si>
    <t>Saputo Inc.</t>
  </si>
  <si>
    <t>['sql', 'vba', 'power bi', 'dax', 'excel']</t>
  </si>
  <si>
    <t>Financial Crime Senior Data Analyst</t>
  </si>
  <si>
    <t>['sql', 'r', 'python', 'sas', 'sas', 'power bi', 'tableau', 'wire']</t>
  </si>
  <si>
    <t>Senior Data Analyst, Assurance and Advisory Management, AMP - Full-time</t>
  </si>
  <si>
    <t>['sql', 'python', 'sas', 'sas', 'tableau', 'sap']</t>
  </si>
  <si>
    <t>Senior Data Analyst - Growth</t>
  </si>
  <si>
    <t>['sql', 'spring', 'power bi']</t>
  </si>
  <si>
    <t>['sql', 'python', 'r', 'c++', 'java', 'html', 'sql server', 'snowflake', 'azure', 'oracle', 'alteryx', 'tableau', 'sap', 'power bi']</t>
  </si>
  <si>
    <t>Senior Analyst, Data Analytics, Corporate Strategy</t>
  </si>
  <si>
    <t>Senior Reliability Data Analyst</t>
  </si>
  <si>
    <t>['python', 'sql', 'postgresql', 'cassandra', 'mysql', 'dynamodb', 'oracle', 'snowflake', 'aws', 'express', 'excel']</t>
  </si>
  <si>
    <t>Personnel Security - Sr. Data Analyst - Full-time</t>
  </si>
  <si>
    <t>['python', 'sql', 'plotly', 'linux']</t>
  </si>
  <si>
    <t>Senior Compliance Data Analyst</t>
  </si>
  <si>
    <t>['python', 'sql', 'postgresql', 'snowflake', 'aws', 'redshift', 'gcp', 'airflow', 'tableau', 'gitlab']</t>
  </si>
  <si>
    <t>Senior, Data Analyst | One Demand Science Team | Sunnyvale</t>
  </si>
  <si>
    <t>['sql', 'python', 'nosql', 'scala', 'r', 'gcp', 'spark', 'power bi', 'tableau']</t>
  </si>
  <si>
    <t>Senior Analyst - Finance Data Strategy</t>
  </si>
  <si>
    <t>['sql', 'aws', 'snowflake', 'oracle']</t>
  </si>
  <si>
    <t>CFO - Senior Data Analyst</t>
  </si>
  <si>
    <t>94-1687665 Bank of America, National Association</t>
  </si>
  <si>
    <t>['sql', 'vba', 'sas', 'sas', 'excel']</t>
  </si>
  <si>
    <t>Research Data Analyst, Senior</t>
  </si>
  <si>
    <t>Healthcare analyst</t>
  </si>
  <si>
    <t>FedTec</t>
  </si>
  <si>
    <t>Senior SQL Data Analyst</t>
  </si>
  <si>
    <t>VDart, Inc.</t>
  </si>
  <si>
    <t>IN Senior Associate  Data Governance D&amp;A Advisory Bangalore</t>
  </si>
  <si>
    <t>['databricks', 'unity']</t>
  </si>
  <si>
    <t>Crofton, MD</t>
  </si>
  <si>
    <t>Veritas Partners - Client</t>
  </si>
  <si>
    <t>Senior Data Analyst - San Juan, Puerto Rico - 2287455 - Now Hiring</t>
  </si>
  <si>
    <t>Optum</t>
  </si>
  <si>
    <t>['python', 'r', 'sql', 'go', 'matplotlib', 'seaborn', 'power bi', 'tableau', 'excel']</t>
  </si>
  <si>
    <t>Frederiksted, St Croix, U.S. Virgin Islands</t>
  </si>
  <si>
    <t>['snowflake', 'excel', 'looker']</t>
  </si>
  <si>
    <t>Senior Data Analyst – Python+DBT+SQL+BiqQuery / Afternoon Shift</t>
  </si>
  <si>
    <t>['python', 'sql', 'bigquery', 'looker', 'tableau', 'power bi']</t>
  </si>
  <si>
    <t>Senior Data Management Analyst / Senior Data Analyst / Lead Data Management Analyst / Lead Data Analyst / Lead Data Analytics</t>
  </si>
  <si>
    <t>['sql', 'sas', 'sas', 'oracle', 'alteryx', 'excel']</t>
  </si>
  <si>
    <t>Xponential Fitness Llc</t>
  </si>
  <si>
    <t>Senior Data Analyst (Renewables &amp; Low Carbon) - Full-time</t>
  </si>
  <si>
    <t>['sql', 'tableau', 'power bi', 'excel', 'sharepoint']</t>
  </si>
  <si>
    <t>Plymouth Meeting, PA</t>
  </si>
  <si>
    <t>['sql', 'python', 'oracle', 'gdpr', 'power bi', 'sap']</t>
  </si>
  <si>
    <t>Perrygo Consulting Group, LLC</t>
  </si>
  <si>
    <t>Senior Statistical Data Analyst - Full-time</t>
  </si>
  <si>
    <t>Data Analyst Sr. - Level 3 - Now Hiring</t>
  </si>
  <si>
    <t>['python', 'r', 'sql', 'tableau']</t>
  </si>
  <si>
    <t>Analyst Sr, Digital Product Analytics</t>
  </si>
  <si>
    <t>Guitar Center</t>
  </si>
  <si>
    <t>King's Hawaiian</t>
  </si>
  <si>
    <t>['sql', 'excel', 'tableau', 'power bi', 'powerpoint']</t>
  </si>
  <si>
    <t>Document Crunch</t>
  </si>
  <si>
    <t>['go', 'sql', 'excel']</t>
  </si>
  <si>
    <t>Senior Data Analyst- Claims Specialist</t>
  </si>
  <si>
    <t>Manager, Advanced Analytics &amp; Data Strat</t>
  </si>
  <si>
    <t>['sql', 'python', 'r', 'looker', 'power bi']</t>
  </si>
  <si>
    <t>Healthcare Data Analyst or Senior Healthcare Data Analyst, Analytics Hub</t>
  </si>
  <si>
    <t>['sql', 'python', 'r', 'sql server', 'azure', 'power bi', 'tableau', 'word', 'excel', 'powerpoint']</t>
  </si>
  <si>
    <t>Whistle Express</t>
  </si>
  <si>
    <t>['sql', 'python', 'bigquery', 'snowflake', 'express', 'tableau', 'power bi', 'git', 'jira', 'confluence']</t>
  </si>
  <si>
    <t>Senior Data Analyst with Python and AWS Expertise</t>
  </si>
  <si>
    <t>Senior Data Analyst - Agency Data &amp; Analytics</t>
  </si>
  <si>
    <t>AFMIC American Family Mutual Insurance Company, S.I.</t>
  </si>
  <si>
    <t>['sql', 'python', 'gcp', 'phoenix', 'tableau', 'git']</t>
  </si>
  <si>
    <t>Mastech Digital</t>
  </si>
  <si>
    <t>['sql', 'mongodb', 'mongodb', 'hadoop']</t>
  </si>
  <si>
    <t>Senior Customs Analyst with Data Analytics Expertise</t>
  </si>
  <si>
    <t>Sr. ML Data Associate, Information Data Operations</t>
  </si>
  <si>
    <t>Senior Health Data Analyst</t>
  </si>
  <si>
    <t>Judit Inc</t>
  </si>
  <si>
    <t>['sas', 'sas', 'sql', 'python', 'azure']</t>
  </si>
  <si>
    <t>Sr. Data Analyst/Lead Developer</t>
  </si>
  <si>
    <t>Bourntec Solutions</t>
  </si>
  <si>
    <t>['sql', 'azure', 'sharepoint', 'visio']</t>
  </si>
  <si>
    <t>Senior Military Data Analyst - Now Hiring</t>
  </si>
  <si>
    <t>['crystal', 'word', 'excel', 'powerpoint', 'sharepoint', 'ms access', 'power bi', 'tableau']</t>
  </si>
  <si>
    <t>Senior Investment Data Analyst</t>
  </si>
  <si>
    <t>MassMutual</t>
  </si>
  <si>
    <t>Senior Navy Data Collection Analyst (DCA)</t>
  </si>
  <si>
    <t>Senior Data Product Analyst</t>
  </si>
  <si>
    <t>Risk Automation, Data Analytics, &amp; Reporting Analyst, Sr. (Hybrid) - Full-time / Part-time</t>
  </si>
  <si>
    <t>Dealer.com</t>
  </si>
  <si>
    <t>AMODA</t>
  </si>
  <si>
    <t>['sql', 'javascript', 'bigquery', 'sheets']</t>
  </si>
  <si>
    <t>Sr Analyst, Operations - Data Analytics &amp; Workforce Optimization</t>
  </si>
  <si>
    <t>['sql', 'react', 'excel', 'tableau', 'power bi', 'powerpoint', 'flow', 'jira']</t>
  </si>
  <si>
    <t>Senior Data Analytics &amp; Reporting Analyst - Risk Management (Hybrid)</t>
  </si>
  <si>
    <t>Analytics Engineering Manager</t>
  </si>
  <si>
    <t>Carta</t>
  </si>
  <si>
    <t>['snowflake', 'airflow', 'looker']</t>
  </si>
  <si>
    <t>Sr. Analyst, Retail Global Analytics and Insights (UP&amp;E)</t>
  </si>
  <si>
    <t>['python', 'sql', 'snowflake', 'excel', 'tableau', 'power bi', 'microstrategy']</t>
  </si>
  <si>
    <t>ICM In - Business Quality Assurance - Data Analytics - Hybrid - VP</t>
  </si>
  <si>
    <t>['c++', 'python', 'c#', 'java', 'r', 'sql', 'sas', 'sas', 'pytorch', 'hadoop', 'spark', 'kafka', 'alteryx', 'tableau']</t>
  </si>
  <si>
    <t>World Insurance Associates LLC</t>
  </si>
  <si>
    <t>Financial Data Analyst(Senior )</t>
  </si>
  <si>
    <t>Laiba Technologies LLC</t>
  </si>
  <si>
    <t>['sql', 'python', 'sql server', 'snowflake', 'oracle']</t>
  </si>
  <si>
    <t>Senior Data Analyst, Telecommunications only on W2/1099</t>
  </si>
  <si>
    <t>Sr. Manager, Finance Data Analytics</t>
  </si>
  <si>
    <t>Life360</t>
  </si>
  <si>
    <t>['sql', 'python', 'databricks', 'tableau', 'flow']</t>
  </si>
  <si>
    <t>Tatum, a Randstad company</t>
  </si>
  <si>
    <t>['sql', 'java', 'c#']</t>
  </si>
  <si>
    <t>Senior Business Analytics</t>
  </si>
  <si>
    <t>Rello Search Partners</t>
  </si>
  <si>
    <t>Canada (+12 others)</t>
  </si>
  <si>
    <t>Zynga</t>
  </si>
  <si>
    <t>['python', 'sql', 'word', 'tableau', 'github', 'git']</t>
  </si>
  <si>
    <t>Senior Data Analyst (Hybrid)</t>
  </si>
  <si>
    <t>EVERSOURCE</t>
  </si>
  <si>
    <t>['sql', 'python', 'r', 'vba', 'matlab', 'sql server', 'mysql', 'sqlite', 'oracle', 'excel', 'word']</t>
  </si>
  <si>
    <t>Senior Data Implementation Analyst</t>
  </si>
  <si>
    <t>Baker Hill</t>
  </si>
  <si>
    <t>['sql', 'c#', 'windows', 'excel']</t>
  </si>
  <si>
    <t>Senior Data Analyst, Argentina, Remote</t>
  </si>
  <si>
    <t>Haiti</t>
  </si>
  <si>
    <t>['sql', 'snowflake', 'redshift', 'looker', 'tableau', 'power bi']</t>
  </si>
  <si>
    <t>Sr. Technical Business Data Analyst (Mortgage/ Retail domain exp.)</t>
  </si>
  <si>
    <t>Senior Data Analyst, Mexico, Remote</t>
  </si>
  <si>
    <t>Senior Data Analyst - Advanced Analytics</t>
  </si>
  <si>
    <t>Ashland, AL</t>
  </si>
  <si>
    <t>Yxxx</t>
  </si>
  <si>
    <t>['python', 'r', 'sql', 'sas', 'sas', 'azure', 'aws', 'spark', 'jupyter', 'pytorch', 'tensorflow', 'excel', 'tableau', 'git']</t>
  </si>
  <si>
    <t>['sql', 'oracle', 'spring']</t>
  </si>
  <si>
    <t>['sql', 'python', 'sap', 'excel']</t>
  </si>
  <si>
    <t>Data Analyst Senior Advisor</t>
  </si>
  <si>
    <t>Senior Data Analyst, BI</t>
  </si>
  <si>
    <t>Lime</t>
  </si>
  <si>
    <t>['sql', 'tableau', 'looker', 'power bi']</t>
  </si>
  <si>
    <t>Senior Data Analyst with banking domain only</t>
  </si>
  <si>
    <t>Sales Data Steward Senior Lead</t>
  </si>
  <si>
    <t>Mars</t>
  </si>
  <si>
    <t>Senior Data Analyst (Data Scientist / Data Engineer)</t>
  </si>
  <si>
    <t>National Community Renaissance</t>
  </si>
  <si>
    <t>Anniston, AL</t>
  </si>
  <si>
    <t>Senior Data Analyst, Brazil, Remote</t>
  </si>
  <si>
    <t>Senior Data Analyst - SQL, Oracle, Python, Databricks, API - Full-time</t>
  </si>
  <si>
    <t>['sas', 'sas', 'sql', 'r', 'python', 'oracle', 'databricks', 'spss']</t>
  </si>
  <si>
    <t>Senior Data Analyst, Digital Marketing</t>
  </si>
  <si>
    <t>MongoDB</t>
  </si>
  <si>
    <t>['mongodb', 'mongodb', 'sql', 'python', 'r', 'aws', 'azure', 'tableau']</t>
  </si>
  <si>
    <t>Senior Data Analyst, Pro CRM - Full-time</t>
  </si>
  <si>
    <t>['sql', 'c#', 'sql server', 'asp.net', 'ssrs']</t>
  </si>
  <si>
    <t>Achilles Information Limited</t>
  </si>
  <si>
    <t>Sr. Analyst, Data &amp; Analytics</t>
  </si>
  <si>
    <t>Authentic Brands Group</t>
  </si>
  <si>
    <t>['sql', 'bigquery', 'aws', 'excel', 'sheets', 'looker']</t>
  </si>
  <si>
    <t>Beusa Energy Group</t>
  </si>
  <si>
    <t>['python', 'visual basic', 'vba', 'sql', 'oracle', 'pandas', 'numpy', 'scikit-learn', 'word', 'power bi', 'tableau', 'excel']</t>
  </si>
  <si>
    <t>Data Analyst, Sr</t>
  </si>
  <si>
    <t>Old National Bank</t>
  </si>
  <si>
    <t>['sql', 'python', 'sas', 'sas', 'r', 'sql server', 'azure', 'databricks', 'power bi', 'dax']</t>
  </si>
  <si>
    <t>Sr. Data Reporting Analyst</t>
  </si>
  <si>
    <t>['vba', 'sql', 'excel', 'powerpoint', 'flow']</t>
  </si>
  <si>
    <t>ServiceTitan, Inc.</t>
  </si>
  <si>
    <t>Leesburg, VA</t>
  </si>
  <si>
    <t>Ninja Analytics</t>
  </si>
  <si>
    <t>['sql', 'python', 'r', 'aws', 'redshift', 'bigquery', 'databricks', 'pandas', 'numpy', 'scikit-learn', 'tableau', 'qlik', 'flow']</t>
  </si>
  <si>
    <t>Healthcare Analyst</t>
  </si>
  <si>
    <t>['sql', 'python', 'r', 'sql server', 'ssrs', 'excel']</t>
  </si>
  <si>
    <t>Senior Market Research Analyst</t>
  </si>
  <si>
    <t>Field Nation</t>
  </si>
  <si>
    <t>Sr. Data Science Analyst - Neurological Surgery</t>
  </si>
  <si>
    <t>University of Chicago</t>
  </si>
  <si>
    <t>Senior Enterprise Data Analyst - Must hold an active BI/NACLC Public Trust security clearance</t>
  </si>
  <si>
    <t>['sql', 'sas', 'sas', 'tableau', 'jira']</t>
  </si>
  <si>
    <t>INFOPRO LEARNING PRIVATE LIMITED</t>
  </si>
  <si>
    <t>['sql', 'vba', 'python', 'r', 'sas', 'sas', 'alteryx', 'excel', 'tableau', 'sap', 'visio']</t>
  </si>
  <si>
    <t>Senior Reporting Analyst</t>
  </si>
  <si>
    <t>['sql', 'sql server', 'power bi', 'sap']</t>
  </si>
  <si>
    <t>Senior Institutional Data Analyst</t>
  </si>
  <si>
    <t>River Forest, IL</t>
  </si>
  <si>
    <t>Concordia University, Chicago</t>
  </si>
  <si>
    <t>['r', 'sql', 'tableau', 'excel']</t>
  </si>
  <si>
    <t>Mira Tech</t>
  </si>
  <si>
    <t>['sql', 'python', 'scala']</t>
  </si>
  <si>
    <t>.) Security Operations Analyst (SOC) Expert (Medicaid Senior IT Privacy and Security Analyst)</t>
  </si>
  <si>
    <t>IPS Technology Services</t>
  </si>
  <si>
    <t>Manager Data Analytics &amp; Insights</t>
  </si>
  <si>
    <t>['sql', 'python', 'r', 'bigquery', 'looker', 'tableau', 'power bi']</t>
  </si>
  <si>
    <t>Senior Data Analyst - Commercial Marketing Data &amp; Analytics</t>
  </si>
  <si>
    <t>['sql', 'r', 'python', 'azure', 'spark', 'power bi', 'dax']</t>
  </si>
  <si>
    <t>Data Analyst, Sr. (Quality Analytics)</t>
  </si>
  <si>
    <t>['sql', 'sql server', 'word', 'outlook', 'excel', 'powerpoint']</t>
  </si>
  <si>
    <t>Concordia University Chicago</t>
  </si>
  <si>
    <t>Global Head, Clinical Imaging and Analytics</t>
  </si>
  <si>
    <t>Cambridge, IL</t>
  </si>
  <si>
    <t>FCRS = US175</t>
  </si>
  <si>
    <t>Senior Data &amp; Analytics Liaison</t>
  </si>
  <si>
    <t>Sr. Data Scientist, Analytics</t>
  </si>
  <si>
    <t>Quizlet</t>
  </si>
  <si>
    <t>['sql', 'bigquery']</t>
  </si>
  <si>
    <t>VP, Data Analytics</t>
  </si>
  <si>
    <t>Charlotte, TX</t>
  </si>
  <si>
    <t>['sql', 'sas', 'sas', 'tableau']</t>
  </si>
  <si>
    <t>Senior Data Analyst Finance Analytics</t>
  </si>
  <si>
    <t>Sr. Financial Data Analyst x 100K - 110K + bonus + equity x East LA</t>
  </si>
  <si>
    <t>['sql', 'c', 'gdpr', 'alteryx', 'power bi', 'tableau']</t>
  </si>
  <si>
    <t>Human Resource Senior Data Science Analyst - Now Hiring</t>
  </si>
  <si>
    <t>Senior Systems Analyst - Data Analytics</t>
  </si>
  <si>
    <t>Senior Analyst, Clinical Data Systems (Onsite Hybrid) - Full-time</t>
  </si>
  <si>
    <t>HR Analytics Senior Analyst</t>
  </si>
  <si>
    <t>['vba', 'sql', 'excel', 'cognos']</t>
  </si>
  <si>
    <t>OFSAA Finance Data Analyst Sr</t>
  </si>
  <si>
    <t>Senior Product &amp; Data Analyst – SaaS | BI | A/B Testing | SQL/Python</t>
  </si>
  <si>
    <t>Scalable Systems</t>
  </si>
  <si>
    <t>['sql', 'python', 'gdpr', 'power bi', 'tableau']</t>
  </si>
  <si>
    <t>Sr Data Access &amp; Compliance Analyst</t>
  </si>
  <si>
    <t>SENIOR ORACLE DATA BASE ANALYST</t>
  </si>
  <si>
    <t>['sql', 'shell', 'oracle', 'express', 'unix']</t>
  </si>
  <si>
    <t>Senior Analyst, Administration &amp; Data Analysis (Onsite)</t>
  </si>
  <si>
    <t>Collins Aerospace</t>
  </si>
  <si>
    <t>['sharepoint', 'excel', 'flow', 'zoom', 'microsoft teams']</t>
  </si>
  <si>
    <t>Senior Analyst, Growth Analytics, Retention</t>
  </si>
  <si>
    <t>The New York Times</t>
  </si>
  <si>
    <t>['sql', 'python', 'r', 'bigquery', 'aws', 'tableau']</t>
  </si>
  <si>
    <t>Hillcrest Heights, MD</t>
  </si>
  <si>
    <t>Cybersecurity, Privacy and Forensics - Cyber Defense - Sr Associate</t>
  </si>
  <si>
    <t>PricewaterhouseCoopers</t>
  </si>
  <si>
    <t>Montgomery, NY</t>
  </si>
  <si>
    <t>Montgomery Town Clerk</t>
  </si>
  <si>
    <t>Z SUPPLY</t>
  </si>
  <si>
    <t>['r', 'python', 'sql', 'aws', 'tableau', 'looker']</t>
  </si>
  <si>
    <t>Senior Data Management Analyst - Enterprise Tools</t>
  </si>
  <si>
    <t>['sas', 'sas', 'sql', 'oracle', 'express', 'tableau', 'sharepoint', 'power bi', 'github']</t>
  </si>
  <si>
    <t>Alois Solutions</t>
  </si>
  <si>
    <t>Senior Manager-Data Analytics</t>
  </si>
  <si>
    <t>['sql', 'python', 'express']</t>
  </si>
  <si>
    <t>Senior Analyst, Digital Analytics</t>
  </si>
  <si>
    <t>Lead Pharmacy Analytics Analyst</t>
  </si>
  <si>
    <t>['sql', 'sas', 'sas', 'excel', 'tableau']</t>
  </si>
  <si>
    <t>Senior Data Analyst  Investment Management, SQL &amp; Data Governance.</t>
  </si>
  <si>
    <t>['sql', 'r', 'c', 'snowflake', 'jira']</t>
  </si>
  <si>
    <t>Senior HR Data Insights Analyst</t>
  </si>
  <si>
    <t>Senior Data Management Analyst - Independent Testing &amp; Validation</t>
  </si>
  <si>
    <t>['sas', 'sas', 'sql', 'db2', 'oracle', 'express', 'tableau', 'sharepoint', 'github']</t>
  </si>
  <si>
    <t>Data Analyst Senior (SAP HANA DBA)</t>
  </si>
  <si>
    <t>ASRC Federal</t>
  </si>
  <si>
    <t>['sql', 'sap', 'tableau', 'alteryx']</t>
  </si>
  <si>
    <t>Senior Data Analyst – Financial Crimes Data</t>
  </si>
  <si>
    <t>['sql', 'excel', 'word', 'jira']</t>
  </si>
  <si>
    <t>Surgical Technologist - ST25-24654</t>
  </si>
  <si>
    <t>Rutgers University</t>
  </si>
  <si>
    <t>['r', 'sas', 'sas', 'spss']</t>
  </si>
  <si>
    <t>Sr. Data Analyst &amp; Business Partner - Merchandising</t>
  </si>
  <si>
    <t>Vera Bradley</t>
  </si>
  <si>
    <t>['python', 'r', 'sql', 'sql server', 'excel', 'tableau', 'power bi']</t>
  </si>
  <si>
    <t>Senior Analyst - Data Protection (Remote)</t>
  </si>
  <si>
    <t>['sql', 'sas', 'sas', 'python', 'r', 'azure', 'linux', 'alteryx']</t>
  </si>
  <si>
    <t>Quant Research Analyst - PIMCO</t>
  </si>
  <si>
    <t>Senior Sales Data Analyst</t>
  </si>
  <si>
    <t>Baillie Lumber</t>
  </si>
  <si>
    <t>['sql', 'python', 'r', 'sap']</t>
  </si>
  <si>
    <t>ETIC, Data Architecture - Senior Manager</t>
  </si>
  <si>
    <t>['sql', 'sql server', 'postgresql', 'aws', 'azure', 'gcp', 'redshift', 'bigquery', 'databricks', 'gdpr', 'airflow', 'hadoop', 'flow']</t>
  </si>
  <si>
    <t>['sql', 'go', 'tableau', 'looker', 'excel']</t>
  </si>
  <si>
    <t>RSCH DATA ANL 3</t>
  </si>
  <si>
    <t>UCSF</t>
  </si>
  <si>
    <t>Senior Data Analyst in Market Reference Data</t>
  </si>
  <si>
    <t>Senior Data Analyst - Supply Chain</t>
  </si>
  <si>
    <t>Greenwood, IN</t>
  </si>
  <si>
    <t>Spreetail</t>
  </si>
  <si>
    <t>['sql', 'python', 'java', 'html', 'excel']</t>
  </si>
  <si>
    <t>HUMINT Analyst, Senior</t>
  </si>
  <si>
    <t>InterDent Service</t>
  </si>
  <si>
    <t>['sql', 'vba', 'power bi', 'looker', 'excel']</t>
  </si>
  <si>
    <t>Senior Data Operations Analyst</t>
  </si>
  <si>
    <t>Star Micronics America, Inc</t>
  </si>
  <si>
    <t>['sql', 'python', 'sql server', 'azure', 'windows', 'excel', 'power bi', 'sap']</t>
  </si>
  <si>
    <t>Senior Client Data Analyst</t>
  </si>
  <si>
    <t>AMN Healthcare</t>
  </si>
  <si>
    <t>['sql', 'r', 'python', 'snowflake', 'power bi', 'excel', 'sap']</t>
  </si>
  <si>
    <t>Sr. Data Analyst, Global RGM Analytics</t>
  </si>
  <si>
    <t>['sql', 'python', 'r', 'alteryx', 'power bi', 'tableau']</t>
  </si>
  <si>
    <t>Senior Data Analysis</t>
  </si>
  <si>
    <t>['sql', 'python', 'go']</t>
  </si>
  <si>
    <t>['sql', 'databricks', 'power bi']</t>
  </si>
  <si>
    <t>Senior Analyst, Commercial Analytics</t>
  </si>
  <si>
    <t>Astrix</t>
  </si>
  <si>
    <t>['sql', 'azure', 'snowflake', 'power bi', 'dax', 'sap']</t>
  </si>
  <si>
    <t>Plymouth, MI</t>
  </si>
  <si>
    <t>Zobility</t>
  </si>
  <si>
    <t>['groovy', 'python', 'aws', 'azure', 'gcp', 'tableau', 'power bi', 'atlassian', 'jira', 'confluence', 'trello']</t>
  </si>
  <si>
    <t>Data Risk &amp; Automation Senior Associate- Data Analytics</t>
  </si>
  <si>
    <t>RSM US LLP</t>
  </si>
  <si>
    <t>['c', 'sas', 'sas', 'sql', 'python', 'oracle', 'sap', 'alteryx', 'power bi', 'tableau', 'qlik', 'flow']</t>
  </si>
  <si>
    <t>PandoLogic</t>
  </si>
  <si>
    <t>Knoxville, TN</t>
  </si>
  <si>
    <t>Sr. Systems Analyst (Data Analytics)</t>
  </si>
  <si>
    <t>CGS</t>
  </si>
  <si>
    <t>Decision Science Analyst Senior - Agency Marketing Data and Analytics</t>
  </si>
  <si>
    <t>['python', 'sql', 'sas', 'sas']</t>
  </si>
  <si>
    <t>['go', 'sql', 'r', 'python', 'tableau', 'power bi']</t>
  </si>
  <si>
    <t>Sr Data Goveranance Analyst</t>
  </si>
  <si>
    <t>['sql', 'databricks', 'snowflake', 'azure', 'power bi', 'tableau', 'looker']</t>
  </si>
  <si>
    <t>Senior Data Analyst, Ethics &amp; Compliance</t>
  </si>
  <si>
    <t>Senior Data Science Workbench Analyst</t>
  </si>
  <si>
    <t>['python', 'sql', 'bash', 'databricks', 'snowflake', 'aws', 'azure', 'gcp', 'airflow', 'terraform']</t>
  </si>
  <si>
    <t>Senior Data Analyst/Report Writer</t>
  </si>
  <si>
    <t>Proventus Metrics</t>
  </si>
  <si>
    <t>['sas', 'sas', 'power bi', 'dax', 'sap', 'tableau', 'jira']</t>
  </si>
  <si>
    <t>Senior Website Data Analyst (Hybrid)</t>
  </si>
  <si>
    <t>Cella</t>
  </si>
  <si>
    <t>Senior Customer Data Analyst</t>
  </si>
  <si>
    <t>Senior Data Analyst - Assortment Analytics</t>
  </si>
  <si>
    <t>['sql', 'vba', 'python', 'r', 'sas', 'sas', 'c++', 'java', 'sql server', 'oracle', 'ms access', 'excel', 'spss', 'tableau']</t>
  </si>
  <si>
    <t>Senior Data Analyst - Finance Data Controls Analyst</t>
  </si>
  <si>
    <t>['sql', 'alteryx', 'tableau', 'excel', 'powerpoint', 'sharepoint']</t>
  </si>
  <si>
    <t>CARE UMR Senior Data Analyst - Hybrid in New York or New Jersey</t>
  </si>
  <si>
    <t>SIGDEV Analyst - 22608</t>
  </si>
  <si>
    <t>Senior Medical Data Analyst</t>
  </si>
  <si>
    <t>Senior Data Analyst - Insurance</t>
  </si>
  <si>
    <t>PMA Insurance Group</t>
  </si>
  <si>
    <t>['sql', 'tableau', 'qlik', 'sharepoint', 'jira', 'confluence']</t>
  </si>
  <si>
    <t>Senior Data Science Analyst</t>
  </si>
  <si>
    <t>Senior Data Engineer</t>
  </si>
  <si>
    <t>Creve Coeur, MO</t>
  </si>
  <si>
    <t>['python', 'java', 'spark', 'hadoop']</t>
  </si>
  <si>
    <t>Altimate AI</t>
  </si>
  <si>
    <t>['sql', 'python', 'snowflake', 'aws', 'airflow', 'git', 'kubernetes', 'slack']</t>
  </si>
  <si>
    <t>Docker</t>
  </si>
  <si>
    <t>['c', 'python', 'sql', 'snowflake', 'bigquery', 'kafka', 'looker', 'tableau', 'docker']</t>
  </si>
  <si>
    <t>Senior Data Engineer (V)</t>
  </si>
  <si>
    <t>['python', 'scala', 'sql', 'nosql', 'redshift', 'spark', 'tableau', 'git', 'terraform', 'jira']</t>
  </si>
  <si>
    <t>Senior Data Software Engineer</t>
  </si>
  <si>
    <t>Podgorica, Montenegro</t>
  </si>
  <si>
    <t>EPAM Systems</t>
  </si>
  <si>
    <t>['sql', 'nosql', 'azure', 'aws', 'gcp', 'databricks', 'spark', 'kafka', 'excel']</t>
  </si>
  <si>
    <t>Azure Senior Data Engineer</t>
  </si>
  <si>
    <t>['sql', 'c#', 'python', 'java', 'scala', 'sql server', 'azure', 'aws', 'redshift', 'databricks', 'snowflake', 'pyspark', 'pandas', 'spark', 'linux', 'power bi', 'alteryx', 'tableau', 'qlik', 'ssis', 'ssrs', 'git', 'terraform']</t>
  </si>
  <si>
    <t>Senior Data Engineer - Loyalty and Benefits Programs - Data Product Development</t>
  </si>
  <si>
    <t>['sql', 'no-sql', 'javascript', 'sql server', 'db2', 'oracle', 'spring', 'hadoop', 'jquery', 'jenkins']</t>
  </si>
  <si>
    <t>Senior Azure Data Engineer</t>
  </si>
  <si>
    <t>['sql', 'nosql', 'python', 'c#', 'powershell', 'postgresql', 'azure', 'tableau']</t>
  </si>
  <si>
    <t>Senior Data Analytics Engineer</t>
  </si>
  <si>
    <t>['sql', 'elasticsearch', 'aws', 'snowflake', 'kafka', 'airflow', 'spark', 'tableau', 'kubernetes']</t>
  </si>
  <si>
    <t>Data Management Infrastructure Lead</t>
  </si>
  <si>
    <t>Air Products</t>
  </si>
  <si>
    <t>['azure', 'sap', 'qlik', 'terraform']</t>
  </si>
  <si>
    <t>GDS Consulting D&amp;A Informatica Data Engineer - Senior</t>
  </si>
  <si>
    <t>Sr. Data Engineer &amp; Architect</t>
  </si>
  <si>
    <t>QSC</t>
  </si>
  <si>
    <t>['sql', 'nosql', 'python', 'scala', 'java', 'aws', 'azure', 'snowflake', 'redshift', 'bigquery', 'graphql', 'hadoop', 'spark', 'airflow', 'flow', 'kubernetes', 'docker']</t>
  </si>
  <si>
    <t>Senior Big Data Engineer - Hybrid Denver, CO</t>
  </si>
  <si>
    <t>GridX, Inc.</t>
  </si>
  <si>
    <t>['python', 'java', 'scala', 'snowflake', 'spark', 'airflow', 'hadoop', 'kafka', 'excel', 'git']</t>
  </si>
  <si>
    <t>Senior Data Infrastructure Engineer</t>
  </si>
  <si>
    <t>Seoul, South Korea</t>
  </si>
  <si>
    <t>KRAFTON</t>
  </si>
  <si>
    <t>['hadoop', 'kubernetes']</t>
  </si>
  <si>
    <t>Jaris, inc</t>
  </si>
  <si>
    <t>['sql', 'postgresql', 'aws', 'airflow', 'flow', 'docker']</t>
  </si>
  <si>
    <t>['java', 'python', 'scala', 'sql', 'nosql', 'azure', 'aws', 'gcp', 'databricks', 'spark', 'kafka']</t>
  </si>
  <si>
    <t>['sql', 'postgresql', 'mysql', 'snowflake', 'aws', 'azure', 'hadoop', 'spark', 'ssis', 'flow', 'jira']</t>
  </si>
  <si>
    <t>Senior Data Engineer (REMOTE)</t>
  </si>
  <si>
    <t>DICK'S Sporting Goods</t>
  </si>
  <si>
    <t>['python', 'scala', 'c++', 'java', 'sql', 'go', 'kotlin', 'nosql', 'snowflake', 'redshift', 'databricks', 'azure', 'aws', 'gcp', 'kafka', 'spark', 'airflow', 'qlik', 'microstrategy', 'tableau', 'looker', 'unity', 'github', 'jira', 'confluence']</t>
  </si>
  <si>
    <t>['go', 'sql', 'python', 'r', 'aws', 'redshift', 'bigquery']</t>
  </si>
  <si>
    <t>Sr Data Engineer, AI</t>
  </si>
  <si>
    <t>Kennett Square, PA</t>
  </si>
  <si>
    <t>Constellation</t>
  </si>
  <si>
    <t>['java', 'c#', 'python', 'sql', 't-sql', 'azure', 'spark', 'node.js', 'unix', 'git', 'github', 'jira', 'confluence']</t>
  </si>
  <si>
    <t>Lifespark: Sr. Data Engineer</t>
  </si>
  <si>
    <t>St Louis Park, MN</t>
  </si>
  <si>
    <t>Lifespark Group LLC</t>
  </si>
  <si>
    <t>Senior Data Engineer / Architect</t>
  </si>
  <si>
    <t>['python', 'sql', 'java', 'c#', 'scala', 'r', 'aws', 'azure', 'gcp', 'snowflake', 'bigquery', 'redshift', 'databricks', 'airflow', 'spark', 'kafka']</t>
  </si>
  <si>
    <t>Senior Data Engineer, 3PX Private Pricing - Analytics &amp; Insights</t>
  </si>
  <si>
    <t>['sql', 'python', 'java', 'scala', 'aws']</t>
  </si>
  <si>
    <t>Sr. Data Engineer_NYC</t>
  </si>
  <si>
    <t>['sql', 'python', 'snowflake', 'azure', 'pyspark']</t>
  </si>
  <si>
    <t>Data Engineer/Python SR</t>
  </si>
  <si>
    <t>['python', 'powerpoint']</t>
  </si>
  <si>
    <t>Sr. Manager, Data Engineering, Nbcu Media Group</t>
  </si>
  <si>
    <t>['python', 'java', 'scala', 'aws', 'snowflake', 'databricks', 'airflow', 'spark', 'kubernetes']</t>
  </si>
  <si>
    <t>Senior Data Engineer - Oracle SQL and PL/SQL</t>
  </si>
  <si>
    <t>Senior Data Engineer/Scientist</t>
  </si>
  <si>
    <t>Samsara</t>
  </si>
  <si>
    <t>Senior Data Engineer, Analytics &amp; Insights</t>
  </si>
  <si>
    <t>Frankford, NJ</t>
  </si>
  <si>
    <t>['sql', 'python', 'scala', 'azure', 'databricks', 'cognos', 'flow', 'github']</t>
  </si>
  <si>
    <t>Senior Data Engineer, Ring Data Science and Engineering</t>
  </si>
  <si>
    <t>['sql', 'python', 'dynamodb', 'elasticsearch', 'redshift', 'aws', 'spark', 'hadoop']</t>
  </si>
  <si>
    <t>Senior Cloud Data Engineer</t>
  </si>
  <si>
    <t>OAT Orion Advisor Technology, LLC</t>
  </si>
  <si>
    <t>['sql', 'c#', 'dynamodb', 'sql server', 'aws', 'redshift', 'snowflake', 'kafka']</t>
  </si>
  <si>
    <t>Senior Data Engineer - Snowflake</t>
  </si>
  <si>
    <t>Albano Systems, Inc.</t>
  </si>
  <si>
    <t>['sql', 'javascript', 't-sql', 'sql server', 'snowflake', 'aws', 'ssis', 'ssrs', 'github', 'jenkins']</t>
  </si>
  <si>
    <t>Amazee Global Ventures Inc</t>
  </si>
  <si>
    <t>['t-sql', 'sql', 'ssis', 'github', 'jenkins']</t>
  </si>
  <si>
    <t>['sql', 'python', 'dynamodb', 'elasticsearch', 'aws', 'redshift', 'spark', 'hadoop']</t>
  </si>
  <si>
    <t>Orion</t>
  </si>
  <si>
    <t>Sr. Data BI/Engineer</t>
  </si>
  <si>
    <t>United Global Technologies</t>
  </si>
  <si>
    <t>Senior Data Engineer (Full Time role)</t>
  </si>
  <si>
    <t>iPivot, LLC</t>
  </si>
  <si>
    <t>['python', 'sql', 'sql server', 'databricks', 'redshift', 'snowflake', 'spark', 'pyspark', 'airflow']</t>
  </si>
  <si>
    <t>Senior Principal Data Engineer</t>
  </si>
  <si>
    <t>Portland, ME</t>
  </si>
  <si>
    <t>['java', 'c#', 'golang', 'python', 'sql', 'aws', 'azure', 'gcp', 'kafka', 'spark']</t>
  </si>
  <si>
    <t>Hirewell</t>
  </si>
  <si>
    <t>['sql', 'azure', 'unify']</t>
  </si>
  <si>
    <t>Senior Data Engineer - ETL and Data Migration Specialist</t>
  </si>
  <si>
    <t>['db2', 'oracle']</t>
  </si>
  <si>
    <t>Senior Lead Data Engineer</t>
  </si>
  <si>
    <t>Senior Data Engineer, Data Platforms - Full-time</t>
  </si>
  <si>
    <t>Global Partners</t>
  </si>
  <si>
    <t>['python', 'sql', 'aws', 'snowflake', 'gcp', 'azure', 'bigquery', 'redshift', 'airflow', 'spark', 'kafka', 'kubernetes', 'docker', 'terraform', 'jenkins', 'gitlab', 'github', 'zoom']</t>
  </si>
  <si>
    <t>Senior Data Engineer, Data Platforms - Now Hiring</t>
  </si>
  <si>
    <t>Stoneham, MA</t>
  </si>
  <si>
    <t>Senior Enterprise Data Engineer</t>
  </si>
  <si>
    <t>Hales Location, NH</t>
  </si>
  <si>
    <t>TriNet USA</t>
  </si>
  <si>
    <t>['python', 'sql', 'shell', 'perl', 'aws', 'azure', 'snowflake', 'redshift', 'oracle', 'pyspark', 'unix', 'tableau']</t>
  </si>
  <si>
    <t>Senior Lead Data Engineer (Python, Spark, AWS)</t>
  </si>
  <si>
    <t>['python', 'scala', 'java', 'nosql', 'sql', 'mongo', 'shell', 'dynamodb', 'mysql', 'cassandra', 'aws', 'redshift', 'snowflake', 'azure', 'spark', 'airflow', 'hadoop', 'kafka']</t>
  </si>
  <si>
    <t>Senior Data Engineer (Python, AWS, Spark)</t>
  </si>
  <si>
    <t>['python', 'java', 'scala', 'nosql', 'sql', 'mongo', 'shell', 'mysql', 'cassandra', 'aws', 'redshift', 'snowflake', 'azure', 'databricks', 'spark', 'hadoop', 'kafka']</t>
  </si>
  <si>
    <t>Senior Data Engineer - Hybrid</t>
  </si>
  <si>
    <t>Colleyville, TX</t>
  </si>
  <si>
    <t>['java', 'python', 'bigquery', 'snowflake', 'redshift', 'gcp', 'airflow']</t>
  </si>
  <si>
    <t>Senior Data Engineer - Hybrid - Now Hiring</t>
  </si>
  <si>
    <t>Cherry Hills Village, CO</t>
  </si>
  <si>
    <t>Senior Database Engineer</t>
  </si>
  <si>
    <t>['sql', 'oracle', 'aws', 'unix', 'jenkins']</t>
  </si>
  <si>
    <t>Senior Data Engineer-Databricks, Python</t>
  </si>
  <si>
    <t>Indotronix UK</t>
  </si>
  <si>
    <t>['python', 'sql', 'databricks', 'azure', 'spark', 'pyspark', 'kafka', 'hadoop']</t>
  </si>
  <si>
    <t>Senior BI Developer (P164)</t>
  </si>
  <si>
    <t>84.51</t>
  </si>
  <si>
    <t>['sql', 'databricks', 'azure', 'dax']</t>
  </si>
  <si>
    <t>Broadview, IL</t>
  </si>
  <si>
    <t>Senior Backend Engineer, Data Platform</t>
  </si>
  <si>
    <t>Postscript</t>
  </si>
  <si>
    <t>['go', 'python', 'nosql', 'aws', 'kafka', 'terraform']</t>
  </si>
  <si>
    <t>Senior Data Engineer - ETL SSIS Microsoft stack - FTE</t>
  </si>
  <si>
    <t>Principal Database Engineer, Oracle SaaS</t>
  </si>
  <si>
    <t>['shell', 'perl', 'python', 'go', 'oracle', 'aws', 'azure', 'gcp']</t>
  </si>
  <si>
    <t>Senior Data Engineer: III - Power BI</t>
  </si>
  <si>
    <t>C4 Technical Services</t>
  </si>
  <si>
    <t>['python', 'sql', 'azure', 'snowflake', 'power bi', 'sap']</t>
  </si>
  <si>
    <t>AVP, Senior Data Engineer</t>
  </si>
  <si>
    <t>['go', 'mysql', 'oracle', 'hadoop', 'spark', 'kafka']</t>
  </si>
  <si>
    <t>Senior Data Engineer (Hybrid)</t>
  </si>
  <si>
    <t>Yeah! Global</t>
  </si>
  <si>
    <t>['sql', 'python', 'golang', 'databricks', 'aws', 'gcp', 'airflow']</t>
  </si>
  <si>
    <t>Senior Data Engineer - AWS, Java, Python, Remote</t>
  </si>
  <si>
    <t>Solutionery</t>
  </si>
  <si>
    <t>['java', 'python', 'sql', 'nosql', 'aws', 'redshift', 'hadoop', 'spark']</t>
  </si>
  <si>
    <t>Homewerks Worldwide</t>
  </si>
  <si>
    <t>['sql', 'sql server', 'power bi', 'ssis', 'ssrs', 'excel', 'flow']</t>
  </si>
  <si>
    <t>Snowflake Data Engineer — Sr</t>
  </si>
  <si>
    <t>Senior Data Engineer / Analyst</t>
  </si>
  <si>
    <t>CARE IT SERVICES INC</t>
  </si>
  <si>
    <t>['postgresql', 'aws', 'spark', 'kafka', 'tableau', 'docker', 'gitlab']</t>
  </si>
  <si>
    <t>Google Cloud Data Engineer [No-Code/Low-Code]-Senior Manager</t>
  </si>
  <si>
    <t>Senior Data Engineer (USA based, Hybrid)</t>
  </si>
  <si>
    <t>Bitcoin Devs Company</t>
  </si>
  <si>
    <t>['sql', 'python', 'java', 'databricks', 'bigquery', 'snowflake', 'spark', 'hadoop', 'flow']</t>
  </si>
  <si>
    <t>Senior Data Engineer / First Hire</t>
  </si>
  <si>
    <t>['python', 'sql', 'snowflake', 'bigquery', 'airflow', 'kafka', 'flow']</t>
  </si>
  <si>
    <t>Sr. Data Engineer-GCP</t>
  </si>
  <si>
    <t>CNA Insurance</t>
  </si>
  <si>
    <t>['go', 'python', 'sql', 'java', 'bigquery', 'aws', 'redshift', 'gcp', 'spark', 'github']</t>
  </si>
  <si>
    <t>Senior Data Engineer/ Data Engineering Architect</t>
  </si>
  <si>
    <t>DESIGNLIBRO INC</t>
  </si>
  <si>
    <t>['python', 'java', 'mongodb', 'mongodb', 'elasticsearch', 'snowflake', 'bigquery', 'aws', 'kafka', 'spring']</t>
  </si>
  <si>
    <t>Data Management Tech Lead</t>
  </si>
  <si>
    <t>Sr Systems Engineer (Data Protection)- Secret Cleared</t>
  </si>
  <si>
    <t>Latitude Inc</t>
  </si>
  <si>
    <t>Core Processor Application Dev – Enterprise Data &amp; Analytics Senior Data Engineer</t>
  </si>
  <si>
    <t>Rancho San Diego, CA</t>
  </si>
  <si>
    <t>Mission Fed</t>
  </si>
  <si>
    <t>['sql', 'python', 'sql server', 'azure', 'databricks', 'spark', 'power bi', 'ssis', 'ssrs']</t>
  </si>
  <si>
    <t>Senior Data Engineer (dbt Core &amp; Azure)</t>
  </si>
  <si>
    <t>Melbourne VIC, Australia</t>
  </si>
  <si>
    <t>Maltem Australia</t>
  </si>
  <si>
    <t>Senior Data Engineer with Python</t>
  </si>
  <si>
    <t>Globant</t>
  </si>
  <si>
    <t>['python', 'java']</t>
  </si>
  <si>
    <t>Senior Data Engineer - Now Hiring</t>
  </si>
  <si>
    <t>Fisher Investments</t>
  </si>
  <si>
    <t>Gresham, OR</t>
  </si>
  <si>
    <t>Portland, CO</t>
  </si>
  <si>
    <t>Sr Data Engineer-Xumo - Now Hiring</t>
  </si>
  <si>
    <t>Portola Hills, CA</t>
  </si>
  <si>
    <t>Senior Data Engineer with AWS Expertise</t>
  </si>
  <si>
    <t>Sr. Data Engineer (SQL, Python, Snowflake)</t>
  </si>
  <si>
    <t>Sol IT Solutions Inc</t>
  </si>
  <si>
    <t>['python', 'sql', 'scala', 'snowflake', 'spark', 'airflow']</t>
  </si>
  <si>
    <t>Senior AWS Database Engineer</t>
  </si>
  <si>
    <t>T-Rex Solutions</t>
  </si>
  <si>
    <t>['sql', 'python', 'shell', 'bash', 'sql server', 'postgresql', 'mysql', 'aws', 'oracle', 'aurora', 'redshift']</t>
  </si>
  <si>
    <t>Senior Data Engineer (SAP S/4 HANA Data Migration and...</t>
  </si>
  <si>
    <t>Talent Connect</t>
  </si>
  <si>
    <t>Senior Data Engineer - Chennai/Banglore/Hyderabad/Trivandrum, India</t>
  </si>
  <si>
    <t>['python', 'snowflake', 'databricks', 'airflow', 'spark']</t>
  </si>
  <si>
    <t>AWS Data Engineer, Senior</t>
  </si>
  <si>
    <t>Vaco Technology</t>
  </si>
  <si>
    <t>Reinsurance Group of America, Incorporated</t>
  </si>
  <si>
    <t>['javascript', 'sql', 'nosql', 'mongo', 'mysql', 'oracle', 'react', 'jquery', 'angular', 'excel', 'docker', 'ansible']</t>
  </si>
  <si>
    <t>Senior Data Engineer - Data Science</t>
  </si>
  <si>
    <t>['r', 'python', 'java', 'scala', 'php', 'javascript', 'c', 'spark', 'unix', 'tableau', 'git']</t>
  </si>
  <si>
    <t>Senior Healthcare Data Engineer with Snowflake &amp; Looker Expertise</t>
  </si>
  <si>
    <t>Senior Manager, Data Engineering</t>
  </si>
  <si>
    <t>['aws', 'gcp', 'azure', 'docker', 'terraform', 'jenkins', 'git']</t>
  </si>
  <si>
    <t>Big Data Platform Senior Engineer - Assistant Vice President</t>
  </si>
  <si>
    <t>['sql', 'java', 'c++', 'python', 'nosql', 'hadoop', 'spark', 'excel']</t>
  </si>
  <si>
    <t>Senior Data Engineer - Python &amp; AWS</t>
  </si>
  <si>
    <t>['python', 'sql', 'mysql', 'postgresql', 'aws', 'pandas', 'flask', 'fastapi', 'git', 'atlassian', 'confluence', 'jira']</t>
  </si>
  <si>
    <t>Senior Data Engineer, Data Governance</t>
  </si>
  <si>
    <t>PayJoy</t>
  </si>
  <si>
    <t>['python', 'sql', 'scala', 'java', 'nosql', 'mysql', 'aws', 'gcp', 'aurora', 'azure', 'snowflake', 'databricks', 'spark', 'kafka', 'airflow', 'flow']</t>
  </si>
  <si>
    <t>AWS Senior Data Engineer</t>
  </si>
  <si>
    <t>Beaverton, OR</t>
  </si>
  <si>
    <t>['python', 'sql', 'aws', 'snowflake', 'spark', 'kafka', 'airflow', 'tableau', 'github', 'jenkins']</t>
  </si>
  <si>
    <t>Yorkshire Global Solutions Inc.</t>
  </si>
  <si>
    <t>['pyspark']</t>
  </si>
  <si>
    <t>Senior Data Engineer/Architect</t>
  </si>
  <si>
    <t>Minnesota City, MN</t>
  </si>
  <si>
    <t>['python', 'r', 'java', 'scala', 'nosql', 'hadoop', 'unix']</t>
  </si>
  <si>
    <t>01460 Continental Casualty Company</t>
  </si>
  <si>
    <t>Senior Staff Engineer - Data</t>
  </si>
  <si>
    <t>Harry's Inc.</t>
  </si>
  <si>
    <t>['python', 'sql', 'aws', 'redshift', 'snowflake', 'bigquery', 'graphql', 'pyspark', 'airflow', 'sheets', 'flow', 'zoom']</t>
  </si>
  <si>
    <t>Senior Google Cloud Platform Data Engineer</t>
  </si>
  <si>
    <t>['scala', 'python', 'java', 'perl', 'shell', 'bigquery', 'spark', 'pyspark', 'kafka', 'airflow', 'hadoop', 'atlassian', 'bitbucket', 'jenkins', 'jira', 'confluence']</t>
  </si>
  <si>
    <t>Senior Data Engineer - Shockwave Medical</t>
  </si>
  <si>
    <t>['python', 'sql', 'go', 'azure', 'snowflake', 'oracle', 'power bi']</t>
  </si>
  <si>
    <t>Rakuten International</t>
  </si>
  <si>
    <t>['nosql', 'sql', 'bash', 'python', 'golang', 'postgresql', 'mysql', 'aws', 'terraform', 'jenkins', 'github', 'kubernetes']</t>
  </si>
  <si>
    <t>Data Engineer Sr</t>
  </si>
  <si>
    <t>The PNC Financial Services Group</t>
  </si>
  <si>
    <t>['hadoop', 'phoenix', 'jira', 'confluence']</t>
  </si>
  <si>
    <t>Senior Director, Data Engineering</t>
  </si>
  <si>
    <t>['python', 'java', 'scala', 'gcp']</t>
  </si>
  <si>
    <t>Senior Data Engineer, CASM Platform</t>
  </si>
  <si>
    <t>Hull, MA</t>
  </si>
  <si>
    <t>The Computer Merchant, LTD.</t>
  </si>
  <si>
    <t>['python', 'sql', 'databricks', 'aws', 'pyspark', 'react.js', 'power bi', 'tableau', 'docker', 'kubernetes']</t>
  </si>
  <si>
    <t>Senior Data Warehouse Architect</t>
  </si>
  <si>
    <t>AVP, Principal Data Engineer</t>
  </si>
  <si>
    <t>['nosql', 'go', 'mysql', 'cassandra', 'oracle', 'aws', 'spark', 'kafka', 'hadoop']</t>
  </si>
  <si>
    <t>Sr Data Engineer, Payment Optimization Analytics</t>
  </si>
  <si>
    <t>['sql', 'python', 'bash', 'shell', 'bigquery', 'gcp', 'aws', 'azure', 'airflow', 'spark', 'unix', 'sap', 'kubernetes']</t>
  </si>
  <si>
    <t>Senior Data Modeler/Metadata Engineer with Security Clearance</t>
  </si>
  <si>
    <t>Data Management SME</t>
  </si>
  <si>
    <t>Virtusa</t>
  </si>
  <si>
    <t>['aws', 'azure', 'databricks', 'snowflake']</t>
  </si>
  <si>
    <t>Senior Clinical Data Engineer, Hybrid ( IL-Based)</t>
  </si>
  <si>
    <t>['sql', 'python', 'r', 'sql server', 'oracle', 'aws', 'azure', 'airflow', 'plotly', 'rshiny', 'tableau', 'flow', 'jira', 'confluence']</t>
  </si>
  <si>
    <t>Senior / Principal Backend Engineer – Data Platform</t>
  </si>
  <si>
    <t>Dematic</t>
  </si>
  <si>
    <t>['go', 'sql', 'python', 'gcp', 'bigquery', 'spark', 'airflow', 'kafka', 'docker', 'kubernetes']</t>
  </si>
  <si>
    <t>Senior Principal Big Data Engineer-R-232670</t>
  </si>
  <si>
    <t>Mastercard</t>
  </si>
  <si>
    <t>['nosql', 'databricks', 'snowflake', 'aws', 'azure', 'hadoop', 'spark', 'kafka']</t>
  </si>
  <si>
    <t>Lenexa, KS</t>
  </si>
  <si>
    <t>Capstone IT Staffing</t>
  </si>
  <si>
    <t>['python', 'sql', 'nosql', 'sql server', 'databricks', 'azure', 'aws', 'spark', 'kafka', 'ssis', 'power bi', 'jenkins']</t>
  </si>
  <si>
    <t>Senior Data Engineer with Informatica</t>
  </si>
  <si>
    <t>['python', 'shell', 'sql', 'powershell', 'sql server', 'postgresql', 'aws', 'azure', 'oracle', 'snowflake', 'redshift', 'bigquery', 'spark', 'hadoop']</t>
  </si>
  <si>
    <t>Senior Data Engineer - CBP or DHS Public Trust Clearance</t>
  </si>
  <si>
    <t>ALTA IT Services</t>
  </si>
  <si>
    <t>['sql', 'python', 'scala', 'db2', 'cassandra', 'dynamodb', 'databricks', 'oracle', 'spark', 'hadoop', 'qlik', 'sap', 'splunk']</t>
  </si>
  <si>
    <t>['sql', 'java', 'python', 'mysql', 'snowflake', 'azure', 'oracle', 'aws', 'power bi', 'tableau', 'github', 'bitbucket']</t>
  </si>
  <si>
    <t>Data Engineer Python  Senior</t>
  </si>
  <si>
    <t>ALTEN</t>
  </si>
  <si>
    <t>['python', 'sql', 'mysql', 'postgresql', 'jenkins']</t>
  </si>
  <si>
    <t>['sql', 't-sql', 'sql server', 'azure', 'databricks', 'ssis']</t>
  </si>
  <si>
    <t>Sr BIE, Data, eNgineering and Analytics (DNA)</t>
  </si>
  <si>
    <t>['sql', 'python', 'perl', 'mysql', 'redshift', 'oracle', 'aws', 'unix', 'tableau']</t>
  </si>
  <si>
    <t>Senior Engineer, Data Platforms</t>
  </si>
  <si>
    <t>CoreWeave</t>
  </si>
  <si>
    <t>Senior Data &amp; Analytics Platform Engineer</t>
  </si>
  <si>
    <t>['python', 'sql', 'powershell', 'snowflake', 'azure', 'github']</t>
  </si>
  <si>
    <t>Senior Technology Manager - Data Engineering - Global Information Security</t>
  </si>
  <si>
    <t>['python', 'scala', 'php', 'sql', 'mysql', 'oracle', 'aws', 'azure', 'kafka', 'hadoop', 'unix', 'bitbucket']</t>
  </si>
  <si>
    <t>AVP, Senior Data Engineer - Full-time</t>
  </si>
  <si>
    <t>['scala', 'python', 'go', 'redshift', 'oracle', 'hadoop', 'spark', 'kafka', 'git', 'jenkins']</t>
  </si>
  <si>
    <t>Senior Manager- Data Engineering</t>
  </si>
  <si>
    <t>['powershell', 'python', 'gcp', 'snowflake', 'azure', 'gdpr', 'cognos', 'tableau', 'power bi', 'ssis', 'github']</t>
  </si>
  <si>
    <t>Senior Data Engineer - (GCP, API, Kafka)</t>
  </si>
  <si>
    <t>['sql', 'nosql', 'python', 'bash', 'shell', 'bigquery', 'gcp', 'aws', 'azure', 'airflow', 'kafka', 'spark', 'unix', 'github', 'jenkins', 'kubernetes', 'git']</t>
  </si>
  <si>
    <t>Senior Data Engineer-Python/bash/shell(SE3)</t>
  </si>
  <si>
    <t>Senior Data Operations Engineer</t>
  </si>
  <si>
    <t>Moen</t>
  </si>
  <si>
    <t>['sql', 'python', 'snowflake', 'oracle', 'git', 'github']</t>
  </si>
  <si>
    <t>['nosql', 'sql', 'python']</t>
  </si>
  <si>
    <t>Senior Azure Data Engineer - Databricks / Google Cloud Platform</t>
  </si>
  <si>
    <t>['python', 'sql', 'java', 'azure', 'databricks', 'power bi', 'tableau', 'flow']</t>
  </si>
  <si>
    <t>Cyber SDC - Data Visualization Engineer - Senior - Consulting - Location Open</t>
  </si>
  <si>
    <t>['python', 'c', 'java', 'perl', 'shell', 'sql', 'azure', 'aws', 'graphql', 'windows', 'unix', 'linux', 'splunk', 'terraform', 'github', 'git']</t>
  </si>
  <si>
    <t>Veriff</t>
  </si>
  <si>
    <t>['swift', 'python', 'go', 'postgresql', 'aws', 'airflow', 'kubernetes', 'terraform', 'ansible']</t>
  </si>
  <si>
    <t>Senior Data Engineer / Beverly Hills</t>
  </si>
  <si>
    <t>['mongodb', 'mongodb', 'postgresql', 'numpy', 'pandas', 'flask']</t>
  </si>
  <si>
    <t>Lirio</t>
  </si>
  <si>
    <t>['sql', 'python', 'javascript', 'snowflake', 'airflow', 'docker']</t>
  </si>
  <si>
    <t>Senior Data Engineer (Hybrid) - Clinical Operations</t>
  </si>
  <si>
    <t>['scala', 'python', 'java', 'sql', 'aws', 'hadoop', 'spark', 'airflow', 'terraform']</t>
  </si>
  <si>
    <t>Google Cloud Platform Data Engineer - Senior Manager</t>
  </si>
  <si>
    <t>['sql', 'snowflake', 'databricks', 'bigquery', 'hadoop', 'spark', 'kafka', 'looker', 'tableau', 'flow', 'terraform']</t>
  </si>
  <si>
    <t>Sr Data Architect</t>
  </si>
  <si>
    <t>Senior Data Engineer, MVP Analytics &amp; Data Engineering</t>
  </si>
  <si>
    <t>Jessup, MD</t>
  </si>
  <si>
    <t>['sql', 'python', 'scala', 'java', 'c#', 'powershell', 'sql server', 'aws', 'redshift', 'aurora', 'oracle', 'spark', 'pandas', 'tableau', 'power bi']</t>
  </si>
  <si>
    <t>Senior Data Engineer, Financial Platform</t>
  </si>
  <si>
    <t>Block Inc</t>
  </si>
  <si>
    <t>['sql', 'python', 'c', 'mysql', 'snowflake', 'bigquery', 'airflow']</t>
  </si>
  <si>
    <t>Sr .Cloud Architect- Data Engineering $ GenAI focused</t>
  </si>
  <si>
    <t>['python', 'scala', 'aws', 'redshift']</t>
  </si>
  <si>
    <t>Espoo, Finland</t>
  </si>
  <si>
    <t>ICEYE</t>
  </si>
  <si>
    <t>['python', 'sql', 'aws', 'airflow', 'excel', 'docker', 'kubernetes', 'terraform']</t>
  </si>
  <si>
    <t>Sr .Cloud Architect- Data Engineering &amp; GenAI focused</t>
  </si>
  <si>
    <t>Senior Data Engineer - Full-time</t>
  </si>
  <si>
    <t>Senior Data Engineer - Synechron Inc.</t>
  </si>
  <si>
    <t>['nosql', 'mongodb', 'mongodb', 'mysql', 'postgresql', 'cassandra']</t>
  </si>
  <si>
    <t>Senior Data Engineer - Only on W2 - Need Locals</t>
  </si>
  <si>
    <t>['sql', 't-sql', 'azure', 'snowflake', 'aws', 'power bi', 'excel', 'git', 'terraform']</t>
  </si>
  <si>
    <t>Sr. Data Analytics Engineer (Azure)</t>
  </si>
  <si>
    <t>['sql', 'python', 'scala', 'r', 'javascript', 'sql server', 'databricks', 'azure', 'aws', 'gcp', 'tableau', 'excel', 'looker', 'qlik', 'github']</t>
  </si>
  <si>
    <t>Senior Data Engineer (US)</t>
  </si>
  <si>
    <t>Senior Data Engineer, Impact</t>
  </si>
  <si>
    <t>Hellerup, Denmark</t>
  </si>
  <si>
    <t>Denmark</t>
  </si>
  <si>
    <t>Novo Nordisk Foundation</t>
  </si>
  <si>
    <t>['sql', 'python', 'r', 'databricks', 'azure', 'pyspark', 'jupyter']</t>
  </si>
  <si>
    <t>Senior Data Engineer - GenAI</t>
  </si>
  <si>
    <t>['python', 'azure', 'databricks', 'pyspark', 'kubernetes']</t>
  </si>
  <si>
    <t>Data Center Operations Site Lead, JoinOCI</t>
  </si>
  <si>
    <t>['go', 'oracle', 'linux', 'jira', 'confluence']</t>
  </si>
  <si>
    <t>Senior Data Integration Engineer</t>
  </si>
  <si>
    <t>Senior Data Engineer (Managing Lead) - NTIA Contract</t>
  </si>
  <si>
    <t>hatch I.T.</t>
  </si>
  <si>
    <t>['python', 'javascript', 'java', 'matlab', 'sql', 'nosql', 'mongodb', 'mongodb', 'postgresql', 'elasticsearch', 'azure', 'databricks', 'spark']</t>
  </si>
  <si>
    <t>Senior Data Engineers</t>
  </si>
  <si>
    <t>Space Telescope Science Institute</t>
  </si>
  <si>
    <t>['sql', 'python', 'kafka', 'graphql']</t>
  </si>
  <si>
    <t>Sr. Data Engineer, R&amp;D Data Catalyst Team</t>
  </si>
  <si>
    <t>Amgen</t>
  </si>
  <si>
    <t>['sql', 'databricks', 'aws', 'power bi', 'dax', 'unify']</t>
  </si>
  <si>
    <t>Sr Data Engineer – MLC Account Solutions Team - Hybrid</t>
  </si>
  <si>
    <t>['python', 'aws', 'snowflake', 'redshift', 'airflow', 'unix']</t>
  </si>
  <si>
    <t>Senior Data Engineering Manager</t>
  </si>
  <si>
    <t>['python', 'c', 'dynamodb', 'elasticsearch', 'databricks', 'tableau', 'atlassian']</t>
  </si>
  <si>
    <t>Continuum Media Network Inc</t>
  </si>
  <si>
    <t>['python', 'sql', 'sql server', 'mysql', 'redshift', 'aws', 'gcp', 'azure', 'tableau', 'power bi', 'git', 'bitbucket', 'github', 'terraform', 'jenkins']</t>
  </si>
  <si>
    <t>Free State, South Africa (+3 others)</t>
  </si>
  <si>
    <t>['sql', 'python', 'bash', 'databricks', 'pyspark', 'alteryx']</t>
  </si>
  <si>
    <t>Senior Engineer, Battery Data and Modeling</t>
  </si>
  <si>
    <t>SES AI</t>
  </si>
  <si>
    <t>Senior Data Engineer W2 Only</t>
  </si>
  <si>
    <t>AMISEQ</t>
  </si>
  <si>
    <t>['sql', 'python', 'snowflake', 'bigquery', 'aws', 'redshift', 'gcp', 'tableau', 'looker', 'power bi', 'flow', 'kubernetes', 'jira', 'confluence']</t>
  </si>
  <si>
    <t>Sr. Azure Data Engineer- Finance</t>
  </si>
  <si>
    <t>Credit Sesame Senior Data Engineer - Toronto - 1 week ago experienced rdf4j airflow Engineering</t>
  </si>
  <si>
    <t>['sql', 'python', 'aws', 'pyspark', 'airflow', 'flow']</t>
  </si>
  <si>
    <t>Senior Analytics Engineer, Data Strategy</t>
  </si>
  <si>
    <t>Guy Carpenter</t>
  </si>
  <si>
    <t>['sql', 'python', 'databricks', 'snowflake', 'bigquery', 'tableau', 'looker']</t>
  </si>
  <si>
    <t>['sql', 'azure', 'databricks', 'spark']</t>
  </si>
  <si>
    <t>Senior Big Data Engineer - (Person360 &amp; MDM)</t>
  </si>
  <si>
    <t>['sql', 'python', 'gcp', 'databricks', 'azure', 'aws', 'kafka', 'spark', 'flow']</t>
  </si>
  <si>
    <t>Senior GCP Data Engineer, Reporting &amp; Analytics - Full-time</t>
  </si>
  <si>
    <t>Senior Big Data Engineer - (Person360 &amp; MDM) - Full-time</t>
  </si>
  <si>
    <t>The Clorox Company</t>
  </si>
  <si>
    <t>['python', 'sql', 'c', 'azure', 'databricks', 'aws', 'spark', 'pandas', 'power bi', 'tableau']</t>
  </si>
  <si>
    <t>Senior Staff Data Engineer - Hybrid</t>
  </si>
  <si>
    <t>Sr. Azure Data Engineer</t>
  </si>
  <si>
    <t>Resolve Tech Solutions</t>
  </si>
  <si>
    <t>['sql', 'python', 'azure', 'databricks', 'pyspark', 'power bi']</t>
  </si>
  <si>
    <t>Senior Data Center Asset Management Engineer (Virginia)</t>
  </si>
  <si>
    <t>Senior Data Engineer-Xumo</t>
  </si>
  <si>
    <t>['sql', 'python', 'r', 'mysql', 'postgresql', 'aws', 'azure', 'bigquery', 'snowflake', 'redshift', 'databricks', 'hadoop', 'spark', 'tableau', 'power bi', 'looker', 'kubernetes']</t>
  </si>
  <si>
    <t>Senior Data Engineer, HW Eng ADE (Analytics and Data Engineering)</t>
  </si>
  <si>
    <t>['python', 'sql', 'r', 'airflow', 'git']</t>
  </si>
  <si>
    <t>Senior Data Engineer, Trust Fundamentals</t>
  </si>
  <si>
    <t>['sql', 'python', 'java', 'scala', 'aws', 'redshift', 'hadoop', 'spark']</t>
  </si>
  <si>
    <t>Senior Data Engineer (Java)</t>
  </si>
  <si>
    <t>['java', 'sql', 'databricks', 'bigquery', 'gcp', 'aws', 'spark', 'airflow', 'spring', 'terraform']</t>
  </si>
  <si>
    <t>Snowflake Senior Data Engineer</t>
  </si>
  <si>
    <t>['go', 'python', 'snowflake', 'databricks', 'pyspark', 'airflow', 'flow']</t>
  </si>
  <si>
    <t>Senior Gen AI Data Engineer - Full-time</t>
  </si>
  <si>
    <t>Paytronix</t>
  </si>
  <si>
    <t>['sql', 'python', 'snowflake', 'airflow', 'looker', 'git']</t>
  </si>
  <si>
    <t>Bristol, RI</t>
  </si>
  <si>
    <t>['sql', 'python', 'sql server', 'azure', 'ssis', 'power bi']</t>
  </si>
  <si>
    <t>['python', 'sql', 'sql server', 'ssis']</t>
  </si>
  <si>
    <t>Senior Data Engineering and Visualization Engineer, iCloud - Full-time</t>
  </si>
  <si>
    <t>['go', 'sql', 'python', 'scala', 'javascript', 'aws', 'azure', 'spark', 'tableau', 'looker']</t>
  </si>
  <si>
    <t>Senior Data Engineer (CDP) - Full-time</t>
  </si>
  <si>
    <t>Nunn, CO</t>
  </si>
  <si>
    <t>['java', 'python', 'sql', 'aws', 'gcp', 'azure', 'splunk', 'flow']</t>
  </si>
  <si>
    <t>['python', 'sql', 'aws', 'databricks', 'spark', 'pyspark']</t>
  </si>
  <si>
    <t>GCP Data Engineer - Senior Manager</t>
  </si>
  <si>
    <t>W2 Senior Azure Data Engineer</t>
  </si>
  <si>
    <t>Voto Consulting LLC</t>
  </si>
  <si>
    <t>['sql', 'python', 'scala', 'azure', 'databricks', 'spark', 'kafka', 'gdpr', 'power bi', 'kubernetes']</t>
  </si>
  <si>
    <t>Senior Data Engineer (MDM team), DTG</t>
  </si>
  <si>
    <t>Prague, Czechia</t>
  </si>
  <si>
    <t>['sql', 'python', 'c++', 'c#', 'scala', 'airflow', 'kafka']</t>
  </si>
  <si>
    <t>G Groov Senior Data Engineer – Seattle – 1 week ago monthsofexperience: 84 ocaml apache kafka</t>
  </si>
  <si>
    <t>['python', 'sql', 'snowflake', 'databricks', 'aws', 'spark', 'kafka', 'hadoop', 'airflow', 'flow', 'git']</t>
  </si>
  <si>
    <t>Senior Data Systems Engineer – Integration &amp; Project Management (TS/SCI)</t>
  </si>
  <si>
    <t>Senior Data Engineer (IBM Technologies) - Full-time</t>
  </si>
  <si>
    <t>New Marshfield, OH</t>
  </si>
  <si>
    <t>['python', 'sql', 'db2', 'watson']</t>
  </si>
  <si>
    <t>Senior Data Engineer (Reasoning ML) - Full-time</t>
  </si>
  <si>
    <t>Brownsville, TX</t>
  </si>
  <si>
    <t>Oxa</t>
  </si>
  <si>
    <t>['c', 'python', 'planner']</t>
  </si>
  <si>
    <t>IN--Senior Manager GCP Data Engineer  Data Analytics  Advisory  Pune</t>
  </si>
  <si>
    <t>Senior/Lead Data Engineer</t>
  </si>
  <si>
    <t>Wichita Falls, TX</t>
  </si>
  <si>
    <t>Corporate Vice President, Sr Data Engineer - Now Hiring</t>
  </si>
  <si>
    <t>Lebanon, NJ</t>
  </si>
  <si>
    <t>New York Life Insurance Co</t>
  </si>
  <si>
    <t>['python', 'sql', 'scala', 'aws', 'databricks', 'azure', 'gcp', 'pyspark', 'spark', 'git']</t>
  </si>
  <si>
    <t>Sr Team Manager, Data Engineering - Hybrid</t>
  </si>
  <si>
    <t>['sql', 'python', 'sql server', 'ssis', 'ssrs', 'github']</t>
  </si>
  <si>
    <t>Senior AWS Data Engineer [Equity &amp; Fixed Income asset/ Indices experience]</t>
  </si>
  <si>
    <t>['python', 'aws', 'spark']</t>
  </si>
  <si>
    <t>Sr. Data Engineer Onsite - San Francisco Bay Area (Real Time Streaming Audio/Video)</t>
  </si>
  <si>
    <t>HiredAi</t>
  </si>
  <si>
    <t>Vivaldi</t>
  </si>
  <si>
    <t>['python', 'sql', 'postgresql', 'aws', 'redshift', 'snowflake', 'kafka', 'airflow', 'docker']</t>
  </si>
  <si>
    <t>Senior Data Engineer - Visualization</t>
  </si>
  <si>
    <t>CAVA</t>
  </si>
  <si>
    <t>['sql', 'aws', 'gcp', 'azure', 'airflow', 'tableau']</t>
  </si>
  <si>
    <t>Data Solutions Engineer Senior</t>
  </si>
  <si>
    <t>Black Hills Energy</t>
  </si>
  <si>
    <t>['sql', 'azure', 'spark', 'power bi']</t>
  </si>
  <si>
    <t>Senior Data Engineer, Bank Tech</t>
  </si>
  <si>
    <t>Senior Data Engineer Needed for Complex Projects</t>
  </si>
  <si>
    <t>['nosql', 'mongodb', 'mongodb', 'python', 'mysql', 'postgresql', 'redis', 'aws', 'pyspark', 'hadoop', 'github', 'docker']</t>
  </si>
  <si>
    <t>Senior Clinical Data Engineer</t>
  </si>
  <si>
    <t>['sas', 'sas', 'r', 'swift', 'sql']</t>
  </si>
  <si>
    <t>Senior Data Engineer (Enterprise Platforms Technology)</t>
  </si>
  <si>
    <t>Senior Data Engineer, Data Platform - IntelliScript (Remote)</t>
  </si>
  <si>
    <t>['sql', 'python', 'scala', 'mongodb', 'mongodb', 'c', 'sql server', 'postgresql', 'databricks', 'aws', 'azure', 'snowflake', 'unity', 'terraform']</t>
  </si>
  <si>
    <t>Senior Data Engineer - NIKE, Inc. - Full-time</t>
  </si>
  <si>
    <t>Nike</t>
  </si>
  <si>
    <t>['python', 'sql', 'aws', 'snowflake', 'spark', 'airflow', 'pyspark', 'hadoop', 'jenkins', 'git', 'jira']</t>
  </si>
  <si>
    <t>Master Reference Data-Senior Data Engineer/Business Lead - Full-time</t>
  </si>
  <si>
    <t>Truist</t>
  </si>
  <si>
    <t>['sql', 'alteryx', 'tableau']</t>
  </si>
  <si>
    <t>Senior Data Engineer - Content Data Solutions</t>
  </si>
  <si>
    <t>['sql', 'python', 'aws', 'databricks', 'snowflake', 'redshift', 'spark', 'airflow', 'pyspark']</t>
  </si>
  <si>
    <t>Senior Data Engineer (GCP Composer) - Hybrid - Now Hiring</t>
  </si>
  <si>
    <t>Haltom City, TX</t>
  </si>
  <si>
    <t>Senior Big Data Java Engineer</t>
  </si>
  <si>
    <t>Societe Generale</t>
  </si>
  <si>
    <t>['java', 'azure', 'aws', 'kafka', 'spark', 'spring', 'kubernetes', 'git']</t>
  </si>
  <si>
    <t>Senior Data Analytics Engineer - PERM!</t>
  </si>
  <si>
    <t>['python', 'aws', 'gcp', 'azure', 'matplotlib', 'plotly', 'express', 'tableau', 'power bi', 'looker']</t>
  </si>
  <si>
    <t>Senior Data Framework Development Engineer- Philadelphia, PA- Onsite</t>
  </si>
  <si>
    <t>4Cdigitech</t>
  </si>
  <si>
    <t>['python', 'java', 'scala', 'aws', 'spark', 'pyspark']</t>
  </si>
  <si>
    <t>Senior Cloud Data Engineer (GCP)</t>
  </si>
  <si>
    <t>Surescripts</t>
  </si>
  <si>
    <t>['python', 'sql', 'go', 'gcp', 'bigquery', 'airflow', 'tableau', 'power bi', 'looker', 'terraform']</t>
  </si>
  <si>
    <t>Senior Data Center Engineer</t>
  </si>
  <si>
    <t>The Trade Desk</t>
  </si>
  <si>
    <t>['bash', 'powershell', 'python', 'colocation', 'linux', 'windows', 'excel', 'git', 'jira', 'confluence']</t>
  </si>
  <si>
    <t>AVP - Data Engineering &amp; Cloud computing</t>
  </si>
  <si>
    <t>NASTECH CONSULTING</t>
  </si>
  <si>
    <t>['python', 'sql', 'databricks', 'snowflake', 'aws', 'azure']</t>
  </si>
  <si>
    <t>Senior Data Engineer-TS/SCI</t>
  </si>
  <si>
    <t>Augusta, Georgia</t>
  </si>
  <si>
    <t>['sas', 'sas', 'r', 'java', 'c', 'matlab', 'scala', 'python', 'sql', 'pandas', 'tensorflow']</t>
  </si>
  <si>
    <t>Cogniz</t>
  </si>
  <si>
    <t>['sql', 'shell', 'python', 'java', 'scala', 'nosql', 'aws', 'gcp', 'azure', 'hadoop', 'spark']</t>
  </si>
  <si>
    <t>Senior Big Data Engineer (Graph Database Focus)</t>
  </si>
  <si>
    <t>['databricks', 'aws', 'pyspark', 'django']</t>
  </si>
  <si>
    <t>Northstrat</t>
  </si>
  <si>
    <t>['sql', 'python', 'java', 'sql server', 'postgresql', 'oracle', 'aws', 'azure', 'gcp', 'hadoop', 'spark', 'kafka', 'airflow', 'ssis', 'flow']</t>
  </si>
  <si>
    <t>Senior Data Engineer I - Platform gen AI</t>
  </si>
  <si>
    <t>['python', 'aws', 'docker']</t>
  </si>
  <si>
    <t>Senior Instrument Data Engineer</t>
  </si>
  <si>
    <t>MMT</t>
  </si>
  <si>
    <t>['sql', 'c#', 'python', 'sql server', 'flow']</t>
  </si>
  <si>
    <t>Senior Enterprise Data Engineer - Full-time</t>
  </si>
  <si>
    <t>PenFed Credit Union</t>
  </si>
  <si>
    <t>['sql', 'python', 'java', 'bash', 'snowflake', 'aws', 'kafka', 'airflow', 'linux', 'flow']</t>
  </si>
  <si>
    <t>Melrose, MA</t>
  </si>
  <si>
    <t>['python', 'sql', 'aws', 'snowflake', 'gcp', 'azure', 'bigquery', 'redshift', 'airflow', 'spark', 'kafka', 'kubernetes', 'docker', 'terraform', 'jenkins', 'gitlab', 'github']</t>
  </si>
  <si>
    <t>Senior Data Engineer-Regulatory Reporting - Full-time</t>
  </si>
  <si>
    <t>Fifth Third Bank, N.A.</t>
  </si>
  <si>
    <t>['nosql', 'sql', 'windows']</t>
  </si>
  <si>
    <t>Senior Python Data Engineer (Finance Technology)</t>
  </si>
  <si>
    <t>Crypto.com</t>
  </si>
  <si>
    <t>['python', 'sql', 'airflow']</t>
  </si>
  <si>
    <t>Senior Big Data Engineer</t>
  </si>
  <si>
    <t>['python', 'sql', 'scala', 'postgresql', 'mysql', 'redshift', 'bigquery', 'gcp', 'aws', 'databricks', 'snowflake', 'hadoop', 'spark', 'kafka', 'pyspark', 'docker', 'jenkins', 'terraform', 'jira']</t>
  </si>
  <si>
    <t>Newry, ME</t>
  </si>
  <si>
    <t>Senior Data Engineer (Google Cloud Platform)</t>
  </si>
  <si>
    <t>Arizona</t>
  </si>
  <si>
    <t>Roha Tech LLC</t>
  </si>
  <si>
    <t>['python', 'java', 'scala', 'sql', 'nosql', 'mongodb', 'mongodb', 'firestore', 'bigquery', 'spark', 'airflow', 'kafka', 'spring', 'phoenix', 'express', 'terraform', 'kubernetes']</t>
  </si>
  <si>
    <t>Sr. Manager for Data Engineering (Ent. Operations - Dig. Solutions) - Bengaluru</t>
  </si>
  <si>
    <t>['sql', 'python', 'r', 'azure', 'spark', 'airflow', 'git']</t>
  </si>
  <si>
    <t>Senior Data Engineer - Cyber IAM</t>
  </si>
  <si>
    <t>['python', 'java', 'scala', 'nosql', 'sql', 'mongo', 'shell', 'cassandra', 'aws', 'databricks', 'redshift', 'azure', 'snowflake', 'spark', 'hadoop', 'kafka']</t>
  </si>
  <si>
    <t>Senior Data Engineer-Maps - Full-time</t>
  </si>
  <si>
    <t>['no-sql', 'python', 'scala', 'sql', 'shell', 'aws', 'snowflake', 'spark', 'hadoop', 'kubernetes']</t>
  </si>
  <si>
    <t>SaluteMyJob</t>
  </si>
  <si>
    <t>Sr Azure Data Engineer (Only W2 &amp; in-person interview)</t>
  </si>
  <si>
    <t>Vanator</t>
  </si>
  <si>
    <t>Senior Data Engineer Hybrid at East Hartford, Connecticut</t>
  </si>
  <si>
    <t>Marvel Infotech</t>
  </si>
  <si>
    <t>['python', 'sql', 'azure', 'kubernetes']</t>
  </si>
  <si>
    <t>Comcast Corp</t>
  </si>
  <si>
    <t>['sql', 'python', 'splunk']</t>
  </si>
  <si>
    <t>Senior Cloud Data Platform Engineer</t>
  </si>
  <si>
    <t>Analog Devices</t>
  </si>
  <si>
    <t>['python', 'sql', 'go', 'snowflake', 'azure', 'aws', 'gcp', 'spark', 'kafka', 'airflow', 'tableau', 'kubernetes']</t>
  </si>
  <si>
    <t>CNA</t>
  </si>
  <si>
    <t>Senior Data Engineer - Spatial Data</t>
  </si>
  <si>
    <t>StreetLight</t>
  </si>
  <si>
    <t>['python', 'scala', 'java', 'rust', 'sql', 'postgresql']</t>
  </si>
  <si>
    <t>Senior Data Engineer (Java) - Full-time</t>
  </si>
  <si>
    <t>Manager Senior GCP Data Engineer Pune</t>
  </si>
  <si>
    <t>['python', 'sql', 'nosql', 'gcp', 'bigquery']</t>
  </si>
  <si>
    <t>Sr Data QA Engineer (must be local to Ontario, CA)</t>
  </si>
  <si>
    <t>GavinHeath, LLC</t>
  </si>
  <si>
    <t>['python', 'sql', 'azure', 'databricks', 'pyspark', 'tableau', 'power bi']</t>
  </si>
  <si>
    <t>['java', 'python', 'sql', 'nosql', 'cassandra', 'dynamodb', 'azure', 'kafka', 'spark', 'docker', 'kubernetes']</t>
  </si>
  <si>
    <t>Senior Data Engineer, Infrastructure Services - Full-time</t>
  </si>
  <si>
    <t>['sql', 'python', 'javascript', 'snowflake', 'redshift', 'aws', 'react', 'angular', 'vue', 'tableau']</t>
  </si>
  <si>
    <t>Senior Data Engineer (Snowflake/Python) (NO H1B)</t>
  </si>
  <si>
    <t>['python', 'sql', 'snowflake', 'azure', 'pyspark']</t>
  </si>
  <si>
    <t>IT Senior Data Engineer (Hybrid)</t>
  </si>
  <si>
    <t>Berlin, CT</t>
  </si>
  <si>
    <t>Eversource Energy Service Company</t>
  </si>
  <si>
    <t>['azure', 'databricks', 'power bi', 'terraform']</t>
  </si>
  <si>
    <t>Senior Business Analyst - Senior Data Engineer Lead</t>
  </si>
  <si>
    <t>['python', 'sql', 'azure', 'redshift', 'snowflake', 'databricks', 'pyspark']</t>
  </si>
  <si>
    <t>(Locals to OREGON) - Sr. Data Engineer Databricks, Python, AWS, SQL</t>
  </si>
  <si>
    <t>['t-sql', 'sql', 'nosql', 'c#', 'java', 'python', 'scala', 'sql server', 'azure', 'oracle', 'kafka', 'spark', 'ssis', 'power bi', 'github']</t>
  </si>
  <si>
    <t>Senior Data Engineer - ETL and Cloud Migration Specialist</t>
  </si>
  <si>
    <t>Senior Engineer/Senior Azure Data Engineer Azure Synapse, Databricks &amp; Power BI</t>
  </si>
  <si>
    <t>['sql', 'nosql', 'sql server', 'azure', 'databricks', 'spark', 'power bi']</t>
  </si>
  <si>
    <t>EY-GDS Consulting-AI And DATA-GCP Data Engineer-Senior</t>
  </si>
  <si>
    <t>['python', 'sql', 'gcp', 'bigquery', 'pyspark']</t>
  </si>
  <si>
    <t>Senior Data Quality and Automation Engineer</t>
  </si>
  <si>
    <t>['sql', 'python', 'nosql', 'snowflake', 'databricks', 'kafka', 'spark', 'gdpr', 'power bi', 'microstrategy']</t>
  </si>
  <si>
    <t>Senior Data Engineer (Hybrid - AdTech | $150K-$210K + Bonus)</t>
  </si>
  <si>
    <t>['python', 'sql', 'snowflake', 'bigquery', 'redshift', 'aws', 'gcp', 'word', 'kubernetes']</t>
  </si>
  <si>
    <t>Fairfield, NJ</t>
  </si>
  <si>
    <t>Senior Data Engineer (Only local to FL)</t>
  </si>
  <si>
    <t>Infoorigin Inc</t>
  </si>
  <si>
    <t>['shell', 'sql', 'go', 'mysql', 'redshift', 'snowflake', 'oracle', 'aws', 'hadoop', 'spark', 'kafka', 'bitbucket']</t>
  </si>
  <si>
    <t>Senior Data Engineer (Data Management)</t>
  </si>
  <si>
    <t>ITR Group</t>
  </si>
  <si>
    <t>['java', 'python', 'sql', 'r', 'sas', 'sas', 'snowflake', 'aws', 'azure', 'kafka', 'airflow', 'spark']</t>
  </si>
  <si>
    <t>Sr Data Ops Engineer (FinOps)</t>
  </si>
  <si>
    <t>Datasage Technologies</t>
  </si>
  <si>
    <t>['python', 'powershell', 'aws', 'azure']</t>
  </si>
  <si>
    <t>Senior Data Engineer – Onsite (New York, NY</t>
  </si>
  <si>
    <t>['sas', 'sas', 'r', 'python', 'sql', 'excel']</t>
  </si>
  <si>
    <t>Senior Data Engineer - Databricks</t>
  </si>
  <si>
    <t>Go2Group Inc.</t>
  </si>
  <si>
    <t>['sql', 'databricks', 'azure', 'aws', 'spark']</t>
  </si>
  <si>
    <t>W2 Contract - Senior Data Engineer</t>
  </si>
  <si>
    <t>Sureminds Solutions Pvt. Ltd.</t>
  </si>
  <si>
    <t>['sql', 'python', 'snowflake', 'azure', 'pyspark', 'unix']</t>
  </si>
  <si>
    <t>Sr. Data Engineer/Architect</t>
  </si>
  <si>
    <t>['sql', 'python', 'snowflake', 'looker', 'excel']</t>
  </si>
  <si>
    <t>Lead/Senior Data Engineer</t>
  </si>
  <si>
    <t>Bahwan CyberTek Inc.</t>
  </si>
  <si>
    <t>['sql', 'python', 'aws', 'redshift', 'databricks', 'qlik']</t>
  </si>
  <si>
    <t>Senior Data Engineer with Statistics Experience</t>
  </si>
  <si>
    <t>Winston Staffing Service</t>
  </si>
  <si>
    <t>Engineer Lead Senior - Data and Analytics</t>
  </si>
  <si>
    <t>Elevancehealth</t>
  </si>
  <si>
    <t>['sql', 'python', 'r', 'sql server', 'snowflake', 'tableau']</t>
  </si>
  <si>
    <t>['c#', 'python', 'r', 'sql', 'bigquery', 'github', 'atlassian']</t>
  </si>
  <si>
    <t>Mulino, OR</t>
  </si>
  <si>
    <t>Senior Software Engineer Data Lake</t>
  </si>
  <si>
    <t>['python', 'java', 'scala', 'sql', 'nosql', 'aws', 'azure', 'redshift', 'hadoop', 'spark', 'kafka', 'splunk']</t>
  </si>
  <si>
    <t>['python', 'sql', 'shell', 'elasticsearch', 'oracle', 'snowflake', 'azure', 'aws', 'hadoop', 'alteryx']</t>
  </si>
  <si>
    <t>Senior Data Engineer/ Architect</t>
  </si>
  <si>
    <t>Enable Data Incorporated</t>
  </si>
  <si>
    <t>['sql', 'nosql', 'databricks', 'azure', 'aws', 'spark', 'airflow']</t>
  </si>
  <si>
    <t>Sr. Data Engineer (HYBRID) (Richmond, VA)</t>
  </si>
  <si>
    <t>Atlantic Union Bank</t>
  </si>
  <si>
    <t>Senior Data Engineer (Multiple Locations)</t>
  </si>
  <si>
    <t>Chalfont, PA</t>
  </si>
  <si>
    <t>DNV</t>
  </si>
  <si>
    <t>['sql', 'python', 't-sql', 'postgresql', 'databricks', 'azure', 'spark']</t>
  </si>
  <si>
    <t>TDECU</t>
  </si>
  <si>
    <t>['sql', 'python', 'java', 'scala', 'azure', 'snowflake', 'gcp', 'hadoop', 'spark', 'airflow', 'git']</t>
  </si>
  <si>
    <t>['sql', 'python', 'sql server', 'azure', 'aws', 'gcp', 'ssis', 'git', 'docker']</t>
  </si>
  <si>
    <t>Senior Data Engineer, Spark</t>
  </si>
  <si>
    <t>eSimplicity</t>
  </si>
  <si>
    <t>['sql', 'python', 'r', 'databricks', 'aws', 'spark', 'github']</t>
  </si>
  <si>
    <t>Senior Data Engineer (9+ month contract)</t>
  </si>
  <si>
    <t>['sql', 'python', 'bigquery', 'gcp']</t>
  </si>
  <si>
    <t>AVP - Data Engineering &amp; Cloud Transformation</t>
  </si>
  <si>
    <t>['python', 'sql', 'databricks', 'snowflake', 'aws', 'azure', 'gcp']</t>
  </si>
  <si>
    <t>Senior Data Collection Engineer (Hybrid/ U.S. Citizens Only)</t>
  </si>
  <si>
    <t>['c', 'python', 'javascript', 'html', 'css', 'git']</t>
  </si>
  <si>
    <t>Jay Analytix</t>
  </si>
  <si>
    <t>Senior AWS Data Engineer (hybrid)</t>
  </si>
  <si>
    <t>System One</t>
  </si>
  <si>
    <t>['sql', 'python', 'aws', 'kafka', 'graphql']</t>
  </si>
  <si>
    <t>Senior AWS Data Engineer with Production Support (USC &amp; GC)</t>
  </si>
  <si>
    <t>American Unit, Inc</t>
  </si>
  <si>
    <t>['python', 'aws', 'airflow', 'spark']</t>
  </si>
  <si>
    <t>Info Governance and Privacy - Data Governance &amp; Data Engineering Sr. Associate</t>
  </si>
  <si>
    <t>Sr Big Data Engineering Leads</t>
  </si>
  <si>
    <t>Circana</t>
  </si>
  <si>
    <t>['python', 'scala', 'sql', 'java', 'postgresql', 'oracle', 'azure', 'hadoop', 'spark', 'pyspark', 'linux']</t>
  </si>
  <si>
    <t>['sql', 'shell', 'python', 'oracle', 'aws', 'snowflake', 'hadoop', 'unix']</t>
  </si>
  <si>
    <t>Trystar</t>
  </si>
  <si>
    <t>Senior Data Engineer - Developer Program</t>
  </si>
  <si>
    <t>Sustainable Talent</t>
  </si>
  <si>
    <t>['sql', 'python', 'ruby', 'ruby', 'aws', 'databricks', 'spark', 'ruby on rails', 'github', 'docker']</t>
  </si>
  <si>
    <t>Lead/Sr. Level Big Data Engineer (13-15 Years Exp) (1+ Year Contract/Hybrid) Malvern, PA</t>
  </si>
  <si>
    <t>Sr. Data &amp; Analytics Engineer</t>
  </si>
  <si>
    <t>['sql', 'python', 'databricks', 'snowflake', 'bigquery']</t>
  </si>
  <si>
    <t>['python', 'java', 'sql', 'databricks', 'snowflake', 'aws', 'pyspark', 'airflow']</t>
  </si>
  <si>
    <t>Sr. Data Center Engineer</t>
  </si>
  <si>
    <t>Senior Data Engineer - Long Term Project - Elk Grove/Sacramento (Hybrid), CA. - Now Hiring</t>
  </si>
  <si>
    <t>Elk Grove, CA</t>
  </si>
  <si>
    <t>['sql', 'python', 'go', 'bigquery']</t>
  </si>
  <si>
    <t>Sr Data Platform Engineer</t>
  </si>
  <si>
    <t>['sql', 'db2', 'postgresql', 'sql server', 'gcp', 'azure', 'aws', 'oracle', 'aurora', 'linux', 'unix', 'windows', 'ansible', 'terraform', 'jenkins', 'github']</t>
  </si>
  <si>
    <t>['sql', 'python', 'r', 'scala', 'java', 'sql server', 'aws', 'snowflake', 'oracle', 'spark', 'hadoop', 'kafka', 'unix', 'linux', 'tableau', 'flow']</t>
  </si>
  <si>
    <t>Senior Mechanical Design Engineer - Data Centers</t>
  </si>
  <si>
    <t>Senior Data Engineer - Analytics</t>
  </si>
  <si>
    <t>Altamont, CA</t>
  </si>
  <si>
    <t>Virta Health</t>
  </si>
  <si>
    <t>['sql', 'python', 'gcp', 'bigquery', 'airflow', 'looker']</t>
  </si>
  <si>
    <t>Senior AI Data Engineer - Cloud and Machine Learning Solutions</t>
  </si>
  <si>
    <t>['sql', 'python', 'aws', 'oracle', 'spark']</t>
  </si>
  <si>
    <t>Senior Data QA Engineer</t>
  </si>
  <si>
    <t>Sierra Solutions Group</t>
  </si>
  <si>
    <t>Senior Data Engineer - Network Analytics</t>
  </si>
  <si>
    <t>['sas', 'sas', 'sql', 'python', 'r', 'javascript', 'snowflake', 'spss', 'ssis', 'alteryx']</t>
  </si>
  <si>
    <t>Little Elm, TX</t>
  </si>
  <si>
    <t>CareGard Warranty Services</t>
  </si>
  <si>
    <t>Senior Engineer - Data Platform Infrastructure</t>
  </si>
  <si>
    <t>Louisville, KY (+24 others)</t>
  </si>
  <si>
    <t>['python', 'go', 'aws', 'azure', 'gcp', 'kubernetes', 'docker', 'terraform', 'github', 'jenkins', 'atlassian', 'jira', 'confluence']</t>
  </si>
  <si>
    <t>Farmers Branch, TX</t>
  </si>
  <si>
    <t>FRG Technology Consulting</t>
  </si>
  <si>
    <t>['sql', 'python', 'azure', 'aws', 'snowflake', 'redshift', 'bigquery', 'airflow', 'docker', 'git']</t>
  </si>
  <si>
    <t>['sql', 'bash', 'shell', 'gcp', 'aws', 'azure', 'bigquery', 'pyspark', 'airflow', 'kafka', 'unix', 'jenkins', 'github', 'jira']</t>
  </si>
  <si>
    <t>Senior Staff Software Engineer - Data Products</t>
  </si>
  <si>
    <t>['swift', 'python', 'golang', 'mongodb', 'mongodb', 'kafka', 'spark', 'slack']</t>
  </si>
  <si>
    <t>Sr. Cloud Data Engineer - HYBRID ONSITE - 240106</t>
  </si>
  <si>
    <t>['python', 'sql', 'r', 'aws', 'databricks', 'airflow', 'kafka', 'pandas', 'power bi', 'flow']</t>
  </si>
  <si>
    <t>['scala', 'sql', 'redis', 'aws', 'azure', 'bigquery', 'hadoop', 'spark', 'airflow', 'kafka', 'graphql']</t>
  </si>
  <si>
    <t>Senior Data Engineer, VP</t>
  </si>
  <si>
    <t>Apple Bank</t>
  </si>
  <si>
    <t>['sql', 'c#', 'python', 'sql server', 'ssis']</t>
  </si>
  <si>
    <t>['sql', 'python', 't-sql', 'sql server', 'azure', 'databricks', 'snowflake', 'kafka', 'ssis', 'ssrs']</t>
  </si>
  <si>
    <t>Sr Azure Data Engineer and Data Modeler</t>
  </si>
  <si>
    <t>SkillDemand</t>
  </si>
  <si>
    <t>['sql', 'python', 'nosql', 'azure', 'databricks', 'spark']</t>
  </si>
  <si>
    <t>Senior Snowflake Developer Data Engineer with Data Vault</t>
  </si>
  <si>
    <t>Source Infotech</t>
  </si>
  <si>
    <t>['sql', 'python', 'snowflake', 'azure', 'aws', 'kafka']</t>
  </si>
  <si>
    <t>Senior Databricks Engineer</t>
  </si>
  <si>
    <t>['python', 'databricks', 'aws', 'pyspark']</t>
  </si>
  <si>
    <t>Sr. Data Engineer, Clinical Solutions</t>
  </si>
  <si>
    <t>Neurocrine Bioscience</t>
  </si>
  <si>
    <t>['python', 'sql', 'aws', 'gcp', 'gdpr', 'github']</t>
  </si>
  <si>
    <t>Sr. Data Engineer - Python</t>
  </si>
  <si>
    <t>Terakeet</t>
  </si>
  <si>
    <t>['python', 'sql', 'mysql', 'snowflake', 'databricks', 'pandas', 'airflow', 'hadoop', 'phoenix', 'tableau', 'looker']</t>
  </si>
  <si>
    <t>Toronto, OH</t>
  </si>
  <si>
    <t>CircleCI</t>
  </si>
  <si>
    <t>['python', 'sql', 'postgresql', 'snowflake', 'airflow', 'flow']</t>
  </si>
  <si>
    <t>Field Service Engineer or Electrical Service Specialist - Hyper-Scale Data Centers / Electrical Services - Senior Level - Virginia</t>
  </si>
  <si>
    <t>SENIOR SYSTEMS INTEGRATOR TECHNOLOGY SERVICES (Senior Data Engineer)</t>
  </si>
  <si>
    <t>City of Toronto</t>
  </si>
  <si>
    <t>Senior Data Engineering and Visualization Engineer, iCloud</t>
  </si>
  <si>
    <t>Fort Gregg-Adams, VA</t>
  </si>
  <si>
    <t>Senior Data Engineer/Developer</t>
  </si>
  <si>
    <t>I.T. Solutions</t>
  </si>
  <si>
    <t>['python', 'sql', 'databricks', 'aws', 'oracle', 'redshift', 'spark', 'docker', 'kubernetes']</t>
  </si>
  <si>
    <t>Senior Data Engineer/Developer (ONLY on W2)</t>
  </si>
  <si>
    <t>Sr Data Scientist, Machine Learning (ML) Engineer</t>
  </si>
  <si>
    <t>['sql', 'python', 'azure', 'aws', 'keras', 'pytorch', 'scikit-learn', 'tensorflow', 'excel', 'github']</t>
  </si>
  <si>
    <t>['sql', 'nosql', 'java', 'c', 'python', 'snowflake', 'azure', 'bigquery']</t>
  </si>
  <si>
    <t>AAS Services</t>
  </si>
  <si>
    <t>['c#', 'sql', 'sql server', 'azure']</t>
  </si>
  <si>
    <t>East Syracuse, NY</t>
  </si>
  <si>
    <t>['python', 'sql', 'sql server', 'mysql', 'airflow', 'kafka', 'spark', 'ssis', 'tableau', 'looker']</t>
  </si>
  <si>
    <t>Senior Data Engineer- Python/AWS</t>
  </si>
  <si>
    <t>Sr. Snowflake Data Engineer, Onsite, AVP</t>
  </si>
  <si>
    <t>['sql', 'scala', 'sql server', 'snowflake', 'azure', 'oracle', 'databricks', 'airflow', 'kubernetes', 'docker']</t>
  </si>
  <si>
    <t>Principal Database Engineer, Service Continuity Engineering</t>
  </si>
  <si>
    <t>['shell', 'oracle', 'azure']</t>
  </si>
  <si>
    <t>Retail Media Data Sr Engineer</t>
  </si>
  <si>
    <t>['python', 'sql', 'c', 'aws', 'node.js', 'flow']</t>
  </si>
  <si>
    <t>Senior Data Engineer with Healthcare and Tableau Expertise</t>
  </si>
  <si>
    <t>Amazee Global Ventures Inc,</t>
  </si>
  <si>
    <t>Data Engineer - Senior Manager</t>
  </si>
  <si>
    <t>Senior Azure Data Engineer w/SAP Hana</t>
  </si>
  <si>
    <t>CONSULTREE CONSULTING SERVICES LLC</t>
  </si>
  <si>
    <t>['sql', 'python', 'java', 'scala', 'databricks', 'azure', 'pyspark', 'spark', 'sap', 'flow']</t>
  </si>
  <si>
    <t>Senior Azure Data Engineer - (Azure, SSRS, T-SQL, Power BI)</t>
  </si>
  <si>
    <t>['sql', 't-sql', 'sql server', 'azure', 'databricks', 'ssis', 'ssrs', 'power bi']</t>
  </si>
  <si>
    <t>Sr. Python Data Engineer (Oil and Gas Industry )</t>
  </si>
  <si>
    <t>Kaizer Software Solutions</t>
  </si>
  <si>
    <t>Sr Data Quality Engineer</t>
  </si>
  <si>
    <t>Artech LLC</t>
  </si>
  <si>
    <t>['python', 'sql', 'azure', 'databricks', 'gdpr', 'unity', 'github', 'git', 'docker', 'terraform']</t>
  </si>
  <si>
    <t>Sr. BI Data Engineer</t>
  </si>
  <si>
    <t>['sql', 'python', 'sql server', 'azure']</t>
  </si>
  <si>
    <t>Senior Data Engineer/Adtech Experience</t>
  </si>
  <si>
    <t>['python', 'java', 'scala', 'sql', 'nosql', 'spark', 'kafka', 'hadoop', 'docker', 'kubernetes']</t>
  </si>
  <si>
    <t>Senior Data Engineer (6+ month contract)</t>
  </si>
  <si>
    <t>['sql', 'python', 'bigquery', 'gcp', 'airflow', 'looker']</t>
  </si>
  <si>
    <t>Senior Hybrid Cloud Data Engineer</t>
  </si>
  <si>
    <t>GCStaffing LLC</t>
  </si>
  <si>
    <t>['sql', 'python', 'java', 'scala', 'sql server', 'azure', 'aws', 'oracle', 'hadoop', 'spark', 'kafka', 'docker', 'kubernetes']</t>
  </si>
  <si>
    <t>Sabio Info Tech</t>
  </si>
  <si>
    <t>['python', 'sql', 'aws', 'azure', 'spark', 'pyspark']</t>
  </si>
  <si>
    <t>['python', 'sql', 'azure', 'aws', 'spark', 'power bi', 'sap', 'tableau', 'flow']</t>
  </si>
  <si>
    <t>Oakmont, PA</t>
  </si>
  <si>
    <t>PeopleOne Health Medical Group PA</t>
  </si>
  <si>
    <t>['sql', 'python', 'scala', 'sql server', 'aws', 'gcp', 'azure', 'redshift', 'bigquery', 'snowflake', 'airflow']</t>
  </si>
  <si>
    <t>Data Engineer Senior</t>
  </si>
  <si>
    <t>Alpha, IA</t>
  </si>
  <si>
    <t>['sql', 'python', 'powershell', 'azure', 'databricks', 'snowflake', 'spark', 'windows', 'power bi', 'word', 'spreadsheet', 'kubernetes', 'terraform']</t>
  </si>
  <si>
    <t>['nosql', 'go', 'mysql', 'aws', 'oracle', 'redshift', 'hadoop', 'spark', 'kafka']</t>
  </si>
  <si>
    <t>Senior Data Engineer Consultant - Luxury Client</t>
  </si>
  <si>
    <t>digiRocks</t>
  </si>
  <si>
    <t>Senior Data Engineer, Analytics</t>
  </si>
  <si>
    <t>['python', 'scala', 'sql', 'snowflake', 'bigquery', 'redshift', 'airflow', 'spark', 'spring', 'excel']</t>
  </si>
  <si>
    <t>Senior Software Engineer |  Advanced Data Engineering</t>
  </si>
  <si>
    <t>Capital Planning, Data Engineering Senior Advisor</t>
  </si>
  <si>
    <t>Pomona, CA</t>
  </si>
  <si>
    <t>['python', 'sql', 'azure', 'snowflake', 'oracle', 'airflow', 'sap']</t>
  </si>
  <si>
    <t>['python', 'java', 'scala', 'sql', 'nosql', 'shell', 'dynamodb', 'aws', 'snowflake', 'redshift', 'azure', 'spark', 'kafka']</t>
  </si>
  <si>
    <t>Senior Data Engineer / Python / SQL / AWS</t>
  </si>
  <si>
    <t>Senior AI Data Engineer</t>
  </si>
  <si>
    <t>Prodigy Resources</t>
  </si>
  <si>
    <t>['python', 'sql', 'dynamodb', 'redshift', 'aws', 'spark', 'kafka', 'airflow', 'gdpr', 'pulumi']</t>
  </si>
  <si>
    <t>Senior Data Quality Engineer</t>
  </si>
  <si>
    <t>['python', 'scala', 'sql', 'snowflake', 'databricks']</t>
  </si>
  <si>
    <t>Alpine Solutions Group</t>
  </si>
  <si>
    <t>['python', 'sql', 'azure', 'databricks', 'gcp', 'power bi']</t>
  </si>
  <si>
    <t>Java, Big Data (Spark) - VP - Pune</t>
  </si>
  <si>
    <t>['java', 'spark', 'kafka', 'docker']</t>
  </si>
  <si>
    <t>Senior ETL Lead Data Engineer – R01549619</t>
  </si>
  <si>
    <t>['t-sql', 'python', 'sql', 'snowflake']</t>
  </si>
  <si>
    <t>itheroes inc</t>
  </si>
  <si>
    <t>['sql', 'snowflake', 'github', 'gitlab', 'jenkins']</t>
  </si>
  <si>
    <t>FLEX Senior Data Engineer AI Studio at Marriott</t>
  </si>
  <si>
    <t>Marriott</t>
  </si>
  <si>
    <t>['spark', 'kafka', 'airflow']</t>
  </si>
  <si>
    <t>['java', 'scala', 'python', 'sql', 'nosql', 'dynamodb', 'aws', 'snowflake', 'redshift', 'azure', 'spark', 'kafka', 'tableau']</t>
  </si>
  <si>
    <t>Senior Data Engineer (Python, AWS)</t>
  </si>
  <si>
    <t>['python', 'java', 'scala', 'nosql', 'sql', 'shell', 'dynamodb', 'aws', 'redshift', 'snowflake', 'azure', 'kafka', 'spark']</t>
  </si>
  <si>
    <t>['sql', 'python', 'snowflake', 'redshift', 'databricks', 'oracle', 'aws', 'airflow', 'linux', 'looker', 'tableau']</t>
  </si>
  <si>
    <t>Sr AWS Data Engineer</t>
  </si>
  <si>
    <t>Montgomery Village, MD</t>
  </si>
  <si>
    <t>Solventum</t>
  </si>
  <si>
    <t>['python', 'scala', 'sql', 'postgresql', 'dynamodb', 'aws', 'aurora', 'redshift', 'pyspark', 'graphql', 'docker', 'kubernetes', 'terraform', 'jira', 'confluence']</t>
  </si>
  <si>
    <t>['sql', 'python', 'bigquery', 'airflow', 'looker']</t>
  </si>
  <si>
    <t>Anduril Industries</t>
  </si>
  <si>
    <t>['python', 'sql', 'aws', 'azure', 'gcp', 'spark', 'pyspark', 'tableau']</t>
  </si>
  <si>
    <t>Senior Data Engineer, Platform</t>
  </si>
  <si>
    <t>Edmonton, AB, Canada</t>
  </si>
  <si>
    <t>Jobber</t>
  </si>
  <si>
    <t>Senior Data Analytics Engineer, USRM Modeling Data Solutions</t>
  </si>
  <si>
    <t>['python', 'sql', 'snowflake', 'spark']</t>
  </si>
  <si>
    <t>Marysville, OH</t>
  </si>
  <si>
    <t>['sql', 'mongodb', 'mongodb', 'sql server', 'postgresql', 'cassandra', 'aws', 'snowflake', 'redshift', 'bigquery', 'kafka']</t>
  </si>
  <si>
    <t>Senior Data and Observability Engineer</t>
  </si>
  <si>
    <t>['sql', 'r', 'python', 'bash', 'mysql', 'sql server', 'snowflake', 'aws', 'azure', 'tensorflow', 'scikit-learn', 'ggplot2', 'gdpr', 'hadoop', 'spark', 'splunk', 'tableau', 'kubernetes', 'docker']</t>
  </si>
  <si>
    <t>Tech Lead, Data Architecture</t>
  </si>
  <si>
    <t>['python', 'r', 'scala', 'aws', 'azure', 'pandas', 'tensorflow', 'pytorch', 'scikit-learn', 'hadoop', 'tableau']</t>
  </si>
  <si>
    <t>Saskatchewan, Canada (+1 other)</t>
  </si>
  <si>
    <t>Essex Property Trust</t>
  </si>
  <si>
    <t>['python', 'sql', 'aws', 'azure', 'snowflake']</t>
  </si>
  <si>
    <t>Sr. AWS Data Engineer</t>
  </si>
  <si>
    <t>['sql', 'python', 'java', 'aws', 'redshift', 'aurora', 'oracle', 'angular', 'tableau', 'alteryx', 'excel', 'jira']</t>
  </si>
  <si>
    <t>Senior Data Engineer / Data Modeler</t>
  </si>
  <si>
    <t>['aws', 'snowflake', 'redshift', 'aurora']</t>
  </si>
  <si>
    <t>IT Senior Data Engineer (SAP, Data Warehousing and Modeling Focus)</t>
  </si>
  <si>
    <t>Greeley, CO</t>
  </si>
  <si>
    <t>HPCC</t>
  </si>
  <si>
    <t>['python', 'sql', 'c', 'azure', 'bigquery', 'databricks', 'sap', 'power bi', 'dax', 'docker']</t>
  </si>
  <si>
    <t>Senior Data Engineer (Hybrid in Madison, WI and Boston, MA only)</t>
  </si>
  <si>
    <t>['sql', 'python', 'java', 'aws', 'gcp', 'azure', 'hadoop', 'spark', 'docker', 'terraform', 'jenkins', 'git']</t>
  </si>
  <si>
    <t>Potomac, MD</t>
  </si>
  <si>
    <t>Chesterfield, VA</t>
  </si>
  <si>
    <t>Salineno, TX</t>
  </si>
  <si>
    <t>Helpware Tech</t>
  </si>
  <si>
    <t>['gcp', 'bigquery', 'azure', 'databricks', 'spark', 'power bi']</t>
  </si>
  <si>
    <t>CareerBoard</t>
  </si>
  <si>
    <t>Sallie Mae</t>
  </si>
  <si>
    <t>['mongodb', 'mongodb', 'python', 'r', 'matlab', 'sas', 'sas', 'redis', 'cassandra', 'neo4j', 'snowflake', 'aws', 'redshift', 'gcp', 'bigquery', 'azure', 'gdpr', 'airflow', 'tableau', 'power bi', 'looker']</t>
  </si>
  <si>
    <t>LoopMe</t>
  </si>
  <si>
    <t>['python', 'scala', 'sql', 'java', 'gcp', 'bigquery', 'aws', 'databricks', 'spark', 'kafka', 'airflow', 'kubernetes']</t>
  </si>
  <si>
    <t>Senior Data Engineer (Enterprise Platform Technology). Job in Dover LilyLifestyle Jobs</t>
  </si>
  <si>
    <t>Senior BI Data Analytics Engineer</t>
  </si>
  <si>
    <t>Nintendo</t>
  </si>
  <si>
    <t>['sql', 't-sql', 'c#', 'sql server', 'snowflake', 'windows', 'excel', 'tableau', 'ssis', 'power bi']</t>
  </si>
  <si>
    <t>Senior Data Engineer/Python</t>
  </si>
  <si>
    <t>Senior Data Engineer (Microsoft Azure)</t>
  </si>
  <si>
    <t>['sql', 'python', 'azure', 'databricks', 'spark', 'hadoop', 'gdpr']</t>
  </si>
  <si>
    <t>Senior Azure Data Engineer - New York, NY (Hybrid) - Full Time</t>
  </si>
  <si>
    <t>['python', 'sql', 'sql server', 'azure', 'databricks', 'snowflake', 'pyspark']</t>
  </si>
  <si>
    <t>Sr.Data Engineer</t>
  </si>
  <si>
    <t>BridgeNexus Technologies Inc</t>
  </si>
  <si>
    <t>Mojo AI</t>
  </si>
  <si>
    <t>['sql', 'nosql', 'python', 'shell', 'aws', 'snowflake']</t>
  </si>
  <si>
    <t>Senior Data Engineer Azure, Databricks, PySpark</t>
  </si>
  <si>
    <t>Adaequare Inc</t>
  </si>
  <si>
    <t>['sql', 'python', 'nosql', 'sql server', 'azure', 'databricks', 'snowflake', 'pyspark', 'hadoop', 'ssis', 'power bi']</t>
  </si>
  <si>
    <t>['sql', 'c#', 'python', 'powershell', 'sql server', 'postgresql']</t>
  </si>
  <si>
    <t>Senior Data Engineer - AWS</t>
  </si>
  <si>
    <t>['python', 'sql', 'mongodb', 'mongodb', 'mysql', 'aws', 'redshift', 'oracle', 'aurora', 'hadoop', 'spark', 'pyspark', 'yarn']</t>
  </si>
  <si>
    <t>Sr Data Engineer - New Jersey</t>
  </si>
  <si>
    <t>Sr Data Engineer - Tampa</t>
  </si>
  <si>
    <t>['sql', 'python', 'r', 'databricks', 'aws', 'spark', 'kafka', 'pyspark', 'github']</t>
  </si>
  <si>
    <t>['python', 'sql', 'mysql', 'snowflake', 'databricks', 'pandas', 'airflow', 'hadoop', 'tableau', 'looker']</t>
  </si>
  <si>
    <t>Lagrangeville, NY</t>
  </si>
  <si>
    <t>OUTFRONT Media</t>
  </si>
  <si>
    <t>Paradise, NV</t>
  </si>
  <si>
    <t>American Homes 4 Rent</t>
  </si>
  <si>
    <t>['sql', 'python', 'nosql', 'azure', 'aws', 'databricks', 'spark', 'kafka', 'power bi', 'tableau']</t>
  </si>
  <si>
    <t>IS Data Engineering Senior Manager HQ</t>
  </si>
  <si>
    <t>Turner Construction Company</t>
  </si>
  <si>
    <t>Jaris</t>
  </si>
  <si>
    <t>Sr. Cloud Data Engineer/Snowflake</t>
  </si>
  <si>
    <t>Senior Engineer - Data Analytics</t>
  </si>
  <si>
    <t>['python', 'sql', 'nosql', 'azure', 'snowflake', 'aws', 'gcp', 'databricks', 'spark', 'kafka', 'airflow', 'graphql', 'power bi', 'excel', 'docker', 'kubernetes', 'git']</t>
  </si>
  <si>
    <t>Senior Data Engineer, Finance</t>
  </si>
  <si>
    <t>['python', 'sql', 'postgresql', 'snowflake', 'aws', 'redshift', 'bigquery', 'airflow', 'tableau', 'power bi', 'gitlab', 'terraform']</t>
  </si>
  <si>
    <t>Senior Data Engineer, Infrastructure Services</t>
  </si>
  <si>
    <t>Senior Engineer - Data Warehouse Site Reliability Engineering (SRE) (ship required)</t>
  </si>
  <si>
    <t>['python', 'java', 'javascript', 'sql', 'oracle', 'jenkins', 'docker']</t>
  </si>
  <si>
    <t>Senior Data Engineer, Data Platforms</t>
  </si>
  <si>
    <t>Slip Robotics</t>
  </si>
  <si>
    <t>['python', 'postgresql', 'dynamodb', 'aws', 'aurora', 'power bi', 'tableau', 'docker', 'unify']</t>
  </si>
  <si>
    <t>['python', 'powershell', 'ssis', 'tableau']</t>
  </si>
  <si>
    <t>Sr. Manager, Data Engineering Geospatial Services - Full-time</t>
  </si>
  <si>
    <t>Sr. Data Eng.</t>
  </si>
  <si>
    <t>['azure', 'databricks', 'pyspark', 'power bi', 'git', 'jira']</t>
  </si>
  <si>
    <t>Sr Data Protection Engineer - Full-time</t>
  </si>
  <si>
    <t>['swift', 'aws', 'gcp', 'azure', 'oracle', 'powerpoint', 'excel', 'visio']</t>
  </si>
  <si>
    <t>Senior ETL Data Engineer - Ab Initio, VP (C13)</t>
  </si>
  <si>
    <t>['oracle', 'kafka', 'airflow', 'flow']</t>
  </si>
  <si>
    <t>Lead Data Engineer/ Senior Data Engineer</t>
  </si>
  <si>
    <t>Trident Consulting</t>
  </si>
  <si>
    <t>['python', 'mongo', 'azure', 'databricks', 'pyspark', 'docker', 'git']</t>
  </si>
  <si>
    <t>Senior Infrastructure Operations Data Engineer</t>
  </si>
  <si>
    <t>['python', 'shell', 'bash', 'dynamodb', 'databricks', 'snowflake', 'aws', 'airflow', 'spark', 'unix', 'windows', 'power bi', 'jenkins', 'github', 'gitlab', 'terraform', 'docker', 'kubernetes']</t>
  </si>
  <si>
    <t>Senior Data Engineer – Time Series Systems</t>
  </si>
  <si>
    <t>Umanist</t>
  </si>
  <si>
    <t>['python', 'aws', 'gcp', 'azure', 'kafka', 'spark', 'pandas', 'numpy', 'scikit-learn', 'pytorch']</t>
  </si>
  <si>
    <t>Dallas, PA</t>
  </si>
  <si>
    <t>['hadoop', 'jira', 'confluence']</t>
  </si>
  <si>
    <t>Senior Data Engineer - GCP Cloud Technology</t>
  </si>
  <si>
    <t>DataAxxis</t>
  </si>
  <si>
    <t>['python', 'sql', 'gcp', 'bigquery', 'airflow', 'docker', 'git']</t>
  </si>
  <si>
    <t>Senior Data Engineer(Lakehouse)</t>
  </si>
  <si>
    <t>Maya Recruitment Process Outsourcing Pvt. Ltd.</t>
  </si>
  <si>
    <t>['sql', 'python', 'dynamodb', 'aws', 'redshift', 'aurora', 'oracle', 'pyspark', 'hadoop', 'kafka', 'node', 'looker', 'tableau']</t>
  </si>
  <si>
    <t>Senior Data Engineer - Vice President</t>
  </si>
  <si>
    <t>['sql', 't-sql', 'python', 'java', 'sql server', 'azure', 'databricks', 'oracle', 'gdpr', 'sharepoint', 'git', 'jenkins', 'unity', 'jira']</t>
  </si>
  <si>
    <t>Sr. Python Data Engineer</t>
  </si>
  <si>
    <t>['python', 'sql', 'azure', 'databricks']</t>
  </si>
  <si>
    <t>Data Engineer Sr - Informatica ETL Expert</t>
  </si>
  <si>
    <t>Harrison, NJ</t>
  </si>
  <si>
    <t>['sql', 'python', 'nosql', 'java', 'c++', 'scala', 'cassandra', 'azure', 'aws', 'databricks', 'redshift', 'hadoop', 'spark', 'kafka', 'airflow']</t>
  </si>
  <si>
    <t>['sql', 'python', 'sql server', 'azure', 'aws', 'oracle', 'databricks', 'spark']</t>
  </si>
  <si>
    <t>Sr Data Engineer - $160-$195k + 10% (AWS, Snowflake, Redshift)</t>
  </si>
  <si>
    <t>['python', 'sql', 'aws', 'snowflake', 'redshift', 'bigquery', 'word', 'kubernetes']</t>
  </si>
  <si>
    <t>EdPlus at Arizona State University</t>
  </si>
  <si>
    <t>['sql', 'shell', 'oracle', 'windows', 'word', 'excel', 'powerpoint', 'visio', 'microstrategy', 'cognos', 'flow']</t>
  </si>
  <si>
    <t>Senior Cyber Data Solutions Engineer</t>
  </si>
  <si>
    <t>British Columbia, Canada (+3 others)</t>
  </si>
  <si>
    <t>Corebridge Financial</t>
  </si>
  <si>
    <t>['go', 'aws']</t>
  </si>
  <si>
    <t>['c#', 'python', 'java', 'sql', 'spark']</t>
  </si>
  <si>
    <t>Senior Market Data Engineer</t>
  </si>
  <si>
    <t>['swift', 'python', 'sql']</t>
  </si>
  <si>
    <t>Sr. Big Data Engineer</t>
  </si>
  <si>
    <t>Gov Services Hub</t>
  </si>
  <si>
    <t>Senior Data Engineer, Tools u0026 Infrastructure</t>
  </si>
  <si>
    <t>Senior Principal Consultant- Senior Data Engineer – Databricks, Azure &amp; Mosaic AI</t>
  </si>
  <si>
    <t>['sql', 'python', 'scala', 'neo4j', 'databricks', 'azure', 'spark', 'kafka', 'kubernetes', 'terraform']</t>
  </si>
  <si>
    <t>Senior Data Architect</t>
  </si>
  <si>
    <t>Linden, Guyana (+163 others)</t>
  </si>
  <si>
    <t>['nosql', 'sql', 'mongodb', 'mongodb', 'postgresql', 'azure', 'databricks', 'power bi', 'qlik', 'kubernetes']</t>
  </si>
  <si>
    <t>PEOPLECERT</t>
  </si>
  <si>
    <t>['python', 'sql', 'azure', 'databricks', 'excel']</t>
  </si>
  <si>
    <t>Senior Lead Data Enginer</t>
  </si>
  <si>
    <t>Senior Data Engineer, gTech Users and Products</t>
  </si>
  <si>
    <t>['python', 'java', 'javascript', 'sql']</t>
  </si>
  <si>
    <t>['python', 'databricks', 'ssis', 'flow']</t>
  </si>
  <si>
    <t>Cittabase Solutions</t>
  </si>
  <si>
    <t>['azure', 'databricks', 'spark']</t>
  </si>
  <si>
    <t>Sr. Physical Security Engineer (GovCloud), Data Center Design Engineering</t>
  </si>
  <si>
    <t>Rahe Solutions</t>
  </si>
  <si>
    <t>1000000545.Data Architect Lead.Info Tech Services</t>
  </si>
  <si>
    <t>Dallas County</t>
  </si>
  <si>
    <t>['sql', 'python', 'scala', 'azure', 'aws', 'gcp', 'databricks', 'hadoop', 'spark', 'kafka']</t>
  </si>
  <si>
    <t>['python', 'sql', 'snowflake', 'bigquery', 'redshift', 'aws', 'gcp', 'kubernetes']</t>
  </si>
  <si>
    <t>['sql', 'python', 'r', 'databricks', 'aws', 'spark', 'airflow', 'git', 'terraform']</t>
  </si>
  <si>
    <t>Senior Data Engineer (Hybrid) - Full-time</t>
  </si>
  <si>
    <t>Sr. Data Integration Engineer</t>
  </si>
  <si>
    <t>['shell', 'unix', 'linux', 'excel', 'jira']</t>
  </si>
  <si>
    <t>Senior Data Engineer – Azure - Chicago (Hybrid)</t>
  </si>
  <si>
    <t>Evolution USA</t>
  </si>
  <si>
    <t>['scala', 'sql', 'azure', 'databricks', 'spark', 'pyspark']</t>
  </si>
  <si>
    <t>Sr Data Engineer – P&amp;C Insurance / Reinsurance</t>
  </si>
  <si>
    <t>['sql', 'python', 'r', 'snowflake', 'aws']</t>
  </si>
  <si>
    <t>FANATICS INC</t>
  </si>
  <si>
    <t>['scala', 'sql', 'nosql', 'aws', 'redshift', 'snowflake', 'spark', 'pyspark', 'microstrategy', 'tableau', 'power bi', 'docker', 'kubernetes', 'terraform']</t>
  </si>
  <si>
    <t>['python', 'sql', 'azure', 'github']</t>
  </si>
  <si>
    <t>Senior Data Engineer - Automation</t>
  </si>
  <si>
    <t>Lead Data Solutions Architect</t>
  </si>
  <si>
    <t>['sql', 'oracle', 'snowflake', 'power bi', 'microstrategy', 'tableau']</t>
  </si>
  <si>
    <t>Senior Data Engineer/Python/Java</t>
  </si>
  <si>
    <t>['sql', 'azure', 'snowflake', 'databricks', 'ssis', 'flow']</t>
  </si>
  <si>
    <t>['python', 'java', 'scala', 'pyspark', 'ansible']</t>
  </si>
  <si>
    <t>IN Manager Sr Cloud Data Engineer Advisory Corporate Advisory Bangalore</t>
  </si>
  <si>
    <t>['python', 'gcp', 'aws', 'bigquery', 'redshift', 'azure']</t>
  </si>
  <si>
    <t>ISG - Client Data Platform and Data Integrity Team Lead  Vice President  ISG Management</t>
  </si>
  <si>
    <t>['outlook', 'word', 'excel', 'powerpoint']</t>
  </si>
  <si>
    <t>Sr. Data Engineer (AWS, Databricks)</t>
  </si>
  <si>
    <t>Senior AWS Data Engineer</t>
  </si>
  <si>
    <t>Senior Data Engineer IS</t>
  </si>
  <si>
    <t>Senior Data Engineer Manager</t>
  </si>
  <si>
    <t>['sql', 'python', 'java', 'typescript', 'aws', 'snowflake', 'flow']</t>
  </si>
  <si>
    <t>Senior Data Engineer – Azure &amp; Snowflake (28110)</t>
  </si>
  <si>
    <t>Dahl Consulting</t>
  </si>
  <si>
    <t>['sql', 'python', 'sql server', 'azure', 'snowflake', 'phoenix', 'power bi', 'terraform']</t>
  </si>
  <si>
    <t>Senior Data Engineer , GTS Corp</t>
  </si>
  <si>
    <t>Senior AWS Data Engineer - (Employment sponsorship is not being considered)</t>
  </si>
  <si>
    <t>['aws', 'redshift', 'flow']</t>
  </si>
  <si>
    <t>Senior Data Engineer Azure &amp; Snowflake</t>
  </si>
  <si>
    <t>['sql', 'python', 'sql server', 'azure', 'snowflake', 'phoenix', 'sharepoint', 'power bi', 'terraform']</t>
  </si>
  <si>
    <t>Building Service 32BJ Benefit Funds</t>
  </si>
  <si>
    <t>['sql', 'python', 'r', 'azure', 'databricks', 'git']</t>
  </si>
  <si>
    <t>Senior Data Designer / BI Engineer</t>
  </si>
  <si>
    <t>['sql', 'python', 'power bi', 'excel', 'tableau']</t>
  </si>
  <si>
    <t>Grindr</t>
  </si>
  <si>
    <t>['sql', 'snowflake', 'databricks', 'airflow', 'looker', 'tableau', 'power bi']</t>
  </si>
  <si>
    <t>['sql', 'sas', 'sas', 'python', 'sql server', 'oracle', 'gcp', 'azure', 'aws', 'spark', 'ssis', 'flow']</t>
  </si>
  <si>
    <t>Senior Data Engineer - Financial Data Integrity (REMOTE)</t>
  </si>
  <si>
    <t>Chevy Chase</t>
  </si>
  <si>
    <t>['java', 'python', 'javascript', 'sql', 'nosql', 'aws', 'azure', 'snowflake', 'git', 'docker', 'kubernetes']</t>
  </si>
  <si>
    <t>CareBridge</t>
  </si>
  <si>
    <t>Sr. Principal Data Engineer</t>
  </si>
  <si>
    <t>['go', 'databricks', 'aws', 'gdpr', 'sap', 'tableau', 'sheets']</t>
  </si>
  <si>
    <t>Senior Data Analytics Engineer / Hybrid in West LA 2 Days / Series A Startup / ETL Pipelines</t>
  </si>
  <si>
    <t>['python', 'sql', 'postgresql', 'aws', 'gcp', 'azure', 'tableau', 'looker', 'power bi']</t>
  </si>
  <si>
    <t>Valo Health</t>
  </si>
  <si>
    <t>['python', 'sql', 'snowflake', 'gcp', 'aws']</t>
  </si>
  <si>
    <t>Hash Technologies</t>
  </si>
  <si>
    <t>['sql', 'azure', 'databricks', 'pyspark']</t>
  </si>
  <si>
    <t>Philadelphia, PA via LinkedIn</t>
  </si>
  <si>
    <t>CrossTech Consulting Group, Inc.</t>
  </si>
  <si>
    <t>['sql', 'gcp', 'bigquery']</t>
  </si>
  <si>
    <t>Excelsior, MN</t>
  </si>
  <si>
    <t>Sagiliti</t>
  </si>
  <si>
    <t>['python', 'postgresql', 'databricks', 'azure', 'airflow']</t>
  </si>
  <si>
    <t>Capgemini Engineering</t>
  </si>
  <si>
    <t>['sql', 'python', 'airflow']</t>
  </si>
  <si>
    <t>Sr. Director, Data Analytics &amp; Analytics Engineering</t>
  </si>
  <si>
    <t>BMG</t>
  </si>
  <si>
    <t>['sql', 'python', 'gcp', 'pandas', 'numpy', 'matplotlib', 'airflow', 'looker', 'git', 'docker', 'jira', 'confluence']</t>
  </si>
  <si>
    <t>Senior Software Engineer | Advanced Data Engineering</t>
  </si>
  <si>
    <t>Senior Engineer - Finance Data Specialist</t>
  </si>
  <si>
    <t>['sql', 'python', 'azure', 'snowflake', 'redshift', 'airflow', 'power bi', 'tableau']</t>
  </si>
  <si>
    <t>Sr. Data Engineer, Prime Video Global App Experience</t>
  </si>
  <si>
    <t>['sql', 'python', 'java', 'scala', 'hadoop', 'spark']</t>
  </si>
  <si>
    <t>Sr. Data Engineer, Data Solutions</t>
  </si>
  <si>
    <t>Shivark Inc.</t>
  </si>
  <si>
    <t>['python', 'sql', 'java', 'scala', 'aws', 'snowflake', 'bigquery', 'redshift', 'numpy', 'pandas', 'flow', 'github']</t>
  </si>
  <si>
    <t>Senior Data Engineer (Snowflake)</t>
  </si>
  <si>
    <t>['python', 'sql', 'snowflake', 'aws', 'gcp', 'azure', 'airflow', 'phoenix', 'git']</t>
  </si>
  <si>
    <t>Senior Data Engineer – Real-Time Systems (Onsite – Burlingame, CA)</t>
  </si>
  <si>
    <t>['python', 'sql', 'postgresql', 'aws', 'redshift', 'snowflake', 'kafka', 'airflow', 'docker', 'kubernetes']</t>
  </si>
  <si>
    <t>['python', 'sql', 'nosql', 'aws', 'azure', 'gcp', 'snowflake', 'kafka', 'terraform']</t>
  </si>
  <si>
    <t>Senior Data Engineer - Identity and Device Data</t>
  </si>
  <si>
    <t>['python', 'scala', 'sql', 'databricks', 'snowflake', 'redshift', 'aws', 'hadoop', 'spark', 'airflow', 'terraform']</t>
  </si>
  <si>
    <t>Big Data Principal Engineer - VP</t>
  </si>
  <si>
    <t>['java', 'aws', 'gcp', 'flow']</t>
  </si>
  <si>
    <t>Senior Data Engineer, AvaCloud</t>
  </si>
  <si>
    <t>Ava Labs</t>
  </si>
  <si>
    <t>['golang', 'nosql', 'dynamodb', 'aws', 'aurora', 'snowflake', 'redshift', 'kafka']</t>
  </si>
  <si>
    <t>['python', 'scala', 'sql', 'shell', 'databricks', 'aws', 'spark', 'airflow', 'linux', 'looker', 'tableau']</t>
  </si>
  <si>
    <t>Cohesity</t>
  </si>
  <si>
    <t>['sql', 'snowflake', 'linux', 'github', 'gitlab']</t>
  </si>
  <si>
    <t>Senior Data Engineer (AWS, Airflow, EMR, Python, Spark, Gitlab/ Github)</t>
  </si>
  <si>
    <t>Blocker, OK</t>
  </si>
  <si>
    <t>['python', 'java', 'scala', 'sql', 'aws', 'spark', 'airflow', 'terraform', 'gitlab', 'github']</t>
  </si>
  <si>
    <t>['sql', 'python', 'java', 'snowflake', 'aws', 'azure', 'gcp', 'airflow', 'pyspark', 'excel', 'tableau', 'looker', 'git']</t>
  </si>
  <si>
    <t>Solar Turbines</t>
  </si>
  <si>
    <t>Atlantic Highlands, NJ</t>
  </si>
  <si>
    <t>['go', 'java', 'python', 'sql', 'databricks', 'snowflake', 'bigquery', 'spark', 'spring', 'flask']</t>
  </si>
  <si>
    <t>Sr. Data Engineer (Blockchain)</t>
  </si>
  <si>
    <t>['python', 'sql', 'aws', 'pandas', 'airflow']</t>
  </si>
  <si>
    <t>Senior Data Engineer-Java, Python, Spark US</t>
  </si>
  <si>
    <t>['python', 'java', 'sql', 'databricks', 'snowflake', 'bigquery', 'spark', 'spring', 'flask']</t>
  </si>
  <si>
    <t>Austin, TX (+24 others)</t>
  </si>
  <si>
    <t>Senior Data Engineer - AI startup</t>
  </si>
  <si>
    <t>Durlston Partners</t>
  </si>
  <si>
    <t>['python', 'sql', 'postgresql', 'snowflake', 'aws']</t>
  </si>
  <si>
    <t>Senior AWS Data Enablement Engineer with SageMaker (W2 Role)</t>
  </si>
  <si>
    <t>['python', 'aws', 'redshift', 'jupyter']</t>
  </si>
  <si>
    <t>Senior GCP Data Engineer</t>
  </si>
  <si>
    <t>['sql', 'java', 'python', 'nosql', 'scala', 'firestore', 'gcp', 'bigquery', 'spark', 'airflow', 'kafka', 'sap', 'github', 'terraform']</t>
  </si>
  <si>
    <t>Senior Cloud Data Engineer – Snowflake &amp; ML-Ready Systems</t>
  </si>
  <si>
    <t>Elvis Eckardt Recruitment</t>
  </si>
  <si>
    <t>['java', 'scala', 'python', 'snowflake', 'databricks', 'aws', 'airflow']</t>
  </si>
  <si>
    <t>['sql', 'java', 'python', 'nosql', 'scala', 'firestore', 'mysql', 'postgresql', 'sql server', 'gcp', 'bigquery', 'spark', 'airflow', 'kafka', 'sap', 'github', 'terraform', 'docker', 'jira']</t>
  </si>
  <si>
    <t>['sql', 'c#', 'python', 'groovy', 'sql server', 'azure', 'jenkins']</t>
  </si>
  <si>
    <t>The Wolf Works LLC</t>
  </si>
  <si>
    <t>['sql', 'java', 'python', 'nosql', 'scala', 'firestore', 'mysql', 'postgresql', 'sql server', 'gcp', 'bigquery', 'spark', 'airflow', 'kafka', 'sap', 'github', 'git', 'terraform', 'docker', 'atlassian', 'jira']</t>
  </si>
  <si>
    <t>Senior Data Engineer, Ethics &amp; Compliance</t>
  </si>
  <si>
    <t>['sql', 'nosql', 'python', 'r', 'aws', 'azure', 'gcp', 'hadoop', 'spark', 'tableau', 'power bi']</t>
  </si>
  <si>
    <t>Big Data Principal Engineer</t>
  </si>
  <si>
    <t>['databricks', 'spark', 'powerpoint']</t>
  </si>
  <si>
    <t>Washington, VA</t>
  </si>
  <si>
    <t>Alignity Solutions</t>
  </si>
  <si>
    <t>['python', 'sql', 'snowflake', 'aws', 'redshift', 'airflow', 'pandas', 'numpy', 'git', 'github', 'flow', 'docker']</t>
  </si>
  <si>
    <t>Senior Data Engineer (Java + Spark)</t>
  </si>
  <si>
    <t>Santex</t>
  </si>
  <si>
    <t>['sql', 'java', 'spark']</t>
  </si>
  <si>
    <t>Senior Data Engineer (Bank Tech) - Now Hiring</t>
  </si>
  <si>
    <t>['java', 'scala', 'python', 'nosql', 'sql', 'mongo', 'shell', 'cassandra', 'redshift', 'aws', 'azure', 'snowflake', 'hadoop', 'kafka', 'spark']</t>
  </si>
  <si>
    <t>Senior Data Engineer, National Traffic and Capacity Management</t>
  </si>
  <si>
    <t>['sql', 'python', 'aws', 'redshift', 'databricks', 'tableau', 'power bi', 'kubernetes']</t>
  </si>
  <si>
    <t>Senior Data Engineer (ONLY LOCALS TO NEWYORK AND ONLY W2) AND ((NO C2C))</t>
  </si>
  <si>
    <t>Oxford, MA</t>
  </si>
  <si>
    <t>['python', 'go', 'snowflake', 'aws', 'pyspark', 'spark', 'hadoop', 'kafka']</t>
  </si>
  <si>
    <t>Senior Data Engineer(only W2 candidates with min 8+ Years of experience)</t>
  </si>
  <si>
    <t>Senior Data Engineer- W2 Only [No H1b or CPT/OPT]</t>
  </si>
  <si>
    <t>Senior Data Engineer - Selby Jennings</t>
  </si>
  <si>
    <t>['python', 'databricks', 'aws', 'pandas', 'spark']</t>
  </si>
  <si>
    <t>Senior Big Data Engineer - US</t>
  </si>
  <si>
    <t>Senior Manager - Data and Analytics Engineering</t>
  </si>
  <si>
    <t>Pike Construction Services, Inc.</t>
  </si>
  <si>
    <t>['azure', 'power bi']</t>
  </si>
  <si>
    <t>Senior Data Engineer – Databricks &amp; PySpark Expert</t>
  </si>
  <si>
    <t>['python', 'sql', 't-sql', 'sql server', 'databricks', 'azure', 'pyspark', 'hadoop', 'spark', 'kafka', 'terraform', 'pulumi']</t>
  </si>
  <si>
    <t>Senior Staff Software Engineer – Advanced Data Engineering</t>
  </si>
  <si>
    <t>Boost Mobile</t>
  </si>
  <si>
    <t>['sql', 'shell', 'python', 'nosql', 'mongodb', 'mongodb', 'aws', 'redshift', 'snowflake']</t>
  </si>
  <si>
    <t>New Home, TX</t>
  </si>
  <si>
    <t>['sql', 'java', 'azure', 'aws', 'gcp', 'kafka', 'angular', 'flow', 'git', 'terraform']</t>
  </si>
  <si>
    <t>['python', 'sql', 'snowflake', 'redshift', 'bigquery', 'tableau', 'power bi', 'terraform']</t>
  </si>
  <si>
    <t>Senior Data Engineer-R-250440</t>
  </si>
  <si>
    <t>Senior Engineering Manager - Data Engineering</t>
  </si>
  <si>
    <t>Senior Data Engineer and Software Developer - Research Analytical Laboratory</t>
  </si>
  <si>
    <t>3M Company</t>
  </si>
  <si>
    <t>['python', 'sql', 'c#', 'nosql', 'sql server', 'azure', 'asp.net', 'ssis']</t>
  </si>
  <si>
    <t>Senior Data Scientist</t>
  </si>
  <si>
    <t>Senior Data Scientist - Now Hiring</t>
  </si>
  <si>
    <t>Penske</t>
  </si>
  <si>
    <t>['python', 'sql', 'go', 'pyspark', 'docker', 'kubernetes']</t>
  </si>
  <si>
    <t>Senior Data Scientist - Service Enablement Analytics</t>
  </si>
  <si>
    <t>['css', 'sql', 'python', 'r', 'c', 'pandas', 'numpy', 'scikit-learn', 'tableau', 'atlassian']</t>
  </si>
  <si>
    <t>['sql', 'python', 'looker', 'git', 'kubernetes', 'docker']</t>
  </si>
  <si>
    <t>Senior Manager, Data Scientist - Customer Management</t>
  </si>
  <si>
    <t>Etsy</t>
  </si>
  <si>
    <t>['sql', 'express', 'looker', 'tableau']</t>
  </si>
  <si>
    <t>Senior Data Scientist, Product Analytics</t>
  </si>
  <si>
    <t>['sql', 'spark', 'express', 'looker', 'tableau']</t>
  </si>
  <si>
    <t>Senior Manager, Data Science - Financial Crimes AI/ML Development &amp; Performance Monitoring</t>
  </si>
  <si>
    <t>Senior Data Scientist, Performance Marketing</t>
  </si>
  <si>
    <t>Sr. Data Scientist ( SQL , BQ , Google Cloud Platform )</t>
  </si>
  <si>
    <t>Data Scientist / Senior Data Scientist, Analytics</t>
  </si>
  <si>
    <t>['sql', 'r', 'python', 'matlab', 'sas', 'sas', 'go', 'looker', 'tableau', 'excel']</t>
  </si>
  <si>
    <t>Senior Business Intelligence Developer</t>
  </si>
  <si>
    <t>First Derivative</t>
  </si>
  <si>
    <t>['sql', 'python', 'html', 'css', 'javascript', 'snowflake', 'aws', 'react', 'airflow', 'angular', 'qlik', 'power bi', 'git', 'jira']</t>
  </si>
  <si>
    <t>(USA) Senior, Data Scientist (Computer Vision Engineer)</t>
  </si>
  <si>
    <t>['python', 'scala', 'r', 'spark', 'tensorflow', 'github']</t>
  </si>
  <si>
    <t>Senior Web/Digital Analytics</t>
  </si>
  <si>
    <t>Sr Data Scientist - ML/AI/Databricks - Remote - Now Hiring</t>
  </si>
  <si>
    <t>Oneco, FL</t>
  </si>
  <si>
    <t>CaptivateIQ</t>
  </si>
  <si>
    <t>['sql', 'python', 'datarobot', 'excel', 'tableau', 'looker']</t>
  </si>
  <si>
    <t>Senior Data Scientist, 5+ Years of Experience</t>
  </si>
  <si>
    <t>['sql', 'python', 'aws', 'gcp', 'azure', 'tensorflow', 'spark']</t>
  </si>
  <si>
    <t>Data Scientist / Senior Data Scientist</t>
  </si>
  <si>
    <t>Meadow Lake, SK, Canada</t>
  </si>
  <si>
    <t>StackAdapt</t>
  </si>
  <si>
    <t>Remote Sr Data Scientist - B2C Behavioral Data, Machine Learning</t>
  </si>
  <si>
    <t>['python', 'sql', 'go', 'airflow', 'word']</t>
  </si>
  <si>
    <t>Senior Manager, Advanced Analytics / Data Science</t>
  </si>
  <si>
    <t>Senior Data Scientist - Operations Technology</t>
  </si>
  <si>
    <t>['python', 'r', 'aws', 'azure', 'git', 'docker', 'kubernetes']</t>
  </si>
  <si>
    <t>Senior Manager Data Science - Remote</t>
  </si>
  <si>
    <t>Nestlé Health Science</t>
  </si>
  <si>
    <t>['r', 'python', 'sas', 'sas', 'java', 'scala']</t>
  </si>
  <si>
    <t>Senior Data Manager</t>
  </si>
  <si>
    <t>cyberThink Inc</t>
  </si>
  <si>
    <t>['sql', 'c++', 'python', 'java', 'snowflake', 'tableau']</t>
  </si>
  <si>
    <t>Sr. Manager – Decision Science - R&amp;D Analytics</t>
  </si>
  <si>
    <t>Superintendent - Data Center</t>
  </si>
  <si>
    <t>Energi People</t>
  </si>
  <si>
    <t>Sr. Manager - Decision Science - R&amp;D Analytics</t>
  </si>
  <si>
    <t>Travelers Companies (Import)</t>
  </si>
  <si>
    <t>MDM Developer / Senior Master Data Management (MDM) Developer</t>
  </si>
  <si>
    <t>['shell', 'python', 'perl', 'sql', 'java', 'linux']</t>
  </si>
  <si>
    <t>Senior, Data Scientist (Advertising Measurement) - Walmart Connect</t>
  </si>
  <si>
    <t>['python', 'sql', 'r', 'scala', 'spark', 'tensorflow', 'tableau', 'looker']</t>
  </si>
  <si>
    <t>Senior Product Manager/Data Science</t>
  </si>
  <si>
    <t>Absolute Business Solutions Corp.</t>
  </si>
  <si>
    <t>Senior Data Scientist - eCommerce 100% remote within North America</t>
  </si>
  <si>
    <t>Affinity</t>
  </si>
  <si>
    <t>['python', 'pytorch', 'tensorflow', 'hadoop', 'spark', 'docker', 'git', 'kubernetes']</t>
  </si>
  <si>
    <t>Senior Data Scientist, Research, Labs</t>
  </si>
  <si>
    <t>Senior Data Scientist - Firm Analytics</t>
  </si>
  <si>
    <t>['python', 'r', 'scala', 'sql', 'snowflake', 'databricks']</t>
  </si>
  <si>
    <t>Prescient Edge</t>
  </si>
  <si>
    <t>['r', 'python', 'sql', 'redis', 'aws', 'power bi', 'tableau', 'flow']</t>
  </si>
  <si>
    <t>Principal Data and Analytics Specialist , AWS Professional Services Global Financial Services</t>
  </si>
  <si>
    <t>Senior Generative AI Data Scientist, Amazon SageMaker</t>
  </si>
  <si>
    <t>['go', 'sas', 'sas', 'sql', 'python', 'r', 'matlab', 'aws', 'tableau']</t>
  </si>
  <si>
    <t>Senior Data Visualization Specialist</t>
  </si>
  <si>
    <t>Partner Forces</t>
  </si>
  <si>
    <t>['go', 'sql', 'python', 'r', 'tableau', 'power bi']</t>
  </si>
  <si>
    <t>Senior Data Modeler</t>
  </si>
  <si>
    <t>Universal City, TX</t>
  </si>
  <si>
    <t>Air Force Civilian Service</t>
  </si>
  <si>
    <t>Senior, Data Scientist-Walmart</t>
  </si>
  <si>
    <t>East Orange, NJ</t>
  </si>
  <si>
    <t>['sql', 'nosql', 'java', 'c++', 'python', 'r', 'scala', 'matplotlib', 'spark', 'tensorflow', 'tableau', 'excel']</t>
  </si>
  <si>
    <t>Sr. Data Analytics Developer- Remote Eligible</t>
  </si>
  <si>
    <t>['python', 'sql', 'sas', 'sas', 'r', 'aws', 'gcp', 'azure', 'databricks']</t>
  </si>
  <si>
    <t>Senior Data Scientist, Growth</t>
  </si>
  <si>
    <t>Suno</t>
  </si>
  <si>
    <t>Senior Director, Data Science</t>
  </si>
  <si>
    <t>Senior Product Data Scientist | Financial Intelligence</t>
  </si>
  <si>
    <t>Ramp</t>
  </si>
  <si>
    <t>['sql', 'python', 'redshift', 'snowflake', 'bigquery', 'express', 'looker', 'tableau']</t>
  </si>
  <si>
    <t>IT Senior Specialist - Material Master Data Management</t>
  </si>
  <si>
    <t>['java', 'sap']</t>
  </si>
  <si>
    <t>Senior Data Scientist- ML</t>
  </si>
  <si>
    <t>['java', 'javascript', 'python', 'scala', 'r', 'spark', 'tensorflow', 'unix', 'linux']</t>
  </si>
  <si>
    <t>Senior Data Scientist – Innovation</t>
  </si>
  <si>
    <t>Senior Data Scientist, AI Foundations</t>
  </si>
  <si>
    <t>['python', 'scala', 'r', 'sql', 'aws', 'pytorch', 'hugging face']</t>
  </si>
  <si>
    <t>['python', 'sql', 'aws', 'gcp', 'looker', 'git', 'docker', 'kubernetes']</t>
  </si>
  <si>
    <t>['sql', 'python', 'java', 'javascript']</t>
  </si>
  <si>
    <t>Sr. Data Scientist, Advanced Diagnostics</t>
  </si>
  <si>
    <t>['sql', 'python', 'azure', 'snowflake', 'aws', 'jupyter']</t>
  </si>
  <si>
    <t>Senior Data Scientist, Search Community</t>
  </si>
  <si>
    <t>['sql', 'r', 'sas', 'sas', 'python', 'spss']</t>
  </si>
  <si>
    <t>Sr. Data Scientist - Advanced Diagnostics</t>
  </si>
  <si>
    <t>Urbana, IL (+2 others)</t>
  </si>
  <si>
    <t>Senior Quantitative Researcher / Developer</t>
  </si>
  <si>
    <t>PIMCO</t>
  </si>
  <si>
    <t>['python', 'sql', 'java']</t>
  </si>
  <si>
    <t>Data Governance Lead</t>
  </si>
  <si>
    <t>Aspen Dental</t>
  </si>
  <si>
    <t>['sql', 'aws', 'gcp', 'tableau']</t>
  </si>
  <si>
    <t>Senior Advanced Analytics Consultant</t>
  </si>
  <si>
    <t>['sas', 'sas', 'r', 'python', 'tableau']</t>
  </si>
  <si>
    <t>['python', 'aws', 'azure', 'flow']</t>
  </si>
  <si>
    <t>Senior Director, Data Strategy</t>
  </si>
  <si>
    <t>['aws', 'gdpr', 'tableau']</t>
  </si>
  <si>
    <t>Senior Full Stack Data Scientist - Remote UK/EU</t>
  </si>
  <si>
    <t>Syrup Tech</t>
  </si>
  <si>
    <t>['python', 'snowflake', 'redshift', 'databricks', 'pytorch', 'tensorflow', 'scikit-learn', 'spark', 'airflow', 'pandas']</t>
  </si>
  <si>
    <t>Sr Staff Engineer</t>
  </si>
  <si>
    <t>Techfueld</t>
  </si>
  <si>
    <t>['sql', 'nosql', 'go', 'java', 'scala', 'aws', 'azure', 'spark', 'kafka', 'docker', 'kubernetes']</t>
  </si>
  <si>
    <t>Sr Data Scientist, Traffic Insights and Forecasting</t>
  </si>
  <si>
    <t>Sr. Staff Security Detection Engineer</t>
  </si>
  <si>
    <t>['python', 'sql', 'databricks', 'aws', 'azure', 'gcp', 'spark', 'pyspark', 'excel', 'terraform', 'unify']</t>
  </si>
  <si>
    <t>Lider Sr Recup Credito</t>
  </si>
  <si>
    <t>['python', 'sql', 'databricks', 'aws', 'azure', 'spark', 'hadoop', 'power bi', 'tableau']</t>
  </si>
  <si>
    <t>['azure', 'aws', 'gcp', 'power bi', 'dax']</t>
  </si>
  <si>
    <t>['sql', 'sql server', 'azure', 'power bi', 'dax', 'excel', 'ssrs', 'tableau']</t>
  </si>
  <si>
    <t>Data Modeler (Senior)</t>
  </si>
  <si>
    <t>['sql', 'sql server', 'snowflake', 'oracle']</t>
  </si>
  <si>
    <t>Senior Staff Data Scientist, Search Quality</t>
  </si>
  <si>
    <t>BlackLine</t>
  </si>
  <si>
    <t>['python', 'sql', 'c#', 'javascript', 'aws', 'azure', 'gcp', 'tensorflow', 'pytorch', 'scikit-learn']</t>
  </si>
  <si>
    <t>Senior Jasper Highcharts Analytics Consultant</t>
  </si>
  <si>
    <t>['javascript', 'java']</t>
  </si>
  <si>
    <t>Senior Data Scientist, Decisions - Rider Experience</t>
  </si>
  <si>
    <t>Lyft</t>
  </si>
  <si>
    <t>Senior Data Scientist - Strategic Growth</t>
  </si>
  <si>
    <t>['python', 'sql', 'azure', 'spark']</t>
  </si>
  <si>
    <t>AVP Data Science - Commercial Lines Pricing</t>
  </si>
  <si>
    <t>Berkshire Hathaway GUARD Insurance Companies</t>
  </si>
  <si>
    <t>Data Scientist (Senior) Job#493</t>
  </si>
  <si>
    <t>Senior Analyst, People Analytics</t>
  </si>
  <si>
    <t>['sql', 'r', 'python', 'phoenix', 'tableau', 'power bi', 'alteryx']</t>
  </si>
  <si>
    <t>Senior Azure Data Factory Specialist /Irving, TX</t>
  </si>
  <si>
    <t>Senior Data Scientist – Statistics</t>
  </si>
  <si>
    <t>['sas', 'sas', 'c', 'c++', 'java', 'r', 'python', 'spss']</t>
  </si>
  <si>
    <t>Technical Manager/Assistant Technical Manager/Senior Technical Officer/Technical Officer (holding the functional title of Data Manager)</t>
  </si>
  <si>
    <t>['r', 'sas', 'sas']</t>
  </si>
  <si>
    <t>Senior Analytics Lead</t>
  </si>
  <si>
    <t>Digital Republic Talent</t>
  </si>
  <si>
    <t>Sr Data Modeler- Security Services- Capital Market</t>
  </si>
  <si>
    <t>Sr Data Scientist - Search / Ranking (Applied ML, NLP, Python)</t>
  </si>
  <si>
    <t>Target</t>
  </si>
  <si>
    <t>['java', 'scala', 'python', 'r', 'sql']</t>
  </si>
  <si>
    <t>['r', 'python', 'go', 'nosql', 'mongodb', 'mongodb', 'azure', 'databricks', 'linux']</t>
  </si>
  <si>
    <t>Senior Director - Data &amp; Analytics - Availability</t>
  </si>
  <si>
    <t>Salesforce</t>
  </si>
  <si>
    <t>Sr. Data Scientist, Machine Learning</t>
  </si>
  <si>
    <t>['sql', 'python', 'r', 'databricks', 'azure', 'aws', 'spark', 'pytorch', 'tensorflow', 'hadoop', 'kafka', 'power bi']</t>
  </si>
  <si>
    <t>Senior Analyst, Programmatic</t>
  </si>
  <si>
    <t>Digitas North America</t>
  </si>
  <si>
    <t>Senior Manager, Data Science</t>
  </si>
  <si>
    <t>['python', 'r', 'snowflake', 'azure', 'databricks', 'excel', 'tableau', 'datarobot']</t>
  </si>
  <si>
    <t>Sr Data Scientist ( SQL , BQ , Google Cloud Platform )</t>
  </si>
  <si>
    <t>Sr. STAM Data/Analytics, AWS Enterprise Support, Strategic Industries</t>
  </si>
  <si>
    <t>Passaic, NJ</t>
  </si>
  <si>
    <t>['python', 'scala', 'r', 'spark', 'tensorflow', 'excel', 'github']</t>
  </si>
  <si>
    <t>Senior Analytics Engineer</t>
  </si>
  <si>
    <t>Hunter River, PE, Canada</t>
  </si>
  <si>
    <t>FutureFit AI</t>
  </si>
  <si>
    <t>['python', 'nosql', 'mongodb', 'mongodb', 'airflow', 'looker', 'tableau']</t>
  </si>
  <si>
    <t>Principal Scientist- IHC</t>
  </si>
  <si>
    <t>Senior Data Scientist - Sales &amp; Payments AI</t>
  </si>
  <si>
    <t>['sql', 'r', 'python', 'scala', 'c', 'unix', 'git']</t>
  </si>
  <si>
    <t>Decision Scientist</t>
  </si>
  <si>
    <t>Senior Data Governance PM</t>
  </si>
  <si>
    <t>Sr. Director, Artificial Intelligence, Governance and Strategy</t>
  </si>
  <si>
    <t>Sr. Decision Scientist / Business Analytics - Clinical Analytics (Remote)</t>
  </si>
  <si>
    <t>['sql', 'python', 'pandas']</t>
  </si>
  <si>
    <t>Sr Big data/ Hadoop with Spark and Scala, on-prem experience needed</t>
  </si>
  <si>
    <t>['scala', 'java', 'python', 'sql', 'shell', 'spark', 'hadoop', 'unix']</t>
  </si>
  <si>
    <t>Senior Data Scientist - System Scheduling Performance</t>
  </si>
  <si>
    <t>['python', 'c', 'swift']</t>
  </si>
  <si>
    <t>Sr Data Scientist, Machine Learning (ML) Engineer - Full-time</t>
  </si>
  <si>
    <t>Senior Data Scientist, Pharmacometric Programming - Full-time</t>
  </si>
  <si>
    <t>['sas', 'sas', 'r', 'python', 'bash', 'unix', 'linux', 'excel']</t>
  </si>
  <si>
    <t>Senior Data Scientist / Onsite in Palo Alto / AI Engineer</t>
  </si>
  <si>
    <t>Senior Data Scientist (Geospatial)</t>
  </si>
  <si>
    <t>Senior Data scientist</t>
  </si>
  <si>
    <t>['sql', 'python', 'r', 'java', 'airflow', 'looker', 'asana']</t>
  </si>
  <si>
    <t>Senior Bioinformatic Data Scientist</t>
  </si>
  <si>
    <t>Episteme Prognostics Inc.</t>
  </si>
  <si>
    <t>['python', 'r', 'bash']</t>
  </si>
  <si>
    <t>['sql', 'sql server', 'azure', 'power bi', 'dax', 'excel', 'ssrs']</t>
  </si>
  <si>
    <t>Sr. Data Scientist, GenAI</t>
  </si>
  <si>
    <t>['sql', 'python', 'r', 'hadoop', 'spark', 'kafka']</t>
  </si>
  <si>
    <t>Senior Data Scientist, Lending</t>
  </si>
  <si>
    <t>['sql', 'python', 'snowflake', 'airflow', 'tableau', 'looker']</t>
  </si>
  <si>
    <t>Data Governance Risk Lead</t>
  </si>
  <si>
    <t>['python', 'r', 'sql', 'tableau', 'power bi']</t>
  </si>
  <si>
    <t>Data Analytics Sr Developer</t>
  </si>
  <si>
    <t>['sql', 'oracle', 'azure', 'snowflake', 'alteryx', 'tableau', 'power bi', 'flow']</t>
  </si>
  <si>
    <t>Senior Manager, Data Science - Conversational AI</t>
  </si>
  <si>
    <t>['power bi', 'excel', 'dax']</t>
  </si>
  <si>
    <t>EY-GDS Consulting-AI And DATA-Data Science-ML ops-Seniors</t>
  </si>
  <si>
    <t>['python', 'azure', 'docker', 'flow']</t>
  </si>
  <si>
    <t>Sr. Data Scientist (411439)</t>
  </si>
  <si>
    <t>['python', 'java', 'sql', 'pyspark']</t>
  </si>
  <si>
    <t>Senior Data Scientist- LLM</t>
  </si>
  <si>
    <t>Data Retention Policy Lead</t>
  </si>
  <si>
    <t>Luma AI</t>
  </si>
  <si>
    <t>Sr. Manager, Data Science</t>
  </si>
  <si>
    <t>['python', 'spark', 'excel', 'powerpoint', 'tableau']</t>
  </si>
  <si>
    <t>Senior Engineer, Characterization &amp; Analytics (ONSITE)</t>
  </si>
  <si>
    <t>Seagate Technology</t>
  </si>
  <si>
    <t>['assembly', 'python', 'c++', 'matlab', 'excel']</t>
  </si>
  <si>
    <t>Topsort</t>
  </si>
  <si>
    <t>['python', 'sql', 'go', 'aws', 'gcp', 'pandas', 'numpy', 'scikit-learn', 'matplotlib', 'seaborn']</t>
  </si>
  <si>
    <t>Sr. Data Science Engineer, Realm-X</t>
  </si>
  <si>
    <t>['sql', 'pandas', 'numpy', 'spark', 'kafka', 'linux', 'excel']</t>
  </si>
  <si>
    <t>Ely, IA</t>
  </si>
  <si>
    <t>Quality Compliance Data Steward_CAPS</t>
  </si>
  <si>
    <t>B. Braun Medical Inc. (US)</t>
  </si>
  <si>
    <t>AI &amp; GenAI Data Scientist-Senior Associate - Full-time</t>
  </si>
  <si>
    <t>Senior Civil Leader - Data Centers</t>
  </si>
  <si>
    <t>Langan Engineering &amp; Environmental Services</t>
  </si>
  <si>
    <t>SSRS &amp; Bold Report Writers</t>
  </si>
  <si>
    <t>['sql', 'c#', 'ssrs', 'tableau', 'cognos']</t>
  </si>
  <si>
    <t>Senior Data Scientist, Research, Workspace</t>
  </si>
  <si>
    <t>['python', 'r', 'sql', 'express', 'sheets']</t>
  </si>
  <si>
    <t>Senior Manager, Data Science - Financial Crimes Modeling</t>
  </si>
  <si>
    <t>Corporate Strategy - Senior Data Scientist - Business Analytics</t>
  </si>
  <si>
    <t>Golden 1 Credit Union</t>
  </si>
  <si>
    <t>['python', 'sql', 'r', 'snowflake', 'databricks', 'redshift', 'scikit-learn', 'pytorch', 'tensorflow', 'keras', 'power bi', 'tableau', 'looker', 'dax', 'excel']</t>
  </si>
  <si>
    <t>Consumption Lead, Data Cloud &amp; Agentforce</t>
  </si>
  <si>
    <t>['python', 'r', 'snowflake', 'databricks', 'redshift', 'pandas', 'jupyter', 'tableau', 'looker', 'power bi']</t>
  </si>
  <si>
    <t>Data Governance Lead (Hybrid)</t>
  </si>
  <si>
    <t>Selective Insurance</t>
  </si>
  <si>
    <t>Sr. Manager Data Design</t>
  </si>
  <si>
    <t>Advantage Solutions</t>
  </si>
  <si>
    <t>Sr Data Scientist- Quant Programmer, BI</t>
  </si>
  <si>
    <t>['python', 'databricks', 'azure', 'oracle']</t>
  </si>
  <si>
    <t>Sr. Decision Scientist / Business Analytics - Clinical Analytics (Remote) - Full-time</t>
  </si>
  <si>
    <t>Senior Database Developer</t>
  </si>
  <si>
    <t>['perl', 'python', 'powershell', 'c#', 'java', 'sql']</t>
  </si>
  <si>
    <t>Sr. Data Scientist, Amazon Business</t>
  </si>
  <si>
    <t>['sql', 'python', 'r', 'sas', 'sas', 'matlab', 'aws', 'redshift', 'excel', 'tableau']</t>
  </si>
  <si>
    <t>Sr. Director, Go-to-Market Data Science, Analytics &amp; Business Intelligence</t>
  </si>
  <si>
    <t>SonicWall</t>
  </si>
  <si>
    <t>['sql', 'python', 'snowflake', 'power bi', 'tableau']</t>
  </si>
  <si>
    <t>Supervisor Market Facing Analytics</t>
  </si>
  <si>
    <t>['sas', 'sas', 'sql', 'cognos']</t>
  </si>
  <si>
    <t>Resideo</t>
  </si>
  <si>
    <t>['python', 'r', 'sql', 'databricks', 'aws', 'azure', 'spark', 'pyspark', 'tensorflow', 'keras', 'pytorch', 'scikit-learn', 'numpy', 'pandas', 'jupyter', 'git']</t>
  </si>
  <si>
    <t>Data Base Lead</t>
  </si>
  <si>
    <t>Manager, Senior Clinical Data Scientist, Clinical Data Sciences</t>
  </si>
  <si>
    <t>Pearl River, NY</t>
  </si>
  <si>
    <t>Shipt</t>
  </si>
  <si>
    <t>['go', 'aws', 'tableau']</t>
  </si>
  <si>
    <t>Voice Analytics Lead, People Analytics</t>
  </si>
  <si>
    <t>Sr. Scientist, Global Commercial Data Science (GCDS) - Full-time</t>
  </si>
  <si>
    <t>['go', 'sql', 'python', 'r', 'c', 'java', 'tableau']</t>
  </si>
  <si>
    <t>Full Stack Senior Data Scientist (MLE) | Applied AI</t>
  </si>
  <si>
    <t>['java', 'c++', 'python', 'gcp', 'azure', 'kafka', 'spark']</t>
  </si>
  <si>
    <t>Sr. Data Scientist, Clinical Strategy</t>
  </si>
  <si>
    <t>['sql', 'python', 'r', 'snowflake', 'databricks', 'alteryx', 'tableau', 'power bi']</t>
  </si>
  <si>
    <t>['python', 'java', 'scala', 'r', 'spark', 'tensorflow']</t>
  </si>
  <si>
    <t>Data Analysis Program Manager-VP (Hybrid)</t>
  </si>
  <si>
    <t>Senior Director, R&amp;D Data Science and Digital Health, Real-World Evidence and Advanced Analytics</t>
  </si>
  <si>
    <t>Senior Principal Data Scientist, Go-To-Market Strategy &amp; Incentives</t>
  </si>
  <si>
    <t>Red Hat</t>
  </si>
  <si>
    <t>['sql', 'sas', 'sas', 'r', 'sql server', 'redshift', 'oracle', 'linux', 'tableau', 'sheets', 'kubernetes']</t>
  </si>
  <si>
    <t>Senior Lead Data Scientist</t>
  </si>
  <si>
    <t>Cox Enterprises</t>
  </si>
  <si>
    <t>Senior Manager, Data Science – Conversational AI - Full-time / Part-time</t>
  </si>
  <si>
    <t>Career Movement</t>
  </si>
  <si>
    <t>Data Enablement and Governance Lead</t>
  </si>
  <si>
    <t>Horace Mann</t>
  </si>
  <si>
    <t>Senior Data Scientist - Inventory Management - Full-time</t>
  </si>
  <si>
    <t>['sql', 'python', 'gcp', 'azure', 'aws', 'databricks']</t>
  </si>
  <si>
    <t>Senior Research Analyst</t>
  </si>
  <si>
    <t>Newmark</t>
  </si>
  <si>
    <t>Sr . Data Scientist / Big Data Engineer Specialist in AI and Fraud Analytics ONSITE - Austin, TX</t>
  </si>
  <si>
    <t>Cynosure Technologies LLC</t>
  </si>
  <si>
    <t>Senior Retail Data Scientist</t>
  </si>
  <si>
    <t>Edgewater, NJ</t>
  </si>
  <si>
    <t>Criterion Executive Search, Inc.</t>
  </si>
  <si>
    <t>['python', 'sql', 'databricks', 'snowflake', 'pyspark', 'power bi', 'microstrategy', 'tableau', 'looker']</t>
  </si>
  <si>
    <t>Data Security Lead</t>
  </si>
  <si>
    <t>['databricks', 'gdpr', 'power bi']</t>
  </si>
  <si>
    <t>Senior Data Scientist – Omnichannel Analytics</t>
  </si>
  <si>
    <t>Liberty Personnel Services</t>
  </si>
  <si>
    <t>['python', 'r', 'scala', 'sql', 'gcp', 'aws', 'azure', 'scikit-learn', 'tensorflow', 'pytorch', 'tableau', 'power bi', 'looker']</t>
  </si>
  <si>
    <t>Senior Data Scientist, Search Verticals - Full-time</t>
  </si>
  <si>
    <t>Senior Data Scientist, Analytics</t>
  </si>
  <si>
    <t>Senior Data Scientist (Applied ML)</t>
  </si>
  <si>
    <t>Orange Park, FL</t>
  </si>
  <si>
    <t>['gdpr', 'excel']</t>
  </si>
  <si>
    <t>Senior Lead Data Scientist / ML Engineer</t>
  </si>
  <si>
    <t>['python', 'aws', 'azure', 'gcp', 'tensorflow', 'pytorch', 'spark', 'hadoop', 'jenkins', 'terraform']</t>
  </si>
  <si>
    <t>Fanatics</t>
  </si>
  <si>
    <t>Senior Data Scientist, Clinical Pharmacology Data Analysis and Reporting</t>
  </si>
  <si>
    <t>East Windsor, NJ</t>
  </si>
  <si>
    <t>Data Science Senior Manager</t>
  </si>
  <si>
    <t>['python', 'sas', 'sas', 'hadoop', 'spark']</t>
  </si>
  <si>
    <t>Senior Data Scientist - Generative AI - Agents and LLM developer ONLY NEW YORK BASED</t>
  </si>
  <si>
    <t>Scalata</t>
  </si>
  <si>
    <t>Sr. Data Scientist - 34103</t>
  </si>
  <si>
    <t>CIS International LLC</t>
  </si>
  <si>
    <t>['python', 'r', 'sql', 'matlab', 'sas', 'sas', 'windows', 'powerpoint', 'excel', 'word']</t>
  </si>
  <si>
    <t>Senior Data Scientist, Clinical Analytics (Hybrid) - Full-time</t>
  </si>
  <si>
    <t>['r', 'python', 'aws', 'azure']</t>
  </si>
  <si>
    <t>SENIOR DATA SCIENTIST</t>
  </si>
  <si>
    <t>Sr. Data Scientist, Kuiper Marketing</t>
  </si>
  <si>
    <t>Jobleads-US</t>
  </si>
  <si>
    <t>['python', 'r', 'scala', 'sql', 'gcp', 'aws', 'azure', 'tensorflow', 'pytorch', 'scikit-learn', 'tableau', 'power bi', 'looker', 'microstrategy', 'excel', 'word', 'powerpoint']</t>
  </si>
  <si>
    <t>Sr. Data Scientist, Intelligence &amp; Industrialization</t>
  </si>
  <si>
    <t>['sql', 'python', 'r', 'sas', 'sas', 'matlab', 'aws', 'redshift', 'tableau']</t>
  </si>
  <si>
    <t>['python', 'r', 'sql', 'azure', 'databricks', 'tensorflow', 'pytorch', 'scikit-learn']</t>
  </si>
  <si>
    <t>Senior Manager, Data Scientist</t>
  </si>
  <si>
    <t>['python', 'r', 'sql', 'databricks', 'azure']</t>
  </si>
  <si>
    <t>Senior Data Scientist - Full-time / Part-time</t>
  </si>
  <si>
    <t>Brown University</t>
  </si>
  <si>
    <t>Senior Data Scientist - AI</t>
  </si>
  <si>
    <t>Englewood, NJ</t>
  </si>
  <si>
    <t>InVitro Cell Research, LLC</t>
  </si>
  <si>
    <t>Sr Analyst, Product Performance Analytics - Full-time</t>
  </si>
  <si>
    <t>['sql', 'sas', 'sas', 'python', 'r', 'aws', 'hadoop', 'excel', 'power bi', 'powerpoint']</t>
  </si>
  <si>
    <t>SCT-Tech Enablement-Proactive-Data Quality-Senior-GDS02</t>
  </si>
  <si>
    <t>['sql', 'python', 'snowflake', 'azure', 'databricks']</t>
  </si>
  <si>
    <t>Senior Data Scientist - Specialty Operation Optimization</t>
  </si>
  <si>
    <t>['python', 'sql', 'go', 'gcp']</t>
  </si>
  <si>
    <t>Dubuque, IA</t>
  </si>
  <si>
    <t>Access Dubuque</t>
  </si>
  <si>
    <t>Senior Data Scientist – Home Health Analytics</t>
  </si>
  <si>
    <t>['sql', 'python', 'gcp', 'azure', 'aws', 'snowflake', 'databricks']</t>
  </si>
  <si>
    <t>Sr Analyst, Product Performance Analytics</t>
  </si>
  <si>
    <t>Senior Data Scientist, PSS Supply Chain - Full-time</t>
  </si>
  <si>
    <t>Senior Data Scientist, Pharmacometric Programming</t>
  </si>
  <si>
    <t>Monroe Township, NJ</t>
  </si>
  <si>
    <t>Sr. ADC Engineer , ADC Analytics</t>
  </si>
  <si>
    <t>['aws', 'linux']</t>
  </si>
  <si>
    <t>Sr. Data Scientist, Service</t>
  </si>
  <si>
    <t>['python', 'r', 'matlab', 'sql', 'aws']</t>
  </si>
  <si>
    <t>Senior Data Scientist II, Search</t>
  </si>
  <si>
    <t>['python', 'scala', 'java', 'pytorch']</t>
  </si>
  <si>
    <t>Senior Data Scientist - Consumer</t>
  </si>
  <si>
    <t>Silver.dev</t>
  </si>
  <si>
    <t>['go', 'sql', 'r', 'python']</t>
  </si>
  <si>
    <t>Applied Sr Data Scientist - Fintech Foundation</t>
  </si>
  <si>
    <t>LikeRemote</t>
  </si>
  <si>
    <t>Hopper</t>
  </si>
  <si>
    <t>Senior Data Scientist, Pharmacometric Programming - Now Hiring</t>
  </si>
  <si>
    <t>East Brunswick, NJ</t>
  </si>
  <si>
    <t>Margaretville, NY</t>
  </si>
  <si>
    <t>['python', 'sql', 'aws', 'azure', 'gcp', 'pandas', 'numpy', 'scikit-learn', 'tensorflow', 'pytorch', 'spark', 'hadoop']</t>
  </si>
  <si>
    <t>Senior Data Specialist</t>
  </si>
  <si>
    <t>Verikai Inc.</t>
  </si>
  <si>
    <t>Great American Insurance Group</t>
  </si>
  <si>
    <t>Senior Data Scientist - Pricing Analytics</t>
  </si>
  <si>
    <t>['sql', 'python', 'bigquery', 'tensorflow', 'pytorch', 'scikit-learn', 'github']</t>
  </si>
  <si>
    <t>Senior AI Data Program Manager</t>
  </si>
  <si>
    <t>['python', 'r', 'sql', 'databricks', 'hadoop', 'spark', 'flow']</t>
  </si>
  <si>
    <t>Sr. Director, Data Architecture and Engineering</t>
  </si>
  <si>
    <t>New-TR-Senior</t>
  </si>
  <si>
    <t>['python', 'sql', 'r', 'sas', 'sas', 'scala', 'db2', 'sql server', 'oracle', 'azure', 'windows', 'unix', 'power bi', 'dax', 'sap', 'sharepoint', 'alteryx', 'flow']</t>
  </si>
  <si>
    <t>VP, Enterprise Data Science</t>
  </si>
  <si>
    <t>Capgemini Invent, AI / Analytics &amp; Data Science - Sr. Consultant - Full-time</t>
  </si>
  <si>
    <t>AI &amp; GenAI Data Scientist – Senior Manager - Full-time</t>
  </si>
  <si>
    <t>['python', 'sql', 'nosql', 'azure', 'aws', 'pandas', 'nltk', 'git']</t>
  </si>
  <si>
    <t>Risk Data Engineer Senior-AWS-Data Scientist</t>
  </si>
  <si>
    <t>['python', 'sql', 'nosql', 'sql server', 'neo4j', 'aws', 'redshift', 'spark', 'tableau', 'terraform']</t>
  </si>
  <si>
    <t>Fin Tech-EPM-Proactive-Data Visuals - Reporting-Senior-GDS02</t>
  </si>
  <si>
    <t>Ocean Township, New Jersey</t>
  </si>
  <si>
    <t>Solar Landscape</t>
  </si>
  <si>
    <t>['sql', 'azure', 'power bi', 'chef', 'jira']</t>
  </si>
  <si>
    <t>Senior Digital Research &amp; Analytics Analyst</t>
  </si>
  <si>
    <t>Sr. Scientist, Global Commercial Data Science (GCDS)</t>
  </si>
  <si>
    <t>Manager, Senior Clinical Data Scientist, Clinical Data Sciences - Full-time</t>
  </si>
  <si>
    <t>Senior Data Scientist for U.S. Marine Corps Logistics</t>
  </si>
  <si>
    <t>Get It Recruit - Transportation</t>
  </si>
  <si>
    <t>SENIOR DATA SCIENTIST/EMERGENCY APPOINTMENTS HOMELESSNESS</t>
  </si>
  <si>
    <t>Vancouver, BC, Canada</t>
  </si>
  <si>
    <t>Teck Resources Limited</t>
  </si>
  <si>
    <t>Lead/Senior Data Scientist with Finance Background</t>
  </si>
  <si>
    <t>R CUBE CREATIVE CONSULTING INC</t>
  </si>
  <si>
    <t>['python', 'sql', 'aws', 'azure', 'databricks', 'scikit-learn', 'tensorflow', 'pytorch', 'kafka', 'spark', 'power bi']</t>
  </si>
  <si>
    <t>Senior Data Scientist and Internship Program Lead</t>
  </si>
  <si>
    <t>Bogart, GA</t>
  </si>
  <si>
    <t>BOLD</t>
  </si>
  <si>
    <t>['go', 'sql', 'tableau', 'looker']</t>
  </si>
  <si>
    <t>Sr. Data Scientist US A2A Payments &amp; Open Banking</t>
  </si>
  <si>
    <t>['sql', 'python', 'hadoop', 'jira']</t>
  </si>
  <si>
    <t>EY-GDS Consulting-AI and DATA-Power BI-Senior</t>
  </si>
  <si>
    <t>Senior Data Scientist – Price Optimization Modeling</t>
  </si>
  <si>
    <t>['go', 'python', 'r', 'sql', 'aws', 'databricks', 'gcp', 'gitlab', 'github']</t>
  </si>
  <si>
    <t>Sr Director, Data Lake Engineering</t>
  </si>
  <si>
    <t>['dart', 'aws', 'azure', 'kubernetes']</t>
  </si>
  <si>
    <t>Sr. Scala Data Egnineer - hybrid - No C2C or H-1B</t>
  </si>
  <si>
    <t>['go', 'shell', 'couchbase', 'aws', 'kafka', 'spark', 'terraform', 'kubernetes']</t>
  </si>
  <si>
    <t>Master and Reference Data Lead</t>
  </si>
  <si>
    <t>Sr. Business Intelligence Engineer, Core Shopping Analytics</t>
  </si>
  <si>
    <t>Senior Data Scientist, Business Intelligence</t>
  </si>
  <si>
    <t>Rockstar Games</t>
  </si>
  <si>
    <t>['sql', 'snowflake', 'databricks', 'tableau']</t>
  </si>
  <si>
    <t>(Senior) Data Scientist, Genomics Algos</t>
  </si>
  <si>
    <t>['python', 'sql', 'bigquery', 'pandas', 'scikit-learn', 'jupyter', 'linux', 'docker', 'git']</t>
  </si>
  <si>
    <t>Senior Director, R&amp;D Data Science &amp; Digital Health, Discovery Product Development and Supply (DPDS) - Full-time</t>
  </si>
  <si>
    <t>Senior Data Scientist - Special Investigations Unit</t>
  </si>
  <si>
    <t>Data and Analytics -Pricing and Commercial - Senior</t>
  </si>
  <si>
    <t>['sql', 'python', 't-sql', 'azure', 'pandas', 'matplotlib', 'seaborn', 'spark', 'pyspark', 'scikit-learn', 'pytorch', 'power bi']</t>
  </si>
  <si>
    <t>EY - GDS Consulting - AI And DATA - Data Modeler - Senior</t>
  </si>
  <si>
    <t>RC-PROCESS And CONTROLS-Analytics-Senior</t>
  </si>
  <si>
    <t>['sql', 'python', 'aws', 'power bi', 'alteryx']</t>
  </si>
  <si>
    <t>Senior Data Operations Developer</t>
  </si>
  <si>
    <t>['sql', 'python', 'mysql', 'azure', 'databricks', 'spark', 'tableau', 'power bi']</t>
  </si>
  <si>
    <t>Sr Director, Performance Suite Analytics - Full-time</t>
  </si>
  <si>
    <t>Sr. Data Scientist - Healthcare Journey Analytics</t>
  </si>
  <si>
    <t>Top Secret Data Management Lead</t>
  </si>
  <si>
    <t>Senior, Data Science Product Manager | AI Products</t>
  </si>
  <si>
    <t>Red Ventures</t>
  </si>
  <si>
    <t>Data Scientist Senior - Economic Forecasting</t>
  </si>
  <si>
    <t>Senior Data Scientist, US</t>
  </si>
  <si>
    <t>Branch</t>
  </si>
  <si>
    <t>['python', 'sql', 'aws', 'spark', 'airflow', 'kafka', 'jupyter', 'scikit-learn', 'pandas', 'docker']</t>
  </si>
  <si>
    <t>Wi-tronix Llc</t>
  </si>
  <si>
    <t>['python', 'c#', 'c++', 'sql', 'aws', 'tensorflow', 'pytorch']</t>
  </si>
  <si>
    <t>Senior Data Scientist - Performance Algorithms</t>
  </si>
  <si>
    <t>['python', 'sql', 'databricks', 'pytorch', 'spark', 'pyspark']</t>
  </si>
  <si>
    <t>SIBLING</t>
  </si>
  <si>
    <t>['python', 'aws', 'azure', 'pandas', 'numpy']</t>
  </si>
  <si>
    <t>Senior Data Scientist - Marketing</t>
  </si>
  <si>
    <t>['python', 'sql', 'aws', 'azure', 'pyspark']</t>
  </si>
  <si>
    <t>Sidley Austin LLP</t>
  </si>
  <si>
    <t>['groovy', 'python', 'java', 'sql', 'snowflake', 'aws', 'azure', 'gdpr', 'tableau']</t>
  </si>
  <si>
    <t>Sr Data Modeler- Security Services, custody</t>
  </si>
  <si>
    <t>Senior Data Scientist - Retail Analytics/IT (Preferred-Austin, MN)</t>
  </si>
  <si>
    <t>['python', 'bigquery', 'oracle', 'jupyter', 'tableau', 'power bi']</t>
  </si>
  <si>
    <t>['python', 'snowflake', 'scikit-learn', 'pandas', 'numpy', 'tensorflow', 'pytorch']</t>
  </si>
  <si>
    <t>Senior Field Data Scientist - Full-time / Part-time</t>
  </si>
  <si>
    <t>['go', 'python', 'sql']</t>
  </si>
  <si>
    <t>Senior Tableau Analyst/Developer</t>
  </si>
  <si>
    <t>DivIHN Integration Inc.</t>
  </si>
  <si>
    <t>['sql', 'sql server', 'tableau']</t>
  </si>
  <si>
    <t>Senior SRE (Data team)</t>
  </si>
  <si>
    <t>P2P.org</t>
  </si>
  <si>
    <t>['gcp', 'airflow', 'kafka', 'kubernetes']</t>
  </si>
  <si>
    <t>['python', 'r', 'sql', 'azure', 'aws', 'power bi', 'tableau']</t>
  </si>
  <si>
    <t>Senior Full Stack Data Scientist - Remote US</t>
  </si>
  <si>
    <t>Senior Data Scientist - Visual AI</t>
  </si>
  <si>
    <t>The Home Depot</t>
  </si>
  <si>
    <t>Lebanon, OH</t>
  </si>
  <si>
    <t>['sql', 'crystal', 'power bi', 'ssrs']</t>
  </si>
  <si>
    <t>Senior Data Scientist, Telecommunications only on W2/1099</t>
  </si>
  <si>
    <t>Machine learning  Manager</t>
  </si>
  <si>
    <t>['python', 'gcp', 'azure', 'github', 'docker']</t>
  </si>
  <si>
    <t>SAP Data Lead - Senior Consultant</t>
  </si>
  <si>
    <t>['python', 'databricks', 'azure', 'aws', 'spark', 'hadoop']</t>
  </si>
  <si>
    <t>Senior Data Scientist, IgniteTech (Remote) - $60,000/year USD</t>
  </si>
  <si>
    <t>Senior Data Scientist - Full-time</t>
  </si>
  <si>
    <t>['python', 'r', 'sql', 'pyspark']</t>
  </si>
  <si>
    <t>Sr Analyst, Healthcare Analytics-SQL</t>
  </si>
  <si>
    <t>Senior Data Scientist - Machine Learning - Full-time</t>
  </si>
  <si>
    <t>['python', 'azure', 'databricks', 'aws', 'hugging face', 'tensorflow', 'keras', 'pytorch', 'github']</t>
  </si>
  <si>
    <t>People Tech - System Architect-Data Science Senior Manager</t>
  </si>
  <si>
    <t>Senior Manager, Data Quality &amp; Content Customer Success</t>
  </si>
  <si>
    <t>Senior Manager, Data Science, Analytics - Drive</t>
  </si>
  <si>
    <t>DoorDash USA</t>
  </si>
  <si>
    <t>Senior Data Scientist - Computer Vision</t>
  </si>
  <si>
    <t>Zefr</t>
  </si>
  <si>
    <t>['python', 'sql', 'dynamodb', 'snowflake', 'aws', 'gcp', 'pandas', 'fastapi', 'github', 'docker', 'terraform', 'kubernetes']</t>
  </si>
  <si>
    <t>Senior Data Scientist (Demand Side Platform, Adtech)</t>
  </si>
  <si>
    <t>Senior Data Scientist, Data Science</t>
  </si>
  <si>
    <t>['python', 'gcp', 'scikit-learn', 'tensorflow', 'pytorch']</t>
  </si>
  <si>
    <t>Senior Data Scientist, Real World Evidence</t>
  </si>
  <si>
    <t>['r', 'sql', 'aws', 'bigquery', 'gcp', 'git', 'github']</t>
  </si>
  <si>
    <t>Data Scientist, Senior</t>
  </si>
  <si>
    <t>['python', 'r', 'sql', 'nosql', 'sas', 'sas']</t>
  </si>
  <si>
    <t>Lumen</t>
  </si>
  <si>
    <t>['r', 'matlab', 'c#', 'c++', 'scala', 'java', 'python', 'ruby', 'ruby', 'spark', 'hadoop']</t>
  </si>
  <si>
    <t>Senior Data Scientist, Data Science - Full-time</t>
  </si>
  <si>
    <t>Sr. Data Scientist I (5906)</t>
  </si>
  <si>
    <t>['python', 'r', 'scala', 'sql', 'java', 'c++', 'aws', 'aurora', 'tensorflow', 'pytorch', 'mxnet']</t>
  </si>
  <si>
    <t>Senior Data Scientist, Crypto</t>
  </si>
  <si>
    <t>Senior Data Scientist (ONLY W2 ) (NO C2C)</t>
  </si>
  <si>
    <t>Senior Manager of Clinical AI &amp; Analytics</t>
  </si>
  <si>
    <t>Always Compassionate Health</t>
  </si>
  <si>
    <t>Senior Media Data Scientist Contractor (Remote)</t>
  </si>
  <si>
    <t>Kaizen Analytix</t>
  </si>
  <si>
    <t>['python', 'r', 'sas', 'sas', 'matlab', 'sql']</t>
  </si>
  <si>
    <t>Sr. Security Analytics Engineer (REMOTE)</t>
  </si>
  <si>
    <t>['sql', 'python', 'go', 'git']</t>
  </si>
  <si>
    <t>Senior Data Scientist (Bioinformatics) - Now Hiring</t>
  </si>
  <si>
    <t>Exagen Inc.</t>
  </si>
  <si>
    <t>['python', 'r', 'sql', 'sql server', 'mysql', 'windows', 'linux']</t>
  </si>
  <si>
    <t>Senior Statistical Analyst</t>
  </si>
  <si>
    <t>Technical Project Manager</t>
  </si>
  <si>
    <t>['go', 'jira', 'confluence']</t>
  </si>
  <si>
    <t>Senior Data &amp; AI Product Manager</t>
  </si>
  <si>
    <t>Senior Data Scientist, Product</t>
  </si>
  <si>
    <t>Senior Marketing Data Scientist</t>
  </si>
  <si>
    <t>['sql', 'r', 'python', 'azure', 'spark']</t>
  </si>
  <si>
    <t>Sr Analyst, Performance Suite Analytics - Full-time</t>
  </si>
  <si>
    <t>['sql', 'sas', 'sas', 'excel', 'power bi', 'tableau']</t>
  </si>
  <si>
    <t>Tech Lead &amp; PM (TPM)</t>
  </si>
  <si>
    <t>['javascript', 'typescript', 'react', 'angular', 'node', 'next.js', 'git']</t>
  </si>
  <si>
    <t>Director of Scientific Computing</t>
  </si>
  <si>
    <t>Senior Data Scientist, Recommendations</t>
  </si>
  <si>
    <t>Senior Data Scientist, Plan Optimization</t>
  </si>
  <si>
    <t>Senior Expert Science &amp; Technology, Analytical Development, Potency and Flow</t>
  </si>
  <si>
    <t>U014 (FCRS = US014) Novartis Pharmaceuticals Corporation</t>
  </si>
  <si>
    <t>StubHub</t>
  </si>
  <si>
    <t>['sql', 'python', 'r', 'bigquery', 'snowflake', 'redshift', 'aws', 'azure', 'pandas', 'numpy', 'scikit-learn', 'jupyter', 'airflow']</t>
  </si>
  <si>
    <t>Parker B Associates</t>
  </si>
  <si>
    <t>['python', 'r', 'sql', 'aws', 'azure', 'spark', 'hadoop', 'power bi', 'tableau']</t>
  </si>
  <si>
    <t>Senior Data Scientist, Emerging Technology and Innovation</t>
  </si>
  <si>
    <t>['python', 'sql', 'aws', 'gcp', 'azure']</t>
  </si>
  <si>
    <t>Senior Data Scientist, Energy</t>
  </si>
  <si>
    <t>Avathon</t>
  </si>
  <si>
    <t>['python', 'r', 'matlab', 'pytorch', 'tensorflow', 'theano', 'keras']</t>
  </si>
  <si>
    <t>Libertyville, IL</t>
  </si>
  <si>
    <t>['sql', 'python', 'snowflake', 'aws', 'azure', 'redshift', 'spark', 'scikit-learn', 'numpy', 'pandas', 'tensorflow', 'pytorch', 'mxnet', 'power bi', 'tableau', 'jira']</t>
  </si>
  <si>
    <t>Sr. Business Intelligence Engineer, NCRC, NCRC Science and Analytics</t>
  </si>
  <si>
    <t>Enterprise Data and AI Architecture Leader</t>
  </si>
  <si>
    <t>['python', 'sql', 'oracle', 'snowflake', 'aws', 'azure', 'gcp']</t>
  </si>
  <si>
    <t>Senior Analyst, Analytics</t>
  </si>
  <si>
    <t>Dentsu</t>
  </si>
  <si>
    <t>['sql', 'excel', 'powerpoint', 'flow', 'jira']</t>
  </si>
  <si>
    <t>Master Data Management Sr. Developer</t>
  </si>
  <si>
    <t>['sql', 'shell', 'python', 'java', 'hadoop', 'spark', 'express', 'unix']</t>
  </si>
  <si>
    <t>VP, Data Technology</t>
  </si>
  <si>
    <t>Senior Manager Data Science</t>
  </si>
  <si>
    <t>Senior D365 and Power Platform Consultant</t>
  </si>
  <si>
    <t>['azure', 'oracle', 'ssis', 'visio', 'powerpoint', 'word', 'sharepoint', 'sap', 'flow', 'smartsheet']</t>
  </si>
  <si>
    <t>Senior Manager, Data Science &amp; Analytics</t>
  </si>
  <si>
    <t>Zeta Global</t>
  </si>
  <si>
    <t>Senior Data Scientist, Specialist Senior – SFL Scientific</t>
  </si>
  <si>
    <t>Senior Data Scientist, L'Oréal Research &amp; Innovation</t>
  </si>
  <si>
    <t>L'Oréal</t>
  </si>
  <si>
    <t>Manager &amp; Sr Data Scientist</t>
  </si>
  <si>
    <t>Staff Software Engineer | Jobbinghood Jobs</t>
  </si>
  <si>
    <t>['python', 'sql', 'aws', 'scikit-learn', 'pandas']</t>
  </si>
  <si>
    <t>Houston, MN</t>
  </si>
  <si>
    <t>SLB</t>
  </si>
  <si>
    <t>['gcp', 'azure']</t>
  </si>
  <si>
    <t>Sr Data Science Engineer</t>
  </si>
  <si>
    <t>['sql', 'neo4j', 'databricks', 'azure', 'aws', 'hadoop', 'spark', 'kafka', 'pandas', 'numpy', 'keras', 'pytorch', 'github', 'jenkins', 'flow', 'confluence']</t>
  </si>
  <si>
    <t>Big Bear Lake, CA</t>
  </si>
  <si>
    <t>Kros-Wise</t>
  </si>
  <si>
    <t>['python', 'r', 'sql', 'aws', 'azure', 'spark', 'scikit-learn', 'tensorflow', 'pytorch', 'plotly', 'power bi', 'tableau']</t>
  </si>
  <si>
    <t>Sr Data Scientist- Personal Loans</t>
  </si>
  <si>
    <t>Senior Scientist II</t>
  </si>
  <si>
    <t>Smart Recruiters</t>
  </si>
  <si>
    <t>Senior Data</t>
  </si>
  <si>
    <t>Senior Data Scientist - Customer Segmentation</t>
  </si>
  <si>
    <t>['python', 'sql', 'r', 'aws', 'gcp', 'snowflake', 'redshift', 'bigquery', 'flutter', 'pandas', 'scikit-learn']</t>
  </si>
  <si>
    <t>Sr. Data Scientist, WW Insurance &amp; Claim</t>
  </si>
  <si>
    <t>Sr Director/ Head of Data Science, Responsible AI</t>
  </si>
  <si>
    <t>Senior Data Scientist – Retail Analytics/IT</t>
  </si>
  <si>
    <t>IN Senior Manager Data Science  Data&amp;Analytics  Advisory  Mumbai</t>
  </si>
  <si>
    <t>['python', 'r', 'sql', 'nosql', 'aws', 'azure', 'tensorflow', 'pytorch', 'scikit-learn', 'matplotlib', 'tableau', 'power bi', 'git']</t>
  </si>
  <si>
    <t>Senior Software Engineer, Data Science</t>
  </si>
  <si>
    <t>Jupiter Power</t>
  </si>
  <si>
    <t>['databricks', 'aws', 'gcp', 'azure', 'hadoop', 'spark', 'tensorflow', 'pytorch', 'keras']</t>
  </si>
  <si>
    <t>Senior/Lead Data Scientist</t>
  </si>
  <si>
    <t>['python', 'gcp', 'tensorflow', 'pytorch', 'scikit-learn', 'github']</t>
  </si>
  <si>
    <t>Data Science Senior Specialist</t>
  </si>
  <si>
    <t>['python', 'scala', 'sql', 'sas', 'sas', 'mysql', 'postgresql', 'gcp', 'azure', 'snowflake', 'hadoop', 'spark']</t>
  </si>
  <si>
    <t>Midcontinent Independent System Operator (MISO)</t>
  </si>
  <si>
    <t>['python', 'r', 'sql', 'databricks', 'azure', 'spark', 'flow', 'github']</t>
  </si>
  <si>
    <t>C&amp;G Consulting Services, Inc</t>
  </si>
  <si>
    <t>['python', 'sql', 'databricks', 'snowflake', 'aws', 'spark', 'scikit-learn', 'tensorflow', 'keras']</t>
  </si>
  <si>
    <t>Sr. Data Scientist, ART19</t>
  </si>
  <si>
    <t>Sr. Director Data Sciences</t>
  </si>
  <si>
    <t>Early Warning®</t>
  </si>
  <si>
    <t>['sql', 'python', 'r', 'scala', 'phoenix']</t>
  </si>
  <si>
    <t>Director, Analytics and Data Integrity</t>
  </si>
  <si>
    <t>Anne Arundel Community College</t>
  </si>
  <si>
    <t>['python', 'sql', 'tableau', 'spss']</t>
  </si>
  <si>
    <t>Senior Data Scientist, AWS Professional Services</t>
  </si>
  <si>
    <t>['aws', 'pytorch', 'tensorflow']</t>
  </si>
  <si>
    <t>Senior Data Scientist in California</t>
  </si>
  <si>
    <t>Rudra Enterprise LLC</t>
  </si>
  <si>
    <t>['python', 'sql', 'azure', 'scikit-learn', 'tensorflow', 'pytorch', 'react', 'phoenix', 'node.js', 'docker', 'kubernetes']</t>
  </si>
  <si>
    <t>Zebra Technologies</t>
  </si>
  <si>
    <t>['python', 'sql', 'nosql', 'azure', 'gcp', 'databricks', 'aws', 'pyspark', 'scikit-learn', 'tensorflow', 'nltk', 'spark', 'git']</t>
  </si>
  <si>
    <t>Senior Data Science Expert</t>
  </si>
  <si>
    <t>beBeeDataScientist</t>
  </si>
  <si>
    <t>['python', 'r', 'sql', 'java', 'hadoop', 'spark']</t>
  </si>
  <si>
    <t>Enterprise Data Governance Leader</t>
  </si>
  <si>
    <t>Software Engineer</t>
  </si>
  <si>
    <t>Software Engineer for Training AI Data</t>
  </si>
  <si>
    <t>Cambodia</t>
  </si>
  <si>
    <t>G2i Inc.</t>
  </si>
  <si>
    <t>['go', 'python', 'java', 'javascript', 'typescript', 'c++', 'sql', 'swift', 'ruby', 'ruby', 'rust', 'matlab', 'php', 'html', 'dart', 'r', 'shell', 'c', 'c#']</t>
  </si>
  <si>
    <t>Software Engineer (Data Platform)</t>
  </si>
  <si>
    <t>Black Crow AI</t>
  </si>
  <si>
    <t>['python', 'java', 'scala', 'sql', 'aws', 'gcp', 'azure', 'snowflake', 'redshift', 'bigquery', 'airflow', 'spark', 'flow', 'terraform']</t>
  </si>
  <si>
    <t>Software Engineer, Distributed Systems</t>
  </si>
  <si>
    <t>Mixpanel</t>
  </si>
  <si>
    <t>['sql', 'golang', 'c', 'c++', 'python', 'kafka', 'kubernetes', 'docker', 'flow']</t>
  </si>
  <si>
    <t>Software Engineer, Machine Learning</t>
  </si>
  <si>
    <t>DevOps Engineer Latin America (remote)</t>
  </si>
  <si>
    <t>Etleap</t>
  </si>
  <si>
    <t>['bash', 'python', 'java', 'aws', 'linux', 'terraform', 'docker']</t>
  </si>
  <si>
    <t>Staff Software Engineer, AI</t>
  </si>
  <si>
    <t>Staff Software Engineer, Machine Learning</t>
  </si>
  <si>
    <t>Senior Technical Analyst (Remote)</t>
  </si>
  <si>
    <t>Systems Analyst, Senior</t>
  </si>
  <si>
    <t>Generative AI-Software Engineer- Associate 2</t>
  </si>
  <si>
    <t>['python', 'c++', 'kubernetes']</t>
  </si>
  <si>
    <t>Senior Software Development Engineer , Amazon Privacy Engineering Consent &amp; Data Minimization</t>
  </si>
  <si>
    <t>Snowflake Optimization Specialist</t>
  </si>
  <si>
    <t>['sql', 'python', 'bash', 'snowflake', 'aws', 'azure', 'tableau', 'looker']</t>
  </si>
  <si>
    <t>Sr. Software Development Engineer - Real-Time and Big Data (Java/Scala)</t>
  </si>
  <si>
    <t>['javascript', 'java', 'scala', 'typescript', 'html', 'mongodb', 'mongodb', 'sql', 'sql server', 'postgresql', 'oracle', 'aws', 'azure', 'react', 'spark', 'kafka', 'gdpr', 'word', 'docker', 'kubernetes']</t>
  </si>
  <si>
    <t>Software Engineer (LLM/RAG Experience)</t>
  </si>
  <si>
    <t>Windchill PLM Data Migration Lead</t>
  </si>
  <si>
    <t>Ztek Consulting</t>
  </si>
  <si>
    <t>System Analyst</t>
  </si>
  <si>
    <t>Software Data Science &amp; Analytics Engineer</t>
  </si>
  <si>
    <t>Dematic Corp. (ILD-US)</t>
  </si>
  <si>
    <t>['sql', 'vba', 'python', 'snowflake', 'power bi', 'sap']</t>
  </si>
  <si>
    <t>Data Software Engineer(Python Developer)</t>
  </si>
  <si>
    <t>Software and Data Engineer - Vehicle Durability Testing</t>
  </si>
  <si>
    <t>['assembly', 'python', 'javascript', 'sql', 'matlab', 'vba', 'excel']</t>
  </si>
  <si>
    <t>Software Development Engineer - Distributed NoSQL Database Systems</t>
  </si>
  <si>
    <t>['nosql', 'c', 'c++', 'java', 'go', 'python', 'rust', 'mongodb', 'mongodb', 'redis', 'neo4j', 'elasticsearch', 'linux']</t>
  </si>
  <si>
    <t>Principal Systems Software Engineer</t>
  </si>
  <si>
    <t>['c++', 'java', 'scala', 'databricks', 'aws', 'spark', 'hadoop', 'kafka']</t>
  </si>
  <si>
    <t>Senior Full Stack Software Engineer- Gen AI Platforms</t>
  </si>
  <si>
    <t>['python', 'java', 'snowflake', 'kafka', 'flow', 'git', 'jenkins', 'docker', 'kubernetes']</t>
  </si>
  <si>
    <t>Product Analyst</t>
  </si>
  <si>
    <t>['c', 'sql', 'python', 'looker']</t>
  </si>
  <si>
    <t>IT Security Analyst/DevSecOps Engineer</t>
  </si>
  <si>
    <t>['python', 'bash', 'powershell', 'git', 'docker', 'kubernetes', 'jenkins', 'gitlab', 'terraform', 'ansible']</t>
  </si>
  <si>
    <t>Software Engineer — Data Infrastructure</t>
  </si>
  <si>
    <t>Snorkel AI</t>
  </si>
  <si>
    <t>['python', 'aws', 'databricks', 'snowflake', 'kubernetes']</t>
  </si>
  <si>
    <t>ETL Informatica Engineer</t>
  </si>
  <si>
    <t>['sql', 'shell', 'sql server', 'db2', 'unix', 'git', 'github', 'jenkins', 'jira', 'confluence']</t>
  </si>
  <si>
    <t>PhD Computer Scientist/Software Developer $1M+</t>
  </si>
  <si>
    <t>SPARK INVESTMENT MANAGEMENT LLC</t>
  </si>
  <si>
    <t>Entry level Data analyst/ AI engineer/ Java Software programmer</t>
  </si>
  <si>
    <t>Lead Python Engineer</t>
  </si>
  <si>
    <t>Datawarehouse Developer</t>
  </si>
  <si>
    <t>['shell', 'sql', 'oracle', 'unix', 'cognos']</t>
  </si>
  <si>
    <t>Azure DevOps Engineer</t>
  </si>
  <si>
    <t>Frontline Data Solutions</t>
  </si>
  <si>
    <t>['python', 'azure', 'windows']</t>
  </si>
  <si>
    <t>Full Stack Software Engineer II- Generative AI Platforms</t>
  </si>
  <si>
    <t>AWS Python Engineer</t>
  </si>
  <si>
    <t>['python', 'java', 'elasticsearch', 'aws', 'kafka', 'fastapi', 'terraform', 'gitlab', 'ansible', 'jenkins', 'kubernetes']</t>
  </si>
  <si>
    <t>Platform Software Engineering Lead</t>
  </si>
  <si>
    <t>Sensing and Tracking Architecture Analyst/Engineer</t>
  </si>
  <si>
    <t>The Johns Hopkins University Applied Physics Laboratory</t>
  </si>
  <si>
    <t>['matlab', 'python', 'java', 'go', 'apl', 'git']</t>
  </si>
  <si>
    <t>Systems Coding Analyst - $100,000</t>
  </si>
  <si>
    <t>['sap', 'power bi', 'flow']</t>
  </si>
  <si>
    <t>Experienced Software Engineer - Frontend</t>
  </si>
  <si>
    <t>WorkOS</t>
  </si>
  <si>
    <t>['css', 'typescript', 'react']</t>
  </si>
  <si>
    <t>Software Engineer III - Data Ventures - Full Stack</t>
  </si>
  <si>
    <t>['nosql', 'sql', 'gcp', 'azure', 'graphql', 'kafka', 'spring', 'react.js', 'kubernetes', 'docker']</t>
  </si>
  <si>
    <t>Integrations Engineer</t>
  </si>
  <si>
    <t>FURTHER</t>
  </si>
  <si>
    <t>['python', 'sql', 'javascript', 'css', 'html', 'flow']</t>
  </si>
  <si>
    <t>Staff Software Engineer</t>
  </si>
  <si>
    <t>['sql', 'aws', 'azure', 'gcp', 'react', 'fastapi', 'git', 'docker', 'kubernetes', 'slack']</t>
  </si>
  <si>
    <t>Senior Software Engineer - SQL Features &amp; Data Types</t>
  </si>
  <si>
    <t>['sql', 'c++', 'java', 'snowflake']</t>
  </si>
  <si>
    <t>Software Engineer/ Data Engineer</t>
  </si>
  <si>
    <t>Sun Technologies, Inc.</t>
  </si>
  <si>
    <t>['python', 'sas', 'sas', 'sql', 'matlab', 'matplotlib', 'numpy', 'pandas', 'linux', 'tableau', 'gitlab']</t>
  </si>
  <si>
    <t>Mission Intelligence Software Engineer - Fully Cleared</t>
  </si>
  <si>
    <t>Savage, MD</t>
  </si>
  <si>
    <t>Intelliforce-IT Solutions Group</t>
  </si>
  <si>
    <t>['java', 'python', 'javascript', 'elasticsearch', 'aws', 'airflow', 'hadoop', 'docker', 'kubernetes', 'git', 'atlassian', 'jira', 'confluence']</t>
  </si>
  <si>
    <t>Software Engineer - Analytical Database, Ads Data Infrastructure</t>
  </si>
  <si>
    <t>Software Engineer, AI Decisioning</t>
  </si>
  <si>
    <t>Alteryx role</t>
  </si>
  <si>
    <t>Infojini Inc</t>
  </si>
  <si>
    <t>['python', 'nosql', 'sql', 'dynamodb', 'aws', 'redshift', 'databricks', 'alteryx', 'tableau', 'gitlab']</t>
  </si>
  <si>
    <t>SQL Power BI Developer</t>
  </si>
  <si>
    <t>['sql', 'sql server', 'oracle', 'azure', 'databricks', 'hadoop', 'spark', 'kafka', 'power bi', 'ssis', 'dax']</t>
  </si>
  <si>
    <t>Power Apps/BI Developer Sr. Analyst</t>
  </si>
  <si>
    <t>Senior Manager, Software Engineering</t>
  </si>
  <si>
    <t>Waldorf, MD</t>
  </si>
  <si>
    <t>Staff Software Engineer, Chromium Performance</t>
  </si>
  <si>
    <t>['swift', 'c++', 'macos', 'windows']</t>
  </si>
  <si>
    <t>Social Listening Technical Builder</t>
  </si>
  <si>
    <t>['sql', 'python', 'jira']</t>
  </si>
  <si>
    <t>Staff Software Engineer, Security</t>
  </si>
  <si>
    <t>['golang', 'swift', 'python']</t>
  </si>
  <si>
    <t>Data Software Engineer</t>
  </si>
  <si>
    <t>Fontainebleau Las Vegas</t>
  </si>
  <si>
    <t>['sql', 'python', 'c#', 'java', 'aws', 'redshift', 'databricks', 'snowflake', 'pyspark', 'airflow', 'flow', 'git']</t>
  </si>
  <si>
    <t>Senior Engineer, Back-End</t>
  </si>
  <si>
    <t>Annalect</t>
  </si>
  <si>
    <t>['python', 'bash', 'sql', 'javascript', 'go', 'dynamodb', 'mysql', 'postgresql', 'redis', 'aws', 'aurora', 'redshift', 'bigquery', 'docker', 'kubernetes']</t>
  </si>
  <si>
    <t>Programming Analyst</t>
  </si>
  <si>
    <t>Farmington, CT</t>
  </si>
  <si>
    <t>Pride Health</t>
  </si>
  <si>
    <t>['sql', 'vba', 'oracle', 'sap', 'excel']</t>
  </si>
  <si>
    <t>Business Intelligence Developer (PowerBI &amp; DB2)</t>
  </si>
  <si>
    <t>PSR Associates, Inc.</t>
  </si>
  <si>
    <t>['t-sql', 'sql', 'db2', 'oracle', 'power bi', 'excel']</t>
  </si>
  <si>
    <t>744 - Fullstack Software Engineer</t>
  </si>
  <si>
    <t>['typescript', 'kotlin', 'java', 'golang', 'css', 'vue.js', 'node.js', 'nuxt.js']</t>
  </si>
  <si>
    <t>ETL Developer</t>
  </si>
  <si>
    <t>['snowflake', 'flow']</t>
  </si>
  <si>
    <t>Application Analyst</t>
  </si>
  <si>
    <t>Moncks Corner, SC</t>
  </si>
  <si>
    <t>Optomi</t>
  </si>
  <si>
    <t>['sql', 'powershell', 'java', 'javascript', 'html', 'cobol', 'c++', 'c#', 'objective-c', 'sql server', 'oracle', 'express', 'jquery', 'unix', 'windows', 'linux']</t>
  </si>
  <si>
    <t>SAS Analyst IV</t>
  </si>
  <si>
    <t>Computershare U.S.</t>
  </si>
  <si>
    <t>System Analyst with EDI</t>
  </si>
  <si>
    <t>C4P - Cloud Platform Software Engineering Leader (People Leader)</t>
  </si>
  <si>
    <t>['aws', 'kubernetes', 'gitlab', 'ansible', 'terraform']</t>
  </si>
  <si>
    <t>GIS Scripting / Programming Specialist</t>
  </si>
  <si>
    <t>['python', 'sql', 'java', 'javascript', 'css', 'sql server', 'oracle', 'azure', 'aws', 'git']</t>
  </si>
  <si>
    <t>Staff Engineer</t>
  </si>
  <si>
    <t>Andela</t>
  </si>
  <si>
    <t>Engineer II – Business Intelligence Developer</t>
  </si>
  <si>
    <t>['python', 'c#', 'sql', 'nosql', 'java', 'c++', 'powershell', 'azure', 'aws', 'gcp', 'windows', 'power bi', 'tableau', 'dax', 'excel', 'docker', 'kubernetes']</t>
  </si>
  <si>
    <t>Analytic Innovation Project Lead</t>
  </si>
  <si>
    <t>MITRE</t>
  </si>
  <si>
    <t>Process Optimization Specialist</t>
  </si>
  <si>
    <t>Senior Software Engineer - Streaming Data Platform</t>
  </si>
  <si>
    <t>['java', 'c++', 'snowflake', 'spark']</t>
  </si>
  <si>
    <t>Systems Analyst</t>
  </si>
  <si>
    <t>['sql', 'python', 'r', 'java', 'sql server', 'postgresql', 'mysql', 'oracle', 'tableau']</t>
  </si>
  <si>
    <t>Senior QA Engineer</t>
  </si>
  <si>
    <t>GFT Technologies</t>
  </si>
  <si>
    <t>['sql', 'python', 'go', 'aws', 'unix', 'tableau', 'excel']</t>
  </si>
  <si>
    <t>Data/Configuration Management Specialist - Secret Clearance (TS/SCI eligibility)</t>
  </si>
  <si>
    <t>IN-Senior Associate Power BI Developer Advisory Corporate Advisory Mumbai</t>
  </si>
  <si>
    <t>['sql', 'aws', 'azure', 'hadoop', 'power bi']</t>
  </si>
  <si>
    <t>Software Engineer, Control Plane</t>
  </si>
  <si>
    <t>BI Developer</t>
  </si>
  <si>
    <t>['python', 'r', 'aws', 'databricks', 'tableau']</t>
  </si>
  <si>
    <t>Business Intelligence Developer (402716)</t>
  </si>
  <si>
    <t>['sas', 'sas', 'sql', 'sql server', 'tableau', 'power bi']</t>
  </si>
  <si>
    <t>Lead Platform Specialist</t>
  </si>
  <si>
    <t>TRKKN</t>
  </si>
  <si>
    <t>Software Engineer, Ads ML Infrastructure</t>
  </si>
  <si>
    <t>CSV Engineer with Data Analytics</t>
  </si>
  <si>
    <t>Solutions Engineer</t>
  </si>
  <si>
    <t>GTM Systems Analyst</t>
  </si>
  <si>
    <t>Looker Developer / Visual Analytics Consultant</t>
  </si>
  <si>
    <t>['sql', 'python', 'snowflake', 'redshift', 'azure', 'looker']</t>
  </si>
  <si>
    <t>['sql', 'sql server', 'mysql', 'oracle', 'power bi', 'tableau', 'sap', 'word', 'excel', 'powerpoint']</t>
  </si>
  <si>
    <t>Software Engineer - Analytics</t>
  </si>
  <si>
    <t>Dialpad</t>
  </si>
  <si>
    <t>['sql', 'python', 'gcp', 'bigquery', 'tableau', 'kubernetes', 'git', 'docker']</t>
  </si>
  <si>
    <t>Principal Engineer</t>
  </si>
  <si>
    <t>['python', 'sql', 'nosql', 'aws']</t>
  </si>
  <si>
    <t>Sr Systems Engineer</t>
  </si>
  <si>
    <t>Lead Software Engineer</t>
  </si>
  <si>
    <t>['python', 'java', 'bigquery', 'pyspark', 'spark']</t>
  </si>
  <si>
    <t>Principal Software Engineer, Data Platform, West Coast United States</t>
  </si>
  <si>
    <t>['java', 'python', 'aws', 'kafka', 'jenkins', 'github', 'docker', 'kubernetes']</t>
  </si>
  <si>
    <t>['python', 'r', 'gdpr', 'excel', 'powerpoint', 'power bi', 'tableau', 'word']</t>
  </si>
  <si>
    <t>Systems Development Engineer III</t>
  </si>
  <si>
    <t>['python', 'shell', 'go', 'gcp', 'linux', 'unix', 'ansible', 'puppet', 'chef']</t>
  </si>
  <si>
    <t>Centerton, AR</t>
  </si>
  <si>
    <t>Data Software Engineer, Support Data Foundations</t>
  </si>
  <si>
    <t>['scala', 'python', 'sql', 'mongodb', 'mongodb', 'java', 'go', 'ruby', 'ruby', 'aws', 'spark', 'airflow', 'react', 'hadoop']</t>
  </si>
  <si>
    <t>Solution Engineer - Federal</t>
  </si>
  <si>
    <t>Technical Solutions Engineer, Apigee</t>
  </si>
  <si>
    <t>['java', 'c', 'c++', 'python', 'shell', 'go', 'javascript', 'oracle', 'sap', 'kubernetes']</t>
  </si>
  <si>
    <t>Software Engineer III - Data Ventures</t>
  </si>
  <si>
    <t>['javascript', 'mysql', 'azure', 'gcp', 'spring', 'selenium', 'kafka', 'graphql', 'react.js', 'angular', 'docker', 'kubernetes', 'jenkins', 'git', 'jira']</t>
  </si>
  <si>
    <t>Test and Evaluation Engineer</t>
  </si>
  <si>
    <t>Decision Technologies, Inc.</t>
  </si>
  <si>
    <t>['c++', 'c#', 'shell', 'linux']</t>
  </si>
  <si>
    <t>Edge AI Software Engineer- Pico- SanJose</t>
  </si>
  <si>
    <t>['tensorflow', 'pytorch', 'linux']</t>
  </si>
  <si>
    <t>ENGINEER/SCIENTIST.</t>
  </si>
  <si>
    <t>Naval Sea Systems Command (NAVSEA)</t>
  </si>
  <si>
    <t>Principal Software Engineer, Backend (Vancouver, BC) - 31179</t>
  </si>
  <si>
    <t>Vancouver, BC, Canada (+1 other)</t>
  </si>
  <si>
    <t>['go', 'aws', 'azure', 'gcp', 'splunk']</t>
  </si>
  <si>
    <t>Engineer - Synechron Inc.</t>
  </si>
  <si>
    <t>['selenium', 'git']</t>
  </si>
  <si>
    <t>Mid Software Engineer / Data</t>
  </si>
  <si>
    <t>['java', 'c#', 'go', 'python', 'sql', 'aws', 'airflow', 'kafka', 'github', 'terraform']</t>
  </si>
  <si>
    <t>Software Engineer, Services</t>
  </si>
  <si>
    <t>Canoe Intelligence</t>
  </si>
  <si>
    <t>['python', 'typescript', 'postgresql', 'aws', 'kafka', 'fastapi', 'express', 'docker']</t>
  </si>
  <si>
    <t>Backend Software Engineer, Recommendation - Data Infrastructure (Storage Systems)</t>
  </si>
  <si>
    <t>['redis']</t>
  </si>
  <si>
    <t>AI/ML Software Engineer</t>
  </si>
  <si>
    <t>CubeNexus Inc</t>
  </si>
  <si>
    <t>['python', 'mongodb', 'mongodb', 'nosql', 'elasticsearch', 'tensorflow', 'pytorch', 'scikit-learn']</t>
  </si>
  <si>
    <t>Engineer, IT-Directory Services</t>
  </si>
  <si>
    <t>Full Stack Big Data Software Engineer</t>
  </si>
  <si>
    <t>['bash', 'python', 'nosql', 'java', 'elasticsearch', 'spark', 'hadoop', 'airflow', 'linux', 'docker', 'flow', 'kubernetes', 'jenkins', 'gitlab']</t>
  </si>
  <si>
    <t>SAS Programmer Pricing Analytics Manager</t>
  </si>
  <si>
    <t>Senior Product Analyst</t>
  </si>
  <si>
    <t>Software Engineer, Frontend</t>
  </si>
  <si>
    <t>Blazor Engineer</t>
  </si>
  <si>
    <t>['assembly', 'azure', 'react', 'blazor', 'vue']</t>
  </si>
  <si>
    <t>Sr. Clinical SAS Programmer</t>
  </si>
  <si>
    <t>Supernus Pharmaceuticals, Inc.</t>
  </si>
  <si>
    <t>['sas', 'sas', 'power bi']</t>
  </si>
  <si>
    <t>Power BI Developer</t>
  </si>
  <si>
    <t>['sql', 'c', 'power bi', 'tableau', 'dax']</t>
  </si>
  <si>
    <t>Mid-Level Analyst - TS/SCI</t>
  </si>
  <si>
    <t>Technical Analyst (Hybrid)</t>
  </si>
  <si>
    <t>['sql', 'mysql', 'excel', 'atlassian', 'confluence', 'jira']</t>
  </si>
  <si>
    <t>Distinguished, Software Engineer</t>
  </si>
  <si>
    <t>['azure', 'gcp', 'aws', 'databricks', 'bigquery', 'airflow', 'kubernetes']</t>
  </si>
  <si>
    <t>Report Developer - PowerBI, BOBJ</t>
  </si>
  <si>
    <t>CADRE TECHNOLOGIES SERVICES LLC</t>
  </si>
  <si>
    <t>['sql', 'snowflake', 'cordova', 'sap', 'tableau', 'flow']</t>
  </si>
  <si>
    <t>VP, Engineering / Software</t>
  </si>
  <si>
    <t>Bedrock Ocean Exploration</t>
  </si>
  <si>
    <t>Senior Principal Software Engineer - Health Data Intelligence</t>
  </si>
  <si>
    <t>['java', 'c#', 'c++', 'go', 'oracle', 'hadoop']</t>
  </si>
  <si>
    <t>Lead Ruby on Rails Engineer</t>
  </si>
  <si>
    <t>Aha!</t>
  </si>
  <si>
    <t>['go', 'ruby', 'ruby', 'redis', 'react', 'ruby on rails', 'node.js', 'slack', 'zoom']</t>
  </si>
  <si>
    <t>Principal Software Engineer - Platform</t>
  </si>
  <si>
    <t>Engtal</t>
  </si>
  <si>
    <t>['go', 'python', 'java', 'aws', 'gcp', 'terraform', 'docker', 'kubernetes']</t>
  </si>
  <si>
    <t>Data and Software Engineer</t>
  </si>
  <si>
    <t>['sql', 'python', 'gcp', 'aws', 'bigquery', 'databricks', 'github']</t>
  </si>
  <si>
    <t>Projectmates by Systemates Inc.</t>
  </si>
  <si>
    <t>System Analyst II</t>
  </si>
  <si>
    <t>['sharepoint', 'excel', 'powerpoint']</t>
  </si>
  <si>
    <t>(USA) Staff, Software Engineer -- Data</t>
  </si>
  <si>
    <t>['scala', 'python', 'java', 'sql', 'nosql', 'mongodb', 'mongodb', 'mysql', 'cassandra', 'gcp', 'azure', 'spark', 'airflow', 'kafka', 'pandas', 'numpy', 'matplotlib', 'excel', 'git', 'jenkins']</t>
  </si>
  <si>
    <t>Technology Consulting - Python or Power BI developers - Staff</t>
  </si>
  <si>
    <t>Power BI Developer - Only U.S. Citizens Are required.</t>
  </si>
  <si>
    <t>Programming.com</t>
  </si>
  <si>
    <t>['sql', 'sql server', 'azure', 'power bi', 'dax', 'excel']</t>
  </si>
  <si>
    <t>Full-Stack Software Engineer</t>
  </si>
  <si>
    <t>Arkhangelsk, Russia</t>
  </si>
  <si>
    <t>PyJobs</t>
  </si>
  <si>
    <t>Hashboard</t>
  </si>
  <si>
    <t>['typescript', 'python', 'postgresql', 'redis', 'snowflake', 'bigquery', 'aws', 'react', 'graphql', 'flask', 'docker']</t>
  </si>
  <si>
    <t>Sr. Workday Report Developer</t>
  </si>
  <si>
    <t>['sql', 'sap', 'tableau']</t>
  </si>
  <si>
    <t>Lead Platform Engineer</t>
  </si>
  <si>
    <t>['python', 'gcp', 'aws', 'azure', 'terraform', 'kubernetes']</t>
  </si>
  <si>
    <t>Senior Software Engineer (C++), Core Libraries and Frameworks (North Carolina)</t>
  </si>
  <si>
    <t>['c++', 'python', 'go', 'splunk']</t>
  </si>
  <si>
    <t>IN-Senior Associate Senior Agentic Automation Engineer Advisory Corporate Advisory Bangalore</t>
  </si>
  <si>
    <t>['python', 'c++', 'java', 'aws', 'azure', 'gcp', 'tensorflow', 'pytorch', 'docker', 'kubernetes']</t>
  </si>
  <si>
    <t>Systems Analyst I</t>
  </si>
  <si>
    <t>JustinBradley</t>
  </si>
  <si>
    <t>Stefanini, Inc</t>
  </si>
  <si>
    <t>['python', 'sql', 'bigquery', 'gcp', 'airflow']</t>
  </si>
  <si>
    <t>Tableau Developer</t>
  </si>
  <si>
    <t>Bowie, MD</t>
  </si>
  <si>
    <t>['sql', 'sql server', 'oracle', 'tableau', 'powerpoint']</t>
  </si>
  <si>
    <t>SAS Grid Analyst/ Developer</t>
  </si>
  <si>
    <t>['sas', 'sas', 'sql', 'db2', 'sql server']</t>
  </si>
  <si>
    <t>Associate Software Engineer (Salesforce Marketing Cloud/ Data Cloud Developer)</t>
  </si>
  <si>
    <t>['java', 'python', 'javascript', 'nosql', 'css', 'c#', 'c', 'go', 'heroku', 'oracle', 'react', 'angular', 'jira']</t>
  </si>
  <si>
    <t>Sr. Tableau Developer</t>
  </si>
  <si>
    <t>Sr Software Development Engineer, AWS Open Data Analytics Engines</t>
  </si>
  <si>
    <t>['aws', 'spark']</t>
  </si>
  <si>
    <t>SAS Programmer</t>
  </si>
  <si>
    <t>Biostatistical Programming Mgr</t>
  </si>
  <si>
    <t>['sql', 'sas', 'sas', 'r', 'python', 'unix']</t>
  </si>
  <si>
    <t>IT Change Control Analyst</t>
  </si>
  <si>
    <t>['go', 'excel', 'word', 'powerpoint']</t>
  </si>
  <si>
    <t>BI Developer – Power BI Champion</t>
  </si>
  <si>
    <t>CornerStone Technology Talent Services</t>
  </si>
  <si>
    <t>['sql', 'python', 'r', 'snowflake', 'databricks', 'azure', 'power bi', 'tableau']</t>
  </si>
  <si>
    <t>Software Engineer (Data)</t>
  </si>
  <si>
    <t>FIS</t>
  </si>
  <si>
    <t>['sql', 'python', 'nosql', 'mongodb', 'mongodb', 'databricks', 'snowflake', 'azure', 'power bi', 'sap', 'github', 'jenkins', 'jira']</t>
  </si>
  <si>
    <t>Software Engineer, Windows Product</t>
  </si>
  <si>
    <t>['swift', 'c++', 'windows']</t>
  </si>
  <si>
    <t>Software Engineer (Leadership) - Infrastructure</t>
  </si>
  <si>
    <t>['c', 'c++', 'java', 'c#']</t>
  </si>
  <si>
    <t>Software Engineer (Python) - Financial Services</t>
  </si>
  <si>
    <t>Computer Systems Analyst</t>
  </si>
  <si>
    <t>Brandes Associates Inc.</t>
  </si>
  <si>
    <t>['sql', 'snowflake', 'ssis', 'sap', 'tableau']</t>
  </si>
  <si>
    <t>Full Stack Developer (MERN, LLMs)</t>
  </si>
  <si>
    <t>Wing Assistant</t>
  </si>
  <si>
    <t>['go', 'javascript', 'python', 'sql', 'nosql', 'mongodb', 'mongodb', 'php', 'postgresql', 'mysql', 'aws', 'azure', 'gcp', 'react', 'graphql', 'gdpr', 'vue', 'node.js', 'laravel', 'symfony', 'excel', 'github', 'jenkins', 'gitlab', 'docker', 'kubernetes', 'git', 'terraform']</t>
  </si>
  <si>
    <t>Senior Software Engineer, User Interfaces &amp; Workflows</t>
  </si>
  <si>
    <t>['javascript', 'typescript', 'react', 'angular']</t>
  </si>
  <si>
    <t>Application System Analyst</t>
  </si>
  <si>
    <t>Senior Tableau BI Developer Lead Vice President-Tampa/Irving</t>
  </si>
  <si>
    <t>['sql', 'sql server', 'oracle', 'tableau', 'microstrategy', 'excel', 'flow', 'svn']</t>
  </si>
  <si>
    <t>Spotify Internship 2025 | Early Careers &amp; Summer Program</t>
  </si>
  <si>
    <t>Amsterdam, Netherlands (+8 others)</t>
  </si>
  <si>
    <t>Software Specialist</t>
  </si>
  <si>
    <t>Jupiter, FL</t>
  </si>
  <si>
    <t>ANZE Suspension</t>
  </si>
  <si>
    <t>['flutter', 'git']</t>
  </si>
  <si>
    <t>Senior Power BI Developer - W2</t>
  </si>
  <si>
    <t>['sql', 'python', 'databricks', 'pyspark', 'power bi', 'dax', 'tableau', 'github']</t>
  </si>
  <si>
    <t>Python Backend Software Engineering Manager - Full-time</t>
  </si>
  <si>
    <t>['python', 'sql', 'aws', 'gcp', 'spark', 'hadoop']</t>
  </si>
  <si>
    <t>System Realization Lead Engineer</t>
  </si>
  <si>
    <t>Staff Software Engineer | Semantic Data Modeling</t>
  </si>
  <si>
    <t>Copy of IT  Finance Systems Analyst</t>
  </si>
  <si>
    <t>National Vision</t>
  </si>
  <si>
    <t>['sql', 'oracle', 'excel', 'sap', 'power bi', 'tableau']</t>
  </si>
  <si>
    <t>Software Engineer - Market Data</t>
  </si>
  <si>
    <t>CPS, Inc.</t>
  </si>
  <si>
    <t>Software Engineer II, Java</t>
  </si>
  <si>
    <t>Eastover, SC</t>
  </si>
  <si>
    <t>['java', 'css', 'sql', 'python', 'oracle', 'azure', 'aws', 'react', 'angular', 'excel', 'git', 'docker']</t>
  </si>
  <si>
    <t>Expert Backstack Solution Engineer</t>
  </si>
  <si>
    <t>Talan</t>
  </si>
  <si>
    <t>['typescript', 'javascript', 'java', 'oracle', 'graphql', 'spring', 'kubernetes', 'github', 'jenkins', 'jira', 'confluence']</t>
  </si>
  <si>
    <t>Software Engineer, Data Core, Duo Security</t>
  </si>
  <si>
    <t>Us, France</t>
  </si>
  <si>
    <t>Duo Security</t>
  </si>
  <si>
    <t>['python', 'aws', 'snowflake', 'pyspark', 'terraform', 'ansible']</t>
  </si>
  <si>
    <t>Staff Software Engineer - Metrics Query</t>
  </si>
  <si>
    <t>Datadog</t>
  </si>
  <si>
    <t>Software Engineer- Notebooks</t>
  </si>
  <si>
    <t>['python', 'sql', 'java', 'javascript', 'go', 'snowflake', 'react']</t>
  </si>
  <si>
    <t>Dynata</t>
  </si>
  <si>
    <t>['python', 'sql', 'r', 'tableau', 'jira', 'trello', 'asana']</t>
  </si>
  <si>
    <t>Lead Informatica Developer</t>
  </si>
  <si>
    <t>['sql', 'sql server', 'postgresql', 'oracle', 'aws', 'azure']</t>
  </si>
  <si>
    <t>Wauwatosa, WI</t>
  </si>
  <si>
    <t>Technical Implementation Specialist - Java, Kafka, SQL - Investment Software Implementation/Integration - Charles River Development</t>
  </si>
  <si>
    <t>Mohale's Hoek, Lesotho (+1 other)</t>
  </si>
  <si>
    <t>Charles River Development</t>
  </si>
  <si>
    <t>['java', 'c#', 'sql', 'perl', 'crystal', 'python', 'sql server', 'oracle', 'snowflake', 'kafka', 'windows', 'unix', 'linux']</t>
  </si>
  <si>
    <t>Software Engineer II (Ruby on Rails and Data pipelines)</t>
  </si>
  <si>
    <t>['python', 'scala', 'ruby', 'ruby', 'databricks', 'aws', 'azure', 'spark', 'airflow', 'ruby on rails', 'terraform']</t>
  </si>
  <si>
    <t>Senior Software Development Engineer, Big Data</t>
  </si>
  <si>
    <t>ZINC Zillow</t>
  </si>
  <si>
    <t>['python', 'java', 'scala', 'sql', 'databricks', 'spark', 'airflow', 'tableau', 'power bi', 'word']</t>
  </si>
  <si>
    <t>Software Engineer, Destinations</t>
  </si>
  <si>
    <t>Software Engineering, Computer Engineering, Data Science, and Applied</t>
  </si>
  <si>
    <t>Blacksburg, VA</t>
  </si>
  <si>
    <t>Graf Research</t>
  </si>
  <si>
    <t>Systems Analyst – Batch Migration</t>
  </si>
  <si>
    <t>Solutions Engineer, EMEA (Post sales)</t>
  </si>
  <si>
    <t>RudderStack</t>
  </si>
  <si>
    <t>Systems Engineer/Lab Automation Engineer</t>
  </si>
  <si>
    <t>Attovia Therapeutics</t>
  </si>
  <si>
    <t>Staff Software Engineer, Core Teams</t>
  </si>
  <si>
    <t>Staff Backend Engineer - Remote</t>
  </si>
  <si>
    <t>['typescript', 'mongodb', 'mongodb', 'elasticsearch', 'aws', 'node', 'node.js', 'docker', 'kubernetes', 'terraform']</t>
  </si>
  <si>
    <t>Coder</t>
  </si>
  <si>
    <t>Cape Coral, FL</t>
  </si>
  <si>
    <t>['java', 'python', 'javascript', 'typescript', 'c++', 'swift']</t>
  </si>
  <si>
    <t>Software Engineer for Training AI Data - Python, Hebrew</t>
  </si>
  <si>
    <t>Part-Time DevOps &amp; Incident Response Engineer - Remote - USA</t>
  </si>
  <si>
    <t>Parikh Financial</t>
  </si>
  <si>
    <t>['ruby', 'ruby', 'redis', 'postgresql', 'digitalocean', 'react', 'ruby on rails', 'linux', 'github', 'terraform', 'docker']</t>
  </si>
  <si>
    <t>AI Software Engineer</t>
  </si>
  <si>
    <t>PLACE</t>
  </si>
  <si>
    <t>['python', 'aws', 'gcp', 'docker', 'kubernetes']</t>
  </si>
  <si>
    <t>ETL Developer (SSIS, Databricks &amp; PySpark)</t>
  </si>
  <si>
    <t>['databricks', 'ssis']</t>
  </si>
  <si>
    <t>Principal Software Engineer - Cloud, Analytics</t>
  </si>
  <si>
    <t>['java', 'scala', 'python', 'go', 'oracle', 'spark', 'hadoop']</t>
  </si>
  <si>
    <t>Senior Software Engineer – Recruiting World Wide</t>
  </si>
  <si>
    <t>Jobspaddy</t>
  </si>
  <si>
    <t>['python', 'typescript', 'aws', 'pandas', 'matplotlib', 'react', 'github']</t>
  </si>
  <si>
    <t>Lawrence, KS</t>
  </si>
  <si>
    <t>['go', 'sql', 'python', 'r']</t>
  </si>
  <si>
    <t>Tekfortune Inc.</t>
  </si>
  <si>
    <t>Senior AI Software Engineer</t>
  </si>
  <si>
    <t>['python', 'tensorflow', 'pytorch', 'react', 'next.js']</t>
  </si>
  <si>
    <t>Precision Castparts</t>
  </si>
  <si>
    <t>Cash Application Analyst</t>
  </si>
  <si>
    <t>Pinnacle Group, Inc.</t>
  </si>
  <si>
    <t>['oracle', 'kafka', 'github']</t>
  </si>
  <si>
    <t>TTT-Generative AI application developer-.NET-Senior</t>
  </si>
  <si>
    <t>['c#', 'typescript', 'sql', 'no-sql', 'mongo', 'neo4j', 'azure', 'react', 'docker', 'kubernetes', 'git', 'github']</t>
  </si>
  <si>
    <t>GenAI Python Systems Engineer-Manager - Full-time</t>
  </si>
  <si>
    <t>['python', 'sql', 'aws', 'gcp', 'azure', 'snowflake', 'databricks', 'docker', 'terraform']</t>
  </si>
  <si>
    <t>Android and Kotlin Engineer</t>
  </si>
  <si>
    <t>['kotlin', 'swift']</t>
  </si>
  <si>
    <t>Software Development Engineer, AWS Kinesis Data Streams</t>
  </si>
  <si>
    <t>Lyft Internship for Software Engineer &amp; Others | USA Guide 2025</t>
  </si>
  <si>
    <t>Toronto, ON, Canada (+17 others)</t>
  </si>
  <si>
    <t>['go', 'python', 'java', 'javascript', 'c++', 'swift', 'r', 'sql', 'kotlin', 'html', 'css', 'aws', 'bigquery', 'spark', 'tensorflow', 'pytorch', 'react', 'scikit-learn', 'hadoop', 'spring', 'node.js', 'django', 'flask', 'excel', 'tableau', 'flow', 'github']</t>
  </si>
  <si>
    <t>System Integration Engineer (Mountain View)</t>
  </si>
  <si>
    <t>Lightmatter</t>
  </si>
  <si>
    <t>Programmer</t>
  </si>
  <si>
    <t>Haywards Heath, United Kingdom</t>
  </si>
  <si>
    <t>Barnard Gate - Anchor</t>
  </si>
  <si>
    <t>['npm']</t>
  </si>
  <si>
    <t>SAS Developer</t>
  </si>
  <si>
    <t>Principal Reverse Engineer - Remote</t>
  </si>
  <si>
    <t>Zyte</t>
  </si>
  <si>
    <t>Staff/Senior Software Consultant - Python + AWS/AZURE + Databricks -  Morning Shift</t>
  </si>
  <si>
    <t>['python', 'nosql', 'databricks', 'azure', 'aws', 'react', 'kubernetes', 'git', 'jenkins']</t>
  </si>
  <si>
    <t>Staff Level Python Engineer</t>
  </si>
  <si>
    <t>['python', 'typescript', 'aws', 'flask', 'django', 'fastapi', 'docker', 'kubernetes']</t>
  </si>
  <si>
    <t>System Engineer</t>
  </si>
  <si>
    <t>AppCard, Inc.</t>
  </si>
  <si>
    <t>['sql', 'aws', 'linux']</t>
  </si>
  <si>
    <t>Platform Engineer</t>
  </si>
  <si>
    <t>['python', 'shell', 'aws', 'azure', 'gcp', 'terraform']</t>
  </si>
  <si>
    <t>Product Engineer (Software Engineer)</t>
  </si>
  <si>
    <t>Grid</t>
  </si>
  <si>
    <t>['go', 'sql', 'golang', 'mysql', 'gcp', 'bigquery']</t>
  </si>
  <si>
    <t>Manager, Software Engineering</t>
  </si>
  <si>
    <t>Evolent Health</t>
  </si>
  <si>
    <t>Junior Software Engineer</t>
  </si>
  <si>
    <t>Hire Better Talent Solutions</t>
  </si>
  <si>
    <t>['golang', 'scala', 'java', 'python', 'c#', 'mysql', 'kubernetes', 'docker']</t>
  </si>
  <si>
    <t>Platform Engineer II</t>
  </si>
  <si>
    <t>Hermeus</t>
  </si>
  <si>
    <t>['linux', 'docker', 'kubernetes', 'ansible', 'terraform']</t>
  </si>
  <si>
    <t>ML OUTSOURCING SERVICES PRIVATE LIMITED</t>
  </si>
  <si>
    <t>['mongodb', 'mongodb', 'python', 'java', 'scala', 'aws', 'gcp', 'azure', 'kafka', 'hadoop', 'spark', 'kubernetes']</t>
  </si>
  <si>
    <t>Mobile Software Engineer - Lace</t>
  </si>
  <si>
    <t>Afghanistan</t>
  </si>
  <si>
    <t>Io Global</t>
  </si>
  <si>
    <t>['react', 'spark']</t>
  </si>
  <si>
    <t>Software Engineer III - Data</t>
  </si>
  <si>
    <t>['sql', 'python', 'scala', 'nosql', 'cassandra', 'azure', 'gcp', 'spark', 'hadoop', 'airflow', 'kafka', 'docker', 'kubernetes']</t>
  </si>
  <si>
    <t>Legal Systems Analyst</t>
  </si>
  <si>
    <t>Azure Lead</t>
  </si>
  <si>
    <t>Test Developer</t>
  </si>
  <si>
    <t>['python', 'sql', 'java', 'c++', 'selenium', 'sap', 'docker']</t>
  </si>
  <si>
    <t>​​Technical Program Manager​</t>
  </si>
  <si>
    <t>['sql', 'postgresql', 'azure', 'power bi', 'git']</t>
  </si>
  <si>
    <t>Software Development Engineer, Veteran Opportunity</t>
  </si>
  <si>
    <t>['java', 'c++', 'c#', 'c', 'perl', 'aws']</t>
  </si>
  <si>
    <t>Software Development Engineer - Full-time</t>
  </si>
  <si>
    <t>['sql', 'golang', 'python', 'java', 'snowflake', 'azure', 'aws', 'gcp', 'kafka', 'flow', 'git', 'kubernetes', 'terraform']</t>
  </si>
  <si>
    <t>Systems Analyst – Application Migration</t>
  </si>
  <si>
    <t>['confluence', 'jira']</t>
  </si>
  <si>
    <t>C# engineer</t>
  </si>
  <si>
    <t>Radley James</t>
  </si>
  <si>
    <t>['c#']</t>
  </si>
  <si>
    <t>Senior Software Engineer - Full Stack - Data Ventures</t>
  </si>
  <si>
    <t>['javascript', 'typescript', 'html', 'css', 'mysql', 'azure', 'gcp', 'spring', 'selenium', 'kafka', 'graphql', 'angular', 'node', 'react.js', 'excel', 'flow', 'docker', 'kubernetes', 'jenkins', 'git', 'jira']</t>
  </si>
  <si>
    <t>Principal Web Platform Engineer</t>
  </si>
  <si>
    <t>['react', 'graphql']</t>
  </si>
  <si>
    <t>Principal Data Platform SW Engineer</t>
  </si>
  <si>
    <t>ZoomInfo</t>
  </si>
  <si>
    <t>['sql', 'python', 'gcp', 'aws', 'snowflake', 'spark', 'kafka', 'airflow']</t>
  </si>
  <si>
    <t>IT Analyst</t>
  </si>
  <si>
    <t>Bremen, IN</t>
  </si>
  <si>
    <t>Signal Processing Engineer - C/C++, Python, Linux | (TS/SCI Cleared)</t>
  </si>
  <si>
    <t>['sql', 'python', 'linux']</t>
  </si>
  <si>
    <t>Sr Ab Initio Developer/ Ab Initio Consultant</t>
  </si>
  <si>
    <t>Pitisci &amp; Associates</t>
  </si>
  <si>
    <t>['sql', 'selenium', 'excel', 'tableau', 'power bi']</t>
  </si>
  <si>
    <t>Software Engineer II - Data Application Platform</t>
  </si>
  <si>
    <t>['java', 'aws', 'gcp', 'kubernetes', 'docker']</t>
  </si>
  <si>
    <t>Application Security Engineering Specialist (DevSecOps)</t>
  </si>
  <si>
    <t>Canada Life</t>
  </si>
  <si>
    <t>['java', 'python', 'c#', 'aws', 'azure', 'gcp', 'excel']</t>
  </si>
  <si>
    <t>(Senior) Software Engineer – New York (Hybrid) – Competitive Salary + Equity + Opportunity to work with an Ambitious, Rapidly-Growing Start-Up</t>
  </si>
  <si>
    <t>Evolve</t>
  </si>
  <si>
    <t>['python', 'go', 'java', 'typescript', 'sql', 'nosql', 'aws', 'gcp', 'azure', 'node', 'docker', 'kubernetes']</t>
  </si>
  <si>
    <t>Splunk Engineer (Retail Domain Needed)</t>
  </si>
  <si>
    <t>['aws', 'splunk']</t>
  </si>
  <si>
    <t>Enterprise Solutions Engineer- WEST</t>
  </si>
  <si>
    <t>Software Engineer for Training AI Data (SWEAP)</t>
  </si>
  <si>
    <t>G2i</t>
  </si>
  <si>
    <t>['go', 'java', 'javascript', 'python', 'typescript', 'react', 'next.js', 'vue', 'angular', 'github', 'git']</t>
  </si>
  <si>
    <t>Senior Software Engineer, Storage and Analysis</t>
  </si>
  <si>
    <t>Cribl</t>
  </si>
  <si>
    <t>['cassandra', 'aws', 'redshift', 'linux', 'bitbucket', 'jenkins']</t>
  </si>
  <si>
    <t>Software Engineer - Scraping</t>
  </si>
  <si>
    <t>REPS &amp; Co.</t>
  </si>
  <si>
    <t>['go', 'python', 'javascript', 'nosql', 'mongodb', 'mongodb', 'rust', 'mysql', 'couchdb', 'redshift', 'aws', 'kafka', 'airflow', 'github']</t>
  </si>
  <si>
    <t>AEC Application Engineer</t>
  </si>
  <si>
    <t>Molex</t>
  </si>
  <si>
    <t>['assembly', 'c', 'python', 'sheets']</t>
  </si>
  <si>
    <t>Software Engineer (Data and Annotation Tools)</t>
  </si>
  <si>
    <t>Inflection AI</t>
  </si>
  <si>
    <t>Software/Data Engineer - Quant Multi Strat</t>
  </si>
  <si>
    <t>['python', 'sql', 'aws', 'airflow']</t>
  </si>
  <si>
    <t>Software Big Data Operations Engineer</t>
  </si>
  <si>
    <t>['mongodb', 'mongodb', 'python', 'scala', 'aws', 'gcp', 'hadoop', 'spark', 'kafka', 'airflow', 'github', 'ansible', 'kubernetes']</t>
  </si>
  <si>
    <t>Senior Power Platform Developer</t>
  </si>
  <si>
    <t>['sql', 'sql server', 'azure', 'aws', 'power bi']</t>
  </si>
  <si>
    <t>Software Engineer - Data Infrastructure</t>
  </si>
  <si>
    <t>['nosql', 'sql', 'python', 'mongodb', 'mongodb', 'postgresql', 'mysql', 'redis', 'openstack', 'kafka', 'linux', 'ubuntu', 'kubernetes']</t>
  </si>
  <si>
    <t>Software Engineer - Data Infrastructure - OpenSearch/ElasticSearch</t>
  </si>
  <si>
    <t>['nosql', 'sql', 'python', 'elasticsearch', 'openstack', 'linux', 'ubuntu', 'kubernetes']</t>
  </si>
  <si>
    <t>Lead Software Engineer (Data Privacy &amp; AI)</t>
  </si>
  <si>
    <t>['python', 'go', 'bash', 'mongodb', 'mongodb', 'aws', 'azure', 'splunk', 'git', 'jenkins', 'docker', 'kubernetes', 'terraform']</t>
  </si>
  <si>
    <t>Virginia, IL</t>
  </si>
  <si>
    <t>Staff Software Engineer, Data Platform</t>
  </si>
  <si>
    <t>Standard, AB, Canada</t>
  </si>
  <si>
    <t>Liftoff Mobile</t>
  </si>
  <si>
    <t>['redis', 'spark']</t>
  </si>
  <si>
    <t>Senior Database Platform Engineer | Multi-Strategy Investment Management Firm</t>
  </si>
  <si>
    <t>Techfellow Limited</t>
  </si>
  <si>
    <t>['c', 'sql', 'python', 'sql server', 'postgresql', 'snowflake', 'airflow', 'kafka', 'tableau', 'power bi', 'docker', 'kubernetes', 'terraform']</t>
  </si>
  <si>
    <t>Principal Software Engineer (Language Data &amp; Text Analytics)</t>
  </si>
  <si>
    <t>The University of Queensland</t>
  </si>
  <si>
    <t>['python', 'r', 'javascript', 'sql', 'jupyter', 'github']</t>
  </si>
  <si>
    <t>Staff Software Engineer - Data Platform</t>
  </si>
  <si>
    <t>Ambient.ai</t>
  </si>
  <si>
    <t>['python', 'c++', 'mysql', 'postgresql', 'redis', 'unify']</t>
  </si>
  <si>
    <t>Consulting Departmental Applications Analyst - Tech Services</t>
  </si>
  <si>
    <t>Senior Software Quality Assurance Engineer</t>
  </si>
  <si>
    <t>Greater Noida, Uttar Pradesh, India</t>
  </si>
  <si>
    <t>Altela</t>
  </si>
  <si>
    <t>['sql', 't-sql']</t>
  </si>
  <si>
    <t>Staff Applied Scientist I</t>
  </si>
  <si>
    <t>['python', 'scala', 'java', 'gcp', 'spark', 'airflow', 'tensorflow', 'pytorch']</t>
  </si>
  <si>
    <t>Snowflake Developer</t>
  </si>
  <si>
    <t>CloudHive</t>
  </si>
  <si>
    <t>['snowflake', 'tableau', 'ssrs']</t>
  </si>
  <si>
    <t>Staff Software Engineer - Distributed Data Systems</t>
  </si>
  <si>
    <t>['go', 'sql', 'java', 'scala', 'c++', 'databricks', 'aws', 'azure', 'spark', 'hadoop', 'excel', 'unify']</t>
  </si>
  <si>
    <t>CRYPTOLOGIC COMPUTER SCIENTIST</t>
  </si>
  <si>
    <t>BTS Software Solutions</t>
  </si>
  <si>
    <t>Software Engineer Principal – Retail Media Data Systems</t>
  </si>
  <si>
    <t>Product Management Analyst</t>
  </si>
  <si>
    <t>Libya</t>
  </si>
  <si>
    <t>['sql', 'aws', 'snowflake', 'tableau', 'power bi', 'looker']</t>
  </si>
  <si>
    <t>Senior Software Engineer - Full-stack Development/Data Governance</t>
  </si>
  <si>
    <t>['java', 'scala', 'ruby', 'ruby', 'go', 'typescript', 'javascript']</t>
  </si>
  <si>
    <t>Analytics Engineer (OSDS/SDO) [78486] On-Site</t>
  </si>
  <si>
    <t>Onward Search</t>
  </si>
  <si>
    <t>Program and Policy Analyst - Advanced</t>
  </si>
  <si>
    <t>['sas', 'sas', 'excel', 'ms access']</t>
  </si>
  <si>
    <t>Full Stack Software Engineers (AI/ML, Data Engineering) (U.S. Citizens Only)</t>
  </si>
  <si>
    <t>['c', 'rust', 'c#', 'aws']</t>
  </si>
  <si>
    <t>Full Stack Software Engineer (also AI/ML, Data Collection) (U.S. Citizens Only)</t>
  </si>
  <si>
    <t>AI Software Engineer, IgniteTech (Remote) - $100,000/year USD</t>
  </si>
  <si>
    <t>SAS Programmer Pricing Analytics Sr. Manager</t>
  </si>
  <si>
    <t>['sas', 'sas', 'python']</t>
  </si>
  <si>
    <t>['oracle', 'ssis', 'power bi', 'git']</t>
  </si>
  <si>
    <t>Sub-Contractor Software Verification and Automation Engineer</t>
  </si>
  <si>
    <t>Samsung Research and Development Center Israel</t>
  </si>
  <si>
    <t>['python', 'pytorch', 'jenkins', 'gitlab']</t>
  </si>
  <si>
    <t>Software Engineer - Integrations South America</t>
  </si>
  <si>
    <t>Suriname</t>
  </si>
  <si>
    <t>Software &amp; Data Engineer</t>
  </si>
  <si>
    <t>['aws', 'azure', 'excel', 'flow']</t>
  </si>
  <si>
    <t>Software Engineer, Financial Data Engineering</t>
  </si>
  <si>
    <t>['java', 'gcp', 'oracle', 'airflow', 'spark', 'react', 'express', 'node', 'git', 'flow']</t>
  </si>
  <si>
    <t>Silicon Design Engineer, PhD, University Graduate</t>
  </si>
  <si>
    <t>['python', 'perl']</t>
  </si>
  <si>
    <t>Forward Deployed Engineer</t>
  </si>
  <si>
    <t>['java', 'python', 'go', 'rust', 'scala', 'nosql', 'c++', 'spark']</t>
  </si>
  <si>
    <t>Principal Software Engineer, Data</t>
  </si>
  <si>
    <t>['scala', 'java', 'sql', 'airflow', 'spark', 'hadoop', 'flow', 'jenkins']</t>
  </si>
  <si>
    <t>Staff Software Engineer - Data Platforms</t>
  </si>
  <si>
    <t>Generac Power Systems Inc</t>
  </si>
  <si>
    <t>['c', 'rust', 'java', 'go', 'python', 'typescript', 'redis', 'aws', 'react', 'terraform']</t>
  </si>
  <si>
    <t>Software Engineer, Data Application</t>
  </si>
  <si>
    <t>['python', 'scala', 'java', 'c++', 'go', 'sql', 'nosql', 'aws', 'gdpr', 'hadoop', 'spark']</t>
  </si>
  <si>
    <t>SoC Design Integration Engineer (Redmond, WA OR Bay Area, CA. (Onsite))</t>
  </si>
  <si>
    <t>Redolent, Inc</t>
  </si>
  <si>
    <t>['python', 'perl', 'git', 'svn']</t>
  </si>
  <si>
    <t>Software Engineer, Data Platform</t>
  </si>
  <si>
    <t>Jobright.ai</t>
  </si>
  <si>
    <t>['aws', 'gcp', 'kafka', 'hadoop', 'spark', 'kubernetes']</t>
  </si>
  <si>
    <t>AI Software Engineer, IgniteTech (Remote) - $200,000/year USD</t>
  </si>
  <si>
    <t>['aws', 'gcp', 'azure']</t>
  </si>
  <si>
    <t>Principal Backend Software Engineer (Data Team) - ROON</t>
  </si>
  <si>
    <t>Harman</t>
  </si>
  <si>
    <t>['c#', 'python', 'unix', 'docker', 'kubernetes']</t>
  </si>
  <si>
    <t>Software Engineer - Data Cloud</t>
  </si>
  <si>
    <t>['swift', 'typescript', 'python', 'sql', 'aws', 'snowflake', 'kubernetes']</t>
  </si>
  <si>
    <t>Principal Group Software Engineer</t>
  </si>
  <si>
    <t>['sql', 'c', 'c++', 'c#', 'java', 'javascript', 'python', 'postgresql', 'azure', 'linux', 'power bi']</t>
  </si>
  <si>
    <t>Flight Software Engineer</t>
  </si>
  <si>
    <t>['python', 'bash', 'rust', 'c++', 'linux', 'github', 'gitlab', 'jenkins', 'git', 'docker']</t>
  </si>
  <si>
    <t>Liftoff</t>
  </si>
  <si>
    <t>['go', 'redis', 'spark']</t>
  </si>
  <si>
    <t>Software Development Engineer II (Ruby on Rails), ART19</t>
  </si>
  <si>
    <t>['ruby', 'ruby', 'aws', 'ruby on rails', 'git', 'gitlab', 'terraform']</t>
  </si>
  <si>
    <t>Principal Software Engineer, Data Platform</t>
  </si>
  <si>
    <t>['snowflake', 'aws', 'gcp', 'azure', 'kafka']</t>
  </si>
  <si>
    <t>IN Senior Associate Full Stack Developer-- Data and Analytics Advisory Pan India</t>
  </si>
  <si>
    <t>['java', 'dynamodb', 'aws', 'azure', 'databricks', 'spring', 'kafka', 'airflow', 'hadoop', 'jenkins', 'gitlab', 'docker', 'kubernetes', 'git', 'terraform']</t>
  </si>
  <si>
    <t>Senior Software Engineer, Core Services</t>
  </si>
  <si>
    <t>Kiddom</t>
  </si>
  <si>
    <t>['go', 'typescript', 'javascript', 'python', 'aws', 'linux', 'docker']</t>
  </si>
  <si>
    <t>AI Software Engineer, Trilogy (Remote) - $100,000/year USD</t>
  </si>
  <si>
    <t>['sql', 'typescript', 'python', 'go', 'javascript']</t>
  </si>
  <si>
    <t>Software/Data Engineer</t>
  </si>
  <si>
    <t>Ryan Consulting Group, LLC</t>
  </si>
  <si>
    <t>['python', 'sql', 'c#', 'no-sql', 'typescript', 'snowflake', 'redshift', 'aws', 'spark', 'pyspark', 'kafka']</t>
  </si>
  <si>
    <t>Software Engineer - Data Science team</t>
  </si>
  <si>
    <t>HawkEye360</t>
  </si>
  <si>
    <t>['python', 'c++', 'aws', 'airflow', 'numpy', 'pandas', 'scikit-learn', 'kafka', 'spark', 'kubernetes', 'docker', 'terraform']</t>
  </si>
  <si>
    <t>AI/ML Engineer SME</t>
  </si>
  <si>
    <t>Lackland Air Force Base</t>
  </si>
  <si>
    <t>GovCIO LLC</t>
  </si>
  <si>
    <t>['azure', 'splunk']</t>
  </si>
  <si>
    <t>DEjobs.org</t>
  </si>
  <si>
    <t>Staff Software Engineer, Trust &amp; Safety</t>
  </si>
  <si>
    <t>['scala', 'python', 'c++']</t>
  </si>
  <si>
    <t>Software Engineer (Interactives)</t>
  </si>
  <si>
    <t>Brilliant.org</t>
  </si>
  <si>
    <t>Senior Engineering Analyst, YouTube Scaled Abuse</t>
  </si>
  <si>
    <t>['sql', 'r', 'python', 'c', 'express']</t>
  </si>
  <si>
    <t>PPM Tech Lead.</t>
  </si>
  <si>
    <t>['java', 'html']</t>
  </si>
  <si>
    <t>Senior Technical Lead</t>
  </si>
  <si>
    <t>HCL Technologies Limited</t>
  </si>
  <si>
    <t>['javascript', 'typescript', 'spark', 'ionic', 'angular']</t>
  </si>
  <si>
    <t>Google Cloud Platform (GCP) SME</t>
  </si>
  <si>
    <t>['nosql', 'gcp', 'bigquery', 'kubernetes', 'terraform', 'jenkins', 'gitlab']</t>
  </si>
  <si>
    <t>Senior Staff Software Engineer - Semantic Data Modeling</t>
  </si>
  <si>
    <t>Sr. Software Development Engineer, EcoSystems</t>
  </si>
  <si>
    <t>British Columbia, Canada</t>
  </si>
  <si>
    <t>Highspot</t>
  </si>
  <si>
    <t>['ruby', 'ruby', 'mongodb', 'mongodb', 'postgresql', 'aws', 'azure', 'spark', 'react', 'kafka', 'next.js', 'docker', 'kubernetes']</t>
  </si>
  <si>
    <t>Senior Staff Software Engineer - Data Acquisition</t>
  </si>
  <si>
    <t>['python', 'java', 'scala', 'go']</t>
  </si>
  <si>
    <t>Enterprise Solutions Engineer - EAST</t>
  </si>
  <si>
    <t>People Tech - Solution Architect Director</t>
  </si>
  <si>
    <t>GPU Sr Performance Attainment Engineer</t>
  </si>
  <si>
    <t>['python', 'perl', 'shell']</t>
  </si>
  <si>
    <t>Senior ETL Developer</t>
  </si>
  <si>
    <t>['sql', 'python', 'sql server', 'databricks', 'azure', 'pyspark', 'ssis', 'unity', 'pulumi']</t>
  </si>
  <si>
    <t>Python Backend Data Collections Developer for global consumer device company in Austin, TX</t>
  </si>
  <si>
    <t>['python', 'sql', 'nosql', 'snowflake', 'pandas', 'numpy', 'jupyter', 'kubernetes']</t>
  </si>
  <si>
    <t>Technical Architect (Customer Success)</t>
  </si>
  <si>
    <t>Revenue Systems Analyst</t>
  </si>
  <si>
    <t>IT Systems Support Analyst</t>
  </si>
  <si>
    <t>Palatine, IL</t>
  </si>
  <si>
    <t>Clean Air Engineering, Inc.</t>
  </si>
  <si>
    <t>['sql', 'powershell', 'python', 'javascript', 'azure', 'windows', 'macos', 'power bi']</t>
  </si>
  <si>
    <t>Senior Software Engineer (Relevancy - Data Platform)</t>
  </si>
  <si>
    <t>System Performance Engineer- II</t>
  </si>
  <si>
    <t>['c++', 'python', 'perl', 'unix', 'flow', 'planner', 'symphony']</t>
  </si>
  <si>
    <t>Product Specialist</t>
  </si>
  <si>
    <t>UBS</t>
  </si>
  <si>
    <t>Senior Software Engineer, AI Flow Core Inference</t>
  </si>
  <si>
    <t>Senior Backend Engineer (North or South America)</t>
  </si>
  <si>
    <t>Elevate</t>
  </si>
  <si>
    <t>['ruby', 'ruby', 'python', 'shell', 'postgresql', 'redis', 'heroku', 'aws', 'snowflake', 'react', 'ruby on rails', 'next.js', 'excel', 'github', 'terraform', 'microsoft teams']</t>
  </si>
  <si>
    <t>Mobile and Web Product Developer</t>
  </si>
  <si>
    <t>['typescript', 'javascript', 'css', 'html', 'nosql', 'python', 'c#', 'firebase', 'firebase', 'azure', 'bigquery', 'react', 'flutter', 'unity']</t>
  </si>
  <si>
    <t>.Net C#</t>
  </si>
  <si>
    <t>['c#', 'vb.net', 'sql', 'sql server', 'asp.net', 'git']</t>
  </si>
  <si>
    <t>Branch Manager-General Tool</t>
  </si>
  <si>
    <t>Sunbelt Rentals, Inc.</t>
  </si>
  <si>
    <t>Senior Platform Engineerï¿½</t>
  </si>
  <si>
    <t>['typescript', 'sql', 'bash', 'shell', 'aws', 'react', 'node', 'node.js', 'kubernetes', 'git']</t>
  </si>
  <si>
    <t>Information Technology - United States - Full-time</t>
  </si>
  <si>
    <t>['python', 'sap']</t>
  </si>
  <si>
    <t>Staff Software Engineer ( Python)</t>
  </si>
  <si>
    <t>Blue Yonder, Inc.</t>
  </si>
  <si>
    <t>['python', 'typescript', 'aws', 'gcp', 'azure', 'react']</t>
  </si>
  <si>
    <t>Front End Developer - Diabetes Care Division - US Remote</t>
  </si>
  <si>
    <t>['css', 'typescript', 'javascript', 'react.js', 'git', 'docker', 'kubernetes']</t>
  </si>
  <si>
    <t>Senior Application Engineer-Niagara Expert</t>
  </si>
  <si>
    <t>['phoenix', 'flow']</t>
  </si>
  <si>
    <t>Principal Product Security Engineer - Full-time</t>
  </si>
  <si>
    <t>Senior Performance DevOps / Performance DevOps Senior</t>
  </si>
  <si>
    <t>['c', 'mysql', 'linux', 'fedora', 'docker', 'jenkins']</t>
  </si>
  <si>
    <t>Sensory Software Optimization Specialist</t>
  </si>
  <si>
    <t>['python', 'aws', 'kubernetes']</t>
  </si>
  <si>
    <t>Labelbox</t>
  </si>
  <si>
    <t>['python', 'databricks']</t>
  </si>
  <si>
    <t>AppSec Engineer</t>
  </si>
  <si>
    <t>Operation Support Analyst</t>
  </si>
  <si>
    <t>Infrastructure Software Engineer, Public Sector</t>
  </si>
  <si>
    <t>Scale AI</t>
  </si>
  <si>
    <t>['aws', 'azure', 'gcp', 'docker', 'kubernetes']</t>
  </si>
  <si>
    <t>Software Engineer, Data</t>
  </si>
  <si>
    <t>Sift</t>
  </si>
  <si>
    <t>['go', 'python', 'typescript', 'rust', 'postgresql', 'aws', 'kafka', 'jupyter', 'react', 'linux', 'docker', 'github', 'kubernetes']</t>
  </si>
  <si>
    <t>Software Engineer (Cloud &amp; Data)</t>
  </si>
  <si>
    <t>['python', 'sql', 'azure', 'snowflake', 'fastapi']</t>
  </si>
  <si>
    <t>Crime Analytics Engineer, Software Implementations</t>
  </si>
  <si>
    <t>Axon</t>
  </si>
  <si>
    <t>['python', 'c', 'shell', 'oracle', 'tableau']</t>
  </si>
  <si>
    <t>Change Consultant (Workday Peakon Implementation)</t>
  </si>
  <si>
    <t>Powder Springs, GA</t>
  </si>
  <si>
    <t>Resolution Technologies</t>
  </si>
  <si>
    <t>Software Engineer, Experiment and Data Capture</t>
  </si>
  <si>
    <t>Cloudflare</t>
  </si>
  <si>
    <t>['aws', 'azure', 'bigquery']</t>
  </si>
  <si>
    <t>Sr. Abinitio Developer</t>
  </si>
  <si>
    <t>['sql', 'python', 'oracle', 'spark', 'unix', 'tableau', 'microstrategy']</t>
  </si>
  <si>
    <t>Staff Systems Engineer, Compilers</t>
  </si>
  <si>
    <t>['c++', 'swift', 'macos', 'windows', 'linux']</t>
  </si>
  <si>
    <t>Python Automation &amp; AI Solutions Developer</t>
  </si>
  <si>
    <t>System Administrator</t>
  </si>
  <si>
    <t>Tyto Athene</t>
  </si>
  <si>
    <t>['linux', 'windows']</t>
  </si>
  <si>
    <t>Nodejs Senior Software Engineer (100% Remote)</t>
  </si>
  <si>
    <t>Romania</t>
  </si>
  <si>
    <t>Tether</t>
  </si>
  <si>
    <t>['mongodb', 'mongodb', 'ruby', 'ruby', 'rust', 'c++', 'mysql', 'redis']</t>
  </si>
  <si>
    <t>Salesforce Architect- R01551599</t>
  </si>
  <si>
    <t>['java', 'css', 'azure']</t>
  </si>
  <si>
    <t>Flutter Tech Lead</t>
  </si>
  <si>
    <t>['dart', 'firebase', 'firebase', 'flutter', 'graphql']</t>
  </si>
  <si>
    <t>Information Systems Programmer and Analyst I</t>
  </si>
  <si>
    <t>County of Contra Costa, California</t>
  </si>
  <si>
    <t>['sql', 'crystal', 'html', 'css', 'javascript', 'java', 'c#', 'vmware', 'windows', 'power bi', 'visio']</t>
  </si>
  <si>
    <t>Programmer Analyst II</t>
  </si>
  <si>
    <t>Audible</t>
  </si>
  <si>
    <t>['sql', 'shell', 'java', 'sas', 'sas', 'python', 'sql server', 'mysql', 'oracle', 'aws', 'redshift', 'microstrategy', 'tableau', 'power bi', 'qlik']</t>
  </si>
  <si>
    <t>Sr. Adobe Experience Platform Engineer</t>
  </si>
  <si>
    <t>Advent, WV</t>
  </si>
  <si>
    <t>RemoteWorker US</t>
  </si>
  <si>
    <t>Product Growth Analyst</t>
  </si>
  <si>
    <t>Software Engineer - WarpStream</t>
  </si>
  <si>
    <t>['java', 'go', 'c', 'c++', 'python', 'aws', 'gcp', 'azure', 'kafka']</t>
  </si>
  <si>
    <t>Software Engineer II (Hadoop, Java, Data)-R-247295</t>
  </si>
  <si>
    <t>['java', 'hadoop', 'flow']</t>
  </si>
  <si>
    <t>Director, SRE</t>
  </si>
  <si>
    <t>Palestine</t>
  </si>
  <si>
    <t>['go', 'kubernetes', 'terraform', 'docker']</t>
  </si>
  <si>
    <t>Partner Engineer</t>
  </si>
  <si>
    <t>['c', 'sql', 'snowflake', 'databricks', 'gcp', 'bigquery', 'monday.com']</t>
  </si>
  <si>
    <t>Program Analyst, Healthcare</t>
  </si>
  <si>
    <t>The Duke Endowment</t>
  </si>
  <si>
    <t>Software Engineer (Data Engineering)</t>
  </si>
  <si>
    <t>['nosql', 'sql', 'cassandra', 'spark', 'hadoop', 'kafka']</t>
  </si>
  <si>
    <t>Java/Kotlin/Python Software Engineer - Data Platform</t>
  </si>
  <si>
    <t>['python', 'java', 'kotlin', 'aws', 'snowflake', 'airflow', 'kafka', 'spark', 'tableau']</t>
  </si>
  <si>
    <t>Senior Full Stack Front End Engineer</t>
  </si>
  <si>
    <t>['typescript', 'sql', 'react', 'node.js']</t>
  </si>
  <si>
    <t>ETL Developer (Jersey City)</t>
  </si>
  <si>
    <t>Software Engineer for Training AI Data (JavaScript)</t>
  </si>
  <si>
    <t>['javascript', 'go', 'typescript', 'react', 'next.js', 'vue', 'angular']</t>
  </si>
  <si>
    <t>Software Engineer, Customer Studio Backend</t>
  </si>
  <si>
    <t>['c', 'sql', 'monday.com']</t>
  </si>
  <si>
    <t>Senior ML Software Engineer - Large Scale Spatial/Temporal Data Processing</t>
  </si>
  <si>
    <t>['scala', 'python', 'java', 'c++', 'cassandra', 'aws', 'gcp', 'azure', 'pytorch', 'tensorflow', 'scikit-learn', 'spark']</t>
  </si>
  <si>
    <t>Senior Software Engineer, Dash Team</t>
  </si>
  <si>
    <t>['clojure', 'go', 'golang', 'typescript', 'react']</t>
  </si>
  <si>
    <t>Senior Backend Engineer, Platform</t>
  </si>
  <si>
    <t>['go', 'mysql', 'dynamodb', 'aws', 'gcp', 'react', 'zoom']</t>
  </si>
  <si>
    <t>Abinitio Developer | Contract W2</t>
  </si>
  <si>
    <t>['shell', 'sql']</t>
  </si>
  <si>
    <t>Software and Data Engineer</t>
  </si>
  <si>
    <t>['python', 'c++', 'shell', 'unix', 'linux']</t>
  </si>
  <si>
    <t>Product Engineering Manager</t>
  </si>
  <si>
    <t>proteanTecs</t>
  </si>
  <si>
    <t>Associate Software Engineer - Data Intelligence</t>
  </si>
  <si>
    <t>Senior Software Engineer, ML Data Infrastructure</t>
  </si>
  <si>
    <t>Nuro</t>
  </si>
  <si>
    <t>['python', 'c++', 'postgresql', 'gcp', 'bigquery']</t>
  </si>
  <si>
    <t>Associate Technical Engineer (Candidates MUST have experience with Adobe Experience Platform/Customer Journey Analytics)</t>
  </si>
  <si>
    <t>enGen</t>
  </si>
  <si>
    <t>['aws', 'azure', 'gcp']</t>
  </si>
  <si>
    <t>Program Analyst-Part Time</t>
  </si>
  <si>
    <t>['excel', 'word', 'powerpoint', 'sap']</t>
  </si>
  <si>
    <t>Staff Product Analyst</t>
  </si>
  <si>
    <t>San Francisco, CA (+9 others)</t>
  </si>
  <si>
    <t>Software Development Engineer</t>
  </si>
  <si>
    <t>Dallas, TX (+1 other)</t>
  </si>
  <si>
    <t>Software Engineer / Big Data</t>
  </si>
  <si>
    <t>Staff Software Engineer - AI Governance, Apple Data Platform</t>
  </si>
  <si>
    <t>IT&amp;D Senior Analyst, Platform Engineer-ServiceNow</t>
  </si>
  <si>
    <t>Reckitt Benckiser</t>
  </si>
  <si>
    <t>Sr. Software Engineer, Data Center Automation Services</t>
  </si>
  <si>
    <t>['python', 'java', 'go', 'dynamodb', 'aws']</t>
  </si>
  <si>
    <t>Software Engineer Technical Leader, Customer Data Platform (Bay Area)</t>
  </si>
  <si>
    <t>['python', 'java', 'c++', 'scala', 'aws', 'gcp', 'gdpr', 'tensorflow', 'pytorch', 'splunk']</t>
  </si>
  <si>
    <t>Count</t>
  </si>
  <si>
    <t>Data Science Salary Calculator</t>
  </si>
  <si>
    <t>Job Title</t>
  </si>
  <si>
    <t>Country</t>
  </si>
  <si>
    <t>Type</t>
  </si>
  <si>
    <t>job_tiltle_short</t>
  </si>
  <si>
    <t>job_title_short_sorted</t>
  </si>
  <si>
    <t>job_country_sorted</t>
  </si>
  <si>
    <t>job_schedule_type_sorted</t>
  </si>
  <si>
    <t>median_salary</t>
  </si>
  <si>
    <t>job_country_filter</t>
  </si>
  <si>
    <t>job-schedule_type</t>
  </si>
  <si>
    <t>RobertHalf</t>
  </si>
  <si>
    <t>JobsAndTalentsInAI,ML,DataScienceAndBigData</t>
  </si>
  <si>
    <t>VallartaSupermarketsCareers</t>
  </si>
  <si>
    <t>CBREJobs</t>
  </si>
  <si>
    <t>BuiltInChicago</t>
  </si>
  <si>
    <t>Rise-Rise-Jobs</t>
  </si>
  <si>
    <t>LatestInternshipsInUSA-UK-Canada&amp;AcrossWorldwide2025</t>
  </si>
  <si>
    <t>AstonCarter</t>
  </si>
  <si>
    <t>BuiltIn</t>
  </si>
  <si>
    <t>LinkedInCaymanIslands</t>
  </si>
  <si>
    <t>BeBeeAE</t>
  </si>
  <si>
    <t>MotionRecruitment</t>
  </si>
  <si>
    <t>Tech:NYCJobBoard</t>
  </si>
  <si>
    <t>BuiltInColorado</t>
  </si>
  <si>
    <t>BuiltInAustin</t>
  </si>
  <si>
    <t>BuiltInNYC</t>
  </si>
  <si>
    <t>BeBeeSA</t>
  </si>
  <si>
    <t>CreativeFinancialStaffing</t>
  </si>
  <si>
    <t>|CLIENTDEMOTalentNetwork-Magnit</t>
  </si>
  <si>
    <t>SimplifyJobs</t>
  </si>
  <si>
    <t>TheEliteJob</t>
  </si>
  <si>
    <t>SmartRecruitersJobs</t>
  </si>
  <si>
    <t>TEKsystemsCareers</t>
  </si>
  <si>
    <t>CompassGroupCareers</t>
  </si>
  <si>
    <t>StartupJobs</t>
  </si>
  <si>
    <t>VoliAgency-Teamtailor</t>
  </si>
  <si>
    <t>BuiltInLondon</t>
  </si>
  <si>
    <t>UltimateStaffingServices</t>
  </si>
  <si>
    <t>CFAInstituteCareerCenter</t>
  </si>
  <si>
    <t>DutchTavern</t>
  </si>
  <si>
    <t>CareersAtColumbia-ColumbiaUniversity</t>
  </si>
  <si>
    <t>MLeeHealthcareStaffingAndRecruiting,Inc.</t>
  </si>
  <si>
    <t>LinkedInHongKong</t>
  </si>
  <si>
    <t>JobsTrabajo.org</t>
  </si>
  <si>
    <t>IntelePeerCareerSite</t>
  </si>
  <si>
    <t>RandstadUSA</t>
  </si>
  <si>
    <t>SynecticsInc</t>
  </si>
  <si>
    <t>StarJobSearch</t>
  </si>
  <si>
    <t>DiversityJobs</t>
  </si>
  <si>
    <t>RemoteOK</t>
  </si>
  <si>
    <t>LeidosCareers</t>
  </si>
  <si>
    <t>GreenKeyResources</t>
  </si>
  <si>
    <t>WatersCareers-ICIMS</t>
  </si>
  <si>
    <t>AstonCarterCareers</t>
  </si>
  <si>
    <t>GotWorxStaffing|Jobs</t>
  </si>
  <si>
    <t>MethodRecruiting</t>
  </si>
  <si>
    <t>LinkedInTrinidad&amp;Tobago</t>
  </si>
  <si>
    <t>EvansvilleGoodwillIndustries,Inc.-JazzHR</t>
  </si>
  <si>
    <t>SCSEngineers-ICIMS</t>
  </si>
  <si>
    <t>RecruiterJobs</t>
  </si>
  <si>
    <t>MNCJOBSINFO</t>
  </si>
  <si>
    <t>Vaia–Talents</t>
  </si>
  <si>
    <t>WhiteRecruitment</t>
  </si>
  <si>
    <t>SelbyJennings</t>
  </si>
  <si>
    <t>InsideHigherEdCareers</t>
  </si>
  <si>
    <t>Career.comCareer.com</t>
  </si>
  <si>
    <t>CareersAtUCSanDiego</t>
  </si>
  <si>
    <t>DantechCorporation</t>
  </si>
  <si>
    <t>AloobaJobsBoard</t>
  </si>
  <si>
    <t>ConservationJobBoard</t>
  </si>
  <si>
    <t>TechTitansJobBoard</t>
  </si>
  <si>
    <t>BuiltInLosAngeles</t>
  </si>
  <si>
    <t>ClimateDraftJobBoard</t>
  </si>
  <si>
    <t>AccountingTodayJobs</t>
  </si>
  <si>
    <t>SGRJobBoard</t>
  </si>
  <si>
    <t>ATTJobs</t>
  </si>
  <si>
    <t>AAAECareerCenter</t>
  </si>
  <si>
    <t>JobToday</t>
  </si>
  <si>
    <t>ITJobServe</t>
  </si>
  <si>
    <t>IndeedJobsUSA</t>
  </si>
  <si>
    <t>SCSEngineers</t>
  </si>
  <si>
    <t>JennieJohnson</t>
  </si>
  <si>
    <t>LilyLifestyleJobs</t>
  </si>
  <si>
    <t>PeratonCareers</t>
  </si>
  <si>
    <t>AdvanceVenturePartnersJobBoard</t>
  </si>
  <si>
    <t>BuiltInSeattle</t>
  </si>
  <si>
    <t>TheChronicleOfHigherEducationJobs</t>
  </si>
  <si>
    <t>CareersAtPeraton</t>
  </si>
  <si>
    <t>EYCareers</t>
  </si>
  <si>
    <t>MenloVenturesJobBoard</t>
  </si>
  <si>
    <t>PrideStaffJobs</t>
  </si>
  <si>
    <t>Remote-JobsUSA</t>
  </si>
  <si>
    <t>AyaHealthcare</t>
  </si>
  <si>
    <t>TelComCareers</t>
  </si>
  <si>
    <t>HigherEducationRecruitmentConsortium</t>
  </si>
  <si>
    <t>MountSinaiCareers</t>
  </si>
  <si>
    <t>CareersAtChewy,Inc.-Chewy.com</t>
  </si>
  <si>
    <t>WomenForHire-JobBoard</t>
  </si>
  <si>
    <t>YCombinator</t>
  </si>
  <si>
    <t>BuiltInSingapore</t>
  </si>
  <si>
    <t>TaranaWireless-CareerPage</t>
  </si>
  <si>
    <t>BeBeeIndiaMeetOpportunities</t>
  </si>
  <si>
    <t>Walmart-PlacementsJoy</t>
  </si>
  <si>
    <t>DWSimpson</t>
  </si>
  <si>
    <t>EnterpriseSolutions,Inc.</t>
  </si>
  <si>
    <t>Allied-ITJobs</t>
  </si>
  <si>
    <t>LinkedInIceland</t>
  </si>
  <si>
    <t>LinkedInPhilippines</t>
  </si>
  <si>
    <t>LinkedInLatvia</t>
  </si>
  <si>
    <t>LinkedInEstonia</t>
  </si>
  <si>
    <t>Web3Jobs</t>
  </si>
  <si>
    <t>ChorusOne</t>
  </si>
  <si>
    <t>BeBeeCA</t>
  </si>
  <si>
    <t>SnowflakeCareers</t>
  </si>
  <si>
    <t>AstranaHealthCareers</t>
  </si>
  <si>
    <t>SelbyJenningsHK</t>
  </si>
  <si>
    <t>IndeedEcuador</t>
  </si>
  <si>
    <t>UNJoblinkCareers</t>
  </si>
  <si>
    <t>BuiltInSanFrancisco</t>
  </si>
  <si>
    <t>FounditGulf</t>
  </si>
  <si>
    <t>WiproCareers</t>
  </si>
  <si>
    <t>BuiltInBoston</t>
  </si>
  <si>
    <t>MediaBistro</t>
  </si>
  <si>
    <t>MontanaHighTechBusinessAllianceJobBoard</t>
  </si>
  <si>
    <t>JobsAtAtos</t>
  </si>
  <si>
    <t>DisabilitySolutionsCareerCenter</t>
  </si>
  <si>
    <t>LinuxCareers</t>
  </si>
  <si>
    <t>INSPYRSolutions</t>
  </si>
  <si>
    <t>CitiCareers</t>
  </si>
  <si>
    <t>AnitaB.orgJobBoard</t>
  </si>
  <si>
    <t>TowardsAIJobs</t>
  </si>
  <si>
    <t>BuiltInToronto</t>
  </si>
  <si>
    <t>IMCTrading</t>
  </si>
  <si>
    <t>SpaceCrew</t>
  </si>
  <si>
    <t>GTNTechnicalStaffing</t>
  </si>
  <si>
    <t>LinuxJobs&amp;Careers</t>
  </si>
  <si>
    <t>PNGASJobBoard</t>
  </si>
  <si>
    <t>RemoteRocketship</t>
  </si>
  <si>
    <t>BeBeeKW</t>
  </si>
  <si>
    <t>LinkedInTanzania</t>
  </si>
  <si>
    <t>LinkedInElSalvador</t>
  </si>
  <si>
    <t>LinkedInCameroon</t>
  </si>
  <si>
    <t>LinkedInSlovakia</t>
  </si>
  <si>
    <t>LinkedInKazakhstan</t>
  </si>
  <si>
    <t>LinkedInParaguay</t>
  </si>
  <si>
    <t>LinkedInGuyana</t>
  </si>
  <si>
    <t>LinkedInPanamá</t>
  </si>
  <si>
    <t>SHSMDCareerCenter</t>
  </si>
  <si>
    <t>WKRNJobs</t>
  </si>
  <si>
    <t>LinkedInNicaragua</t>
  </si>
  <si>
    <t>RadianJobs</t>
  </si>
  <si>
    <t>LocalHireBoard</t>
  </si>
  <si>
    <t>LinkedInNigeria</t>
  </si>
  <si>
    <t>LinkedInMalta</t>
  </si>
  <si>
    <t>Navistar-International</t>
  </si>
  <si>
    <t>AcademicGates</t>
  </si>
  <si>
    <t>BuzzClanCareerPortal</t>
  </si>
  <si>
    <t>USNLXAbilityJobs-NationalLaborExchange</t>
  </si>
  <si>
    <t>FederalGovernmentJobs</t>
  </si>
  <si>
    <t>ActalentCareers</t>
  </si>
  <si>
    <t>FanDuelCareers</t>
  </si>
  <si>
    <t>CryptoJobsList</t>
  </si>
  <si>
    <t>CaterpillarCareers-CaterpillarInc</t>
  </si>
  <si>
    <t>AmazonJobs</t>
  </si>
  <si>
    <t>HarrisHealthSystem</t>
  </si>
  <si>
    <t>Softworld,Inc.</t>
  </si>
  <si>
    <t>BYPNetwork</t>
  </si>
  <si>
    <t>SpectrumCareers</t>
  </si>
  <si>
    <t>TheRundownJobs-TheRundownAI</t>
  </si>
  <si>
    <t>PayPal-EightfoldAI</t>
  </si>
  <si>
    <t>SAPCareers</t>
  </si>
  <si>
    <t>InsightPartnersJobBoard</t>
  </si>
  <si>
    <t>EasyJobAI</t>
  </si>
  <si>
    <t>JobOpeningsInSanDiego</t>
  </si>
  <si>
    <t>UnitedAirlinesJobs</t>
  </si>
  <si>
    <t>BuiltInLA</t>
  </si>
  <si>
    <t>CaterpillarCareers</t>
  </si>
  <si>
    <t>RelianceCareers-Reliance,Inc.</t>
  </si>
  <si>
    <t>Jobs-MIT</t>
  </si>
  <si>
    <t>Jobs-Alooba</t>
  </si>
  <si>
    <t>LinkedInBrunei</t>
  </si>
  <si>
    <t>EdTechJobs</t>
  </si>
  <si>
    <t>CareersAtVizient</t>
  </si>
  <si>
    <t>FXCIntelligence</t>
  </si>
  <si>
    <t>DegenCryptoJobs</t>
  </si>
  <si>
    <t>RiseTechnical</t>
  </si>
  <si>
    <t>LinkedInSingapore</t>
  </si>
  <si>
    <t>LinkedInلبنان</t>
  </si>
  <si>
    <t>Companies|NGPCapitalJobBoard-NGPCapital</t>
  </si>
  <si>
    <t>NEARFoundationJobBoard</t>
  </si>
  <si>
    <t>SpherionStaffingServices</t>
  </si>
  <si>
    <t>TheMuse</t>
  </si>
  <si>
    <t>HireHeroesUSAJobBoard</t>
  </si>
  <si>
    <t>PearsonCarter</t>
  </si>
  <si>
    <t>PennymacCareers</t>
  </si>
  <si>
    <t>JobBoard-AdvancedEnergyGroup</t>
  </si>
  <si>
    <t>AccelJobBoard</t>
  </si>
  <si>
    <t>ProActuaryJobs</t>
  </si>
  <si>
    <t>CareerPage</t>
  </si>
  <si>
    <t>JobsByWorkable</t>
  </si>
  <si>
    <t>Biotech,PharmaceuticalAndClinicalResearchJobs|BioSpace</t>
  </si>
  <si>
    <t>VirtaHealth</t>
  </si>
  <si>
    <t>CVSHealth</t>
  </si>
  <si>
    <t>HBACareers</t>
  </si>
  <si>
    <t>JobServe-TechJobs</t>
  </si>
  <si>
    <t>Careerboard-ITJobs</t>
  </si>
  <si>
    <t>TargetCorporation</t>
  </si>
  <si>
    <t>RivianCareers</t>
  </si>
  <si>
    <t>PurposeJobs</t>
  </si>
  <si>
    <t>RedpointVenturesJobBoard</t>
  </si>
  <si>
    <t>JustJoinIT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</si>
</sst>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&quot;$&quot;#,##0"/>
    <numFmt numFmtId="166" formatCode="_(* #,##0_);_(* \(#,##0\);_(* &quot;-&quot;??_);_(@_)"/>
    <numFmt numFmtId="167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color theme="3"/>
      <name val="Calibri"/>
      <family val="2"/>
      <scheme val="minor"/>
    </font>
    <font>
      <b/>
      <sz val="36"/>
      <color theme="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0" borderId="2" applyNumberFormat="0" applyFill="0" applyAlignment="0" applyProtection="0"/>
    <xf numFmtId="0" fontId="5" fillId="2" borderId="3" applyNumberFormat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3" applyNumberFormat="1" applyFont="1"/>
    <xf numFmtId="0" fontId="5" fillId="2" borderId="3" xfId="2" applyAlignment="1" applyProtection="1">
      <alignment horizontal="center"/>
      <protection locked="0"/>
    </xf>
    <xf numFmtId="0" fontId="0" fillId="0" borderId="0" xfId="0" applyAlignment="1">
      <alignment horizontal="right"/>
    </xf>
    <xf numFmtId="167" fontId="0" fillId="0" borderId="0" xfId="4" applyNumberFormat="1" applyFont="1"/>
    <xf numFmtId="165" fontId="0" fillId="0" borderId="0" xfId="4" applyNumberFormat="1" applyFont="1"/>
    <xf numFmtId="0" fontId="4" fillId="0" borderId="0" xfId="0" applyFont="1" applyAlignment="1">
      <alignment horizontal="center" vertical="center"/>
    </xf>
    <xf numFmtId="0" fontId="3" fillId="0" borderId="2" xfId="1" applyFont="1" applyAlignment="1" applyProtection="1">
      <alignment horizontal="center"/>
    </xf>
  </cellXfs>
  <cellStyles count="5">
    <cellStyle name="Comma" xfId="3" builtinId="3"/>
    <cellStyle name="Currency" xfId="4" builtinId="4"/>
    <cellStyle name="Heading 1" xfId="1" builtinId="16"/>
    <cellStyle name="Input" xfId="2" builtinId="20"/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023925932903444"/>
          <c:y val="5.5498395499143247E-2"/>
          <c:w val="0.48911271190221989"/>
          <c:h val="0.7891167792091260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Jobs!$D$2:$D$11</c:f>
              <c:strCache>
                <c:ptCount val="8"/>
                <c:pt idx="0">
                  <c:v>Cloud Engineer</c:v>
                </c:pt>
                <c:pt idx="1">
                  <c:v>Software Engineer</c:v>
                </c:pt>
                <c:pt idx="2">
                  <c:v>Data Analyst</c:v>
                </c:pt>
                <c:pt idx="3">
                  <c:v>Business Analyst</c:v>
                </c:pt>
                <c:pt idx="4">
                  <c:v>Senior Data Analyst</c:v>
                </c:pt>
                <c:pt idx="5">
                  <c:v>Data Engineer</c:v>
                </c:pt>
                <c:pt idx="6">
                  <c:v>Data Scientist</c:v>
                </c:pt>
                <c:pt idx="7">
                  <c:v>Senior Data Engineer</c:v>
                </c:pt>
              </c:strCache>
            </c:strRef>
          </c:cat>
          <c:val>
            <c:numRef>
              <c:f>Jobs!$F$2:$F$11</c:f>
              <c:numCache>
                <c:formatCode>"$"#,##0</c:formatCode>
                <c:ptCount val="10"/>
                <c:pt idx="0">
                  <c:v>40000</c:v>
                </c:pt>
                <c:pt idx="1">
                  <c:v>70000</c:v>
                </c:pt>
                <c:pt idx="2">
                  <c:v>#N/A</c:v>
                </c:pt>
                <c:pt idx="3">
                  <c:v>100000</c:v>
                </c:pt>
                <c:pt idx="4">
                  <c:v>110851</c:v>
                </c:pt>
                <c:pt idx="5">
                  <c:v>111000</c:v>
                </c:pt>
                <c:pt idx="6">
                  <c:v>112500</c:v>
                </c:pt>
                <c:pt idx="7">
                  <c:v>113471.5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9-49EC-887E-DFA7812A552D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Jobs!$D$2:$D$11</c:f>
              <c:strCache>
                <c:ptCount val="8"/>
                <c:pt idx="0">
                  <c:v>Cloud Engineer</c:v>
                </c:pt>
                <c:pt idx="1">
                  <c:v>Software Engineer</c:v>
                </c:pt>
                <c:pt idx="2">
                  <c:v>Data Analyst</c:v>
                </c:pt>
                <c:pt idx="3">
                  <c:v>Business Analyst</c:v>
                </c:pt>
                <c:pt idx="4">
                  <c:v>Senior Data Analyst</c:v>
                </c:pt>
                <c:pt idx="5">
                  <c:v>Data Engineer</c:v>
                </c:pt>
                <c:pt idx="6">
                  <c:v>Data Scientist</c:v>
                </c:pt>
                <c:pt idx="7">
                  <c:v>Senior Data Engineer</c:v>
                </c:pt>
              </c:strCache>
            </c:strRef>
          </c:cat>
          <c:val>
            <c:numRef>
              <c:f>Jobs!$G$2:$G$11</c:f>
              <c:numCache>
                <c:formatCode>"$"#,##0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76212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9-49EC-887E-DFA7812A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4083871"/>
        <c:axId val="1744076191"/>
      </c:barChart>
      <c:catAx>
        <c:axId val="17440838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4076191"/>
        <c:crosses val="autoZero"/>
        <c:auto val="1"/>
        <c:lblAlgn val="ctr"/>
        <c:lblOffset val="100"/>
        <c:noMultiLvlLbl val="0"/>
      </c:catAx>
      <c:valAx>
        <c:axId val="174407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 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408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Type!$D$2:$D$5</c:f>
              <c:strCache>
                <c:ptCount val="4"/>
                <c:pt idx="0">
                  <c:v>Contractor</c:v>
                </c:pt>
                <c:pt idx="1">
                  <c:v>Part-time</c:v>
                </c:pt>
                <c:pt idx="2">
                  <c:v>Internship</c:v>
                </c:pt>
                <c:pt idx="3">
                  <c:v>Full-time</c:v>
                </c:pt>
              </c:strCache>
            </c:strRef>
          </c:cat>
          <c:val>
            <c:numRef>
              <c:f>Type!$F$2:$F$5</c:f>
              <c:numCache>
                <c:formatCode>"$"#,##0</c:formatCode>
                <c:ptCount val="4"/>
                <c:pt idx="0">
                  <c:v>#N/A</c:v>
                </c:pt>
                <c:pt idx="1">
                  <c:v>80774.5</c:v>
                </c:pt>
                <c:pt idx="2">
                  <c:v>87500</c:v>
                </c:pt>
                <c:pt idx="3">
                  <c:v>93580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6-4262-AC4E-C49F0B457D5C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Type!$D$2:$D$5</c:f>
              <c:strCache>
                <c:ptCount val="4"/>
                <c:pt idx="0">
                  <c:v>Contractor</c:v>
                </c:pt>
                <c:pt idx="1">
                  <c:v>Part-time</c:v>
                </c:pt>
                <c:pt idx="2">
                  <c:v>Internship</c:v>
                </c:pt>
                <c:pt idx="3">
                  <c:v>Full-time</c:v>
                </c:pt>
              </c:strCache>
            </c:strRef>
          </c:cat>
          <c:val>
            <c:numRef>
              <c:f>Type!$G$2:$G$5</c:f>
              <c:numCache>
                <c:formatCode>"$"#,##0</c:formatCode>
                <c:ptCount val="4"/>
                <c:pt idx="0">
                  <c:v>76212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6-4262-AC4E-C49F0B45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056031"/>
        <c:axId val="1744043551"/>
      </c:barChart>
      <c:catAx>
        <c:axId val="174405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4043551"/>
        <c:crosses val="autoZero"/>
        <c:auto val="1"/>
        <c:lblAlgn val="ctr"/>
        <c:lblOffset val="100"/>
        <c:noMultiLvlLbl val="0"/>
      </c:catAx>
      <c:valAx>
        <c:axId val="174404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405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plotArea>
      <cx:plotAreaRegion>
        <cx:series layoutId="regionMap" uniqueId="{3C465BBF-8660-48AB-AB32-D6F561DC905A}">
          <cx:spPr>
            <a:ln>
              <a:noFill/>
            </a:ln>
          </cx:spPr>
          <cx:dataId val="0"/>
          <cx:layoutPr>
            <cx:geography cultureLanguage="en-US" cultureRegion="UA" attribution="Powered by Bing">
              <cx:geoCache provider="{E9337A44-BEBE-4D9F-B70C-5C5E7DAFC167}">
                <cx:binary>zHpZc9w4su5fcfTzpRsLAZIT0/MAslaVdnnTC0OWZBLcsJEgwV9/0nYvto5nbp84faNvvShUKBJg
JjK/Bfzn4/KPx+75wb5a+m5w/3hcfvmpHkf9j59/do/1c//gXvfy0SqnPo2vH1X/s/r0ST4+//xk
H2Y5VD8ThOOfH+sHOz4vP/3rn3C36lmd1OPDKNVwPT3bcPPspm50/2Hsh0OvHtU0jJ8vr+BOv/zU
qI/lr1+Vn2Q3PtufXj0PoxzDXdDPv/z03c9/evXzv/75879dzA8n/LrOHw69XEuuOtV/lA//txV8
v4D/FoJXHURpnJ5g9fFrlGUZ5hn96VWnhurXr6OEvM5QmmIap+jLh/8258VDD9f9mZV8eaSHpyf7
7NyrX/9+e+V3kft2QDqVf01Crj4vMr/8UVz/W6DhOf/fhf4KttSoXt3IR/VbJP5d/v989HH6muCE
ppywr1HG32eB89eUE4Ippr+Pf917X7PwJxf140R8d/GLXHw39jIdVzd/fzrO1TA+D8+V/QuzEZPX
ScIYBDz7Gu3vawJnrwkiJMa/jiJI1rfJ+HNL+nEuvr32RSq+HXqZifPN35+JN4Mcn59e3Y4P47P7
LSL/+9Kg2WuGKEtimvwoGVGWvUY4pZxmMTQw+MS/zf21NP70sn6ckBeXv8jJi9GXaXlz+/en5c7K
QT49PL16GJ5e3amPD9VfWCkYvU5izjOU/Ju+hV+jNEYoIS9g43+4qh/n5oc3eZGhH/7mZZ7u7v7+
PJ0/dA/B/bWQzgDOoZHhr4WDoDK+gXaMyGvCGU85ggzB52Ub+xML+nFe/niUF8n4Y+BlBs4//P0Z
eAs4sk7P3V/IqtLXENY0wfgzufr8Sb5LQQS4/nkMYP3rcJZ+37z+1JJ+nIRvLn2RhW9GXqbh7f8/
OHIG5P5J9b/F438PJIy+zmKaUvJNrL8ph4i8ZgwxHqNfWxkiv839HZD8iXX9OCG/YsXv17/Iysvh
l6nZib+/Qm475R/av7RHpQAgGDOaQLS/yQZwrJiRlFPAlh81pz+zkh+n4Y8rXyTgj4GXob89+ytC
/+8lye+6rHgYHzZfJOWPhOsPR788JCjeF4P/SZl+5aqHp19+grh/ebKvQuXzLb4nsg9BjePzb2Xw
+xXPD24ExchekyyDzHGW8gzHCCB+fv51BLoeoQjKjVASE8jtoOxY//JThMlrSCqDK4FBp4wyGHNq
+m0sy1KoQASQBKOI/S7or1QXKjX8Hqlf/381TP2VksPofvkJptdff/V5oZ8n5gnNCMqAp3/ZYTD+
+HADbQV+jP9PZLAntF1SoWhW7xqG6WnidbtlLX0sx7TffxOaH0wHYPpiupRDMChNMc5SxNn308WL
nFk56UyMriR5G7gWJZM2/8+zYPSjaVjMcJKlGeXxi2nqLlpN1I2ZwCbjm8Sb6tiWaMkpPNZZaKp2
Vzo3OBFZIoWdU3+hlpgU/3kVX2b5PrYp5yzGHBMOjxt/XuU3sbWLQdOi50z02qqPTYeq67XdrU3Z
fFJKsSc3+VhEqnPHnpNBrLj22yYarN0MttVXPGnJPZMOC9zTnuyaUvpn6/vuemLW301sbvJVje1J
ushUAqkOn+EIYZ4nrhVpnZXpdlpsfKi8X2huI9XkpkZlu2lQP+SGNuPjxDpWb7hMYP6Zu62qyHRf
D8N8v9pwFWe6vOC6w3na1Wqbpf18l0RkyHFkm6L3ab/mOJlt/TV/v9b2r9vk6y59VDpYWdW/Ok+/
//uv89/srC8uxR/ff/au/vjvUj8Pt6N9fh7PH/TLX36e7/ef/mF3fK7g372PFx3he3fpfzL453oJ
4f+xl9w/fOtXfa7QLxd8bSWUvk7AZGJpnAIPQoRCcX1tJYQAg0IUwfcoTlKGocp/ayXgmSRx9sUQ
oQgKggF5+r2VAPNKOAHmS3AG6oPx/0krwSz7vu6AJVMGVUd5ArofUZy82PGjDtEUxVMrbFuOWVH3
/SCPGemN6IiTQydwnbK1Etjy6pOzeHlnxrLPYjFLXM1RIedkflpoE8Zdkw6VOWY9QgvORy/TZzZM
seTC9lVfX3R136I84olSbyXsdNcVbZUth7VpOL4n2dJ2Vz2LRrvFDY5QnsqArteypdUhi4bWi7Jc
6+G8khG1RWzaddr00/w+1sMQtms0hXSbVl1vVhH6tg+5JQ22XgzjQnlR6QzZM9L1PC40nt3Si74K
kbkueze0lZBRFPUbZHiVbialJr5P6mRod3xFTGBqqnu1QuNRhGfncvT13Rphf1Yz5G4Xm455rOXy
3rhOH0M2pLAwN91at+qtLNWHWPej6KfhqUu6tiABz2czBFeMIR6LKUrMQ4IgxKBF10OZ9d1emtnu
2KKac4Smy0jGA2RjCiLpe53jrHabtl7i/eDn6cy5digkoh/CKH1eapSeDb1LrkiPyk0To48D76ai
RGbaD0vCNqGm77Jk9WeUcX+sYzR8qhc2Hkuj6a61HuU6m2lhnFZCxRkRtUnG96xPS6HHwESjytmY
vItHTb1gs4rHy7HjLfSYZtRm7EWUNrR9s3Dtw7aFxrZOwmqk7HXk1jX7MNdp686y1sElYhgawiph
pyRbMgEPb+MkJyMdmimntvKXjZdaRE11BjhN5r1te9NdsKCuBoPKapPySZebgbc292pqY8Ey1hIB
rZ2tggyG8DdEl7Vwy3jXcsCutEFeoNRG+RLFoRaJXTdN39aitGYzZN6MoqliuCIeYh9tUuvT7EZK
0vEtj7Lp3DWRL5aSzNdrPAxJHnxq6G1dW5KKiU3+g7dlGu+pHmV5XJuaNueuMkoeIeFtcsJd8rFG
NYoPES2n9sg0qrWYqb13HWwZxQeWbKuwzNWuq1Ki92W/6n2XDtdktUbYWo/PKxvZoQXG/7aNVyca
HfDVwGgppjDsAVu1zrMB92d9GqU5QTZxBVN0MEU3y7CdqihpxUqXwT26lCIpaFu7Ju+WcofnpFnz
yCerEXMXbFuEpeXZIS2DJle81ukoJCb+cx2sp9hXN5ToCzOt3S5uxmfqNMk9SqkgytB3EdxOvXfp
atSZdm2TFBFG7TEKoRw+VqaprZi6WM9FEuKOF0s7MHPWJdzZQiZdtIhyBMB89F3bZjmakotIqajN
7ewZUWKa5iGPB1+bHBD9PjSsloUKyaNU5NB6p0/QoHAi+tVBTuvU8CzXlZHugEEuvYuX/hjDcw7b
uZ3QRx8GyicxeysjqEu6PEEv0Imwa9KlRQrHKZVoujjl26pfZC8qT+Z+E63Uu6PMpGlgT7i1qOeh
th9950spSjpEZuN92ZAii9aWic8aTRWAGGW2j4yvm421kRFeT7GoMs5O44DxNRTvsmGhV+cJT6ad
rmSzG6pu/RBiG+Ru5HOUJ96hAtHqKW66LJ/oNOXOxOhQR1NfCT+vbwLqLiNlnZBUux1p8boNU/c8
6CScAcBHW1JGyVnajPRs7Ov4GBsZPaaTZNA4KyWFY9ygA46nYLYWrzHdJsaxbZJNz23VZgVuZbg3
4/DORZ5tZZ+EY2eU2hqXJWd4sCKsCp67ZWM+UPY0L5E892OXinUezAa2RvxuRnYUQ5Drkcvabube
L1Z4tVSDoLFvT5wnawHc0+27AT1nUtU30G/LU5auOjflgpWoAu9zC4R7l/CeH1ivRjFqvt43Y6W2
EUrW+5gnsiuasmxOTTd0h5jx9jq18XBslv4SM/JpMX07iiQt0yNPS3XqR7Me52Uat6pk5KZd0+m9
4WreQadND7L11TH1unxDl67aMGiDRpg6ng84uPlSAsTYjZ5xoPlA2EPrWfaBhiHbZETOV940zXWI
zS5Oy36bYEP3SyeHfYtMdNJR2wpdD5mgM4cg+hw5WEnCT4sfz6TskotkdndD2UesoCZz8SZe2ae0
Xm4YG+JDo5Hf2aY81cEXU+khFkrtlSYPGk855u4q6icuGOBlbwZ0S+ywKYfmul/MWZXSPEncsl2z
MJ8RSddto7XKazruGzuZLQtjJYZuGXMk2XYkqhITpG1r43BDAvT40PLCxmbKa5QcYry6DcQ/fpvF
M9xqHnUe5jjb1TKpzpcyRVtAfegWdVce+dKPeRVH1ccYT9NxXVeyY6Fti9on6hx3eJ+onuV9NkvR
sfBY+Wq+Tuf1YGV9Z12IxRCRS6arfdBqvpukJx0gOp9DXtXrrqTTJ+XVdatBujg0iZHeO2uLqqmP
TmnR1tMimiUtlrV+V5m58BO6lBYfE9IASPN0S6WszpuOYmFsc1Mn5pQ187FO12aDbIUFndRbMrN9
zVXOXBSvgpnmCGrgrDFZOCytJkRIN4QdUeubRmosUhX6LUvQFZ9TeJZlmymKChY4IK+1Hzh1PazJ
84KNYQ5iDUD6Jcg86EsxuqnbMrtrM8Py1cvwvgM18TY1g4xyGruwbrGuSCYG38Su0Eti6TbTcqwP
q/SR6URX0y63jncPhK6XemB6w+t+KSi3tEi9s/k4rVCGQ2PrRzJX3cGMWKHxHLd0EmaaNBGedl1e
96HdygxjaNYtOqvXsn+XzmkoMrSWIti1n8Rqkl7yHVSQ3uLQ00MaRhBRzdRfunWqHbAMPR1JptYP
diBoy2zIusJKl2xjlUXX0QDdRTg8r1jEY9PzXYrS5cGHkPaRmEkERHJtMDF5EwZQVWsr6XlFiU/e
+YqbbINH3wwb6V11hcg4Xq6O8P1YSXo5WdbUwlQBV2IOpuWi1r45zFkMX8ddog6O4vUqa0J8oWuz
FL6l7WZdWpP7qp3EMkHSSY8zUQ08FK7s4s04S3SpqxGdkzqmousbW8yxn96C3O+u59BeW02iy7ZC
ax4o7N0V2P7OEx3OmGf2PLDpRkbLB8NS2BhAwfNYtZdAAZdTPJm0y2nVsmLpxmHb6f62cg1s6BHr
PG3sW8QXW4BPeCJorXdLXPcbp2JUDHNSXQJrQYImw8Xs0HxZQUHnSqE9khSiX67PFY8eugTXxzrx
1aZO5D7Y6OB4Mz+wtDEFc222mdE6HhZlQlESAE4xL/NwB2n1H/p6cqeoyh6XeDVbb3S7V46905Gz
FyCB6GGemBIRH24xgo2ahCTUm1Y7u4kVdNc80mMnxRrLfgNVW59SBniSe6abfbd4emVNt97ObG2P
tKa0CCQ973BgO8aX6uApYAmTIdz1Sz28w6UudzNP+jxusC68ltl2aQLbZD4CcM3Gp3mi11It+n2P
2i5PenRPR5zmfEb9dVlGeoP7pXrMGpKdVLqi96wed3WlgPtxo97LdUV5NVTpzboMt0gO/ftRTk/R
gg5d2tR5ZpvwATkwB/ws913Vxx9V69SRRXq6GSf82S8oq496TJKPirLp0tZx/CZrrUsFLpMGmErJ
bocZSqziaryd0NqdRcsiGxH7bPrEQhS2LOr9rsXI7aIxAUwjLtpxYpL7QOR02Zl5EBVHM9B4aaIN
jbu7wGDZaaeWW+TnQycnskM6xo8dSn1OUhJ9iLtluHetqTcqpHjTLlNz6TXKckfi/rJLA/og+55s
Ee9sQdLhnacL3i3Ue6D9aqfmOhFeVmHTdNwepjibcp2QLpflWuYqWddjhxK1Wx2WO+PlIgWaSAId
KbPl2VJiv9Pj1F9n01ikNp1y0tneCq7QetVyFUSIJ3mMZNS+Wdva57LibAeFelPr1h0DYk4EXV7X
AdFC1SMulkYpMSc1O1uAyBfKrxsvI3NACXgqU6PfS4vw9WjVHUW9OVtodV71fBYtn2qRgtbc0zFt
L1VE2UZbveQRrbIH5mqot3T6kMZLfdXjip/pFZNb7Gh9igE68jampOCyshtVhjelyo7t3M37RtX0
pgGKtK0ilIkGL13BB6vF0tmhFhXLZBGGMtx539Txpp2w82IaQrzFMQi+AEDz1Ayq3QC1lVeqN/UN
yHRQl2WSuQvemsemXUg+NVRPgqV1dWZUlJ2GMkJHaRzYZ9nUi2yNQXOESEMHidcr6YM/i9gsTxM2
N54iko8zBu1TMbABop5dtKarztNGraICkQX4iOu8jI0Sgcpsb4KDaMy2KiQZ3bZpNbsZPvMfOS9K
xEQ/oqSECjW4kG1GhSkRpqKE8jzMM2Aq0QZtqXVvm8UEwesKdOg4a9DeWu1DF0sAIrlkOVviZ1MN
7xtUkzdrbScxmHgSLQ7LR8gXO0bjF6Es3zsQ/e9hOx9KVck8Wbt62/Qx30XeawOPz/tDrJtu04NR
YIsmC9UCcrBsis5mSOYUOSVYvXSbrFzoMW4bBjS6SgXizanyaborWXkeE3RDSFPlDYrkxVSnb5T0
BUYqO+gsPafBT/li0pDPbQuRGrLrrGRZjidfblYjH8An6QH1u3HHQxufYV/vp6FZRWPWA6q6e9/H
cyPM6NylR9nbqJMkB8MxuQxAY8/KrNQhx2vazd1jTYZqX7NxOk9dwvcEzIL7MlnnXHaRKpZ+3UUh
O9OT1bcRb+RH/xmdR7pspki3t64Kp44n+lTiqN1WcdLfmaS9A+PIvXVTNl9OgANFmDx9An3wkOro
QuHhcXD18DAvzp660KpO0GZGe1VpnmM0MBFFrSsoWdNjovUm4ln0rkZW7pKU8IcGc/Z+mWO0i4g5
db5ecmgycSfISivg9tTu59HjPYjwe6rwJKZ4fM/j5Qm2SAllQdWldiTaLeWMTnJQJ3jNotooqpot
G7v4U1zG8x0HU0dkjU/zKfOJUKGyYp1KJyrZLvsxoo/gzJpFpL2TBTGIFQP2/ZvFtyP07dpeNU6P
B5BsvADgjQo9NVZoTVge4yo9duCibKIsqDxj3bjlPcM5UigqWGwY4FhohM6weWM8WCPRssaiG+b1
msRxd9QtAQWMPq1LUm8zjKqtQlAPhW4id6vD+tSUxIo0pLFwA7LnQ9QDVqamF4siw8ZGbBFg2bud
QsYWafDLGVkztKvMeoF5eppD8g7oEZDyuHcXWun+MHY2PnUphTfThi7MIhnL5H6QIIAzXX9aAmB5
lyamcJ4Pp7FZ9CYps+Sk4OHyVIcNqtnbri6NmOxaC92vjcimLAHQpf2udcPy0I14uXBGdXumcF+Y
fn0/rWbd0jAlJ7k2PUxN4ueoKqMc9VF83U1mgeqhZYGrsT9XteMFBfl7hKMkcisHpLaOoBEshc+6
jq7zkk8paEKjI7szMo1BV0OPT0BnbOI0uTZ6rgtlEREJgXOQUK7mYPohOuAxw7mV5BM4UClIiObW
kXYV3cxigQwpRVIPy7VvLS7A3fxEfJOdDZ7yfU+ScU9wg4D4m2rTZ/aKkyYBp4WgfOaSAQa6/jgD
f7rI0pHMIriGiJ6D3XGYwWgsYnA0czSPJof6Yblbhuk64q3adn02gF1nM7BHO1d0SwrsqJyzslhp
SArvFp8nrHsDAK3yKArrZijHRMSldnnGB5TbOroHxIs2RM/oLE0qdajITLd9wy7D0B90nTZnuFr0
zqo6gHuaAHeE/gDafkybIsTzsEnbVO6bBZylGKV4R41bipZovBlL4zY9c29UtbwNFTiLYC+S+6qz
HzvFL0lf2qJf2fx2HDP3eW+5A8Fy2oEJfrmsFhUtj5/h/Zk2H1XdbmbL262OkhEcn7Dkls/mSMpR
nko4U9vooUmu2q4B57XyO1ct82GtlpD7MYCDGNcPiy9LegTNPpZnJNTVIrxxtdq1vG/9iYx8uTX1
wNi2ndppvSorcOJF35RoKBJPKiocwSxcOro2J0kRRJaXFIW8bYwrwTfLfP3WJLQRbVnWlQhZ0wzv
F9dyUNBooYvQvE/fz6tTJtdg4r7r8KzvpIf9Jsygo+UwkRJqx1ZaTaLJFtCEaY3R4oSjzgNYdlEF
ujKdg98mvYaW51AHKmUOza1GrsLP0Qh23XXC5zk6NlaRCECP0n4VMP1IrkePQHA3hk5rgTM4jzun
syXkaOC4DGRjNuL6TAdG/YZh26oCmiZej1HDiS/mKnT2GM9QS2Kteb+ceo4mKtaoJJdjk4RPnnPU
gfmFzFAsbgT3U4K1fAXOf7ZPnAx7PlR3/To1Wx840LT+vJySNx0u19x1YMBVc2dvhoodTYw/lmQI
ou3wuPF96wRakic/4vUtbIT5Dfi3zY6jJRAgdV14h13oRNuA1dFH2bJ1y0riDWl7JvSQ6vOscaga
ciXX4TMtT81YRJ1v3i6lseM1cdMA+8EuyT7rwUjOUemHGwkGUrOp/ND1t4Od9RkCQyhvHdiWzlb9
u3ZKq1n0s57OZ73CsUSN9yTCJnd16/OOrNEGoFO9Xbx/B28r3/UmKR9s2sY3k4zYjcZhyEkdTgsB
isgNHz6McQPcYmS3S6VBFkCTrKEpkX5nJj1c9WOtD20WJWB3gmX+dnVlcqA6ZVvTSPuerHX4RMvB
7BIimyCo5kPOVPm+a8awqcalFtRX+AAGADvMGE4iMztFIa+hY6RwZqAcPk8Xq51gy4yfFsIJtJBV
s/DQ89CTfS99RzZAxQ3b0ymuqx1s+qx5K6XLeiFHtbiDrHtsqai0sfRsIQ2TG85wafJYGgsCgsDB
D0hkrsDEHWICyxU+azaZhIYghsU7tW1V0jdCTfDe810bM7uAp9ZKQNWwCW0/LaEYTVhXs6/qfnBA
i6pknk+pmR/gKKjsBYHcbMc1q3O5lutmndZ3S62uwJo+VgEFQWqaiCQou8crOLU9atLDAEdKINkH
Da5iQEc4o5CxqGUKrJMN844PnG1pBTY2g24nyNyu+VSl55lHzQWcd4gZ5MqHytrLLmFxbvzS78gc
V9u2c3yP1BJdWjapQoMpmfsmRXCO0EAnyTn25lBqnTqhXU/OBrTq+7Wvk/eVL5OTwbHc4JXO97VJ
6+MCFqkCixBcWQbnEqexX9W2mrJ0n5qlOk417aftrEerIT/SrWIigPa6rtqo6GDL5K2Nab9JakSa
nAwIC1a2N0ma3a9ViW/hYODUY3yYQ62nLVvq+dNq7bLDFmg5Krs2Bwo+bDzhZd650SV5LwPJAT/1
pWdQumJNo1hocKq2iR8p+PFxkODhg+XzbnUZ06KKwMZdgN5+4MY9OwUec2dHftJUtznspqYAllKB
YUjU+bis40ev08txBsHVTHLcAkPPDg1almMqa92JqifXtaIXPLPRzo5hl3p5YVq3t5pnZ5iXkwU8
asxllvrqPIbTgXx22ZzbNrNYdJXGufIOjn3GIEUEEH0XJeUFnHYAKIKYvjYJ7EoEJuANjZtzbuTW
r+wo4TjPwgtrPRxpDh9MpAyYz8kD0+BTxzGcMtVZU93gUPM9uAD1dZc0apP5mOz4QsC9rWHRWaY2
gWTtR702B5f5h0FXn/ECHEp4k3cW4AaUY3Xda7Q8Qr/t33mbzFCNptxyFC7jyLGiSuAljRyO40Nh
aQsuEkV43k/aslt4ayjGApV9cyAzpnvaLHMR1pbcgSv7PPPqTc8QHH9B3Z1YH5Z9Us1rEdJ1FFmf
XfAyqa4qDTkU8jNX6NhkD77u04NZ4KzJOgDtzoyrKP1/sXMmO5bbWtZ+l5rTUENS0lTd6aJvM2Ii
ZGTDRr1EkZKevtbxX9fX9QO3gDurQQGGEU77hHUkkXvvtb7Fdkt7E5K7xWdT7vtDe1nJ6ApJsT9j
QcfkuYn78dna+km1aGKrntoyhreZSr/2czIE+0k0bEr9qO1P3RK9dzr0Um+Lh4w41962JMAQWE2H
JqDzl5gMZtZF3EXXmzr5U1RggNO514ZbrtDNDS35NvEgPNpqQfum+zdZt3NWx77GlOy+O+3vWUzQ
ueeb1HHKsYVcurBrb4UZeE4F/9FFDCZNFHovXYxaENb2ljOJWctv91MoqhJfEHI0139KZXedV0M7
7raCr458RrQj6YBN67xa1ub+srddPtZSvliKKnapnbXT3TajTRIpmyt+aaH2V5/TZCtWmGZdl8tY
NVtqrU9Rd8M5q5wT64Gs4cVzA0aPZEC3O1LHz7xqA/UK40PqrE4wCB/rzfUmx0Qox68q8vhlqnjF
obQG83D+k3H5P1LjP0JwEkgn/QvoC3MJHHb1d+jr+oH/AjW8P2Ka4C+w+EkQRX8DNYDhex5AMLjv
CZAw/jfmK/gjxJ/hX/tB4EWgJ/7GfNE/KCBlEFMBKGT4ekH074AacQzo5G8YFjiNCBfm0yDG3xGY
8a+Y1t/IJFgwinjh8LYx6j3OI8MsQiBTEeWhvsRHCZ3kLLnRqYMtNrqPMD5gaMrCYC0XrD3Onm34
vIZbquM6Nxtcw0Bt2Z7gAzbAynoyOwbPtfSm9ty3F4xBN/1ilxTiqv8einMYPPmQhw3UBVMV4cRB
LiyWvPX+z8H6udkvY3DsohD+xxcZpwsWUH3qJtrkkT+NWa89U6L5w/ZhiijWGd5v2A3xr2pCo+u7
NF5mheWOCR7OlSbZlFyF+XuYLklB5+XUUMybMIG4vlvj6YntTyqEVTtw8SzhVAjrzqMlZxpLKA/Q
iuwICqDuSdoak4/LHKYeXMx0wignlT3A7T8SsxymoM2juTmA5LiMYLAq+2kjC2/IzTDCE5JLfqV5
47wz+tbR2x7iWDedQrTIk8Cg2SSNyPZwOc8W1z8vhZYs8zsBJ9ilg44ySUjpVJwvc5N5wVY485v0
Mo/b36j7sO+gmU6vcfJThjzd+Vinbk+eLPXvjD966QzA8DBXJtP1cgvL/3VfOT+GPjbpFTtRmTDc
FYgtjMLGX+QvObsUdFveMjeldaTftBtLeN5XzuIIOWFI/W2orzVzvPUUap7S4kzam4B+r1f2jXM0
7Alk4L39whSTk+jWJf3JujosQDSgqvrBV7Xs3aHx1HLhMJvulr1Pw469LT4IHc4wm+IhozCMrM2k
YN7L6HgeierN75rcVywoJHvnaj/0s7trF8tFSiNotww+i4FpobCv977CzT81AmJKI6Dd0tVX6YiJ
KbS02KwrqaP56q+F3MfLVR8Sevl13X+B103nlXeF1w+nEC/pKKffvq5TkHAHmrRZtajSB4+RQvee
MugoaypgXoZVfMsbfXb1lo5DlUdVja6jRn9CoiVrKST5xBMH324Z2cbcdPExWrwCTznTV7Ogcfk6
ralcSO4wXO/145K0sJOSLV33FlrxdiBDXARU3UPeL6Lalq31IQaFmRc/U+VSb3JBJqYkJ/NtTMOT
B7xhimEviXFMI3JWlmY6zBuiyiu50b/MUSG9t0quaUDX01Y1RU+r5MFP5u4EKDSrQxhMG7kMsZ8u
Osm65XMdFConYMThFEiD99QrNseH+7Cd2rST23H13NOysoO/9/cUbRbzJnjxakpJt1Rp7D25/r1S
5OxDINUNy6m0eaLaufTWO22gWMFdBY1+mfVaRO432d+V9w2tTNoM1fjo2jofIMtD83dlQG669WTY
Uz0LmbUtXUqzPPpws666aGDOK3XPy6hP+/zYY/ErO5mc6+4Gtv1RXQWN6D6AT6XQ1i4BRMMdrcJW
f5moSqXjQKEwsQRqKCaJ5a45Ri6odzV56OsPLoPfFZThhsp0sS9rpb6BaQUctGP+9b+6yGURvOYh
7PPJrCn0ZTO0WQcOE6iEShmMohHGZRW8ts6kI5b5gK58G1227r8q8ruD4GsblkEItzw4GP2odYUt
4s4ylVz20P/GwCSwpsusL778DU1gA6mFgw4ZI69gpL5pmUl3fZZtABFZtum0yXNM3cM01VmF16U1
MHaI7DATSX20lJYQ9WwOoGctZYUNEArvstapsbg19aPZ35P4e0KAuDjcYdmVve8VeO+SQgAaGEdQ
XdlKfZqRsa7gh9nfIKPOmAxudrhF8gT7y1to/EjD4WU2Kpdi+hhoBE+MHGu/AhLUdvzU9CP2eCGS
/Sb2J5oHVN5NTJk7w4AUyVE1XzOTDyRgXRol40PUJp8Wq1Z15hF5aJGG3PuYUWumrl4/J6d0RrrE
vxH1XIxWHJIQKginwQiyQd63LXsMJp5C+aEbvpi6TLq+m6p2+0y0l3mjfwLed+t2ng9s4iWYLGDD
/WBTv3f6XAdLOe7GO0K1WArYs8CixPw0ttLPNjSs0H4iON/OC5NMz5bdhINc3zmc6YNImuk17Pws
VCiyHifzL+uS4B1mXH2cVj6nls8UY3xQf5u6rUtpO5wr5q256KrcXH1iO8/VYXbQaPEF4XTbIx3j
H+3giwscU3HisTdk2iWqSjWgiMZGy2vF4qsvtivAwtiJesVsrozBC2/jdxl2qZIuAkqk3mY3Z8xH
8U8i98iaBCtS3o6r/1qRqkiYJzCqi6hLY/8t2XDvJvo0Ky4AAO4Pdo9hDu5Brj363gE/7tIxWIdy
NRchht/UA3se9V735Y9DdBZz5e0pODw/u8oKe4YXa0/r3hNYT9J/DVh1ru1y2ag8rsn+bkBeVPv6
Q5k6zvENaBmoNdsYPyXRAKU2Vhgm8YCjBRJypwrE9GpQ4FBROfzhUsgFQoJ89zr3rWfB+xAMhagn
oJmdPcl2fAC5XZJ+fsfgdZDTJHMewBOHxx6XohthUNyvps0b1P75ihc1Ih2u8CVno5MZJQR6SZNK
bXAzFTHH3QNPtS8Xs/L4dxsn06UZujn3etO9DRWJS9Bsaz6yOcR8Q+YlS5pkQ101KjQHymfzCKNh
yFs6U6gMUbWXtZJM5Z6plpeO9rKgWolPTkcJzwQkuZ8Nkm59OnMAYz26hgECZpNC3BtOg8I0yYYt
yjgQjIeuomiIlJ5vO1dHB5A4FGRTDTxtWOXyVg2cyhM3dHisWAjzdA41iv9mQ3WsZ2Wy2nWHeh/r
KQ0aAXV43GPZwGurdJdWBJ5lBE9e40m4pEmXuW7P9Yh1lLYS6BhW9XxfJ3H0QcHRpglcyBva+uuC
LWxmn50n+yhv4l19IRsxlXwky7ceL0NhF2O8XI6VL8olGawHAZxGQKpMA8IB+Geva3PCnsgKEIYQ
gHcIJKkJIlTReju0pN4vJhTiEWCKzAzkuFtidpXW9McEKCZyF4b24m3p6u1kqBvKrQbe0Use3oTw
i57JLNcPiqu/A/NS505XYZ7oJCrieeaP/b5BIJrX/hGXUp2UXp+iprI5VHXsUnp6qzcfYkYCko21
C51TXMD+Y3GBOjR+dBoq1uQJhKgHFGOvnGU453qFwyGh0dfDnxN33311yuveJEjoG+YMx9KDaQCA
Gf+/bt9E3s/D0mahhGmv5Sske3ejhvGQAGVokrCoSdOWOoxIGrJ4PHtdN+WE1a8Q4943n1SHpBIc
S5LAm5yKmWn/Mxr2/iyaQBVTx7YX4Ij99zZI2JuiEFL6vnbH2UOn3Phyzqtlq8pgi/lr1CWyJK4P
jgmv/GwcHQEp3qK32mIC56oWj4n24XbFCwzRaVwufWj1E3BOYJjVeerMu7OqVPHjPs4fUryM/e4K
yLT1bQ1V1GnVo4Xzo2PF3KkSlbw3VVIX1NkXFVcCrsu8YI0m8gb29wsxxmW7N96SymEAqmKV+awC
5qTUr9FhaOiAjANnjW6CcX2eINohi/Nnb3iMatzcAZLYjRJo2Bv1A57GgA6df/OX6E1bj2XTakqr
2QO8w/nMLb3R9e8GzzLfGvVU6dk8eBqVuNKqA55EABCI/Z2R4L1jsPF9LfTFXMXwwCjMI8lTE4sM
2+BlS3bw26F75Mx776x5MOE8n828YDoAjCX8Ljgk4/y6WfrRX+eWAEOKiOozmKYpVRvJOHf1reVA
1Lqkw8CU0HXNZYQXhSdnWDrNMzZTNMUANcueQNtp14WVEwnehFqn21bR4GQM9K0HYAJDvuO9/QVe
dsxDWVWniZCogOEfg8vbOlUS1o8nFFmGoE2VuBKLfr6tm2W5qxVY1MW2uk/bsYcGCRMrVytcAzFF
y5z3DUitZhTQB7m0NhsT6xetUTvmqLgNbrbd9AHuyTz9tCBCXdYMvZe3eL9zB5PqazYj7nYozwBU
5/nG2CsQ1FGxpL2bjnD9qqUcao+pC5/XlO5HFg77N+LtdTESCx/d/6U9+F3LGOW1hGc4+PwDQ7FO
yb4iQN7YzIFQOv2fomK2P1Nx9H/MvvwzWfjrz3DfXx/5f6IKMi6MswhZFR5F9Bp/+Uf6xed/xGEY
eB5lFCFihOz+Sr/Q5A/uI2uWQOUIfYpoyl/hFxr9EYW+D0AghhD6ZzDvH2rPfwsoITX4X//89xgd
PnjVTP6Z9opwQRyazzX+QnnMcI3/XVOZ562emmbAqDC1gfyoULHgZiSe9Qpi/b1G6Z184AIJV+qq
LDc/Y41NaV/gOdulPzpVb1O2JZU/Z6QJ4sNehfpzs6o7VS4YP3pnlhTyafJNtNX61uoZmS5vf2ED
rN6WbUs+r0OLKMnEDs4m6ILCqP7VmEFfLK3lNxfZ/UlDJu2gg9+08U6O3lhjspps9yOASJ87eC9v
g51ZGo+MPFaDAUWso0SkcTSD2Y1cewy8TWbbyGEBmu5r8t4svkMtPhsZlUrTH053D0n9ICn6mapF
AbRjwcLWwoOd0Wc4+nMQYftMZ7XeO29RSw570txFg8++xGaDpyXq98dIS/6t2zyEUXgM6ysQyXZs
teOPuhHo7Sw3Z+1NDcbD2JyHMIa5nThIzSQC26/jIxTmGqM3chYQVniRLP14dIgefktsQO9AG/mZ
HfK5Xd3BYlsv2w27pBfE+12369clGgi8gFE0tuCeXG9CwACXNgB73IPnyBcq5M0C4fZQ8SbjM/vh
1wydpPPXBwjH660N2+6mqgMfYBNpwKSqhzgcIGxdBypvqPSjq5O3QFUyWydkbJZ2xldoliblArt5
X00rgkWoG4jo5N5Ef5IYX1tNzKIQdy+EEXabSIygS2/WQ8QAWawBkhos1OLd7QhaOc6mbOQzByDM
PkZPsAdiqgoDWRTe9EIOh0qpNQVdm6Cz7mZ6AO76o9IDcoDAao8128k5kO1VnQv770v7xudhExnT
0yMnS3DrQpRPm5jfQxJsBCP54t+3W1XnHRDD2xXXVRAoZQDSdu+yr8zuuA2meYpFB5LJ2hZVVHQH
dMOg+zeB52FW84aQh4NXihtn6817D2e4XF5jL17Uiovt5vE8dIstA0ZcLpo+GwZA1e0IfiJ2I2wn
BgMoC9bAnSv0GSUPJf0cQjceZrkhjzYN3u0ux7UIUUYOth+Dgm68utd9PN6Cs9Kw6EcNsZ7o9aML
1u3I/Ga577sINJHdVj8HRfDu4SPZvqL2n9oQEaUZGd9jtZno2CAlktmRRfdTsgLfNnXSv3V0Bxww
gbvu4nYrgj2QuViD6LwkhANU3aEqKFW9ttD1m1TP2yWwwVjWJJl+gEHrkUHwgakADX+lIpxOVaWg
DyDo152nZvBPvgciW+j6w0XGQ0Kt0xlIJK9ohH5aEwYlzUMI9Sfenu+JRsc17+tylq6Hrz/HNgXn
PIMpARcyD9DiJF3xE/iAct35J3p4vRTeRhJoO8THEtESWtM4XtoIpc+x2ktZNIIZ3Hde5/sV99pr
wlIn9/m+c8P03Cplz8A0IeD1tS4CZe2F+bS9VAHVSAb5yQug4PECa5Wk11AhbhO5OvoVkDu0wgT5
nwFqsFvod9ntMkP6aE9BRUxZ489DyWQzXhBuCp6JCoJCNPQm2PtbxLHVR8DjpxkSDVEQU4e+Du4i
SoYbKYU8kVo879u+FQPn97JrVRZH6IYaLGmYu2uYrs4ueYNBBfw9JuVpQ9KJEAcdqIfmKnpX34CB
jjMPkNsXrbftdZ1X5aWYP547BOn2dEK/VlWwdPQCAXdEIbqZkHbEmjCixTrD7gv9wDtt3HsQvv5S
wZHC1Su2KCjJQj+hhnDeYuhEQuraiZbrMH5RGtC+bKW72eRSHyXyJjDZQLE+Babe78MYA6MbwlNN
XMGiZIDrCLjRM8LkNbrUQk5+VQI2mU4TaE+MWu6d1AzZA6/NFNNZ51WMpc0eI7qjH6DKQqGKCOC7
2l6EH3SnBUZYupgObfw+P9NY3W8+V1nPbFDMYd3eLTWxD25R4t2rzFAsAfmcIY2kq2Dxw9LqsJyg
qSpbfUM+7TQGzhwn+KBnR5Mjp/EZ/od5jnZd+rJeDsRFp8iMpQHkeokS/FRtYhsKT3CVi22E+w3K
ZQ2T36HWDyyo62IaCfICq/juJQK0oO/8O63G4Uy5GvOoZYgQTvH+wyA/k8cz1qnmgwETMAJxZvUN
qT0j0wD6c9qGICHGbfg9BfUHcH5RUNIGLxitRQnmJqvN6n4pCoYoAesO5axqjntA2IfiKr6ZBxkB
Voy2lI70YgfEQfvKoktfsFetyjKYI9V60nE0lmKvx5sYGMm6TdsZUhZ6BP8Ri6z0uXQ1DBbECiMA
eXGt75cGGjRHjKLoAxueNsSg4DYIfy5jGzeH1dLFK/kg/VQ1vfyd2Mq+QsVF9o86d4j20LvrXfPZ
z0F4EJ6ITnx24YlD3UaEpimRHb9SxEkfP9dDRbMuZh4iYQpiUgwsfDbRDNQtEnUOAYg9jTujdyJZ
hocY+ahUGERTtli2T8zU3sG1CT8vu6lu2xiJtxEYy2nfmv4i/Wo7EeVEtroZkdZJk1fPygBCl3NQ
QjSqHUbxBQqvovtrguhan8bxMP+i8YYRPdnGIJ9G5HIi1ImvumKQL0HtnpOuT7KmI+ZN78vygNCn
goSyuZ8dNFjIcoSKi/YAIbe6jgsOMUg4ewOwPCxpy49s8byyaTxw3WYbyihYcgzOz7D26c8alGnJ
UbJPjRe2NzY0tlhmuhagw/wU8c4GI0vDeeGFpLq/hgSOI5qsXJIgPlrMcJ8z2dHqxSd4c2BjtguP
VogNBJKGV3phlIUDG7Pag8ylltOou+OU6MsSB2AsdmzejoSylLq5ZQOAXLGF594OCMDwFXxsE4KJ
XhpkDFqK7Bz0mGU972B7HzfLo8el4m25tq4vudh+EA9E87Cm+9wBq9oeNoTCEMrye3UIB51HWnys
NYQoJIfh7nR3sVgBaJHtYhjRyHpU9oBzCN79er+10P4oQlUp95AR3NyU7ZPJqtZ8T2rAIaS25ACw
HL97zCKvOQLXPDUb5HH4lPmYJD8k4um51HiJsUZK1aLvI9OCfFcsiqV2XyP5NEMnFdaov97GKGV5
uMNlmJLtadvYU1xBE1pxJ9fZD8tGY9pe6lcrpj3jTf8SyxhJpAhdl+gv8dYMB9XdJ5ucsn5nQAQB
1259O0GXxbBtNq/NO2F/Tn7g8tAha+YRQEFhM4JQj0FcXCM6gAVOJMBRmDZ5Y/y8Bctti9YbmJ2v
EVVrn+C54zsgGD3q1Brc56oBSeFF2GhkhPrYQEYaQhkA6wX4tlF1oMJ/qUl09DXDVI154r6S5qd0
62WVxub11vIC4YM3QyHaeMtn2PXPvWl+2kn8ruoRYRp9lF09poOdDpNCx7LVW5iHTAF2c0u2D217
Qzw+lAhYDDn82JttQ0rf9xBeFUEpF04BFi2qmB366wYPP+U1i58TPG9MBDYbeAik20IcHmCW+v74
Bn2ptFLdCQYucg2Ax/cxR4VuXrsefPE2jG8iChCOzO2KPXVjrXlchc4h153MQvuzP+r1nuzCvQfX
rZPYLBm+iAlf7A5MGQavuoF2CLGuOw8zHtO6HKdpfBmYCgrIu13aKpatutF3HeumM/E7dgTTScFC
oKR8G0aER2fgI7+bXbNPxJLBPJNMbu0ZHT8eam+KUcB/wsGSCC0PdzVeRcwXq4RQBHOmk4JLVIBo
+mXDZAdoNTZZDyKbg7wuwxHQ9uZpiwauI3duUkNuOKBFX5wbQm5ba+BW8tnee7aOX03MQQ22q3cX
TaxCY7THUBr4lNX4tfkUTywF2za/+3qGZZTY+9Zf/FLuTX+wZiRIVUwe8gdJezsmgr/GtQdtlvMB
OcCoL8zwhKTxVd/CZhfnIDezKz2sArjL2nyHIAp/Oc4dHuHu8e0mdkM6I7UFbeaur9R5UGMfI3qm
znOsDpvVH7At+nttWJD2tT3X3XV32mxd1k4gmBbfKZwpc5mpHUs5jT4iDBRxUAd/rgvXEuvudouW
z9qzvKTrfjsnFYqeBzPS6sYc593pE0j4B5SBAIpKdTHO9AU8n/WdVj5mi9H96hYNop4LD1m96mxd
h2Z/AqngBCJC7QguDRGYW6nmJzM2usQkybGcB4p1or7B5ED9aGcBgnqqEHsw/Nu8zQIDeoL9jdC5
kMR8NUrxLEYODqBeGJUJFwBH+xfatG+gerCdJ/y39ZPnABIVKmLeKWCBWKenmMOsngLuvTZ4z9Ol
pVjHzbaB1WlReGlSASTEdQ4JYEhn9sfWuTqNOuQkRT1gK9tIXmuOJiI2qvDUHvzAYU+HDpO8URqU
WscOXled4f81CLtbJNniQRSCDe07jqgtwJ3455mxnNXLgEocY3PV0VvgX73IhJ3rHsZik9zIAGDx
koQrJEscwxDt2Fh3SZ5A38piZ+wWpD44tKXKZyJ5ujXgNYHzf1R4+1BveHM79XwrrAp+mGB5Q3N0
v+A4iAfkrx4h610QFv4I9EjzpkMH1LIgj+MKMnCg/QOw5XdaR8DkaYfePA6qYpzgRddT/9YnsMpX
Kb3bENmmFE1vc0DbOfyKVbud53B0uIk4p2JgTYv5ni0/F+3HeIvXAWbsDNH8tHVEf+vj2NyyaF4O
EZJFV4MFeUucYxB971pkfydObYeJqG7OgW6rb2S34fu+zVsKZZ9clNYOlC1zuRYL4NRQ7IdNtslp
mvbhNViwxmD7Iaga8xVHe3gRmszN+hLlalPZCorkvSWNo3Af1Dc4PRAGduzSKQQjsAuRt213fAw3
RDIa/jK0y49lnduT0H17HuFgZPUQB7mFloke3k5ZLOA+BxDzb3BQBwULZ6I8Mn30GHhVn3pwwk7Y
9dRLx7guMeWRu2TfUHkjE40pq4BQmDDoNLxz8t1VtXlcDJIBhhr2m0DHPdf75gOETtaXcRbdEdEg
lgaMQVMesUhTy/T4ruzqHQ100BMWo73HggpoFmwtQLnBb10607Z6hlZOwnTAidQFH7rxCZKr/lxm
7mH6mtiRyUDjLZvJU5+M+yXGOJAFAOezCQHhImzpitqCA4qEV3mHWM8kN71qysiPNI4GGXb5mAQN
mscJfl2CcP6lIfOagX/nX9MQ4lCAZU7OuIvwdGUUIdYKS/XI9hkL0YZhUyzjjjK+drRVxRBvVYhE
4bDiGcPFdEk4lePi4kuNk6+8rLXwN2cSqT2VKwANw2r/PpYDzluIYqR+umq2l0YxqL9b691Owhic
1AFrJhrr8YxjZ0g+tT4yCzgSBfWorsqYBvqVU/F9hH73uEbbdwaTJOtpRA5jIqcTqwToiwTxJCex
XdVjR6+PkBY4cwfdX59zAesrBPmIDgUHskCmq/ZT38PjN3sWtBjxOcy/1uJi5QsODDJpXMt8WBf/
J1si5ImoA/wRsf2IgGJ8ZMMwHGS3eKfrYWUfHYL1uqsAEeF0l5SIEJ0l9DTygBiWSTIcZyHPxJvV
cSI0+dEDfzkmy0S+hmVTJVT35cAnOcjCJDR4RQIb6dJo/6VJgt0qsisAIRE+7R7EJAuFJnPrJB5I
BYkB1Z7kfhtPxzFa7cPqu/ERQDHC1TgU5T0B0fAC4j2687xVHvpgDp+qRWAPaHwC8TJIKELnfvPW
jfwuoILgClbEoPLWwYqrAWBgAfmUJGivghXgu9Ltnb8O4XvIpH+7xnDjUyUoJrC+0t6JdqN/v4bU
IfEjtvqm7pcpyjQl+hABDn8Q3to/Uag2kAVYs3zgeBocGaIUE98cyhZYI2wJz5JrVmcsxtFbkJlC
ERQhF+bShJqn/7438D+eePX3A6/+9Qla/xvPxboeu/qvccsnh3N5/zpx9M9zsa4f+CdueT34ClBl
jMMB/PAvZyCI/8Bh4SHGShjyIdR5fOYf52L5f3gUf4CTtEJ8guGnv6wBHHKJ/xqKMcKDyKr4V0zz
3/AGaIRf9Tdr4IpbcspiH1Oyj4P4k+D/swZ6K6EOJhF8NYlMsbravZ6okhNU5ektCAwt5oQ3d5LH
/SMs2/jW+Wz98jrDEBSAoRxdrWWxhPPdZOz6EVyNZ2TGghecxDOUi5u3E2sajW7cfyG+2F/9q5m9
ylk8Vs2yX6jxWIF2Y7XX9Md2nTVZ0V2NcUQ4Ipz/ArM8VDI+t6aCgw4yIgR/jwnMyxFQRMnG/PEN
gUGcL6ClHKJcQeX+ZH/684LuAc8aHDFxH0x9jDMqrqZ+VSHIBrkfVv80ctDjK/b0uGx5CDLAa5BN
T+GLIgcqiDqCeAVJgH0JVAG7AgZt2HF5Mt6yvM3cB4EwXmGE9ool4FLm2/aKKgAy8h/oFV8wFNG4
/oo08P/k7rya88bS7fxXTvkepxA2sIEq2xcIX2D4SJEiRfIGJTEg54xf7wfqOTZF9YjuC994qmtq
erpFEGGn913rWTOmGjcrew3JoIofvEwjn/LpWTdUJeiO5CSsWD1PhYY8up6vJ/ngGMM12y13SWEE
WU3z1hhPZqxMX6JpOhs7+0ebLRdG2QVhcb5CXprG/g6Dv8emC8oME76qtkiawhcldMYzNjcPdRUW
x6Ee9atW2J6Q1G1ao5O+nlo/dOQuFzQmz3hULDHidnaaGmXCsIspZAQLhrEfacrSAh2J3WDaerEp
5+9q0b9Y2AC9unC0x9nsHpOG6quunBVthGklCvMbIDHp3mzm6qVUrVt84G9i1e6YDm+RCh3YsgRZ
2+660M68UuF/NXon/CExxOiKhB+9hlWL6cKuD0sR6gEz/41FP4mVrblIdagNBmV6rACHZsR9Uw8D
XdaMInohDP3cGFBF4un42qXTMrkGGC7L1SZVD8KpVd+qifdFJZfyUJp5Sjxz7rVyJEZNVu0hD/jJ
SLHD6NP7SYTL2SwtL4tbNx8fRqopoBCS4baNJHonSBb9YAKEowLVFSC3IAt0etDgT9wYXCh0wriV
IFNMyFmuqRga0ptwGc5KR9HZbhpNMV5w6Oy+4/MsrzugHoFtDNGRDYuGGgFDFlKtmYNGkkJCi7vi
Xtk0kzr9fTOmzt1Ew2lJsLFQW72WacNas3SHSXTfdMxmrVHcGNPiF5F+m67UfPNF+L1efxki5Ebm
3FEuB1Z2PhgQGTlgPqpLurN0KpJ2hRpApQMPuguDVT1csBbHh3pILoyBGrTd00UohH2RWcDBuhEp
rijVXdyZ3anIWvVsNTLby/SIsj6P361GRXVnufJfYsXpmdVyX+jdVaNhXnMxPl+U6iy8rsgvELxQ
fivbgk1QMQYSkRzoPlbdtIpuCxxQx3KZKXoWZvRFNZ3Qw3CMyNWyl00Qlseu0w8vOeXeImmPSv7W
o5H5ilinCYrGUu5LS4DJapwDO6pvNYYv3KoW05OhHbJC+oNlD/tp5nmoKUKMLoWLMFrt5IfAvlyO
JIWHrK5r3M4eLNTR4iAg/uy0csJi2gn5g4VY7oZ4GtlbrvrjMjs3UVYeoBSU7sb7wI37IyqyLzgG
BRUqi527n9LPv+3GxfHA+43u8tOIUYToEUTk2V36HPLo6A9CO0OE8xyP2RGii4+97z6qu2exDNmP
rOyAGQk4amhtZ3ZUYSESny0BOnkTxspwKjXzRlE245QyGp4uhgPbzQe1ZTiqTnWgVufiYfY60AZ+
NrK/L9v8UJaheUplXl9zOy1GqTU5FaaBGFxLwwN0xSmobOMs6pcosMIJ1w6KFxEn96q1+lWv649O
oiPcEzIOv/blGp11hUbTJoHhM1sJWtI+jO7yMP/GmW3fqzElIutR2jYdCc0W5aGG1xQGTLbiW8z6
eW0YtXFXT7CeQht9KU0WRJM0gYvFQp5BC6da5bgXSQRUKR9pAY+Nz9SDdl6nVAi+AFWcMcfKuaGO
6vA9z/riXGhD/6OarYmSHceP5xKLqkAnLYAFIus2aEFnaoMpuJH7RNuElkmb2Zd0XrS7IZMN6tJU
UfaFap5yJx1OxVi2scsx37ieW6330AVqPjO3AxpjaY8TaJ5zqYWD7TZGxKThdPmpLad4N5UwvxRw
GgxMKGgppiB3Hh0wjWaSHOCsLfvZFvIbzqxAFMVJhDQrhmhfF4dqHvODplOiNdYcc8PIFGh10Xgc
q+lg5Nab4lS0tWZVpd2XW5R+ZnvYJY1QDnY/Ua1QOSlI7gXr13reFo123SkziJaJR8A9jLN1T3sB
6fCc1DdrZ6oAp75zuk124VjLO2UTVs2y6Px+E1tVUQcSZBNg4Wy17iPOit8VI1+/RrZMghmX1qXR
ZOk9FfcYQVyp7IWRRGcTFBHEq45yUvJ2+aJg5HtMFitSXJptqMf6TUiWiUJnwUZc1rdKeVFsgjMM
feWPWLPW22STpAEL6nBzIlOzN8Ea8N8NRqKGx26TtP3zffD/n3xYk3iBf78N/hgjtG2Etz/x1z54
4+Tb6E8gDtLxtw3sn/8lkVFs7T+hFHA+AiGOJuLnP/rXTlgz/5MNMhgnHRkMW61tY/1fgFjxn6S7
8I8sG/6+ZuBc+icbYXPDLv8fiYzJfxxp45mTmiUdCBwf8LA0CKFxxVWx6wLRXxT31U1/YT5gk9yt
u3A/+xgudtkJc8Z80R7tPX0in+3tqXlqb+grjG/ZV/RshXc2Btjfg8W/m/zbi9qDDLhXXSyXLt5j
L/Gp8boqmph1t7ooPl/ePfK/k/rg6/qbuxDyr7uQzge49IQ5U1YTd5E/0FT222NHn4LKpqtf60gb
7q0dhnE/PjLL3Xxy6V9p3f96gLZmCcrRljQ/HiS6BLiMJhocDft1Nz+m7CEe7MviHtpCdp55xZGu
bS79tTyVfxn9/rK3/c1d/82Vmea47qbAogjBGeu9Yyyx5ynHVVXsVEfdlXZ2wdZ3r8XzKR+1T+7y
t0tx5LJsWj+wjyVf5YfnG3aGMaiZmeykvQEMoa7k2ArSQ9XawZ+f53bu+uV7/HCl7Td5Z4Ozpq2x
2HKl0biZxG0+3/3552sEV3y4wIb+NhhBQN7pAH+4gD2kSV9gskCRn8bNt6XDwLHrS76eb3amFA2Y
D60yYW+tYfNW1PbMxr0zHRz+7ALn+zqfGhqqcq2W7rwulH5k0Rmk9MTSi/Ee5oeB6wtG7HD95198
e8S/PhgOvbapWcwGDoK7bQi8ezCUPZQaaGi6S8a7pbi28MiW9cWfr/H7w2cW4OztWKpj8mFth+Z3
18hnIynGjmvQiPJm8wz2wF/lkn/7zWofcNSmafEhMVQ0TeeoL/QPlxhkn+rzGrJemv1LrZUBzTk3
o5Mw0Q+nouAiv+ZsGfpK+ck3/OHE/68rS8oRXBm+/3bz725ObS0ZjSpXti6jm+UyvO7Pkut5P337
8zP8+QF9eFHcoWMJpvUtS+DDsDSh2KeV7iQ7w32i8XdBh9GjdeKDEQrWffTV2bde6X1yUf33r2Nz
kG5iTF2XlvZhgJaODLvSod8i9vmxOpmH/hDu1rP0ZB2g4xz/fDWd9ezjt2hx9lcNQXgVAssPtwj5
yaTzZCS7ybP2uKGvqlN7FN7svvbBtBuDMVg9+u8uakg3DvJPbnYrHv3N5akvoXTRTYbyr28S654M
9URPdpgfzhpudj4Pj9bR9vvDeFCC7FLemDdApwfogi4uT9tLX9NX5cW4tk/WSR6dY+Q7PsqVo/nJ
k/n5nD++fMf837/ax+V0qiMVigxPZgawGAcR33d36LU9WEe4CGPrFjCAaO7XbnErU2gTnz2bvxtf
DvM0TmJL/OVYfv+Vy7KaUyOckh0urQNUUF/Z2We6Nx3sIDspD8pDct5fhbXLX+I6vMKcc64cVX+6
qL5W1yhID4s7fDLmf59V4N9v0xatMsdkaPz6uoa6qiUHgnjXd1UZX6om9t6UpsL8V3rJv51bfr8O
a6DGZgsFMTMLIRy/DPBKycNYtzJmyGpAr78ASWP3z2c6B3/+/n+fipmITJPUQ6npGoT/Xy8E96Gh
b9hwoUg8W8VgezD1DG9YV/nJ6/xt3cV0jlVcA95vmQ5hcr9eiXKoAiVnUYKoUfb4TQMkWWXCabb8
bIXXf/twtks5Bspag/2g83PQvZseY63AhtwNSkCx7mY59VfKj/7WPG+vsjMnsK+y6zJortY77LTl
k/rD/uRGf9rbfxk4kuQUg1wQ8kEkuu0Pdwq9n2LQlCtBv6uPCCrPYi/2HbZP+q4+FX7tvfz5HX78
WCxqsfxFDZidDeN1exzvbhd13Lou2zgpkxapgLeaiv/nK3x8d1yBIrYBVUA3UbpveTHvrxAPQPuG
mOYMPj7Pvs4P1eHPF/jtFgQ/lN0IrHtVg0z+4ZFFukTssGBT4SgrsWSvjiv6qf7kY/94FYmUcFsu
+dbZ4Iqf3IJ3D0rJrDYflkLzFyQhyCua+BymWP8P74XKPm+ecwhLp+Bcs604766SKgYwGSPLA71R
6suUusBNVCCy+GdPjIVRVVm1MAaQv0HN7derOPnUIRauisDpYA0PFB+8xm7DT178b0+Mq+i2Db5X
467AR/x6lbpZ4Zz3ZcEBX0JnbEEMb5EHqvrZ7PBxHtpux2brL2ydfshf9od3D62fHCcK9bYIyrGS
OPeb0ltFgQatUMVn45MjKb/2+xFKWpLGQGFjSMeEwfphA4qjPelyBz5LGEb5yYhKqcdXFiTOBUdn
gyuzgD1sQuTtaoCtrplFa+fPVJIVV+nT6Wu+Rtnq50WLlC8jCQMZRxR3VAhpuS5AZCeLKmVtXLFF
1Y5mmffQDsdO+2Hg2ojRO0fqNcqMutp8UZtni27wzlYlddJUmCONv4ajrJtXooq8ftCpdSWxgVIR
Vrr5ld4oEIG0tbVDVKxTfo5yz+l9qqTmHFjDkhZsQocudKFnquu5LICk+mWMAcyn593M95DZQssr
MsOZofhEK3qzWIsHwA0GERCunfex9MyCfj6/SDZ+6WJF08FWN+l1nlnDjONeOFfrkExfMTnyi9a2
g46BlA9+xXls8+/NELUAIey8nTwwdd2NNUTmJSzVvgtyiYIZe4TURt8a8k7b8zApTidWHl4Nw+Zo
5e2VuAeNEQ9hr4wLPn21Hl+MiNa866iTJDVoGMFETQK7lCwT68tYp6vw1pS2PJJtbcQWu47VqeSX
ImGCc+C3sDHajOcYGRBoQVFSgm/7etphOqNJHa+WJT2tpyznrXi8Sn9MUWBX62pe27WNpiRe+rVx
V8bi7PZCx3chANOToYIpB0PEGkVbbooKAsuCiqa5ljPVT0gzqIwetEWqrRupuXzTzZiKLfJjSgiD
HHqVHlyH+yvCjjx5Be3lDfXXKhGzuRJeZyhbe/jWLX6KYy5HJ0r37VQ331MUE3AQNBxrlNQRq3qL
bpB8pa3LjCe0sjt/apy+cwd7pEs1pGYlg06kqAmcli5fnKGAg9quwkZOHTwzgE5Qr0ZQeyFV1JkN
qkFVQKLU5YTpAR/hErp6UbR3QJsS9EViMNaLcRFp505DWCcHaVE4D8xphEUbl3yBLtpUBPRape+X
opxs1+6oPWxanaH2JocAHkbTanyTWlneI9nPXyBhmt+xa8uaUvNQGMgPKs5UkrnnMBmJdsuYXs1D
axmpFqT822DjYJZ7ipT285A4kpSFToID0Ma1oU4RQqhaKwfyFqkJEyVSvVPRpM9mLI99Kex8FxkG
+QTpjHfSxT4E52qRncbzmtTm0TGrmc/bqR0Fe4Hd2XeNbjK8mt4sIBXg7isPegOs3psGZjeIUiEK
rlgf4dfmyMjd0aIk7S1l3a7QQMr6KsXZRXd26vN5HylzGx9RrVscfzmhPHdpkUSB2uTKrWogvHC7
OAHRivwOgqpFsFcODhitKcabBndg76R5vk8MGMZeWC0kySi04ZIgBf72mOkVml5FzvJOn2Ch1WZa
R36kCOxiCj0Jr8CovS+VfDjZEjIng7Uw4XSZZNlUZt/fDUDpb+y+hJezlpYDSb8AEblvyE4575Q6
X13JevGqzwMkiUl28pTWHPZ9Q3EwlkdKM8+38TwokeXTQTHjYxPreGBRNaVvGdteFXKimODqDBWr
VqM7tP20USvawBzMRfeJ1kDm1iZhV8PmB6oBpn9oEKIVxRmQyfnWLDUFquI4Ff6Y9IoejJVivkYU
+mEaA+JsD8hWLDiBEfZxf2TbUQZ5r+czdeOE9t7mo6OsB4rjRNxNDQcdv+roEjWDni0zGhDXcT/X
navRyTP9IW/50pVw0wJHVdusgQ2pNtpTMYt0v0/bEGCqMsYluTchW08R1+lwpEkCOCGqwZD1egI8
woid5AkoAsZhRyhrccI7W9zmjCj6rBPQwQ1OPQBqIdyHybSi5+UR4AFjZl27GY90VHXfo2EQZjAX
IjfOhyXG8YzjbGaXSZvyddJRJhAd1LWDn6aNhbh2aYcR8xYen92YWNA1OmC/sGGcJvYkSRMXOZh/
zRsKAM1eauewcxAEhtPlRDYMdtVZq+MTMEJt9AQUHMUfbKPGApE5Cd2BVBcPuK4QmxnIsN6aFJlf
wEinQTr0WpShgxntyE/tlql9Wgcl95bIRv27jGr3Wi8NwrBGWcEfmctsXOcxkBp3CgHguJqtJpab
srt9GewCISVnGVRssZhM2we+beuuTs8LXXQyYHnJRGmuDGY5MD8tqkInpoMa7lF9bnAdFU71SIcY
nXRsaIgVljDC3qUMpl5DQNHlORPKyIdRFz3aXMXOtGZL22qd8RF1xFwFaWHD04zNtB/o2zVox7qq
TR4IyWPiCVF/v8AbijAVDqAxzmIoDIipmlRFdC1B8XocCsSXjVQFIg8/GtxlU3tJnXI4h8dLnIqS
8kW51C0VnZWgmK5Guy5ir9Yn42Wts7XeTxxOyY4IFwd6d9KivZ2LIfnajCo6cKU1DAFVpUMHakyR
+F6YpXxdJGBwLh1j4e7qCOcRjh02EDKel32FIFsye5nVDwjRtuXWcLsqn6YKHjCjnxZmL6vGkxkX
naYhn2XoHmZMjErsGdaoPPZSA95Sd4Rt7GKnLp+USg70s5NCrz2+uPShF4Qg0Xpu2HOIuU2fxhm9
L/b8lZ0Vd1K/jla9GQUmtV8PALGxwjdjsyJWU031zRp1mrNyEq3udRRBI0+Q6vDYklk4+HQ/C8Pl
AD3cw0IFzVHYxip8kzC125SFVgss5NO34Tw4ahAKJIietTLPSXaL30USboMDZqxgMOTJ8pKqMwSN
TgHCGgFhysv61KJWtPesvlW3G6jTfG/nArqfwZA6Dm2KVoCJ1fyWZyIZvBzf+iWpYvR9ZeusN4uM
SvIaJs16Kft4ek7MSW+RdvQtmsnUDG8qFON83+EkvyaWufhqZNgQCLB79js8rHig1rAdI4SDCbXe
C7R9wxOm+675gtZOvq1UBGJMUVahk5fVF2BCxlHTUJ9NRkcSZFQZQTUZ4sJpAF+6eqvCuaoheqyB
Slnhzuntet0bSmQ+ZEPPcVitEAXsqtYKTXewNvI2elUbfxExT9c0X22ktYVonqOlW3sflnANGWg2
9LcmXuh7zm3llIE1hSC11DQdYfSbqQMOpKD+OuUmU1xjOGjXuPA5H/uY+JqVwg0Y19oxdlOU9U5g
omx7C+0aBk48lAh9E3L/drlgM6TSxEZLTILHvWXYg3adIKvJIsyRU9u89aRCLXdUsY0Fm5lWqGeD
UzlFUKBQ7HYJzpfsZsVRA+OSzf8Ezd1ah0MDUtZ65JxTWydguPV0OZaqXZ+MIgqzL2M/WIjJ416f
9pk1jdCZm3B6iBNK8kEHVoIArgpozr5pbaP304wR6KUIZ9kvTCm9+owgteSLrbTsHWHhqyrtBgij
LlLhrPB1usXPlHLt13leWZmiuYq1vYLnTtz3sgxrr5BCJejCmaJjqeF1pcnKee+M8j0wDOzcUa6g
yoDeqfsDHOz5IgkzXJlewaJ9sVJYYmOep8WInntMFGH5EDAy5EsaCVJOkFnJ8mPUZzgdKyk6T30b
iXvUbEa9zzjowB5Kska5RMNs2genn8LWYwI3N0SJxmo/+9LuEYNkiTJgMBmjKLmoSXibjkrHNIKd
KFrTW1ZY9J9WvubRXq/XIroax9GY0BqszNns9GURtIOJ4NTEtDadydhuRkzfZVOeia5py72sQwRn
McQwmr4DaUK9PazJQxmVywNhF7qzDycUomdzqajPzoIZD6C2Ok0HKxwRXHSwP0eMdnE8mft0jdTk
2NC6iXdDsWpV0PXzon2h6jXKk47BxQlGXWEuUftWKK7Ezo4Ut8w1cZOi6kLgAAFYEkwBJucVqX05
77GMwIstQzwmZ7A/tcQvS5boK5HNBKs2qambt7h229NsAkL+omj1AA6+A4MCdy/LMvNos0+0HhOV
d+Ovk2EhhmBL2l926sBEDEnbUP2WmK/El7OiZiA4ph4hKOWHzM0s9Kq7XIc9cd3mSzxzlFqRceSp
mtlw7/M5CwC0hY2frroSBeWACh0ssLUwooyuyknb0lqs1CC44KaBDAq9Nl2WMeh5VNGTAX/bcfWs
rLub1RZreYErPsFHSWKS5lmFUmE5NUpcqfw/NyS+2Nfz0BnVvsCv9WwWOALOzJGCyJcqNaZvKJwc
sl8maB1u77SEMSzgeLTLQa1gGaDbXVkIzT6aHvVpEdEhG/VqCspiaCI3wrqh3fRZUj4VlZ5oe514
ujctWev8TKwcm06dyrvzJe9XPSPgtrB2U4u1+WqUqMmOY4EwzmV8dzgvaA3OS+ErdczD6nuz7OHN
DXblT+zUZo+tS/6m5YlSnQHZi+F9obyvp/NqxQyLhULUbBDVkdWXCMS2P1mk+hAsoXR8fQC/EHRo
kx2bV9Xm2t6QVuvsEosBjk0MSaLZ1M6rbeejhloxugnpUyHgytwW94QgsWJCoRt/iNBib5IY9n2o
wDn2k8Ya79TOlOOtklZlgW5+Ul7rkIM0YWhN96wr9uZrKhfCa2y4L3sjGtZbbMA1fOw0jl57VUxE
kipFbrwUXTWG9+2UFg9LExNJuK4JHHOsIjjxK5CMLr5yDjCCqsILOuw5PRZqmbzpHfnHXhmDhnjQ
K9UAe2MD6DrH5KY8YkhNnePcVJjaTExhI0eUZLDOy2GOGOIazjnY+A5iskmf2msKQvEd8ucIs1ZG
5OixLPoUEqYKJawp1+Yb6XX9uOPk2hADYqpNiP9DABUbodkonKnFPLnWOLEftay6iQ7blFVc9SRD
5J7e1pPmFe3I4QKN2XxB5CombAyOJr1tFh3urctGyd4f5U9cMEV4Cj/8NsP+G7lxZnb9pdBgNN6C
mi+Ta9Uh9ussXde+uxgVziggB4ntiojDE9UPE4clRZa+Hq2gKDlJ+FEBy2jjQa1A7HQr/lJwjMCL
IasFNyg5E+aWV4HenjQtRQlgFtkNlaBxYaGpGqFfZpAOtfMEQEXyzLYtcw5LY8Pqacd67C8WzSyv
hzy2Mc9FmcUBD9w4aApCUMrnro2sa8si/mCf9ojT2ZPo2hvlmIUMQLvr270g/gkvC3oAFc6OA+4S
bgjLmDUYMB7qnjxrr2gQV11WzbB5u42wUQ49O9HYJUUVhmIExw+TswyJ5rQ4kF4vetWuF/lAfIrp
jgpKvEcZR/XXJTYU0H+RwplrYaiaUBlMtTuTUR8SRKHUYO5zfbEAfXFcgENRR4zBWQ9rLNVpBD9w
61w/kQYxIqNU2G64czYY91Ocro9WrusP0wjM54gNU8NSri4MMCVKFTRLUYxjqca8nl8vODYYAQag
ptFcRUUtIrZW1Itp5Hg89CXH6GTppG1QxlCPWANifIeAfp4rx2D8Rk0RXRJYZYA5CIkNwgei9ynq
1wwSU6vIJ1J/wxuLAMfwXMQKzlzyZzejioIbjuBiRh6hbLbtcsTBP0v8YX6Gx2Huz7qsjwk3auLM
NcdyPYsjp96AriUviLMHp+iaZ01QRN5R5ZuHtSXSIUPRLAhHjNled91TVHbmrSAQ9TYsspVfXJvt
ztOdjsQ7O53G77Wo5x9Y6MFox5QuR3cstojRJgcfumoMokALq+aulor6aIS8u6DTCVJz63FmRR6l
wg9KFlyHOwAzeJrtNofhOtcNWTO6vWjXBLYBRVLShmWyW5r6dsL096WFon81l5T23bZXswdngVPC
9z0T89p2cUfuAqaM69pIS/R6hoxu2gb2tl/FyvJS5lYH522KrEsi3DgEYDqh0idLyzolOamr+xGG
gbIjWk4hwaJAcAHWtW2vJ3NkcSckndbkOitvCSLNLbfciBQUjotO5BXYjRjwrkpSLHnQQ3wMsV6b
AfFphLcDF0tI2owjCjYd1jaSQGjfQv5YmhUh+Yjt3+tKIRO8MoW4MIcOxlWmknMHHnWp4Ytuuedu
C5WM40UTpfZeZxuRMk05MfqMeHrSCoNwqqasogNwXUSrXauL2yq05BOsWUkaUip4ubY1NW8SKTsu
mnItYW/rEL6QP/bRazqK7tlpm7YmxzlO3ixU7hSvtam462uHZL5YLa6cBlMbaDSzv5p1Umi39al7
LVtDeRyHCeFpVqULzjfwBF+wu2l3Zg3mgxpAIWEZ6MNas1JDZcF5MiETFPkU4ywPl+qhpxCr+nhm
iOzKwibxxjzkOK4Tf/EMwXykyJok6znCd8Q2TlI7Z7nRmYrbsC2Ak4cEkAQNJWH3sRqD80ABj4Ku
jXzyyeoEsnmlLbWZ/UlrYxsiMEXz8qitnoEhlYvHZgz6iE2+xuImJhUwV1pWo/EuF+TUGIDKH/lE
wpUjxJh6uB+onxj5nINZX8ryy5KoxLXNfcXeueUAnvhEdbKpZrszxN6kMa+eOdVY3OqSssYAxAHK
sxrLr2QuE9xJ8MECVzk1A5gTKultYA9Qovawrqkv5+NLHNtIPxooiCVv+Huc6JQI2fWlt9qmgM+N
RpxZbRTtGqOMYS+NNI7ILHMwk0EJmb5JtnSk/UxpegXawHnsKUy81eHUHXRdQbBLwRmnmK5KxduO
nIEe7yLLQsRsOPV0VXFQ+7rGY35F+S286M0F9HIT5+OTLigl7SSr5BnJNfLFVAlrxSAqjOpcpDWT
zFql61eSwtXzqLS1S2VS655Yn3x9UWKbQUTltnuI4Lw8VsME42VW0gUv/oxeXm8lTZJEmOkFp3xE
6ZLCMxR6I5+QLkD0+I4IWDBopTG/OVQz+GnpMG9BVqBAMjpeg6euqvND9CMDj3HX1qhx0dn4a91V
T0JJ8tXTptCA4sqehZjNZpK3xsDZllUNwEWhxNgNRc5mwlVHaeVsrm0By6iHFJfPXcneemyLF1tt
5L1KSxyVwLgUXxO1K+/0njKHr+FQ63y5zKA1RnCHo0dgMqCUUiCFBW+dhKd+aQFZkaRuVG6cl86T
E298WwVrKi9gJZvOkHFNlgDPzqUMslUvlLR8XY12vpOL0z6Y0wwloBHxK+VLpjhsFE7lj45oL1J1
LZ8L2roozDeEhytKzTim2pg2gQNn9C6NuwFmbKXLGxHhRd0RQ9LjMu+RtvmRaucaOK0tyIPwIrkR
byajDupGM9n8JuwRvKEW4mWJdNx+snaKl5UqCGN1kquOZTRFpWzZMaQfmKQGQynMumcpiJbg9xvJ
es5NDT0i1X3FX7MV5N1KoBJ5ymGCbEfJeDhBKpySHU7GWk6MG8bc1dLBtjQau6Ks1zRGP7CaL5IT
+h1Wvgbvj6qFP+aBdqNrsxEe6HZBAHSRKapXC9TuR6FvmzKWs8FCbaJNYA5ov3Y6nKkYORsRKHbv
2Zzamq11FkNkHLYxawhKfIGmDSS1THqV4tscJkA6FeUF7jlMTBCrPETiwjGELx4GCt1wjSIk0Ha2
Nicveug4CWhFhsOhX0O982zBceSS2d/SP1GY6B97k5u+U9IKRwHlWJoNi/+X9nFE08vUCI4PamkH
c7bHr3NcmyuhpWeduLO0dK8v/Y52f1AJcBGO4ylmFwzaOXW6EwAdvxGnjQpBe9o3I0JWUIxT8mzh
bhf2JZCPT9qpf9ciBvO00e6oJjhoeH/5fXHQUAFRaETHutmgGlfrU15G6z++CskitGo1Q3ckOq0P
OhUISZjkhz4P1qoJHxCTSHJawdX/uan+UecgKZhZ9KApx5o6lZXt3bzrQqedFLq2Qisye5Tt6tSO
l1Qn8OKzwSR/zJz+oczn5/U2FSEqRdAE5sc+dE/dhn1WGtRGS9FgSdm6Ioj75JP627tCb8mfRBKD
3PrXuxro96IAEmlQ9iqSMl2pD8Jk2woLyjjU6GE/EQ1sX+j77jp9fHySlo2smw9DWNsX8+4pLvWa
mzKDZVJs89osxEkljYnzAT0O3VKuyhjLxp9f3MdBwyWd7btQbaYhIdQPt5hi740H+np+VWEhAytK
fbsnv8aAN/vJ3f1+Kb5DdLcqy5RtCeuDJIJUvsWyQJb6io71XTQgGduIWhd2jc9e3MehZas6CRpI
VcBL6oJv5NcHyeRlLT236ythTDEubm1SyxuNQ9Kfn97fXYcwGIvPkQEg9Q9aknyBVO4QR+Vnk2Ec
TMm2opql/oku5vfPAmKEQ3IJszd6op821nefRb109MXRGfk0HowbpnXJ5o3ksR3JNdnTkJd0S4xh
Vj/5NH6/OcMWdHjwJ4D5sX+qtd5dNs1tLZwWalSQA+sdNRrt2Jh1vPunjxAJHWpyiUwDJemWvPL+
m09Slhq5ZgJ2bDuemURg0+Vt/+l88VPQtk2BhoNEhin316uYcxbrGJIE6Xy2yXleJQMuBVPy53v5
OF9wFdSHli5xe+DM0I1fr5L0HJ2GvjZ8q11nGiahtsMZULpUq02MrUlz/efr/c0bcnhq+DYwaOry
o+DXnBpzovKJNSvXBkjAzngjq3l+/fNVfv/8MJ9sakAH+TQr7PZbvPsO1goxOBVO7M6lpV8lpjT2
g9l0X8NSKtdrRgcqBgP0L0/9vxVy/j5bbMpVpgqJhJoJ/sOzdIbViUYi7JkLNbCCEdXZUICBKsd6
+etD/38RljS+tv3Qvv7H5fe6+48dUUPf+6Qq//svzv3/+evfdn/9Pbxa/3v//Ze/Yd2Ab/ZleG2X
m9duyPv/crNv/+b/7T/8j9efP+Ur/b7/8d+eCd7rt58W8Wu9T0FCCvzurW8//19/7vS94M9d/C/u
zqs3cxzr819lsfcaSFTkxd48yTmHrvKNYHe5lBMVKOnT74+2Z6btfqcK7wILLHaAaaPsx5ZEkYeH
5/xD9vKqsue//cYHgyn8h8mtYAnRJo7g6xtPJf3aD//rf1qO8w9PwuUHBmAci/6q8hv9w4eHSGuR
wwdpDoq+/2Iwef9g57TpFYBc8wGTAZ/957Nfv++IDNt/nCuu92WOhoEN3wcWru+R6FB+MD//yxxF
O8wbHXJycHZhcwgxIsZWrEQcfcvZekY9VNiIyAhdoz2EjZwgxc1FcQ2Ku+UwknZUZiJXK4jwqOMe
aEZT4xkQyzBOPXGP0emKK8SOOGWf10mK4GRAt/Y2pUyO1D6EYEx6xmS1tpabqSOabVl66NssiDel
VTSSqDMZ8n0SWa8zFq1y29J1P2tS1XC8Kld9amsTv4FyYkgxIqrB0aGfWrWthCXPNNDSPygvWn9U
mCLgl9wm+X0Ul9VrUDfkWFZNtaGy7H2lodXOnNSXvQSkg5cCOn07vNLzO4Xox73O2t7CDSLS34ei
FKdT0WI8EeQjsPQmDqenBHYsfeJ5Qd8xzsCW79EKp+7LAVL+hAA0Pcyh5ftnDSWKw6jVgnjsGgAv
yNAEURuFNxtCbXYf3YV9g3YQFN9Y7KzKVbdLYbvPdQ+HpsedzT71l6XBjkhYK4C6EpsYvbScXNgq
/pjLMauPABpGzXah4E+pOEw8/HhzF6lLGobdDmzf+D0XiT4rqEuj1uqk0brj5Nte02soa4xKViOt
Fo75UQ6sMNrSad+5ua9v45UearKGw/cO5UUwAVPklKB4skxApB0iarzZGtQb2p7iAgCjc9nJzFhe
LcbywVtKdRW4a+rvdO4OZ27hFN9CAUF455dD2JxOPNzd4FUzFkODi67JuLSmW5eWFFaF1+K9i6zN
fFXyJ4JN5PfeazDL53oBmbVJCiwptuTYqJnmFPCuNGdMiHN0me7nSK4/JnuZb6DLeiPGX76sKHC3
A0JjuoJ0HCUdMoUq42gPGBCJFj+rX+t+aX6gp6UxZ4dkfURzJK12Q7DkV1bQJOMeiU9FAS33ZnGM
GJN7HFNrQycJ+7sLd23H+mRpLQX1nSoX0BPtL3/IbIJoH7UZoA7bqeo/FuSRGhAblhgOIhXJQz/g
ynFAljS8ryihN4fWn5W7bWdr+Y7t0LiizsohmLqFomMsmkzzxhreN3KNzZVfxWS89DGrnpriGuGA
3Nsc1+qw0PuCXWq6WJzJLbECoDS/obq1QEPsUC1j5y3wgQ8R3jyttUaSGHBe1ezDTq4lMJ8gB9Eh
0ercZmJKJeoSK+pn9hji1NMVvRGSqsL4fnbt6qdj58I9QHGh7G8no/UNF+TK2mJ3X5WbDrFNZwNy
VDSHxdLyGyYwFbakS80Z26bEyTzs+ttGIetEJRPVLjEYAR4pjbpPoazxEKPy+FMlnd3Dpy6BsPqi
sq77DtOtTYy88XbwEr/ftnXd9ZvGanD8GlZnTQBbWtZzntIwr6mia/4cp0vA62VwEXUREnn4KOPp
S4PUqrdLiu3ppoPjvuJNWu2UZ7I5S6/NvVwC198vXt/2p65y8p9Bjx5bDivVo3tBu2Mr5Vzat1Ik
6XMUC6IPjSkfVb40Arq7C0Cj0e2YCnTepqHAc2toKCRdDyla3t1CnL6JggIcllQLVrAhcSXaU3aN
cYCFeId1mTLuZ2mZ10Cwe/WtqhJ1iuQpXjV0wfTVMnb2ZabwS9mDGMBNaJVRhjVZO3yfZolcQjzy
+nlrjd4VAeBEsBfa/jOaFuN1MAPTuoUVX4DTTO31sSwn+1uVlwRX/Cdlc4fkQkelGnnLNr/SenCX
K7h8JZgJ3ZVo2IoQpMwADn099OVaIWQxlPJKxRaluS2Zf9vv6wTRrxvXapIG3dM+S4FIhGjElf2U
L+erH1NbnXvVXtC1CKJtwiJ7ArRagMABx9LgvWK3j8CEahwlSK6ng2u5yCkWTRdRSnWxVEaAbVUO
/UoDot7hmx4vG6efQ/sEW9DRA3OCr3gfLkNx0sqi+a5kaqMuQ432rM7m2tlRjVcs1jgS90tOyf84
J25dLAjurdc1JkDqiFptcZRgqEx7pa3Z82yEK5KDaor5Nphn/K1rG6yDCec6js44wYr5irNObJ/Y
4ZzJaTv2QDRpLyh9oKbn2eDciv7a4kUiwz4R0pYWb6wdgoAjwsEONkhvycr/jQyufa3vBvX6OpDC
fU7U/p/M20TI2fU/M88vmnp4rV8p3f81dXv7pQ97BptMi2MP9gzUSmDVkBm9Z25O9A8Prg15U8TP
IBHzkw/quef+AzI67Fhhiivyjdv3QT33HLjsFAc5D1J+ERwP/zuJG58nMft3ySOka+8Kzs9wqCCy
AM/4clK36EX7o4t9MaB1WqHAAikUj9PggSxP57mjzdDOTyT+oDaoNoscE8CpDECblkNyXCLzEOzb
Ze73U9UK26zH4LzH/3jd59lCZ2ItF/veE2vhGLXJ8AfVFS1BNFayPEfOGkuSEsA+MNqSNj+Iu1ei
lJiP0CoLMR8YfNOixdlyjFOAu12ipyuvpta/mZcY9TFqi8tDORsFiKwzXmyA89KjaPSiQzOtmEt6
KH4/VJU1YUOc4blHiX6lUQPu4YkWdHDhuQkchaYP+wfXI8+gq05NcIvgRswu3jYovJZsDhubyuZI
X8lvsbNJLPs4J1DcNK5H9tCVKKc6nmpOvc4yXmppk1W7Ncqi70j3NxjJuAM4+TgPQYfX2vIQFPH9
9hyeR3GK/1g7XpbLgMJl2DXpsavKCtXs1Rf2sbeIBMoGxqCZPdLF7csyLAC+utVlEawIpAIkDb5b
5eD/0feuGDbLuDRn4TpPUBvGBjwinW3k+loMlR0t2gWduYWOSGtXiHt7mro2iLEOURyvmx46JC0F
mklGzijxEXrZyLjPQY+EEQ/RekvxE7so72LmNH+VTJ774td0nI6qKvKR2WtGGeyasZLqYgEBfSqy
SeS83tHBN94BiRTJGY/BKRr39TrDKQPNlW4mnQa0XSzVX4MqOXRylMCGkrQ4xy47+6NzWvkYwNuh
WRXb7mk4jgaIn0nIBl05WJjw+PI2xKvpkQlOU5T2YzyzW9HC2VtxLUFFxn4rd4NC5emymGt1vQ5q
PQPPFc24KjZo2XtMvujEClvnsRIlcOIJoNi+1DowqqJdh2xBDBQabDjK6fhm57hHaufBC6zpOUPO
AUGceUC4hDb+3GyKyRsCrNYStv12QSN4k7ah+m7ba0mDahjnCyzH+3Sb1K5a2WmK4bYAS3Ch88Xm
GtLL6m2NSrjekpaVJxj+lWqbhXkA2QV2Y0WrZiyue1mHWCyHYDXQtGwbbxutKbiXQVAv34LoRXM5
xeIOxSdEMHATQ9LtMqrZOvdO5w1XXg7qfN/OGhvWbraz11SsaXNCQ2O6kFafnPpEoONQWDneG9iw
VbsGxgyutUDsTnpc6PE9qRwSB9gQbg1QecoxqBrdC/h89m6QrrgBPgyVHOcvNW6WzMNWtkp7+waR
FLs+aV1rPq/cHE3stMZriOSVo+39UIWAM4ii0/+JRuD/n9oowsj3/ect6qHOhtcf/+NueB5e+0+7
lPm9f0ukyJDdiLeK4sCb688/t6kQgyFHSBvqH5UCdqp/bVOhw95GMS9gC3FMO+hjj2Jn4/36FBU4
X1C6ZM/7Ukz4ZXHBVJr+vUWZK8J1o6PkihCz57cqxl9rC6WT00vXhf9KPXQYaReDBgGKz0zFgM73
x7Z49jD36Q91R8/LyIqRic5bq4ntlwRz5NraNmIuwlOZGjegQlo4FGoJIOWCvaclhpBo+e0L8OZ8
bnbIyZQIiCQ4GTmv4dws422J/Gn5TOWyjf90KxeRTTwWutbdVE7Wcyse/irVVerYA/SrBNAmMsZI
uyEr7oRLxy0nVeVgX4J+X/7T6ll5v6Pjf66/eAH0IersfkCtndcHUeJz/SV0qmxMA0gU2LvUeXc8
QLHwcDWYehUer30yZHi6ZW2Z/SxRXxDxb4rIjqkS//UdSWijIaV+l6wFQqT8UkVeczdC4jbIfuTg
6YtsOzSwchFAk8KCoq1mneArq9IhwQvWgj7S1tfac5desHGugXZPhyCtAew0DWQ355KcqeNnf5n2
H1Wrv3pRfa4Ow+mBbApDV7qB40kzLT+P0ZxmlkiBjvwI0J+HWUgNIsFgAuAi9kNIjA1B8AQnMh5+
o0fw5d2Y63pQUIXw6YpEdCk+XxdtWGTILTf6kSzMuWAz2W3ZfwMULOqE8JiN2VWNoj2smRRGjPhd
Idc0GP/yarg87SWoyYgcIYXBGvp8+cQHPo1qrPvDCsuwo46i7cB/ZiFZwwkaamF5mXEicC7colvG
u6Jno3ojcJUMyq9fwN/vJApN44mElzL932SOUjhFJZuc+uEFmiV3wB5ldYqDr/TYe3usCL3gSY0M
AZp2pKzBU2MvkwLVnDV2q3/zVj7Xt5kNviFSk2YH0HapcH95K0OQ2TlgnPjPGONAX0Eoaat4IWeo
emlsOtTMFPn18ztfIplpjJPPvy1UQ/OPviTbGPbmFDwH6yXNFGiTY6T/zYKoAM/3zXbUuQdADKPn
BV7PTNGXgfAzOx3vKgonC/KUjqrvZJVWima53yhxW2GD1r/8+jYJ6J8mDEqxtAipNDshMRw1gM8T
ZuSMqexunV8ABysmgT0WNu/HnjUGsRvKSJN114qiM4sGf2TzJWuT8Tfv52+DxTGWlihkdFPv9ght
n28jgi0yLJjQvNSlbxHDc6IXypHTgvuIf+aS1RXPfTKq4hnXUPiAW9VWyvGPIyu3gFpi5+y+Rf4l
5bfqDCm6MzQIW/yWfj1cztdpTdGdY5zpoHHu84PAjOdfat+zq+tW1qv70sc0iat9PvRtOV7j7JO1
9RZqXMfNWZg987Nm6apm2UXIjVt3um2RgZOqzBNoD6u9nFVpV2M0jDtegB396NtWeRtUMsHcXEB6
JiSSkC1OfWqvsuSvAujRiHD+5oE+K8sQqUBvcFalO+BiLciu8vmBmJl1N9HneQr9xqfU0oItZCrG
FG2k2jpriNfKJoYjZKJnORqj6PEtnLROHPGjmVJO0FGfRuPvd2vI+xrFIZGRjPhGQYjG5d+mRYH3
SoWHYPvUKlZRh7RLEXkXwknd5Qx47MJwyHgq18eKbu1C0TpVGrYgAV8HtwmHROsYJ9x8faQE2JMS
U2VnmszeVJUSXxjfvJ6mdyVTaJlCf7ptsbteH1dgw7DT7LI0mxZSxRYvqAEiaShriyITiap55t25
fr7wpcfSGLeJ1kea/RCEiNuDT5oxCsV8/O3yMkKBUXNsmqFrA+lxbO48s2qTGwytXxXPcw8/oj0Y
0tt0B8ZtHc6RzIqRf4W/L1BnTOJqPqakpZPvdQRl+HGyJ4dJFuIll/+cgGeSovx6bnyNmox+aFMt
QCCCKrj7VbjLpR2ROLItn1akShRQZlB8ME11kzclosmdJlD8+opfoxFoFqQiHPZtmqxoUn+ZjL2y
+1RXrv7uwt9hMlJzM+FP9CFyl4dg6vzgKc7dlUmoxTj0ycWbPp36zSo36eynqOgCwaSxHAgO3gIF
ji/3sbrT2FkyqB4rD6C/CxJ19K1XkHwd0Sgt+trZqzhssuupjxIiDmy1huMjNCPQbFGIHiwdLZF0
Z2UcBXczx3zoaRwjg+l2QCI923b+OjdnTCKAs7ntxVDVIVE4ZrGnNvOwoV4euScx8tRm5U9Uja4E
+z3tWLdQ7jwd/Xrgv8Y1vEOBcXAsFOZM4HIm+BwGiiCm3tj14cM01jZJrK8UvkxiWs289UiyvOPU
0TPTdi4kmiQYXL1ltlbQmimN9LEWMRTGwExpQVOnUsdZK1wTIru1t50DZPC2z45WfwEQDuK8Mjm1
s0QVqzN0OpbRrx9JfIlsqGRFqIEJohpvENjXl1ANXrUCIlqLh2hIXdbW0FJEzo4wD4eD9rGOqcnB
IT3E6WyWOLHShBTVdmw0VuqQxjuzb77VmH7FM6CG0DvOdGnGoVt0E1xCZuNTWeqaR6QUEvR4FoZ4
EbYgLFy4b+wXPO5vHu1LlsmjIUQJyIulghgJ+d7ntzXMBc2AsVke3GQykWpQHVOLvkbW/DnYUSHq
zQKQdH2kWWb2R9hPcNaP56Aqk2W/VoEz0ER1rVE/kKUqhkOHOSrRpy6OQ/lPNB0kU8zTZWui20jY
PM5EqwlrdGVMFMyoR/MvzlgOQ1ElHkMxDCGtry0eAWhEbFIpcv71Pj4mFBY0xP91sP0vMvwvaxQX
NeRk3iTfOHbaf0t1Hb16wRJ01v1UhQ3R4T29FWkESHfLyTJNfqf5Jr5sR+aSwN9sgQwa/ydr+jzs
dt6QtbZzeN+PDjNkWIaBCcXez/hQp/QaH6Vv+Da90fVeGPByimtSFoIeo6TVXA7XYdBHcX6IBy8i
GLAgp1tVNnxqriwWPqrbbFQfry3pdM1QzmWEaduGVWReR1LgFIdoQp4BKt3CIwSIYtN24078omBv
KoLBnFN/Pdqe/JLP8vBmEyBIOI5HFvT1ZEM62Ft4QSz3aboggkI7rnCRdNB2jOadWD21IJGvghYy
H3qqNDWV6jKs1EuIIRTHyHasM5XgenYRVykt3k6DdP8TVLd9rOMRzmeBlFr5w8vLVd1WTVCpZ706
pb7yJscGWB3ltfTbbUf+2I8HDddzulRdGlOFCyq7cs5dWzkSFLtCNSCfh1HFmwZC0UpNrp5MoSyZ
wflCyaJzAo9gtvzcyw9A20bvLigHWHxbe3ZGPR61UuNsQf4WJ8MJMjNkZmihlHpdOdYyFduTuVhi
xCZ63M4PE3Rvd+dX1rzegyAU2ePolQmaEd4gnO3C+RQCDGYYvaQEKXAxTOCRUW2DwtQ1iNedxRLG
7RFtzFSg1NxHqb1vi6byHhZUdgrrQTb2PN/Pw0wryYLgZd2yY4TjD18FgXpAdzrBH7VFFTrtbyQM
3QI4AdWNwwr0FvU7GlWuQEJBrX0XvTgVJJIfqWibCb3tYFi6VxCrWuO4gliTkx8Pcd2hW8A5gB7n
UVyhR3VJi8IqCjgsrejL9DWNandglGdsp5V3sboQ9PLDSuO8TW/cwB4CmgO117bhyQhiLy3P8XMv
umSfTwkCJ+d4ECcZgpRIJ43+bVwLF3f0HCx0dGCuBDTF2gl0Pd6mIAW03CAIEnTDLo3Vmi8nOkEP
PTvSWWXcZQuJa+uym9ps9L81Fr6c/QmTQ1vxVrukLc7l2JJ1yc2Ab90cXKGgEPKFRof5ppVlJV9s
ZNq4HOgrr3tZx06K6TQPVJsgijPj5R5uMWIsxvBornOHhrTvTWZftH10pKfzxPXZVJ6xekflcwuj
X/rJ1QILsw2v89jKNZY+BWoJKJqOi4ymqyDHj05uOtSkCFyhQkWleAyTOLawqfDKnpGy8PR0qgui
dpf6Z5Ybq7A8d7IOEss1ROc8Qpw8JxAkMM+RF1VbQpa5pWWySgwH7AQdtG6HpQQKTDuDqPXrbyIR
NdejKyvlA0IZXbdVHL0ZWRGNhrO5dQLITBoXioSUBWEcaXJ6L+15ehj5Tu0i65tqM2JuORR8gYk/
WHd1FZqQ700DMttbiYUZE2CtyTeO4M5WfK59f9R08FfTz6c7wpgOsocTvylTh0Nm7SCvG1w5rQdC
+w+nnM04o5KSU0uyRkvxKqy6wC3iFZaO5MSBXTCZ1lZHyBZ12wwS62jxBoG8j49DXoNqYbxgWTRH
VNI945iYg2iQsD7w9VzvAmYWV0CIweleYms2EywA1ceb9xeL76G1Y4YGqQI+yhYbdZp7wH6Zy24/
nkdBtupeKLilfM+f2ya4K3wI4C79FkkBaNOGqcNYfMyeeO0lfzLM4SxBpRiWt8EYmTVq+5HjSnr+
5l/wj4oL186Udfcx1Nb7x/85yO+fo1IgUN8UbcUNOLWVTi9FFrTgorLaXXjoTtB+KTcJqMjMvuMA
DnVn47+/KHzJB6YaJ+9RGeK+XBBUcIoUT7QrWY0NozQJXJQTqrDU2JB4kW48SXAki0l6E1zO+GYZ
Jnb3It9HsGlZQcS192dKISEi+dQ2daCd42WMzOncfn+179MjiIuS8QnQpeCLD2WDvwidIWWeJo4y
l0khP/LNpensMH2A1uyNwylP6prhfZ9I6wh4gfxbuOavoDiCrx5ns9BldgGOMbf+PqDWqlf+0ZQu
LlQ4VPp1kZ+swg/nFgtYikj2Xmdjw5qWeWIqH73m/WZTKLoXJ0hqpk/vk7Hy8Goi2b0CKWNurhGT
+YK2QMQXBBTMcqhW39w/GJUk1Q8gesoE8cMk4u8iMOEk+Iv3S+gAa3qfK1neyyE8+hhymYNis/dz
5hb8EXaAhovnbVawz09Otwb2A5lbHk27trMg/W7tHjcddDtwdeDINEDMHk7AVpjKDa8pReWnScxy
BgJnCj3FMqJofChIFufl1IXMNjfHg9fYVYVxnlfC9qYPRtkQFCK8flSGOiy+aW9afnlZdSP/XSpN
3c63MeqBK0ctv7zEGD6mKKDhjPKbadJMj0Edz5wC4gXm97DTklCeH2a3E0SYSKXlGO3Lii0W9T6r
jmV/AjISRO93O0BXNThgcN4UxfFHOTkfylShlgzwoWn/BE1D1/24hbUe2Efu25qBygnGj0agLuL1
0U2jRg8PnatTHSDb8vbos0x6hshtIfHzREWie38frLZDlBuUZ4YPvywza6hXmSn+Xj+Fjq8ZAWcU
5nkHIGx8UUxwPt9lVB9pbZYItD1JDxkCicJStgT4DbSO4hPBAnG8O0wwMJlX70WW1fFLFYN87VQs
TpIYD2Frs76X3mKO5VQNO98rKFHGiK0ET1XF2QlRlpLChH9WFYFZT4OnM4rwCQaKhEoXwiN7HhaP
kmHmrGcGD4MbUyoQAEWoxecQX/h1tZQ85XdNehZbiEH3SmWX0oU2SI8cITbCShG7wXDjUcZaYrQV
c2tJD4FufUAwlC6MShqykVHwhCM7WohsppjKpcZaeOWpgroy20blx2a6KaHAcAMlNJXofGioRLuZ
nbnTqV5BoIU3BWIQ1h2KVQNVhbXtZPBEvGV+QUpeGQE4puYZ4ra2CP4cL02VqszIV8msZdUgYxfg
Zts5Lx4+E+UlHMsWawhPNP1g/dSZk894OHXShf/Ql9S/rS0EtFA9UpHUxXBvJ12eYIvpL2463+qQ
3Kb7ISfIzuI7fkGUJo5UMU5YUlti7YvH1RuxIEfSMuDAsYEq1pBTGljv6GAKJKtcii3UXsBRE+xI
OlPz7uNJ3t9lhxQgwwPlZTGP9RZuAE2Z+Ie+vYkmZP9m8WY4/PCJ+q16H+fCfA9im8UnsAA3H4xd
qhPVnpO76W1AN25ZykgoDfHlOixOiyKUDs2qlJX5yceUJackEkkg4fzovQRvwqkFax/3bSQMHZR4
sCpH/BFeu7ZrCvbessZSnOiuNqs8sVZTDuzpE/HFIy0bTrrVZn57Nv2HS+qW5s6LjE7j08eFfCXZ
0oBO8LLfT2x1lq+h4QwjN3JTvAes4r3Q2IH7ZzZYZWeKkL0KFCyTKqlwvUKjJxituzHzW5550HTx
ptNMJCaNSxFwsu7CqTS3Nb4tOKsp2EdgL45mkSMjRpsReMZs5iSmgqLIEF7p6wp+GLo4zN73AaEO
bIJeYawjCO+9Y+VnqXBLOG+/Pl59OdBTyyE+MIMFwQ2oz9eycjqgFES9WtylTRNw12GSzKwG3RBm
OxyduIlyovAChiKDx/47tpA5uP6lbWQuH5heDVqjvoEafTnYqhGte92HlKreQ2NODZi74BzASvr1
k34poLOaQALYXIuSFf/9amygo6KLYlLJf84Ru5gbLBFxWPeuECo2s1sGqXmpI3QVJomnPF7ZR3D8
9b18LiH4ts38QTKWh6cdzjwXn8/z8eRCUmTp3RnSVvCUgQQhRPc9cs0w+EidfzfOf7+ggNgG8SuC
hMO7/lJXxM7LdkoImrfdjDLAU1Kw45+ES0GY+1jZv37AL4gv84TUbm0fxBe8ItpRXy444wKe1EMZ
3H5EDA3Al0kEFnXx/cPs9dGE3Vm8qptRI0i1q8baxHNXERrgkHnsR7+5o88znTsyiteAfmFWwR+g
O/h5zBdpWzpc3O4WwoBZVJq8jjU+j0VMXM+iKeMVpN64sDKly+ZAamGl5kby1u3AMgM9Zn36lduA
BJsJLcuWUN/xcdZH7Fxmi8t5cqvf+1k4b5ow++uH+PoaeXHwZWyYMpRknehrl5V9txvEbE2XaV+Y
yLS+JUJtD0TqZgGx4/3GJeK/up5v8yLN/4wb4+cxC2eyEWj54+XHtjcnqaHONkRWyNN9lvy3Sms+
FCdoCVQWCdws1b+FA1ejX1RDKb9835ZIks3bCIuSdVH3ndkwfj2gn+MP9VlJ+wlQJKAUOsX8+/MD
6mWdM7X6xXGIK18BZ6yqQvcJeHn62yX490vx6iLaXtjPcsj8GurQNKiWEYb28XsqMvlUR5hHoqv4
8uun+oBi/DuwwroRXAp3TcMk9MByf3kw26YvE2Kgd6RWYaf9XvizQSOMtifG5me/1vTQtw14M93L
TYUuC+itwU8GpzpjtwaCk2yboqXycy48ag/2dRX7SdIgrwMdrbmM56xwZsy2BS2n733XVRyDFFKX
NbZzmF6KAfq9HfTVLlJGQOHcxUXYDa7lez+vCDiMuFdxjb3hfFEkKbJYO5KcIENs2c6Bahxz0AgB
OJbo4PEqPhIUSPtm2hfvaQUZesRmEbyFsfejRoEeEy3PtBKsPY6GJg3Q6JWR0DYIeZeXtRj5AClW
MIaXLtJn/AHrPbdpaY6y2u02ctZsU/QDSoabuleyznawF8scv7iPkgdMIm7jI5F5y6DorGnGd+0i
s4mH3URlibMFdoEYIDdcsio4VUxQgEScJdsSBQXOU9Tzy7x8cEl7pXsJm1V67Uke2JYpBvSTos6K
rJU5h0l8Dt1ulxZAH6dbKjAhXQb8QIeoibfW2CQaJbsOhwFfXMtOQobBSCDw/O4eRssEDYB+g+lo
kQPaIrhshp4mwn3WUm1OdoCQgBO8+cg7eBs7JJ0/F46efXTqB7MWTw5SYEN0Sdksbm9gN+SF2Oc1
SpCchAkc87BVA7J0Yl8jMwKxXs/YUC8bGwXEBi3L1Xb8aLt4oPbOC2lwuxva0TrjNC0jgLBzltr9
kWeXg34JgKUvkBs8Eu56U4V1pb7VVF4sTBrp5RO4P2IR4tIyCc7RPQ05cECaDvB/+sizKHybPHGp
B7PpvE8NLKTJBms0tDiy4UGfoYI6KTswMrp90iATMosClWBdWJO8J4g30V2Lb2WJeZ+f+EBWE33n
Yz6Z75ZMx0eZN7nHme2uJ5Wap2MqGc1tqALMCKWfXobZUNrUjCd1HzOpjyF54LDD6ktfctWW35CO
Q79GOogWR5C+jjjsUlIStX8WtfYTOqIBoj5tcB7A5tqFXooCOHbjWISGs7fHeHu8WnN00/dk5cM+
Wmy3ZMYG1Z9pO94Jx2vPlGclZ1j8DHvIRzPYfbTiJtCzu1Tq6CZs046+fpv9yFBsxFmxhYHgQQb3
Y9mdRiu04yWu6QLXre/xp42wq5fX4UHzJ+GiLemLmpvxSCx4r3ayKI+K2QE7vcjcP6SId9+13ptQ
FCUaZIGhUTzoeY2eSwuZFUxfq3sdiWxvg7k9RaUvzaC+WO65R5kODnJfv/Z5GN9QPIS5kQ6u/OHQ
6uE847TOLYDfNDu0uM/vHaTxbnugsCcmFOz6BY91t1fQMfwKNliMtmsafQMiLJcTEAjjn73wkMZu
4JZwzMmqFAETWKmv0eCHSN3FljqtULX2d54z5Dczqnyck6rmzO8Hp9vGUdo823nfns/Qdc/6AGFu
YqdveqgJyowz6eyFjXr+CdVvC8UfNxU7JHrLH47W2K2ua+QgLgSu8DsS5fq1szAcRKZvfe77vBEg
Clrgg6jPMHPTErYeiClUittVF/MpEvEo/NlOm10uTkgg5ki1nbRbuqfw/sv2VM2dOoh2FGe+wXZT
6X309fKnPcbxpeewfKZ+RBsphHm0SeZqCnf+ggCqFw71ZZt66vvSzuRkNu3tBFl0zNkLUOD4SrZo
ALveM51pJFREWR81FAo2wq6Gm9mpC/TvoaVsC+SWHtA57b6pucWvsJvHeQulrc0RHLJLOq4RNTcW
3pwCmJ8jfS0FpKBtvU75c44OHHpkdvVYN+gDtu3k3EiaCCetUNEW8Zr4FMCy99xHwXyeU++faDt4
IxeNgbyPFuruyZicB5HVZLiVF/IZtTGcHyPys3zj5313HeigOBDog2CLgl+IU0+TXoPTAduhU/Ug
0OM7msbZgUg4Bc/KjR80CdzD2lVrdNSBS9/kqJu9LgzIUTqE47gnDVzuBiX9GPWQjo4tAGukuqbp
JJBFe9SRh8L1C3v5IBH0e3FxQr9HB7t5mdZpfR2Z4LspbMSFB7DgyGanACLdDXfkl0g9w2E9B65e
PK023slu6cDTqiknX6aL7bGXoYvORplF1IP8IjgGA40xLHZUR4U/qgewXS73P4lTx67dA2YK/Xfq
ct21rBH+dpZS3lUV+PSkRzJnDgm5HIOr7BJSz3CqRk9f132s0DiKvD/dYiI4iG6ZLj3MQfZgJ/WV
4w7j2axCfYJ7Kho/zRjh8IzQ147jMQhLyh7yZLVUfB7jCHyz4tHwEFE6QUk2Gu7Z8FGltVR4gfbp
AIYpyA6ljP1zOtwOqvbQNnYRIlT4aYFFO6yJ1VwXlOCvQb7D5QQZYh+Uzrvv7YBjLIfrdT1X0hvP
ACrBKLSq5j5xVwSy06Sa925YRMeOUbea2tW7QrDUpTKvLDyjBRi088X3EBzHUXUm192FIyVtfH59
9E6Hvd3ANBw2pWzjc40K3zVVlvLS8pb6sRzUM78D9H/InEfUs9ETH8P8cpY58Eu/dTLksVrxNFox
guVlqu0LoD7jQyamqTtCqABmH9pn4ZmH9XN0kHZVy9MqjdD2n3tvRXwu1TvYoBUy0Osgp03lxvVl
Y9HvP1vQzWKsA1sPCtnjiUaPg/OqPqk9xB3d2bNuwho9sW2Ahn6zR3kaH6Ykm1CSLZslPauyosl2
lqoxWF3i2LGOwqnvUWSOajWmRyb1sHcSN2sUrRm1Bunh04IzuUIMNSRzwf5ijKcLqiV5jyiFk9xr
Y5O3bewyOAeuFzs77ZAing0cxIdHP+P0Bz3NUu3gByROSQ2s6BilvPDUF7Nd5/eru8QCzXEE6eR4
Kgh29knk0RE4wsS5RpBv6v3xTlpwZ0HgJKWEh2zhToKfNUK7d5kLamYjUg8V1cWx1iPNQTPf/m/2
zqy3biTb0n8lcd9pBGfyoS/QJM+s0Ros64XQYHOeyeDw6/ujnZVtKbPtcj91AQ0UbgHXJR0dDhE7
9l7rW8JuNHE2uulUArukjw+bieU0QCBHWi+drWOq9YlvqXZ2xOYxdellPmMrhw4oCxKai4A+DXEA
qLRqzQSb2Rup0wezla4mlnLoKt4Hh/GmP6izVmyMlYp2lsG2xwtR0ub1l35qcBkXM4MfbMrZvgT+
VW0iBoXnWUKbNEinZNrrkaFia3Xgp9ESS1v1kEUt7th6MIFsaSPTb6vX+gvFdCfbL9IQ55RtZDqt
OHp29yre3VfpUprobT1ru4p0dn0TyVgbNJ8SLlYqn9k8UrQRZJ/1cQbHaVOYDc6c5D4rac//oBJg
fZMXFqHGsci4yAGURo06wUEubJVgllqbKtM8VxVpDXcMc4twnzaO8RRJ+bgscXQXxfUjYEYT61Mz
Fjcj2g7icMN2Bwe2gSg1WC3jL3s55bNGAjDc062MW3zyTb3ghUemSVhaYRY3La7ooG0t2GNOYrC+
yr546aNw2dpVzhgvmsJzJoyO8NWpG4myYLMxrtwu1m9sBEQtieb0engeeGA89HDjq1rV2XXdlJ2z
6Ww7OiOfrLoZmq6PNoBXJaFyZRFBDSgm91BUaRNoZZNvsyY0b8pMqBu3j6tTFprKuZZNBsYehpZk
/jK8djkWBZoWyqdysIfdMmkaTi6bTTgQrmy6Ta1a1QX6wbE/1O0YQugaBQz3LEp9w+pA8bkA73AP
IIgcDp3Fl9vMNLlvYJsnryFz72YHT14GLS/l6C1z1l6wy7P5J1aWB0lKfcGfAFfTzZLtYLvgy8o6
vk+TSH2k8zZtEe24u0q4xdau7fRKSUXrS/CVD6Is7sAg01Dl4La1wSZ+rkYNUpqpV9VnXYTtcdB0
AGthO6WOn9AcPYYY8PwsEnS4k0n6HHb1y5RjyVGOavKSxbr9mIWR+pCp+ngmmdwGZt1UB52W8T3N
dy1b17Sp9vRUNOdwGHTqVhbH9SE0XoxsPQzPZbHu2pPWPVfSUZJNbiUMQmkmV9ahNMuEsIIW3gOz
JnBXHgjBVF3JhSSOW1jjzPO87rTnOI7BLGgkpJZemkPN9jN+r0/7i2cinmvzUFiDZgd9jJBzTXTI
omNRV/2nmlNbDOZN18UjG+/Yeq7ijMQN9hne7DpV9kljanerbmCrLpIY8QRA66VpTunzQCQB2wMn
z201hKihqtDUzxjdtad6RlQCEZGS5mzqhvo50/op8TvajPCNZT699P3Mu8JLyTltqOlivkqmVtJj
Iic3ZSr1I03qCMlUMi0U88hGv+DrlOG2sOP+ZMxxy1mWcqQPckC05kZpCjS/YpHmPaSp/LMNqNTP
Or0LcqHguR5GW71huua4qIKo4UBQjXG+Gymqjqx+5QgeNI5TSjmX0hMVh1Jd6PGoKhglVyXeXAiz
3rS1xGGAIoWHyDfiIk6NTG4jaTFKKTJwgBRp7WY9xkofOGiiUVPrZbg8lN1QZpdapY5Y46GGZyxp
rlUttd+qQ5TPO0VoaWlcWoNOVkamNon+lCMbxe4uFWdKQ1zRZTaJ8yyurMol5p03swZDTRjD4Nts
uEQGxMyvnNwbUHMbc1BKDJ3ZiVBtTRd+N3AAqwH30x0CB4vM24WvM9RN8hBFGeFSwB9EyxgFN45e
guGH2mz124harTwM8aAUX7umm6S5idE/FeXGbJi13YRCY/ayqxFK9WXQzoYi0qt0qDPug6EglxpS
lMzMACBDtnz9LwU2VMF17NJyDlwQJOaDyZQpvvnerFXqdeCAKX1tjWpqONUnd03vYuTKOk7/gvdw
sV+Bf4vJ2qGrXnjfGrVzk89DPcbEfAA4nBeFk22YjhZbBMtxfz/ENBScs56CcroQqStmwx+ibmiy
3cJ0i7vFlpdW6bPuDKUsVvDFMJcnEIrQPDzANBqgP0QvkABviOOBg7KxEKom+lEMQzNX6JCSnhqH
s0PUbOvaSVmPlb4KMlRI5xpiLkr32mXFnF0swb1j7JLeLua5pgsr6aQmPpKqIR8NsjUnI4H4N6K4
cekdlJVztlD6OZtQyYHYe70MXbgiqtGQO2DPi27smPsV97Uz5Hdkp3S9p1WYz4AM8+5sUJsUr6LM
qLJQv8dttqmszo0D2aJTIWpDaxg+LtYwf1PZH90kklcm6tg9feDkrBKhTqiANZyn6jwXm1ovEGtJ
l0FwreQ3qTuN9qGhhLM9vaxnAxfzmEEz7gUqxsmpxxJzjsxe60WEGUurUUBnYR+FQqAv88cuUcaJ
AkHJN1SgnBDDtDbNXWsZfUG8jzM9k1c8ASlRI3CRHx0iFKCUJGX50goG2KAfJUeDclEkp5E2VeMN
5UTb7YfYzORrpExrx4WKWiNCLgNpg09Lhsq2GFQHcQ4GydIPhVFVGwMex17Fhfk5l7mhdviVtajy
aSgmMBhme+4uCscSQ6AJc+gfkD4gm/DaGpWdj6YDJHI5qBq6IppbFxEn78IzGurw84mBG1BKPbM3
dmblRyUCNtEhvMZcgbauLpBuaPPQBU5puoyklD7e4VvgxthTpHg62rp9U+dN6g80zJ4XBAs8G6F7
PSii4nsu9dZS6+lq5mYHhrsmOaRoK74oiJdoHpL0dKawDHePHC7H+NpOi3atunQt2VPBWMfWsM3k
mSVSn3e6NNKPhISE58gko9eoVbnyzrhMyNXCgc4ITPjJqxMx3jmTOVyNbR7zFbCxMR22i4rV1AYP
M2UYiFXah3bgptV4UGlaJMGINubTqBv4CM2sM/Z4zlPkia1504RRte21UjxYbad6Lth/mNT5gkK/
A6+M5QiYJWawJNCGTmLqIoyF5K4E/ughslrUaR32586LwhG49ejiWR4h6tRwRuxZ2zIhYs4Kz4mA
okjqkqVXwe8A1ae2kRfqUddQFJRzd64P9XAWaap0AmFGtb1FCFHfjpPdozruS74lagD70WhjJ8L+
GxuXjbJWvJ1DGopHTU24mJWFLnIUMBxxwIaeoryiXXK1FHQAvMWqa2uTSQR2gS6KZLM0Ez8Tmcjp
kI0UdSD1+uvYxeVGCztMx705f7ZZLeRp6suWHLxGOh87E6IXH2eazUqopwtUaNW5nofayYlh3SIT
CgE/t2ronhQl1p7nPMmOE5jxK7R6qY8GTHvCFTOUzBlsd/YTsyM4zR6NZA6GcYYnnUP8DTdApJ2c
9bfV81OqarO57YE+30MgrKcLOlfZihKtQB8DulY/J/iWMY8jxLioUJiIjQ1Yh0OBq+FqIO/PJH5F
TePbDG7OCMGZ/VlSnwex3jbOet1gA+kjbWjgOeGFkxf6Q4PKguS0If+sd0X10PYVoJakpPeIohKh
VCR55PP2cwSWOKK2msBVUXmctwP2no6+y2MZDcqhTXmpgzbJ7Mse9O+xNxu8Hq2dndEXsPdKKJx7
OsaJzWMQWc+1tuibyRDdRwlJ6JBBN9FWptK4VmuiQDpT0uKxu87Zd3pcWsHiKhROReJOu9LUZP4R
t2wStDS3gpZH3fAb3Rw2lC/qqZyrGG3gqD7E4Tw9uGGvgqJaSb0MZjaEboVfkRWLwDCN/s6h3N+p
cBOeKxToD5DRZ9NTJi4ckv8HPDfO+cSQf1fLnrfOGZ4QKPdX9SCI53P6Sqi8B8uVG5GLw9NgFDv2
A9BXg9PpQCAQp/DTZ2OjtZ/SNQnVmTioNFVSLt4Uq9W94uTGzQrlKXyDrv6hrkuVURhKS6JtXuaB
7n+7yWr6Qe0zG1RWyIAZOC6mB060VVF/bEE/GOZlTyA9q3wHuBptUtvgf0YkMBFO2TBrYOBYXRrA
W5CfjBpeDS3QKzH18UEMcZEuB4Tcc38XJtNovpilUWX7tHKK3vBDA7KGEjjSNEC+8GKjZmGmtUpf
XDWxRIDwTl0oGx0xJ36bWa2YDsM80cX04L2YW8MgifDRKsueRYUIP3jgrGNmLMyAOg+dQqDMFuEd
TWOgsUKOTBmPqmrGC81Lg4zdILpAxnX1RTQKWYEBA02EepuuHmdAlt6SRBlqoToKVxE5z2DDGCQi
fFM011In5ot8J32y2va+csiJB+2wmA7nPixDyZRepGnVDQRwjeBV1Y2o9aFrnodskeoMMiSCVcVc
16Ak85Y6ZmXYk5NGxpJPx3r9JoYVCTffxdEk7eYT6XuLZoI4djL+DS28bU0npe84MJ/SuQtzy59g
Ltly+4vx3FuDCMM/DNSkqVNjMpW2ED68nTqWgjNHOtXuC+wp1FXfp96aBfMKXRfJSqg9R0cSXyIK
cr1sz4b+g1IlZ47S+b1eTvZd+m3Q9fO/6+20lz8LNKeFXZW8d4aHzIre/lkJuYK2GSXgU9YYb7B0
34UfRebmPIhKxbjsF4PKtzP59ROxcXM1Vu8wI98VFfCjqZGmodML/BJfiu+fKL+ranSzbBnNd3Zs
DIjgpJhIfIsT4Ovd91vxW0ih26rgP+8pQWAJX6oaT10U9//97yEddl+qlbPYvf9Vb7iR/4+AInVu
/l+ml7+BIv24TZhvPnV/HLr8qXz9Eeigrj/6HegA0foDIg8dw5qtrmIW7S/sEP9ikvcA8hpGrwtd
4S+eg6KKD4aqocZnpoXlFtHiX0yH9d/W3wUYeZUGffuNvwF1eOebQVqkYb3m77MY7TPlXz/px+eL
UJIoQ3+lUi52+lHLyetB1MFxOahrYMiJ2zDhDQmR3Kqp3mzZOD21FRhnCOBiI2ydCgqXeE7ttD7E
VnQ1RTq4NKl9dAlcI5WmJ1KpiTX3VtKbepFYsnwav5QvJR3igxF255Ucs+9Cpt96Zv/n0NFezpOn
8g8PUunT8Ef19Y8VvsFtS17+E55A3PA/ewJv26RMXp9e/+Dp++O2en6K3rKv1p/+F1WE5wldDEx4
Ybsqo2SW0z+xpZYKIwT9ig22FC4DGrC/HkOIpmxGKgZkVG8QIlZjIrKGPv4f/8VDKAxkL0hDBFBw
TTd+hyzyTvdhumhFLXv9RWBSV2v+22eQhkU0NZHpkniHw0fKTt+ME82rH67OP5jSvpFyfxB8WEKH
vspxS+O1QyIkeBV/fNRbJi6KRUKZr4RpeJuQ0TFt4NMRNQj8Lf7MW6AoAHKUxgrEnE7qZpEJImSV
XMPLmZ7avF2YZArPqoXsECVzIt7OtCoICLBokXfYj6azWjeGy0I2M6B5h5MoR9f+OCo6QVqMFPv7
pTNie6uVSJgC2WhzTbic2n1ezLq9ohESEfQFL9lmYjPr13nCaRMO6tASS4CEtkVdqiAC70QE0z/M
SbE7pCgprlI2HjpnkgpbOuhzCXkAr7JDrd+0fhMa5VlRRlnDCKvkRFYtYWx59M2SzBeju3wd7bGJ
fI24x8sM/859IlSDsNHOGu4BghmjD7wlaT1DKeezIceOeJi71jhoGLKP85jYi2cV+FE39WI2iOux
k5KTkyCkRiETU3gi5KF1Ivk2niRF95aB4aIEFWqDC1LJQ3KeRzO+rg2F2RQpS+FWh/XI1GoyQsLO
+tyhm9JQKfqGkmkXuCa15yxyGD0X1uS8/vwxefcwQmW3SdNDJ/GN34KO7O1TkhVTr9kzDQAdR8i+
mxamzno8/KrAWXVhbx7G9WNY9FnLHbyi70Ma5hLEqove3J+7cjxkic2Qnoz0qje6k6PXnZ+sEVBq
Wg0+r216hsQ7+cXfwEv/tz9Bd1n/KSxgCqnvihliP8IJ2TGUNfS15zlAiX3SAX9dSB7eYCz9FTJg
vXLvvzKLDF+cV3FNpnh7ZXtDnzJDpIpfF1PtG4tJF5bjID0sW939/CZq/3AXERjwOZrJY2Zpq9T1
BxZEU8dh0jlp6HMCT5RdoyXdA+HWhG3MdNh6j24lQb9KlRIpSofuqoqE+DISlpxtdfTKZ9gPaIdP
ZSUvESoRohEubu96hi5h6nDAxj2rR00S1Lw+6Hawa2wmUKIneibZdQzn9Dy1qvb/Ylv79+qsy/9Y
PjcwmB9u9d/KrsekeH56Hr/8WG59+5HvO52uf0DAyyPGnkazEmnfvzY6zfygofNDRe3ybqP34On8
k/IILfADPq51i4Pgbdmwt/7a6BRN+4CyCy0y3Uv+WcCy/41yiwrt3UvARkurGqkSRjgUiO9fgoZ6
HrUZTQG1ssxhPzMD6cubqC5p759PQBGVHZVnqp6nYWdtITNXJxaq9pZHEYNTyNSHWg6cfpNWfhEm
Y3XACNieEsageAnrafBZvMkNdj4BFDnZZNvsujoZd42DqojOVeE5Dm3BgjzZUxlHco+Fw6Otb77A
c6wCu+5u7Wp0tsMw3Qsx2n4bili5dtbYcAiEDS15lB7liy6G/DBTIOxba+BtJjLpQKphuq/5nyBt
ciAqj3rlnLRKsXZaaKiUkZXml6i8cNwypsuFSrPLqB9QEj0PZnzSreKaWypo3YC6zh2yRJEhFXvH
COWJD70aUnVLjMC13ToXjU4jUE/i4WTPUWoHMwyhhpw8tINfwZ0QNlAgoSBljznvjkRocajE0iHd
YDRxlgyq+dTIsfNSmMwcYY2bslGVAwfwcYfGU/OjkZZoWZQ5HFexh/pH3BB2BXtLd7NEWcGxfdTX
ZCINs+y0yJfC6cfrmv38skFoAzmWjq5lMEsAMTNshEMYfNaFd/hA0ESjfCYQrYJ7rVRxiPKhu2J5
qQ9YVaeDihj1klFOx7xFVvTiTMaVWHR9FCXRAeP+EDTAP26Z367eYln2Ly0NsO2YdOrDQv74abZi
/TFvKQCKtC32EK7QW/VDwQ1MEMRZiUYrpe7LOughWyCqMrSAcewZXuOayMoCwiVBvdtMjVEaiXGc
97UryEHq8dG3jHMhk5q4gMGoFxgP+6o7zqltXhdOrOxtuNvBhOtlU8d1dnLmDnBRbxq7KB+4hnRQ
kEZ0uf1SOVP14KRFsUc6V/hLPWkHY9LT21Ta0xY8RONllgRzWmQVYYZae3KhcBx0/ER0XWQJMYYY
xAQRPeO+GvbBZlIzBfuZapyNDOpPFv0cxmYRnRAPT5a6C1F2PM3jKHezqQimiEsLCn/BfMaUhyAM
Pe1tb3RbA5NdGJ3pbb8cNJpQPNdOdqq62YT8mCzELxCApytSf4ml8kwW884ukYh4aTcq94Qzl+zi
NPXCoXKfKjTZd4oRGzc8OAtPip0F2Eena0OtEPl3Fe49cmZeosVQjgKd7EdSZhXfbJNPZWHYO7M0
0dQKUhhFvPaZFhnTeyPRjghhQBbKwtzd1dutGRHMM5mVykQDUAtJ9npsf0WJ3OxctzROdjpfR0WE
SqmE04zleycn5RIli7tri2pPknBxMbXWse6L9gwd+L7HSHRjLxo5zipaTdNialM+VVrbUYq1+9Hq
06AleZkLJh9nzVXOlyr6aEiGDasUdEiNdhdTBVe+q2c3KvM7pHGJeuG06gMCTeseaGFKnSeGvdYa
jGqLpyzUBJVxpV5Mea77qbK86K0in8nlvKQ/fltV1a6eVQTTFiH1YXQZL8td4Xa7kD23GOYnVC8P
CIjuwqINulIptk6PltKu2k1nUbDbYmda7Vf6b9GpEuaDmssXJvqRVzYjHro8eg615hKid4zdxLYo
k8mXX7Qp/kKG7kc3ti86xHCnfFI+MabYwnyo/DKPg85KTsWUHDBoPyhytK80Q5k3SdJ8wnPqW4nh
1Tqc0aqOr/DOHvXaVrZlKY4KIgRMcCqiPHMnOwKmex0ieRKlG6DhLBdYqBkaQ0DotW63EtsE8s4l
uZ0a0/xaG6gvFDu60VFHeaM1n8iYEtt4DGHEloyTerKnZzJkwSOYyE7pqyO+mRDNArDaLFg7neLV
0LN6yxwRkYwVnzvzUHmh4ubHGVbCsTC0C/JGbK8mlM6Ttbvs29w8s4EpeP2SvzDG+5Isyg50MRAF
Iz530+aYpGlJYtMa3GDGL1GfHpcmuqVVtyfLWccxPK2AuXO9alAsjewpfWt/IfJunc9Y1xwAb+E/
nWBtV54tNe1hUHifsBtxprK7PR1m8jtj7XrU9I1wx6uc4+tXxHKqBzWSvPfeheHUKhdpwu6ZWlnk
2/yC7dIU5NCQKG0nrvCipVc3vYGgxjAT6cHYEoG22Kd0kkQxxcsd7Pvaa9OaMTQacjatvsMX3A7+
rC+PQ6dKTIFO/sXJu/yjq3DT9JafhRNL/GiX9miVtaJ5cVByekk7GV5IW+V16SSKKr7pboUx7pBT
OzajJfJnT6Pd9MzmbIsHfFl6gU2ud8ethjj3osKAQeObvp8KaXfMn4deJjd1w/8NWlGCx3fiQY57
6IbptrGt6yEOq40yuDUcoNj0BxeucLyIkuZOF/pu18hNQZplghP2rOgZXxiwuDDoGKi8zKbccrPN
i9RpdprCCweCjLREkvq21tzam/Uw/EQ4vZUEKY7GjWjbmTW6a2qUJSjApmPXu7YSyKST0y25pql7
TCqOnhsiQvBzeQRfKfXVRN6WJ7NlUyBs8sdRLbZpSSIlWXp7hhYeRu8nc4g3TRsFGqGG7CzEDGaf
Bb1wL5Yi8ufM+DSlQ3/gwlyJDl9KMwRuRdZ0bDY4xbNNOEQXoZEFLgFHrNvsAD7yXeEbiXoS+fxc
y/nMMt0+CCdxXadztcYiXKkqhM5KsLP2YQSrUzZ8xwbxdZgVXxkJqD5sKc4MajkF3ELSJ8eFGPth
HqegyfOn1GKcPYQw7g2CySmGNunUJt5Qarct1Hiukq6wqlT5Fg7G8wx17NKqunZXuPpDVRWsnJ3L
UdwsI580z8KbK+suaebzmKTavdusQlIMiH6utK4XMvvbhCgMyR+OXMQL8xLQN5CHzEn0PXxfcqkF
6P0gMyK0dEoUn4g8yfZIA7OdBMrmi678rDtuSIjjaCnQu6skYVDch2dIixFFtzkyU1NJ70dEvicp
3f4GUc2jHTfNtikd5WyW/demyLbYW+qN4JFUilEeKMOsx7RT7Q1RUz0TzHbsdlXsbtW22nU28gKQ
bKRBfgLVArpuzHDGRMDhIJWfXMV6MA0CL0Q0p7fwWjW/RU/AI0DwOhg6NkGzSZ4HoiKPc9HMmY8R
FPZM1son7JdBj7+I4qbPNmxsdTlvrFgrcwdzplaDV8Ax6yv9UnABKtR2+yzifmxSRcEGg4gwY+jF
QFJprsFe1RNBuHnBbmMY9dKeqn5CjbiyG1BXJzOyS+TVsDwYPmbgbLbjFBfzVouGh2hO5mGjxIre
BghWleKccJqMBGQGytHBTmZxLVJVEX6Bvo20HbEk+ZUSzbr62OnMmxqmz906fJyL6j5Ou1T4el9k
8YWKmSSB+m7M9pe6jHDJ+jqh2vXRze2x34HCGl+rPrKlElhanrpkerjl9Em0VvR1gmuwIPYDXAGf
ISYLlCmzlifHtQXjBu2gdfWRtBNKQqTh5K0LETfPNU2mMYDIo6v7JVlixu+VsiR3NcXtEd0NeimF
9cybdJQte4TanY/P2Di2YY42MZ+m4dQBZDA3zMrH8NHiA060hiaG4fkoZXsxGkXWnfCTxbcduTwB
2e7JpjPGcjjNs0ym45Dkqoft2Wn3yGPM6hAVtC2O7mAkbPsVvAlv4SOeHNyajfTxkNE7sho4gWfq
UjOXriXWsgvTmiUnE01p5QHhXnHrMk16dtMiEux+KqrieiECaEPMSUY6+UJjZvAGY+n5ZQTealep
JAn8IGXKUzZOtcPeBSv3sUQOS6ccEglszKlWDWgaSU2cOKZr+1i2uN03YwluI9BV10BHMDI3rzGB
t5PyERfdMvrFROzHxzKxGveTancs2LpNcMVW5Fjyd7xjgsAvC/xR7jdJ1edeytbWe7UWJQqKrbZR
dmVVlSUlQB9ZgPcKNEaTqsX5JlKx2QQagj2qYFaO9pUwjZHdh0Rxuoww+88yPVzY90I3ujf6Un3q
HZZfr8Lbcuck+VwEbA3FuA/b8KPoVcHkeraT6Xw0l24PPGxRXx1dOt0OAJWQkY/fniMLDLZhPuFc
qC6Unk0QgaZijceqp7cpJtigO4M0QnkPNEnUQZpOU3klmrFmsy1mjsc60jAv7+vOpulHRvjcqaDn
ZfhQoaj5mIisOCQ5KPN+3XPwWRacZunNtHLKAqtM0bOk88SkfT3eadpwcBZdXNmNyK400RJ6N7rc
11WJY3uojprPLorsK5eoyc9hHN9xbuL5VAeBXDAGCuwjcY5RMLvFw0iw0aWaSGJJBABASqy2lwHG
K3wW8TyJJze30NEJR+heV9u9u2+oxT9x4mPq3DaT3R3r3LFFEC/zcFr1a2hLu2brhjQescsSoO4D
l+zdo3SdMg+Q0Wa31hQ99QiqzpPKbUnJVV2f7KOLRZPDJucGIFg411J7xO6WXneR4cdOWqdH0ren
nLOsml+SM/11blJCiYmadLdzHUf+qDMhZkw9eRLHEHREdGxPCmqk757c3xrH/Jt9q/+wVJI1q/b/
PCO8jb/8sXsqnt/mya0/8+dcRtU/2K6LhMPQaSyRdso//StOzvrgQN7l//+t6YTc4K9+FT/laOiX
BA0uncGwxfD8X3MZ+l+M8ki4BWdBe9k0f6dbRfbI226VDWTUAGLO+JnhpWk570YmdTepM4exa21K
aA0oc+o84jY0r/XCzhMYBGlI3o3BEuPe2hJklD91jXsrWnN8XWoIrR5R0pwAaqcA+5I7+Sd9ZukP
lDp1D3lX6Z8kEHRUgY0wAixuy8fKWjKG+mwu8bFpFVs5w8Yh0v3Imno39KJ5bFUG/zuOZWO/Nduw
a84hSXEyiuAnAs0CPNmvMT3XSIMGLViV+o9usgZnyAQ1IAEOtU5IxlBJYt7lYqFSATaFTLNYiUQa
PSEkQXFobCw3KZm6tApxXfOA49qbHZfk93rhhd/yK9lKa5AIpYcQyfAcapSXjhMjvRMts11vWaFp
6DJVZJ6pPrjEIjnIklhi6E0xlykkIIueECzKzAHERdZJhFnaSJpEzx5TbtDqytta9MZFP9iLAfJr
MW06YtJw/cVw495rzRYe22oQngO1b5T0gFAOdLZwEI5CgSs+EaNmT8FYGM2nEaWK7iM6RC1OmFGJ
eLWFUwjPBcNaoOuSTdN2WhsK+YJVUgtrp6b5g2J2P9u4WcFlxmbqR06bTXslr2KszXIFqRiL9mqq
sQG10qinPIiSFiEilSq7KO4tSpe5HhUCzPJMg7NbCDuiWmNTRzqkLLf9zMEWd5CGLtZbJcD8FKqm
fq+2xNV4LT0gFEn2kJ/leHr7rY08OfIHYdcFcKJm+igTgSzdhN6AaBvZilfE9OQ3q/4KjTrqTnZx
NPt/Bgb//0Xtv+iP/2xVO3/Kn0jwglvw5Vvg5uGVefD6I38qHlT3wzrYsk1V0+CJrBGz39c01/2A
lAk10Tp7XSUPDGX+bMHbH0iLJacCwi0TG7QN9O3/XNIEOUurHIgATXOVBCFW+J017e0QygYIwZpK
WKxm8N82v/LtYAhBs7RAauOlHpZ675g4zZfISvw8DNP9D5flHwbO//RRXAGT4fqq5ljX/R9nUGVj
lFaHs3LX64MBPiF5UCcBcA6o1y+gF2/BLd+/lKabgmAQakhdfwehiLO8mmBlUYIZixvA+pl3wDrq
ja3Y3bZSUWMokBPPctnWDzhUsruff1H1nVrr20XVbA2Ur4ZgAFTN22+6FJ0JghaDuo209WZhrrmV
M+090IrhHeGL6W5hcvHC3DYlOajLTo2gwaVpSxX84i95O17580rAouGxA2Sivqe4NBIxLjTHbofY
AJNlv9T9tWOxVpGEXRyUjr4yhJU6PsUYby/csSzOKe/ijyFiscGXMyYiQK74L9H3BXHa14EArX8/
m5mN4qxyz3/+966PwP8eiX77cyFrMJNCTKYiz3h34cwpybN0WmgJzW3o6yCqkeg6pGeTz2gfKzub
b3/+gf/wTFIZ6LoBth2ozjc50A9z0STT3Kmn/7UjVjjclprDFgU49xQqvfqLe/GuePj+5RyTqA00
c8gu3j//s1sCkB9angoRIrQu+jJlCCMkriS9Kh4oYcoNg1ODJhv+LuSj7eLc4PRn8lEsenmZaY5c
PM56ONEzsCCfFmBsuJCofknDRHDvMRExjhYg7i3aD+S3KOCRJ2MXpGKPESfQY9LttvjFF/v7NbQ1
pAmMA5krM8Yz3j7tZZ5Izvdht4P3B6xa0dElpErig5D8FSj7nfqPF4uPWlHvlGA4ic31xfvhdnVw
FuIhq3g+Eqlc4AkwGRyW9CxDQEiXsbUmPZby9xg6643jESHvx2AlsRBfvqv6sJ1gX3DSfqctC/ak
3BoCG+Gyj3fzVxqE9Vq9eQFgarFusRKrTEXd93nkJcB+HnfZ7jg5jcduMt1ANSr9F3fsnz7FYnsB
4mUL0jTWy/zDZazLzhimkpYmARnaLTZqZx+OfE3v5y/XtyT4d9+GL4Kkj5CkNTXw3edQmhZp2ohm
56wg6QPTi+x1djsKy1hv5SOtufo1zObeYHgoiI3Ts9SSNAM5DnszJX92ng4RLDQjNwcExN3U1L/6
E//28K7bKENooFM8UYDN3l4Kd5Z08iq13IEEqDemYxMBNnbGM/Ndc78skt5kPNHkwgKI5QxnLVfV
ZkSnjYE1DOqxUCfjuJRVc+qryDn9/AK+Xw4dIeCTMJsnpkc3bU4vb+6TWoxtpcRjuQNTKPy0JTdW
1mfOyKveL5ryi13zb9vW+nEOBYm+RnZr/xCt3sPwBTS6G6tkAzjD9KU+3JFAcd9m89YhydrLDHgU
hdZu20XFzW9e//wLv78b3/4CW+cVIE2c5fjd3bDMJAE/bpU72VfFBjF7scsAZgasgb+SxPzDtWWT
+V+cvdlu3MjWdftChwDJiGBzm2R2ktVL7m4IW7LZ9z2f/h/0vjiVKUMJf7VrFwoowJEkg8GIteYc
k3fMNJA28dRO7y0e2bhSpoOc31Ie2Bttg8G+8uKhuTbr2r5wb8+/w8SgA1JzHW7rKn4932aVzVDY
iTlnewPvULuRGqXUrjdws6DCr+87Z3YOOoYisU3Mavg/DO6u0h++PjZ6wrONF7I73HtOle2FTDX4
n/i9/YRu0pWZC2vrGJQoS7M3fozW4uoXlprzFZsLx1RkmXKdWybjn97mcKY7rBt1tl9QXNxgo0t3
GHSHuyoEtrCU8fw5TszmwjR6N6iJfss13LWGgGoYNebJe1MYA5HXRG/ssYgMh4FJTcerhvwzFr8w
jeZEQkxq3n48d989Yga1dYf6g01DmDl8OijqQxcgsW7upy5xSERx4kOjevMwKzuBveLACcmK9HWk
EXuBubZezn+XWZYudGsGGwQDNQ0fjtORxzpxl6p1zH06RViqeIM/qa4x7z6+vr+MQlkGyaiOJshR
hjgdxczpkExOJPZO2A5IwRxjizyjvnAX//wxZxcDwJC/OP2wbXXPbmPrLMlkoa3ea6h7dqOTgHkp
DIhGYUnepFStftVnlDLnuaiONu3Q69ak6afTJtznepfd2qh6LrkO1kFPfhTiIPwifB4Ii+M0djaL
NSjb2JstE3FA3bI8YvStpsafUr0+/uNdXve+LPZ8+9ElE3Fyepeb2eqtjn4RuA+7vKaDHR1FMl/y
k7xb/JC3s+lF5kjAgWWcq9zjnFMf3jqTShNMMHy/9l6P43BPz0MeusFudv94VfAwoFZiYOEvlPVn
D5X9DjEri8z2lW2kB8uoEShROPrXdY5RUFixV1sRdpyOT+9dgqu8h4eY7bulnN4oxFufahxvOjgh
K76yWkLEZWjqMUgzlV5Y59Y/+2SGMDaLDWc+eJlQCc/2iGyrh3G0pmwloQRolGm7JX5ihGxNS4Gg
NQ9RVhK9UhIwn0H9sYMqv//4Jr9/qOuXbF34WLKp651NHZSyC4uOAViLncgDiGXhAdbOPZg8OEv7
0bz6eLx3qyyXvMrkqbAqQI/nW6e4smjkOWW2z+Nh3AWmgRDJiKwnJzWyXZak7gGUTHf4eNB3b+Kf
QWEhirVeIc/DfyS87VkQxk4SXqt8XVSD4ovWZ4rgda2+cEfPmKQ2dpL1Ev//0c7OG4KXCJVEm+3r
wC1rb1pa423NU/E6rao+l5ZNnnCLj+0bG+AGIxnSv+RIeyO9cNXvH625hs1Jlh/+BS7r6cweoBNC
/srH/UqVylPHxcgPgGAw2oi6aLn9+B6/W+kRhHI0sJjKHLf4oJ2NJvR5HrtqJJsDhV9BoNW+B/F3
4Y15dzrAqyN5YclwxUVmmOf+gwK5vJZIbUBhKGCjRHh8drKah5+YMGmgJpWdUoJQSXXIQL3ifcZ6
/SNdiuAalrr2YhrIEDelwOLNNw9f4oXV5P1d4DDLZxW8DAmV1vn0hiPQAARp872ZcauddnF2QzJe
gsy+e4k4ywqOMjobRPoXa6Hvv0cxWcMb0CtG6RyLSGtEUbCbzNmnoV17XQOoR+uNC4eed1eGXYqi
FFIqiZ7fPjcTggwriHqK+73DTv5rHKjitrX1S6e/v45C6BF7EuJ7eVVPryxtdQ4vmPL3QdW7R2UH
K2ddWhf2Pu/vn7Fuelj1KYuS7XW26LESRDoEqH5vaRlKBgH6ptdm87ZRLPnsLrq7BafEv04N1neM
mKx7/AsS/rPtQMD3pdLIvdt3BtWbPFshHKWx+P/4GtJk4vsssCIAuubUcHoDQdhoGn93+0q3FhI3
KfHvAiOxHz8e5t2KygInqT4zD3kPERSfDjOScxM15QAyDmSmPye0O2tX9X5eAuH4eKj3U4LmmckV
2ZC/SFY6e1gOzKXMDOx6P7fEImeRWgEg2uv/YRDXpqCu03xny3p6PUOzZOQMWvV+xB0M6DIKPrkh
iul/H4XlgS2/SwWfdOPTUUZVRNGi4SzP3cQ9RA7F3onz5oWDzPtng69WrSc3XVeKt+h0lChRQz22
FACyoHeuKaqnHhTA4bZH43BhGrx/NrgnORvShkBMY5yX1gxNzIQaFeU+Npr5OqOr9Txri35he7ve
lpNt0tq54FjG+R7XMAEaZxcUqJpCGqybDPfXgaqM9gqfNrgKQJM8xg5+qo8f0zqjTsfjtWBtxVdK
855Dxel4BBXZvdlHfDj1Id83RBM9KpLRGrLjjfYKsomLKMBKPPi//YXt0ftndzL0u1MZpIdiTrJx
HxE1tZ2zAC3WLI1t1NIU/Pgq399V9T86vGlQNn83GS2VFionAIXttVV+Mtvc+I68fPplFIs8jAAe
LuGi36+6yqAPL7E7Gqy75wdsbSxN5F4IO2Nrsa6sxkgcSEyuvQVP0l0nsZ5/IsI83n58mX+WopOn
SZlGKtzm9Aig250v9jWSm3kmZPQgYkSqm5ZUpK9ZWgyopQbc50mYRl+XOC2cjW6xrh2mThDnTCdm
eu5FgaCOzIDlUWmq7jcFElBrG9AKDw8ix0V4Tx7u7OxkVjatl5SD+lFEcAkufHvf73rWAiFYHVw5
kM7eObFKMWgJ3C+i0DXVPMm5CqOtyFI1sODm5hVR2WGySd2IBgBc4TZBwztMn1UCcce3Bm0k3ZVk
W+uqWxLa5PC60Hl+fJv/fP//c5txxFKuUWz92Pyx6bTPdr0T4R/Wmgx1tAbkYnszyebnAFjxL6sX
4ZsIE/YKUZGYBpARt0r9pU+BKdRTBT+xM5IRwosDjm5L4EnwQNc/Rq8rWx2fZgow4MINRXfx/h23
Vhg74eukUYjzjVqMnVM3C7PYm3xHJSE5jQNX0Uy7txoXcLfRqrJK8Q9C0UDYOJlf6zicfslKxD9z
YkhgBHc4TbeFPspiExQJQHJJwAoFV9avxGtBgN1SVBniTT63K+Ezi0yuyJKai5aINj68xD64rgQb
WjRQ6Gm9pjBqgrOdtDymE0iStDegjla5Zn9OVoOsGaovetDaWMPbbNjlraPt4iYMcSPJjGKHikcM
GE1Kmt/WHaR4Tp1qIcuNGJKcfAkTOXlcUbbezIkFw7rs7QIilFpGCZtUV7jXS7bPCA3M+J473z/2
Uoytp+lL8doi7z+6A1UpqDJNm1zDvujzhzqEXrkl/Qr8T8Gm+L7kRN/7ZanCe4mALkdDrffiupub
ZR+nCEO3xlCh/5qp7W+aYXaNzYJ+EYxdUka3meGm7obLFvkuyOIAQX+KsH4TGVCRvGKMM5R6uiSe
x8JVkXxaC6QNwhBjjg5ZO0fVTTPIABmzC6OQXUnt/OirBmI5SpsO+N4QVirayrY2kVs3wH28UYbZ
tx615HUNZMbcywYl6iFc7OZuIUKg3fWjEogyyH98RjLfIiokx+SzILnjh1Zn4pegvJXvDc7sxzmA
TbxfMjH124ZOKQzMsKhesiEH0ylrVWRbM+6cxA9sO8t2woqsrxowlvy3PRQYEGA0L72Ouj4kNqcr
x/qHjl0A9ZzoNefVSgz6zkgjBfBFNBt7GF+Z/gk9pmMfWcjdzpupYHRe3qyUezsZUoP3PXadQ4QU
sXkjoKqe4eF0Gj6iqZBIX0YrE344dd1dkyPI36V5at4sqUB9nSbChjlrIB4/YObIg08oHrMBmEGl
pwhl+gRZPl1xh2igHo1ShqRWbfBKiyc9UXGP5loYD3poYaYxkxx41VDH81dzTvVyE7rRdCv7QH+a
jSxatrEJjYz5nw9PIV+PaGOBsQ8gLnfduIM+ibXCrOL15sZsobzBwY2zsQt0mESCad8rvdTeSMyy
TWK9Xzg5wkWYnAQdE3RSSw5ohluCQR7ggDC9EFzBW5B6CUK2WYqdJYnN88287MUhyFT9YjTjAku1
V22OQDm2HjG6uRYFLyPYSwUia6dh+CasLHI4WLMTIZhb0EB9alKjcbhnc/VpEYmbbscySuYtG0kk
6xNm5QyAWt9iBSAj7piyqyUMAYV2hTZqhjhmmuWCj7COsus2wcTFTEvuUxhqLcAl1febaigpRJUc
LX+kJJChOCKSI/MmRHDfyU9DMNWUxnzfrd5sPNEkHHiGPcYsTSHWwDJwhnkXxlkU+jJtgOpPBoLw
jVpCNEUtjkbyuaNUvUSm2QlfrwztKynwFYosEwe1reNWl2Hekz2iSgkkDqU96xXfTypTjQz2thPY
iH719QNYW+Z8101mEu81jpMThFs7PdR1kRZPmQXDzcdOLJkmRPW5W9ONXWs/WCQgbQ1SwCzY89CQ
nqwxz2Ey2iJcfLvoa+CCS2O8EDnBx1gbRSU2oczdbbbCnwgXTwvIpchjWh/fDwtHR7CqzjEcl5o/
IWu6YfrC4kyFPlYbSsCBuuJ9ncdrPNzdF1yW3StINQmmLVL2TzsmfBOxmbU8ZXpe5yshs/kiF6kw
XtZtCglwmiZtM1gi/6UH/AZeiTBp8FeGmuZlaun8tBJJTqddNa8xV4FuF6A+Nsg2p8rXz7PKtily
shRNctKuAnAsgXMcQ2U3mXqFP0Q6DGHoh03uJVGPzJewtRxvJM29r1kHmf02NqY0hJc0hmCx7cFC
iT9QWPOnvuWHBkZU4VksRHZfRQM+nGEq49tuAffoQwlMOo/g+VKjayes69Ep2JoVgcYnzHSS2rqZ
YgN1ONCjztxFS2RxAU5ci0MTRkFwV04pPEpzLGwUwMjWEdJX8Mw3wJtXHHEnzCu3wkprkWH5umSu
6LwOFPIaPZ+qdAdurZs3Y4Fc+wWbi5ifRW4N89YR0HL4DrTO71ygqGZlh6OpN7hRPDh4w2NL/YWt
W9cG2FvaQAx+sqaUeJS2jE+ydRAnjznOVa+ZWFq8MHT44KbhxBqXx535G1QkPiIRuumR7QX44Eqv
MnyxxtI2mxgCZr4JwzaX23SiV+25VlS+4bdMewBTsDGvZRfwpZwIlmOmL5H8CYy4GMiWZKW71ztd
/0JDhBgDN8s0YmQJuxXXJUKZ5AA8puh3FV/5we+BdOg36IVBSzqhRqxOVIh8OYDN080LZyjTPN3w
/NmfUZgUqxyWnvV5l7SfAfDrwSKPYG97eHsqt2nlNdGIAFMagZfWVGQ3tLlw6He4dfDdsCQezQI3
WdtRzvDlVLHXwK7Ivi1G/2Bs7c5xbuYqDl0/FqU0vFRk9s9Gc6xih2lpuivmqsphYrh8xT7eb56d
PP93OWu3B+iPvnrOT89oLuansqhLeexU0K+WxOlK60ax+3iUs13in1FowLL1RnOH5+Ws0KYKV0Wy
rqyjnrFFkONYevaQRkfHHS810v8yFOcxRfuak7SFuuD0ggYNnOcUh9YxGGl7bNaAqYRF2WF3L9nQ
//N1UR8yVyoYx7F3qrqhJmGzSnPryOkZwF4/GnttblgsVHKpx/HX6+KqUN9YJh3A9b//RzYy6/Ry
57Kzjo45kYYlJ93P4L1uWF6iCxW2sxPt+rTAPFF+Z5pT8j5X0CEkbsyltuWxD+z0ZQla42DEpAaD
6g+jHYmqyYVDz1mh4H8DCkSDwDH42zl7ZnwGU1uj3nKcsvkrm6dtl7Yv4D8/tV3ye5w4k7kzmueP
n93fB1UwiOj3oaA6O2iNjetkyPJA1+hOdF0v7bCNOoFXgwTQbR9q7G1joAOHPpCXNE1/eekAnSBn
chVFMuOcu+AuRjsXCqT1mDJPrA7LXaYA13x8ge9nzFq9BBDnoPpc9fmnM2YYyKNGXroci2Dd7eA3
+bZWY7yI78eF9+D9BQlWQrkqZhHX8RBPhwplVaRjrE2IGjk0SfzW2J2HL/98PZaiu2bbJgQM/nk6
yIwtDaKJBN5LOultVLkmVczKvWs7UV+QQp43wpmRAigGUj96EGuN+WxGQtRNqxkc8XFIuugKuqtx
VWS1/N6UnXY1tdp0D+nB9kx7KLdAPN1DJt3+GYB2f+wmqzvQ+lP//JJwbx0kvEg6TCq4Z6XVEP0b
2MSggYOeal4uNONrYWn9TaXINsgWe7mieZ1dZ6mj/nki0ZGizm+56w+AAXd640OjCEU3V8ORjSVU
37nuAS1B0XcWvdp//IzfT6QV8kXBde0uIkNdl6b/rHJVUarUcHp51El32o5IFAg7Ci+tpXBSTiqT
PF5JbVqxlNKFpwl0VgsnTTFIq5p3380QxoSAKD0481gxkm7aUeYyjxTsCSSqbPPVwjC4hXIKcmrp
yyvyLlJvJHJ6z8Ed28YUaX6kxviFlJ3Fs2aib5Vog/1SGdWmsGJ8FJYi+kjXwK5/fLPev+C8cqzU
FPP5cvNsTm8WxWiCuEQsjySe6i+V0XMU7RIXgLhLttPHY60T/j9lqVVCvwqYWJtp/kIJPHv5SGAD
DDiRhGIuVukpJzSe6rZj/06Xey/lkoG1zcbxQgjo2XSgJo68hn46DXU8Rta5TmzKSw5mmpsc+PbZ
255uuKcghFy4tr+M8schwPJFz9V5V6cGhjqlJo5+GPoGmmdOVQfEIcQBfHwPz8uPf6YdakIXiYnO
qi/PtkFjDReUxC1xjBDqx3sFUhiDaiPM7iowh+gHUDLt++zYpIwFoszuBGccAzgV5IpNYQ99gtPc
jSiw8nn+TYcouPQhPrsT6w+kUL/2Cylmc7g9e8pT6CTJQungCAS89ivSqryCnLHDx/fhb6NALOUO
0E53UDSdztsKeDB6ND5/adSGPsV5Qify/pLG8P0oBOWyXrKGI+GkR3k6Cu5Xp0EkLI7N4HxHQUCH
tygEQpCPL+b9S8jWDwQdqmEqt2hQTodZGtcYrCUUxzJp9WfOL4LwGRUf6r40tx8P9bcronnM/yw2
7DSLToeSWjZR/ORIgz5gOCpw9jvESv9GRluRjIqtM1pFEwji6uo7HaWpBofkocE85kYOe4EAg3s1
g5JFtNRfkHis9+Y/i8qfoVZ1MqI92hkMdzpUF5v5OLsB6Tn5GDk+/E57JycxHaSMutu0CoC3QzQn
u6Jri0sIxr88OAwqzHX08+zCzh0B6HTwZJWcfDAM1p8K0MbQBfSZ5DZ1ab/3t6FsDrgcGSl6vNtQ
6xC0MbpIrnOhnCaMBoJJBMzaSAkk+uc5wpbWYbT1/zQuT2+pXZsAs8n2OCJBTw7G0IRepYX/hzkC
9tW0Wcs4QNG5PB2FvBJJzowUxxCE446Lw2w56INvxuV44f36y6RnKAh9bD6QGJz3ek2td+ye7dpx
NgvKl7aD+bwMpgsb2L88Ib4uqGWpUtLdOgctyjysGpjoTHo8DrdUo6DKjFX/yFp+qV949iVdJz1D
8Q5zQmWNPT9dFZE7xW3amcfeGpOHmIIxcVW6GsVxsvLw4MpmeonLAR7DxzPjr+NCNUXXyXNj9NNn
pmeYWZ2yMY+kDX1rqI5vtCHZu5P7U0pgnvrgPH884F/vqTDX3cLqKj63pkxK9kDeEpOPCVwkSpO0
qdCyg/RI/30kZuN6llrnvfwDW/3PrnGARdAmWSwgZPXGA7wKwuZLuweUmv2jPMvlsA/ijg4ikqE1
EXC9y/8Zyh4DB1UKX0hzDOEIZEt707qLdmFhfPes1lEQ+vJuMQ4KrNNRMPrW3Zwx6aPCnOqNPdfV
fWdr2lbJQsBOoNmhOI1H2bePH9m5C4G9Fi8Bxff18M+ReEUW/vfyDDOz82KISgJSBnvYkGsaPTuq
GMCGVU2/TVXrUG4djOTQkS9h+bleio7MhiGkcFk0+AY+/kHv3n4KELgkccpw7KBydLaclSxyurv0
xXGos8Ur6yImzELoF9QC6+08+Q4xCqIVrKCoROhhnj1UbQqUFc7gCzPhBluN0uZhnspgZ4QJgVuT
fmGx+ctF8RnAk2r9MZ6ea++cmQAgQgzzY9dFOCQr0e8yMAr/+r4j0WQjhyJBUgaAy3ryKD9+DMb/
tFxn9wg3EVPCXbVXfDdP/rj/zyF4Nwn6IDrUnRKfIb7RJYl0vf/VD2n9i2L6UiJdAkS8oVNCgE8u
3aEFJuLm9y3pOF9HdjYvI27Q32qyDGz1yZQ2XhGPU7DlU2W3+0hopBYUBcEzUSENYElqoA9URUa/
go10cdPO5Vz4aVy0j+5Ao4rwlSwiFyfQiZAlQru6Eqtn36sqSWk/jWaM1llMYNCGhGPSDErsa8UG
jFiu70OL1L1ts9RmsJlJnv4BDIOyetySt7Ytiz7Avz9mzUo/CYsfVVfNwbUdLIHYuoYc+o3E2d2Q
WR0Ybyqx+3Tb9lH1OcywtnhJQot/MwQZGCX4JkMMY2dTNKJzdnHmTIUPxlA9kjglYai0U5cTOKMr
9AiGlvl1nhOCnazZQhMqD7SYjhOBcZozCJIkLdLAGGw5PGGqdaKdHtu12qA4zCEDIDk8LpKKxZ5w
seix6JEs+Gz0otvJistsm41Ef/NnFOI1J9ZpkxITY6seO0yYthFq6SzA2NhRmCZraK6fFgO3MLiq
Ki182vY2Leq+Fje1rRE2aKDtqwk1baqnti2w8GhGMn1ZorJ7UJEm7a2WJCYC6HAGVVhJq3orQ7k8
AASbHOJrwF5uc3uib9IoUmR9Ki7IK2g+UhtfZrjLm25I54MWGeNApjCcAViYmRdH2nQjEnIpiO/k
RwM76UXDcUnZ31xQQzSncflMV6mbD0QiNGgJfLYW2SctnfNoV1WB/TTZmvki4EAon9jw/otLykuy
hZlpfktlkv0KOpQOfkuM9PdQTplFcz8BzxmS77LGatja6ngo+bUDZmPGZsVMNtHY2UdsbIbGbY3S
z+EACsXMRk54iNQcuUXqMdxxUgH1kllMaa/qEnafmILLtxL0VuQnepzwEDjpHVa6xasSS38NvWqo
fCCWC4GZHKdcj5hEOW4HnXywDQGsfb63GiebNmk1BdRoyVCkLOHqC7NKAj30nKQxf3KMnuJtQ9cZ
5k/W1dzJ2RgMWnhVfdUFiwWVT1X59SQawKglBI4fa1DmA+CG+L4csnikmDGlioIHPuVtOyM/9wtR
RF/00F0+GWZB7yPSwu4BeF/9BT0BKsYxixFrhH0/8YsIBYMCtxjzLztZ3Oh6rspW0jsP0yNNsWHc
cM6yaKtBOCYcLh/Db1Gsq9fShfLgT6Y+/iYCmECTtqM5Rxc5qgXIbQ1mM67T6KvmustPMwnqt6KN
m4fYTAZ4jLYz7hItKb6lZdoRNYPteePGZGYSJz3ZX1w84cT3DAiOVorZH4JolPyy0zCU+1LquXld
BcvyJcwiLaa3JBGZlBMJOuDsXOc1X0ZIXRZIkSPcNMggy6Qvr3FGHqanE8eabgTlmft5saa3sRC0
+lEV1a992lHFi0aZbsCV1Lcl+Od0K0Wj382mpUdbmqLLk4prnXh7k3bS1hgbwgjrcCneWrwNEZRs
jcxiNYb0nYsOkZBXWZQdEYY1+UZvoGNstBZ90tHOHLyKZWg1wieRzOaXB3M3bKzBJeq5k21FK7GP
C1jUMB5p92H3nPj32bkzmdGgb4lWajwaKB3ZC4ac72YoIgfiertstahnyp/wyD7Q3DVgpiFOULtF
43quQzt2Xs1S51tAe45ywiydXGwsnXBkz1S1nW+HsK9zyPYL4OBxLhc/1dLaOJSW5CqWpY7eQoHB
eiMDXLmeodhzEHbmQOlz8ghDtSkK87NJZnTtB51yHhQh1CzhfROC0YeqpfwoKpYd2heWalVP0Q+Q
ffrr6KQVZHFy4m7cUFfJfta09dlo47zq2CTZQvUSupNXtqSt04RNClArKDjNz2GVtqxepM19qUcE
CgfaMrW+cfXB+kLIIVlxLjUk+s+LU/xu2iyYtopPGsDNvlHxjmQnlAl0sotvDvat6zo3iHXqS8Vm
QM5LugLHrKX3NaPKikNTNuVrZtoxUw+SBGGfRRZ6Vt8iKUwMt1N7O88MtUHdsdzC+rN/zENTxtBU
DbnNMreP/UEtdCYj2t6wNhOt/dEgOYGn1Sr1UqVK+55gHYzJXFXWgZygOIKskiS/Ol3jJaRbEBa+
1NPaPqDMCX9NfVx/ndoFkCm0WaDPNhAFsUFzRCs0TbMGgrxeDN9QFHARHYI1iIkSVYUX16Y2XAPT
JZ7ciIa2es7qyDIP1FuF5hOxTvJSO/MDPVMbs8yTRdPYe4KisPqiCVkQ3jmyvqNuBn4td63W3YTj
POjHpplQOHnlIFPzyOmnc0Hw1Y7wyBXu9WeLlNPh0KZLmq7gQeeN2HsS0+Ii4sHqoRg4iXea9iXJ
k1bs9WwAd5DAXKNq67S0nFH8BI+xQr4wT539Sw7F9CtQIezatlYwcIvMJhfJoSkcEI02C9KueV4O
7Jgw+kJRw3wwK3v6yo+Yv2KcmB9TWae/ERS4v0iBZqJ1NOqvB63mh2ilU257axpZMbPom4Zg4jd8
oWWk+rH2lMc41mxfI0nz1whl9iUthXpAveg8LGTisrtJSuLAM3BFB7tvkFlQhqTS4DawLfxSS10a
WpFQsY/iErFdpzVrwiKuiO910c/xTZy2zROrlG5vSyKD0SVVNGq3NdGtcIKHfnnrqKe1e/TSA0Er
RVO4m7wtUONAtqyDfU/EKuKKMar6nUEuobWXMwkJvMLB6NNfSJItTd/5zR0KK9qPBvYTb8FX86J3
YQIew1kGw0ukXd3XKou/J0HIryRgnCh1F+Zns6lovPTYhUeggzMf/8+aiwwQcg+FN6tPSUIk8CUf
va5BwrNjcckekzYfPxVS9K9NhxiQy1jTK8e84X6SqQOIFQAtSNM4dwLCNFTlAAA1F+EFY9Em7APX
t4VGHlvFgjJxRSRHW7QbYKvhQ12rAXlJl1n3DnMfpjasId1Dk8hWUychtvLZEsbDzuyJffVn8qRX
dNyq6lnVN0/dOKbYiCwFSxIVUfy758igH9m6jtdOHdXTwRnaV30KX1ewNFSmOeHs1+vJvG/ZcD63
ZAIDDFWIdohOU+VtKmK0iUwz+6ZWMuQmJWZMgqEuSX2UTmeR00hUTuAthH3fwooQFBD7HnbUuNhV
70mzDsbPeB+j73qT6TeLnpQ/B00bbjW2rW+Gm4FdHCbQEj5B4wVo0gz6JL3ZBUycxWubeHAkeapx
nmeNLxLSSw5tBhgQfXIl36xgMZ9DtOJQ42Q1XEHFs24HvnPz1l5q53YKegMdY5rMUA570bG/R6kT
7HrI6jkakMT9SiZvHl81acnTEg5fUH/otaH2qUMZ47W7LGSvNWbLIjsCvHybwzH0XJuiryrzTFzV
HHwHv06KanzRrHB5En0IwbCSJsDZyFiksxl5IK9sFmz8kmFbGXy8TJ7hZIXtXayL4RUEfUmmZOW2
9HeWrrqRnY5kRg61bXldrRBr9iPSOG+qG/Z6XZKA+gRBndTbKoPejcTDjQ6TESSfkC6aCP9iVMte
buvJa6pM7ZtEUMWWl30dsxJot/HUk+HgEcJ9rWXdt1qMhzqZATM0/COsJh9EKNM9IrpE2c19pZad
ImvVQm4/d9puxuH0EtQC3/nSz+QDi7rhmwy+9wemlJvGHftvaU8OXoS2lk0g/5a17pNiJ3CXkHj2
DYlqXmyWkL7vrie47kFDoLQp69C5hRSgtg0BNKld+kvaPYhxjUsdGoVUClbWlmoFijVQzNVoP8WS
mHA15bvRlTWBAbxzHkpwDlGa+oTw5wo47VYvOoTAQX4rbJzOTZBmnkKUK5GGe8YYA5q15Z3Z1ohA
QbJ/NwJz2dpTET7nWkRAwGiPV8TD6PdJ6Lr3Rm+TTuiY0Fnd8iqxu3arxdK+77UeAmYKwDZucveL
I9FDVcGzoBDgx3WwfHLdIH2co6L09fqHFvtxN41wnq3bBBFYvcSHgfVx9ZvTA4WCov8YWRJV2N+N
S/ojMBGFYoAhxlTzagtacN1sESJunMg6kmZ56PPxzrYX3yr7Rz28QUMKdDL8GXJKTNOjbvQ1bs7x
mfRkf1iyCkHUYHqL/dywTdTMxWPv5/VgEkbq4+FceJEgzDF9oaTsJ1b8dVmu7QF20EAIXall4U5D
1wCte/Aj0nRJvO91yEydiIst7VEwvS4e1YpHQG2UkGOErPeOPVGVNEJ7N+fmRixFeq2RvLntjOqN
wN58o9E8gr5tBF/44vMmIMg2651BjEvtWUY071U2+YtlAX+CFVxEiy/5pg1uyUegzu6TtPoJL27r
BH1MQlcn7+Nafcqj+Q2Q5uLPJDJvLaxde7erH3MnjJ/1Kjavh77Voe3O3RGRnONbS9R56ej6xWSU
29h2yAIY1QNY58knpfkqT7LHyBLadZNUhSdy8c1gwwpa2Yw3VVk2Gw4BN5jL2zu9btxX2y5/CIp5
vmFlartwJvdUk91Ax9s7fGe9zCDLtW/i7/QTmuuwnnIvhwNr6eWTKZLHmZUBseK4mWrrCEro52zG
z6L+DBPvzemXXSeMq8rRkXR2vjsTBBE7jzW2dkBxL7qzBMj48EEMFqcYVgUXwIdfae4hb/lPFboA
Uhpm5zuR7d9cKb9HmfgiqHqa6P1XlHUUwgXoOT8iynyZJ+x4NIZVXr2YMny1ifv+FSa7jKWX4EK+
X2ngZ+P8bVqy4oHGItL38muoVfMtcu3pSRaRfU0UN3DA1vB4f/ekxlKaTtmsq/bYGBXbuLydQYFX
9aMokSWbdt5dVXZxYIFGgZCl+uKpEOw7qRa/ONKxvijTd4hL9MsEWiIbn42sol3XVbsy6r4nsQs4
GdGc4uQYfGKnXL7J2HLfhsBJnnjzSY7XUavi+vsacATfTa64yUT4lJqAjzRge7eBVZInK5dUhzOq
Rds4QfzPNv960uzbibhzgZRwssvvhWzjXRcRW+/VznLPZ20ncucW+OIBGK7eI9qL23DaqKIwj3Y0
1b7rTMbvyV3ijTu6OF5q2PbjHXMFavZLU1AHqbXnKszY+TfypXPEXagFNtqpatL5cdW1nI5TIgO+
ljoNht7orSviVMSVK78zzxcf2bwoPMyG5MHCXjrinniosyRPNw2FFh80uHFl1q3l+lWcuF7gCMRR
NSiEIA9nUktz0e/drAwFPZiknnZmWxwISi5svjQG0VEptNxtrlNz8GTWUx0LB7ZQOz612dEGjGd5
da3pOlGlrMGgrqLk0dWnLL/R28TUnmTW4BLbIIW19G8sa/+PvfPYjtzosu679By94M0UJj2TSU/W
BItkkTAB7wLA0/fOr/+BVKqlWj3/BxpIKikzYSJu3HvOPpBwtc4xCKYt6qK/JbtzeKmR4nJB56a3
z7QLc2Ujy0rvH5cqremPrE27H+lgFBGGIRzFdYz6f8t4LkGLyz+ocZGSAv/ZMTy5UtxVHszCs9BY
V00DRK6JC7d6ktyJ7sNwm8Vggy3y0Bxl9mHqzaJs+M9ZyGmXxWRbuKUS5QJhRgSyGt24W00SjeY4
y3Tbp0ZTbYTo6i/sscrso5PSd2h5NLooaOy/Kmmz5Q0DGIftVDXDMwj97MOrjOzFqPLR8fN2knRf
6E6/rol07tkG8EvIyazf6avoRkBLZbZ9QXv/EaRvXgaSELHpxIVq2C8KozADsh+qi0wN7hmyKnPZ
Fzr2qlAd65w4CUMBxymk6B7S1B3gmqRpxMlfFnu990bOty2pBajhK3MKgMgJCP2sPZ+x07f8r9dZ
wdyhzZbGS9Y3D7oss/No21aUqA2LWJnP55Z2xsZTm/ZNx8jU7EyJ2WGT9grycFT99PWVgToTAiZv
YGBYy3rsAHVfW7vrJC812cpEhRBgH4CHFpwyXS3t2fGh7YfLOFZvSk94LAle13dgWd3mlftoi3AY
RlDgjkH6NVoLo/1wiPUx8Ce5juDWlNSwXluQZ9H2CrpYhg20nXj+2SWFNjbPbAnFF0hqNMOd3qJ6
1wpd3KwOkL8wHQqj/zJJD6FxZhlKkOpYWHDKjfNnMYhU88VS0EpJ7LK5pETP1ZCdqmZk/6o8dnCv
ix+LrpBvJOvEcagT0vWzNGlTBHkMiztY6kKWIekQZA1l6uBKPDqFuO9X5yah5fqej5Ucb41ibQ+e
Zccz+6S7sHKRB0ufOqOVyuqXweyXsaF8katALrRYjJOWGrMSqbNKfQbUtNEicNB2jx/CXu+zclEe
pi7zymCUZkOHXQMa4jdOpr3Y4+o8eHFFVoJOhshdEaN99stc69/01G6emm4tH6zYBmBNn57ijNwe
4hEoka+qyrjAYqHi4NrWbSaLP4xV/jnncE2E0lejnc5c5dfRLTwjq29FPBClo8SEIlXj7Qpi/g+f
8s+ZFacidHqwEq7IABCGf59MFBlk9kTt1P2iNNq0pXS370htfyU9fI6wyGnRMtvxDuK+8YDWrzhI
OnGkvVjxH+Y6/xh4ogVGPWQwQ0O5xhzt718kr9yayrhAotulwvanfKZpWCmNPK1W6vzhZ/9zZmVf
NaQoo5j36+6vY+Q5LTQhoO/tG9p524Fj3JNkC4kW2+LNbyz78Q8joOtM/+8DIO4mNxPN3BXs+ate
Vht5vjjOQi8XXtx/ar1pvwPMQ/5WNcVAG3LUCMcoMxNIOw1xS2493hwfwndib//9u/zjwWKeBaPv
qkeDrsnA9e8Xemzl5LR5bO31yWz4mJlABx12+f/5U8BaX3NKEUMzSLvegb+MerUus+rF0laucD9t
vUoUJ69iLPXvn/KPUS96HiRQHPHAV9mgOP7+KdItSA/L4nUft7Z2djj27VrbmJ5s5EQct5JxYxD0
+YfZ4G+eVJyIqAfhK8LN+RV8gbDLwrjprPs+8xiUsaMxPAL4gXRk/cNL8Zt7ddVhGfBYsYf+w9ou
MqXrjNFd97Nerl/a0BjnxDX7PzwRv7uKwF6v+ZHGf3Rlf7+KbkyzrFvVdW+bwrjFU2k3fjFN6WYc
unpTGhwl1QR3zr/fu//IUf/2TvCDrgQR9HwqsopftVIWoVIwue11z8QqBaQYL1SYNnD8n3RjyQ9d
gGCM13HW/GQZcnlZ6JoSWYAwHFR23xszIwl5LaNVYZ70LlFo5rYqM8peu9qu/v3b/uYaIaBBjAER
kuPCryqJ2XU61SMYcl+RDYKREqYs8Q1htypDqJKd4KcNEth//8x/rFIMua9UNLSj3H71V+NHVuAE
rJkK71MmbL2eibA0cuZyaf5aMf799w/73Q+kULqim1mhINj//SFo3VZmVFzqvjIWAHd1MkFkAzE+
RNJJ1fsK593jumTa+79/7G9eJkT84CtxQV/5V7/sP6npzbiJHTp3QyGOsYV6oio5HdTWHw3sv/ko
hC4Q5wD3XKWN1yvwlyXJXgpEm60+702v6qLWm/BFG4kz7suqEn/Qgvzus3hnHZcFHynKr0oyN10M
F6PvuvcGs3nTrYVBKsR83qti8f6g8/3NYwIAGM4PAn9AS94viyA1fGr21sgiWNs2gUIUyMQUluKQ
cDtdijjaeP9+036zLF0DBXh38S2wY//yiT3b9KxeV0AR1+2mMguVVktp3P/7p/xugQBghZRSZ+VD
X/KLOnRSamTmGj9MAFr8XHl6b3FJMWof0lp/UexJvSkzbMIoYqs7j830yHDXfp9LVIi+bmTzKY6z
mQDcGDEFLcNky9x5+cOd/t21gHtH9U94NvKXX75kn1V105nKujcRpoX92tfhMA7jH5aC333KFazL
RbjKZH9Fw8hk8eap85Z9vLr6tsyYkrRa8idt8e+eWgIiWHT4OUDhfvGzpaU2xFPcrfvFWZWdXppy
szCR4diPuOQ/N/f/Q/f/i/X6L8/5P3Jvz1/Ne/E34v71z/8vcd91/5uH3aAKv7LfseDxb/6XuO8S
024jQ7pCla7R7n8JETGIhEfcxYMBYeSqpmZ9+H/Efd0m952HBfU/BjHeVv3/Atznq/x9k8BUaqJ+
hBF4XYL+snTmSrkkg8y7nVNY3R3+zPE2TeNyj357jSxXUe5UvSZHxBsmbB2ZgmlsS8Ckss1ZX+9r
AW+CnbmN4q6Md1m6ZJFn6ON3WWZ2CFlDfEhjnHaucK6nyzyfvoo0syJ1KIugloR/gNCUG0RT+hYZ
Y/qAdr8/pzXxcmZatQKctVEzcJXzjVvGyQNtuTVCLKF+CUDvYY5Cs2NIJJwdzTZx56lMQepJqo9k
SkGioIB075F3anvbG9zXCX/kPi+LgvzLOX/DYQ31plXISbNrGvJyKN2jomk5QSWqcG8Y+9A47SsR
IjysDnJ2nL3J1Hnflqlzf20wnY1Uti+tXsdXXSx0f5oXWuXALzCNzdy29VeGvuOu1VMTJ/uYKm+O
RKHhT13cnOEVtDe2OgEAyUrrMrhOQEAJ2fKZ0M74pOYdY6flfsqb4rXUreQpE63N6pd7DDo8Fa6J
mRJ1ONXDcCxLBQZyQY+RJqAg0A5Dg7sVhTmcRjLVfswWTR7wfP23gcv9zEBy/Cmgk57y3iPsFSQE
0/uZSYc/iknbt8xjXmZbaGHXr8ZhwZmboY9KE6KUQAabYZua3UvM4JjBNN60z6Zdys9aL6v9OvTN
T2FhqPZz4lfBb8gcg4G6hD068E1vmN11MvKgVXAtjIHmoMekHAmU34r6ZS60nc18AawCYXmZoGu+
kvB4n9D1akyPSfZj1VAqcoxyIoCA5dbBZuorOIRtQcJdkpq7VBvOhpb740rLOuGodA/RVyP1TBqE
iX8nhqFtMyMrAubwREeRaFjl64e99Duio7aKJjrEX11OX6AOdYnAfzTv+8q8cm2KdRcLJUq9JGLk
8o4kACCLe9E5XH7nFXNxR0Om76OEVX9KfYxDgLTfTTPJZ0DEfUQGDW9LgTPf5C9ap+/GLLOdV6Qv
0mP20RudOELGDOf+w9bpiZoYzQeF7FrpkMgOn1/Vf1gaX0sQyxinyj4T+dZRvOqHvszWxi3v0eA1
m0phCk4XqVAfR0ypdZne4Ai393S3fVLsoccw2HCq6Q6fAxVvKS/SiOmoDuM26YudnlafKEpdTMJl
VDLKsKt5b1jIa0j/sa/OF/ZpF42B2t6a1JGH1MnCpLbe3Cz5yTz7lqkZyHTd+soc+yKyWPqlbBpm
3eTRmjTlfHNOYTPRP0MKpdBOS07lynC4B3BBI/nipF6UOjKgaEfD1xUK3zG7X1Pnroyd7qn1lAb2
Qia23ZhveybhZ0A4wUwIaWk3eTiA15gdT4YFzF2J380fHJfQa40n0TbNCnJ3+aJe0T9G2W4I64mx
a1nmvjSLB72tvsfiCXmBGsAFG/2Omtk3eD8hLsLroN0WqdpQHyAT6IQtGXtPG1S/4617dCbdvSDI
5AGZv2wq6gOWpSdogNVlnBV+ujv7DdOYjYdGbGCNFQ59RUJxidI0HqoWPVKX3LkOnX88o+rd0iXO
dzWssZ8uMblq5RxanTDOjrm+g2pVc4x4TELBNaGUTAkdQ2GZWjZZmWZ5Z3fd+D6b3DRtrrpbSaDu
Vhma/KzS8MmYj67DseFYFE6NFh9EzfjcV9YV+MUEBCJliT0iJbuFRdF8LnI13pVaZp9r6lVfRqka
l6TrsYi0LZBVr7bCwjVp4Un5bA0KXQc7tnaWoj0XNTMDT2t43HIOca41St/2ZHdY6eVxDpxrxmLC
tL/d2ThCczKD7pqMtrpqjXB0+FGgcRuAKoeUYfNRY0pyqJj5RMWMoEkb+jMoB7KYCNR+bLxmvNPN
+VhVSCWyeXonilxcqmu6nDORt0zIcHwbO3b5Gdex81kwaF18Y6zMs5fzqpJsTIcV7KBbBVq2zJGL
kuduXqr8unEtI3EOj4qcFsQU2l2ZaJ8rsYOb1CJl2EKy8zgpzRWXpakJ9ImVcCUh5lOh46GO09V5
Heb2oS1VqZENOsTv17lV0KAECOB3brFynwAU0Tpn+2BJTUprA9uTPcfTih2wmsW/glY5zhuhlpC7
GGZzb2nhgvDHDuLU7j4am5kGun55HEh72pOmKc9OrVS5z+Zu8vCtUmsilrEiNDMG576Qo1GHgues
625IBxv4H017Uy9or0xeEnp5axGcB+2UM7hRDvZ5HF6Lpis/6q4h+VmAjUPMRyizWlnRAEtEY9SF
JLUQG25FyWaMFCJXHIwwubLjJnLrsTnUqU6o9cwP9VXUmz6yVB9hUvUj1uCoondVUSrP0nvJU2G4
vrs6bA3eVWfpKm4XdF5P+xdJfWAOkxeuTRcBn7kkVmJAsbkOjeNgSIoKwp0yhtNgwdHIUUzY/WZ1
u9dODKGczW9XnUGNtDPoO9IuuTrTk6zBL4wY/AkrI2nL51VymQwqCFm7Q2MoJN5SjB3xm07+Asko
sPt1QaXLxsGIP0TyiJqyjTe1/lNxBgJ8Ew/xNN/Trqx9bdrcw1F+lKI94edyrk7lIpwL+TXNkuF5
p0iL5UVCO2H1m0w189di0neIv2tfzBhxneXgCslUmGQtR0Md1tpBb+tgTuLGCwwDcZ9iqQBnvDDN
Cuws07O6KD9mu62YXjpWkFEzHJcJlla6Gt90bW5XtECoVeXBUMydJ/KbXDDemQETNSv+Ctr5n45g
ipotKwwezwwymDO+Jo02coz+e1FtPEG3ttW9TaVxmc1k2daG0h6g6/uxixDeacsv1PxINMmSzVME
aUn7gyJnOI4DEbpEiWVbz220cDXkzThZ4i4Zj+oSKz6pYToIpObowHkTV5KY1iNyam8IJJheiXbc
GfM9Il81GONPVGv6KdHsCGhVODDQCFOlCsx+OBM8upmwxyYQzfqhekmrESVkVT5rFnn2NCcW/YKv
+qYYlr3KEO+QtwgruS2hlabvMAMZf5p2UA/MZ4Wx3mGIOC1ZfYbWcpkGeH9pSTA6a/TO0ouXFTXZ
xp2HPUlxN25mA/oHK+UczIkEa3MkmLREVEgFcHCq9LkvFPOhWt1vvV78goGWm7bEWIvXZmagCgDn
03PWNYJbKOScB3MxfdhrhpaEOPS25GFVmC6NZvnDlVl+QnYVCJU+BFpK1OTW2SmERqCeAdJsfoX1
n902o9mF18tkoYzd2KXV3pimYp6F/cDI8BkF/t5SZNS2WXFvjPM34wHmZHWt+lPPMVi6ZvdTyaxj
n6BuHOPqiVi3Rwm32VfL/sQzKyi6ylfXyxigNdINlsJdecvExhS1ZMtbywAg3AV+C1ngQNz8oSCJ
3FOEG3Rl8eYUcKJQtCa22W80S+q+tvCm+WWlxFurTM0A5loTiSo/y6o+lejwfDJj7sfE3jUDJEXF
fTRGSaWBP+dhhOqO6o5oPbLz+qzmja6XYMx+5q51GQ11KzHqpFfhpZQlk8vFO2nNimm7ZUI4Xuyk
OArPumFAi+14QjxO2OC0a8Tg1iG4O0bxQPPwyEMv0gHrKQhacLjm4SQVM7JmAZ5n+gTTlW8sp1l9
fa7SLVC+fec2Keea5YuFXymT40ItugfVdNATjZpqJRQaFTrbSq+jtWXW0TzQZEItI1T7SRHGAUyi
dVKb+ug5xBoX+T3GK8IFzYLQ6BYRnXvMFfWxo+TRW+OjnTpOCoN1O/Usos1kBPqq3caWoMLN6xN7
0kmN62cC49sA6skhYRF33XpbM8pLiyJFJz/cqtpt5ur73l7urnJZ7oiNrGrUeVn1NaeUa46IDx5M
dfCivk9/EOJ1k694PSSBhd7gW0rGOt01j3YvyxYltledmRTbbzHaQStXOYZN8oMHln146dItkVuE
uhJRxgb6bVl4CtgeT/nCuC7Rk7Myw9By1VeKqTjl21phno0UPp4qI6erHpzMQT2uayyrtXieYJHy
nqChY2DL47ASVWPXGP7AlZFM3O697mdnI8ZckBejBV0fHPaWII6fFW06OHZh7soCERTiDrNQkFup
7Cx20weIsPAlCD0NZWKtQeXq7mclsvnHaHtENB4yZZiR6SYRHbSTrvJ1hmFCKwlhlnNvSwE0mAUJ
ZojxnaHbeqJ+UmZ7JxmuihFmVzVAKTGEGSitua2a5Knqr2WIRxBtPwx7tybrcTDgtPXd8FBKI+UV
awngzkd9k9v2XSUQV8EEvK377NMZlDtHW3eTY+GM0A00bd5B6/Rk244qlHiY3yDPtHSTZlMwkS6Z
ldNZz7VX8F1tYOj1CX3K1+ys2RmNH3HmevWx8EeGWC/Cid7ShozpreJpr5OuViEPc3+vISTaz2rJ
n+45I2SFnfsskT+gselRPSfTpXTL9Y7+Xu9rmRrYncUEPF8732mqS90O95lmmoFXYvFvpupkNHa3
n5qxC5VK+SjH9Cdi+HfHFGAkiSViPI9QCx3lq0Pn7rWSzm3pzlnIOaIJcSbwMxqxtbXipDoyZym6
Du1L0723POWxVYpll8eNBcHPPUqv+SIoQGI+6eajYThlEBv9FQCoJdurnsVq5oMh1XvuPFYHy8qi
a0xh0QMcq0eS09UeUT6PZ3kzDLQ+iNWM6GeQvJzSH7AzfV9AzqimFu1PGT/05ryRXQMmSRlI8xqm
YxuXOztPHrWubLZzmw3bXi/VEDr+HSP9Qz6Zn32GXMW7zRM3SEb3M8lZ4rwh/6qQevh6Z0aaTlNA
pZcoPf1SejIYF0pqh8prMcGUeGgxk/ppqlFz4tLeJml2bPOCyOUUzh2zchf3sobwV5KtDCbQlwsC
viFXeVF1J2ryBZFA6y+pt4YZfqlwVTvyx5WOX+pw7GxRQNsLWsJp6KJFMRH1Tpl2ahQbSa96LK11
ipQpuYWVuFl7uWJby6KFu+p37UvHKr2XGgja1LbzMGniN5bas+nFDwWAV7/N6R0JNgy9kyAgu/S2
jvVXbKEXxqAisqXsT2nsHppG/cik+zXW2dVApeXBqColIpf5TqvIrXdyl2KDIbrPvrpRpmG8q4z2
RZuMJzdl17VnEtvjMUpHa0t8KfpAuK1Dge52Nh/LYYx04rAz2Q+8pOleyWCb6v0HOfBPOWp5M68v
dMvGIBFu76/YNIuluEOe8R3HyfVJQcSNZ6pmkc0CBarfRiEop03Ft4CaHJB7f28o+UVtVp70Ugta
q4ZeeaW1rux9gqfHTKFiKAiusGkk/MAcOt5aYGIbZf/ZazIOS8vcJHpKPWp5G3U1b+oFql3SbWIz
/c61bCMHy1e1eXpKOmQCCsVoQ3sF7j+nk2Zpn41M/yAXGDBm0/Mn+yKPclW/Lckw2zYtc6VijvUr
MlBJ7+wCh8PiUT9wcAoxe73yjQNjKu/LsoVfZUZKW3a3cdpUB1IE25fJsNBx9i5NoCF7YyB6WZa6
jzrDfqgTLiIhwuGSUQToqfXczDMHj8VBo0fTZxTtQ058ehpnIH/yeYub47HTnJtqlTd5NnE4KG8K
6wlYjBsCEnzJcHkLZfnCZnDqle42HUSEF7vdGK6Ci8cdh0hRzLeyMkMFO1GUcT2YN5NYIjAJ8ig6
ZYMHoN7rlrLzckPlQTei0jJS6suk8WUSH2wGGyjjXfQ8KJdfuuviAgA4tqyXDFyJBt5t4yjNvq/W
U2+vG9JR7icXGeYSp89iTDcluuANWIRj205nbdQ2+GbuRrLDOcKiZU8YoLkrJw4ZB42ZiBN9Aa5r
dezMot94wsGjI6+h9JfpKuhh7wwcXUER1WDlsdT6DOz11oNQS/0sbmMT3gpit11cVZvCpFnL/iTU
9L5YqxdzxuJrT1f0r5PTcAFrswhNBG6l3kEvxK/TDQHOb7kleKDl5U7Uh7l/Ge1qlxmbK1AmGK2E
qSa9H4YcKv6Cz2tCU5+rQzSmmnORllgI3LK2WhJvcz12N25HocKjvp8MZIT5UTHdk+PVtxw8D+Vg
/SS3wU+F9jhPRQ/0WHlOa1pYuNop6peXMcmgG+rUAM2D7Sht6NQvnqDSxkHo991i7OT8oGL4mDrO
/mOcQXyFFpKrY/+jAHKqqP1RQVCGyKw70D0lg0y1kS6ORsjfXAZkd8GaLo9IRG+xxBx4pU7GKp6m
CYArEutnsgtJCewy5FT10arcc726W9u+SrfXRrtb6lHnfLUE1jQceSlCiCKBphnPMWcC31SUnZE3
l1x2r3lD1aY53bhFI8G41oibo961R5HS5rPM28wChKsXe3d0b8lzRfElwhmPpoPGnvBUSwQaPbKi
5WinX8/K3Y+mwSA/2rRldbktk62qL2drqVgF+uqAEg+tJfo8t9Mp7ROru8qR21Cl0Ddtis9VZmfH
4OxXwkRgRB+kLdovKQ5uZTKnNwqIYNqnmirP+BPUoMW9SRCO94VFofY7j+dbnVjrJlEs92M/ZpFS
D80LvUUjJ3s7lZxkEqpzVH9hu1hvzjS8ATbOwgI75ym+2mHVtUvOrtftLCEPdrvmGzAp4dLVlFnT
Gphlb+xq4OXWcNCy4luiw3uyVYS9puV0pCZyUybhTXfVivdyyXBGdz36cxuxGlIZDqtuPh4ZB8Lm
LsQJf92ucl4xx4po6fuawzh2kzEi1BvkNoPKeZ62zCmDqWueXCt+K0pPC+m/AMd794rkUZ3mkzvF
m3K9L3QKx5ZgoMn9TqjUTSYTrmP80Ivus1IbuKdZNFuYBSzlxeqcva3b0SqLHRF5zys0yLXKfwLt
/1osypUhfVD0O6Sz1I7OUbXJfYf26w+2cRrd5BTnTdSAbMpVO0UTrOSRp9u13+e0UzN7Wo5qlpg3
mZ3JoEu5Cx6NqeU511s9oGEt2Xm9S73mj2tXXJiPUN66DAViWkcdxzvCZtBEzzJ5tDva0K7HmkLH
iPWO7KrW1Ldjlb4PqqCMjTcOvpiNbZhPdtxJ5ijaRcwKWF2zMRBF9nKDsm7FcjfWm4WWZtQuNzrW
yLm570YzdWiKQrheqk92b46EeKEgLPDo6mlyHgbcxJbzPkgNm6a0No4KFU2jOeL01CUDbrky3aIX
NoK0Vs89T1Zvzw8c4G5JOl7417Z9slzslXobeRm1q4Xe9oRvyQm7WfkxduJmymh1K9lPSspnl4FU
JBqeGUH9tlcWzfFBv8aR0NVDWl57oBgJs6tpNkHY5msMCDLvS8eh7jtpvpvT7Kq+HwN90iw8Zyoc
rTWmTdx9D/Q68Aal4WRm1bFi5DIXY5iVtX4HWD3bceJvjl5GiUYjmgqX/RJHnNdEk+6RouVlQQ9B
aMvMrsZagq8I83utKpdmVOm2EFdHBaPu0li3N3mLqTzTfxgjL86KvzBt8qPVgvWZ1axkbDHw9hV6
Td2y2Ip6M1lWvysx6BymfLUfq9YbSApDsHqZjdqCR+56P8BZLTddXNXvVk8TjcUtQWLSa9q4Ge0S
l77XIwDqxez6Rg3W3Uzu5CJJdByZUs80+2f7sWhUEmuUuGxu5JjjcqzVeBo2uGrbPesOzQN93OgZ
ZPxFxUho9RdvrFPcCPmnuhSnWkO9npdXWMB6g8+qvxIGwt61m/NKu+CjbeLqMhcY3q0id+8Sc6Jx
Py600gq3BaowJUW+bYaCe5Xo3XuuThWvODWwDhK47Im3yfSQNNb1ACo/dzjAzBQgDWEuEzmwMGhH
FS0yimi7XdQNvAcNM3FueD8bLVcY3dC4Bj/nHmtyKKKCg1dE/ke7ubKrr2WGFq0YjU8CotA5Ba0b
NnLENWla0NTjqum+Fti3Af6jIXJGvqOoRhDn8yqHHXFC+kHCPyBfMFPvkSk7MPhcC73IimHRp7KP
s0CMvW5j6RiH/bTa40dit8XedgSHZq9d0X/1UWw1HP4VSsoGE09Ql4s8cUWHjct+rG+UfK3mYObe
7gbqHD2I9Q5rP+36ct6sDgbZoCq6eati8rpdjNk9xcrVdJI0Wvc9AxzHc9nwyngoqZ/WqS+zwBwn
ukWqpjgvINVk1Ium3nX6wvF6FZ6xLxHxHPuO2mqTxwo7kZVWGW6r3tRObSKpm6YSIn2cFNgI3eyH
WEvlp4LzePXTbrQ3Rqcl+1grm43Fx1VU2sBvDJ7Y92TGt0D3Yz1bTbpumNQ6FV5xgaGL3Nw7c230
MJ68bjPwigg/jwmRXuyhOSY0gnZiLt/QU62PmqbUW8PjlMF+FZ+gP85nl3rmQg9j2ec1di4DGiIi
bJMug9WYe9sY03uw0eZtOs4iUjGkbKeCQ7yPEcCUt5x1GMu54GIo3vHqr3vIhQkddd7+jy7NnXO/
jEDHasW7dw0O7AFhIcqNQW8nauZsmXwl97K3wUu7GzN1i1up1eZRk173hm2rWw6it/Di11TFJ3rs
5GCrTqb0b0SpDcE6zVSVtdqU39hdDDx+RAdsEvTT2c5NEm1m1pRPNEWShfFjdSyqkZlTMeEBK8WA
8WmVI5Z5S5+tCwuITY9GYF3Ur4mOWF+GJgmdhmm2nGrscjr9i+1qKvG92ij3qPy4BYrLshhrVXlY
B29+XpWpf3Hp5UYtLIegcKZkD1N4voGGZmx190fpttYWG07qYVXWvIdsNUp4CEYTrfAQiU0esvSu
F1PLGlQPMBbqrhTbkSWeIPnUuBCgbddb3vY4OZmT5Cgos5leuyul3WAgmDywN/F6bI3Ups2Ic1gL
bJeOzMbth4tuF5j08jG9cTlGgolSlCWaSsxnRpx7xU/+WWN8Qq7Asw03qNt2ZUWMARvDMKNqKhA4
qHJ4TAzdMZjJSut55HD10toO6HrFWeRhNMf5RJcNrmttqad6meMfGEwsWiL0z4O6WpfQTbX4poPg
E9WCLj6daqoINU/eS3MU954NnPRafbvHxCvM13bGnz2ZJTaGqhrvWqc1d4a7WhtRzfNz36YPqMrS
uzyZko1G8gee07x13hAMJHIjTdtkIoiO05zsSr0o3ToqD0CdnbMjnTezaNWvkV4xDiHJpM/C94k/
u+G81hGSEkin9IgdsZv4omETeFyNdH0q2ZRskofouS1PzCu9hykz8Q2iBq38BrIlQCdsQtnMqjBX
uQRUPyOGIAvVxMJZKy+Iqs1IFjUOT3e4dqlyoilKw15euNzlSZoeDT1FicVR5eCLVZQ2DilcXTDh
eTgtOMhQwpqm8aamrveyMmbYWma5SQkwiZLJSRBsO9bL6JUOQDJLdfZeyjX1VTQSEfZv+Qiy0TpM
KF4iYdecZUZrLfAPmPmjUY90tltmtpmBw9ABBbUhdzze9OWQIztwZkI0SIELUbywh5M8fVvoU39c
RBHf9brEH5QmdEOLobyJ00VljqcLzrQzESv0jpDG2IRucqYSjAhygjLOjdAxqs5VbQi/wT86BWsx
erOf8LzcdGY3dLuFGaMANVFOl3WxaZ3GTmPeLKsRU/VWi4Rb5ay4U5uG0wbyx57DwmyeOOcNUYIS
j9a2V/iFR/fVG3VclEZMJ7BfYoO1jwmK07XyI1YoDXGHTbf1Ylq+HdvNrUWWW6BUllWErMwLZl+t
cR6numBKT/p8pqJdSZp3G8N1HRkmtVFd9vRblaQYMsoJaP9SZT8yYAZlOHpq8bK4nZdgBxbTzdJN
07slNP0OLihzK1C5Jrl+uXzFb8yozYDLGiWu4MTP6Le81c3R7v+HvTPbjVvLsu2vHOQ7fcnNHqis
h2jVhiRLsmW/EJaOxL7dm+3X16DsRCnCKkW6nu4FbqJwsk7aEvvdrDXnmCfCb/SVySsGkxaNgND8
aOdKzVxRJC7ORtU3Lw4NqkVfutO1sHV5AYMxPNVZna6xAoAD+XPd3F2Z83//MWvtnsqKjSJBBP/5
H3v/tn0udz/yZ3n4l/Z+Rv7n6x+Hz+WsUtv7l3WhYjXetM/N+PlZttnP3//rb/67f/jX8+tvuRur
53/+44lXWc2/LYSJ/1b/JnTko//n9fx//f5fPzdfwD//cc05qPKvz/FT+dtP/VTNgQD+JECuopYW
8y015ozyn7I5zXE/4edEGou+nPCqV4cAhjwV/fMfhveJv4pg09UdnXjkOXX2l27OcD9BwrPxaaA8
nl9h9490c/viTRvFuIduDvkeKm7IktaBtBqfSdhlwBTWZeBo62pq+5UlcxexlItmjt0QjQ0Ey2do
LRlc29vYTIs1kR3RWZaRHILyIT5xCcigbU7Ntks078LJIsyTTXsWRbWPVKc+B4oEdELr/KtQGPpZ
nY1q/ea+X/9U5v/FjHxNqImS//zHvvjPBmHseISKYuoAmGwgLNwXAfYVvB2Wufk6K4NmqY2tXOVB
fG3nUJpgcJAnkhjHAJb7itT5mDgsQBcBKEQP5RwKD0ObUncxFuEaJUu6Mv3sRbjFdxR8/U89Kh8F
L9U7F3f4jA4PdCAOZwicYi/IwjVe+e9NEuZLL/fvPr6B7x2Dq5ntA7xdSLX3byBIF9ApKg7XWqVB
rSAecaWppjrymA4sXa/3DOkoXC6dd9dx7YNLcSKiiFi+aavGa/0VULXzEpt+ENtbrI8PXdPeN5LY
jFQZm2RCpeINRwCM+4L0XyeAoB/h+xyerR8ATp2yM+AjxdqKXtUFYhP8hUow4LICo+/Z+0fU6AdZ
x7+ON/tjfAoFAhPb/n1FbmCC1cFxGLVshzDjPUZ5SDkjpK8cZO4VARr0+Gzrxm6Tl86pbz9+rLY+
mxT+28nyegKQAme8Pv4ZWMYHummzGIAaWUHMdr46q+x6l2mTWBPB9hK21XSTOvZNnJKFmXdkBTVu
9miZyQsN3YtKKMy9eSVpaEJnKAm52rDmsa5by0P6ad/AnLrwNIc9avqiS2uH4C5dlWMGJ7mnoFe2
dbLAah6c5Wyh2VWATaef83eXafGy0fkHs+7NBKwB2kZ8i/3hOxy2O+lZN2Vj33g6R7bc8D4x+2zu
dD26lIVANDSS1pS16xXe3/k0PKBBi7Bw7wiQN0HJGDdWGz4GFCWZ4vVv3piwvp7/yE6FfasHg1o7
FK4WWTRb/OUglhHsh1Umi2ppjVQhtVGfbqymZI6X/Oqqyy/ihJlZerSd5isTCUuOrh7PrXoe82It
XRdaP5zpLIdm2M5DWrCapQ04TFTycQgPvYdwU4k11tEdmA+EG7bzTXNl8RWnKA5KJX3QbNw5qj7J
0k6RnYaFRKccYLAu6vzRyTC6s0Si4VeepLKcLrO09Tej7d2xPCE7DADJpVdhGXajqFoSyRZv2G4C
7tXdnWHjHBWjj6iQVdtics0bsk0esad+ETGYaWpOD0FOH4IUOJM2ZjHez881cIuLBOHhIhuy6KoF
oJklroHkBc0s1JVZeGdpaytqqLDKyV8O801+vY0DgSzQDWsP22443rtsEtZ6yU0YzdKnLFL4cAx1
f+nR5fZJrdjazThu69GZoZCYvosYW3KKipB2vkeHsBdrqbHV7aXJFq+0b0j4ss9Lj1dhmAb7vOc2
RE7OnjrlSEDoxssgxKNba2bKTpnSYJDzrwG7TbQh2YvXVw8iQgs9n3sWusUWxwjenqkDAjeB/BAv
TkBDdWipbSZ8rpRu6f3V0YszhmDHwl4sQzlCpDLc7rmlPbj2gEudpF12kwNk3HrlINaxyXmnfjxt
sFU+TEmhr+wEm3RssKbNQDauDMl98qM43JgJSAxwG7w1hXqYbF4AzY5fNEhJ23JsqHG66XpAdrLo
QTQu2Yuw5W9AeUn21svMN27QKNLG6zgzLan56aC4mD8aakHjtm/5SwHxL4v5c28jzNtjR/+8m2tN
9N/41a3vzZqwF7vjI8um/DFunF3UG5ci6K9q3b/LWwqn6SDTy5qqwnpi3N7GgUBD0Vs3E/WGZS3R
LnmesysKg15xhpNZFf7OGM2bLOFDEk74CJRJrEdSYhcktz7Y9OQtrXrQNO7U6MZfWb22K73ngRng
UZbCj7S7JHbGy8iNxoWVUgyyu/kTdaenDqfYcvC8O32aUmgJ2h2egQFgEhKasHxRMnssiN5d4Bq4
I/VKW8+Dr1IudV5JeyIXN0AT+WgFH0cxv/g6pnHEugChlDYslejtFblfGKsthgwCD4czIvaGsyGv
PGS6GsrwkMhO3MLRzlTtFCytkMfpSh6NLTlJdtTJpT5xTj1s0EVXZY+2crgCqu8kTU7gW+oaa2ZX
5gAHo9PU8kCmVHzxMkHn50aPndk+wC58yMr53lvwG10HXXfk8p54sx2c1tFLRiDj5vU71diR5Jk+
bdsEmHY4ttRXIc2dVF7HVxFS4dY6XhKv0+6GMeXlgqTip1m18cox/dxByPzSucFI3GYAiirzg2cd
6s1KDKa21ix+KtDFTZbm5oIpM/ghE3YQ9rzsgzPD0IgW8cJEsUnvKLeNrSn7eo25m7qQ4lmi1Buu
PZNBMOmNdN1gMjm1CjTyfcOrHdQKtyQPRTsJ48ZbQZz7McI+uzY9EtkSxu+TVjDgp3b54MSFxWfj
OSSZBbIC5juJz8YUsxvstLEBRjcy0popGWUq0ig10nLiJ41WoxbMKRtOO25DyLLrZuwY6XPzpokE
4+LQIlZPKxzeAVlzX5ssiq5SjVRKyCU/fB+HMJGdctX70luJyNQfBkgP53KoSRCv9eqboXnD1iuC
8VLLLCQ9ehI9ylBLP8e69sOoU4g4cTI/P+RC+SKoJg2tpCHWXV9bf1dVWp7EhtkRw8bHQpWHLzwM
s/UwCrkK4MVt3LrTH/okexwGpud5cCKDFREHEzbsjISZqnl4nRZZt96MfSPWoM6qpQTlvKjSoDnP
58VG7tk7c+I9BOVJl44Bw5zAxYrcbs4tQ2lLKfsr2nvxd/LDvNXrGJHGzk6XVXGLHPcxJBrkDAye
sVCliDcM8fOckt1l7IYXiUPRYR6Ph6kVy7QEflaJa0jIl03pPlmArQs3PU9HGA+4G4aFHCh/lUXu
b5JOF1T3+eAEQxxssFleoANpteMUM2Saj+dE0qcXI46vdRWgqy51lzJzKE9F2t0mssvZVwNEU4M9
XAsUhUvZywG5NcM6K8oHQCFcptAlB+V7zNJ6+t7GPlvE6DEOuX9pE79UIX/bqOePdl5gvC4XKIU9
jE76WEP8Ys6S5tr2uvLISnHeoeyv0+hjucAUAITP/u15HffGxkSun4lLYYIR6jFW0fu9g7bMtM1C
raftD2PCjZeCVJgjx33NYtg7MBn1KBxt7HvgzIzDBSL6cNlKI0TQ5XZXEVg55K5nptXdoBmARWEU
qMcL6huQ41asRy4dpX0x3PohsSK8K0UBNYT5fLJMlmxpQsehnmHCm6SZbkNisBYhG7dlJOVpoPQn
qlwaVWztK7vdW7tqzmvDqzb1YJ+BmL1HIPt3IrIT8FQ0k3mtuyx4oY+slhG2KCesWaZl3bCz0Rid
5SPfcgGKGZCzc4rGx6f+yUczv3N2Yu3MglEnMUdtnWeMkFKlV6NXORl4QOZN3N+sGjO6T0hfJnoO
IyG4VGeXWjWZ61YTR6gOv21QHZyi0DLmPTayEpe6wtvHW1Zu5cgY2Ry9UW3dZTmLNMM5ndzwJakY
PZlYXz5e+s9Wvf03ikNih5t9xQavlHmw9RCEc6s6mBOB5zvFw7FOiVOZbszZ/SPlhFbFxSjFrJJn
0HACbzcvJ8XEgJ77cMmUYgNgTMy585pJ71kCzU8Zr/ndaKaPQ8RUmjOGdIV3OlLYo0XbnJYie6mR
riF0S1ftxL4mgSHrMc77dEhQhVasgpj2BQrvdacsDA8sHeflpjaxcshZhEudrzMWTBIyYwyIOsQW
dc2m5XVNR7vaX07Cu/Mkn4jG/ATuRzsxep42tOpdNfE32Ug9DKBS7kpMi5Tf+qRY+SFz8hQwjf+c
GdlzkTPNgmrE7wIqkt6oLxvgqDh9NthS4mUmmBV8f9TmhZ2k4Zg+tk6frublFlnpD6kzqTWL5+As
TOzp++vj+yMT6r9RTLuMn5pSspw5rKb9v1pyY6P85j3/zaK6BVn8/EOjCC9/tG+Lbq8/96voZpif
GC1NwnR0HNowZCjd/Cq6Gc4nd04DAUaJV9R9HWf/VXQTnxxKLQYDoW+wPZwTf/5VdNM/+WzeBSAA
gXPe/pOS28FI4JoOeUJz5WhOpKJqdVBpGepg7DB8X4W65oxYMJSpIX4p9C3oL0EfTGvu9awxtCMu
bWMf82K/HtdzcOk6njODdeZy1psJBpZ5WXdVfBVRRzJKeuOS3T26nqa/cOL82crYZAUxZiczfXjz
hN6pX713aGF60IKInSRS0zk49Bggxenr5gotP4uQpKq7deLDb/aTGPmDVbtReOlNMSLKsJ3R2A7i
xyV/V4SbI2dyUA2ZbwJTHeZl0Cjm3Jravwm9IZHmj9FVXISRWFBRRPorM4tE7Z54rJYk5MloVplT
GI992Uh4YHmNAgFCKoNXaOKFEomm1MJxJJawj0/unRfDwsXM+0ouGmG8B5Wawk81Z5j8XZSAPEWo
7RXNykLnBfQPicvaMA29PO+Ewkz28YHnX/xmBfB6U6hj4peBuGO6h6mV9uiReVCGVwTHi8fSbsvH
AbTHKhBDfJYZufG1Q156rfl1+UVH0XtkATI//N+Ozjw1XzH2cvugIpfrloRs5O+SsIm+xKhVH7GL
RxtCnMLtx9d5UOP8eZ0eMzDfgPAhDO0/fDMC+DdpwS5g7X7vGbI+MY6nk713OfStfHgXsDWALuwf
pMMUUoa0k8IAP2FmhcP9EOr6WtVK3f/55YCZs20WFZRxrIMlBd4qOsRmetWyobmrpVNfkUFXn358
kPcux/PhOlgYrKjYHtyzlhRqIbP4qjD8GXdmRzkJirX1OSnVeP7xod57PL7NN8lYxRB8+G3ivQyM
IE6vLBqzLA2iWXg5Rwwced/ePYxL/ZcoPl63w1BACm5AvdOYm5VOd0lehRcyZhX78bUcFrrnd+21
5zMjwyzGm7kO/Wa07asyrEYPTXesC21Fp7orNgXOhyUYA4T92BFvwVHb+qoYlGDkTbwcC1ElDHeL
Z2kwj5zPOxfNipbPS6Dc1a3Di54yp7TzzNvhIGtO03DSTzpUQOuPL3q+poMv+Wdx3xMuW5jDXlIF
iLkJamMnBPUNHKktCmwMaxlrRb85sp5+54IcweSJyAq3EByq/fvrKjv3fXvY9UEanrqo0BFrhvax
6eJgCT0/RZBNvCb06Rzjt1CopKBKqWdi54+dOMsl5be8qaIVLxcQQ4veErY9a437DbqfCBL7wXbY
1ONWNS8QFwSnAk7SXV2r5FYgSsAWgBdjiR4++Wy3fnFkeJs/xYPbzxjOC+0JgEwsVPZvidWKqmYH
snNEo11NZVc9OiHmsGa0wLmPoX6i97r9+eNH/s7UsXfMgzFIRTpoWmXtEsE5sZVKhmU0DPk5JSd0
TGwCAkj6ivgJw87GC0c62s3HJ/Dee+BCGHKJt/JMNk/7F43mxI8ZVHZuoIZ1pzXycoii+MjLZryz
bOCzIeePFuPM05nP4s3XLEujNgql71hXmOwOh1K0VIAMi5Tuye8e7FyC9a+kvG3h/6JFMgssto3j
FUQm61qIomO24bZajh7r4+s/iB59XdZBJoRS5TjOvHA9+BAmQySVX1s73mNvFTRl9NlQcfZYRolY
T1Q0vtBvwNksJUxs5vHhYShsPMNxF/P/QdKOAwC46Jv6I8Ps63ry8HX0WcgAf2GZbXkHrwZJWGjL
fH3Xxolx5kJFSpZZ2nVnspPWSWkP8W3byPIbRY/yvGl6AKxSse2PazkapAO4Yu2E2B0GEqjPCtih
dx/fuPdeHDQpJkYt1oRMcPuP1KlaSYtS32mkFG1l4TeLJPXaI3HT74yILhUlVgK02Nk4HMyeIaDt
OA27XQ6/krqzsqL7XE8Q2k6BsjZFMuRHpuv35h3wiYIr4lXFrjfP52/eVGpdvWEZcjforTo3EAWC
X02It3Z6cd03xYA12IiocI4Y+S+t2CCS09a722Ayjf/FnDMzCPlsPJ0wUPdgYZcSW2HSY9tloYYc
PG5fdDFkR9YM717vnOcNOu21yXpwvaoQgD8iucsbgUbLIy8nakhdR15rfo4RdzH1RhImfRiUyBlG
n/rmNKpoTQyJfuTevzNZ0F5lzrBNZgXzcPpDnuRSvmx2fcReIRfGN9QUz72nPwYlnaJpItzhWDz7
e18/YYXCZAIk7YHk3f3HnVaeI+2y2pk9JXGtQocRJKTag9JTi5JcUmuGFrSjuBiy6as2j5Nme2Mj
v1BG+T2c1xx//FW5bPDmbx58KTvc/fOBg1Z3vip2/hQ2p7zelF1G2z0yLf/+6fqYJpl3XlcAmJ/2
D0LedoNXst7lZL/dx3os74yodP74SlDh0Y/2GR1mScQ8Jbz5kEpjzPLa7nd5azVPiFXTs8lOqyNX
Mp/p/hjJQTwok6D/fIsBYv8gJGCXmu30O6X34rZSE/j7aSpAXXc2cvCPH82rHuXwYJ5JIi9Px2Ys
OnhXRkdPejqe2Orp8C6AkYc30WDHX0xJKuq6pya+FFVi3pOv1J6icx9+jIaIztAGXgLVsSu6bp0f
LDM1yJrq+JhSoDNldUzt8lu1gNtNhVT/mdjNCR+OG7YdjGYgdmUyBLSa+taYVrrfxeeomeJi6UlE
2kvTh4y+cHrkbgtHjeNJKEs7+8N3YD4T9gl8YXOaNVTj/ceTmgOa+nrcOamLzNym3jnpVMI/fi6H
7wAHISiJ3FiLMYyK1bzEevOijZ4Xwg9qAQI0KTEXSX/p6JhScB8eYTG+EmffvgCvR5r3vaxgaDMc
VvrbJjd7xQuQD6q5mTQnsZdUS9yzuPfNTSxxmOkjjkhCxm4akteuC7ufUda1f1bh0z8y//62pjo4
m8Oo4dgNQ0eUahdbUl4yiRTXtejba13vL2vNcjB4jtF9Rp8qa8eJflPZbUaIUyeo9QUOC0Hu35HH
fbiYPTyjgw9kGCfac0GzI/xNJ03RMP4OMpndIKeWmOShvCjDstdpSvAWQKA/HdXmo6MkI3SZer2g
RrH/HrTIZ9rYljs3xwbk1YpuvrTzIwPO4R7h9SAMNYClbRJE9XnB8uZlCwikarKUV6BS4nOpHLIp
alxLr9YHt1mNfTFcfPx6/zZDz4ekFc9w7c5FBO/gc85oGZIpV++k9GiXD70QFwRMTLe4t8uQu6za
gr5WGbI8wEmaEBVjrNg0I7w1jRKUyZHTmW/j4UeAtpJPmq2wy7Jk/w4gtFC2kUl2LKF/PuHBUNi7
LQd9RKI9ML4ZqIsNdNKFpS8H38lXbexhIjUc7Px5Vf84cjrzDf/9dPjwbVZJNv/ZPx2YhN5M5N+p
jqy6lSgj+c2IpestJ1aVWL0Lv78s61HWUIoMO571zs5zFY6qPoMhhgGeaKMOQ1XQttskxrqC+U8H
+mDldfp85Fzn9//wXBmYGRIZDFnmHIxUzBp6OZT5rnOLcFqDdXBga+iTx/Mil8ulo6o0ihihhALj
S11dY551n82pZ+fLk8yd1ccndLgOmN+seVvm8TRhbB/Onk1GOprTVTtDmz0/+MX6GY2A5e/jw7w7
bpIi7CHeRSrL4Ln/jDLYTuRtzddtFuz4GM2TJRafjEVVWnhANHLAwHVpTmR+gV/CYJsa+Qq5TbaL
g7AGvEB2wJ+WTbl4unXs/BBtWvOedP+kPNWEtOr8S+mBfQnh3N50RhR9j6eqv/34+t+5zb7F9t2m
aMpu6XCgdiNS4Ggj4rp34RPnubMe0lo7Mky88x1QZaT9jUiS3ot1sNxyWZQHrfAuK8TpJ0GAt6Cg
XHyTphX5awTLZScfX9Q7qwy0wog2ADtTrvIO13cFkqW86btLGQv5oDeVAtpW9AUeeGhKcLojIj9B
mPlwGP2kyzJGo378u+gCdawDz7hz+GGxJqPfhGSFfbJPj2T/WbJ7ivBWVpdmZE0R2SBdHa4JWVMP
QzP5D7ap+nsH6YaLcZzV15OF20dH1oxm5nqgdIVYEB+ffZnkWL3o3brE1mAM8aFH++GUboVRTtpX
nWyX6WwkgONMa02poY5U3NuWVB4YPBMZL0vhqGFnTFV6Wyd2/UQ/AEidrWNCWwJzA1TqTgVRVKQ+
RN3azl3tsS3a9KaLmxQBOHPik5J6uCv7YXyyHTh4aK4yaSz6OCOuZrRH8zSEBScvlQMzbFO3dv40
KjPTlopiKMANM28/Y5BrgiV2Hxd+I6KfdqO7YUtwsRDp325BMMii7wztcz11ZbHsyMPpFjqLl9M0
KftvFYhwJHZCI7W6JLkSB31nmt8NM8TD3KGpQ80wTd5VjCcRl6gyBcGvul60ZwPWm5Z0JrM9UQXd
KgOdTuT66JqcnELPYDCkbf0Knd0atUBJsrFqYi9+UqmOt1CGzCKrqLGYT0RPJMbGTD0Nxa/fgAnN
uzL1F9jPIhJP+CkXs3zBrhkmEvhO76SxHGFfBp4TkdbrD/GwCVpiIq99JCtbLCr8dR//S3sisXW/
FEmsA6My+wE3FJ4f0K1B2NcLfR6eCbDr8xDXczPtcrMmnUQoB6KDKiGPrxonG3iAaYZpD090md0r
vFwtHForvROd3bQrH8ySsyiDsoB+0rPxRHPr2PWafJERR6bk6awmP2xuNHxKaPScTNyQESiMnSWB
6+Bd7Rzys7BLZ+tJtm1Db15M39IEzTOqugiNnBblRbBMhKL9qGVtJEEsxcaz1KjlBqiCvkMZyKaz
Qi9HbRsSrvRUOqmcZuBsAW5gcomoTUNV3mLmLOWcP5tYC2Um5JE6sWHjjBPp53CqeYPw19ZoFOtZ
Y0GWgIvOtvFJV6IVylvtB5XUl6b0etgw9pweUpKCG1LlNfHYRhWl1GU3jLMTojdGfx36oPTWJNlY
4JCyNmlXyPXCH5aKlL4JzcK9LZ1xuCOSz8k3VpxE3YaG14CpiVD0O32QHvOjnpLGyq61u+6CHoRp
SWNu0TL151iyfBIG0qEysIf6Yp1PcXcOE7/amlnJV9p38oQoqMg8DWx+zbL2A7ANfZXcA9fDtRu0
TXQX14Vx4ZqWdo6LMUIAKY0pQvZVtc4pekZ1p1o/vhpUIAt8a3Hdk7/Vqi9K9wrQWuixsnU79RZj
CIKbcIWoePiFDP8jccO/p1y4qp6LW9U8P6vLH9WhxuH/QscQTYK5Bv0/e4ZOZfb8V/ny1+WPPafR
r5/7JWCwPpGu41rwztmmM8ELpsNfAgbrk8dUPG8UmSypg8yTyS8Bg219YoHtsxKiIESr/42AgT/S
AXPDVZtbGYI68Z9IGA42Sha2ibmNz/LLZb629XnF8GYX0cCZFJMKwQ65SXACDHRosCnOizSGGST5
bphsvcGP1mVV2UdWY6/94Der0PngBkMVhQxcko443JTTTvNzAe53UVZ1vGSCIFUds2CDmdUJT2Wt
owhrege2Ccl5NxogGsJ+Y4M0vl6egelJyWzOU5kjAUMgK500O1c9/yMKuYduhJIY4VvSz7m7YlXR
LW8RDwbXsZEPT32vlcMq0EsLgogewIOz1ddGF/EIeyNXJ/kYi79jA0Al4AKTkJIYpAxUlFiUay8b
8WWTJAv4P/Jv8jGPv6vJQnKMQrSCABP2wxc8JBtHy+wfml4wUyXoitn/mjm2SGr807IRbvkyKsO+
9GyyNn/e2v//Vf4DZcNH3+QdOIz8uYil2v8oX3/s5yfpOIiDWP167P7mXrvBN/Hzi7TFJ0rkfKmo
CsA5m3xa//ogLfHJZcmMrBOr2C8y/i9FkWl/MlhKs9rD5uf8oaRof/3IbzcptNNlpirKf1FC2P8e
MYAjdrRTH5RXIze9ZbVk3voGkd+9ve3J2j2yWN/fEfw8nmfPQ4BjwPB3Do4nHDTufm57a1iwc90Z
LubK00BKHvnWDxbpvw5E/4ByOh5wtp77FyaS2is1uhzrTB/G/CSpW5ltawvbiApj17hMQAnMYNkQ
sIiR0jg/y9iYITaPA5Zsb16J658jzFuL4X6djnOho4JUlduLdptbfbD7hTM1t6MdoCewB048Ii7u
nMQrznNSU4919eYb+N9j3OuxIKnzSiG4IMrkVdr5ZoAdGvga7ej5tBoHbdEVtX6t7BgjfefnXw2W
7ecEr8bXmiBH+uOrPCjL/Tw0byx2VMrS1L4Pbnmis0Q1nM4HwmP0FxnuhhtlOM2lQ1yBBf2Lxe6C
RulwxjpPYke2ym1GTumdHOwkX+l0fM+Tqszvj5yWeOeOsNdHsIGPDSntwZRjVEWCEt3213aJ3N5L
I/eElb5HQrvIWcYRzz2Ygw81I4RJUrXDVk1acW5WtcPyMCiOvZm/fXEU69FRMBlRr+NdONiuFrmN
dlTxgMppHBWtw9pBsYbmGREyEUGnZRhO2ZEX8Levbj4m3zqNAj54gjP2PwaV56MjJo1jDrW6wG5u
rpwiC1cf3+nfXj2H9QV9LGZWKna8g/tHyf1SegAL7LUbVY1JoClKnBsMrsAAmkjLnwYtT/3TTsAo
PynTXNZHOnpM5wePmkGFjTklAGyapmseChUTLawFoaRyUw3kjvgzVN8jqhhpC/6AVLY/OiKUvg+T
sL/XRhffW6luNBf+6APKwA9S/ihGM3vOwoBNexblNn5lPSamN5oTplYBhW54UJiyjUVO1KS4KtjC
XPVJ3UfrMLVgo4W5Xt+PxKrfsJODFEDanXhB5D6oK7CwLXHyTmNhTGwGmHQLaCx6vfaKdrTv9W5s
KNKxP2mmEy1KJbDPRmCLRP8DgstqDFFh9DP9i7hyc2B9LZhU0ukndhhs0xTxyXHMLR7ZOteObUXL
Asl/TwiejJDTAKlz8xNZowW4qq2s+mKWbnzhkm4Bigbode0/5qVjE05O1Jjp006oNLe4hvjkz26J
tCf0XBpKX1WG6ODfVBCKXuaIsvG2azpbnUywEeV1VBvTS85ypVxpmJWeajJ4NbyfxMGtpYc/AcQI
qvlFh4rJgP3EyElitRLfe8sFEVKAi/8eC0WJwUYFM2wYSAK8eX2lvqUUpRWjRh613Dg9+daz3bNW
JbRwGNtow0IYtux8qLIJzTt3YtJiF31VwwvBKzUMULXN2IcBZjbqnAouvfRM88cGt7Bwm+UE/w5Y
U2TWEGKDztJOKoLXN3ku2vFSub11KXJC2HEZVlDu2wDmJ0nkUHEy2rouiDs7bxaVVFiJTLNm7xR0
cKlO4TmypCPCqntpSj/SP0uGRedMz+1yoF9SZ9EXTEyN+Y1mNPQGe3L66DqCVaivzQwE0GeJ4Be2
bdRF+uPkN76WLelgFrdjhWv93GaH5l+yDST8c8vjAdqZ8Gb0X1vu3rANbZV1W/oikLFgOTA2aIsy
rv3ifOpDk/LKRPVslOvRtOxqDcC1g95czooO4Pa8dcqaMd9e4ioJx6cH/dqmVvDkgr5JYQQOdbia
Oi3Cr8Rsry+I60js1SA7LwOqKgCgBNPoJyQViyRZlxJO9XayM0eBn8uMAP+TmfvLBBy5XKJ8iu8M
Fxx5DgSzX7W+NXPVsKO6yxJm7ibLPSfZBvVA0dhz4JzjC3VYu8f+kGakzmT1jnS1sACGGLWnDKUz
idryibSjcEVOLLSX7EdsSuLH/Tptks00ZJl+1dAA1lfCSMQ5SEqPL1RX4Kn5x480oHC3YIlgiAde
V0ddkM5SGOeqoES0wkRbAB3tIY5uGTBk9z02wS4vvM7tw0fS53u8rvQh7RNiq51i23l9+o1tGzhN
VkGDtsWbHyVrK6/gEo5WJaEAhuWgr8HB68O2VKzq53Gsv8AK0wXbMDTJZQcRMAaLwQ0HcdKkmbMB
K0J4HhChyFwlrQJ0GKuitrD+zsHtMko6MiJa8ijWGZkP47JIU7F186w0l06Hi3aBvhrEgm6XmFWz
WPcIL47jXSZailxVRblotjsTJx07U1ACKKyNv7PAEqd9PEU10xdQqnKKmu9RkprmNpu8etpSd9Re
tLIL84WDP7cnVzhBVgB3NOx3EJVGe9MnZncB9NrByxm6tX4y1exugL+FtpMs2SLaKbbSOPcS5Nyy
y4hUqdPbAh7jD5k7VOHgT2C5mYzOxbeDqgoLj5+oVVNa8RfPmGAKBmxmGcgC8Fq3mdUlDbcjCLJz
cofB8itq8eOFmwCZOfP7vryDHNvYF2IyK2sRKq0jwaY3MroDcZVVOI+qKtvIYeLZYAfzW5jvNqY9
WB2giP3UZN0jiyz7WnSZGFc5XBbsYWHvbrPR1J4Zln1t4QYApjZVJMy/fTybICdtnXAGEiiMidwl
s3tg8Q2ixy0sYlsZhg11HhdmEZw0w4RVZbIKaeL8QXN9VkVuQ/cG9ZxZU12NrHQLfKgBBhoXDcW1
VmgC0y40nKVvIacBIK2p51A3iurzRF3YhbmbujeN48MNK5QZt4jsauey8mDdLzIrgLzZ8I9br8pa
wtnsmh6cL4rkRbMJd10GMqyvfLcCGB0HlCov9dgiX20jHAqgFTy+DG4YVehYbmwSSc77tKKWCA0L
94DsRvMp1ydgSW3WeoTAMPqpBfgfDOmJV7knXV/F5nL0pYgxBkIlXpDF4J+yW8fRp4pSXOAiLpEk
SWSyKwDpcrxyXYDH52NQ2/FXpWUNgHeATxkc0jRKAVf7WoMDM+smMOFlKAtxlWlkX66sinFS32hs
1NMTi+KoT4oE2Dp0iJoZ4XJXudW4IM/pQAKN88PE9VZ2rVrjgZlCkc5OzcU5L5umAgaW6RTaz1Cl
Re0D6g1opBamfLWNq0EQS0V/5zR3rCZZ532txqfRlW5xZUDcHxeq0tp6Ybl1Cci0aQs9PxtAmbZX
VZLpwarntf3aVMx70KLNIj/F15dh2h6S/rZpJuzyCrvqcEmoc6BdFyKW15DDBrnoa8MkGyzX7Eut
CbJxxVKBYCHYdHF462ta+JKTXVBfNCVRYSsxNCrcTJiOk7O0BZH3FIi+DtZuNkTyoankzMPzraK/
dmrAsIGb5dG3FogKSCotS06yepDYTrWitSGlOvjozYhP/itIY9v+XqU6gAFvDmpgbeV8VsCXJ9JB
SBHa6Cnhf3xLhXc1NmhVaR1Uc8RN5YcuxXQlkiujGbOHqArcEBOcZEwJCEPEEFeHKKcAIsGYRb4A
VzKZdNEvys7HJz26lf9ETbX7L/bOZDlyJMuy/9J7pGBWYNEbwCaacSad0wZCOkkAinkevr4PIquk
nUYvN/Fcl0SKZERmRKgBUChU37v33B9j0uc2RADXuebN19/AFEcHlP1N5KejPb3rJbZeKB/I3JTA
qO9kFcmZM+FcXcrAFoDwKMemH2ZfhLctGaakOHTAm86xydsxgEo+SOg6I+Vt0iP2fF0iUnYhXLn2
POQEna/xy7T1XWNF6oW0HWi4LUb64qDVek03uW7hm0SkLbmr1MB265VqlN3EKthAT1qCs3kUikdV
VQgGB9roJJ4wEksnX8O1Ki91cFCekck+hOt+EvDcZOYiCKlj1gKaPnVk+ZYbRER1hSpZUYpIFFy6
LHVo3fCEY58V+Or83MHMs0P7B8o+pBJBkwSLL02IxIge6FvydNMxHu7pBdXjWiOr5lNzQg1d85QV
70PvzE+ysyHOW3zy6Cq0kWbzvoT8oFCV6g87FvVrUUyG7qEl0J7mQkY59Ik5euOoVrYX4czurPfK
bBD1jWtBy932eZDIlV2NdvvIfGic98SsrfJZVSu9O2Pv6GrTuiaqgo2qHENdrrLGlNaZPQbu0PMR
d61pF6cEsb6yNSouc+mSDpaBMqDtZaaGe0eDxY4ORpc4yHCtyVX1lUavIdjOoGxB6HXkrNaKn7LP
dvlG5qH6Yemlk27CTMAflW2q6p4l5uQ86vrhBXth3IF57bofCoXyDF2bMr5Rz6u7TZUZBLZF0wgJ
o1am5IegbWms3MYYHd+Y8O/46JWaYm1TwojWxAfaFTrstruS5CTqYMUy4iFQf9lg36asxGurmGNC
16HGeG/JMCXbqHHPJ26g66kVik5AMQIXppqD1p8gQCbb2MzoKHVZZjz1aWyJ1VybxgvRVsozHxuz
XedjkA6+HnEM8ZMy7l+EKcnfwSMFR80hJXrytamBtp6FI18Tw8wj8sdSUbcbQaJctMoLKbol32h8
DyuFtJqwkNLauA4Q35z0B7md4EeZkNQmgk+sIOWrnKiNRji77ra0D9RK/KSRYwBiAuZZbmPalvia
XRKwYG8A30QDkpfvVly4+PkFCrO8JlMZ2upMfVaWMdEHTdmIGxGTubVDwgncYBBa+2hMoRCbYqAZ
B9yFqDbfyJhNxHz1ZCx2hfbRFrkJ5C1XO7qBNPgIFGnrefIsu53Vfbuw0qn2GXSceY8vozYSnyTL
cAVaVU6EkUlXQ8RQqvraIQUOhrJZ2lCK8Qlv5iiU0dlEBMen1qgsNQ2hrgwbEvW0NcxRB+0ixmGF
4bkb1gR/gAuZs1icg1d1ko0k9k/bY6eAzG0P2mBfxG2UirOsdUYeQGI2+rgu1MawfUjLSb/uzark
zNTOcOjMIZpY8NQKPY2rW7ArY/SoXm8JJaIOYo5bjXwlMHMVFWvAP1VFIKSWRI+UQiJnrYwWh9i0
CJlRVb30LYOiCV/pny2WjVlPxLbNu/65l4lq+PnQz2/5KMmqYqrSxpwmOZIl2CA/WMHeiIzt1KpU
AI0674DS0aFN30Hrh/lPFe4FpFarVq1dVJmRslvAhHBkQnbXmxzsvHnF+gSEGkwEWTZtm/y3r/5/
i9r/R19KkP9zo+nhI/9AYJyiSPo36+7s/f/++5/5ryaT5f6LFjM2WSyvBrYGg4LTv0vaijAIZxVL
MZnEbUBnLv/Xf7tkrX/ZaNrpTSE/of6yoNb+q6at/sum7cQ/g1LScmwdWcrfdJn0rxVX1Jwojf5x
6tFiwiC4oPN+bTOpedplSjEFq4er2cu895fYu469q9C7jLzL64/tj/3n0/v+7peb9Jsyr/m1/PR9
1KMC2IyIwsqI9lm9VN7DTeHdk1XlPfEXbx/noTcuf/2xXT8/vl4eHi7PX3983v04vN8M3qnf8aUK
9v1nHNXY1Uwf+fpw8UXxoKngc2/+fJ2LrfqXGvP3AY7q2ToBhLq1XGfhPT3ckKruvTw8PRzePmL+
9In/vLCuePdvV7dnVy/3Z6F3dutdn93enp1f3t6e+5fr8+3t2fb2dr/82Xq/Xx9e7i7P/f3d3n++
u/Tv7g5XN/7+83B3ub9ZHQ6fJ36/9bUi/O3320eiGRo1hWBpDVYXLxdPN/vdxcvVy+Hpabu9P1w8
hd76/PZ8vd2fr29vr26vNlfLT9zf3N0c7taX+92Je7ncq/9fr//+W2gB/TpTi7hIyob4Fe7l2zJt
uJdvb/cf16F3X3A3Z+/24z7mXsZezJ+CmPVutx/3H9ze+3GZzY/8nY+ld/0ceZ+vz5ef78+vN5G3
f71hdj1ffzK7bu4+Hz7f2Xvxx8PN5wNbCe/p5vz8+fX98HkXeTfvJ+7vP0LIP13Tcv9/6UGYSavb
lsU1rTYXq93Favnvjeetzzabre/53trnL7zdaneiAG0sN+tPAx/V1lH6jimuJHJf/pmGN++fh7cr
6BzeGwBP7/aSe5V758/7h9fr18sTT3J5q/40NuverxfdDgSSOBMXrdi7yn6M1ZcwuY4pBLZ8fAv1
4c/zZmkafhsOsyAgRANqJWaZr8NZicrBI5EIasrqIh7Ou8bYZc7g9eYnld71YCQv8/hKmuM672/N
/tFcaO/mXplf2W8O433YAWCOT+jEf7vuYl/FHktthU7/0WxOiE5RxRAts/n+rWD1u429t7fr1/Pr
1+fry/c71Xt4P/U6H7X6/v0K/Tro0a2g+FQ5ds+gDQSA1noUYoLZdBgnhMLUMNolivigtVd/fgLf
PjHU+enj0NRDZuF+oyNOit6FHNdnsp7CZiW0mOQuJxuoQsPJ/vl3YwlUhvQQBWZgUzed4xZW3Q9t
TUEQKN4s0B0Ok/Ham4N+W5Oeff0fDLVUa20+7HSMjtb2gnRoHBMSjlbVznfWHLbSn8jx9Ug3OtWa
W16JX1+Z5bIsrHJ0aBcB+3FbSsDWxSIjxMoE833lNlawJjgnPTEpfzcKbUnLNnF7mjQ9vr4pfV2P
EY1BsXKRK26DQYhtLmb3xNrzbRYuF0PTcxHJcAjDvv91mNLCUA8+TKz0ZrQ3EYrVR9L2SGbNLRHs
Y1xmYNgDUqCrBMAXzkL3p8wtRXp/fn6/vVoEAxiPXJs2+9HVio7dcoLediWh4qwiaDwelKLW/8tR
UJw7qE7/LYWHlvL1Yqlf1CIPOIB0TR1vE2fWvWIoo+3fjmKiU0Y4gfzIWAgTX0cJB9kPkS3GFX0y
lfRberERBKITT+74RcZhaS7wChRJtM3xWn4dBWcxOLreHpdyr7ung0V0U0ueIAbM6MTD0Zdf/GXG
H4119Ha5bupmmsNYE9AwI0puM5Lvq6bddV1wJglwSZXssXBar+rJbZ3LHfOM1DB7o43dTrOHHUW4
tQVoEjX0Csjzhir6SMNJ+zHKv1wIMAXiz2IJAG4Pclcc3XwK0SjP27ZbdUrYAC8rivFGmmA4d2oR
NP36z4/6tw8B7zl6fLYG6Ku/PgRVCww56NwYBPPFpnWMJ4gpsHxknZ943N9ekOURmEwsLgwRvHk0
dYkwBTZQGIixAKddJHQmzxUaYydekOMt8jKpUGtz/PhHK37M8iiCJK7HyoSATz9obct42CDBxGE/
ERRTOpF19uf7921m0XbnRIWyD7EZNt5jFXzcKujEqY6utPP62rrqHvKL+sl9Ny85cKM0O8iH6Xq+
jF7nz/ja3QdrSuEnNkD/UAJ+ndzHP2G5879s+wbCfZV04CcUDwR03Yor87L4tLfh3rihnj2QNewp
P9RrOXnVWbMzrox788RSf3zXj3/B0RrcR4YZdUo1rUIAwqSJ7OrQ3OjWsKf7vfnzDT+eRrweqCjR
aC1EasIGjiasIqnttA0hmVpPqITmzPVdHebq04lRfjMMEjGWBIOZynfl6J6GJartkiYtWYfZmVNh
mQQB9eQQoEO1rwfkqvlKso/KH7Qqt2Nrep37Q2SVT4mcpB9I0cI5WG71RC5eh7xAiw5pPQCzBHKu
XOhYXzV19hxaU4Z8dQGlTuQ3Ds+a9jxSGwrKM0KIt7P6rvMAVeVREI2a2ITx0NNOiIdqyxe+1xur
Tk6pZH5z3bam2ov3XUeVulDsf51LhTTddA643KyY3bcxCc2XIktPLDq/GWRR4tCFQQICXO9oEAn9
BoIK0Q/mlKkbdAw3Ii3GEwSI3w/C7sBhwVlqG1+vhK4CJVUTKLoF8p3mBmrytHXkf3Ap3K9F/sJs
4U++jmK7gxUQ2zgQmtEY50h5J9+cOufEKrOsjb++4Ux6LEo2K8xCq9CN5f375Q2nMY3fpKJdMCZJ
h782de8oo7cXwJG6bRHSsUumUT9BQliewrdBxaIWxK4kWNy+DhqEWZFmKVOhb5xiL+r6tcK6H5Pw
oSiq11RuAmowgq0XdNqJ7/Xvnh0UXt5xtgfEoB09O8vIlDxLcu6qRRurrRWA24Ot70685L+5wMW+
BFltsWYde3gMZ4pVurs9OZ2h2Egr7fYa3/gT6qhjEzc4DYzZS/GNsxn5EAvZ7teHp6RFDw+QiAGJ
ZQu2SmnRsNHD636YnH0STA4eIZKbQNXo/C0GWZVD0Ty7Y7rDNGQwnchFlWl2Xw5iHdP1//NN+Gcz
d/yYUYVyGlhSLTRxNLdCvRvB3Dr9SjOaEOx2W+dvFu3PqzoGQISLNri17T5HTWE4HOO1sLlpRsiz
voqNJEEJoOc///yTlhty9IuwPKNRZ1uPafGYqoYixS4drSOrZsBZlk2G8NgoRJuUnMkTr+/ytfg6
FCsD+LSFtons9/jcbJVOWGpm36362NHgAUGPbIlp3PX078Fv5/H5bJBkN+q3paqewlp9u05NxQNJ
egPwBbFM9K8To8W47HSqrFZuls+hL8yU70It0DFshwie4IlrPf5I87HUENwZC0cRWeLxJ02lm2Wk
k0ouqqzowLdPJXYk3KnTS4oE/8Qb/G3x0OhXQHJclI8sWcepEYqS5WPtYL8PEDGt1UnpL/Ju7s7s
tunRYsEezYoh3QYESZ/YIHxbK/8ZedmRcHt59Y72mWjLur5u3GRl034GTFye111JhGoZvZAJussL
YA1/nq/fVitGZAuN7cNlzQI+9fU5IpMZF7snC1VVq345hanXzkW6+vMoR48PoTpvKB9lXgqElsjZ
v46SWZ0GlmkuV4UmLeMc2mna3NqZPRokarOz3xbRmJQnvgFHU5RBYYIxY5YxUc8e77ZyqwxzfKvZ
ColH8zNG/bXN+OYQ+2hFxuufL/DoNi5jYTdZehd8a9B1Hu3skCbagbHYcNs21m4IFQ3u4xnH19+P
shh1DKT/iIHdo70HwrjWQvOV0fsyku2sRfK1Nozob+/bgvNSCfwBdUJcz/GaH6PQs4uZ+2aVXeZs
MoPcCF2dUDJ1ddWc2H0fHwAoeqiCmgOnadBqXNLRBJxmvUurHi13jOnAOROlSSUkDw2E9mQppuaN
OsWW26FNm2b7qgQq9DyXjtIDB+wmuU61vCC+NBYiesnqtH5DoJTLDydX6osijfJhTQ5iO0SeGeum
XI2YHptDP+sw1UOZuDd/+YDYdqPcR0WvUaNCOP51niuL/7AmRd1X2yhCsEKJI9CSU8iSo1UCAh2j
UDjCxs9swOzxdRQUfwQFAAH0+6HKb3U4Di+V4vQ4+U2TTE53yj26Zfb9X17botOmL8b8o0sGnvHr
qNXgxspc8qCMWWJrXDQqGVnEJ/Y131YKYEZ8OFlzEN/jbTtaKWxk1aAJYH+7ZG7byCzaMV8NHJcw
c6qV8qJRWLD+brfNFMSWzRcUVg139NuVQRHo29nKsxXlxmo9SJeOfTyeIq4fWR2sf4YBTMWOkOuj
nnC0RiTa0JFbEZJgN6Imyx1yeSFIEX/QV/NeG5zyrkpnkj6WgI6mG6N16zTEB2jVuBU4I3fkjGiP
f/tMl505R4zF2bYskl+faea0ZpzJKFshj0h3sbSGjVRq42+XLe4vpUl2qsxVDjPG11HGEUlmhnBs
JVGr3zkY3q4HqZzi2X5bghmFpXEpneBgZEv0dRQFH0FuEOq+QsIxH+JOIQo81vL/YK6w24EawK5z
4Z59HSWJCou4ADdlT9/LjYO6b4UMYjqxA/nttXAllLUYCHzy11HI8pwq9qwp65WWfhaGSuArsbCn
fD/fFhJuGXANkyfjsmodm2/YEzRKuwyTNoVyo8ik9HJkaysNg/GWmmNyJuLk1Mnl22d5GdRka0zV
FBvqsZtzjtuwiNkPrBwn6FZaQtqymShw0mSd/fWSxQLC/pi9HFfJLP96G5EONpbujtGKSjHHMI10
1nM5w1Ze/fk1+n5JzAWbV5qtvGnx0fw6ztBMwDkLisx5mNhP5cCRo8L6EOs2EUytbnz8ebjvj43o
BnamnKVR7LDf+DpcqtV2w1aE4Ype7GtWCWszDUvgUpkH5jaZhmSn8mi3fzvs8h6b2tLnoZB/DPOR
IKIMZYKeYKs5CcS21ijV1qqU4qrt6smCnjAi5gqzrD5RVT466LBwLlOG2QiCg0/fP635XyoIY40p
aFQjhZVyCA5RIbKzZPH8ziPa9DCfqi0J9MolglWJ1j0fTlz3908S9SSo7iDClubdcUcBxUqN6l8J
fKHGcY+UbI4yPB6a7IkwMig/l7rTayem1PIMfznc/XPNFNJdMLAu5+5jX5TTq0Vm2kHgB5ZDHE4H
8WKQcjwxyveJy6Uxlk5cG1TT45UZ7TsxY+Sy+2Pdz8N5TRoiZAOAA1gVJBPrxIfg23DsKPF5sRVn
LFqTR8ta2I2m1TlIkc1hVrddJh9SQzV3ekVm6Z/n6reRmCd8Bf45mi6c76OR6Ei6Rg3gxU8Csklz
O3XQj2vJzVDXpyDvy8v95Umx0+Nl4BlxaluY/V/fRiLFXRLvCuFHWIIesO2O/Y3dkTpHwFBiECXL
iVaY21a2YeZ6Rk80+N9u2Dl0LPUZSr38mzCmff0FabMYvYzU8o2BzxFp1HgmyYVsH4rKMf/2oLOM
hQKdFg9/6MciqUnpZFY4GSpt2ZX7LlGKC92MT50Xf/P4Fi+gCW+cjy2L99crklMPgpXKnp9hI6tI
g8KEvw6ps6o+RlhxqmT3fbjlLUD0BRCNJqV6tOkcUQUTrqWbPhLk/iBBkMNQGrUrkZnZ+m8nJkMt
xRq6/0vg6tFeKEwMMk4nBNOZUqnTqrcq83mqcEdsKgTXJzbT3xaRhQ7xy2BHU1OLiWEy28n0w6Ef
NqWeD9gg8Kr9/SVRCuebTmOe1265u78szyxUkz7pvel3mRCpLwGT3oaRcM6N2rFOJa/+7lFh0sQq
ymq1tKu/DjbHKd3pjvsXGYG1MRFQr/GQKOf6ZM8nruvbug8db+meAFhlLPpyR0MFUyNR55o+DrPm
JgI2upqdRN13MW4I7HTZidf4N0+LaoVK3Uk3BfXyo/vYuX1txEVjYl1rxX2fqeHOFVmx+vPT+u0o
Ns5xB/4Tr9fRDcT6V+IUSUwsP6a8yjE0nGWdlH99EObeUX9fkGHGcrz/eu/GqNULV6RMc1GMXtLk
0VYb5unEy/SbJ2QaDlUeFl8DdOrRe8u/em7MHNEwREvxzhMs151Nhk9SNXQw9bzpT9y838w+Omsk
V1F/YXtuHQ1YBmENVBtuTa7kTe6rM85MpBJEuVPoplX550cluElfvyzawn9TgWJqrBXHNf6YUDYc
EIxmjQZIXxkRkJT3g3sRguBZYcK66gf4V38elKPvchVfxl1YugsLhlMO++PjKmTb426dE72nf1+1
96UWVMMOr1dL1PJsNCu9tKrCy3VE/wDq0gvVzkh1C6YSQIMyS7FJ3LwWnija+DYkEQtLtamNiM0k
SBH4X87gd0aY3SVlUEFTlcXY+K1dG+mGbVxb+j3S7buAV8HyrLYtDk6JL8sPnVCNvZK0Fwp4yqj/
0CureSYbHhafFpZl73fkw21CMQcoaVrT/GnyD18kpYluPDGExKlIVEe0MsMyoSPZibbfEG8+3Wd9
r53V0aKwWNI09thNxIeruBoRnQS9b3FGyXMrnkLqh0bghqSLWfIKKUuW+2E1pLtaGZKQyA3VfitM
ille11Eq9tqGzN8GSDKwsrhSxGaqhY77UcrwuQrUsltZYcM1Nao0DuByp3Q/BJ1DJazvndIvJ1k8
JhG0De5R0N1zIEyeu74NME/weUwAuWjabVeUEm/WxOcex40WE3JJqIxHBbGYNto8Nu+hppDxaA1N
cu86qTGd5XnrPNbKnN+gaMKvgC3dvO+NIn4cG9LjD11piwImsOhrr4LjvsM2gQ5f18ps9nXA93h7
ykq5tppZPoUEdeR+GxVOh4W8cWgFkNPY0kYmUpN8WWW4mBs7q7aiDYMSQZgxzB4kMRx5JuzAnQJD
BMJDZBrDOrSj+HnS7OjZUCrFxvA76taZkji8x8TARh8N2q9z9sLctKmpiwvVqsbaC9Q5PFfCoc2g
2AnnVS7BMl4ShiLzW86fhp82sQBJZqbtmygHCzpVnJiPfT3VrwNulIs0aO2Xis62OJBjAG+160V1
nejdoMO3s3vNU522uQ0DZQh93Qwq6evNVI7r2RYQPCEDQZMTE3DNdU+o6pmFzVVZteyg6aWrRm35
YcJghMw6xlnTlYThwia/xmRUvHcE0hJa0RFlMFPgPYRlnb1opdk80klTfsSVZv4McwRo2MULjK02
Rb9qLUSvnkXYcSwQZL05rc1uSalU8XeMfk6G2VXrzoPtN6BF7p12gtlZ5G573fSQAHw2eI69qbQC
JFcZ2enBYAJ9RgRFBKsxVBoMzUNQ8LQSI7zrWeHv+8mdnhRH7SDDNd3Ueek0DiWOTwffdyQqfa1P
Enwsp8dQbgq6o4ubM5qfsKWpw2bCLbd19UlZtKb4jtmpdmXrD6Y5P2RpXx1CTpPxWsFG+z6JvpC+
0Iig3dluX61rY7QCWESWhsfWDabRg9Tv3iqRO3d7lXLSI9Wk2drkvaFcVGT1vsCAHdsztAv5QcUD
FK8m22hvYsdJzU0TtOFZMhOuuKIV6LT+SIhjslFQ9/Rng86OYjM3c3rRiN76SLHb3dpVPtsY2vE0
eTW3gAxb/Hj4v/U5vVcqJ3pQetO80gdSWIlBzWAwOW3W2n6bxs7LrI2gwyXvowfiOwSaQ56Dtclq
Ldv3xjgKv2wUWG+xsRhcDDEKwL92AP0wLvpcroCj5Igd2Ydw76zeeuvncKiBBc7jAx8hAMpdM/VY
dTQlHzeaoluzp+vZmG9GJ5HX+hQ56mroLOsetkYzr0pjwr4Gkrm7bOYsIyjWbPLEL3URmn6SKE3i
mbz0IBbKmZ7pkFWauoIPXB+EGoXvcWs5mSfSqH3umqa5xvkc3hR5rrzoHMQ/Z1tWrBpj2lGB07J0
xcQB3K2mTT35MWSUjziuIEjWxUzIM6QHBUkAOIE7mWXoQdpShj/LIc4+S6bWtBrZlPc7DQt9742R
7XLdbf+gt12zDy0FsoJsRnlvVo39yga+ijdGlw2XdP+1z2DM8itFEtqydoADvA4VLzUogsZ4czNy
THcdp87SS4YkfYnSalARt7hiG44cu1exURXZvo3j7qcRmDLxCE8d39AqAel0ud8XlizcgFuXMWtt
1NQboI2aug7ACRM7HipG7zkKnretnsX9TSQD5YauLCGz6jxcLs2Bl6EAaOO1maE9QF3MACFmcUcn
w8bhtAHJSH00ska6IOZc0WtMk8jc49/tfrKZau+HsWOykfjR36mxNH9GkcEXYRyGmhc01apXSLUT
S6MM+JJYWgbbj2TZmGW5wTbZq52l+ZyPgwdsXW6uHmYysAsoNm2S3RhqG2TrYmqMfFWOaQl9VrrJ
dW027XuPr/xsHNvmZ1RDaQUYzINjvjF5vbLW23s+bPabGxkW7sFGGx/C3pDPZWqX9cbgS4RlM7Sy
T2Ws7RdCztJ+gwe37j2jM8uYTrnSv2hJbMz+qKj2mvcKczQKhPQcHnYYEkU8aK0H6qHm7ggIFZw5
kuRHAhS49AhbgCkeILYNPLVi5cOHaHYPaTSKwS8DfimoDNIbNlY6YnwscT9Xe6xtleWpxH7Mq4nN
rL6Z7bCIPEfMZu/NmIu5oXFPQphp4y31Wd+th8CZcYbaStfd6QpivnWoAITwCeeBtqDYRQgZZoCS
5RkViAcDukHGyhEVxRa3K6ZwEIduwaJrOo9NEzhMgzACmdLlPRdgopGVUAxgRfsm+xGV1pfb4UKe
xTsgCrDZSuho5IPTKB59Vw7Oz3TI9ceqGsXB7Cf5QmWqBh0Tzj/HoSh/KpFGthVNjp5IFmAG2pbv
vryocijOfinLhEDAKYouAzNmC6TrXTxtgqSP3Y0e21LFLFAm9wkdWiLYawXCnq4tQauKWQBkbTFE
l6Q7dKsGPkbDjR8dFp3UfFRRFQOTaNNg2toJ3nzfasIASWOaQKhEp6UFRN6z4ZNc7UAA8E8dvoEA
iVolygZnXlE8wwBpASzxfSlWKorbuxi2h+vNVkgC0hRpGOUNoDoFBsI+/BjwMqNunR1l3iiYVJ/Y
duJo4oCQkoZBOMki+qG1dY73Ng52eMhtXrtqWQ+7ooum9WiYpcJsduqfRCKomG6tLp19PktdSnqh
nLDSxJki9z0VWHM1Dojg2J2xjAoKE4QW7CkkNlx0KlV56IC0ZjFyu0FGnR8rXeneOmVB3K45tLl4
GqssvBfJWA8+5dM6CVdFWcMUpMehzA+OUlf2VUvPbT4r82pO9yJP0YHiEGZ34cdY3dODQtCWsu66
AkjK2KtTchMZUU8+qDK1q9BQFXXfs9fW91ZmJe27GbHJ7D2tVpLUz2hhgt4sMmC3edcSwT10DhHr
bCJcN1grRA8AJ+zLPt6bCS6VZ0C2ZTDuaLRUZemZRjC5e+Q3WXNeaxMbP5YTs7tL2d90h7GPJvPG
aPlOql6M2KZe8+825GYqwsH9MRMBO/mD1TvubmCJMG8NtjyBP9Cjk3dFGRJD6Ax6MkkO32oSPorO
GWHFCODoTzIfG6nynnQLaKOxODLwd1rOWWNWfeXlGXRUjgQohrykzHDXGnxHQbXqSW0RRJ9lKgfE
rrc2Ma5VfVtnrNP3WsWDO4doAGhHxE3db4mcC1Q4MLHof2haMs/XQHhsrTwL03HBuw5o8kGhhLmI
+g8nCPLOk3E55BsC6/Fo52QfKA9CB/8EPEmjkCTqsLPmlV1agbrnMGy4m74LG7iMJf1vMiYGji34
7M2ujTCTh/VDMZjZhLUY8cG9ExpK56d5YCjbqLYn5SLu3RJs6hj2hFL0YVE8NZ3Gq9VbkZZsjGCG
60GdYTmQNS1LmlESDbhn0azis7LsFLZTriBAzdPYXTSXpZr3LK4YPNJq0xdZPx9aktbtT1d1p3Rt
jNLQX+08h9pR2Fnb3+Jjt4wtVOJ02TU2Vf+Al0Isn/8hS6fHSYMD1HqCtLT6KptzSvZepcgCcmZK
aI7funHRvquJk7BVa2n1U5GwImI4UO75eWGkZ0WPs/qMBExL55ulNdm0ipQqTzdxFCXy3G2iuMHY
IkV/raljUbNvMrtn0WNluCIaznI8g9id7h0jB1Qux+r7x1HqLNEOaKZqZTp1toQyz+4tTSINdsoU
24UfTQiC1xXpJfm2qyJNB6nZCk4UwIVqdTOP9ShaT4tHXPbkN1QlWzrg0OIzKIQWXI6Nwvaun2bj
RzD28eDn7OqnTUcGYHib6ZkwVq0+j8oBdQAWCzUz1MxzFVMSTl7JXr8HEcLmbWAjqa2CQObqG3Gg
pr0TVTgYUJDaVhTbuRqL9GZqHK32Jqtps4tEQmC4AIiDemhSiShft8owl3fU8sfquVMMKzlYfSnb
H4NZwC4lpp7zG5weyCtbF41+fBaCwkjBqgyGsmmHuvwMrLF50sQ8F16g1J04sycLPI8a6pbcgU0I
b103AjMRmjTv/Eo1hvQQKlVS+DGB7blHVlu4pyVrtL6bdRyjqKQp2jUwkGnyNH3kzFo68ciSkw+B
vepsdkf8L1ziWdoWvK3pFMZ86SE7sMnAKh/X+Oqn/m2ckty9TlD9BW/xrOXRXnKydA4wYpzkcUwo
ahxiqU75eWQ0unXZ88PnS8XUh+EiKxrc++ySgKWs2dOaqQ/N3Mh2pToy/5uhNO3riAhS2D+AOwzB
3m4Osweri5TyZZbV+BGPg2XluzxgnFtiJli5spiq+DrTMnUvYGGzcLEHcqYfXQT4+5M4PCMJd3Hr
Ntq1rabZg9YzXdZjpwbXZplzVo+7PFh3pcS3wQ2TnyGvlLuWhXSMTZSPJTT0CDzrikt3Dqkqnfbg
1irHdzgU5j4YgQd4CU77c9uqLV6FJicOjgDNMIIuk+uf7aAh66LAwJeBaOzqJ9wrh4NYI8ZrKVDS
8fakE/QTOwksKnZFGG3496Gy05XQeuKIW8zbuRvTH6Dlo3mdLTGuvlNVTeCZVmueTzIsjHXRA4/b
NovfyeMAknbbRuHlQTQi9Ghd94n4nGu57Se9KLedXfbnRaeB/irdqHvh25wN3gy/DbwYlRTFG6FO
HEQe1/Gqi91kWINnqNZa1atvBjma+q6Qy3teqxVseZhjbryhQzmtYixb9zwRqghsG4JbYAfU6yJr
gLAtq6n/CQTBfgeJlae+0o/zbdlmEBP41dWFqA3BhAX499jWEiCNsBD/VWOmzX4b6/FrFVCm3VSw
pJwtZ8q8vKwVtbQJk1NHFRZ6Gk/vQjToXdmdBJCpFNtKXq05gxTlBgM0oLFz1bWlyv6OCkmlEdun
1XcEP8zmKtPnePQHreweZsUALpwPiHtXUKXa55o8sNC3BxO6xhQnTeVpRql+VmM+metRo2cBg1Vt
551UNMquSi3LDx5cCghngqzlYzULXxwrVSgMmKQReJju5ZMWZ2AChd7y8QzdMn8pGi0xNuX/Y+/M
dis3sjX9KucFwuA89EUDvck9a1ZKKemGSCmVnKcgIzg8fX/brjq2E+0yfNmNRqHqwpWWtpRkxFr/
qAWpYZanBTE0a0HUQ9mWpnkYXWWRtmGnTCEFS6KKhqExzY2etcmveB4cEOym7d59u2hrMn2SbBuq
uf4klom8Mt2qF3PKFJlT7Ot8YPopa17xzH7Cx/drSghgaDw0Dk9uOHv5FyMnUmozjuSkRtaif2QN
AE+0dOXa7cMidb5LO23I4uHZuSUSCgWjx2QMehmMZbkBjFTnxXHN78It1LyZQl99ob7duZ/LxWa+
6IH7DpUywjVyFc15J6uaMorEprT93oyl37KsyvylGcGQ2HcY+mNRGCuxGOAu7TaToX5NgtLsSzYF
5g2H1pQy0LgqKss/r7a0u82cpEW+SW1yi4h7KUYWYJKoXmfLlG3kJKKDPMmrlP3MHjVLKa0Xaywn
wWFrzky1G97jwOKcnVzATLlMMsKSlHtRvi7J91n1nOcEzoQ1p3ohWIUICL5jGGKaJS11JitJG8Nn
n898Z6et0zrKA+5tRHES1cI4mml5LJ1JBBuvzgtvK4lO+SFqRcmdGxTuy1yGOfFMtep52Us1iZi4
EwDivtcyu9GaHt1twpE2XedBVXH61AExMKXsLOausuuumBX7LMpqHZhRYQzrV8fuYWL9RSpNkGnP
S1KOhNDGKaau4IIu+Z+pSqYsgmivrUPowqWeHSmxtuVpO3xb1mEGa9SdmUckDmZMFSONjsSBLSBS
pjHNa5SBtIDIuE712BnVUt8IkQXl1srC/I2HsVoo9+oLM/ZYivZ21hXqqHtvFNsAoJ9ODm53F32q
mVqx33Z1up/Ctlu3SRIkcqcGJ2fdMfzGjdNx7gbis/uGKBegOY6ihi6FjZplmzHBtuZNKGvL2BAs
KZ0NVvdqjhVUWrMVQuZj7IejZ2/a0snkQSSNEx4VTW2fKh8Fm3sGUBWHQZo+TKM1P4Z1fQKG6ruY
L4+msc+TAZtoKCtz4yh3sWJDm/QGdFaol5hMPhoUrN4hmy4oV8/YanfJf9S6D/KIJjY7O1YY7IhD
YVvR8yPRd4OKNFI4YKPB9m8SisGnCFmg8RnUScWez7h47mpjHvb2So0K+aNMjhREWPphVL79xOsh
x4giCveqlK3pbghUU/Qy2uAYxLlqCC5hbFu36NLYJD3nNQH1eiqs1qKEqgiM10tlfb4N2wVIKLOR
JUVDWFTVnv5I/u25aHw4kbUACafNwCWsKssNEQdVArQLWiIeZUFKGZd7a3zQ8ewFBHPNMjuu01jN
e3KLaGqwdNPdzg0owDWkr6HYGNRC3IGlw3Ox4tE+E6ybjcQZUrhx6CgATqOFdCKmnWAInoIuFFx/
zFN5vKLYG9MHiI2svpNsGze5z/Qf+44AKUqW9oNcVCeN6rGvfpCOs34hrmZZN4pgPnIp+7y6yktt
oruanYvV3s1eQPQwNpdKNgc/CdycC41fMpjSMtzS3bLaG858BiTKHsqzJMcy3BJ1ydjrzv6Jk3N9
6V28bHQqdFilmfEmvQdSFYdxthX1SDQkA1yJSWa/6eP+Uf7NfyxR+Jj/x0fbLTJPs/F/3upPiTjo
k3qCbvivnWq+fxvztvm/oHjhQor9dRjO/tt72/wxCOfyx3/LwTGdX+DUkBPBlvs+TaKQmr/F4AS/
+ChJUOLB2V+Cpy+Gjn+l4FgUNGDFIQAHVwBSHXjJf4XgCPsX3K9owdHmkl7j4nj+JyE4fyY4cQL8
SjjSUguhfxF5/KRkI0UMqWlN84/si3unpe2ky71uOw+W/Tc845+/E9HauE75LQAyUB2NbOYnHnrs
/IVsUZtw7y6P/L4hoBRZ9rbLErn9w6/+7jfi8o9J6n9mvP/1nS5pinCpDiaHn4ShQZ719eySAZb1
HISFww41L/9MSfXrNyFWn7+zgJ5Q5JQ/aXBSN5C9JDjNzf3+QD58ejsshJoFVgb59p9/Hu7qPxG0
fDPqwS92CkjhCz37c89vYneZIut0S21lQJdLO/bJddhDam1B3oMuTtwiRAgO8Ub2lbbVGYkZVU19
voJLq8SDuFw1RfBx17C3b4KUgwn4QUKmheXYro+hIuFrmyx2raOibWj5TrOhvC0n25L7kerzj96E
Cd26rpo7cqL99mvIQVcjNJkb80YgFk+3Vtp7P3JGRxeKk6t/Z7fa/ZGvufAjvoRT3C91zzc2c2F+
d8TMiY3iiBtbTKxXxMdVYXDCgkPrj7JsCW5eNt6TGtFQb21C8RlzTLjbjZSj/+GHDdoTbSUUaDGt
VCFchr+8zoNBPupw6bYLi4QdQVa6GLmeGzjK0bfhYDK3n3aJz3zUlFNNWhjZ/++acL2v81TXP2py
7mCVyukynGXqYZ6DtdiVqZVqfnBCxuiey92XoG4digAaMNFB9f5TQlLeUzK6Fx7HSUzuG2WmI2xi
XaiXoEB2YcRmVo8v5K+o2zUAbyFDseze0Heh6ZcpHUzWOBVXtUCHC1Pmr3iyCa98ASkp35shz995
a9S3bGE2IrmSWj8io8miBL+zhm++CYkVrcweNHFdlmhixikbCairmvjC/fRq8V66+xpyZIhW3w5e
aXWwbyx7CO8RyemCXyYdTBur12zUVrD0G7ucb+FsM1oAgTMeGyWtnmzg2mGbnQWGZrX07zmJ218v
KYDPwLhJAPi35B84IYfHAWl4tbOYz65lOc0LidxeBRa3pvNVwKTPMKArEJmMAONPY5qKD0CtCqoV
QwQ3nZbpvZVazIjKaQj7lm6gyz2wvnnquVNs8P9cXFVWlRj4jJvOJHB0JH14IpL9fjRo24qqVdpJ
jFjV8pkc0suFuq71ej+TfnnX1KZ+Kyc/e0/lnPoPDMjpiyJ3kqRwIs2bSPZBkJFroiaiFmj/M/nn
VrtudV+y++mLJQ7AwOw+BljzhBYyn02nq1tFROZkf5Tt2JCR7WWMUB653aw0fgvZZxSivBGrwcZA
QyYB2tW81g8NUQZXCQOhFYVot9uNHQx1Q85tubzpIoebqHqTl38G12F7TiresorvWG3NRHbfzWww
CPqVbpFtGiUmusIG1T5J8mmf8KUGYSwNL/uunGoKN9mQ+a+Ud3n3lqSnAW+HnxSXD1MS8itDeW+o
xLUIyXVBysfSLIn9ZtG9yAAwlMXdas8T6Fjtvg6DyD8C+P67pVNFGy9MAj2MccqiBx4DCY+gubYi
20syuVnbWb+s9dSOm4n372PmAXqwC+sFbo2/LRaC6QYOafkMdM6TxPJRTlGSoTmJwzIJtmXaNioO
AC7Rc7SFEnGfzM6z5Mh8k4kg2MhV9tTHHDiyPoZe0nzL6yUVm8FDPAaMRaDGjmUibSM7sZucoBD8
LTjYF4b0AanEdVv3Iz+mI6Zb/r36iV2VP2AaVE1fzjTG8jTN7B+ryaMy0+VGeV/rDX085wmYbFOB
jm3ZM6p7iwhzMryddkIa17TlTpfGyvjo6diTWFFjh+ZGHx+tMyUMmHQR72w3d7uoAdAK9hrFyRxp
wEuyxXPtnXHb4bjH4jZHJhsbzFYQTBXD6mhxmFVteecmpkBaa7TlNsw7I4idaiat23AlxCYh5lAZ
rSm7OM8zyON+LkeafzifiRWNtd0fMYJLe6tNH9EgcfRGuDFhyu6krmk2B1vO0dd4A+UDFvVeMXHf
Ff6OUtlM9+mk2OhVmL1WXZovp7lx08+cAG9nm7qFvnOqutDYr6rOotBznB+Vh32UH8Hpl21d4P48
AO+FZJTMLQRobtOgHpWw1x+JThRrpKFsbEhVx+F7MTAcCFW3wk0+NXkfd750vjZOAwwwsIrFGbvG
p0ra3tksSIahE33vgH068wh4teACnHW0DziBezbgJggRmHrZFWstOadwv+dFudUXo6zCd9G78s0k
YhIBAOzaEE9kHl+7dTDcjLbR2fvQpDV42wZ5z3qSZXke40jLn4TfGe9Tm88PjjnJGoDfE+W+Hcb8
jqzYHABgseRHV07m1zTTyBvGSSRFlGg0ChsgYXqalef37wZn25bka2hZqJb2vZmq6b6Vhh07qAnu
uBb8G+RGxkS6s7WzhO9/THx9kNYh0xbcCpP4oQwmgpIn7/Kcp5JLhurFSwul3wxfkqHOHijamZed
JP2AtNzEIuwB9taMfWmtXLs+59fGMTt5EjnG2ShF5M1ehMffRqFBmCiKm0weRx6+957fBjiaB+64
0ba/Hnz4xJzkV8C8huCmWzD3HABFDcbBbUzeSJ2F/WOqff9bDq7o0wSgp2vgWJnANlqju7XHAu1/
CsJInDukANz3+pVn0/zWUlglNutscoEUainHvW1qHiejIQaAksJifF2XMgUbX3JOgFzqYdk0oTPf
+s7o1FctADF3CioWJ+r6sH91efjKnY8X9p7O7OBHZtjdjeKi4Dni7UujUKf5mzVe3g+c78qLTSP9
lXGxm69+YOZvXjFkHOzaFYdLWvgut+tkiLFXTU405ySkbwjN4naARfSeSP6n/NJofEVM7eKM1IDI
WXUgJMoix7lY+LkmpskQuUQqrxbWzJa9GpUcJxGwJb/TceRW3mJlCzNzk06GvqelqS3vTbo79Hkw
+760jyQqO/ewNNME00N7Js3m2TAwyJElHnHC9+8aHKsSq6CVIIDY28xrpbED6OwCSyK5L88IbSYP
xRznFg8O/SLbkS3+rkgtq92rYLAFOWohbiUifsUIRpwC64OLyC9dzty5KfhXiFMvu/FunOom2wZ1
IA9dY83ldq69YYDSKAoKYJTD37yDRei9EQT9xAuulBPOMYJapqys0UaU4Ou3dsEbx0VCRLA1WOSQ
t7pA/EA9ZGHdjRYgM9TKheU1Viu4kp3h610+eoUXF6nhOTeZ36HoXWb4kJ2aTa+6qXtv/iaLtied
mXuRaGSBiT8uikB/lwjAmCCzcQ4ghuwRiMKpCwz4/uUzgyEEcJChpqw4XUd9cuZ2+K5WvSBv8NpG
IkwTJq2S0uHCSQc5wP4Sl91FYvC8IZpHzmDyi43jhOdExqQx412gLqPr79d5prt8RFERbsMhgT8s
XUMfKl1nVHXATmgCLTTJTJgGPfsdrcTgb61Vls42qUILWaB0h8K+zSHtdyoU1nqsF13yYmQYwB2c
Wc3JDotZSJAHY6x3OTnpdEAoSxNZ7KVjQjRyCp4aUZyy1jEB+sr7RhcGGGmSsIRwLxtp470PnU+X
PQqNgOtAp2XoXONEEHyupOpeKCdJAZDh843nZGrn7lueFyF6O2fo/bvOupTUGVDADgsLbMTnr9vT
PwIo/h/tgnTYof8ak7j6HJABtH9EJZAX/xuWsEJq5fCoUq+G8yKkFP7fsITl/0IDosNghiSd8LYL
JvAvWEJYwS8urgnWXSPAqeFf2tj/G5ggnxe/FFXjWEZwb7n/BJfgj18Agd9VyYEZuNhNHD6kbXuU
Tf5s6Rn8JeiN2U82o9I67ovSBY2XvEPTRd+rjJuulg+mI7fOoqsrgtXH7dgiELT7t77Wx8TTh34Y
0o1rZGrvlnpnSQMkzEpV1Psz/EEexioM7/MRFDn8mvTf2qSL0IOB2hYn7O+bSnlfGfPRTDrjjTby
L4ufjwht+p1PG2wU+t+D3v7QF6BXTtUuqcc7QPajHou31AnXuEysAcmkmp+bsQk3gU0QiW1LXgJC
93yWUzox5ovC+xaTyLkfbaZ2p71Ct7X3xHDnleiYvMxkUezXI7IDmgosxm+nzEjUZu/lJv107fVt
0fMWOpiSRxLEeqEhiLyL7qaL6nR9L8rqls7XeiO6qjo5/YiBtXjzvFDFni13ftb8QMVNgDlEjZT1
nVqAC0Jj2CRu+OHmV2iSjnn2jEBNvxUocCN/5MRD2UDB05RaUbXwMfW4FFWUpp34gsWAn2lGcthP
m8lksSq9i26joCpmbS41DOsL1Twx0KyzB06PK/sy3c3k6g/mgDJsuG3y6d7R1i05D/Qyj9FgIuwO
2Z3qljQAaVIG2s2nsKT2ZzSaa7dNGg5YEM5ZtB1Z6hZFHVOCYdCv0eKxvZTVXgfojtP13kmqa1vC
DYT2aZDMwr7oHqUqHtgOMupORLvzxssCLvwPMSd3wvdOsx9QA0zR4QZBtdzY468WRKqq0criwlzr
QZx5VzYwm8Zm9drDUFc3FRM8dJ26a6T9KIJcPJaQL9RXpZyLU9jsLbU+Cyc9E8X42MuV4pOedZpN
66L/N3+IpLO4Xsjz06CB0WAvyTPBL7hAqcrYtTRMH4mlOuHlWFnPMijpisJSgqTcqHDnPiYOa88N
cydl8gOr5LWnuq9N2chL+820md2SkureukL8sLMYwXbhMiw7gQQAwjS8zuVyWPKQUIjRP2U10PO4
qBvTHeROGJWMx9V07sJg+ubk47rrKx84gK7iXdtnLyXSDPpNL8aM3IGWzOAFlHyRVfhkiOoaMemy
y3pD8gpa841DSUm1uipeFH1dyiSGRfZ6y/j1XKqSt9FqbybyhCLhIFNMq/zdLtQ1REC6ASsqENIa
B+RtlPegwsud6TgWqYigrhg9ncm0NtzIZ1H0NbwlvU7cNijuTagzf0YbxR7zMcGIYoSWrOKjcNFx
K7o28icvTHXMwHKo+4oXPAPgT9El+MX8ETbllUaVuskoSt4h6I0s1ix/7jdCzD0Il/XeaGuPGKiM
elU1cc0wyPdyD2E+S2qhYN/TaptVt7lV9duOFyQb75tE7MLwrTD7mUeh+EinK9RcYWzn8i5zRvCM
wtIbx5HNldJLDeNY+OkjNEx3IIukv/IEA4ULJ7mV6zTsLCPNjmZWHam80G9IMtFlm4n5MoXykSyN
qyVdksiBTERalbo33Ri60TK7zUerYCaR3ntgKXZxBKpboUIY7xCwM7uFTdz47a29ztdgOSdgifnA
VV6e4IO3PAjd3RSK89Ixg1bhd8JovxTF9FwhXZd0EsX1LD7zSwNkXtNxa6TJbQri56zWCTHjmaoe
dK7uoiIPjrBdAsa9tRUH5Hw0YLnTtB9au762Fptu8wCZXZpjGpwOrdB3WaBuipZKcibz6qBo16Et
azorNzgNpQD9DBuPVAXjitz3F4g/6wJ2GZ8oLgJmX86vzgqK97Kx6pOB1Roqdo7J7JuvjKpBG1SD
59HDQzbWxYBts75jW3x0/eq1lA/tYh+aScDZFiTOVE61HRHMICitli9JdVxbyfl9aTt8pmVxuBZo
9Jpp3a6qOWXLhAIfRG7YCCK9NpPrEMSXWy73Q+0jDVi7D6Pk+FxKr7ymgORWoOyK6E5iwlVZtqVp
ad7RYn871d+ssjFit1Uo6svlhs3C+6ZV9x3CathTY0ZE1+geZGgeslbsJrr6aGKH4oOoH1HCTemK
Ej+/EXn+vLq5t810fSpFeczBHMnR6mJ9EYyD5myCZfxc/GCO+7Q6e1CkR8vDBT+naxE1jLeU6Gwp
xoi9XtE9ETxJj9tAJWevnL6juojWFMjWhTZMguy6oyiFurcn00/WbetId5dJHqbWreqdl80mReIg
P7lOyt0yJruwQTw8QKahPO/VgbxXlOAXZhkEiRxr43XO111L3VkUtvJbabCUNCYHAIHX3m7AdXRN
yOoYY4F+zf0EcaM/mOa+vxTTG2PAg34hfBeJx6AQatmiujconhDry7yuXwPMvht7Aip1O5Y0W9Ck
0Yxud5hdJBdId4pT1WbFe16keudQE8of9Km/8xEFbIC0UJx5uXo3UHAf14t1X6BaphbJWp5dhOuv
+Prre6N0t+Gi/Vi6t266W1yX3j/kv502Hm3hfK2bcvhS4I8Hyv3adO54bJPeufigNANS1XCbc8iK
kjwrtyKYeZiSt3CABvW7S3OZQaaQ02e7IWxPswE21PSfEyjZFcj1FK/C7RHyu9/QGFGq47vH2hTG
I2T2V2yX3GX+Q+Kr/Thp+6tDuENE5801qtMGNrVvTki20Rn1po67gduS+IXxaAfGjpgXoPoM1Dq9
HZvilIXGUSEGa2szai0TrLDpafuut5ZBwBsl9mgxruqCdTtHkle5z37e027tYUVDzdqHaK6HcLdc
qjwrTazgEFDfUppfaqrM6KyZwHHpXkLCOt3CVe8zyvK4nKmMge8qlz4yem9bFD53ZntlKLGdU/ow
PV6GMLkNMvWYWvbb0pqbcJm5WyVldsaOxJ2noZoj20QHg0gmDpcCuxZC4fDiNqDbvsrMG5PgwyaZ
IpQ3ceHJqHasT4tqYRrJGpA5WnE2i0IZgkTMce/SJv+orO4MfRN3nqojPTMvpbwIPllWIt3XiTpg
ayGg1KIMd4gYu3bK805iHIO9GSKnTxtR7nCs+XHirA/QJjdwLy26kqnH4bA+tYRR80kmLOOZUode
Tc+B6VlkWnKhjYt3qxp+btd4T+koMw3us2FZf2jQmLxvi52LhytphkNlpkc7t255qBn5QLJWMBSv
D3dTC/NUOwc9JNe5ku9yeBDG9AiUE5dDggflsW2rV92lX5vW3HdjsNOhPK6iuqpTcaTZ76Z363gW
BT2iUCUoredwQ/XXbh6wDNZy+dGWwQtC1c3lbCi9/rX15adjJGd3olMmwXeXV/vJUnuRO/sMGYFL
FVDpTt/1VG9zbzppR7+u/YF9dU8WO9M8/oQ6vLJLOpemN+RpV0N6ZTgPqbfew5afFfZ6xxl2AcJz
mckrz+h5eTX9SSQsw6fLs3SYbZZUXasy/+Yx65ZzWbPbY+hzu+bd6q2DN4i4K69HdNSRkfYuog6M
dV3Dl1kM70eDRBQxRYCWzvOZqMLrvm9vW1veawF8VBAlANHgl8GdO9fbVT7Yg6CFsUbrZFW3qM6w
3fUWnXoLsZOWHU+Cy6Q3ABg5cI4hbJg2dolXfaXJ7dphUHUH8wwR/Jw72VPXIFyixjHdItxFTMWl
lau71jRe89TFx9PaOHUydViUfesvH5RgxdBYIG7DEjcB0NmMaKUJn0eP4YWeu9OCWHaGt9srW9xr
23zquxd/9q5mL/zgSQIcHcsHCwh/A1aSbFhG0u2UTe9UTYcocMqdVTnOdbMArDZdfVhn66YojLvJ
Q3s4LDB5g5dsEoVirPY/vZygWqmW51yEl40iw7tKO+LlsdTh68ysVHCVGQ0EUeNH6/xk+96+E2XG
KZoPkefoB7ohEc4Ot/1sRqmlziV3YCYuII/mClCze0zWZEMIxKvWt2HV3aDQvrZFAFmaoMmyXy6w
kMmxx50hJZRl96TW99L7Vrjic7XPuXDv8LR4wKKXY+9+WdzDsKrrtlf2vWyL73ObX7eG+4wwH9kV
nr4SRHDi02WJuHGnfFsG4wk/1HbJux+h2d6j/N623YtV+J/IXA910ZxTJIg3KZKbbEpuux7CZdD2
iUubbQ1f2JhnBHvw3znZ5aY6mgjY89X73kBwYmttj9jgQIorn4bAabiuOrEnTGlL9NBBSvlWBuKr
7LwIXf68cw3QxkBaeSS4Gqp6OuKOvHElIyn5RRBWrOkbFH8IvrIyIFBhwlMg06icNOBf1v0QELGd
BWlGBPIDrXLBFv00VaS+RhA1TvbRnALYU7yodhV8SbrstatLhi2trlLTuun6/lmvaMVnu5lOHQF8
eJDdZ6del0iVmoIou3gfO+exFXa7R8n3LbOYJW1MzXsm0yetF5/UzP4oalqElZAvOulfSW6FThtE
Gg3QO5EPC1mztEZynY1T0rb+blWB2uSB955O7YMxIP8yVXAni6Lnq0FKL+1waxnqek29m9IhJa0g
M3izSjzT1bC6yMdsD99aOOBCSF+FxzEgBqc++EE27QuM+3FLY+jeCBaE7roF9u3qiwZ6nsDSi+ZU
4RfmV051Il7LL1nvN+wqyHT5auq25CQGj2dAtmQGik9ejRQufigrAQVXQLu2o84VksCIXtX7qsD/
OFkPTdBtsNdtaavG1OlOaK/6T9s37yiWvtBJJnWIv/Zb49baySlprv3cYpnoCzv2g17Es17GXea1
SGjb3H/Ekppt+ZXOnA9HKtPZIVOmlbmd70ZSzjepp5MroGu043YnrDPu1WbX1R3u6HCijdfvzKNV
FkxKCATekmCuj55AbufPH1itII0wkjg8G6X/Qtvd1SRYlAbr5GEtC7hr6bd7yxIjOLRLS3BOX5BC
O1v6rc6nZxT1R+F4rO6pfVohLCNM0Eik7StL85jPjXVmNEVDylkVSzDmEvi4Ew66ak4432zxUXZG
uF3A1hn7RIbbt6uRNORIF7n8XItRuA12fmPm38xqNrdo1qp9yG69T0cwmDlTWGaxGSfHvKioXTFW
XaGWW/Fe8PZxelBpnybX+O+QifarF6UAwcx11rNKsneFvt+czbP2mxuHJzEYsm8pj1rjiy95MPix
2aHFLLqokg3CcfyA02pu3QzVS3JpAaaX9ECECyrEpLwU6Klt48BQq/QApXhOJQ5fGS67zhRIFNuL
4N5tzqZp3xSMarXVnGgp/XTCkjhffQpz+wD6fHb698pLnuYhuNOTjhzL3anAIndZbbSqokHhTc71
8JZA5w1V/Q7/f0ON9bnCVeQr5MLLve2kt2jbX0TTXXVlf7hw3l7rRnWYn9Ai3sOJoqZeNoMUtASK
6cppiztMjyBJ6i7VX/u5eCi6gNbzdd26QfcCquAcfUZiBsZ24IoVDhCBZ6e7Kh3NXVUs+ZXIGE+T
/kZhe6rXarnGsnFbWeE9r2WcecMXh5ZmjrNPh7lvtdXXKevxPlO+SZXwQzlb4Y2eC++5V9LASrXG
w9oiA6/s2BbytaIH20gE525rXiGKxMLNPbWZPBSGQ/GkhxQ4q5/mE0aW+4uoB0l4n27Kpr8ZtUXw
ulofEW+H0aTKqJzF17Exb9M58SOrRcGgaPalvLB/SctlQahhPohwkExE1bPV9vBEPRBE1TG+K5gC
fbHEYxtc0uzHgCzzmBhTeN2E3QKUU9hqV5TBQeblHdGRXIsBy67aDW3w7KTrE1Xh5UaX9XJOVv9o
p9k1wFAYCdxSXAyEHLElFvneMhhyLJpQ1dZN0yPlnCyIjv+YNvNjkVcvumek/v9w/rhcuvN+Tcb7
azj/QNbvf50v//P4vx7+BOpfEvX+pTVEbEi1DP9B0kGe6++gPi/sL4GDwjggius3dP7foL5l/UKZ
BvkmHqStZVsOTMC/MH3+L9Mlt4vAeIsEOv69f4Lp/1kBKKxLku1Fjnf553/MC0ozdjGpjXPqDlG5
nkI8GJb4R0ktv3/xixjwD19cL6hkemsyzpPH+aGG5y5Pjzq0/pGm8Pcv/1N8k/bHxS/LwTiHF1mQ
IHvi75LL/hwn9vtX5rf+xw8eUK5rqUwZZ9jSbUWWt55hstd2v8zXlitwS/xGhKGvTT/bv5VF/v6N
fsqwaWyzt5KVb4SRz5RXPhbCP9BK/4cv/Fd/rz9JIFtlrVZO2OSZICuuW4e/VHJig/UfJXD+9+f+
ue0ltwMtMPHzC5rxUD753bf//LEvL8MfCKbfv/BPmldR5AnJ4p15Np1159jpKWRCJ3F2B7d9cEtN
I/O8cWeW/Dklr6S/82UfBWOIy6K7mkP3lot/K6rgTErCNa3EG0hqz0PHSELG4T9/xj8nAv3+ES//
/A9PdduhdfNbwzjPbvGyJMamY4hfyx+Irk6mq/f/+bv8WTD7+3f5SZJrVvg/k5bfsNm82XQNzX+X
WP8XT8bPYfGgEYB5A2+8bzwveHK8eVcHf5Oe9RfvTfDTC58yU46ewYeulb3t7C2KjagwP/zsFjP4
IWn/5sX3/+op+enNTwkX8ttqNc6u/enNw7nHfCxIf1gqFFtuUu8rEZzslvmrrU6scbvUVE9sE9ul
DAkvGrbTYsSpmGKJ2UQ13U746y1qmpg7N87A9EA+mKma6yKhxTdgUk8meUDbgg6z2upO7Cxscqsj
9hKk1NZVnMnnefnaKQbv2T0nHbtyuhHUGrg6u1mM5pbO6g3ZA7sWfKxU8800l3wSd2O7p5aopKov
t2hSt34p9xw8cW55xwG0YGA4E+pNhxdt2vcWNlPnBMxIj2yF7/Ml6QZ1ElTaJnAeitXejAAU//kB
/Kvn5KczsJkKN0Nda5yXBgbszSmuzFb8zelk/Vk8/fvT/dO5VyCkqlXFO+TBrNVrjXiDQAz0FdE6
FId5OS7jsE2dO8AQlvds1zXojZYghjY4dzNopL1A94kvtkwPAfgGxrITw1RNHANtd+rvyq3+HHr6
+8f86RRtyPlVneR51rrbTtZLKYA6ljczX6JWvqwkR19CEv7m93352f83Z+e15DiMZdsvYgS9eRUp
yzRKb14YWVmZ9N7z6+9Szb19q9gpKUYT0x3dPdNICAQOgIN91v7/b+v/+WPGTBrPshwmSWhEVzG9
lzGSVhzg9bqyPVFZTJawHZMvKTJYWtptozekBkXJQfLlAgNzPMgYXePblM69+CRvFgE15sDXl5Wk
uYWOrJxkb5wUFLCkNoxMEoQTeV0Tm+udpZQLQ33TmFtBK1xJtWxrxbdEIxUpbGDSoDPLBX4xdpbm
a5nbaqObti8+9NJznl97SsCbw6MZf+W8EKcUfJ0ejyMB0JjtBEhGW6SLjL3cGosIz4zQO9OyfKzp
eQSXkmlAys1n9WFnBgdyCle9gfJBfid3RADIUsW+j6ZNejfHDZ7wNnpFyrdGu0L1paNzO6SmSe3I
onQVhXeZDnJB0peZDOLgst8/2wD0nBI2YP2jGzbjxlfZzYTP0y0f2cDm8HgrjFocSWS2luAKiclS
gD+o/E7LjYQt+ek/cSR4GLONgCR4FPIgKbqNwI793PUfivB1uuljH+8QUv7afqFIdHE9Mi8sa1F2
m1E7s+EeG5VZvCuSIosKiXZ1wgiSZ5SavPRWW7MJNmr1cLrzx8ZlFvf0BAyiVPNHem+f6zdR+alH
Z2xNj43LLFblOsnY3B9FN6hQIVAZ7JzusnokLumzuIT+0uTmPohuIZF0iKp15jVLfUxguVBiE2ET
Eb5VpKrk6imMtrXkUaWiPvYNiUPsUkKhdiRKhIUQFX6FIU4Xkh7SdiEKDU2uVr6nrLoJajQ8nzKW
KHbSt+S663C464wbmSLCOv0ALLkUxm2j2UVTbEmLWzzs+7xvRWfOdEcGT58FG6EzhnSk7sQ1KoHX
41Vl/e/wr/+J6vos1ujFiMEmr+lcUu6j8UpBf3v6uxyZr/osPpCy4lFH0imNpNK27+OV2AXLQL/D
VQMkmHju6/+8KemHifzXasNCdhLIpBIqg7Ugbyv1zEI41vvDh/ir3RadPCuOA0Acyrx0XE3RyzSC
Zmh5FztHFD72UWeRQlXzRgsjb3IT/7OVXK/M7NNDf6zheaiIqqKXU3bqKlgCmCuLM5/0SHSYI1T7
IUCY62GYoNfFigygM2boCfwzMflYr2cBghLIqgaBwIShTBbepkKC+PR4HOm3NosQfix6oKGtyc29
B5K4C9XjFN7nZ0blyFSZO6xQhOmrABs57FsJD26Pg4jgJrQj9my5/33ZL5it0pDiutYYDn+j2jTq
kxHXC0TJZ37AkYH/I6b8a66HOXSTsWWl5plTskbP3fGPtTtbm8EElcwETuC2H1RmwT05PRbHmj38
5391lwdgISwtbXJ7DMvGpTc5l7U7W45UOftDldDdBmOcXnqo9TM737HpN1uOUEsL0GA07Pu3nXgn
cQc7VyB7bCxm+3XSjiG0bsYiK7b4+wX5/WVjMVuLeH1EkDbossW9ZtrwxnhRu3PfFT+dLL8pDv0N
1sZ93i4va3a2PVIwXFdlSbNxeI2YoztH9z4yvP9l5VtySEQTSUjy7wblvey/LuvvbG9s4gLUi0VA
SoyPIb4OACJd1vBsyYlDT/1GTgxFW6VCZIvXl7U7W3MJkAAvAbDoqvqDPD005y6wR2Ln3FQ4CPsx
M6DPulFxp8fNXcsj34DFvViZ24HH98t6P1uAfhN4ECv5KwEi7lHY5YN/Wej8cyb9OxZ1NU/ldQET
EwemEdjlZXuhOlt/aRDG/K/ChE42vGtRw3HRSMwdJ1sBbglI1ckduTS0duNfdj6dowCUSSoF9HHE
5HSXqSvvwkuDMtv3wDTzrlVaA3wNB4jWKJyZEUcSJ3OfWZOySrPMGYfJ+uirb7VN1mNbU9lZO1bF
Q15Jzc/+siGfLclYqiSvqwxcphpSSeCEsl+nGz408EM+RpmtybTsCwPJwuSKCBoxNVrLI9uAtjrd
+pHQpyj/7rJx6lkJ7LbJHQ5lfcD5g/fLGp4txghbgwImy+R21VI3Nl57YYdnW2GTgV72qLd3KTRZ
TPJteGmHZ2txVGA4cJAh9hW8IW/b9oxv7pERlmen0gr8cGQEfD/qNxI4KwEcuNNDfGRmyLPtsFL9
WrEO0cNC92BwsW3lfUa9w+nW/zhV/TDx5NmiFA259/E7mFwpekdctQ+sBHzSQdBMLZmBixWSQYQU
cW37Qrag7mXhS/eJtB7VlSIUtjSKmzA8500qHT7DT72Z7aUQTtHs4MkCz48iUMDGanEAXO9a3Iks
VkYThXZr3A8IiU7//mPfbbaguzzkLwCtdL0k2JdFfludCfrHPttsQQ9dhdIp4Zegj42QtObebYDs
6XSvjzU+W89NzdNVe5htjSLZZRKvTPEhFOQzc2Lm0PmfNMKf97K/NsLEoByoruTBlas/kDwK8P1V
prd2kL97NVheFIS+LOzksXWhlaAHj1B2hk6v+gvwLgtM9FY54vE8E5zkAJw0xB0k+jPdO/bJZrFh
0iUwAz1LOBCRQkfbAc3t6WE91vIsOAyTUSYcVog6oy3lFFqdiWZHPtfc/1Gdcq9uY9oNpd2AQEPV
x4UYjGfG489S/WHRzE3oyqgaM/0Q0/oaiGeUrOLRFocDRyWiSH9aw2/9tqIXkUqLqPuVGY+qvNYQ
RmmZ7mTl76RX3U5djcULzO1lXeNBnMbrgqrbaNJsK1G2Rf2sCfenx/iwkn/q7CzeVOJBANejJykA
JsbhHdTNRYruVEWhcvovHPmK0iyG8NzTlrUijm6OkChKvsfmshgvzWJFomkFuLFsdEXe9riYXHi1
lmahYpLy2B/Bqrk97yRCCt9ar9aXjcUsUIRJMUhDxGiPuQsyO+vOfMVjYyz/e6BQJG2qqlYiABmo
1PB1MUHQXdbl2fIuk9SU1DIfXZ1Hz2rRvlzW7GxtWx3kBj3RRsT1jrz3/3eoqf+EyrnVNLTNZMT0
cnT7zNFuLm52tulbUdx0uM8Mbvc4hd2vIqk/Tw/DkVAkzpZfgTV2UzU8tHYVrNC3wQyXnpJcdnGY
+0S2UQHHGb4PdHKbN8PqskOmOFt33cjROIcc7GLtRAK3vLC3s2U3YAdygKWOrnKl3QNhPj3AR1aG
OFtxvSiEBQUBnN6DPRi490QADXm6ae3I6UicrbpKV/7vqvPq3Ja6N4viWgqnytxb6dNWmEawAv6d
GFUH/s9CQ+o5NtYyML9qymIbCmJj70EQilWeu5Z5x8SFpboN5ce4etGhEo0Qb+qIihSU+ZjBbmEg
L7Pos6+ErSaNG9PbaO190+90c1NYWw8QMcUrlHtI8Lgq1R4p0EDmnlKMNk3iIgVeCo/CFoKnSnw9
PQLHBncWGxrNSCuz60dXpQxWt73KOd2udPg6P+xKc8Mtw6ICFlTz4ProanR0iwFydUlcpf0rBh5i
+DtJvoT0oexftO4dEMKZL/rz78G/+N8wGgxIfrOSmzZOn1m2Ucer07/nWLuz8BGHvQhKVCDj8NHl
m/Gy3QTk8L/dNawh9j3t0Oy3lu/a7szx6OcjAcyTf5tlx5PG5PBVvehF5zCXTPe6/un1lz3uc5n5
t30FiLduKnQ7955R4IfqmVTw4Wf/96QxrcPo/3VM1sF36zLlATxtU8oi4gqDeEKN7rXsDRSAfdmn
nMUTqhOxRhlIAkrdGvAWII7T7f68ESAG/bfzJditrlIP3zJdw55cRJllY5B24cSeLdR4NNsUnDhD
joAj3/bF9nSv/2Qsfhrz2TYORQRNWdNyuPOuJF+5k8edD+PMGx/F4ClAjDWpPRRcbZUgEg+pxBco
wrOEg3EApReIy4MKgfm4y3i4VHywiZixiblxJ1HuLQjcUuDpZl9tgSD6UZTQm0s1BICQItXKwb7k
zEfFbuDnuTPXNKqd1Jmywq0+pdYPXycA8Kpj8ubcl78jjzJI8ku+r/A8nEK9MpcpZZ8TftbxsO3A
wmgg+fFsQxN/0xU9krTMMdV2JejJJmZjr3RKJyfEPNR0JSoIdu5ncnalZ1eDBuUtJ2DHydKSngb1
tyIDEYxfjUJ4UKVupcnpbR7/Eptno5WX9ZAvAl9bUFC+UrJqiU/NYlQ/i/AqCAQULfqqyff4cCU4
oqvltUTxzQBgwtS2GfUv3XTXJXSyyYEUUz2nHchCT0qROtXwkSTAhsW3JJPtWmx4ihe5U+JWM6qL
Aacck8oyP32atL2R4zEYG5A7MEE0PadPlpP45I0mUAt1GYvajW4+m8pVnFvQzi0KMa2l0a9BEGJV
K+7NSLcHXVhWskSB6beoa8sgeleaeF8rLdWp9WUx94988K9oMMFxy0vt8MqC7RwMxfzcXDmsmR+m
vDFbSzwqmwlEn8ktCsD2V+bv/IraDhjOlDYX0gaAt5efWV5HZuWctBLiroOikJukl+y61lvUwVov
z75MHomXc21HJwltbuEO6IogpvTqg/qlcPxOlKsieUzyrdVuPeWuSQBsGZ+1jxlMT8nTA/WsqdYv
ysCwOypoqQuCOHjNpWljJuWDSBFrIJF6MCgOKoqFZ95Xfv4cVFBPEluv9VUqS7aMoloAlFzEazRo
PfK6dilnJeK03lHlXRA9h8Zd5q8bYy1ATj8dq45swnOZR6NS5z0KIhNCjHHR4BX87rKGZ9uwl1Qh
hHjGMbXscATM93i63SNf35ydGqZAl8LykFgx66uo2g3RRhjOaHUPB5of5rA56zLy8FIbU7bKLqbo
PP5NBTnYdmmRBdGqI2KPOoZcZnhmbztyoDBnBwpPwQemxy7QjT28Kh+r+FrV4Vd2Z37MseYP4/fX
SofwVkzg2zivhBDIhXBZjO819U16fw74e2SlzKXNdduJABXZnMXMhYqysMytV++YumAfTn/rI5Pz
D2j4r98gZ43QJg0bNFc1SoCSfnlZu7NjhZRQAoW9K8cKbTUEK5zMLmt3FgTBD7eaopPx1OMtXBxf
O3MJPPYtZ+eJrCjAS1T+6JJQBXWYIZ8GD6PuW/JoZ+LAkbk/l9pWQtupuEKQniufk/JdFW4oglso
cJXgsizE8SA4PnewOPJZ5zpWoGktFpikqAbIC3JrrhGaXRZ15uhpCL95pgb16Jqj7YcUKp75Akfm
+tyWWorBrQaHV8Gwqa+lftzmcCTKFqyemOxEQT0TE5TDDPwhBM2FqFSnNl0iE90M5SqDWTwoV5YB
fUTcT3ljj0m+LqxfzbgX0NKb4Uahpp+acK0DVlJO4Hcz8Agrr5JgCZYU2IfrKrTsoZgei/IpU5v1
hIOfmX3F6bVA1bgQVquysk3dXJ1eAEeyvHhf/xt1Bn2ADFyxsrLmNaFuuaT4P2q5Y6fdMgt+RRRE
DjoMDR4ZyuKu8G4T/c4wf1UF/kxsdVGK6niKHTku3Ym8mmBZThetGp9C8eBOip/x2EqNcxH4yFYy
N7sfBsGsLNyuQFo5PXyVtRJdlIQ150pEM5AgsRw2Kb/61Q6tE1FpenqEj6ydufrQa6iLC8rDBDE/
s3wv9G+n24WO9/PU02efbmoAz00WF9yKxxIZupRf3cf9eyrdVhl5stF/93kRSIr3Ow2UAYAYdZcU
z5L/rpRUtMuRXZLsMCZxrVJz74/fPahYMXpNeiDccO2M+E3qcwfMcF2uI/xLVAFMpgEbAnBqh0+5
7mPJ5FNYAlHZA4RQuUF0Jab3UgHE1i2ya3G6TjS3Gb8aaJwqXrJvevwQTnuhrsNV0jzWIupzEU8L
qGP3RmUy0yvpJVZj7ne7Sn8b+1s/jhzNfG+qqwpDke4lOzDIvMBaTkW9TKdvo7lXG/xhgusJbEag
ckFRUbxrdqkYjqLColbq66DBM7B5NMbHsNjL/WPZ30+47rT+Xswepuyq9LaicBNnGz+9KsrbsXyI
VFenmjs0nWDyHSNwIxChVn8bY942VU+x6hbK71qlqlvahaO3DuEPm/XvpOmXomrcmmWNXV32Hugv
AeXLtXBH19X29+kvf+y7z+7una/0ZS5yUKOwJGpuQuHCNTDbZNVUx8h2oN1ephgF3sCZUPznTfmH
GDnXhJYUg2AbNtCw6K14Fl1QQOwE3p2fCnjSPiWSo8Sv0cubt9KmK8F4E7RPD1T4ZG4t80UPv6CT
3BdVcgf4VuviTWA8SFGF62rm5D4FdpcJo0x9tml7YtMXIe50lD7BvzZc0T+zVA8n3R9+/1xbWk6h
EsH0QkmSaLy1Y5+y7iCGDLtOhOx97nR3ZFrMNaYga4Hg1Q3ndwBx+PRIl52RtNkh28SiUTWKg1Ig
vooMgLDO6Wl8JO9szjWlcaJn/yOw6ahOraJsaRkfARhNthRwQ04r3Q/+p2J8luOuwFtqqnEty3dp
Bk262kDYxEz+QI7lcbKDozL9qsYbUhqJCfC6xAZAddTsRqhvFOynpGUjB9TOJ/i9fctWtMnSL8Es
AMxkNwVM4ETaUQ9v48O78kFcTMVTXd0m3rJpr8GeacqNpq3gkl62JWizk76lC6OUetzpy/I+xj2W
BMbpIT02BQ7/+V/H76gbpFj1mcGSvNQ/2/DMIeFYs7OAo2i6IqSHHIQIYSvQXzH2vXBuzULOaEKE
aQWPx5JPwZduBqP6X7nC/L8HNFObHeyzFmvSHsaUW0NwyLgpB/ojhnJnxlk6crr8M6X/GuggCxQx
0FSugthqV4Hhqj3FVDBiyUo1K1/5MnnAxD4PXGIFXyrGKLEBFR+W0U0DdRP2/zsmhF+WIF4Wu+ei
2QnpOrhqBjLVm9/KS6Covy+aUuohpv31S/0ezwhN6ieU6wsDu5tzR7kjc2oum/VNOSzwYEH4zXE2
cIKvy7p7uJD91d1Q4LkKku/kyvpLJe4uFCWb6mzJgoTUSyGnu6m+GMxVe/bt4+fHN1OdLdlOjFrM
d+hwg0WGYUwLS38yUwWIFxblgNe672zkYtE4USngK3pHItOOVCpHByA7n0GkUdaLja0m3+YRVSjJ
azF2D8ADbXyyHXYZL6WiT1oPpgQIBnAsojc8MuSbKd/75ToBYymtD7wYpbnt61fFF7eXfYhZzIhk
CDhlwYCp70qxwxHnsmZnAaMeh2gKJ4ZLiG/9bi3WZ9bPkQU9F+kGMNClRlJ4x1dve23E5hEOvgWb
LVThHjfBhatpdsTAcBcbjCYgLMmZ0xnNqjYeLxqYuWo3hwQlFsZhPQ2btnZAJl/W7mz9C7nnT7lJ
uxJY09f+XL3DkfGei3YHRWl9yK2o26tHndreLOeN9Kn1l3n9cFnHZ5FAwbpIF/2W3CBmxm1NCrY9
c5w7cgs9mKf9HWO0cpTwXKPvuvJWwjWUlSuMVM9sLUfi4lyxq2iZataHxiF7teOqFs+0e6zTs/Uo
FyqmXCFnUC16063vhOcUiLHLy8Z6tipDL9egfjFJSqqxYf6e6/SxwZjt4obIudnIUT00K3XYZMX6
su7OVuGA/biot3TX8D586Ur1L3urmat1J6GqrBLqtsvFUIHfVF7W37lW15wGMkFiTNCTHIjvWnJG
THpkeOci3dGgsFMxIjLOa2/fPV00uPJs3YWtVokTxFK3u6qW54Afx3o6W3K9Be4+Uf+np6R9Tvf0
T977h3vZn8TKX4cFr864A8ClcnuMkcBVoTBJ9V+9BEBMrXdYh+G17ja6tIoSxY6B0IQpr5+Zzyvi
vgCGtKj1HN+dGyW6wxzKzrLrMntOIYWp/qbPfCfUJif0e3yohiVmKZS0gl7wWltr6glzJHlXgzzQ
wicz3EdUnFRbrbtRZFIot7ncrdsCp+jqJenKbaqQno7eUIjYmTgp2zjQkL/qiXQweIG4BwlM8Iut
F6dbAH873Ozhy4zFdd3c9BDWzGbdeBjNkVBxA39TJ/JaroGLS4OM1FWD+C7AEfXC/dQDIhOWBya8
zI6yqPHvhn+4tfJ+a0GUV31pbVK3nPXWoxXq2qIIfH2TK8llm80BPPV3ZM39CVxyn/NUBKQ9xxbh
suA3V09hJA9U3eA2EDZXtfyqg7FsxAtFCXP5lOW3YZEprM5C+93KD2P6eHp6HonY4iz41fjERk0y
UV0xrrA5XqrYJzCpTjd+ZEHNlUl1WvWjJvtsM9QxRk6onsn1/NxpwF7/fsEqHauikxjpoFtzEl+k
6epwijrd6T9a2/9esIY1O4xgflE1AJTYZwa8mfC6PdheKOJzFeSLKevsqh0WNQ4GaSo7rfkt6K8F
ulcIwWu16+5U9Rzn5OfRwx3h318Zmb7URDqBXjRfhfw5vezMYswlS6GIb4CP2sGVi+favFXay762
PNv8pRbD56gnfCor/2n8dfpr/DwI5lzOn4uWqABG51Fo5V+PZ+bPYZf47y9s/qkd+Cskq3VhlW0X
jK4xWY5KTntqUMgI8E7P1WsevtFPf2G2+WuNp5R9SWmG4umrDAySqA1Owmk/rB+T8fWisZlL80Nk
peqAyZabbMvrC98o5oL8GJitGh80oIAenkr+4V92VP6T5fhr0AWsHTF5EnitVJtlqtwXFFecHoef
wwHI738XChzwahCpQHabChQ7BkxoKdLoXInCkRk4V86j75OxeKTfWY0o50GkCu2ybh/+4F8DIhs4
WPk4DbiR8V4K052ZtAugV+mZUTnW79lyTL2yxlqQ2VFOuPreFOc0PYcg+8PUluR/uy2M+YBFKm+p
uCXYBSo1HoXwQIic1IttQRQd+L3L6lz99xF1qynNNigfPqne1bwKK8F6Kiynyd8HMm2aOKz7pF6r
ONCCklwWVUlSlleZdh97zukPdGwEZ4tY0fO+x7F2dON7nmzOnAf/VHb+MH5z1X0VITKzCoJPZvpu
0C6bGM6/qd1mZNS9JHTKsdpkqrYsODuNab4URYFM9Rb3Js5+2RpbP2pO3mjB7rN1bD6n4u2U72Kf
euXuOTLbrU9VioeC0JO6X333EdcPcb0Rp21bdis8gIC7/xaMc2jJP4UeP/2c2W4ZpcqYYQk1uYpE
rmenohjP8W7pQaCJbeaiwlHj7RjfUr2Q1hImSHehfH/6+xwJsvN6gCjQKHmOuG2mwfXB7MWbtrX8
klhuD2H49J84MgXmVQGjZuoN8wBJyDOOBKvLGp3dM6oqqpNEMQc3ifmWxhIXnDPdlfmfH5enMRcM
qz2amyTPON1qHaZjQHd/6f2VL76a9WePujBVNn53GxeWnRkfXeDz6L5DQwITFPp7bCy6bhP4V2Yx
wCp76Q2MQrDCeGXGguwX1qaUO7jl4ulc4a61l+orQ9kq/FcwiPJQ1ONuBjt/yrEwQOCX6xv4rpsa
GFoT7Cz+kej3g+rtCqvAnAj7a1jrRWzreKB4A6wV9SvX6q1sPAqVeZM3qCjVG1LsS1Mz14NYrOUQ
CkQewvUf70HrO3Gxa7x9L2WkHnXHyzxHFDy7EjaewdVKL6j/xoFXya4x2nT8vsYEBcsZrG6r6D4l
MZFOkK2hl2Fycx8U4koTnrPiqzAkHrT5d9a6x7MqMfHA9R4yf+clsuv1+Dko+2m6QtiMp5kDrhX3
res8x51BsoNesZvuexSu5CC0c2mjYidVqSmjieFCni9LD5foj/5A6Md4fZSi74Ih0rvW9tsDa/7G
SjdiHy0hr29iyaegCh55gblJh7viMNVrPBdQ5H316bDHcNIps+9S3MVNvVHM9/6gvD14swYrLNXc
SH5JC9fqv0JxW4fwlSNbTAsSjYEzCjeD2a3rSHuuvXsQ+cuqSu817J0wKcgtnrL9fgUPwelj3dHa
7z4vnKwpqFmU16K2tyJo8go07GkhEJYW/biSfAtGNbY9Bv5wRCPBq+zGauj3Zxxdq4W0xvbdLqh+
kIbCMcPJgbFM1oyMEaaX5tobG7sNE9vinU4GZ14d2M1fRhneqBP4LKo5e+UG42vY4ZqNFnOhWB/J
sEZ/7PSVvp6wDzXadMlGihqkFp3SWqrLSH3Q5H1tPfrDYxdddcm+G1cD/7Y5/GtNOOAk7bKELPlU
xDf8c8Y/d4/Wul1O5YqX08pa2jjVReTNUxy0DWNdy9VC5p7ddTcdOpSA9zv9Jq3cUn7FUQ1VDYE4
+zbltzr+VOp3Ex9k72303qT2O+H/ZkjrGPRdaKQ2VpnXSbSMkmtvevfkTaShE8aNvtsPyW2R3MjJ
luO0jQ+0LVkYLEuoMR2vv07Ta1zievHeCsWFTiVLKdx4aCmioFiK4y15nJUvlJvS9J06fe0O/p4m
lVKcLqr3NNrigH7tJdiaxfgtydmqgd49UPQSCNbGzIZNqt4iCLYb7Bu6a/x37aZZYni6kNIPU3vM
xtwx6sQZq/ZxAF0mk5OAknfNOWnZSLepT4frXTVhXha/TPlWw9Wp8902lx3dLxehtqtwMFeZpAIu
IgNRR4BAbx0eZsuVTCAyqPWLjEWtxkiyGfI+wseixmYJKykKFmxTrp3SXCtejLMUaoykvbbCvabe
GuI+xUurcxCk8yYmtQHshA+jupPk4cpX5fshQYWiqAshfo7Iq04onQ6uoNzTzewhbsKNVWHGLShL
AKkZJlgZKtykvU+L39UAYdzUdhGGz54SrRXl3jNTTIGqRS4ACeGBZKgVlOa41Kca99HWsfpHyxox
ZVCXRvmmVzGVrejPC99p/OEpIZnS5pUTSQ9weRd4ZcGvf2prNFCsPdNXHSsYbMO8iRkBK/0Iwfb7
pWFHeIrwxm8LkD5aipkV7UpH6Z9XT7g0L5Q63AzJVqPu3Ogc6g0QWsVOpTxb+oMHiD+sbmTQkz71
jhayDlkpVkjrl0X97nfkXbL6tRKHXxKKPsMSroeaTSCbkgM7086x2PGqdhOJGCQqzbbixtTF1CCI
xVuOBD7BNU5EJIHjjFOYB3ZTvFLrx7HMFjiNrIaxdaopdIwMN6pxWyeNWyQrHAAbgRSxvga1PnWU
pUbLDKOH+rVXb9vyWZcp4L8TcCb2PoRip3Hg4f9jwPVOEd6z4K5nBpWexfXtgIzFcBhJfazcSswY
Gecj7Hwq2V/p3TqolmZ+G/Ukqp6j8EFlsQQZzgXezpPB2rc4lluRo8fvQ17sCNYWNWeCEpChE9Ff
S8tCvO8keR2x83UKLiz3U43YMnES7JnG8iXHDgSHA/7Stvev8yxfqqVKWi1YGvLwGCrvWbWTBNK1
kOVTgWwc5WWotCDQCv17XfzW5C1OKJlabHPtrvA/palmRVwB0dlEmEklv6RmF9Gl3N8hltrqXcOJ
0O0wbfCix35cCx2+g94zCiIplxxLlRdFgZUa2qvwc6DIzurvtNrx6werfK3MVTrcCt2ulcNt09yT
7GELTcb+c1KlRVdFS1kQ1snELHrTs4+au1QgYUs8GruOEBsVB2eKrRxRVX2dZRJUhZzDV7Xx8xFj
y1Uy3mDbtigzolfg1NJeirExgQZb1nhyYH4p+f4y1PYUA24T/2Yig53Um1740mEYItrB+R0QMonP
yiZNyM1Ig9CHk8siy0a7SK3FId5MeW17dfPYssnXdyl2av6tqjhDfBVQZmmEa1FZsxmjHbPjsMDZ
wBGlD1HcDLKrqU9Teyupz1KyV5KW57G7UkDARQFzqy48+bYzzZXEGxQcjIjtsA9eGt+psg1PSUAd
7sPuSWDvq0xI6k0B/3iqSN7yNyj9wND91sfJT48Et2o+/E5gYaqLvqu2Mm47EcKyXFx2FgeybmPk
7bWJKXvVpLZqci6Yylu5wreh9G6SlHcITi1pHDvghW2/2RKeb4zCbYlOeVFg2+HbgVWvBcywZKPn
qAVWNeuWMqXxbfFgCT7eCddRX6+tTICQ1y4wl6OObB+QvApq0rM8+4bBtzhex7Kb5l+gIgWMU4Jd
0z54aYuFyVszeUu/3oclMXi4LvDSC0HiTpVjYp1N2loN3+r0JZJXMcYjRrtqqa/BtXSR+2zvbbQy
YLXkvUgA/66iDYVKNvYTTCLDqbnDTESA4cWyHhNjMzU4Z+VOGWrrpHVzK72Riv4m9tFpAQYahPAK
P1inQW8vhOwv+mBwM/qicnmNTfU9ljp24XlOOCVrHEo+m6HcDC22PO3Cs3AC8cqr9GCnId5xOCQU
4HLi3+rJh5zmixC7+7ERnDqvV5L8iPpnkfmxPZlXnfZLlrapdxhXZV9jtdGxhjBwdBuGQOeGEQpr
PergSa8zsVhl8efE/pZyepk40yt406RMYlxOF6USrPpYc+Txl8AGp0MDbiuMmD5yDtPisGiNYDMx
ylmJa5I23baaiL2JelgAFt5Vfm1dNxQ6Kdpvo6pXsWEufaxjQi/bNqO4UCrLxsSalZljbfY+ZIWD
MS0HAVu6lhoFA1x5WTXhSsIIsasxviidIaGYUDiwMHZxixdj+xDp37q69/T7ON1zAG1qfBbzfjnF
ruUjL8HpMI82QGJsbAOZAy3xnWqU9DqRNEeNgkWqa9dqHjt1ydkwlzdpgefJlK7zhI2tTNZ1STmY
JrE0clsmPDcqo9bKlFWp60773Vuw/rAMtDujeFGMG2V4KsZXzgybTuzfMYPgzyuuL8U2dSkEtx79
1udYrEVfW0akYif9ZsC5TpI5zuNraHAsL8puH6a4uMh3WV87plawMBpb4EDV6gMi7Z4LwbCWjJcg
VbBHyq66TFuMwQDeqbyroFVi3rhXNbacvl1gDOrKSsZdwFj6kRuWjkcuwkosu+5Mu0yBhOkqGWEc
9CZON5Vp16FhG+K2rDgtxjSQMihV7WjxajIGqNLFfmxvywIDobi+Do3MTs1gg4zcFqBfmDRqoM+I
CkDRWIe1pblRCtxaAX4rDPMkTFfYRz7VqvaWEFAr8DoSh6JJ/m4o9NM9Y2Hl6bbut9qQ2CUVRIPF
CR8QjawlSyUd7uOpX2csThO3x5LEU8dJHn+vPQ4q11MDfEPRRLvJfut4pMqhW+UfteItdRNPOrF3
9LHeGDUq/eCmzqlxMt0iFnArbJeQ9LjbUueWr0EbL7zvzgsdr3ludWsjltkKfLmrWDt+RyK9BFqw
xuDRGpaKMiw9sEOdsh5T8yvqQOVY2TI2BifA6/BQMX3V9s0qH1eNcWsodJyqvqxHqN62N2VhLPX+
XpbHNT50di6aC0h8qyGU76oivSobBJEVElaTi2PhyJjca81TwxXR15/9ILfL/8PZeS1HinTt+oY2
EXhzWkBRXiqVTEsnhFrdwnuTwNXvp+ZovvpH3RE6mpjpHoSAzFzrXa+BHE/lSH6Rb0eVnywWclWx
He3m08IbfCV6tjZr6I51fcG9ZWWqZ0KGfhZ6fD+z06CCLJsgWRIiWw9FgS/ydCgJjsQ6p1kp7NpJ
N5XbAmOZXqtOjr030IlhsEOmTolmi9x4yd6E9UPXHkVksjv+SJyfGPPVhDjm+IzEHGl0QEkPhZ9d
HE9gbVBOwgbnWYgmI2h3rcjVNc3tKPAYsBTNY20F9fJUopaMOHgNccFG0a9trMrD6lEY06OMf/eQ
Zy5DH4SNQacEuc4PJAoxm+aDIwl/FNaarAiIAu4gQv8aHG2mj0qUe5bquPNMP0EjKdKFcNfIm8LS
JwqaDFL2Zt0tTJM8YzKuZUcKCOraFmyVWY/3fjvdOxqnq6L0XmOEz0ubuYURnxbd8VR5K2fZvdN8
2o1+jTxeddrkLciTF7jm06S7Pc3CbHcnfX5ctLtShPulV321Zj0aeyc8LzTlcdwHoUMXHDWe2usE
CRLGF1vET4yHutI/dVzpcelvqvteI/GK5LkdntArR3lVk+cxPo9OvHL6A/sWbPY2OTYpsEYzwIRe
m1jrm/L8KMWpG4aqm1X5PWMu6od6xZg3MGfnrKXxJpydbZ9FR70QayNSf2VUqOYYH4T1PI8N0yoq
BqcAgllWSautHRK7SqSxZcbmYUqB5sQ7GSpWN8405AAM+LZhDq2uNA0HnoI8UHoJhrxrM5T2ITmZ
dBqdxTBZPA7WQj4Nbb+1aEGkHUcTAe7Vy76aVrnZ+qpTrQiacjN2O1VX7hIpPgpGxkL2dKRgEpVO
EaFRUj2JMKdiNt8m+9Mh9aohMldJfvZl8sRU5g5UBPMGZVfGnHD5YJ1svX3s+jCAbke3cG9X1V0d
n9Pp4dqYugXFcNJrbiqOxBDzi6tHU8yurfeUZwt90T4y21Mdcgws79giulaprdRS8hf7LQVTFKwi
cCP4uHnMiHxcCD9bl+VblSNbvyI58UPfvqfANaauU5nlXhN9kn4BrkUoHmutw6h+1t4niJEqU1/i
HEMrvtgjX/AcGIO9MQdalUY7xJlGgCmBNlcpTevHhREUjt9yZ5b4rCxzJXXWxqhPII6uwqvHSjyI
7E1cWiszH11HStYm0Js+6jT4rAliAXobjfZ03XhIoeo2uBUZ/Utoki9ufC5snD2SzzSMToU0biKK
1ms8+6BkMJBTV03yz6kmLrXlXNPPV1hE4RwTen9J1Y3dnBi6oYLB2qz8nTTvThfuE7kPlIZzR5nv
m7jwrfxTWgKjMNZquM1tLZhix42XNpD5alON+nMyNgbVA72xoi1+PC/sebK2bSybvrby0iLaFPl4
XzpvpTKcKtAow9BWw0itHsmnhVvrkbd2RDEk1o9i2cnWywhFJ5J+V/M9sMZsXwwv80Xyq1XtgwMq
lFmnmdzbjJqqFBkq7zfVeC/CnQBpbzeiL4NOX3dokSXCoqnkxu4HEXjXOE+dmC75GCb9qocWK+Kf
JUbKaWyuahZTm+jrZfmcKFgWussJM26tO2SK8BsA4hRTJQO5E/gatG1xVwiSITG2HLLylLJPN2Ti
UjNs4wZFi7OslBQ6Wn0ux8nLEm1V0Zcuk1fQacP9PkSjfbBibVNQwhVEnDrTW9EPe5kIyyRBiX9X
RbYnNYPXO+96p+OalRxTRhcE05JdbPL0x22vZ3fkFFMZfxY2yc/h6I8N1V/Vedk4emOUkOsTAlc+
EeO5cezAZsZlkuqTWPm+aJ/rMnSdhdqqMvaDjaRGBsntr32kcWzieed0LroAt7XgppuFK+VQS7rC
neGpO5l+qCc2caddmXHnV9UE1KQgfhBkkY/u1OggdhBRCVxpRj7ARkH3glKZyqmtfndD+WxFV2v6
9C6aLV822DVMxzOa0CtqwV8dvJi471gVB2HzoRTZIZpPk5o/pM10304lSns2sVRa60oSjFUIDoC2
vxSbjK2qtd4sM1s18F90PhdVpgyRyJdX2TfMlx5dliIp50Z3ng1cXUAnnlDpuni9H5vFecpKsdU7
5UiQ9HEOp6CDSiuDbKvStsix3QeAvP71VCf4l4Rua0pX+ShtOQ7VuY3pMSnHovHYzz+nB7vX9n3f
v6oCKopKFzqEYh2pIZBuZaAHli7xAMTWwkdTAEeMWL2XW5vqtyUE3cSTwRqTjZjbD9mpg0JdvEZG
slfoO+Ko/b4ypEAUb0uo7w3oBrNBdEnmq0kWoYBC/C9HHmnaE/HDajOf1FDxyvFQYdIxvWoW8Znh
oxH9iFpnN9TZHm+713hh53ZE0C6za6QsEPPFHom7UT4b4gbJ59Bjy18kQnT60I+z2i9Ucde1+bSy
zPiBpgR2gDeWNOrOj7i3dyIu3ycBddesjnNjbJWsxVFClrJVavWMpJhD0QgJNqIshQcv+L5mX+iS
azUHSREHreUZz5doPtjS3ZTyyjZdXMQkCT+lll+ZlPlOT0wBidBCrUxPN1rCXBbZbdqzgYfbIBGo
qViGu4SnhyZZPms9qNuaKBUJ9K2jz3Dafi3o+2PnSW4frLQ6S03jOxnZ9KT8iqxZd9j6RBpsqOni
UK52jbNra5XejC/MHh0Mg+qVmbyJ7lIAXISOupN7C2ST8NO+NaiZlsqTdLIktxGk7Stat47aaqOq
Z305xXDxbSG8ipAGX8ubHDr1gxEhYxnLd/uqbMyGdeyoDMGG9fXfCYtZa8yqGv7ZMyS4/vtVK0qE
vb9QDArFXtXI1PqkvPY9uCVx4WJQKBFzPCX1Kx97K2PXojWHnoKhW+KzpQ4ryYjBUo3PKaxwF7rm
tha2axKbvpj3yBm9jLFOthcFIExLKT1p7aWrrGAS7UowdQ4neR0N4E/OXZRongzpZZAbt5+HC1Eu
77WD/qAt3aF4Cxm5Tp9G+2iFHwvJm7ZkrYmODxodOBivj7H+ZdWPjbUrHGJ/tc5vxXGKy3U3JL42
3Jm2tLb46/Xym+7YH416N3RD0Dm6h9nrNdGVZOpo3w/kSB2bNg2i+a2ct7GxL9RiVZQHh+hKufNr
oayiRfYkUINU9m0ZraaiuolpIc1/7/j2ayBehRmb6lCHVwDGM1oKBdaXEgcJ0bnJqD7XwshZjiIA
+noo7J1UbzKLTOd+OxvLu0zZ2U49RlMIIKNtKDZh02wGCWPPUl7HBI2KYViHirGWWQgzD3uIf01Z
+Z50BSss9yST2NTll036ejXZzwmBoSvHyi52qrhKBplegn+2pOoRQ5h1lCnU1rtR7Dk2tnzgQd/K
21ZhH8jGT5NdqurqzaI8RkSXmNx/w9OfkwGIMbS82dbf+36EKZecnchcaSNntFHiplUBIC1LuSlH
Yr0tWfem5UxQkOI6wH3TNPullhxwbTmTGXMQXXawzWUTJ+o2lOSNXNp0dfohTsqzApGr77sgpCcY
C33dZONGH0keYWyh5MdIe8rmlyr9cNKPVLxHHAEK3ibZodfeKwHU3t9FxkmY55GercQrOAKJBDCR
pNzPlo+0e3Hml2z4nJBblfNJHzdg+NAEZXsNgqrFhm9myBSO1/F1q0RIMO8ZKCptyRXuI/Vsg8o4
8lbqd5M4Z+0xqk96flTiY6Ic5fljUq9+3hc+Q28kqXuQpDOmoCVb00I4cR4iTM7E/CNG2NlZp9G4
y68n4GMTZw8z8eBDU/h5M7o8jF9V9UGEe61Bb+w4cSd/Ch2fwHt2IhsHl/hiUu8agPBljMdn5DVa
TX43ib18YZZOA4ZWVttp+enaXs7OfSbdtQPoUUlEqfawaO3B4EiLdEaBG2zJGb0FnYFsmOp/uTfE
Niw+MSmFbnEY5A9FijaaxoISxzT1O+l5Sp7ayVWVHVBBiWtUJq4+Nd1eNYJac7yimne0/7l9fd/7
wdJOUnLq+jtDx7qEaS/DtAj0ci+yXTnY2mu6qAHqon1evakTafPDg95NeDGXMm40zvtQDXcGSYOe
M74b8nMfK2s6rXXkJCQeEnfV+2X/kz3/vETORpe049UeJx/OdvxSDBDbhycpeS6YF/UXu/ZIw93p
8c6mNN/o1i9JXIzXMt1Kbed3sx508kkp7pDyM9Zwu8AeoZtGfhRi2NNpj3OhuDn7Mem4fLcnLR/P
SXayutivxy7I1fDVjM/keq9kA4MfakQGBjR+drIqraDd0s4Upu4O9mWQ8q2k0f/I/KCaZKZHmJK+
PIBKSpc6+lVExYfTVP4yOgdZi/amuhzUmtFz12luY8HtxYA1pw53Ets32L6TZm0yfCQJJQEFuGS0
pHqZrkVPhE5vD34bw1uKNU8dn8gFxCe4Y+a8l/sPtRVreFOk8c6omTl8CtnrFeky1b+QXzUdWEbN
n5Tp0yCqiz1cFFnyv8NTsG49wvQ46tpBQBTMO08qmd//xXvsv0kVlnPDTEqnouL847p2t26cY219
ixlv3dqCyUkiV8bMdVMGmcNG/i5h8oaCVBJhptY2DLC5xUyaV/QXAtgXAj/LuSEYRUWjkWwtcShp
5jZN3kZp9BVT4YxlIqvqwZQ1xGir68L5bYfTJY+7VQ3+GjmtFyF5L3+aWfaXe/nindx6eqHyN/L0
+js2BqMpL/veq7615RkzYdpZxSuRi9PMKIsB+Le+TfuGHGsvpjMmRYFiSPGG1E/+Rvj5b2qodWu/
k2itnYUq+mYOm9IoAs0+0bavwnz5C/nnC4Nqy75h/yRy1EtjIglcTIHrGndY+iCqqbEZjo/K1krl
1SSRQahpWzrGfWIYvq6+hHNOGXpH8rVnj+zDICNKWJ3kdrzri78oNb68tevH8fH+kJRRR7Lz/8vH
bJHjCMZxAepNXCxadfLVd1FdH7LhFzPobTNsyv4Jto9uHmss1E1cLKTGwsYhW+X0EHRCpAIewuJR
Nb4n37Vu7X54HRVggoNNbeGBOZOU+r1P6Mqg+tdv29jF0HUyTNee0eys/h6+58t+zZv+nwuLqq2s
duHCeiD1KzJ8vne/N7uFJTJFlxwTy0bVlTXaUO9b1731+LFaPWtE0nK7s+pFsA8NYJDvXfqGHEgi
nlouA0rEst/L+TqZvrfT3/r5xMQJlNE4z3vlY3mpfv35ZrX/5hNa/8fNJ1Ely5gttmMddhY0j9G4
utECn0wLufZRfpcUGiVgeHak68waY5CW+aLID7X+yghCkg56ukuoJuqUWCxV3zKJWGck5TbLr3LE
VlZMp+t0PpGdYFR+yOH72Dw4qhyY0mMcjRCidspiYj/MYiqUhz//Wtdn/X8JmpZ1s99YahorKoj/
PheXGa8S0Y5kMXTiVaub96TmV4zD6Xuf6K3Pz5wZhZk3fEpWere0a8t+/vPv8MXpdGvJo5X6UCp6
wm4fHar02iv8+bpf7PbWzRZg6kON1ybPZpQqNmJSGKUQYMkmAfxvBrH/fJP/9fxvdoMxlTW5MVgD
qRq7S3kuq4OsP1bjW587oIwhA+TtqB266mDlb2V3x7FelS+NJEF0y1agmEDXuVs1H8X45kiX0HpJ
1Ffi1c0ZwJZEDZLQu+vUUsJmJwLaqfJ11fzWmJOShG2qNcf5U5I9G4kHl3llM7JJnUDBfMlqYre3
juoQWOJeBkeUfybp2VA+nOUV9Nkd4ztlul/MaxbbfdE6J6ndT+kpqaAdVA1DxrcafMds2vuo1OBF
wuCJHrAztNuFjN3qMumyVxfPY7hr4Gc7u2j4i+r7C064Zd3shCaisD4d8CS6enPQDEJ8YlSDt+Y8
AfSbkB8d14gUEjcqr6YT1gHfnSj+lv0cybL/u713k1NJAqHXfmqOUbgRf6NSf/GR33ouqlWkxxL8
gf3waT/WfznTv9rUbmM150Sq7LGBrl+OLwbxolBBgcdcXLf0COVvBxw3tOspUjxlNleyvJAwzUQi
sry628bZlm5f9IGRz4CGPGymGpahHqNq+SEn3Z2jl7ANzLNdxh7OgoECuDwl5jZaNkWkuXGRHGbw
5Ew7FGSzJNrflN1fPavrgv7X2d3ruSiXTKEm2OFAIL7nQmPd2miNHdPsNuayyYlpXPI3x5TrVvsf
W8Cth9Y1bCArCr6Y0GAs9wvhxMZsv3kWmtr/PoqkE0Pb4D23TxY8GPwi/Uuh+tVN3+yNilSguK65
bhwVrjOCdEAmEd/LTrRu3Zpk4joKecC0XPlgOvq9buPWW6mT1LLLJ7Qi1o/w0fz55zPii0/t1lcp
M6NOGqHpXL1JutTrvtlx3TopmaKrQnF9AsuP5fQ3p48vDjTjpi0qBnza9bCglnOaoHXgo8NBsmRo
Enbvfe953Cw9PWVDEbk27au3wSt/f++iN0VKihuznNh8bO2PxvJBcb532es7/dc2UbQJTXdFnQiL
kTGX8/rny371lG+WnGpErSRUlRZOGzYWBOAiql2r0wIt/5sB71c/4mb1ZSremjZMXHzlGUr8Hs1z
SlC9k/3FueiLUvfWuWiQ01iTlJ79cxaHKRpXTi72NnDmrN4j5vlemX5rYJTmujCnDOdctYBmvnH6
aP3nF/DFmrw1IlIbfRzmTkFT/xw9St/7sG9NiEy9YmArMyIwlHALqI+m/c93+8VOeutCZIYR1pvX
biXJNhkkJ+qrKi79P1/8q0dxsxxVh0jhArXjFa0V43bWvvk0blZkPacGyDiPuOvW85Uvvvrz/X7x
5d1aEWFh0Kj4h81EwkEK7jGuz+DMnZs59UN9+csP+WL16LcL1MzsqE/5IcCiV14H8wUd1pfWfe+g
0W9Wp2aQFxJ1eDqYTZesTF3xKuiGf35AX73Qm34hMmwlG2xeqBHiBofzw1+q5q+ue1M02/iJF/PM
PauGJz6kNPjz7f7THf9HcXPrCaT3wnAyR0x7GU3YjCdgCidtig4p7qzS9GuJRhiP6Io6tBpz40mT
jIRra8K5lNWVyTgrr2Bz3ZmqDQEYmUcTB2mtMfQsArE86eV8nfTvY1t1IUte3UG1On5yCt23ZzOo
FlBZLVDM0QMwc3UsNMLy51UdIWUyVIW3hSaLNIeDiWHftOR7Xe6hal46qN2JyfwcN9nCemdE7yt0
WRFQn8nIJc7LYMmnrdq3fo+/n1160mIe8mjeOil/PPw2GKb2T4sSrWOUSWNx3+HnH+oPtgozoVDR
oz5hYAe74OefH7NhXd//fz3nGywFqbCiUJsKnLt7tLbP4fRkwDeSIFBW9qWaeT7hm0ilQHW07ez0
6z5rd3NnMsPYWf3MXF5sCutYhjiXw0/VcS6fHEbl9Wq0f11RiazatRZiIrUKrhYkk+Zn0AAieQdV
MIh0BDv86bzcNdmvVH1H+oDC4bFkcFjqm4XZ8zSsJx0eyxJhb+iJpvASeN6J+KjQfWFh5Opdt8oh
C1vThA5ooyvpOmO6sUBKyhnUG79IjTbFXhtex9wJClsERgxIAkN7/lmpP1OSSiaxTeFlKHd9vpYc
eDfMbBvFbevtpH4C07vCHJ6yrryrpX4/ZwyVRiaViJQ7rXJbKGUhHJNMwwNWPM8dTOnxfoYyHxU8
ifRkMZNDoAZHChe0BNt9aXjo4gYOmL7JY92dZumh6uF8vivKvBpoNuu4WmdL9jyR/50nz9Uy+VW7
18x1JTOrx89xUFrP4g9F8bwQhSwMcZZQkDc6/7OajDBkJdnTIIwPs7piGdTmCR+s1VRvzLpftd2Z
AA23TAZf0z/y5mDMhpeapasJ5aXsGmSKcNK5qzHRfprYuBM1tUkcXNfFOKzlhWRrNClF3D1MTX1l
f2lG9zCPvWejpBhUyYO3EUzJPbxpqyj9HINyS1JckYzbERZ+ZOUusZJLTexEvGwlBFb6iYA9L4eO
7hgZQRm2q3ALBj+6gckyRlCxrgNGX9VDTw/brRJ261GYOJ06OwWppxNOaKoKP7b6zcCsrU9iP4es
kLVT0Jif/Riuk8TZlHhrqrH2UUZQpxFoRQxo7UL2zUT1yvwyt9rVIsY1Jax92/yUq78S635GygBI
6gKHQE11yM8rXNsatn1suPNVd7iEkIl+5E59thc8mZigGCsJPYIkHZ20P9YMfpvJL/QfM/G7S3Kw
sL8bNjRC9+Bld/YiDorzoMS/pwi1pgIloYbZblTupD/KQuycLABRYi4aBgZ8C370aorWTOnw4HAd
OOjQgpyOCIejUGToYiUkzMYX+fI42AiCGmijsr4qeWN6+dJOLzJfItSoiSFBOIZuEVZQpYpVF0lu
O+NBQuzL4lgrTbzge9wlsZtNSEwKmKlLsRbaTobmYPYxdDamljVs3xwRwHuVacgKt02qrWJLIycR
m78CZWN7SOZpjQsU1oN+ml2ywoY48HvU7BUJNUq3k0rE6eBE08gLH01Xwy9Ikx8MVNcId7APV7HP
6oy3rirWMdMMO30s5odOhmAeOS4vA47VXkUx7JTw7R2+Y8DIPnuRihZnIg0thrrJhX2ODOcyWnvo
WwW05zrZCRzN62lttuZxYIO2uh9SjiYwQyuadJ5cY9acUlrhuMXYBPZsHmd+3v+YDNbnAE2HxJFR
+41jo6vKCLBm3auN9wZ2az8991MZyInF7PWc2dhm2hvIQUqfuUNMduRV/Dhmu2q5UzjClOSlG2DF
p++OqW/q2oRu2G4cSwadG1cVUs7cGFeSzKJD8HNnFucq4zOejJUNr192NrNzDC3i2joLx+jKHfsn
W4G9Ccfeq7L4t5zmuyi+FMzXWUvXA1EYEKCsF12UbJGlv/TRS8i0q4cWXDjF0Yze7AgqPB9cD39O
kA+zmiEN1SxR2X5OYXqUROhU2XJvNvJTASd+LpAXTyX7cuq8FRI7YjxlbZBPpmf2k9saYM9GW722
o7kd5QOk1Bi3GDwekA7jQGqWay3Z9+NPpT0m+VGVX20xrdOKU3liKNldLXPFXtU59n/NfbPtai3I
0ge4hv4clkc6AFfnvZEG02YXo8aTGRlg78Cv7RkehcVGsZxjqx7H9mfDRD4Sbo95vdnjYxjV/mxv
jXZaNdZTb7+BLXlpMnqN+WwUn5p5GdNXcsM8HSlJRNExlD8tdAwLyTtqZ53b9L7uiEuJLmn7XCRr
VlQgQq5m5MkxyuZ7QSZYIu0yYcGlYweGg4u3qsvEBSGe0ayytEMTbO+6UnZFAXmg6FJ/SB/Cqt+P
JToNuDgmNO8G7qZJZUIzZTrOazg/yFkJDxcCSxQ/RsuF2/BkSEeyPf7UxvDQymdJfxJJ0IMJI6Wa
ErHNpZ0Vggk7x4wRUg2J/WqXUszWx1Bx4oy/K7R5yZyvi2E69BZSN4f12/wIHWU7xUxZO5idEh9r
LsvoZcKVwZDuGmkrJROlsKBQezCGvznofeFpYd16vMWEJ4YIYsTemU99p3gJe3PXogxvPnWRBiWl
VQ/RJWlLQqCQs6MfIP3Xj0zJFTHat+RzUYuHLORwCy9tUXiFEVHnqV7F8kwrcEd72w8jpCsE70nv
trG0aYcKVriDVvPi5DBDy2pt9pCqIAb/ueTSjS9K5n8w1X/BB1UfD1kdjyC9I3zFHNU75jXNOVaH
TSc1XsJmjNJ4I7SgqZeDrby29i84sCs1Nz2rGlfxgvYSIVYNy2NKDRTZdySMrBZkEWJBQCr5jT7s
oRUm0zmtc7/Gct7M7ocS0Wqq7rsrl7CmQGXU1+uo4q3azcvHTDn3GB8svfDsSvPlcPboVX8ViFCd
bFknEa5UDA3mM4Hp6wohZ7IV6MSS/t6AxaTNZBDJTyPWjBZikjQ85vEHVFqjHnfCfEg5p1JR+hG9
pD1YxzSDkQaaH1JZIWBjzlBlxCQKpNPdDqcgZVU0CZLydYvkXjCdbiEFsR0s7dvS7PH8oRJCrmxV
L7KE9TVQ4tWGdpAORhM99GxcM0qAqVs7zdExTm3r9clZrZaNnG5n3nuHmiuMYBVL1UZTIxdyGnXB
LqyDMN+qonNNM/YWtjPDgs+J2MLWIWcrta/bdyWbstwMK7Wv2MWhfCIk0t714UEUDzH6M1DY6gpV
J+caohyOGU7rrJOMAtQOJBOdmiYfkvy0SG8cGTAyhadROdXjw5wyJ43WcnhcODzb5mIvthepgTSt
xIPVHZtpWYXXWYu8j5azWj5ayr2RtT5hxyudIXkyHAfrR4cuM99ObGsm5bKh8CVfefH4CWS89yV5
szGbyJD9d5dQPMvyOY5+ju0+SV9CtNUJ30LB96cZpzr66bRoqbhw+li1yTXxmlqDDddGus9Ii3yF
MLLvY1Q4kwVvmSA0f0CI2Bby45SfK+bqFskDEG19u1C3jqqsbTN8IJTbz5w9QRh21q7rGvq9qh76
Kt6WdD8hFPEqN2FO8XqcmXFB81x1b0V46ZInpXB2iIQwBNQew2n4Icn1PmdJV9bHYk7nkexPkheI
efNKgs868KehetR7dggZIUNc7ULYn1rCA0AtnUjRBYKX2yETHWUOgflcFSFRZdNqDE8z6Z01TLfm
PVQeRrVatQgxHAv/Av3JwKC2SFDLytlBr5/GPBimH2k2e9Www67sGhRK2QoLS2djVLRjyVLU6jOp
wysWGRp4dMxEN7DY35X0YaC8kHn7zhP6LnJHevHehnuNqbB6D1xCue+rEIn75Wjoh2ScAtt2PBxA
enk/c34U+luK0mFynnX7t0Kkn5lUfjRWD5YePZWItRNsRvBA6bGB94YQanzMCZTRf0Z4ewf8RyXH
1GGOg0L5CPvZtyfKAFjhbqtv9DiYRYOSfa8wxMxNet/uJUsrBNEZvLkBUTs2DGP3ZEvdXq4IjWni
np7ZDDcL5XU1dD9iDLJNZ0CDFQe6g5EBUyITDeLYw/Msej9CddDpzaM5OFs89U8CVb81w2rNvcLE
Pk1BeKc4riBiJ7224oJSCPX/YN4biP/j8HRV0WCeEtrrfnKYzbGNR6iVMRYolniNoKmhBxDXYo5Y
PUea1jF03zKaPBvRhNXtEvmgVs8TAJqWzwhFFjcLqcjRciim/VAv5IRc36czB+W46cbt9RBS8+Yz
0fNNGmouknPXbhFE6JcZCKEAbZKQZC155CH4wLJimwzQoM3NNO261L6z9AJhbXLUNExyc0iFTe/H
UZBiumJ3xUOo6EGPEiZqh1Ooazt804I5hjolCHtrp82i21trkPddzvfIjmRjxCyMVwnZT1iyQXUP
EQT/tn0b23BtFfCbH8nsqefwMJfWJc/ERrFhHmKE85fj7Av84AYoRLnEw0AzvZ8RFqKLjtvff77w
P35z/4VM3ECFQhlNoavNtLeH/onN7BRi0zOZ1KEaxhBkRM3U/3YB6dP+jV0DNYjpIi7bL5Jyl032
Vu6W59j+TJ3o5ISff76p68/+r3u6Hun/OrrbxWngz5vYhuX6KqMIulKURV15f778P+5v/3X9G4RR
z+xxbHJGerWsef0iP4loV6pEFYnPRLpEg8JgfqsImMb9TnAmDnN6yq1T89f43X8M+f7rDm4wSAzK
K5NvkN8QHGVBYa/OBXqQxodJtguFg+qClMnqbiJHIUHp3HFWFSqnTHno6z1U1wlXBVuVv4f1azew
ZYwQLMkYjO9jKVDE05L8BV/kdP3iVd4Al5ZZot/gvNojvl81ZOyCxqFL3ECNuNA8Iw4p9xRARHnk
bsnUv0w+mhyjesWTl+5ScaIsse41iNQ4C3wdqfSEbiEvaX/PY/2qRfraMIe1vui7uB79WHrVYYhX
mn3nVD9EPbpzlPhF8dwslisy1HD1tusO4fxc9o2Hu5GDIlbp79o0dQtMRVqA5ia81+ydzW7KnubW
5gHlX9O8ZPIAvIa3Tc89IChjd+8qBEHZ4lr1K1YheYiabdePOHLLHiyQobAoHpHJS/1LzEY5oTia
quKKJLih1K2uLgPNUFNVvGcxxWIGURcDjbxHGRrbx96ctpIOo//q1OHb+cGRfUSs+oJcsTnF1bab
Q9cAIlTBISat2KQYcWW0BVWPmF7Z6nW2wtANjWo1P6V95bVDvMUwFaetV0ujbE+2WbOrgdiIWkqi
92X6LKtoXyP0aWL406gYcWhRtcAQBwe76opcA0Zkh2VJTm2ScBpTt3OqCiVlrRReNKEAF8gZoyBc
R4aC25TFq0b6Ov1/6s6sOW4ky9J/pazeUe2OzeFj3fUQe5BBipsoUi8wUiKx76vj188X6qypFLsy
NT1j8zBplmmmpBhBBgD36/ee853n1LWvyurdqZpDHphNPpzd/Rd1/JC0y3M2Ufz4+AZ9ueXIua4T
dhxsel35MGZXdnaFUBS4U5jutHl1Crk1Ir1T/ZuOv7l2vKkn4HGFovGRctbKVq0t1nN5sOq7XtWb
xanfp6489NbCme1ZuZcIybG79qfCcbbwTDjIu2uoSqvRL24WzOQTfqN2nHdTFdJAyk8Y3n4kjEdx
/hwgLIjzajvUTxkN4uFsrwSkqJaUNpK6LOR1vFz1VI+tiT571heTtpe6fFMxrlqv2MxOszX4CoZJ
X7uxc9FHzmvi0IFAuKHFmzU6eI+J1eo8sLU1QetfUnxb0MWGeqfha5SFe5Mq8Ys5yB8Mc+wPe0qT
pSO3TDhRdYx0De/nKN5YARKSGHfc8iuFwx+s5faH/QVaa2kDEZou++xzQcyw1500ttY/X8n/4Iz3
Ec+tl5JDCpXUZSUOaURg3mx+dX781+uW/WGLUJFMXDq70+XcXQ3jPTvAL174D6ZbH5m4vnaqqVR0
ygfwEGO4QAYDIkfYcSl+tb39wbDhh0L4d9unp8q8yxaPC4uTo856MgR92mUXKciSJP0ci70pA9aZ
ZK3dYP3nV+KPLvOHdb5cpFDm/Gu18YujzpUhnj4QAH/+6n/woX2E5QZZHBfLwHWOPEES+eVs9xhQ
gdBN3//8DX7c9P9iQ/5Izk3DHiWt57AD+ua8Uh+TNrnOavdVRjTpieZNWFl7+U2NM8fb/LoIn4KW
I8k5CQ/DHZSlzVADDovMIas50YrqVfvFscdvyfBu145ym6b5ZUk1/Yuf+I+u8gclm/BNJMJ6ZtSI
w9CPGSv41WnK77P4eaqformHshY9LyC5XKAfOoPpoyyQZv3KmlB11Vg7O8xIQSUYKb2U1rcUCPyf
/2x/9Fh+mHZ1YSqhywX0EtEdsokY+oN//sre+fn7V9fpvJj97t5uOAfLweVO6Mv0pvDMvimire6n
o+2bfYUtzZL1qqvyDeB6KD/QOMrqUWMQkjS1o/IQpNM69b/KFCVl5VwwbVqFMZrUdF2p1yhl5c7u
mzOohLamlJQZZIIKHMITLKioA6clQLqF2aEL+q0TP2fhS+bVW/xxh9pkj5WZDxly4zy5cRjml8Ss
DvprGLrrTu/LBPTDMr+6s3tHajRdAucXn8ofPR4fVnKT6ThqQPJfyryiCZKvZ4DBhL0xyf1Nv/5v
3+b/Eb1VN//5EXd//3f+/K2qTZtEcf/hj3+/Sr61VVe99/9+/rb/9dd+/qa/X7+MGN+rj3/np2/h
lX97581L//LTH/CVJb25Hd5ac4cfPe9/vDw/4/lv/u9+8S9vP17lwdRv//HXb9VQ9udXA6JZ/vW3
Lx2//8dfz36Zf/v9y//2teuXgm/bxy/ly8e//vbS9bgq/ia19h0hbFu4gfbOYP/p7fwVy/mb7QWB
JFU8cLWPLZPHtqzaPua7+DblEh7IP74Ujsd3ddVw/pL7N+W6lO2STrknXAcA7D9+rp8uzT8v1V/K
obipkrLH5OH+2Fz/+ZR4ynek4F+pBC0orT7K1LysHnPsv3FdURzBSHUBWFW+DaTNSazPbWNbp6LT
4AzneMYAx24Km8Pohm6PMRXcl9jxpk3fkADCmFY4z3ZmpemhZabaoHbH/78G3lDCQDZN1sOiSyrn
Jiwab7zorEXXePDSYZYrp0/S8hLcL5Q3E5mGxlOTZeNlONpAk2t/6DdJXFUablDNqzllmopj7oOY
pe/udYyzy7R/sJSSt3HsOz0oL/Fm+3UdnSzTD3IdNnOc7vXcU6enDku1q6XqL+24qrPDAonJe8nN
YsBdNItdHwI9UoD7UV3Um1k6Q7VObTm+B61QmM8ZTIhjlSadcxhCPhjawQ6418I7j1jbgXZNpWNC
DpVusbOrcRy2waLO04O8bLtD2sVltPXyHFoJi1XSYJUd/ROTAaYK3hh6b6WEAOh5pY+DOHcM0zid
NtNKicX7THeCcf7SyRowQpPqVVCPujp4WYP2Yhzi5uviJ8WLSG0iuYKg8fdRaGmYb5Ep7vQyoYlI
cg1mxcRu9tlJZfrmRkWEB76qk6taBMWtUjXHDrEIqvpEeHF7mheYo7uoNOHb0ISwa/LOtz5bYY+A
PckD0UEhFC33jZ0rbx9XwN4YiYUtrVaZyV0Zao6ufu/2r27qhoK5c6ruhUxnYqYTmwj6MJpLxqiE
lhRbBCUqPIxG05t2CqSNntuVAIMit33tC4etfeG69GtbW9mzWaria62seITE1kPTbhIDatKa54nQ
PmBBqyI6ZzuUpR53JcyCYzinxJ05pecOmyQrrU82mjgLYXMSA3ngzmLMHCU2cKM4iY9s8SzD/kga
4Cq14D6sZGyBD22GaiS7te+QISxZCeInCoYYcrBOmfskSXeMXKnexkC7y5qcjP7VD0351DoQhbeW
tuJiM4mYM+IcN9Nl3S3Va6HgoNERTKpb5JKpWlvGS94GH9UA+coRLmpZzPXaLtx52ZgxaPGUtFHx
3erRIKxHeu00PaELZgxvJ/VZhW4GFSgfcZGGWdBXl17Vyy+5p/LrynWAEfTSZUzdRuVAkzAcsvu6
7ZhxJrFf1XtnCC99qHivzsT4ch1lbvgkqKH9TdD7hhEaYyFa9n3rvAvRsQMGjBAHNDdu4gIk8xAR
ZH46xPtJJO33RI8ZP53m4MTwIocePGZ9Ty8NtG29kv4QvbciI/I9Gu20Xw1LwQVNRNecwtAjXzhy
9BIfpyQDQ981VcglifRoKFvss4wK18v9UrGGYoHo7ID5n0tnoOn9Ptu62RLCw9XJ9zwtOWZTx00V
vtwaxlHWutMZxgxDbRpD60IyjH0PowQIgpWV9vdQOQzLkxg4kFLJ9B6DJmC8m5HjhyzCDfGNl4F8
CjJXPXm4aZGhZDJ4ZHI8ejB88Xy4Xlrd+FUL22jhJPyexKlNm3Sx9Yth8snAuyhhb2nlaia+YfTm
dG4934W1zefic0vmsEq94qJoxAIqLgIjElpcliPcORaboq0NBEdPW18Xy7Nu68DW5jEq3OCpJaJq
3Cxj69O5cEFadUv4w0VChByjAx0n+1yDqyfItPbbu96hQnrOx5BDf+CgTmDVoE/tVQo1gFfRMVlV
S6WgtdpBfu3Q/FQ7Kw+D96zr+eXKofcA4vaLcyWzxBr3QQbnDG9SUO4QXsGd1u3UfpK1BtXTQgTe
hXGdFSt+Ptg7rhOzppW8GW37Cu2gMVZ/EywhNgPlLcyFIq8HIZ0NsymZr2YBYoR2rKdNNyv/wavO
WIwR1jHRhOEUrDHItHellRvFrKrxli3Rh1WxXvLcva3Tkg71mHi2vY57hr6gQLtSoWcSP0ZwOU6e
cLKLglZ12z+kgcpocPpd5q5QpUbXuQcl/HzdqxP4J3ojQD6b72wGqmRo6DEE8yrGECy4bdYxZyo9
EG208oZt7bOoga9SUb+qQNH4G004Hk+0kwDuzWWXqic7sBpWSeVa/ZUpsik+wgUgO6mrq4XHrSpS
cqQa5ee4JRv3sQktG/FHOtnAP1wzflH27AzreBQ55jQp6Rvlok6/+VMSVXDYbR630xjOnXycsyK1
19i1E2/V57Gz3BJjm9KZYoNpNnky9l+W1MwTgKxqmRh/a48ZmLImOsyOiMZTlDUsyw6D769pETOw
zWVt30b9ZN7nICtaYDRF44dnL37xNUpz+4DGLRmuS2nJ7Anie+o85NJaMu4K4VENe/Ngtsh0nbem
RlehJs/fo+NLb/1FLS6qLm9AZwPZqPhS9g5AOwWw6qFThkXF4ZZITi1rbg25sUFNFvYB9OBK0rcK
c4cf3U2n5cxFDlFnDZRZ+hh0aZifJT3xl4oRMByDdCVAkH1VgSlv2r5V9aFJ8/Y+jJvaOlm1PC95
YVA+NeAl8aqaMcIBv0EHNUzvqb2YZ+003hkgUJVMO1z/hN4FnmFR6oRpiduGv4nf/x/U25/qt/K+
b9/e+quX+v+Dqts+C2//uOz+XCb92/e/XOJf/l4Vv6+/f3zjPwpw5evA01oKamZbnzv8vxXgwd98
F/clVa8vNXIb/c8C3Bd/C3xp4952HO143lnT/Y8CXPMlR4lz0S60o/5b9fePJtHvym8XoqarVKBs
2/EFZf2HpsiC6MsNMLqvd/gArurV9fpweXu5edebw/SLox9nhJ9OxB5v5qJV5tSgfT6K/2JNXwDT
L3KQMQx+ZZgOsCmpYDeZvBtXhBhBcjQZ8RqtFdG1PBulHiXT/10Aw+aYi1Al16wCwXuYVfJ97srq
gklPdDSssbu5UMlDEE31FqAcj8uyLPMeTmt9I6zAv/SN7T6VU9NSF9cuEqQeoi8NTyO+JnOffPVl
SvTxVFv+F6fPyXkI3NI+a6vmBgUQHHZDVQfnau9Plns/ZemgP2W6rFJmMylzZZirc7iJnLEejzoq
SNsrsjR4sofAIt+9t8eWEZ9ZzkBFYAt1FUKd6SMPGGgYWq6z1UbIed8SlqbWpiOmat1K4nW25djU
VL1NMXtHS7ljcGfrGEl4mJD4d8SJo6Aej12RgcSzcj6+ASblVDgzjVhIMWiEPSRseGajQ699w1vo
uXiOqyX/NDWBx34yBUABS0jR68UOTAhc/QeXkQDeq8ILwnQ9LRHcsrzIZ7UvHDfchnYbx+tyitQp
rRoFP8qXCDnncPTtnTe6OJh07prvTK08Qslr34CFGbGs38RTKOEepfj+4eNxNmH2bvL7atL+J9uu
52Q7lxX9dGPhGPbifJY7u9HWSBXigiRzvKS+aDVEpbVZFom50Digyws/uM01BDRoV+Qo0L7t+q2L
+tvepbmYylWfxfUnlu9yeFiqGdUHaSMMJLQqdHfs6168CjmYvQhjmjOeSdnxyzalsdqmbfAck0UO
Xi6Mpj3zHnNG4QgHZXaLbDItqv52nGqH1lrlJw+6Vy0xEbZVfptqb/o+xn7zVJlJXLkqTw4cWhXa
lIxR5RCNSiFogZhEw8YnnZAQ8YdMM/jV8wjUbzKJQrgbN5fuEIEoS3Jl39d50e7CxjbLtjeVxyRj
imjpyLa5aQkwJLhDTx0NpDFgIBkRlobsZAxfvCKZv1WNRcCUDrplj8YL5Kmj2gKI7Kz9hu377NZt
ChmugXSUL8WSZgc4485jIwftbfIgrN7a0OvOQjHlIz2qChhq7aReImKblzVd+uo2acFutYFnN1sZ
K/WJaaRtViITS0q1oyWHcBEBvyJBZoJ77YTpS2BJDMJxapW7dpqnK196zg3E6HJimB0jlGhlUl4F
nYdiIDcd5fUioto7wsbLr6w5M+ccx9p69Y3MolVWjLL+Rbv45w7hudnBKmvTRGFi6GPZ/NBmL2TW
C5f8zFXebiohcFZGh9/tGr81RX5qgvy0LP72Do4fOHRHXDoq55/gdw3Drsuadsh4B5ia7aIOIkr/
L9/hw4RD18PkUGKfxVSIVQTIp+7/5B1cYSseq8BW3oemp1yijtuFkdqA3NlzqVnaX7yD/fN8lhQ9
zxVIWjwZsCHa3o+v/+5jimoRN05KJEfeV+58FQ+1uF+6IviSRC4ODtFCu+Y3iziWZ0F5VbpJCLhX
AejyIq+BKt+l/q6Zh+LL3Ejk2l0kzPKEc0oUh2YuW7kPvUTMJ2GJtEAMk4Hw+/ML/XPzk9+Au0dq
EAmallug1Xl//N1v0FTZ3PgNakq9yJPovwc6u3BB9leT+4t3+nnG8Z/vhDXLc4SrKBTEhwtuubLj
3GYRnmbqhzBo08tRLbclI4pf9Pb/9Rs52vddz3a48D//Soy5/SIpOTq5g78p4NVxVn9M9PT03/3k
lO1xnFWQGD37vzyEs59XAd4feyU4djijqBAqBs80bA7WlP3ivc636j9LovNnp5yAfuT5P5r668MD
nygw0iJBuTwE8xGGVpNW+CWWtd1dxmr357/Xj3i5D2/GLyUcLRk5SSE/9MUzxAduMAPnmgsHXdUj
ag/2CA5lqybANnTXRhdBcXKYAfzijfUPJ9yHtw74BZXv2j53yMe7cXLrNqpLzr6N7Q1oCEcUwKbV
OWEswRDBvtazs65Mrr7buYVyvC+XO4cGw7bvYLfS+IkTmL6uST6llUvHNvPrMl7HVXjWnnmD9VRP
RQ7jpBbQodkSL1M51J+NtrlbvIFmaWgS+RwuHeOHwGeu0QUFbiEIj1hypJ8PzcpC9FxusfXTLnOR
qtLLJa/zlNZLf6wCqrtVQ9bFa15PpU/qgj199utgVmsM6z5i+S6484ZiOiuhlFuuo8Zd5otChALW
fz2J176uk5s8CwkJtpywGdCgWsCFawVN10l0cucM0Rv7A1rGWZSDXkWzZnIWmb7GfuHb8n7qcIxA
xq1t/0LPUXPfLFNbHWewJztTW933xEToYku0EIUdlxikaKK5fSGbVZye1Vwd6oZ2Pw6+c+W4U4eX
geJErGN1HnpBYoLb2fsQKnZzJevXNLFy5CaQRCg8TUbQSr00HanHdlNcFa0ZX+DMV7ClG+Z9TSNu
tdMFN7K1MQAojoK0M2B4jpRT66gY0nQDhR/wra7GAvVeLwi1mXMFyLhpOsxzWVfNV53VRRP07G60
YMGHZzJfilIGoKYdD2QRZUrRy0yr6b4uVRQj1QiyZ73oi5T1DuzzHO7ioHVuKQz1/VSyhu9lFO7y
IlakKVorbjtHPdKlDU8WyeM9PpQhOtX0RacLLqYNThVK/xyERMrAwi4w5ER0Ql2aKA8TT83WajJ/
3pU2y8dp0NlYrWw7Vt6pj6Z8vwS+9Vjby4gmbaDvOdIQREho4CfeUDyodQPIM0AO7aPl75OqvRr6
cQFyaJ1TJJw2OYLdwzc2EIVR72a468NlwUf5ScdBc5xCzeZBdMxkHnCGQESfeDlYzbEsMmqVvPEC
/dC7SC+Hc05x25f+htyjyRy8ruJehuJTBbvIVJoAgDyZQMnSsrtoppFZgQfBNSfvJLGF/YmOcJd+
G4WDBCWcw946GA9T9b0vvPSlqyxdXdJywtFTLuVZBYp2Fuyo9h78rGyTU++UHeERiSk8HA1t+rVZ
+rTuN+7Q6XAzsqvvXc5kM+6TPnfworTKOpat8IdNRX35pcyYJOwSu0OlHDr9rnSNvo9dsnE84wJv
8IXdv9j5Wf1jDdPBMlN7MwvtUz679bstJ5dop8LeJSlZBGnbDi9BQ/CeFyXwLec5D0b48znguQTo
6MQoO0RjaQLrM5Nam6isqWAElEbQT6tBB3dhCOIM5XG5fGlpNYMur/PlhZBmu1p7oSh3ahq9i86u
QcXMrLq7sQv7J9+JgxdjGoamah4cRgN9fzPSutp6lpeAimyb4gKdj7ReYDo6cl92BIkPkaXhXLo0
bTa1PUfWFl5iDHaVRW7cZ0vendwFLCmo4peihR9LBx/YaOKHAehlWldbjsLIaN0iFtN+tgAmMakK
k88maSNnVXRWCzw9tNqNYBFPtiIXxTvgxoD4QWfSdyNDO2jeus69SyIvZ/tTrJJObqVTJ2aTeW2/
nDw3we3aEP8i1oU36+ZgoVsivQ2LyS0nzKm5amWaD4/F4E0hxB2Ruw1i4KR2IfEmMKkHlmjiDGMB
+3tGKsbPXW5c0pCY48zI2HpOS4ADaa2vS3+K/V0/psa6dFKFPTO2KMbQe6fjvoQVsrfDSTZ7BSv5
u1+5ZMGp1G5pIIM1WA/GWrYq1/ToR1Dld7FQBWJ3Dfd/CQvvcznM3takZX2ha0k4RzVE8E2D3jwG
teMvJ9kl4soyyzw8NDTsAfImZXnTW2m8HxxHvU6DhJDFlC62d3621DgYqjhwPucBapISPfxl3kat
OlS9G8hjE8qp3WaVWbRP49fU0z1nv3S5yME9VjvVL7Z7o3qXoLs+bKZm5yb2kNz6wi+2ohjExcAZ
UH7Nh1iWhA56jXszUT+eGgkblBPY4h5kM9nhwZ7QLjFaiK6lW/p3ZT3Y7nrxa3y1gcQslGKgsNjs
GjP70Qt5bl57rdzB0LPLzRzs0gEz8AHtpbEfiXStOWj5mKIVSTIHqL2a9OpROjijQ+KgjG1V9wVT
OehMU5/kiFIGb0ToXOmbPJpsWLKoOesLMxdEhbhKox2SfTTgngjbrulo8DNiXEfGz3eEiQoI7iIg
rMfyFpxxJAGFd6PmaTmMmW/7B/YGqG40XorrVoNvgkHofSkiG5VWStNhAmA89geGD8WXyJrgkbAA
qF3kJjCbrcCkGCTT8djkvuQp8b0uXmV2jCdYtMNNvySjOhV1PMs1oopI7rJuhlNbGe3cuT3qeZtz
477uePqiPmkR35gwuXeyTnAkCJ0tTpdwuwxBYUjD9PO9AmYAbS2dKUfIB0IE5MUeK5haZLWPkQ4y
sVpIHW0Fvt5Tpv2z2g66c3nnVq6qt9kwivsi9iwiBDTXfdWJVqtrzzHRncUhpdxN9UIKWBzfsUzL
dBOLcUBYj08hfcqySE/kMBA8QL5Nc01P1w1OSdQJ2kRt3pJOZXOK2tl+SpOgLx1+6kW0hs1UoJAq
asbZoUnni1GgoagWSqs56/PiqzXnOc/dGEznGcGU5WfmMjxvmc3u1mmQHbxaFoT9YlqET6OqFgfX
y4fsVIQTzqEkcKxsI9uU/LcVdkqLuBFNUvANsGKM9WH4wkkeOzDTqfRx6sl62sxtroNrXy5pcdnO
AeFKQRCAAyOoJTqmoeAl2nHxnhYt6EPAS6hg0gk7Y61lQkXqVJl4cJzIRrjosgzNezP1MdlBXQbl
K0RKxXihAlAaLEVLqh2eJe2BjS5UbR6CruzGe4F7USZJehFETbsp6c1spsg5NMyLr2N3yfaolONd
1Of4W6WPa5ynv2Bsigk2X+YZ/Dedtzxg9rqpIj8gxiEX3XtjjWpln0Nc8Qp4+y63yCwxXsZMUIVd
Md6OxURkAbqATB8GT/XXsS7Fc9HMEHyzaqi31oL4pyDdkIFBjy51TTd3RrXpd26O4JeYK0x8BaPS
rjLyZPddS9WbuONJGBJFrjAz2tNqHnT+mrK5UhhYOjqWmY/TsAJ4ilts8m9STLg3M+l4wcuUjVH0
qAXJXHbH9JctzVfPZyrILnbqZZuTM00xYYlna3aDYE0nurudHbvMSJLsfOgpMqDpEKTVVusJUnKT
gkPYBaEFYcvEy3ysR8rFXVXVc3nhLlb4WtgECMAhKK1njlED3vukNta9KuMAOjpBbnjndGxe+jTM
zHdblWHzKluQ0rtBFdawEXnSFvdeFrOE9A1SoKFlGni0aeNiJw0kuQ9Jrbe2UxED1I0z7n+7cx4G
U3BOKGphLhjPhUdLJhWBrW5oBSd2jHGNlCRKyTFpmvfSxRwb0NlkTnxOiM4uB+wXpSkdd1tqEik2
ZmmtY4YsZKeqODqkOg0/zYnIH+qO0NL7pqMzxMB45AEQs9MXnxavp1MtM83wmTpyWcgViUKOG9mi
bic7bQBYLV1wHTRgSjlleNeDQApQuQXZrImXf+aRC/aqzoLLTtf2zgo6611GPFlrlmZznBAsTBce
ox5xucy1Q9Voyuib79bDvlmW2vo8OBm2pLQKyAZCgU4+IjWq2MkFb/WGsF9vfKz1OSa40mlA0lKf
b1vP6sAALF27aXtY6V1ui2DLTKCU676p7D0mVdICkmUxEb7QGDm/7AqxLyYMbuspRzB9hDKv7GOb
NlF5CnK/gvvOTfuUtOg4ieScyePol6Eqwbgu02UV2w4ZnKKNjxyqGG/lnSOSrUT08I3dIMWXvhTA
r+dY2BdRcz53gbPnXcseHHs+KoSy/YTkuPa7Q51G8XQXoF2mOebb6Y1J8+a1Ud145TBh2IfMRok2
0OQO2k0WMhG1kulJjP0IgbCcpwFD/+D3Z29gP6vttORpc6rooiuineu0eOjLgPZkz/VUWzDq2ZPD
oZiIvrAY7+Yxd26tOey+Bp0U8zae/eUyQmB3OXq5+zIXdtSuI7cQ5dUyTdiI7KRv4zs/FLbPNkkK
7coZgB5bY2SIiHHFfJ2pHsOXO7bT+WyCPCJqcFUn9dh+q+EwfLKstuyOdB0zAHpuQ74x5kwPLu9u
MTLMrrwmXp49xpgESPQtpAlkUhwJTZd+SXsJO9ph24UYQo+erMdxiTnGsP/0K5j6WGN8LJDoq0ir
djpVn5x0mkBDa+r4vvOoGfRA9G6e8UeNWiXJxn5n5jS/q+UcbYUAnjU4gYPYEDTDXpPv/TWlu/ZQ
m3rk4QqDed30eXJbYdd8bCVH1nIRhLPTi9riAe+ImUyq8Nlua0ghrmwuA5vQ2JhAb+SQddTgn4in
8Yv26+Q9J9yPmnzW8x6Wj7lmdM25nCCgee9K9sRN6Sf9J1O59j7zfNl9rlzPXMRkFW0WGdjLjkeO
0JjcdZEfTP43v7Otq4zeOlHLkShvKUmr52GULqoQfnlcYh0FkIsklZBGE5H8MfYeJ02GQuSneq63
98eZsB/UiyfuaLmZKhdnTDU0t45dyYfJze/DkjLBo7tB7hEUVu4NZuqbWTTLOwuNvEj1pN1d6MfT
0VC/l4hVyvILGPQaxRbCpOssdjIYAq0iK2CsnG8oAsg1Yv5+nBYlJ/JQuomU1JazSIhg4zloCutQ
zTU9KmvuhjODyGLLgNwJKkS5cY20pccx3rAePMJC0jubk+STH/dudbRxGdM0b/zy4kwgZ2odtugS
Ij+7tZJgfrbQ9tz5DUkInhUBeGVYc5oIeOOmk0peV4FfHEbjZHdt2KutYKBE8FZefeo7EBt+BkGb
2FxSZDrOe8XG7/3p6zBgMujRCfmHdOZ6bbgJPPJLYpGpbS0sTfZxIK3VNPMDrJOmDD83/kzyoIQm
4jO8ZvpnqL8bO72Mk245RAwJju2Mfp+kIWR35TR2Fxhq5wfNKOc2lpIJC3ja0N8mSXF2O3vWshnp
w98P+UQUwUh43nr2x6IkztZkh8oO6VhULla/cMC7Ug1y2snJYuNRpkKPwv8es01BMPTabYXBtGM0
QRtVR6ogmc5yhsCC15GGUntyhzMMpWZ8GMYmwafCuuZJUxOuYp+/qdMYf3IMv9k+Y/0wK0l2386p
jd5MfBCkNPr2SNifxlc4khXzFnVZtWWnL78OiA57RFp3YSed8apeBqIyKZ4/ByZTQB4qUlZlpQZy
QwNdfzGt5Y47awlEfsPHweMz1wi2VnKu6nU/BDn/XQrrE4Bgn6HfuTdIHTAHRFrblTKHJO2FOeF/
8l6qxJUsxvRFN63DwQKiitWSPt/m9laYTODXlegxcQCG2a6JR7ajvhm/jaE/bLXr3wDmiZp1V3OS
WkmU3qdh5NFRlgClwzN105Ve8OYbOlOG8CCUQna8POkydJ/I/pnuaIJxltTwwy4Dni5Ju7KDrY1c
kyN0PNgM4xYGNqSBLcl9qJd01zqJ2mpEFsmuZi6druacm2DbMk9yViTtNt7aSqQ6eSND1HXgtNGt
j3bpbMr2Hapf7jy4F6t5vA9R39WPuMsjlRZ7gWrk2FUM+XcZ+IGhO4m8Tra6sL4Ta4NxouU8/hYO
viW3Vgh1sJQT8NiwXS6nVlVMJiWStcOEJPMFN6i7F6rCSUb2ozmYXvLWU+dgSLPE2N7aaD8+zTkX
TmdiwDldTBtRJFiLCqKWrt0q0UQnNy7eIlF2i0eibvdQ1cOLQqZ3tQS2uXNHnZwW4y6sspLR2gVC
yduM2+9gwj7HL+tSj+9V6w1PS1IqdUE8zcxqWzXVFT15Q3lYcWgi5yQ+yoBzLOcn8BicDacLVFbT
1sYoRcQcUunvNUVlv/I0iTBjza2xkpMYNgHdqc2CrbCnfZKNjz118Gte+VyH1ufouM16J843cVDh
VVeCM9kVKqdSH4iqg8EfEyg24jIsm6t4Cv4naefVHLfRpeE/tKgC0Ii3wGTmTOkGRYkScs749ftA
X63NwXA5pV2XLMtlWY3Op895A6cvIZuG6d80Zkh2KQHKEKT6b4YAPKpTtYKDA9OgHNykXXbYvgrA
51bXmLULeDwuAR3o/Q+17eGKJTVKPmqQgIL3iPXf4jYytvD14jdJaPiGmD1+J94U4WLE42Hst2Fp
37At7+KAzEEgUL7Ww0H39jbwW31j1yEMwIw42d6YxENXkFxU3/FnW9eo8KvXIkTqFjsPiuCJnXov
FU8e21Vb9E6gsVvVs0ESFmbvFNXiXuQUi70u0vYGNm7NRu6ldHZtA4nrik7FrSQMvL4GRKWRGBS9
UV15/mi9k9D8lavpnRfEQKzqwVJvAHTmymaiFJ+sfdNLHkSjtduwUsPfIomxE/Nqj8DTklKkgsyc
ijNIODu9RN4m0tkKgT85Za1n1CmMfHzzC2STsKlsh2fNA2/heBY+XYrIcO1p20QRezjrcrttUfft
XKuvq3StpQZwz1ZrgUYmflpFmwiVsRjLnZT6JAjazkM3oK6alRn6U7ehwAx8koKgd2X5NnTyOsTU
dhtnibiUwkYVONj7o70D8j0N6MkYuFX6lY5jfG2N4U+F5HjnxsgsXUZaVuorD2VicyfGETEzcCrG
GxAHyHwFkRN4OD9pt0WO+u+dr5TWY2Gkcue2rOzL1mz5DrPw5Xhv9zF6E5VOkgX6fFAY0a1qm5I5
uye0pP4ZMtiBddm/oY6FPU4pyvKtI003vTc8tLBqIe7dZ5yBWHEDGGiwGlPVOwVTefyj4kx5lOZo
d+drQql3NoYmACazbK1JUnpTeUb9gIS2Tt68lJVf0DSCzZApIDNtPcP8rB5E0bqyEUSXCeM+e3EZ
ZKAVeUNsEl5pXeNN20Tyq7vaR2ykB0rAM6qyp5vGk8Nbwrr+OhN1hwSbMhQkFGST32UM3jvsILnC
5ViPhUut1oeImCFwvpXztNcuhI4ETGDU3nMmLBkVOZTgLoHN5GhANWTh71uVjY0HotU9p1NGyOhP
gURooPjpc9WO8Yg4RZsE+N5IPQvIJ3/qtJIfPYcV6QDOZkPKABR7ODJr9aXfeBzMZoyPGu6mVIDy
4Y3GYm8N6Kd8kCapekrSQqeyxo31S0uj6DZJI2uVcVY0W6xLLTTJQOg6qYWB0AVCRsVDM05a7ybI
WKmXod7av5OGl6sje6gsIzNQ1/1WyNMYbmzT16AsTIXVOX5jJ7shi8G+5IOJgkUaaxJD0+XbGJDi
N2hA+pXXSsVehgn0IAv0xoD1gd/2ftlFId2lUo1Hp43MGOQGvYJbbCRkDgYC0MQ1MjnH5S5W5F+1
0tul2w2RNVvWe7hWx7jdvURAWStcShKeZnLFeqambD+RFbzpguQR/zB4xcIIMBntoQgxi3jBNc3Q
8tAooos0GJtdnRsmMBXEHC7GjETIpexptr/R7LGsDgWOiMUe942MkgFTfa01JXbwWdtF8EK9uIND
rE6SfyEDUsrXaTY1l5rnkeBjxlG6o5oeJzdYfaEWlFEYWoFpQYkk7wNsUAeURDjb86rYydQM78v5
0vUbi5Vn2EWMqgK7+zuFPgUEcaaiQMJK1dZhpeDKx42iPtZplN10Jj5OVUzekaHi9bYZyI3G28hM
uBeyclZ5mG0oooOidOarEqMQIPVpPd5UOfwMR4f6qqJbjh8JGozhKu3zEtFC6hE/YgU3MdxSp6R/
KQpqFk5p94CXqwJmrIwIcL7uJK+nVEfW5q6YLY0COxriu4zyHD2zGsR9lEa37tAga7JDEo25tEoz
U3qa6kK+kX1/Kh05JW0EiQIZugzmA4861VAJdLDkuEqLyXwR8pwK96XGUNciS9CNshtvQxwlQztu
2uwwAKf/QcTJCOm6gs8pta6nvAbKzgQIONd1WpvTVk0tKA2R70fqY0kopoBIVRRM/QCo0V4rDS6F
I9+gSmBY0HEsieM6MTrpOfeGEpt2rlS47sn4g4lTMBevo/h7TLcdNQ1V6YGiaEJxpYuDicSdKR76
BjdtXpyo3sVKTUJAj6rZIrVFRaNJbR/+i18U1dav9ekx0sMuWSX9MDw1o4B6M/riciRdfUcVPfoO
Kb7awZ5Kq72ZNlBnAmQXfygDLvRgB8lRpt5oVmstqaOHTBnBVvdFDAmexIT9kMqEA1dJI/XJPYpm
pu+mVjLxNsaletwAYUAtLKlqm0Ri5icy0Yhp/JYAvST7pi/QJ09Tzke4MAna9S0xxA+MkqvxSTIy
JbivPdDSLFlf4Pg3aqT0davqn7ouQkrMG8Lsqe4Hmxi5tsiiU12XJMQESJtvsPmSgrsGZ1VKX2Fc
Ixrgp/tCngKUV3KRAxxOpmcA3hq4xyF+CPSCvJLm9Z7E3BmzUlWryqUTleFQQa3rC/my6SEIX8e6
FMj3ASbPvBpZW+aFzpW9T9NRCQ8RVWbepAGjj+m12r6B4GyulbgvAXTVtnEXqpzDLsIk6a3lm/WD
4Nmv4YzZoZrnNUZx5/vK0F72qpptkjj3vxkEQnCGB49cYyRDW6ntenwrYwuL9davw86FCoPqGl6r
zXAhTX6InqHmDzVKXC2MRD8R0x54e5m/lFPUXychbmWItMTJC0xFgJayUjePjW5Uj6NhCsrARiGR
7A/zgzWVFVpNtoSqiy3aGKk62FS5m5axSjKpaNNLEnoJkgyhpKw0TWm0n/HYVoir6dWtYhCYqFo5
PRdI4FxhtmmtBCX3lTIl3cEgbSIznVQOkJqspNHfjoaO+swoEgt7wDKJ0HKMoobKpylX6l2EQfq7
Jhd2sApC0W3iBFDnt5AYkNznCC4C3k5j7mr2y77So/aSmpv5XSlaC3UoTSetXsnlys5KL972lRym
PARDsVG1SL7roCht1dBAxSkNR+3JqxNOWHhX4dZsyjbYtbyJqVqmtbJTW41HVpjZTbkGO2uvdYoT
v7myFICrRYXSgh4lbzg0VFdAC4PbfIhBFbKsoLgZ5P/yVSaBhHQyALPtfamW6m0dtogxpN1wLduy
+qpUjXJpDIq+Lgv+qJLqPSy9sNbTdVhSQkzUvtiMdT6ySjSEQztUBLu16KQIAQsqGS9kijKce3QE
BtKxaC4qTDuvTL0wn+XWiCgzqO110bf2LvRj6p0JNWjeK4pPAp/CGAqbHoX/d/aSt+6K2r6NqpZM
VeLxQT4qwH6qyDcibIFQFkljIffgi5dWJriXWZprMI3W4DQeWkCwboj9LsMerOPBt9Q6WHkJ5/GO
IB0EbNDPhL/eSx8ipe6/C7iyCD8bfU1Uj2OauA1Cr6h34PiyQ9RoyPzYxLnI/w05K1qW0vsRfAPl
zKiMfsmqN31TITeD9qfSVu1IV45P5SQ38lVABZCx0NLC2/eiBXHb26H4JdiGWwQ8vWolmqhqnEyK
k3vft8g6AGRR7ntymERSZN0Qo1G7bBNIlD3ttElUF8dV6ymdvByLy66FQVhHISC3Lk3bFXyOKdt7
ti8Fq7Q1C2lDRFFUuNmq4y5L/Cl5HMMJMSwp7S9V4jrY0jGn3CbnSrsA99cq22RKs1vdIsgZPQWe
DrSI2ud5I3vELfPEbTzoI9kNeU7L/w4dQ2WjVNB1JpkqwspPO/+qDXGHX4kxa7pnIyfMgqleD45X
Svqwb9VJI+tskUhji5c8IqUJM1OOSVzsa1iKASXdKWm6NZbIW86L+NYbzDg8xH4T3wdtRlmeqYDS
aE5PVNv9+jqUFS8ifyj8HfVP/7GQQvZV30bXvmKQpAao54MoIU6Hl55JPGF51LMvJgYMxUCiZ3xO
pXLA9TWoflZ40aWukSOyqEc6h5aHNfptnTc25t7UtxKXxHe+tqhKZPctrd5rY5ZeeBxj1zxhjJu2
Gao7JRxD9CTljIpFlyJb5yHC6lnY8LpTW9hzTJ9o6GHWmrkOVD3dtRbnMCq0snxP4YzEb8mfhWiU
rnn7kcumOzSG0d70ZQe+Eesk4W8qHZdgfNcFWJrQM2IV5EWb34pZAWXIpEBcgK3Lh70wQlJcEE7z
W6nJYoo7HVuFSn/IW6OsbvxK09kbPQqKxDcXihdMb14V9w9VA5ASAh2qLJXdTjjppr6HY45JgLUp
bECejlIk3Z7MtfoMfyl4AXI+kqHXBWUHrVTe2tybcNohH5nfDgUSY5oed0gWDKN26OOwsl+SQa4u
4TUNsRMwLWJTaWmZulUjFaVjthFVLzmJb6KOAdoQJigWuaWsNqiZWkZ2RxUiGFGSk5PqlbCnQos5
RR9Xr4L4dy3LlgTlSHTBLU95q9u2xDMrPIBwOJc7zTYh8OVWup7LuLpTIv1Nlh4Yzj3HQAxySc65
P8Yi3VZToz6ZSjtQLezzNSMufwPah3xmp3P/qSteMgT83Nw9j9hJJx1BzTThWE5xpKM+VFPTtTH5
WouhwX+phHL0OybRdxnh/nUJW6BEEwhg3JMofO1ZgzO3ik01eLdUPmVXaUOBhk8Ls5rXokJmii8e
govRqocXe4pDYxPaBuJRnLho0XVchv6LjfbPuz9OKurLfU4aCXRila0J4GF16kWuXI02JC1HwU3j
tcm06Ec4ZOKttDps59M4QzgVZFPjirKY+VeGb70HlC9QPhyov5BC7c0SZmMjc3RJFWWiIEpvomaE
CqGAy+jhIY7FtIM9Yd+RwgQGovpW+NCllVxcxx46yGzDSCdg0fqiu0m1YDoESjf8lLlXfyHfMxNR
Y5VzJ7fVeZ1H1vCqFgqibKWkJFTZw9DbzeGZSbWQ1NKGfDaCGr2aKdElWLRMRavHUuRVqNrNa8Vr
8iIaghj31rrDBbnloB4dDEUy1LZTdT6p/Y7sQdr4Nn5UWukjA6wJPV5Pk0fuO/al+lm0g/YjyAjw
0ZaDcusGXK3NIfQapHypnQ8obkptvv2vZkANI0OKgxxHLGBEdxqc77ZG6CwgA30ft5m1hasaXY6D
379BVC3JwcryGeORU1SvaVkmuA/FIIqSZ2WAj0DlvFeg7LajQNn2fgzVq5SNa5vTGaeAT4C21CJl
i0KopVuatuAewb7zoMZHVOPhO8rSfWhD0cxRw8fv7vZruOsxiP8PptfWVKSjBNUXWbUWHQKfVWBX
TkZ3Cnixyd5jnHt3XzfxyZghxWyQ5RH0R176buqikAY0o0GOFneF+ZhNa5L4Xzdxih+3ZE2WBfgy
Hf7XHzLXB/x4jNJHR7Zaoyjdr8pZ0jreysBkp+CcTId1goG2ZF1TuM1t/CX1P7J0H1rKSlNAvc3B
kqDtG5HW60OZJ8LOGH6m1gEF+HNw5BNwv8GQqaoNRgQUuTFT4Y5WHFbqFThbzamTye1IHsrKIau2
oX0VIZ+MizvlXuMM+Pp0xmbYMxg2Fc8LQ15i16E3K4MNNs7Ju3s1b3dd1mxEu/56zv7AxY9h1rZM
BtxgumaBi6WXzGDC1C5DYuhi1bv12th2q2ElOZKjOOE6dwkyV7ZL3tFF7M1t1oPbrxCLcAgMncJF
Qd/x1uYKxc4zDIHTHcFnKaQBQH+bhrZcrlDP27Ay+CzFvhna58Y6o9MnoEouYPQ0wMiqqgKzEcrD
8YxKiU+W2oK2gwQ9/e5W3Up1UXKj35Pzb7/hr7lUSF3wMav/9BqspeuvkCxbWW5xZgctNCQ5CGaw
PZwe05CF9R9e5cd1pvQFhPFUGRxr3IcUJfwVFc8Ind+HeqNce4jxXxgOtvLuU+A8vJ8b9IV202nz
8777sK86OULqGOkhbAFwdXewlDfdbP/9BgVhB9oZWuTh3tsUu59AWZzMgY85Or97J3KjM9O/8Dac
v8RSOKggpABgNzjpj7+kJu1uDpWBeWHduqUiu13+EukIho5B6KgaMHEUpUT3ptbPNfkUUtL7MDLP
WByeHDOQU2DycMeohqWoS11vJU9hA9gTOU+h3+RBsWrlBvljo3Z7SblVy2hFBeqMPukfSsXRhpwb
tWRYifKsf7P0VzQSG8huoFBbiezrqnwpeoLIWuvvailHG1Vdt71xTR2X1LZeAY/VmtsBh5FaxJdZ
Oe1q378q/OH+62Pis/ngq4TOHcJgQDs5no+qHil2wv6CNP4jL7QLmdBdj7QSbewry8APYrDQxG6f
bDW5kfS5tCR+qJpyhvvy6YTYMnkem2tZtRY0LlOlyOsPQK3LFKSuLq1sGy1x9J5JkO1iMneAxn5+
3fOTKGCejg9NLraEWo3gPjKaRKa2wEXUkwOnp0bbVv0uD84c+Sen3qKxhSLZoPsA43sa6wBV/dFk
hHB0TpDv5F6hEXaWqasalxmTeTyV4GjHqM2E6cgj3tr+uC1isNk8Ib4euJNoAF6/aUIA5/y2LSjV
x834ptQ0UoNFK5ZOt2Mm/zYsnZRaWj9Nk5k/f93YycBZGrw7m1SKaYIPnGWkPh5cql51tR4hlJbl
34R2ERlnOvPZn0/kxPJn2DgRFsu/sIGW+jmYNdR0fjSkNKbePNOFk/GiCx+bmD/hw9krRVIHnoUm
ZCBVPEWdCCVls101ACW+HqzTBWBrMoEt0ZOhGYScxy0VqSilRjc9RwrlrcKDxBfdM1v+TFB7ullp
xoZurAphwIybO/yhQ3njq10z4fBrKs9NtEnBo2SgcGAAtK9moZ+5MU73KcG6AlFtpsXBkFt0qkfL
urFLDHgyWnW0sN13XreOh/Qutqd1h//S14N4Ml0m7SGkoHJO88/lURSGFul0RcVSJ//RGcp1MjT3
GS71WuZf/GVL3IZsIDqF4pZhL41xpbkSnEUGqjr4ePA7853fVVS5I2Gtguac5uV8xBxdP0REqjDn
IB5tB2igx7MmV0PVgnblvMN+QHtQ9N89XKtMpsKOM2X3mnX9+uv+nSzHuUXNZInYRDz68jxqyzSN
fZkW80hz9RApAv2XN8Z/u+hRkuBdwnrn3IMPuugXqdxRtTMDIMdwPRTf9Moj73UmXjhZE3/asGaT
UV4K8tJ3j2JxYUHH5+EjXVokyrTqYCYvY/v89YAp82m2mCM6QhWWcF21DH3xMu0aMVpKovKWqyXl
Er5/syrNctgng4guxlb/7YkeJzOffG7RZbt4hNJYUSFdq5E3nFmdJ/vO4rlqUI+YT12C9cWx1ePS
YQ+mojuRqvWAc8C0WKkmHoXWJfupwZHAx738TPTO/jodAhiMM5UbdDrrdHEgl6AhO1FCCV2tVher
1dXq4opfbeYfm42z2e8dh39cbTYbfuXsnW3j7Ldb537LT//zF15o2Q/n3tnyn/f8857fx+9dz/+d
n9z5h8tfq/kn13VW7t3dasePix1treaf+Nvlx/xb5t86/8vq/eL57vni/aJYFfzbxQU/3i/m/4Xv
vDhzL52uOKHJiK3gHwZLCzmW492qtaSOKauC8GlsTMR+4imx8eJLz3j8esmdzrLQhMHegX0MbHlJ
2PZxcJiqBtRwzqrrig4uon6RAu4qQrewf3/d2GedYpNqsoGKE+0uOpWKrg8Vm8xjnBS3EMVxLEwA
GfeXnSrtvm7qdBkJjSNVRd3RMIgg5n5/uKNiX0Td5GOZkSbxKvee67JckSB0oT+ss+YnCISv2zs9
64ROnINOwywqycY5bi9QYlGIKEB0q9OqC9lLkxUQhfwwSGl35lg9PchpykYE0yZe0Qlhj5sKa8PX
9DqGlthZ8V6h2OCE3YiE9mhgpUv10zj4CENdAMN5NkHhnDlv/wzd8SEFlm8OMzjUxXyDHbff6egx
DwkuarqTO9//86oWN4CmnHHNp2y7DTzUVer+6jfwC8Tae4DVtu0veqd1nouV7Px+t1x/Y67Gw99Z
3HKdEtKj6yn4ad4zf0Q/P8z6BEIzMuvcclpRU6dAFUCci7HmY++490Jno8ySEKaqnWyYoRvxMPZa
7Ok6rAgkaMHlGTtd5SQnxXPsYxOLtVQoGBQpVcfaDZVsl3fSuNLHvN1XAGzdcgTnIpTsPZa60u2z
5Ea0cvm3MdD8BTaKGrM0E+/jxRekiecFWscXKJTkXMRNLnOMg/AsfU3M8u9POsjIOjJQ5GN5ii+e
EzAyRsomPI2SJlgp0kG2r9KUaKv+f7Yz370f1kaFdGA+IMXN3QrIWbnyQBCFKNOUyZlg4bMVYiuq
Lmxel3Oe+bih0ktiv1VAvZS5clcW/s/IPLfOPzltIDYT7iikUOalftxEH8RgihNSCRXAX6cWnaur
CDkGenlmsyvz6C+W+1FLi5UwICFgBTmj1mowHMPbiYUX/GokDcR46koVOeH2rQbnb5xzCF8YgMyb
mTWh6tx/FAL4xaKTEdYYDRBGjhXlMUTeMD9o8q6sb3t1KwNk0HBo7Q7ysC3gBFf3SLUCrGrtjY4R
Wf729en+J+98Ogz/fstiGLSoCZG+Yhj4ljHf+s11LiNe3eNTdQnh29C34fCQeLiadwBS1ka8Gccz
odEny4rI0FBB9JLeFMuIQOkMkRsVw1FUMrLBbcF9DV7t647O/Vj2U9G4MBGBI0W3TIy1APLRnqBe
Btfwt5rrON/qvyApr0sMKv+6qVlKTnDMqLx9ll7TyAiW+HAIw6Eg/9KF4x1KxBdga396cXHu0D7d
L7wQkJyj2MOtYC7rSpjalyUaSqxiIW3L0vopYhVVB/vb33aJZngQI3nNOab8Ce8/HDFjByhz1GnG
bDocqlLQPrA/8nFN7uFMNvGzW3h+6VO+ABLEk3VeLh/asjWpLosuIDlHOsG6K6iw7n1VSP1L0hRl
tEG9lRcXlUjrRRPNEAGumLitpDDuR5eKR7iHFG88J4hgmFdeVfS/ULqzp0toXnCPTIAQ6SpPdR47
DY7RwQbkQvJ79KCRrowp1J9VSOm3eNTaB5bMMPvH9d1jEVRQBgdhZOR3iyzZaiIaAAEGYfVkGpP/
WIcNbpZ+0eyRIm1/eWbU7OGHDdFfH/bHgcBivzZT1/cQCS34vxI+XvHgu1Eu95hXjTbeNPLw+PXM
f3JAUOVWFQIz8lQmVbLj6cgzgNutlc1md4ZjiOJQxCgLJz2qJyCakIkCV/WIyMa9Fg2uFcBNyrOL
HGq+CetFUaO7r7/nNKw3KDgiJGBC1ELdfHGp2tUUJaEpeag6a/ea5sNSrtAjQIF7Cl6tSTkT/Z6e
TfQbkg9FLd5tLMnj3vtxYUhqO0tQG6F3GdXm735qpjNL/mQTU9eZHyqWLQi9jGWfyqHJ2kigiceT
aKW0GEWyTrHM+XrkTk7ARSuLMGFEImvqIlrpMPCpqEe0aJOMVM3Mc66in/WHlIJGKUznybC8xDuV
GKEtGsDWYf0rtYBFtmC6Ess/E4981qOP7Sz2goAK17Z2jZqyCndwUl2pAW88fYe/eSZsPFkGjN2c
z0LYlQmy7cX7zi9LFQXnFri8hNqvyCEGIedxppHPhs2WqWnqvPA+uQeFPKTIoMD/hXZgoemrJ95l
21jPf78OgCHY3E+kQKxlzdssOilQWoTkY3zJHw15TPYVDM3LABt6jHnjl6+bOw20GDubujfXBtEw
mmPHWyjoZpIgzrdugiBC1+xVbDe6b0YCOvrQSlBqzasEzWdv83W7J4/JuVkEBi2BEBgX8eKdjOEO
uDwfqW1WwyVcCW0b15iqyrle31rNIUiehzaH0Xw2ojo5oSj0gGaxbZVHM0+2RcOlPY1NKBBy8qGk
QzdqzEspGF6lWgCoDpAfSlvrBXmO6QUE9LhqohGnkDi894X43iv+M7rw8bWEHPs2proJFNKUziTA
Tlcz38fIcLCjmicvY6FEQiVmLiChrv/YFC999vr10M9XwlGshQPGxz9/cWVkaY2OUaBoCDVvY+nZ
VGfT0iTd6taqwIj968ZOd81xY4vlpUWZBh+KznjJSsb6JAGQpwHz/7qV0wQmfQK2ofD4QXtYMxaz
qtZNJ6vsKIcskKOZz3r8XYgnKcPcWr+M1ScE/+tudphV4+xMD5VP5otFzDzxLKJtddHFzOzyBCME
3VGVb0q8SryZhw4X+bepu0G7rmoosHq/tvsnL643nn1liTN2YX8wFYsp5RMEtX4OXJMk5vEmxl0X
UF7HogZLtgbEjW0h+r2HRiMZQT5NummhxXcR29hwEYN08XYe1PXUIt2x6rVbtXDrAKP2+2n0kKLB
JDzadkB6hoce8K08g5Vit9SDTW9p7ujBPI4etGo3Ih87WJWT1W8UKVaxdNUU31PtV1092NaNZm+j
ERsB3zV7E/mzh9Y8ZJl4ODPzJ0kLME4fu75YzWFoelOW0HWAaFCxZrtv9vboBBowjxXPldUY3etg
tL9u95NNdNTsYtKxTZGkpKfZbty0vYtZe689kFlnseHl24RnHi2nx+VRL/94OX6IuhFbiK3ap7kc
Xm4DIE9ODrPzd9O5qoL84Pguw9n8uoufbN2PXRSLWC4smg72WacDQzVcHwt3lTg+RGDs62bUObI5
Xbwmzz/YxXPO9HjxeuMIKLelnXEaXLihFMYfsuSXrR+UFmMUyUHwYorhxbz0VQzge6OKd0WF56Jj
tJjinA0VtRBXsyUnlCdJKtZnPnD+gK8+cD4APgy+l5L3hAfMQICAb6xDBCk601KaY8+Dwm5/JaPi
zGxw07/FaDoveE+mToPGEb4H7hhC47DvSA2Ss7ux4E9W5rVaG3+dK5h3Ag9BnpvCJApfHAKd2cnj
WDOO/qSuJNO14yfcVJA5VjvwNHB8NPMeG+sg8B27fMFuph3ewfWeGa1PV82Hr1jsRxXdJzP2+AqZ
TJTmvZc1DqLoTHw9J6eglrmzqKrbFi9RsvrLzsr2VEAA1ZEcvENmL6j2AuucIMSF3V619quZf5MZ
cBtAsF286QMiAva3vrqMk8evv+TP2XqyOj58yaLDJCiFEDVfUncThKRdW0Mkjmelj4ONag0cfQV+
lKTeyPW9LG/86XoYnzQJ9fRo15YobUe4TreHCgGB2lqneuNG8IgGDRud5BUWjIPr0/brb/4k6JtH
by7VG+TSTxIGECl6EwVxnQrwq6ciXPdNEoFT1dp2yDTX6yYXM+uKtIXSnNntny4PpmxGjgK0XN5U
sDeMvAsnHZU3lLfaBuH7VOreoXEnZ5bI6fNj7uO/LS3mxbfweBMVLUEw4mFA0jDYoG+yN1rjTJ/O
tbS4C/At0RsPd0cQbfLK46qcMtTGk1utPRM0q5/eOv/2aXkNwOa2zDHg2AnLWbIfxiS/xLW1hXgY
3rVShGN6hX2lO0nXirxVxcEPLzSbMOQ5sV9F8WxaE//yvR+voGVQkb/JbExXynWOyB6aGfaZdMBp
emLepibnEZULauTL8pQhEs8053PSkLzrIaBYU5nwzJHPbwaxiVVtM8gTunvY0tr299j7WWGG4CIW
uZ3sDiOBczWsz1f+hw9anBs4F5cD5QfdyYxpk484uspAzW3852eP9MKdwotavoVa5Jjh39+nYLHn
RCDjAS5zsUxSNZX6EGMDB9knHM2kK69L1k1SnMnXftZF2jHJbRIT48GxuE+lOiZhYnICD7oUuRJy
Ug7Su4jsjBC/4aRKG/5fb+tRK4SdyJWWxiN+FJ2V/F86DNySgrLOMS3ms+DjvVlS8cgiThmSb/vE
7DfhlK3zJj3TzGcB+Izr/aedRYfR/hmjIKWdCF2RwRer3FaeRWOs1CHH4Ex/wMtgDx0au+YO+khw
Z/TKTahhU93FZ3JFnw/+h2/RjvuMPzPcN51Jbudkh75FnFI2rnJwjnDTRe9WcnpAq7dNz+y0+c9d
3EI6QDJa5nhQyIMct5vEgaGEc7txdEBdwLWb739/Zxy1sDhPlQ7lazljlFP72jdfBrGv013cv4jh
Ls0PRnqlqZf9WT/4T8L7o1YXm8aL8TpCMJzYy3xSphdP8raJfJCwCkIwq9lK4UZGwO3rrn5yR4ET
RmSYO8q0yDAej6Xe8Go1RnqqYfyADM8uRa4iz+wzj9ZPDvOjZhYDWqEXN5pzM6g0ukW/DRBZzGA+
3ecUJ1Al+LpTp4BbXsYfe7UYSaJsFbIYt1Sc3yrpRoquKnio/i8kBMk0IGHAzejm2buiYZvQn4k4
vh5S2HnHQ5pEaaI0CceuqAPonfINshVXXWKd2QXnmlGOm0GslRxXQh8L/b5ubiLjdfLuvx7HTzfa
P4sD+4fjJvJQDmQs0RjGSXJkvIY76UwL5zqxOM7ivJEBk9FCGwRbMfC4HPzDrBX0dUfmVbw8MSCB
UHCjkkP6fLHK/RKIiCUzJXUloC4jmWhdKSVWxMhEGPKZLfVZlEwMQF1gTpIIGCjHw+YjKaTXETOD
KFw3/tYDdZc1O2wAXSNCVMS+kSdg+QMxiZlQmdvKZr21hge7RXL03dauZfGem++SQKL51m6yVY1x
ttZfSOabZVQuPPMzMd1nB/nRB89B34fLaxabTNDY5lKJ1fpGjUYyIHnzU9gUCfkPMbKxafiMpkR2
EYxTiDa3fGMFbXLuO+bZXkwTZxBxw/w6lk9edWabKx7qVRjGDUW6Diy7XKH4JV/iPxNAq/RtJ8n6
3tXs6CFI8LUyZsc11I8w8vTQ/1TMcxvgFCZiWyDDbJmnl4nN15+R+zAyEpNWmY3QnSn5Zieyo2ev
8I8ds3wyrH051K5pPkia9PfL9Wg+FsuVFBvvW/iZTlCSAlGNRuax1Xb7GGIHaNKuQEElOofdmM/E
k8H/sGoXR7SfqhYq1TSaTuuMFFqfjU4VZms9jt0WIp8snizzLDdsPqVOWiVW/pPNg7iyOKm1HG9d
Y2Bn6n3l1IcogcsruUgrWNeJeZON1W/NSO8rQ9p/fSJ8lkVlrf3TsLU4pf1OJAmjPD+qH9v+m6L+
/sPxtB7zat9EsStNMP0uSqRHW/3MZfjJoXe0zBcjHahtTQKTpg3gHWn3rZ+ohGVnTlb185H9dzMt
R9Ywys4baSXiiu3Q1ApHDMLxVyZTaL1V8LRnF0MsO3PkBmRcZhHYyFAhHh+KqFnB6s+bV9UmU5o4
0/R6ZvQ//zhS/rwPKGct8211luGxO7LT8/YJD/lE7EWy6VD3G1B9HN9r7yLVXGhJXzf7WfqNkf+3
WfX4oIunSUj4VukO5lw4CSHpHPCmDNcNai0V5o8wyXPvrYsA9ldUlqkGYZM7S4H4KGrdI2agmi5E
mYg0ZGNd1Oe+b574k81g6QahGLRCQN3Hn4c/L05dEqNiaP1qVjKPmw5ri1usH+rZi/jMEjlF//w5
3f5tb7EQpdxPEHBiOKJw2JHDUcLeCZRNUaAVfAiLp8560PUrhE+CoSX1eIUcFz4Nv6IBJ9I7ozgL
hJqH/6v+L5asMRkpTjXz9OivWTvtq2TaoFvutOGTKuHO+jxqKsmUx3Lki86cuf/LUf/PYJiLAwGy
go4XN41LRMCFfpl4BY5+Vx6Fr5TnU/FuB6DMzmQ5TmYc3goFSSzIKLqDdFzcvHqRjKIMETJKyx+h
/d+cnVeP3EgSrX8RAXrzSpZtp3ZSt/RCyIzoveevvx/74q6qWLxFSDOYxewK2KhMRkZGRpw4h9Kl
+asIkOsrHsLwaMgrXeqLNGiyxqtJBD4BHuhjC05uM246BY6fGjyLOSJ15z7BNWHTgL1XQQMq41rf
YPrxZ58TcySNDKKiRE+Dd/Y+FHXkK6TKMqm8STbdIU3pdsaIzsxaW+oioJrT5CfIaqYGpuG/2blh
ttfNPGiWbLX9HmQitI2IByvZ6/Xocbl7WNFhtWTkAoPzWkOUw7rfBz4lm0r6Wefp3oWtvhcMWHXL
LoXi2txfN7i0rKl6QrsfLDCX1Xk4GJt0aNGypamUvaY5XPSB4Uj62uZ91KXOPxOjMeo0fzBVl5X5
CEks92WSCbHv3L4nNlLINqD+n2/O1nlae5ZdvCdMi3lQgr5BvUbB1vmCfNBwLnwRVOn35Ybxgv3+
rtrENsj/6xv3sTOzJZ0Zmnlep8ioBwboIcH+9zGbTcuKMVt9q/DfFBY5/ZPw9+37++be2t5/2tnH
flr4/vGnat/Rj95o23yrbX/aj/BS2/AY2G/77YtzePr163ZtvObyoJzvy+QIJ+cSRuGI4hT7Ihi0
L4ImDfaplKMt40XPhtZJK1WzS0eezJkM4nHT0IOahf2eUrXUQenihE1/A8XVTiyMGxMZmb6vd0C6
Vj77pRszWgiInRY/dxsVwfPVIYaSQn7uB5RBm5uqoBYbDWjSy8Lj9a8+3Q6XH/3PsmZRIHYFozYL
luWblKTdd6jxtlEFHq3pDwrTjboWS7bua5vrZi+WB9HANAtIHZJQflHlHz21Usye5oaXjY7OKIAW
6fZq23vJCjgOPhhMF9R0Z1ej7PoInNfQtHTVnTZpSpAz/hO2SFKZAaWWCo/JfG68iIpcVNIuYnKy
OWjkRITCw1/vFkvgdTdF6+mZd+4Mzeg1SlyyjtFtv8AMvqsY/xNj4+99bgK8WDIaeDTM5vmlippp
IU3IstBEEJi8shFph71fX8vkuDOHOzMyyybBEg1DDGgXcBl7JnmQaIIAUzvubyCwsfvb78uX6yYv
n+oMb38gAAmjqnSBUG6DvIPYrg8AowdPfifvVHppfSn+lCTvqY9amCfFNwgfgQgUm0CNViLrReiw
cHLQJXiJRt957oZg3OK4nWQkOrEt7LozflqpoX0vlEZyJEbXN3GRDp+vr3nB9TlYkKPIsJZMvn/u
Mn0HmXCoZ4FThojP6hrKc6Asg63Xcaivm5KnJO/sk7I+0jCs8eBnanf6LSeR2A9NDXocKXAGb4cm
k80YzjYdv7gximXRlybuoda8a4FB+fG01U4Cf1q/15Nwl0fiUWgeSvc/wzhq3drL5eLqnH4YEts0
MkWNf59twlgOXVSoekC/Df0D5p5CsigrreCPhNEsuY+GLNAduAyhVA0EvakPWSZrj4C8hK0YlI17
SALT829KbobBJvdTNtDfyU8dXHu0P9shR2lE6IVbE3lM1ZEiiDQdtGXAKRdJobw3RgArHJwFYbMS
Py9dmgA6TVkA1AK4y6k93/MSTbdoSKkyICsbIr2AhvioH8XUacedIaNnRvveopefrhhe8CvsquDD
RQPakIuhmMJPXYHqlgPfu6NE2iarBAQ6pe2KT12+dSll8cXge5dpP3/0DU98Sq96S0vKlDd+zMfK
faqOT5b5WUWaDJ56RinqYFu4N4q3b7MvtIZ786VEJbL9nue36sQqt+2bTwDdr/+sBYciL4cvZTpU
jJjPdh2C9kILoE+F33sPGTAU7pVz3cLCi4qFn5iYfsLJwpu+YISnwkT+k+FkRDqRTGlvhvfuR/91
bSBoITBpTDfhPxDnIp4wi8XWWPRFnGHLpBA4QFtafaplYH/VplobVF7yG0oWdJ6mNwcwuPNleYau
e/Dxc4V5+QGy7Y0XaUckPVe27yIpnAC4BCJrck/u5It0Rm57QSxDJ2d8646BinGTd27uiGMrHqTA
01du5kV7jNxxazL0eHH5R+XYSpUO6Zzlxzdy/dULZFS1aDmtPEIXtg/oDsWND/zgxfhLEEMojTIk
6xqKB26sn2jv7T3BfL3ufUvLmYareT3xcofu7PwrEQdHn9Q5dOLwm6T9atudrvzK/ZUUYNkKYExm
/fWJvfXcShCIkt8E4Ig98ViPv0acz+sfg/bX9cUs7RmhyoARgjcuSc25mTCuSW5dK3BCMmkagVqC
4KIaBIh+htlKW3ehcMiQICMWZOs83S/uQJrYRWYEUejIfid+QbXLojPoh9JTP4hQZA4UxNBqFmTx
R5WCdkyhaPwcQ+Z/l8CiajwiX5MnxG5eynuYH0QoG8XKpaRX9q+j78U/AUloBySqIBEdWtP4qoaZ
9P3v94upJ7qajFaCfZ7VcoqGe6oT3cBp1GHjAgJTrexgudbmupmlr39qZvZAT2VatlCBBBPZIFJK
B68WHcrliGB8+QdDKqOwOpQ1MHXMYoGlFqidquT7TWJAoZP2qvommVHxTNFG+TnqPonBdYsLHgfN
A7UU4g8tmXmih66zNJh5EDuGHh0FeE5VtFbAeu6vm7lIoYHGg42fIjfLI+KdO7ZSyq5a1z4IfLWE
UBqVDPp3N4OFHrPGBEpe1Jum+f0vNiE+gImO5+j83q9dGo6egU0Uc7dBi9sec+mpzHg0Jo/oyl23
tnAxTcB/oirt2Gmq8HyFjEproOYQdFRM/VYkSUxaY6M3v4Ma+iej3V23tvTZqKyQnU+9fDpW59YK
14S3UpvALqN5I2rMJpnaVq5WQsSC31NEl6jgTE1OmH3OrTQaAhmWgGSDmOn7qYgQJrndIYaBIunK
bbGwffg7z15mC4mxcweprFAhoPQhwzQRmgRiK9wTRH70aVXTrRTTbceM40p9ZGF5/5cJiVEzJs0+
EtaTvEVwTYEhGxP61Q498qJzElGAIDE5uF2yUrNYMzVLW8yR2b0iovAbZV9yZB9g3IVn+N1XVyLV
gl+cLWl2zgJRrDUlxQ7ktRuvqrZGHRyaUf37qMEjZeqvUKvgfTiLU2IglmoJ8zI7Z24aqXxwEaBC
gnjFy1X8a/ZKUy3eCjrMogQOY2ZGacssZJALPY7wrdNLHvgvf32MJuoHk8IB85/0Ys8dPHdzMEZZ
EzmIuXFSk12GGB+svX/v3BMVDQSS3LKg2GanVdQq0xd0j3pLnN0x8MmsPKLD6S+YJ5AKGP7+45yd
2skXT9w6UGHtt3ROrVJar3GJBCVtjnHYlPpQrgCoFj4QpggPCotiD2f7F7RZQPzAFMqkR3MwPiGI
txJX10zMVjNofuvlLibKvGeYw6NNFA2e93zdERbO59lCZp7mD1AbjhZWzE6wR2KPSgfjWRHW3koL
YQ47E1cV7CZMB8yy1a40xDGFxxZVPPVlIoVoLfcwyj6S0dG9IphrdZyle/fE3rzZNZgocXluxh2Y
Q8NelX7GJJxn2J5cfHVdVOsDb+9n0cq5XbSqS2TKus7DZv7m7GJPq7ygiJ0xi2/oC+XxfzJ8mTAC
J4rkNOaKuaUHKMnLH3uTD514vNylBiqI2EOb2xkQ6hOQgmSsABDuS6d9SqgTawifhdvrTrOALZhK
m3/sztxflZCREn3sonW8R75JLZ4G5bVT9zWrhdogqwbAt+jnVEd9rdyw6EkntmfnQneFBHkIbNNV
wnN0hhN64XGIvXtJ6+AhT1bmsaa1zGLx2VpnJ0TtURX2s2mt8p0nIcFcofOK9MH1LV08hyermjzr
5EuOKMU25eQ5g4W+uVZ/66oGal8vhENp3Fy3ddkQIyk1AYkB5aV+AaL33Fhcx15bqZRyaw2ha79B
FrAwfqZTrS9wX8ND1tgqcoko8SjiUURnL/zu6rrTeu9tthJ/FlyJ5PFkxGQWGEQTTYnY7WiJl5by
nI6SOHVPtNteG0vIo1DSa7KRAVpX5hZBHmzbNG5jh03YQUkfmCsf+6PMePq1P1oDkgpV2TSCfDFB
m4VyA/CqyJx02PXqJ35XazV2Mbbwsttic29pHOPfZsk0q2ZspFWulLm3fdjnPTJxxUEqa822A+0S
2BfqduKYuumCnxws3/u18vnlmUef2+DBff75B0Nz0aDBRmWpT7LcMCWrOr34E120O3Q9D0qQfqu9
4WvYCAyzSEfU/1Zu6nmcnP+CWV5A4anWY8TmnGyK0L1rV9VD7te3et1vJlkRdCTWQpaysGgmsYHs
w0ZE6jb9+ckBg8EUeWdJzaAG9kZ9LwDHooHmucxxDV397Gtt/lSIgpbsZC1vKoRZ0Oe4Q0QjOhh5
1iq7JlZFJHDNrl45jlOQnrscU0WWIfMCIBeb/TK9b7M+U6geIr2xR+N0lwflyn4vmuCVBqfVNNo6
74C3OlMBxmCkDuJqx0JGRb1dQ9fNA9j0SadePgQp3PCYOt9fsRmYxm601MmT5CAXHoq+d2Ug2xZK
adf9d8kSJV0QCtTUIV2fWdKzMGYuE5hAENLz7jwmBG607MmT/8UOVdCJeJ/S9hw5bsamiuaSyXdJ
xFtJ/CkWqOn0YmyH2hoe8iIKTrunWhP/pMKjU5y/K2RByVXfiDj25oPbfSb42WirolvhJNknIfus
N7eg9JL2s6+vPHWXjuKp5dnF006SdH4ZZ4443BvFvZQeZUlwNOXB8MHoH65/uotWyLROCD4ohMCa
bVHtOfeSUPW9BF2rjMiu3qmZ/Dy0r1abbz0v24HKs2uluxcZ7jAF86aS3K/XzS+tlXbpBA6A8ora
/Ln1oKm1Blhy5gAe+kKCbcuZggqridiv+I6z3tbe2rt0ecWwleuQhE9jcjNvFfpB8V2PFSNO9drL
jDsM0qaXavoSunenI74xRNaNmCuO5v5KoPq5vuSLeZppxykCUSqUGSGiYnK+ZsX1JaOtOS1ZdWfm
dl0d0TF1CqTxwu5gWlvT2lvuDn7nhDartouytU8+7zh+/ICPvh5IDNADs09eWoFbgQUl9oRHCbbi
GnkdVfjtExt0ARWso+reg4u/vuylLw35qUJvATYMHmrnqx6D0iv86YKBzSm8i+oyYYCqzu+txHoZ
m+DBCEFBRla9AnxdCk30FqaHIR0xrplzs5JSpkh81bDcFYoNsSkUSMOnoO8QhPBWajjzNJhtpfQL
hTY9coM6pnZuys2R7zYyJOJa7adVNXuqbxu00m2rRlsQyc/r+3nx0vgwR+MJpBZGL6gpm9htGIdK
MiSVyheqs7YpJ04mRlvJLPZd9dhakPA37s5Dmvm66YU9nWZ3/md59imFDC1hFIPJVtzHjspLnZY2
+gw7XuYrF/FSFMYUlxfFF4DT86qIMIyaZCXEh3pUblRYq7j573zB2yjok0ZoCie5v8vMZ+rRtyPy
69OI+j8sFvDixKcCtmNeDUzHoJCR2smY+fxWa/eVUNl5/Vwh6HXdzsL5kKdxEVotlC8YGDn3nsZM
XAY5WWkKB1JptltCtaMX0k+BQQ4hgSzY7ffXTX7U8Gd5jkyxaWrzIyly0eFXc8NITbT5GGg4atkh
gBLA25fxQQWBYB4muU3jTRPuEDWSQ9g+BtAXB8341KzxHi6uHZTJNFxnMm0+i4iNYvW+MPA7QghG
I9jFXg2EokrXifxbBv5215e96L5/rF2wMfdDEaAZy05nKKSIbzwfN32POvtayFsKCFAes78TKS5o
2/NP6sby0DXNyJCkWMMSQivNap5B2d36SvTcW+XT9XUtHhaCD71HKAsBk8zsVWIvMnaJ8qpkoVgt
5XZe7aJGhLLtPmUMOd+6wbObfgnMwBGD1+vGF/JZ2Fn/2J5d5FHbSWKZyNhOPYBW4d2kiHzdxHQC
5t7Ks5QiLGz41DBny2urPAdmZ2ZQKZlbM2wcTRzIAoPjdTNL97OMqJNMtwbMKIM4559NQ6StVeuB
8FZa2T5gQNIe1cR7SlAL37RaH+/Rar0PDR3jirephkm22WOAKfG0zwKXzbHNkmElEi74EpsLBS7/
wcedg3HivFKTweCxlEVVA1+IGrl3YDjHdIOCB7m9USrRrSa44RpNybTa2a5TGyRFozg9TQjMnqZ6
EKEHi2CxU3pbuXzodAakRkY4qtyJze9JtanbtQ8w+co1k7MPDRjV6toek4bZb4r8swU2BXYwxMqj
R0NhSsKvfeCOWo/Sl7iPLcvpXHkFzXfRkp6uV/BmE+kRT1QG9c69AEFbgLENh6lUArsFxtlF4JLo
6iv1rSomjhtx4anfLRRcc63cq03pSND6BsljaeqHSEMFGOxJqAe3rqnvfVmw+3x1lGnp1NEvNyBs
RnQJbsTzH9lW6JAOFqeO8XKyuZsmeg/Rb1A2buV9DtX8qAbvUoXumt69ykm8C0PI70R55epaOpgc
R6BiE6RKm19dHAApiEYSn0ARUGNXpf5QaiDVlKpceRotW+KdCVCAZ/lHan9SMpAM2OubqWSAuOTB
lPxDxYy/HhsrkWbphoBhUZs63xYvk1kE6EUFRfoyyWF0lAmihyD6FWTZTk1WcovFiA2hlsbza1LH
m+9cOgRaWIdF7mSF68pbPxCTnSaWNYmb0DILMxhvUiNJh8Q38rvKqKQ7xjGlWzXNW6eQLG/lBllY
N09dCbAsXF78NQWhk+3lLdaW4VimThwM79OQkiWU97UgHs1qjdRjMX1lupH7npoed/7sfGVCDrLZ
baDGKu02uHOzX43wW64h9nrX5H2R7uO1EHqBtJyO9KnJafknywvCJmuNCJODI23KNwoizz+iwuZt
aze3QBzsxxv/P+GxQSosWQknCzt7Znq2s/BDlPSV2xw0zVcUVWI5tsvhU6es8b8sXBNndqZM62SJ
LnriCLRjR5DjnVAwwWT1jtBXxybLbQVF3ut35VLidrqjs4PSKT7jKR07GtfvY9nbY/7SBc+iADV/
hmDm7ro1hgL4+bObgRoFiYYOeyOheRbvxjAJjVQhdaOyZjROUvZ9ua+Kyqy2RAb9BskDZu09YAq7
IanLL2Jeyo+CZg3KTW0kyAB1udTv9EgpI7uh/gZZ3jgMT/IAFbajjMrEKiMrxT7vUtU4BG7Uf4+k
PtMdDZnnLcLmRHvP9KLbqrDqbiOXvlpCjtpmPh0CobyJxUzYBtPpRPcTMfWkEaVfVi1WB7kCRL0R
E0sINq0fpoZT9a75oAlFSH9IMnPEylXxtZCl+F0TmRx3BMkceTxWoic6aiC5aBJnEH00IAR4Dg1W
tJEMv+Q3mM1Da7gMDMei4H2XyiBnilsvX5RC6aBna4pu24S1+A3qFEKaipBAhkiR5+s7zS/kG6/L
4PKt8w7K0qTqNH9fJQJq8YSX0ValWN1E1SgerELuRLuOUU6G8qlnRDNEtpcILA4tIro+YsKFxyxZ
JkFuOTSG9TvycumYKFawp/g0bFDf9XVo4KVsY9RDy75lbDI8keEQbiYuU0eMat11GlFN/ivyobnX
R8bywQWHbrMLXKQz7LIMtd+J5dbfpaAeTCfyqvJnU0npSxZkI621YjA3tSlYv2ON7X02MsN7KKVe
BC03xJlid+p4p9ZjsW3LKDxyp3F1dpa5b1NX7h0fAuOkbsIbCOHSI/VT+SjWvfm96HOkM+TUT7Jd
WeFhQskM8Y2mDUpyn2qQfMlCG6D9FzfprZK17r0o58LE4CcZEPfJonCfNPgujTg5e5fLwWUM1tIt
1SmHEQWLDuBi9pT3oX+rl4OiOkU+FiOYq6KIbPgPK23bRz5YaL+rHgRtlKAH7AMkhYp2TGxZyWTp
MdfaNEdrTmq8e6Eulbu+QxND4W31o7WGYg+0AXHzHM9YJQtbPJUU6KBtIJpDSHQedMqyxnuSnFtZ
1B34rvziXu6+RsGDEtlpeFCy3+W4GZQ73Rz/4QLlsUzpcEI60cWemc5aNKRQJ+dABNpd1bYPmvcr
khMGYvK9jLmha3eZ3N1CJoAUaGbXarYSlBZCoEIogtIe3Qh6GbMQmArimPikyE4jSLbs7CGf6VRO
JXBq2q3XA+BCdEeey4JfSAOcpMwrl5IQa5VUC1QuG1vXH/JEd4LqMLivrrIGxltaFjWzCc4I4phg
e/5N86EjbBZe7riVSpW0ULMbSYQDGIbCQkPHQQyazehJUWqPjd79LV89N/VZIjK7xmKhlekjk4gA
sT6YhbZBzZhZLnDzfyt69mGJQj8VfoAQjAWcr1PpkZ82ByBQYZtu3UTLN7KQvQh9tw2NZGvGwrbv
1+CuC1k70P8/Nqdk4eSSNrxQ99sQm3HT2SkgRONvwUQfq2LODt5uhh+BO55bcHMrUKuhovUDHk9N
YzvqSwhIViA3Cz7C5Nb/rMyfhgB0m3bsmtQZ0WfQ4boNIushSHVmCuOd4an71hP210/AwgMA5CZM
Jxw2pIbmnwshrSoYO9xS1eDzExsSDfcYB9Lfp2tIqkGlgpwo1Zt52bGmA2Hmfk66JtXMSxxCXyWj
ejXWKkRLr0wg3DybOGIkbvPoMeh9jtZ6AGKNQ/Re9MitwzY6phoMgTFIgE73+BV+GMGioHeqC3MR
Scg3t22YhYo9Dw1R6N5u/aq1Dr6n+1vXzb1bP+iEraTGLbXKSo9QTqs7lO9j3SxsuWz9NWjP5E6z
tOzMEWYP9qzOJR2sJDhC/02PH033t9wfg2o7xo9+8qK3/113gul8XDM33Ucn5wfRDlkMJnO+i5z8
wcq2Y/lFXRslXzylJ949yzUDjRK3Mnl3aVBO60KqPJGvrDja0jMIP5s0nxhXJwBNv+JkLVYbpJrY
lLmTIxpf+6Ptx+k2Hr/5SgpbxrcucWSEDlRpJXFfOkenZmdhL6pS1GFDzAKs3ebJK5qF+3htzGpp
B5n2AUQrTsJS8ydeHSvV0Iq8btGWgrzR/4SAzgqYdc3ELJRKWcld6WECTULOhus/yXXw90UHAg0j
btRU6WCZM+8uC9Fo46qmGiDmz2klfPfceJe4+crje+kQnZqZeXUTxKVeQ9XuAMnL408Q+ZFB3IcQ
EFlbpX1L9JVQupBMTCAfUDX0jhhimrlAUtBuSTTKePXgb7IMOq/R2Na9yiCOuzGS4e9zFyZ9+P9k
NGKCI8zMhaNe6I3Ey9SlPSWN8VYrYBDMSxrM/n2+xrWzdDWdWpv5RdFCIB0OWCuFT2NX2bL8i6Gs
Wtv5tLTTtTC+9OngQoVGihNs0N48P8RqFMij341Y0/9Tja1l7Pvudxy+Wp3LKOGvHtnl6xFw6dsB
FoMZAv3UScxxZlDpaTR6UeEEQb/VMjeHLEqFNogJmsE3BqfRmx/XLS4EDMp7vM7ghZgy/dnnS/w+
szIjp2mdebbU6588T9vLvPv+YWU8fBQKb6Qu+nzsyBwGI+CspU6Kxvt4ywiPbfVbv+TZI/2Tqf9V
tudJkuJS+h1jkkyjfEdFyM6CzwNySLl7GNYaXAthfhrGYMhJorrGoPssIYPVriKFzUvHR3UH/h8K
2N0wiY4G/6GKAMsNBKLsPHq7KfCZwujK33/7/aZ27eQxEJZcTlhlQy/nKAhRpC5gyKZNn23dofvh
CtUaB+zl0ZssMcnMaC2jp/PXoNoXWVirRelYqvuWxm3rWAW9p1pRafhHvBzKwiZqr1X3Lo/EudnZ
kyHM8sxVJMwWECur7TYwNiq0aQzc2t7ayMvlrXNua/Y107JEvFpgM4MKfTtUEIL88C+f63+b+FHK
PEkL8jIXaDGXWDAfdL+2u+62jFaO9BQDz9Oos1XMoRFmA8m3W7NjXvo7KAU7oNhNVPlUF+3KDXoZ
H7E08RSbeARyJLPgkclDFDcqq4lgIDSaftsaJZztX0ZlcKogekzK3B6qNcHFNauzO0DUA19z1QqP
CG+6WNzk+l0RRki9Ob0C91C+85myuP7ZFp3wZKHTn598NvRrDJGsu3TUVt7kmWQHUvMSpcVG1ASn
zuL9dXOLX/DE3Mzng6ZsaWBiLkZ0XnGPevtUgPNW1ojdFu2A0IQAgkuOav35srohS6VhoMOlW9mt
7xqO1iZbIY9sPV2TqFzcwRNTsyUlemS1WlsTpyonNb/rPc2X3lF70nDd/5evJfMUJ1P4IO44X1Yj
m12epBwATWlQis++M6F3U8gyIAQOdKn2K4f6oz11ceL+GJzzi2vItqYtNWlEJUBx5+qNHlS3FXO8
afNe+8UnVGhJ+nHTROSYxMfr3nJ5hXMKGfohBaPWAWjofLlFH2duXPAVeVhuwkKx3fGHq7krL4tF
XzmxMvuAGRgAuDOwIvoBZZv2KPrhroHPM9ayFWzX4q2Kahh8AgDDkf+bxRWzyrvSS7Al1Fu5jam0
BnYYb2Rvk5fgobwNbNXovW//YR81aIUQ0kHPe36Xy41eJHHXEVcGd9frXW5LCup5Qr2CJ1uMX3/s
zHEqgy90LuT9JS1/y4mVbxWTh2ljt+Y+dFEGLX8y7b6ytOnjXDjoiclZXtmbcqoJzLo5EwErjJjc
123iVMU36FptUV/5fmvW5HOHHE16DJxBomVny+6LJzzr1r2vvvjp1lujAFjbzNlrvkO6UE1FbOlt
sR2FzZDuatob4peUTmovbaLV+ZE1i1MScXIXRDkNHIlEzpGGEGWEdoNGyLYbpY3HyXb7hAH2/pPe
5L+ue+dibnLyCWdnQkqloDUzzHol/Zwi3viqtpI4X5A4TjBOqtDMT4OPnqBN50uTU5rIRjBMtC93
fvulLN7r6hYojCQfwswu0wPsheMY2274ZDI7Dt1xr90azVHhheStVaqnBV347MmPme1zGSRVO8Qs
uNWfk2bY5tGtaBjOP+zqiZHZrsZKF2pdwYqj6IbpYGbk1mYOFuPmxIM1YQEm0r/zPTX4VHHdMmEj
sIVS+6tSXRveMrNY67wv7teJoemHnPqlqrh5iDq80+XQrkP+5ilfJH0ldl0aATIjQmoExnkSWZsF
kjKW5BgSBwKJOmllBvusUXfoBvz1Zzk3M4sgghF4SqTw7eFPZFTbFN3tENRrQguXn+bcyszdBc2Q
67ZmMSbKP0n4pYwDu3B/dNpKPX3ZDhMb9JjJEtSZHbPPtTDWyX3UWt9Tdj+UlkHXvqv3nS63K1t3
GZ5YFIxrFJ6hXNDmg8CyGY15r/alg1al7Q8vSuiYxsZHAVoLt7w9OLUrYeMyMp1bnH2sxFf0yItF
7jN9fDCAfdSrAJZFt5toUSgygSuxZr7dGn1mlAOLEpT4R5p26lukGmhxTOPu1wPCZZ46gRCRVGYQ
hUA4nwePc2HspUEtnTDKbmT/0NbKg1rJdvFVXlPwuhgO5AgBqwKkq6HEBpXd7DA1VSZHZqKTNgJc
ed+JL70tPzGwcatvrAjayO7dc5of4D2vL/GDcOM8sp7bnX0wiaeZOcCo6hj2q3kT342PlPQ/tbsn
yYGkw27sdN/wPxsIXtmvtKid9q3aC1sTHstyWx/CLwCYbXFjOdkdiINt96as3HUX5MrznZmfmCwr
m1yZfuEnf++/5m/G1nfMjQWLZnmbb7tNbY83pi0/p/YNZP92q624wWUKc75Fs8tnFIuqaXp+QCDd
lOWbpL9K4VFNHgeFm+Lp+vdYSHfPjc2uiECUvQy2dPwg3kjqvaJtPSGwRXPXljs3fynd7ZivhKRF
Nz9xvdmBon0O/U+A62lxizh5YFMj1skNW/dgrN2AS3upQMZmIAELodUcLu2JpttmqIYj6Wz3Ahpd
lmsPbQHnVbtpytvkbWU7p2Mzd+9TezP3TgNDzUMDe2n0uYZtVXxI8m+8/tC0uRcGu+93ZsNA5ua6
2aW4Sy2QYV9eDpfqJ33eC34Uu3hM/8kNj0JAgd/bSqiERPlBFj+b6vG6waWYCJEhYElZZhxwrotk
BdUYDQUG62jXld+M7EvvrpzDhRldoA9/bMzLVYUm53JdCtxcZfkypiMMOgzzBN+ATYNzkx6lXL3N
NSRKzW5f6B4sdG+GqKycxQU05fmvmMVJpLF9fgYr7Tq6KNqPwk2fkj7bTezPgfyFvjFPmTtBCPZl
29hjH6+MKi8dltNdmDlUlElaYqXsgt5a2yKnKK++jdKdFj4a/Urfa8mLTk3NAl+WtsyHUxx3RKqd
JV0Uz9gozS+l2pFsR9XBaP8l+JxanEW6TFPgFRqxGA2vYbHvE8hn0Z03cgDgnyvD2/qiU4p/X2k9
/6SzkNeXJCTjZLU3PmdQBqprOdfaRs4CnJlIWlXlGKjSkSalWtlC19pVGtwhobOFtPJLKoBxSbXn
66dyKdidbufkSydZuFC5eW4aFmFAgb63f1Gj2jZqw8n9/6BhD/6+KjPtIzUSRnQBNc9Ty7Euwgp4
IK/C5DfD7BRj7NTaJNLn66tajjV/zMycBHXKVjKmE1CP4cGthnsVjVxR/lu2pOnaP13NzCu0oPbE
SsGMWD2nIPNGQ9mluWOEawSF/5+Q8mdBM/dQCrTPPAFLpZ87fVxvteBNH9Fk2CM2Nmq76QmvOaO/
gd7Ovr6XC9XCaZU0+EDUgUGZz7uYfSVlo+pVThdr3X9JpML6Go3hMc0Ns7GbxG2fhVyt3sZWLTZt
2WQ3qpZ32zJMhN31n7IY2GC5ZLxbhQxNnJz5xFmVWG8Co/QrlEPUjR++5tHIaPxWVbfGWrP9oxcw
v5XBwvzP1nRgT2y5vdYGUcWqjbLZBN2ITYyN4eci0p3S+poow4Zl3tZatC9k/asBu6koVk7bd3di
+1swkx3uf4zFnxasrujN75Ve2IeB+1yU4S2CmGjgyitX7Nr+zKKx4OdRZIJFdQTxvz49duUuF24z
irji2ltgzdLsgFl0TtHiw5JpeU5mbNP8NRPfmazdTkSk17/6Ymg8+RKzU+ZRwFKbnK+exru6fBEA
+KoDQKXcTjQEmZo3Kfhy3eJihnv68WfHjexFMEad46YZ+1CD3HgrqrYQgiotN23zZA3Ul5q1czZ9
nWseNwvFVuEyhm6wp0r+ZDR4k3YbV2/xKG0rydulJXwnU8nwaTDt0rqJ1oARH1XqS/twLNMcBoA4
R0YUyuAaVY0EhybdceE5nQ7Zi38YwweOeV5+M73KbvtnCS2v7rWzbnTxDdmqlV2Qlz3rz6+Ybb0K
xXfeyfwK49Mn/evg+OglhMeKcSFbdWqyN7vbiMfM+Qk9jf2bdqG4izbCLt6iHv31uhss3o0gav/f
hsw+iAS3S0nEqZxe0CNb7r5RxID4Jh2gVC+Omlpt+kYz1jZAXnSDP1ZnQQ4wnYVoCFbLjWGnO9+3
//sGnNF2f/k8I1NWPT0ndbv0HG+Hbx76tQf34u15su5Z6AvkJMpin18QlbaCsHQHLifvV9aprKzT
mg30ZRTAw1jDigjQf9sc5H1g68cf5Sb5gX7gr8HxtjlCkLa5CY7pTbut7d7pvirPPyUHgaZj7HSb
aLN+CFf8b16PaqpaMdvpZ3m9ZIXktLq2cyNfcjKv7D8LrSk9S34HdMfo/PqmagKoH8MkaP5TpVBV
7cgdrB8QgIW3cKlb92KdmLXtpZY6PI29W3/N2qi4g2fdnSgwtepZ1qxmN/gh1FGgWCwYSyb0U9AL
0CHkOQRDvl+43jYx4+LGC7X6kBitcpsZBVXZQpCeerHRX6g+MOPHdL56cP3cfGN8wr2JSm/w7Kxz
G2YvAG+WSjc+pIYV70Oht/ZVWmXbQhBkuzOb9C4JK2NDcbncDElZf46zobtxdXQ5ernIqKBbZvp/
SLuy5bh1ZPlFjOC+vHLrbrVaUmuXXhheue/g+vU3obljs9G8RJxzbY+PJxzhZAGFAlCoyjyB9sS6
L9XG+AbeYROtBHPV2S3UNhJXREeT7geaWtwo0Zj6WmCILtoqLHuMBRUp3lb5iEnaPZRw7dy1RpTO
khJdozPJo2ch6XU7i3LzgWT9ZNiK2nStrc+ztCeVCYIImUz6DxEDeIzqsCDIEHZi6AwWNBvs2oqg
4GTh2VkToD6LMF2Tm86ymldz7qdnzTTrB3Mco3t0sKQ3Zp9KB1TSSV429OLvuJb7M7I34kdPZOvQ
FxH+xcBscr+ajBpUZZNEDg0eo27CVBXPYjBAdxavU+ZLL/bkBJE6vXJrCHv8DGZD8NFZ0gUgVdeU
PYraqhwbb9aoN10ySRCxj4hV+EhlqWggCQJUr4NEFyJreA6SJ9tMZOlxGtvwrAZyhORklQV3LVhV
H3BRjxRbr83802goLVGZhBXaCIxGMO20Nqy9qBbqgxik5CbKFeFk6SRDo7doJl6jB9NvvdVVp5yT
gtcJ/ZXx29gyLLrGF4ckFawISipiscin+BFnwc/EfUhvAvdHYcc7+b48xO7bcDQOkw/qd16YWumj
w8H0b5yymOMOSFdLq6eR0tx975BU20dPKGafz9AN/Jg900vOqM01bo374A7qfRF0b7b3h9WDCegg
vtTVKUHPpfVThmWthimsJyWUcqb6pKuz6QXd8C1PzB9p092Cl+zT0MrpsI28fiaH0iuy7+h7uyoM
j2vFyKsxb51Mav1AoXygpvUtjWrVb5QeO4Mu4NApIC0rZnVsCxISSWVZcBINdC++mv7FVzB7tUGa
EpoJ+Aq8Sd0FwrhThcOc70BA7W7buxqUF0DMTtyjQk/A41rrdHWHdG+X9naVBLeaKHx0sWn3M8+3
Vk+AUHAGkbYKSn08TVzOrZClljaqSeuQ4QiCxhj9XI3xJCE2kxBXG7cf0Xnv/XMrNSgFyTo9e+KK
fImJXn9QzE3AFJvvhYF9XnvTG802uzeNV0mzbh/tsEVbDQqj2Yt4GBkiaRuMqC4+h6OjjEctO2HX
cU2q8an6MSRUJB5B49rBAjwpXzQUqJJgHyt6Kw6rnhQtglFha11yjKD/UOF6vj2OqzCKDvJAEBUo
eMS6HMewm3LoP+IgXc77BkIpunCSye9tDHrBYV1fW2AwFyDcfRVUpwIjNKralxqwD9Rp+M8JzZBe
WKBQSxfxNZgmpasloPQDmBjRIzz0kEGS3WYMnW171h0CVHOoyzHw9McWvMZ6USWCACjQ33kzZV3E
HmLWs1O35UGriW4XyLNFjemqaBXhRNK1GdORmkCCg75lfV1NFnbidhyiNYG0YCh5BWeyF4u6rYT9
ftvGtXiNFf3HRCZczZKVogkVF8lUQPPl5CpTih5X5SURsk8pwCLPQL5CeC906yOL5ic8mIE6G/5/
OYkaqE/qSseyrpp9APU1addbvio7s+zo8wilZNuABuG2qWsDiuKLL80EUM5+3bIWA6p2k1DIuEc4
YM7U4C/5ZOsKZxNaxUDBGghtUUqMR/ZLu8a8Rl9sBbsyPTzW8k7uq31V/do2ZHWng7zJHxRmoSXE
bDIyACUGIaQ0RdjG0sc6GO9b1QTJbNOj+7px1X5wh0Z7tpqCVzO9tvcsP4AOw2IoA/QUSWWOUwZJ
p3f0STnjHP8AK99e7FBATHgX4LU9dQnHOKkGGdChD2BvEe1I/xqPbyR+7TvOUlgpnUFkgWwHpFws
VQQjFmNVHuUSWL6h19WlP2fR/JnLk6dB5FRpofKk/ujrxo47FCN1SnyjopPVzNPYLup2sC09Avfs
+LMypVMMIQ6V8M4VaxfvxcexAsWFoZM4DDDkA3qL4+Ns7tB2aWktGnsTF4Xy2y627scGHqXAsYG2
EMaPZYu0QUiHogD1XVWAkkEoD2pRcEpRVqOP/heGceRRlQYw7gIm6d9Idd/NiTupPrgknancJzOy
xjzpd55hjOdORArqCPLHjpjPDjHDzDZRdFySkdcGwgNifBYt/JUqtXQEjZdUuxvDAcczHuv56vih
uJKW86P2l22TUI20iqUWh80AZS9t+jYkdyE69tvg2xzvsEHZLa5i256xuhbB7wnxY52yHjEHsqzq
Oj2Q0fsfa75Zm2CzA4XAaeokfxtndfxQDYtWatQAY4O6XIwpDn5zmQJHo+zY6iFCzq8TUm8bZTWQ
LVCYWcpN3NyTGQNYa9Vt0U6ZHxLhA8KRM9qSunOJdmAO4gqFlSou93UGciRWOuhljxua8IOALNm4
jfB4ZgY1WCXw3KTYOFPrjSsmnhx9hvVoa6XBKe5cm8PlJzBXhxFs71kS4ROMOnfFCDyW6uOkjg9N
x3mZvApaYPLEowSKgNFcQNviLyexFwfoiAommCTEg5ZMOKbdhtqtIr02/WPJLTmm0eLi/ImSVCjH
fJGQgT+UTdZSuZx+FsrIefe/+4dfDz+8u6fQ7Tih8XqboJWv6JYD85aCioirWgihUrpozmPnVbOh
Wmvbt9CJtR1vz+k//aqIYu3BxeCLUgBUwWz/qRzIWSkjreG4J8jjvp/+88P3T/7JBix+4Yf3v//D
H3b2wcYvaNf+79/Znmd7hX1767j783n/+7x3j+fX8+vPV97WeRWIIBqHUjXIBeMXVJyYrTOviaYG
ZQchSKd1fN+Pna8fe14L2nV+gwKB/hkaMGA8g19depQ4lHmaTxh89+i6vuvDaM/+FzOsiKB7xD0X
2x+63S5BGsUCqXlcx9ALPh5fj+7p09+9QQj4zeNM8fVJjpqzQKILaHGQEtEhHlgRkI6nE6YNKsvb
8e3rIM34EKj/qBQt1Etw0mZMidEZmKAtnwK47vvJ/2Xv4A7OnrMrfPULb+Ewhkh9XkZpCZzT5+f3
5+fn0J7tZ0gozzbYOfFn/D9Ae7ees3/6XTlPv58Gm/78PdkTfbSYbE7okddcEjV5qDQEbSV2KmYD
aSRLK+ijgePS5XK4P2B4qba0s987Dsf865dRzOMSjAnqg1GIo1ZTMBfeb/uPO6xMILl7lwN1JWYN
URDc4pGhMP4jm81swCLSoROxWgp1oivAP9BlTwMBzIN9Lv217UXrY7nAZHKaoZWOXVsTYKI5y8Zv
KYSzc/sV1qZO7Pzave0ebh9ubz3OJF6/vzHGMhtIV/dyBOohuJV7Km3ff959OHe8oLIW0S+GVL1c
hUYoyVUTU/Pck4GCSd9+2MFTX3hucl2ywJjD+KSOPnKQYlKgd9c/7Ow7HsJXfvVqHaLr2ET1HKpf
2XYwJSkLIZ3+M1NHw37v/c5zfciYV96Pr1Dp7Oka4Bwo1pf/ApZZ/qkS5PksAZb6R2q/d877a+sN
2A4mh7hoF3bxcOc/2tgpqX46gX66vXvL8HxFUJua4emuwE+MP2dj+nox2xoPZr8wC/R+y+p/ppZu
o+7p6zcsHLp46I6KbZQuVvobfsePW/z3azFhOeGHS5fx9nrS6XrZ+Cq2fUiogxpUWsuv+vo23/3P
7k2/gn4LfmFHoD94X6BQl2a/QEYBC2g0kdlCMunS5csS3L1qI8MTMR44UXz9QIh8tN9g/Z1zQ8Ok
e/Z5h5qroyfSIpoF0XIqLIGNnFkBStNGSm8Ct++mxu70yZbxoGelmqdkPLWmr+TwhZEMGBOVSVII
SWSCf+lY2vehHdq5AylK+xf+NNsjfg/pyc2DvTbM3t0+OI+Hx93B82D+79/nnxiWg484d3w9H/dn
9/z6ejzvO/t36A72T97LydVVBOdjOig4EEAlF1KYlzOipUMOSjIpdeRCRM1bOaUlShskBanhegw6
Yzcbc3wIwZnOCbIrU4JSeQ2FW+jWA0U6MyVmINTTrEKyfMTLiq3peudCROZdm7TkJi0aXmv/KhxI
LVRoi6hIRzP7F2qhjKafwRfVC59qjTcwy5NRTSyZ3vYiuy7NB/cYXBvk2WhAxH2VsSscYlEJKJCE
BwNJdzqwyMVFZM/hbaD4kfAeBi9t4Y/FG0rGRt2Z5CdQSoEQlvMdV0uN+Q7WC9PRErsA36GD/9WU
IR9g+Ub+oA7IGp9q0w6KWwOBU/LqorfN+NYSOC3eNPgyy+BiIBjPamfIWk8yPkCVIrwQm6GNhLdd
aHgfL8BJnyNF38gaZ/hX3PkClNkRAqXqtGQAKBkjL6luGhAZZpEv9Hth/Nge4VUo8JODdgrsCbLG
THQbWJ1cW1g5FujXhHBXyV7WxK7cu0HA2ejoP3U1lFCHQAsL4qbOOq+ZloYaNhBXGq37GYSE/dtM
OGX96xBQI6VU2ujTYtZHIqp9Uctz6kRT7UyjO0m/s/B9e8SuDyLUJyG0+l8Q5kAXNVEwNzp4scXW
EFtbDcTWE5Swe897C6y9ZqLuQ9AGPxVjlvhZVQ23BEXNPaTHhfiQZrHGuwitLpLFBzEHvTqS5ypW
RVgtuwaqlUHsHaBZJTga/ROYg6z4UFt+3FmubpxizQHRLmdEKMD1zKKYEzlPnJ7YGheZpOps5PgA
5BwdIjm54CnqQRdPSLGWEOEoBRcVwWAZG+sfqnbgoNPCni10Zj6ESZ20qYYLl+IuInezEdhy/N2c
3GF4QxNJ1vhtw7F43c/+GsyMuDWkdV80MFgJPrP0capOufp726zVhWn9haCTvrjdlrU4SxWFmONP
sflhxje5ed/Pu94Q7W0knjH07xdIal6KZlZi/JRkuiu7T8ESfUhDuNsoq4F0YQ8Tya1UUdKmpygE
suio1lF3g+kYWo6CWM+wOGGbHsG2fIIJ26VVpJpGR2+cH8DiqFp3un47FjtwyKKqJeT1a35xDGzh
MRG7hjggNMyAV1j2/B78bm1lP3/PvoeH8pA8VnazS5/hkN81zqiuzR1k1UBHo0GEEFXVl3OnK3XW
BKWVOlV1jodvYQIJRvlf+McC4+s9cuEfnZxK+dADo05RJEZQudjth7nwtv1j7WizRGFCt0y0ERz8
QMkz5VkeFK8jrtgPKUgIOIt3zRMppStoP6BWhIKFyzEbmlRtrEhAvKiOYePn0j1YwbsY5UbacQh2
22atTtACjFnGUqZBdU0C2BAMnh6eE6ioN/33bZDVsVuAMCs4QATEqRAgBrY9uT/lup+hdlAMeKF2
1Rp0XIFpCc0W6Lm4HDqTFOE8tdjCKzB6lD/GHppSWu5qktfUsmdGT5kiuhKYtObC6VD6p9xH47em
43zGqrl/v+Irz7lwyBp6tTFo1rHYEiiOfxu1GyV7CnjvtGsoSMjiPgERLxkJqktbLQt7OFoCIV05
36mpa5l3wuiCv3p76tZGFMdryh2na2DZZUZUr/qoHXIIZLbhaPfWRytk4GTk1FVdp9hwZEGrOOoj
aWPv1c1xGiToFVMUSRQSp8tqVCYoWWnuU7keShvxH206EL9svDA1u5NpzpUnJuDHOY06OpohuJ6Z
9a9BQK7U7pMytFBtkEQo7gkz+ZfYZhoKW4NwlL1SK8Tab6eprDzVzAm57XtlhJhFro04mTRqpbqq
UoQiJw6uTRaeu/DyrCC1p7OUjFkBKbkOHfJQD5DdIvByyR5V0N9PnEdXulzZOG9qYGEH4YxES1su
naKqJKUWDAxk3YQddOSM31mlqZyAuwoCxSBU4gFJY+sQg05Fd5hk4tJTtkfotKDeN+LEwNXxskzU
peKtXlMVJtrqfdTV8xxDJJnIKVSCPhupsfURiuZjzWMwWzPH+tL+Bpc13rGYMQvw7lBPE6JTOuHZ
vzz3GadpcBUAGTtQDysy2OgYY0wwKwlZBmM0omFzOiTkx/YiXQfQwJkLOVsDl5fLWbfCZAwtNYLY
8mD8tDIR0mTRxJn06+cMrFHKeoifuHXr7Htf2cg5OnmSzBnbYCdBo0LGjTZ3BR09WK8hSiBrKFaZ
om0JHOR16/4C079fhNO+CvupyVK0vtfFNwhmO2ooc5bNmrstbWM2KKnNzBx8SVCPlj8gg+AqoyeY
mj9pnN2WRkt2eVoo+AI3tIGSR9YTAihbmniShpK5IQVOVP8Y0dWAa0DTJw+oEdcdcEbfiinvFLZq
HhRVQG+iwkfYV80cz48k6AE79XoEJkLFTRPjO3j50WT5c9sV193kix8T2SS84jGrSUSyuNCpSHQP
IUc9uDXK+0m/i+KDrPwq672mnSmhM6/Ujf6rVwOLimRsUXjZw/390kfUuJxwKICFehM9gJbeKn7W
4641IWo2+NsWru6IKDGDTApo90EldAlVR6pcTi1CuVBbd0MsO9Kg3JKQV72wNmdI9P+BYU7sWat2
JdERyadAAQXAMDq5UdqxFd4nXbbfNomHxWzyaqqYEFIAVl98mNmxSE9ZddcV79so14WBdJfHqyt4
O6DOhprLy5EL83hqFezGDi4jv7o2cWqxs40sQqoYgoJR85AWmVvW32NuydNqCNEhdAqiX1W+auks
1T4yaggxOTXB9a6VUJgYJtm/iVMLEPnSvEQ0CngGQOIhfR0C8dnIeRCrbo69CjW+9HzJEt4Kk2GN
s4CdZBK6X3UYH6phcgTV2pvDZ93wmsDXLiKgFP2DxhikiLjkD9AYdjppxkFa7DykXO1w+GZGwlvQ
W3eS9sZxkdWJguoZZsmgZejM4tIMRchjAZBlVJ2HOXekKn4xzPK1EMEFHmSuhno1UqDHP1DeFWty
5U51O7Py+EKf62P991OYBRj0yZRlNbYdSxucGjSd1h2pvU4jHphkt81eGWgwd6HHF9EEdeLstLaN
PNd5AM8JR9Ot2l0CQiBtrxu5G5qfAo81mYfGTGvcmeC7ygssQ9yX9fmlDt/HEPLUIPKGfrRe7LeN
WwkuBm4PMAyv2jg4MKu+rRptlocO2zeaS5H364SfGnk059rdxlnZWyEmgadRBE0UBbDluaBUEuIm
7zMn1d6L5lmHZKZwU6iQjkYzJaTdu4qTL14bR7Cry2CQh2XYVy/XuwmRIRC5YqfL5oexdqJiPMre
oUu8nrScCv8VX0QPLjLgILmGZjOrvyRCkyMUK+w5bWceR5wr7LFL4SOg+QhS40FX/zG5GzRRQSGM
KihU46MgkLFtDssxSAWE6mSQdx36rgieNAass+05W/ONBQzbE9m0cqURChPgWpS0pwrVjpXsj7K/
jbN2KjGg8oBnOPQiSurX3y/OkLWldaSaB5yQq0Z2rBD9LjYp5Po4ZeoZOl3x2Ywn5UdQ68SHIGoK
vnIdLclqxGdaXdsGacMBngMxl7Su6tJvhAiCwcSU8C3JbWW2tjYQKHfSs7utKL4gIqDhPcWqv22P
waq7LmBp6F0MQdRl+dhHMs7vo3CuSyzESH8tI3MnWPNDbST2UJScJXnNT0PdaIHJnKu1YESvVqGA
WF/+NVbe2O9k9RBat4Z1MNR7i7x0uV9rGajPDkPAuUKuxYMlNnMpEoVcMqYB9sbjZyx+DrKfoQun
6W400QmtFhTBnFQJb4CZuDqjxzUudQCWk2B32Vs9v+RBCGX1xBnyT4gmbs/nakwwoTFDWSEh1Mxs
ld1A5jIs4UYEbAdCuycg44AapQiacahVbWOtTyRyCujSAoMSNHsunScNx6CHxGrmKHolIjcOkZFh
mGKP5Gpud1LwQw3BNZ5Gg3yDsuInIZAUqGsR3UEC2MImHuWH7S9asx5FBiotSkRXIJvps4YKAm6F
Cs8KTM/QqqOa7JLWNwWwU+Tzbhvsmu8MfrxAYzN6ZaKEpIo15KeK+w6UrEINMvWOnBG8nKhU3SFP
3KKRT3XkV5IrO8ZBj5+r5BZBWsgfRcNOHkZXcKWE82ErxyV8F30HR/oMQutsKFFaASk1jMKId9G0
ru6xNXAGei1Ey6jpQKGvDPkflh/TSoOoEQiNVmlspO7Up1FjT8ZwkJu5jkHEYpGn7dFeQ0TxLYoa
URqOlAzja32NFzOzCIAYN8l9F7bIk4lzeqrR++oGIWk5p6+VCx2KZAyUrqBGAuzCzCDi8qEJqGTG
pbwV3KA7zPDY6Ne2Tasb0BKEib7qOLfiEAGkFyw0iVeJM4aCl2mKS5IBdKDjbkYmpUis82hYYNaJ
f3I+YOUVEgzwf+eRjvoi/KsdgVxbLeIwD07Gsv7Wdy/67A0SiiXeRvmUR7hIfGxjrnonAhM8EItU
ZVvscsgipkkD18kGyw7y9nYINM4ZbM1XaJMZEqtIS6Gg99IqdLGlMwprQI7Q3orZ0RgfBXlnDedt
Q1aDDZJfGooC0M7J9iuYpdLUekmDTVg8pIpwU0f102TGXth1d1HYuNtwq+MGSSK0xdJ2TrbWXSTh
QHIL0QbNkOAp10vrVp/N122QNa+HO/wBYfyhSnBFj3qAaNoIOssaPAKpW8vftlFWDzvQYocEBi5z
tMn3coIyHGaLJIU0Za/m52aQoMVeHeIh2gtBhZCi7rvKOg7aL8PiMdr/H9C4TOLUh8wrq9qno0TY
CmILF48Oqyz+kAQd/Zyy30cBhPzyXa59QoJzhyptTlS+chfQZCFU/mlvYWwulUDuITqNXuMu8Mvu
o/7STAOrRxfeyEnKCdBXxw4Gjf79YmGjcgZH1RpofX0QpJekudGG6Dw3A8SFElsx4/+nddYlXpHP
fYIMDdog29HPDeWh0lFkYmZeTJK7sYTC7rYLXS3xS/vY5jiTgNHYiNEs1EvECcbnpv1dGz9H4XEb
5jpCMzjMtkPMIE6qAjjEkj/bNInsBjWGRykcbuU8721pHHVQHY+lI1Z57hEZpFekSjlrn2ctc4hs
Y7SsSdTaRvBlJAMMGc9h4OU0eHyYq06Kzh3ssbSGnr1S4paZy9aEaYxQHFL7Y3qWqLBE8xYFnIPq
qoMukGi4WzjogCNKMY9AsuRXImIcfbDpzwUqRFMT2STeQ8XqCIIZWIYCGXoi2NJAVUAjdwztVofU
QIolNy9Cm8zySc8GzhWDB0X/fmFZ0qSVWCmAqgzpyZSHj0QDUdegHxouK91VuKbeubCKiSltIhSF
TKkE1NA6I9VfIwPwXTVbjkXrq2CBw0STRA2LYIhwDy9CT5ndAgQjMjSSCvhGnT0T08nJw2ziJevf
+P0Cl4kqqRGNXdlgKGvoFYGaBroVTWenQ+kOBS6InLW+PprQX0MNKdRjWfnHOi8r1E8DTUvGX1kl
OaD4vTfH8EDy+D0okFaR2+53Aumr1CpuI7xqgbEI2h2Bm+vZmwpe3u0PotZdPF98ze6f79EZbqhe
MIoKct501CE/CKpuUwVXZKRDY8zHsRBKdFXL4xhZc15cBzRskCIyZuyzp1Di8DkWDTDFcgDlveGp
5eQiPwK+H54KxPVeDAOXYIxbZb1Qmv1Yg8mwPir9EXrFanw75G5pvMSgQrLeIlQ+bY/p1xWQHdQl
JuNSaNcnhiACU5Vuivg+JxhIsKYmTynYhTpXLU+huE9Bug6JVnKazL003ETk0YjBIoRn7X/F+fB3
vFVmjgVhUiIlw+e0Wvg5pO1PXU531cirYqXR9Npq0DjgQCxCsZW6/iImSVVYKnEJmMToUPlcfEDO
/J8eh78m8y8EE/asUNEDVOViYJPWbtVji81/Fh6k9DUQOefHtV0Kj4h/rGHCnm4R0yASFkbTSnaU
n1uh9ivjqAmF0/J6TNeCwhKL8VHSRkjBmzALgcgRRzcEV9ikcl6a10FMtHPjBR2djoxBqBc341bA
qktbkKclkYMK7WOlFJwpWttzdbzc/BeGsaWJoTlUzy3oDorTiGS40L63xV2ZEfAUjzaaknk1Iasb
xxKRWW2zApmXhACxKyDoXu6tXzBOuZsq+yYWwCvmdP0/l+VGUJGRk4KKKxIGbPaD4BxKuhFjKYbk
NumQBTMGLyN3lvQMVQBONFldVwsw+veLdVVlYRGCJg+98ZXijSC/jXIBevENEtZ+H0qQDvFU6bW0
znUDpozXTrIzXtv8+hgvvoFZ22EBEUOrgcG6blvB56g+RqhHJJ4qYAervACkOaZ63xofHNvp0fcq
pixwmQVfGUZkDC1wmzm1sww5xnPZ2LXsV3VqC1luVyAnBUWthJPBNvTqclkgM8ulyHshKSYgV52X
if3NrI87qJpsg6xPLR46cU0EhQyb3BSGWSyFsAOv2Sy6LUGxmEK6922M6wwqDZq4B/8XhDnYD1ZD
8HgLyh/JuoduKJHfLGvXCLe5egctYqd+s+RdS+7M8gexOIO4GgwW0EyCS6hTVejB+uEooDjqNBHZ
pWchUlD1K0JZbl8JBk+paO08AwYJTaZy8mg7YoKBVhWJGM5AFKrnqT8RyzZiSCUMdqbQvOne5GmD
rR8w/iKyuyvazrJ2KoDYGzsie3r5MKWzDWEDt4CMo4LbRluBG47XiLTqnyi2sxQUvIHKiTE0acy0
0KgORSnctuM5DU5FeNj2nFXv/AvBqr2HXVGXXQeIukA3NXjfh+zf8JnoCwi6/hexLZeCQcioFVoi
2k1auuF0jLgp0KsMJF0BSGdBxpbyZbJ5VjGUshhVVVTkLPrAn3dSY+4bo/KSYD4VmgK1nTPqJCkz
ZsmJ3qsrYAHNBO+5QQdr3OPYnkmv1RjZFlQ1hrg7dMGHMny29bzfnrNV/1/gMYG6jiT0R/V0QK15
p8wjFHtFryplO7f6+7DWdyK4lOJMcrdheWYycRrve6MiUljZEl6F4HufoQePKJNfKp/o4vcGueLd
F1cXAAT5cJrR0ZXM1oJ2kZpbZMbIxvLky/L4Is3VKZaqHWp07xLpJZam/QiebNuYYhRtgE0QBYJv
IljqTJQRljqvOmt1tYDVQUTq1MLjAbMg1TGeukQzG2dG/Vcmd49jxOMBo3vO1W74B0IXmYN8X+FC
OkeAUDpQFt7h8pKkO1P1lfGfJre/Fsx/bcFV5nJZCiBbzq0RQimBHjhxAJ1pyBeDA35fRLxqs/Vp
/AvF7E4yGmxikU5jT/a9fjaHNyLxNoX1GL0YOGYfKnQyixOBPUYeIpun4J0ytNPsJg6IkxQeMTyZ
Xn9bHsUYF5hZ/kUggE9dAnAvEi/Am+yseJW675PaaUZ70vdKfVcbnCM4b0iZGGD2ZWomVFanQNcb
5L2CcGe0PSeTsQqiIXtHM3h4LGNAlAKP+iadtyI192Nc7dRJ99C0xTlBrLr8AoYJLOD7n8xEBwzq
j1FI870pUzss8dic+EEwcsDoP3a1vhZgzJlPsohRNhPA6qmwp+yu6lVnCr+15cwJlzwgGk4X254e
Sg3uSACKi4dk2EkwygA7WczpbuDNEROStAobAOptcac0kP8I86dInPy8bp+2g/86DAiFUGMOUje2
ZL6uyihvZ4QlSYntAQrPxHoaZV6HNw+FCRRFWjUhnj4gDEO0vWRFz1Md75LC4lyTV3cyFJn/1xgm
VED2Igs7E02ZCu79c7RTgwISIHuC62QdujPv9sqzigkQZhMMKLcFXFjeRTKqVXo7iXkkADyb6Ecs
3A3JmsjSRwxdjoZ2twFdZWLHc/4tzszZI2KKZEqdo7FMyebueds3Vtcvnrbxho/WKJFlm2rqNiO6
BeaBXDvidDxKjasQV4kcUfo3qUx9AcVYiV4bUy2osI+kdLdKODmJ+jjmBfTSuvB732QHJcSzcxX8
4y5AulkucJkQhfbisU9SSFjI8I4u9UY9fAnHgVOItzqHCxQmNimpNaD7HdaZqkuyxwqFd9JUOkTz
q8byQp5S9mqEWsAxEWru+s6SchgFqbIeieC+2intpwqhim3/4OEwIUoCN7xZU2YKuYbsAD011jGS
z+lTVya8E+NqMuGPTeiCv1wGhSnkQWwCy4pe4uEQlbaSFk7UoQAusLP0abZ+j+JzqZL9to3XPbAX
HnJFcQ1Ri0yfcwDHrQkKvt/gFgh9cxRtglBWp8Iur576frKt3nQHHFarPvDlPrbxTm7LvfE4qvXD
lIs8vaFtl5JENqISQ237DHNMkhfSHzXzTMroJsledf0zbXgqtKs3Ex21EhJliEHZxOXoK9JUVU2G
INRkoh1XTl+Odqy0diEdxuLbBKpJaCBsD/yqc0FWDnUYuPvhkHIJOaaBLMcNgisu6LYReS35aJVf
tc45La9nWBY4TAQQuilJWmgZoE/oUBUH8Mi1wo+s2ef9eZJ2knwYq59N91Jn50nl6Xytp+ZwFxBp
ee5156naCREZBjhXA62q5jh3Hokg61HeVeWNRdwEsp1gmA1H3qZCd6arw9JfXLYyDf2uNUqyYPQs
yXYG/tpg5C3Y1Xv7AoK5hky9QLJMAoRZQFkeVlTGXsdJVk6cFBwgU+frk5+FCScm8Sxj1oVRFJWY
9XAbTTAwdd3r3GS7bc9c3fYXljGLQdPjrhWpmh+UJ5scYoXls4HtfxtkfcX98QyZOVvQ4j1hmmAH
3vhsCAa0OGY2smK3mDB9fCTpzSxwQh1v6JgVlw1iXnQyIIsgwBNbdhOUxee2VauLejF0zGLTlQBF
GSYOtXWT2UVzKoJy1+mnGFKl/wbo79GFmaNEj4ZApZpzqjE8SHkSgkPJ9PqxsEtTfdvGWg3FiwjC
7O6qWctEpy6n1PtMhwRR+triBboz/S50xY7XiLE6hgs4+jmLA6FetVIiEcCF+a86vlMrpzbvC17z
36ozLFCYvb21Ej2rFKD06XzQtO6n1P3j9km6s/6BwLPjpSGZiKKuIgZEXDcuJGFsqMg2wkNW+9vz
s7peTfrmg74L1fpqI18MGBppZZJQFTZ5hFSsqpz0XHzVG+NxG2Y9mC9wGOcm0JXrAgVxQRne8JQl
KV4S+4pkEy30xMYVur0e2FHHIzpZ38EWuIz/yZPQth1V3WxQUtX09U0wK9BLTd2ggGxO2niR9a0t
oh9VQmxQ9kAYpL01jInHmbjql4vPYPwSxFoFxM/piSTrbiq1OrYo6spHqF8LM2d1U4uutq8FFOOc
qHKsBty+oIae/9TgOFAamdXKb4c3zTA5UZFjlsJ4adqmQYH2Giy3xg+j2AGWNTmiyomMq0GELggU
PJr0Ln65GFR11BNjgJPW005tf6FSpypzNxZdjbw0Yutu++rq7rJAY+bK6oyUGCPmShw+5eZF74+y
hebDCNTkx6LyJ9Jx1iAPkJmxtA0EtSypeUVio2O5EE5SI9tNeZcrnqZ7Ci8dtBq//lrI9ghpUQSC
dBnSDnhSsCdkGuaEPG8P4nqpyAKDOeIELcp9ihFGiZkIPiqUK7dZ2dtlDp4xKRvvalBeQD/mRwNN
McdQ55c2mA8C5fVu4vu4geBl02SJV2ZK4BS9atmgpsjtxAoEzmHimtwLX4k2N4hKm+jjvuLBzgKB
iLkBqYBMwbN+G+5EvOlpWQkN60REdU16E/Vkp1agQEEsFpLhAFJyXhLouh+CfoUMDtKvllqUKV/6
eFjlltDROZmc2jEMKBUa7/gPCsWMO621ifchfieO+AhGgB15URMnOwu302571tZ2g+VHUMdZ7AYE
bF9yJWAoagkFkqhkL1VHV3j6hGso+sI1mGNoAMEkDSJsVIvhf0j7rh3JcW3ZLxIgibKvlElXlVne
vQhd1V3y3uvrT6guzm0lU0ii52z0nocZoCNJLS4uLhMx7QXUjZJCOfolGqb/fTVLHGZLdUOMQNeB
g4ws7pZ40KrTa4qRQA7Muneaea9FVGc1dmgx0ZQcbW1Yjq49d9pE69Rumw7VGUca7kUt48CtX6Um
iC/JzA1qsvUhv9cxSKjAUpLYSnSIcrU3KWrAQ/A0BLd9tgWFNRUgKpKpnJOy6jYWwIx1+KEpJOB2
g4nq5UYY+k3/zwQ8s1UsENgoO0hVhFLYysFACDy5hebZsb7NFZ4Jrl6SUJjVQKGFSS+2z0WPInPI
e5hGFjyopROi4UJEVKo4Yce7+letfQHF7Jo3yJ2YzULSWXkPAQ+q1SJN/Yhzh/BQmJ1L/UCBNhFQ
BDBiojEAZJVJxpMEWr2o0NyMgU/QJF30AQc9esUg7oKGCwnFivBmxNgLJuVIfQILYgTVr5Jwbv5L
VtIf5wzVI2RYoR3wQ7W98EhF0sVpPCvaNhmNb9WH8U57qo/yneeKtviGsSkEdTv/G0Hddd+xdqhR
8fxfXDaykas4i6SfN9K0M3RHReNsdCf7h1ayx4hT1lrVQFyCMXdlmGlxh0AYd+XGpL6jz0y7ijVR
7S7dp5viYE70VaTJc+n64LID/aQlcIoDa+dh+Qvkc8ePIjIJNQXmMw0uRNXGEbnlJ6OyNenX9X1d
LRwukRinrKZmJvc+kOToAJfcjq1NxIOqorOEbCvNLVPNwswfB5X3OZlDaBidL3ezNBmkL28nhPmP
YkQHn6L4Ebw2z97DoSEUc632L8/xedVtwkNnDifYSUOxi2YpLRq43pN2F73Wtu6EDqpwGx8f9D6y
IYpmVTv1obSFD2jz7jb1WwHrLqx6i7DJtA0r2m3Je+WK98Ih5L2T1ly7LmLoHrOv0Na7mCnSximO
IOBq6cPRCwdr5F5baw5qGWUx373K0iYRR1wemUfVET1u6cbjDiqsPveWKMx3rqAGDEVRoEAOTTQG
UKHcFqmlBL9Ji16KRHBN8AaLz5O46U1XHUXnup3xFjm/lxbeSkFVF42LgJfy+14oLQ3tg2nGK7Ku
RgDLVbLvoSYVSBrDnpB+qAy3rm+m/kUTNMjPvdXRs5hv1XJXTg/XFzf/ePZhuUSdrXyxOAFioY02
q5gppbCPJ/3QJ9+ClLzWI4/xiLeNzIOo6sQ8ywysTx/vVOl57B4b7/v6YjgQ7BMIhD9tpvtYjBxP
lgzKIY9M7pTwKFB5n4qdvJ0MM1Dbft40xRWQfUCg0Rq7Sj51KiZFf0fSIZdsUePNcvOWx/hzPwAD
pTjrb/vqW4UUdifdq/Lr9S1c92r//93ExqGqEdVFWuArhT2aSbsSqR3hzTD6Q6XKn5HxWBvh9jri
upf6i8ic7tGMq0TxgFiVt56IEDfVKl6Ms4oBblUFmkXglWNXldVGDZW12TDa4JibPVJBppK3X9dX
srp3koLxaFABGRd8fyK6nfpklqiXS80Gt8Eo3noJqHcEYpfayUfi/P+Gx+xcCg7POOrh3+PyoVJO
XuzG401kvKfe/aBVnNhp1fgWi5v/+8JR6GIYxeKsVgmKUjTG76q4pkHM6T9c9UYLEMbVxj6IYqMa
IF5fOphitsTQRK7BOKGphWN2vI/FuFvNzyI5FgEFrSxioj3HaabPcXgk8kFoONXw1b37mwZgi4l6
U49Q7Uagovu2CgF1Cdr1Zc5Z0HrAuUBhzCFT8MpHyyhE1W6DU7Wdtqi379LbArLXEUUNBaxoNtll
lnCbuiKI6G8NR+Z8vx/O3YvrZPEbGCtpWkVQqhhHoPs6EUS8L+hf/P32JKuWYZd2Z6kb3Zqs8dVw
WovsJ9VqXIXzG34GF6/9BsaIkAeGALaPfWhHmtlpb6kPw6HedNvos/wK7okTFw4K9zwR40sFnfNk
D8vJBe7SUatL4EY5NQSKXMuh2cq/vd8toaiGg4yblp/o6zgVaJzXnZRXf1w9PIu9ny1+cUI9RYlj
MwS++nhrQpL31bvpIaAXARky8g/twXuQj95E/c/rboiHy1zskVaDRTjDNwdBQ4j8iHI7CU7NK1tz
UH6eIIvV6eDekyDah4up+ow8qFJbcdTRqeS8Tddew8tkGfNqk9XaI9EskKv6qZUE+h+CN4QpBVQk
31Mg4lkjIkfNaw9edUZ/P91PNnOxOCWbqqAbgdoWvwVPsZN46wUJHY0nDTnSsHavf7HLAGYmQ1lQ
eTDHNAetNsZRwLLhC6mrZBt9eve9ozJumtp32upeFp8M8g3++Ou4F9cwAzt/48Uy66ohRkrAWKJG
mNckG0Mb7OsIFxs5I4C/AzQasi6CcuwcofIln9SQsETYkllEcqQOKs6Qn9+2MZKrIS+hcGGUgAOT
pmYaOpLrIE08h1MnD6QbAWg1JOlGMnsrahSrjj5yIXSur2tt55ZATOiHE5b5UKlILKXIHtspeyIZ
r8R0cUnNa0HriQ6upJmIgnnLhYqXEKMDdVHQvBkg3y3vMl4hd+3rLCGYG0oVmwSde4AI+2fkofUQ
XcyKarU+ZtDvSl5WYvXjLBbEGLkZm2IZevg4Y7yXoAct6AXtDWQIeOxCPCDGrAchktsuxrIiD1f7
c5fcVvWDHuyum8Da90FbIuZnZAzso65wbmtDNKGB2TNwZhMjp53wXhTltvd5E5FrloZ0N7wDSFx0
jCqcw3iBqE6KDtdgxJFyED2ppX4jRc/XFyOtwSBKNiE1rcjoR2Q+jthEetb2IFcMW+GjLckGUTIV
QtEa1Zj2Q3DT15+kR9AwVq7Z+o6PI2UUvpW0BiewXXWGmADFGAQGy1WR1REghdaDijUFr9HUKDQL
u4HGA4jQlZzm6FnsBdPKw5KaBeSFocecT//ca4aTt/wBzLHQzDJJ0cYDoklQy2StG6Mk2blQHKB+
KjptnmMAgPN0WDPZJSSz/arXRz4moEHaWQ1u2HzW4SbviT01nNjgsg7HrI05G2pmjqEuYW2jOkAn
HO0oRa/bml7t/QatUCjA2HrzSaZ40/eZE8khRt/+vbjC/Ajm6ChxJxv9vMF1itZJGVzHKZhY/kzq
V6l9jsFtM7RWrGzqdn/dytf8nYH3IIH2FkazL/iQyBjEYMmHS5Wira+b1My9Gzl6bAw70j6jzr4O
Ny/jLPD9WeZfOGavyxzMPQKYsS0/mF6zsXQ6RdsXLVokZgJMyfy+DrdqQyqRwVwIBiadLbdAwjEy
jbpAINYa9ljaeXFECi4aeQQFq8uaW/VB1C+rF0XUIJzyVgmBU6aP86Hoys0g+bZR3ho8/r5VKBPc
3wT/lyEMeO78iioNtCoq4QpETAr7WyLYae6O3q+Q3F3fvDXTAJO6qqpQpZhjlnOkcDSGBup/iBwa
p1GRkr/v4pOo9ZYu3dQN57SvXR1LsPnHLOIuKYwLP9ABlnV1tukiSaSCoTQ7uUV3+/V18aCYACyO
p1JJJUCR/qiPX4lwB0o6Dsaa4aGpCRHePDcLanFmOTVI6PMIBlFgOjBucwvs4LSQBYoG0v+wmgUS
E3ZFYO2bzBxIftOgWSulknfsuvfrIPOWsMd2uRwm8IrKTkFqFCCqEqLY9lCXIZXUjSQ9pWNJ6+FU
ls51xNUNNCE8CFZMCRzjjPHhssG07Aia3CE4KrlbiLsweUKb6v8NhbG6ETJq7VACpcigpiT5wseU
TPtQkk9J4PEu8flLMJsIgRdp7pc35riFudACNBhJkQHi2hTBQoWWm94sqFYmtFW+9UTYKSSWcf2o
e7/tdp4sWZh95PyGlSONn6Ci7QT0iJirZHZ1KKCOUcw/QVe+Zd3pKrtQdx0IAET9q+PK2qy4qpn3
G2J/YLQUMY9/fgjkesjraX4RpGqHWSwUQQzjSdGGLQQAD6mv8XpZlJUNxsYitTlTnUNy6Rxvkqqh
JQRfE2o6Tq8ZDsYDr9vLiuuYtW1AngpuAVAMMPuX1XUyVgTE1IHwUfjHdBxolHCSJDwMxiaVJBT1
tATGhCJOZnzEunAjGYN7fSUr5+tsJcy36cNYJX4BS6iQCiLo6Sh3IXmUGl7Dw3Ucle0nnfwOPIwT
VgO9RJqLJ6hHtFFhcWXRfsYj2dOFnAAoRPAP9AowH19Gm2lJKjyrp0qHTE5bjeC5mpsTbE8awgCi
SnmQO2lbmo4HMtpd0A9oqIJ+wN4PSbZVIFoI1RhNnykug9iejLLfTEEQuUBr/0CAUwxpFZTZndGY
XurEVQSSynCYfJ2mYwzFrQanTt+2oEiGaEteI4eXFDJVhWl49UBL8R75tY8WiWL8GPxE9+7jVibv
Sjvqdh4IIGLtRd3fGImk/fbCeLrTEzmVbcHosk1RFBn6Nwa/j1Anr1pvU3mN3t2YVQwOHVLHUrCR
fD94rdSufxWqkhAry/PgvRgNKaSC7yGvD/K9bgtG7sztoyriUdCtORbMjYMnES9zZMeZ+24qcA2m
Emg1vayxG3VTIXzFWO5Q3hSKkxoP14137Ygs0WZPuwgW/KgNx0gGml72FPPAaDsKqIHkxnWYNdtd
wjAmVccTzGcEjER+SykYIR669qvkMmvPe8NaLsYj0QWIGNW8oHmqPDUwSQBezbr8KogtpxuinOIg
skhxEKINVFfM8k7T7q8vbu1NaSxh59UvNrFvAj/BewB0nuR316nokHxIatAGdo6qdlQE+YzgQPpa
4EmqXSa/53El1PvhPtEIpbGcqAbIvARTaVKr1cMvJf+YusGFlozfPbdxvdf80THwIPBjFf2OxylW
73GV7qYg349E31zfhJUb6uynMHvQVEYCQmT8FKWXNIz4qLagFlANa3wwR8U7Gd2+1wFXAiksHDfU
rLcFOhXG7WL6PwuVtEfeNtce8yR3DAP9nWrqHVsh//bbdluP9WOhGL+v467Jsi2BWepNNZXiXgBx
BKbEpp0nJgh2jFS3GkFpbkWtG3qEQHF0iKZaz/dxIHgHUU9C6H8XdfDtjUQUrCbWJBCwpt2dKI/R
NkoNNGsqQpyAW6v1mvcgVoeXzgdRO42UoNwHoM3Yj6KY3IkRLuTMzzkPlDUTRlSKYTSCwim6tJiI
KvKnugm6AdIiQtdZHuTkRKNW4RWUd4WYsVNV8RMyMndqsplKUMVJQ/t9fV8vKyqzXB9BewIGaGb2
PcZH6L6q14PZppY2PquF6AZS+mL2GaTrkkezhp4aZPwSobOkuqJSMNyF4HRv1PCxkR+VNrr1pKdB
LyyBcKVqL73KLJ2IJlmcM1GGFMn58QbrNlEqsUwtPzN9xOyNbIX6dEJuiXp54BSTSKPxc+hSN6kh
lqA+Xt+YFReN8TloOKHnSoLqBLMvUMeaBBKKKSKl9JWQYGPW+osm8egfV1y0Kf9kxZCGwVuBvXf6
aNDUEmY99mhbAyEwZIDbYJNC8OH6elY+9JxxnDvz8BieZW3O9xPFedBJG2NqlfL7gJe38gZCogqU
pNO+E5+V1vVaGgSgnxhoAn1FkZyScBf4W5Gg1j5wfs3l7s6ZfKQ1VBXSQRAJPP8xYhJNAg7WLL+U
ojq8bcfMSnjd+is+A18OzlXHrYSUrjbH24sbQkhMBLjBlFi2e3t6mv/3sKHU2luPI90GdLvlRL6X
H1MiWNZMMA1yc3DUn+O1QaeTARoSlg91BxDED+qHLL8MDad+dvlMOIdhnD7CR1LWOWDSAawvyhHt
HZzPc3mtzAh492gSRvQNdm5ETcZQSlUg5KR1RvEZnVjQw9okk+Nlu+t2ubaYuSEb87/wQBCZPd8z
TZs8mAL8T2xGzV2DGucNGMd5zSmX3ZNwc0tvwuxZ5AtqpzVViiqI6XZlR8tRGCmRguPkfVd16I6C
Ai4WvCcGXg5vbTNRv8J1iUsTTp5ZYZ5DgGLKanhYPJnD7lZO7Tk4wnDsBFqw67u5ZoELLHYEN+yJ
rqB7KbXIBHo1ybDy4UDCg8HTF1ldE4RtZw4HU5HZvGQcaMhta4g7IFsKktgc/YJuOx6T5iMTNteX
tHJJ4tMtsJhTPHRK3cY6sPB4RUz+R5QQk2PqLccY5ueEBHeogFTK7Yan68Ara8RTDNo4OAYylsic
Znlmx9SVPINiyrefCVTGXIAOpeBor5uR8x+wkGaAeeiQMv3Zg6Wn6jHyG7VFBl7qedJiI8sbsVCt
oG7BmfXvNgLNNtSmEXNAL4oNX4tmLGV/LIFVbzTpdgL/VT2A2YRH9LFSf4J02gKIOXMFGSstGQDU
poc4uJ2KzUB+y4YzIEmqt7TLDqi5iPJLnu+M2mljzgNhPlfnzxLAK6jl4dbDnCabK8pUM/ERjGaW
p/aQPkEnfKhZ/VwP1R+zurBk8jvmiWqunL8zTOZeI/BmcqoAc1IS14xcKfW2OtmrDa+ixlsc41SK
EtSQxQBxQkIiioY8LGoE1ciXpHp2o3RWKLqh8X7dSC/fyGcbqjBDi7jLR8OQsbhMR85t39SYj/yY
agWPfGuIqt2/oyEsFYmJ8ACK7fPxXByJcRA7SJFKePjnoUMg1h1XNwIyfTGo1Mu2h24Jj3lk7cAv
EZmPp6ptmPW6iO4tcMbVwy8hhRS5oblhkIJZlBedrKLJeMGi3ALyb5ZRDaINURBXWF8z5PaY6VTV
IOw35rbsQwqV90i/+HYg+CUqZkC1OchE0HW+m14v913bSmiZgrYK2qyDjAaajEGyWyO6x4vt+re7
uNRnNA1XHd6JyJ2y10MQqlmdeEATMCQMgrVe4YRAPxfZ2eFmEJhLwQuUpswj1CO0zfQVbpOdO23/
kI2wL15C67OjEISmoo3NdQNOo+HFyQMyRnhAogD+VAQu8vlOgs1fD8tEF2iGCR7karvmWOcv0Rih
oj3QtN4WPW/IgAfJfLwk7fEUlWEe/viRoMopgnAgolkCgadfnaFaJk+8/iI8Z9bI7K7cTk2XIW9L
h+FoyC6Rc4Szm+s2cuEqGQzmevUmf0rB5SvQAC7Z812zx6z+YJcKx4+s2SIUH5GpQaIT1sj4EUhp
1YEcAqcqnhKSWlXBscX1zfoLwLgNLW7GKc1ngOERGQlJug8GTnjAW8NsIAtf2KgjiTBbLVAj8F21
9eik8GyMA8H29edShKzOvE11oFHFfxFNzndY3yZItslzlA/V6fM1YJwPdBYmjBjt71Tv3ap6kLWH
6zZ1OcYyGxU0RJAdwST/RWzTawGmOTqsQnuWN2+dHb8kux50ept4l23qbbnl4K0a8QKPWVSZqa0o
F8DrXOlReuveZOshtrzalu9uoNVyo9viRrc5oLOHYX3fcpGMRSvNFAdoMMNO+rHtlyoGvu3JPHQt
+M10qumnQAAjNthP4toWS86xXbUTUDahGU9FHpAljZf8WIv1CivWvdsyPXFVP9Z39O/fz5wmv+u6
qE3x9wsjhBlI54wGFafb5J+pSH4s5S8Oc6RKjfiYpgJODtKYVNpiLMLifCfOUli25ApETFHvAwJ5
DnSlf4T30023/YLEaPCdHRKqualbPJecJMTl5Of5ythET+iZ4TT0gDVla3y4T79FK6QpIsJD//46
2unu2bRT3iz3JW3BjIo/EPGACCRqYufHuxVbQUQtSaCTScu9+iVvxo1xW3439tMd5K3HU4Cz4NsV
xZjVQeP4x8vnPYPOXMqlWaMnwsORGFVQNDr5S0Obig6eI2zk14BzBC7Z237Q1J9UDzpY2J6jPA2l
fJpDgOim/C5fZAvp8IO2kzbDQ/427CuKPppDLFKeza4ucxYH1Gc9exCnzT52cQ8Y0TRM/YBlDnFO
NRX6zNSPjhWxyLgrVDvyQB1LOVY8exPW28zUlwoaFXGJss9gMJV0LWjZBQqhqdYRHQgmlZvsoD4k
tL8ZXcM17/vtsImcf+5twC4vgRnfij7/puxEAMdQuxbpKD0p6FssVY4PX3NoSxjGm+Jbok4gA0aU
3/V+rh/9ub6Dq7HqEoFxaYLuebKHfk+KTGRJ5X3hKncNpf5N7dsaNehzvc0292Sn3vHOxYoHwqT+
TFCESg16UJi1yUMRqFOFMamyfpZQqyntUdkN5sv1Ba7c7EDBZTC3SmgI+8+tkkSzQGA1wc8pTobi
SVDFKF/zqPtWvhNyCZqI8EGT0IXCOGwwQuoExCg4dOazqd+LAWemRZl/5pmhIwOp4j32Q+mEFgwm
yu6kUq2DPA2sw4ChYX9rngg1NpHtuSVt3PAQO80hvVcs3xksqCS/3PUb9ajhpZHR9K4+wdccPEc5
HqdNZuU7mfr2c8K5Ui52mvmJ8x4tzn9ghI2Aht7AUoRj3B9iUNzwFNIuthkQ+IZ4cINOAtwBzDZj
Clcyqz4LLEjGismDQjjH7cKdzH8/ajraD2ML2lDOlyB0oh+mPQbCGvItVY99s+8DN+vtgDfzeGH7
DBCzV77p4Vz4RWDJ+UR7bx/qH0oCyizOJ5Hn08uazU8sBJJ3Hf1yzBlLoGyTkLzFgmztBYPTTnET
O+T4Af4Z3Lr+prkJ952V7gIaHdX75MHcpTYigI3wlDu8otnKx9NFVMCQtVfAS/ZzcS3sg6SZmFZZ
H1iS/N2EdtvxOpRWNvUMgHFlaRNJ2gjJTEvVT5PnQkq5QEcqr29hxUZQdYPtzaId85TnuY3EHlQg
1GZGKW8TD4Sg8rbpcstIUFGx/9F3zRRGf6FYtTNpMHMiDYAapjsFtIH1vjM4AdnaapANIUhEylA3
ZC/tJA+Uvm1AcCwpX0pBjezg1ZA4RUk15pyttc+/RJq/3uLzZ7I2ob8ISLmK+m2GKjaPnPqy1xz7
tYRgrN3MwLiXFwr2y9VlGtZUdjy7cED+NMpUgN+cfl//QJdPOgaRMTnfRI9TMgARKpThi2CC4KO0
soN/UyLUUr5Uw+I1Q18mrhlIxv4aYULRXgFkuwelGHgQSuuPaQ2W+BamljpSKYWA9j9TSCkiMtWw
d3Q1ormELR6CsbWLlVqFChcydPGzojlRxek3+CmmMb4KGLPqCUwRFEhM/EgEbeqyQQuszi6PPtWp
sddP6QNod63ejb4126cYaKXxTXb8Jk5Pj2h7o8Yxpb967kjj5YvhZ8F/fwxjrUaV1mqT6wGIuyJL
BdevrYy0sacbxQo+oY3gZnQordz2rJ/BWo9z36+4srO9YCwZ81me0XjYi4T8AZubX6i0jB5yyEBc
N+DLKjSzTsaAoziXy3oC0OgQmtL6WLmykzzlVvrQbKXttHnuLMVNKHHA4300N+a+3aI4wyGqWV0u
KAXn1iVE8jpz74JewMz1AoTKgmBHxIoQehqniadfvuKBUC1Gv7MKVjiCGcFzD9SGRA61qQ0ttUFP
y1OYPl/fzMunFzZzCTD/gIWLq3zk86C0FlrNVw0nZ9JkFx58x9gFn9NRPKkb30oDxzF3PO35y64v
Bvni7ISlXHZArsGtR7s35bvdTCcM6KPP+Vb4KG/qEPc6L4LnbShzSDq5zYJUAmoRu3V61xTf1zf0
0izQe4QqCxb3Q8bPuLow6E1SVz66TiO52ZoeVL+Uqd41ORppyyHgtY9dvoVQEJhrAqgZwwOh3+j8
+yXJBD7TDgmRgFi9g25/TME1dv9roobdpA54qdyIvsRPSBn41m8RVR7OcZwXdO4C8QMwxAP/jRlW
qBCc/wDFGIQYTYPI24dwNrO3U07+XU+5SYLLL3cOxKy0VKIERBUAUh+TG3TlThCtpcUh3KXWq/wl
uwZ06Dmx6IqNnmMyPi0GZY5aa8BE8+qTuBct5b3Ffv4xTqAYpT1NP3n8GGvbiUhzJjYzcfREZjs7
XU6jn9kztVSpEjlZYA/mHVogxcjOm556vEbdVQvCNTmLOKNjTWPvMHHstEiYAkyC3hA72kFJyjEd
3ByojlCyib79J/22g3QK1e3hq7XahmNAK5fo3K739wcwHzY0NcxX6/gBKSWusJ0wSXJjfDc3b78N
d9xDq/MwHDCd4KCHG1yCh/hJQT+hJe6PzWSVHkVfBucXrZ7hxQ9ivjoeW8NkRiGSC6Oj1bmlV26I
UNnnEX7Ofw97dNCOh1qlgSj2gk22hhaI17ZebIXDScIgfV26fXHXyrVb9L+uu6U1syImHqJowUNX
NtuVGEOmXgkUQBl5a97HmTjc90l9ABlLBVavOrTksf8k9Tgc4nD4uo69enDBpghWSh00h+yYS+8T
cNga2E4VvsnTM6fmTU3PNz67kQpen8g3YJQF7ZfnPsiPSi3JtAjtVWrr6AJiH705xEX42uij1aFz
R4dGyX9Y1MLvMuc0Im0YFODOBy32XWRA85HXiTz/Beya1LkrGqEFWGN+siuLi7lLo8o0SkxYednd
hHax8r7llahWIsa5iQv5AzxifmYHz/dNb0qh6ETkz7WP4YSxj3LTuUjOdFvIWZkW2hEcp7dHHDYQ
iXL2bx0bWS4NHhYXB5t+MrRqkEID9d54G7V0eMxc0wpwhUG0vrGgvmqbfybNmm59dwCT6aH9L64d
jRD/i88WE8QIWq/KAPzW8u71HbiHFPC9YFR60zu7yeoDW7Ier9vMSrCF/V5gMom9ECo2ENWb6xU5
jXaoJ+31NyGnn7FVfg1YvB04g+O9Fre81O/KMxNNAwhVDTKzV+pslamQ87YwRj/GVPir7oGiaFd2
0O7bqAZeKMJd18Y21GEyTUSNa3N91Zfe9ByaCdeLZpCakABa1ofdIIFsTHOG7mHizT2uPGzPgZjQ
qwllycsmABU35HflTm/pXtmR2wqPIUdxURRvt9dXtnJ1niGyNhQ1NYISEYjiaCkf+Xawo9N46z90
W5TAbgcLkayV3aNz6FnC9bkvODu7Yk/n+Iw9gRjUE0MN+MFOOJmPPoqz5UtkxzfG0+g701aPKdRn
n+QjcsnXl37pnc6R5XPPISVNPzQSFIon8ONq8WsAPvKG16l4eWmdgzBuvfJCEIX1WN6sfwI+fFrL
xUNtDjRvxBdfamha9bTueZK6lwW/uQHz72HRmTfRgHXF3myx4qa7EaMtCnBW+Gc0Kbqk5FNvD3v5
gDKNTZ7+w6bOuTNpZnxDn+T5phZ9HYuTgk31Eh/8V5sqf/H+uaFuXtus1IM/6N9g3a5c+p3QzRil
qXXbXjX/xJN0aoSx2CLGd//Dgv6CseejM0mM/BnAAvJHFZ0Jt7Cv8A7B3CV3flGerYgtz+qBiuIe
AYgi3ICGqNNuIr1zspS4lbyvJWcqvmTh7frCVn3aYmGM+QfRZI6SB0wzlDMb9PC3ajdC893MBQdE
RTyShNXTtoBjDCMVoRGh5xEMktwH3l3ZYRiJQ/vAg2BsPjCjYAINJT6V8YnsDRqsqe5z/OX6wVJE
jADrqDhh5PjcwEHSoiq9inWo5i1kzafyNldog9ufbL1kp4ZPuuBbvkiJ75bqSUnAOEHlhpOn+qmc
XxjM4lfMH3cRWZkZKUa9x68Yqp1IqBxA/KJy9PhXMJzSVkVtw9YCx+x44daq0Sxw5+fAAjeoDE0q
auCO0aOsge9zOxWhrYUcL3JZ1MYRBwwEQzHlA3YYZpfrCSK5mQccQUHPioJ1SFq19Tx0QnqYTw7m
kRVRsoWa7ANeRnQ2E3Zv0Sukq6KJaQdUAs7XWJIo1IiYw4z88UiEEjOvvEf5vE0XEEhaYdjFMBDP
MNc86JHUUZKxvLg09qgC2wk6TfqBfGi5vvN5d/yqtcyZqv8Hp7DzyoNulPkox2C4xwtN/1MMku17
VKkfCtAyVRk0cXI3zfodAsZ/9zFLYGYrtVCsR9kHcBbVdkm0nR9WqBFg5tTnzjLN/upiTyVE4UTC
C/EiPEzaemizEFgGuktpR5A9aifw9if2qHVULQZn/vdVTY6xlGxhfBiH5rSBrm/04jcwcSJakJss
6fEbBD3yntAR1R9SLUNydco7KxMLye4Ff9r4gzHui1CuTulQbRrkYTmJ3dVYGeNxGtjR5p5btnAg
BUmKeiB+CKhDLa+xu3Yb6V9C48aq6ys0BwFcj01CUX7gecg1FwEWF1FFTha8r2z2Rx5NM+21EnsQ
fhjxJia/TcFJePIJa74edA8mJpFQFlFZWoRIGIiQF9UcZ6j7Vsu3QQvuifHzuv2uVH3kmVMCTkjH
sABmuM59gZ4UoWRECKPkDi528IyXTBdSqjaFaHltIj97hLhRk3oY1Ow/hyJ/q2v9Hm1HpiWl5Nlr
FMKp16y6Rs2EfRLUclG1YVwwpBhxMVVoQ4/r1IEK1AMmILfNVFpC39ixF94rbeqoQ+r4CSdiWI3V
kQNBVwfsap4GO98NOU77joDr1IqLu0obNmGlfCagH0+bh0lqbMkP/hhoQkIzRofG3a54byCP5vSV
vKvVGIEaajbm+/UvNJ8o9tTjuxjozdDwh53RH/W6LJsRzjocon3c3adk3CQqxkG94ZiDzcuLS+s6
4pp9LxGZuKnozGQcJyAW0VRSgnCtFpP3EMUNlduhv2blSywmaJKEZhrkHlgxommzD6levBQ9J6RZ
u4yWIEzYVKlCUEsmQEb4xygqaehvBHPv4SHfOdf3bu01tIRiDChPmjbIoV5m1ZjcrTPHTKgefnix
b8t4541+S4uW45PXIRWwaIDdZJ4cObfZqC/CuNOwOtErgRRZVSzvRlOkrWYePa2manqKhYmjqf0j
aXFhl2h61EEaiNidnVROvFYT5AT+SdmEr1AmoHjG3uS3sy7CQXBGy9uZNwNUChobTME29Bqe3koL
fVj78Ml7K38rnG+8FtOAMXNmvQIzpsIOXwhppY6BBKeMfBF4cYxj6HNjtlVjRYYUdWpIG2Ga+Hyn
8yydMB5awyXfKw9QO9pDE9i0B0t2UYFzY7voqcVrflqz3fmjgmRizvyzIyx5gdxBXjcIMDR9LO7S
sesxSQmvqdphUoAY1G/Uh7rOdR7p0NpiDVSrgCrP72xmsVWR4q4XuxiV+VNM3CYLEHP/B09jENyh
uqkoaHJjTFdshj4L1T622vaXMB196BGbz5rhXj+Tqysh6ENBa6WBuJe54iZ9GBNcpzggRvjYtt1L
VIF3pJ+c6zCrIQlGf3TVNGAhF7PmIJjxfHEYEYSat2rgaPGhz9yx2lTtnag6ueQQPJS0G6l7ug68
ur4FLuOvg0Fqgz6YZh+K/Gwc7Uj5kKcCZxfX7qHl6hhPHfnh5Kc9djHQoZNZEf3PDLo1QyWz5CLT
3bCA2k2Z8XRO13ExVYUuRZCGsu5N7bOS1Gj+tya0oYSpceh0cOBPwskTMogmC66mfV/fzzVXAg/y
v4jsxJ/XpGFHQB1kkdy3jOhogmb7OsJqiLOEYEwSLzyl1HxAGIYHsrn/4ew6eiVFuuUvQsImsMUU
Za+3vUG3HSQu8e7Xv8iW3jdVWahQ9yxmM5p7Kg0nj4kTgS/Lj6OHaHgvoeenbtUCRPVrLbyld+LP
kD5vAoOIUPjYQqM0mjkxcE16gGKNz6Fg7pgOnoZZLlqP+1bPj/Iw7W4vdcWquJkY2xhT8NRgpeP9
XN4n3YMav0GatNG3deVWayNyS9/C2SLFhoyt2V0KWg6MMCYgajnEGvqR8T98Cec2hO+NjTUjkQob
OpQKJN0xdMiTo2tWT97U+vO/1OfOzQkf3pRb6VTJMGfGXxmG6YvRr1fZffgfEV5zggvPccx8Skls
PWpp1FYNAgm3m7KMbhS1jz5VWSU/KCalNzZTiueRWemdObY1aPbrSLoH7BLwniGNhmNcZdmhNaxh
WnkgFo4TzzmGpwCzNmQ0Ri5fXKsA81aL/BpVqF0Y7RtzdKx+leJvoTgJ+DPgb8RE+GD/6YKd1Xzq
bK6Z1qNQOAyVcZQgQvwQ5cYhGwcklbUdTL06eIjhTmgNTU6csPkflmmgv4z4TYGTE0uwtWlCGyVD
Mhtaz5b+wKytsoYuvWZCARvyuQ3B5Wh9ORc2auYYCIdseDr7OhRRwHDmmWENxijpqAL8EvfEoQqm
jjXQquXgkyoUKJmN26lAa11TnVb+ZqImeNtFkIW7d/7LhO/JMtMqbHjhtI58W3sbOnxD+2itw7Xg
1XG5LUwCA42KegG/ameHTPqsQRkBWaVa/07rl7h+vb2Kpb8PCDLomkAICa46YX8JQw5PTPz9Gfs0
gSQeD/5tC0uvBmo/Nh8HQKB7FZJBaT6E7huSC0YOdrsdG99i0HT81GMZlDLBOKDksgLjXaoPXNjk
z/PZttWxQZTeLvAYPkPFdAoMR3H0TxbYdzN6zm/N0fb0ldrv0kcPFJ1pg4ACNBtX0GGi5S0UbpGu
SceMBBKSNtDT3d7LhWeJnNvgd/J8WYqM0beWL6vyFACuIm/OTyF9lU0HdJ7QG79tbvHrQ0eH0+wh
MERp49JeEsam0oxITzqgUOVXMFb3DtogLsb8NvRo3cvo4EuHdpMFw0qssbibGuBuqJbxDFGI45tm
ikinIU+jyl6P9+X4zaIrueBSU5cA0PE/G8IlYUWqd5ARQIQdmA7dRr76GR67jR3EDnmKPGWlQrS8
JNBU8bqVCQqpy83MK53G8YwlWQpehR9DfpraFRNgpccfEV9Enk+bEK9EuidyAbfJWE8plSDuINHq
FWBC47shp/2bbuXltitD9VvWFPYupIl0ZxZJu09yJfcT6EdsQybHuyip2099DOWvKmHhVlaieZNI
RoTqA2FawPoo3IyR2u1lwJN1ZzaL+TOdIPNAojHD9Rh1uXSkCqqK+ZR0p5ZmuCMNKV3adOqpmUzp
vq7CsYVw3TQHlVJFX2qiZFBk78rHsGzGo57Q9iGT6g5Vqbi0gWTIbXCydxjAimT1uzWnHaBrehOq
jopn9qXrKDQG257eGWZtNB41KFjpSwCVwGgam43lzGxq3loCRnNs3PCEJyXaKQYEb+wQuYDTdZa+
jcuRlWhNVfWRahr/ZWGy66Gl7KlVVxTOpMeJV9hs2FTEgD5hMdh50EVVt0WrYNiRMKeRK8+x9hpl
s7UfSDOC6HYsNOqHegYFRj2X9aNayuE2GmzQ6ZeN3DROh03cDHmmeQaGssD1RXJp23cZBV+h0dub
hPQ0yGebfORtDMyBLEsvCZ64b3NohfdNOei+pMRah4lRXcscClCS7mlZpGMWV06Vd21WkepHIzlk
ead8dVmt/tIZlR8Gk+tO1wpFTgkalMyTCpa95ykZKjeyWfazCI1xn2hS/pYofb9jhTK79TDlJ/zv
3Sm2LPA1ZKZ2CqVJQQNWi3fWqCYnlRqVV7OZlk6FttC7DbXAx6GI7MSxu1orQQpkZcMmzKMoC8Cm
qe6Y2rSPaaJVG/De2a2baNq0x+TU8M3sYxmQqxpNJUtiUTCAlwpQGmpkDxboYu6ysEpKh9k8zLHH
6DkCpvKJFTNhXlLG5a5jVfUZ6SRGk12phy+9TzBsnSnTbOzVOGs/EswUb5I5K/dhJ2svRVdq4U4f
Ugp5FHV+VAat2OTpZLhSKJmPhlmFu1ZpDLTudfTw/aqrQsUhBZonrp6kUx9kTTM+ZmU/9c6Y2dAb
MqQc7EdStw1pKSmOOVbsO8iD4hcN+wLRpbiWniPFaAqvMHvgzBN9fFahL/HNLu0Eyha23DrQdy5e
Cq2vvowMlUdwGxFQ1MRpXL2zIbMfQztqiFOUmhZ0kp4frGEEQKMD0WXGmuFFrSa1diBGyn6P/TD6
ChAPLyqhINnJLDSVnVxlY+nn1I6ftTRMjjk1YowQIH99USdV2rCw02JHZnIGHpJwHN60Ohp2EPmr
bacYCDkMpRreRVqLD5jJxoivCJOLcV72h2FI5c8JUzuOmlY6frphhbk39cy8y2sUvsAfboy7KqQS
XAep0ymg5Vzv9VpKH6ZkBibTBrnjrrJIuikMYI5DY45rVCmNEfwySfoTM0nDa2na3S63MhuANjQL
7guUMQqwJsVeWbP6K7LC+A7esPOkOp++m7labWYdVPYa5itipzFLwNPmaYoOtKfI7uyJhAEgwfkz
+OjwqSeN2jswFO2YXVYb4C3Tk16y5EkKp3hLYs3A55CCGNYicQth1WI8ZNPcbyCMkX7mdiM5+hR3
Poh7zS14dyGnQSKj9+oaCtOgr1EBzTQ7tKX1ybTue70afJoUus/61BiCkpDadq1ch3YsKAMbyB9B
fKP1IKKexahb1ICvGKWJ+Z4eygo+WE5bDQPsZuoTJc1erERDKbVoRmmGCzPqyQUH0Fy6ttykv2PC
2RpHVrVvFbNDf9Lq8tPUw3bbx1m6ARlt86lFUrutDNPESE/X+rVZl57GNz0upPldVzr596CnlmOa
KXsE8sU8Rq3dHEzLmncKLuJrl0tApN2OSxZDb14YAwUmR/iJwYEhN+HU4CXNbb/CwCdYAaC3YBVr
INqlF9vQQC2JewkCLlECaFAT5JYpIlct3KvSr6oHZfJKGXzNBI/PzyI62ZiqZBhhorOebcDcu9qT
p5Wu45oN/t/PbLC07iHRiMjUYr+r1E/Z/Vg+/cuJ/LdTV4EpWHTLAcso4Soq491i38LcHeq18u5S
unJ+IsLJgyw/jogBO0W3N7TXpP9bfhiebp6duBASShUe51DHVlW5XwE23hhvivV2e6/WjkOIA5NU
Bal7iTW0zT7p3mv7OQ0fb5tY2aY/KdnZidthgbGiGiZU/SPOKtyqv4f0IJC1MRQCbC9IO4VzmOQu
neQciUGu7OnoSzl15HAtiePZhRjLnhsRDqPXMjB8tTBCHvMvzMDdzVvJJV63GXqnc8sveXt71xaz
xnODwsmkGSCrKl/V4Cp42x7m7UN/APTqQQvAwyEf15KcpWAdkHkw3oGwAZSyQnolW5Ja2S382JQD
7zE8WNJjZ5wizHqRlWKFuuQyz/MCoVqh6dlYDynyAsMBhHVTf7S7+8GPLJcEyQPxTBfyesNHuyeO
HZS/CxdPxKuuOFtIGK4WBHhNQTzX898iLDum0gT1wjABGfjTTDcy4CCK+ana7zJQg1i6VDrptNH7
ze3jXfooAFG2gXxHd+gqma0xncUUjhiUmqAaIfhZr82XL6bnZxYEZx51pRqBXR3QvW76Vio/MyDd
bDl0iIaOF/1hZ9mD3q7R8y7WV3QZDLY2EBGY5RO+RcjDao2S/Dla1c0AqUHhYWuBjNKN7un323u4
akz4JqvGTLpRgrGUT3jTndFvOnz8lgHmve1I30P9Z1L9XjHKL6d4Yc5XKHyXrE5Q/M9hNKaOtq1/
5nuUlV39h+wl/hgUryvm+BquzSHZMEAXgz6fsKG6XFVRKHFwyWONuaVs95260al1zByzt+pDuGl2
aEJYd9H9Wrdq6QIBl/U/y8Lu2vUcRxhzRU0RfHG77Hd0lH/Ub6DlX4kIrrVx8c6dGxJ2tLBTGtYx
DOkYaHlmb5s5AO8QprJ0h/zMT8YTRjTd+i4qHHJXv1or3mixSgEkIShUdUz1oQSDEzh7nxokdape
4kBP7Km9tx50jNoH0NYOXduNXAhGPkwHJNXgPnr/l7M9syz4QcOOmR3zqwRRR8O5R1isBMTTTIf9
sGIMNNYQBW4O9HsS9IW7Ope6eJHPrAuej0qaVCBwTtzqbUBOtr1XTCd7G7xyLwV0szaHsvS8AGAB
FUtENBxncbnLtIkzlXAkMQvvKHUGsmnLYGhO4VpraSmiOTck+L1+qie75wBfqX7p6g8t2nXyypVZ
ct7nJoQYNqlwXSl3rbO5G3MAFxTtH0IatNnRTwI5CFQ/hU+CYYhRVzlO0R4Ow4QhJd82VkrES4/w
WctABMgrTd7ISo+WgTRbx8HK9i1NPYVRV0tU7/ZFXzr789BCOJIKaWhcgNzHneRAj7dRbTk6eYSs
IFsb8lx8EoCl0UGmixQJoIvLa5ZkuUH6HKbCx+TeVHy8P/2+danqaz/Dp9vLWrppZ7bEwFZVyrAq
EtjqFc/S72Z90w//EjuDvAhoGbQWMap5uZx6JGqmhADTteXJsJnT5itrWLwF/xkweF/vzPllRcuI
FfOWTv9aDBsSH1gYkDXunsWdAoQZrKcYX8TRXFqBPn1RNR1vFZjBEG2kKnWSte7c0kogmQZaCKAc
IBMoOBhWzuC4HAAdiUFRmwNLRCYHMiPKGuP2EkaFnBsSbrMsJbWet9xQ04KyJ7fTfYGCpG+2TfMA
hsPQrXto3/UEw4ay0nhkNjYZoZoLocS1eGvpy0Izjg+7EiCy/jyt58fXajObVSQJZrqRVQxixU+R
fGgxeTcqKx2KJad3bkp4rIpSrRAswBQf2qHa4xCvQZmWLUBkgrMQgeaJL/ZsMVoGpdWEt1naJijZ
ndavfEyLNwQN6v//+2JAU0DsoR7x96viZ9IlXlSg0mmbvkbXiGCWBuY4bz8YWeBiQVcgXEZcREA2
IMLiWj3xMLiDaFTaQLXcKVFvbmcTWGvTUSPqRyk7YijpbkLdfm46VLV7JwG7gQaVEjrY206560IQ
5a0pCXPHIYaV5z9QuMRgRermju9FJ71b5CEme7BfxMyt2n1VbrU1gOXi1p/th+AA0C9AsEPR3UqB
92ho65ByAr/WNkJx9++d8vnC+C85u0SFnWD6esLCEkwsaK+tdCfL/m0Ti/eU68YiHEd7Vbyng1RA
OEQGnjBRj3GqoOe+Cm5a3q//TAhXdSJMRwMD+wXt28qNoRh1V2wi3/Qrj9x3O8krftOX7tlaiQkW
iw7kbGnCe9PPZiyV/JwwwUbv2gfwZKPx4vyUj1Bkw6Bw6f61YgiC/zOLIn0wLTKbAZ0JxB/0pbPm
pTE3RfaRNUcp//vpMgtxEwbzFRshKFLjy6sxlzZJZQmF+YQ13qA+dmYAp7ZyORZYe9CIUzFrjlIK
sObicCPpxijONTA2Wr03+fop9tSd5hWHaZN5fO7a8sB04TpcHoJ5ReB97V3LXwkfF4bOL3+E8HlT
szRqXZ6g7BwkHSi3lO/2IfSaE92xnX2ynOpn+uuoOul96a1J1F1/HZemhU9dwTNcpzXWb+ABHjF3
pq1h0f9s4aXzujQhfONaVVu9pWB1fKo+c/Rv35IN+fxh7FGs2jYOeQR13rf8kb1ARe074bOYruKH
X7e9wPXTe/kjhNfKnKMYq8OPgDZMlTwk8kbRtnl+ZCB0v21p4au8NCV4gyiTC4SIMIUE7ROxExmd
8nv+euzfpN/WVn9qU99cad4vnqIOoSVwxWIiTISmpxADn6wJCqaxArovKESW8Y/bq/rTGLk6xTMT
4ilSKqNtAxMs85R79PTzoPVAD33/kpjOD9mJf5OX9xpKAG7t50HlDcjLY6fb0O/krjska5Pe1y4X
ngHzO7oKdh+AqYUyQDokZqmVWubqyl4d9mh6TdZvZqwJCi0s25YVjgeCPBjUuUWknIHe90RlG5c3
oWxjd1G/LXoUWxyzMEjkmXZsnSAfFt9FdtxBaIvl1d0wZNkznTW6z3I1Z0FYK1LiVFWn+0iqs2cV
gDtol4/j5IDTpdoSoPzpt2YYmtBJWCJRn1A6qa5WUpAK2Yhg4WpVskuapsIOo5NbeLdP9zq+wPrw
QIJNHeCGqxHvcEqjsK6xSi3FQDSwXKGrN420G1puENM4vqoOemBM3RDUfbVW1OFO5vJuwTwY4yEr
qekAxQsfZ24O0HktI6CdVTRYWzONPqxJK90irIvN7ZUumkLzD0S5iMCvYJ+jnShJkeCJzroe5AdK
AfGzklhODWnBFUewZAonh+tp2UBCiROhSYlxNrDZQFpuKpsDs0j5qCYt5phLbTWz+CNHIWwhoKwy
Zueg5I2KrrCFI8jShqaECM/gFi/2PSd9MBSvA67DaSBZceREe+kRwq2e4Wc+HNF7EazFQQsLvvgN
guNT0q4dogG/oU+OhvEWm58p9GD/+vwubAhRwZTKUccs2JiL+7C7r+NNQp9vm7h2pkCt/beVf+aA
zmLSeoRaozTDhD5PGwWDpVPcrHxvSyYwsIK+De8ZgU/5MrYxB73AQCFMSAnGCIj5MBTpyioWIGqI
Z85sCA67R2u7aCXYqPws9pOH/NU6yjs18pU9h6kpJWTQVg5nbVnCJWwoWA9sAyaBL3Zs1PbXeqwL
1d/LRQlXLJJ1wiRuoT6az+D85fQ4xpPuESffDF7D8YX35r5w5bVQm/9h8fs6303h3kmZSe0xhhCT
9Zg99J6CgPHTOKgP1LV2pg9elY39prz1p9Bdo65dtAyBLYI2H14gERxKjL5taQXLhGFsvnhJPhgG
64wRlQqgxL7fvvsLDwHBu8rV0IA1vGYOlS076+qWY3nvp76HEmkEOn93JJ4VBlNIglVi5SWngTOF
SjmYxiywZF1+Cl2CqnrJUDEvEPrJ4z5PvrrGvb2q62ABFs5s8Ht7/kVrtWSrJmxggIb+7pt3KBQk
8doHx4tvwhWBXj2G/9Ek5NTlwkrAcgqJJH2EENmrvC+fCb8W6qayMB84rfS3F47pwpSwoHhQw7EG
0A2K9QeJJE4ePxMAdIBWU8ihNtxqXun6LOwgPi1gsIFm0cE0L4RbGQCFpOkh31iW95U2OKmeOP0U
oBHz90clY1gHVHAoc/IJz8ujilRSmUUKoVQ9LB3IUzr2TO9iEwRcevV0+1YseKtzU2JBOCx1JkMA
CZqspHLGprifuvLztomFy40boZqcXguUEGIOW0FCuQlLmBj6yMtD7SHVIsDv1jiFl3w9qBk1ADWh
fmRgVZe71lFbGqIMYMd52HTzE80gyP0WqTtD9yyaIII7zCMGhO7K7KHKXm6vcaEhCFYgMA3zeRWU
AkWtaNIaZhqHeo6e5zA5zBmP1s4HS0AA0tQJfTH7UUIeO0B50HmVgr8vQ8I6wKugiEQOD5mOy6XL
kmT2NIW8rAIBsrzDJ0H/IWTEFCVmJTCIAIk6wYLRGSzEsAOi0/LNYPtZfVwNFRdyRr4KFMJR8wAn
oSF8XzrtJ5IDwetWxgETakCQbIADfaSn+bHNnErafKmrqkYLwA4YRaADBBefHxZbqXNpsBZ8nlD3
dAAn3n80fps4QGJ3/Khy5773VEw9oL54F25rqJ3voN7qmgYYW0GEs719ixbmBS5/jHp5jumc1yUG
VkC83TlA0CQ9aFMjL3Xah2SDdFL+MJ/QSkeCRN27n7dtLwXPFxsheO7OKqiSFrDdf6S/pz1YD/zK
0R+6zx/WzzkYt9CU3A5HYjrJoxkwiKStc5EveYrzsxA8egfQaFnzs2C+/ax9QLjW1U5GgEvnAiN1
elQfyxX44ELzDYNfSPlAfQkSZ8D+L3e8Qy4xRDXLXKUNJk5b3ZxQ97pvGj99GFeMLSyPZ+ngqwGr
A4IYYYdB8cfqGRPWmJ7byjkkUuYtVdcmxxccusGb1dwLIrQWH2DLYBUtLYVztytuB3UGfY2i5I83
Ed54Q0OfAI8gQhbo1V7uWRgWcVMwEyK1d00Qv+tgvj2qnSM/P6QfsR8lWxQk1si2lz6NC6NCJK9K
cV5YOYwObhNEWwXaAm69bT7Ld/OE0dl7Awgw6B/mBwXebyXSWKhNgjIJvh1lAZ2oiP8uV2za81iG
uQVFZQ/Q5lOys/Zgmxm/Y2LQHR+LN+oZO/qZvtPnJGhXns+FqINAehgDRCBohWmh3ZkDeq/FYYzY
sADy4I5WJ9P+Pagrrmfh2hA8m+AbkDFujfT5coVWSos2LVKkztWbon+Qv8fpIp+Ed1VRnMM4njhp
WjQd2o96AWAc+oxD6qnFvdatxGf8FIR7ifxAw803EULjLbxcg5qFOhl6nuwpgZK/DFbAzHed7GTj
KTQyR8JAy22fueQ9QOsN/4EJUhtyBsKXQPN+ggQf9NzbFtSkkSN92b0HLQpQO65lQEtf3YUt4QOQ
5jRR4xq20OfI7/KT9TPecDCnulHv3diJT/J3eQXNu/QiX9gUQiqFYfZhUGCT+fGLHDA8kbGHmTK4
5fiudfZgKF3Z0QUfeWGRJ4JnWYokK5yIdS5cEw/wD/ktjdzWmXaT03i2Hz4rbrbvdmsqg3wZwsW5
MCpcnKFRmc4mvkz7eZYOIDoYiKu1uVNMq2yv3MnfsCUWVljeG6QdYQtpWOPLWBiH4j0Xh8R7MB+b
58i7vaOLG2oSDbcUDkQRa8SW3hfwahD6rTsML+C5SfSXalw7tysrBieQxpwhRua4lJlwUWTMVc5I
UkC53KaOMnmlAo7CNRXVNSPC3ahKxW7DEUYMsCS0IXM06FyuOaorR4iVgPACRNwoBesoyV5eQBlD
F2QcU+yTisuugU6s/Nvs7o8F2JBRZFbgcS8ttF1Z0l4FPfVY2V6BuQv7SclsV/7+lwdvyIgAQCMG
YSHzGsASsrpEHgmS6gbswVk1gkXsPfrrtABGQGSIeB2njgREWIvUsNioMXnlFrH2qHW9ZxRKoEYr
fmjh4C+sCGHxlA1hl4TcipbuiCwHCu3uNXNtVnzRjIb9Qk8FWupirbofUZQn8wi5hMw4tqN2Mk0M
LuVd8PcHwykXVPCHA5Ur5sMgMVFJDUYht6k1YGJds9IcKV357Pm3cOFmcDCE8zSBnhwM/pbwWqis
KlDRJ6APN4zNYFOfzRNwTMRrsuRplEBnHa9Vvq+eX8Gk4APAtF6BJwLqDznVXSb7tPyKQNGXYuoZ
AvF6HRh0JS678tuoGqOBgTAUI/jXalPmzEhptOioWlaDoBqpyVD6RloGZLae+jBfiZGuaRC5PUS8
KGwRKHuIQVIcahAFyIfMHcIq6DK/BATFDljiMvM1Td8UqCHHH3a00hlfWiXoNHUdJQ0ET0T4xhBV
DTSvUWzV6n0EvSsM/zb00Iy2w/qVCu9VrIkFArSHMA0QBwVJ0aVrUos0mysGUwiCd1B+OHZZCqXq
6ndnt4+3v4IlUyofHrfA1M+Zzy9N6QVmK40etwXgR9lpFBCkWfHUHsumkpw2mv7BU4Hq0EZzD5Av
3vq6tDeoVqOEKj6IWiU+JswdaNJjxHbFty+dlYqRHgxCo6FxleLZdjrh9qCHyJTU9FIMEkIIs3ik
SgZyyoJtpqL4uL2PyxbBxwbQLV53MbCuzLrP6sri2A3jVzaNgapXzhzVjZNYkNEhxUqEtmaPv59n
AVozNlzHCvbKnP6WoQfQFON+DOHNpOqRgND99vIWfDJEYP9bHv/vZ+Ym5JlVlmJDLUA9S+kFnLob
Rv1/MMIl08HjwVMsHrOdGSnYZFuMr2EEh16lPba9wcc/V5ayeOPPrAg7F+VdnSYcyzPG6kauw4+u
rU7a/APjzytIiKVNQ7MVThHvC9jchLuO+eEkmZMJnrh/ysDBHklceX7F+S68MKhOA2eBf9AxF59+
PdGnOgQXoJuAcjaW32UMr6DLWoTNY0W/cnPFXyyaAxDf0qAkYsoiPeg0xhDmKfmrOZd7Mz1m0BEY
Kp/8Kodo12vPt2/EQhRoauCYAORBg/a3uLhaHjq56RFxpLb9Q8osXyvoSjVo6TogPINAE1ekMsWa
LT4iWVch9+eijLOTu8LrhukbehoO6JtXjmrpPiBKM9Fa4i1/UUYI1D7I4UzAVhJzC/S+k8nbRs1W
HMN1sojH49yK8HgQneaFXWFBbabnP6XZIPtw1OoHpvbTqyLN5hbdlTIAaiVDcd5sDkmJXrlT1Il9
r9pD/0xyXx363d+fJLaYI6x1zuEoOJAuAwFSFuso8NnhA2CzD2P1etvC4kFqBi6mwXMsEcWtRkZh
TzW3QKsU+qdyriTBqCkVVFBLI/xq434NrLtkEoU3rrCJMh+u0KXDCltNCxsDTphm+ccgv8+p9ggu
C1RX+nxze3XXNQ7hWAVnYtPJCGOCyyNVYIIfAtL5ZHYjAyQvkL2qNFePg2btHV362oFqwlMNqmfI
RAoxjyJFtTkbQDaVdbsDbflupt0xzEBJBVcW1t0+1eu/j5g5kOp/JoU97RmZwiKCybrGSLxOnNH6
0YZeFoVgBQgK+g/+DPmlAdZhDqsSSTD7aer1SII/awsadKb8ARrtPSvRkzXVUztRT8pN//ZRLt0a
nRfhuKQViDeFTY2reTQSGyGXiQacPsubKS8OOkOfxTJWSnGLoTK+N+4/YfBK9kk1k9RgHW5oiNaN
lg6OjufVjDZJ+mM0HUm7q8JnU93o5ooXWnR1uDG4MzrQRiJULQZcdk5B5YIKtOkoRf5Qt+kmBNf+
7a1cioJQXf9/M3/A9GcRQwO9HrXj91MGe1nUvkloWlRsE08zxGhXvPfSsUGBDOfFOfWhZHr5sUeG
pCQqJ+dAiNI7TWj9tKvBdKV2xMCdnQa3V7b4vZ/7FuGWRHZvAbCF0wJ/FBgin5hlMidlA+ino406
Z5/jbHzU+T0osFdexKWzAwICHQkEzijICWGYWfVFGCW4M5BES53S0H/bbb5HZ3mN6nrpdeeUwYgr
gRKDRujljoLio2DzCO5G4Bo/WWXHjjaZK35z8dQw4YIkiqu5aHyxZzcEU775AOgRahbm5AyZ6rAE
wni66uRkJT9cPDHk+phRghvhKnKXpiwmTfMwA85H2tZS9q2tRdkJwWY5Oro+2CSI+wQ0TmRQ0zu9
NeInNVa7gwXZ+pU6zfWakc7Bs+CXoIRiiSGNoQ0GaKlzoHQs2x+IM0HXAkTFTlE83b6k158fDFno
PulArJuGaEjrB6PTbFT6w+ZYYGYJXHFZsUWqCkTZypd+fSkvTfE1n50jiDNLDbStGGadaqfBUCND
GLUWQqwZES5kbxgNCLNgJA/9qPluS72TrumlL9ng2u14T3En4ZcvF0KtvpbHCHCZtKw9kvXb3Mw2
4Kfa3j6aBTOc6gU5AaoImIkSvNWkIFwoFdSbi8b8smU9MEP4j6iMVrziih2RPFOTUA4bIIXjkhzk
nKW0aSTosxnKijtcNAOxCf6Y4NkU+eAkGx2epiLYtSnsXdlilmMTVkAZJ/z7zxiKMAhUUbdDpQew
7ssDiipMr+eZXbiUlE5u+ZbppsnJYtSz6m+kjDcWKDpX1cKuIy3e7kMmhyIuRj/EySCCKeckpLBq
ZdlLWddvaolXWgZGRS5AIi+BoiSy/dt3ZMFPKJzy1MYqMUkj3pFei5KsmymD4qS86TVoLQzBjFhr
MobNbUvXNUlcxP8sibckpCxqxhGWWuvVsGw8ob4UGv48fjNUhCZ+tdY+uAZnYprT5BIWREfwiiLs
5SmyWZFTWwJCUA6aJwuiif1BOZBd4YAg8AhxKE/25IO5U1c84tU9/WOW4+HQAEXdV3i1hyjs80HT
a2heWu8UpU+FERTUVruQ3Etc1JUFO+rl8hQDuOM6g504p69N9Uo7e0emzGvUydWm93GWArXvnhuK
dujQOGULbOiUvf7lqQo/QnBlupkrdJC1GhgH7b4LY5fqjZ9k+lEi0R6ZoG8Musdg/rbZtT0WCjh9
qhp4CWA2ReG+aTWnVEw/JysJ69WVFRbHf8XZg6NR1kZQZ6vBYeFaWMb4qtGNpn1M4VeWHsJxbZrt
6mMU7AkXVmYkrWKT29P9mMtruQWYZKaV+7loBcEdribyVSQhl6tCCi7nUzvWaOEc5TEwIm/oTpry
cfuErpvkfDFnZoQjmmboqefcjH6aP9BC1r4nsiPd0X37TnbtY/lEIkf5Ja2kjtfZDjcLPAyK2dAM
Bjnp5epoZDbcx+LrY281Yjy6r3+bYAVS73vmmCB66b8mtvLQ8r959SWe2eSO/eyeRG2jQRoCNpVx
kya/R0DG0OGzk7s2XuOQv3ojsDwLtROg5NBsQdnh0hSLWzOvG3z0hnWqi1MXn2r9vi3ftPmx11f2
cuminNsSltWp0jx1DLb0DKAG4pehp4NZVBpWPrO1NfHP8Gz7qKJTRmLuyNDIYSPmC9lPStRNUmDS
t9CQ/Vj+7cu5sjKRt2Aeoq6qI76L5T2Lfpn9K53B6imvbODSvcCTh7AYzXgkOcJh1UUmD5JpwAwQ
8lZ2R4b9bABI2B7UNZHTJYd4bko4qxGkWKwDnSvilF3IvmRzZ0S/bm/amgnhmApW6hV4hmp3UKC4
Qh+k8sc6emHxZP7bMjFKsBs9zUOF3zmK8bREhnIcaEoVh4YWuUfdcI2MZfHuIfJBxAUVnasYmbSl
hS4Ugb1RfZuTJHJnCJfVw3TgHKFTo70jUnNvb+TiGlHIVjlTGsqGQoAAHlAlqoewdnNWeyl/SFp3
ir1Mf/4XO8B6a0gB1asmesSUmgO0ateG8B5YQJKJuTakI8s1vPfSOwlvLoNiBPIgis5vzvkHPOgY
BZyxiVX/1ZQHJDyOxoIx9fvaA5OnMga3F7b4XZ3Z4xt8Zi8vi2hQR9hT5y0bHE1FavtpKqeiXMmi
r9GG3N3ibhB0vvj0kvgFq3SAZ8cWDif7Dgmb8p5uyy091fvsVUGfzYl20UPoh79ssCd/X+PQWnzM
zs0LX7XWxI1sc/OgYL3D8FyFps53gOkDMDttwbdwe1uv7yUHrKOXjgIGqCfEKTA1lyBYTJMGHdOg
Mf2hPYWzN6kr3n7RCgqfKKNhW00xjcv11FCnOWsw9rwdjSOJXuvRk+y322u5nvJGdANcD5JFdKmA
CBS81TQo85j3WuOCgdmhvop/N4Fy0O7Uvb1pIecdNBqo36FFFu/NHfX0xj1Qr1pJja9vKn4F6oUY
7gSiGaoBlzdV1W2Qknf42xn4JGYPvMl5uYnZQ/l/pF1Xj9y40v1FApTDq0LnntST7BfBM7YlkcqR
0q//jhb3rtUcfU3sXiz8sg1MqchisVjhnFpgqV+d87Ug7kgMdhSDsgDqMu0zAhBy71vNh2BJRTK4
w4DmALuVKJSRMSJfeebe3mhbpEG3CfrRu020jb0Sgxa5ixgBcHbGXt7agDAQva9WIkvUd/Awx2AJ
kifABLteVH2cwkFm6DOJXutPM1DQnnhvbtHy+csK8h15M87KQQQ8+3WkZS4qLYRyRzExHJaos9D2
c0S7PZoJdsBXd/V9s5G+13fj7vZir631UhxnvopN5VjqIY6Mp0b5bfafmHO/LUK0jnwUBIhHtWom
yHgt9/bZcrNHyVVkdJC/OYfk0p6V8+NtiQKl+KkSBmqgVp0FquOeGHtN3kqiyO7rVXS1TQb3KB6z
wgrDFCKsi/aG8NEv3eQ5F6MOfhmuuzYHvtLIMKlFunHen32NAYwTaNqUDVqrnnEWgmI/brrdix3k
brRN3TDZiCbU1a9xy7We+vUZiMwo1JvZHIcg9OKTftduyLcswOvqyJ76XYszaOEsyvtkf/ebPaj3
qj8FyUcIQxVh832FK+LWYt72xXVcyDnRwhbfEr12gebHJ7JBYzSY0AJ6Ih/Ne/kqbcndJT4DOnQr
enutZHmuV4LzfI4xGgadd2I8mEEIWGvXOY6BgrGEGaPE/qTfpEd7J4KKm9f3+sk3+3NUgCAcmNr8
M7OUqlFuFbv2rETepm12rKPin9ZgsKxLEZzHiTQis2mEiEHqd2UZ7RKcFjA4CJKda1cULicZlKsW
2hN5S7a0tG2LFtFoMRg/KMBn3Caz2BndpE/D0NoAq1cFF8naGUUrJMBB0AaNEgXn2/QxtNUqnN97
SuymwEJGXaTvg3jaz52Qbe1mVOB41mKOhUS+0zusDHns+vl1VLxGRRWwKvmOCtdpMvtYEEStHUyk
PQDegwQymLy4y0ntML8Rzg8KUCcfQer1ZGY0Qd+e+cyG8KmTex/V7ZfbfnX1DCyFcqbSAOa1zmTE
iVY0PfTl4JuZ/WmDO8Sxvo8AvKfoNh5rHI1ilB6Bl3SHOtlWtl7kNPQdvT8AkmpT0kiQaFqxrLkZ
GdEk5kzQxcgtRWEAqnEiSYNHx2PSn4kGbOTSN/Ggt0VtYyuRMvoXgT+NlA/GocBDeu2DQAgnO0WJ
2BUpdI9Mn04JwKkeHB3JuEnwsLe0QnFBroe00PSUGyJYv7WbbbkBnElXedKEYYYNUNoJNe76jg2l
V8Si4tSqcUETJOrRTozi7LWWup2A4YXBJWTsu9nqYGMAUwvxTPlhwlSgJQK1WdlAGbk0vFNnsqsv
XQqtXE8ysaFVmn1DoXauejxm0++8146lIbrSVnVbCONu7soxI5SdISwE6bSd0x1t9rLjAVOyafeK
LeKNX92xhTjteinrqE6MusZSTmHoDv0QEEP2gLMneACItOLu6U4yZakP4Q5Y66DX4keMbhL5h0Le
evtoST9v+4FVN7fQiTsEPXNqJ2mwhAWK3AhX/ar9GbF8n1YiHCKRJO7SbaS8TuT5xW/mvwsadBLQ
wJrn3BYhVK7vkg6dMPSHcim3S2gm0y2iOMgsgEcSxMB3LUvduKG72wu3epvDV/9XDLdLFU6bYZW4
A8uWyn5YJMpuHCItuC1l3Rb+SOG2J090ubE7KGM2J9BebTTrvR/2Zbs1Ja+yv90Wtr5DMzoCZgEQ
SXBJJoPlkxNKsO/WljwJ4yAW2FO0CgyDuSoIVFb1QosB+uJtVNl4P1+ZTNFCE6unYra/Np+06s1i
mKktnmiueAB2ua3ZmldCWlq2wFCnzAAD1yc31yZMxcdw9XltuLS+q7vYLcrHsX+vRUR4a4toAwQK
2JNzPZZHf8h1hPgkR66iALPRrq8jxNEqSbZ5aTykEWmfb2u2ZoY20B9BYAzwAvBaXGvW50UBbNio
wXgBCTI1uhsjtrktAok//BEuclVkTM846HTVMPrCCSGFnY0GgDQ9G8mtg0FI/M2KRhoo7SBPbqpS
+pyH0hDIWlTspUTLPltgRXm9FhaXvrTj57BFEBGNOeayc6nd2CQBQKlhS6dBq/u7rlWG3EVxEstU
arT6ZHbWvNOUaZ6B0YL3ebQ3Br4skDpCdHp/ADAB9NmVbd3VoJnysiqLd0ofsV9JZ2baHQt1MLlZ
c5yWTrL522Qt4Be1FGxbJfqGgiGa0v0kx1bmtw41wqNOY6A9lagnuBnQtWUXeDUqeGHZaFq+LOlA
gKImiLa2aN/RSzecMh1oREqpYQZQtho8I4Z4CFLZ7AO8JPvffcccTJ9ZJE48h3SO5oXDlO9HRWNH
okjZqUmz4dmmU/mKtvsXzFk8QFS/Y0VuoSlMnqbebS2n8LIY3GRuHaraJumH9HtntbY3KWX61KE+
uosaR0m8Ue1j8MuiYgyGm6QuA92kQw9SDdnc6kaqBSaRyV5JczVIFeToTI1ZB1iSFOR93ewlgKEd
jL63QT+vgurJTlkctD3ojj5p2CnRQU8BrYivLu1D3ZpJEVR6bWmHIWaql6Gx03QRsoXwF7lceRnI
5Uu31cbyotcJQfBKcXuhA/U1K+vRbSXH2bA+LKhbWWbn2nojf2cjQa2vS4vR9HUnYo2nkJBsMOBH
Sq8q++jSTU1rX9KUYQiyN3L1LR/abFfqrFQ8c8roZlCU8adsRdTHqE0JOi+J9i+jgz3zlRzIF9up
Aq2Nq9YGBt4lcNYd9KhynhF5Z7ux7Rr0bWdVqJ0nDCg4rg2wTXuXK117Ympp5YcG5QXdH/H/g7yS
QehUOHZoYICxBdVZAURf0OglJTI82lCAESLP9dcki2joNWmeH6RMlndlSOsdqxTDs+uphM9LSx3P
JqpauQvkumej1xS/Z3J77rSWbWJ4skMT52jalVrnpA0pAMXzKqLEBylMtGvTgTzVdjjt0bWFkuXE
QFRShG2y1dkUuXWJzhc3Mowh8svU6vd9TaUcsQoD2/ekKb+1pI+I2/QJwoteZSDpiFh40iQpvchW
Mfxypi4JRmeij+NQtDtAiii/YomVg8uIPR1pTkI/iwztsWoUCQzfyIO7GnTeGFVPZXdCB/D3KHMS
FSNyJViJCRoD70pAGwwPYZ5nhzpMJdS35DZ91IfGubRqFT1kWj5+G0bQJG5kkNluJ/TT57vJkppT
rKQWLkAjiYKspeZjX6Zy5w82kARPrZyWT4bU5kcVQEJAUETwBJJcB2VAXW+GwI7yznFNavfDpR1y
NIARgA6bkzX6RpaRgBqKNQrubWXlGphHK/Bknbu1ZL5fa3CszLCBeO+NOBe+NIG2mwGmx3J8dBwG
uPVejOqXntYglYP37Fx6+BgjwLMWZ0OIiPUVQBwFo+XHcLFKI8tlE9H5TgKStt4/Z3mGRuXvjGn+
1EW/i+qzioxTHCIca1sXPUWCB+7qU2v5Adz9C7jH1M7ZnMAfyIHknd9VQMJuVECZ6q4UKjtdbwMT
lG4ZyrmYN3u7fYP9P/LnbAW6fucu3OtbUpIqAupaXGBm/UFj3Y+beKPlzfcufStkQOHUYFdvzSLy
UxDZOSUTXNKrxoCkhYWQEO8iPqWPsQONpVYF8W11b4TdB47Koc8POSrWAk1XkozoQ/sjav6UZWJN
6iar7eoGNEKVnziBTKoA+U23lr2xfzWTLYsPnQh+YiWaU1RcGTqQLkwdQfe1UCqneohyHsIr3IPG
NLwC3HE3TTK67XILQwD0SRp/3FZ0JaLDmCMIVICVgpetzoUkMYaiprSDyKRJvAFDc5Eae5IEYkbA
nG5vy1qJsdBCCFjaGUYVQxvztyzWtAdgil5qIxIF2mcbDa7V+rcFrNnHUsC8vgsBcINqVdgQgJky
IASBxvIuH8L3FKyaeC2llUDcfNr4cA5YUOhVRN4DNTtuu3SD4Ao3JmxXf6mH15i8RaKu5tUl+yPC
5GBP4lEaS2mACKYB5Y81flMLNkWgBB/45uGkD6YKCV39Yfe7znr5FzVqzD6gAoZJb3hyNFpeb4s2
ScZIqYLYOokz1+5w11eNKynKe66Wpz5uH6c4dstqEOExrJ0njCSh3omGbBUNv9eCqZaOcimrjdc3
ihtmH3IWIGaT4ilo0mcmC/INq9cD7ikd/C9IvGFk51qclLFRUlsU6czvud+qbnpfvyl3iKL2xU+g
D4wCeWvWrgN3BaA485Ay3ymbd1UHzi5cjVR5roognT4k68hEnnBNCoDBMJ7swD98mVDuYjz4ZA32
QfL7pvbGkLmVhhDinzfgYVBzIYc7u0bptED+laFNNtPEWrtmSk8FAtU0FwG6rB0qoLoCgwfgjF8R
cphUDwaJYRYIN06pPZ1GKvLka6dqJjTEDAeey3hQXpvC2GNKs4lgClJngcjGzC2/Ykno5SpK77ed
3l+vRt4NoRMG5wo9aZjV5FYOz40KgzcOopKAvePhgwHCY7utAt2bjuUm8cxLuLEC6wX1d3cs3PqQ
C5IQq8ouPoCz+8GpaZpa8wekjZswkKr8opPA167l2efO7P9oqcqcJ3SGSmN0ghBph7C/Cs5Z0H40
XrhNN+a++Ayfm4fhrf4umrxeKz5DLtAuNbzXUcfndhKTa12dS6hxNbX7fdrN7G3fY8WL9pdKdtUd
CHiErSfzn/y6oX9EchuqRdM00BCqyl6/V3ZR55sPfes6geJJ38yd/kQO6p30IO9EFdzVaBvgqPhv
xiIGBMK12apGOcZaGzaevmUn9QUpJOIn23CHvoKt6qJhI7nU2+H4etuCV8/jQur8++LaHpW0qxwi
YWvZA5UNN1QFDDizAX5d0D9qzQa8EDDZPd7GEQTUpzx2+yP5DbCyjVO6ys/bmqxeAcsFnL3pQlKe
mw1NdCxgVrv0rn3PT0kgobFyY2ydQ7ulb7flrZ+8P4pxxhnFUdK3I8RFaNYzFcPVq8FNh+fbUr7O
NOPds9SKM0i8j0tL6SGm9bM7w5WBI/3eZ668Dy/y5kezSwRqfZ3l4gRyHkU3WdL3FgRqn2jozc6T
7KmD2703z9HkayL11mL9eSgaJUO0m8k88YduFAqxKpgHOvjb92arfkM7y9m+Nw6GyD7WblML4CW4
tRHg4xFzbR9g2aycKYtaD5m1J+3S++h0bE/k3d7HT7oeYB5t0/4gW0dwR6we7KVczi6T3NRohJKo
p3zSIH7NfcDOI6nAntCfbXjqnf6dSK68nZED/4XtAIcOo0PIv2HcljNR0BdUcUFNxJdErnZNTpGs
Ntpx9KWYSPu4GKD+VKEQVGpGBr9q6+QyVXLzUgyW4oeZwnYFBpzOZV3KRXD74/QVv7D8Ns6u28mu
c0wmwy/kvadGbF9IotGbVVNGsheYNXjZzR2N1zteySTRBttCXDPpyAFqF6X6Nqjxjma9V+boLsh+
laX82Bvxx79R7m/BPGIizN1ukhELHxJlM1jxJlfS7W0R62b1RzmHfz2ayPyNADHwhkN5Un42SL/g
mpRf7NiNfp2k8/Qj/S27mqg4uubPF2vqcPXKdipipTSNBsj/8mtbqrsobLZgQPJKS49cWkWeXZkP
Tal/u63vmrtdyuWux1Sr0fkjY0kzCeDJH5V0sMqX2yJWHQSILxDogCwe+I3X5pJXI7MxKzhfIJ6F
/KVxb6KfXH6/LWXV8BdSOMPvEkmnxTjvW/LTLvedqCV+NWpCUQ9soTPWJR4pnBqkGuQkQtSk3UMJ
r6pc605+AAfWZ7Vx9t2OiSpTqxrhiYm4fp45+ytztbh4JzNHGF7gxujVV2k4UXlze8VWtx5zzJiV
BjeJwVdDa8wSWAzoSXgmF2g+Zu5YPfagevs3UizAawHfHyPd3LINQwxPOECLsXkqhqAaH2oqcMir
iqBJA+8SZC6+IMhEit327YDLrhr/eovfhZgNIkPzb+x4IYazMHvK8HfnG7wigB6nbhbudPNVzgRP
j9XjshDDLZiTykjNz/fpOO4ycDpa+07yqegRMH8sHz/OjS3/WTOde3sAOC6f0ghSVMubyEmuv6eW
7yh7mwXKKDCB1WALvdnIkQGCSQNGxfXRkQCwrw8VIKW6H3YXVH3ADnbuatv0gBHYoCcu6MnAX6AJ
fNv6kV3I5UIEBQg0ilnPcg/D1rqXnvCeOxed157boPXab93utq2vbt2MN45pKrAIaNzW6XJnMg2M
gh5RTslkeAahe1L/pFIpgHNbDcpnfLz/SOK3z0B5x8Y9jO0bva7c2ObRKN+U8S3O9zQvkGzYt+Qx
K90mEnW6rF+QC9HcBanVymDJHZR0Pkd0UbzFF+UpO9OZWx0o/L1HJQ+QtcfCl0UQIKs2u5DM3ZE9
ahNRm9PWowDLG56y9qR1r6y7y8iJVaJpq7V+ZsUC4iniOxtAqjwYtkziZqgr6NlYIKuTDyGKZIcp
GB/A1LdDyfGsYZj7Xn26bUKr9QgLEPmo9aATFOBv12dFK/KKGhNstvX7N/h+N7xE+2/x2dlNDwJR
q+v5RxRvRGSwnSicoGH5DuifbXVnfNBfxXm8ZzWIDfSN8QAi1+/Rt9gV5gPmsOKL+1mI5o1oHDSQ
fkJLkM24jptt06N1l+++vYRecRQazrrNLsRxlqP0U5tiCB+LugGJyO6h95Jz71qe9pQC7986pefs
Q9TIPIc1t1TkI6uZ1CHHhCWmbu9r6Ujlh3oAVDX6gYLb+7h6/c2ZzHnYHwUszrvifUwyTPqDWNrB
uLauuIPz0cf720JWg5GFEM6VUrNuO4fA4UhGCN6cJ1QpbwtYW6656wcInCD5AOXutd1TAFxldoTD
PaFa0wKxfwLWScGAcVc229yqBX3Ka656KY6ziKjVMKpXQhzwZ91UjzZdfZbKTSYaj15N8i0FcWag
1oxECZjRQHyp7UnhVjvDZT47DopbH9FcZ3zvjtIOaGmPTHS+RUs67+kigCyZkyKjDtHgtvtEj0Dh
Tj4NnEC/r0vPedQ36TbaT0EY5KLXjEgyZ5KyXbdal2F1HftHFh9S63lM0fyw68jmttWs2f5ydTmz
dDoA07QtBBloT6xyt4i36iDkvFyT4gCkCf/Q3/F1CrzJOrudY9gqDyKpQCPMMUrfan2fhm5HjnL8
JIE0oARawYmoz8DaD2NBum9tQZdfMLvyxVbK4QCWoDmL2Wb36XhBB4GLXhYUXV2HiCCwVrUFybsK
SEH04PEZU0um2WQzhIbJeK9KP6tso4nKpiIRnGVKddOr0ixiLJTHnCABZoabthcBcq9epmhN+luV
+TsWy0b7PCu7HHJaZ+ukPzopqNUgKn5rxhkdyH48eplzz3pBGLhyr8JMQCuhgm5hvsuvpU5sSBF3
Q6oCwDlF+ei7xs0yV1cuLETLeCc4Ayuu7Eoc58r6IklT9I7hYRrVDxV4xPWWbHoMy+Jx590+biu3
wJUozplNeC3agzm/tPosAADbIWrM4LYIkTacadS9ZGljCxF9dj8pb6NysadL/i+ejFAEbBXAqMFE
Mz80Ug06wH7mgIANFzThGMk+bwXbspYmW8rgx0QUqQ3ztsS9PNqpj0lp3wHnOmZLv7XATVKjKmiT
yZ8StquS8fH2Iq69uK5kcyY4qipzjAGyZf2dlMFAD2m5K5LXqQqa+CUydq12Gav9UPq6/KiZ7m3x
K97qSjpnkVSLdb1iWN0MbMex/LMGEBuNIzcs5Nei7AUWI5LGG6WTximdX12d86Bov/SeAFO4d+Xs
iI7O24qtvbuQ80TopmPIX/8CNq2RUu3tEJoZI8LlSjqBHNcd2uihIjHKvOG3IkfDaas8odp1b+uJ
a9P3258wuywurLz6Au4mKDJbchQKbQlDZ5JtDwoa3GrFs5RKhAm0urALZbmnCAjJsk7OoWyXGMdY
ijalbhw0BxBmAAeOs5//RjE0n+CG1TB+zG2jHE1xmitQzKj2OvOnAk2L29si1hX6I4LzLWnSV6EE
MllPQV8o0CpLOiHfeqL9ltDX26LWTyCo8f6rzryPi6tHUUFjyBQEX+MBhbPwrGwaMLugEvOQp65x
0Hfpo+hWVVfd89yLbZpooAA9wLVMR2FU6RPIbJ+7ABiubrtDG6wUuYmHMm+gbTOfBdmmdOODeYcf
TrDdo/bQiJpUVoAOcPstPoRzABWFWQ4pPsS4T71XegTiS2Z6auvbJwxReePuB/XLypWe8xdtHwtC
+9XrdyGcNyR0/Ca1gV0e0109eLJ2bEH4rAZJ/lSalcDVraUJrlTlbKpgNXWGYl7zTekD4GD73jCv
3xEf5B9PbRC71ihkBVw3LmBzYxYOqM/IUlxvNFa3GlQ5xfVlmm6DcSPwJaAfenLJ2J9TA/BumMpT
zQhU25GXKsCoVKnfGZ+YrBO8C1eP1OJLuJ2OY4U1Uz+/ozBDNpz1GW9Ox6R07Q+x6EKd/c0X17eQ
xW1sYpe0VEZorR/y07mp3f6BPLQ78xkPKRDRu5qXbLqfkv9IMLt7+ziL1OR2WVYHpzVjiJYsdC2Y
mENpqV/XHZj8fsWDCJpyPXRYaMo5j5LkiW2UEDdKbyw23K7a19YuC4FxpT875gNgNdykEui4GnkB
ClGxwRZmf8FdkSbV7IoaQsOOuiPS9TOnN9AlFKAi3l7N+fO/buQfSfOXLHyjYVTAnNIhKULhKQGE
RY9KrSVwA+tCgLQC8kcbkync7ZXYTQu696z1hhahsF1uAJW6iWUR2fUKfx0QfdA4jKEDW0WDK3cW
UdtoaYx+IQ+TIyftqPmV59w5wK5I9s2n/Ik299O4M0rXfhIl8L64e0zBLiVzZy90TADlqy314gTB
HUlOpp7u/uFOcSK4I9do6shI2FDPMbttoQ33uZG7qZUKTO/L8eLEcMcLgwG1roRYwxGTXjIYphC/
VdTX+wsw5f3/TaXZbhbGN6J7cuxNrBr6Gn2zeMlM+A5bsG5frwVOI87ESTPMZVVoRF+dk/7IfGcT
7rXz8K09hpv00D+NrsgcvrhHTuS8yAvFQllJ0LGGvQJRo1xTt27O43CuQKBcmz7YmxxN4JDXBSJA
BNE7mHP45melMxNmpB31pvfhrvLoiT5MBzjht9sb9jXonhUDoix6unG+0CV/rVhJRjroOuRYyQnd
8SG7T23iqsqbOew6eZNgclnx0AziwuP8U0/1l+gZHlbHbQuQmGvROQM5X0kgOm4OeRd7skPcWBS3
fc0RclI4Y+mJRTGCCClN0AXTxXCnTXIo3/IyiEyvPo776kJeJECtPyn722s7f/+VJ+YkczbT6zl4
DmUcBsfeEmtbZ42rtoI85KqbwtTjf9eQe7Fgmn0yJgMygOYMHnTJZZ3gSIskcK4+GkC8JkmQgE9w
Q6nAJJh3e52+AkD9tVCAtJjZQ4AKwBlCFjrqlLeMooFx2CZPqW9sgNm7M183QEHz+rP5nmziAyqZ
m+b0Au6/neADvpYwuA/gbIQZiV1gEgur6J8Bs/CZHOv9L3oy9+QOLGM+6IAOosLC6vkG5u1/deaM
o8CIrllkA/VymzwThxjIYg3NaYoxT4gkDcgU0vEpjZofck8FdilUlzMaTU1Ya1aQbZ5jVGqQPLkn
G3ObPOYAZEJbjLTVUckJko2IMnLV22BoFoVqcEZgpo8zpooODbHnnU6M6DGzNQ/TgENTBQlBY39j
eTmTH2v2MbWvpU0CXRLRrcwbyR9JC832mCoA1wEIca5dziBlg4oaK+CZiULJRrZGeaf3kvHTSUt6
su1Ceblt22s+AJuMZAbGg+DMOdNmyaCAyQQKI0ujYETTzO+nSNQDMNvKF60WQjjzhWyWYCoTjlT7
TKxNWuxSxERd/dx0r7fVWV2/hSTOahmrxqjvRuqVDK8STA/HQC5RM6RHRQS+ooXjbBThkJnWGSS1
zo8o2ln0YomYPb5msHHs5yyCAr7qGRWfs0bdjIxGmo99ZfnTSQ9MPztJv4zD8Nwd4+3tlVs775hh
ApI8stcILDlZwO+qAO884byHP6xkQy1UNMrSrWRUFH9o0qaKPm4LXF/AvwXyBWg77UoyNRCoFphF
ZrLLzHaTJaJGqvUj/UcxfiIMRIWqMlaznEPde88N8dWfte3128GNWlchfr25rdi6Df5RjIvMy8JQ
ajWfbZBuzDzAhHCeXjQRou7atbfYLz5jhmnnIusqSNHq94xse1GXiejvz78vAkorAWdmlMnUC5lH
AHI4EFF4tWpxc1iHbpl5norrQgJ7RTrPDyPwsS51OyKn+VrLaCrR3UjaJ+Ob3IuKW6t+CH0zwN8E
5SKGL651isBxF+rg8PMctOgA+D8Huhjm9oZOAfeiwApW128hi7MC1U4lANxi/eK/Kv+PmfZ628y+
5oFm77CQwN0VuT3mes0goTL9kRzK+lJET7Xu5WCxJCf0HtfkoESbAUiRigmecVFQMmvwxatjgATI
KeAH/hKZh0NmKl0IC5RiBWXXzAIhmJ5ItePWxC58AIHlgHpg1VNqmdm9GVFaeGjgi8+KMek1khmR
6OStuhQ0JWMUSgb4Ax+nWWo0VE2o4Yv6C1GDZgBrSnB71UUi5sO/OBZa5oxVkuoIBYl1R7vcDXNy
l9ciUJzVs7HQhLvHcLn0djJBTNOn7dGwhgKhrXIgLAHXq0EONuoerk6io14Btfa2iqvhl7UQzl1t
Q41EG9pNqPeUOq5xrwbht8Zt85181B4zvw7UJzhPYUfS6uFcSOUuoKFFoaEvZ5U19LCpm5peUNAv
0Avyj4mC5oPzRxJP80RI09tRDUkxWGxqXXZb0ZChwEp4RwOEMMuqC0hIdbypyo2Kpipd1Cu66mEW
anAexgHwiRk72KZeebVsyLjctoPVDQHaOIJDFe6ZDw1zQnJmVASxMNABZANAYT5Jz1L4QNjutqSv
vZrYETzP8M6GP0MjL6cKTRWSamaBK9Me3VA79v1vdFcU5E4CXUJbBIOGQbVvY3gGWA7oUgTS1xQF
ZzdQtHVk8jAUen2mc+C8gLakot7w6Gz0bfEEKGgKONY2OI2+hWYL91R7Hca5BHRq63J1tFnMGH+o
K17LDU0pJ1JYYgNJ86OOpY3JvsclehKMZ402Ase15lHQgY3mVMCEA35iNtmF4yoK5DfsCTkpVQc4
2XTMyAfTbNQKvDg/9tRv2l+3l3VV4AwZheZ/IAB86fstEaKUSI961C6OY/OtsZEGZXexPQAnLXqe
stEHbIlgL9cOHoIGzEcrOhA2+OkUC/kaK1eAoEp125XpXu2PYy8KXFaFmIYJNmD0D4Da7HopHZt1
RKuRa6v1ZtMAa6WKQQsTicoOq+G/jTF8qIOKHvibr+XUYPYyqTU/BpP0PNb301ghmmjugEEPtBN9
E1fxAyDCnkYCXMT0x+3tW/Mu86Q53sAoCHyhHzOdKTcrZ357sNyV2Kkvft4WsLqKmAvQQFEEcmX+
sqZgNGayhvDBCqetgVNQSvImikRdK2vROJq3/hbDXdiyltqFNcdhqiW7naq6XbbpyEUXtUaL5HCH
WSmUoe9sPDNCxLAJy1ya/agUFEFNgYmvnquFQtztnNih2ZUT1q1QMejg/ADylJ5eWv2+swATk+wa
+5/WUmbnjMEXjF6hz1TjZ1/KoXPkuoJ7jOhhnN5lc6f8Y8hxiHAA8InuOowJY1jo2tIljSBTLSEH
ii5TjAkFeYa7WcRkv2bRSyHcJWPSiehxDiGZaT/IZvfoiAjsRBI4x6BpeVaMGbxPBWoOhd0bqWAr
Vh+z6Ckz5uY8oL7q3FVF5TGJhhqnsrHf5OLO6Y6jepG6FxI/Kjla76UzsuCT6A29ZtsLqfxLLUas
nRpz/mZAz0Rov7Y12idsP5e2t13CbLr8i2IphzODCATNLJchRwE32zZRx8eevdWT82BOn5msOq5F
P25LXHNCS4m8TeRUKzA5hvsCkJ1mk3la90T/cW11tu4/m8b3VGZqo0Y1KJ68HthVNHYnEyhnrhYL
5kJEuzRb5/KGt5oBEG4QU+LFmbIRXRcf7bArhbgg88P81jbNi7oQpGPA3VIHCDKQ04/GH0B5U6pz
WD7VrHMjWnoYbUAkJ2IPXjldKDcBsQrVIGeG0LoW65CINOp8Haa9fGhz667vnm9bw9rxmitaDvoq
MIIBUOlrEaFRDMwJZxFWdVfNaQG0VSQxRraBODwOFdJhBwu9o4PxzqJ3cOoJAuGVLQS7LiB5VZxv
wFlzK2v2nZIlKi4RGajnQ7El+nssfzcSwTlbsforMfNnLDYQFY5IpxbEtG23C1t23+rV7xatkLeX
c+U4X4nhVrPtpqpPWohJG3LWO+JaiUsfmeWc6yJ0HaQHbstbuRkxzQg/8FevtsPvHtpg5Yo0uOqJ
Wb3qahHE3e84jLbScIFJuaz4cJJBsJSrOi5kzr8vllLSpcGoWnV2WX49XWr66LpambikFTSBr+4Z
3gmIawHyojjcYpZNnUXJLGgYi21nx5t+yg7VFAneJCIxnD4aqyNrkCGGAXLFfCDNJo13t7dp/lLO
fWAg1DBQ5cBUMCKz6yVrw6rMqW3CHQ4gqU4Cp0bWyu0RMgkRula1cWY8MKS0QSvEXShgD8KRmkWx
ePA7c6exzktF+ZJ1IeCZnCnbLaBcX+vTAJ7Q6g0bWSew+qTqy6iprhEJbv41O0M3IdBw8JhSQcN6
LSSKmCpFHXg7daJswxiVDaJTv9JH3+kdr00ZEqeJiBBhTTOMbVtAY0Loh7fAtVAymHgYlxH6PVtb
9pw6q3zL6YdNok0C9dYc31IS55GmyTInk0K92NG9stNPee/soxxMVpaINGhNKbAsoB1grqt8eQj3
qRSmDkUSuGRmMMhkWxMzGGtHcBuvWTmmmbB64J7HK47bsMrqnLRIkAJyaO4m41bHKtpH03JH0RjM
2totJXH3fixlUzgyKJRLm4mprml99E7Qa5fbx3bt+l2K4YxBkVQ5groQY0z31uBsi0I0srGuCZgc
5qNkAJbx2t7SLMUouYaMVpb/HhmSt29WFwz/mDIZpxQJwL+lcC4uoYpWxXOWuCsfim4/xgETsYqp
a5qAzgOZHTSLY/O5xSpZn1GZGNDEhcf5WZ6Sp/HwLHnpke2MTX1M9tYB9dx71c3voo10fJR9xGtv
t3dszdKXH8EdqiTLMCI1f0Q73jHjVeoSD3hk/5sMbstqNtS4cSHD1jd69D4oDMCl7m0Za77v/0i7
rh65cWb7iwRIIpVeFTpMzjOeF2Fs71A5519/j4z7rdUcogl7gTX2YYAuFVksFiucg4I8eIVB7U4p
n7qaACQ9WTbupDhZvld5dDWQ/DIlyS7LMjSM266tRTJWWFEsQQiKrusQlKbzkZhRNgk6+6FXPFS+
pt4kuDbqvHTbhnlmFfQ6CmKSpRR5jK1IbruGSs9YpcJj1Ll1g444QATlP4ZKC3LH3g2WjNJbpiG3
cwBrBtWOiVWdywpMynT6CCulPWZD+1YO6jfVYWUACukbAF/bkg0Vla4wrgrOLRWVIw3/Oz3oyRAl
dQXocA8tZDsSx0fN1D1tKILB6g64bJCNTHyg6DwMA9lFSgWs3g9VYXeZbLL16zklaBFdEe3QNU9x
0Z1+yJhFeRVPSDJngAIe6DGu3hP7zbR2f2PBv62JczmK2qdTVkHfxQKDoVohX4ghscHPLeVjKsNv
aqldR4asJ/CrcqjSUKzwmtoFQTIX/bAl14G2uV5B4yVea8Cbc5fYa8LP88qJ8pSQYwKPCcKQmeCc
HZ3qcjJLaJfr5rWamui9N33g9exrJbnM02+dnR+NiQUGmw/M6H+cFy88Nmv+EIlrzHTxHMTmgGk3
MOjgzVT+6NIcJyXe6WxAJPGRK7JpUOGSboRxdy0x1DhsWwu5MD3EQMFLuqRHpwW8NVC0z6slPJ4b
SdyiGmXdJWYDteaIgpUFFB+FhXDcOvRTeZt0qg9oCxecOMF5saLiH1pOfi/nugKbB02BP2GuCHKj
pDroWeMlQCwzAHgzONn1NM9elGp3DIAdeqIewr57zCvz1orHzlW6bF+nvasNMhgZ4Rb/dhd8D2g6
D1kz9uvxQcEgi3YO803qh6jezZJ8kPCq2UjitB+txim1CNrT6Z0SN88OGYpfaBIJWeGCOe/8Ygsv
6I00zgWXM2gnyapXDEoSdX4LkZ7WgL/+36RwzicaU0MxstWSDBcE7tTA7EQmG/oWmutGFc6Rks7o
I2316EvfvRGnu4p60x/Cl7CJQDwQB3H0UWA69T9pxsMGdLVihiBmWHPuuk8j3QNC2L5SOslRFEW+
AFdYMWlB3vFl4MbK2spwUjzwmGXsxsQ8JIsMeUxsCb9F6KenbmiaeGIK/Eo7sIvEitDNH72Ey7I/
v2BC97XRhJyKKQn4N7oZmoDt6di01bU2PGiFjR4f2RSoqKSLblkKmkuMYKOpjLt8qNO1CokcBJ+s
d6fJXYwHoKka5MWib9Oy68NbA7gHdHD7HlOpu/N6SqVz6xkhLMeUCRTVkUgr6b0ZXUS2N1aXehNk
/XcTX9K4VQZ0LbQIjhIfKnQiG9W5VW6tse6bNSEA2g28LkEDvWdx77P8uXBcqkis8+u8EN4z25Xm
7iTGoirK8aT1ouXGGIIKPf/GsF/iBuHbA1EeMt2fkj/FqfolE73Q64EAIflqz5tbQnGyESRpkFmF
0bFoBtAotEFhK/seKp7fS6HztymCcJBpIDXLGdIwG/kc6kgNGBGQWxAOKz3dZ3jILPQNseXxvDTR
CVmnecAJpK7QmZy0uWTUUGiJdwWxWhdAwD+72lnBFM3YXXTj+bw0YcIZ4acJckZrBVTkTIWBMKQF
zluGEm9F921aXXVtXfpGB/DGIZnNfW8CWz4GvPhk96VPJpu5Vbg85mZlSHzD13VGKAyiGnApE9Sa
eWc6lg1QO/o686g9BvqUHU0nBSECdTPyjU1UYrVfHd6pNO6ALoM+JEkDad0C6hEdHDTWXT39cTJz
FQKOEbQErFlhzkr1KJ2Y5cQZhg/GH+NkTne2NTxjXrOUJHsE2sBYUKkH4wBFAZOzGoMq0YQwOAM9
4XvrMLC+BKaMXv7rDQuIVcTxa/nDQnJ73b/NkdN6IEtg1gzH3Pyehccl80f4cCvzp/SyLF+nl/Om
KVIJfT8AmUfGBRlH7kJXOxVpODZnXjoHin0w7Mflz7ukALX5WwTfh1XpI8APK4ho6uuMfavNQCkk
F8FXLQBKi+EhuA4csS8wh3rekQkBO7hdMueC9rVHa+s6k2YoBD4Ytet1qdb+IVBHcqvVJWwAv8iA
MkD8YBcf1XBfTv44Dx46L6MiaBVlLfmd36GvrgoykdzGvALBwDffQKHYehSXIWQmuae1j7HduCWg
w8fwP8pZv2NjeJbeJ0wtUBSbLa/rH+diZy23DX39b9pw5l0lo2FGNrQxssGNgBCYa49URW/L03k5
Xy1iXTX4XEwdYHqa97h1HJWd2q3aZI/jcF+otzXdnxexfuppgeNUBHchR0a1OED/R3bD+s6so9b4
rERD0uciq+N9DUxxPgE0g04nQP9/QeXv2s5Q5nV4Y6ruWeM8qHYvqToJJaxcE8iU43biW+OIlkRh
HKKk1oP9L3ml5I/jCGiA2gJIYpGkQPHk1Lb6qJrb6Vf5zHpuyQ7EcC6wM4q4+wsb3srh3kD6VKBr
eETy2sx9lgH3zXpmGcq5VKKPaL1QPEb5FplfEJ1yF0Hf4TVSAZvaa5xbvfwnG3XJvfkrc8wZF5qk
cdNgUhtomg4XMZiKVanTgNdcBW5s8/iuMxdcDEH43u7nABjm7su1fkF2RoCJ08V9zTHtMFwwH7kC
F9kQ9Gl/hAFDp8i8l71hBJOMSBxgE6kGFjIEUevR2ziKBvORxVzgOdYbAJ+cntQ+dMGmBw4xtNmW
147zSc3kHuBguzS5V4f2gOrpU68TX9VAZMlAn2bWssev4Cwit0ccsDuuSLf8cW/6LGwtHQ+r0Mwu
w6W/bGJtT2pjN+NYzosEjFa4BNoKnIWQDvcOHxeXZZamowU7a9ql+jZbYWq7ANSydHBJZG0GiAaN
grq8r41DoeSYWqV0sMDSZo0XrGZD4PRLZoNVcMbYfQd+XoBPJ0P7HCI3fGeUA5WhvAi8Ia5g8FCg
TRPpdb6sOAOKvCPKmHnxcpjpq5pcNbKmKKEIuA9wDdvwuDzhBGjktAacanhrTY8o5s3pFeLp8w5X
dP1iUOq3DO54z4ZWs7aFDKd5W94pdhfdusY/evzeD/cZa1yjzyUyxWr9onHDzBThjb2uup6WSEx5
RnNk7DM2Ako+zqv19R0JowVkNpjifongLt5QU+0cm555bRiMyiH9bA0/KcBxHujtXwSwW1GcH3Zm
lkW0hygHzN5MO4zxO6p859URHMUTdbhNSvt5bDUVMgB55caZS62X2c5dR7skMi8pCI1ORHHhmGbV
TahVEDWWPzTlIms/K8DTsv0fK4RQf6VYQA0B6A+cvwsXEFbGFL5lRunCDUH3qywAN47Lq0npfhax
DFRUZOYQCL+vg30AwSZ3u8xWZE3MXrMaShO7wBjwR9JfAQnCt5bZb2oHmf58p9TjHtMNMte2/jh/
8QCRVqM2jB1hJyccw/AtSOTwDp8Gx29G9aCozs5SMdNjGDulJ89LPOJ9jsEe/Wmo2B/PkYOvxqHa
+gXo5eXrcQViCEBw4/VjsO9jZLt6K8tYCWwGz95fLQE2Giv5akkGotiaDCEqmWEAothau5yKoC/e
ztuMcA+3YriHL6A0FFVpsIzqSwU4wmfyXf02+yicUObOEgMV+KgTlbhYYSoirTMYZA3WsZmABFXf
OlKOnfVHeLsgqJ0REAHjqcg7wrZZ4qVp0SRSGNMuxVSny5gDSLJOm/fg0U3dwhhTPytThjRUN92g
4RzFBG00LoCseT90i5Rjc11C7otw+wKTAlk+w/zSur4kIzBhetwGcw3EU4Akoermhv1wadWmF+rN
wXKqG8sm+9kIryOL3Uf1+/ldFri6lV8J/+hatOavVRKHI0hqE7xs9U/0NLi5fROqyl3vjOiamPzz
wgT1NyRsjJWEGelWkDpx20yGFg12a76x0kLiYtr5ygmJFUR1WX8bYjPZ4cVz27HFutGJep3YiuUn
Syo5oL/2mVt18BVYOtwS/BO6xU+jv9CwIzD4Rki2VObYefaQExUYPzl9UpxE97u0b5iLgYIiukQ3
OQ5ZnKRomNIKbTlaVtI8TSTtF1ABW/TDHhjxU4UsPUL0PL1Q67mIgnTBL7ltZ7ZPpRNrfhVWUeO1
YNsN2GLmz7rZ4RbuSu1J7ajyWRdtvQcPk/5ihGF9yLoZ7KYRXa6imObohghDsHrkdnbXs0bK3/D1
6AGBDeBDWAmkhL4C2sWWOsxajKOnL76CN/k0vQNuW/KskUlZnyObiDt0ihxIUZASk8soeexHNFjO
kkDnq1+EJrh2MKEEAFyQYJzKqJq8DBcHMmrDLRaAXCAFic7YCOWW83b89dCcCuLjA6foQs2CoEnH
bKPyg9XXDgmWxq2H3XlJX1NpgJhGmo4AohU5If5RoIR95iwWXBbKYUZxO8R+Zz0O5Q2OSlr6Vi5J
QwriOAOUAOAaXN/qX4gN02kFqR1AMGzrAJXQrbvC+AG8Wz/VGre3yW6SjdYIPQISkWR9hazdotye
JYNJx95CWrmfA8e+J8wv+tfCeoqGj965j1Esw30jRf77ao3wd7AUC52WwMvhHz9jps+GlaGqMkbd
YdJCRCjprdlQyXKKtbMd0FuhsV7F3N6pRSboWm7GNUdfhmBgz7+3M5qJLxfHZRPakALduhgAZVNp
f2w1UM8BpSye32jl4OdggGxnhWaOJK/ZPS/941RdsOSqU9xUeVabgyZL7ghqA5i6xEikjqQ85qv5
bri+7KscgwNIyHfP+eBPxFNTP4yDLnWt5I1kHoNU88aWkd0IchgncrlzmOhRoYw29ASI2j62psM4
yybovh51qIakEhYTPSNfKqpNN3Z6VmAHgVZVtcd6PMx1vo5Klebyxy7yVBQXb6UlQ6M/3uWeDUzm
kZngLM8AD5tJjEOmEXcHswQQE00EMaCEd6vpbkrfnLz0wvln1JcSlUT+BO3TKGw4cCjUXM/hxuuv
lfYWTPe4aTEW6zw4ieM6xn0TPvYq8iiyIvtXYFFMxZrwJA76GE04Ts6ZaLUy1A1ZAzyMrnRgbKge
9QU7Fyj1fRu+ADxKodc9+5hLL7cPBM/U6iayQEaY7O3hUqU/G6V28+oxWw6F6cdF/nDem4uWfvt9
nL2adUtSgyHwiDEgr7rDvGuse9J+72JJiPOrjMOHOHCnK/ovOF7QQXy68KSxWy0ysBINbqgi3mcz
OtLcOmrcLr2vzdmPNOKmXRFkJTx79l6RyzL0svqHQS7S6aWwJ9ecPNW8n5jk7hQUvLFJm0/jzLzX
QTc3rYtQ55ezmmPxA+TSm8QnzlOS78zEH9JDqfgZy/3iLwo5gNSAeLSIm/qXZska+MchUveZt0Sq
hwqqG1JvlDUBfb20oeFGyBqnbKw+bSunAIYEbheAaHeu0e0tgNNHT6MBbMxbXdaNuf7cl73eiOOs
vq5ng8UzxJkGIKVNl5KbCcAEjuzZKbJeJCBVwzQRXaG76lStflawryW8LUkHgEocm+UhwrOFah+Z
DPxQ4DdwXf4anUJDP4ogp6KAfZLkMYWoOHk0kRTLrcZl5S3T3JR4GL4/fywF+3UijduvMdFZpqw1
0TQ5LnUJGKEIo1TUNXU3p+8EwCRAlTkvUhCAnIjk9iwB1kxhDBCpNyRQu94fy2tVZhiCDTsRwrmb
ZUySsFkr12zM3Tq7QByMZXXtxh9qSaSjC3cM5wkZf9RG0GpxumN5kdCMzusaZo/xdBzjm64gAETw
DRbQ4ilOgLA+/GyLn7F5FQLlmQB5lwILV93ZvYe22o7tmjDztT7AMLk3Zb0bDTtEFCkFWcbt6Pz5
JYgy+O/P5ZYG/rEv9Bi/36A/0EGntNbsrfr7qNiB9fP8VguQV5FR3sjiUnyNjbFk0GDhwq2/l4bf
Kq8x6kdOB6z5ozoHTbyryJWjBXp515kX+Vx4tf7gGG9ZHu0r2RUkcr+br/nC5tyqWTiqKr7GwTKj
vYpdG4NnpCrwmY9mAfD78a1vpr1h3BW5P05/UaLd9h/wxXoFOYF2WkPTsL6bnCegFQJV62KKJBeg
8Hxt2hzUU3NUllBx2hhiivYtbkafVYcCvCvnd1bkN7bZG85vVGiUBj4LsjfEPg7zP+bwpBOUni8A
QFbau1jdnxcnek1g5hOPwZVPDaE9F7kNzhJNo2bgrdTEXh+5WfxsgX0+vJjo4k7OK0FKpUOII1Hz
K0w6Al8VQBUoWwB4BFMGp4tp5crchKWJ1h+3fek/8oB8J370s0SXmhsfAeHKfkZu+dpd25cyPD7B
PkI0ZmmAzAHUE75dJW26OrTQOrJWfWzbz7v9MAXnl1Wwixi3WyncVyh4YLqcalflVjXVsYLrs469
zt6ZIOMlLspmrhH78EWJrAVHcF9vBf7Ku27CA1MvGq2aQpgNTdwsqdDqflz6q4RI8uCitdso9suc
NnIGFRAVNHfwnlBAy2ohmTS5rewMyIRw0ZxV9UZRwHN7EUYkndAjzusoI8ES3GMAFUFb1NqyAkvg
7pbUVJacpLA/1DOvWhAjkjq57MY4KNep7iGRrJvgKjsRx90NwAUjTFFhc5n+M61jsDVrbqYEtX1h
Yy1ls+IyaZz5NUaPxqMC0nTTb5IPDJy4tDlMqW/o92n/ed7WBdc0MldIe6BJeD3UfOrTMjKn7jqW
epcoyu+HXfZU7ueL5tgG9tHxlOfYo7fsCiObN8o7mnSCap9c+XA4bhswSTL4q+Wcfgq3zKoamkVv
KUDRaGs8Ni46dNgWpeSe/3rWIATFdCQEUVgHOs3p4TaWHJWgCfrqKGnT3q+VGMHkg6Uczy/sVycC
OQS9nyh6oUzNhz/Jwkq1iiFH0z5TUFgwzAS96kXiDuZ9bo1eZEguOLIerNOo/1Qit3x4VydaGEIi
uX2PPfLWBo/JMd73wdMPx13e4ocfeRvEHgiKYrfqXOrH4LTILspHtlsCEiC1t5cVWL6e09NP4kw5
U8dSm/N1scOgKQ6Dc9F23xzDLzqJ6QhKU1tJROWud/ToVGOxmvFCTYIkbxgCYbcL2bVGkmQXO7mB
yKkpf9LIZA+RZkd7s3fSp/N7LhhAOf0KzrjUWWPjCLRAb/QavBqCyHOC7numunezDzxSP8axAWme
DPpXuMwUsy02cHCNr2iGjdOQXEX2uauvW0wqZPq9bX2bDL9uJJ5QaNUbSevp2twguZGooGmHpBQM
TA4aFWrTVdEhX9JDNL4O9J52kuq+8LxuJHKu3qYhMDsIJBJrDxrmRbdQjrgNq7+oRGHvflc9+HYx
OkXFNK/1CNXyYtMztNYdBmCHqm7Tf4b0QY2fJucG4zTnbUa8d7+LLZzhhkxNmFms+mmAqAP+pHJn
OkHhBOooeZEJ3etvBfkiuMYagMSUkKTQwMiux+VOm9/OKyM+hhsZ3OWvKUpl9VGEWZAVRagMciSz
u6UNnDBGY/8zGJOV+TjIUF0EmpkazB6N9oB4+jJ7nUSEDXYaI7ZPriztLjPe8j+POJA93IjgnGsM
3OFknJGjSou7Tr9rhue69BbwDPYSNy5IWZ5K4nzmVKMTCSVCPETf0g/qNaCtcIcX5o07dkVu3Hr0
qBt9XCDmuW0vSOJ+fqrvmST/8av/lrtLkCxFARD3JBrr+cL4DGi1FSkOAZbmkt6le/tC/agzN30p
wXhbANjyYvqc2p0ueVkITsOJXM6/1D2SlNYAuXZ4l6mPSe3Ztkfh0JP58OemeiKKcyzoXbOtysQ6
29lnp7yZoMPxygoI+P21Vr9oyTULe4l2Al92IpIzokyhFIj00A7ppFF7W9R941wVslrP+ivn9o4z
oGFO22W2oZij/ZyHD6L4ofNQRw9ZfAh1iU8RagRoxrUHb82hcg9QtR/baByRaaRIFAyoysWtxzLQ
W0t2S3jCN3Lo6b2TjoNO0g5y2HKrG35YPQ2yWGX9CX7ZYPDwIGsy2uADtqKzo1IP0W4f6ujmVD+J
LNMsFgDgReBKogGKf1YSG9kBa8HYP9MAGp7qj4tRSqBIhCLQCblWptDYxTdZpZFmjFB69VI/y+rB
xPja+VMj2u+11fJ/Ajj/HnWaPi1Fjs7B/F5FMV1Pb63sIZKFc6Lt3orhzKpJQNO5soOCveS4FC9W
7SahxKJEnmYrgrOoiIFhfkqhiV2+KPE3B5SEChJwc+pmMpBW4a6YoCizCaAeNJPTxk7pqLUq6mtG
fEW7ymvzWrItMgmcMimClbJcq8odrgTkgSpDEoUJN2Sjwvr3TdzXdBVyeA7aAJToOaZPZAaw+ijZ
EaEMTDutU5dI+vGlQTC6g0F+Qgm+nG4VxbfLK5J/njdfQfi6QgH9K2I1740aWcPalFYQUc03ne32
jk/Rz1Vd18qhr2q/sGQDgCJfDIxxjPdrDmYc+HsU3Q0ayvLIOkbzrjZbXy/x5Jp9xbyCfwb/ucQO
hEa9Ecfp1xkO2JbXVK7dXI3aIbZeLOLPzaGSdVSK9+q3XtzlOQ424NEWCFrZ85J9jZZbKjE5oS4o
Yq2zk2ulmLvG7NrJMQiDhDypnsbqOY6OlKEV7zFJJBGXRJDFReB1P/Z5XsPxq/NhyJ8QtWaVN6Av
y5QMWAgX7bdGFvc6ZCCi6jQ0vHlm9KpkpYvB6cCRIYUKPbSDpmtgRGGyhrc4Fd32CXBfYOLEpRjn
a2xf7THKLokQhR5nI4azNK1LEi1iEKOr94ryViv++ZMqekmsgBjY4pWNAoH96VEtEzMpwrVRoF7y
oFaiSztJfRLrBy0aL9XxZioK9JLoRe0WTivp9haURJAlAAMq8sxrExzf958UJLbsboErutEu8z1S
vr6quCjc7snkhgE6ySaJyF8Dg3z4sRW5epKNa4KnAON9C5H6vjjGD0/FkbWu9up4tV99Inuwj260
e+2deIrfKK7y8/xyi6yGIOxZMaHX/7jV7sANQJYCh22yb8sUPK/JYVTQ83U8L0Z0AtCHscYPyMza
PARs1A1kaW2cgFLb6+E/w3w7W7L8s6Aogs37LYRHfAWxTQ8UIgjpKw8tNL5uX4fWN2rtHcPTUM8t
HhJn32aSwy06EFup/OGeCYq2q9S2uIy70q3+fMgQalk4CDjbgPjk8xONPizVUuFAdJNi9h61knZP
MF1eg2EnNQHW3KtOLjmFovsSXK3gOMGk28o6fmqUE1k0lEggM+xAuOZiujoZgCuq1GC06+y9Meq6
X7VVfA3KcOT25lzb/4XB/Faacr4ZBeQ2tVel6/Ijt461/a2XsdCLPc1GBrdz9TgA1XGBDM08Rq3m
jo2B5pO7rLtbkCJuQ79UAlUPzismunRWYp8VYw2PJ7L+fXPcs0yxSZ9BKEUolZGgxqELncxVshe9
kARWwsO9VgiR4UeWX11P5UaWmpN+cJweJbMm9pekCJjS1W6U6YgTDdlkr/CIb4RxF8NSFlk41Rhf
Uau7mfrd+Jzau79YOwf4BpipALo8D3ylsMjKimzEhtUFUHsU17I/8LD2DBMTmCCdPS9NeAZ+S3M4
E6zNukMPDBSaY/oY2d+W5o05y31eqJdqYSNWwJQAlTUZiq+DjVTOKJvCrmm2QMflVo089lAM3pp+
uXGC5Sb24iN7cvZAVhv90Y+C8KY8yl56Qn+2+QDupZexWtEZuLCBZxi5a9g6yDKfgioyPNpGBOdd
LEXNlSnByk47bWc8Rk9R5A8+vaj31SWGKZfIsy489k19a1xM7fyVEQG5AiMOiM75bGieVwkxIwin
ySdZFHcZXWK4TvFsyBDIhUcds4P/k8StJEqHU9SuJ6JXMTbSuqbjkfh+GFBb/nbeVMWSgLKwhixr
luH0oHfo7yOdOSHzg+4Nq7tpam+wn9DgO4SN5FSIjvmv9l5M3mkrRuipKDO155jkq30CtiWtxqDu
kQ3QX84rJOgjpsBpQRfx/4vhvEkcKUmpNxCjHMLr8kMBlsgDbYL0avSNO7Qk5rIOqfUH+TAMWGwY
u0UCZe2yP9WrVI0CENMz3urWR0I+JzSG1uFta0oSNaKdwkAY4D0wYgNgXO54920/sibCTjHlqmdH
Vb/Jxku9vO9NyTSPMBraSuKsT8UUZh91q01o1X5pnMukQ6MRKQhQ7qre1waApJT1XgdgytS2Pyvj
7fwWChcUGmJEF5kveMrTBe0be1k6Z11QILs7CvVZHXTw1ezzvByhQW7kcPGzrSgZuidUrKh9mRiX
NNkpUsZs8a791oU7X7k2LxgDRYyu3pv32hH8nvp9+w+yOeByf+wsX3kOmbt4sY/sRXBePdEtRH+r
R7hbKJ3MikQxlnEaXmcHcyXTIQFMPiOfMyqd+nyjkr+IGtDljnZ6EPygiM2ZqGXP+qiFWNAcVVM6
e6b2GYH2Ro+985oJFxVlGxtdguhlMjg5+Rz3emLAQNPlgHaHKn5SxqCtbg1ZXlxoiWsSBvoghOY9
ftaztmSJjpOQKUez+bSd4YeTAVe2qSWnWyaJO3NNFsZz2EDSqN8D/5Tmr2TlX2WpxCiENyjdqMTd
oMj0oP0y1KBSbV8vQ+kSs/GGInmuWvrQpP1VrFbAD3/Sq5ciju4w6eMq8RKM9jeK/MNcNcFixp5V
J0c6/Dk8KVz35tvWAGMTdfaZUZu0xrcBXb51gopeqxGerg/nrWc91l/8tYmxFoScoGHhM96sdkZd
G9ABZ0/vWf85DN6SHNX6Yq688ed5UcKiGGpz/8ritjUC9wpQxSALcGFveKbfoiG19WyfdT7CMR/d
umHild9lo9OiSAwIpaB/QQBv2PzEF50TbbSBweql022p3QI4xT2vmNBcNwK4nUqJUs1pDQG1mfkJ
uZo7P6vJbvibrP5WES5msPRyyM0ecoz4Pc4X10BCI/1+XhehN9nosuq6sTqgcgD3aZUx97mbpG9T
xbxUiwBb8WDLmiGE64ZxMQo2LZuip+hU1sgG5BlmyGoqAEe/Ta2rgp5MVtwWWvhGCnexgTRrRDEJ
nj/CkTWToAtd9Hj26p0d7qj9dH75hNfMRhh3w6ksG4m2jh/H6nWIzucWzdc7R3uKmNc2hzr+dl6c
ZAX5VE2BJ4BuzL+Cg7e+3E/IcpEnJuPyECCbwBUhLF7nqYGmxaeSaTWTJSLrvZ1fWrvhTQ1ACpiA
o8+d7wq3vTP25mPvf8yujMBLGJT8FsynlrWqBM1mCcGtYu8XDaQHZncddtbx/DIKPcRGDHeFGjEq
iyGAPb2orzGnULj663kBwhzJZgUtzvXVhOQpBb6Lt+iftFfdujmMzgulD3r9GqEbEvyetozFXbZt
vOObokE1aQqhRoXbDJleRON+GkcuHj8+sX6CdHMXFQ+9iReI822KQa7ev5Zq8TRgJLpOStBMjM/n
F0JosJuV5lyl0qvMqBg+aUhGpB0eqwojCQ+NjExKtKEYWENvK3ozV8SMU8+SV10+lJ2JXJ/ux0Bi
y5dFEnUJX1YbEV+OnhEzu0QixWM3aTC5aLEId/HzsgfA0U9MQEjZDaUCOSM1SwYOhrWtNbnqP4tj
eDFcYogGKEHLp+oCCUrZ/flWbRXkTNZhqdnksY01HF4n1Z+se816A27rf5PCRWBhAnMgNbSas38m
QHuw1O2m9875PC9G5EhQzzfWqRFMD/MezBzLNkFnEIJxpF7x4DDobgGt03khq1XxsdRGCO+tbL1S
I72BkBozQTl7dGrfSe7txm2Ty7ZM/GqQMTCI7ratRM4mVJ05mLyGRLMGA4PX6zjjujsXV+PPtJCV
4SVryPsw2+kHfR4hTCmf0t6fhmciuc5E/Z8mkNPQhIkiLFr6OWvoOoU2c4+srtG0TxamOw/TrO+s
enkDNHfqpqM97qe2mf0YmIsXtpm9jWWNBH4SOPEPoGRcGfm4I9PSSdo2RVHRyssFfq6Vf4yvPDp6
TyN1RWOyBwXZyhjYFiFSzR+J6XZWcN6KRMu8lcWduwZ9z0oO6mevqkcXPWbe0vygsl5GkR/eCuEW
GiERs+cV86mY0UrFNL/MhptcAUnAX7XtoJ6EDBTyQSvdwqkvRthnRy2bcPVpvgEagqj4OL9gws3Z
CFh13YSsamIzx8ohgGnoGcbAEOljNxxeShpohYycW3SzAGrFAqMUUDcBjnEqrLfprMYTXZss3qvx
Rz1KvK5o97e/zylTRz21WEjwIkX6lpHWj6ynbpIBmImWbCtl/ftmyQoUjsMc84VemRwHYx+qmDkd
vMzGC/fx/OYI9QEYBaB2cBuj8HYqKRvz0rbXSaeZJl7d7kgf7nRL4jeEm/JbyK/oa6uOEQ56q0JI
iIk029pHw9+kNS10hhMdpoyqNqdGAXbKckpwTZH6sIBxt3CL6SH5mw63jRSbS1IVloGKgQ49dLbL
tc8JIDXnd0NAvoIH5ErrCwxJDJUanB59b8C/zJBgojRX0CNyC2Z/G097AJjZ4bFqXnFC025fMXAQ
4rzilXn+C0SOZ/MBX9hfFCVpMPSxplMjr7Hd0Hwu27dpOJ4XIza7f/XkAa2ZGoOUt4Wemha5Nu6G
7NGRhS7CQ+SsHCsrZDhI7U5NO5xJCyBrJGgKoAw1j0Z8VItj2QaJLHcpuuVBrfKvIN4n6OXMkgjp
MGQR9fF6HJ9n5UC7tyY/UFmtU1+vFz6I2QrjXAMtnb5xagjrenfZWY+OG4O2zDUj9+7KfX1dPDe4
CgLTPRBZnUd4ijdqcg/1sUyKbLYgOUEddwGARhVLrnFhb/hWOc78k3xMHLDp4Rjf9rnfPiiecqN4
9Z5dW0Ht18fKC9wpYI+jXzzTK+bL3rPCJ9nmA3jzL+wGtHoKbMZ+1x7ZTfkCJKvOTR7/AXb4nXZ/
0fuN21zL2MQlBsSfhlKfaDvbkKrnkdumqPle2f1V3fk0fc/Mu/NHTyQM3OFgDUS5AglMLrRYmEOz
fnXGU1ruYl33ess49ktzaDUHMB2T2zWVpPlH6NZsgq5HlJ6A/fYFc60L4zjMEJqWsRcS1UVNmZAY
eGK3YX00bDcO/0Gs7Cb1TapfWanfyUjfhA/87Resxr25ghS7GbR4wBew8kaf/IX5xrirsuuIXTew
r+QhxIP3/EKLZSJvthbAwL3Ev+/RrNh1MagGvRzTYSNFpfkuru6U5jIyW2DeAqGgTF1M4kvErhvI
e4hfENrokVtROTgPkdl2kRcmxDoFUX5W6dKilAKaqX5S8mPRrjMHaNPe15gC9qwkIXiQ6CMeqfai
4svQ9jL049/0U67FQHCKYaIV7W6ny98nS5k2Osu9sHloyWvWEOy5DHtHdHdthayuc7PHerHMXR5G
uUeVwI4uTPsW4VIyStZX5Aa3Urjzk82LNSgqVME7w7Vq4lqy1m2ZHpythqqWq4UGCUZ6P+bIGkIG
ddxI1qAguiAdwBKC3WI9mHywkdpqWVcNEOoV1rwklnPXaMoNMadLIDTuW707nDdM0Z0PiFJk+FF2
wygu59xrpF0LZ1nHztXSLbq32v6spJjSwt35LYQPNSeUEOn/kXZlTY7iSvcXEcEq4BUwtsuufenq
eiF6ReyrxPLrv0Pde6dtmbCi55uY6ZinTqdISanMk+cMLqaznY75rakC/iD5/ivsFqiwauB2B9QI
TV/xsVnFAwSnIvhBE8gOesVv5T45jIc6LA943CRHezPgqpg35I7eyPQxV9vdgCVDLwOEZ5iHFBZR
Q6HEaTrERkUhWe7hgjpmt83wnO2zIN0Co3D9m62GyJ99KxbqrAwsYXGfFCj/gPAg/sFAF5W5P8v6
QTp6uRoef0yJBTvNnJwhSeDZGOcB1CSPyUgDfRwkvcvVAPkT9OINnxVJas0RPOIW247a+Djj+ru+
aKuegF8cVARQpALr5/k5RLTI4nEBE139wwA5RUY3Q/z1uo01AJW9aJFDfRHDBOAuPDdSkLzlagNm
tsGfQ/do+vFN/Kvd0S/xY/0dhUfjyak9/Se4l5aefelX5T77cv03rPh59hOEhJCRLrYapS6gXDpF
pjdFqvoAjsrUDsyyzJPNdWtrBVZHswBmwrMBjM5if1s18sjgJjw2i9RLFVxe1jECeIvZAOj49Zx5
DqM7LX8w2j6ECp9kK6zkTWfmhdtF5XqakazFVzVDBa0p8BnywMUwjaHeq4okE17LHc6sCbdMh0nW
LEtgzTCeepQb5n4DIl/Ppm/MwMWOAtwx6v/F1XZmVLh4rAns+b2OFab1fR0PSPJlz8u158uZiSWm
Tu7o2HCqQsnhl6I8RlbYORuDxoGp3lrRe6ZsklLx2p9GoYQp3dDkC03ZMqqAqo5vA7WdHAbyQ42/
Ts2LwyNZgC3PdyFxwoC5BdVTyEQAQyFsKQxhFw0ERwsAq98KUOXxb9YcDrWzLdoXcw4QfBjakc5l
r+wiKNlCO1lbmusg8D5fESOBxBR1sOjTjfrL/LqoOe6awPKzF8tnB23fbAYVmHzJZlo52PGMh8or
VFbQ2xWrfjRV+lLRsXfHcNro36IPfTODRqGowvhXeUfC4t5FZO/TR9n1ueouyIgBCQa7jSXenupk
Ro2GQW3o2nmp8Uaq27QPrzu36hueNhhJQknTFlmDckU1RsOGqkCnG1t7/KHn4RR3/lhux3R73dRK
qvbJZP0/U8KOaQAydkgFU1QLcgWTKDu33E4yidqVO+vMyrKmJ5sGbD2923Sw4mTbUb/voMBz3Y3V
j3KyYoubJwYgRF3pdQIDqQ6xj9eEhzSRjDutZS5A9gOZhKEXDFyL86eUtiDG55h5tBN1gyFeKENv
iux7FgWJdjQwm5yFeQLpZlXW9lk7S88sC/eUYuQgYDSWacvmkaEtXgDK8h3FQfDyJ3UA5mtpeWvV
JGiMAewEagfFVeEo0dw0yg2ORgmqNDkoscHTwcBG23v9xLy0YKAJwPsh+OuviOmrP0ZFP1UnnbJl
mKCcHyryoGq/yfjjuomVS/DMhJB+tlE8G80IE7GDcTKvtT2yj4+ON8lkqD9xk8JhfGpJbNZ1vLcG
TYUlox5eLNbcpNHkpZgo7DDDnvVG0Bu/2/ydaM94TTTkWIx0oznA3TiemoEJ26L7hJNwKqDwRF71
SIUC8o8E7BoAUXrcKh/GwbpPQY5zfYFWDoSzny3kfmrCqWZ1+Nkc9Qy9CgftzQVespSc36vfAWR+
wBRCoRCowvMNG5s0qrsJ0zgTmc23xHWLjxhhCN5I06B4hlg42fuSgKRFhS6dbAzz8jyClhAGyJB8
Qk0H5+y59SFvCnDRJEBs5c+VeihziXeXx9F/tIoWExZm7wXvCl4nbZTi7+/QqHWb2E/VLHTV9+uf
agVdCDMA7qLOjj4dbJ27sQA+LEhjg/YqeWpBQJyFqrEdoV8cxxiLubfmoOGe7R57v3mxTK/3fd2z
6nCWHY1r7hLQZS/qgcjoRSRqT2stnXS421S/qowc+0nZTkyXIaUvr0WoLeEfUF4QNMbEKmOfl1qT
9w2KcJNnvahbHqhvxU10tG8tCIh59m3xs/SLQ34jo+/5ZEk438uwbIMNnICGy0Xn+HyhZ1VlSq3i
AB4Imamn4Hn9WwPc8DBVOs88Ne+B5e+bGRqildFBni8H28JcaK0RaElSPWgoTd0Du9UlYLBwOxIY
Q6Rvhq7lQMgTVpSeoufQqOqbjL5ENutehrnCtzPUzNnpUSq7j5fAuPAHWG8QX6GeaYune8OKnJhp
i067GaM2U9tsk7s5dDUUx/EavThObY4UPcdQP/IsGZxxheoYy4n3z6IrhxkrsZCiRTlw5i02f7rX
P6JvhlcfFdSoXd/cY5jrnaNEvRsg4OvdFPfmHf3198iTM/ufl99JtqBoows9Mdiv8t8xOUTJlkdf
rEKSWq3uij9efuYTJ1ag1cZTa5kmdrqnLAu0FnRm2uv1I2BtS0BnAMzZJij5kYWfBybrMGRYG3wZ
AqofdGbdUtfYkmjGFV15jhJJLui1c3OhEnEwdOuAolpI9bvGUGKNwSWMP4GDVfd0Kum1r1pAvRlZ
1iJ9dHFyRhUooOmSAtgkdM0IDFmSOdDVJTuxIKSKUwOESZ3Bwlg9cjD7D89qenCzznON5+sf5/KO
A7raXSjsUO3S8IfwcSLegkVkQJjPdxgHUJtdRDfl4FkOdO43122tTESfGbuYgkNm05bLOFjbBIV+
O0zbotk42UaLd8QMRyOouvsiCapo5xiZJGdY4Sg8Ny4kDZFSOAhQGG/uukd19JRX1582w/ZnfmsF
tz31aGBvv2g7L96Duh0DLbU/eaUP0WyoCkoFU9c23sm6u2Khw8SUVbOsu9ocW3Q03V0s0wBfO0BP
TQgboaZuFGnL9B/LAzbuwdiOyxbCNKkbKo7fVTvJ113dFtC/AT8JQTCJpaOxzDKzBIrUj+uw6x/U
+V1Pd053P2EEr//lGPvc/KiVAcgsCIOr3zrrr4uO2PQosEN4EePnFxibqCFxygz4W4BTDkPUHtcl
p+Wah0DnAwCsg40Rcybnm0Wd6zrTyQKRNTBWX9yqiZQUd/nu4q0HZnLc4zi+MCQg7Me2UdQGQmq4
xS3AAg7F9KS5OyW7jftNRYLYzbymA9AN/0rah2sHwYlhcW9mNo97zmEYw2qustWM72l/p02vXX2j
/T2GH1/qj5Oionk64SiqFyfruAq76Vs96zcKTYLrASnzSNxiTZmTaRnmomAwJvN9Xh7wEonId7Xf
Aegssba2oU99EnYbA2yvy9TFJ2Cv7I+uv0mHr9cdWrsVMLOvLhRANkDoQmzUtQXa9R4j2E5kArLS
Jr8SriveUEFBjI7xvAE3n0yTaG0RlzIdGqxAvTsiSfOoUCNxFyBekT33PfQtfEV9rTRvcm8GGfPl
yhJqi57HJ+sIuG4E/yC/qFUKga3eReFXN8lL3ZM5zG3IJV5fyeVvEnaZBmordBgX6Xmw55xv5FiN
8PAFlZaflImnTcldXD1gmOlO0eqb2rijqhE6FtLj61ZXmlqYg/tj9qL7MjJkLBbOj2R0d5hxhxqY
HcTJmzHpO0UhN1390sb0wGkXIK0Ah5iJKwoC9OkMMVT71UzpzmSmb2o/rv8wY+Ur44chrEAvhYRG
BPS1ccoru0TwOhUGHhUWZzfUqlTdz90kfcO7fv7quLm7Tww27FJzyoKW9ch+a73P/LifI6+ZM/ql
bGv1oYz0NArUobfyXdRlDEz7w9jflKMxJh5gV0Zg67T+yVIeD4GuFOPPHCz/v2gExvrOHKfRGxKi
f7d5a+3LYcoOU+ywEQ0WCEMwt9UQFGr2NeoazK+3tAuBM+6Ko1Iy9zZTefXXQA5kReCExOQUVLNR
VRcihakmtJQA5LAnJdkqZNY3pHH3dd22e8NAlWtynMibKpP//W1muQbKhRDQW1AkAgxudKidzjM6
dX39EqFgn0gzopXtdmZBSIgGVMqntEAnX2lAuK4dCbuJZDTUK0cWEMdAbeFF/FnGOF++YrKRKgzo
fvfaUR0Dxr9yOzSy/TS8XQ/hlbk6C5ZwLuJ2BgDiE3R08pJhRmrHU4SeNPPHH31QB4Vnh1njefoz
eND9+nH0O1n/aCUfOLO5bKsTm06p95zEaFKPofk7OwwbJ5i31TG/a/a9H4fWXpbErpxbZwaFcyu3
+pYAGIGscRs/Fa/JMduPm9pXn64v5spxcGrmsy164pdVJ5QMLczw0A5RzO1CC+7wr/8/K0L8pSUF
J2+zrN6POYgfoyMoE5XA2F+3Ilmyz17ZiS9OrEd9PsBKeoy2lU+/dAHfgNZZwmG5Uow+iz+RxJJp
Zh+nI+yYj1rId/2h3eBceM+3w+N1h1a37Z9A/4T3nTgE7uICbFMwRNTdHAVxu4/01+smVtoIkDGC
FM+C6oRMjli0Y1XP1X5Gc13Lv9bKDc7eoOKbiTxFdui420z/bathZUtevZdl3cUqRI5wXmg2JLnP
t5NFWUTQQUDXCgLZetIDvbRrcAlUsn27RJZw/cMQBsVBN4gSq0jfruUs7/QiQ++KsE1lNF7kYOQL
YxQjcEbaBl1PIAQVwHOGIohn2XTp2lEF3LGDYfWlIIrSyLmftRmlrlkB/ou+67ABpGUHlsLUrw/R
LtY9d2vVXrkFMvLL9a+6srxnZoV8OE97zaQ1zGrdDaqAivFzqm7zSIZgXYF34sqEoNMngQjo6AT3
UE3nfUNNQON4W6o+pZTfIj0YfidM6XaqyUD5SbJ6/O6UJrsrxwHQK5Vn9SYbs+5msMf2Kc8q9OF7
CDS8tomZPTS5wr7XrjJLbve1igQEjzGLt7xGyIWgWVLUyHxtwPj0R/aGzuwGQD0aqPv5pgor7qkv
3e76R1i5Ms4MCh8BpXCALj5xg90j9CY8WwZzXfvKpx4J75DejHtHQbLmgx8WTZhKqb0oUf307/tg
YBFD/WtRz8D/iI8RpeENSxb8nEOaDWPZXQmKZ8ZbybN0Zb3Qs0emvjTu8SZYEoyT064seJMO2QC4
gDMEiYLEc/Svf5G1FAWDACjXYzQD+r3CqTNQzRx4C0f0yW8hl1RuONOhaMK9VjMktlY+DpB5EBOE
lBXUO0WGPK6adc4/UW2Vx8uPdrzvq00qUyJe24FnZpZFPVk0PgzNmE7Ihaat+xznnu5XT/Yhv48e
QBf0G++aLPH0EDTqQSM5WlegJxBmRLsMeFzMOjkiBtUEwXKUZbidtGfr2bwxN8om/W4+frfuQIPP
/WyPtjrbTYUH+imoGu3S7SB7Zq2EzNlPELZYZrmJ7kz4CbT8SpzbVAavWbsdzwwIWyxF/9FKXBiw
fiz46gjDAXxRwtA9lW7YdyJr6q+lY6drKnxOmuSY5aGIULpntxXxyiA6zlsTowk3pac9oo/1Bf1u
/814kXFBrWDKzz+nsDkWPpzc1OFq+57uQSnpBPyLCUi1py2B5PdPWfj3B+TZ4i5b6CR26cRnni8I
RWcsPVXZxGMp2YSy+BCOlFRNSV8sPpV6tic83VW1xIf1bf5nEywf9MSHpqZ5M0/woSnj0DVA1jx+
IYAl/D0ZDb4OWPTRWgU+Ee/3czsW12rKC9gpAIW1Ri92vvXGnZtSyYotX1nIl87sCAFI0HmYMKpU
gGjqYeK33fBFYZLHwPqmOvFFiLSMRHo3ctiY46c0wgB0sSnt1IuHXT/f6u1jUu5V99v0L67LM9eE
cCMQ+FESZzksTJ9Znc8a1a+rgyH7VLIlFIOOVlPvMrgXOc9Wfd/GmJbPgus3mcyGEHZTNUeF3sNG
Gz/Nzq4afEzsetdtrJ8I6C6DaQlPd/Bgn8ccc/QkNjssWONi1toKXAgCAKOCVqytvk6g90ze2vy5
i0ovwiQqy1/A1iX5CZcQQoT9UpR0MYoMynAh7KuuwWhwhbBnTWjYj7wIAeQPx8aPCtdTMeKmjsdc
Jvm0lrVbrr7UJxGly/Ph3PHeoqSdEiRWbTAGmBL8Phce6guun3vxveXXt+rTqHi1zNnFGXHvnZoV
PmqqGClWATM1ZAvWkd0Yxp7XHkafvTfPzUH2jF07uU6tLa/pk5PLJtk8tZqNCmWxA9kSGJ+dLmj5
5voXXH7zFZ9EeHjrFg5EAGDFat/LOjDnW4fXXtbhnAyj4v26sdWU5MQnEZKhKc04NzqsdV68HYMY
nyy9t++QAqVescX7R3+PUS+iT8/GTevnaTCA/kqG5lmr/Z6GDxGykmpkdR9RhM8MYS0vu513nU+f
3c0vfd+Fkddu68Zjh8MoOVfXzoSFRWChF1oExISonWstqxwVqWDeBm0LnWYbAIqn6yu89oqCb3+M
CDE6zJqTtRN860MeWDt2h5ritwL0ipHHt8OOyTK81cvi1KAQpqzVXL3TYFDfankYbceX+LF6H2ew
73rA8f6L6w+y92iRQ81xac2db4oB1V23WfK9pETyfOxBay175qx+pj/VXnG0uhradEhGHGkL7J4u
Y4NAR3GJH8s1LWy7s7KHEII8y1TFAf4aA4KjVzp3miz7Xzk9UH5F7o8/8YoVMVa5zbseyAXUVXAI
Z8rvcXxS6C2VXQAri3VmRvCjp0aftC7MGPExTo+c7qwovB7Sq0t14olwxcy64jRxVgC5raNn3mGY
Mn65bkHmxPILTk5apYWSlrGsFfouXuX+phzM8LUMjrZye4B0Ai90vNHRG/+81E6sgCc9U0DmD8xx
bHp1gloAxci74ZXlHUozsAd9Nyhr1dXryF4j2TTHsg0vAu7EupBcZYrBU0VFwBU83Xau/azy5rCQ
tccGwaQFeOLGAoHYba8v7XKmXTMrnHlJnsZ4fcPp2XjqomNu3Y7aV6P9MGT8R5ffEIUDG9Sypunq
wDcJx1DRDZDjUO0UiDqVehlr7gqieLlKJYXRy3VcEBWQsIBMKYoGF3l+z5q+nEgGBFXnmey2Hp+H
ZvIHY69CuRaai7L5rTXHMFOF2QVsYxWDcOfBOdaYfKprO/MBJ1S014w+Kd3X6x9JYkLEG1iMlG5U
wUSNEbHWfDcYCbopuG5kJVv9hIYbOvRTDBujEOeORJrb44nkQNFRwwyhU/vFb9erD52BAWzP/lBu
yXMWyJAwl4fHuVEh7CfI1w3DCKONPWxI2gWD7CRfyWlgwgELD+osgLiJJeQGYqs0AVDEbzZgKgvR
ng9TSD64x3zfEa/yy50BxaNt7T+CLxeSrO5RNn93edaf/wLhEC5MhZRqgl9gc69W9pa+4QZo/fnb
9S+4YsZe6MvgJpqIFxN42F4Fd1kCB9mr5R6MMbTVF6ZJbsYVlDIoMREhLqanTXAuCRmM2uluU+QF
MlKveMreNO7Fm1TzUdbxkptkGwU5yM389JZvQEryLMV6f57D50fWuX1hwzX5rHfuMj3BbuYQUy6h
+VW7m0Ldy1+d25/29tvP68u6krKdGRRbfEyd2yJ1YDD6sKBWoPrZGz9onruxbhmY1H+n3uBJTF4e
ywtnDOZqoQSx1D6FOzVVJ6W1RkRMGyjP6UNzx58xxUiOBLTw3rx1PzQf3IbQerakDc21KMJENCRD
AEtDpVc4BixlIloWxYiiPAKtRhM95Sq7G2al22tqpOyue7rm6Km15decXLqZbaWzYiiZXyZN5pn1
t7HMX/T4qzPru6n/fd3YyjkKOTBMl+GCgHjlxaqmNY2aBh/SrWLwhn4bMftC6ufrRlZONMzM4aQB
p7mugYX+3CNM8PaVvYg/jECVWx6ag/YjUkBHEpVrZiBPgjsVTO2oxwtmrMQpUlsZ8MRGoR/Yuloq
i722WlB9R+Fg0QZDjfrckcRNlEJfkGdzCR0t+80FlT61guurtWoESB9cnLAFNNO5EdPOk3pw0GhT
nEfehTkLLENiYiUj+JTUdAzgly4btBN1C61ZRp/sKMzmdwpa9DQBc1FQaSHmetFckHF+AXyIny2c
Ubhx0CXBgAG8Evt6oGwpXBpDvs2onW72VDOaQLqhRg+YA0Sc2xSVNCxmbfq2w1ngDnTwGs0BdgWl
L4y0Y+WVzjcHBRX/ZO6G/TAo5lsRdXiNJCqvd2ltZHPADSRUakF6umVDDkFbjuTq2LUDO6KX2t41
2hSzQ20n5gOZCW6eeZpDvZ/ogeiF+qFPlXMYE6fbM2zEBNxHBXIzczY1gCbRmQDreeyS34VajeFs
OtP3RJmsx6qLimcKBN+XOnPYwXSzMbRg47F2AL6vy1KnQTG6/MbMCXnnDQXZfTZRzRvZ0E+BFivl
XZVgVnlW8y72p1bl3xYRLYibgpBtzwjizWsHu3gYyrafD0CXDtGDiyHKe9CGONwfoNXTe2NJq71t
0emtZi0N7YRDfKvSQOCJJhjZ0sSYgWB0oDAaxGwCmcqsU+U+10v1PWvm6LHquwS4Mdtq9gVX0sCu
p6G94WbZ+ShH0/JQ1ll1g89oxBvDzaZfeqNXBWQrsuIFDOo1ymfQ6AzLrkt+d5hi0UPFbksUgWyb
ZSi3xexdN4f+azXHEJTn1Em/QxHY2LQxM6HfXObG0aQdquo9iRTJ/bFcwWL4wTikWmyg1YG7P99V
CXJVqjTVwt8z+ybIWXWl386puk2ghhjx4leqyOoMK1RJKK8jKwAmEeOUF5rYvGgaGi+IS+UZBary
+F759uwVt+bLS3zHD4lPni0wnzYBeyi+042DNAwTabLZyrVjEQVP4C8xMQ1SDMFzK4ptsyyw2Y0s
JJiFYaO0OrVyQULR8I8J4crCqM9YOT1MuFFoMU+/nfzvqCPbnv7gloHx2OyTIwRU9jKkkcw14Tyu
y9yu+kWgLTYA/sknbyj31w9jmQUhs+snjZnT50mJ/dUld6P+eN3AWiqFlAJ5hQZONxzGQu7WYzS1
KvsJuWOlKx82t+2vJY1RRGycEl0fFwJQYRG5MU6hgvDZ62mU6EGf6cXPNjZSxG/SHepk4I3kklhz
/fQ6FRKuPI7GIV4mHgb2qiClJVTSnF+LmlMDyw84SXScts8q/ZPzfdDfMh06SkDeW1N9U+r/whLU
tf65UoXXhotRSBKlgGF240dmkSBlmCkuB4BYZKJJsstbWDS1YlU9KLi8u2mntTcdntoyTPVKfrhw
/CMfBYob8wpCfpDwSec4zRZMdRlCWiUsQB1OoVBoRjLpM5kpYd3GSi2ySUHtO6qT3RDvyxywxD7o
1VtK/z7rPfNKWLhRs2OeRWhUVGMU9CQJINyVV2+mCklUhfjXN93aZQBxImjlEcx8gIP0PPKauOKs
c7GEQ+0nXeLV1DfMndsanjXuh1QWFGuBfmpOCPROy8ypVGBuKtDt58Gk/o64x/O3616tNAmgQAEA
K/pLKLxY4swjd62WDjUQ8GzDNvbOff6FHvIPXDktek2JZ2zV3XBwd/X74AYybOla4CPJR9lWN/VL
QA80FZiVW7BNIWEMbLcDnIg2y/jYJVbEd+dUxipJJtyoKRjmHfpAzCciE+Nb+1onnojFkWJu5yab
4IlVW2Q7GFmLBqF2O0P4A23lKH2+/tVk5oQ9lkxmk3c5zBnGj9z+AVYevwbvBk2/XLezViTA6Mc/
X0jse6ZN4WjKpwTfN/dFRa3Rm48omuHyBB0WGlrcc+6cMPkuMXvZbkVQIu1AGgR0FMbhz/daiyOk
jRiIEzlu0MLyXeuJ6c/ahDJuEtAq7Cc5smFtfy8AScyMmyBOE9lFXAqB1rgysaZVudAOGYeKsWc2
1MVGa+84msyKK8ECrh2Vrg4WCajduDYgWuduIhMeDHsALaYymGyjGA9WxiLQppbqvnaadxDiynrp
qxY/GSIhQeAihzi3SFhvdk2Gq6aacht4AC2Zd9mQaB96FinUb8wmyrfFyApJV2AlL8DYi0FsB5Vd
8AQKCQs+cZmRAT3Bklr7it3aUbO9HjMru/w/SjMEszXomAueKQBcOyYDfljNsmJjzRDtIW0H1dvE
/nXd0sUaOpjL+Kx/YEIcRDvCyVzxcdIGl5W+2feePu409rM1H63kB7E21y1dbPPFEiqtGMvGdgDB
4vnXYinrba2CqgFoVcCV0ENHeEdQMYskl8BF6At2BI/SzmWoiMIjw85DPLt+OLXqD1oaZrn71YrM
mzqTAQZlJpfPeZLH2eWAitUMk3hkeG0UUPrUTbHPKz+zflAoQv2blQSGAzwJ4IESdxpogpxct4cS
TSl0S/hdDcIRnjxa2V8nWstSgpyILKUetHyERGuOkGmpBQx1OUbnb5U8bFFbKN1NM8goSVaX8MSU
cAmU9ejaowFTk3JUM93TC9AV5DexjjXMjtZfY9gEz4RgNBKDqm67LKHahBmNDvEw7K5/pctkRLAh
BGKRuEVismX1po+SPE0a6BBHz5lu+vSmncNs8MH/n9c79MMVC9JuyevgPpH+AY0qoOdfJL9mWcCz
57/wa4QYTXVWVaqJX9Nyn7UH01pYQ5jHgROvycGFNqWuhk13oOWGySapL/EGi3HUJB0MN2MsQoSQ
KKTJYqebSqC39K8Z0gi9Ge4UBlZtLdtObgXuP6CC2o8SUnBeHRWyT7EE6oXzIMNEfVfX0QoUPjde
C9OQKCAYZJAXNtBnwXCOV7JXlaBDURg7BTgvXkTfTNK+m6rkYrxsosF7CMGj8rJoL+qfq3NyPFQG
4yR34D0fvgwlCSK9xdgbmFPj5i1y9b1d2ZsalOnOBNpoK3sfhnITkf7YFpWMQ2vtED79KcI2syLL
GPMeC1GijRfTjer+Muit2sT/ZsVPDQkr3juFiic5DIHB18+zN8PZ6mrtddULQW1TwVOXd15aPxi0
l5yOl5NEn8sNjbiFx1m94PBy1T7jjYvlXmoiRr2xyE9DfSy0TTpamyy9p9NdIVOSXl/XPzaX4+3k
E88gRihZA5tNUs3NRk8mIw8IqMK3bZ6MX7lbD0/XN/TaxQ1H/+slEUE1fG5ZDo1UHJgj86uowc1t
35bJc+GC1AWkYdetXfJafi4qhltV1UDWI0785uAnqZiq4u+mjkdnX1UfLTP3avvFId9BX5yDrycx
36vonsnY5NfX9h/T4tRvNyoWhG5hum/GcNDDgrGggFRSIpufXo8cwAQcsqikXnQ37HZU5laHpaJ6
o1G48ErEt6g0e5pxA1ybPfsz/1cb5cSmEDn2PIPyCHpZKK4DAmGHuWr6SnR0IJ1qHUiznaMNUcA+
903yQZcNKB6JaHz946uQxIJmXGG5BrsYEfFbd9/2dxbBQej3wxHUb6rSB1Ee4nmCYY6IyGYAVr8p
3mLoUWEWH3Pk5/tF60AC5xZmibhpX9mQPibD4A/0LVdkd8/yN134eWJp+SUnO7Mfea6OAyxVUR7U
ELc2eBLWUq6zNYeWlF0HmADPggsAmsZHJdE1OKSgxA7G8thzYpw5pWl+ZBqTjDSsWiOoqKsu/jPF
NpzTtIWmqErpK3rpj5HhuT31C6V5jEyZ8OXa+qGc8o8pIT4NdGFiA+0ZlDXAUpcZYIrKnZQENbEk
j57L9znOmFNTQkjaVkk5L2CqKg+d/qG7D6S+Y82R1j/Q1zLmD1V706Kdzr9U2ZM2Aqgv+QVrZ+rJ
DxCLK+UIOBKmv5AmVD+L4kZ1jhqYuR39oUhk3fxl2cSwPDUlpNa8iczOjePK72b7d0bfMhApVIQH
NZowTk1DbuYS59Ys/rkwIN9yvhHonNQFXy4My/yZKoes9hSQ29MR1MC3aS7b4Gth88caztNza5HW
TKle4/63y+omqbpd3UEy0/11/RRbswJGD+y4RbUYuJNzK0pKlKzjEYKztPZux15ZTcGHJyOiXd1u
J2aErMlwaJ5oJswgizz0FWTfYCIZrV0LFqbrHq18JYzfgxYW4EUCGQrRoyT/bwja7tBt8sh0g0Et
Wowk2A9pr6iB1Y7UA1C0leQTy2tECMiFaNBC+RL2ibss9ck5WdaM0KKgFbowifJksML2C/ShJUG4
BJloxUSRCOgVG+UTQwjCuTGiqjDwMC6aN8ICNTlOM2gMPxx38jC57GkyYPBlCxKcE6hzA+JvgUMB
FbFzv5qKK6Rt1MpPQDVuYIguZ9xjsw1tWpTiBmvn6vMm0UGAbil7g2mebccbq0+2/ZxC92K4S0rg
sMkAkWb7RQVzi+Pk29zNwhRi7XXp+pkum0NZiQGCbwDKY7yZEALCw3HOUE/IFa3yFRtpcu41zoZE
m4Z9BeWVP8j43tayHnSDwbUIgjkdM5zCN2kdFBT0xZxdYK7m+4B5brSjiPVozztt2Axsq1j+9Shf
OWiRuNogtURzD3OOwuvAgpyXmc9m5YORATJ8aPLZmyq+a51jYyaS1HVl8yIAXFyT0Btf0DfnATCN
YAIda7iHrnxQR8hXUy9Pfxb943WfVr6ahWF4dB0wk46Z58Xnkw1k81JJMg6fxn5r6ajV0X08vOgZ
Xpj9zsZJ//8zt/ycE3OV1s6qvSzhGL9WLvU09y7l9zR6LQfuFf/mUQXvMJS+tDYMEJCfmytqkI5D
Ha3yQTqTO16LUnaaaUGnvyWO11n7ubqtIslLbu3L2fhs2APYCtCROLcZg+twpPlQ+bwFkS7Krfmv
cnoZ1FaylCvRCDKDP3aE4z0u3IE0Gg4ly9lx94YQz4Iggjb7eS1FAS2RLR6AuKdMUKwABITO27lP
Uzy2rZnAlq09jOYDBAJ0lCP0xGc99yw3tKGiCDlbALdSY+vwX9eDZm2vIzhhGgyn+NcRgrQgdkqK
afwM0l79kTUfthXqfFe7vmoByMK2+SjZF2sXy6lJIVBpH41lB+1Un3StP8/uc2HIBmhWP+CJV8IJ
RokxDRaHCaWhx8ZqQyVuQt4mt+DN/cLpJKEWWitnna6iiL2GuF5XOz1W0W6Gny29t3PVy2l8j4oi
6K/YsxI7oYuyb2++d44ss1p7ip9ZF7aFW7n9VLvwlnb7rNk0KRif6ieF/YziN4ceq/pZczat8VKb
klfHJVIDd+nJpxRJFxNF10sIoFTgn0wDpUX/rKdHi6T3LalAdAcG++FpMuhWiXmQpc+TASBwLjnO
pYsv3B2ZQaZqqLH4WfMzjx5ZMwS96xfpPW/8nO/LGa/1L51shmn1LFq6yjiKAKISE5dpitWxNGEV
HPpl/2x3D9EQpqUkCVu7Q8DA9D8rppA1Z2nEKsWCFQtCXA1Y2Vk4azvd+tAX9NvL9cNgJRdD2Ug1
jIXEBeMXwq5J7KkEhSKOItd5VcpsS+q3yVWeWxVMxRU5phbQ0xaVEBxIjIrFHBBPasrQwyivQInz
akWHFCUHaqH6fLShF0lKSbwsB6pw4GLEFY1Q3UH5F8wq5wcuhqzcWG+R/2HGu+51T2/3E7B3/0fa
lTXHCTPbX0QVCITglWU2j7c4tuO8ULaTsIhd7L/+HlLf/TKj4Q6V3IeUH1I1jbZWq/v0OdencmF3
nBmRbhCamVnQ6DAyDQ8N8jip7Vbo5U3X4qa1wUh7P1YsrWDlbMf6AGYVlQVUWMXKYBa8KcJPdK4g
i4EGZXmr5xU6ETlKdeCGdo30xS58a/JHCjmbcm1xFuftJNKVxmMTNEAUKkyVwf3U/az6JxY+0Wbl
TbW050ACh8WfxaiAYD/fApaIChJYCJUKKBcWfG9rz1HxzRoGhzafE9CX8Bl/vx8Qus/6viBMBz3O
ucWxMtMw6WERiFtHaYKZg/uogW2KpH8NrQGo/MSUnLNAzYHTis+mlN4FA9BOIa/gSHSmwlqrYyyt
FoRYgNIDkBI1QSl4EKACK4eQFu7Y1OmPPAiLD6vUlG89EeWTYCSg/lik4U1Po/SYThM7miPJmq2m
2dGet6wAXfUQG80D0NVa68dTVIHeXc+6lYhjwYuikE1AMI1WL5SbpNkv6TCIdmQFYqoUT5mNKR4o
yIhS9ITqBZSq67frq710YIB6ABSAIEpFwf58tUOzLbtSwF7UQHisADL4bUAAaaoPVhytuLPFsaHs
i6I9MvEXxQ1QqhetPo9tqmrtdSARhHFYeVuHJfosp/KOp0W8w+BXIA9Lz2im6SjhoYKHMr78YotS
vYqR1CzRcm4GL1aujl9YaGhPUzwQzQU7efPWmzrfESOjvyra2u/2EHW+6EAs6Ayo+ewBoqbf8GAJ
Rwf8IdYXK+GUb5XC6HvPrLoo8uvO5K80UgYvMyFanSi19gtSHsh3aFqorYbi82Uq3QwMDYGQE0e/
kn3BRhyU4FHpOcDPZfFGjFtipx41H0vySKC9GQ0HYfgoSV7fKgvLd2ZzPmInrzaDTXVnWKJ0lRRF
z3TysvF9zqvSNHUawHcblPOvW1yqPp6ZlE7tMPbhwIzZZO2rYOUyttm0nWuwGtuVGkjiyr0d3iLP
1FSbvHws7ZfrH7A8ZJCZQVkBPkMOM3DZgrMpbcGyqN6WhSeaL1aDutzkoxadYzNct7YUo2K4/zUn
BxgcLUNloGFVExWYRrIr7Lux27eVq6A7rUW/bGC+lGD+Q5HH/DHUqwTUy7vqj33psilUC+wMIYYb
TvuEu0b8WiZuqLpj/Bzpu4F+K8NkZcwLUcHZkCX/08eIV8k8w4Q8Rt1Pdboz2l/Xp3XhCj0zIV3U
Zdel06BiVqMIfLTAZ6jahqK8ame7bPLqeWX96xYXnCrYr0AVAvEIiHDJ2BOl1+x+0qfSnezDaHlq
Zzl2/REHW7a6Zkum8P7XgIYF1eoFm7FdZ2jFCYGEHZTvRe7RCSgNDia7zBmmNUjNwh2Kzh8AsRFX
QXFXzmkYDdh0QNRTuk2GKmZ+RGzqJ8lnV+2uT9/SSx9dJXhLwLch7JGJK7RONYMu1UrXaCnwyzkz
WmhTpEbk9aIpJmcUKhjtB1vNj6ZiNb2XJWgX8qpwyFaw50vbc9bgIQB+UOOiBbULo8DKxwR7p0KT
Twh+VzTQBxZzr494YRWZxjQTfd6zr/ntGE5cq2qoVqNNEFkEfCYFo7JKnlA4tfmHvsYgunQYQJCh
Q/gBzxUi40i7HF1GBqgPXQvMl/lLCWVzVRxArJcpwzYroj0uvutjW3r0zpR3YPWcNemQujm/Nyyl
rstKK3D9qr9UvkVI62ht7KBHvxv4httvRfES6i9JvkbLujirfwzLCldD2XK10WHYUDq3akF2oHiJ
/UCDd5J2TtVv4uBgV1s67WIbopMPNfsWh29TcSdWmXyMhfv6ZA5kjzA0Y9a1Jj5FUWqXYvP2GoBE
mUfV94QJV693ELUJJy8fnVABdtkN8uEfPC1eygbaVXCZXXQeMD3QQ0Ov8NOW7Sf0PorAl1KshJNL
RxfPFRwZKKYiBpHZAwhrSBaYsNKhGtFvUigfZltr3sj1JhkPddK5Jmv/emizUDAcLvohwbEuJyYL
kGh3kR4Jt6pBPQWFBKq/NnztwXcZDJxbkeKftM4NlQ+woiafQvNF61XRJ+X+CCaoZE06euHUnFub
N/eJS6AKdDIZj4WrAGw0MpdCVYN5MQBIrQDy2mshlMWalzgsV87rpcs7NzxPw4lhAhY0hWYYZtNu
SXIzpD+HaK2rbW0qJZfQ6GOhZRVs2NAjnL712R5xnRXkfs2gGmiuOIJLn3c2IvmZScc6brt54TLL
V/B2Q+0u/6EEyX4inTvaN4Oyve7yflc6z8Pzc4tSIFVapRLHNRYv3aMbgBwyoI2OzY3tp058K8C+
KXT3y7h5TrfdAXo7zpog2KW7ObcvRVXUnoKo5Bixwhs/ZAxSdZvrQ7z0rbMFENYCYQvOHxkR3bUK
1Q2SCKgGvLTRntk3TfUSpT5b63ZeMzQP9WQ70gF9n+jbEG45bqrox6RCTcBNe68117zIZXhzPqT5
YJxYMrs+iwYDltTis+gdk7lpxZyiWMnAL6/NLG6GfATUzaWDPSbgpE5NEJ4lArwkYAqxjP31tVk+
XX8sSCd4VCMyWSZ236QlzhijJBoXaAw2jl0BzHVIPdGvvbF/v6Evd/wfm9KJhhpkZFcqbMZ59coJ
K5wszStgNNNsx0RpAOYTZoQ6ccLHt7g1MpeLrLoxU/T8O3ms6B+kncRnOxTKsTas4aj2Q/ndaKL0
C5qZjds4Zgbq13YXI2gXjZeUZu1VbWP9Sns1eGlHdfxAlSVyy2owvJHrCuQzGkV3OMQGd2GDXvms
maN+q7T5LQRvuluGxPg+Vs3hJWmaW9HESBqD7mvwKluPPztrLPcWt+luYgISFWqVuAS90ugkV6if
6MOTWrJsyyv6pA+KvTMKQv1aiR8K8AysLOjiGZgVffEIBZKdSjePkhNWtwSN3KH2ZlQO1CgcpjsG
Pw5sxfkv3N84BCempN1p1r1tKUoGz5yQvamAkMxCge1NAZZIYzc8KtH776drLX1LHhrPJSTz0W0N
ZnZpx1ZA0Sm5gTMx4pELcqjNrBPVF+2+pvk2ChOQBgu8vtXX6wdlaV4h8T6jJQFwRl3z/MTnXcfa
0UqFGwgcdvbY0QRI5lJ8JIF9q2p/3WUHE6fmJFcWRIwq6gBzXH3sU+EL6zlBfvX6mJYO/6kRyYux
2rKnooORsPiZFwCael36iHybkxY3JDC969YWCnoY09zQitcEksayHl6cTqhn2SV0qebSQfDeW05Z
254eOLz/2uL8CQAkENXaYwNS0I/r1pdCld9dcTOt9vzcPl+/VDHKxALvgcvIDwSjbjy9NtVfZ70w
wLnz7j82pEWrMqrXfKixaBEBdQUoq4nHEkQQb6T9YazJiiyPCFgfZCkBZJKhmJC+K0La46Tn0K1S
I+YbHwMtVuKhpRvIgrTmf4zI8jK8N1RDAcs+5FDFC9Bnm7y2V/zIyjjkVIFZThDlUTAOUcZ+ZClO
NTau2f24vv7/R5D831tHHskYTAy6V7h18tBXyq0xgKABwgpU/1apjq0cp+KZjb7drR2ypeHNF/h/
7nB5eDnYP9CTglAhh5SlBurXAC6Rs3961vyxIkVxaN3Op4LDK1ajT2kLootNFPz8lymE7oaK1rb5
wTYP9STqCSvb4PkII23yFE5btX+e6JZrkROE2yzeKOKjjp7/AUI6XzN/rEo3mqGQQtSQfIDnfY+r
l1hLPKO7Ubq9zp84wBzXB7m4XCfWpEsNImIzeRKsKcpbrH8a3Ham1ZtzjukvIqATI9IdBmBKEgZg
y3aT8jFo74l9N0A4uy0OY+QJwMTywu1Dj5fKisNfusROb2xpASH1mKZTgxub1cF2GpDJiaO7tgci
jY3vTGT/EPij4jBXqOByddnh23pjx3ECf9hpLxAAIyYYEKfEs0q8YlYBE4uX2YkxaZvojT6RgsOY
3T0F5oNmlV5PP6y08CjbR81fJ/tQG1QBt0OGRIfPl15tQZuXkIBpkY4h5TZktTM33eR85dKav1ne
J6dWpFMNCnoIgQhcWsjuB7zBOwOaOg9JumJmKaQ6NSPdjW0/TKMxwUw45bu0MbYoZzm1bm0gY+m0
4OHMh3v179UdEeKcWpVuSxtEa3bfzlbJm93+Is2B2F+vH+a1+ZP2e4yODEE0mGibIYUW4RiBK4y8
AeFyI7Qv120tOQ5cwuBWswDBsOVu1RxEok1ndMLtsRNUzTr0Bn2r47UG0sUhofv895WPCqXkn8qm
SEBVAzMUTzd3sOyHtjR+6WGBDvBhe31IC+5ibvWY9zh83kX3Sp3ERpXzGllIa3dP6tLtuzs9Tp3r
VhZCjDMr0sHNR6OINArQXFrvyqlx6rWwbGF7wwA69WdWKKSzpe09mmM88gAGKBdI/zNn0oxN0X6d
auqA1e8zEpkjrGAFjbHgjzTASCGabQNzBPq188vSDgDXC+sG9D6AHuZqgOqw8cjKyEHyujmWNHm8
Po0LG+PMnnynhKgyBQrsKd0GEjsJhHvTbD8JvjKuhUIr4FInA5un+yQKyCMTuMAIhrRqXxpg9HQb
c8uFz+0XZHFJlQOBsBsS5Mpbp2ktPALXYCcLR+30C+RkPR5GtIekZO2O420K/BGxdnytG2/pdXtm
RPLwWdjidTSvH1dGPxhAuZ3YDsDBR2EjIcESv4U3ibT+qcCTZ+VI/B/GoSOJ6hkEO1TpTPCJTWNP
2trVETTSgjuKtUnj19x4EkrhBGwPkiknUVbMLh4UoGX/16q0ZZUyJT1UuWqXtRst9HLi4nG4Uatt
WDhlhvpLshKPLC/kH4PSnu0DPc+UCcOsxW1l3duDWw0rD5jFqdRAu8UAWQfYy5AGNRosKMMSNFua
Gjd3gx0NnlqNgR9oeuYNdo5uCZO0jh2B5p8ak+kA276m57Q0Tg2nxgB6BjREctMJSApHhfdT7YZ4
3gYhccl0FxXv1x3Akrc+NSLtGSVVLW3qxtrNKzB88m8p2aqBZzO3r7fXLV0KR1kGsN1/xiPNaQNO
gTpIMR4TndymO5SPMX2Nyie0BNho8O5LP+W3Ufqhq9up3YFZbNKdOAaR5tv1D1nyeaffIe2fJkYn
elrjO5QshKDyC+A6HmJrJ7H/viKGEUPJDFEs6rsXRDMcZSMaVQQjBu3sWGxGogBPs7k+HG1xPCdW
pJAosqEIZKSwktDM04Q3jB+WeujUG/BIBvSmY9kmIMeY32rMHdo3yn8F04dYayVdurlOxzrv5hMH
P5aq2jetBucT+2zEcgJhVlHw0THHrJG3bP7BC4ArAW1ghjH3g0kXChhzglRhsAfUfOmlgqK+w8g7
bejaK1lfijXmFik05IIdAet4PrQ0qSJeRphg6kxe5Q8edVAxc7nD77iDIo9T+b0fH6Blmv6qd+Mm
PiavP0s/uyd3sadtcZm9gvjqqO7Wqr6LHuLPh+kSIhq51KodenxYZT1xyErq057rK2+WJQdBZs4i
qrL5NSat66T3YwpMQu1m9Uulwkcku2Y80MnXSLVykyzN86kpyRfFo60Nk47hNMJXUbfgZK0suGZB
ckFZBbVWPsFCkY2O0ABIXKsmLd4cp4OQvEsyDCA26WAiTva0vokMv8/eIxXC1n4LsVNx1IaVes/S
LiAAPEKBxTYtZErPt2db59mYaPMuMDaq5Vfx0V4z8buCKb0pZywHXuSQKGHgCjm3ERgRXg4JdkHh
VAexEVvb9sRnvH0dvXZTOpkHYlgHlciMOWJX+MrKfbzk4k7NSztDKTKajvMQ47J2VfhpRMbMOMTT
v9hBrG8BIwfBchnIaZm9mogYwxyH+9j0jOTDLO4pebrusRcX7MSK5LBVovSgioeVBBqaprIzgRwV
azx1C1g/gLaA8lXBUARwvwz5AdlYy7oCeXrbyu4UdVsD0m29oA2mnRydFjfcfshg30A3Turbaydt
yTx6ZZECRicjCi5yriMdzTDSilG4ZLgXRu8N7JFFr3T4JPlX8DVHkyfMg4VDod9Dmvn6BC8c8zl9
BCYttLWieVM6EYLh/anZhnBrVflhlZUXCjD6/L0NsM2DsQ6kOToebOcnouWQoxltE7lT4JsdbaQb
yvjK62zhTiVATSN6mIF+4Jg6t6H2msnrLmp+84pMsT9NhlNbv9rYF0PtxNbm+pAWTtmZOcl1mdGY
qcCdNyCpSzaBYt3qyuDUHWJ6Ouyum/p9NUkOZaZNAJBnhr4i9XE+tMgyujqw08btD+iz3/Ru4BUO
BcmH1x6KbZe4k1P4H5ZXOfRL56Kp24Vcn/eZefyou6rD3uqVwS/N9ckHyXcp+DeNfjLwQVMLeeif
I4s8uOyoTp0uvC3r8R8exJgAAwiH380XcmmpQ6uAwXLYA07LdhQ3MzyM+lN8i3Y2d976zCmYw8eV
qOk3Y//lvP8xK/keUndITwqYfcn8QXVC6IJt0eTkBHvjIT5OO3vT3aTOAK0G+ztS9Jnzbu/fxS6Y
iafDjfi4Kyav2YzuGovAUhSL+WCgv5u1Jqlc8QibWEWtEh8WPCub8hh6zWdbORbUSENfq53SgQ6g
m+3X4MFLruLULDnfh5BtULRJh9lQ6OiNA8vl6/Wd/hvweDnjfwamn1vQVXRfVgwWhs/O03eGH98V
d8k38Ry7wRNFDtgJn4xvJcJJwBG8Q+Rz59f/8xOkRc9KTsM0zBp3dIXT+s2HdjS84vkhu/18K2/p
tn8NXKy04lkO9cYba2XTLaGVztZWih5sEoaorWIKlN3tcA+pHLfYgU/H2n9+K7ZqApyoo3w3nqwn
e8seR+fH9eEvPTzPzM9+7+RpAhw7SQBJhRu9v7cgddh9aB4I5Z3w8VNzATb2dbcenJVevt+YwIt1
B5qZzL23QMRKHs7mUMTKJt64beCLckNJjOz4LHLhoTCqNrdKeEDpUAWFSuOq3+PIH9YKAYt3MDpS
UAUjKv7JGYSxZKXJesz71OBxrTcOV+fOG8s1qq2u7wv7Hv1xIWgdsvxusu7Ktffv0oUC2XNANUGi
PIPIzydegb5ZAWQ1nDy9sRIvhMovdD37v5bxgUDJqRnpDKO1RiWQ8oHrUODCquIIPq5PpY6+aE2w
EmuT+cq9WFVwGKE1EvhTqM2cDynKoS1J571k3wdu40Xb4NHy0/3w1fqqbfVddwNVutv81xP9gahj
g6tkI7zRGVzxunaqlj3myadIw64TwfpQwezyEce2wxsYT9NkA1JnNBW5Q+1CqWOrbqYD268cqMs2
DmOOeaA1r0Ek6kLxBqyoagTyH0xCM7oTG7YKsd2mxtIO2eRE8XiPBOt70+g+Ef2KM1ly2EiNgwAE
Rwv0GFJMlCq1XlUjjhXYxwL1Zxd8uT64heAcHNlzVIIjg8eU9PvqSO0+nC9IdI+NUD0uCwb5Vy1M
E1dkYeVft7awnWYiYjQi4MWBlK/kGcG8EOVMRU03E+hxUuynqrbcmKagBv7elWtZ+NnlSJv3zJrk
COtAq80wnrFXeQjCiFtQ5wQB8wrzC+8FJFJvDX1lqyxbROKFqZjUizYyYHaMnAs4PBanvqjxTjRe
kyxz2kx/6ttfaQAiWL5WVFsqNqB7BKccjywkb+XaTWIkXWNSgEO0xhX0joDGE835joEer35PUl+Z
0LyroGj+TtvCqfm+0lfi24V1PdtFUiidhJUYoV3QuGnT7PPa3DRC90dIsfDYcMbo7fouWjwT2LJA
e6J1BpDPc6ckmBb2bV80uErAjM/FcVDTlZfx0pyCHHSWK0Hn0ZwZP7cRJsWInsuycYuZzBD8DdPM
rFZbPg+KG3R9HAIo7yhGvJtbkCYB2kWQeve17kJYas0JL90rc68t6pnoAriozRHIkutdWzdurlh+
OTSuYQc32ZhuhwAkzRCWAU36hvVPWmG6mapv03bc50QDV1Dp1DQ5ojUWjG1QzmmhYh18T/J3jmIl
RZNYztPbMbZ69CWnKJyvteEsZYfAWG3j3aOj2wdh+PkscgOSOqGKL9eqb6w/arZDmrfS2rbRAy2h
0HNjqqvsNPM9IJ36M5vSqTcDWquqgM1QcCcG6iDXFTDV+KAa2ajF/WDfamiwtFugEzer7LZLz6rT
AUvbJkoDMiQjjLe98tyI5GBaX4XW+An4rIagcozx4/pZWIz2Ti3KRy+3qBiaebglsJbI8UX5G0dC
2jQ8MzSdvvLQDKOiz1A3kHZpoKi5jZWZPqcfb1Y52BZDsNOvmR3kSeyJulgaqgO+hkGq0R6OvxHD
1CODPwXcZ8FDlX9TFQiV8tcq/alYTyuzsXRVo9ONQjoNMkOoRJzbp1yrq4i0mH/ytUaUa0QvyL4Q
sqemU7MNaLpYslabX1zzE5vSc8OINa0cjA6+N32Kuo0VH0bFdGx90w2lU4QrnmnB+Z05e8laNPa6
EkJqDZTmxbdclOjYbUi94nIW/PmZEencGnGvhMUMm4y7cB+G0Gaij7UZu6gkbRrj7/kPwdgPqCv6
2dCciu1zvmgsaVg2TLg17Vj1GZlcK37V4vhrU1ibMUGAoJX76/tk/n7JR5xalBuDEbZpSdfOiE3g
ecFquQsgNMbTf8jwwwzwOxgfnkbyJaKgEbIvEoB5FTzJoOwJ1kr1/fpIFjbfmQnp+AdEL3syY0/V
JN8hMeqYw2aGHeShN0SxS5Rv1+0t7gzoToL9C4SjOGLna6UPMQBkRYUh5U6n6BsR3NfxFko1er7K
M7y41U9sSVu9y+2xFj1ssalQH8amvLVj87Gd7G3ZAR2tE+WJGLFwNGSUnUGk40OAfI9f0ejQpiAB
AvF09nx9+EsOzoY65H/HL50Muyv7zo7xTUGWvOiF+A5u67s05Z9B/5KhAMiDwOuVYEt54kxGjsd+
+EnMcM3nLIQENpg3AO8HAQeo/6VSWBnqgIlXgNYV2rav3tsGza2vmbqGsP9NjyEflFM70vsPeYwq
UEWP5jUPmu2hH+8CdAq5cKwO3b4rt6Mn7ic/88In5Wj61+d66ZCe2pYefJ3dJSC3mG0TvqVpskFF
aJ/p/zKVpysqxQtFQdvEmhH3Ir+DaNBBEwZKOy+s3V0fztKSIUMPlJONIoEld3hNIi9Q8oOdOHQt
dctCvi/QwrYKKF2KCLBF/xiSjg3Y/IdYb7FFO+tTjdqtOTbILgfsOYwgZZy+QWt0p1nQSBkbLxOv
gnQPLbVfS2xWLed3yah6kCtY8biLfurko6RzUwALMagRPkoFvRM7GgjNhLXNGKDKaPoZ1qgflvbO
6RxIi6ooSqvUBJPdjigjNN7QeQWgSf+yolhNIBnRIiJXInuwgNVDAuQk2nMjVm4CUPRT4Ni4tnId
L0/eH0Pz/59EVUWC9v0xEeiZyH8YdHqAlmZrbWjuteOnHvQrS7W8Uf9Yk67juo9EDNQuDoSuIwng
qLbYKlAKslXv+vzNPyQ7FwuUvf+ZP/kWLjKGelMGNHIUvwkUIFLVy5rMbehrFXnM4jdDv71ucSlL
iSgDvAOzNhj4mKT4nKNnu/jdRzFlw26oBkcDMiSPSyc1ijuuD65ilhuL/mjbXzT/SdCJjMeXo+a2
Z7bZyscs7dHTb5FWdaKk4nmGq1v0SQ4WTciz9pUeeUYc8d31cS8t6akpaUlLWoCn24ApDt26FK3k
YdzukykDR9kaqcXKqOTm4LEtBzKgG8GlmnJbVCiegHjFZI/XB7T0Pj9dSJkbGbsmLVgAM4GSbtvY
eFUKgOdp4ysQ9Uwb4nINoMDe3A4M5e0u8VmMEqwBCfLe8q9/y9LphFef+fPBnXdBBGCpfauAaBLr
GM7aBzUojZgrbHrsm49Yg+ZhPq3dWUtRGNhyAVKBaPEs6H7uEHoEfHVkwZvqo/5s12B/EEUCmUU7
r7xKJ1C0DbWVw3qxrgDEIPWJIBYttoBeSFuIxiWwnkoEWGfdPA9BWjoBSbwc4eeKocukASwhrpnL
pOhdZDJLc0K1KLVQQkLbgH3QLbDncyQiAxF9D7r+x2STlyhDnqXIHzQ0b15fywuXhAGiSItOMZRQ
AKqSJjZtiiAMarT3RqKa+RYMdpf0G5O8xszyhfKNrXVqXpzM2SCQJniwggL7gom9BRULHQQvXM0c
kSl7HLB4QHt0bOXZeLFJz+xccLDXRamWgYmBJZru8eHVsCc3SFyFfsvsVwt42evzOMcYZ6595pDG
da+BgwXjkjcom6I+CsEe6VbmDRkBHw3DFQuX+1Gb26vQJKBjTyJTd34EhgrnP2rN3EWzguqMap/4
vMlsBxoz+coBXxoMkCV47wAfi9LW/Ckn1y/SZ6mSEgY9B7wzKH0Y2eb6bF3ijTBdMys1tp41c71L
Ftoa2m7AB0C/gYocokf0hmW02SgjFGpU5T4TBj0EBAk0RTlYVr1Hu9dzVU23JUqNENBRN52IHnKd
G1uoTh4K0uwCPDmdUNW7lU+9bFCdPxVskKYN0VXkuCU/0Ncd2t54BN5XxdyUWrZTI0h5mqpXdrYb
D5DaSwJXHT7DiXqJFqLTaI2ieWHl0RsLHAHwNqgYyAJSogyAuh1naQjtEHbMCesvRCN/ezmDdX+G
eAOYBJZrUO2cr3mWZlVWjiEcAZxQINStCTFqYw1Af4kLmc0gL4poBC4H7I3nZkRqTAmxcSwhkb5R
7j5Ad/cOelfPcivhbMfP+hVwEOs+vzny+9pJX56Ur9Gh/M68cWW8C153/hKUTcHKBKUkWYWlTapc
0zkGXAzchxwWG+vJYc2wA7mgV9etNwb1F62sUTMXay5/cUVR5JqtQ1BIliNHaF3pMYVttA+8j0hw
g6P9Jo3W4G4L5xhD/GNm9sWn5xhtubbZwkxcQL46Ne8aBJ7XT/LC/QEZPvQdYX9CbFOGYllVOfFM
wXqa9RcjuOvybzp3muGLJb4Zxq4N1qru830k+dkze1IM2YyNFYxxMlNAekV9h9JojJo7AsnpYCjf
AXNr+mdlVadoaSLx5oFgD3qFQMMk7VrelXZV1imANDvoxluPql+45A1qMMAQetm+2/LPH9fndWmH
nFqUxqlPcZGVIa7JMlPvR704gHv0Pl5Lbi1ZQSUUIZyKgw8M+/kGMSs7tpU0m9luR79uxn1VC0/L
45W7eMmHYoPMTSuQ7EFBZ/6Ok43Y2D0frKHAqt1Hx2HT7RGYu9r34mh8gj5sjfSRLOyRU2vStgft
cwCpF1hrNsji7MxtvNVu6pvpDiQ6g7PG+rK0N4CpsqBcYs7c9tIc9okVVShD4JBB1FYXP/magcs3
3CyIcmJhHu/J7DFW0lbNYAG8lem++UYAnlMVB52fGuBy3WFy31PAkVcK8Ut7A6VVwB918Bcg5j63
ShJtsjpTwEepXzV60InfrxYdF4I0kP9A5UNVbbQDy8V4VK5IUA895Cn2yb11+9X8Qfb23XRQn7jn
QlrBc0FVqayJYiyODC4L7hecrnBd5yML+BgVgd7CZ4F8FMVbJ9RNMGStBQ7zNpNdlXFiZt44J8sG
tWoW1eVMMX6PkmqHJ4pTuNZXtBXxLbstjvWLuatu7P204jp+I4+uGZZOGy2VPi8zjI9svw8wPN3n
xx5ea6M/FQ7/WR5RM/O60Gl25D5xqlfl4Letm76PQLLQ/SoZ49IVcToP0nEEB4wZqiY+B7B/umNP
yNPdQELLJ08zI+pm8G3P2FXH+J6/umhnvu5HF42D0E2DACac3AXs0LQKmxfYYbF500IQWaSe1j/y
yMuDnzV4H9fImRZ2NKrWs6o8iBhtXBjni552ULiwZ15dPVbRMQfurv6xKR5iC3yFSexUysqFuLCX
GXqLTYwP1T+oe57bU8aOVrU6CwLk3eQ01icYJ+EoyFrJasHLIfZE1Pb7WQBOxHM7ua6VQRSDfL2x
auUw9aRxs44OKz7nMv2OCxawnFllBU4PKKBzM0nEQjPrRxzNZ+s7OzYe+g3c4MGOnY3pDS4oGA+o
8yu31iZcUwddcrNntqXzWiX1WEHGEsfGFb+yl/qYPug32YxRFRsbVKyuXjnls/p6fYMuTezpiKUN
Y/EKGyaFVZHdDN1LsZaeWjgAbG6jwu6HAPUFRo+0jBdWhN8HA3KpOrmFliZg2cQx4j4JtwDwXx/P
ZaJqXsITg9JtBYFpuynL2eCNuW2O2pHdTCCuU34CKAcpR0e9EbvrJheHiItKR07BRBgqRWdpH9C+
UbE3WTEcWnvYBnnomPYvnX3gnQnWILZFc81K39TiuoEIkxHE73iTSevWd3nVczxLEcLPCkf9XaYY
3vVxLe5IDAvcvGTOtskPP6PVowJcD9AdQk5WMV7SGHRjtw2yGC2UjJ/J6FjTA8GDMH5P222H4Got
8l0a5ekXSIvJ6dANVQ6CfRJMykFnLbk3Kvp5fZyXPhOQJkjZE7DHGxTu8/zQZwoNwkGApLvlT9Df
MJNDM9w0xr2iHgzj53Vb8144vxvPbUnLxsETVmSzfx7bd2Zs8wAcHUctvrXX+DfnHzo3pCFt+Gft
JE9W61zD7sDaJVz1FfwVXbNn8dr9thBkQNcNOUNkRg0LYdT53I22OsaDPftlvCKb0nK1gXtafF8V
a32oSwM6sfT7PX0SztB6iuMog1xFqk87kEaDeDfxp978cn2BlgZk4xCjUwVUs+DiOB9QyrUqaccA
e77O7pkdfgyQMlKReoGE1crdeYmwncMCA+wc0OMzTRCPnNsCBjhL9RC2SFLetG34MI0mKLYzB+mL
DefNTtUfNAZG5Yo49nBHtCfTrI9oNnIq/aPmfGXol2xU598jT3FTBRCLbPE9Ew1ei07zjVo70DI/
JDx6ECAfTbXRY0hXoEwO+ur8r88hpgNKeHjFk5kKXPKjfUdG3jdoVsuF7WTaftBccGGl0OfKFDzq
364v9MJ+AoUBUtrMBLuzJUcUkxnWYwYMvZuDcryh2zF9n7oVJ71mQ3JfNCh4Cs6N0q3jHIDGbT6G
HrQ5nesjWdiyZyORtmxYlYOqCYzEADl186bEd1HqRYn//7MiecmotNvGaDEWcwRb2THV98g/Euvr
dSvLM4Y3OnqXKOoR0pEAWUDCsA0hWw4GL83YzZr0o725bmR5wv5rRK6DRkPbq1M9Lz2w9MZ9xnbJ
iNb1lRasy2sF2xkJbNRUUXIFn8T56a5yFiQDw4QpQkfE2uxLvTq2RomOr5S4vRZsSb9WdViavrkC
AMElZIoB+z63mSaM13aWgx3dSoDbt49qlm/tRnu+PoEL1zK4PFCvgcuHIbkYWPEq0cYSVXjEfbfj
xLZF8HHdwuU9Oae5EFHNVCMEakjnA4l60ZJax7uCWXHm9V2UOzzqM18T+fd+TFr4xTBb8X+XC3Z+
N8/b5uSGqacoa40Cd3MTepl1lwTPduD2yZciPw5kBWGwkP4lKrwdImLcMej0mD/mxJitBkbGK6xU
FFv7InqF3sz/kPZdO3Lr2rZfJEA5vEqlSl2dk90vgrtti8qRSl9/Bn3PdavYRBHLB9gb66EBj5rU
5CQ5wxhBWsyBjbq8XiIcTR9qnD9GnuxW93VldcxXI9dmsAmEL83NC647vWfifoxe7sH7bhphREEL
9UbV4L9+QgAhzY6MG/oKvhQuEnCZ0K7CDbWm3yb7e9QeYvrS6sdFRuX81RvPgPhjq6syx8pH3Ay0
9puDPjUp5RQLOud3KYwaY3KQJdiYlgLbdatv1ZnDUvW9jbvUdLX0d3a5U8hrG++b8arWr+JOkkAU
faE1HOeHVVymtAXZPiQw52BWD8vc7qLkTZn2vbSXVogFwjgdlLngkLW4gDEsTLnXc3Hkqy+9m+7R
7XJfGW2otNSvjUly4/kanjAohgEwjBt7Ov7L7WpL6dO4YufhiPlTx9mO7nMko3//GtwZBhr3QWoD
tQCLO0GqFMTH1QgpClr9suaHJj2ReZPKAq3I56BzZTMl5T9KFOcuoWlNURoOQ9Hu7ShB2v/+8u4R
BiMcHXjZ/Yl/3FJRtanLuoFwB0RR7PpZjz5i89ZIDwVazaWURyIvYL0//x+MC0bI7RJKcxyILibA
k+xgOfcW5gUc9YCupMt2iVzAQb4IwxW4+ELF43zh+tEdSwt8J0GDMbK83YFwEnPZsiuREMVgesoY
4UDWjVs90lYWqrR5HXjKPXoAfd17UBz1P9+7cF6sQLhVc5tRQaQFyILNWR265GPRjnLWZeHHQUkf
t2KkjCF9cr5iZQ15sywBjJtZV4WqKHtkFTrfjKc3h9rXehwV4eVvJESE8I+KcIehG74WSyxw6qoR
zqao+MkuEiCXbpSDMtabvtpdhhLtViT2/hcK7Sfnxg1miaGNCroizbzvMCg11r5n4fIqgRH6wwqG
C3OYUWkwjAOYKA/t4TslD3XyctkS4aKhTgIybhQSvrD4eCkx2ySHMA2EoIZ021tH1Yv8Kg3sRBIa
hMYg+ICoEoqK0NU8XzNiRvVoFDBm7JJtPRsBhl2+TaZsll/4aVYw7O+rUy8vRqh1M5iMFkgeB1MS
zprt9/+ZzRmXEbzB/prDFnaFk9hOrmsZcFqLQATefSmX+F8+/wqC26lIHsclCi4QdYkfrOQ28W4X
GYWN+PN/WsHFtc70QEfFHLnTsi2Jr2i2a+IiIGblD9LEAXNX/kKyWjL+AdN6+dg1JsBoSTJ03XXI
qS5Qin+zqbvBcEc4LOamsWkapNWwz9DAf9nXJR7I3xogZB0NTQx8hFcM/gzmLupkGX8Zhn7uFlA4
SjK3BkYOOnaH3Kq95zsyTkOJj/PjS41djZqqAwTMgl4fDmjy1Y+OLHUl9A0HCTILZyzajdjfVx5u
qDMh2gSUsf4AFwHYsEFpz2ZTnUzWqCjI2WI3rbA4VyfamEzg5UEY2mlbemRkEJCH3k57Z8EMAXjw
sju6d/7zq52BQp4Zi4UDij+iiOl0eOTUCK/qk9GEefHLkUVw9ru/uPwKgl3IVmuYxnlvuBHsskso
YL5P2o/MQ8P9oztCD8+U+LcgE3ZuEBdiI9LnWt7AoLrytcTXv5dXre9cK7tk4+2Mn5d3k9g9PleP
C7TOAD3K0cRruoXcgAF1HwISbNy/wRRdWS+Xsb5yZbBou1pHzhezfuqsjgBMnfdFqAbJi4kxE+dm
OLZ7qPM+K6BmGcL+qOyMXfuQbGrZ1Uz2ITkH7eJ4UJsKS0taa4+mgmF6teZxpxnf9fp60P/hxbE2
lwvLaP/L2tgEml6a77kzQ+RaN7dzqx0ur6vMY/40nq380zHiGg2FWNc+DtvoCbMCDjqRlnQ/UQzA
76sEZyjZR6ojuYQyAy7sC77xc9EmYtVMryxqs5fBSw/e9GRFDJP6igfRE5RrmlZyA5F8Q4OLzVW0
dCTOAEqhilbo93UzBoW30zvwCkE4Z/y4vLjCo+DTZ/lWEHXJmkxl4aWkBI0SRdD29QPYGSVWyZaS
CzG60lvLUAAG+klWGtT90aERso97MkJly+9k7weZWVyQifMacrsG8KL52ulvqupJbx4vrxz7yZe8
gwstQ5PXEAMCxDI+grfTmP8ljbXaX1+6gt0ottMBAO7Uvyyz8qB5GLzUyH2Mjq7Ztq6S8rbO401a
2LId92X0+DySGVwgaV29UdME0LZZvRgFPaWQv3ac+ZibybH11GCpS7/S7NCaVMn5IPZ/3PJBPWeg
+MruZ6vNXka0oEaPwyhVzCBXP9SU7EixbJnKeNGm10tlS3JCQl/BBYJxzuHRaXKIxpKZE4hCseOs
MbSbMSw10x8xLnPZX4RH0QqG29gmdVsvnbGmfTJsC9cN2jG5HRJ9Uxi/CMaSLqMJCmA4jFaVV84q
Gy+/xCyQcY3eFOInb8W9fWiu2308+PoBJ9AxxcDQ9/Qgq9gLv98KlzPTbntjUAlwtV7z+yILPLrr
K0jpLr5evWYyLj/xqn4WmLkXvGmlS6crKDBH1YuCfl73tasg5rmFOvflBRVdZ1lGHtoktgM5KvZD
Vn5p2Z1FFzRfBUmiHiDqdYXNf5+29jUUvmWuIoqWayxu+2lKWVZqiT0wYVqUxJuxwqTwHlmd0FP8
GErFU+dKzBOt4xqS/aSVeWYR102ewLwu/124Vwr9PfXPGYlAtiHjWRV5CHtcM/FjS0eF8ByqpQPE
GSgLnNnWicA59Ka7pwgcy7q+caFAd/m7iasBKzjOIYvKMWoKbgFkxVDyMA850cGufu+iy2jxTm4V
1sUvasvEr4TuskLl/ZLkvVMzfdkJHU3TbgCle4aGFVvfXzZPFLzWi8kdrEblpFmPPFZQjW+ZGqjk
Lpsl9zzRQcfy8zpoDSB1wasAoUhEY7tBfKzc6maoowfcFyQHjgyCO0vLSqmh1QXBCQz2nFDZCZtO
9lAULpSJwoyKlyKmeTgHR1KpSUqmUG9Yma+R7506+akVXP4awo37F+TLZBISYYkLBpM6gH7g29I/
JR45JEj4Tu+d8pgm2r2blRJI4dKh4RVFXRD8YIzufDeVaKlwow5fJ5vfWu/OlBFVCx159e9zn2ZS
y3lQ2AUxsUH75yW3JEPHQFwpYTT/S+7DZfwS6BUybCiQnNtikyEZEw22oPKb+7EDcpWE9seGyOpn
Ymf4C2RyqVHqTLmeWQBSazwp6levyoNUFsXFK/cJwsU5FfcmUGcBxIKiNDjC3NTHLEpCJNtT0FiJ
cqeFZDm49ByQOXA4qHjrkDjG5pnvwcIa3W+mj+pog61hWxzK13g3HcvdvMkOkZ8fZR3Awli+wuaC
a6mASdc1YOPMpmninASkwASyNSXQt5/8Osv3I15Ll3eZ4KzSILKC2RoQyWEIhouteWmlBPNt6LjO
w2SAONg9eg/baqN4L5eBRC9PdLBD5A/ttxgR4Vt+s7ks7cL20Alo0dCci52SL9soi1FdWfa9+QtN
ATcWEmjpbJ9SS9blILIT7VLoNbbR3oz/ctthUcdyTNEzZFIolBu5XobaCH0ymjG+MEcvN2AhkBE/
CuIJBtIwHYAOBEwj8s2PeknLOdJQHMsjCmqp5X2cPSL5gIJGUh1TByzJDlFuqGtyQWtYrM4uKCpV
9mzeFQPasoDWX7maWx6VecbzelLukJdyrjTcP6Cekf5I9RwNXPYAsoUYInBpLHluiRYbEwMGBENQ
CtL5QnQ962oxGbB7sD6s5jGLM+ixxVh1CHjYniRoC+IP7P8E44IqRRlYrW2ATfGE1iXFmgPdhjqR
QmScWoITCUiopOJlg3Xm90rZIFnhdbjXtfOQBTnB9T9PEmWjzcqhmRNr2+ae5ndT96ufqqfL20dk
JSZMDcyPoePoCy9wSSK3R8s6AqBDDmVMT1GJBBxo+/5vMFwMsrVyXioHJqJbt9UL36SxD/mXyyCC
YH62jmzbrO7HfTnTaupRKVQWO8AssKNvapBkmlV4GUfshp/fi9sZc4pEZVej1BXP3Y2DW2NT7gww
5ytuAdFbyeVR5BxgQcecLugy0bXCgZF+afV8glFgyBgCDNsnPtqip5eqxPybapY/kzybd1U7pM9q
SwvJu1u0pOhmBNsIhik0j5+N76csKemkoB10qcGlDO2lO6vvmk3C6B+XZaISPNHSMi0ezKh5jFqf
C6dLHw2xmcHaBgoSA33xuiON9lp8ncgETkRvDkyg/oXiBauWqjCtxER8Mycr8jULUvIV+Wb1EALV
o9eMtge0vX7MtX6YwaF82YO+cuZYOhvs/rvtuONxybwljtnTw7otbvLbfgsZq/Cu3E69v8Q+el6z
u+59uG7Bzy6TDhBcB86guV1SDnZjJ6x4Zs13GlSPhvu+e9CzU4GEuCbZKTIsznnzodGWqQNWPI2n
koITD5qr5tCFQ0ru0gHEWvogCQIiyPVn5W5aZWchwY7cIrrJ0rtBAw21pd0qFSTDBswfLo7jD5Zy
d/lzinYJdghG6S0NOSr+teymYL4cWbsFKC6prQZK9KyB6G2O3y/jCG1b4XBRFFX8bkgN4LjRuLku
NxV4Zr3mTsm2rv4PXw63e9YF7jL+Z24ZHYVm1LAQsKsaPFxJAT1Nv+k3favtLfPKlY0iCi1j92Ks
IU5CvhU8surC+lMipGqc7JvF1gKlQbfXXFTzjVd42iZPous6Bwnq5SVlHshliDUbQw8gXMab9Uun
jNFgAjKZcTmui1uEQF/L99BWu4whNG6Fwf6+OpfSrDQidQTGlDrv/ZBdRUkS4EX4iAv0AUOKvqE4
m/8O6XhgotBQjgQ1FxdfhmJs3IV1K4/ak6IEXvzdWQ7d+FSgXChNFomOqDUYF1EqqkMaHalo1HPT
gAw/zTRF/zrxVeNHjrxmNF4l1n/uLNdZszwuTPgPvh3nnjVJBjVlkJAXAH10f1z6ZEtHe3t5GQWT
08DR2WCfioWEwtr5p1swkNY17BKoj9S3jUdQU6JITmaMQ2z0+AMlLmSmFHdjFbJZPNGigmyYNY5i
O1j8bC5kZjF0UmOvq6iGKm4SFsmz6rxQ+xg7D6WRoLXm6bKxoigGaQhwEjBFPnAtntsKpoI47RSs
qUb0RwqyC1roIcGQYVvKRA2Fh+8Ki+/gcCeC1qcM62pmP8lcBkUUlQEa9J7bOAmTsjro/dT4ag0K
fTV+uWyn6I7hgrgaLZIaaPH4aj2KaENHVRz8Xg6ui+jBw5UKzXLQGwdrdy2ZvZeBcXtjWTClmWoA
G4wPL97pfb7J09cGMmcYZ7xsF/un+FC2tos7bFvIimYt68mEsrOe/5CSqQv/fZTp0QmMQTHMBp37
R6z2sVtDdwG0T8WjRoZ3vVA2/2CC6aGNCDrEEBHkIGq1NbwKRbtgzDa5XcIBiOR6IKC+wY7+hOD5
wspaLdQ8w+Xdua2SoD5Nh2w33zXfzK39aPs/6t9aGIVV2IXuThl9GWG76LhhLcXIq4NMCPfP8zVc
on4YU+SCA0eFXkbpz523KWVTg6LzZg3CXRPaITfclpVBDO+5cQ5FvtEXN8BGCArIg3z8wydbWcSd
NNUUzY1VAkyfFF9Djs6UXSKFawYlArRMg+Ppy+wzCi2JA6Fj5K9i9N+B7icJ4vxZS7vwsiViHBAu
ICiA54z/NsXYYbOyLjnXJeNOxQsnzDB4sdG0TpYdE34hUL2bCLS4NPLPHEVNM0gqIvx5ahv29jFN
Nlb/y6ozUP89GTLNBdHGZXRfGHdAw8cXbiFvIcQoHbh8Pb/2SHIqsiSYaOU+ATAGee7Vc7O4Re4C
wB5/ODCicY5EdmTIMLidQ1Dl7soUGLO99dJ7w7rBRfuyA4gOwLUZ3L6pVaqiCgWIcTiRNDC7Q003
ZicJ0zJDuA1jlXhsUwMordFtiybbzujsK/o2vGyM6OBZvTD5l7sDzZB+ZEFAb7a96xPvOUNzcWZ/
lN7vy0hCgz7fsg5b1vX11qMzrtZAqiNwojTQOrJ3eSe58AnTkWt7mL0rlAbDkXM9YtmGZLm3XAVM
8zi2ibaxzex50KAV40EIZ5hR+wUr0NIPPvhvt3me3rTNJPsxssXlbvS5mnelyZ7v9Kjceo/z/bDR
/Mz0Ncf3duoh2s+bMkyfXbkqjaDrY/165w/h2bQ6fU6x2JPrvYyY0U2Waps3SHZV5DiBbxLBawd+
iA0p/qEFcQ3tcruc4I1LTdYsGifX0/TegDBxDEHANoPiRHu87FPCC6Knu8h7QXsIWhTcTaBt+mpu
WL8jJriiQz4bxRY5w29OER9SKH/4Xk6tILPSx8rzjtCOrreXf4AgQuPxhNcTzmjMqPEP0sGNiFGh
zyqIK4Ld+TFWLrwrsMadORylIt8icwEHZm3HQkoftYxz786bMfXsFOkDlyg3poZ7sdUj55UEPXjP
M9BQzsQOZ7Xz1TnfX7ZUsH3PoLntm5tt37U5LC206xQ6Vs1LGUkgBNsFEOiONViGGUNJ59aVdh0l
E2sASZv7lG4UM0y9bTRc9YakQCC0halhIa2HoWa+U26YM6hHOVjGwd7r85FUL+n4dHm5hLasINhh
u4pDuWLHWZQwLZMkTOl1A0pQBWoT094bDpeR2MJz93kM9n0aw63a0o7Q7a7xYfpsW0DkoX6bYoxW
vF9GYRvpCwpGrNgoOMQ8+Zd0XihDp2cLDr3c1wbfC8ofRkhPuh9JTlfRWxocZHi1mw4UfHVesS1D
cTqvCPPt6/kYP8w3CQgHlUN8KIBGZRVXwaVnjfalIbXyapUoKmpkJ7JLT/WJbJNr96Ru492ys3bt
rv9+eSGFgBjbZ4TrJrqPuIjlZGVLFgfmeVbqD6g/9qNkG4m8Gx/ofxG+dC5keuJNGgWCqtwN08nt
DkW0uWyE+COtMLhrlqsszhgNwJjvl818k4MP5Gcbztvolbwp23947+ngvQOBEoIfYxw630xg+9OH
hZWm40KFuFrh5QGu4YXkxiXaSCsUPtPv1NRQ6xEPCGp+682g0K/K9LVfdpeXTnRirFG4lTOjgiok
gS3gfc9L06+mK2gIKOmrZ9yUy/1lMJErMJYOZLoxlwuBs/OFcyloMkBdhC7yudWRc7M7f1xqEjoY
aJWsngiKqeNqDginwYTHBbza0BbNcBGGqmyP8u6cvlFZ57HoA0H5GlNjmKY3MHB7bk09jYPZlQP6
V8jP1ti45TYBBTyRkbWIWgVAF/QXh3eEGPPD+oi2NnAFhto2DrvUR1LtzopCiJadalnbj3DlVnCc
R9RZUlgtyCsDtUMrfA3SVdYmLtmxMhD9fO283hv0pGXn0fjYjPu8e0jjw393tvWycS8WpcpjN0GX
c6BZMKDazjrBnL7EzUThE1c9tH7BodFXzC2WQvGwx62PldvHTbf0V7Mqa10S7VAU2ZG+guYPBJs4
N7NcMhQ6mMQD0hh4rExBNVc7HZnbtPLuTfLuGjIVCtFlAZTRbO4JbBTQVDz/OD0eemPMUgrNVPr9
AGUo5cHKY9+aFT+xJIQbMjDOExoDrW25xl58ZViBUXCejt2SbmctpDJyRbZS/KVhbRfnEawV0M3Y
hOww3aig2+6gMR6lYVFsuqjHZMudgifnPzjhaim5MNSO2TAPPd5/6Ls9ZqX3rQf3hmESWd+LyEng
IyhCQX4Ure2ckwwLnuKxgsNiQm+0nr00zouHVnPnoEGLhkgekuJ1/AvGJyOrvpgrRwdYHZP9mJeY
1ad7r48OiQnNXmf5pdsT9V1FlU0XCiPup5U8gwlR09FO2QRLZbk+bZ6nWPeX5LqEEPXlz6ZJ1lPn
vJJGCLoDM3HU6x+QNW19tbNwlswnp55CyAduUpXcTu531YZGufuMK9su7XS/t8dbvX6KJxMl1cRX
6fAvgZOx74NVGHm4L02ZhpIbtYO9OdnxvutwL0j6383SSq4Fwl2JOoNroWMJ7sSFAK1Do72h4KS2
1acueuyN27bcLT/j+fXyQgvPAR1XXugBo3eWz16OXjMozYL4maVmMCP94TmYXJe1KgmtWV0GOGua
vCtIYwJFtbN7/BaImKUPETjPirw69prs7iE+sVd4nPcs1bIglOF0QxJH91v150LeqqkIVGpuUfW8
XrT5KVKfna4N7LyRvFiEm2QFzkW5bFKGPItx7ulqfuVaj4UaPWZk2TpY2f/+8TwVrQOMUEgFO8j5
OREXGY2MCkhVcyqcsG1OxAkvQwhTDCjtwRMZ5TQIjc8xkhplD2dScfq5H3R+ionjTxjzIuYNhcNM
qa+njy74Ni/Dio71NSpzqNVzGQ/c2XMIUNFGUPVqYGM64jKC4CvBIKSI0B4OgTK+QapB+wI+EjaY
OenPmYHHV2LE73Sy0K7Uy/rYBP6PhkvIs3rYaYyX+dyccbYXu+/g/4r2EzwIG3vODgqU6CCK6Rvp
x2XLBFv6DIxzfmeKNZ2MACvyI51aHEL+OErqk8LVWxnE+XheL4uhDUjNLGjyWvRnPX/IMMtOlJ+X
bRGcdGe2cMf32ClqV+N/QaJPz6AK2Do9+o28ZtO63vVMjed4LENb2t8tW0L295X72YvuDSObsFJQ
5LXRUFJUoHM/XLZN4ONntnE7y3VprNUtbItBg1K4jT/2sr44mR3cNoLgUDXlMexIJ+MKszmYLvJg
SC6JQ4LD+swS9vfVchEoIFYOm40Ap5ndn9x+O7U620++BaGsSuIT4nUDWy14F3E/5p99faEVltch
uIOudmN0V00iyzn9qeVzF1UY9BeCf/HltdKVkwIIa2vsMcYamtASLK+U5xv1dvwen9C3/IT+m+t6
F4VZ62fvxe9M9iNEh9jZj+CChtW1LhsBQWaI+HT0Pe00WQE4pxxIr4CRgGoBSrO2DFYcqj5N56IH
8Qal1yqg5o3ld8Z9UXyvp9NAILo+SYKI5EM6XBCBSGfWNSztatu1P847V5E93cXh49MY9gtWjlkp
oHToPIaAlwb0o6c4HNNdkaG9r4bsy26UKaXIVo8LHAnKmNNSABBCF5hqXZa7ZMwCmmxG4+1y9BBv
7U/TuOgxll7RFiqQIPoyU2T1NL/UZNlQQdnozAW5+NGYZdfTBBcMdUZ39MZOXtvyrccM7aC+lelm
1v1h2l22S+YUXCz5o2ComrDL0F6gAi5NVcrWjbszac0AXaMJ/37vkR/KPO7B9fja19b2shmie9N6
6fiyV2/XZFiYc9exiaHELVjiIN6bGyDzJtd2uSn1oyWj9BNVO89AuZCRtPZUUBuBGI7uHpJQrX1t
X14lB8QPUw+aW+UJMaTsN5eNFd4GQFUO9nwLzd5fc9i4+UQ6YN0x3iSFejCQqHCUDwdDQ5eRhN7x
F+lLLrvVErWgFEhzi4nLtvLr7l/21QqBW8LKcShV2VnWgnPdGT6seBvL2NyE5+UKg4+xkMRLWwO+
YTGZ08clvkFrwpSDN99AB7lkyYQhiQkWOZhygCYWF5I0ZXQajL5jD+v3hoZqjbuZuhNNbmtFsnWF
W2uFxIUk1UspzUwWLboH1dpYaujVsogkdoBPa7iIZMR6Ui0jrBkhmD4OoWL0YamHWt37jRZU7egX
GFYz0G75khXfqyEYqWRny34BF6BA4Iq7dQ8ru+qnbXxg7uWyiwvPrNUqcgFqyb0lKiZmYfkSjw+e
BkG/u4hi40IGF+pxtWykQeIgHlegt5YyMksCg2IQWTpqEC3BGIM3kQSDrBQlg+I2lz22+kI15otI
HCnse31L5m9DdrRkZTUZErfFDMzRjU7HkEYFjdJXiUICrfPt6WNyJRtMGP1AGY9+aTAIIwF4fslo
lhkU4Kw8oLqvSg85O/u9t+46WTu4cHetYPjdpSd5F7NMzeL8wNTaMJ7sSJJXFLr2CoLbXL07aNRh
L8fRfST979k8XHZtmQnc1rHSxgZxO1ZKh4izmsUble6M6Pf/DYTbP7PZuOPA1kkfbAh/Qqg32Rnx
t/8TCH+6F22b9sgT4F2KcyjVw0WxfCeR6ZpL1otPG7SDkZodS2NpzjMx35J4l8sI+P4kUr88dT6/
ucttFGhWNnnGLHE039uDYNa6fdPvoOt0p900m/QVZKabvPfNTXd6jnu/bPzmSpGEVOFmXf0G7iHQ
uOhAdtmdD+QbgTW8JEMTtNUpS04aJo0vfzlheF1hsT2wehIoiU4ypwFWXP+IoGK6NPmLmhobOqph
73mbpim2ll18v4wqXWYuSBCIbms4HnHt3GonDYPG/rKFNtfvIkjHjX1YdtUpumrD8kXd3sfv3fHl
Mr7wxrGymgsefa/Z+cLezPH4ZtbPCsQghtbe5pqGApPt+mWWJZKFZv/kJcfigklFhmh02SWnryGg
RHwvCsFN6CuyyS3ZJuGCimOXrTYx0/T54EKYcnyVSrrIILiQ0reLqeLMh396W2d6KPN36WjDH5KZ
C8vFn8IziAArb4EZ6akLqp32kPhok7vDJbRdNvG1tSu1oH7Vt9FD+mq/qv64129o4G2ejV2xKWRZ
AInFfPmhKV1lpvGfj/eU0zuvezATyWEjhsDECCtz4u3A+UefG2Ojsh0xL9Qn6T6LnjHhe9ntxYHl
E4PzDWrr0aS5wEjy+Tkpej+ZzG02RX5dV99LU9aXItxlaEgBnSNo/pGfOo8tTQtlvMLApcPBGBNY
Mn2Pboc22TT1kaQHVVbDF2eIUPg2mQS0Z/NjRoVddsVUzMj0PnQv6NCGiyQnDPZZfnFn3nSyopxw
R6/guKOijTB/OjswL1G/m/PRbQ6kCgr3cPmbieitoCP2aRV3GoAPo3THClYpe/d+DtXr5GhUm/y1
fmt97ZDu0mN2ZwVReBlW6I4rVO5csLIcXSYlUHvjhH5GdXolisQyFia+bHFMDWooAIA8nn+JjW2u
20WMokaO8WR1r2VhB45gfdp08c50Jn/JXv/BphUgF/VbqiuZocCm3J31k40rcRBRC8046iwj6xIu
3wqK282LW2fptKAfkHrZ/VKSIImdq3ySzHkLPXCFwu1nHVu3iylQ7HznGtBfuCvUG0s2CCNig0UD
7+eH4uO9DQWayWPNjUu8wcR6rra+TW6aOpyqF0hDuskVxuqS6GroHuYUtENb75/e0g6bwQQnGePG
Pg8lowli7NFmBTBUpozpZM1vtiw6Cv1xhcGtpoFWBdNCDYK914mxKYp3p//RL6EW/WzMsJFREgg/
3gqOW9VOiXu1jWCSaX6z5g9Nf7K9K2niTfiGgSIg2MdMlNx41mB3zq2qZN+um6dgaN5JJPFBoaev
ALhVG01iJrUDgLbfZcURFH9SUUPROYL0EDiP2dGFyvz5xwf7gELcGIHWmKvyoSb90bPQj7PQ1Dr2
GKO7iVWIFulmV+wvBwzRJwJ9i4seQZAMQEL9HFifysnyygkBw35wnHt0IU76VSbLoIhW0IA2iAE6
FvTz8r0yUKFU6oYYbHvpmwice7G1QB7e2F02RuAJ6HPEcDYKOUh78eWFDsoASuJaeaBi+h30aZHq
g9fzH4RhzlC4c2PwGmeiNlDA9HJX1+Aub/It5HceO5RqbNRqLhslWDv0gxigg2KsbZCDOP9CYFjO
TXdy8sChJKza7sPop8BWVElpRghjmCp4bNB7/0WFyYHyADhz3DwY0vpbOWBsRmvvPCm/legTQfkR
Q41wNvgc529OYheWSZQ8iNzSCt0mSx9Um3xbsjgNE4Oeiqi+yVL7tUKzrz8s9nUUF4av9kvjT1Hj
HbLOkvG8scDKHdJsuNfAb3IsG7PD5wtcWLWWLA0pMHlL/BESG9lyY/WBlh0L7+nytxTsNnAloAGB
MSWqEL04hyoxiE66LC0CTMhgiILGURCVOKO1OYtwUndKL6uHidYb3bj/TxYDUnFcCNaiQmkNrSsC
OkyDr6Z2t+vrqpOMU4hoSmwLg9LYemASwIc9N0xduqitZpR+a7LT1ePQhsS7LpWgaHZxvkHCYdeq
R7tu/c78iNyQmN9Je4joXSLjChYRqJ39Em6JszRO4nSiRZC9dOwh1b43mwaisL/oLkMG8kBO1h0J
3ZDu7RsZuaLIk3S0b7EeTgjl8fxMw6CDd4N5EuvsH71q8cve1nwH79UA2qfEZ8t/2aOEkIzLEaw/
2Ll/Hgyr5AaZnLgptaIIpmnr0SOUuvH/t9nSg1o21iUqcNl/eCP/F4t7DZiJPaS2CawZlPwF2ZdD
6ndJoC43/bIxjPsZDEetEl42UBftmTUqF//sKE6rbsrBmFRkjHtvctJrXau6tyhy52u3T4xbLbKt
X9E4ufU27mlX+rmtRodY1Yb7cc5LFGV1DVrayqQePG1oh6BrO3Rf1AbVyiBXPO2DdLEdjkmMI6rH
hNXk57pR76MsiZ9Jac75plF6zIVEgyUpPomsg8cwhmTHwvwY94C0GnTVWC7cVUlZ2/QeUttJ/OIt
Ehjm9XyMg/Y0eOQsMEWAn+l8f3pj3swauNUhpa7t2knbuh0J58iQfCyhi0C4CpNwaGFkD+JznNiy
h25scSaOM0gTwmIk1m9laGnmz5GeRlsvoVEIhsv+IUcIdIKhxByLH2cFkVUo/7Rz8SYbKk5N9FOD
+INvGlnmdLAMCmkRYwvy6eigbcC950/hh7aJ0dRP7+PQODqzr+S+7vrpMT1AYz0s9uBUO0xXc1ju
qE/DR/3UPJbBP8x1Y3b874/j200MrRoVhemeLBbExo1H6h3wI4m5G53rcpD0e4s+/hqM87ExRsBS
2EqAQETX/VFp1V8aeF8eqJLk3y9v1y/nDfoScQlHDIRkFQbFOEfTIFiQFHEFB1CNV2fu7jvcXP47
hG5paINUQTuERMi5j6nTSCcvm3HvqqkdgJinD5RYNnwtKqyffSEu2NXF4tgF+0L2fUtC7UoP3c2A
vg4fYw3b8iYK1c3vy3bJPhMX6OZEyaomYw4bP/TmodZ2USZZOhGpxZlV3DltWpVddyMwnMdvSbgc
hk32hrGg25MW3C37u8gviG+ekq0RxtvL1kkXlAsN1uK1XaMDmv52npZvw+07OMt3YPk+3hW7Kcjq
f7g346BikrUgxHP4k1GvDUyJUxzGufV7Ku90eiUVdRZ+MaQNVAwfg9foz61odfhSr0qTscVlVrXm
XTaqProlUK6VtReLZu3AXOR54FRh07Eu5xl6TjOd/vGMpPLn2XyPy4+C5ie9Q4ia85+t5gSamQZW
ke0X6KbGWXIn+XoM4ks0XV2Sua+X5WqvtQZzTijThVBPfVU9ZdxaHmadmzxVdpFlPqqtm/uqmlxN
VqJ8d9L8odCoHYKeUpE4sujYBOUmlgSnmo2XERcD3HLMDHaRTo1fvRaOaDxslr0t66SQwXBBIKJp
M2o1YLLqJko3dXRNU3wBGUmV+ANDGRyNSDaucfzxTMc8S7omK4I4c9LtADGd1EtP6Tw/efSVlPl1
m9OgUZNXaivbMl8Olv5N8oEFGQjbWP0E9veVL2taSuLCxE9w4g15cms/JX7+ew6b8FZX/NdxEz9q
s98dvMP/kPZlTZLiSrO/CDNWCb0KklyqsvZ1XrCuXtjFjoBff522a6czSSyx7s/m7cycipQIhUIR
Hu6d5PHKDbWUxU6ioROJHLUx2nduvAvqrDMtZJaNCSG9Nzgb7/NtFf3I1mDMi8s8sTQLgIYOLbhi
ymGrxnJZ8hGGLU96lYcofkWt3Be+XOl6XNyIoMXHkw9yqFBuw8DabG1KMHSVMeWvqIz0PEv6wa1a
8x/aNyitINYBrw9m2IsDMURmo6oCO4gWbvLaozegju6KjyyAA6EUqk4j+jbYDuaTMJgaoWapILtT
A/CXHvrhrbW9ary1Qb8OAT+NunSNkmZpLOjM5nRET/wyiHxIVDLY1KFYmyeuhlBTfOuMO8P3St0d
yX1YOgMikfJR6k4K9rVcdZtsT/I9y9dqMYv3J6h4Jv5dvOPB0X7+a5iop+rtlN/mNwHjlvnT7x8h
/aT4XOrPxAcp50aDEGl1byU36GH4IFQpD227KeRnGm3yeOVWXQpQJoZBCIO8IbvgXmZ9jjpKiueD
pf4c64+CUJB326BWWp26XLSE2V4T45AGueD/pcwPworAUr1J3XxnbpE+eGBbvO0ACd1Z3ofkmkfv
I87uFF5vW9Cq8Nz5DDcgk3Js3t9om2Qv7mzoX/Bd8zEgyejexq3PHwvXP4abt+u+unQ1W/BUk5no
yl0kiW1S171lSqRvePPBc8bowV6jAVq2AY4zzcC7GC+ec2eoIztvMcedOWKwdtQqjzTXdopWrwTH
haI9QQyZCiuooSKYnJuRSZoHKUNtRdaCRXyUmnrfgUv8UKll5hpVoz52rd4esqFRiTNkoXi/vpfL
rzpKsUYMHcHJZpc/LlqlQpkMj9QdBGha3n/1xLUqD3P+ghsrqcbSrkIwGIJBYDOGRsXsztXipqV+
0uFpJD1m/Ccyripr0zlLt8CpjdmWJkBRl+E4HZvAHSlP9J2egoY898CPQ9amPpaQIGhN/FnR7M5B
41iEcYAVRRVemDBXcpDLfn7k24wHoE3ItxTCsamDivLt6BysH8NuTXZt6RKioC0FFSQollDlPPeh
FsTzqBHiJ1QjDkOrxzxu4xU3WfxwJzamCHIaqTOlxyUOG76N4UhInmt7vQ6/aFavFb0uLNkTLQgc
UkXXB+dutqGhqpikizrhjD7dRlrg6DRzk3r0rvv9hRmcOjDEwOEB8jPwz/mCIFwdjaTFwVPKfdB9
qv42WwurS454amKWdZWFMaBIDhMlHl6KfzuSTQTwR6difseGDMLmH1Z0UqadRSyjTIzariZzne6Y
GTuGvbUZovHpupnFVZ2YmR3htgT8uClxvED1DwUnWlVcKO+kfmHKvlidV5z+2vxpclp7nh1mPYj0
0ZSwhkpDk36MAeVh9orcOSzeG3uT5yq3f6rlHvoO/Po6JweYWz49VTMHQc+YKoHAJZO+1Pkdae77
8ajG99HzdTNL23lqZuYkmS1LjMRhgX7yHNQmT3OnNl3oW4/mFlnzyqKWrhuQHxgTz48FctfZMTa7
XuhBh9HZ6iND4zvk+md88J+GgP8DAAPkoCqKnzryCvDXnp+vymoI5ENhSbVu7Hib6o/kH5j+T038
vtlOYpI+GFUpy+kLyfdR/tBrV6ucbG10ezG6/lnIRakh0hOjlVhIo+aO3tYcTGfXXWApFIHuD/w3
ZBIvuRAsSwr0FiwNqYZxa4EiIsNozlr3dOnD/26eqihGo2Y6O0esR6CtgVdBHx0NhO0ICoUMryO9
CHhfbBuRuLFciUeLmcWpzVkkJyLRCIrGCLEBZHfFbRNUoL+4UTNPDk4d3EH6AQD/63u5cGqn+wMz
wIYK3fZ5yV1pgrjCACNeFBgR6yY+3+xnPACMU30Za4Rmvzt6sxABY3jT4wqxQGg283FoLgRtVPno
mTim0z1Lk2cZHzDI8BbdNHvDyw6jI55YykFVVz6wPdu2gjOX8Hhj1s7aO3upCHf6c8gM+U9yH+xT
CtYubu0tccRLsEmO/o4rx/DGOETP6tP1vV41OLtxAgnK9DzG+iPCMZ/EbTd4bHYUpvo330n3xfbH
isXJTa/sONHPo8ooM9/oEliUwIFzhSdOf4i9hxHVfgGx52TlZC49Cc+2dHZswlZKTMPDHkjvb43b
sXMYT3jOxb3pqN/yu4C/k8q9wyfGIH2NcLqSpaxu8ewMibDKSZ3//gH1sdY9+BjxvgeHd7Q1fIre
OYcEz8pUzoJfg50NtSow8TOEpPmTwArSVtAOvCCtBXQgGDmI3fEh2XSUeI31wwazu7Q+CpSMWBDi
PeqhYM8T9suIx2OGKmZb78z+ltHnRt0T+yloxUapUpeC6XRt9uryvE8/ldmoBVMkv/PYqUZsKMYM
PzWtN5F80rJPlC86Fa/0/ud135t2+sz1IMxDoN6GDFsFQ+O8CFMz6MnUIUmdNs/xlhjNhifpWKwE
zYu7YLLCrKl5hJvzIn6B46sgIgJSA9Re46HO69ee6VC1F+T175dDdaJDZs8AmGZedu6Mxof8CJqG
ahh8y1DRHfXAuW7iIrXBWiYGZTSuAdjR5pBg0ShGirofWlPF52A8NyOksNAWCAIuojeL/MPOoeiP
cgkGyXU6J0MzRDEko1WhcxRVb5YW3Nph9caCv6Zynx7JOBKoP0D57qLzUEUgiwHPU+ZoKVJP+WKI
xgmsJ8U0nNFYwaZN2djM5QB0Av+/NrElos9xHu0iP+vYkJqIdjbKT78Uzc3Gh7Z/u/6ZlqwQEJyC
Zw8pIZzv3MpgSZRNc2sq/PWPsfEFkoFjIWy3JOPK5axdhG9sHhS7UMmcXBu4lXNTpRmQTFCYQrfI
7dtDZ6ANv2P5TjFvNMvpxw1BmS2WnzG9Abz779eJQg6wGxZ6xuAFPTfOWgg7FF0mIAqVOyHdUnuP
qgxHZ27F0EKksKGri7oU5v7APzO7Fm0jSgs2wBCg8M4Qt3d9YD5eX8uyCTz4AUTRIQsxW4ueq1Vo
gnDdKYdgj6Yf6E664vt1G0t+Mc3AAbqAag0Y7M73KwghkWn64MMbrS8bhVD6WZWY8/prXXP4BD6J
Cs+DpwMrMTPTxolkpMJumTd5yY6ZSV3wJa18k4W4emZl9sxCJ0saWgQrVQHipaiCCKD5IxPZSn1r
cc9QiZn08lBFn49ON5EVs7yDmYB8ROKrT31e1u4qAdPvR8c8MiC1/v92EMTPN60gTW7FEnZSUbtK
uR37/4z8MIY6D0nCLXaX41VeOukaG+1CSMfZ/WN35tp6ydKg8ye7ZrMBwYMjOsbj1N50vclN40kF
LOyvvRCqK5oFmCR4QFElPV+p6P2o6RuIsSJ2QUAq51EjuW+8+Wv0FQuf7szQLNMiGCnVjAGGaiPN
nmlk6HugT/KboSr+S6DPs7KuhZ1kQAkCjWlRcD7N4WStArYnzUCQqIvkDdTVbhO0LQd7AY9VcTRQ
jPIx4v/3ewmlY1QIcSfbF3ikhGqQkIlb4Rg9AY91x7vQZQKyieUKZHDhtCHC/xbLma6VeVU76mRV
2hShA92dg52JkBMNXSSDrvH0LX2002LhzDvYoBadTLCiAZXPSH/p2KMBqdHKWNm5pZvrrCo5uyR7
P0SvOoMhfxRukoxgPfdquiGDU5CDluARHTql4tbgImnHm8j4WwDv9KgFFwQ+HTJDa470FNBDmRia
hMMwnaopyUYfzI2m50/XHeQimz43M5+D9c1WS5UUZoIQeb3/nzTKZ1PN3UbXdnmx5iWL1qYbcoLG
oS88fz73Za9Ie8Si8L3UIr9Rza8o+hl0tRsinb++tIUbE3o1aOyh4Yi3+u8PfFIs0pRaBX4TSzMi
8aBkxi0tv123sOj0JxZmAaRUhyrIGCzQuHNE0PFRa54gY+hdN7O4EMsC7xjkZoHGmu1aE4kh66A3
69R28KjS/tmIVt5/y87OoIdM8KRiEDw7j7l5hP85yy04e+8/+RPSNX+hqEqZBbefhdhALZCaR/pT
hbSYyJrt9QUunWlIzkKhZMo99PkYnDDr0rcGyEHF9n2MoqGQ36N246vjypleisDGpJOOZdqQA5od
6crKpKZHAInGBj1i4sntc8L9IeGMpdvO1niUrd0xl8NwOGDQ6wU1IzaWQlf3fGfTUQohTVOA2d94
N4N+T6DZ/h9NjZuisY6irYkzmuELqehTJHvJrSTU9pUp1YOflXvLrAyvaEp0ljTj9fquT5ZnGQUe
aYA7gZ8WTcD5kEpVWJqMBhQaKqlxo3bAJR2UHnTNfIAYB/bShit+vPSZobFj0CmiQW5nnvdBuiEi
VSAcVKS5335R6olidKI1WNziwk7szDI/u6ShYucKCuzda9M/dGKvWpgrBhqXHbXCK+Q/3H0gLwa1
8HR60JE7/8QRnFfxZYjU3IZ6DKrTChSk6kpb8d6laHNqZtrek3hmNk1caza2j7AHSXPeYLbNZi/X
nWLpiABhh880+as+b5LZUZ1lrI2Eo/V3fnjMKiiL0B1TvUZswuFfNu7E2OxDhWqV11kaI+qYKi/L
Gz3a1qBpvr6iy2GG6QRSLGoC1AO1M8tg0W9HxwWalk5Z1twKDS4JSmoduliyj/d67nuWNCuulC23
4sTRAMazxDHBqHiHycuulLy0flnlGh3IkpcinUTZwsLdpM9LbgjzvoxDPOhEQ10MceCE/0qKeptr
r2J0lPxYZO71nVhyIGph9AjJJzNx7s8dqKBKA8xPim9bZvGuVFPTSYywP+ZGSv7FFPYd2TsDxf/8
yjLhR75gWFxejUc2AE7Tqy+EyufrK7oslsIGhRUMowGgjkT3fEkAWJBMnV5Fo7C2NAlfuyY61t3P
wf9hSLm3wybkVqs6wI48a1G/sSAo5iq6CjHYVlt5cC4lN6dHZxbpkzqoMfGDozMASkFbR4CaIcxv
m+hV7/4lkv45OObsMdiBzkCmAUwF2mdh7/rksdJfymJ/fXcX4/WJldnBIUwmfW3BCrP3rHgfinvM
kXVy5fJfOgcTyzwCDh5H6K2cf0IzSLs4yvAKC4zAZe1PVY9QPnynNbjBlMjTDNWxh7VEdOkoTPS0
DBKbeK/Mj0IU53pWUUQeZPEblpY8rkC4tqZv8JvzYX7FnpqZMruTkN1ooH9UGMwoqP++tonVYQql
jpp401l0eDZBbuB7EAYSFkfDqc3cQmPdN8Qq6Q5MC8BDYHep4iAl0PInW1eat77VogmfVjOKIZYK
rjaEAK+xKqdf2TCyp45UaYFKgGY/x37MHnsCksku8+vPEn8FQBEAkz7S0u63TZgHiRcoZtegKwha
Nh42aEw+VhKVLheHtgZDflxCAEk31MSTYW+IjZTSrD1apwTCE6Ph1hUtHgq/HDMexWmV8rZoqEN7
q/BKABOyoAFzSG3mAi2xsC0YmmWyvGNVo42ckF78UFoafQxqguZORIGJ5aDbw6uqN9F5EXUZtI4Z
Fzo5JB01XJ0G6rMsuz4+tuZAHrQwY/0GXF4y2NBeT++hldK6wIoHhIcmZszNFGAysJeo/ltYsJ4e
wwzgElC2GPReq7JqHwYV9fq4Q3YwmEWsbk3BIAXOhpi+yrgEYU7bdulWq5rcy0y7EF7Mmhpt4ciU
NwC69t98NYxbR/ZKAdFUvUhXIunSITx1oVmEq0Y5QuMdxyNDe7P271r/iaLoYycv1w/7Ze8WoRRd
lUlYBO93yPWc+2odq2aoTQXGob8X+Q5E1LHqDeUrGP95Ed/4dG8ou+s2F0/hiclZRtPbXU2FgopI
BVx/oZchyhPFY1CMn9ftLO4hGsTAJgA/iDN/vjRWl2MnUthp+monMZaTl/FrbJCnopUrn2t5G//Y
mkMU+kHISJtKwSPZafaXOjw2ZuQM9jez2Izjpk4e42pt/GjhkTGNn6IRAoATMok5zxQAcEEFxDmK
dOwYlA+5PFb99yD8NuRObHkDDmz0gnPOwVihFw3PdTdKPpr06/o2X0by81+hn28zJoxtvwnxK7oE
s6n+czUkrlB7xw9dWbyHkRPVK+/WSweCRcMC3AQvfJTfZzeUsMBZEYWNgCKc5RSl4pmRvZf+mpmF
4ivsIFNDe5SgTTfvNPmyI0U65rgJJXk2WfcYdWG1a0J2IAa6n5meSCc08Mhromof5ZD5heCJveJa
l/kFGAWQ6AAkB2nqi8bnaCesiKZKbFTXR+Sy4dbP7NZtBrDusnFANdYK9b+PCtPKySSJgcwZP+D8
m/oaoO5aAqNZ+Raxn0k4cKPCl1Q+lexbN9yBlmQY1/o2i5/1xKh5blTN/DSoTDhSb427WCMfTdh6
eWWuZB4LZxWLm1oQaEhghn1e9VAxbObnUCCCdBMYwrO7ir1kyDaye7t2zGqT1cfMX8OcX8aiySba
iNOW4u6duSyEP1vWVnDZOvtZ1Qk0aO58fwCg7uf1w7i4hyd2ZofRZywfUoq1VfUhT7+abKPJx+sm
ps9wnt2cL2XmG1XMWmCYsJSmehzVnPdQhLluYW2zZo5g6zW1QoFFJADl46bYJ5H9SCHKgPmpFVOL
wetkv6b9PEnVssKO0WLBYoR9r9AfSk342IMH1+e+dis1n9eNvmJyaXU4UdOQB6QfIR93bpIZZdtL
GxVmvTGh23k/RHeiw7DeGkXgkiuc2JlPp8qwNgY1hJ1QEzdEE5uGpO6YBu71j7VmZu7ZfdqZrQoz
LSjiGMbKwqxyi2yVnGDy3LnbIRJRTC1ASRnpw/m2Af9XRKqNqmsRyRFNFOmbng6W64H3SWNkRwzX
oWZml8pdpEbdxqgG8Z8ts+5GrwEB5rICOOzvVw4sioYvibiMu+j8FxUdK1ikAscZEOC+qiytnaCU
/qYttJ9/b+l07dPenHgpNSoTzwSs3fa759zXftTUdGm+8qxeOgunVmYHWxP1WAw+viSV76wBBXUO
woPyEWiHUB2Ren6gbf8P67JRcEIlZEqeZhaDIkqKUEeJO4ps34tL1TrkgH2ht5muacssRS0MGU4Q
GFykSHbPtxBC2E2QT6ba1rit/PwhEsS5vprFiwXdMDylkE7rmGw8txH6SdyMKvocJWScggo0QDtd
3TWdB7JjjT3oJORNuzKYthRNsH2At6PchRRwZlNRGBS5ehS3rT7gVGucdBz2mWluiGhWvtZlkRAM
eSjTT4hLWJtDsGjCymqMdIGOYsZHxR27gGvks9KPQh5E9Xp9NxcXdmJtViWkmWzGLIO1EGVjW2wN
tUFdpeb5GqHh5dwmpGpxIyOTZsjyMEZ//tmUsYK+87SuwVIh7dJ4BsvcCADgplacmGquHN7BveAM
ZX/0U+r58bDiOUtrxQ9AGRkoqsl7zn9BluVF0GMwCNwBtedn31s7dDOA3VUWrXzDpTM+4c3AQsRQ
uZ6THisCmo9MASScxUb3oQ6jrLgvNQqp4dq0v+VkqO+tKJCYxkd7Es9B5Ij/8BNs9KVNhE6Aq+Ye
i2kMWwCHNkFa7jtbehN2t3mw7Fsj3ss+4pRWK4F6yXHR/gE1oYkLEV2Z8+21SdBrdRpBkdH+NoJr
UXnIAMCvQfZIezeo18juFzJ2fEu8SyafQvtu9jX1Mi8wxVVOIHK7vCkH04aEdBVCxsKMo42BKsi2
aezaX1nl4nOFgiNDVcE+h/HG2Q1pRR0WmlBUX4XPDUNiqOa5ZLwX/1nDfZTcF+Y9IduxbLzrJ3Xa
vvnNjHnJaWcRfy4GSjWbtmYgCRJC5ZtiQm4V1RERrLz5Fmq+2jS3hhqFBWY9jC+ef0QC+LVuAXTq
UD3k1bDN84c+fiQZamrbkOzU+lbXvTEyHYlcSvvM1JU85/KM4hU2Ua+gYwfo4VxhOKl7ZUxo1jh9
6sWKK/yHpHYlW1nmmpXZN7St3gz7dIIaJjtr+NWwh1i4AVsD6K2ZmSUUdkHFoGlp4xR61+zVOvqu
dKJ8F0n8UwOB1sqJX7M2+3RZ2tgMWO4Goy+/yLBh0QupD+kaN8XlDY8PhPkNJBLo92BI7txBLFrb
LBxi3IBBaGzMggSuOURr6NPFtZxYmf79SSoW9QyU+2nSQFTWdrPW3uLeyHxlYm3wrh+ry6g1rQcj
BwQVHtR3ZhlLnmYRkCCwhFFljJ07Suv42bcGrsHuIT284t5r1mbX7Wi2IdJueERfNTeG39W8LGqU
ZTut8UBbNXAiocuY4X25EraWN/TPMmfREsoT1GABllkNz0WGZnzLuBgxR7QG7bm8+oCvRWzEKKCB
ru0c5mjSrm1EhKMlbJ+ThmKmDA1vXdkkwLeD+8zNbOZII939/WcEkxIY+czfKOmZ85eRGSSoOTeo
Qt4BTRxWz4G2D7KvsBh4FdOVTGIhB51W+cfcdEpO/DMXjd6pHcxBhm+TWHcUlP25uvONB0u+RpGX
oUO1Nj2x5DunNmcnryvAZpCmsBk0CM/mXqAh0Ft3JNio9NFem9NauOemJYLob4IwEETk8yX2PdTt
bStvHBa9Wiq4TLa1sk9EwGPjVtOBQgdBlO1SwM+vf8lLVroJoX1ieH72ZekTpYDhzhe3avVfjISp
eC2V2lHSEfx4OB+Gsh8aiHyRYgusq5tb7bbLjG0dglQarNJ+EbuqMDwCnqjrP25a9PklfP7bZtGi
KetAGAq8e8Sole4/CfIR9ys2LhMb2NCmKx5dO7wAZjaqqiI+ntXIDcOmAlYEbOp1KIEuJGm7GVpx
h3G0NaqPS+qIadNPjM4CU5fRUe0DqKcMNH+Ne7mlYesWQvIoyj1UxZ0ONBxx+VmAsSa2fhnJeDS1
11SFfAjtXGENrmmMePGJ7fUNX3bDkx82C1wqCdoeAygNQJZgRFTe9XbXddt0+G4CSCPkJiiONDt0
7f663cUPDQ5IEzwCDEFl9hFEXPZhDN0cNGzEzqLNTrchaCuKteVNzeQLhwJPEQqk6LKDvfv8lIHT
PgMdCg51Vw2A1KRAh3ebBjPuVsO4ZuovZpi7HU0ehzFcsb10k2snpmcxzJRg12VTDGtJd4jKcm9Y
a5fB8i7+Wd0shgipJ22R4OOxpofqoYkQgn6XuQYOWA4ZJ0uZhQxkxaoeD1hKiZFIN9mBU+NXtAOl
5m21EzthOw/6s82Z5Bg32g1P/+IqfxY5c5VCoEqWgpoUWCuQlbN4k5J6I4dsJWddvFhP1jg7odSv
W1pPF6sd7a3Rs/MnhqsnuY1bt1J3bfL4f1vV/Nw1zABLKbY01dxaHgm5Jf2P6yZWHHA+YBnHvmTF
lB4r+Utv3K8mkYt/f4KMYbZInWaMzs+WUZtIViE9DlT/fVPhkfYvOYcJFiqMY0Mqd57qkKzLaVoj
RjRqcisTwg0tfraKF2IWu4qkN11ff13fscmVLqLFicWZD5QZUUuGJqNDBpD2OIPyUCo7K//hNyvO
tnhwTwzNvr5kapBAZACy8/Z9C2lxs4U4xBpv4OJqgOkzbBXlrgsmr0SOSmwaJQKQxPWWpf1eHdKc
hyoqJqWDGt/K91rKgUEIN9GggQzjoglvtrnv51k1LWpXm++25hLmNX8/04GbFILQSH2BuUXZ+tzr
FEyXBjbB1gVoBFSYroiBgOlI7WjBDvOnXMm9f3CKPwbn2ihhk4NGUsJgmW9t/a6qNk3+U7VfNLL/
vxmavZoDxS6DvpxWBnU50rgDtF2TL11z2LhSbv3dHJw7OubAwUaEhiyKybNNzOgQBEPYIOUDzMsB
HfKBOL1HBh7tIt7xZG8dpXcXHz4ffJc57cdzfdO66Y21LT3BseUO5vFXjsQlNQ1SpJPfNMeFFYDC
VQapa2e8/1A2wcHYNTf5Y/oOodub8S5+j/bj5jFRufVQ3gQuOCAgJnn9AyxUZ/ATJtptzNYxvK9m
XyDBtJUBBGntDJgnOBjb3p26/7xzmg2ouB8Mrm/DFUaly5ntadknNvVzfx5SH1pINmx+BaMDld13
9WF4UD9K9xMtDHdwNF654cG8wa7vrBWPW8BenBufpUeSGTFjosOCDxOPVr7xByfZKo705IO1xTP2
Nr2DeujaPk/udeF+J2uepUYBnrd+kcAseEPccmPx/JAAyO7U32/LF/Pe5opLjtRVXX1brgSp3/Tf
12zPbq0GGC51MLDf4Gr2Rv5G73vv64nw1iOudlAf1HvmGFvTHXjy/tx6yNDjteVP18i1nzBLpzrR
VJL4+An60dDgYs3maeS9pzi/j57wso9iSw/GZlWyZ3HfpzFPVDlB+j7PhsGJNNRBh32nHPq5oE8D
/xLvPgwP4p9e5BQ3MZr5PC6dzPNBebHy8lzKF4wT6/OvXqeQKwBsyvF14D26jc6Gf7CA4jjOE+Yx
MK4wc+dCSSO4cw/NlDR2wD7qxKsMB0tbCMgzHuzYPih8zNxHE6mMIxUmaugBueUOQbr5gufcfBdv
Bf8Z7IOXgYf71knf7LUNXLpgT23P/MasNWPUfNhmSQctNScQbojSAQD7K3FweZHwEFv9PXo828cJ
X56UIwwZLR+/M1471n32LQB/hfWYcqtyIqdz8k8USCQftqtRaSk7Ai3g/8zPHEWWUZSRftrjgVvf
+4/kGEPvHPJxQGZx20m+GXhoZPc/Vla99FbEeAdWbKIJAFmE80gcN13slxLDJEx7oylaxT8Jve2S
l0R/iy03TA6dubLRi3feqclZwomxTRlCH6R2qognj90OBP33UGe+KfbJTlqcGFy7sxJcQJiYBktJ
vIHaS/gKLofrS1/43hbexpieRo0WT+XZvedXdRb2JUh2evKao6uWocuyRU3RBuVSWwJRtGJv4QOj
sj3py2AmHOO5M3u6PtiCaGXlgDWw2/YMhHemH3d4CKVrrJQLQQcTU5OcDAptljWfCUmjIupMta4c
tO49uxi+AX6+kk0trubExOwjiqhDqm3BhFaXvMkB65D33bC9/okWzj7mZyYeAmTXEyvAuXOSso2N
qICR0UApNEg2LZaTeJn/ed3OUukVhlAYo3gzaBejHYGWGbXSNpUjtUOP9JAB2GpCKJUHCiTe9nZ6
LMLn6zaXvpENKJFpACgOEP1sbYERF3HStRVmBDNP+MU+pZV33cRSnQvL+mNDP9+/0QqJSBPYSAqw
bkEc2qjQYSx4Y3hV444DD0Y3bLww+OsxIQMdW8wiYXxaw4NlFkoLJoqI2eCOMgZg5X5G/XPe/rq+
tkXXMIGawDez0DmdmVD7fBBD11VOU7yUDBIGBrTPY9ywb9ftLPk5EBr/szMLy6GIQI/SwE5eYPbm
zmzvANS4bmIBxYDtAtchyuJg+MaAw/lnUmiU9r46eV+WP46xPwlf5G/VaLSglTWD3RCMI/RbCnGb
a+G+YsYng6yGK8Yge7r+U34Dn2ZZGn4KIAbAGADxON9WzRSGryV95XRpH6QcQwv1m8zD4IGmffF9
MEWvA4tf0IwzYiVuVwv7LkxCyAC0SlJiHjkWO/zxfCsSOjFqIS+57e1aUl4xEoAZYBwfAga1gEgp
+m2UN+VtEQbNq0VUUvFUFiBxVwMrehC9af0IgKB9bwYdfc5+oICzSq1wIQbWPkZ+osGBK97rfeyE
jR7f5+1UsvKLweZ6CVRengz5LxkqeDTZtq5uAjSmHzRR4uVcaq1+0NvWXlNg/U05O9s/EGUA5AZG
YJNiiPT8U0qlGQcbQx6OIIpj56/Y4k3eZ97Ixl2NeVVjgIZeHH0F1i+1bJ4hEshDPX7HhYFxRzBU
gYVSVP8lwM2YtYQYiYZuWvfXg+pg3kc7TUd5eGKUn7lbCkIptbTwjfUmusF0CM/z/tDT9+uutHC9
nlmZDvBJNysabdFaKqywupB3kHCrQh7a4L/kKonGvSrq5ClR2TagGGgtevlw3fziuZ1meFEzUcFa
MosPICbOA2AOcduiyphq4ENVxK0fBP9wDeJTA8cPzg040Cx9AnIrI0U8Vk7Y0vtC7TAFlGKAzVzV
7VrI09hv+h8KMDK9oOUZS012NJviHRvIhrUpulMDgbQSSMCeqwBJ4wiQnKOnmuTErjEA3org5fqe
LsTcCXg03Si4s8D0cf5Jy26IS4jyIk4hX+raXxX0hkxr06/pia/ZmV1bVS6ywqAVcgs99Rgpb1XL
fwODyUGy8e8RPwYWgzsfJB+Qc52TEYZ+X6Tx5KZVjnKh8RwXUBfHIKl87YPB+/v9O7U1W5fph3iL
DrAFxg1Wba2wOarBbUrXVE+X9k9DfwkJPcqF4Os5/05xhwg/BvCVKNSh56ojdbaUWvvFSAsibmKJ
1+vrWkhlmIY3moo4ikA9Fx0SfRKN4NXHUc/AS2/Ip0yuFcoWjvOZiWnJJ9Gka8ySDQxxVQKcFRua
xzTQsXT1P4RGDL9iOgVZC+QtZjsXRLaWD9NxNquvCiNBvf8cr+H8F6gb8IdPjMzcIAtCqwbfZeWU
9HffRQU1SfIh1L2mvRrp1rJ7YDcc2dy1bAvC3uvfaqEMA+N486gY4NTBJn++kSOk/wQ48ZBSk5pT
cychTSeDuwTF0NCtuzXyl6VbAHQ2gEeidoAbcXYfZh10u4ZqcvlC7v3Y3Gp9/x8wFTd50N1OJAvq
aO4tQ75dX+WSRwKeaEKSASyACJfnqyz8QElIjVXGPfT29PwOyht/H/kn8PP/TMwSQ8zAZgaZXMVS
o8dOzZ7icCK8XNN8WHJ8fC0IkE4TKNYcGYjaVTLSViAWVswdc0jYF+OeZYN7fcPokl/gBYRsYJrL
ugBAlxQVWd3MK6cNtTLnKcMH4xVE81w1SyrL60KLeHZX9s8Q9+7uijRN3FQvffxHCn4kB3K/GThV
w1rncd+UlGN0L3dVq1IGTAvGyYOlpMZRQQF0k456sQUjWlBwX1X7W7+j48EESel7P+oxlGSYX743
Pss2dohxFQ6a4uhW1tX4yExZvNQxGw8dsG5u1xSjDQ4QAtKifGzwfzWKIoY8MDEyiwcobnw3LLBh
bXI9B4Gd0Jgb9KH/YEu9xF2pU+mlZg8AdmF2W6PsWcx18HOjpRI+VJ0ReapW+ntF+PskV/Q9VayN
VowGSDDo4I2yYICpseEePEsjiKAV89bCsFDFw7TNs40hEvXR6AmY7LLeNHbDWI9vQ0W0jEsaFw/G
iP44T/uw8fkQi3RjW2H30qe9tm3L7P+R9mXNbfPQkr+IVVzA7RUkRUm2vMdLXliJnXDfd/76afre
+ULBGKGSqTy6Ki0AhwcHZ+lO36QwVpy5jw30HEkBGp8unzjvzYt+KgQVcHSQrmAfoKottUVm4mG4
dqRex0Fd3fRj0x1Ac0ie0doWJLQp+smtpMm6gaR7UtApmQfBZ8S7q9DzijwMQgsVT4PzLxWCwuDS
kvArukSm5TyAjuNRs7y5FcSDayDGBuZbHMYjYAO1ecqRfbEwN24uu9JOIUvo1uPjMFiCrRWtiXEN
BboMhy5F/CLnMe0hZggOniz3atGUIxdHAbuxgccWGscYX96HdqepLdakdZFbFm6jnypiYZRgf9lU
eN50aynMGWWoqVWjjjNC/HWNNuWHtOgFmR7ePbHyayOjpGGihO3zHvGMawkysOjwU5ylhwgs+urx
Xqh2Ulb+LEHrHSTWoTJE5VueWaxEI+AUQL+3yrbk2PYoDdq6hYVyDRqDUgqpinRjku1RmvsHs9hi
MSmzvE+m3BywjZUJ5pK+z/KdZMhPXVY3D6Cu1f7ly9pE64zFh3k9t5gnxAVlBz8NvH5piNavtsks
Opbmw2UT4Zvin6cBY/Iz1NNqCE+uoW3q5iFtjNSr1KcArfOXgb4eGJrSwUa0FsHxyv68xzaBIGaB
iDxokDSPo+m+Xd7L+LVbhv2c6hRMv4Jb8euqAIZOLTBeYljCZB88yB6HTdJDrj1bQG4RmBJxMY33
WtrmqwTX6VxeGgcN/D245lU8sCDxxByYHJuYey1RiJqs/MWqumGvxhaEfJcKWfJgbgSR4NfIAryk
mDVYmVgQn7FjVVE4xFZtI2kjJ7hE+zotvEBREYt2RPTI4q0MkRLoqnWkpMGmeO7kY1zBNriDakfR
Kj9qCq8YhsMUm3uIxQoi+K++CrK/urEmr0zk0thSFbo+zKFtAWUl3T43Jz8yW4FV8DYOnSUYJcBT
HF2sjNsNIkmuDQ3UnQnUEygoJT5AXwUSi8X8ddkgOFc0cjEYa0IaH7PceKKe71sNr1VVzQj5ZAwQ
Erm/GjIkcYfgUMmmj4ThTarWYDasdkpgfVzG/uqQ1ZURGvEBkp8r/RADbWvIOpbQpZd77UYCe6hS
vtnTg6k+q2gvBEXPT0QMolFrTsIa0riIN1adI9gLS2mhDGWfROZSO2owe12weGWXHZR82Bl1cxqN
6LCmDnNJc/Nc94s5SgRHy/Euq+WsKXkMdGFU5XzVTV90Wq3JtVONBjSIkXQEieRwE06QICWJBCkk
s1e8yzvNM6cNpr5mfjYeDbO3+BIGpXYiMH325ncZ7LBFhgzgZRjeN7gO3+ButXUNHNznMLh5MskM
1BoDm7Yvj9N7DbVjfWn2KE3sLkNxj3FVMMGs7/rsY/mC48bOyKJrtVOOqlMUNtLyxA0LVIxjdFLK
EbX62s2H5zSUnWEI/f9PeGap1pRrYVgDvu0n08OIXkBJjO6OitTXUYz3CG6Q2ymUZlon4U9TT64D
q/kp+BFfE3b4fhQNGUjUP5AUYbxEnDWLaY967UB76s4AEzDmmCERHtQ/lFk9JoHm92i07CM7pPBZ
3y+j8w7bQkYLmQy89BEinh92gRS01dgmEvLEOI3t9FCFy4MUosNmsd8uQ/HMdwP16cM25jtD7i4F
Gz6guqp3UZXJb5PBiByjIYHg6yT41ecxPLYUQyCoaGJfURY8X5U6d5YWQjjcQX+7p9XV20j098ur
+eQqZjFsDKqZyJFgTJJ17nmnx8ucqtVKoVUTV66vlvmjT/dZptGifY0648oIv83VIZgea+UjsSso
h52kapcve7Pwyezoi1eFPuiURpGQ2ddTBcEySsfIUqJchArN+frbSQ9JOcTQKa9dFXRMPdJts/qe
2H8dzAEHnUpI86JRHeHBOc5kD9oAHvHKKcGNrYNQIYGqY6YdiXDumrsiLAlO/5PwdTWujfFEePgF
I6jYQcNegB7xwSSvc3A75T8un+pXw1m5Q5H2AqEycpSfUuUbGHtVIrSCdNWWzwxwAIMvKgiE4s68
xeBLgEqfgrqnyrbutr2EenjUgYGwmrIrG8/aU9mohquO0XM4jyJZwq8fHm5ojDQiQAAfxZcsr4KK
4bTg1e40ZoCgrfd16LkbpSnwpry9Q8cCwlFoKSDkZo+o6rQUDOZokzD3efChZq+Xz2Z1xucfHJbx
ScSurwM6bHsWKABRx8gH9FbqroaEEOR5UD1BjZ4m5ED6X5fR+KtZad//B239+8YSFCWItSwFWjzq
3oLsu5GZ7mWI9Sv8sqD/IifEiOcQWmbVht6NlTNK+7bfRbo/o11pyv3YiEFhgMG8QvBw4FjCytqI
awY6t2AxYPyChakSe5jQK1ShF8NedtIiu6mQe4eDAm1b1KBQJkG7M5sbD6axnCETA8Z6PXeNcgLV
neSES+Koc/IyJ8bTUD4jx+emwT3ab99B+301pSj7am6tZoJghlMyx4o3P0Y93+R2jJARW2Nw276X
wNJVdV4Yxm6K24h21kvRl1dDWnv2InnZeJqmWeBROJuBByGKBLiHwFLGdjig6EyipJzQNBhaT3i3
QQKxR5Nf2maiYOprSKoSDezbkD8EMwVCivOVlpUSxxIBJUU5g5ZsAF8lrRb5rjbDd93ob9M6Nf++
KRnvQpCiYGoU8q2YcjiHVOymsEYTdb7iWv0O+hA39t7fErejsZc60a7xVFp4/f4buI/pvahiwJka
QyEVHAdI/UG1E/Z2jk4sCax849oYA7nrhoY3xd0CWFf3wtPgaM8aJhT96CZ/2qdU2l3+dnl2hckO
GzYO/41sFLPbmIWfJK1E0kQ9VdcatY7WIXVeytfykO5E8nt8MA39Tfge8MRjdRMmLehJ3GGfpUc0
gO9tJ/cnJ0fHN3gA9kLpsfWTYPwSaFr+oDGuL8rMcDFsLK32jGN4lGh0m7lxTI3bN3JViF5SnLcr
PowNHGNEJjg6FWXA4uZ7kAoNtKYTNSEw5SdUpL3NqaidY60388arG0qCT/WzfevYez+nq9TvX+tX
A42T0m66FYVhn/XMSzvJWKhCekgArEvrXjE8+cO8whzlEVxzhFY0fOz85tu9qP7J6Zg/XyLzpimI
Zo1KCUzrPt+jUocG+dmJrm2603Jao5ua7CYfas/yrvCfBR/Fmnj6sl6y8ulBLUX7Uk0bUQxq5wbY
yrv9kf7YBSfVAc3mDtmB5VgehMfJcXlIZ//BYyxVj3s5rdbjJCc8uW9HCPMm2OvaCf0F+dnb0cX4
1clyRHOhnJv7DJcx2W6c7Vyqgds71c5K6M8H3Zdlsbny14eSI+b7MNfDerhMUasItLHwcEfV73/l
Jw398BLF+LPTeMOP+PAjOvZX0GsTnOO6b1/P8Q8uY0N2oWkJSVZJx9f0B7IM4HS/Rp3bU5zJA93r
t/teEJhwATGKBZp11H6/8MXoHYhx1dVwRmm5Bg3JVVfU3uVFaVy3tsFgjGVY0NRcxLguVoFH+7r1
bpXD7Nw+vAZusANHDDVv1MMp/vbLoPPb6EY03PnRVeySG/vpm2jIY7WQLzuMqpqFOiqSZmzCboz1
2EpUFV9K+VTND1nhz6Kvg/PKQNoP0R4GaVHbZh+Bi26ldZDqDeR9JhdKpOvYPAlOoYixmjMmg1tJ
xSQdZMCRBGQzqVKZKGVaEDSORpiUifcLVd8I1e9BhVWCLd9FWw41XYidiWTduVcHQky8dNEXiXkD
5juMSN3X7Sw3mM4arH11B41MxzNuJT+WBfc9dzM3SOvfNxdHjAKdkk9Aqr2BOFDbpYUt+Aa4EFBO
QU4RQnvGF86kPhswyovzqodvEQiTAm1fxwdLFLlwYUxU7lFsRjDBxhJNgYT1MMPyQunaKB7Uer+A
xLbYX/7auNcQMkr4mlEBXucFzjcstXLSBqaBq+99ckeM1KS+6UFD/WBdRxldvO4Y0ZuRlvvgZB5U
wdgY7+vCuwPt2TKyM1CQPQe356iaahMWaVr93WxY+76zd/Eo4mPgL/IPDssXlC9KXvcTcOajmruD
BqodKjmKDx/5MPq2t+g0kjys0ovQ7ADqaU91h0TgrTmtpPj+VrE/5BJQmmSfGH0RR0pawnCMU/sD
Cp14dF3HnuXO7+au2Uc/tIVq3xsvfJL3mVO9xzt7+BfTxYsDwyG2DqbNNS7YfB1pSHI1mvEL8gX0
XvdmgAlN3bNU0cXEtd0NDuPC57y25jICTpBruwjsbbCwb30Cna1yFpSHeFf8mpf9v0tiXEuc6lpi
9YCapeZkgMt91G23XAm/lOG5Md6zBnIjiuBBxY1Pt6jMVyN1hbYMDVCXoXQbDP2pv2aF1jXeiyWa
sA5l5KGs0HWqY6kH9e9llVSoe2M0DCpmuC/YTHSDmL9IigCGZCYgPOpASi6wVc4BQoEQs0voAkTy
i+0az1F+wrtJWqvoEZ3Bw2q+JdmjsBeKt4/IRGEGbb0YVnWQc4OsVGjqKH3cOnlGlV11Sw6QAjnJ
H503eJUTnVTh8ODXLD4qQRtE5uRMde5tMAxiKsvLXFjJ3Xhnt7THHu4bTbCLnGjpDIt5Vgwrr0W5
YsU1dGtNZ0Re77L75jjQMwQmAFSHdunyEAiVfdDbjEqtW3TuZQxO8ed8yxgvnVeT0Td21Dqyb9xH
bu8lrpR5o/s4++aHAIt7PKvmGiZ611NiPNSStxkkaRLMwb/jVCQKUQNcRBNtfOMk4qTnPdcR1aGV
HFBoFWGLk1Ns1FWogypW9e1b2Vuugp3tVA1NfkCkwUcQcXlxXHPYwDGmV2uVNup5gbnOAaoN0CtT
LNFRrefNhKtnK2IsLg1IsWgqBJ/N2h3viQ+qo2TXmFTxLRdcXp2n3a9PkoqW1/Fv/eny+jiD5zCU
zQIZa5zCEfK1BdB7B4MhXnrzc9jJDrrzXPmx/EBL/a/LgJxn1xkeY5jS1MtgGsCGjvZdnHkY81I1
mqQBLUSiwDwkMIWjvQLaaAZyaOd+SpsmeHu5xIR5ftV0KGQjBfpRxm4nkrfnkNSgwXWDxHhEVVLr
RVKBZJwSiY5Hw9e927tbuaLVfqKhn9GjSuWegtpYVFDmfuhbbMZAl6Yx1c4GdnkPoQJMsge3qT94
v3uTigbYeYa6hWIMtU5DNRujCiTv34vr6LbbSyfpvt3/vX1sQRh77PocstQl1mPjFoPCWo4eztpt
O3dcRPzTvOAO52aiMEzW5yLbEdOZHWTt0npd0LJrnS5ErorQ1JsOzf4t2pWv9kl9ih7mqwRJgvRn
KqKt5eWwzn4As1iIPrSNPeIHWGjhDZvXurwxJDqX72DdKnIUyt4JeV/aGxRxNR1tY+pzL2qTVPmn
+mcTmA8S6un9ZMvrJpySw3xv+MqV5U9XxkH+yA8DRevTbqCTF+yUY0PjnemDZdefbm36bB5E5JA8
b7s5EJY3qM6bXp5n/JbF7sCsck9KQTveZ1aHdbbGqpmIEWAQgBmMDadNXC+x3LTOgLQEQhg/p/1N
hBgmjJAVJfvY7ffLnSwkf+DeW1tg5qgLCbLv7QTgBUxgBxlvXdlZ8LnWq4+PKyriAONFg1s85lgl
uSxSKPXAqhWVjqhcNAFVFYgd297lD3b9jy7sKEuTb0lz26cWzkyeHVNx2uCKxMe1Vo06tU52WvR+
GY97Y21WxjYHoNUrSYYSK/seHtua/sINgq92cRD0ujJYJSyRnxCtUD2/SMpSUobQwAr7ZF9UbkNQ
99nluqNItMp/myI4Xny4XR8TTlm6DFmWbrWUnnayOzU/w+5OsIe8kG2LwdyNOkbuIUIBjORadvpf
wVN2JX1PqHGj/UNZFEPw/31w7Jxj22ktgaAX7BBztNNzrtxkg8ACeUmyMwzmDswM0oX/s2O76BA5
6rFwcx8tPR0sIj20O0gW7tUX8nB5Ez+zOV8tf+URRAMP5k2Zg9Jr0NgaJpZmPxpH80p7sZE9bund
gFwMofKucl7gOZ0MqV15L7vK2z+km7DuPz+AOcWxTtK4iHGKioJp2+s+9CIwByWC7eU6ZZQAZYxi
acgEMrvbdqUpLcgFOhOGA/B0oeAHvbyT3CflJycDVoNZcrb9ILKnTO4tLMTwURdzko8oAv1EfCe5
mZf540GkucGPmlYSiP8FZHauT6wkiGwA6ggw6DzSlzeVto/zvtyLeqX5ZrLBWr/3TQKnrZHKa0B0
4ZSeHHiG13splZ2JkkOHij01KMaN74K79+oh9DoUr9JriDyL4kTOIYKMAkT9qANAd+4z27b5EWna
BFmtgnzNQPGaouzqDjpoTi6fIyeUWJvB0UWEXpWVB+d8pcRMMf5jE5SI6saVDL9JX9GSu0DtoOpv
o8K9jMZbEpqjUJDHyP5aKT5HqzNiLE2ERjQjk5dHo6u/zThSQbaTZynr/LK2cr4RE0Me5ygjlLkW
PGhwf4ZuMLlZm7uhQVv5We0gBeZZ03VR3S/278tr49wBW1T2Us2XdFDbXkOhsfyoMv1FbVQP88Sv
f42CVqk/O8jEJH03FGWZoUFxjEEpRNRjZxC8xYz9ZRiOWdjQZlDWVu21h5rZwjoJlKSA8pfTIJO5
qwdzcGqIctGiKG/rxrYeAlLXT3FW6wJgzsWNxjkEeeja+FTKPD+7boiC3pJyjODKh9DyevuuQXib
nOr0e9s5aXp/eZ2cB+cZHOMoSYjlmwRwDYbDe1B4QtswwVQLeO4VmOllMI71QzjZQN8ZLBMdR4xX
wSRJ1UNEHdnM+jDkKXinRO09689lrrczBGY5ZpbpVYT5QaepFKoUqdMmDyQ/le0k+JB5+7ZdCvMh
RyPuBCjSITUq37djSYsQmn/1lVLmtAM/z+V9E62KsfnKgI5RCcI/p1+k+jaP0snrpTq8rxb7HmTE
qmBtvA8Z9WVkWMCzvd6g5yY45z2pZh1wg31f5Icm/hAWCHjbh8wyXCCB1/3CKj3U6ZTPKmZgW4jy
6HTs9yOmf+bHoRAEPLw4ay2F/IfE7N0URArGe4A0+4Gf/1523dXPBUUZ09MfyGN4V/kEQ0f+5QPj
eY8tKLODgRpgMjIFqJXsc7gn+Q601KR35+ghEs1B8j6qP1hIMJ6fltUPSRGVwOqmx3g8WqI6Oe/B
D7++hjhogoUEENvZVJgLmF3g15dbCMTKXn4a/QmBqo7XEi5+zPlS28UDphYUP3hmuMVVzxc2h9GE
hDBw47DB+MRLEmSuLP0TyH9XJfswG8vMrvIRVyWem35aIQjPyqNmSYJPimcQ4Mlc28PRHI4W6fO1
BCtrZEiwFlP+XWb7MX9YQIExNHRBQVz+edn6uDa/RWO8oBoRpUtjoGGow/huJVN6MOyFKOiUDRYH
BKeaN8E67zol1B29aMtrc+rmA2aFWk8GKyDkTob2ECW54Y5NZ3nQCv64/BN5lVI0y2MSD5MeMkiL
GaOKS62YcwO0DEuqekP30uPx3Ueqm4BCY6zfQXxF66GHZjNGv+Th1GkzoWONjFf/tlh3WdQcJIUc
UTW61eXArWyRfBB3D7c/kLE+jKCbKInhBxqnaZfcjX64z/BCIxA02ZPH/FAcI3zYPiaaLu8M73Pe
4jLx6BiZmI1PUBMo05eOnPJ/SIiebfyKvwmqS5KQlBC4CxVflYaewW5wzeiYJHfBQO1cUDXlfcPb
1TB2X1SDlKiYFYLu0/e5WfPmz7r9fHnHeLfjFoOxdqO3lrGusGMSRHrSJw35m9RVRbzqvN4SDBuA
4ArjZTaGPJiDCasxn/JP/gv1eQxNp6kPjQKBXWQUdR/aNgTtBLUo6cFb2xaUOa3W1mor0Ff2kuFb
lj7pGV7LJ0P0KuG6eLj2lSsLI/2Y2js3CoJelnheFIRNLj68xb1t/dj0cFpedQo8Czm/kZIHUdmS
ZxzgjzRXUTA8hdiLJTb7IVctGMdYpV5cowLXDs9LYdxctg+e793CMF+ylVuBnNawj6jzlxJq5w0d
lgUcKlCAAYMKEY1P8y1lsy7GUqTGaEf50yBnSOukGGLDoBgeE9e5lrhjKZtOpkW3JcjF7XoQRB6i
PWUMRo0CLdRk7Gkg38f9W9r7jUhjlBe7bfeTMRZJNctFhryNE0/Zw2CpFPSUfms2T000eOgkEhwf
L3dqb/GY7xsNAp0VgIjL0R5dcsx25qtmu8Fju1uc+YD64q4VcZrwfLAJwUM0c4Of68soMApjetwG
QDQy6decjD+LjLiXjZJ3TmiTXyf88ExHi8z5F6fFGelGqMU4JL8b05vMfJLlh8sQvLoBJqb/YDCh
r4Ygux0KYJiqM11h3vdBcmLPOIwJXe77w3DMd5k/vSkfgeDIuIuDQioInXQ0W7GLG6wM/Hs54g99
gbThkMa0bCuaB4Eg0fEVh9joZwSFBQjpFLSMn29iUAVJiBQRqtAWGJFCabG8Jh7BmjHoAiROSgVQ
irFqceO40C13DpUroxSbGhJieWec4vDDzvqjKve+HKVekv7GKKgjgSjBVPtDKYtI/L/aI8CRAFuf
zhpaFhhjsZQEyn41wKs52cWJ/pAOy1/HwecQjK2oCRKl5QI6+d5Id2ag7OUMbStR5Qls8msS/xyH
eRlpBU4p64GTZNda9G1E0nQy7lvVTWvwSCVOJr9KoYiw9+stuoJqGJQw8FICQ8L54RW1ndttC/5+
o48dIw92RdL7ZonePCsSFOtEUIxJ9roxzyEBVGQZHqaHaIJEbTPYt0j2CAoiX++1dVUmdGANiBR+
YT5JM4xbhjq2UgK9c/LcFTs8MtAB963Jf+qWKBnLX9gfNMYLN2HakizBwgLlZFgNrZKDHYGGWRcw
wH69Xc5Xxdi6jY5GM5uxqjnEUAtYQOLqty23xyl6GSTFuWyOokUxVl9GJSbMSixK6rw4s0+p+bML
xttWZPZfk3rni2KsXi3iLlWhLusMc2y7dRikGFfs7jtzfA3V8aafx9gJZ7JcZUaCdMTlRXLBEWOZ
6CtH7Moyiw4qcutKDnCMR7hS5U7Tu9SCCWz1yo9Z9TsUkUhzwkks9w8i6ywXXRnyoh8x1fYDmsRH
1SMWsi2VN++KhxplY3hoX77SBVcq58l2Dru60c3TJhwx125VK+xz6WUYjNgHHjmNz+RX7hf7GWK+
vdP8TlpoYlzeYe49BNcC94KOMjSUnQOjrTGGmAuALfVk400Q1O5sNqLlra7jPLeJ5W1QGNcigXRV
U1qgJGCAhGJvODs5ev0gYihjTiosvXD268Sm8KL28HR5hdwPZYPNXH8FSCDiSgJ22JGrOQOIDP5d
KfabWJR55zqADRRzinlWyEkVAqqQRl/KFx9TorTOLac0MrS86t8ur0x0duvfN0YzVUHVZwXgFPut
Uu7LOUXngeALFO0e4zv1DG+OCHPcTgji+ri6z7t9aB7xrPqHpYBJCdTtECJGjv18KShbd+DJleE6
i6tMcpvqPSKCyI7ztoERgkOAYL6D4B+DUXdDlVvqWoTsXkDtdhzHqkGb09sitSfEgt6wVK+F8pQW
IqF67m23AWZcddwW+D/X2y7Wdq0NgpAFjgQEeGOAIYIERQtDF+QuuIa4QWScdq5bMUYF1vtVrnTQ
RZu7xHqbguFeqaHlRmTB1q52/eXz/gPH9hFFhRxB3AB3UdJJTtWHP4YZzRSXLUSEwTiqomkyO0+w
JIJTQzgbUHmGzOtlEK61bxainpvhnHU66VuA9H3lxoOsQ8HE8hZTQcxQim5wThl+NUhYu6ViTAY0
AOdoNUrVM/g9WqdO9uUCYvC7JHgL2msSPnUaocH8ouqHPrmrokMbvV1eKf9VsAFnPuxx7NB23QOc
ZNBdvSLqKTRe9GQ/gwIoe4zqa0Wn1iC4bbj3OdLwKG5ivgNDO+crXurKbMsYoIUE3ssILbdJ7I6q
6lU6BM5bg1bo1pdzUeMGf7EbXGaxUxtZk7EGS0t8vcxxSg0Dc4DW7E3lswkyWGV+LiJ05FrPeioS
4haCM36nbzPNXNYQvksHKpFTWdyYoApIEjc2j73p14EbNvvAvL98wlxb3qyZ8TpSuITQfgaspHpt
Yt3XvUH1oN4p5vNlIO41tAFinA1UA5FpXyXGIjM6zHgBWVKxI8gdXYYRrOfTvW9uu6TTk6nSV5jJ
Dmg9Ti8RpoEkzOcovWiGU3Rmn3/fgEUpCau0Blii/lYqb9KcIDwEIW5zyXbmcSdjELilA76Ry4vk
B4KoWYH01gQVGEtvWeZ52JkhIl4oR9FwCJx0gi54IvkWRp4hJLlXMyhYDM2ByIlHsNHSYj5m4JzI
7OdZ+1XlIv3W/8dW/PlFjE+smlyC5gB4HobqPjK9cbiFuGpRR0d9rqip+VJLoGHn2eH+8lZ8Tpx9
uVU2W8EEbm1WEb1Y9dKW+q0JNb8zVIqy2q0xY2oxN70KvJVKct/l83GwJjD6yQc9yg+a/Khl0dHW
g6fa+Dlab0WrgtBNhZlERwjAJnRUI78rlV9thkmyMKV1qcgUqg4JxXQmyLZFPJHc23izECYsxFhW
qs86FpINd0N3CJP3WlUokcHLOx8ubxrfwf45LMbBNkE12MH6YKrVq059bIPJl6t7pbsleFNIJjqR
ni4D8j/+P4CMZw0bGe2AI6yjIiAcS+19KysOJJ28yzBCK2SdaEFKbRjW7yK/tUyvtpwQ/QqgUhub
Q5o6ed+7w4IG9tEXAK9Wdm6FKPKjfqxjABSiK6x6d2WDfVOVEQBX8XUbxH5AjgYsHs+XPvmJHLUJ
KY6huJ5yt+kHGohIvTkPUuArxqrfiAFo1N7Pr0zJAFWrtr4Mw7qjGMNK5l0qo+dXdYN61c9AF3B5
18hOkxXO0j7o4AnMolt5LnaXN+KrEZ//DuY6UaWu6aMavyPqlmqHjABkCqdIdknR3AZlAglpFfzQ
lzG/GhcwV9FKE1RZCBoYDzAuahpieBHhmH2TkX1YP6WlwMusP/vL8WIYYeUuwhGzhKDD0irWNBvI
DRkg5AItn6yXXm+Riioo6drBdRsJOQl4ywL1Lgb6wP2LLpX175vLBVUIGBTBsqb5xkBlMZ934fTr
8tZ9DZdxg2wwmO9yMuxQDUOCB1XkWBLMJhH1K4lWwRhmPNdZMK2Hg1H5AYnl+aYW0WStP5I9nO0i
GJvrkRmwJQkQZnErmaBjQz9neN21f534PN8rJoAZcR7K+pk5U33Spo9yfAnye0sT5OH5J/I5HoWu
W/CXnZ96PhtjOGc4kV4daRfu0k5w5Pzd+g+AbWIM4tma5RQA1fzYNH5uPkfBozqI5im/XjHYLXWl
oQJDP7rjmY8yNGMMf627FQyhVlLNInC8SxXoH0bSFy+hLqUfC6m6pyVIIp22WRoIXhEcZU/8BJC0
ysgVrE1YjOktCUi15yXsnGZX3tR+cAi/6yGFunJ+8LJn3Skc4+Zq+dAeTXd8tSgy2U5zPUmiWI17
omCHA8PBej9YzJMUpKmLEVZxhyeUqx4nN/5uvPU7CFnR/DpFX51nP0mVAFSEyURjljSQqLajbr2O
jOFJVZ3LfoP7VW/WxJxu00mJgl5tSDtr1021N+xvtoglSQSxLnHj/nIoWknEAoRh3Ug6OkVRyP57
lvjVQix8uQbGBUAbeY4xWPEiGwkwVvb7sPiB5+VUJrS1BDcU75tTEarLaLZFDpV9J8hpP8HKUyhv
D0bmW+gjfswCC6IYvdWrP6c0KkuBAfDuYaRqNSTK0F2OF8L5yvCiT7WukTAFgSK80v8ODZkmJaze
HCDBNL1cNgeeuZG1kxJtiGBD+RzF3JwVijjQyezhU8hU+rll4NUj4j/mLgj8kSgDoeUbfVXnCzIX
OdFyAzewok5uYXgzZDAbDCJq76R7vLyaz2NnLxTwm62KrugV+XpcbZVkWdvBug/2vnuFKq87lXR6
HW9SJ4io+m4dxt1yY9Bvxcm4ne/m2zd0X+7tvUk12mGi4PLv4e3u9ucwH3M9LvISVfg56yFOQYmU
1vNlBM7MJZj6Nitmvue4zDU16ACh7fSb4FT68h0kgPfmTX7s3yR3OFYng2b+gFXm1wWmdgXxFe8D
2eIz5tpBqgE1HOATNA1m2bUV3wSl5JZ4aF1eKQ8Iar0wVnwWGDFlzKhIyCiXBJaqhpHT14dcpq2Z
0pwcLuNwvRdYQTHDihZjUMKcm+tk1vncLiayyNF3axgo+jvA/iDI3fC+CRTL/wNhDMOITFByrSAE
TiW+W8bHbHjGSwQCCiKFVp4NbqEYAynDAE3GBFBWcG3YmVf0ueBk1p1nP7otAmMCgToZlTQAYSSv
ebyf4lvEikr1rTX2JHktR0E7AC+ih0MGjyM4ac0vFDLd1IIcQbfx2i6fCg10iapGm+gjqt6J+T0u
BObA3b4NGru4wM5G5IRQn5/3dfZTqgSZfO7moasNzhHFESgIn5tbqqXhGA5w9/rw0oXXmnyTVsi3
2G8meU1mpx7f/8G8N6HVav4bh18M8pxba2iVDMSrkfiGy/RyTfSa5H5FG5j1a97ANGZu52MFmEw/
EIwOwl3T9u/7UUFrubmcma9oqbVQCvOkc4rxZaiOsv3t8l7xXM72/2c+nSVVqnxQ8f8r7b4afo9a
TO3ZH3JR6YPnDVQ8/4FlgM+ZrUnPq1yQIcMG5MlVRigtqvtBPlhjiweRwF3zzmULxZizFKFdLKhx
LpWG9OaSulr0Uluxe3njRCjr3zenLw1GB50qoFjyMVcGqJy/GJIoUOKDgMgN9GOgSlGZL2fp0d3V
2etS1I+gdkwC/kZI7FxeCdcEVoWP/wVhXqhNiM6qEFquTtyBCUyLXUNFY0mq0Kh/+gckE6198loi
RRvv+Z6BPVFbEgWRpkk6aGjfJtM+kD1IZFyG4VRJ8aTDu07D+w4yH59Fq83ZTOkcqzHqFc5goilY
N58TYqLRdGmoDfG8BVmmGTIUKF3ujFZ6vQy+Whd7U2yxGeuz5k4rxwBVYLVYHBBW3S22IniF8/yp
Bm+6Snzg4chGm2G0RAXsZe3RCeFy+gLDLW2I5v3eRhtcqZuHrgnQg201LwUZe0GhlGeTeC3CYEBI
SfA2OT/EwcR0zRLjtjATRA5hifZhCzoMf996jTNEhoFA7BDKMKwAYZ9JNsGti0sp8FQMqoVg4OpC
ECDVu8sHxl3PHyBLPl9PPZcgKFljd01uocGqNEH3CB3TEUPuao4v4jIa3zY3cEzshRR9OeclIgkj
nmgayxQqpntrwiWPqUqaxAWEYsErMd321SKKk3hhBRKR6ApFIhK9qczRaYUSKFNsIe2BPCyxH6oq
2mk9tDVS1SXKRxeIeAl4Xn/70GMAwe07ka5YvT7m2ajcRaEDjehir9bqXTKgeloLvj4OZ8b6VlhF
MlGOXl9I56eZZOg/bMehc+CBoPVUOOlcuMZEjrER+FmOcK3vIBYYy16d/UJPiCuXIAX7hzNe5StB
F0LQtMomZLNAWWrSIqmSpP0x0ONDblg0afpdr850ykI6zHdJlLtK9HEZmWfLW2DGlaMYXyPFA+AJ
Wmh9vC+kGnKOgnCRd1+YMCJMUiGck3Vmi2VM+6SGgZBBMv0l8OXEt4yf+iI6ydU2WEeKrgIQxikW
MSA+dX6SaT8S0strZBLeGekCGnXZidNsPyjtYUi7fazPj0b1tnbCL2EBaQ3l+H+Y+7LmuI0l679y
w+/wYKsCMDGeB2zdTXazuVPiC4KiKOworAUUfv13IPva3SC+xtjzMtcRN0JBiYnasrIyT56jFtEK
HHJxrOCrB/s2GqVQ5Tr/CElSVQmI2RaqrpkDSGnCQjsHsdbaHbx0MkEw828787znUMiNCYQNdkyR
3Gtx4lVK+ToGssuhJ1RW30W8BtdbukRAxSejuRoNceDDPx+ZPuYZV4YS/VQx2iJwOebbmuEdmAzB
raaxw9Bz0GIwKQDDospWpnXJLwDFDbko1IUmVsBz4xB0bJJaMLzoybekv+X5x9g7Q+MP/cpRXJpX
EL9BZQN6ynikz0YZK4MUpiqe7tR8KZtdknxt4ve0/NrJ78H95bO3UN4DEF4HtQaaDEG2/ZPU4STq
SPqim9p2MaNIKXfcF6hp9T5a5BTim4pvqhHCuBew/q7YXYo4Tu3OIo4hTTVJ5uhOl3X/++DcQb2i
9s3Xe+kZInRx49XPK15mcfUI+uOhNw/8/zx1TccM1Ri1Q+ibjY5J9rpsa8qbnDxFa70uS8cPPZt/
Wpr5s4z0zIwnS4jzQL5pl/Jbn06syStTuORrTu3Mtkk4GNpgTnaKFkhZZcvtzC6utLsWGXm3uq0C
Z41Eb2VkcyRI0Cd/zGGMjEgbHGv2wlJ08uZru3JxsfDkQi8IVCjUeYJ/bAzGdTYgebWhjrJVHn3m
6BBIOCqv4cPoJJvqtsTj0l5jXVy6ipCd/NOuen7E2yyQWmb22JXNt5DveHgILf/ysv3UmJ1fEac2
Zm6Ey5nGUgk2uJ+ptvpcXQXusDN3DfqT2KPSu4UDXhSbuOFb5lwDNO/8k2ft6RfMzl6WGJImZZjd
UVVv0xEEPvnoUAA60CXLqzXlx5+F+ksDnt2JghitoAMGbDzQDfOUd+kILLvuhDfoBRC9q7hQhtjg
Xd3Zo7D1L+DdvzLf5ffo2fTXHsD/n9mfUt4QAZ7E0mYrHBshHSM4cXlDfIb2/l3uUMU2fOUGCm6J
HXq62+y1D8gg4zRtkg19WustXN5kf33CbPohoyTqmODa7JIroF9V0FmvcQksHlQod8GtQ6kXKp/n
o8wbXalkNo2y/N7VPyyd2zGoY/iPy3t58ZiemJl5uhQEl8B0wwzA3Q3/JkN0nR2YOthCXg1Pl22B
UgDsNCgvzWPkdEyHMQpgKxySTdah0kkBtHkDIZZDe4AGaO/gQYbKTPrR0tg1BD9YpHHHGrIOiQlh
39shTB8vj3/xXYSd9OdHTetwcnvqDfrTuFzhUtEMr0sbT4KsgtiJ2NXol7HamvKNtpaPmLbHp+Nk
TjqqSLmjbjM7TnJtCaapuDlzU75Lc/qA8/xPApATE7NhaVEqDaJCUKAWmlcnTq9s5BRtIOFOSFdR
seaPFg/EibnZbm06q5WiBuY0vCx7yGVFGRIeerUyqsUddGJmtlt7WipDF2DiaKpsw8ZnCbjKtEkt
C4oxu8s7Y3FIeKzCyyDSRB/Z+cYIEYcmvMTGUMDcRypq660HdcjLRha3n4UMpDmVWhEXzyaOFnXW
IipFOV75EYG2FxkHdLLHgSMRbueJE1FbVbeXjS5tP+tnhRdNZMonnKQxDrQyCRarzKFwV2s3WV+v
JGuWvNepidktLFVQJq5iDEuKkRqCcFACqhxqa+XT5aEsbYhTO7NFiqsUs1rCToF6ldkcwWQxQuMi
Yl4rreyHNVMzn1+pTEkbHaZStXAj0y5rFb2nTt3us/j98qgWQRqnw5r25olTqouUinyq/EnbTtit
apuHdqd7lqMey2tIPrmZnTqKN26uzGN0/5Q4T6G79lCbztLcSZ1+w8yDgN+07+R22pld4eWF14/M
70EASpRrKQQg8vvlMS8dt1Nzs4NQQdRWMBPmoCr0KKkI8BPIl1UlCEIuG1rcmhOfqqZAFgWEbOdz
q4BORJM6xNx65Y/avtQPZvg2ru2Wxdk7sTLzVJYVZzkU3pDczje9ybeSROw4uB6a3CvN27DzLw9q
gdeZgKPnr1HNXhJFhfaAgGNUTNjmDwPZgi+aK99pLwRIT26XoSM9g3N0q95UfgtBpvDh8gcsLh/S
XuD0n2SQ51ca14g0RALjlZCdTcPYiXWHriFTFh3XiZHZlgwFjaSfkxqAG1tWX+Ju7YJZzONB7gHs
FGi6BnRt5lDGFDK8QzC9yKRjxW6LEPBp4FTfY/17zY80uaLlIZQ2qfz4D+bvxO7MuwSQZ02j6cQ3
Y+gqDQpVBiKitVfZtAs+nekTKzO/ItU85yMgDU5V3OjsQxd7FUw2VLfDsrChRegx+reFhbEvTyzO
lmxgZWWBDgb7ormykq8xP4TNV7J2Vy+c6YliH9qzQDAgYp6tGgftxtiqsFIGkpMYmp+Bmy01j1yJ
V26BJUzxmanZQoVppvZGgafQAAbzB4Xb4zY+jBvpoN/WtZ3voLB7bX1VVmB7C+4EKGYwD4GBBnCi
eWWpbKROC3skJdvyYCJdTmt37CJbV1AGCb1uLU+2cJrPzM0G2Wp9ZvQpzJXqPpfulWSrSPeXN/yC
bCMyuSdDmu1FABt6s5ryrDW579FpU0Pg+9BlLi8K5AY9hf9odb82r2XzrubXpLht4mMTuh0cW7Qy
u0tPSnwL8F8o+6C5cZ5aVhqZSGOPAmHphjfascPKsjfduY/3fN9uo/vOzyU72Kb7Avimq+ipSZzL
s7EQXJx9wOyYFIEE6swUHzAEfjD4ZeRG1ldu3ZTRGtZndayz+6+u5DiLCUxpoYvmOZlA1k3/Hvkf
6f498ZMXprjxLrzt7WLf2fFjuXlbS46uDXZ2N5omAxLIwsp3udvrrh5CnDD34vBVS57/d9M6uxUz
g4m2oBgrZLZ5cF1lVyK7b8RDEK9dHNOJmHnW0wWct3GiYKrpSQ1Ltbqv9dc2XQmol7K8CjRWdTwV
IH+NlNp52NLopRroOioCYjiS4IhuhiHzK80fi2sxuBgcaunOqJOVaElf8DxQccSh0HTwKcvzpqoo
bJoyQzXNsVrNreHfhqldaJO0lq32XmZC7Dt1Qotu8/I65Acpuq6QPCDXVLvpyRfa34H22VZFCD+1
SQM3YdxDfbGXr9PR75lrjHj5aLbQd4kZXHeBsGNz8DjwyKjfOc3wzEFG0rZvajdV0RwjF3aZXov6
aLSyP0RAcqJEq9rxmgdc2KOqqoAIFil8dPjPbxQkZMClPhLEAfCAoKRnYIlIHQvlO7LW4b80w6em
Zs6W9frYZupkKt7H1G0iR+sTO5ZcM3RpuVIBWTSG7lEQmuF/kOk630bh2HdZrsFYxi17yEdflqjd
Kl+kfs+6m6Rs/csncOFmngz9aW/m2LpGFDHeoHg1Sc8yVGM09TFsqD923mU7a+OaeTUF4s5lQ6dx
EUDImxxlj3dGNtoYbUrD3JnjWkF9waA26ZBPZMs4H/MspKRGZqBSs3OU2pPDchePr6I9SEV1jBXv
72s4TigcSFghmw5yqvn1nxdGNVqh1TkqCRxRPgnwOUbU74uV3bFw75/ZmW3FUtEivZGNzims45Ae
MuUx5isuecFRnpmYbUBt1KwY7Had0wa6o2q9Q/8ByhTqTpC5nzKnKBbPtoI6ajQsIkyWHnUvbTG6
vIzui2QlZlgcx4mVaX+cPNG5Yko0lmElhX/TQDXP1tqrFhfjxMLM4ydSZKmg+u2cKv8oK08TyHUh
TXr53KwYmUsX6oRpIQ4IKDcBHW/Jrjd1eN4VIObKXM2JUswcRNo6w0jkjhwjrroQzHIvj2OB9QxH
5K/ZmpOC1TVajlHR68CCMR5iuicidXpW2K3Q3DIu9hOkpoh6PMZlG/BgFLoLB130bsQLm/TyJugf
2nStTjAt0SwqOPuo2bukAEdva0mY3bx7MtlDJW7C8DprrlGVUlKPdyvQ5wVne2ZuWoeTPZkEMi8S
ddqTcb/hsWVL8UumboJ0pelrbT1nZ7jjltmU1nSG0+S2q6vrvHi8vJxrFmbXBqtCyxxkWADuOSg2
aqus7PulxOvZXM28BI2zEaozmKuMyI9mkiQ2+ERNu7PE7cAlz0pNf4iZ3Tb3FtqcL49u1fjMeUTh
CI2OPsCBkB/zoAbi0am6Yz7eNvRqSCzIH18XkrpidXEzIuuFqx81h09Vh6Y2aahLEXdyeKyg8GId
7dwAdw5oDnyj9/I/6KnTNA21lQlIp0Iz43w3moPelANoFNCByn/kNXsckAvrlMKVATpbmVB14aCd
2ppNaN9CZLRKY2je7aF6UIcgqC7fjEPw8KTe1+9sBSa/wDQAiNfJ0Gau2QzAiaYUMMff5Zv42XhI
b8RHZdnltSEczXPJ7pncrSqBTIjAuTc5sUqmn58c79JQs7DJYBWvU6//Aa0KctB3kNGNQLHiXp7R
JVdyamsGFzSVksnFAFsodLpFUjkjIG3JvalvLttZun9O7UwLezKmiCRQpklgJ9esHc306wicaL1Y
SxCtmZk54k6Jai1vJzNEdsz+KkF2bS1r/zMKu7Q+k1M7GQtaSA3RTUakLYoRm/pL8ljsFbe4Zl/0
h4Ta8YobXrzzTidv5ofRXCnzdFqkpngO3wybvrZuY0tejJ4k8LRLH+W1+siBPr7LVqK4tfmc+Wf4
zayOa1jWtPfefFa1xq7kp8tbY3V4MwfCRapI8rQ36EEDuulVsdvr+IoULvrnrTv2ZbwablOXlLa6
Mdee2ysOhcwcCm5tGg0VbKMuDopi5aijEG9TKFuG3lcZsAJjJUZa4LudcGkqemF1tKuAY+t89wQC
zZ1lq6BvqYzxtj/m2VWaeJnmQm/TjZMHUR2KYNt1m0q4UnWTpCsncSHDMH0AuAKBrkZhev6iGQeQ
3mQFusAsYGZTDtrzkjgCGKvGhih9AsW9iHpj4OVrNImKMc3m+ck5Nz07OcwMAbcy0Bed0mtwbLd1
Dm7Xbdrv4vQgWcec7evqC9M2tfFsEZujT0BiniZ/KMobxRuF2PKQ3gEealuh7GkgdewPZhVsR546
RvmILIkqfclZ7VoAUDYlt9v6FfwLTtsew7Gw9XKrqREKlDuuQ4EL6Ytm34wpCjWv5ih5UquDbcBX
1G0yemW+I9UVkwqv6neFtAmSHS1GuwWjurmhYlPzh3Q4BBp4+go7TEI3L76H8XUI2kWKqCIHEfV4
myXHQkW7gw+G7xK6m8UxyXcgp5BbxKvFM0jv5GCbGFvTemblHejdHA3UbuIO9DWGkrpmvTWqB7P1
81SzS74n9CoJ7yjbS1CMN14sFPzHfVpfMy2Des3OYPd5uimat6B/RN2ksB4MvmXUNsQm1Y4Fzo/M
QaYWvzc6CCqO/egDa+/FoCTJv8jNV2bEDkoiNoKilB4i09GVpyJ5kNibJhqwPIDLwnJaGmK6BGpq
+lUjuVb8rjLi6OFXWdzkyVEqY6dDIUXlEMYwfWw/J2FPQbUFKevY/mgrJ7H2cnBEGos3T2b6rQeD
D3i0eDVNyDUZvcIanJT7oe41crOTAB5vwXtI1GOm9bbMzI2ZfgFayM9jD6Sva/f959Bp6lKHJhDR
ZZSF5txbOQmDmkTdBMZxlJ2xq/0WOsWxne0b6N7Z8q12AP+qhx32ADmsNWa1heIeEuUE0HlLgWYC
GJbPXUOVEdbVE0ww2aNb3umd1CmOtWwH9ssD3YducfWOwtFL461pcSwIgp1bnh1MygQ1alxqP+FB
aIi4quzxJazsHKGrc294xqH0mr3YRjvDLd1kIw02qHnctZtgwT+cTcDMN0a8YW3Y4zPUSfsXpgOX
buCMewifPhU2bjjX2Kf2F+v75SvocxR0PvzZNcfLFLQQBuplIJKK8tcSbGBlaXfa2vim75/5v7Px
zW46Oc3BnERQv8rt/EZ3tOvITzHOyuWb1guum23nrKWUFgpZ52Ob3XB5pKlWa2JO8+fKjnaFX+lQ
UEX+0X1rDzfZhjhr3aVro5xFzZkGnp2f+F3DutLIJhhuNGl7ecGWbtGTmYSW1/lRiUSJJv96Oio0
/CaT7SgXuxLcr03/hoqTa2XDW9urtpFG4OI10aCO1ps+5ndT39nlT1Evb55P9NOWlamlNZXkEQze
WZGt+cUucdObwP2WbgZ3vMetZqPMYje+aXOn94H2d69IYj9c/pBP32FpQIeDZQFM6WD9mAcWvRSJ
TFYDhFGi9lWoe1Vwro1xWNXK+LS+MITmKYAQKCjt0OhzPvdWNmYl1eMeiTdwbNPCLiVPU/3Lo/m8
wjMrszOpcm3MhgZWQKoKQuoR8ZnNEjD9Anu705xisBmKV/nKFbA2ttkJLSADYoRV0qPP7a5NHkvi
92ucltOvOHMCs4HNDiQyllIjdxiYlMjyLkur/EWVNJqAaFGwg9El2Q+pS4aVPObS7kDrErSdJ45o
k8weemkCmAwfsx7lwI3cgEYBMif1tap9WVm2NTuzh96oq6AShqiCYyGuc5XBp5vwSv0KSsBwbz4U
9+U1OaQ74jRrSMjPz7JpXiF5DqylRqbu9vNtGRqj1Vtx2jvZDqduZ8j2C6RAPG2Dvgxv6ldyVoY6
XcefFvLE4Gwhu7Dq4rqDQXpo9zEywxvLIXfGa+8Pm+jKvFlNR3xKDMxGOHOsEhFFb0QwWBFIRTOH
Qz7ZrhGp+YXThCt+7XPh/tzaz+TWyTO3KzLGQZaExhlXOZob/s4yuxGe6kzvs3FDjw0Co8hp37Cb
xHbt3lo8iHgLgPIVLSCfusCEwlihjnkPYBUgrXzbT1ksQtcGubhdNdlUoFQFgpV5EYG2plFamFYE
W90P6D041JP21VX5Lbg1vBrpkJv8NvTb/h/tHejkonQxhXpzzQKIGnUhNWEXhaV3/Q7Aej9ws2/q
IwS8nOrYfVvZq9Ox+7RXT+xNPz9ZTCKpWRtFrIdYCJAsbYsGFM2JN+hPdHsoVOP1tzKzn/EH0/Y5
sTidnhOLRhdkNJcwQvM1FHaFPLUPJk5uJz51FWE3RwF1c2mHBpHtj8ExXssraZ+sNN5MYeunUYMr
WwHREWZ6jgGss7IxmTY5o2yvKz/M7uPytC4P8sTAzAUAWdaDjBS+vB0oUN7MrvTESWTzvugAT+1K
C3gXlPJr9L0JHSnoyA4GFLn7aBuWiYMma1ulgW2N1bEv+11qarbS1w8m4Uj1SfHaA+NzmD+tycnn
zhwIT00oJanT7UZ39LV/G21G/eih3N6XdrM133N/7N3kSrsaHIW6gyPch7+NgDn/BGsWuGmSPtQZ
wYzl466SX6Xuzowdy3wp0GFzeXEWFx8JFnPKcuAxN7sPEk6qOGngv0bUuoqxvBkGeXPZxOcE8TQa
dMiD5g2NuNDkPd/kQ2HgeTp5ZHB5ExAy3XQ3PrkGDa342trhI7lqQaHvxH7tXza86LZO7M7ea0lQ
pxpEJ7CxY3Wnl+MeVWqwfQovWtO2X57Fv0Y4C/Z4IsjYhrBkWi9x/KzH3uWRTCdkfkSBcgHkBeAB
BK2zuMRoygjsLRW2ZEg2DZIewa013PfFRimym3wN7rE0mlNrMzeY03KMmgzWhPXShT5r1zBPawZm
G4IaMRmUyQA1H6aWd769PF1LweNEpofqDgFQZ05boKgCxE687kE98a0hLms3Teyjm8UK126oxZH8
ZcmcHVQ2oK3WSGEp1mTuFFGEjHOaHPLwO/RN/FDVAC7NWrfg1ksfF+iDK9pnmaObgZjsJsialR3/
GbGLowaSU91ScFsjip3NLGR3Ko0X+J70B7R/LbcFqKix2f4GICUkRFp55SWwdMQsEwAgKDNB5WpO
JqLHGgj4qqZ3wgDKrsa+1HJ013iscX+u6H+8D/8ZfrDb3/d689//hT+/sxJllBA83+d//O9j+VH8
6zZ7e/9o/mv6h3/+xdnf23ywm7f88186+zf45X8Yxwv+7ewPXtHGrbjrPmpx/9F0Wfvz9+Mzp7/5
P/3hvz5+/pZHUX789ss764p2+m1hzIpf/vjR7vtvv6hTfP4fp7//jx9OA/jtl4f4o67f/rX/YAXu
3N9/45//7OOtaX/7RVLkX+G3DWjNwL+iU39qn+g/fv+R9uukGA96GuiDIXoysHoFA4X6b79Yv6LZ
3ALC00SnjYKy5C//asCxgJ/QX/FcnUB1BP3TFh4K5Jd/f9/ZMv21bP8Ck9cti4u2+e2XyfH95bgg
t2OhYx+Ef7gAwHcBTOm566+BOMyD0dx1maW8iVwHID9tu/abokdsdzI1f5g+NXV+FH+aQvyimTjv
kKfE6+bcVANyo6qqhl1NkLWHDI5my6Q1/9Z1+W8jkxIfxQwhgXBuRC1V0KnFw65U6OgSNe49KanW
IpCFSQO4eaLQ0BUZ+nszI0OnmWOV9+CzMtvvlGTylgEbdDfo1ZpI3XzOoGeMu19BE9lPNKM1i8xo
IfdR0LNdgoQvs6UwS0Hukv779J4d3ktL87sZAIpVuCV0d80G1NLeKo0JFha02mMX1QFK/UW74vSn
X3K61TBfoKmRsauRlwZh2zySscZuEL2+JXkvNl3fahzFGtpmboqv2gmtrFbwYZ8nD/y0E25QAWcE
9MdmcaLaWHXdGdqW0iAHTAjMGFJZm97lXb00Khxt4OoAHZjY0c83nNGCGKfJtS2P9RSAtwpqJb0O
IVJJjlH6gEL9/8Yc0HXn5rK8HvkoKVspt4gvQ7YWGPu8PUZjp6NQYVYrGJ1ZrI3NB2HJSYCZaphC
Azf2ub2RNrRjQ7HNRF+8MqCxv5XdGCaOniqARKexIgI7zc30dqCchq4a1Ba1paGrn+TQDEdX6AQl
3bDIjK9lrgjqGiyopG2RWn0OjilGn5q8yhu7bCLkjdHcz99SAL6lu3pQVZhtwNaysmLz0wsyqAng
PCX+gPNAB9D5kForD/S46raRaMjGQPnwAIFXfSu0IF6pkn7eG0DjErh3C9IvkDqaHasAEnQyZOK2
RdjKnqShVtjVgn8IhmoTB7n6GpHQ0shgRkYnEIgEkRE/H1lWCaUpoTBSxAYakXsuNqY59NsM9cbH
y9vw89HCyCwDsqDAywDlOduGQ9IgY91VWzpCpBZkTZKbTQCTv21k8uBTvzN4ij71tHZpQUUSsK02
GNJGN8AbF/e54l82sjBnIJynJkIx4PH0uVdStVhSOiPf8paVkOAoQUEUhqgSVmStPLVoCQbAVww+
F5NOc3qSSiAAiWnSwLaJWcf7RGklH8mh0sv6SFuBWiysDplAzPgPGx0O99xSJWR1UKR8K1QJzVJ5
yp3YiNbkQpaGA6KMidbAQM/UnJ4YTRmVDN7VbV+YxZTTajZRq+AKKTr99vISLQ4HoQnSTIC3m/Ph
IDchqkBkW8mKxYaBfNGtdagyXDZy/iSZHN00ElVDwRLYZX3+zqbyyHSthTyTYb2RMhOH0ujKQ5+r
9L5QufiulEO50m22aFLHza6DJk7WzNkzLpJDovYi2aZjFTlJGBW+3Cv5ltYCQoCiRe1OknK2Mk6E
Wlj983sYsSieRIhHcWNBOeB8dxhG14Z6nW0aqoSmx2kvv0OqiUZ2g8PWu0HKVTtpBfp4ra5sv2py
nXyzpIgUttBYg6IbIsqbkhX9UfQpCDQCyuorOtD6i2yaSeGYcEEyZM9KwBd6vQl8nikQvY3SxhIO
QIwxhNZL0IHdNZGq35DUqDvQnDFk1pSsSJt7Ghcm2F4qWTZcSJm3UKAOwDGHtvaUR28EUDb5Xo11
STgxNg0aNys1OKq1kvyIiVU1V4HAdHt1ILFHaZDK0udqI+cucupbGX13na0BTXGQ1U42vKbCZIA3
J++vNHUEtRzk4vLQA80C9xQLaKUdzxrkwMGU/pVqIkhssFiqu2JIgx+VThp9M6St+JJ1utG6AIeZ
qFtVSfghFUnhBk2H+npOYgMvzVDhqRtHstibDJI0tooG2MxhxdBRN8yHqtpaZZWi97WqLRCZRwa6
KnG8TAVyIAJOvEo4qEvS0STEyXRDIEFn0FiFkhXpIw9kg/oXLkdgc0kbnv+IGpHe1HBnGXiW2uCh
qkQgO2EclD6kX9PKkYpB+a6HPJTsrKH8qxwq5eghBTUcIIOCLHVhFeK7JMpagQpoA8BpF+WBZMtJ
hleqUOQU4kgsIJCRLFq6DUXHCpdZbVLYhUSizAV/pLjvdNp9tdCq9i3AAWtcpocytaux5o+JANIj
KgOwnLb9kBNtWw0SeCxatVciblcxMffcSGLolDV5ejfqjGmHMeolj0aKwja1OWSKM0JybVOX1SNY
RUGRagrceWBBKGW/Ij3tgTdpuk0UDAZ3Kpy1eyTA0B6jtYV21Zpp+iyIOb5mYa4czGEIXxD1DynE
lhLkIhDhE2GjnTx/DGkraTYZK+NLLkzWuQZudGBERIuXTGnUUu6rCSj1sCHb5psIQoO7QGtnYOVI
aPzWRQn53rSxUBwrCMUIzBQr8+skT3HEc1I3AfKlQ/YjLBu4NZAqqIabtHn0Ng4hU3a8JEH8VEoN
ZnuEdK9p922bxq6e1ckD6XOgzSS8JVs83MBH4nRwKQ30cvoC2MEolJC1JvJ4CCc8JsBhAm+jsKgG
twPL4eBaeg1YkB6HktvxSHrWjDxU3KAzKEr6Q4V0Zli3YvRNKShfI27FOEhyJzYRfFrjRWiwzmwz
i2XlbgyAfwPVAK1fqFKhv4AOrA5cITLzOavyoQSgXYy6b+noBfUoTyFj1clD6WpVrKZAqsl66RA5
TFs30rL8qTTwr+zWUkCSkxidPnhVFOXv6SDihyweSeOJHgf9pjSMPHMNmus/MsGK1B6bosT/52Ut
bC0gFUBMWAtghnIzgICJlsKVgA4neKdNHFLIpgC0B9ZFlmV+SRtwSGdqluS2QaGp5upgl3lPTK1F
m2NscPR/QcgvduogrEu7ikjWPw8c8lWWC4ZgRjR0KrVJsA+EBhUTEUYqtWt09kcHCgaV3x/Ufyvn
cojfa9awH+3FjMuUmXlo64+P9vBWzv/m/8G0Cy6mk9t7SuucpV0OLPvO+NtpxuXnv/g946LJv6IT
3kBKBeq+SK7gfvs936LSXxERATQIQQXwa5tTcu6PdItu/orr0EKCGKQAU8IFAe0f+Rad/ApiRbTW
GeZEsqhBmvhv5FsmINTZ/TvpG6E9EaStuPlBuAd0+/n9O1iAllSRDk4Ayq95L+W9pzeivUvSCoWl
nkO5c6OV4a2k6ib8raF4cdpxx+hpe0x1OUeMElMZ0L8uNpmTQl9D3RIRDPcIl680miW+ZPLvWk06
u22TypcboEcsIzTdsBnIs6wMaBCsAbYthfQlzHtrI6wguR95ocOx6QdCJWuDRENzBbrFDs2u0g+1
7IeDQkEl2ZTfA1Xnmh/j6AIOYrU92GCbjuOaqKpRv4riMLEjXe2eRpaHNzoJGtcItV6+JTFLC1cJ
eZy6iQy5Td+seql9x80vR4/pqGQRKDsKuk0rdMMQbcgfUTl9VVlpDmAVKRAIjIqq5K6FaBD8WdyS
twoep3AsQkKzWUhY5cSjsJwaSLADV6vnVuRSvVFVEdyXrAlHjw8EfQyRZOh2EeN2V6QOamY0oY2H
eDY8Jk37pOaR+mKGnb4HsS5Em3pLwQ9DEdqhVlgZRlsVTqehoR0tGQhx+FuWChLbNZO511WFccx4
ntW2MQTUS9MhODZRXn4zkYWGSEEOaTvgTrYtkYJjWGgRv6pDizwRsJ+qWwmiAxLcajA8WpJC7iBn
jk6gFjSj7zIpEpcKLA6SC1OY0+rAj9SpCtitbHHD7kCB8kZyI9tHjUSuuI7+CZtUpIZioI7kslny
94jU6S7pmGXHdV28pgGxwE6cKswmtYHaH5XINW+hEholtXRs05J2u94K+LXR46Jy0Xb7FEwf31Hq
tGFTd6ilp5VXqwiThXXLQoYqaYlsuptCxfEVGryRk/WJkzWpekj5IIhtlBX01RIL+gC8TkH+CiIt
3AtYcWnApVbk1EbmgG45jqOtyhmxqybt7KCJLb+tocWod0z4Td5dD8x8wdXM3EyEcLYya21S9L7U
x51Pat1F4HSgqdDsGDBijxmJi/Ik2VhSELhpUBg2yuag4snsmia+Lib9rEYFLEGid0Gg3tEhNPbY
Xq5WT5dCaiReOsaKzcwC6p7yGLikGL+Gw6i6McNuiEaB4EPXiFvp3B+p1TuIvqnPgzF3x5Ho7lDK
MW7fZN+3wZWV3vVZQXYiwDUntyi9aQ0hbgHCiyuz0kOPap10hXAotePUeiCRqDe6KYOqtstUN7OG
dkuG7FlpuaO36mjLlgJGjFLXvV6qIzvOcfPzFvkAd0Cgb5cZiFUMDAKLLK4lkx0bER/FgLuKBabN
eAutSx0xIq8dwnTbkrInSy7ip55l8Q64BTflypMhUgqcK9BShQmS17BWQQJpkElEKP4xJmPu1Gb/
bSwN6me8flJrRbXryrgTRvQltHh2YBVKjXY+Qtq3NnOgE4fhLkI567aohNjhreqamZD9GNTa31qe
jJtQy6EaINXoAiqldltJpvxsQKbA6YqCPNWmknPwgRiOmlSx0+C4/SBB8f/YO5PmyJUkSf+Vkbn7
E+zLcQDEwuC+JJPMCyRXOBbHDrgDv76/eF1SM9Ui3SN973q3SpIRgQDMzVTVVK9td2DPCD9X45xV
YTHXBDWzifab9dhPHav8efmw7zzqeB/72APKynjyQAPZfNn2nobEWab+Goxbz49t5GazXd8hJSE6
Y9P5SoSBfyjI7DCuqlN3cZ73VezPYhdRWuri96L77tJIX5+FXQanxgqElWxO0J/7IiQTo2z0dze3
g9uhG85NjwDFCfvosDjd0t2XencR7XPDv/s9PqJZJZr6dQ5LMyT07Y1L4XGLY6WYV9zBsw+OX1fP
3ChOnzDgfHrWFt103NwHowfvWU0TtlZq7qPL3Iz9ey8aXPIZRVz/6FNFIzTyFVmuTjMkjohgyEzY
2NZBj6M56Z2V9Z5nA7BC2jeNV7JHt5uG231zprRrOnDpeQq+F4VEHd033sGRrX8OOzSEebSj0wDx
Q7UulCMPk28vVtqo66ZjHisUMf14aFaTc/gtGD7XofOABUt/J5S55g/W+wuRGN7dErv5IbYocv2q
i7uudkaSdL2lTztPuC8l0xLhPrr0/GxeQ9K5tj18HMwSHy1f1feFX+dp2HC38RjeT/X4oTcGO965
H4xn124PsgvKe/zNn7pl6A6gdn2SN+t+W6M4eYx063EH5iOTQ2fqrKn3PB0CT2XREjiZU1TBfGy5
V2c62HGYxdc2L/CtQ6D21BT42trVlj/tE/WsdFvmZ7YkltlL2Nq/KwfyzJRqH9VqmgO4Ro+l+XCs
V5G5q86spuG4EyLzfac4bHJ1D9tQm7vcGapjuywODcLENGfPZFU2xUsecO6E/mtpih9ltCGOWVec
bsN4PPkGsZq9+yxijVtF/ksvnaeYAFU64P4BFO4JY+D+4jbefLMYwQ5QM/yZavvPyrh1R65L95Os
7zYL7UHhJPkQRkaehq4Ozj533ssg+NAJxiSv7epirGlmeVe0rTiGE5ZwcVCpu9DtrKc2UNUl8s1y
0zRceEcVw2OFk/yTaCze+6TsH8DYQdK1+XrEUjLBe8O7L8P4jYG0+3TsQZ6J5eR+XJz3Uex74nU9
51dZbU4yeT6PhGTxpJ52aks/PA8o+V+bvSreNzP9Wf5G6fXVEIf8gYeS6N8ji8sNgxFrOnMQvKym
v/7JRZ6d0CpPwazcQ1SNzY/VbZjOjRgvw4ztPdbl033ryztX6SiVVs8qnZTfpRj7V8taq9e61v1t
YHfYRRBycGP1NEqtXel711/UgeuBKDMOPpuS54AvKU/LdkNRRMEiKMBjMuwtc+mssLrDnVpwhgWs
nNVqvem2vfk5acdLupqFl9zWX/qO9IaiPTajqy+rPdo8aXH7FK65OZRziL+cbMMvWseaDYoQF7am
/WJHZUOqb5hJb4cU51h/ERtWNhYZAufOirvbkbLyGkWFud0RJR/KrjBdiiTXxxFjD8vPwfWEnc08
Hf6p3Mr+VsQ5Y8gsxIF9Zr9lSy5wbnu7ZI9kHmt9y4PU9FkQdM332rdkmXVj/H0f4+7D1lZ5Hzl7
pG/mRq6A5c3+XTOrAcdu0/JNTYX/EhhiSjAg7N6V8r2nbYmjJJD+dPH98Ms2C//scprfwmMMyQjG
8xwTuz5fqQX5tmyy+NSMdH+IWW4P/TztmRqVPSR9LOqHfVHDeQcs/9Pb7fqy2m14Ww8VIbAiRo7C
P/9S4TJcMMmUf/Yi+F2pJccQOFjO46KCY7HV851V6OBlxq7iEFL5Uy/suy1btWpTZ/Osgpgi4Zw3
b11c5vhI3M8yADgPGj98q5rrF15piqDlEve2ea2frVMcH9Ggg2bNPiNDkgv2mnI/Mrdm9t0LENGD
KZfxHERURhELjHy7eT/2a+0+7OPg/KyD3ucddeqtnffpD89IS6TBbsljOYQVyAt+n5dgNF9NF6bV
WGFl6lObu8YN3udhZSnHCvsnHc0/qnAtbkxBu1CF3TVpPOiyQXROQrO4fOnjrjl6UfkZBvih4NCy
HEnMygoZfSnW7dh5BDY71sUP1iiNujA/SWfqT7jlZe1e36nFGbiC1vTWLsXrMHdp0Ml7zrtkrqon
a1rqpBLEhOzTQ9SgTrPlHJ4KKPdkz2VwMu301EbWch7C/XsXiYeymcaEcSHGEEpTk0aVY9sTYepi
WZj0OfZBeBP9tQP+56H9UOOJFqS8aaf1fqzc/lRN63TTSa8m+bpWj612wd9WUWKu6c23YuapK8bG
PoqN/WBgxOhZFk172PJYHNVeyfsOrCzZiP84bnsbn8tgJQJ+xH0YWQ1FTpp3X7ctwAlDhanXOxHR
0sndBt0gtTpfneet8vExHLblYAw5v0FzcI0+DJbP3hXdRkse4cFCRXupp/yPXfWXQRbxTc4QkYrN
Va9yH/KbTdtRYuICsyo25C5zPeGaoPP4svSaWNIK15ZO5k26722fGifPDxhplWffFhcovDx167w/
r/7e3hUdEdywamtaW+MPW24egdwGRBYQaPSJVnEwpLobFpdVzhHwZON5htTbIvCVWX8nwBbNDQGv
j1Tir+08jK9t5edsyjt0WlvdXMLNO+97Z7BqdDnQm5ltEtrju55RLxnjWV2KAgW9BY4zhuZpmaL4
jBfNWyMdArb3+DzGYda5rOBHBhp7kFk+VuY4gDLN1JPYFcGdPW4lE9gaJD4gaDIWxXLofenejC6u
+nonY73plirzpdjPfdz+EANx51YocPc1bXRnO6TxRNH2GQVSnS3Kc5jrjF3dA0e+kPLe38bpXE7u
fGRaIl/cuBg+ewEopSsPvrD34+hZw9nQ8mejE4+wqv0XQgVwXBiEPsfTfIxiKb80om6+xcU9cCK3
Sx/oiFda19u2BgKewahSoiivW075C2c8HvrecIdT5NlctwU3Jz/HBV+JvXbJGorDsHR8pe0Xn4UA
4mhLlx5lgOegVbM06fZjfNQBP8dofWrcejuiyntvqgqBdKXrG1Rty61YZs3ECQcQ1A6HIh1GiCSw
tqeLCaujU4fyEO5VeyR2h7Y7bt7agl1EizY/V/l5XME4vXyusqnFPN4u+kupqykTOmqwRhzrbNic
5ijEIk97teyJ8Xjz1PwbhzwAt53bS7UF7FJaJUsyLRa3pmKhwrHbp63pRxiUJTxLNXdnsM/8zOrA
TOUW48HZOvrNkF55P0xFu91Upg7SsiL8oxTVLyPdp8k7qimongrfqs56UPJcT/PH2NsidZX7beCz
ZY1dB5mmNNzF6nFZf2tm1US4vuZq2zcxvr6DnXP69h91sJo0UN/qqu/Ou9OddaNBcvAYttrgVzer
byJ0Vn6FSdjBZ6PuBjB8Zoh68rLNv8ez9KGMgq+uiX7kRVwetmlqssYPbnGvqJO1MvcarCcF0sRX
b7uG3lU+E/e437g9T6XoqzHlRI8zKS1zW9lmhn8Z0NrgPIteUDFCYCea7AUW3fipbERhjz3CT8fJ
mGvVrbSsLVv8+XkOmiWt5vXB3ufP8Ap6xoN+NXnrHTi8ALgDD1iphCmwBp3UXXlNroue+XamI1eB
xUJwk0XWBbZb+80e+Ifai71zaM8z+AGi9AkQjHZC2meyU5Vkw3Nmig3WD56IhxI39M4s59kJTaKd
mOBh07tpT58KXDMPh3xt17RS020zv0dxXWfrOuknB9yKirePJPV0t03uB+kgybW1hm2/2Tp88QZH
dbe2MnEmpKCdmUYGlQCFbdYWsfe8UamJGbnYwxAdtqoeMyOGp1VOj4QdPRbNwtTHuYldMDgAuv48
D/WFelNkoTZ/w3W3K/bBKl4CPOIov0HsvpWucy/Ba5KAtcxMgPlhPD9spJTZ0cHeOu8cKb9PnVW9
tMpLeE66lHieO6/X9dm++qfF/ZTIKep/9E41Ju7alw+mryRGrbBeIUPs4vb9zYArZxb7OxiF4LMZ
kjgSd6Nktsg8EmXab6vUjBoVl66cPXEBsQ8uyp08MBbx04aqxJSt25Owg4Jpe6/BqsxRp87enLT0
dzeRgT0dKndiAihn85jvVpzF2hmuQ0d9Txt/nUjdV+7c5yhajludz/fhvgugj2I95GLg0piqT8kx
fQv7/F43wSHv/J/5MJ38SrwoJvLzMJcvvp6AHq3mZZSze+s0eJyr4jnqWgufUXXZ5vFY+MU7CXe/
LDXXUIcdhm97N6aewi9cOWOcDQ7l0Fmi+ibIn8ewUXSphi5KqWenHXk3VAkYQ4ev2DpJGSUxBDAD
VXTvLc1BQ9uRdt2+VA4M0BiwvBzxVnRnl1nDjFAv3ilezdc1HqykX7CAN62BHyjwZQmHIZNh8xhL
LNJYC8a+wVsCpgfv0ZXVBbn1l1Cvp110axK0xVMjXRyT9wDGxo7/tAUWeRLHnVoOtBfrJ2jtecz1
426tL1Yhwkx0v1nC/D6FywY6VfJ0FxYxYyuWF6V8rfbohzeF1kl1W5ghyNvOZeTGx2Ul4cFtjlpy
FRxvuIyje+orp05Xb3XA72oGGdmw1WkVz1NZc3xG4nONmm+s0D0BTnsZV7HMVgyBlS2yLSrmxJGK
FbD5WczrO7CETvy+HxPTsknkBQVPdZB7iQOdnTZ7nZ8ImnqcVz814VdkMH/Ga8bWHrpNkkv1FAdt
mdLYNU9oasTRRYIM0QTasjtFBkq8JNY2nbq+VMdgIigjgFFTLh2ehOopxHhrlTOmnFWJKf/w2zjz
ezESl1M5KBvrKXFy3JRyzwEmLMPzCBqTuQBhKaf5gJc5mRTrFj02pfkGCfBDdkYlbk3HKOfq5xr2
Ibfu3meEdM4027SYTQh+mQ8bumJnPhZBQwB5Ra7wlW3cg+W5KSDVySsoDp3Ljd9U82sD1JLGrdMd
ti1YEjHjP+xYA4ZWNsBw7lY21BJCl6AZvghtfas9mqnclO5b4/bvjG3wTEtARnFdPQydeO123Bvn
9mfYmqyw4yEN3NUk9gajVQPIQE46bI+54S8WzXQSoRWje66Oo1aPwYb0zhTct0DWqPvt9lnwiynp
PGzTjM5NbrWX1l+BSIOtT1deLm3baoPTN8XB2jb74I41YQiItlJ3x2V736IymQSOoMMgfnl5FxIh
5qu0jcyShm7Lx+oq4gZb4BTpzF9rx6MVcBnM8yJ1etCGgFdjYeSaHxydCx66RDQhxuUaN4Exdnin
1gmI6TVvxyrrCds4yipnmbzaqmTb4iHTvfhD4t6NGOrfEfoqRDJPualvxnD5XkSbTvFbey9D55ru
Ih832OpRyPNi5lt0EgjSdLSnzcx1BNxeHuuuy89+ZOEh2VbWUa1YgIZKbkdpRfEhBsFiEclDLWFz
mIamfgGzSKxOHhoUetU2Bu+VbG633oL+9vSptO5Ws55kPD6VhfeFAEbvdl2JJCy7/EIEUzIRtmaX
P+2+ukh//VgKvq3he+nEXyO1fFu9PHhX84hiPNzDi21xFnVefjMPEj3eZLWp3JYas+cNZhLZfTaF
7dmO9pOZg3ff8X7Ms/1eV5M8wzFlXK3ovJN8Ri2J6LN6nHkKtyEQcdy+zePEeVE5H4ySMKHG8THx
2KMEkKsmX7AdU279DPr1MgX9T4z5QapCUtwatPan2naIeh3YW2bU8M+BrR81QN/36gr6Dmp83hYB
Pt+8Rdp9jnrxQfQVBvU1JhmONUNU9LRDvr//wmF6uM9XwfewfIu6bk2jlR0vK8q7NJR5fZAlq0ij
2Agr36MhiYQ33gKv35omvvXc+K7FnBDp0/7Z7UInTifjpAs5HVWo6jZRYvgd7tqgYBnlcQz8Ry90
cNzI62ez4LXReij0l+Kty70nhajJVBRqu776fVophlj7uVX+49y5O+crFq2T1bMctQaYgupZnSNa
jkRUrBfGBGwlvraf16XceXGWq7WssqWcMph9Yv/aeEuqPq4zOYVuYgLdpFY0xS8SvAKcW3ePzTD9
+Jsx/R/y+H8T1PZfkcevVxn9/3pdfn3/V6X/9bf+QSD7f6G7v7pXX1MgIzCQfzLI7l9sWPK/MIxY
QGNP958Msu38hXjMZXGemAoXRT1/7h8MMr8U4/KNSA7Z33U9yP7vMMj/qhqDOUaNe/XWRWbloD//
jxkcYCrShGPziRDKeoOXdA9QAs2la7c5Y0ANiqRcB+//oxoL/1bF/l/V2PVlWUVggQRpHKI/tq//
lbX2Y+XRSq7v3di1FdEzwIKnDubkAwOgPobQXcE3keo0z3CR4KtKLuGbA7Hwww12nGbqzvVv8EMv
0fEFZWWf+mX2nXcTVNj/O8Fkfq1giBfahck6upXHn6jsofIP0zKb4tiDdfenCen6fdEt60c+x5BV
YttGFrGx6QwOU1RvjwUzHr4bVeBPJxEuOgTGr6OfLd92fY84PYSeiUzdpWrkveDOgT7MF0mw+qL5
M5fWlH+y8unW14xRTAqIb+VqO/1hqHczdocWZW3JLBN4U3MTmVEEHzKuF/qNIs6h5kAdR5+TiZS0
+GdMLKDOut3p22en7KwfWtvVZyfLvj0Z2WMkHpVomjwd6eKdfzIBTkpRvIvjOJSuSfUCU49peuW/
dvZi3q8gkcRtbNqRt8AE9MdYeiNRvcOyhpZA6FksxUnJ0bz0zZhHxw7+/oBjsDUxDC7WeeCmgoyP
d4D6Qhu/PIHz9/apZC66L5mMx2RxjNsn0JKcStAXwWOn6RWO9s48fDYFJp/gd7i7J/BGcXxQIXRl
mPhODa0zTYunn3tAC/kmQ/XDGaFbk1hTKrMy1oDGag++sb0wgudVBVqHwl86OkR/AczAUEAtGbNm
NCWkATV0Vmrf8MV3baZXhzPhA83R+jmHswLaByqPMivOURS0s+31B0sssJ4bel78jRgxUFaVe2vd
WnNjHYNB91/KcQ0+cxltIlkDrtupa7vZZRyeB2bNvCG8ZoxRo58Nf+MmLrzidvdgjx0ZVhB6Wv1W
S72HSdxI+hU5+fL3ZG00xYXFABZCdmSD5FlM9653zj1WpQOZNR39NIqJYknBIdGeObnSd+NVNQjI
66PMaKIAc363zEsmGWOcdHDz8WPZpe/CCOv+VzEV45gFVtlfWrUNX/DWHobjutN6JAigkHlYSuvw
RrfsGyqkSJAbiNlPYT5wv+xRleOYQhPCIF7nCgfzBSw9rvrplyL440UXuTNhSaVGgAe/e/esNRgO
u5j0nRgrniZ0cuNL59vY3je1ni9hORRQFnNfHys4Lp12vQlP9niN+Ta0yGAkEGQggi2ECdlz2qRR
SMBeGu+8HmJOV7u0usiWGdPKtU7qbezqRNV6AjrSZP8m0jX1ctwtf4e4xk3oDcl0D0dYMC+VYtzv
B6PWT+NP/reuiPevbpwj3DZOtTz58BqvsIntw64E6RTbqOM/697FHe27Cd2LXTSc2JEehg8PLJ0A
qCYIH+zGbG/bZniIg3WOX7wm2N7rZW++e2vMLJbns51fEfyyYM5qLFBLpP1PHXqOjaVSMc2HXpga
NeVuY54XmQlFw+S0iOksS26kdNmrdA555dfWsV6iAW8rkH8mLkCKyvKAdp2y/+PxsLzWfhGOv0t3
24cEP4j5PmbQmVM36pw5c33VdmlfEVOR6Lpw4NeX60QNdzJakLgQ04mQXlsekSOUNqyCjxLoWLd8
1HtEa74PkxGE/mUqhmEqMaTT7ojOds/NBvdjdA31PcZoeFPLFAgDj9G+9yzO+tjimuO6TOKdL5l+
BxUnK8k12GZw6KeGHo7nyVnByXy7DmGAtxZAU/Qh1wVRxhQFP4JFYHEdBOoqic17JLl1MvYR7dMJ
+Y7ws13ueqruu3Ev22wa9byTrrra01m2jvQaYI4RpYVnhq11+NOuOzsPtRfVJbc8nVd86pWKbNj0
XQQ1450DKR04nWWlOg5r/B0E9NEIetYF3uV6RNloBlw2HdDXLh2GcZGKqXFyqCprvAvnctf32wRL
2lyJ1il4QyrqRS7BYSOmwFTVNjxBG9chYemNo9a3nKHd+RytXpnDCJlQZzZod/7VLvX0Z2M96F07
gW8ni1it32gLe8TE8EYAKI21oKmtEKisufQ463xpfVDt8j/7pOXdXFnqT1Xn0U01z8OcFUJ47WGq
IkzHKtLMLWRF+XIfbYyMV0zaOIdCtx1q6kF+7YtivghLzt8XNQeMr2E9/PA2VmGA0AwfeB3QNx3y
HbIOHzhdwdJ1V02RWH1LJ8PYW18oHiNcsbN2D1QsUQP+RxYVlyQ1xiuIzQOHEEjQug65nUTkzd62
trRl0hik70kZtuH3weSVfQ2L8a5wlAsgTnbp/nPKOfshb5eFx7tW1i83kuPb0lpBlbocdOAwyG9e
oB/B34LNIWXYcXve/B431s/RvUJWMQKX13gsnR9m555OtkDzQZetNxYBMmIdOXSxqpBHxBaSqRUs
nWqD6uPZ11H0vtfDDNY/NMrPMGBeQ2aREMWN6Vy1puMELpw1VaGnA65Q66dGaYtmtdpAjZrJI1il
GQaVp7Mtwy9CoVQ/xqDK/QFy0Z5xmCOkJFnB3JtjEXXVp7tpdNxuXDi/DI+1n1SIYr8XAc8PDEUb
O3h41df5tVkgJOK4gmnrS7QYR6+rwgfP1G0NcL53DM5RbbzECBfxOCW4nJMBnv02libO2Tcq6UEo
yCtUW1z2wb1ax4ZTqK+WHLUH5YsWZw/o18T1tcfA6oObavXE11rDpqb+vjkloYZsZyQEhNvDwTMK
zUpUSERkTlxT0VlYIOlhrx3ZJ24TmC2LNPDmiT3MCr15R/9jEGSAyU5T3dxMmqzVA1m94XLadn/Z
09ktymOIb3xwKa1yOGM3CcC8OnlsEUMFksouGRV31MEKGlPl+V3LD8cInoWN7nDLVzcNhOROXf0w
988FOZwT2USm+qo1aFEaOyUyIaPs6dcyi9A+Ghu5I4oRuW0YDDdIC1Eoe0+VDYK9rkac7d2ypyRG
LngM0JFZKQoe/2FyZfstVlLfe3NA7Ubxvz9wa5pviD6lc/TMqk3izY24wH+Gj5YJLNCmrSh/96hm
nvTui/lomHW/8snBcaKqWN+EgM1DSHfVURGmBKiGyNv73oVdyxEVu7/Zj+p5Or3cRvVvZkW1k6p4
NG0lvkVVNP7cxoqdPNkt8ZgM7Vh8GLqFpxxx/b1GoIeakfWffvWBhUi6sxcwJ7v/05b7XmWOKJ23
cdhtN/UaQ+iBacyoT90U7idg2cWHDRD4Ga5dVH2Sx4B5fLMo25xWHRWwnEKgii7yrrOSxgIuSLuh
9VVmiTkkKRInvFMng7xNafFRoM21ab6iA9A+ijpKTCJRz9AP0upTwdjFogJYLtQ0tbHCDGJb0biE
vVv4iYuWES1cZ4I7ePL9xW9kJdMc7AWcbo+d6Rh3Zf1URpP4g1pGXPaVhjHRkx1+tNzwT1NTec/x
PEc3a6gQMURV7dkgniB33Apimm6GONT+VdztAuWNVzzWc3PJjsoc/25V4X5T1BoMbKUAnrRaj6Lg
04LXSShg7I9xrQb7hpmtvquMuR490Ty0RwWpeKVKdrZDvJrikMxra5WHStgAj/wqXSisdz4cIhWM
L4jDFKsEedHGB430kx8fFiwpYxq6+bTYy4JYTmAdSSfDPVjG3fg4oW5jFSEo3WO1t5SmsPXbx1Db
8Yfq59VL93J33aTY2gFlmK68Y0WwRXccwHF/t2FeqDQqi0XdVXk9yWzi9UC4o6ZiH2gJZPAaWTnS
JaAwZZDKqf0xsAI4m7wsafLQGhQW60MEoZAJMkoikaoBIHSsBgRQmxjTxi3mPJnqAPatdmrd8o35
8S87b8oPxUPwxbjIvhKGG4MvdbhFpICLXP0ootAQwzVxuSOkND+i3QFVWcFwp4zn2/pGdAJ9a882
TUIF8L6Mjp3naS7y7mndeUMpGB7vB667+oF4mjfhrHn8Ync1yyxT1UdvzcCqMoBnE568afV7eiEt
uC167OmzyV6A8idnH4Nz6LdjkLpV3MZp01vMPfMg9ruCHllBMC9aHWDflusCzBRDMjqLe8YSDT9U
kKa1TLQrEazxJIZfOj0EUzqYa5kq247TULIwXFwo9lzfON4clXEYx+pgqUJ8LCranqucLuTAE1Wv
hznMCQTIdQ+WRE8FD0mLiCVr1eC4nbYK+XhSaSgnhiunO7n2yoloQtuEaUHrEiUwCYh+QiHNx8Qo
0ib/Ay7N29XZASjoP7eD+D9N8Xss/2UvgZ//d1DJtnF0+Bu9IRPND52rR9e/ryWI6C+8s/52YgDa
wdXhmp78j70EN/zLiqBF+c8FeCGE95+okh39hWkExoV2xExjgTn8d1AlP7quHfw/AA9yGVgc2499
diyx2/+P24gYfuSjqstLp8VQ1G+jNXne/WqRtIG232yORp0d9bk9olZ283aoTkxetUmL68dFlN7H
iPndByferE+16cKdoeGCfgFxWCe3UB9dMZs4PMReuTFlWRX/3/i9kottPYdhYdEpqmUrtfPNN/Gw
tp9ybJi86Gwcw6HKPMzjHSKcvdLx5WJe3el6zmi1+JDRu/bXQ7THsMXME6yoSefq9Ws3q6QDsfbX
DfGLm7mxLB6I2KKc2pRiJ+lcL4D36Vb5i6IP39TR+csbr5Kiv7OD0gogxxxkiPtU+QInwF2U5zBq
2QQcGOnm+60VohGph2BrqD692fTkPBWSw+McOktQvbNBxKIsKleq8avoNxNhEOS5xf2wKP3WxH08
nT0x1zBspSaySc4txBPfemAdNUL79qyi3mLVHl3+0WkN76WRNlO/0/aMx8OsGpUtoGte4jHmnw3K
FYO0SOEV3XfjYJ/szSOcqYeBWU8elgtBKswsAlKHIhMsK6r6ehrthF3IZl4OCqVWsV8GUa55n1Rz
71kXrK7MTUQHhFbesccf+I9KhPIKueZhKJmjrJgNjXKXw5EGsNiabKMzG6dL4XgV7SarCK15BYMI
iyc18m9HBLKeSUJWLFuHzTriCbJobQf1YMXoDJO5Hx19VIjv3MRb6hreykU6LLBgholLECqgJFPO
1bZTiyjqz8p2kaVCBw816gMT7oe4qzDULqchXmGmpkFfij2YHgaf/uBkLcarT0gIlDnrGTvlZ1vF
+3ZoEKWuWV6sA/qENcJeAUWIz96es7VfArYvntkyqT77GjNaMo0i50uwW2A2VY1ObhcNLIQquvlO
IBa+36QbwQWXuQtoNHlwVAt67iXbsSWIE7up2/c5WqV3Y8m++BPKoGpPmx0iI6AD8ay7HGoWzIVW
osssDJ8ChH6s02UyB7jJQOfEI2uPg5/oSpc2Hm0cTRd2l+UHfbd2DnOpRusQsvK8pKPXsbrAegT7
uMBM08969wv2J1fREYgmlXiye39uYV+LBaqytdCuGRoUh5GmD77Z8b+xdybLkSPZFf2VNu3RhnnY
BgIxksExOW1gZDLpGByTY3Lg63Wiuk1WWkhm2mvT1VaVVZmMANzfu+/e86oRodEXhBwj/+pdE4ZD
SicM0w5WUuHxnQUiZzoTVkwt4qYQLn+uLDBgnrqW/9nze75NmixRGRYDu5ULS5CAIpQIOhv5SsZi
GGa1UX1oiF0n6uIxaqpx3JZXkZQYhs7eJUkC1lh2KyBDU+e5SJx2jD4NHVC1lnXmdDuDQAC+2LTB
72zWaZME0yhfvKak0S/rnvEyb+t6rv2++6R1tnGZ1JYZ8UgpPl8xJ2a2utOpzNfOTEomQKLbEE7x
O1QEXYz7dYyAi+OTHsLPLJyq6GT0azWhH5qNxV9c3rU5oZhAKhgnFn7fpe3cy4dw8byBmWyQ1uSX
ommocJmHckwxuc743ymgBwOfY+6ILPtG3tAhL9basTirb1Fjt8zDo9W7CzPG8u7Wk8p0Dsi9dvna
yyysD7gZISIb5dCrJ3K0ykuydErzc7AC1fjISiKMBHN0O3RPZeYEcqumQl6PXHfqKnHk/eT05rwI
GeImOrJJSOjeWpb5VPGbSGaOqs/HLA56zu8EE5ARnNrIT9uXtJh8d49TLcO5ZNVDReM2eCVTsAz/
61s1e079EKaSWt8aopINyUYauu1R29YQvAY5HsDD9eit0mQMWcBN5TIFofiuDF4tkMPrYjDcrSaD
YXCGPL3LVN2yDyZ0Szyr2J3KrTNXlFDm3DXtcajr8JMdHfb7NNuG8TThX6Skskb3geHION8vtIGf
2WqU4Xad2zJPyIhMzLIZW2ZvVmWRrCPhMQIut2e5bjLDHNlvOXqzvDCsXOb9SDDHfWahECwZt/F9
/EnuLJ58e7SepWktelOESx/GetTMVPkdyNzQdaHll7ZD+AX3anojU+IKWAKMSmBVaiuuk9aemR5D
uO94IZvWgHLQlQ+ti8Ni76h1/kW+NFO7SLtdfiwLyTQTxgcvGGpiDu18zHS/de1yCspYKVKxW6xD
nXNMZUPmNs4Qpei/0tZ6T0Fbh4diMjxjLzrenljmslP7fhHEefVQppIer05X8hEuDvu5rdJmN2KY
sTdZjZ1rA4RTPmYyLzwaoFztTHfWYj9Lrg6AajgrD3Xmdt0xKBvrmYik5W6tzmB4g4N2xDs6taGz
dzB5/1ThiNvfS5X1wXOMaTTsc9wedFuZwGpnzSvSUZUWp2ju4DFYcvllSN2UO8nnyCKbKTQ94u/4
JoeNmWfYk7IMOOMGq6+MTmulwh1CZ8NWprzAJeLVMsPrKhwKpKe6tBmgbVCx1V3tDwyUSBHj0qWP
nZ4KbGYwrjuIm2NYoOLnhpzZUs0MZUnqES/PplAiYD3CFBabFh5PuetocZ8XzOoOQba8fpoK5X9k
naVSJvKs6IiHYtEMb1YWwLPKqLVS7GS+Q0gm4x8nJTXgI16+ErCpXcEhcEKlv1Y7rdlCYKTOg6Xb
0cG9S/gqsaiq/AS2QdCfqau0uouqlYsc4X2y3FMXdTr/lAAR+jIZQiu97r4s/Gr+pQsaM6b0Tfp7
bQwPQH3ei+fBihaLdRYIr5dharvxN3tP5x80B75SpGtfxlKWBirY6IPHG11S9huTQiaKCxrzQ64G
D9GyUoO/bQsHi0CGViofUncp2TDj5XmAJ7yh8ltrEgB3GD+qaddL3DIbv6+7nTeQatymeWVveYdx
1jhzrYG65kuO86YhJAVoaB47iAe++CT2ZTZbAphKHYRqjODIQLB8b+11Ge4s2Qbto13hEnvC5der
veU06ieS/Yp+VWN0ZkQ/LuapnAlB7NrKRunKcvSlBECcjycyQis45WGxRJ95rSNy6A4s3/sVQZdl
EzhLvbfaYQX1vR2axfjkQe+gFWbCpaZywfhatZQC2T4LVYuLce83/Bg9767hjDkSx2ASOvfwXa3C
6W/QVYsfYXgmJqYCU/feXqyCMdKkiPUZXTNcWmVivuukIBpgFAHNrhXqRZGOb/gls+RKPGXXmCIV
esGEFfuGe8sNm60xlY9MN8bqZ6+IqOUD1dW1LRTOiHImcEQdHZ4soAz9cnX5+Lb7HpYhrHntNXaK
3dtHftUR1XOMKhB+tiletQ0MC7eJLWzhBcVVxSyPC26+DaZJ3Y1174pNmlrTJ1XLonc5pjIvXnEp
fwSgBZ9ZD4llKB078VDK2YYBjT60bnyrWvutKpr1nRMRXxiDF7NKikCxZXgyuIkrh8915xD3estn
9HIOJhdURdTP7KsfHbP4cTAOEyyY2KmJOuuqF9zzrLllNxqWN6xtpb0Lhcp/sohKYTd2DrcS9KYw
xGaJxrZlqGZ+sdZibjch61077Hz18tRUJJc5rEfnOwDOQAMkZnZrBH6LB1o2omN+FuTc76QCmgpF
yV8PopoYofi1O0ksOaQAuUMIni2NXdexaTfMbQk11ow0ss79HHJt/kHYRExp8mBUSSELylTXmEb2
nTWwtTYRjUb2/306ZMi/CIwuBoX/uVPfjKrM689/7MB6/x0jYF//tX817PY/abgJVYVsTIXOE11R
gv9u2L1/0qXb103xEQTGgBz/fzXslkfDzuwyAifFpWP6/KN/20CifwIbcwNwi+GVTAgy7v/SsGP5
uLLX/taxO/zHfPwfbCVnrRZpzWtH/zeglCyzCnkKAZ+IbkwOuFsvhGWdPyjc2QZuDQbvtUYgqiN/
X02l/V6LYtdNuIYBUsY2Hmh7AzKMSnFIoqBItyxfYJl4aIwbq42CM+kaTiRZEu9e3B3TtfzQypUX
C4ophYQyt0OPU7lGdVPDaeF+jnEo5Pi9g+4wooGdm754Ikyxn3U/tbRV6R0vooqHyN+Zij3aoFJu
WyrXhA1u8104uTgyIsPYWEYuAU+r4VE1Aa3rkj4sy/KakmooDDYudcGugou4861UvEY56rIV1DeL
lfkkXVbsi6tvv9FxsE4XDkhMacwMo8dTkfq0K6nZ/6qmwrubB9s5Sse8wj6qn0oGUZJ2c3/P3Gn9
8Yz8ww5pt2zIBHRbZXG0c+IuBIvTuyIa3XMdzuUDaE/ryHoSxRbafvpFrdLMmzHV1slLhQlSB2bg
oysqI+6Ehzti3i70U0ShrW9dyGBAhNTVvK2t1nxYdD2x5rx305uQ0aDF7+oy6x5W5zYKzJo1eojl
O1Gl4U+HBECl44xl4g1ByE6ZthLvDQF2sWH219+L0g5eZZeiZOM6Y1LNaOuCYTPHMVe1FEIicI49
4+buHiG1vs1V8BMNMsd+zkc4JfZARnbxomCvFwygGDsH3Mx7XwRiduKiJtkz9hPBYocUHAloRidY
Y6vozS7cUH/1vUi3Rt+Zd+3VXx4Pk7St5w6f8mVSwUPtG25SrVaOY5Wygolk4ZMjFtrgs+vKmyZf
WVBEGTFslNTVSdvSv5uia/Nb5m3CmGu9S1V7AceMCt05tb5IJo7cltVyWkXwEsy1XZ5y261xr7uH
CdMwKzPTZSdq+6OSGXcOQ+GBQfZrnlJvrk0dbZCkNq3p7bvVc7apHRzDKF3v8HFmp2VlnsovccRD
a7ok2DEYpLN745bmDc3/ZmK0AjTrLeiKW7FWCSvCzvVoh1uMZAmlbDL+hWETeuPUBuhBVrkWzOYB
EKxYhvDoet1tEJR3zhSwOhynI9vHddU/B4UAimMTNCcmw54zfdEiZ4HVcXAeJ3a0eorbbqFt/40L
KtGMs3xpvple0T+O5XhHD0iWpttzHI075WQbuBtnqVyM1OmtcOotI1UUM0oJfODJUFdEpdbwkOdF
CjaQVVoKT60wonOIa+nIV0WYRJ9li6XDD+z9VKKNQPW0YrygxyLP+tPkeuu9l/H7ZkVJSKYSbK8l
e/3Ea3NjFfeLsIlxfeRl+CvDssoYYI9tOO7G6Ohg7InW+rgMxZ2NL7ulwWMKc2bP/DbLf1xOlUBb
2bF3cv1rVhQtVsUMt+j2bhO4cZDi6Wf8GsiUZBI+CM65/iM1besmKzBp6zL/AfJDwU6YYi2wgo1m
99Z287eRRmnS8TYebReshEZP0/JSd/2nzPO9ZWh2DTjW11KTHb2Va+ps5xyuFPbhVD5gfwYnYTRu
voEhh8+g2wfmkjt4MdrLoAe0kCYXx75eFcOZNjW26FLZucdHbGwqSQ/xCzKCgxgf0amUhELKrWEu
BH/kkyizP7lhfsEu5YjLwvKhWqG0T2x7SyfWjPkEg2EjGY/ukvbfzqoeTcNMHwk85oCbbONSZFPj
JNfmm8E8lJBbL12w+LaGOkAoCFirNsqjEK31Elm4gJqqb96MhniI7ao0Meo1Yhf11cNaWutnqfro
1nXyHY6hIQ4Ge01U2zPrb/xiAyAQxpH5hIpcx14evkk2CbMZsNAARCaKmMm8UQSvqFPb6MQKvTF2
7aIlyQ7QKpNRwiwm7tvq2SIwJbtpm2EwihXL5m+6tC7u0hrAmpFdCRTptjGH165qdm75iToUe5l4
CvKFQWFj/glzcGR+eqr7BihrubcGkAWN4+szql6bGGX327Ls27Acf1ca923aU8mWTfkAp+l3ZygZ
QxPh8rHyQwVFMZ5ZL9f6ZRKp5WrFZ/PSuuI3C4NCJ5C+UJQy/Oxs38AJ4PjVFQYxx1laO1fKxW/a
J1pV8mvajIpvIo3hnoTtd6Sa01wqcxeIMibMjFFsYo+5mSVFWl1YrnjXdZgr6FgD/PJ0hmxqTbt2
2zLkr90XS7+s63sPboo1spuMT1vVWB546PBZvUbTfINARNMC9mUY9cEz3nOj3jslVkvfXl+DsNwX
xrtPWnHsqNpd/SwMxLdadey7pSReR/YSecF+NOsHBTHDbfSR1DOvg+2Ta57uxdDeOWI85+1Ef17U
X0GA1sHo9dZezePYK9xo5NlqeRt1IGO67C0lbjRN44nlDQ9N1mzEUCDDRdibLfZyCvODLujiV+3R
BZBWBbdrML7mi3FigvZsRFixwaxdgqj+s05PXR9k8H+gdjDdBxuxuD9+6iVOwZou+xO9eBsiXVKl
izjV3hNIlrel/4GMc5gqcesTM4sUGjkNw6WR1qFNCRrYYX5fIE0go9xHtuvCTiPP4S0mr7lNjvKa
zQyz24wEkJMWSSV/A8M9itZLiDJv8RuCg7OwHrozCs0HZMLY4WvfZNoD2WBbt0B09rB9jGNo9kcZ
EtxjhFAQ+IeoR7TrNdPi7Cyvy5ztw0rstF4IWVts3DDn9mTaGsKBIJjeRYdp1Q8Ti8Bxv9TJmEbf
vLQ4x509uHri40G6sPTRYYI8G98+qbCMFDkfWHy14C0yOzbVwlUY7mu1JGhAYKiePUN9qszcO4WB
Om1cBC4MXkB1Sa+Zm3p4tK87LlnQWBvdkYhcHFRRnLodoo6Tx41pYbktb0MCBzh1qvey/xNK/0Iw
+822Ftqs5eCWwEbaFYMXUq+sEbTlfh6KI6i8kImrWbGGS0V7JR2+XtPf4qqFeZFxVLk3ALtuFjOq
N6YlHsZgZHzqGNtqfl9xjFa+hBA7VcFZ90bBDxotp6H65qs8Irft06uQOVa3vFob3RfbqSTwfiXp
RROAxM5sNiwjevCnikjDOBeJM3qQPzscRznp8Mx+FC1pS8PuH3EAwdOZ7o3sumHSIiU8H9WamZsI
f60993tLe1sfeXN2+iftEJlg0F7zTlQtqddu3Lq4Qw5r776h/9bPU419y/H66Ewr6mM6NE0Cj4b3
vDj5m9U8R6u+DK3z1JCJ9iZ7NxrDQxZ2Z9+28aWxBo4UcM3YcOsyZgHIuMGm8uAqG1PxdNB2/jGb
4f0wVjsjurFng3S5iQSWbkY+e+n2N1Arnl3nCioyB3YhEGCq3Ir7oJn2ErN3rIZfXW0fzbVEIYen
WLYYbkxu7ShLka7dzewThpmGXbC8Mi3bBKYrd3Xujfs+PEkgAoiSh2nMsoTW2EqQB3jU23DrFYzJ
I/u3UF/wAHMAM4wLUtd1ksoeX2qnesfZ+2FLnZ68QCZhZHMEwPcQdvHq1Oi+kX/En873VnJncC5M
JOxj8HDcHHmJSyRIPwdy6uMkL05TAQFZ4gDd36n6BOfpDg8CRqDbykkvrrik+UeNtSp072TZMw8y
jl7fvfcQUCvpggpoQYabH46Qu9Is6HmyzQxFrDSbxGvIrKw1gVJT7Zoq3A4pUXbOmM/Od/YFZsow
5wvxjOdgXo913l7dGXv6T+zF41bYEQ/P3MZVa++hpKSYsLk1CnygZH2T8spIgCaz6dz0Meg+CgwA
xKjqYLe6j04IksQDhIT/M9ylJEYw78VT7lnHwsRiEgQ3NHi7FLAM4DhmNLJ86UAZ5ktwyHV08ZYO
SID8gqwYuxYhQlAabvBlid9givTeR6/cdMVptF6dxv70StzWNRlWVWbADQJubeSnwsAzwMr0Dk5L
53xkqZW+h6LjIq3DojM2s439S9FI5tfZaafUk9JB+pI1aXH9e2K57TVb6YYc6KgC4XUcRsGF2YNv
JMPAnFZ4BLFq/+y45ZfhOW8z5/NGCJyFwrg+kv5Enju/Z5HIV6UDspd594S9AUrRvCIV9692lz3O
mHNeC7P8ZqS7wdlyA0+X0Pi8x1764C1AuW2CtOlofvedcVJ5hY2sRowm8c1umu/OhUzGIxTp8Nb2
7YuErdWjgcZRT7TNNJs9N38CQvVGcJXeFxHtnm0Z5GCnrri0kYpgl3o21SnhtTwhFzxGFiIsTms6
XWM31ZFzHOfSe5LD1b2EO/Ft8IPyI8UlywxulXHu2v2NLynrh9ZYPwzB8tkZWgwQISu8hQQfHViD
0CDFkXVlb2Q6+7tBrsaNY4dyJt44mhZuzyuBBXXN/ZnajCFAUNTzhV16453wlEHYag3BatRN568b
cm8obcKCVrG1RnYPJOjxrXXTUOfO3b4uDehxhwJVM9ymQym8l8rEtYQ/GL1rz3zbuCWDku950iq4
7yu2u/wa8Vgpwe/b+Zonu+5/i7MRAFeUM7qh8h2OAzTDzdSTDdyUjLdPoa1WEQ9SZKQq1hJXY9u4
1pYPC/nUmALRJBPyBxIHhcXryDkKXKO0aUVdafiH1Qnx/iwixXwuGd2zPpOpeEZOA87bNpOuv5tL
io2ZcQ+Gt2I4+EXeupega0Geaqitx7U3MHf2+GIPiwrUmSXi0XNTcROgu7NRuQwacGekO3miy8q9
gm91E1zSoTfi3AeYzBihE4eR6ncz4Ym6xbPGD08cuX1AQpLM2ebemIu70DI8H+hCv67PDFOgIy7a
M+ggI5LphOjzY9XRrm1dI11eurrJnJ3v8i4pZmyUnUyU/MJs+7NYTS4wxOGgEzFeFMP6HXItm0cA
QAWB5SYA/uewFro0SVR4Vme1t8bkXC3qecgHdUxh/sqbYtamptrFIRmbxYptfdMFJI4uchnYIi3X
wNdPxehJ6w8NXBb8yYmvxdPc18AfvdTXbwQv5pthcNcDgXJ276Zas35PhfkBw6pvPXbuyIYJTgLr
nFpOxMkE2WzZ10Mh07034PVnoiYRKjpOE84zxh23hc+Uf4M/Fj/ipBlhIO9i52UUS+xlU2DiqGJ/
Lfpbv58IvEelsap4KkvvCyirK+J6iIbxlGpscTtzXdKj8uBExU6nJ29fifSa3YVYaG2a0QzuWh1i
BMMuYzz6vXT+1G00ftnsdnlYLN3/aQYqFBmV0MZUmwGgWfoTdrHmvbUwMkB08ez1OJtg2OMxSuHY
VHKxEyZ79bBnHWD3mOUQW6YiFbi60jTbht1K+AfgoNr5ucYSvkhoCl2Wv+XowGfQYKzD6U2VuOYc
MEHkGEC3XlP6h1JYfwY/jY4eRN2ndvDCxw4u6K09jN4DazgAU5b1bJ1U3yIr+5UXveL/8x66erav
bXfBUizp9QrT6XUEsKnwkZ38qmqv3/7MNLaFqn1P/0Rm+4of6i1SqV0WgAgEmxe4Ox2Y4av2suHH
VCHP+pyakLkxyj7V2KHu6lwZYFgW+1wRqMk5SaB9onoFJTVExeTzSDyMk04z0S42nhT2U8lx+RbR
Pp8KqxFP6aCoR9y5B/c0TqhtHsX4pSIW+9aP6OkEfdIi2kLFEJ8I6tkec8ia4NYHpwPkBHzmZFUv
BZg/ZEZsC0Qts+ayOpb6Y4n6jueILYJDW/wYRWjxoM7r1ECmIYyMztT5mDjziylNRNKa84WiXbTj
Y4FzciafI9x3p+lTwuDkBcMbIHv+K1M6qhkRsIm+dRgt45alfVsxLbY8XvgxGAZiWCK4lM2/0Fzn
ZWOTkD1YkRKANFyKZDgBfslxJR1332K3IvE9jnI36r4/IMM5R08L715ZIYHj1WGT7PqRqcdZ4QJO
SSfeoHwuQaCfgsnJTx1v4YkUHtBW1pUwKWFss60YSfyxStJpZM/T5WRLJe6FYCo6OzUNwhUKZjOP
fdbX+ApoBKffidHTt3IULm1r+7iWLiRDIg28XE54JikuD3zew4PDCUPZoepk1s9MyYCdIzEcmEXa
eKOJkYsM962vkCT5LqCUkPFCfwnVtJMOpt+OyeAGk4kZT16KojpcRozMpuQ69Yo9rxXMGFW+dYv3
pPB8zw2LvKOzZqdXDZGxl/ggKG0CInpVtBxG5oJE/yk71jQx03W8mUNoNA0ZxLjFnMXDCZ8hDBCc
rUZNty5guJOrFo/mp3S+/Qq4TyGcrIJGN/svbCehwrcYvN5jx83f/L44L2GniB1U2S14beeHmfGM
ZYEg1Zmhfvkmm2X5I11Hvlvu4MKnN7YhQcFE1WkJLwHCkTpMWdhGsM+MHlRjW9Ya06aqsuPEzp43
GdTFtzN42V1Zrs5vQBHgBDq4RElQuvKX6TvWO3mN9uL0pgPmitHRp8AsA6jc0McsK8dnC4tVQUI6
mu4WW6wPM8ESZHdz8L8KBejKzilj+UV7jA7mwdSu/91aMrjJqJCsZMZV8KkGAJnFPHR3Ti0r8s2e
uc9XI6DnwipeA7g0cHpojT40pudlcdcN2zpthsc6e1tgre3njLhBZI6Q4Zo7wubLlgyQH/uRYF4o
8uiIyXjXc5h2Js42LvJqU0TXV1Lnww6i1e00Vz3acxduINefkbWKOHSEn7jSsuJJoPFi0PFf5lUn
unYOrW1k30PAkmq36c+DzslxAb85NMTxQelfiaxGcBNEKPZEBp4qo6eZHfrp0LMAjVoh42KfksAj
4i+b9Bez0WLvu35x01jVNW8z+Amk4fUe+uS7ztWfYtJbkDT0Kl1Bk1XXpxEpHq4LBq7SEidsPy+Y
BRMHW8ZnsIwIS1lh7PyRsqAb9wJb4bEFNkhP6v+yfB58NaUBA9UCpcWoFDA4wBHjQEkXGl2MwKvu
ILw9wcRkSGuuLcykIP2yw/rMMGI7e8O6NxvjvWtRMLFQbTCsV7uoBfFqMB0aRidIQEUXwOpIyJJZ
rAG7LMP0kAq/27g1n8skqwBfzvRKHkXxHnsXRJvihfKz3DfeNCUc73tC7MyIBSPiOlweQwfMU9Hs
hMya3TRFTQKLZzk0zuQdzdCHl4TYe1hqNb0DfaoorRVihSOMe+m9eWGz70d1Eki7ANVobhx/ebDw
2+0mkv3j4ogDSYprgq/EmWKqISB0WIptKQmO9q5951yt2hqzm1XyLjVMsqVXb1lpGIfz7xCfKIKH
uaO9bo8AvRhcoxvOQWk9YihJBjOoEltMOjGIujCN+VhCGEld2VIxjcOrWyKdY63YpbPNLM31gDuF
iseDOizGU1nGZhrwBlr62APo/QuXWuAseCA+alLZ6gsjhYGzDuKwrEZ5U6myfSI7fIsV3DqORvWM
6+rGFvpb6+DUtd05XIMbbE4v0V9S3zw8UcGbGCJIWreYBb8Fwp1dZOqCX9H4KPIywJtfYh/QaoSh
0Y6Jh6vxHFY1a8dtfph5bNYH3y6/hjHoNilvWsZ0EVeai3uvZ8HY2ItLpbJfLiK+WTRYPJH6jXZk
GbUTr335wIgQUyrErQybwhTi4KCMBz1Sgc5SSW+MUCbJQ+ribSCm+rDAN3HUUj+AKvU+Gz2Fjx7M
zZVJ09VbUJryHA2CskLb7rOmE8BpMvXJvLob5Tf1znHQMSumLIRO5XAzE+K0EfHiyZwvPUs2Xgh3
Z3ep0e88G3SQVa9IbkOo479MOtZEYiCLws+uY6wYd81i386zharTT+nRbFwEMSiW0vwgb2kdaljJ
YR7ZCIHzfnaEtWtG53nkKAGWotVprKvhS7O9gmK0bHko6kcnFzAc1hsWPj4avfWFy2svORKxFcR8
oycHZ4AdPbHO6Ah+DQbbbEN9Ns6idI92TX0eNR8tbBJiZ2dw8AOFuGLzQNuUSb8iJ7atRFrnYI+k
xoXRmr8dogmt5Kcpiu7bcpzHVpXnxsnvZKa2S5FrAtOGv6dbWg5+Bu5xsuULSZ0jRh7n14htcUTI
q8tZbsbqL1mQF0Fndv+iAai9YtNMStLiW2DAEG3nxd5Z2eqdA9W943Q5k0G7RoajYI27QY+7QMO4
4V7OY9Oc38j6vvZV80Q7K3/x41Sb3puJQhMIuXp4XBRjLdrtWIgbxzvNWXsuEJDu59HMd+Pi3RX5
N65QID5Fjy4DXmcXYJnQNIQkQWz9pZT27iYYG9+5mAmH9YWjt1qPVyU97wi9GbyCmEANRFKyhm70
UJFSpwwOdfQiaEGMMxNy485Zwvq9EZ73aV41N8mf0ucXXd8nDNfKiKnbVJ+wVrPbtpWBy9oGLkAJ
U0vYVJNp7T17RnVO++nOpj3Be5OZUPL9coWTxEDKleb6O8goMdBjqj8Uo4I5YgEiMZAw7kJpCXEW
DsNLxOA/JkjCnjooH5p5b1OYwR3ySQqO8zLfpq6zIG72hTIYIGoL18mw/Ivx8P9EkP9w/9fUxvZP
1fxWWGx+/+PxTzt+Sf5P8/OPIfvzD/bviP/mD7n+l/4NCbHY3UlEL3Jsi+Vkfxk9/mUPgQTCnhgW
fnp4MzyWKuLb+Hecw/vn1RTisQHRw7YRWH9bM2FYYEK8CKMJj4plYeew/0/2ENAc/80eEoKWDwkv
RGwXYZ7lmX/tofibPWQC52dQGIOCX/ScbiMYtbyKGNHa5gc0BDnqfmmpekm4Qv5eIs5E6mrbfm99
g/vc8mfKsooaiwSjCQoUoqZPQTpEdQ/fjg0HoB3XNd9jJgnuXZF3n/4IvzUryTNip82NIJlTzYMO
PRlTpUpNy9mQ5oUFC1g4AMRBx8kIhCw2yAQkka3w5/zGFQULWqZoBCE4Ltp+JeesHLYrSPmrR/e5
0rSupB0fjzxA7olExm6h28+Q0iZWwrOnyCaQ6K/+74zNP+9XIEJ4hlNdGmDJGvmdqqCkmiAXdjua
BfOjofThmUckVE+NU6x4wReo61eSPauo6e1NmlrV0Yk4ef3bY749HiYvhHy45A2CntkP8rmnazA2
Bnj0MEbWqT9Gd2XbIR5qe28ONiMnvbT1TukhwKvhDfOTwXamhQ0dEZdwHczdK2Y01SaoIPDkrN70
+N8BdSYZIDwvwBeBlu6bajUJP5MyGTcdOOe3ubbB1LlloeG/rbn8CN3rdTbZSFZkyif3ZzHL9Q5K
AQ62tnTFo5bG6h6GPGp/AspISgmiJfrYtfBPD0Zq5usuWjDgx6s5htCCXYZ/WBuUZ+/y3pB8ImAW
nkxdm/g/wdo/t0XpfbAbB2Z6UQ7hiwctcdrbuDdemrQnaUAgCm9uoM3zqmTxx1Fiepkczdy3UClt
Jvem/ZA1rvsdjBPiM85+xk6apRV4VbyJ/PTYcvwl9OXs27DHMWTyP1mW/5DRxABic7Gjp0cmGh4j
4zKfocDhzUT5dOnCoy15ZTNMJryOO78yWweBwDM+uLmWi1n4wZrurbbO6oOvWsQ0CX7xpBwBniKf
uNSG21AYOZU1ey/h2OPZDzYFJSKeDWC5CnJdrfvwIe2DDoHRLWtl3hAmHuoy1mRH0osa7C5NJpPt
sIwzuiV/qVWEF0BOXjkffTsnl7hp02jxPhablAgJKWXlSQMxpziv7JWabmBlp+uR3ZqNuYP+YYz8
iTusPxGTtCDuutJuTi1QTpqjyXfCeCgNNkD6sG/MW6NePPvNqV1XPK0OExpMUKPrxb2iGGYLVCbN
X5OU1xQUjIX0Q9oseXrBlG3PF1p/vz2PpVHgd23ySJ7rWXM1wTvs2uiLRaBt8Uh3SshKQ0ZyH83K
1l2czW2K5wTZb7607RhMZzpablFdjgELVMAko8JMI/wvJFBQwU/uf7J3JsuNI9m2/ZVnd440dI5m
+EiQlBTqQk1IigkspJDQAw53AA7g698CK++rrDK7da3mNU1FZFAkCPjZZ++1e48yNLcsS1haSO+c
AUzBP+OEI+eAdPDEW22ZdXPR9I5OqEYI3llXyTyxPezEbxlqIRi20tQ/jOVSKGLFamZfYAmFhYXO
rusl0AarxCDsfWNqZ7h0gFN8+sjR0Q2nf7YZWeOx9a0US7i72AKChE9M+sNRYXgdfy0wVR/TEjGC
kFFUsnAguVXcOH3jp4eADIV+APC6aWld5H/HkRdVgOXT6Xswu+62xsq5KcGTQhgAo2uuizQw5ovT
yHB004lvM0IfK/zC4yPdxYPpaDwRlvvI86ls8BcXxUNRKXdmwbJmF2axIxzWasomMhyDWAn1uNTF
VAzPH2sRja9+lcsPkgf2eDRiNu8VCfptg2Uwf8H1LfL5rXc9gCvZrGkU8qrA1YwAHh01oCx5JdlQ
wwRWBpj29xgRj/IEWu/IeI/tAOdgKXiz2C4YyN2pwxnPp8DjjmuASrxi9LfRufebm5w4YJFYQc7i
qIXs2CbI6N3dAHSrqiBq9vFCuVDe4EcYSaPtiyydI0aKuqmPlBJG8jRNdn1VyRLMBe+nn95W7VAx
itcQPOfA5abL9BTc11UQssKANcERH5s1RSZ5Ubyik3pvdbi4/Cxw5BvDOyBas7QEZLug1v0DNgt5
LSAgYKF0moB1AQ5d8tLLmsfM8GS0nD4eF+z2OWev0S3MZqMMH62BnQ9NZazwbxyZVYSQm/Sr04UI
dy3Nt0/EHbU5ob1pcxGwoFbUYeTEpIUzNk8YR9oxKYiIEHnimRPvlnBL5/rnpG7roUB6TMkYtQG9
IAqec715ORTL0ce5x8XRxlxKtEK4YP9SWU+H6pwPnraocI7e/NZrbtS0LpaCCgkodVxc/pYxjki0
Qzpq9JYz8WZBz8YWSZ69LZ3sLiFJZe+cWubK9S66c5Z5nbmfwezZMs54qcg7w861r5tzCtondhaD
wCw0nUDnpHRlZtknBZJ4m2BYIk3tTxra5qxq7IRQacNkwO7z5J5T2Bxw44f6nM0G3Vm+1+fEtjmn
t+km7+71OdO9lI73PEk2OzvmFn3HNWH/LHuhNQfvghlP8268c6IR1hF1a36rW9O8UwaA9YFlueEt
PmfMWWZaTzkNEq8wP+Lftbul0TkCkEyHJUpAXPRLh70pbmwemzm8lXOivar9Xlzb56Q7GXx8OOE5
AR8DAuS633LxmlEBaHvBPucx4jsDFBECChb+TCoy9XOv6cCoW7L2iGHWJw1bJPDlOY2fDZbEYRMB
TWTNlQVoFUT3J7gfdyPrBNL5lcarVG5Zf0JrG3qCx3VxcAml3adnMACicwcY4gwMYLMAPMA9gwSq
jHsTLZrIfR6ECA+61oYdGM8IAl968AXSM5qgPWMKil5yTqnO+ALsZ/W1wR4vL6hg4oBmAt7o05qt
KXilwlreJoVWe0IHWr88RZnEztfw1dhOm7S51jOgmO3aW68D5cnfAr7DS4Xb8omlmgSSNJj4XUIr
wHUD4fezwbtCOpIL8y2drbjZkOzetUrxme6Gxce1yH/EVDDr9RccoAiCdm35A7wG6O77NbLZwenF
lj9GJ+TzWVwd3tbTKMd9MXMz2YPiJjabg+X55s394JKw69MrW0y9d+jVNHxvOc7+xsQq8XgVunnU
qu6x6s7l7y26DHAFbgRzMpr6z95kDM9NodrnMW+Xz04u8p4YJjTSaLXjJ0W09ao3NHJxfKV+nM2C
+uCprL53MsACPXVOiGNUIewUonC+XLWsj3HXrxcoAB2vuLfcn5NtNQ+j5bQKabrGdboQufrw9UDT
lQ8A972vp+xlCWvxKxyBhRM50+27XBUmtrFa4usB1V+D1k1z4jSxit4aNOubORwdf98h3rDM8GBV
IuBTtLqb8Zni/15lhMayYMZcsnLuEzh2qDt2E8r3oO+N2i94QbwdOo3ENjabiyafCTVBLY7ule9T
sGpcNaIfrmv8iAVMFGjx63LpcMtnVRdV5oV72gasm2sSWS037mxvraBD97Onpw5XRy0U8hFXC7pz
xB4wKHChh41iSaYjJcxRLXL4lMC7f1LWqYGL0EVaHkzed2i9Lop9iqn6I8Dk+1Ryx5DM0oNVUKKy
0hQC1ZsF1FqO3TEeiGrAvvI4LBCTy3CiAbDdp8McLIctshnuKgmxjziLrboLKVaSu65ZcJYVjqra
Q0vkMr4YSkUj1dqXOGzXkPP0XtFrxr2+8+H9puSvG5RUaT2lOiW86lg+uy3lpT/6gm4naCx4QcGv
U3CDahmBdGTxtPg3c01clGaDFfR9T/qM4yVJkJfA8dmpeAIKOCwyTuyUieMjQbsAwL2bmrL7nGcW
BwfcAI2duJHyObIuMQwIK/DKXwNXSbOT3szDBziI/XO2iBDtplxqBBCr0dRepSEBZ2nzjx4Kegxe
+ZzlvVMV4k1FFlLUOCpza1lxDYnRHXFervEQHQY/yn+ApumjY7ha+YomhVCZMIERQGyr1Hyudpn6
vCTHLvdS98OGF6O6I+3ikRgfus9CPkwgZLuZjcakGPU6tiVbKk+mYmFzUDusfeu+DvKjP5uGhpW0
Z7DULrG7vTXUrryIbOTLfScGm61m1YYWGXLuNUct6pKOqyIjV4ZndAuzCachtbbM5N8dZ4iOZekT
4BQBxt1kzEBiswmz2FvV7jqqW0sMuj/VUAJvwrnElVVmYEkAecAb2TWCW1kyjAsMAjqtHNQsmnHs
fTg5tT5UZJxYptZBETyy5aLvw7MyRlLcQUWGON7xmKIwkBWhIe5TnsjypaySu86RyeQ1QXs5RHVE
QBtwVYlvb+GBbq8Ct4Jc0xizHE8WNGpvbtsThxn9hBjdVVdpYFOm7NUSj71fEeWGXQ4nDIa3ELfx
2ngR3HtjPcwg2YaTVmNJ+UwwVvENq9VlJuIFbZcHbhz/RntiKdyH2zzs2K5Mj5Jpo94TXdTLVZU6
GL5Y/03PfV2NFlg0yTa4i6l/unJz9vTPdtxjudmob0D2lhougMoF244FnoNO+L5siVbNMi0hzQg+
L854DIElgHBz6msuraMCAAVij8Alx04PTtEOjHNOTqJ2aithJOzThJ0h6oAap4mVUF6P0alxdJ3i
O9ZwvwCUVqwit/abSzfMs/Ai48Hc4eWnTfdijTLJQgL7dHHB85+Eecs5Lz/E5P+HS2nja9tr9nUB
6Jftp8M8QxSLnIKP2RVAAO85ZpMdcwN2nb/J/dM+LQO7bW6zjCzO3rayur+ldYInpQOhoTyxe4F4
LydKjQ+8wKo7ViqjUWQVDYM+O/xBHSqtU5lkDIhfuEHZ0cHrAQTOJjX2rnJeGrbTtRPR3cisXt9i
9xlWiBi9xAEMILW4jMXi4zkjVV4crHVxi6NvcNrsJ5er/7ueXLtgf0IZ5JHtU+gkVmyn3cm3KTcY
k7gFYYNnqycwR7OXNpcGn4u5W+RiT7egs8bmG3S7GfBrRx7uCftJLfdDkU7mbRIZ1+OucNY1fJhW
hs1rWHqQKmgO18AEF27xC+uoEjP0wi7BuPAJjx6JnhTJfSroT2gjoiWs9fp22XD0k2JMRzk5cEH1
8W4u+f33zUJD03U19FASm95bu0M9U/izZ4aXJcjpYKDNq/QlTXk1i34InpAqEp0XpIUD4lGggWRn
vUZh0/RXstNrlKD5YbxceIvBZBTtMFwrj5JWnqiYkk/DknnLYe2p+Tux9mDKZF9eokbJqcUL64Qx
3ju/sCnRMx4fhruyoTnoQcMdCfo5kJdFBVDhkgf8yJUmlAoees/Py4cxbOmk8sQqm1NYeb0DIQ/Y
yX5yitYFjzplPLk93sqTF88exUEzFQBA3wLiEtiu6A9zPfWApaH8ZdpMWDupJT0eywjScaf0ykq1
G9EckkDWGpBfG96DeWwwZU31+DOib+a0EtaKTniPreAwqxXeeMsr7g5dCwyNZDrXOubu5bFw7DRi
f0RxYsIir+eTWSP5FNgdtLDcOAML4TluMRkjCBYHBSQRWlXnkF32QdndIw8MsPvrObhEesP+uGDF
yAisls1bBPOC1KqJh9uCHtnlaDHovkIuin9gnl3oOQy4asmQduFPh06398VZVryYZdQxZ1kLRTU1
kZwrkufFlrvnfeZuiYbI47xhlp3zEZeQryjgSVxoGj9ra3Aw/ToBpxX67moeJSWQiJ2i7eo3X35L
JTHrjwUPOwu6F1UwH1wucTb/GMcGKp0MlGJqzKKZo2g1sWNDDcuqsbzhy9TSIrtM82BuazkWY43Z
U2kOUhinqZfDAg+CLAlAepHFsWTA3HZKR2dWFwNXiblF3SqzpyadOVrg+Qg671ZbTkwkNhkbv5LH
KgbydbSDUaDVWiLTVNBV8VpjX3f94CBSTD4fY7RCXOBxBqtDQYi0LQ7uadEzRrbjbLdPTtcILAEe
TJikDyoic1mEXiSP3aLs9Mxn7Jd6hyla+tbRD1KkzpwdS3GcVGHh7E9jECV16KV1QltAIK+gZuHE
8SsGOJjn5MbFyW8dEalTOYSr82uql3h6qDO7iS78PBU+HzYBs4cWhv38qQHec0JV9chU+Y06DtGd
EAZsRpiGLB1PHgbknNtFJU00fuRxPpkbWyomO0VoE2pR2Dk2bS2c2jPX2xlD2RQMFiJi/XtKtCL9
ObgB3giouAPiZWGnTAm7sQsQxnBDasL6cNRi4b9yoM71k8iA6e5Xl86a325hmRzCCWff4DGkigA+
W9MVLLj8IS7AXRb+VN5lXBrdAw8kash3jSIlkPCYHA7+WvdXpM2WZ5U7c3maIorbsGeM4a2tNoG3
DF3USwsLHaN/HyS9a41izwfXXKYd9g/2d1DOkyGf2aYZOBOsj9L+UwJ5+TE4JUpPYXobg3nvczws
+gDoAUnrUp4yeoQoiWFJal36ZGTbREHquw7loJyrWsYEDYyMUs0O2y/EbvZobzhFXgFWhWUy52SH
OZy7GE7PR21FRYMTvTfDlbeOdB5HvN+cYfuK+Fbft5Q142KsKGZcHPzqMkZNQh6y+9fYkflvq8Rq
jpZUWY9YsiD0lvjB3AMldem6jyu+2Jd4KvP7yeX/BO7MGm6QiTIsP70B6G+6oTggaM7insU2wUfk
/2jr9fLSeVcRNPhNVe/8Q6+QqZKijkAETxDPAJAYjR9ShWnx5aCC8iuEOUDTRokZEcCdNZUMVpjp
3dBF00fvDeTZUctYVkdggJ1DuRj12rUeRSdRPbkPmGJm+raGxflgTMuwWdXVAx6e3FBHllP2MwT9
M9jPktqcVYRTMuD3ZXZwt92KM5kSlLWMsqPRm8OcqxnXI3TUft6vcg1/drMRksi+qz6ncAyGpIez
SKWuPWQgr0Iuswnvx0XF9f9ArXGkDwsS+4PPgNIlDHn558AR8QE5hHdnGpR5HOIFyg83NSI0k6XF
PVhjSaXuOoNGsKDMxntOD2VxlCoa8Ze2BSCu2urMSyMAAuwmSS41BgRNl+i8csC0ZMpJdJ0gA0L9
QfpLGh5/Fc3lNXJHVarolwUDfOaWJ5uvLquHzwnoJ7gHaSdLz40CZJLg8V2QXWNGR4jmUVYA19oB
9K3efE7DS9J3GWq/AcLylLJ6yS/j2sogFDbFHCUuCElKF63Q3MyxtaVJWSt/MkcVOD4A21w3VWms
Q5vaggReFLh7ODLYo9zCjwCgxHXxJSDOslMfKEukxkagr/hkisRtiU14JeNjgx/iowWwW/hB7x8s
VBLnoLj75VcKVx1H5AEBqavimgHTBoi667k32ru1t5ynLCMDh221sAfgsJsHDfyr5++klXHSZxfW
VptCwzoowAJLOFRtJh2G3uAxNZ79I6Iyd8WC7+XfPWWTkBvKtYTVhNL0u+LmjhxCU6Pct93EOI6M
4dtXSsr+I577+dnhm+TvptTRt3Js3H5PhsL6Xq8Z2AoqHZcR5/fA1oty6fRJ+Q416W3mObSaYuPv
d33MEuSWI2H0Xc7diHOqIxuJlq1j3OLovuHFGjSBnYw1YS/YI5m1byYPJ3bqG3mMIpRhsAc9vtUh
oI2HQHA5NpfMfu4jk1t4lWYckQ/aL8Wc2KlsaP2jqo3ZeCqddV8G7UrKuPdU+abXbvgq+6nB8tTU
0+/QX5vqIRgIKCeuvQnAyDAsgvC0jw+DXGPrWxC23u0QC5wqvT+Ur0FT298N89dw8qWv6CPn9V33
URmHOzOm6w+ftZOE8+lSxDxPLWBu2VHTZxvA0lTc2Ir0WOjkD4Amul9A2HtM23avf/RxR8TXlnX3
ccYT/Gc5/19u9C9BDZ9wcv6B0MAf/3MD/wdnFceHteDBafABBv83oMH+IwyDINiW8DaPZxHF/KU/
V/Bs51mx8zfiAHuXG4R/7+kIaPAA7BBHW7eGE4ow+nc28J7DP/JXPoNLgQi4B1eIOLJZX8f/xGdg
5ZpiySp5nuZIn6dJqMjHZMqhvj0yhQVHPY8YYyacjSBkHUPzCFtK030aa60dhm49f/jYjDF8syaj
yUsqlEExg2hFBqsLePRW2daJafs43/dr74qDiiISqi18Xgu7SuQ8DbMIbnO+xIRIyS7V+41M435T
M8t8rvWxam8q42O14h+mRt02/C8vVm6/3R7kFT7TUNSm+0bNN64ijPsZNjASIfk9MR+yp3IoQf5O
QQbRBZwoShvFY/mLm3P23euYPtIrbcwGdVV65GjBHpk2dzlBYJaK/imHF0+q1l++4R8E5Nu5QVnt
HfZdX31YMA+VYsHiY4yv97AuOARlHJjyI9NS/8RhkqmmJ6r8nOaaWyYPcBbyRKh8PHFa6Uc39qVF
DmTg4OpLpD3u6535VZBIgn0BzNI7zLbNiNqva+1xW9fOl+f6ajxMEYmkRKy0YJ9yq/G7w1xarLWA
lM/RXdNOpU/qLCWUYAD4j0dNavCdow7iT8uBd9kRz2CixTYnqdJFBjvNo2NDyPAZ4Q6CXTbnerfc
hlSRU6/k0x9P0VXUwvOol3Q5uEpr9wSBoiqOnuU7IbnSNGTjMRrKOtzxc7Jbt/4mgOwOdwXCp948
Usx6IZjGBZPlFA4X49SMw9FbjSoSnnycC+FeYXgsxzxcyPfQp3Jiwk6/8KPN7mnmHX2lQHQQ3wvi
NT87oD6Q/uMJ3gNkBHIgz6A8KoaAMvSKE74G8AQryhHQxUKnWJenQnFs8qfmnpttuhWrx+UbFztP
srCCJoY9YzJiF+rB+9ktMvxVusIRp3n1+nvfcXhAuuAYSWvF2yE8HeWWNogqRMSmmILraIJvmNh6
yjZEFkEBlmo+0jXmSBbhGnkF/AUW+/ROIJ18QKGoH+0stR9b3iDqyIYpfxbULD+Ok9fFxyWqspDU
e4UDt57n6DfEYP+lNITI9jgoeCyncsnfbWe0bvsMqXUfjxkPVw9GOE5maqJfp9X1XqmKzsn7kMlj
3y5n72JwivTL4ID9Bv8HX3q/uA9EM9xfw+RtseW2Td8Hq/W+CupL31xsD1e6UCSl06B9sz2gTRde
OWUOX5s8o0BZ9OzyFBGmKzvQ1gITIhANErudUYOCSo1/xecLiVU662hhhmFlsVeet150BZY9iZix
ul1HAJsJ0zTImiHWB0n4HY4ctnCwfzs8v+PE8FtgS6F0XZ5CxKq98LA5JaVw6nuWHR6QD88Dey2d
IH/v8mh69aJieDbcWx7zEecAHSiKFoA0WsbP4PxZD06vb7PGuPd8vC3XDtv3JpfqXZUCWqA7++rd
Knt+KfgAhhOW9qZ4pwzq8p5IsfjMFm9omVgZr3a5nGMKYpCGftJrPXzjIM2zN698be9zeOQQ6z08
H8fKEZRCmHAcnzhvQebH0+TBjZ/VFurq1ylOHHBoGKFzvPiMWsOw3EXDDIPiOHNfqA+jg/8E9JkO
i+K+Fb53smAv32mOiCOnQL30FClq9W77EXqgJSQFrlbHbuG44mW9iUfLD651xv9c+QylEDJof3/A
oNih6SzseaGC5dZ46fUrt8emk47HYNFjHecM1lEz5mtyhMkg/OioJoJc0Aac4JnIzLan4FS0zRRr
j8AfUFJ0aRXs9G96DTTrRAdPlJ+adFHOC3gdZ/lYiNO8eb2yJRIYt7eLGKnwHsGO1VIVcf7ad4PF
0MXCb7zLZUD+sNKTxd7DWBSatTB6EJfjafiVZTZLzlXAXOGHLPN2PMBzm7KJioodzks/s7RMf8Br
Se+51PmypKiMXyyU8lueucVmTJ5C59rNJ3H7nzPScKZZYe37n1lW/xcPSP0P0Gn++J8MKx8aVchp
JxI+hxDcgP99RHKcP4KQpjSOR8G2cI/4yZ8nJMv/w/MF/sXY5fHoOWSn/z/DyoI6bQObsm3HxuPP
j7x/54wUbK1hHa3mXbtBuqLtVBTHtuvxGm3PBqfFz//iUexye8B1Ex7D0h1s0v8rvsJd8zeRjIyk
fQ/vVzwuegNNlvM6XLIXFhZAp3j5nVlByJCSR82vftkU9VFX8yuRfLRpMVk/B8KzHcn83LyoMqQS
DUHH3FLckEff0JQgGvgx6NKd0yjrY/KtnMeIVcYzlmh6Lve9FQpuQyUF0/QejfEjk8mIp84Fgo/c
2y0TZwQ8oKeUHoT4xYawESIgjv5TR8ePgk2Sp18ci7ImYQVPHtypyYLubQjtP5al7Ds4gkTr4APL
8gm2PJnY2BKiSzA61kwdJFXAFSh7LhMY3DTtCM/t+n0kmf6xijvDD9+wybqSpmqbg+Y2VREE79i1
7UKMV9mNVakaFE07IWSbJYKExejslsWhkV7Zfv3lkrv/20f2f9qxue8Qu/WZg/6PH6RwRcCvDnEg
4JHwz2ddIyVk/iC4LOw2vKsoG31J0zmW/0sN3T9fLnEUhxFuW8ffDur22fL6l8sFb9QwsrS4I0bs
edxt/Z71aDdSaTllK7fpf/07Bb79j5eng8nS9TbIm4NLVMTeRmD7y7/Xbku4tBjfmTU4rPZeVb+2
cdj8KkhrUO9dWF1+FXdY2w6hDnDiuEHOOEzZiTKHfC7kN6ZB7pMrQb83NBAfkCwfWq8/AW2zOHzN
2DC2NJo62T3eODxfFLhENjDdJY2ggThwHgLNdpKFUsq1l834BreC5Rq6rprnK0/NLT41eFaIuE0m
b2Int4Z7b3C6F855G4RoGjyTrH4YHVY6vzGOWz3d1yM5GOLZYKOjJ8QFum2BQnnNYQ1XD5prRFOn
Tz8lrlV0QfZlyjMLxV8BFDcLoBdPsLIb6SuDxLhwbREhV9Hm3Vt88HIaavrFuLKjv+gLYUG8EbX4
HKIctz/VPDkpborUMIuCGI8Jw+h5pTPG7cETA8HpXLhK+zJ3xJ0KF5b2akWRw7u6Nu8Vx3R0SHJ3
OJnngJIY39vKx2K7EfdsmnR8VdCBQTBz5S0A7FqRciEq1h7ZmxcR2m1Y2UkonJSDDUZZzim25/5y
OGMZHBMNIKvAUjDQaPhIm2ONadZ9WFeGUCgKeUiHguxGWmBYkV8HQ4Pf0p5IC2pQbzEQI9am35Rb
Ry5oFn98yT2Kd+gRIcBMDonXeYXdZi33gm//9WrAUV6yUx2fFBYJhiLqx90jjE7vZZ1czWZFjdaC
FIx79pDziAauQH5r+62iCrPGWXUdzgpsIOL5UQLxoB3nrNHa42CzZDtrt/NZxzWkjWmciHoDyFYt
WXjltVV43Q11w9HK82brMj8rw9lKn+OpPCvGIQ929LCzkjyeVWVqy5wfFSClT4Od/DP3I/zd01mL
ts66NL1hzaU6q9VVpFk3c+uDnmWL8DqKi8ns1k3f1qu4dUtImFeyUKVzJDJWXa39DIFXU4zz4kUr
k4YVyavGNluSaDCfMzj9l4J30U1CHymdI7BfdElmQLLSutaMzV4K34e0707qPoiqBSd2vYIMMe2G
8GHYmVDMXfakg7P6Hxgeo5fasjLxjegl+r2r8F7s4QxOFhYnhW4rejoq92mR8WnUboFtzWZzw5jp
tuZxsXUzHiU0Do6P1QJkqshQ01N7ZLNTR0tRHQcTRpc4TPqvmhvM1tNFEjvpB6Ge18ianUPruerJ
yav5U4wGDLDxAk2017GyUyxCJQDRNvUnCjxEinShfWoLtufAp5aJmHC/0Gve0R1eEuqX5PQBAFt6
3y31DMchKAaFD7yL3mmjrG+oypydbyPmnq/ZEwGVvJn8zKkqVAer90jI2aqu8eT0iuB9baBPEOjy
qmc2q+omlOv8RWxId9QxNOkrtKpNGWjzIqJ2GgsbDz7jPsa+lg/shfljfImA6blMBEuyFDK8y5BD
s6TOjArhYYVWe4wWmX20mS9fvLxasLGG6wDxy3LrOFkjD5+MOJtb1gjTl/agGh+hrMcPadTCtqKz
2uYNm2ZyDDVZ236bb/vnlMcjbKXKTz8DGpbKHcEpN8CGUJNK93EOXA+u17EuaucWMKzV9yVUL5Yr
/Bmjm4jAa9B9t6GTwNXqZ5aa8d9WTlm2+pgyO5jR67cU3y7Lr3EAbrLawpqu+tERFDNwTrYS4VKy
seP2EOKHawBpVvW2nFx9Jb+7izRQ77gNTBh+3OJuDYWRe7TY7GYmjBAeZCyCn9V5J2YtdftZBMCq
j1SpsyzqrRTre2QhEoAWLi6GVtOWSFS8bJMuK3H6nFrtyduY2qQwAatcwPNWVHWf6gpnAzTrbS2X
e5wFEjxhXZYYvH/kLPLI/mH04HxSyB79Fg2VnHgHsvyOmIr1Ok8lUrafWsVXyTBGcI9+8pGdPdDr
fah7nGl9pKmlcqNRjIR78/GrdV2g34jGuKwipGisGgtyOfZ6HOIHzJRkqKKiwNY7rVsIwCBSQ5Gr
A8K2Uxps8n8cb5atZW2f6EewPqg38N/idRju1iAPXzql7I8WfAL6BDE1Tj3eGmHfJ/1aJLV2KJB1
lD1R55bZPYF23ndC4SotX8qQ7rwtdSyKxJ8m0+0hgaUoD+cFKMZm7z0PGpdeCnfBow27AP3bsoe7
lNsvDhwKwjHTAOuxv4mmEz8yeygeB653hdVLAJKrXO77EmTA3TzEYFhATzBQWcVsgX2savMms0kg
tYN56RJg82ueYGZvrsTMt2uHV9zPSPG11T1J7pGHzhJ3Yl9U+XDvrJwlKQNw6o/Ga9k/ORyTvvpp
bF+rKUt/R4QpidZjS3qNppEP3yGXHWyNEQgmLrrA75rsPadIsif+DvZG69IKOgdPJDOCXwONAm/N
gKNshzses55d6X44Cnvj55AaB2BesMv3gFrFnGUm+jNeydYFrwPuRUEdbQV1hNR31c/1t8oYadAf
ioyGCTHZ3VfjYHLmIabd25lv2U/0Ru9DUBa88eQtSAYhc2dGgtpjpMenE07Xkly+4plucnWvo7ik
QmLFiYyHqLxonBUeqG/6Ec78lJ/zFlBvj5hIq/oQVxG9ZJR5h4hQKdCVPTtY7I3k2VfnGp/UGp5C
8vbDtxjHqXzB0ZH6IC4Ka3qY8zaeEONM+ygsL3VvKQeb+wtlrZuJENluVkwbHasNjBnCHyDYsf8X
znubohKVOxvAkWhJugs432x2lhYsFhqRu/Q4yEM0SV4GJSsvVcGR8qoXslngdOoIwy0+SoPBcWzx
YxiyOaCK3qk5z/2LheJSFmhdmorrGv3FZUnduABCOTVOaXPPoG4k1DiOES7wOehpmCBAfrMVazi1
WsCN4PdZ98s6rtV1NMYWNbazrVe22UrU1rFp/TK8rzBlBb9bhFrnPUpbFtmHeuHOSHYbgiT6dU4M
YNyvZmspdOOoY0uYukomXT/zW4B+XBhl8EAu4UmHY1886xi8fZ1QCVaOP1a2fd0zVRKNe6w17Mwn
Oq+Eh9ztrUVw5CjiQnSPNTrnTjQqcr8XuRe4+KXA1wQPxcrwgfkynzl7U3wCEBRMJa+WcMlK5oEk
ZdDp50UNY0yFS475CmartYYHOPa+vrFy6sCuW+y+5obEDjwM9m9RFZaQ+hh8L1NfwawdSXaTJnWE
Z75LOaXsqDRkj5tGZbW7X7xl+hFbK/c0p0ppnqiWhuMNRvBm76Sl772YfF6+NOlRfLOVmrYSmN6t
L1iomVftyDE9IFRDh4CrixqFL5LjCbGoD7ortPWEzoRM15b2GhyKtMH+FIjBza7LAO8dN8pltcEk
VwZjm+t5BGuN+5oD8ugTNHbfuehpSl0PUbcKifULg9SVY/rc3sOTocMa4XbMub5Sdg5yCDVDK8hF
yAkNe727fqi9nMgZjFK2yBzJk6I5u1W9JisOZUxRTecw0ZMZxzcF/UurB1tA/NlQV+zufaAZGIed
erifI49X1n0rgS76PLrpLNtxZC8YE1g4MGCneYPCHvn1g3HE+OGWsfebDfSYvVp2TyBXquw7SgJ6
Kb2/+BcDTytW4tNsfrs2ith92vk4VgQFzbgrWlIa/OrduBGaeXpTHqA/gZZJMCrWXFxEagVGVakI
9oi0l5rJOxJqJhIdjs+z7w0/BE9BQn1rD8MH91CAMlxo8z3qwFjv/Dmw3ROYxRp4GtMuFBC6Ou6c
EpANzMwse7JV0LytHJdgtfOEIC9eSq8+9jm9dIc6z9Z3dvVs4CmIwm0LNAYdgX4tTA6uKKOPntTy
9xT8T8qmeYXthM+NLWgde3Z/KMoG6hqclHk4nofc/ywW/8v5l6rZDpCH+dX+g262/Y0/hbOYpC6y
GRoYMgPtufSu/Znujelx484dB2HIAhF94O/CmROyeIxcn8UfDAmb7O/fhTM3+CO2gb/H/KVQCAJO
/45w5nj+Jo39XTojeSzYbzq+K7zAAZfg/dN2kVV/Zit83zuhUFQT5SkNKi+vtjho7RiqKwMSJgl9
qF50Zy12F8QET3U03hs6IooEgiAU6s7JyjrJeBPsG77pVBDFGY3gOD2dGMB4QyLgmlNBFV/ZgwaS
Fc2THp7DmdAv0CGVvRQY1TTOv2VIb2I2Hr9wqNLERSTQQdW2pugX+wLqbeh3vyfb5f8KMckTVtLV
axF2HGwNe8i+yvF4TMC5EkHrYxybjbHJcMHjv7xlMi5eU1T53f9j7zyW7EaybPsvPUcb3B3ymb3J
VbgitCKDExiZZEJrja/vBWY9s4gb0RHGHL+aVGXRkn6hXJyz99o2okLCj1z1RcvN9FvUpPnWILbs
pk6jfG0LgbQKKw53YMKYiVggvOGoBA564pFGCJs1bc1Tg9ugU1pYddToHyRepes647y/SRGY3HZj
4JwyNzK92YLBaSOn4Lwat7CKuoZlJOzVFZvLBkY3Ss6fdP2fXUmUFpW2lop4LW6aYMCLZg9k5sBv
z8GYxJwTjK4aPU44wL1bOo/4Tjq4EKVVONdAW6IfIsew6tvpA5iw8JDDg31wA9APMM2dYK+swdlO
LBePUa/z7+Hfirem4/9dO+UzEBGio6np0GqOu2MjLNoNE45gFbrmQWO3COKsxDUH/1IbgMUWBkdJ
NS9wC3g0m9DKzV1BIMeJYDzChlQGBlY1zeMiqb0G7ngZFQn25yWKdHJqZBZjFLCS1/6JfSUb9sLv
s591DzIQfvK8Fwqy8kojmerSGjQEVxLY09qObUi3/DYWRWGV103Tj8fG5mmNxI8DbChR9HQ+Ljt2
MNq9a/UhpMUlOcig+VHmVuG5YTgzoRIC0026eURz1GIo6Sc0gOxj+8hlvObKCjj/dgrLwJiQUmiX
AmQ4/XOnV5d5PWsbK3GnC7eyrswqVyedpKxVnE4aWVu19HAQBJe+HMqHPLazKx9h3s8Z5FK7mhoU
K2kb9d6oJkKwjLB6svJUv5vzqlxXrhPScMRa1cwK1EpegIfLQQxXluAF1Oi5c9tuIuU0h4Z925pg
hOqYL+3dOssuYAOWbBAQ/1JTIQs3QDWAzxgcC+7ekoeQscg5ktgQOuKkYMNT4ZtClYj8QdzR+pNe
HAcVjNfpUUbojw0mDk4CRTht8A0cO2LsTngyyk0uxbdBGfEB7WlwBzoNgUGA5WaNMynZDMDdr5HN
hWiRAPmgEjURR+nePOvZdauBz+Pory59obnXDXzHK5DAAUZCsznNkc4xhyQk42cRGGpNhWQ4NMQQ
nSoiW3bCbr6KWuDfRx6I33HKl4ganHbKAsvhLIDuwEV4O6CKc3a0+cQRlxCKQzzT5YHMiQe21zUT
VEgJgV3C+BXVu49Ta9qi6OSRY5LG/z7KFLYg/1pb5zXvzkJgnwO+rVEkVGeWDLWRGhj6wE1eSwjR
QU55R8MVhsHaqnBNB+mXwSJnqUICeUqIOieVOVHHAjiHbtc/ZZ/8iERp31QTG6lMQzHclBOyhgbN
6NOYxfPk2WGlI5Y2cIGh/kqyvYYaG/s4xuyh+9EItHqeJXhR2bMF44m0Al+g8M+v3G6g0Iu8Vexb
sFHfYawF67SlAFkBObz0+z7V0fTpGI3CqBJ35LHZSMW4h3WyJfpLXJDrx+yDt9cARJXxIG9HupAO
OKulNz4I5Nw9ITpFdzkutVoEeXt27wdOCtcaGk46t1285wBDbiTbsySanjitHiuSAC3GuNAjIgJ8
+4exWJiMcFeCAIxbSIdUAfZ6Gl4F2Cewt6X3rWpH2hjzukirjQ7rjT/1GqHvMmgUelXsiQpfOfb0
lxHd6ySOaY75XM2CFra+E3XvFb28dCTQq3im+pptVRahnnNOZQx/wkhPfaZO/ljAROBHz+jWQ9jU
tK3DJr9yaixJNRaj3oXEp3ZkmV2zbd/mQwcaM2T66OVagw0oWopVFJ5LGjPNkf5LxU6c3WOi+Xcq
Hpkc5D5hIWK/fDEQg6cZ0w26ydVIgfWBCQ65iQaJfMUqRh4YSEUi8ogJoCzSwa1S2aAWEYPayiy8
rWj70zPKryulLijX3CdZsqvT2qu1uMamoMu9qafGVZqaaGMl/rkjXhlxK2oWWwSqGN8d33qsZFC7
20QkjzbeVmrzA5OgrQR9Bmtq1z2T6Q7fdrYzkUdu22TB6Ae2uTVb929JxCb4A1Ic51xc5EbwV2kx
pVgIHvB/cQAGltQdXAzj/hi3l36ooyrpanVIqtC/tsYi31T2knWiiuOIx5UgciJDaQ1x+o+NI9Mi
eTMDfqmobLC/cioURbgPSve6sOtp3bVk6SWaU9BLCcptgVdkS/eML7ntf2L1vRTkjEKn737MudrU
hXudqVnu/cGt+ZiKe1P3OZHDgGPz8r3FLYA8sq/wEADeQvS1Zg7dsbneDbF2JUZ9vkxtyItxOtyi
Njy6Zq7WI+6BQzoGX+KerBVa0ccO4FzgN7d6oC6qQTJJ9une6ZS/cmo9+zIg696wixj2LaTAS3wo
9vfBcM0jPMPc81sfSarrQr1TS3lhaDvxHBJKVQJlXZFUEXQYF122Qj2VV85+8gK4ZrY1qyj5Gna6
9jzY8yUrCVjBjiPVCiec8YuwsKOV6/JA8ne+ZQ4E0GYCprIt45vfS2cLIENsIfWRntlh/IKs5zwL
kJBrzfbvh9RdYAjMfnRdgR9OPW0bHAcBWNUiu7EkQiw6BLtYsTBBYP7iu9mwpsN1vSDVyh44Rjs3
zIGKbMFaXfR4sY8pTP9+0J5FFO0cHaJX6DS7cKzSddyoW3PO5FUWq4uso3uSQUFGLUGKjCu1v5ty
MMhEGe5mPbnrTBRbA04cvGinNrV24IQ3Y+gmWJtYMrRZsza+ajnyRbMXA4/bJ31vb0K2qciQJoJD
65asWYC4jw2ip8UZT/FlQg3eCvXsoDTA7QDTMYud/VSWKD9Ldz1k1Rf4vmjHemwZNIPJr/PB6RFt
pqJNb3Da3DlhXV7Cek+Pcwrd3Z6HBynZQlmZ8d13xLiibTcfEg5sUM+rNX6Uu7BxruN4CWHAgThd
1KHd3DS2Xe+SFlkwO2Jahj4YLiIPip+gHnDlCpyej0Jv3WFtEfL63WwQYIA7oKYa4dNWKC2mJey0
vS24Y2TGG5VOWq/+hJjHRbtFAGE8A5edtJ5/Rj04a3vgeGh7tMBI9n5jajgQC7uEk54N0Bqqnpi7
lBLUusqyMMBBXCGNjvNC3VIpTrHPBgwoZ+cak0h9idoEQd0w+leBNc43LXlPap/lFakjWBfzy4Za
6Dd9HFA7sec9JLbesRqN/YH6Ai+a9M0VOwMH0LZt0iahnXhpa4nyiDCudmy87eNox1/jrIUyIBfc
ZNMb4gRT1viKoIYNDyCSVdSa1W6MALYTd3ozh3TyqIz+GIdO7AHdjDnxE61eQuCvnf5JjGgsvbIF
y5JomjXgOqmb0dP7uLiqp246dWIBLK/EiF8tWDdFbjfw2YuZACZzbvaauwhnRCuok2aFc+cbUTbs
cSpMGT3QsX6kKsAHY7Y5hhW3Cp9S5YNGJoTSvCjxDQwU+fuWYowdBPVPpSWWBZgdI+pmIlE0BSBk
xOqod1lkXRZFkecn5mqgiUzjkbbRItoQdEtoxK0mx4BCMffYViMCeiDOerVlxPpOUmM3KUZYlfsl
Hym1wyqseSThWI9YN6GClXtDwDltIBzJqONjt6xqi6KSlNa5i0r5FcscMUglLFttXZu+bW6wrTff
xrEEm4jvLao3SQ/b7YCaepY3vTHjzcrITc47DlOcz1BIWnG3nS3hAHIIA+pJfmKaP5CEZw/YU+r+
YFnMNPcIs6mYctBkmbYRtg4X+UTU38q1p6QCKtzU/fe8K3IA2X5nRMAqcC8dVUgS5WGuSbzc9xHq
13nqo/GY9EnZnQaf7baqM65L4UOhs4zxAFZDsKlzjYMMATu/JmCNB4WJ60dK9Za4AwnGUmvNg0N8
1U2YOdTMujna8Xy0dWyTz+pjukQNV5Cl7IxaeDPKPn2IAuIosOLyWh4cU5s3SThb4O4bfZPY2mOe
wo0jt1Imwjr4qrH3Fa05FTfFNctGSUgfp9ksrL/G2E22VldVW1KMmaaIX7IbUd11EXy3tVG4V8nQ
k4leON9hJDl7jN1P+aiqdQYjYNMZhbiRxKbcwza5TzEZreoye5y7sNhmIAYSvzq6WeCu4264Qeey
QX8hdirVTiIhazQmMwXP1To2sIBifn0aLIyoUzQm29mtxBro4e1UqOcaECCnBH/tuBKzXgn2OGl/
tQW+v2J6Ggb3apjiL343Gcaq6saW+kH8xKN+bqvwBiMgxz2t+p4WN0WbHMy8/SvWi31mTRfzTPpS
HzfPVswDGN11hgnSCMmysRD4BWV1iCs83nGoPQFAvKsafRf24rqDOk7fLD/67vBLd0FElIFbXEmt
uaeiSTVbz24CY7hL5gryDjAcJGoAfsr+cvSbk2/Lm3bUALvo7d+upDBSJZjSxulCKYIwi57NfDGi
usFXHlT97VykX9HFfeN0PgDA8Q9WpciKgFMCDmFt6aW3LII5MUDV36TyrCwUbanDUqbUFv3Gjsm3
Xw+69S1t5xN+whHVJNnhJHzsyHbxZo4bQer8wILLnnw6OFI9T9DY8n6InqewIYxuiA7T7D+nTvyX
gYrkJPT8G/WPA4VXkkCzdpNNpE3QlnoaA6lvO6P3oJN/12A2bSg/oyy0omHX68PS6y/oTwzcsPbK
Lo2e0qKcv7cGr2OUx/zunu5fTigKRFq+ZWLtO4DQm6LhJ4MfQC2dPwOlw/zNwXXlOOlPXC27oiXf
RDGhr6WIT2OqXzg2+VWliEkULfHhQ+CnS6TuBjt+zBPztolJuTHNGvmw5MTvcJcd62C70UGyu3Ww
UMz8/0lp2Ihc0vtSayCRUY+1c4/25b3O1h076hXJYU8jDJHHtMu2CN03tpyvlJs8Kr3fkL19DHv9
QEQy/OF6b8/Wvq4rIq1pKY5khtAnzz1dDqe+9fc1bGunaznbJ4/EE68tJ90KIzjAur+XTgkdY0iP
Anm06I3oAiPLsS2Fp1OVVY326BfAipGj/SLrwoCJOStPN1oQzvk2kO6dInZrH0584Kzz1cqm0FsJ
Qkj48NfpVN84s+Zc91Z1TR3lQMnma9xEP302hjNL9MYhaPkqUkZ3oQ+4FVnFn+twUie3lPlel/YG
c2B1F2Mp3sThNGwQi7g3NKXwX8ULS0BvrC3nqKdxFGptIFvH9DeShu232S31ZmJNZHkit0N5dYti
iNbgNb3se2ytW/KRVvhbL53IfzCJ5pkx+N91QUjdQlvQKaUOFbyizuF6uHjWNlWe41waRwHcFtA8
ns5W21Pgwc+Uyq00zPt25r01yjVrGxGGWnWaK8fYoYvIPMoet7CDjhS3OIVTodzPtNFGX6Os3e/N
PMu9Srd3csh8HHfmjxkHZ6O5Rzspt9Sb+FAi+oagmK5UrNa17h4qOEqch6BXWfbRXpodGel9eXmI
HZfghHRvjLp2qdVXdVGRdEOczzBxpltamoZwNokLr8jwf+Zo23VcgWiICKYJCRjz6ezUwEndKvjS
FIo3tvEalmzMZms40DfM1yuaR6CV443dso/PbKVdkiJ95/vujsASwLN3pA8f6sp51OW86efsDony
1nDrQyc5reXs0QVbUpnskC8urmQyiOxCuXS9AVLnPcRXjuBYJZLquxPO22AKHuqBoziEMGsHwJ6+
mEY7s9ErYg3lrzzT9rOY/0YPsEaBhJurtgit1P1lgEVSNvYPkd1fBouZHi8pMAjrLlwi/5zY2TY5
zUZ629UqsquffZXT1R++YRG9TAd/14pxY6Xzl7qEXe7SxvXps9elRWEmL+hfDzcLrATY72nKq8uB
PYeNkp6kjqdxJmUYB+eXOEuue1Gvja455ZVxBfDEvjQz5g7Tp4hRJ1a+gmewtSbzeaqN68Ssr/JJ
jiuBv4YZP4Xv04oDG4knTHw7vWAr3hXP1NMOo5Xhk47wdPsBMef+cKG7yMAri1KvXFjMYycfA7/Y
tBkuAoe/BhrIeBnPnb1CJHDv6BjNEyKUCN/dNVhsViIiiCpR5rE1c7ETMiDJp8q+p4KMCZN8lW4E
PngQYUxpVRjPxsiGsiqDYZcalLih5QOz6Mv6WGbkGYEUDGHlRD86HsEG96PtDVazZz9IQJamk+dH
HgMJnRu2pCQvN3Bq4/Qx9zt3+OpyjGIrGxkTggdEYQhyIBNkEeRymJJ2xcPcO1mgpfp91oD7ogmK
wGzqtLUd1fQEu6UfvkM5I/G3lzSRd1C4/LsmdCZSAOjZFieDIJDQS+lXPs4ZAkeeh2XaW2OwxAMx
y2FG+EyKayjyTfvvGVoRSyczLOJ73oyfBBQN/S5JWvNvBKP2XTFjPq10JyHd3EXatBrZPdmrxkEG
AVrH6KhwkmADbyGoy+eFq5ysy3rSCk5SDtF+WTaAULNKegtuLx/ZObvGGslVE67lFE5fRxvAEqZG
X0t3dtaFnOpD5gl+oxM9SsApCeE3SF9WyB1taw12Yvb3yWJBxjYT57wRpWHW5NeEs90c4GhZcCbp
+I7bLmk6Cvq5o5F0WmTfAEW0twPdwmsxJkG4zgV73n90rP+/6fZfEq34/y5Vf4Cpu/oefs++N688
ffxL//TdNFv+ty1podEfI9dY0Ef7f403vDM496SQOg0vBSFIog7+j2Rd2lj3LMi5QMqXf2f5o6bA
Af9//0vq/81fQ4cM4rLtsGr+kWB9aaq9aLohBxaOrgyHxVQKC2Hwa0GwWTNLKEHQPbABDHIKK1Ne
W+U/Pdm/xv8T/GIz/Fv//lJMfdba+88oFPORx5sm89zrUQKz6ww1Ksz6PqVUbL/IVIlASTQDMVAx
5fQVePVfPIh3xnz3ynCRUWWxMFQ6ixT6hdR5LsJ5ngyr9DJU87T+G6wxetlsPh5leRBvbiCK/qUT
atnCtBbP5IthMEm3Tec3pUeEQhVsjCg3rA3gH2TvuosbKBAUpGEoRMHFlLYaNCgmObSq2Px3tajM
Q6VXo1x1afYjgulXYaWCaXcfW63qPEkxGtne1GgXU4hn5QZRXkB0XoTe/mRwcr3ssJFelyJL903T
apcfX5zgtT27OGko8sKNxWqB/JTW8MuLG4rZ7ToXdiOcFeNGk1TR4WISgZE5oXzsrM4HfFMWGBFc
fxfXer+nih7vJpETOKpV9vDJ3Rav9esmL5I0cM3RsMbPTht7eRov7rblFig07arw2IdaR0PI8Tka
FxGuzvlugt51A3ct8QKtJxTPoeSq6aNx+viuvH2xpLn0qRUGWCy5ywf98jeAQKNpkbPBt/10+BJZ
sLN6wlpXH4/y5r1SgNWVLugcWg7e37Mr1fAd6DSuQasscciQm1OcckTkpRHklo+HevN1MvlY1GgW
C7FlGe7yFry4qQZaHNGQfOUZFMZOkH7HL62SlN+dIn8Eeqv9FEFNRubHo765jYxq07MzTD5SiSrh
9agkCVUT703gBWaoc+aKqVSydGX7j4d5cx9tXhVEg9xOHhv+ldfDgGjtK2phlRfhxDiGUZsQ587X
06aEBn481Jsr+j2UYf9WMjiuOpvl/NJNjLEhU04jRv6B5sOJclV9/fEgy9v1asJmkMXqbelYnWBT
nE3YMRbZQcFd8SLoNKu6HZO9ZDt2nYFgJsrItP906sY3xSTAULijsJCfTQERi5drTWPlFc5wI1V0
MRtxs+m0fpuN2l/myOHt4wt85y7iuGFIliNH/SMTefE2EvQ8QEAGlJs5wJNI7/I3uQJ09m9GQWqk
LMPS+ZRfvxZ2l8vMAmfmCaAlq1l2zVYIsJb/YhRuIKVKiPqmPLPbwC3jjqZG6Q3g1rdTPPwYaRp/
MohY/pazV4KdgrWYepRl6+7ZI/JhAle8lVyLoWYwN+ixKUVzrpnFExJVTMaUwveVnNl6pl20qyQQ
9oJCzyfzyHtPDoyPMJcXRbfl8ucvnpykDWtKDOTeUJKy0aBq2YE+9D95IcU7X7SLlIkvWjdQC51f
blQlloMihC2L7y41h0UyEfY0JLEwZP1DWNHtjBS2IvIsg6g6+KX4RtJJvAoQha5peqPHIJfuz5+0
zUTG/RewHn9vE15cOwxjaHNkVnqT6h40X8KTosn/LwZx5EKC4K1lKbRe32AkCZGl1wxSlm3uaRqR
yRAbgk/ep/fur2Owb8BJwDS/oCZePkaKt0kRV2PpEXyu77ukjB4SZrUjx7T4k8l5+avO31wWcl1a
3DLFDvj1UBMPo+/Arno9bl0Q0E5GgheaqVJih4ETjGMlq6ZtrU+fGe/efjR4PgXzJ4oF9ja2Ohua
SE8OimWBaXlo+mfiH3MC1gMojx3p1wtV/tQBPf/V8AZfDhmiZvLOMF37ZvTJQ10e2qt7AJpD2bZk
frDY2xhnPwQ1O7ZvWFGeDKq/dV2LtyXoui19WMjGXZ988pG+WeyXI4MpAILgNqTkcDZc4zsByEjC
02NO+DTS84q6GljD5CqG5LpPsgJUQ9Yb0+MffiCM67KX0S3H4NNdjlUv36rWtIYaTgGdXU5Ll1h5
4R1gWPhkdTTezIXLMOzDOXFBgmPlfz0MmlbTHrsp81LypR8rxwEcMaXwWBHEnaaSfg1exOEQZmHo
EZqTXtE4IdswYzNgddn8zI2bDtBtTTyyxOeUyPHjkZJV4T7YnfEVmcZ0m9C/vuDsguJF0uFMOJUf
XJBZ4MADGj+Yx1a5Pnb0EszuVtkGKPMAmU8OLemUY5w4gd5tN45B3J1qVUjjOQc90TInJQTNeRmh
SFdlNlsbkO399o8fg0LK6QpOj/znfPOquU06SJRKXjhN5gZA9bCp4v7540HEO+80oyAddUnzExwx
Xz+FQWrkaiRj7tV++hcpdtcjVMp1FNGrc0UPm7PPb0Kl3ecEDOP7BzvnW17YBTupSPUQeUnLuEaT
UtJb//invZlxOO3qHJtdmzM3k+jZHo2M3r4gnJTXX47dYRZ1vZlLapVSxtBVRcAXIJkFDHykn3x4
b6bVs5HP7okJgcLpBj33sgFxQtebuB0SRHwZhqJ/85AdjMs4q/jE3+x5QXgMuPZyzyFZaptbFTAd
C7jfx7fyzXK/XJArHGoROkCi80N9okrlx9ryRTed8GgiRhs1+09/Poi0We4N/fem92za0DV0JTom
Iq8WYHRnzCbY2vAcfjzKe28FdQnJUqTDB1BnzwZdSGD7ZcyzYXNBtdpAyuITrDc1Q3FJCod1HAI0
qkkN+/xf3EWL/ZKxbOZ1ZS+f0ouNQ59E8DPzMVuit6MnErZyJKeDuf/4At/7IF3DBgVFQUmRbvR6
lBnGL+rupXWRVdYpJ0ngilkxxGMXgRYOjPD7x+O9c0N5YBRfGNBcqgevx5Mj7jfAR5lHhIvmmYos
bLI9KD7jVFy1HVERsrdZZ3Kq9h+PvGzcz5bTRRnA1EPmFIrys5HdFIDhUPSpN09ZvTEbasfYg+qN
Sur43uKhbkmqqDcBYhsEuqW4+Hj4dz6KV8Mvs8CLx9nxEpVa16SeVuGlIqiHor2FyePjUd55nIZc
KgNcIlU182yUZPShVQP/9vBGmfuRnec+ptCElUl2OxNF0ScTytubymTJhAKwi/2Scs/O6rM2sqsu
wtSjraNv8rj4OjArPDtObAEQslgDCxJ+NUKU19nYO4ePr/btyyQck28TIxSTjXTOXl5q63oP+H4x
cS+tl8BFxkLcXdXV+JLLPKPi3uhXhNF9Miuot7dZOJS9li0FK5ljn00+gM2GgAAXYN1V1DaXSVb7
xbqIDVujdVypX+ArEk4gtVY1t9h2m0uOAcSPDJOvI2sAbvAFITiRiTYYKgDhtfVcNwLxFzUu7fsQ
p5i0BC7mGrKjU5uLhI0qqI3O6k4nWQEGb9dxbJHk0eBrG/pW7CQilCfaU1B2kqD41gU2SrrSKcsS
fTXqLc45cAc0y3lWAcgcxCBD+A0eTv3r40fy9jUXeEk4f7G8C1sZywvz4jUnYmGM/X5BKpEs9Nyw
Yq9avFjPH4/ydq8qXKU4TCk2cgS/nS3WtA4R7lftEofcX/vBeCHI7iC1JX9wJlzrEgPlJ7PH2wKj
s5x4LA4knP5N5svXFwYEnZZSHdFuN43uYKHsPeI0GTd8H8HRlT5pR8SrbMcMPuiqrmWM12H4bJP2
9rqXH8HyzSZlOaOcvfAZ4R6JbHyErbRtYQG40LS6aqZRNwYzieZ2IE6AK+efH9/u9y6eBZAX3WbK
ZutwtnlGD4KpyzQyr43sZBeXhX7F0q9tDJTHG+DW7VUUxuhLWhslVNHku7iKZ+/jH/F2qpFS50ym
pLuQes53FS7UmkwPZ1YOcLQPqbKjQxC17ZZAOThSAfE/ACiIqI7DdgBJQ4bqx+O/fxNe/ICzN6Bo
2MlUvsy8To3FbdXO8e2IeXIL6wGliGmWp8CiuY8IkKhYo9BWkSutT17Dt5/X65tw9nn57YS5cFKZ
V0Xd96DNyZc15uaTNfq9QQS0pN/VPf77bFIHdIpGS+rLW6bCG3SL5PPJTO0/vp/vj+IsexueKC/W
6w8KbOLQlTX7G9s39E0rMnmDgsX5ZIF6WxRyJK0BSmyAsIXxZqpQvdvUYG/ZRsU4yDJjCO9H8PYb
uggaIlDMVOi9+pvc5zif5+nM1m5MfmHVJJkAwvlVXprJPpi6ZIMSJP7jTcHrH3d2DzorLIj9bnic
eFg9kr6mWyJdu83Hd3pZ9F/vfBjFtLH2Ye+jlHD2PMNwIGGL/DYvN8r0Uakqv5iJWCZ9JvzklP12
XWQkC6SWaQrqcOele7+sgWEaaeZhsxVrB4reKrTdcAv75Ftr55+dAT4b7mxa0iSrGosLw+mpv1aF
gi1fB8jblBMfXF/TPrmR745Hh8ewaXpRa19e6ReLW9MGQxX1WYbk1g8eM1UIT8N4vQlxV1OVLvw/
3s1xO20HA6LBMkJP5PV4JEtZTjAxnp932kU6wMxIFuWR6zSTJ5El/Pl4JL3SQ4Z1wRHxvOcLVUgP
B8z3XhgtUBSrC7eOWXxHc9Oc7Dkrdh+/l7+r3GcvpuKEKHVMna4wzeV+v7ifWlDIxC+0xGOtQ38e
J3+3JZjQtt0VQX5NlAIQ75nNa5RcxFp1jHxnY2fFBnrNTiuCi4Je34bggV1k5Zu0KJGFFh5bsQ1B
j+Enj/6dlZey8kLTFaDc6E29/qnAaue8L+kgGqlNeDjlB6Wu6dSXa2eCxpzVKJ0+vjvLt39+cwSw
X9ZdsMr2+R4HjbUIW9dKPKXXg6dsbalQRcSuN/FlYOUok2zc8RFtxk+mzOUtfjMwGD3KKzqpvudH
tD4o5lwrxsSbhg5cK4GE6HbC9pOVTCx7lbNhDC5MYSFGbcP/eH1HNVufibIKE69NSMtIaWiRfh02
C0jE3g/AII7St+fvuBBJbBedfqVjBDiYaZ1sUH06V1Fam59c+fIQz3+SrTN5LQVJqo1n72Pj1gSY
zXHiYdfF9JvjbCdUQGxwwn/W5Hx3KGYS9B+Woq11NhRxZg7FXa4+aY3IwzzJwTdos0ObuF8+fo/e
eZzMV7RT2bwupZ/lzX7xkWWygtuJRp2zCsbfQlX1rk2c+JNbt/zes1tnCpMOBId6kCjn1YpGn4wp
KwvSnECye04v3Psu7oGk+/7s5VUfPnx8Ve/cP9dgoSHUib0DdcvXV0Vfvec8iPvUDQRuLJOMHfRg
iwA2Lz759N8diiuj7wErm97j66E6rcDjC//XCzM4K6qAnjhPSh6sLjY+WT9/v2FntxH3FiQbxZth
Y31/PVbWiKLrejeiCC+GBzwYBuzdpPDMsq83UBKafa3X+n7Op3BnVZZxiYsoPxAZPJyUE/q3YWQY
24mK2E9lBzj8tNH8BQOtJ9gG4a8OSX5tEZ+JMlKLT1aSWusp93vcUNLHj458vcFO/qeyCIfCu7Id
jsx02y1nub8vXsBOtxIMRVzTSLNjY/WI3SezSz6ZLt9O0NQcyU9GBGKwaJ4fD0TmN1Hal5FHsmAP
Rri0tkRXd95oxIVnWZq/Q62t7/70LWRRYHVerorGmH22AVFT2PYgCUkG5yBAGAYggapAr2Pb/Sfv
+zunD049bOP+6e8755vyUYtDPbRV6HV1oXlDh+RYqFYeu4JMxyEEiFcV4LHNgQ4CfgY8rEGdf/Il
GDyp128n/RkEYTRhFGvbufSk52gHgiCLPMwocmcWaQvdxSw+eZLi3WEMirvMKIqjwdl+FVYBegm8
qx6EK6yAfaARPRHrPk4A4k4CQjD3cHraizIDvhr6dXANWxIYb2nCGuwV7vWphik5V97HT/ut6omt
GI+Z0oNJ2Zl/eP0mE9kyA+iRyzMghVtDg76usB7tzWyWi51gvMpl324zODAbYvRQf5eFiYknmrd+
g0Lq45/zdl7i1yD6YPFkbuds8/rXmNY4GFDOQi9oLPPZnyZ913MY2kAt+g9v+H+V6b3di/DUuV7q
0ezX3nzCJvJ3S7Vm4iHCz6iYNkQ+dXSuwN+S4ZEbZGSiQ4Xjn39WanvvvefsspBGdGRB1DZfX6Xs
oBBMYLI8oDnadhwlmCnuC3WXxac6lxfGpF36eEmQ8k/ScwgAuP/j+8yZBoIvIQxMzec1VXvoui6U
QcIuHJStoke3V6SIrGtHmJ98YO9MYpKFBmmipKlBc+P1xaooDq3p96omJR7tkEyBrAe2wW9Lto2J
Abhriz/WoqDx5ItGTSrRKr4RDtlWXhIUylI6SYVlThP1hiblp/u9d15XaS/tZerEOoKI82vLKyef
KyP2WPiu5jF2riesagcXlvm6FAl4qhi8Iokogo28rkUHC5TFBnV4s8r9oKLx6WgXtA5OohTl058/
YhzFdAZotaP8OduNhSpILWckpHBOpysIxNUFrA0Q7G5hHD8e6Z25TbJWLC1oR9FlXP78xWJIMGVb
WmkWe6qywMjikAaZhWMg/GRyeLsfQ0VHhwWy02+R69miy2ZMm0WZsxUDrrsG3YUfJGp+xVK/Zt5K
Pxntvfd26fTB9sR98yb/o60xVi3ZazAZgUHgC2PPvAAPJyOrdiF0/U3fpcYn68R7LxRCBY4oSFFB
fyw/6sWtjFPXxb/rsuXMFzIboYA7y2V3q3r1Wd/0LOBk0bhRpGLpZc8J1Qgs+OuxdDcS4aAvXjdN
3Ictzt26vWIDeuGbcgtXax+b1aFJqI3C7lG9fadX0JELcgfJ+8wDqu5DfWX446Nd9vuP36j3ViXo
5RS3WHpctK9nH5ZtJ9rEZi/2yL/CMBkZ9trCAwtCiFxuK8PzNMR1eTWbsjhwicGW2J/es7XOQk4T
fFZDeOdcx60iDQa1E5tlGgGvb1XVsCfChkHgZz9hztYtcRqz+nvalclN0Ax3Q2zqG9TgNAaQra4T
qx2PaU8MsqpafPYJjbGPb9Ay4NmuhbuiL3JSxGfULl//oBzdBxY5Jp64tA28aZq7ykn4WPsLdgDE
M93j0LW+FHD699Nc/otNE8NTONB5cxZV0evhQaPCfu95PO5QcpgX4NkLhFyf7E3evUibCgUKaGVT
T3k9il/k7H61iVFom6xDKp5PugP1imq0uUr57NeTQ+RIPBjZVVPAH/j4Hv++ijc3mWPmb1wYHZKz
l3CMsei4BWm+VSo4vIS3HXF9XWUdhsX+ojvbSuEi4AFbnXutcmYgt4qvqQni+MJ+KojY1e1N2wiM
lkgtouQonfTYGsmpQZNi5PFf4D0u7KC/QLi4hnx7q5fD3+ZUXuSSRpeMtqZJ2nox3kx6cCXAX6CR
WaOacVckhHpkmkOqliRxJl+yqvhr2bUScrnjcHxEUr7jKHepHL4Pwm8Bonj6gMcVQc6QLyck55BU
5W5Q5j62YDBEPhE+7tFCrgQEY0fG2CHTxM3/kHYeS24jwbp+oYMIeLMFQZBso1a37GiD0PSM4D0K
7unPB91NE41DhOZutJJURJmsrMzfVGZ+kafwVUqH+2jAM01ET2qKBQ2DEQQzj7v7MJjl907Szr1t
nIKxuAQKQmT2UF+ktv50e00246PFhl/Kh4birPa9pYmwHhC0AEBAPzTWoH7lHcJVonOcz7eH2rrV
eHyBVqOMp9EyuN59Y+zMwkmX+xNbhVPkQEEMBXKw/2UUnXEoMZBJrFLBOnVwYCplmJuhU98N7CRU
FtXyP9zQjr1o2y1MAqBw199Sj1qGpceQnHShzB6OOokn5WN2uf0tG4vDQVS5USgqUPxazViF0UGG
GWlyAielgzTCicZOi8BPq72O7PI/rU4mI9Ghp6WDXOUaX2f02IQmOpFhwu3zoUcwGqXO0r5oZZp4
CXbA/8+b5P98K2zsBfI7jacqMDKNCt/1/EETpQuNAecpowp/j8hT8gH17j1s8/YoxEmq1UtndhXv
KCKIXCaLPOWiwdEoN8xj2HPn3l6lzVFMmfbR78R/vRdwPreHbJm7wpzqezOGQs57L9+p+mzuBeqO
cL1A4EAGu54xbmyclSKRnPB/Dn29w+l9CIvqaFhVeLz9Qb+LVe92Ay9rmwaNCtJvPW+9HGMuCqUj
mQgP2IvGORrJFuqf5waj0ich5eV8jHEPaHygYYjCzxSJh7tGz20caqNgvrckWUcmetRQC+JmTb81
kVp/TmfnHyOY56M0dsbXMTbr7IiOBGC9YnKyR2UC4ODWldXrd8KoVMPlb3SfQnkQElJ5Qz/ASTQR
0igsBR0wnZfdqwUaFbctB+oZirZOcceJr5VnJHgd/dj3ef/dxEdJHLImH7pTbaAEjgF3XiMhpPTm
KSvBFx+CplT/knm344db6vkFHj8StCzEK4AUA3PDnI5CYZX5E57HvopkHO5ao0C7taSf9nGwgWMA
PFSzH1XnoKdQWNN4NsOZn4rNYp8eWjs3UXCV5ResqSFl2V3XfItqpf0bG4quQDs9qhyPOzv9zpG5
8C8RGsEmQj9qcmYI16nwMj44am/+paWJ9oLgf2eAghpQOixQkUDDAKXLERk55Nob0J9ngTNSgvae
UB6YMzHfNVUSfkFqDlUwyr0fcxO+rZgwULDKWX1E3E34sjHlSL0gJX8IYxVFnaZSqGZaZj1/09oR
G1Y7kKJ8J2JvvAuW5hW1Elq8AG9XO1tqsJ8oZSM+5Qal4cqx/xUa4kx2k3xEMUvcla2t7yRCW0eW
xNsi9IBwpE13fZiaSCt4V1JTh7SOMG0rzccoNqOdmuZWUOUULXZCFonuOsiJsGM+6R6fBt565DKq
0Z/myhh9VQmmx3lQav/2wd2KEZRQsWbhD9LJ9QNEHuShNfgsraMaZqdsPx33ndOQ219uj7S1ZrYN
EhCoBSu3dp4p+nymWIWLY2wmnS+Fmv0iFRPl9XwaTjUvvb8zcw524tLWfEKGAVZDDZj0dflRb95y
mVDRLq1AOxfDqN6xP/sLypoo3iXjK/01eWeTbMwmRWIDTAt3FCjkVbbaBMJSCrPlFV7B/nZSvIiq
Kv5nhn6082FbrzOGoslDZRqww7pnbCOG1WLqx0VvN/nnIOMyke1m8caILTjdNXLfwACOWotX9RCE
JtqZVXsMZ5JPzI732Cgbi3v1a5aJeTPPdp7UFmpLJMTjgHRh2R2MXM+9Hjl21Del/OLohLvbG2pz
sjWwO0uTl8RtNWbXESdxvU9Orcico24gzCmqCSUOtCB24s3GNsLolMQNpo1Oo1a9/jzCfmhzu5Hy
zml2BoYu+yHycMjQ4pYit9Tob3/aBlmERs2bAVfX6YDO+6gCED5ZMzi9MBmBHoU4aGq4S3hGgWIb
PU7pUiZF4avVoB26zHJQgBh3kq4lqq2udQrmAC4oKVFfWzzO3q7rYMBGTRUeOgu5w+ubrqIoXfxQ
s1FGytzKj12r1ye5SaWzWom946Qu0Wc9PJV6g8orRQhYHNfDA3sakZBViRlygSfJWB5LB0+atH7o
TPHvbJlHLJp8M22+BkNyAY/yQAKH+Z/jSV31F+aN3y01uGRm/mRh+TVm4rMqnGnn0G/cDDr0QZpr
SxUSPND1j+yhRiGGRIcIbYrs0CQF0pKiHHZ2+8YoDo5dSyMKrBjUyOtRUiDvciGF9EgmG8lCoZaL
Kp6y8y0bG2/hGROe7YVpzLm6HkbONDjrMc9mbJUQaK+d/Gii+nLOkZW/0A+2HnB4q17KIkPKFZ+D
o2o28ilv41+3T8D7E7c0Knn0WcRGOiOrwz0EAr/eoKboF6nlQ2pgFlZLmnriSVj+rGvNOv//jbf8
njcBTBZIgspgPHxrSiZPT0ByjXMaHutoMigDNPUO0/03cfx6a+v0HWQw4xTk8VBehRTVYdPQUNF9
WFHRS4W+FsJ/cgoJOrA7rPhmgLbiQ1v11WdwGjG17NYoP8codHSuhtK05teKVWAh5EwNvh8lMswd
coqTN4OpbLFsWeSuoz4BSYIGnZUfWs3IZbdPA+UlqDgubtbGY3JwsjJRH2wE4WoKrAIvjEg0cuu1
YtR+Csco8WHPiyZyZbDI/zhFOvyE4Jwv0uMdCS94CqyK9KTBTH1G3rGJdLX2k3am5F7Ig52hOsSz
FwMBafYn9K9e0GSXMefLakSobKwJ8nNglLVziJmqhz7uMuGFpoS+Jy68M3Y2ulF55uigFGZgzpd5
tqFVUNbyEanlkerUM9ZOIl6Uvb+lhtRWRxnfvOxgBZL8fQp6/Xm04xqB32LEUoWWGUJFtPIHq28V
P9NMOfdMZ0bRUenz8ZFfnzz0TY7baDoVaXBIhaztoW03sIOkrAvm1KSkiWrZKrqrUpaAy8NjNWnU
S6oJTXIlvcEMoiu15KBPU3NMy2ny6RgELsrJlsvvqjj0cfxk10F/F+OdEXpFK2pEH/bQaL8L3Kut
CdiCvpgF2XWpvlyfhWRs1C6ubcdvLRR9UIo6gG4sXa0wvDJCR4o8+AV+o07DbJBA46WuUQm+AF3B
6cWcQCyjJYcg2Sd25vGPjymkZrpJyGtwIxlLlHxzTK2qnhRMmIH0dNHDMGvW5DaS/FzEpf5NkTi+
t4d7d/2Rq1LkUjAwcFSKQ6vrL+wWV+J6jk96WAwHdhQGeEgXPeJCjg5uEoKdCNpjnCp/jdXc7SQd
yzRfLcMyOJ9In4X2+DvU3DzmGiJEbXyC048kohZ+NIfiq5Km6EOJ6peh9x9vf+3mgLR9SZUNuuTy
KvbH0mzXQ9VzkfVVgN9V0X0yJ6grzkSdVa9RABV298cFF0D9NAe55ReXCGddRkL7fC6inq+UhUkG
g/LuoQimvT397jpZRiGH4S7RAKCtC4lOOsIbCPk0dJ+qS2jIlG2lLDpGLUrwQ4Dm0u2pXKZqtXYU
d2hS0ADl2l6TXouRlmUW1cs7zvpQl7B+KSrZj3hTTy6NX2Qc1cpY2hZ7XZt3acLyoW8GXoWWug+b
UVg8eJI8lt18Dns/6Ns95O/GdHIzk3aD3Qf8tcbYjabe9sjkA1goC3GS5tTyO9wmjqY8jY8pbuw7
0/k+LYGsrDMeh3HBJaxhYFIY4ruKmucpqFT1bIpMe6kwBr2rQnZqa8fVpZtEdpp6I7hXUG/3ghhp
tMRJpM+3F3ZjfvExxct0oZDT116lYdWY1FJUhBEJ8fRa4JT9ITYU+XJ7EHVj+1yNskoOEC0yGsmG
MRxETezChkkOSHj+S5UGdg7Xh0sfBn/60U9CGhKU+LypnJKDRUfTdTCRjzq7OdJLQ9Y0lY+BuVCo
puiI+cUlRSjXHWX5eWiTj11O0wTAI9LMVrMIst1TVDGPbde1Oyu4tWOAHiy9RJAenMHrwF0LPKAs
Fbm0tpV0d+AJc0xN+QuwNNQz0RXbGe7985gNg76KCWuN8oay7oePVo56dmeFp6iv/7HiTPWSSdc+
plDOvTwwXgxtSo9gxqIHAnBH5SjI/MmEZ9Vrxh9jfJffYgNdBwlBiDNWNZZCs7sSpj+OlNgGHyVt
CFEJaucDFhmUP/Dr8+1s3isQbGyhpQOA5sACXoNdcz3hvBjDXOnYqHHbPRdIg+KFIvJPChgB/DL1
+lAIisMuSovB3u7duEcYmpIL55QO0WJ+/faSpvgzKxNm6qfBKu9DZXFCXzwG0yGjj21RQuzQWCyy
EUk6QZwKntGYv2hm/Uo945/aIOka6p7ae//LjFLauRnpntT/pOuBrZkte22D84JE4RXvyZ+WUbZH
kRfdMaykw+1zuHHYsaTi9bvgDJf+5/WHCFGaxuQwh2hCd75jdZbvKAg1/IdReDyyToAqrHWZniJn
HMMuCE8Dz0iPHY2vQj/ZOydic1HAvNESgkDBsVh9S5qmNBBRPwIMMx+QI5AXI0Xlkpt8WjcvLwkq
aDtbYXMC4W0sKhPgX9adtVSOc6e3tPDU6s5r3Sko7odxvpMTvq8SkEhzysG/UBReeoXXn1Y2gZ7Y
QA5QekiqJx23GLdVZvkYFpHwcYzDOA9pjyPwP+mLVNXdoW4y+Qh2M/4EOG04DP2oU/HWjad+7nSP
biDqvEFjzfdJVWRY4Aj+lLJdkbrN2QHNgGABVWzKr9e/O8FDKugkmSVBsBKbVSSOcOz59R92F3XX
pU6+RN7VYazSMmjsmkFks+1OGk6BON8Ulffno5Alw7gA0UIpbjWKZnXpQE+LhZ4RqMDgoTlgkbgn
DfX+4cRKL1CZRewHyuQ6Q82xh9YDqyOShnLytR5m/ZLJdJdMrMvdmBqNBz4M6sQAqnmuxmd0XCwQ
AkApU5DwZ4z/erdMG9AsRVGfb0/BVo5C0V5mlIVbQ3/1ejnVkEZ9CPvc5y4RP0GTaW4I8esg57gU
yQYOeG3O3QLJALFpM4NqKEw/SarW3/khy0Cr5JP+ASRAJJpoZK6r0POMA71AXtifcvw/wnh8qEPJ
PmM/pPtGouVPRTXkh8gJftGUyn8FekgCgCngc2WUyvPtH7Oxx5HzI7OnY7IITi55wZsHGzaUQ9Pa
peRX2VR7CGwpbhRArfnTURb8JNk2EKpF9HF12bWlAsNiRvnJzNC9lbukuUQZroK3R3kfQhmF+Vwi
KOdpzSzU5clM0TINfAB/qtdU03SOUeY7qGo8nlXwJQe5UMedQSnxvVtOhqV1wZ1KXwE9m+spbONJ
a4yxC/wMa3clVh4qLa9e6QXZ8hFzkuFUgUt23MpB2/8g8jZ7wZ0A340mxwfbHeSZS7iy5BeAdtMz
ODGJS1h+MhPH+RT2evpjLEHC4faKUPsJr5j8cxRp6mutmdN8qCwxmRgqxPIPgYbv6NW6je0bXpK5
fhnxTsBbioYtflFBqgoPF47kc9JMWQCrMXYmN86jANMVDcyg1yqJgxmmUYaBF2CRgiO8pDY4b5tZ
+NhPXfzQ5CL4axykaCn4VD/jUExIEycQGfHBFtFzLyr9izKM+a+iU4u/kyqscd0MZWOgLWn0bGcn
5l0gxX+neud8iBE4Mr22kBkqoMyNA8lsjmRg1lABWTEhvM99Gr0mds0JKNM2/ikNjpK7yA/E30K1
FF/NeYL5Dvnjq1LO1ew2GnvglERqcerVToAQAtf6OuqKeDLjwgF4aZjNeQJf/ZwjBm+AOlKlB6XR
4wA3sEE/R0KjR61KcvYjkuzhW1Hp7XOmK7NbB3L7bNM9OkRG/pCKXEJQzRa4r9YIxb9YxRB8Nvva
uCe6WJ8zaqPPdZIEOHdBT8bGwZnuS9rezrmTklh3U+TQJK+x20r+u7LSznb1wYnjA28io0FOM+Wp
gF4b5g8Y9zmDD887/KEUc197QlHEh6THUvzUGBVGz/+TdejJF7UKjiS2IrjYle484wNRfOix8PyS
oVKSu6hvBh/H2uleQvBXoVvYKehpJccc1uXBHX6xM1N6xlYp/3r7XC6n+zreUaOCPE47DHGYd/SB
sHGsMUgT3MJapEGDCIEGUSrqyWrNL38+EsidhYGKBgYv++ujSGZRq02YUx1HbOS+aqNfnUjrD4hm
xzup59Y3ARBTZYMkHnT6KjcokzCM+jFiJJ4Gfh3mzf1cBcahFdL329/0HgkPvBZlMhRviJ10Z1dD
pXZl2xIb1K9CVP8jbc4/SxadfmKDduYimbxIb+n0AzD2Ivx/Fr7QXmj9/T2rNeRH8ANkcmBaPasg
N1QaULoBBfg8NGc/Q5jcNUZn9Eu9+KJO4h6idOOagY2lfdD+LBKb4oZwyvtG6v4NnR+JNNx3XfBX
bJv3ZqSZv0Q1h+c20aqdW35jXSgkwS3kJSsTkleTNdbWrMsle62T2v7URPY/WZtjUCWbgXt7XTZu
G52+LjAtmCG03lYvZjvEcrvQssAPDLP0+tyg3Scsy6OQvVjS42TtYjTzx1p8y2ZgD1hIwSLwuM4d
wiAe8E5eStNWKH/vOwVnQzUZzvxd8z9MJSwn6kccXCSfV4cJJ1LdiQqGclI8MgR+gi6AoRo9yW7e
OU2be5yslP1tw7GBfHp9cB0jFQNaHo7fN3h44LaZW0dHMtpjO6vOMQNmcRm4fI+SofRebVfFpSaT
2LnK7fdxitojNwDyUohwr5WbzTDGE9DSHX9OlMynaEiDPBptP55pWKOJ23yuR14nmVHsrermyLRV
kHsioLB3rz/fkPMoQene8TvI3ceiwB0FwzT7TuqRVk3jIfwylUlzVFND3Vnk9/kfQDoL6gkGdtQ8
1/mfHSKn0oRwcAUo9yN+YthQTM6e2tTWqVRIvllci920RgljTyHkuBgdv5CC2GsTM/gJ2+sBdJ21
0xDf/B5eISBmKKq8E6jGFzivs1R1fD026w90DUt2brwHNlrWYx0NqXXKBpfM4gW+/Io3WbMBYsIh
4WCUAimnvtFaH+Pq7FGukuYRf6o9ytcStdbjqYtuOcgcanPvWOjY/I6gjBxfKqL6ycHTxw2rDnvB
ss+JMr3q9Z2GYVSrRU9FM+z1+bdCHdGUdwJ7RTXWKIPYmLNIzhk+0KzhYkWj81FNLNyFVWRZ6HdB
BpPj8dvt+Lp1Jt4MupaYwkEvAOnGoC1dydfWDJJ7zcpjHx5e/jw5egOnudE9yTI/3x5482uphILL
hBrEq/x6cTts4RpwSSwu/TNEQ5rSs7UsO2Mh0hymLsKk0VZfb4+5UVGmBKMC1V16SbwkVhFAmEYS
IOXECVGin2XG+4XnefRPr+PlJbSp9xFKmTHSK3TVt5KwuGvQ7HVDqc39oDOI0VOOTVguTTRPrG+G
1NQfW6MzP6gzAgU5W8SHrGueax1fvp7+sE/7Xr1kFNeAZaKtihxcwT/VxGtT5OHL7a/b3L7IiaN3
y+4F+nw9ozpedFE5MKMG3jsthjAmYqqtQyKPU8JrjN3cIVXC6F62Qs1VnKDZk1vZiD9Ud7lcdAqu
lKGWvfbmvGIlZ/Ha4nrpyqZ7lOU4e4xHWzw2FlbNs1aUj7LR5w92Zzlui3S9W0f18FHiHecVSipj
p2xll1yM9nlAWsydRB8csxwWdTrVxqGXQVR2sz3cq3hWYeExegHindiX8OzjiJiP2L2FR/Qt5C+G
3Y9uW7WW5yDyd5TDNvJkFTTKyG85mLOKV+BQopqm4M6pjPFMh/uIUycVOhS+aKDqUVef7HwuHnVU
/78rSphebq/WRghF+RC5X2APFL7WSbQsslqSG/aU0eX9Y2VjMCvHkbaTPm0c70XqnQ4Vitf0M1d7
IsqNOFDtmoQSF5VjmI+IneK65YVNS6loSjH4ybvcL7lM/Nvft5XLLrgVxCqJ3jxMVtG7jJV+6A1u
WzC5+aWKtLq/h6iuioNtjnKACmc1/ciMRLlUIQdCxc8JNMZoHWGCjdMB3If+VxE34lNX4YKA1Z2E
a5gclQUq022LBHOsxJdotoY/ZjQtLIuFyURcIgtfNyrSKbUxM1/mrFC0sxTiHGSpI36fUV16s6oL
zzQ05ObIIX3JEXsgwq1TpIHo5b5bqnxrLGoI1mOcsKz1kcKRPKwwdber2uxsKMFOCN7aggC2KBUR
gADzatfnNW5tCxk8PlSJ+xA3HzT0QjmUd7bge8oa80nyviRABtDh302qN2EBA04sOOeGDK8ZhthX
2thuXPC2CPCNpGrZIe6T/lPbNOFz6xjz3RBkcXaOpSym/QG2kzdQOeHk2o1O/On2Jv2NfF1d+UvB
DGwVFSUKS8st9ea3lY4lJdiJOf7QmbiNOT/GBKQhJpvHIjTOVZne40D9wQmokYT6C06of6f9/FhN
+R32Q8+iHo5DFR8MufjUUxivOqyDrfEsKeVRRcpYcqDVh2wYofUeHJ7GVZGW2ZnfjYuUot8CG4Cs
ST1u9YCIM1OkUBxsnwcSSFcBPiWvhH5odeNBcbrOsxZg6M68LVtjPW/018Er8FYmkV/FlWySUzHP
pu1Plmg/B3FiPDnAJgqK3jjHCciGDh7bYfM3xHX1O4jroXFb4fyUGkpSbt3H09ME2fw1ANvYePqI
mxbV+dyNjDj5S5UUBC4nlFK/ZanRYe5VoqF6mIIA/9EgUfbYvBsXJzNI6wRVRaBO63fBKNCwj4rJ
9jvnZ5bl8z3St/mlqECU2T1KzY2cmm6EZfxRC2E+3J7KjR7tos1kANcBUQuheHVrZoESWBV8Ej+h
H+xaSX2vBC2ux81nObRpfSsF3sbZp8LBKNiUfmGieq/G7Z4U7+Yusmgd8T76fX1fHwQFOeQwBYzm
z6GDi1W01O8xDgZaFmLTXnd4q/17+8O3og9oe55DSxYInOl6xEFkaD3xLvYrBTdiJ7etQxkRgm6P
8hs5s96pRDg8GKAXw2Ren/BYRslFcL114fQD0q7tF3kDMQWAuKemWMFXKc3wiobKZUyL5gziGGt3
JTK+2MEIeTW29JOphPVpnpfGbVwMZ1rZ0cOEYuM9YoSan1WUb0czyj6g6v7nDctFVH3BBC0gE7yF
rmepnTWpaCvN9uteTe9p8am+rA6tiy1jc3LmRHoMJWncCSmbS0OODOMZhhkIl+tBqYfPKLPMuOSZ
9JcLu8bsr6yNnQxh69hRqIQtRbuSV556PYo5N1WjBYPtZ4pd+rCWTMqig+PXc5l8MYy4fYjn2LnP
i97+1GR1tjP8VjWEIsgiMIMywUIevh4/aPoaY3vGT6cEqRXSMXLJNL6UICMOXRA5n6wMW9S8wNNe
tlKq56ZQd37E5kwvsC+QfNyO6+anVMVAr3qqH3akK+4UWPq5Q3LDu30Ibo/iyKujZoBXHKmc276k
Ne2DaAsUAxyp+y/fAl5OAWAGbN9ezSdVm4kCS8tWVQRWA0KxvNBGxOU/fAtYFvSOSGmBsl2vWmak
Wq6Lnr0ZRyEB2fxUoIa4E5S3tiYgPPiC8JwWDfTrQVScBJEMJhqOUaE+ZfYcf5gdEjFpspOzlllo
howtwg91qR4d0GY737j1TqXXxS/Anwlu6ZrlH1haWuqoLXM0IgudqaSZ4XmnAnOD2rZ/dKaTfNe1
dCxdTJVkPN9lrDxp54a1fseLM3VcrHuqEJedIvglempuriOVve0BNLLodRQGyqPKxHeEdamgttc4
MH3NRM/6Q1pb1dOMT1x40AR/YpBaL50Uy8lfCJ/hi+Zk7Y/bi7r1TCHXpm9MDgayf3UHgsqIqr7O
yGFK6OFA3HEpT7gVoGgO54Q39bHThHEYZWv6dHvkrXtvIQnTUSQGwbC4XulUVWuThjq30BxGHxvs
IDwsQr8rTfPJFvZLZM17oEiT/3F9Ib0dcbWB9cwG4CJzD6Gl7NFGec0wJT7D/DrMwyztnMmt5Bvv
DTBgyPrCa1sT9upGxCIV3LLZIBXf86Yca7dC1/tYt2hVRGQeD3OL+mwxSV8js3PuBtQpvVGz04Ow
xT+g6//YIBByOdf6wu4DKQGe+HrGG0eyhUQTxA9RfTsXhd7jArv76thY16tRVid47qMmDJfAOiFK
cEJNXPdRBTTpKrbtxzSc4idJ/g/vKTTYbBBMFLV4dmvXX8beHSRnCbNaOQ88BObpYC7Fjds79r2A
FxOIjs6icfMb57PaQCa+hEoJVJHikto/GwJLYdq1tTdGSnRsQ8X+2iTd5E9t0HitPml3pVboP+k/
9k+KEWR3USpJh1kAu7j9wzaCJg+BBRXK61mmqHj9+ajF6l1folCD033jEiTbxXOSl5KQjUOe5jTP
NEnxe0P7ZstN/+X26O9FZBwknZY5QSIBRr68mpach8hMMyPweTL2zcFJwuExCoy+OsTwN5Dow9/Q
S+02fFHqRTtlIfVjai5J1v3c1QZOj2CG8fPlgeJJdI2PmDFlkZ+UcbacBU6Xm9qZvvOzNyIfZFre
xgspFGDkKv5Yo2pIybBUnBx1eJyEyO9qqRZfnSxCXqRHL8Wi8OXLbWDucG82kgLaEfSKoaoDGVn3
VlNZoXAmEEWgdiT+UZJRHJJ+tnfY9xuj/IZActLx6Xon7+UkWdKbs235yoRXq+vYlda6hl7l7u3l
f3/eoZsCtFx4ekS5dTlZzqxGK9ve8oPWyTxZSqOXKGmSg6GPFvbjiuXmTpC+/PGgS7MFdBFQmAUU
c73j2Y5VlSpYl+gB3tzubDvTx9JRvgWm2jyU1Vy8NtZo7iQHGyGdsiEkzKVgga7Yus2Dp1FM/Smy
fMSzwzsKru3LZFBbsENFQ1uVemmtVMGHxgFzMo6m8wH5kMrHqHhysVE2kZWv/vzBQJmMo08tc4G6
rjFBkbCD0G4108+cIDtraS1OONzWO1WH9zcno8BzRY8PXBc0u+vprjI9ivEuM30c77JzQz7hoSTi
oag38kgp90Rk94YzrodrNaft2FWmDwvIPLRy1RydHgSvbInAU+P+z7N0jj+PPTpqGkKUv9f9TS0q
zqRGmqXJ9Eetak5jRw82q6RhZ/u8DziMsiToxGjMHtddpqY1NSwdWtM3AzX1tKAdn3st1IDgSYyH
JfKDBeLgMMfjHrlwma/rxIdCI1hsbn2KwjS8r+czCysnz6bK9EFAS4cpa5HD07P6EqdWv9eKeD8U
nwecgwmFOLSubFYZ8jgkkIYfl4N6gZEXXOQxrZOdoLPxRYsAEDYZdO/J6VapDDWDPIR0ZfhZJIX3
aZyo5x4YkV/WVrkTrTeGglVLo2ZBMsLCWl2uuogQmygieN2xVCKdN9cHnEccryrnvVLQ5lCLsN3i
VQY8a7VOURvhPz84ul8YcelLAxK44aAOJwUe4c5m3IjaeIKZMq4XCyBgDcemkdZ02K/rPi7Y8GzT
APHHKDQ+yHOcflMaRT5Rspt3Vm2jM8E0cgp0GNWQoNaUeVnh0YQ7tYaOLY/gekDabqxsL8gs/a7P
0gYdzF5/GUL1NXG0+FOqASPECyb2x9lxTlFqKHczWiKememdH9pp5ldtI7sdYkYP2Nl//eNL5neR
jHwZ9ziEzq6PDS+SgEfgTK8h122CHbHBP+gg0c5NHkTn24NtxDzenbSfmZsFJ73sjTcxiB6dYyP/
pPu4omv3pB7GSZqkHp1DDFAmKR/+GPVPmgW8h9cu0pwgLK/HG7Jq4AiDyA1mYJuNAss5t/N456s2
dvRvthKGzossxfrwWEmf1FUWM4o56S+mk03HMJs75P4J57cncPnBqyDHQxaCOs0jIOBrmCqO5Fmh
JRZVwalRngKnDREliPdS7Q2wP+JZRHFEuGlm09K+nrc6t0YDyVbVx6xYupMcO3hp07CiK4WOSerG
ulQe7boaL7iPjf/mZTP5xaiPlwZ9iCdaNMa9Y9IONeK6nBHdyTL0KZQU75U4coUVze0BUKT50cii
yf/TCaI5TDlzqfly+KxVIOu0uuzMylb91KDInlXBq2034X8ZZJFyQQxUWzLC6+lR6jkXiCirPn7e
PRC5sv1hhnXx+fanvD8s2CTzzENbiiIRfffrUfQ8TBPECCgto7Dn0oeJDnPX8UwARoFKdLzL/3t/
d18PqF4PKA2QvJPRtBC7kLq7KWtKapdR/u9QpvFd9BDB9VNEf+B5ZiH1IniJxWPkIws1/JXjdAUb
3HJe2rasj1ZMjZM3ZHFqKwT2bs/L++PGz6SttpSPaaisG35aPNeA9izLn+K0PtSCRLAaZOGCBdB2
FnqDbsBYaAdQxCVecZVcTwm+RQ4YLuy34xApRKhnjaeUpXKQ6mT0g6KiUo5890WuytZDqWny+lSX
DmZRFzsx5v3B54dgbrBUcnnQral9usMLDcaH5eNI1p+HAG15bXL2ikcbRWuGgUlAOwDCzDuMUljM
WRvQvqbrEEL3h6x0DoNIuLVd87oyKtRfJiQbM1zI7ivQ0ChEKsrO+m596mJCufQbwdGtcVllEvHs
oefvR6Gl47kalQdNFvofR1IS/QVkDHyBp8W6xShXtlIuhkx+3A2WF0zDdE4Kqzje3qtbR4qmNCnc
MhIMquv9I4tmhEWjLpQ2CxCgrYxnZbb+HSKLR7eqwHga0vxOJQfYSX22Dskic76UeBftnuWHvblp
kZTtgqzWmcS5su671giObZBhFa4Ue0NtxSmiE6k3EFPESbTrofBU0KRqYr0GMRZen9DRUpQ4wVW5
41I39D9/yPx+otEiAkG7EHCux1NQum6lcbB8U53KiyrizM36yN5JHTa/ivi+nPolAK++qlemBbg/
UlkoLPtA16TiGR4X5zgfvmhjnX28vVF+U8Sub3a+amnEUaohfVwf8Ji6XwQ+kJMHqOlYFvV4CByh
gkGeAl8NtfAyaz0tJCoRgFfj8U7FGxLSR5Wd8xE9XhLFzlPkTr/IiYZqRN5nXifF/8BEVB/p5ClA
fo3yrHRKddel/V9zBr3CUcAm9EEunorC0o6QHkIXLZDQU5Bi9zoFHEqYBAVI/zk63f7grfmlikZy
tlB95HVfWquFVk0zFRWpyVQ/y9LAp+zAeHACaD9qyh6mdFmw9QQT1hZvTfoASP1fb5uUBqAcRLbp
T11ZoLMvnIPFPHoRnhqHMNQqt4Uec0Zz1zwP5F8+zBOMAYYmeor1wT7XotdcKZwn35gx1MmEPhwm
GSZJ3+aKi5Z+/ygw/XkIuR/pm9jtnRPY49k2+8ET8wL2HMLpYs1OcwACJpeug5rwuWoC/JFx9tBa
VGvN0nYZxTbLEdutxDipk5bclyPaAv9TKU0Xxk1j+WkOgbKS5vYuS7j3ZpqM324vzlbYejtXq81f
KXXEHqNB1Dpq7TZdrn01OkN5qoNEO9Qo0p+QlzMODqCpw+2RN4I/eC6E5ByevBQRlm3zJm6NYeno
rRUTlnujfhAj2upK1rbn26NsREfQcVzp6JkuMXKVWoGSHVMTdrPfZx22j5lRnWOtfBiNsd0JI++f
oNhxvRlptevyXEPqPAsJI2FoHDS1GLDEAKQtzUCOLAnL3EaWmv8yiXAnyIGXJHXtbCLB5+jqNuHW
MYrxVDiVRM8g2cMzb00i1XjaY0sDyFgXCqM6Ciu9olCYNgKFGlkq0Esb1LtOMvYwc5tDES0WAA1Y
3rXRcSQ1cWgomUWymdZe7aifYPsm57YEpXB7Z2y0P3jyvBlq2aBvNmCZZwLMrmn6kmlYj44VVX4b
lOmDDgfLH52g+iGV2a/EHjvX7OvoLrbJ9UTRWG6dyc29KMzXDMD/Tk70f/ws+h/oxG1Qd7q+cOIu
/1/qzqtHciNd039loOvlHHqzODMXJNOUbW9viFJ3iUEXJIOev34ftjRnOrMKldsD7MWqIUCtMpEM
hvnMayr2hSV1/eAZmGbGi1+b5i6rdTf04X4hS5FNy6umWm0VJk7b3fiT3XRxiwPG0V1qoGfoHLWf
i16fLxVPn0kZqb5vTU7gwXhJnYsGIXDFyx95RbZwkZ4Q+6aeb9bA+2oE6yuhgarSDRIYG+abyF9b
w3wcTXE3bYjnocheL4125RryY+300WLp952nRdOKAO3Lr/fp8UK0R+GOiwc2DOJgp2+3o/3Ym7Wz
7hHUT65QeRsiHR3AC4vo6d22jUKGvvkMkyRurayf1pCf6M6AGNm6dzrRkg2Ud0mR3Btj50aeDtXz
V5+J24iSNSAkeC1PKjjNkGQORCVzP5hWu4dMWEJi7bQPL4/yI+w+uz+39AOGOxERlYezh6JI5K1d
SXnc17QEZMAwLTeBk467PutR/sKPal+ZXXNMcT4Jm7WejtjbtTFxcblbZmvaaVgG7IpqyY9aWdr3
wZCvt+7kgn3net3l7mp8+l/QMQxQ8A527Q2m17r0ph24FjuEMXUJ2fgMNI4lS7V/c4fYqI1ni2FZ
2yX1Ctvdbxp735amq0P0dcY412203ZO5jzRrNA+aWa2vRSABXQYZxY+qco409i/y7p+uTT4ORaqN
2Q7T69zjHP/decnzwN2LDdvSqQoVIzO1D05iV2Fergj++loWVZs+oV66j2qUI8TzsgiJ7MdwUvqw
V9BYLyyv7b0+ee8UU4CSk3dyYZ4u5kAD1VMSLOw7kdwSEsl3bpG27/oRMeNG1x/dzGuOFZTfvbWi
UPnyqntuTsjSaO+h0wVT5+yiNqexyN08cfekiktsZPOKWVF2yR/66X6Fr4YSKPUiolFUGU8fcTCS
qaP4TaOtxp3XSYbpVi7lBxuexi7vg19HMjEcLnHgMT3ys3OIwkbVGDLluftBJN4uma0sbk2UtF+e
umcaeQyDZ4VNLZrM81z0q+qEZWgTDSZZFEOIjFIZUXL/tJptEC/899dpQXJDKefaSmt0p/07X3Ni
McwfX/4gT2cXi3lkJpFCgqGGsOvp7CqzM9y0nMz9vJRfSFbNyNEgQKdB6QNJk/2F9fo0VmA4OGO8
T8r+KKydDtc6o00vVZp7e9W0IaSANIRjWYkb063tX24EnY51vjy5U1F9LCgEJvp867rjd89ETvM/
mD8Mh1CrZvdh3nb6QGWdFI5yQWYuCxxVfwj0nbU09c5TPTmpt1yqjDw3gQ7k620SAe7bW0j70+2F
Je+yAYaN/ew1fVijV/eKMFLuOseYdy8/2nNDUcDTKZBQ06b7cDqU1CsUJdD2Ap4g9d2QASHTex/r
NS8pLgz13Cp0t8fiEIEqed7+RNcXAjmuEKSatv3KqpvmGpnfZpcCA7xJGtleWIbbqj49NrmLKYrA
UNnImecYP47rpRBZzaOtOiXBibLeLsP6lYyvr3aJ3laxBisxnsvg0g54emgytEmPACYu8ce5DyWA
88zs0tLYY3SvDjUOJqHE4ObChD4/CvsZmSPU987LPmuvLa3hZwZuvoYd9QMVJrQPLvmbPbdC6IGS
CiI7BLntbIU0g2qQL+W1ba4AsLyWFevOBhMZu1UXHui5FQIoh5uXxAnEytlmRkrbgFnWGns978ow
T2c3VmIw45TMP+whEV9IDZ+JP4AHG9iqIePlIDm1PftPG21D6a2Thsx1afTZa81HMMjWUycs8GTY
VSwgEVroicdukJhHvdXXK9ts20hJr4uSqZEXVuzT5+fjkPsgI7OJup23TpKONJWmtr6nkuTultof
QPEVmLpBG91Bt3r41b1/OtzZtSD12hg5gvA97HwoUHqb7Sfuyz0s4/cvj/R0pRLvs/E3xRjisvMD
rUNJoaokI216H4egTaZdacj2gvXM05VKK5Gbh3orGSTMtNO36XcSid06WBGb6+QVIXm6l8A/ryi9
XWox/0DInx4uINGQH0I/FlgQLajTsQLZVinZpr4fhi6xokmfk6+rNB0rbieUf8JR65IinspkJSrD
Vf0mB2ja7FNVi+Gab5nSXd2ZQjtoSdGMCBNq6s0y+9aX0c6tNlprb40Fnn33rZgGiYHKCha4d3uF
Sq3M/O6tqQ3fnHxsPuAVlhth0gzrp3xN1BT2aoASKUbNpEORT2X5SvgTeUBl5K2B/q/GtBQK6Ovs
1R/0cjLgu1mT/dXpBs7geeu3xL/6+l3yeaAo1A025vrZEYKrEz1Td9T3c1f1BzVnOjmqEF9eHuUZ
2SzO3K2eSceCosi5+oEgOIWKhoZ8Mmv0fbNJ3Eu5KgT0UEXIb51m0XJ4DtLJY6zMWiim/ti/DvLB
ouaaWMttpjnTTTEk/at+LRKYgeCsLiWm2xl2unBYN5S8tsYKdk/n4IsV0lOpGqOnojyjLe82IqL/
4aM5PPnrHM+1ra2ho5m+fmjHErvOJAmA9Hal60zUQSa7jwNwoTeURJIHp1NZtZlj9eVV4yZWdfSC
nhgh71sLbEPW7ZzOQybUapvsgUbxGBzSzGEAgYjsGnYWzpFQsnyImTXYKxmSzEgjBILQtJHd1cnR
6qkCwnw2zXtoPutt5nXeW92ecSDT2152ceLhGBaiViZkhNrksDNMxEoiI3GCOcxrfYTdNZrd7ZI3
ZZTDV4UpXBXyoXMk5q6drhlfMgKUu6zGceW4VAvVGxTmzZ2P9nsNZASkepTk6BGHnVD2HJe+M4y3
VlB1ZFyWQC9F0I6kEkxZ/uUF9TSAAIlDAAZqAUSTfa7cMelFZs6yWPbW7MqbjdMaW5Oo7lWvAWip
AgEZvJOv3GK+JDz79LxkZPAZVBBJHJ4wLXBLpQ0c0JpXjj4eTWCpseXL8cJafGYUskYLdxVuPg/V
itMzjCDT1qacIkk/5BNSsivWB/bs/jJAFNOKbe9v7EsCv7NT2XBaD2G+ft2ndZ/duGDEosyt/P/g
WX4e5Sx0KFqo4pZSK+Sidoirdqn3gQWf6+UV8fSG4VkAfRArMGEoSJzO2OQXk4byFTNWyDasVWaF
diHXKOWEu5A8/rAcPDsoANKBFeTMtMjbzpKOtlTW2C4muA57oLgg5qr8pMiq1HWpmSsngla2t92s
p/JGKxSsaWFN+Myk+lJrYW5pvrvrV7t/aBox3ga+LZKDnSzth4C6t4hUo8F9ayAFouXVBloYqHXA
tK+W5n2fwJmNx9bIL1WRn9lRrLatkrAZL4B3O52/osAgaqE6ul/8wr9epj6ljdNtxFrdlJH0O22n
VQsVeSG8X76DNlQdA4OxIog5J2KVcspxxMl5damtx2UOPZ4Ssv6fjLIhBjewm0+qePqAKbheL1v8
ZU8iRJ3VqaZYs5JL6cXTOHEjBpCv/QuZcjqK0lUFidGGArBY4uPqjP0BnGJ5qBEAiqoA4bmXl/0z
HEsqfDRqtioGeMHzwHRa3VIN9GL3Fcjnm7I3xzoysvVTaiUIb7O5w7khGg4Ww/kIWyp4jYt8c/DA
SoaWP8q3Sq7dlV6nI1ZgeDdoo478W1aDaZrM9mirlgi8yb/bvS4+QB+SF46gp/O1nT6cplRAgC2c
d5LdrvEGvbXnvbKNaT8pWdyKJXPfJc5sYuw7uBcC62dAK1tnC84hwpQoP9hn5wTBzZig7DKj+RSA
4M6z9DoTXXI9m/oHd7byPSIlEEjQPDySc1SRUdvDXdZYH15+b899Dho2W9C9deqpap4ulHZJclef
+wnAqmw+A9sqIQfR/XtdN6n6Q9MoygASmCq5s9ppeSMNT3n4wXkP0p6qS1IVTw9PcrtN640wcONC
noXMc5k5LI0fat70FC3lDbcOQnNxtZTmL98GwIUoaXBrb4hy5+zO8XKBaVTJUOM4pV/HRRviDvjO
hXzjuemlek09iNhg45afTS8+WIE7uuW0p8D9HlGdJCpHurXLimDMXN6uvXM9e5MdaeZ45fT575Qb
LgHhnklhSRVJqkiriK0BRZ++YnNxvLFcBMu6QEPJYSXhsWimr0rbakNqezVNgMDaz3Koon5auusk
x8uhztI+qrLRvnBSbAv79NLi01CxortD94W0+vTTFA2lj1Fzxn2VudbbpmvWeBrq9AKb8JmVhMY7
ampbz5Nq/dk1YrQ+9IiOUbTWbBHiT7t3/eoOeahrVnfhiZ50XTbK4lZs2yRJSV3PaznTBCWceLqF
zla1eI0GVfapbKzlD9fMBBFzqtY6dJFQHghZmwG1fPxnzKoa7B3c55xcrq0LG+BeulbhkFrTRyVH
Q7vGTTBXKCWUkggWJsub2tfrtx4KP9/LscbeSWKIm486SwbnL/dSsnR+FW+PRQ2O42lrdwDOPX1T
eiM1G90wTGwAm+3IOv0vM9LM3wZpYcPXC/9NmTjlV18r0iu7nrw7u9GaEBlnmkcZMteNPaobVXnm
EuaFHvBQhncEfgtCWsApf/kgO19W24elDEqFBrjRBhg4/bCqaTQ3mYd2P9nSi8S6ekQt03ohuju/
JhiFtYSICUVr5KPOm/aJpzaBgLzdAxqDJTqQ45SiqcMkW75KgCQvP9MTPts2HPVdiGVg8DcU3OlD
EYz5vdhQTcgXf3NSt9+vLaGJYWjNtaXm8uivTgemsrXe2LOwj7qOqWlQ5dqxc9rfczVxm5pptwtq
eB7dXHk31axfBYO2XDrnnpl+k67yhulFx5v+/+knLUEpi5FodF8LV9x7S5vdWqUI3pi9q64MraY5
1FuJwohC1W+hYy5vc6/eiv4LEJXczhszWrvaerMG9iVV9Oc+Ggcw9TKyC8owZweOXLBDd5qq3c+4
tMPis8S+qNNLtg7PbBbCH0aBV0B96byA4bU6jjBJgw/1osp71Nm7O2ymxmjIpHPXJNK9Q4a22Al0
dS/koE/woKwSnARwUQJvDhj8nHmVVCbie1id7Eun+li5dRCmlo4Oiyr04d2MQ9h90sF/tbvkS1O4
iDMX83Th/Z8ft+hIUrPXfQrpUIqosJy+fjycHXPyrHE/rriQZ8rtrltF6QoljUvq4s8OtTWqNsWi
DXh9OhQSqFrW+8isrYX/2BWLdbXU2Se3ai7xIJ7M6/ZQLskAyRUZAWqgpyMhFV5XjVeN+zbBh1QX
uPJ4RWG9cxeV7toCpZYZ1bw4mUr1vtDlurOtX+YS8BlIirfILCCUt86vFjdlto0xGParD+jCyqqe
y6K/dHg+M6db6u3bVF91fJLP5jR31gDeZDLAdJUFOMouiciQhpuK5D9++Ux7big4WQ7zSj2dDuvp
pIoONJ5XuwPQk5KTzE7L67pe2ut5uqSFd74jt6kDEsq+oFiOGcLZmlwda55ESr9deLqMUo02y+A7
xVHhmh1aq9W9xby33wMSumSS+cQ3bBsaPSkqzVwVtM3OHhK/NktNjRr2abYMeIZZRug0A5z6IFWh
IVZJoVbI9l0ntuRbXw/uAPBsMFRzs4igOSYmyS3bzdlbVlVgb2iv79tE5heSnufexWbAvgFtNqjN
9vWfexu0MBIBnnSvTyASXBTqDyptxh1YYefCaz8/hEFMcAXwHqhZbWpjZ1kvofwy4C3f7oO+0aPF
JiAapuTShflD+ePn4JJhHOpi1E03uBu83NMnouAJPiKttyr6XIhdrYLmawKwfIW3nRvX9NdbGRWF
E6Rf5GIqI6SWnWdoalpTggyua8WiLZYKlTyr2OmlMA/TlBp96LQDTJJmhMIeVnU5QlSjxj4DD8V1
JdQqT2pwb7vsU+8kZEU5Qv+v65xCM+X13gFrlausi0pX+t/5HfqjYw/9h8a20jTOx26UtFXhwIWs
Jg6aTtM/Dk7fE1bkjgBsas9avjMr5VT7IHEQ7/ClMbxxRgNrXVOfRyPUjKy+abVV7TtZOVHLW7it
hg7DQHoFaR5l0OqasGI7vOrtEVOPlzf1eVjEtCOYut39G7Pz6fEf5PZk506zL+txjnWraA5TEOLD
1BiZd2Gs7Sw6e8WEX5TvSdYBUrlnrxiNkAVodtXsgbiquArMJEbGtwBaQ4u68bQkRvPz0u3+Q//r
dFQoai7eq1uFiLjvLIgYGiieQLsznrDTgIdmdlnElas24/FxDV45bRkMNAWnHKxvwpdROFT6N8cT
eEmvC7yUzF2Sr4jwrNNucbPlvh2K2jnYdd+JvW2icJuoxC1oTJVrs5vRzF+u3EBlbxeIumOoCVjc
u6ztEzOUeDvskkCglWaRn8+RllszPkIkf2ZMmxaOvVf1KaxoIsZh701pViAUYeioz7P+ixBzsHnd
TX5mLVeqmJdvul2N9Jbc+srebC0XHSsshrGH9xqbGif5dQxq7gUHlsnLK+dH//RkYgMCM3YJAnxc
sUSQpztWtr1eaU1XUO/gdeZaTt+0Gob1dbY2RQWppC5CU1eWZA8Voj/2fWP1VMx67etaIkt1pa9j
/WgNawa+jVJpOFQVOk2LyD0vTNpxeDsAHX6lG2O7C7q163e2kbjGAcUr5qkarWKCzb3ZN0xyqavX
Lz/ek9ybY4jFslnBWAAAeQGnjyfEYPXFoLJ9jx825KTRHtbYtrT2dbIEmodXZBY0UaEJ7okS1pyK
x7kJyqiZIY/tat82qFQn9Z8h4399m/93+sjJUi5pLbt//jd//1Y3C8Bb0Z/99Z932TdVd/Uf/X9v
P/Y/33b6Q/98NT6qflCPf7t7aLq/7Qf5/aHPann+Mye/gpH++iTxQ/9w8pedBGi4vBke1fL2kZy0
/zEcn3n7zv/bL/7t8cdveb80j//47Vs9IMTEb0v5WL/99aWr7//4DXDxT+9q+/1/ffH+oeLnbh7l
Qs3uz1/1P9//+ND1//jNNv5O1wOcpkc3FlxIwKKcHrevWBZf2eBnBGMcc+iM/PY3iZKt+Mdvzt9/
9K85lvg5gqhNRgiG7PYlzf77Jiy0/X/OHnp6iDn968FPXta/X97fKLa8xp2m73iS7bL8957hBiN8
giHhbJhIWoXbx/v53k6Eli0Ik/7uzDIxzM8zwh0u5nii76fPwVw2ztsAdzftShuH/DGgAuyBLZGz
dpsgrQTRwfZXLThQFBuWNMIGt18ulA5OA4s/PyCwWir4QLso85y1WszUqxsAId9n4SKDaWmAI7FB
L+UYGfPQeIefXtxf8/PzfJzGFuB3KKESUfyAJ236fmep/7jOStlDkYfw/9LY7tbyYzMXzZtfH4Um
C6rxaKVs6OnTSRdiKSzcTvIwXVpmrQI+XkpvvMCAOQ1a/3wWsEjwJglYYQWcnRfUd4IUeFoeNkaV
70c4k/fBLIajdB3UBYSGQrBoHu0uXS483ukr+2tgsK3AoakEUwk/fby2DcZususcMk2KfaSxTFeq
04o9FKtLqKvTaOGvoWxaplD6sCI4z+BWicJ6uzXdHQPn+KFf+60/+zBp6x+6BU3n5ff25MGIPDkL
UEUFfk03/Wx1UIsrjRxYe1gs6aeenv7Ot7vHxTUuWStsC+Dfu5LHQkWHIQBRcqFtPeHTGcz1olB2
KzJ0AgwtNnPs3aiR27vWxTHXISG/CVSyXAjhn6x9GM5b6k3cu8Epg7O4OrHHLKdsnuEpqDChX6dm
+MMYcnGJdPrsOKiIOVzS/HsuHzhS2g5cbNrC1Rb1ZyexaoAATf77y+/qh/j62RyibEXJkT/UHn+k
5D9lJE6eL2Zvoslk5/0QisYE4xWMNuJdxftG2XdlWtOYsw+dSqK2RSmiMo6FO16ten23BAMmO6q+
t9z1wjX+3NND76YvaZK9PJHbGTOQCAKecZivjrwyHGg6xZhcWkDPrNStdAnkgyenJXP2LnU0sv3R
Zo5BBE4+VIx6tkO0yrDyKTHpvBR6PdmGm/IqIo3kxtt1cu69baOFpPl5IpAWTDXKpv5XY/RvOt+5
TnGmunBGPz8YLjH0XMiMz/sgTk0MaLcMNtmVPFar3r8hZbHdsMDLfpcAmbu0lJ5uR/paFG7AZlCb
Z9DT7UjjjvqnwXYcg6m9z4X/uTP866CeqH9ZLtL4B63/vDlzzR0WAAltCKtYIhzd26jE0ia04VSH
i8w/Cq3+NYbLdlRQkNyqhShGgRE4ZxGQjRM1Uoik2A97lI+kR6ZVLVcv76an62nrOzELmxwWLbWz
9WQkmYDF6omwpeiy3MyNQC9/zMtkOuBuk18C6J/1uv56qs1mj24iZ+D5AUgKrbcSW8uw0VVXXY+j
65YRpNTiD1vVNkoTpLufcyfN80hTXervWsvXPukiR9NEJdMluZynm5YCoWlsARfFc4qypwugH2SK
LwCPTz4wdMdpBL1wnBcrNS/cMJcGOosM6nwQDmRxEco2L481YcLOMNSl0+FJZMCa4XLGAwnDHASw
tk/x09FoQhG23ZHZlXJEF05JS5/Rm7Hcj9OcD9mxN+GVXdk4/s3kPWAILzzlc6uJLAaaBzJ3HE5n
11sNs2/Jes7AwtNWXJYF4vipB9QMH73jywsXUjoPc3IPbLcA74z+OGPyl9OH1Tskj3MLQJdMp649
lsYIYNJWAf531SRTPR4yP3hv2nPlhkndeVgPzouRcjs5RvDdSAz/Q1YlUvNDa5Jjj9UiIknLHNba
6Ne/E9+36LKJdPDuA7Vxs0IHq785JN5KycbytU2+9M0yGNdaiaUiCxpHrggkwly80Sacg6MByrcO
PjLj4pFTCxEoTPs1kQddNWCpYHpPhRYbi7P2cVLr671o5tSOBsRC/EhbR4WLrjm0/W6c3X6MJzVb
h8qHxxM1Q559xyM56GPZaal7Y4FXTWPfqHrBR+iL4tAF5MBhX8naDU1rscZIBymh4p5GfnVQga/a
a/a585WAyMJBT5XKPFS4/MG0aCvHW0LbGqfSDefSE0MkRkSEtBRCd2ZOyZ0CC5GWbwTWuyq4AZJh
q/wLzUvcxMOpFMUYhKOoxsA+LoExayISSvmLH/taqoYrr076B7u1+tdNVWZvMCH1+qjrqhrKlqLQ
HSEk2ywxhrvruyIoWuxY80b3oqGRxdcR9uR3pTTgrlZRbE6Ji5dX0Ygd2usCvsGXrMoNbv+hRtdu
YLdl16ZoXP/KKJVf7PxZZW6czZbIYnsKRnEN4DH7MmoupM9VEkQJbGUwkYxG4kD1WZ/stgNEXmpf
OguFXy/2mTYM18YAVShKtHZ7nUwpbVCkzzX7dRpk0rtuK7VhkijB5fGADbob535SHoBt1k2Yy35B
S9ew0oe2qLolTOykKrFUhFy5C9Iya27E2Cwfbafyh33SUniJhzmxjxg4qoTGTV1ZZWjUU8sWL6gC
hY3VGHM4QDevwxziz1uhJAh+zVj8V/g1Bm8qTP/QBCv0tei5XhF2i9VkNmUdehgToKrv1ZoThOuq
qVkSTlGnZOBSlqw4b1Kf0sEAcCcprLyBNTsiywYa+bbr7CCLiYcM77201ll/O1W5QjfYGkRwaPBp
LIMw6NNRfpw36ntjpL3+rvBnV+18U2rGgUzU9dJrG9cO6d/I0e207CrnqsquyGike6w0lZfRJIay
Osz42L32ND3/HRxuL+7qOQtUjMgfhahCK/17YXTlxBNpK2Y8tfTwgTeMtoy6dJVN6CxTomFm0olH
B8/NKixEN2NnJsmxEEB0Oj3OTbzGQriGK7YEwYjpC+cDIj0FApuw5M1+6xS0K5hXV0rKaW7qb78S
fuoESDVn6obW6BM2HCJKcTNVc3F0/d60Y7Pz19tcm6Emtsi2CCCSgaPihqbKK3K5Otg1Xos/XV6r
wghbz2BBoLxb3rqVXJOwl6ndxElTNvRopYVaNpL0xrLZNy5m5M6Zr4VV1q8PkHSdT+Vi2NNuFmN5
laWoQsWjbPICUQmt+SKmaQq+FGu7dp/sJC9F3JtJ8Q1RZYNdsCrXPLipLYObWlHNvPaV13g7Wl+V
2tOxI4FWZWV9HZMeWkqLGDI1BYDFWpy4ev5N+EE5HqpF6EeTrEPucOBKcx6ncKEs2+aMoQ+d8Raw
V+shskthxQ09NvQSkZRAk8B0qbKixs3ae8Rr7c8UTPM/EIJK/GjqhnWI0rb1rFBURvW5CHSgEFNl
gn2uLMkpYQkAHbthGsd8M1Gfi0jra6DiNVpsb1N8qV3K61bh4OzT5PZMtbC2onFJRXkjy75d3vWu
gWBN5Fd9ax+wtpIN5hy9UMa+K5SOF/tY5oCJpxlZ4NUz0ihln63Fx8kNkO04EvQTxO7aDLILb1F5
1tD3j16eOOpLJRqnb8HNK0MsrEXFDhuI5YfX85iaV1q31l+nFPfWaE4cmcee0xbFtagdW3LilPOy
Q0FQz5pIUSvV5khZ1eQ6MYnIBLU0MHHaaP+MDf9fVACbR/muV4+PPSXA/w/qflux6b/+VV17UvaL
xMP3n6t+23f/WfQzKe3xD8j7rbpGkEW4/GfRz7D+vnWbOep+CFduP/JXzY+fsQGP8WPAv+FybXHM
XzU/7+/oP9E+5v8FpFi0xn+l5MePnkREG1KUo4nKIdkCf1BHOY2IasBLdmu41wNS7KBsfCOpqNAg
fdVc+RiERH5hVpqOpklfFe+toBZvMlh7mx4tkmBD0haRmIs1eB8YqWMfXQCPiJpWpJU3K1wQ/aaW
efvW9FZUq90UR+R9brcOimZcGygE6RxJaCwosMUfhDHAhsNb2MBhOh3zzIrTJkVkOexLdyGHcgea
UQ7ZV9ddOVOhV1FurUqLZxekur3pcJtR2WKcTMF+ykLh1/K1yNA0lJU+1OFs64cusyxxmDRThsjq
uOFgywVvsHZz0a319H5WmtTvt0pFMoV8Kh2HQ634TCsgqI5F2RvuZ1+W4iHFOCrWZnjQcBGk+Zq+
EmgY4ppa3Tees8aqTD4MUiyNH1agezon1FbH0D5Z/IqYSHex3k4DfnD33Oa19lkpN3GtKA3St3kl
O19FfFCKjVyfQ1ve6rWHsXmU0D7EHVD44q2uLYNJ3SAxZPN9zpz8scVkInciHxEysjFd2um7VAS9
8xYrOVt+AXVZg9pdBUclDezvPyBaawx8+3fRessffbnY7Qqzn6x+p5rSfWUvpX4EepKL0LUSfPu6
zhnufO6W/BVFo7kLtc40X7VdlmjH1RWYSmNrZywf/FqfHnPToFRaJq6gh5b2k+fvzDRt3rdZkFwr
bfFinX7bUefIfyPXqThOizGGTo9rVNjl3bzDXExY75ap6vQmBBFfzfss89BEDcuG3o8doTFdBXdB
i8068fxUBZ2Op4zZgZUQ5Vz1ZZjSobdvaiuYUK5z6WbUhGlmuxgh+D5FMBisTSCwM6ftQzztyaRh
ftPKKcPBsUtvN9u16d/06URiBGZkxpuPrLjbNfXkajcDZILyMCeu/9pMene4Xuc832LDpsV/LumH
Me7E0CtaUPgkHT1VtPKqqyfnoztR6s00SDc1+j6HsadtEFZt4407vXGb26WqxL1WVd2+d2yXlnag
qnu4QgvQkGTV7girPYV+jbW8W9SCr2jN5XCcjXp8k4pmeZXjb4EDzTJr937XDm+mGohcREFC0lxM
y/SjoWnyaHJTMFeSLbHrFthx9jg0dmgnqnxn1sHAFupFe9W0pv1mNr3mIZWp+yVhaanIJ1nLI0In
QGq4RKxOVMpUW8K1rK3myrFkVcQ+hrNaCMsYn8OsKwrtNh+K/pObOOL9vLT2vV8w0wrcatL1V4sp
uqr90A+gHufvwpzzBH+EpLeFV2lh22OcuUyQe6a2H79xKtjWsINU0CK4NJPSWV0aN9U8sD5D6DMB
wN5Aydk3DhZsIazfhDGl61fTMEm3bkRn6/27oMtHAw3NQLh6hKs5hBQY+YAqq6sCes1Q/9GoyRpz
wIdF4ok8xog4m271WeY4RYdN7Y9K7mTQT0D65xIMU3WT+Fs4h4pTO1dtOBlzb++VVHqLYLY12fsm
mCR9uBm0pROuvV68T1Kdj3lnoa45TR9JmfzFimyCKMME3SFK/ZCRsJkkgo2doigymokVdh7Z+oca
AzmSA2m6k3iwA9ylPwbUJ1wEvuy6eO+b5TTvB2Oo1V1Q9Jm6c5NuzXCiJzwheYDeN7xWqGERiSqi
yLAvpiqWyphocaKB/TC0DiYdRAnesQrwYO23Ikdd69VXwcsN4VlpIVUC0A1OCXJwLLV3/oLGnBQl
7kdulRd7lJbQqjEd2sMmv+hudVp17RcuJEDCr3hBSWIHmUWVwA0xbzgE+LEfvXnqvljWZEaVMpEf
16x1iMksq302jETeeieNw1wF5UcBCPlV2i9IK+mQvHdmTUhu9aSUlfDsK9mX2qvBbaZoUmYBSFS6
h6VJfUQbpywN22V2wGgPHvjkSsTVMK0xTPHqqBANvg04zrVwbtflfYG46RwFpdPvqhymZTJWZA2m
OZsHU3aeCu1lc6y1VH7ITGF8cIrqLbXINazTarhuBv0P19aM915DTQ3yh01NRynrKhCN/FguuVth
v906B9xZf++NolVfRcpJfD3k49h+T0qrq+9ACszGriDrakLKfN3H2RxFHhUkdgv5q+vXGYCFWqYi
RPQ2uZtVaaffi6zLH0Cdmtpndx6K9BYGgvT3CZLcScwGMeGVsWTCLjUpdgRpNvmRnXXyzewtzSFT
ermE9YANvVuQq8WoYhhtiBKgXPYZknjgQHESuyuztZOxUXCWttXSH3Kzg6WtqI/MaZBr4Eaq5XXv
/B/2zmO3cixb0+/ScxbozZTmeCcvxYSQFBH0ZtNsmmfrWb9Yf6fyolEZ3ajCnfekUJnIiCPxkNxr
/XY118ioR9ULZ7YCb2+LsrSLaF1cY6NUTYXcJLWC1ZNiWxqt+8MaVzUUk4kVUeXpfKh64ZzivLAf
B/pAqWrH4tD5hlnPX6ViTKcMgcjnNFPhiTxygPpXJsoYVmspnmYU+wibY4RR0lb57nd1yjED8J4V
63efgtNc4iIhWHBhkKcbLcuWo1ESWV61kBcs8xmoraOkv5fVTJZtv9b3mst0oFXhL1Lg/4/Q/wNo
+t/N0M//63/SL7D8+tc5+p9/5L/Yc/MfdwkwwPZfNPhd8vHXIK1b/0A2TcyCSyA724sNrPdfk7Sp
/4OQAgY25lwqUSEK/s8kbVj8fYRVkayKwp4mJPO/M0n/nYgg1Bodxp0r5odD26n+Kep0gIJtziQz
KNr8Y0ynkyzpFxOIo+bp81+uyv+Dl2b+/2Nov38YTbgM7WTyQEL+wUEUY68PtbBkMDRKtT5VeUuw
I+9E7tFxwHDj6+2sa+fU8vLf3drV7rbCoicjrR/dndpXCm2IFSwq4/4YA8+4YrT2RZLk/U0Xllvv
2BuHlKzDolb2oifg58ghPYid7SDHR8QjmiuiGf1k9dmQXOo0z5Zw8rpZHFNrScRmNXVQAlm5yRLq
A2LyjaaoFRpF2qaiQugrmsWuvP8hSwcTMYmdLbYDm+8tG2yHIhejqHn9oa4uGCxEVe1gPGPkK7q8
LsnI3zTMtSRmtK3aD6/gtAUKo88uEL0jTGaKlEuRj71xy5vERS9WkErmY5/0Wl76yRhMekkvqdes
qsawnKuEPFAAq5ynGSE7ArEGJ+CAVAbLsGoWAhd8o1Un2cLYmWE5onnl1UHI6V736jwOcA4ChQGL
jUXg9prXbdO1yQZfmxR1BkviSySlLfcceLcxeZ2Wca33ayPNN5RJjFwyUb6SvALfVx5aadkhph/O
9ZWlPcXVEk1ZrPl6j/eyNOGQeGfzNxVxTRIknyhdZ0unbWQqtRaUWj8Qszbjrhysi9c6j4mdtqEW
D6+eYiDSUuE6125A+qW/p6PzjHHiUamHIuoU/co9rp/7VnfZ0OqH0UlICDXVoFJ7L+DW3yOSs/Ze
xQaXMSf71OKgWeBn8PNMHDJmYG9Rs0ASSMYLt/A1AySlEsCKVhZgS7vKedpJuU5hNpk7shK6sCim
B91Ij5ybWZjmysYdyikQA/5FgkHcEFgUmCr+GU/DHanHsaaJw6RKCLa4h/Gr9LM+W49mrfO76cln
2uv0lCXUHpdtWKBxC8UaV9SV9Rs2zxu4SJgjFglzTblI7S6A7h6B+C8Fq+Su7YfDXcbIFMfc4/RI
7/LufBe3UKZzRqHHGlkvW4fA4HWpr9rKT9A29qmx5c3S018wo0ECbv3cjfLJGNXIqpfLgmOBoPD4
BUf7UTVx95v5GrHsTly/eD/baxwukIZuqaa+7mQUAS+Fr9oE1bldFjTDlAU6y7JN4ek+cWbXr4e1
CzRXsfEAVzWOWiqayjp9M7tE8ekNvkp3aQJnUDoflj+8r+q1An+heNDr3nxxMpFvqav61c8w4Qk1
gaFLLuUd9uvKlcB8kOG26M+IRZ7tomGiEN5x0tcTfXi3Rk8WkGgnkKt6mWOG+2qxJj6oMCk0RHmB
W4F8bBBnn9CEVx3ZWZi5A6LWtd+65ehb9vDOD3rSXX4Vb1C/PaWIBFHPtzVLf3dl/xhX7uprntx2
wgZmG99tY94NRiZ8s4Ypyqz+K+08TBCxMW5GE1Xk0sQUGnfGWfH0I7kAaqiXlQdh1X8ZChRaH6/7
nMHmNLQClsnOb0bbgIG17c2r4uHSkePvS7HuRoUYViN1fmFgwh7jNselSB5JTeBJnO2J7l1r9U3B
sDxCTwRNvZ5M7N9BpTdrYBjFb0SRg99L73UFshi0tT46Y/sRU+8SxQDCXdn+ajKP0FgdmR6lUhs0
uxGksuJLEiT8zvXCMoNe7h39iuuBf4N3vU9VpjEyS40qg2twUDKUo3c1e+2Q4lRI4uKoAhz4hTdE
qowf+mI0/RVOhvupeshj7F5dZlEcb9E4XRjWa+ISv8DIlwYtai6/YdneOML+oVnyqFuFe4vxdEZD
WxOC1jjPs7CdfS6mnbCKfS/AkodE7PIUTH4S+2Xl04zOXgK9MLNASbX1seCYJtmhOs+1iLfFmAdd
Uzg7bc73duX8JFmX3qxp2Sq4E3zpJEUEZWQEBqttyMviey21sK1d3Te9uQ3qYhyiRJDrxT+e1J7O
dtOU+b6WymF2F35ShIrkB4tCfU3v1RWjAwuStFgn+oxGi/ihdJKLXXXfgvzHuJFsP1lqRRQLR1Vv
Zb5DbmOgLtlzxXTKiojLa4IX6yyoCfKULr1wo2XpnMiu0pkSD7W+cK83kaZOnXaey9ULtKlXrgiN
+tAb08Q3ylz4Riv4XmWxKXGuOJ4yR13M5oj25NiI8iBorAo6z/ltTDTF+lpRcC4mehllrja44aqK
vVsrB5HX6tFyEW4zcxe7sZnTnV5nD0nZfdA1cm4q7XkwKh0JubPtDNWeAnxqb7UnjF99XimXGl7d
X6fy7JTQiunY+o1xX9mtZQM+8OW16bM+NeavpcI7Ydni6tjj8lCIBXjDyDYcfl+r00BdNsL3SDjY
5xSaxno5h1bc7iBddAiq1o26qdkDmKmEcsRfy5zsJmH9lmSEB7ps3V1upu1NVvl01OzWiAqkChyR
dfWcxJyYI5UxAc29BheKL6lW5xfoGM0fJQxXT0ByabePurUYoZlp55UgVqCofuONbetDv1+yggeq
MvsxsDLSZJS1GnxMUhyz3XgdacuAPV26Okyq+q1mVgvatnd58HFIUlb2GntkXduFg0A5tRS/ruLl
4GCcGBOv26sMrgGSryObzQR5rKp+6uQf9VCP+1a13t2lRUHXrD+StnpQeD3FGPWRjnvdWa8slqys
ME/o11f4ZHAVaEIlrMx8h4jhwOL2YLGhs1Q9UalhRNqS2Pezj/TLVDcfV2/By16pZZCsavnk2uuH
hdcVtbW5jZuy4rtUia5OSFXQZDU+iL7Nj6aunPHAeiHWqo+EJwLGSR1PlHvCmJAgEHlTpfycjPJ7
nOfmos3Zo8XKxBfHyOO5ivaKi3pTT/gGzLZRkFsAKtSo4wkrcTZDqjcgpnztAiTzanQDCxGhuPVa
TJFU430xGJFbpWRWjVeivT4ncz5zh5snW0JM2nG5GUtk5vCHl7FaeE5Isw2KgcOhggSpZscBi0jo
N1+PWuHVflPLn41aRggoj5i5Wfq84tMujOvaedd8yJ5b/MSaWp67VEVJ2ZbfhUe3aUw2RtLYapit
6o6sOXBa42FYq+2im+/zWvLrMl0wyKXB4NKvDIbzObhZw8prvfLbNr4r5i856S+qM3R+5kzHqtOe
ic55rBCPH/Dvy8Cl/jLEtpldq6riVvQ6GTS9+Gih7vxxjfVLww8z76G1GMogqctx63aoZh4yl2CI
IHUVZw6kPdW/skl3in2aUsgcFEtZPVIfUMznioNHw2thgVF0q2Ud26xS7a2iwTRSZopHaYd5WK0/
C7pc37AKNBIrOJ4ZGZiJZ5z7EXPnmCI9DqBa+UtMp677q0pF8n8S6/xdHXVfg+4ObJVPg71AZvqH
miSpdS5fmapBU93xq1zqTdhw052Aq+IkWLJl7oLcivv/oFe8L3//ouy4fzAGdFz++O4tHXfxH6Ik
gvXkSGneGJhag+ieFhMT6X0+iPZeWFGQ3i48yN0cgaYeALjwvdfMjCrX2etD3F7FE5ptuVVEadAE
z3E4mVqt+nfHQwgDTg6OuyiNykC4WsdU5ajGy0N6kbLUhu6rnaU+j12DzCNR5PwXJPA3Wf2/KpH/
76vKZmvTqIacDg7pz2JiUTsELUlnDIaqK197C+BLquVOqXROYUqUnHdbFK4a/fs98w/h1T+/TBTp
pAjeU9mxWf2hlinIKTcSFRGZnUOYA/60xoshNLPfdPNcxX6ny4X4JivjSaqqmS1jXogRvb9fyoB7
nmyXf/8T/V2r9Nfddc8LYvvBFIQE6+9kFRkOFtliBJGN3M1H3FHucS565ZyzgN6UtlXOonFoEqMs
9b9nReKj/wk6gCSgUEL4Z/0hxtJSqmU9ox2CEvL0SyYuzM5MxBdNxpQxQLE6q+2G//7X/fOeRn5L
4alO/SH0Pl7NPz4TWVDnOLGZhGO5HipnV8djNDbv/+FD/ry5qJSCBiR/E9skgbR/FtpZk7H2ldNU
ofbkbcpw3V8rO9z2/tcPeag3zbvpaw8cGpoIVT0I3B0v/c2//xH4tD8RDSBI9V6wiumAdzBy8b9/
s0XOiuckTRzAOBy9onlOY8YvaqllaCD9eZrTqQtLhVSLtCDk3Nq3A6/eys363VK2q8+Ydz+XSUXA
+KMFjeP1BGCkv21l3MfJSM1qNeQMUI1RPOjdmobIPnBrdunb0DoFr3mz3Zp2GTo03q40GPaABtbS
PDWldXAy+9YSU2VrXWgrzWXo9N1QUv9jK92+EUiW23wI4prM5kG6nNeGQcIPI+LJtQs9YolHnlpN
t9GI3zsVP6BVPeGg+V6N6uhKF3i8iS+lPb111nywSq6ytcg3gog/9H7+UGX7Fhv6ITdIW+LtGuZD
HjktK+Wsib2sFOHPivdMjR7UDt9RTNRhZm8bGrlUTVxROTuIb93vXFc269AhjElApTAsMYaU+RNe
v0tLDPaSTdvecQ+V4Yb2zO7tqT+mWDylg/2Zifg0FclumYzHrPGCUWYdD3n/UWkMh0b3xlV5buQ4
AvHTs+1p23zJDpVivTOhsTUnl7RaIAH4j5Vk8FHGvUmHZSXXap99bJOYytZKle+C81XXsopDUv5q
zOaZ97TnF8O6nbLpECM2Dng6Q6WJX2o3oSqjHaI17YMicx5TQ3+3SJeCVX1dveYwVmbp22qB0Gnu
N+SABQi64EuLfdMhbmm9j3q29snKayQXF33J37Cz3WfjXSGnTRbLzwqllz8azaORTU9lDqVXGZHa
az8U29m5vcf8yhcry/Xa9+VzmmiHyhT0rkgKzkw5cTy4TbNBRsQuk9cfdgaYk+QgDzZjGpmX6RMD
5cs09AJeSUEdrHIX2SQhPYwKiMJEFKBRPyfjMm2EgG3N4OW+64Z+pk7VgMGbLa2NRxrGI/jWmo9T
qzBWspO5OofZW+kVrPiOcVauEcIdRk13q3QLcbDFsG3L9bRYmRGMRv+g4CW7YONh8h3yi+H2Rxbh
qyJ6bvmlcjdKah5yuz2ymh68ledsRD0HkYWpQ5Ors0WzaERKome7tCqWa9G0J5kX2zgeVwCKXNJo
P+U7ano29Cgz9BkretJOeTFBx/amGJUHwJnfeSnXQA7K21AOPxpzcAIKS9dAraphP/K0UXWQfZDH
/WxXcRXMiz2HPdeCMMEt7wOKAxYINQjLoK6ak1LbwRAXV65rWDcNTV0ExiDhoW2R3iBJ2BjducQJ
pIGKCgZIsIvMMjs7fbwrKcN8XWbYzWUZn72WE44wo7CyZPPm4psJBDDbqZu8OGgYE6HohjIsyVE0
fG0Yj/0sfse6dajHRAC6NGkkNHhMB5OBl3qPKJLelH56nNIuSPqUWPfYyAMH+STYZo+QNDbfTdjC
gyLS3epCaxlQIjpEd5svES6UZ1KyopKoqRCXuRLE/PS2xIdoy4s1Jx99ofujJradTtlUZW3bmEka
v64fgzWuzXLJxnt1oLXRuVO6Jvts2uFQdkpEqCeSL4tys3nTulpQL8V1XLIv/GBR2qi7rDRvCC2C
zl2P/UJQrVaWG9VrtsLVPkZEZKn2NiKROnj5YHZbsyqV9I3qSrkdJpzFjsF6MHUNSrRRiZqJXBV+
YWi6IRPR6HhbrbJ/2YRYlCz87T0Vd3H8LM/WPcomo4/ssVU+nfoeStklSEm6vH4qncx6hC7ugIS5
6B7vxkRvj5oi6wcxZO1FVbJ5u3hrASxcvJrshtz8S/FKscfkt/0MUanr+bOGXPQGiPxzULT9ek8O
KzwttCbltzKiQYtdOVuhbZCVuSebk6Tjbrg5kL+BNhvq73kFJDlABAFwxiX42+yq56ZgU3ALFIGZ
lfgUJbgogdcVEk99sXSpParkDMfgms7LmCljlPcmNm5y0m81akIv0Pklj27XMM4azvCVFChG87xd
gCJVBwVEQm1R7SzkE7vDdVrKeivKHl9vhh5SJfVpiAnvdmkNWKHIsV7Z5wwmMZpK5eRO7u2u+Q5i
1qMQZz15aDHnezLmhzrRTJ9ZgBzOidGWhMvXoTfexTyX/tAVML5Or6MmE8rBcJHbzdPDIoeTudTK
iEZjaL71ZfhpVAONrphhA4kmpUDYEINuaVk8fHgq8W2zU5fKV5mabuUv5K75coUpXRrxoU4kc2Ny
XhFWu6znj5W2ZkAdKH6vYFXmLyjGYdNrvUipUDcRjPR2bYEoFigsjwsidSPs12UkKd01ylc9i68d
S4NCLdaQov1tKbMPe2I8S1/W8ZwFaIbmH1lqfo+JalU7z5m0y+BRJz+7KfXoShVvEgXA4u6mT/tN
ps597xdFm57BT2y/5H/9NTMelnbqNk0cs3d1SCL6iGcZm61cwU5LV2+uy9qP74koxaUaNVLyhKv0
SEddFay8cb/6sXKiQpbt49xW8T7JyIxFp+mjxb+4qcyUvcQmTvzzPHuPkvnieUAVfej0En2jN2TV
QzEu3Mi5Fs7gVqGLTfLEzTj4bTdvzD69LZKycldpXiWANmm/5AqsWNx1tc6ifF4sNI3t1k2VImgy
ZXpLre5R88YmSCdegJmc7AchKmSx0vHekTeSW2tksfkb8Yj5vFaduUSLsQbmnF8rPQ683InMFk9c
l9v8jcJ9FU1LnAC3Y+B0dQs5POc7T68dBXyzKZ8YRUofNau7TyerfPSqmji+ZVyWZ68xCe9zZbK3
HHU+T5kw3+qRahUWUcrRKjOJPJCubZ17RXjPxwhcPZ5vuTZZW4Rp0870UJ3sLHMxtqwPIgcOlLzQ
tbsjyuB53kmvFVGMwQG2Wp6IW5re4cXscF7HJ1R565HUVSAINY7BRwrPfea9f+2cSRxI221TxP8z
SGEBUb1hxM63bgPeZ6jHwmo/uTQfZEFc8lHfwH3tO8IJ83XeaknvhMKZ8g1+/UQFT++cHWlp7i9p
pfUpTtZN7iBAZuZRqVYdu3ibcF/eT09JX6+hy/I467xEa1Ky/BVG7AhHhJqnRwyV5bJBqC7XParE
h7ggtkBZ793tjtXeGmfZunHWP9RWF00rRjdHeqSyle0eSoRkYrNsjgghzjwhS+BpYxcpYgLS7opP
Tv9qN6okDaTCpQC7+BwSvpwBYQQtFtOtr9owdfFLVLy9k2n8ldjWI9qDntWlO2ByPU06PikQ71vh
et8i91DRkWywgM2E0hoSHxZmufttd7nIw84A+lUKbkAlmc5qjUgkn7xDrrQJ7NVwFq57SwolQH1Q
7EzpESEt5+1sZjKaEyg9uAxOw6zboRpDwzOu6wv6xhczsfUA2m5E4Tc9l3EtIsNCOGzW9wRizWOG
wFrl+n0/6j8mhrDCv0+UxpSvuwYSRt3nmTZFrTBXrrVnZbdxgnPtVxT2Vkt0V2G5NwSAxtkZFXOr
SEt9B64cDqSsE6FdOX6re2WEzICKBfhJVmhk8yNkwCwCZ+0sZ89VqH3PFEvQ185umt01KBFDfHfE
k0osCt7wMyOofqsAV1yH2nig2GC+oOwwntRJKXwxu7e2Ry+DFKT+YU/9Wc6V9BcP8aOhrA+iZlJN
rOJFePnrYGWoi+N8BDM1r06sdkGtickvjOWQdOC/ydT9cO2hjyp18FA6uU5/bcZF/q4L0SLhmT/y
XDqHnJxgBOjyvS5iloW1yE5VwnOEcHvZWeABG9EtbRCjooqmBJ6r17M8NOPG3aD+XwlNSG5L7K0B
gNilUZvyJwWy84OuF06oOW1k/BNtiJs9GqJtwTuPKRsauho2da68rrXz0MiOy01KizeiNkXnh3LK
DfJJax+zfkVMWUb93ctCsnU6bGdldL/uqQSgmLHHNHcfSpLF3qeUeGWhxamXIf5GSGkgbXpaTGt6
teVQtyRZm/F4k1gnCr8daiSoQxlHa804Py5ghbbJYU4KURLDk3JYYn+5aFOOFtzbMl+3u9XIHqAv
/bTpr/YqrnOXR4XSPo4mXDWwzlZtYLaoiVmCrvd+d4Xbjgj6hzdzUmQwzU4AjKceuzlWNouGwjtv
WiXAdl9u+ryOA71pSeVd9ahNpmqb0AW5s/M14NXyKbUepbuqnxvdPCINO4AsfUNlmBEvRFoqHDNy
bc7rCXASoVFLRsiEMDSduxvew+PYcwc0Mn8q6+ZkwHRWrr762B8Lv7PqQG/h0ZwEXeugd7fZ9I4e
usdHs6RVQa+ZHWKn3Esx3UqbqLT76iWgIgQ1YPMYVK36li0Db8nE2M9SReAa1/hVdP1TlPqLpcTW
I8w7A5U5TB+Otui+k2FLG+oCF8RUvRFZZvnTMnw0Cvk2EBTmPsvWZ2XxmgcvSRn0sflHk+WSk7TU
8YbHZ2/1RJBketJuaOvLfTtOBdzrXesEKnbB4zKTHZ6+qw3joieRnzpWfjKWuIpGixl7Gs8cfLrP
PYnAoI5tqmaksdHhwn0v0x+S3nuMFS67cH53OlJ9J/cenNlOCF2xmIWaMQlMhRXdqi8exowtSusi
KlVSxevhlq7e0bLRI2bMNn7qsRCRu7MeyjZbolwm+YFnt0bYMHi/jEy5VUzi42p1pHHWn0ZvHwXm
mlvRgA1I53XgCGalMPYdLPS+7I2DVkMvYSpyeXi7VzKfEVvD3Tyabn4r4JnOMqkQhCUTNbzTeJLK
aG2Tgma2CRhVD0ZvdY5i6sC70/aw2ByQ5tKunMpLH6DqLnfJqC+7WCZPsBuKbw7g8AwhFHzZQ7JR
c+Uh66z9qMjqnbbxxJd5I4NFMfh965gsZphMhHr+oMqnQXRoK5L+Upa9+yytHFK8wMCGLiOL2lLV
OBtIfxImyrh+nHejO9oHlI7sVP1S7zpLWkFaxzu9yb5MsgJ+NsQSEM5ieQcE7F9qp99dvEtQpvmH
ECYwkNN+VEZ3WwmsjIbEVvZONZVRMaV9WBXtM6qbXzESV3/lHRvVlfFpZUUdtO6gBTPUeJ9OTuRi
8EHtRhRnS412L3Rfn5NbmdU5ynq+pkFRNlhML84yy+COPOCBeXLn8coVykJpV7tZjrt+hO+ho+po
6OkSWKjut4LXMcDzNZf0saEz8q4AtT/UZe0wK7oveAx/wzeOvtI0e1U3bymFG8S5Z9hjLHvL/qtE
WE5oYqrsOpixFG+nqbwtSQ7rUq7uzkM/6bcZRCj62a+2BzUfhkLBuaxcetO8gVSLoG6Lay9aGspM
rr+lWF+Wk/MRjpnuVxtrkmjbx0IaboBkqAy1UT3WldwWJS7SlAnwkE5a/bMsa32Lzncv7fx91Hk4
0eGdGh7Vc9nOTzTpICt02drHviXdFpX/sN67W/X2RQj1ZfGcW1LN/pw1aCsxDIUxkvfAMPVnzcqu
Y8sDrajlA7T3D2tgFvKs/NgaM/4hQyx+N2ZHVLqz4dNi1/HA6GlgzdrVaoufCfrvkNaCMC2MlruH
EbHC4MfSijdSkd7sL919zXEt3G2TNJnP42hZOVGwAgyhyb+j3mE59Uv7koryaXWQR4hcee5l+daY
6Y6raPmqxf9Zytvc1u8Mv3tPsOGyewAnkjYWLsg4uEe8ORQGSbrAaHAcgxJZon2SU/dS0lyLFF88
5DQo+E3bHXORnElq3CEf7Xbx3X6UquMtjrUjKVRn1+sf67xsfVwJrya1GEGnEPiVq9VbrVogreWV
zoMXx4S+ajNJL9qyn+Py03TnlzxXt7aHKCszqne7K/NX1bSJIaNgI+XCnGALeiC9ilhaTm10//lp
HuvF14AZ+cbNfK9a5reY2zxIB+pJhvqWjQ6fK98tBtQ+L1gxqlz1k6IJdGE3BBibYGggSrO1hTa/
2gn6h7FHPpPc64rnT9nR3aBIJo+clMyp9CT/CDjbtOqTbNNXka6/eLjNo9mUeQgLVUZJLKKCigkQ
MvehKOUTwXpfngbXPDma3FDNscOEebVnJkrFwj5pzQp7IJwC8xd8Pov9Ju2yG4thxka0Gkws7m0x
K9TZCOA3MKZRNdjFu5dj8hNG2YTUre3MBYqxHHI7MuxKRIvicjvV+WeZ9CfEe5jgymzT6ipC5HpK
w3qWN2FjTSl76wKE8EhVx7vw0PKVZuHzdIVD7YUrHYrlDL7XZPxBDDYHvmOD0dn2dk2J4mIyu+6H
NXffxKZaWzaslbfirATmmgDJlIYe62FaW8Nh4lUc4kKkUrBTby6rt2/EFktbHF8XqzwtqjxBeZ0T
ATxldONdGT67j461vEzz1EVGOX6QQYfun01LteMDmj6EuxiM/EZjoI9Hx1crN72kK1bfnOhzd8SO
2PR8bBW3MRnG0wMRj7o/OKivCAynGahsDoU3veIWfm4wb/ueqE4kAWZhhnLeXMyYG6LelSSmhSOe
uQD2FVh0OiequLSTe2ljA6uxgkIdxyeiPPk99LwC8IY+pbW6LU14wFW6DExC7idzPYiiZ4YiId6X
cW/6xLLV4dqor4PJqZ66OhO7ng3BtAigcr0M5ZSRtuViyk5aNgpkhoj34XlnEBqk5LtZQWuCCuRB
X+l1RtY8nFWjflrEZHFYJu4u0VgIjKzGSbTqVkRtNM9UicHC/KRRb3jHvcBO1hBZZho4hVPTX/pa
fexNTjq/0DPlsMzxT9khftDFWn0R8aacnYHKE4TWkTbFR5R42B/tennUYnyhwhsxano2cqemxRSi
ese0wbRbt0qLTD679rkKPBZb4I4Y86PFGZ/7GCihLEes53FL61enBPC77TXmbvXNzLbDBbM8I6eL
oq9PlfYVpWz/bOOhv2Ejim+TQmBT29XjfIptJBSaVowGc9Y4+fPgFOkxUTkseXNuiR6AmCnkJvMy
3j2McY34snCpBQZ838lI8ZB1jWH6UK5rFTqy605Llz5ms7oGojI/y9xddnJ14x0jH2u++l7P8XdP
VvBeWNbLKhCcosbCV+mWP4sqyTCaAzgV9vSxFig/1tS+FbNK46Q+viJreMs8gvJyBgj/r0embbMI
yuxnlbRapI3i2pJgE6hmru8g5JPtvTk+HHq8EfOi/ygTTeFp5de3h2E3pfNjp2TGnpQsPbIN/ZdX
aHkgdTwjPZ5SBTvtkUVKj1SUIr6jiTeRFgx9ThOhtD8uhr4eWiV5MdnhN0gOCYxd6wimEHWkxsQ+
YpzZin9KXMDFsG/d/WcGW4Ryrlfy4ldbsoRKtDGlp+1xmL7CYvNyNPKMsMjYRKXHPNeRohOO6t2n
4FhfVFVeTHPCspRnTohmyroM2tCeVcu7O0eWzu+tlGumHVpXYFwCBguNpAPhNhaJKrOoCz1wrI6z
ATFeUNdJj1qjFVcx1S92Y028eMtSyUN+NopTulXQe2Ykoglsm/KCQBs0nWpOmdEW0PXolInjuRNJ
Nmt5dc9msA89lr0g0QSqrzuCjaubjbVod0JvL/VakQkV2020ig7xXgnvMdjGTbQwVrxw9rJ2Nm3K
AG4QvrPxSP8jiiAjFdP439Sd2Y7jSJqlX6VegAmjcb8VKcn3fY0bItwjnMZ9J8349P0pMgeTFaiu
7roaDFBIFDIjXHKKMv7LOd/pqIFsJiqLTWsb0BAmMK5BZq4XrB9fAQB81HAVdnw6fdy10bPE92+H
0aPF9LzKnpk/3EIPqm4MIttkNlF/xhlfItF0z3SDCZ8IOMpYBa2RXwZXzk5ulIGFnTJ8siQa3P58
isA2ZvW7l0ZHRuGMm7zqusHTuavyACKjNZ3jI6SqSTWCb0irbfQE1hBy0ybfrXV5wXB0vfg0FT5t
EgMLM6ex4XpNyKGy11Qtb8u60cYxetc1gXT2Fj0Hzvi4ct8GOKyBEZymt9FeN3w7FeVkNn6r1SJY
czUn0nzQJJNLm+2GmD7S9gWxyp7M6nNTpNfzIj61Ix8GbV91TioZMYwYT8yUwR5absgkPUbkja2u
s5+7od15bflQ1eOwLyfUlbzjL8SyN4JUhWOVLvfliieo8UuRbLUm1Mmt9n3knGVbeJkOiNO8guqs
LJfvTr1xGi3Y9tDMpr3Dwg1oqtctd476Vju9ipnNXFhNtA+tKuGdvbJvfkrHn6uh4aVnUlYdu8Nn
Vkw8tbBKx1auztrAfVtb9dAGPUu3zEl4PF9mDE9HOV7QUJ7NevhmbxsBa9u+27DVjKDVp/ABpoTC
tD5dl75A2aluNZMB7ppzWpaj1+XfiFfudhItyXmlg7PJs1Fp6nNlu+d1oNQxUsHjptE9jbK9nFLT
HHrkV3SPG7KMvPhZpdlX59VfVr/dwaW9pR5/LfPq0u6y0xjbeclEha4UFDMqMpeqfQOPtAtKe70K
Ax/xrkexB5HguajNPfXXtMPFdKDZuIzqKnF7ppwiaKGtF6sfcmGY+saAIW6lm8/XcP4Yr9XL8t5L
n4ZgnvsHL+vSR84ottPlmpexce2LshvYzE/Iq3OnqyHIWoz5dQiOwcIfua+syf8aK5k94+rJDuAG
GNDJaYpxDOFJxncYb17r7KVpnmW+behlbWRyrHuHGV3EKoIucepiSRoAVbgfVXNc/A5AA917Hqo0
TtPgM83W/hFP8oKpUvlp7FTeysDJDub9snl7fAP8ukXnxL7azqdhQfCN/SdvYtQxOg4yBjJ4Hpej
44pvDEoHvo3qLOTZeruBKef7IuwjNd3nWAXRbeh0b5vLNkek+c2kxmbHY3REmhYWBzHN+4wstIc8
k17iGP9qQ2aACoLwRXQ+RLuyrhi6x7z3CyTlNd88UEeiRP7sdNYP2eVh0hCgQiQbMjXtdS0oGMgI
VhgdkUYfhd6WfSA3haTWg0nDObhk7lOQqvs0oIgbtk+GmN7ebntrv2Gy5DfOGPyd2h8nyH4QMT8k
1hhk50ZhCyiyF8Jmz6uoexw77wLyQlx67emYFPX3hiyXrRwvpRbVseJ82qGlB9fkDlsSVdEntQkG
kDFnWCTCH2BR0o9i4yyPGtkfOmhNDCx7K0dK59fjzjiEDTAlu3crw1vIpuZyLdVZJawyYVF1hfmh
32Xooa0WhS350OWZmnCYtDSDgHDCN8uynje/uxUmWGMt2fLV5Eutg+/FHh46LlawDzYWsG4RjbuO
9JLEk3QYW3RPlZCwWZl3uXIe6ypCMa2XJLOa16wZP/FqU661rAaDq3pzd2nmFbFd8p11p7u5neU+
qALrMFbzvtp4qjN4n3dZ4Q+70GPVSR16WXS4PDDyBrEMax7p7nCxWesedPcBCIjeT5KVL4SP7YBv
9xxjXL3nc78oMLqeDy0D8iK1boaluLBc57XGj5uMViQO+Zjdbc68XFumeB/y6ZnYDHM+jWHKPKLI
YjV7ZgdM4iEom0NUKchvI4bGuSn5pggcql0Z7D2mJez8CBzfUvQG89JfCnt+24qNW40fAzeaXw9i
UDXEq1tvu4akoctisg4wyP0dstX00cbqfPLZvCGmgTybV3cF0I+19FNUPa7+IWbr1Ywz73gGcG2z
ZiEGGo4o7ZQ6cjWgN4Zh8YZX/6canOnRXRqMDM3IoVzKjZU86hCjqe0brq/oangASJud2gLNW253
ucqcB4kHYNqVo8fThvV1PKDZj/VAcviUdS8oz6+87VSFjNTdbfgy1sPMmox2FW4QW/SeJ2PPBIOd
E3lgjDvPq1ZJxF79hW9t/rnJqVTmuXwKVnlf1n6d5Ce38TwJ1CxryaAEbdFJ7w48hOae5PQTBKQT
yOgseCZH1JiSUDV+p+ySzx5Cc94FKJpDexiDW0f1GFlWk2XpDliPMZeLG2RMV0lo8C4rdZp2ibmc
EwfFu4E5jkP2VlbCK69JiOalmk3jmrEyd4m7fhb5k5YMKPe6xH1ywbY/As3iEbydL4JwHuRL7MhL
7FAqoRwy3wMZmHY/tXbn722frmnvrQtGydn4834Ls7a8XUqr/rnM1DZW33F89xM/9Cr3AjPuA4/i
DqNNyRdyjCgzaKOKgpx4XTQvjeZbjjEXbVEy2fk8/6yrkYe+jSLsDP7MNrwOjFvxNFcvDEe5+tk8
nf6ZTQgvG6AShvkzmSYQ0WzLOcMBbLUxs78f7uxItjgFlXkLxQl/blvXV1qFy3DBYogPxs5M9A56
hfelfZBtDL4q8YFVuzCfq1yW8FMjPnlRwObyvcs3gbcFe/dsyyhSH5YVskwiiY+8duwlMLFdVO1R
Y7Uw12KOKjcJKdebo79mTr9HEQxXGjUWko2QfqmM7aEqxaNnE5cm02DGuz+rsDjj6am57ptY00M5
+Ca4AwMcRZckT4bzO1Vf3sYj+s42TiuOzt0ahav1RoBcB+rAZ7fI13XyBcMGxRDuxINxqJ7ZCSc5
Cvu9i26sRLHRpVRng7MdM1Mh6U/H1X5ygzTK9xg87O1IEJAFZ2YZ5/y68zG5EuVysrSH2ADrH8xk
lD7ili1RGRX+TIlLMGznMI0tmyW9YLVeFrGu1n649fBN1Y+j5fsUV+yL9X1bs5m+GF1U90nVu9K9
yPANy2uAECPQIoeFB4gJBiPl4FgitozQ3l7b6/LJFKtZKbnCTlyrJaCqF6IsmFuLUooH2zfe25QN
q9k7/YxiwRlZAN/LwaoaxHTFeggzf2AhqkYbOUVvy2Q+aUcvxDyqAT1MZVJavLlr513oLjLA50Gv
IW9tFO3Lg19tvns24odOD6yLEbvOXdgGVwHt3PmGGneIuZSS1l93ZkksFHAhO66qsG7zhtr9qpSB
z88in+CyJcNDnnuW3wY3m1/xEOFYRxwdwWtYz8ptRD4qlpHhqqVQA+xgrnF8ICNUj265MYYRpd89
N0OmPFZm1dZe96ILLwv0PT8s08G24PHSnrFYWK9Q7F8XkgXkjqcgqpPFWqb7uqtHFbe6ITt79Mz0
vFmtS7lQImhj1Gch6M9GaLk2s+uLpasXjHFpVhzqsalYg57WlqEG8pZXTJ6JNpjYzaKPwOgfQF3E
BK59u/5AMWJ/5AUPlp2z/JJjUltZQMknz33pvEUMBzq1qLuWJYQHzDZLNSDV5+rc1RxlpzFk9+U0
OKuPxAxzXK5CI1UrEPQ65+Hoy1fLw8kAND7A46HwecM1G8O5OEdVSgNfyLpC2VdMi3fWhTnOhtm3
9IPnq6cy14hztVwtg2s/XWV3QcTV+pXxuuVNw9iEcZsij3g/uO2S0hazrsKd6T6NzDt6lFolzn9J
iu+GOSIfmFx4rvoMdB/6u6bgyTI3dvi9LqsONFM03nmuxVRHyYKtHDMsZkw6M88kq/JVjsZykre6
4O3ELLqqc69YQ2BvhTt9tlKiOR/0XMnrBanfmVvVGHU2YqMwwHn1dEHZULKRGQWHp9BZeTEDWCEO
InAQcFE8W2OMTp79q5tLri8CEo5OG10VPodfqncyAq4aQyLz8ZRaze5jOInaDRlXCUOp/gZvM0ck
q5XnaRpxvThy9Pdj25f9WW4A+MZRp3O0tuFkPXmYhkiacBznjARgdTUx9L0DDzEmQJPrILYRIfSH
KajtJwlGd+HNihybilWdkydsHmfV2neMNBiYdz3TyngQTZ2E0Oyy89Z2+GouTAFdJlWM2QgzaTjZ
SL9ebhFmtW+IbTlCmCyNJVMLdzRnjtjUlGzAFiEW6SDtYjBhzk/cJ45KnAGf4JSXNsTA1FgELGTI
uWfYOVfMfZrh0Am/vRryLZx2UWTa89r2lzd/gZ7IlMDmOTRohstt2/LAbUM+J93667fBb0EJ+m4d
tnQjnrfucOWN18r44gOdE9V/Z7XMMFyV3aKv4a+5nBK4XbSAvAcLJAKkmi7iq0Z3HEc51nIC3m2c
umGRh+4u25hp7jle9HDIG+xjO4Otsjj5/xZ/3zVUIxciBJHioCnhGFWj9b3aiuV9LDRS3nDVd1id
wzCh0q9eWBlWZr/aI2pPYSEXZc+buTfl7HOG20K7adKNbfglxm66gXBbIRxYOjRRIw9OxzbTKS+h
Dt+XVndPSKDIjgzwLg89N0KMQ4F7qZYVZtU8G/3HsfERfCIAxMbnmvA75Cj3DYUdf7aRVBB3If2W
SgQHO5uX1FIP0dC1iBHGoHpK1XjlThXJCvTiVOvjpJ+gIKq3aAQtQT9auyhNSlWR6CwkxApLiA+v
QnVQLXP9kft2z9jOw7ZtlTbt1LR1TH+quX5ge4LaTlidk6BsEu2u7NzlfJwH/yvvOgopI6hKcCDL
A1O46gVpqsKH5KmMT2ZDmlOLRTgJcBfvca760TpzWbXcMIVZ9nLten4jR60P9LtPU+VJDisyLak+
PVM8mSFtfsKE+z4TErD3mcRt+215oOzP7iRPo/uQvWFJZvuAOBxYITZuFWHEHfwh7tmMojA5OXWD
Xt31qp2vHGLnoV4GRYCQypputryakZsrW33mWQRLuiJM+zmvchrMDW1PzKqvxAC84LAV9jbcI5MI
f/BrZ/fETCEwmrLWIrB8FM/DHOSfLYoTOIHuHIWHhbUwaz6m0m6Cv3c+z0PG5lQDVn5QGbNd5ISC
W7uAPNJBHj55cqvB+DUqFlBXZMTrYb+hg9bHivEGX6hfpoktnJf56DgmYoRZ23fS37gvqfa4721t
Gh+BaF3ETlixcjBjlMkLa2q8Lxb01q2dVQVDfbEw/v7195acFPkYQwghuPisL1F3Rd/AgdifYsOS
ljCe6x6UAqmEQd4ZGKKgOTovLcGZkeuaE4bEeG7jFJXo0Ukd5DZjgKB/LHoePi1PaDRHHn9MnL5P
Vda06DHJwjyXgu3+Oi4MD9E7orvqaWayVFNwqzGb+enMClC9t7aHFKUoyo8BUU0CrN67FL3Pqbu4
FdxoxWDsoumtkKoVxdanNosDCGr2qiau8Qz8pL1Ir1ucx0mQa3MQWVCCCu3nmLKBVWCwMXLcaUF0
9662TgkkHTVzz5y0KY7k2izjbsSc2+zxZVYfa0P3nrBXwFdk0jE42C1e9H3E0PsLobL0d05mwwLm
i8xRZlf9eoQl5XYxjYLSjyMBj6zwnGZAT9rjEYlWscgf06+LNU2b2l6YplQvfIE9xIi0ItmOzHjN
8DXFlNVs9syzk/rZH8IGk2LFFZlshlv83zC9RituJYJEmbiJIn03iNwUBfC5BhcC7w3MAPg0fGU1
5LHo2Q+z7IjL3H2ULYtTPWvvRfkOxWVN1SV2BR3dm2vrBmOjG6Jc8id1r0a93aCwkvdkDWdDIibA
vuxiEM/f++hk0x2ovt4lxSmjRBqMUvfBDMf4wplIk577oXur2Bm9qCjAVpAPz0OLSnkI+/KHvYH5
inAVfzDh9a/ZAVCx5wLNKq6xgfTz2ceq2+Onrw7EK7GSKMXC7dKYiu/PltLbQVtiI7hrt3Z+sGsz
XECrz2/Ycn7akD/mWGTk8uyzBerGC2GMxt9j2uADreqS50g5wBE9E5Gyhv2fT/81n9FaY8nkq5Uj
cE861+i7bVaqi8N04A5fmLMsl27GXbqLtEdHGfzyvUWnR801JKrROdTcKQOoWsWY+dcPYBLON6LF
nYvkoGhHfef3GSWXE506N3/2eEitsuXfuFrzxS/LiPsS47wtYu23yppidFniozzdK6jssTh6QpjD
5G+FvPbhF5bXkwl1etjIEbj05inyscosXKAy7fkh2D55QK2TgZ4KTKqP9hBEPGQZ20xnLKd1Kc86
pfnzf54CLGUI5Q0hCWQ0SGWvYzSsJX7PXwcYNoPAeEyiljyM0wk47P2s3JQRSZVLXgyJLIKYtuUl
Ia2VGwDZjRXOHIdAw1xxhoYTPT16BRiHVChM1sqLzYP1fCANjxKqYtBl3Bj3L9P9OPxVEI4cPuK5
nrayu2RE4NR36NOiIp7A6OJuCPl0D5kXuNEZuLJpONr+SQ+58kU9wofm8DIb3wuUzlX5YtV5P0I0
Y1K+G1H3cFej0/wZDTxP4dLbEkLIMvnQkScKqZ3pU5BJjaKvIk4q55M0oquaq84QAXM2V7z2brDK
RiUWzPpX7iGfwWarvWyvKz0zmSJjqt05JIC4sYRD9jgRpEAxM03ZRZc3ZNUTnSXwWeclbo5eSgOp
1kMXDT248ayjsnO86DuEgXJ6hu1Wh3vKIkyEc++jlIJdyp1TkDb88udnODCIHw/VmJXz2dKUwtv1
/Ok2pl+NPtlSLs6RSRA7YeGMIG1yr5o5VcIpjIUSAhHLrDEGVSr1wkNBinayCvzr9/QLaXCEjCsw
J6x1/en4DDk5840hEG0zjFy9dRJPWUMgx6NGnZNe0Nlz+7mDZg+DKKp8GYFkctYzeWmSOihTVEPF
Km/RWaQVfaICzMFwsRrZEJb4+KNZN9HZqG3nG1V++Fb26b4ILTRUOfaak5rXyrIHC6CuBzH6BZS2
5hFS3Syri9HDoe1hFLGLTJ09ZAVbbJxmE2ql6UsO0Tv2QU5E7xSrcQDi/frLtvcfgaqe2pr//Y5v
/afgp/9dINTxZ3sKUBp//1Gnd/P5t6ypv97dCcD6/yoBysWc+N+TYB9+dvNHlX/+o/36x6R+/gME
SNb+HWl1+ut/Eq3s8A8flBNNkxD80zn5ev8kWtn2H6CdAuJcQ0SVUXAKGfiLaOX8EQhOoYglhmtL
6dhYrFGh/8qDIivKFZKMhNAhmZucyP+EaBX8ZsoMCSU6JU7JUPIjT3Srkz/179EAFsF1xdAdfN9o
uqXWZNdswhznCiZe31yhOcDdESK+rvZrtClNyLwe3pQ7k0nIapudaDRbIeecwUSQrOkM2TzbcDju
GmKmWxQbxkQYhdv60dSeB8jRFH2LNMfkL7KaSbQFEgDFuJWrqonRUOlX45XMEYw905oHog3Y4gTz
9USp2UJqcjYH3R/pWscA1dKyd9EWYEIPtgyAT5Tplz4Povp8XkbbvIbB0JsLWhprSBarZZTeQ+U+
k3Zb0cp4RF/FWPhPmJRtSL+5U751yQkqzgy+q5kgbdvQ0kTlLQp4jTUfgRPrzOvIMiS4+tTydP22
2dALwdb9IK46+IZLiyNWO56B6I6d7mVjo/7WMyk2h0xH000ZNl26YxVrQ7CeUhvk3NCuWB0QLyCy
Yf7fYq+/o20Oyb/qaENjp8N5xwbHas0+W+3pVGfmKXnsW9g9EeIzDPxKuaHCcqgpkWCW2+Oa51i5
msbjebp6bYuliV8mse3KQpzEqCc8im4eAE8607cxX4BMRH4T3AGpHW6a2Zd50o8bFDE9k4SJQGkt
cSqJzgVs7lfFd7gXw0Prk1K6AxCGimuo1sUkATuyqwYDw3wUG9sokklzCIS2CmcdO00EM3sQQV8f
UX5RsDJcKYoHPfCketjqfs3PmFkv47mZraCjXSv6PK5dFn37LLKJvzMNR/G+Jg0pw/+/MPkfOxjc
mMUQccXLInV39Pwcq4pHpoJ1BDMjpqsSXvh0lSN5rg/K9zud2P6A+gGvNBN//HTWW8/ao/gIDfCP
veJ90FlYUVfspO339r63y0WdZYXDVKzWSHripne2dg8d3Cbp3nHEfGUKBRkK+jDNQa8rqIQ9xpwB
B/8KlTfALmnvlm7J7RAmKAHBWExW3ztkdocgzhhrLC6Y8lived1PqBtY/PMwZSmXX+UdKKaHnKns
/OxVslCJ7iazvtd5USNZrBbgGFjx1uK6bFI80Wuw1Jd5PsnlJtMsuG6RDmNs61c9hoduw1nD/Vri
VJ4kC5sv3rfVHiMefXYycgN5h9EgOMd8iMT8ntVAQwSuOFl7FTDNfK/N6lFUqmzKz+0iZCo9EBmy
JbVv+urGG+ogvCV2nu2twnFKEb1l9K8Iu9mbIm/2vlggTGvilnlDUKp3op4w9B2d/ZDXKOv6xSf4
svSgdZ5pZxLFMQKu1cYhcoDhOmOM0sRVCjcOnWjGyZVm9iR/tAXRYLtapPN0F9m5x5pQ6wa+XS+K
bM86HVRRL6q2iZn7iem8ZROtGK2c/itdbJmfOa7b19fgVMfibCWFpr2h2lPBCblbqfNxXKvurJqa
HMkU9xGAY7Us4bHZOrgdBZnpLnIDeyAUILdrC5eSAijcjq6miG6r3H10IeMyA8tdzYgXiMILGwje
Dp8+f6kJxvAihXfXY65pi3dGy8MXnlTvy6C56YjzMO0rFmBevR4d/gVjZFw0Gis4Bl8wyYSGugjs
ON8E/3XxJceNgvbCJ+FSKfdpiJcTued0K70JU120dcGNAu/1o3O9Fs2KYZTB+Q3vacdiMf9pyz64
KQ3XldZ3bl+V3w5fk9hEeja67vAFeNj7KqTd4N7u28LbNfYIGKpWFR5aewxxuGOA/5G2ktunQmnL
4hneD1umtKNpdjYvB6+7mXe6SYQ3CoSLQSOltYuvngkWmtytgx7uzGF4LjEkIdSDCpOfDywPQbrh
7XtZUS/1V6zLyqduguZ/XBEg4aMbck3kqNNaqAVS13nzWJ051lkmiS5ghpLbVhHXlPFXs8ElgbdA
z/jaCm42mox6ea7t0AHU4qJB8aPZPCwB46hdqgWi3SydxZNSSIp8PMAY28lFjM5cyrjrBYLJj2Gu
sAcZdhd0iPaEIGBKMd8lqTszC2ydarqiScJGYVPQNQdF3O/NvM6SoQvcoydwv/DgFkdOEcxfFyE0
bqIBQmnKnmh2kG4gYnfB9ObRHOGmS5kUN0Y72Ge0Az6gJ9y1ZDAq5FPPyyMirRtPHbbZyMs003jW
ybWAlzVnZUV4MQ3mE0G7431YaR9QIYS+nRMNwQUpT+jHGI2ot7KxHQ6zQWffJGc5nzdcR1IG1x6l
RBAxWQcePlVPGwQlhJs9ygfSOYb3yQmz6zVC/n1wqrS86U3fvHaM3F6Zmco3qIks7QC613ez39Oj
+S3WzZ3uZ5qwJc3wssp8qJ9tVhEOk8+SdPiBifOYlEwRz4eiQNZwdI0lLBe1WyFwnwS9z9nGCCJD
mlN7dlL6hcQUJ53gh0ybVhz06i/3kAnGp67wMN9Jy8dcBz0RXV0RruEtRcA0ANBU8Hmypufx1oXI
tna4D8CHoRcMbmaNrhuCUT48EJLRfpRz6DSJ8nEFI3txkE5HeBC5QswtTlZERGUsJ3MbZ0+DRrc5
fZQuPf4drgCrxLrTjgTVtLl+CNCcfDAryJ8rpJHAfsO8B+au827ZswCRzpHAo/YGKSdXFofsmHSy
RE+R9h72rVxEH/TC1ZPMWu/SVtp5aaNqLmnIq/aHF0jmI2jTVATWWjswfvnB/cGPKhDI1eC5rz3n
cJ+ETXb6kH0Eve0gkIHOoRxrNqM8OOLCXsbPHDaxiqVuIzSRTYdGHkEmuzQArL3ZTz6qmV0gJv1o
YTmUCHBOkh1EXoidJRsXPO5d9tPz5sxcVGZR7yQ1nWyPgZAstKmkKASNwep9kvLnu1mE6nNcaoZw
aiBKZ1q14NYnyQVRk0UcxmFzNLnsuB+gKxCOMhaswjeMIrhkavbhgNB3eu2QONhEAu9t5lIumvmo
uGNXLtcDvoWVZ9DpcboTjddpljHN+k5L6V/OhXSICWCUQbbGZorwOKyARGIrINeFydSiEXmlWR8c
vKGSZeJ4XXVtMTEk/tJt1wc3aoJqb8oyvUNrokYEMVsGlLX1YULYVCqkZtp5hqAlc74GwfiCUXmh
a27MgrejsSY/U/ittw1lAQL4cjLXUWcGF3eTg1ACUDgDGryayN/6ZWsQNnd5CiWhNpmF5GFtvjMt
7utz1udrnywYa5Crg3X61qXafSGdBsGvUEWD75IrOif4hsN9pJq2OmHkWTuN0wiOe2BK+5NgxfWm
LmbUhRU7pgdkQOOnU0XNhLVbL28BHiE42RGcuthEOdAVimbq1NyXGoQJMso2CUa/vkOqmn+Gbu29
27hnYGRSM7gJ65JTnZ2R6rQn7UQRVo4TWJ6UzMywyWbe6Hwxmu9m5M7Y75zex3ulgndpFuTmvfDV
D6FIwkj6YtmebXCTz2xeVybZg4c4T6iRMYJIh+4HOBHkaBRRPISipS0ZmVQZeIfCzEi88rA034o6
wGuB2hkLEdhdP917XgOua+axhjZJLC5DY1HeaOKb4UcIhTlsQE2x7UJTU9CnWeZ+dtpjw0Uo4vI2
9SPBQaawu891YpqC9KP0Myb6UCX3Aw84e7dZ84pGGM8rBgjdof5LGa2jUvGEhZdkSv0HdjTqY4jq
5ZthB3YXTkhi7uG04PwkYmH1dypt+UTRhc+U697U3JtoSkm+zJvO5uk2RIJAUTdlCdY2zk7OvkBY
S6LEMW30YHFpkdoloSeze2I2Pax2GZ6K2F7X4jPvNJIdBjsoUSPsbUmFWPpqsmbOlbFcNYlVxlmv
p9CX1cF3yvGx8E3+mTc2TYlJK6yV3TC/MnDqP+SiLQulk8sZNQ+yj8U8lVixK9YZUcOjYuf0S/la
bA0NkVVw66D7UtG920TyxgROiA/B12PskC7qHeUULu8B6wSk5ozsoXlZWY7aAdXAa99vhGyAZVcf
UUvPsLPQJZHDYfAI7RbPnb7XY55/WMopPsYxmt4wv5F+Ull2WMbzyQloDxkdIf+6eQD40H2jvamW
uAnX+dYb3BELSFFJkTQRX403wDkZUEKH9m2XejU+Osuty+dSR/6zaFrrQxAgdRoI5t7bJsPMogGW
3PYGA3ABJkfND1A0McQ1lDvXhhHV1wax+FUv2fYRaPYCezr68SfBgf164MaqLyC9YfPocbQSSlCk
A6AHpv8Fiwo8N8xJ229CSC9gk/9LmGmrOTyENmJO7JwVJqFa87jdA4L2nyeJu/4Ga7+P37SrovBi
Zkg+JmRkeV8rJvhsL3LL/kHIFO6Dzcnc4l6x7kHr1i7e6QCrl4MiPoR89NznXzTsHmk9ZWXfaMVO
moJhal9db6ZaR3YdZftRONnnWC42RJER8hNFsZQ3M6O0hW1HDgolLad2e3RXuqldlE0kd7FCQPfh
SEP+JkO0Ex833/jiKr/DcduRGIr/Aab1PsUMw8phbhGOhj2F4r7GpJFeR1szOjuCZNzwwT6Vq/wh
rcS7lhM6/MQaZ8te4myqqg2/RNime2fbMvmaezq/y7qQtAMuHjk0V//5vO1/N0y7/f8tWwkq+38/
UYuZCw7ss/5piMbf+GuI5v9hhyGxplBBg4B8X/hmfw7Rwj9ciPCA8yitZej/YgL+NUQjekmEDrnG
Ugiwov4p0/2vIZr9h+/BIROCLYjLYA6E4f9JffqLzf5n4v2/zlT/DeHmCJjJnuMENtlPkXDt30Zo
bYmAxOmwCYm5OTulb1z2JxB7YW3mf4Condh3/zfaMvjrlXghrgb57e5vsLgJf3mYNqCIgOay/+w9
KgRX5OWhDsSHHwGS/M9gfL9e8DS+PLEeOSHEbxD6bU5X5UZFolSZH4dJM+woJm2+TMgBVaH2hb9F
18NAggrp5W83wF+X+e9AxH91WX3vNBglaZLL+9tlRR+RtwqDbCNyUSUjSmNzpM2aGrayJSb4//zV
GLlyA7koEWF4//McVMOia/D0JZ2NMefVSglwS7I17BDkdXO//A+wx98gh7+uaxhyW0bSh8EvfkPh
cXqqtcUyOBBReXQlC9CpDN7csvDOU3Kg4rArnLtS8o9//1v+xgE8vS5ezcD1YPHZ5CmcEH1/m/Yu
vld2JSKWxSekbiOumCPMB5XpfAIeG3Flk5D471/xX/ymLJqFlBAmkR38jrWUTTgO4QB40GlQI+R2
EJ2x/uiuS9wQSeWV9pVNtFAi6QCu//0r++5vwEFHEJ8gSHGWUE8Zl8vf7iBShltXl/KA6JM2HCop
LA8+ftrz+dSpI1lJr9Wv9j341crbkwIMcervrV+tPlAr2v7e882DsdDfJgjAnJ/2tC3P3q9hAatg
gGaUYAwRoHsASxjZV8WlPTcfZKr7pFxCYLizIn+AWSJHu352UUWwgmxWJHTjqLN27+G1gkqs0yVI
DFPiW3ctlgc1tZMGcVRA6Oe2EKDIKy/dszTuLiz87U5SksZsM5sO6E8qlwSUvR5GjJ5bGcyoovO2
G+Olt9v2MoRXTm2hBzPVBzl5HhT+oI5Kg1WDXftyNJ3r08ACIF5irQv8XAVqb6wOy1r/mKpBvxWI
/f1jbuflg4cMy79HcuEd8J325BMov3QTtW6naDYwPQktMMQh2niJjNTkGJQJY59O3WzD5peOjQFB
FWzfltaDdM5i5MRRRkLw3i5j0R5UaiGqhoxVfstYnue7weUGS8jdtZ/XznabYzSOPjIoy6fdKcKq
d/ajXDzuaJH9F3vnsVs7knbZV/nRcyYYZNANetDHGx15PyGupCt6G0H79L2o6r+QWV2oQk0bPUog
cSUdQzIivr332vramUbIV5xz5JFgqv4dq15zKPWD9ItNGRtLqqhg81uSRjzXIVt/SCvZy2cbewtH
C/x25ZGiMeIwOLfV9JZWCUQ9MkOOeMWvqZjUcGD3imsnixTZcsxpuKnTUZXxM2dxMkMr1ouQeJeu
o/oOP7FpnCcKZx04wB2sbthjvcyaV6g+dNHon16avrIMcnxG2TXZAKhPy+Ymo/yH9LCsZLqLdQE+
J098RFy63V2o6vKnZWcytZ/dU4yaxKfCHCZ5gR5TzUjC/hKcSxyI2ZLTSVpEDMpqx3hlhwYYg1wv
fmDON39rFfIn4UxvVpTkE2khtmtXQ2OrYa/TpZ2oqRJG4sDxMzOaOeToHu+z3/K9XAucvtEnlv9K
kAUaQ3uHtY/5O2Y/g4IyNJNxeJ1NRl6rOjCBEVhsmcM37i92xllnWvRDwV2GIKYr77vLpUXeg6Ji
vP5iHrgdA+zGa5P8KNsxd+gfC6+BJEYwS7EBZKsdM6mQ02uMke1xoq6VxjLwWoTra2iIABVL44FC
5eG1ploA9gor9VrMKqaGM+iJkPt5Fl5yr3Xf7EiF+2IWTsZZpEK9majtIORbBPLarMkzMMcdqZXG
wk5QtnArN76K/LHi7ksn8RC7Yn6igHf6NMQofgVtlr/ZDAw/Gysg5YmxaNDbiinVbVTG5ker/OAL
SyZlRlZIy4uZt50GSdZgcsq7KUQ/K1zjzm3i0F5VnmN/Rgszl/N+KR8YxNQNx9mAz3NO0+GZLAfP
HcY0HONDati+gUg4UJGl7/zyNMe0deQsDkXZm1Px3iSoUzbHAcpZy2OPZ+hNQIPiN3qe/GKYGNGg
Aksm3mZVmFAtIWGvZLhX3uaAdvA1OCtmSIVDTmU9j2b9XJt4J9eu5j/QqWI6S4akLp6zqEoU/Wg5
hMaelCY10aVb+qsIl81yLMKRAOuqhmPnY2dOga8DT9mSFalOAzMFvhwhkkfDKZnchDLGCtMmvfNa
+xnxALwDyHltaIRc7HCf73VCdwak7YaAayNl8a7INEBsz6CN7iQMJkIrXozvybFBXK0wPhfVOSR1
U4BLoD4El2ncATwmRXAJOTswe7a86J6aBeYOuIXjo+/VdXyT+G4ybAsVxFW24efoMk6Ytk+3nG0Z
T9v4zdvTiM1hxo41esOJYLdw98oaApdcAmeJTdXXASwdwyLibDV5crE1kLLHYAgwBUii4QVPd06Z
D0VCkpUkBGoV/3zKue4GzB7E14aWuGLjjvQIxJxhF+yfr5gdMBGPfgc1GOWniC7u6Co2ORXvMGkF
+d7zKqc76zSfGXzWYx5/Can69qptGFnA2fHldBQNoJHNaE9Dc5vVupZnnrlewo1Y1T7rdLe0ZGaG
qj+Dqc6uDJ5rBol26K0czrBnljD66kJeeF/z/Ko6fzTxG4YRmUv2JYm+x9/fUXuBrVxtYfty7GOn
0vZnV1nmdIrNOc13jREkHV0Pg91EHy4+UgCVxCbIT6pucoZjP/Q22nKvimQDwCR5qHwTXbjm0QfA
sLeeIvTp77iO4/sBIfSsvRY/c1cZxpdqOnUQPmdeBm9VnO7TkZHRWkzucudRHwI3sI2If1j0Izi7
zHEMxox+1J4rH62KPFNRMfnBTkxwLGyodmS8UrUbkUjvs/cbrOQUoqm9IFdPyqFw9BvSkXxOAAfF
UKtb/xNWDWGGNlHNx4DPiJYE7K42VikRET4zfeoEh7EMn13yCzj5qoiqmt2QhuOr7S6MTcHU+Gyn
HSZmZQ5zfqzNuFbwB0FIs/oncKFCqpHHDcp+dwXhT82XIS2FeLCJyzwrZGhmSrXnz1umZ75aMznq
rS2oM5x51AEM1QM8M+kfZ2nheIuSMQOnisG2OPUebtYLVZOkfrrG0cVL0kaz+8rDm4KgzKhoPhBk
UUiPYYr8ioQPz2LWwS9GucY12vWCGtWuuLZLmb8SNXDBhlFfjLJPoNndAsAh34I/lTnY6I4kVuas
WOKj2JipyVlgiGvb0AjxmSmc+iB5ysP/5/YZ6KWclo/V8MHsKLexyFRWffQuHW+6JJzG+GJ7Nj8r
24mNd6t2KUHKKQxngxdLBvQVgwdGue78JedCXVVQx6xLU3bJsM7ITsLwcfRIy1GB1+plMDoycSpR
tvsx+lNQ7j2DCdcBo5pr7DUYumBlMOLVJ+VnY3YaDZ8HJxuMJtzF2aSinQENB8cp7E7n3LTKrR4T
B5H8qs1GnMiw53nMrCRFo/a26CL4dGnMVoJkb8SNQScYR6OVNaQEG0WD41ryrAI2Ouo0WNuZVDn+
LlSO7cDAaOHcq+jEYBRKgKaQ8MMTM/HEyLMmNqTBdJmn3m+3bchSxE6ngH0ihmkCUqIzHsPpmCQC
cmJnT8am1mHnfg1uIhpM1ZVsif17dhR+p/aCZsOwyT1p0m6TvhTA1FFO0Jhj/zNAficAzCX2TP9b
9WEwfuPtMLolEU/wOFtGeeavCqV5PpVKw44j1Wt992NOsBYf9ptqGL/OFJ7Zw31SJJgZSAHiWFWY
FjdaD9rZofhO+9nzXYOojIqvyyRL33G9lC+O8FpvnUgbWF2X9Kza4CaTd8B2Fo5vCamUma5dX9NQ
6X+7oPzuAgNlnvqwtiXzPKVyzVQOX5krtSyuZiudbuK2ZwPI85dJ+0SFULbJ6pHbXUmGapbo0UIS
FEa9h19TwqUNwAovtBHrF56Q+SV3KbsnDeUlXz4Da2SRsrH4Dk1nuMRNozz+YuP/6uKgeYATCHSf
r948aFFRSgOMjihkUVIqi0+T5guTiAKkwmjQaxUK4wPGJujwugzG9TiYFA8bnO9pZ5gyfOmqC27l
YDkoZ0iKPToaa3l8tFXmqw2tvkht5o/sJhYFDujd0GwDdox043C4wED+I9gFi3YX/sh4aajs12rR
9upF5ZOL3seODOmPjWh0CRc9EMhIAA8oEdmVs+iFQIZmSpnl4ExrPCxIilYdoDwlgxG987hCdAwW
/XEIBVKktaiSyY9AqazQfRFUv92pYZ4f9Y+UifVJ09/yI3FOi9rp/Aif5NERQeM0th/rH2m0piGs
PKfxKD2i/Yt8qn6k1OZHVg1ZyO/yH7FVSlbG4keCJXm4yLE/0qxcVFr9I9giVwIg/pFxxY+kW/6o
uy7WZW7sRfT9OdH+R2a8/zeHgw5H938xHKyKqq3Un2eDyw/8bTYo5R+I9pR3eDwf6IAUfzfYSfsP
ixIJi7ZG6hN9GkP+brAzMN8x1RKULmChY04QMBv4b4edsP6QFuY7qtlNdmDL5Ok/mA7Kv05AqClh
XonBAMM8xz7O/P8wc2kb9jVJ5tqrOupaF8ndmbiH/fm+mxPznh5bZxcOnSO2kjDLp1nitwuzunig
dJZAWtqa87EqyzcIaqiCEmwCT1TZ0bxolrhiYoptUuBcRXXLc6CI14ETe5dShItZjuzBSNAm6h4H
DKLPuRgS5HHuvXcwPcVVVUKf3pQ8lJBwyPFHHhU+gSMhtlJ+XF/Is86vEx27JGAyYCSRqjZJET81
kVm9GINdtRxbatjMJqve3uSKj9bV4G8zfwiZlFflJ7Em11j/6bv/J3NB669jneUDdRjpAGNwfUF+
2fqHKWgcFILeHLzbCLTiEdd8e3Kkj0jF0dm/qyYlvig5zrcuXbSkNRa5GGaJau65X7MXIifD98zm
9DCHuqaIKISOx6EueWgtejw3VSn7Uxrnjn3ICAL9mxf/1wnuz2snACmZg3nL7PkfR1I5A7a8mUo2
IdiVcFQ64b60pnHrGom/bdLE/Df1IuKvE7//+w8uL+hPEz87NOPYG5incM5HRzMpMArxHOPk7uTd
JCHxeJDj5egTmqWhFy5xPufwF61TG04vVthvl6b6MRsO//pbxMH6p1H2314X+qHvc+95AXP6v74u
qwUszgVPT9qCSeEYVZ2MbAz/zQzwn/4VYXmOa/Oxox389a/UIPOU59VcKoajr9pWtFsAe/2/+VLt
f/IhM1Vdhv/MVuH5/cMtblP6hZAPbsvD1s0qXEmjX9St6IydLHyOu5gocGI104vJSe65dVwcCSiv
uCgBo37HJpM9AFvsznDgEgdLCdVsAgRvXFggPLk6Q7GduxHHWhdzmOaQV/VkPvDkQiDugqi7FfZY
pNuU+SCcbVW+gnNxTxP6o4IlCQ4vsUiospsd1GpmTMCeX+RHwu1WvhLpOB/t0kZo/v/rlZ6OX//z
fzgsF/9ivfpd6vZX/l//67tNPn+V//XfdvG/LGD8hr8tYJb3BzN5FhwphGvxROMi/j8OcfmHFHhm
gqXsSizm8b8vYKxfi25FKIaZuieRZ/6+flmseohe1AkRjkNk8N3/ZPli7PnXqxtvOIYNi7M5CyWy
meOyjP75EcLIkpFbm+8BBZDLXenBUZjpdM3pwjAW109rvrvKrvETB927nE1Foberb2omkC/C68eb
Fm4eJzbDK3dRKIJnGiQ/bPo1w81c93DAembLHp3AMAIHODxJazq/PTudTg6Tk83PbxwbcKBGl39M
mSUg0WlGo63n40scEaiPE8VVR7Orx+fIqfVVA5fwHsHYuXLFBKHQr/D8GvTwInq06U1Vz+5TGMfT
89inFMN36ktOgt8ITwSrp5N6h5oZ54VUj71OBD9rTiMsmzAvL3mpNirM9U2cFNlN4nRfaaq9ay8v
OG+DWjymtWkeCH/Ajgtx85aFvmFj7OGc8lg1R/xjHBjKPTdyfyymBDuZrtU3O9uPvlj24PykMfAb
zcx2HjGEfDU8ic9MjHLGjbxkGK76Zlzcl5A2AMonACCxDnx4ER8g7uvshv6O2YYCwNuIS89lLMLn
9PMq/WnIbszF2TlM9deQ8FOwCcAa2mKTqE5tCPy4h9KkGyMyNPHLlJU+6ID8rGNr0Dc4Tc0DDpTs
xgnC+GjhMdvoRckZPeebbxWXD9i2+GgaxjKMaoTY5ywyT7bJx5yCs94xO6Z6h1KMa0QJKFgWr3ci
WrTtGnhqAzqEBcw3XSgKFu/E4OU7Xm2eO44+IKZAKyC8xzn5qzgftyWt3+VKANnH6BlbX0W30DCx
NkN6JY/Gc3/58poJxzx5omy/fLhp7IP8GAtytvVisE29/KMpc/6iPXwVbcpo1rAAkzrVcflYscd7
B+Km2U058QHbTfExR1iQe4M/6tWR++37U/vtyIjZX8UXkrNjOqS2+rLH0L2WTkY7sNHKd6sCbgOt
5DrTznBbTuCfeyZDK/7pMzbeW5HTWYpiU1lHz08MCPADONm20d42BTN8YyRNdgYglOyRZZYBTif8
Z6ab1CuHrXnjkJ3b1py2rgr6gLcR/da4fO2h2gnPpW+V2/a6Kcxua9ZjeGbHauMWD4ArWl37lmSQ
01w5JseACMaa7q5+E3saTuiCh/qCQuIcSg/G4saxqvDgYXj8ss3FBaknwosrZtfgUHFZbexqVhcY
PDhcKl//ToHdrikfAErH1AmTLeyOlef76oZA8Qe0DexvAQbnFalXh0RH5t415mC/1J0/3KcSImIb
WTGV2PYU/4pAsZzn2W3Pfu4IJmXTcD9FXnrNVd+9gG0V23KUDXQ9FNtN1Zh0urq0pnvzAPKuYALo
KgijK8KusN2swbo2iMXdB5UHfnHSwS2BrgzvWOassbFaF2oD5+uoxnUyhJaNYb0HYJGQ7QPknFIH
0VJ0Eml4AQTOhgaOeeTvE3umumtI3WvtdvaNWYbDg1kxgmn8Dpqe40WAvQvOuoyp3MuADf+j4M/u
pjEHkl1Un53nqnvBo3Kg/XN0TjmpmaX94tpNbGNTRosJtVGP+K7tYTtkJVBWM7S3NgwLXiGIA7vn
lrBNEm9WYsmjYYFF60pwhmTynyvcQLdxJ8R16lbJU4YZjs4GQ+J8qhE7SAdSGu6ayCPYDbNToSwY
MwHOuKOoxZMy3eQlyD3npatdfP0kFGY9xI/A00BfGpqqZ5vtyUyK9ZDMS6vIUMb6JEsVPhPkjum3
1KDCkTax/FLD1RY+YmhYEEMd7AzialpnZzxKxsVtIZSbdHuszbBeSlHMTq4cdyAyohjl7WoOT2R3
QIB81XX4m34RAMjGeLBjWpMml918x7Gepud6MtdIiR6wKCMNdyRQgcDErfsCQ986Cl0W+HsIlLZj
7G0RedprPn9inUzQiCYV6Q0CZrnzG795Ais3r9xROKcYke82iiDsYhvwN1hnxzcs2Mk5nuHTwtgJ
tiAszZUzNhAkMsp+Y6th/tyirJqV1XKU8qJfMyr0ymmZZbI11BtzNl6zOZzt1dhWQEjkWJEoJfVw
IU4VbazWso5dOaJ5JLQbtLCtYEgJej2aYgy2Tkc+Rdbc3qHuP3vZXdrUh4uuFxnFgCqFsR6OXN4f
TXcKDnWYj5pb1KnOeQEipu2m9oKPn68DNyoj+7q3xTnm/HaerHgZe7cg7LDaNffUVMcHNiXDGjjJ
hM8zHI50QLkvbW8WW2Pwh09jiih1H+pHBUwfplldPKk6mJ9NO/DPdAabyy1hX3txZPEQlpN10sy+
HNrPXcLt7kCyPklgfTiz4RxHAkRX4VTNB9vxgC9YZCxdcHwEdDCKW7PIr+nli1Y+6PU9Cra7NUAo
rXuy+xsKL61j23snNTf2ye3DgPgD/dkj+RvMsaxUrHfpETpnerdkMPOum64jZwjOCSHdrw4kFHVd
xFYJjjwi9fB8FiBdatsqfkdiKi+U140r0N9cxamsdm03V/h81UOBh5tmKDf0dgWz6d92G0GH8Am/
KUCvSh0CegzOPkXKd2bhUjzHleqdXP4gp+y+uQnqzPzCU01pgPTjZ6aqb8ak5BmiDkxhsgQg3hzq
MXIGx1dTxEPNhY2HtD0PXI4JhXaYnog9gwFjqkZHkq6aO4hrYm9RbGS6srlLPObdADm42vGgHhx+
/84xMOMb4OyTvuwfMCksQpQx7MO4uIGe+pxN3nhrmGG/oYsVqbGJ+jWh+BWyKocUu7hwr07rqOEi
Rn8/DR7Hj6KuixtyeLfKZgFICusRt/HGLeYPdrDkIsYk3lWB8x6EgstU+/a2bk2DmxZrrsgJD9Ze
/mAnHsGxFrtg5YzmqZiYhrK/MdZmoNUzLiXvzJOm3IrBFruqk4hmddZ/zLCW3rN0wDoe+kl7Mzti
PBpFKG9UaaCASqqWkjoI9qoa6HII4vkbr/GpBXDwICDr3jTAl6+d0idnSIZ/10f2tCka1jl38O09
TCv8G0nT0jhA/L43KMmLB3vaUUFr7+qhk5924pfbPPYmYOD26MAGV08ui9ulSEc6GsNJ0I9ndcjN
eEOtgbvGctZ+4TabaSrNJ38s3M9JjMAD2PiuHXz3WxW4cA3CTu27STe7xPfGnV2NGqi57y3adbHp
s/EECpwkeMctfbIdfYnnwV73Xe5uFedymsbKYl9VxSUnhrRq0PT3Qa/Ka8PgOYEs5z7BPnhJW2vY
zkSBthpWPK3umnidM3KYjacCBholKGlut+uid0KqMoe7kSjQzia6gPdejmuxcCuouSuoaHZo1imN
aTfLApz+pEkslS03GtVX574BetvIoTv4Qvt7CvmSvSEb82uKM3ePjIsYq+wJEdAJ0aPoa3JQgm5H
NgX00zSfEdijtZm07yoA4yHllN7RFVPu7WCUV9Uk2Q33/nXtxDfGzN6NUkegxiC2HyZT3BAEg4FM
ze6awht/z8KAOj15Vr/tA0N9BuMs33JWt88wnoJjWfdcXZU5i2OJuVXszBD7zAqfhX1BhgJ5AG7Y
pw6874Zz4Fft0ZO5fcsdWx/FLJ2LX7c4dsgNJq+mp5iFY1O/DvtQg+ydnPERt1LzK6nxhNVWRXic
IMNtp4TA99GnlyIf5rPvF0C+2zpxUT8hwsFxFM29I9vyDlye8SbsuKXq3nHD/WCrvtqyqnjZWiJT
3/ZRY9xTXMjoPa7s8AMab3hgT6iendBcojCK6kYjUfIJg7hzAyNE78KUNh7H9UihIx4zU0xrapmG
oDYPHrUL5CNK3dz1MVmHle2GY7pSZd8d58KrP+Dge18sFPPRoZ/O2mjo/reYBue9rrjyYuF3e4gj
3vMwpgNt6BjjVjTIiUsU5MWxDElpJNBCSTr0yiRK4NvpJc6cC9y1eON6aj7FRRPHHHc8m/mLtYQj
g/zeEHojNBsrqOL+Kq6LX1laR5tCqR7mDvYkL9bMtdxgWEV9gi8/cl5HlVAYYYinwqXOovT6r5b/
tY0K2OpRRUN7xzp91YWZ3I4Gp5NiprKy8fxfusZQ1LR9d4hIBV5JSLxXfaR/ZV0B/050xm7s2Y1H
Bpv1kIv2q9cS7avo772ZRrYMHw6v9XkiCby2huwUdS4d6x3alh83xo5SMPCvvXMZwQJesAsOH5nb
Ztd5PMlvEdTiboiIiQYWjUZdid0HjAHYBtssDmx/7rxyep8EvRZ20keXkfsV00hHwdcAHsMTTgSJ
BgZ8hjVuQ8j0aiwQd00OpZs2ktW+NuL5Gm9Ddpi8XjwvxRsYKSZsg0ZZrhxLX/XZ9MWzkwqtMvYP
hSd3EIWIdgbUFhjBc9gWj9k4PRQa3DaJHlDnyfRYVhg5W7XkxIenkfwHOkwq3+ohns9VkXq39O+U
T8bYhMS67Oe5699CgM+3neMRjnAFBUjcCpe6JuzTdNCNHFLlhfgYCxLbI+CsTeejmpotfeFDgacg
JdnwBLqouEp5b8eK/e6umdMHRgxHL0a9ltmQveYJpHYGYjdMEOzNmLQfUwLka9lLJYb92I6skkGI
0sfO9pQWGWq/k70DzoDiIZyHkEZJREjQ3tVNZY5v1VD1O7p2bwsHUxYpz+kqDAEnutonl+3am3wJ
c85hzNuni23VCeNF9Hje2AFeDR2ppqzPPB43TboFKmdd7JQoWDNLOhMidpPahNRrZD4DC1nnez9K
ifzCXE5NCciR2eoWGsa0rd2oPs4WXVeUWF7Z9Jx+jpTEodh35g9AC4gvi9xGB+P4aESef/YpcHhH
IVEbmk+ibZ9HpwZQFv/C/jRZuU4D2EDLMbF7VZfMKZwb/Hn9HoS+XDMG+p601x2HiZSZNlKCIdVs
7cIw4DruUN/c4B3P3cPcSqDogXVJkuDcJ/03weJPO3J3ZZOdmOr2K8GeItFOgFYRnpOKdZNJznUc
hHv6UTeGnVKEQrpDUiG7Jd1c7RI9PRMvPBtB+gRDc7jIejLu4WlR5WlV3yDQdsRNvhxjPkYBvcyQ
+eO1drLrrquHTYx3B3B63G+1EMThArqqKIHVVgODBGBNxjLnM29dVb46EUJeKaBDi2DpPvQsklRc
s5ZGxlvmE29oEb73EfY3Aq6bgjgJ1UfuNSY2vE9pxNG6q/ah9G4qmIcry48RBdICNJXG/uNbw7hu
/ERzpJ+/ucBnfoZiNVGZ+7AYn+vIKe5sdKC9EZQnH+WaAUD+ZIqI6hAj3WIc2rBsPxs6uKq7fDxZ
wASZz6F01NMbmWBl4NSyH3EdvhRLW1ydmm+VanlcDepVGM1d5YjfhSxemiD4GKboO5X+VQ/wMLI7
TuPBd5SLo1+z77Zyy1pFhc7Xo4zv507/iqtmOKPMcrXVVJy51JZG2m1fCeLpFbpIdqNN22avaIZX
XlGlW8cgc5FHBHgBwuWgzlxrZbQN7SZ9Sj+iKnA7wpCDpIHUxPgey9G+r4vTqGxY+PIEJJlTneEe
mmj+Ao4L6Qeo3CqjMDQNmzc+zAddgnYvquvSj8ctkfldZ+csq/DNotYltWwwEcja/JDPcbOj98y9
KbslmuMxjR/EAz5uGgmafodXpVzNplnvqiTAQUH3EXvzCH2dmSfHpty7RZrfV0Fx8nv3SMpqBSWZ
vSVxdgALOMPi5HnxXxkT+TacHb/c1GYRIcbtF8OeYVP45GniiHi40QXR2vveqw/s4++M2bhwP+z5
Lfcwk25Ix6rtPDvXMkyPeqQVc/LzlzRS9z0RxiSszvCVjHXQQG1K56d6jiaCgnglooxphpIx0NAU
T3Y2PVtjfDLz8AZdkdyaTWlKFvfrIAuOYI3CtZ90B7AJ0SMABxKWbvdGzOHMeZiIVVlIkrsiPtQ8
yjA540KplcfVG8eMhKvaRN2Zc+9XC+cdbD/2FO1hVaPz0arvVd0/MSQUe0Xc6hRHubnWRPv2Wama
fBuWqXqejRIWJxRJBhgBTZhs5FMCrB5PRcx886VC+D3CJNS7npohBg6Nt7GYIo9AzTwempYjTi4M
pt+51fvHENvZBjPf+KErkuu0qlYnGaj+wk61/Joymb/MoOmPilLak/aYDDMjGN0cXmdRPniA8j7x
BgpKbk15wPJt3Vqur55alcLEamdjRX6Ifk3GdKfcy+hWBCncBfSA8pKqZ3YmpLCI1OPZ4bhHjp7K
9Er/nqFlnrltnR3JZD7gKZp2oe+Ot35HhzrPCXWvjHgZGmmXo1ws2h1+t36Lp2W+yeY6vEz4FLYW
AdPbuOGkLGsRvGZdRwG26RKN7OPmmXLd8pH+kexXNGXNfvQrvYtpwl7Zg7ZOJj7mux7QpMnH2iV7
2AcCQF+dqreUjrYNSjII99byoRUjGu0CyTGMzN6wz1uvv+K0zsBBgUxpuOFwujB1qAEg086I8Zuo
f/jg4e4AHdeItVeMzQFiQr7rY885NGkh7/xp/k0zWXjhLYVH8GL9LlxQaq4ZceAVkZkccaHoEyuK
OoOsbfY4zsi7eK0tXkEB9xcOHeU2XpgPVAblm8GwGJPYUXYPc2J6iKsqOnpek391naZK3lGvtuNY
auN1xqXgMLihP3TBvTd0r5TWndvi1iu7qdoQleDmbphotLygX2HiTw+1o8wdUXbsK8U07tnGdG8z
c4OzW/kT3MuiPchmSU5rn42rJ9S5jYz8CVMP52HBE7sucQ9TyWNedax/V8o15EZizzpF2XRMg5TJ
TeeoI6iY7kgXn792qDi+gYD2juee3aqbPMwQJlZF3dzo3IyuarNGyPDLR1oErfueVipmzSXVxJ0u
cAyAmGX4ZTp6E1rDUq6YQrQvAtyT2ZxdwTfFXzbo/OAVjdj4EqImlteyx1lYV59z1ndnTI5wC8mW
brto+WJbmtKoDu0Idqd8DlyZdG65glh6TYJTDg9RYettl5oNqzkh6RT8z7EElAVKHf8S1nmKVnAz
4K0UwyopupKYeh+doAuLXyOMSFZdGjOj5aliabe+wJSLeeEMqoUfAdDjw9iFZaf3SWC1Jx9T7zoa
HeeGRPljV0/TvbZxO+AnG4/VVPbslita2PPwTk8gwZyJqkGgF7RBKV1tUszy2zQZOIVi/d77y3CV
DMS4rmM8FXMaJ/dcufoL/Iy1cgHfYfpGM0Gw8TaJBdTGy7uHsKvpMKzcbDsj3tAyOJQvWZB2W9cd
vRPhZyLI01BtMq+tif7ERMZsq9kza0E2cQ3nWpDhpD4zbe4Mwg2XEDTfjtdzqbB0M0d07Quu4OLK
8rN32Q7xTk8yP3ZU8exr02OAwpmrgI7K0zGQJ+5f67YXhFT7rCSfWWOmpDwmw3wS5zsn6t5AvOGP
yFz/ClN5eUhwOu+TafzoWxOP8pS3JZPJOTpr4jDXus/6ryhVBNYLXPKnqR/KfSzN9lRh678gRaU7
Nqg7ZlxbMgN6Z8lOsN8GYWnRubvBw+XvjAhPbEl79toNQ3M/MoU4M7Q0tyKWyS51st8UANk4lOPx
aI/1sCULLj7MsfS3rWPTBxgpuS4dsbQXMZ/F90qSlbYniNZltnYHjOKaZ8NuhHKDE7ThuU7Y9cIM
xnvqbZmDj6ktCE9KbaEQYjBm1t7WQIkbhPLHbEihYurGWJduwx1IX+ZpmuwAEG/R5cfUyX8hNub0
sJvDpedfr20zNwj6edZBQah7BB/lr8iMhjvsYFdxIdnazw5skSgDqg0NacSYW3Cne4biTfYuVUwt
7hTWJ/eOSjdaJPJaAU2qqVt56LNc7asC2jBFI8k+dguBeE/r652XSZQo23afRI9qJlQwH4w50J+m
7urrxpmH30aHkimM3oO4tVTEhSiGl6mem70a6QzWzFRuZ7B9K+F5BpPfhHtAlPbRrWb7VcA/2HQq
L559py+Yu8r82eXks8lN5s+8zOB2ShY0DkHoU+GhFs5B3z/1Tf+VJEV0XSj2Msz13eG57o3xusbu
uDZn9RXQ84iKyy/pXCp1gWmYyaZye4jB3OK3tHmEPO5E+4rtPbi1DQlIIDQdbPkhTxm25nZmvjRD
ZG3Gxu3figGXOqVMuJvW3VJeVZsphSXWgu2JYv97ZFPEvDXhlftFOW6UqIGfk5Z+TltNNzsbwnci
HcZL3Wt9KP1InzqXJDmWxuJOaLLfq4hk6bVd+9+0iOKCNtDi3woCwxcv6ClSroV5ouYsSpgm82Fa
gcnzzWPM0aJCXtqIrHOPn/8Zce47aFF822kCFxgjcMqRT4D8CqG0yUDVIeUtvqTDn0vdEVoB2PWP
xg+Gu8YuhyO+RMZfhjT3jTWhKNum2gQg5G6zdljK5GOSFnhiu+8o1gpI1dTDOhsDtleeRSgE+j9s
/pmJRsylY/mo7g4EBKpDBAfrduJ/rKeej2iMwbhB9+an0zI6ZIDgb7HcYtgP6JMVHvPUjmfy0TZb
+dpYbQZDKeOTne2aBs/l/QY9Ovcsuva1DBFFV12+vLYqV1Qo+yMK8cBA+DJb1L9vJurdFr99/tHr
gW6wJYAhPZoq67z/3+ydyXLdSJZtf+VZzREGdzi66e0bkpekxEaawEhKRN/3+PpaUGS+JK9UpEWN
a5YWkhIXgMObc/Ze+4cJEQUVTMLPj7uc6PLGLg55T4JApFp/59upcWJSda9JOVfU0ry0IwWgyp9H
szCaH62VloV2w2WaI6Yj5nI/1J17hDLWKqdp3S4MY7Kb7fxUMu4V/Rxz14o4aovyt0Flt0nGCZms
Q0/OeC5/ZXflqAbbLYa/2lxiUFU7an3GIjWQ26ymwRFrBNEMdaC7UkfUMa1KY+iBINFRdokeH6nl
uCL7Rpu9Mm9hUPrDZZVkdsF2Xb2Oade6EKCboLyImybsV14SoErwxNhXVy6Jmj/BIaTDxozqIjkl
ZqWtegez+zEaw0mtJ06Swa1MbHkq4EJBCtd0IVYIFXJkXCSV1KwmU8J5mXlBTZsJSdE9WIbJ+1Lh
OWxXmuPfAiSH+rugewq9L+01ViQ5Vj+kEAUdWb4gUlhb0siuwDFANJN1XT3qqc/pl8p3cj9x6mE1
hRz3kPpTbz9klorSTYwuoWev28XHBKwYgXFpYTEQ3QZ2RkGsAamosawuadPctZI/mXr8cE+pD1X6
SnXCdLZD7rTQXHPkvGjQdXEP5EkTS5Ln9HKPW9ofV30SzbHIobqbMLpMC4hx5tqGHfGom7X51Jld
c0VcmmbsUiKZwO+acYkDx/MTe4EmPKAOUWY3EIb1Jb0mgacAiEord4Bii6OPTAeOXU0vznFoe67m
mh5BO82uLrXjpFuEuST6VG2ClnMRLUgIQAEOqO2YpM41xW3mCHOEld4GfUO/mX2Gc1AKG85DX3tD
vFV9rKdEBwRRtO5pfyTtltJHRkM0b8oLWZYVxcrISkDixZhJKzp3QiWrgCBzY+WgWugXOYhC/JIZ
KUHgr8uG/S8hyxfUSpxmaQaW9dNDHUb5vs85yCXUfvHW2W7ynJiZIqdTyvJHgIjVOMk493GlyqB4
NSdfEAMDNGRhc7FbFyRJuTFsWOPLAkfDLb73QT9GKfyNI93TwqLSU4SnQilfrdtec2Fd86s5bmH4
WGZ6w8Y1ghMPKSYPSHiX9ioAu9QvjNwGrZf6hkaIu2RihisyA0s6e7KR9/h90u/T0k01uiXx1PL/
VWhERdYDrY5XaETRMqvoV9tmH674/pauR/6Hhnx8b0xjs8GeZJ2oiNTESjXZhcjbaLZf+kuKA9sp
KJqv7JINHloT/eR4gmR/qL0W3Ma4ZmtnBewtknv2aJcTdYPKiCkbh9a4V2IgwwrgwDIneXGZl0N2
w9MM6eSNjyAbnZXtjTd2TppemFBCZwvSLLXWeKEfyfY3bx5KVuILyB+7YAzUJrK0720+mfTWxU1D
AeNH1TJZFEydjavSrehrhAugdOAi9MeBIsiq6y3vorCML/BGUlwOzl75WIFjkxOSCXYNJIZcxJia
gomqR5CvBjJXMDywoyoBD1NKq2IO2cB0wJyUm6loXeT6GQ5CobtkAHK65v0ZpAGwyKIk/QrDqESr
QkU993FZakxj9KfW9tA1ZFhmzgOKT7hvpeBEGA06hDziXsH+y3VdxePEQGVGBBrMGplP2VUYVuED
RsBfVMc6uSjKrPxKmndKxoJ/l5ZsDu2xuHep0PYeEuce4AimRNwXRYTI8crxbCcJqEdaBRUij+gE
+tUF+VAupuA4N9cqF8M1RYPuMOW0Itn+hNumMdcB8PaFKZKj3fY3ZpquoIJdq6nYUTHe42bL16XC
+lHr2jXFMVxNoPjZ/1Y3nocNz4ltHWxmA20Oo0e/TCr3Nkvo5gJZ2jTGhDd1tC90B0yWFohTq1PP
dTOr2MQk8+K6wkpcqvh5imCyZ+AKv+hdXC6KYpDL3iMnnnafvqQSfGxBvW/hyc+4Bw7+CwvG1qKs
fYsGwcSOnCOQvvJJceMd+tF16VLyDKpmS4RadJOCsfJLgf1IjntfJGvQ0WqfY9DBJbnqYVHuKANS
0fKKJDm4kUOFT7T5Pb3S/kmGOUW0BtCpdMIHrQjiY2bE3w0AFLdDIr8NiMiXTY0H0O1RmI69Xm+t
yl8bbrcpSjJxRse0FjJnddK920r0w1pHpw1DsJu2UA7an67t/RBxQEUqS0eiP2gMJkZxH88G7h40
0RWqRIpw+LwukizW5oYjWL/a3yeaMcxuSRAwJh1GV8jpBzMTgEo0S09WmYuL1Kz0TUL5paLIs/DL
0FpbwfDosVCRypRfKC2h0uE/cY569OoGxpBAhmKq/s40RUmxHO4P3igNnx1QSxXScG7U+OQMHJqx
q3EAiNRPQ6bSZ+7KTo6YaFw7ARBLlExrr0ZY0g0DYCcnerJTHXt5TuhHIFsUOoT08EyJnwN99YW2
0Y9Eq9hUDINDkTFqVvY4XQbwE/bFaN9pyh5Y8JERosGhFaEDQMpjaW+VQRdjNHdUP7RlPqjvUVcH
27DSOD68xpm8qDL3BfaqxlwOkRP7OdsV4NZfoXih9RDhzhXaGsLRptWBSguihlPrWrq89Vo6yX7M
DXhLgXeTyu45ir7kVnSKMbOtS1fh8s2O0MquFLljqzHSrqVfaLuUPC84UumzXeFCK/zLmhzux6LL
H+DlrMewYqPY024vdXsFQ9x76eA5AqAdv1ampB853oJ4pKzl2JC3q6sAYM86I9RSs+PvHIRXThG8
6k0kFq5N2QZ6CHwhym/kM29Crz+MiWGy2TLcLZpwduhWfoqwhW9Qp4ACTn1IoqHvrWtSBAdVQDYA
ahJimSNtOCIXT1fDxVDp/MbO3Vg9Kpnalj6WJ2lemhxK0nboT9IKT5aZ3Dm+sw8iFa60It1PFKQ4
hnSctbpnNwIg4JKDts616MpMiFeTdnWXN8EBt/sKh8eTweYvLjXC1OvspTbFtvMx+CY4mOj3ZMHJ
awAqyOjet8stlmxUhM2Nq+fHWmQnO+x3k+OuqJbsjLC5ivLCOtZ6HRMdHdXsfDpQbpFIVn4WHlSK
UA/a17Kb8XJ2RQkjy/O7wGm22DC9myrp0zWREJupVoemjX9GnbyK8/LIEYfQZCeLVpEGDkLPGPVJ
QP3fIVAlj4ZnMcTsGihnrzFtm98NCG7UGoMQR51EVgKbYQmm0eZ4DYWRfp3cEP5GMrRv97du6xv7
riccwhXkMVJdTxENdcBhV6VUF1bbiKtasW5JRoCHgd1re0LZml/4CuzPsCzsv8EW7S/KBe4NhkSg
0MLoo6vwFmd7EXinCpHNqSe/YQUNbe3G/LCkp69VsMRMnXkLhOQe5h1WGrS6O4cTiJZh9sP0trCY
PdVU4o9WSyRVcyaxTLSlCCJEjZlHDTVo9/Qvu5OqDKx0HKWv2zYhpyzr6ezFJGi0ZnmRpY5zkUTg
+oO4vwmVt51ohdNDwrypx63aUsIBtFVnAEzr4dgY1VUozHuWtiM4QnshZx5ZmOjwgHNh7eK8YRD0
Kr1pjN64LrvUXPL4iQiLvYvIh1bchjsOJ7QmqQzFXrENygowWvFMcZpeQ9SIpQ5VWk2OBmW12jd2
f6E1FVUg/xIb9T5vkntWIvRqIMHT/K6AiUvSRk/VBkQn+Sye5/xQDj66ZWs1siVssDZ/9soILyM3
I2pJ5e6lTzv0EICvBLLGnpC4PlP9sAz2cWGZvsYuyyXKk3SVZiE7d/C35MKPlKPGmHii0XNXLDrO
FbmE1gWxS+nflo3/s9L9l4l8/wNrwlPx8//d/6x+/HxnRuDf/G1G0KT8C1+Vbbt46oTluArPwd9u
BE2af4H8c2FGWNKSUucf/Ru1Zf8FPZ6DgjSVQDnsYhH4N2pL/UX3cebVu6bEimeKf+JGULPX4D8E
LByqpmNj5uMHYFbG+HCGafJTS/YmZmbIx0gDY5XyPz0EUd/Mgj5gF0/Gd0q/PhNnZch1Me9uQzc2
jA3a3PQpF9EBvg/qX42o+NVAkJ2EiKonJ6to1JMiBOPYOnpaAJ7saXd4k0TyiWrGefRYJk8QnDlZ
AEVOH1A9thcagugh5/BYdlIYu0q42kNb5swlUT5ug1aZzzTitSdFQhltMdGvFZrWpWmhj0uSbtxD
3OpXMaz1uzcv9U8eufk5vHtO2JQV+HLlQu8ScJDeezbA+iRlnBmvJswQ1PcUR+ukHPqt2VbeUvkJ
nZVMANj2TRC3YPPaF3N0OV4mykbyiBRyZrdGYDYidFD3uhWnkG66oUL0EVxCrioSyp56B9qhquj4
ibYN1xm72r9xeOQ9/BmtJv90H9jDFGg1amckFLy/D6OrfU5z+Sv1leA29byfgRGP26RgvUeSxTrv
5z+qYoC9nfnG1u8C69YlTgAmEw3u0S5Inmx88ewRLH7wzIZ6a6pfdIR17B3Cj4+EW6prIwsi9sV5
ePj4Jbz3+jFWHQdGm0NZgM+GlslsDH1jvasoDhscQF4zLIYXme6oCyoLnLaaTl7MFuvVx5cT732R
8/VcYQGh453yVm0B7+7t9aY+Qawg7Z90tmELmXegSMXaLKJmR68zOXp9D0Uqx19D/Z2xP6Sbj3+A
8dvHyQ+YWV+Wo2xLSefsZaVRPcCIy3+GE7Bk9AomRWDcQ+WP3Mvk60SyJLF3dbdHS2eG67LTx+dU
UWFYTqE5PvWiRHeRogm/SAZ5MjMbt307JeX3jqIFeMrRDlacRLEbTKmGZtCRc8CVsLV7snrWnaXH
0PSNJiD0vjJuJ4Rw7S5NKv8hyzL/VvMcNBdt4hTHj29bvjf48tzd2cdowlRzBZAz/ey2FR4LPwia
F6OrunKRS2s8jJhDHquhpJ80kR6xyY1Qx+Y3EAqswO7Oc4FXXyUIKOEGBZRDBuwtbLX6fMQOhNpo
URH6+WBpenMVWGqaNoPp3NBpNu8HgEpX/KeKBjvFK6ahHE1iUF0K6qVfwRfc2NSo9x/f429DmcMT
IxgAs0vggZo91m+HFh8HCRiV+VyUqMvwE07rZE4pF76AaA/EdfHx5Yw/XY9LEgrMesJwPrOclZFu
S2Msn8mAGh5NMrghKGPNyJImjXBJuPLJiF1713E0DhqPyNPYq29ll83H1I75CBhGd5Ej8Ga7y4F7
x5Y59jkEKm1L19PmZO/A1QYa17TLNuZ4Po2yvgmhL32VtpTaomz8/qsYCtxNVnOE/G0fSSIxKvQO
7MorzehI6UMpjNy0feXrFyfT6mAsRBUu0I8fxu/DC+6lspSOWR1htjPb895MI6kiMWBIp5ee/t4q
9isdYBabwoG2/BFI1aJmdfnkkqzx71cPl0taAFSYwiwdLc77SwZhaDdmMbwApXL2btzMLTzbX5kx
27KPb078NmfwzTBJ8ppnJ745byre3h1LNZWgqn4ZXXI4q5zGatHUyTeRectocqGCWH4/7WKMiTSJ
HTv5HlYR6Y2Kk9knPwXo5/ld/xpwuilh2yi09e9/SuwiQgyk+ww0UP9GkQroROuq6lpGUGzRXyIo
B4HGYTzyehShJFwCU8vq/lFGFqXIpC9Pg9HCzRZ6OzFKh+yn6RA/tUhQviJ86jySrMqiqhEtVNlR
eqFBropBjCElaM/ikqldffIm5+3a2as0SBCa7aAuRmvG7vub0sPJKUl8eUpimSPuhfL/Q69pUVR8
6idU2A1wa4d0XJZTuhcFX8/PoXJcMl2UonDpQ9EhRyBGcRMCpiMQrFkLmk2kZGUie+rZu7/O5CSq
6No0sJOY5BesM/VV7I809WgQ3pe5J0/MxR0pPWJHlFt4Q1cJ5LxN12k2S5OBitwU9+KChLFsJ6F3
fEsKTap1oWlfkniyD9okTRrFZGGKxJ5VF0g0gSuamJhwc2HeECQQ0BBDh5598gTl7yPUEJzcdMUD
UDZj4/0TNLqm7mtfPlUy0L8pEA7oxwOFjxrWMbjMOhsrwhfcIUX8YQ309qi1gFtMUIdWfrRCC67T
86LVlqTJgw1+8bZEuAVXjDL4sigMjJKDb7VHd/A5YWpNnd/8+sb+76zzXxaj+X8+66yi8Dlvm/Dt
SWf+F3+fdKCDYHXGVa0U3mqTlebfBx0l/rJtYczbNzZvM1LkPwcd+ZeNDxtciMKxzc6amfHfBx39
L5e1SriuY7rWPKn9o4POu8/WNjh7sZeawQVQIjB5nxEF3FzzW/qdEvV47++wOzVk46Xu9s3z+MMx
4f2M96+rOAarimBVd84nX3gTk9vjdKB2psYLn/I/jJBKfvIFsVU4uxvF/TAJzWu5pNU0w1beTvJE
64aG7CHqxW2jyFsJqlGs8O05CNxap6afaqtVGTtgIAclAVMViCNWruqa68K1aoCbXZt9zaD1W2vw
SCK/pHMijUMZ66qjx1UN1M9pMfZrjIghMubGc+FUZu1A3cKU7V5Fwgt30zS0W2FPCuUN5YmxxX9D
I4Sf0tUFavTWo82Ct7ik11cYHqCxiMLL3Ma6YWIys53edjaF2TCzxBqbg/ECKqV2dkSQia3tGdVc
GcuI5dFAtp48WsGgG1mojr1tmLcmfL3wpOeDfj9iYiNVzYriu67DrruGXJhfQaZtEthnJeYu1A6Q
5crGQ9fct3PJH+ETbdPKnRfCmGIKYYkwn2yaIY5erKsqEKqEYc40thu8wLvP+qZDNgbRCz8NzN9i
HSauF23b1KoSrOxh1h1Jx0K+3IAZyAjnGf19JfupuejNVHEazk3swRbqqOw+q1RxrKJJlTu8lOO1
F+qcIEXVw1yHHzYn0soRv1ZFYsoT7Bj3qS7c4S5zquK1S7GA8CdQZ3yUg99DvTVfEHsbr0q5ZvZN
s70JEUcyAPkTmS4dwi+phGPvQoe4E5Poe+itfRFBkSVX5hZDCvJW/D8d6ozSqcsjeRkV+a9s14g6
EVYrvzeVprJVLgfibBrZKH+tBIeKre6WiIo46VKKn0AZ4qjSOQntK8vrwg07YN0GwRE1MHhiX/SP
Dow9kJZmnBW7sqD0TS+0+z/kOyL7mZIx76D+5+l57Y9F825u5q//PTcb1l/zsVnoDo5SEO4zH/vv
IpRUfwGSVrREDKDgggCK/z83G+IvEBGz3sLRxYyb/s/cLMVfLrOPAULetkwAQvY/mZvfb8htyeEW
hA8hSwDpDdaHs32io4EZBH3rL3uHIJcBMUGeHEgEX0QY+lSCyCL8+ubBfD5P/31Fl2WKq7IZOSdw
FGngBNVkA2HFmYHvfpt64fLjS/yqDvynYvSvu3IttuAOaw9FtvdzNN2hBnusg4ZqFe1BrSZyZb16
h3AXLk7D4id3CrHmpVociqX7yenyrHLx69occWBj8fYU8zdv7u36MCaiQGxIxrNXvQT1KcFNGljF
saCb6/sah/6rVOaoNV8/uef3FROu62A4ZhCxANqQe5yzew5x+wZY4GnFNvC0vXyrVeKKhvbRMtam
gYUqKm5kYm4d6/vHV56HyLuH7YB8YVdpKKA+ljh/2I1DFuU4yniZq9zjaIHSksr4Oum6r7lhwJUQ
+Mg/vuRvo5ZLzhQ0HjFLMJiX9884ZMVIfRTTy7oYn+th6A7AippF0GrXnW7fVWxDbus0+ocJAjxi
8DWmOe+KTHYZv3bXb06vOi0Im1ZzQEPFp2XXC/kcY11dI3jZ08xfGe5B9bb28vHNnm04/nVVap+K
QhgV67MXW4qZMo6cfJlo9IPo6jbJw5gAfd18fJ33dYp5ABE/wWQjLUPgf/wFhnpzd5afWBVYSqqM
YGNpOG8GBBc07444Zj7ZRb0/yM2XMnVhmFTZqb8zJ57dkuV3gOpmqGkGyyCcrgb0DWr65CK/P7f5
InCswKvp8zTwfpAUU5LkQgOTgx4DK5XtLet+6NYfP7Q/3gk9BGlQ0TCA972/SAqoCtm4ES2rIPc2
WodVaphoh0Z6sPrnV+KYykqiSMt0xNmVfIT0km+cYRBAgdAoC+fJko/vkxv601NTCAJMHJKMg3nh
eTt9YehwlCxQl4Mq+Wqb1ZcyKT65BKeH8xkDTCFfEYAoXg1xGO+vodEnLQBwYk6skaHEniGvqafm
O9CiXyY9pc/bu/FqRM25MjQXnoU74iUFEX8rq07I5dAAExzAKHzyw/7wMiW1KdJXbCQ91Ize/y5s
bXDTfQewkkkZA6dBDeBFwXb/+E3+vjw5JisfIXLzoYy8l7Pr4HMUTU2e5RI95XPlYnn3m+grCDST
FirqE6nnKElyGkGpj849t0JKgWVbH0JTjy9KpB87hQxgP2e3tXZrvDYt1bye8stq0lv9x8c/d34b
7+d3c0YUUneRkFb4XN8/Fcv2werOEUzT+CUZftjeVbKUN6Nx9/Flfi2Mv12HbSkHOKC2fE/vryNc
XJrxYMRLs7MOuA/6TQ8N5ArGeISIvYIksaxqFN6LURJ8uDCGatfSAF9XdHi2oxbn1lpPyk8mxd9X
GvZsiL7n3Rha0fMpPy1mkHeLzZdDLBiH0b9Gh/wUN7vW3DcoSndZKT6DQv5hGHIqdxmDOps/yl3v
H4SlpRxfIoGQX9lrGJTJgm7+wcubT3o6f/gMWVOYTRxujYLQ2WdIEGON+Q8VYwxfwF80AMs2ae54
tx+/2PPLQGBgjWaKZOVEYXe+IYqEJkWbMn4KBKgnNzC8VdvL+pObOV+9zq8y/4o3qxfCOM9AHs3N
5KUk/sO3l/jBrKPsjHJNi7D9ZGCcv6Tz681//uZ6ge6GftdxV2Z1qcRxKu/FZw/uj5cw+OZIRKCE
rc7HQa63VeNyCWhpVga338FKjarn49dzVrW2JXeiKMjz2VGbgbJ3NhvJGKtMBKl1aZp+fwEOz9om
XjF86xDIXul6VT/VNQ6xkEyFIR2ua8HkCKh0qj/5IefzzK/fIXTgt3xuxm+3S8q0yGpnhCWA6AuH
crVwvJbpTzfXjdTJoHLzT8bMrxH+dsr5+5IGm3SHnizBOu9fomP2hklgL55rux22iqyNGyRRM3He
SBboWqIv9OPNFTIOSjpgxCxDk5shDq5j4RdLxGJTVu4M+4aKVPm1Kb2rj1/NHwYAjgzK90yv9BT0
szFGOA1nI5TUS+X19YvmGDFwmZql0POGzzozn11r/r7ejOcSeJVJRhNabiTZo278gKy0GcL8k1ua
x+xvT/zNLZ09cd1K+zlcJ172ONYv/Kw4oDxe9pY6kbF5C56JilrePpEin6w+fph/mIaowcwnZ/Zq
7N3PrjyB68KajVEOYGkLlsqKj5V0PptTf/+aWL3o7sPqs+fbtM+eI2sw5X9cdMuYtBisgOlu5Ni3
MHOiKhGTV5F/l1MFdb3sgPNwi8v1k4nptwMoW3e+aVrXyFRs8HNnMyEhq9UwOQogiO//sBt1lRgJ
jCod90oanETVfNVbuSLbHS2Wt//4If82is6ufTZim7xz9bjusLQZLz1QJQlChjbuJzPFrxbtu1F0
dpmzh4x7A1c+ZYRl2Y9r224ht4RPDSWWhSWLg5X66xhBSpm0e8PWFH1O7Dmi7rYf3+w8Yn77FVTU
HZMDjWGeHzBiu6z1sOZVNzEy5aCD6K6tNRF9ISF6jeH3H0+Q3PU8DzjswuDd/GqPvflEHZT3Mdgl
muVWDDbb3qKyRje/qSzCArr8f/OQKXFzdy61Kw5S72cEkJ4dCWC8y7J3d0ERHgKzu6nd8EAI+42I
3MvCQhAvJvsCJpdcFKMjF2P12Rx9vgGbRzMcYmRXNr1+Ku7vfwXZtj05suiXpyBT7demBrK5nCA5
nrS4VNV9ZrR98SVRRo5TMukK8/bjl3w+omkszPYY3i4Bd+yWzq7fBN1o5D1PIUtP2nh0awgBgfnJ
s57H69uRNF+EV4rahRljLmm8v8lOpRlHjvmQE+7TGI+5vnZpyttD9Enh5E8XQrtGTRgZEpvMs7mh
SCQuxHkJUUO59jVvG2VxdRW3WXkbAl74+NH94WImUy1vTwgOjecb+mjQ0NUkkIlIatpQA1vaxqbO
AWwZxifP77dZlweIZIXFkhLmHP1x9gB1O4LSJ/Rq2T26p8zbWNWdlyKZaxcZ1qIh3DhE3Iv8k6f5
25JCkWSO8qSwS+1E2Wcno6wetKlpOJfEU3/BF+ijDg3+YXVtLsSwOTFRjiAXRFvwfmjkEYY3OXBn
eKu+mWZLPykgKdm9tfT8sfHG/80tvbmcfH+5Hu/CFPg4zyItbMmrKQ9D1375Z+Pi/JbOHtvgKPKP
BKIfdl1wEvtq1Wf2uvOYqVkvPrmhPwxC5IMMQzbS1JzPB2EIZs/XPcoMSR0QC1iX+sMANmCZxURW
enmkfTLoz8cEI5FTPaV0y1QUJo2zkRgYvaySkU/ZjeHEEnFXw98U64+f4J8vgiUK4AdDXp93WW9W
AlNP7XoOqVoicAwXTRnDqg3Iqfv4Kn94dK4+a+A4iaKcOe8NtLyjujd4dJlzAu+V9T9g4lTJ/cdX
+TW5nU1+XMZVcMgIqlDnyxpewzQuAAiiqTc2bRTf12H/lNgQVK3kYETRNVvGDfrDnCw5XHuVs4vR
UUu7Xbq9cyczHrNWY/hzcc/aWKQ/+XkcA3iab38g0TUs75K9HDVuDktnmxogYU6QpIG2qCxEf0M9
W8xM4FbVaztZI8x54sq0FdiLmDhrArS+5JS1zAXMXBMi6ISkC0VKHZkYnJyoODm+1wYPge+YyRWy
1Mw+FGOHswD8sDl9kZM9XCW90B5BJtpHY9InnCJ16QGIa1R+6lHkYtUrPAAM5F1iwRO10+7iqqyu
HRsn6s/MCeXJ07sqvnMFdke2JC38LeiQdhQ569rW7DsbYfBNL4PeuQhl3Tu7kbi2b8IN63yLQiS/
qfQcTZmoMYJaUzfc673sOO5MDpGe8Kn2g2WYmJ+k9xqyaX8kU7y4lOgXr6I5gkGLm2KniO4zzXpS
+5rA8H5RdIJgPT+Y/BKhsQWpqlJ6vB4T37e2I6GKIRx/DYaElxkUeSBOIfRxqk2IuO6Q0VcCIwdf
kMYKTKtH+E8SKrcHThWckbMwnWKqDl0TkjXbRJtENsGxJ7nyUIq42xD5gWcFMuSDrsVTtTNHoV/o
IlM3aF0M7D7TFwsrwlUJ4mXfTwRjruLK2dRtsPHwjmMWr6HdeDAM1/2MAd5puZf3z7WZkALetHm/
6VrVrFLQnqeqa+R1gymmXadmypDmja4EcbTtFx/t6J3ZDHVPuTssTEzk9KX3nZNNRxEXOpQnmfLg
0jWaojacuVGgf2o9uO7x+/QqapZThtnI0aHDFqTsWljRXyu9MdZET10KpD1LsiJXgT6W1+kAaJCR
CUEuGV4dCzNtHsRAvfQg07xFmW6x8MLS6jXSxpT1o0jHIFpaGeTkaEpWWthb69mrWi+hrxrwtmV8
jUBVv+F9AW0PQ11cknr0bJJ5u9B5af4i9BOes8pQMsWc1g03ezU6FMx65Fznc80615qlH2Fw63OF
ZxIf7kNcEwVvhNY3vHD4WOse/002/8AwLvZdbuGxyO1JoJ3T9rKQr4WhsJbFfVAu2CqtcZ0vWsAQ
WhLfkdlChnMB67zT4Lu06tYLfrpj7ZAQ6o/a42DmpzHnHbOw4VYc8YAaVb7spxGudoHjnr+E5cse
+wMkHvIcJ8+BkyZQiRbE/IUuHs0JdMxywna6xicsNpHoTha76GVtjWLXp5Qnk54dR7lGN/w1MUoy
7/jq/CUEBErqHdlzxhB+z2oORrWZtsvBK18MHThMGSbFpSvEdOBYFp8Qt5HqOyCXWBJmoQ5e9X1K
oiNFf9Ev3Sbz3Ud7GIF5p6ekme5S87HwUFeI/i5neGQQOIIhXzs9+ossAXkV1K4EvxRn8Zdeoxm8
0EUpv7T6qwKlt9KdFmCBu8J4+m2S8sknvHUxsKFaQPfQV7z65mtMHfFYR3VyV3u4xEQZgV8taDoe
Gqa2sgNQ02rlptUs+VKHmrUJy9rd41ETNpoQzGixuKwKBQWnAd0FLN53SUYAmFon5iEL/A0Y//XU
1HxAQCkB2w8pqD6z8Re6nLqlITDOOE1+73dJsbKQPy4ErkNixKt1mNaYzZFDr6d+2qog2CmnXmcT
yK9UYTN1v5ut3OAjWDVsMJIp3BAUChqxfRhguupRyOWiVSISSAvY9HMKIMhsrXWjirU1tLuiBYI/
AEMlO1fvF3XnrVgIFl1OtN+uw6sMx0MMKzDWj8xjsCwSvTtAvgKrV1RUsKZXC8+6Cotihqrdo/no
AGMwLfiE9i6gMQzFBlOKeBZ637OJRGPIuDioSk2X0HcswLgRGwu2ExRlOr+tX1Civzi+eTPpSbJz
Ims29XlpiU+98dadFhEOQzrpF8PnTdemCrB7TBpZzZDsYAZ65e2AEpb3bRTJAiezfi1FAqeNfIPn
aQJc0o3eD6fGe0xKhnWvExe2g9F0ORvwm0C7z0z1GOHSKhx4iD78VGLphrVdGzt/nMpr6CLlbakB
MXXdgek100jc9cuhZDyhVBF7EzN1eqjGQd2kLj0OMXhVsCAcDsufzfqAvv6hyXKAKU5L0l6alf1w
8CiabN3O33oDn7c3ae2rSmfgDsSIMfiaNRBhDT0etpqWahe+lXjWdqpT+9hkcaCtRmdylmGdKjDB
MyMs8i8cJ9dWmD6WRU0vLYBU1c+Qq0mIl7odHvRusIoDzUqc/13vvWCeH0DjD/q0nUzzOjHSgmpg
Gq/6uLgKDWwyHJlX2gBZEp6SAzKNU9giqYp1g39chtDlujFYtkU97ELUmQ3EHM+kg9HisiH1R3+I
oPUp6HVolG5r3zB+VmJGiRd9u+Z8vAYAemnowSXl123tAcwDXI5s0yuvwu4qrOlKIDHDVBzk+yRR
8Kp7arpIVa3ythqr9pAEVQ8O1SAyVvRO9IhvZEwONUJgsVAmeuUghXdbkWKQ8EHziZoeWJR9Ze4j
36ju3SE2D3gIcNfrmSxhHmeJexx8c1qWVD+JqYh00KGEWyyykSoxrR5rEQTTLuj96avTtSR3JEXZ
3E1V31HPrrjasgZ/vnZ9e9p5fgs5sRcvvm5gIs0nOC65KB6ZqZ7ooxV0KBqFMHZwxxtfaphGoaJc
JRqxJ6SY6ENIWOBoXGlGkuIG9oexYoohPGs12/nRmKMbIybViylJafnlYI/6KjeN6E6LKyIUU2S4
u8RtSSqkSIl4TzercEe8SFsvK9/1r6KpdL6XVdFvQTQQiQnMbQBljz1+zgXORLvqQrc0ZxLFgwuh
JYqsxxrL7spIcFCg5R8uGqntzaL8Alwl/x7aJsAWLJmbwtKEzdObxWFh31+lVjpeB/DF8Ea7D0bU
lJeFre3Q1fXQWAMz3doFAG3+ln8SQ56HS5uZWkPih5gYsCwW9anY6BmkejOik1r2BUL70v1v9s5k
R24sS9OvEsg9EyQvR6CqgKaNPo+SS9oQLsnFeZ75OrXqRT9Fvlh/1xVVKaMs3dpj1YtKBBIZKblf
I+0O557zn++Pr3DeLrw4CIJPgV4QoEgAHD68FRYxNA7BHJg/G9OEZ3fjxHsrEPvQKVeKwEobcVBf
3LaD0176yRh/owsMlWFOCE46erzzaQS1++JCM9vqvgiDCMtOulRb7Jb3WReGl7kznLWhKjBjcAJI
j9ln+pzPhjytw02V3GW+85iXeXPj+vYTHTGBF+RiO5tlQ9VhpCe0pvCh4FqRfQqwmnMv0qZPdiXn
w4o9zb+mWdjeG3N/Q5vyg5OY4F6mjvgQ0BfAiNzK7oXW95GXsJa8ghBY8dzUuI8rPKMUWlPOjanA
ikMPm0/pNN4DBL0T/vikTGI32Gkb7NOULSeVhsuoMvmNgfWMpZroN34txKuDa3wrIg6b1j+rZ6O/
jTBWhxRnKr4r245r7HHz6qnFTva+JPC9qRroiEMzl4/dXF5MSp/V62Io76MI3K/e0s6ctPa6KMrk
xxyqtNXiXF+WNoghqb30Kmx4QzMeyRXpz3YXvQAyGy9DfQzwuABReF7bHU6x+rDTRh6iyHVyMEn0
UYiiAJDRAUsYJYASGC7mLOlFYBbmTZDGgBrMpPOMnnC8maLrQFUv21rfuDPuRS7XzocKqihy5VEa
qpQ24Kno2arDldWX9o/atkhE4hV/k3XOuRVBVHKsLcmNlYVOxugK/GRj4gFs7ovLQRP5vi+AK1j4
HewtDbp86GCQ6yp2HHgD2wC96LNcj6sitG4nZPJ9oldXdmqlVKOTKvZMIGY7NyE/MpQpB7eOrKS/
EECBw9VY+ztrtOif1CCqxAXFJHWqoTkiW812iWinADsX9vousOHdmIO+Mqpw+AIt0QXziFmzTvt6
5wcgcsPm3nWLL3k1hZse4/jssqrpQ2YPmVoWQJic1Z3WXVUlQVbYtuONW+cwNWg8KbaYqY2e1dGF
vI4wnafGTy3Cw3Oo35SaBV6BSrYRsZ/aY13T6Dz7+Q9dhMpZDWNz08dVbHBswvjexIJdNXNrkt5A
zjZ6gpnFOLcxbQzN13ziqo6lDpg+Hw7yQEQ1YXUPcCrsyy2W7MaeViIaj5gGNGwn48dc4vKNAi/j
MflR6F19h6Ntnm7F4KY3UcQxuW/ZRrE66QbiUA3wF0K6oSqCNQsnf54H163OuTVjDtfPeplfjhgA
zgWBvaD9PAExcI8TAvIvrpjBuO40p0+hQ7VZsneHrh7pMgeOYuO1PY7tVZK1MORX/ui2azwj+GyT
5ibWfU1mWGyp5vYYO02qezaOAk+/ErMN9RaNLO01eP01w548qoNuN24VDH+QNXfpJKanqCZRQ8v9
wAeIFdAZ1IZlZ45je0mLa5AXWKrwn/Qi66MdbnRDtdPCV8R4Z5fPleXDdYyTJJcYWzX9MDW9jVfd
OE0fqB0mYleVk/sS6BjqrHvDLunIFOGt3aTtg2tJMKFu+vkmmKdwvCzjfjjnb2rKlyFwgmwXh7Xz
kdaLHu+RIh3F1wgHh1uuHQW7MkQRcUNAYg8fw07PN34AGsXzI2VyPvZKkPs3IWJv0DflaEeXcddY
wXUhJtUEB4DrPQCm0uNIai/LItT2Yz3cD3kxnym4k/As9UvdJpBtTWlOX2ZctDx0NbU4z5K8cp8K
oPfdBaWuFFvfEgBFkpjuLiIea/fjHCHhV7hH6aUZJBsOb99iNrrXk9EOV+h7aICML3LJrffzSm88
TZE+BOxsybehDuoPkTaEl2U9pVy5NJo4mw6qg1m0xvgBMbU59LvSf1TchyiqzyOr4CIes6vMq9Ly
yUYNWw6+sg+vCwlfMl6ioHqosWrwz0nl6JdczYNzTtN+HRjcYtWdpt6ZCddizFrw2cpqYWf7cF4D
2guigQub0mhrHLcAtJqdum70CIjkRK/RNm+1TQ+NM5eq+us08i9EZG5KdboQ9ZNhf5lmgEK1Fm19
MRWYgNUivatr3fL3MVY83WqGlmheg2Uq7srcXNvzLQMWnwZdK7fQAKSbB8j+WeOqdTX7T7WzVkiT
G+PF1HT+OoxNMrxxXW3Bcnwl4aGshn6SdiB1flk20WVYqe1Vy60OO8xS4S1ZQwvuxq9B9Iwt0vpI
3fXjrL40VCQ7LzJnH0m4cOrHlLuAmbDwJordfX1Bfk7c0/lefRz06kN5QUKwvrTp/+K0LPntdbyK
uW/j832pi7YEbYwJ9BozgQ0OdtdWFQc527nlKtsS/xJtm6qJf4ML5OTpEfau3NjBxRDshcpXHWtG
Kx9hpbfA5dhk8xncMHgm4Gdeq2mboc8tdvcUjlwfrdSB6JA3ZItUA7pkZGemi+PpJqqtTKFkH7ls
cAG2JXAuw7tJBQC+NeoibK8yUzkPdf2LO0/jNztIEzT0Spl4wSAczOvzlsuNnVuYbigkXfKCpExN
rS+/dJKorbfKmIYbcGrRund1CCFqOjXXAKV8EjrCR0wYqnxgArd009FJ+thO4wXwxNDxYE19HhP1
zK79gRDOALKyKQJmPKQrbfKqLnysELBimWobL40hdmRzn9qKW9g+y9rQJmUVWmsbKcS1lucCr2Zp
B8A6eSQmDe5bt9yauJUEG1ojzDNdIwWFKZi4cSb4ddtUoZHAw9qtHx8NqzA8Ul8Vxn+OP6wbu4Fo
1T6OVl5aXzsNZnkMb58MSGSuBCfzSp9ld5GXNex3+TYEDKKcdSZQzaTBiyasz/EAuO5pCyHz5p5j
9FNed6qxyQsVI0PaXxLAJHMPSqtTTI0e5WIQFGEyxUwuyZzP7boNQLtBNDWvyqruKGX25TNwunhc
TUTa53ae6eQTEtS8JBOkKVWfjjd9nrArOtHMPcwufqQp/Oi7nOT6g4sBV7/Smrmh7y5VnookDi9H
xVbzG1h6E1FeO/pnnVPVuJHXelfRqufjbHTeQz2+lD6jzgZ74SYnWgiZZWkwr3EpGONtQvai8Nw5
yR9DbHbPZpqbn4pQxPllE2KRA6EkrXS86fRkwPWvD+LdrE82WB7Y4oRPExQphQ4Uml1G44dKQ+SA
kRb3w17R43VHwvTMzXWMWGj/fGw49L+nap3Agsd19Q7IOH43Su9r2LAnFbeHBgcatpoMQT5cJtIl
6c41p+BbMrTqhavFwd6faehZ+UlbCMuDYy/OKIxom8mhY8zZguUaq3xL7rrMzPuytUMfAsIwu5x3
8JlLbqOfh0gY3LwUY2wwgdIamz3eU7sAIaO2Df2ZX4EmJKH/cTdbPoqZsCxJDJh5FN4SQxkfyInf
imbO9wk1votJbcybMeNipHXYvXGGDvE5rTPpYwwrOycvoRUgpNXeMbifZbG50auJLPx+TNVyoKko
qfW5Up6HAQGgArIvBSA/YsKHOUeVTvu3E/1Hqh2vokzcAg2kn/ai3E0j2BwCZq9XTVuvI9JfE3u4
5T764/3bA8kK0K/lBOa5QDBgUblRHVn3OCze6GPV0g1G+YuqQrvC5aVcZVr8lITWE5fWYU2hG2xX
b7y3Wvk6rkkvClUpVdDmfzhuSLMJ3G4qU32WpTu1DpLrDMPDE5qqpShCjmIiJqTua9Pwt3yNQavQ
CpryGkPDWolcwxlGB8JnO9s8s/qztldPNbUe+eIoZ6NLlc31SA0XFdKwzZqqY2VzR9QwiclJq/VT
mZ8BW9RWAp3RiYkii2uH35+hAg6grVJDME/17fA9ajTAFXrJjcNp4p0bTKvUca7j2vVEN+0H0IxT
WH9tk/TT29Pm98c0UEs7RDCGRt3cXNT8IlZoldBsjQdZtuPbXY8t5paNdY9r34ny4tGhDCAQkrfi
QmM/fMIRxxK9l7eJjNQNTXUqehOtJhQ+MVd+XwnIKlCGMhldgAyS9vNrGTMnJe02JWoEUdFbnE5r
iM/UgGYYaOB0aVbjFDtR0/xNZQx9QAXEIDU7JtIdd7EKnMEStWKz+jpIM940ajssCBIZplDOUj80
WvIZX819QO6xAsoOGPMF9vt9HFNvePsL/e3pcU630ZojgNeRVS/fcq9ozQRjDMhrxNOKu2JQISWC
+a8JpdJ9fqpp5rd5K8fDJUPyVOAhicW8NclFq3Whk9nbpLftxexVa9R+T+07VVG8YHYSHckqEk7a
9BfLMbcI8i3OdqzuMAanzQOXCH+6L03lkYMiWjl6v377Rf625SxG1A+nEXg8J9NJtK+s9Hud0lWQ
KuQ4SRQq7VYiAt8ebamvQz5oSNkHklw2cSrwixmEVAmgBl5osLq7c83yrwXOgiVxpATTgZ+c3S3k
wG1Y/kkSeVfv+2OR8c+/yZ/5VpRTHYHA/o9/O/i33Utx/Zy9NMu/dPAzzX+8/jHkovVz+3zwLxtc
LNrprnupp/uXpkt//v4//+b/6x/+gW04v+VxKl/+/W/fio7rHb8twGbt1y5JXTYT/Ouuyod//Gfx
B4/7j//9x3P+/Y/b+h//J/8WlS+//YqfnZbSexxdJ2AlrivszpLc9bPT0uJPNEGHDupzVTfQ+v53
pyWNlrRW0elOfh2PDFX+0Z9d8Ir6dyQjCPv4DzIfBHfsGe9ptlw2fnDsumiUUNuz8+gGurrDmUpC
ZZzyqvOKyEC80IIBzudmXEGb26tphGmpLwUwQxvjqYMJA3B1EhqGhyRHnPcI8tJ1ltjZB3UMqLH4
doCvBPWWL1PVQ1/Hn4+AP2hPtby/Sox+OfAExBdOVdXi4OG/6Q07/NSJIe0T7M+9SdKZ26Km3Yag
Mkj0J018FwgsyXGCzu8M4cNlzWo/uEkdq/rBVVxciVQY56LRx48KFRdZ1SRG5YKiXYykT2m1Vvrh
c5+V+SNzhYtEps7TBqs761LjJSqwy1LlG0WS4UWN+pIExggxvBPgO40+ulICXFP7sKfMAIUkvpwK
fZv2HRl+2NVKvrJnqsueE8zND3gvzqqMChPqI6wtajDKqQDrcB+COIB3G/MOgQjNnxzUC51IC+st
teV7oq8eVf810Gro1ng6UbtpJ0/T6j+/mnftCFfRt7poih/tcr0fbAo36D4e2vrlpb16Lpd/8//D
nUHqtP71xrCpuue2qKPn9I9dF+Uvz7/uCPJHf24ImgYWQy5g+olcxybM+K8Nwfw72WQUiaCEhSHh
TGwVf/L/xN9f/zZ/RHILdJCUA/3XhsDvsxzJLmIhUKpgCr5nOxByQhwsLLoLaLfUaTACA0igdbiw
otE1SpAr5NfyxNlwv+mtHdmmkqJZFuWflE6Jv9D1UEAUILEBJqmr8nGX5VpbX6VlgGc75o62Sdlm
mEkE2ya2z35vJZ9yLvrRyhzUEdNUV+m+RYWqPJsV+csLQw2b0pvpvG7WkGgU2UBlOI9qPvnWylUH
g0MzCusb30jINiKL6rgxk6PZKHQ2I4cxsDMxSqHnlx3I2ooagFF3Z798m7c/X8EfeZfdQmhrm3//
2yI0YqGzXZt0xcu4HtHvYp8MjHk0S2BDNmTCc5hj3SeNFqKzEUMz2KOKtqMZ0gwx5SiCp7dHXijr
Xkd2gaE4FgE+3/Birwu1zhA8F6x8eNR4yrTXhIjl1duDvO4Ev37xgFqYdCYzU54E9GwffvEYfVCN
hbNEWlMLZBKcNGA0J+adqmhovM/wRIBoAbeKypjSq/0d9pRhBLxB6bpk0wzYxkdATMukyBBKoYb3
mjmoIUDjE456Z0J6rqQBZakOo7Bym5GWtT2UZp3hhUNjIEUgLPuguX3ReW3dVjS7kIE3yDyanDFd
O7Qm7A7RrW3yjQ8JabfvU5lWxVoNTVcM92CM0vsOycPnurLD6yQM9R91MVpYMAXqNONCpqvPQrVB
XoU6yiSPJJW/BiaJyeY0VeVXUCPpS5n3pHRV1RXVeQbcP14rE12hmzqd1fgK/Ys7r40iA9Xa1H0e
QC9Xq8+kTA3ENY1TvzgWzKfVCFxZ32A2HlVgfBub+liQ+u2qmDpL3RtV2kx3PrP91g3wGAUFgA/f
xih17ZOOjsNf+UqnYe0V9MVL1unzuO+HanzAm0I10Fi5lGXw8kQ+YMZa5K4DtfSTi8S3Io7tOe0L
8nQ1Sb3SKCi0zyowT9+svhpmkE4r3ZXmPG/PncUFRp4yiCSZmPB0XFulb+tw7ihzEeGl872AzH1u
4st115O2LzmCEaAMaU9qpKwgVqvF5yFMRiAu4jrLU3U9VAmELi0M9q8f6H/OoL/JYIdwkoDwX59E
/+tr98dV1xwcQP/8uZ/HkGn+nXYNGtBRe3Dp5Ov772OIP6Ejkr2G26/s9CSk+PMYAlDr4JFm4QP5
yujQOTz+PIbkH/FrkNUTj/IJCTNfrwD/xJAS3XP6//Pff91rl01wHBAoNphL6Nf5tYa9uO0r2LwP
ConNNdeac0HJbTPFFB98DF9UqP7YGMfJZjDDB1cjJTlb1NnIIa+FmQCZCZOtOWvTHurXWT6rAMZN
tCz/M8N+QmXk5fhfz61NTZ3hMLaRP/BzUoH8gtVgMj1hYQAQllHPz8sOwBkYVfII457BOSoZn39O
Ks3hRuMSwqg6Vx4yZvzQn5NK0wEiG/S5SGrJa5/LYg69NaeWpyinGvOSBACkYOIuXUbKv+jTI1OR
emmIMvAJ9O0QIKVLRuVUpmGRppJZE/mPbBYnjUr/5uEoYZMUegtBGeJXWn1q3XTc23nR46Hdhb2H
8Wi2/uX1HwlLlvHazzQNHdN0ZLKezcVKGWe7yrhSmN5YEUK5o12eoddpz5Pcik8M9dsblBkhtnrC
Q17gb01804Q3ea4UpteBPv5CkFiuAgwrHt9+oGUjnXyFZBPZYOC3uDoFvsNXqFlTEGojXRggSMvb
3PbRtuiDUj/oioJlRFoUL1Tr+9AzOl1sR83utqnW5J8asERbQ5vTE90uR94wc5fstOAFU5ZfTJxG
SDOfjs8TcxnvQZ/6GEE0bfMM7eVUL9TRsUhxoj4hX0Xv1eGzB3mSZXmMHq5h674pq6F7xFTFxPIM
/9ZTSaMjc5XmUwtmDc08Dq5Dh4MNEV5pqHuI7JtYnGu16z/iBIITYIEUzeyRViWzWZ3TPEpcUWs+
3o2q9HJAZuch58TVVwW5CZA37nEwSaetgcPMCfjvkTlHYyyTjYQsea1l6womBP2sJZmFNFxBbSDQ
ZZZ60b1/ZlsWb8EmyKcOsuxdUXOcbUMnsTy7ssbAg2D3mNgWfQxvT+3lFYKZzQyS93CQgCTpFptD
5Gb1kCWBRUfo3G6tuQvOYug336CJ12cimxTHgzLnbiTp/eHtoY+tKox9HRpn2KAdKCqHX7ZulJgv
BiEmHFBh8AxqLXvvBtzgtr3tQ9fF12D24MeRhkD5hIDWrZt9TpBAr5A1FC/UJk8BtY98t8w6m7IF
795m+z/8SAFYVHxRcdRwMtO/o6Y4rkuMDU/sJ0dmOSEEkQS1A2okhvwUv+z7Ct1PaIqQK+G9kqGG
nxFpq+hvbC+zzHlrsJ6/vf2ujz0XDZOyn5uMH8fA4Yg+9pVVEQUmmGw0CrzHYNWT51u/fxQyd1S1
JAaFu9vhKIMeafYcuBDXE0vdQBbCHKhQnO1fGIUgECyrPNiWoKc5A7w/Zuh9o6bsb7UijTZONVc3
b49yZNvD14/2HIvqjk1L4eGzKPqspch9yBrQi4XSaUBcOSkFHsOK/f4HItVq66wESEy/bXp2rqFs
bTMTnQXXP2fEDSP351ONyjJL8utlmlfFjZ3QhQmHVfVy21LHGtWE2jJKY3Xsk4ON2iHZCB9rxFp/
CCeKDqlwbvvQPbFhHnmVkmhCEcekM0xfbmWOWaeVUoKKNAY8LvFRztCG9JjD1PkpJow8jJYPSamR
rJWs4MjE08HKssn7tiNHudfHxTbtLIiiIl+FatDh8KKfV013qvvvyMri7kFywiYa5FRYbKCmWzht
m+IyIBDReXj9NetGoBB592yU1BEJRGK7piv58Ll0FNyzjg4GZ7de7AuyS9uuzerroevEiUV8bJ5A
BDPoMOQIJn13OFRgZENvDTSZjqoVnLmBo59lajfsZHrwMhaZstKVJH2soWJu1dJQTwx/bLKQLXMl
S4mJai2etEDclmMwI10bLI49xUivLLdur1KJEnn7pR6bLMB2YKvR8Eowvwg2csSalHV7vrp6uBn9
/H6K/JqGNtpQ/BjjBswG3x5QfvbD2WmTFeV0EZTEVOoFh6+2y9khnR6tEfVLsY0pY1zgPmlu3j+K
Q51YxicyPycORxkRMnU+7s5ehIYFl51W3xapb5+w6fj9e8J8AnQkeVkV7oCzGMWkTXgOAop3ANyt
Bzhu7jf6+9rvqT/Pu7cf6BWmtnxv7F3E3SQBdDgHh0+kJ2HNo3KDITa0VaSdTtmtRSRmsY603rxx
h75DoukMiKozsxfNBlWjhLJXg9quFUogX2af3+JZ0OVzb2h6Q1mZ7tj+iNQ+xWhhqGw8g8md6h4q
9ewzbXO42KpW2vbbwq2jqwnhX4LcvB+EF8VKhatxnopVFKo9JSiW7AiPRTcf/ak1EOTkXQJjPTIy
2L5RZH7FJL39ITgUb0wzj58KyuuGV5Z8aj6vbg0XJj2Wj2FuEtK3qZs324AP/DmkGTLb6HlkXuJ7
FvCIuJCf43sYJmumNTk8TK2UGWEfibRVJ8wxWqtpZjgnBAhH5i0iDuo2wBfw4ZEA1l/jlXSM7ShE
Zu71jalfZV35xaFB5OzEt8wvWXzJpOvYdcj2wjtcnhJJGRYNVSPhxX0yXcRkzvdO6Yb4iGGJ/f6h
BFcnGvhduRQX8ymuIir8ZmR484jEJ7ESi3alyQzWWT+lp6AVR8JcG40EmShu4FwYloKCPNXRS6Vc
oPD8tb8NnanRX5GiX0a3jvCR2IwGHtvN/JVWqy6SdEefvosQt0r05vFdZbrtiVf9Glkv3zW0OjCo
HJH0bMud8ZcAtCuF0RaEuMi79fS8La2mwU4sMvcKZl42pm+pc1XhHVthWRjbzgoY/njd9GThvKKc
KZ0GkWljCixy7mEpGrm7anTUU5CF3/dnWSWUmRsob2A4Fvtz4egIDsna8ooy/WtTkblNSsX8waVf
fxkmzboOwrh7ef/cIPjnNkLG7/fasx2mkRoWE6+GpqfLLO6MdaZG2n5uE+UE5OnY8zkkFFTyUiik
lgC7RItj7lc52OuQi6zqzBb2huNdHRUvkxlf20MxnziAjmzalOqo7oNcYiUvN1Lh02kdBzJd0g3V
vilN/WPK/0mj7oiRw/tfJOkmKnYEE+iWFoFRnndUEIqGMF0ruzNtUCwqbaK8VCqEzH9hKKYyOhqS
c6y1w+nscNrNfUHIMrfasMd0k9mRcnPDt/OvjMRcNJAIkQwxFqfeMGdTPPXco+ipENuCc5XWWs2J
twWX01Mc3WPbLpoKElyknuXWePhYIWV0M/fZkAb62K5oAp23XJitr2+/vCOjgAviPgVkk/h8edHR
gkzraSc3vbDSspukToo9NA763//CMDyHa0rZCXn0w4ehYhrjVs10GElrnOWhLi4pDqn7949CVEJQ
AohIU5eEIDYyMmCk8T2zbfq70dWndVC5+omFKzeexfapk/4x0BdKKc0SzErBuDBb5BEeN3kORSP7
4WvdrRbZl+Av30mcY5aR33wVonLVpQa+WEfx3E3YDjCYrIN80gokoq4aDrs61N+f2WIoLu8qNw0p
+5NXg1+OhdFQ8CcYLNOz1cC5bGZsaek4609cd4+8PaFxW6Ioh7SFlXQ4itloQRHP3GWcVLX3jkJZ
HGCi8VDRU7wK6N8+kSz9XYnGi9HJ/suZx/MtzbpGt7En3hZ5pjIHom7nif5kakZ7rpCQvptLbf4e
JbP2QE25sDz6xvv9wOfbvT01jz22kOuLeQm+ank1nYU1+j4hnldF5byv0DNvEI7rH1saqleT3w4n
lsKx8dg5YJKxHH7XMWasEUy7eOqgVlH5IvPYukMYfmhnf/bYsJW7t5/vyNlCRQRNgETqIfxdbMJ1
P5IMf80TK023dWhfX2t9gPmybX36CyORPQNiZUFlFfrhBIpiQ/XtdCRUVkNcs4E0r9y4zy/Srh/e
nboApmbbEiitv+7Dh0MFmLJogcGaBsFx24jc/kjbyHxlOeOpKo3MTCz2FA4uKZnBSgZ6zmKzN0Pd
jWmjQaGl98ktp8KDYyvTmvZ0ijShbWXrnrb2PV0/9vt3ZlJc5LgEWX7UP4tVj33fQHMLeyZWwc4H
ziK81NJwPjE9jkxHCOMcWWRLuJM6i1VPSsN1FMHe4tiobRxl/oScg6ZCLXxp/OH9GzT5CzZLEggO
SKvFRbtCCaj2OnumFcQlZ4ELVTJMgtUUq8OmJJtyYpocOUO5uFCD4lggZbGsD6XzrMgrnUkrRjXe
p4Gd7oYuPLWij40ia9CYPiLcRJx9OBkJtlL6Zpn36Hs+oK3oNkN88m5wdBBdpQRDjMhmuYhw8Nss
oChxDy2QgVxZZWde18g/N+9fwmT9ya7yNLAhF3MuLwQ86Mox8RW2nZ0RWcb5WKFswa1V+QvTm1wI
iD32XnnmHL610GgtYjMC+rn0Y67Ko0sPqGKeSBfLD7xcvkTx5HaoxpFjXZzSde0kxLXMAFiw0T6o
zWDjNHax7cU8n9EKTFejUl7W6sAkLKyTGZIjoxO9ER5wbrF/LJ4xiLQp6NSeJZwl6se0bILnqHP1
m9zF0ui93xyMQonclls9xJ7FN6fGXRBNjUm42DvTCj5P/xAWXbrD9i04cWL+viUyFOV3JMpogXm2
w29uqPSQhruZjLXSV+EKCDHm01VlPkfKaLce7JW1A7NIlgy3bz/kkZGl0pB1xkHIO13sH3U1z5bi
NMJzHNOnBd6MH5LCdD5wB3Xgr2DtSSu5Ha3nSaeK8/bYv5+jXAgJwCjTSBm0vXhqN08RpnG78NpI
j1byYrYHnBqcTeCdTgz1+1qHKEcwgnmzwInlVUP1S7yHpXdtFgYpLVvp7NsE+6gzv+3ff75IxQ5Q
UBK6rPnltkWSFWxdygMZU+CuzMlU6BfTTokOjjyLNImmo0LuKxRoDyeLU4QTGzPhOG7t7d6qwHuI
lsbbd385TH12Eamel8fY4SimVWRCKx2BpnJWN6LtcSScAOM0jTGfvT2UPBAPdxR0nWjJKdfYMiGx
2FGmUB+ygTy5p2dN9Bh0nXM/hW33HAyNesceDWAh1LV3H2QMSlFSavg5BJaKSz+w3TSoR5KcgR98
GSek5zk99F/ffrQj3xVhBpIU+kJQzNuL7wrImwHXB0Nsg2v0tpknY01RaFr/lVHYkrk+cedbjlIW
VqLELaMgefc3fG1IGLJ0PjHKkeUq9a9czWRlldrM4YxAgKqESasLj7LJDHlCB0TmOlAgHDGc2HqP
pO3YDUnB4lRI8g599eFYA1WzaSJR5uGvU+XYaKr5RrGTroEfBS1q5AT4HA0GvDE6TNfDoGffuaq6
rleNRr1LlTDdWLU53COb1deDORnvzhPL3RoAl7R9ly45h5+vtorJGImXPTF08PkKW+WTRKd2rd8j
SUZhPZDwoVzKyzwcJah9H3931iB8CutJ2HZ+TvsCgLoUd84VB2R04is+Ml1BopMplYNyLCy+4gmM
bFBWfMUlCIwr/EPmLUiZ6URB5dgoBEOvvTkm5dlF4KUrbdvNkSU8WlfEBz7Gp87vTq28I8louRHT
q0htmxzWEu8+MmUms5VVjKI0rmjrts6sOS8fmhr6F8icIH/KkqRc1VleXEFhSb/PSdiB7urj5sq0
w+zELndk+ZBpkEoxck+keBdTZqodMwEVz5fJ5fLeyOxoV1hV+2C0s37iUD8yFIcPuTu5HWBCtPga
DeyM1VpH2xFDD7jBuRy7iAnrNrhI9YmFcGwo0lBIUVAJcqVaDCUKO/9ZgkPLXX2F3IXfZexX675P
o/jEIX5kOZgyTicZSFBGmuNwOXSDMvkIYchuQLTYV/MYX4eK7a6j3lK2oIlOFWiPzFNqpiRa2fPk
tXDxjbkGNxBHy7Ahr3xzA9Yo2lvwgk7sdcs3yDujsYFyKZB+wiCxeCqU9VVr14wygXTZVy2kB9UJ
osc4Vd6rIQR4jLpYqnGQ9uJkv3gga6Ls1yQpBW+qdislUePN2LTlia9JW743OQypYOnsQm8YGpzD
74kGjxnKFsM4SeCZmblLgLWIKF3jmLzqanszY005gvjFBVPbuob/Qcrk6VcAK3mqBev3t8tnkW16
VIBYV8sMip5O/azaFG/NPC1wvzR0jvnW2RWuaNfvO4WlRo73SxYFVQY9fcsv0srbJItQZEDyiM9d
K2wuGh1oyftHodZAofW1wm4sIgqRplUWsfS9qrHGL5o5NU+VkX969yBMSWB8DgEZhmyLQSaIJGXX
qGA/XBtGdqI3NIhE7w1bSNVp7Mv0VOEGzHpeHG9WObT5OPDCEuFUG4u49sLModOdeBZjuW/IcRAh
4FiF2oIrjpyvvwT/dHVkA0Vt4VmInb8VKBq/9Blm67NVQNSbdbv80UpD10Rau4oBuKCIipi62BCD
3A2Rr/Wer2V5jQke9rBseGa1V4fUPk/7UbUfk2wqsXLPS7uGh5QpZ8FclMHejsr2ttN6ewQyST3o
jBg4v8zzOKM8P/bi25QmyryhcxLTqL4AEKnMk+hWOUulITmm6s1mzKC2rTGurS5Dc8CBs7LC9rOo
feK8LB27YF8OPY3OnCHOPq0b5bnpXHAYGO/GxmrUrcjc5mqaYF2WOtMU7B1fUa1VQVAa3Ixul1yn
kz197A2t6FatJL6BVzEa8Mh5TOdkVtN3qtHAU5+pRgrQcSyy7KloO5B6U1SC2Lbm6CqrK/Go4iX7
XA46uF87rUaYqKmWZbuR0MXfOCY0LwKC5Au4wAp3s3A0tG3tjpp7VcU++14Y6UV8Fidhqq9qIjuY
nk5slFvhjK4CsUYHKaxoZZ6tW1g1zrqk3avf6citgg9hNYztqrZKOuICt08vMvjG8Zp+ZLCPftUV
MTAkpS5XllUNz6Vaah8FHVf9Kgl9t/LmPHcfDXO0mrMQxuS3ELwqAbQ7dhjoWlp9Z4Zpcmv0NWTU
xh+zT4QtUeKBmS381VSb9Jq2SWlXtO3Xgwr8NK2udEUYH3WQSIU3mlbyUeV/M8/b3to3SgJYyh2d
qttCauvrde/6bP8xqmZwtNmcEBjMyLA96I5DA/GxhFETVbr11Y9z/WPvR3WxD7qcvwH7BuRvZZvV
9zyoQ/8KZdWc4KegiMdATdRxo2ex/2RXU+/vbbr17u2+c27pWBJn8dS5Z1Fo1HBpcbMQyOY8+o7F
l0nxrY+k8BvLQ4IK7UERLfgOfxYxJSAActVKxD28KGRp2bhryGx8V8Hm0uuVDSOT3XEi+nSzWvkq
+9U+4UHqlqu4w31l5SD5GFcujJn72uzncl2VRJxeY1dVdk72LJg8S5PpMW6/iUrTXW9/7Jsi1ryZ
n//W92Oa7aChjZe569SNBzkl3gOHScH16QbIdOhYmuvlTjV+b8fU/jq0KHs28aj69VaUcfg0kmzI
1/5gFbc07BrOOlWLGu6DNjp+7qV5adDrF5dduKFcMV/WTpSNN+gorOewjsx0Pbi5WW3bxGrbTdFa
KByMKnesy1h34uHGbGohHs1Um+EfOlPAYqiARa5yA+7AOrXcASynldj5HTqJ/8veeTTHjaRp+L/M
HRPw5rCXQll60YiiLghKLcGbRML/+n1AzeywQA4r2OeN6IjuiG51VibSfOY18imaW1Q7qBOxDh7H
6oKnxJBqfhlPUd/5nVKn32rTdTGKHQSaqoWIx0foa6LMVkWKMeN3MSkTQsHxUF4gaZn2+wrkISJU
9LKe6miKSjYHXG2/aYpO81OriuRK4sj6rcW79DZEv3hYeazFoTASNCTRi3Ljswpt5GndaKFjozmX
mf1KNQmfwetkA8EX/JJ+7dZh7K70om4AUUxd0F1YkZpr+yRui4tS1Bhod03Cx0NJ/Hue2+od97/8
XjU53RLXEBYiQV01w5eq6qnqRult8RkT3saIEMkhrarT2g+hxF8nY4Iu26BKdMiBjvIvLYgdX6M4
DW+60Y7Rjm70qV2FtKgz6t6zfqnS19bvzCu3oelkz1pshjdpICwd+yUVUd5gyFiTUE0KbzWSHmR+
FUTmsBaTW4Z+7g0i2ODZZFw3udD1dZNNUA69US8g9MWj168bwL4huuAyG/HRbdACP1AXzVD0nryi
vx/roPsSam0K6QQ9P/OrMLvRRfqz0b4Hmql9r1uugrNWswbj2bYLUuFDFxi0OivXCy5Hzm/v90Wt
PylolBbc/zG+8SA+U2sjRyu9oZ7G3hRGLeMt/pA2i625ORLuXia/xE6USEAWaevudEl2gzSo58HY
0pLxqsZUEaG7jnAUKV1VDBsxFOaVEgfVfTw5CPUChHOsMztqu19AuDAvV2Ojv0vHAbTGY1tkIjqI
pjYfcjQuqhpjRtXIf49hXSGHGlnTWZp2/bQqvAC6xtxo0jccDdn6Lfl8sao0XMuQulTd2O8MLT0z
IJAOvih092A1CqJhhSrU7/3ELYCi4Oj+UCKQ+8xvgB9qBnqzQmVXH7aSYjdM/twE2RuX3fiseGX0
gNRug5a84WbIinOgqIVn6Cj401QlbOA8i5GwpxJ/O8V0zZ0Wf881kPzgzFDUFH9FFe3YlRkmo7eB
wFf9iPsWZWUXLA7GSqYg95jyNj7EWLZjQSFySXHWjDpKs0jSRcgIezmS0UOQ7kSfxl8aLe6nDU9Y
Da3WHa195wnvzlVTDKnkaA/IktB/stZayJWxMbnyvlRDjC1NlLYV2tCloXD2PQe1c8h/yjmy4J2C
WJpoEdlKIu/LFHSwdNVUiKs2G+qrtnHMyDejKdio4OA9X5TSvmGjT4NfFDzwPzUjigLEHt20g8kM
yu9SDlglXk+B1g/TqmkD57eZWYqybYfKVa81YLHJRkIxMb8Pmd1kO7a101yrrRlzd2js0ksU/BId
FLwd2bexKbn7Yttux20Uo2X2TerpMCL1qrRihxUKmKpYTlZyqWT6qCGi2lv6DqeMSD+Q8pTtIYJL
jPp5FPfWNkhk2PuKl/XPddX07fWYtMYtFhpBMGI+GJnuHpXMTtsETsBWJSO2iqcWxcjfHweRb9II
fIMdSiL0vvjbG1qUgdod1/kIj2Hsy02k5xgOmGF67dh9ePPxUHN29LoaSrQ6N1fmpGUWI5ht5l9H
q4qhgRsxJhReQZnyLtn22q4N9rrZeAPWXkF7FodSP8hqnDZStsXm4/HfnSqghdn3FiDkEkPQp2qU
RrkkjYkRrhGNZTyIwBhwAqjFibbHm0SRqdKNJ6W3eWkJaI+nGqUIuo8usOQyoAGsaOaIdmozfLJE
wYK6VJtUyD+0VwC7HY+i2GoROD0vly7LdJM4RF/t7M1RNeopBad3vh14zrleAIyJbsOiGjKpbjY1
E/Bd7EVUytkG4FgrjseVG9nGFRdZvE2mKrpsE6c6w4zE/fnxt3tvQV+aOUAeUARbji8SxSkI4YCU
u4HYjWOApKRFG/XjUd7bIdBeqFpAHQKCtMjvqzafyKR6EzeSstqYg4KQs0NgMfaB9+kdQnGeZgYd
CKBUb1LEujHbtC5coB2xl2wmugKXNoTiXx9P6O2yzaPAa+Blo7q01HiAUE0EQ8UJ0S9w1XrnQpwf
kubEsr2tiyDTpmI/DioGEi5F9OONGMcu6IOQYRSZ9dfk384msWaTERyBcB2QlXs1yAEXo7Ebruxc
UzblmKZYRQI2Obiy6yg0oz7qKF5xohkyH4HjO4dO/ix7RIg9w0EXRyQfhTRLAmhMaGz1OewsZYvG
vrltA0J0F44a4qxtdAoI8t6ya8CDZqgQlVpzkf8H3tiWPKnzTYfkr8yxMeqHyDhxn707Cpw7WnL0
+vGUOl71IW37hpvTXLVFjoFP3j+q6nCqYfG2xAA3dRZSpNoK82yp9MODFruhzfsAft9bRY3WfkM/
Vl1pMnW+lLk2/JnU/2ss/AME7avDO2uR/Us5bJYw+59/XD7/9Rw+y5/P9WuFn5c/9C9tBfWfwBJ0
7gu8srmj5r7AHxr8TJBnr0HWptNIWXzuN/+LBq8gDMR/O6OvwZYQ+8578d8aP6grAFPiEcE7lQ2E
3O1n1BWOtyMQHbATtIz4hZSjQMkvtqNbBa2rRdhSd1E2HEg4SuLNpli/WpSbP0f3tYbD8YGGToQS
xIu1LSQGMIHm4kBTalG1QSZY2ljiPFLFQ9d2j601bEovq1a1KU8h2JfT4kab1dQQTsP7kKLeovg5
QKANErJUvwHzdR2NVbDzHIykPp7Wm1F0DUktcNYw3ygyL9tuSRrmPbBkHEjRLFqPqtR3pjTMExHY
/An+cxuyeJxgmsMzkQHUHZ234xsjUVI30+pC4thLcD3VNYlDuE3N+CJ25f2QJD/bAcLnx1M7vkHm
QQFZ4+bK3tBBpy1RcSMUo6aXCoVWmC9rrbWbrVMhGWwp+nhRUsI+sUPY7ItJ8tJB5CO3JKHm4Tue
pDOOauDSf/IVw/kGzd9ZM1zpE9R+ri4+z2w2yQMTAY4L28AlFD/AAlZPEip0hRUNZ+Nkpr5etZ9z
c/4zik6j1MDREU7DEnvRISVsx27b+JGIRHqWjAKlgMYTcjixcG+OFvAcIORgBvhY5MKLnZ6YGA5N
kdf4WdZCRerTFAuiEteRIDa2iK7rv2XT5PuPd8c7X4tWFMRWEAtcRkuAkOoENhY/FNDgCxYbm87U
tjZNZVtQPzuxEZdnDCokBwwhaB4yeq/L3T/D2tteGIaf9ChYl6VrHIJZhfTjCS1WEXgKNxR7nX4U
UDXwBMfbr7bSqHQ7apXpGNxaVmPugrC7qPp4MxTqwUu98MRnW5yveUC6q3PzCyt5cECLG9Ga1KIa
Bko9aotYf+RZfDWPCj6CBgdB2fnEB3tvOJ3WCbuRw/WG0SBkb1Lg1TJfB62NxjpCVzGwU5GddxlC
r35Lk/aU7vHiyzHFOZfiZqd/Tyj30gd51ecwwHhLpOpT3+lt5VCZ3l0qLPnpidGmZOsTi9Ncf/Ph
Ii0UkiYsgwy9PKBhYB5QDE02USC0zdAb9Ynv9t6k5usJCBKdUh7o441iuvOlnyuJz6GPt61TZZvM
C5W/MSt3HoTOGuAta5HSFEYWjxXsFtqS1FaDQslmqjj2hGhJ+2qTnkKFvjMr3jG2It8L4tdyVo6J
yBJHGuPqIE98rs50g5je8KleISCOWdCHIIO/5mjAXaydh4NIZ43IyokqttdNJ+H8tvIUhHBxN82j
0L2bsUf01iCjLEZpbE/G+NBlvltHISIC6HXKcMKew/gkJPNlQqCyuX4J1SiRqMuhdGrSE/ZLWOJk
to+f43AnNZxEYb8kzx9fUO/NipUjIXpBwyzfYwBIbVZNXuYHdnhftcFw3s2WGdWI89rHI73dC0AS
kaEFWEWPEgzc8Q4PkHWJsYnIeR9Dh9ad3So+2Frnb0xoVpp5ydznaR0PEwHV6OkwIWGfKPJyUkAr
XumtCMIrTLtOib6/NyeAE2Au2RrgDRaPJD0I4db0jnw1IwvidHWXahm6h0+v3KyaDxeOi5YW7+LU
5ooKtIsj6vd1VW8SOXuVZZ/TrHjZc2SNL4IO7HSABMfrFndaEgUagygUvzcxRnzXYSP6EwqQ72y3
o1EWX0evwjQu8L/DDKmPoANnBhQ/0W4ytBDuPl61t0PBSJrrQ+Bh2XFLHJ/VKwP6wEYKSVGfUvrb
VrpOdSt5zNz2lPn1O2NRyZwLmcDFqfMtvpCXpqneY+rru1Zinqcg2C6aPsQfjOvq05edCeyVt4ka
C6HLspjYo5RcjiVDATpPN1Y90jbWtVPuz2/fdeSaAdhTwEFqzVvyLYrE6TO3cJCxDKuwu9TbsvyW
hbiTnHduaFR+qivZKRmYt2OShIDzJZzA8p2b4ngH9iRXel+GdKkACa4CvM3WSoqkTSaBy5hGfVKb
av4qrxIgbvQZlgfG0wHZSD6yGLCc9W6jUuDF1HoBjG2DJu3O9gDbrxoPrymlt710Z3MfInvTNXJE
ILBSn3RZyW8Nll62HwCe1/2q0AOJFEHUXputlysrzU6HbPbokbQXTMU+n0wjPEGCe7vlLLINHNdJ
fYEgLRFpNR2DUDN4jqCwVnR0MY2sSAqm4IdCg/CUhv57o6FeBYBlzm1YsuNvI+usGuqKOK9PkHTe
5qmlP9QmDTK/BosSndjj7+wEiofwSOhjIPy5DBv0IKa/CnSFr57K1WBGdrIpOuAd/jAUY7fqqrL+
8vFtMb8+i70AdArVFy6LmYdmHE9QDe0pUlLs9aSnbuPW/jVOau7TJFjHAu8k0+xPXE/vzZHTC+GC
gGVWETgesFVNKRXBcxjjR7hqQ+PRG+JLgdeWn2a43X08vXe+H4tJpQgtTor2xvyQvY6Zs85wFKwk
fdxqVPy1G1ndK6NID4lJ//fzY83P4cx9g729HMutrLofe+zTLFcOm8gulfMcl6CzLJfT5uOh3vlq
MIHmTJg2AMH64t4tIuwo3QATo8mrAFngE/JAE1bdlEhabUghk00GGujEG/b2ywGWRDmD24MmMWfv
eC1RMQDWG6ucBVQWLuWUBxtL7bWDh6k9nULT3H52kmiezkH7nBi/7bYoOgzFyCVEa/uh3yE3A+K0
jev2Iot69SzBlfQG9/hT0l9vd8zc3QFRqKPqTjNwEa5JLJFLB5CVXyP3u5sED5lIRe5nTXZqc7os
2PHZm+GudAwIcWbm+mJBjcRzsq6ocj/RixYh39HMb4QHyXVlFFPxNZvS7C6V2G+u4rFtT0En3+6h
GThtkqKTTVIlWkw0i4mG4ipFNL9GlajM6HkKnLTTlTf1yZViZcl9ALrzFO3qTeg4C3cCveH8o7Xz
RqcPo+hxLMqE187LcXZ0w+zCMzBR+3jvvDcKd6hJDwvDFZS9j/cqIAh9VHFY92nlVmsnxUYHAaj2
xA59s1cofHEQ5hUEeMhbejxK0wx1p1nEjlqNTegckK2wKOdzRf30d4aipkKuCG6fbs7xUNnU1qBj
2pwJ9fZet5thbapjvlETZdh9eu0IsGYs+6wLgCnQ8VC5FrtOrA+5P1QKQn4qt806qLPykzXll7Kh
PvMr2P5z030RhvQ6auh5MZEYyb7C9D2Isu+2q7SncKhvNvr8lSidEOvPEnjLZCVUhlpaoYVhvNBj
wGhu0GHmVnm1nw6achhKRZfbRkdx9W+sI/fejBXG9WgW7H399qRGYiV2gVlfbeGaWgdK8mylBlS4
vzOMS5ZOcgkdYt6kr564sJ6SGpxC7pOAtLAzK5qcuKcV1Ylt8VKzO7quWEew3xwm3HAADi/n46Rl
2WLkDLoEFOS4saPwHoPxWakqO5Sqsa9iijdIg61c4bY7B7e7E4fgnVP9+hc4ix0DLkw6ra3NVpuK
3fluaxePrTlZt59f0VcTXTZybRkPo+RwgWAahsvccx+MvOxOlKTen8t8fcCJm6P/48+md92k9MEc
a41hWm9dFVU4bOw99cRne2/3z/Jp9L9nSZnlI1PUcZe2QodPlAgbBOig3QLp7KlKEfEBzXBEcKFF
xakk493pwWviUiTao+J8PL2xtUpPLRnWnPDW86MpmR6zsDVOhK/v3cAz2YaUhubKG/w/hgDIGgji
uwCFLJSORnM7Og1lFrM3gBB9dl9wmAHkYA40e4otGeVYhpkdaCZKBUDbV1MZVbFvgNb9/IlmHIJI
knjkPngnj9fOMipcKUouLGNyMduRHXBpC3zeiXju7dqRudsakiw0PfGkWAwDttisdDPs2AkjjqyT
HNfYNHorvOrzE3fUvJmPrw5CKp3dRwdxRugvnmMc1jvFJpX0oz4PtkmpiF1Vj/l1ZGvlPi1yeQIT
tFBK4aYHT4LT4uxHSEoNL+B4CROrskZdQUsvSfQ0ua4ykIPPGZlxTW6FCuOXyKrUx8JpPJxWKyfT
vzoApp0DMYNS3X28bd6sM2x94vSZNQNHhZrZ8W+pCz2JqrIb/NQRyjZ28CJXKWZ8iQznVETJNlms
NJRKcF30hCEB0edeFhMCURQBnuCOn5XYMef+WCidd+2Mpim/FUalJtk6dXvR2qvJVMyg98l8p+m6
7iK3Qb6gKxMcM7TwXqRDGj8no6yLdZyHJbjiqbSuMjKtW4BNtnWGld0Aj6HqQT+MNYo+ZpI29vkg
cmxURY1KjK/XgwgfFN6nl+4I0unUPyfCPWOjN2bXhCtzKJHPRC24UPk03qC3/VVcUu67DcB0NHhO
tYjNfM3VzNtL8IB40IdJGgc/TA9R1HzDK+X2FRBlJ4bPrpejkSTodDmV8SPQR2Ro/dEmyPgyRqkC
hL8MFQ3yhebWORU4r3Zkfl6miKNs2kazExDyuKgAmYyTAAD8ZMuo3QhjVJyLvEuDMNt4Xp0jMAZk
GdFI30XTKPlrsJRgOEPfJQv8pDAwHzaw+o6p8MFcQNm8GDqsXELZI2pYqFOePBqDEZkChQUseIDs
Q2w91EFdWDdl23vOVoy2IQ8NH1j3gSJ72sau4BczdbMwojWK6YnYmdideFfplI0eqnbdUF0EwETH
636qM+VBwYVTngddU3f37lgaYFBjTT3rwlm3Rxmmqfgl9GD8lZStol8YbZ8X2JPGNl7EGC+jC2Om
yGaja9u3hzAsg3qDWI3pfPMCkVo+16Dt+jA/wr9MgiqQ5VM4I+ISqErhudEPYRyuKQZG8aNiRgEq
e1zKJVBasx5/FqNBT39loHmefOe0IRIMdrsI7oIAG7EzzapcZytTfdCf8kGLk41RFLX9jF2vmhWU
QOI8SmZMuAg3aYGkNXb39aDe4pvXBitTqaV9jS6S6Df5JFTm0xfe7xqhn191mUmw7ijQhHujVaOM
gLByok2fOoG5DXFMupYkpOmqkn083BttHWh+Jk0rX+NpY9W/RByoTwaChliI2/w2uEVVw0Mg4kJs
a1QHLtQRlP6Kcp46PdZoPTQrp45hx6lBjw2alhO8rLQ6jb/ptY65rSZLwITSClqxbikytv4QhWW4
ycxCZW9PqWOsI3UwfmpYuBYA4yc8zjzaY5BHvCGZIedlci3xcf4JmwiGBkDpydj1qTLce0Hh1gdL
bXsJoNVR0dw0IVf6qSwse51nlYA6VKn6rzDBCHrthrrT7SYScbgx2jT026BPmycHXoN5GY4uA4+T
beP3xp51sahWxnKDxJp2X/UgpNelWXr9mVNZ5Fx1hN74mRuMKrL1fRH+7EvSFLgqOhLGhWY3350J
sPxDTDDc+jUG0WS8iFfWWwrA4k5iLj1eOmmoN77ooyGi9jo1nrWqO+GkV1WpBnJbWKk1rrLcjdR1
p3R5cBlVgWv4YdC48iwRbWhi9p4Y9xMkrOgRPnLBx0gQKlxhtUV/PWk084GLP3qEGxbczizDdFNI
204elKIquG5coU77njvzd62azZPV5fVwTtEgefI6GefYHfdtugoksvZrYvBAWattmv9S9UB7wKIO
dgUdrKZfWaHe4VyOs1Dogx0v7e9d2cXqF8hWmnzMsfq6VWuludYQ6i78XvHM6Zx7qLjuJqvNDgqm
ROXeCup08qkFibuq6dLML3PF/Y1yiFcexgajsJ2XtHp8UUWa+qRE+IbvqhHA9Q5kUPgL1ptWrbDr
xtc694TVrpsiqZRVRMTobrVYJMlFWPSedmb2qvVoRyrsIKU19W+JSsLuEu9HaMWa0JriszFU3XNt
HPPpAh5NUaylVabKxu1Do/TtYKa2eMEY2f2qL6VxkwdKhKu1kHm3UtPJdDe52/ftj4B2vrgEFug0
OOlGnbHhLnH6VeDk44AeSzJ9ySZKat9rVarfXTsI0wcgT6l2nknFNvejGXHli9AypO+1WqP7MDIU
kPkwT/Rt7spKD1HlmWxtHSrxaPkS9+/wW6YN6Y+qE/qjnZVusDVRrgcMgds8d0PMG1BvhrbvBPUY
DBFuAyWT+X2WGrX3GKZVHO6cjOMKU45UZJWXhn6LUoJq+noSmMm5FmButSIrymtfVfsgWTvCwtwW
PH6LGHpdJsV1CDMme7SR3dV3qZe504UTAht7iJpqhkhWFa9kCk8vX6e0CV02YlI3vhfVfbRqukRR
dzUqa+6TkrWR7SdN156ZaOr2B3Pi4208N1blBlhOGqCmAMR0X+TDVP6u6faP5Exd/txHjvNLoDhV
/8SVUQMA1QEl2MRKmWrQDxRBkFCh4P+VayMzwFMHmep94baSco9uSDicVZxRVIMRMEWKqB0adVjp
YVYHj7qwRXynuC1ezP3g2uM6Vge33s19/u421cwqusuxsjAPWqlVbOncbc18Awi1yO9ddSq9aCUj
t2WXTElcXtZR36dnsqq9bB+GpgewbnLNMVjF5DP1Y6E0SZP6XjPlCM6mk6F13xuPrv6z1YQyvI27
Kpc/jcEdOEIxBJYrkYfuL7MMOh571WussxjYBuIgiTZOh9HulHgTlFzLu8Bu0hTEgO2ywn5RDrH4
SmQk2MaVUnTOfrAzzbw301HVrmuYtOqj3aYyvBtY6XY3dqLPrmtzEtqW9iJsxiQcjch3jTZ77BFf
Gm/HziiUNdNPxA+6rfDIvHQ024MV60I9qIo79X5ZtOjTaqNjnFkSvaJvFYSSwNe1BNYM8uPTeaJO
vbsvnITiOYTLQviJ7DSc09NM7fb12OnGWnPRLr2WY41qU1/1fHNfmg0HcxWpbaHA4EqVHm8AEfZb
RWWEC1OPe2dLXplpl6kWw+obmmG2CulUmKPAUKCh5eGkDzfhzHj82tmGciXqtnQuOtq5zc/KU7v+
ygzHkmqLgzSCvEMIhs2Uy15vto3iVNqNUySJu1Mb03tWGlWVX52g7wswcpWnZ9DYlRZyn9FQEUWR
r0TrGrGwUS1XTR+56nMVjr3yTQCa5ilFaujhJW7/fxDuP+amy3+3oVo9F2H2/NcvGb3G4M5/5g8E
19P/ObuHgdREkg4aySzS9QeC62I3hXCciR6vSoPnpdT2b3sz+5+00ah2UCclTScx+z8Erq79E60v
SBwUhgFxgcr4DAD3ONWkmDgLzTI0KGGbX7LEQeShPtqR4sX7iQ2zlcOY7EIyLR9xkGyHee3nuhTg
zWCe0z3D94X6mwHI4zi7KyC5ya4owv0IbdVnmwf3Zoe6yDh1yeVIeHKhZ9BXX32Qmz+Z82v873FK
+WfQF9c52qA0SZYgPl26fYv8frhvhKVcyCyN1lqB4grMg/REze04oXwZioo95ZW54DFrZSzm19Uj
BqV6vEddIrnwyBoJST1EMyDUbWsy3lXcOHL38k8cyv7PIfyvbnWL4TFfRWniBQ5Mw5oXaVGMRlNl
6jPLrfdp07akZ9gNNOWk3OiRVKBGlzUkwSYyr5IYfRKMwU8prC+livgBIM/Q2mElwPmxsY/nn/Yd
4bmtiX0AJXuPgbv+0CIW9z3t4nyN18hExFJH5nmli3WYiXYn8sLC8ngm5/tdI7U7x26Hnau1/bd+
NLLPAR8pLfD7MEzVZleNWQh98fswOMaXG1OcvXCjloC46IjHBnvvIl4Ay7VQbj7eeosy8MuAkKAA
0YEeoKVhLTa8Ujc8iE0r98rEsCtTa3Vtxcxsd6MGpXkLsiC5TWpAJ2qEioGrN8EqbZ3xYsCPqNl8
/GteulT/qSzBxKDEMfdEgNyDCiaIPv48eeuUtdIG6b7TUS5bVTXJ/KpzdHkmgIEPOGJEyUVHBP0t
bqu/bOxpd7K3YdZlo0nkErjRrTEF6nez1Ot4ZQx1WM8KDebXsGmrA22dAYZm5Wgd75/mlqve5cCV
3C8XeSGUQ45XA02mMNO3QVcGl1Dm1ROAh5eSzXKKM/eErzyfw+UJJMXUsNWN871V9S5JZyGksW6a
anjIasB/pVMNX0tPJPDpW827Qlsz3YosDy/q1pS7NLCaQ5kH8getKuVmgjZ/l1mt+n3wRns/dkl2
l6Ra9eSWFvbjtGT+MrQMN1XE8Z/bSfEwOC2aXvWF3hlf6d2r9UpiYn7Z5123EaGXnaiWHReO/3xQ
aMOU7kDhqHQajj8o9uBB6iLwtZ9aSJJ2C5wcTvQpe53FKzFvG8pxvDgzrwFtkkV9EK0mB/5rme1p
DYbflIidEzTy0NWT9ctFWOFz9/Wf4eZCJFVWxEqWsqrOgModwl7ZnkZCeJmW8Rk/DKEEY+jWHx+I
43L/y/LxMMxPLFuGttP8crzqBuWDXoSGlBn6umF4OcsxPCS2mt0R1MuzFumRuxzq7e3Hgy4v6Xk1
iQSIBZBfp9y/WE1YoJ6aNUW+b8wm/NEkvetunFRwEilQaKgyRrbxdfSG6iltMg5RDf/Y//gnLF7E
lxWmsgyM+E9Re/7gr+YNZMlJOjWt9nXpKOvYUoEwQ56NMeW1KA58PNg7u4cvieDfrFAKOGgxWGck
UdOkYb2nQZrdmSBZNvhCOjvUOpJVlDXNz4/He2E3LK6AGVEP/QGi69xPOZ5daalJLLy83KsCRU/q
b47VbCKnbCS04bLD90BJpxvNCVHzUZIgXAelG1+M1O+omEWxmxxKULeXiIbLH61dtz9yvYKXG/WB
se1jW7kIzKZ6+vhHv/tFXjz5uJnx1Vm83HqOG4keudV+nO3aUoXIBLHr4twLTXH/8VDvbXqoW8Bf
dco01KiOl6dwYyFx1qgIh+rgUtOlhoXv0J8BD3HPwFIV55GBNMvHg74zP4PPoeOjORtfWPOPerXj
JmypU71Qij3mIebWMQqUHXpp7wsrUE4o6r1zvmAMwcxgMJCqSyYlykkim8aq3COuHhXb3KZck9Mc
2nSmkF8oXY8H3WjIH622tC56Nz8F/Xlvrow+i+3RGAUGdDzXlvp6rzhNsc/NkKoHmeOFNlbedRuX
3gnF63krL7c6Nlazjh5NnDehLQG6PV+WqC7yZp0NhSHPpD3xNlMcML6GunQoVpaTPFPEyU/6zjpr
DqcMYCQgUGpfx9MU+MpOVm9X+1io3c4wg/g2EqMh/IGiz2Uyjdxdca8j+40MP2ePIt3fub8dAk7a
BbOo4fJTTzM6oXOtam9Gqr0PgRUc+iYA2RXLLzndCzSz0YU9EdO983mJrQFJkJ8B6l4KjGLtYqhC
cnmG0J+uAqUjonN0kQMCxEBs+/G5mRdx8YG1mSMJMwhcBFna8SJXZEhu2rvlXhCrXcV5/dDJk1Hq
O4Poc2JG94pLARz08SC5Z9TWlEfcCOFAhUqrFC9ZKaE8ZQbyzsrROp3tKKFIwPNYhJ8ZUnhKpfQV
xSBhfk1jKeWqqii2d6lRnOL0vXM0dN5Sciqam6Qki0nVZZ92w9DUe3j7+i6PvFhfeyoR7WS7+TkF
WuUmwKsmpoZsP3/6o4E9Qj9tnixikIsXXkkIAZqhqPdZasNl78wfkNb/xXr+r7neO9c4rWiPzU8X
kcb0Ymd4iiocBNfyvVAstuFE0DCFgzyDORnTERJ9vIq98FTwMv9fF/uRs06zmJkB3FwmUJNJh2HM
gnyvNIX5tUhH5cadBnHvGmWyT+z81Al/QbguBySThZ75ogq+PAChBYIlQ5xun2DRZu8HxLvEKomV
6DeHwXngYkASrUU45WGq3OAGxSFPriJEcDq0cRLxuzK17K5PdLKAuhidnVI1hrse++iHNQP6UAxq
esMnLKBc7ArPQHNJdPtS6PKewKV6/HhnvHMCwAW9EE80cOzLCwvUtMToUC33OiJslEYz26DmHSiP
dKW6TyFsX4Lb+WLkYcABFnTK/FtePbloDVTuqKcEt7YSomAFym6qFbnz5lrEp6eFpRovEJxyhlxW
WAAPNsWoj9n+peIhVVT+INQqa5Ou5YlA4gUmeLwhwOCD9dC48Wcs3HzuX00rj+mAqQOap9kQklE3
tgHcVbOrnVZn6vcC+StrbSJwPl1jBM3j046u/RcyLtmdpHWW+hn77Aahlemicar8wZwGrdvwSWI/
wm36x8cLo89X2uLXcgcRaVOu49Jb2qMIE9H8MaIgktPaO69okD1nOGhfVHJAJKSP4/AHzdX6HnG4
sF+l2uzoXevTl9CJxHUymaFPi6r5UpfU7XOHXKTE7mQd2Y08s+PO/dK7xbBT4x5dxAB/i96OT7ls
kXAdX6XUCwiloM1Bt8X4mlVf3GeJrDuoK1m1l6Vi+Xpft08BAJZ8hbMOgFyzFmhidNLOf/TEAyx5
Gsbk15OguUVlL5+VqNHBA0ZoiHiTVIM5zIyAyMW8UTG/RkjkYc9o6kg0laXt5LvYMSr0PiYCl8HM
hmHvwQEKto2ZYCtMEyUETzem9TOSR1W8SdUKhh2JW5sBwcfCZ+WW52iFOF/UNCrOBGjAy9Ecgsuw
qzEUsGgxXichUZM/orU3+fVEzr4TfVP+QN0wUdZlYMfrxoFL545muGqnxDkLPGDjmtmgYtaCRpjo
4G4UMewDXUOZUmhB44OCyO7iLFT+QtiAxhYm9d0vR063U1r8VrVSX8vRmTYRvfB4TL3Wr+xQJ5Vu
p2f0BpWDlQAxa9LSucp0tDDLsavuran+ywuc+BLaibqnoCDz1cwxf4gMK7Mhk0X2QfdkdynwVml3
aO25h6BIsusQeu1eV0Y+R18Eyr0ox/jbqAsdiw86d/vIGpTfli6rjeuBLqHZSH/qgoa0dx8LI7gu
MpmxX82i3Ohu7VZ+1VTWtqmkNW2UKUGPrAVcQP+xm+HQvK5UH4Lu2RNGqm67DrbHUPXfZTlYP9gI
5bhqrHx8qgczPshEKO2GLCTdtQi9YQtT29bmf6k7rx3JlfTqvsoP3XNAbwBJFySTaaqyfFebG6It
gz7IIIPm6bWy5gjQDCBBuvyBwcE0uru6KpMZ8Zm91+4WVb1QNTcTQxn9lbOz/WmxRjkz1HPuG3bw
71Gh53jz5unqg1QrsDTVkvdoEd9bN39VgX6P2qZd4s7dIzfDUkGuU2VY66NaoGGSRhCN6MZ31ONu
pCIQhGXTZ4JNSrJuJTmfxCYlYW/2T8bQqfuSG/xz6ddbao55eQmnvD8bTmdmXeuG1y1qgVh2PatF
Hx3FeVds22qD8FpWul8C6dex3xriUjner2rU0Lum1Tm1vkNB7oWvSHm+BzdrfMdN8MpGcXwjctE5
KQCc8Wz3sPj7sdUPLRYQpCymI2Cq+3qIx8H+QcuiEETVA4Yjl32fu9vnYmAXbxlwckinGO/RBx/8
tnqDiValM1qiC/PasUt8Y2lScKZ77Fv7AgEj9A+lyqGU9fU68CL5USmyca62LLeQQNZhFRZxIRhn
xwWrvfnA9lIOMWJ8OqhwM6c8CSPVJFxiR2sywh/rUNa0OmzK/U7sqIZzD++TsBK5hyxp96a4n/fB
RPEi9FWQpIYmpGx0WmC/P+87y7t4Az13R6S0kRCmOseW9sJveqk4rLtwTjs5zyrhGbfO7Xjby3va
Md7DTVxvGVefx3WTR+IzrN/lILo/eeEhqjL9/sc+POdGYHPPc3IerWgusly61eMKcegezZUwYVxM
iMHoePrE8wd+HSxl6i2tPIblIh+g95o/5Fiup06w1l3wjSIPbYpvs2XYB90s3XmT635xtR+gl/K4
Bhdp6Zdh0vZvf27NpGL6mipznTKvsz8r02FKbhA+T1rBOu0R4wdzwxnosrzeCmJ8ERHLOfHlEHzK
F2P+7Na0eUXne/rgbV7XZpTP+rRO9vYzDFYoHWhRnKRezKE5BFL7TUyUZcHef3MeNxwALQhqd33u
8mj/PJe2BXhytdM1mLV8KtmvcnYPq/EDOGJ5bExbHKpSt+9SiPBuNXE/DKxo7dTV+5p2DiKLxFwW
FAW6q6ej6JAf5atRnlyKmYuHW+7N8IQHKRggBhn0pi2fPDRZRrIJbc1x3d6URB+GckvtEAA8OLRl
Rj0U3a9t1GbmvM9pWUjnzZModGLe5/rMm2cPWT9LfSzqtv3l06y8akwbP1T3h0wrVgy72/xmNukc
gjK4q5f7iQMyhVzsPaNqsIgizAM0tgbRAUTRvQ5WG91B4Q9jggWg4XuL5jAXzpB/97WKHidZdZel
18Nlgoeax1BS5i9IyNer1U6kW2px541Fc2rXykSw49QZLkTgmyBfEmuAE8fHds4Cw54P++5aB4Yy
c7oCPsis1nfPwzbdbhBqiG8L6SP40xnPvZagi+svUM+rrA7s6WS5S3vgwZdtPEzbb8+Q89VYG/e8
NZv8ii2IpYmYq2cbX9VRhYF8bWwPVVdgiF+b2+3v8JubwzB0x8m2m+c5cN/VKLrYNJYl3SHVmrGw
143Tq8/xic51xU+a015/dRvXvc6hV1xaZ/YTtGtICFd7E2dvc8wllsxwq8TYnelOumP51rWdVcfQ
l2tkgO7yiD5v7C/zhEvqwF/wUrtYNW+CaIrn3a0QBY+zf2iNnpsNAz/yL8Mr33D6mlleOOvb2Bvh
MRehBpzMEimw5QPRznBtA1kw6e7AT77uQY92gqFmbiA2k+GbCNb2uZ9yOSTSNkR5XCaL6lQFzm9h
jkXmNo4y024bymff8kTatMRgxmQRFyQCR/LseXWf8uo3965pIJ6x7B83YBKJhQQixI3r6aOfL9GY
Cj029+jI1C+YD0Iku/SKPW3cQbIDWWjP0gJ7yGGN9jlpi6b70xiz9SB94X3SwHPteCIt7558AKeJ
S2nDDYh6Padq9qV/6Dt/ftaFtE83NNLZRkKAlKa07zYQ/cgEffEgN+f2aM/73djyYxqqpz1aJco5
Ba05zl3nu6IPSEIDtdRmqJzb1jEJdvAb9D6D175guLIPricALrhy2O84sH4LJ+oOSJyDO0Czw6kn
Zu+7Xgse+KBIZW/oMxSxKIbqoe+LkqUDNOTmEXQ/8VcWgcAISKpUus6PSi/jZ3P0VhTTs/WlVKFx
mvLg3SJ9MSE7C/cDwosJYUXgnMs1Wsn6bmvonJCMgbyIQ6GXKc07zziVyxalltU59zklgr0sPaoN
HE1JwekXa49732Bzk2wc+6+s0VokJKO4QpUGvK893WVDoJ3HuhbOi1Mv+4MBvoDzC3iNNwfRyyhz
9Qr+FAoQckod963JCtXcwjPPfv9ZOKORTsuYv6/VoJ6Npa/GBMVRn7W3l0gF9Xby7GpOg9IfTwHa
kYMD7nnNOcU7u7DeYLMiAVObz4VmohSKraIrr4XyzxYv8sVU+/dQgGN01BRm6BPNk9X1OsmXoRHA
Bc3xhQLnj2+0/Te9d+OdFuNnSAzj12CMfii5UWoHnIEW5+9Se2XajvB1Ta9/cjgXDl3R7i9BPWFX
ztGU20b5LOYdk56kmD6i0yGS3O7Ir5n9JcU9lVOE0FiPqIOupq+ig+tPwyEf2vEujAovE30TZQWK
6FYhfXWDsrzShBwR/9qo/JzNytphLz6PoUGEVSteXAdd2CZkqtUkL3tnbMnq5h1uthYarKWndMjd
H3NZ32q71T9ENv+h2Dx0rSy/lp3vXxCuuqkF8/NUhXsPn1iEB4N02WwdF+QvfhtxGKwK5WR3KzTH
K3jUMQbK/I64ZoWr780X7GmgeYnMCBM401WNCbvEyhvkeVpiwf5EBtcOl9cYKhGDCCccoreiRCF6
PnS4aK5VM4nE2nt91K1hHPcSlztSx+BahWv7uKKk/ym7zj8G3fo697mXWdVuZmIu28/zUugj5E0w
5P3yNqDeZskjvfemLOvrWBTLQdVLfS2MKErN8lS63XYB5m2e7WYxH8Z50keBpehkDUUIgyss08GQ
6rK3hfNzKR0zmyDeJMUQUJzN4frJddE68/rLhMQHcWHJOx864XwrG0+nK7LlQwNDNl6ID2Ek0J/G
ttoTZFHcilazUiUZZfcQLZM81KM3H+xlcB/D3gnOlmh+Wqqc3qd8cE+c6PqSjxNjwwr6sDt7xY9l
86rYHzpS3G2nflf+PH8fDb9/jkofNa82Yxfd4XFuQ+duWnKVohQZY9uL9MXQFmrSsmOW0LurPGzS
Ubx3uDtjVGHdH3zLZepsUnGgHMXMmLk0T6Y9iofIFwPELi5d08iNgyFmbGQb1bQAyJ0FVm+mvGVN
IiQhSaE34cJdwqPDaxpzOYRINDSFkoIBVkKW9pC3V3VoU3yu0FjBhmftgsANH5B8WeuGrIGSs3Bp
6/Eg2Y4nUcDZ49PDpFXT9le8/SuNaTgZSVTWHaK2YcgMBAaZMRYO0msK+xJsfq2vWzOUT4Gv/Ttm
NGOGnH3nOfUvY7CFXRo5S/9olZ712FEBnhCC6TPyyDnZJjpiNRTFS0PPFPMPgOIOwzFmbT+KOFzJ
QDAU03hTWhwqgxmH+X7f9OUPczP9h2Zw9TOqwQfdUeBrY/+FUb9Kgra+hiUocHux7T+90CKZh257
3gOvyWxT+F+ccjPumr7f7XhbZ2R0pj9/yrXd3Q+sXlLhdQ+T1t/YCcjYVdhGYGA/GnPfpLOwjdiW
/pQos1hOjaXo1+2pfpakeDOpD8zYJDfBbaSzxGPuzhdL2yWN+ZDjASkFn/a1Pgg3j94XCw5zU5U/
a2+B/a2YVya3dOEkKFl+uHrajt4u2l+a2iqbUDWcLVtWT0vV96ltc+YGJsVKPEJgRjbdDu43V4PY
X9rGOOSW3X4ylMrvQuWH2U1ElxSb5bM8zOfYXovtEcnIj7CQW4rHG9L1KIIf9SD7hL7JOkXCdd9w
dG1x1/oyteY+IuygrQhf8puA66PavwUz75Ylpx2XQll8wtNwb9XzegpJfz8uap0eULp2n9oOGGJQ
9nmqpVNfFnbhB4Wmr+bV8t98nR+3HvBUBPuAEBc9fp/mYjqY4/rQEzuRGB0PtzdH8tkvWu+n2aDJ
RGJ+T5isRI66ggIP1/IStbmfVYEK0hqMxZKtvprvRwJBX7d6WpIZyDcE9mYNmxggd32HV6xOikL8
2dGBx3NrFAer8c1k33R7MXPmqjFG7TWbwNdnJnLatGqrU291+iBD5ljkQURxMSs3aaq5Ptmeu/9Z
qUjvjTywDuQyXY3SmV4dvxYZKyZkMcjhUmUF/S8nLwiuGQxFdcAnjxGS18YBC5KnCnkAih5Ox89B
iQPec+VlrsXwMBWLDWds/RbV429RVkEWjPioFm/cMnPHQRgtS3tZde9DKpa+/m1AW+wSo+j1pyra
BCSYavzlDX8w5tBrer15svNuTG0yBhLi7NqvRT+Uqe3482XUi3uph1U/7UCYRLygoz/YeaROeWWh
v0a16h9JBiCN5NbLS/wLGXO7/KVYOLzyYm9OJVpzojUb/EDEVqdVAc8il/Xax4Cn+qzpJz5JqPS3
OmYLRcHY1/JbTtbEaR6mnElUTVjDXApeVmu7AOD8MYJ4vIxLRKJlMwzvbIWDx61bozYWlXkP2Li4
X/qmShAs9FE2lkNt0qEjJc4EHYYVU0Yb3KOeJB7BRSitD/7Qs2TzMP83iVWMZsE3NMglVTbs3Lhh
BafSHnb8SAvy1i9rl/VMqs9BXT8JjJeHvqAEF3sIumNDnF/V+5CZ/V6f0QyZXByhfN/bfltBYQ9r
kdDg1U5iN8WW+dNYr7FnzdYWG5WwDnNZvjCzYiNQM2KSG+VgEBBkFkarnzr+bpFs0DUZ/8zykIcq
P1pAQx5WJNoJMaPuoWmDxEKJlfhDfQ3m8rvuiE9w3XI6dUzMMisyDsPuD7EFmuq8D9F8tzhRfmoW
92lc+pEpzUj5KWz5ydRuD4tzJRchn0t4xUu+fmY5UiatRyfdm/7wZ2HR9b3nenyuDE1iDNUX+TNS
HC2/cK4z0+svt5gRjgUqbcIFW7v6LUG4HDHdfINe0R6I3LDjGeXo2TLr5hwY1l3Re5/x9nTnoFUS
Esn8qbes+q5xHX2KWqVSb3D3A87c6av2Zz88bvkyHSQmNzJcOtc7LkHuvZKsXaeNgzfCkc18XRGl
XWReAq63XfHNYehKzMsownRQWl7tJleHANjZHwxN5QPunfBIp6VTPOnFZeYpvaMy6E+9DDCHuIWR
jBNpvy35mdSwk/OJkUL0PQh7+24Uvrp6eg2Ivy5Y2CwRTyEBahMpCZ3MfMVHlnbKzopmnYD8l/7T
ujk1hjEmOl4xzrdazLsjycOlaKud+Xut8Q5A51lBDKy8hq/m5JDCYm6F/6tkq1viJSrHp85euTDQ
fJ8n6oYLsXvqymUdJGaYB3fD5EuU7pYRnGa7bs+dAZaCBBPmO4AE8y97IPpzFWjzTE6G9W4xY8rq
vSYaNDfFzNGqd1pklC7fxhyFYUUAUmaZ0Xoog4koHkPBDO8Ron8G/DC+WqM7PBTzSM3dVAtuuZWT
rIcuYYx+HBU1Qv+i6srvRb/xtUdft0W6hcV69dmCpc7erD8JlDf48IjmWG8Wkva835fHnayf5z6v
7bsm7+RbZcHpR6CO08/QtTwMwtd3tb+YVVJU01ynwQ7ULt5ry/q1lM14XxVL+8NsfUbzwl+rJ73h
YUnMHYbefTt1FAHh0Ff3KpzY9tfDHIo0WEv7M+bI4Y+CVz4lm0VIu12FXMxrFYRGbEBCeuqWEj7p
QMd9b86oA6/YHg1cKYvnnwasaL+2EgXtzrn4B1V8Ed5Rh/kny3G5V1fDIrZhjixNwDdI9Dvpd7h0
ACkNb0Yh3PeoaaefmPol08K8wPrVT+xIF46qbyR56XRvNd/uXBnlfTGj96qJiHtvonr4A+XB/Mab
HMTKLqPxsNgGsGxRAY5hQ1mESUTqwxwrx0AGhLgQiDYtHfP72j7lwrFfJcFTD5sgB4Sbsdy6uLB7
9ypUy65qMSdFvYRzB6fafJMFR8X6qdtDBJMDFqUn2/34vpxcY8CRlVllFJjDV7Wt+LXLWt9c2xMn
3tKt/CRYgh4d5CVXbxYj45FI5KdtDdZPfW435nFpt+hSjfs+xDZei+FadIHpxGh9SvVaScAYRW4W
WHRwVPwptRbqVVeytjIsFm7WVkYnUkI3mlfH7Ir63IS5KJNJh6OTmvU4lsnedmQF5TBf0JHzqc/n
CuKlUiyFuBAEosl2Q88Gfr+9CxbVvA5hNR3l3K7eYQpmXhC1KV5SC7kRrERPWm7GU0oMHgszKotW
sbqtFRsvIjiZbiR5sDevjDSKL4zh6aAjQ4JltxbzG/4ifGyBU2VRWzXv5lpp0CweeyZSNKZj3m3T
T7XM04O1rdvF98gyu4tY9z4wkOXLY0SZObXZWBL6yXNKR59fCc2EIIJAHyFeNMuvfkdlElVVcQ3Q
5mb5oCsSxHzWuF2wFT8so6juva1C06ABhejD6DN4SircZfpQM7TUicRC06em3vrXoJVrRRRavRHi
Vc48jUXusadUIf93dPLyfmY0/s5EoCzJAJMjh0Wj1u995A1v1dJNPyud2wEjOsf4btjIMr3eGd6Y
aho0d2SNpwD2HYAknV4+jdiFPw8RA4va6sJ3egb/IcCYtBPNEF370ac+GJpbxJXXGX4cKM4r1qbU
4zlhOymU7GLOKlGhFlOenZirQV05cZA+8DkA6LIynK0JtSJkCKcqQU+pLXOWBzNxp8VxDhbzi2zq
MkyaCQUgEyyerFFX7nvIhL4jlczhjRgqj6XEaDa8mXUlIUwiz3W2UeUvKCy4dxkGt49Y04x00KG4
Rk3UPEVTlzeZlTNXxajLh37n/WYAiinugIJhExcEYt67M7Q8BMqXXxt78n/5jqjuhSxsxpDbwvFg
TqgeJ8MlAa+hM+/YEpXVxo7B5MPTYOSi3ZS7O6de40VvQhg88kHEE2jIgTehm9kcZcqdUVvpynNI
/CFL/b3Q5F2fmFEtn4ywrE5kO/CBZWHwynp0TpqFB5drATNm4DevmxcMb3UUCnUpPRX8otlZWjyq
RPtgGkCCTEGwG4hUjZ7KbEJOd6SOLqqsJwioT3bmiF+abbeps3ppqzOOFPHCVTT45FPVeXUm8bI6
jYQujPcFnw+4IKw4vomGR7tme/XQ1Xw6N9yJGSFQnLqgNr6wneLlDCx76x4XFW4UHaLYDyYboyr7
WFzPCND+SLPo7cPNJjaxrHB4hIfq9vmeJI3OA7GhLOY3VWc3MYtHk9119sGqF857/hG+aLQtnxsn
Yiy8RPb4OpFIxyoqr6asup3MHRdAFu3rem96Ob6vrpcvXdmtbI6sCXhYicJP1T6/zcTZPNpVt12h
OmPJRo7oPimI3t63uhmbkhZS+AxRmavfJlS8SWvbTMe+EzRDI9FcYUK2u988imnVx2Eaepxlsj9H
vWFepl3wXnDJST/hDWbIHYzKyYBNIC4Re83Zvphl/th4PmdkuTucc17ec4iYg+G801Kax6aSQ+rh
SX4Zeb4fh7XOr/g79WESnj4ZhJAlkizlMWn7nRdps8t2usP0Dm4i6DomrZ1BauFlw+O/xX3PA2dr
WP6J3ioSAG12rmlXDxTbJlPSo2Bdc8/CdMf87NScJF0QIu1ChY+8eZqHt1VafBZxjEePWmqd8jr4
p3yI8I45JBmmy9iPbESUd+nZJxSxEyIrsi3pvYHCiI61MoDBF03vfW+4UKiSrX04yWK5YrhT+p5V
KFfW5CMy7lzUfxQP1QkvtnOaq9XLqsLjUYEAvSakK9WkfKFwjE2xLZ9ccyId0B25pLzQQd8IxPCV
QsvAzR4WPLxTFbGjFDK0RQIElwuT6tC+o40nF2nQE9ZQ4a6xUAoZf7VaT8yoHmf47HHYmVbsd9wN
hrEigZarcZkxfl8YTfDTeMIB88ho3DitDazguA2wTFO0KMVRBWegSD80Iv8n59xb3/K/f739nZ+9
3MYSA/6//+s//Opa/hx71f+Z/sc/dfzd37Ih1D//oX/4yurfP367+N3fIiX+4RcHgiCn7Xn+PW4v
vxWw6o/v4q8/+b/9zb9CKt42SUjFz5625fbVirLv/qtH7oYZ++99dTzwhM2VKO9+f3xL51//9i+3
v/F3V50b/A2U+C0+ApgNKrQAycryW03/9i+O/bcIxc2NZwLIBL8Psqe/XHWW+zfEuCif4YqYtuve
Mmn+yrVw/gYEHdEwvlMbdx2InP+Lqw6R2T/KfhwAfMQlIIy9SR0dvsd/FClVKI94gJmiFrXVBxfM
8N4Tq7mBYlLYxXgZq4mKI2y63gfJwHbfDFJd78ZXNY4jnJDKtccvAx9f/DURKhGRBHq2x7syaKqv
zhJpcRFgMci/gXRDRnIzhvXBEtIPz9NQNeUFbykCCdFWlntkLpZ/DTyZP5HoCYbYrrGwpIbHxyTe
bav9Ncmu/la3tRUw6lZjcWS3vr+Wgz1gSB4BkSd1V8tbbycBMzTrUj47gzM9wfgQjER8QuiOJjvQ
ngV67YkY4Y+s02qS450dTYVHAAExZgiAzdE7DkwSrE9AQxZ5JqOJPCigHA0h2XVXFGeEThHTLpeB
eLa2ZkEmnjlE5mPnbsZ4bLkjCZ/IOaaAaABxTPxgZFcUE3zfajuGDutEj1U/7ZTfS4jOJVH5sLGw
9Cu/wmI/TaM6SH832UR0KBCqgwc/BfN90Fm3zMPbBB/FGAKm/TWo+kK9MRa0vP2Mc0yo8Idtlus6
33UrBlxWc4ESYEwGbYgqepgXFiXLi22AaRvYiwhO/vOqV08R11piXB5QAvkQdmZQWeaAMAe6xEiy
pXbKhSXDTBsZmx1+6KzuW6b14H5qKjh/cOSd9CougnJu6m+WQcc1s8UWQ/i0IC5r4h1R5hyb0djp
16Lh83Jwq2Bm9rfaVvfSD4hyruyVENxwUi5L4jQV2yyiY3eskMNsT0hwotxnJQW2JnVK5GDnnY6O
9XbOujdI+mXAJLqxuT6rbl5VOk9ICKC19KVOx8qzl4NbjGuQ+VuBmGgvtOlc2BGb/bXf8Ewc1rLs
3iLYRZRcVj09FVrzN1mWW7duM3BTZTQYI6diD584s1crpT927NjnS93zDlWPpVd38sRqY7LY5ZTr
lyCoFiahfbjcnls/RzrgU/ivZzJSc5vUvdniqgsVcJOl0pt9XL3JK3hlSodwwiYkxZAh4Gp/sw2q
qZSpt6JRdPQ83LGc0beLprW58K28kOOzBf/mJbIIZTit2lRUMX/P3dNs5qxPxlgBKrI/YvpIjiSy
r/6I7yuaW5RfHjWaLgMmN0l/3haoBezORxygaRV9VyTOR2ZgNbmh+EJaeDA9bh/pgtj1SRqc9sLk
HqL2JIiwnCIjoA/7e07hR2ahx4dfPwi8+jkO+I9cw4+Mw6EQ/pM56C5KnFsI4qxr8hBtJgYP1i0k
0RisxU0s0jKfh/2Woth8JCq6vTLuxEfO4vKRuVjWs4TriaQGWcwtltH+SGg0DbF5oFBqyLRkZZLi
GNBCvc63aMfoI+Vx/kh83BpPPBerUx/5V9kzqo90yPkjKdL9SI3Et6YFk2LCJAOXEKy4rkO/S6vl
ljeJaUb+8D5SKMGB07PsJvPAxKiM6BJ+ZFYCF9LP/i3IUlSl8FHw8sGPtaUE/KqerjkuAqyxh/Yj
DzPow+JTBfvlO/Ibsz6E7W2tvpTKWrPhI1MT5EzDbXZL2qxvoZvrR/5mb1It+x+pnKj9wrP7kdW5
3GI7848Ez+EjzVNvt2TPaVuHOclhM1AWf6R/Nh9JoIRDmhfC3VlC8glp/wRG19yN0+h+0h9hoiac
WNF/rqNhefU/Akc3K9K/fXhusBcchbKiqG7ppGJzH6RlElnqa/RxCcySeU/XW6qpj9ayPtizyZQJ
U4EKj+IjBLXU/vi8U+TmJPBNPtsP5xaZyk1GfGrNmffUfYSqOnvHB6qwb2GrbhNZX5nXrZwT7rw9
j54sjAO0XPAdCcKEOXxkkMSsJ8a2XTBoME22k6CgaHQTFIurt6aM5HgLxpb262A2rctNF/pL9JnZ
J3bRfOLwwj9h0HVZUyhwwW0jChFgNoj5YlfgHYk3w/efyyoqJydzfQzc3JkeRW2jKhN0UGNMF38D
gBH79mSHyRKFjHUjqslfNrCY7uCRyNddJEHYIjaRFsu06eh4Dy4iTzaCeCt/dcrcx6M9RnMQkyw6
sTreQGdNmUO8kZ+0RpffQeDomOIA4YBNVdfOdbA7wdxZSbfXqEH93ImHcnTmT0vkzq/57oG1UYTU
P/ER4GfFTkIebwTr6NyWOT82SPX+827zbBBqfBOfWKqdiWW0C/pdf96xTBGZOHj1H+hQAcpO0cs9
bkmtg7uEhOj2TTKR90CX3MZyFn3ke1AzVYn1LObizRAIhR7McnKHH5UyK15du+/bPsXnitj0MO1j
HdK4M8NDMNDslZlJMRX2Ac0ISFOFuo7FS8UxnbS7RWhsswQMGU1JMX3oxQQiZacReap58VjQ9kZZ
xEY+WTlL8UjUBwgzzXf+3PaOTDR62SrjNoxq1u1tMXXwwEwoNFnDDsMXz4K/H3frCrpjX2zagp2V
xR9DVTvbhXpmFW0u5Wu0udOTHeXyBlVCwxZNzMX5VvXXyhj3KzHIPQJd5iXPjY+q2tFyR73okHuX
tS7XI0hkeHa3R6yvadKhPbJW7iM/BtWzOOD/FcNhRQIjpYzD5iLxohvNrVlbF/QVq6z7XN3y1a3u
hsVSE+ux3dd15pdD0R4BBE2Xjh8FTHxdjy+Gty5zwm6+v4/IOScrNfT6dxUu44MucluhLJbVS1hJ
9WtRynupa7LPU4uFbXHYwgolj58P1H6TMPIjoiOkKrpbuuPeLktwRlPnsfFCYejH5eq1XWY6Tf/J
M0t5Yck8sqJSi/xF1+o5sU+D+4UKbbYpKIXzkwP2poRD91Mjzq4nRBFhPj6KAKlmEu2a7SHPyY26
FeVICHialhOzlpKpATF+95sjAUBZoTR/MnEmllGXyxhhVY2MAtH0ZlZxO/jd224WTne3tkVFP9+S
5BB3SGYZQvqjjxNBhBtYpVH7X03AEH28Ob3f3Qs+oDLeorHisDdmltntBArnsJuMr1KIFkWYKobo
jK9cpb/OZJ1/qRxr4Mu2YuPQ233ii00KGBXzQWrnlBazYJ0Q7MavcYb4E1fuLbUe6xAKyRGw3JS2
nSpwUE9b+On276PGWEHslnHjDJOZkE+UTwFabWLSuDGG2YkXmviIM84ZrFNfLGub1YT+Pq4omknJ
tldHsl9b6xFFXWtcb85762hQDZZHP9qpzdm/+CpFWWue1i7f2ZipNjz0YIHCjIyf5WXJXVUwkKFY
JEGebHpfMXTbnYa51Oz97vmRzNdlVXPKuGbt3nvX2tmE5SyvIlYiFX0E44/dfAE8agVvo3KjMvX7
Wt3nROEYSTtN8tmYrAhcd4BMKxoQEjjHMgoLlW0sHjiRywDFfxT7iyzX67DYskEt0eUUgFvNR36K
ubN3L6sZpT6PexQ+FiPe+6QU8/qS+0r2FFTSWlmjEGATm5SRVmrYUJE42U13RGIIp/kUwSTVqduq
aM4KLbd3ONelvOtq5vyHVixdg5baV1tc9bL4DpVg4/HYml7GZZg3RxvVp5/WnTUjOmvH4q+s0v9T
g/6/674f5e/udRp//56u3+X/By04ne7/1IPH5fj/3r6z5/mvTfjH3/l7F+64fzMDFOJY6PHOYzXC
GPJXF068JIUZ1lCHNt12bXwx/8m2sf9G+433HUmfC2X55jb5qwuHbcPX4TdvyT/w5OFX/Of44env
phomF/+tQe6f2RvgH0hHgjUDs9XjK/5zFpMLt+AWwOTEDQg660fOn1kU3UY0/sklNi+GuoKqvkgs
WJwWQq7CXYsiBkWDAy5RLMiKjDmW5738B3tn0tw4kmbb/1J7pGEeFr0hQFIURc0RIcUGFlIoME+O
wQH8+negzH4lUWrRatlmXVWWZlWVkSCdDh++795z//OCz/+2mYIk8auZsu2T8uVdreb1D/w9TRTn
L3LETDRLkIvwRbsu5ZC/5wkWXKaQDdefRDodOtC/54mm/4VPnNgSphgxH5xw//88cf5a3KOQ5Ck9
aOiGqQsdzYsv58l7Ux4NAP75BsgeyNKLPdU7sjc5EbZUa9AuvHJObaJIJ0cAYYi7jWIM6GzDOEJL
qLZyl+iTTiGT/c9KFQRVZUEzBsVOdWmZjXE55pLzpc517BRL+b0B6+9PSD2LQhLJKlzfj8pJbtnS
crDGC60W04VkJV+jksuvoY7Z2ymKx9vZEdELuZX17s2v+M879RadRN3rrX9teTKADJOMH5XKPAF3
R0/24o7WPtk0CgaZqzBP0gC9L6WJge1btXLpx9By2egcBZprMt3wGWiV23q1cWxRhqtadeUJX6O2
OHf/7an7+zMtfCOCz/Ackt30vriGzkdWrmvtBxghG7RI/QGArHeXFLWOBjyOboXj9GeeNtHo1aRG
UIs1fD8xLtrHz0CAp75gjljCsHy//wwpGToe3fu9YiTtodJm50KPwvDSaqmrYPwobxWzNrdovXQc
bAPl/NIor232P//EB/k4eV9HYoE9GYaFRufog/SjgZfC3IcIcX+HNvkNVON2WlbaQT9Mee1Pxdht
o040Z0ajJn9qIzQeTK45vhYb8y5Wbdp+1NsuXTmZp8DSn8wevJqvbz17AFEv7z+clugFA2jsLR3X
JtzJ2Ar6aTJ3ej/2h6b4FapzvnZnKjHmOITrCTAGMUthtQ+rLm6WYsx0wpr9SjQ7mjzkfHETovzL
9euYLx2Z3agAIdwbfQIB16APez0nZAHWXc6lt67z28lrhY/F6BeGiOUGXXk7aEXTTSxAo50wzn42
l/k4FqscPyMWy6WQ/MbNWiMYTWLH2EdTFm0FyaYaTiANycHIDWuuuvoeHW91CxFcBGZdXioG5ZGv
p9DHxYUDILs3QY/LCnjsScaZYVKR0vfq0DmbJEFLCn4Li0BH1fCxx72x48j/SI3OPPv6wZ8tLqSb
wGhajFPsC0cvUVKaiC8cbZ+WbXNmKl2yHaIKfZ6Vqze58LSfGjDMF6+IWZAzOmu70UPxlLpk0zM8
QVF43Ym15eNYWCr3KNvDkQQV73hpyUsFZ/Gc7hP0rb8o7DFV5wkdjp1FZusbnT0tEiPYPXYo+r/7
QP/jeeU9hWFZ1iwoS8tqwlBogAPeTwUllmZmeOne1bgUgi6ZtmWuZ08nxvzTp5gcdUiMZtyPXeFW
0tU60vn97EzV5WS3w04UCpxQAQnB6BwUGEwHGgBhEpAZZBJXURs4C2JjDPLemB+rzgQFVroApb/+
ZJ8MPVsNoaZo10CyH1NT8hAzvOCDLaymM2T3xSU39mQTjjo+wxI42VSFpc9Le2Ipf9+qWYZ9SYai
987DwSEaR8OedYYbl4Vy7tokXQdj5dLDriWQwnXc06AKchlyMdRlhCbo62/8mlrxfi0CuI5KB4M+
u/qHr9y5nov9PN4Lx6ouULWqq0Im2FFS7TuhsoPf2VoD2XW8iYbG3ksprI2lTO0Ge0KKSUFk16Ip
Ej+3wu6OwumVp5XzzaxZ4lA0AxW0IXoWan/fy9Q4n2inr8u6wROAN2tt819PnBW4Ohxty1BKDJP9
kNOCyvL6fv5SdclZU51zvVnej1wIN5jj0NgKC7bVGu5vdPP1+H2cyssDXaYMB0iXy8b7BzJdCn02
7fPR8aJ1RBFrk2VNeWKD/eRbLewzrjeqRSvPO3qImiD8AOhxXihaeD04cHZWTRmlqNo0OvCSPLi7
r7/Vxw3d4aAHwZYXdFmPl///zY5QZlJw6hDnHea0wEPVuM5jzd4oGEZPfDWOKkc/Gb5AjrxIIfjd
+ILHbcqmzPsxze21Pmdmt4EOjZCkRTD7Qy3tCcZ9MtAOs8Ni/qFTZYLRz6TT1440hnJnt6F90CWB
oCtLaY0zFeulftZiPsYFNzZkAfTUZK+4cuHaS0vX3uZIZsJd0U7V776aixdlVNvmbjJ1wMZmX4e1
3za58V2KPAOL23nPbdNO6Anpa/7SRtPpKH/YHZ0mN8baKEM3fxZ1j2anDilPrUxbSy9rfq6eclXX
ehu91/GSibEA82zOCkpbarHPlDfni0JrZBuUKC9pzVWtit1pBNaGaCDPrh2VJJEVOpb+mZdf/AEn
Ne6x5YMUSaDKQHjO+/wPMrexC2Jjsl+QYaS3OtecPy122hvaeZjr4lrgRUFjpD2VmA8jYirnuaY4
mdu/0srWCShU1PCnWSBJQwia50YQosOk6mFmN32e04yC+KTcG+CB4m2Y59TEUnpU4x73fSV9gayb
WiXRUxLtmEdDUAlTBq+iaNXVPdrU3isBbTfKi+Dy862rCBdYoe/wmME1osy1g29E2yJHSO0NEO4f
et+j0fC0TjaovaKmWdMPAfank702rKBX03fSbZFQj+tD6w9tFnGuDrn9ILD/ysBgo1ycSbi+V1WL
A99Xk2myqOrTP1spriH3lULATdDL3Gv9Dpf/7OfgXAJHsWucFVYZy1VcTgvUumQrDFrkJmdtW9DM
7TBXAmYwkoIeVGOFV4UYaOPBOUsaxIaJfm2G2O23AsfheZeKYQZyPMGQB8YKgT+rxRJNp7Z5tCbD
2Kr8OMuwKFhh6jpBYiAyRhgZl1viHd1nK9UTExNix9xqaTUOKy8vh++8DORcjCoiP7SFou3WhjCn
ndEaxSPHKr2mb9WET70VLz8M0H/gX4Aedr3uiO8sjeOIj2Q07jHIxg9x24xinbWj8Ru4eUh7L27M
WwHm3AnCrkr6oJjRKjKS6mwG4FStjDk6WXdSNZVHN6b4vF78DSkUiVzuc7fJre2QiFBdiW5osrNo
EF5ynsRelaziLHUgOrUEUlFxcwgqU51seq7tpG1WTZEjKacRqW0TSdtyVTuYyla5oAUWRNVcq76m
LEkYLVOo39M/rZItBV0O6J5e4SiW0Aqo3QoLuGcoiD9hG/PSwq8dgNh+XhR9H+ByxsCd1ZVHCTjK
hic7HRwqgqYTk29gAQHQwL2qG09ghzVJhNgi4F+6u1YXPoZekUHVB8R8RTHRjfFdFhS9weybF0ZO
/yCQxEU3QNIt42wUk12tQsrgLigEpYBSAshhX9G8IdKEH3lYJ65KJoodpTUeTdXNgkiQLRHIplC6
M72qu8fQRap65eAduaWHjsuiCRM0RQYDGVEWcMPvZZ3himmyqoHZIdXaxfSbsNyEsqeZLEBocHTA
XuOuErRNi8hz6DPOWmplrIYWyMmaDdN7Js9Aw4VA49RZe7VTuHTiagVZbVNJ6p25xpF/Tll5THoe
TxGZgxyE4JA+z06mnyMqdsEUmZlHnd4S6gphqlJs0UPqYi0ae2j9jGQILA593d7ZduKIIBeUCbBc
uqlBk7pknYbDW3KsrZdjdkKO7bekz6wMKXZVpn6BE1xd9Vo5Xc6FMn8DGsziEw16Af+smhFE91L5
4ySmNfnStMlusSGL3KThyPXKnjho++nE8gusA0pJPym0tLBKVTe20aK0dUZP/lC1QT5autAPjBSe
aDt202/8AMNtFDrqnZ7kiuG7SFknlMageta0Jsx07dqp12A2HVtvNXrEcm30KHHuPO60iAoqD7d6
a6T6hW1Y86PXcwDDE0AewcpYhJmrzNJmTHEC8WJQJRK9Kiy5uQgmk53Fl9Aef1vI3Q5GWqYWtmIT
zpxFPMadbhr1jzaZ9adBrcbn0SGphHw3pfjm9CELUSq872QuyEuMfq6BlQNRLWEZ+OToO0QzXK5i
AJuRozGrNxgE1Bs1tmiNdLnHL+M5o2X7oqZdtUqiVptXHMuVawJFSU/pulyeJZ6R/kAqrr1QVguv
cwkDYIX0wb7FcRqmPtBLxws466oXGKxomZhiTpwth3vaZoOc2SuJnIR7OasqlhSVMyIciHigtK9T
Q8eklduo6ZGL4LBmUlZB3RNect5alnzwZAushZavk+9U6kEPTeplQ8B71Xe7ydJssYfjrdzjBLZo
ifZGvM1lQU0+n70UW2FZ5t8ybUApHDehfaUSn0BmaYHAG0AL9j/fLhwXr7xbpEz6ftIuOLrkGuSM
sRa+nBTWbsuKhYVBFQDFyhxl9TJGS1iKVbHvAhwyRe87tKKGXT1m5fmccpwAnptd0aNK5ItlD7ho
2XH6VamqZX8+doZOhnViVBhItcolh6BK8pVqRCzpRlYbP00FGX7AkWjG4UNoEbjm1B4eM2EnO6m3
5bBqDIJ3fMAGym2ZFw3eel3PfiPw6jA6xyONDTc3HXclTE2EMJOL/pY795wGPDxX/Lq3iufWHkiS
MR0xtAcstJOxi3IPRCbSbBycNqdTFrTcekbLEV12s13j+xVAYIayz27MwlGeKgTBGAHm0iwQ1NSC
rArCWWtfA+KAESNuGhYccBmG3Y2XBav84Bec2tkUekySeC6jVkG9lavnKneSGWEDJMsfRWWN2Rai
jNfvQlnTAidjiCxrCbvTPGisP5wMJ64V12jusGQYSk5MFHIk0k2QJPTpQCeZ1hLZYZ2q04FmaiLA
SSttFfdY79cxdITvdhVyshiapKaUNmbZOrct8dA2WhrCUHAQOgvHjn8kqkDAHcqEcJyBw88K1Iv+
G+m1vLHovbvo63KNqCxL2DcDfkJWwCLK6hUBaqq7Iip2YpNyOU2vrFmyndMgqNXV4EQaxyLXsB5i
JYkvcApBlZij6W6i8HpvaLFp7Ui6WbiITPgl6DOEPOWiErb8KB7qfaemAjmeURo/MLVB6BBYp4Nu
MKz7sY1JGCIRHeksLELU5TrYJDQzdXiFVEWTmBbQU902SOhggFmYhjhnWWHjS2NGVBzRjR+Q7qae
tlmO1weoKk3tj2m57D2VGG4cZGA/C6Xpgg4C28HVLVRugKnjLSd61hSJdjtdmeTaXiqeHGbMC14G
3ob/5SeCADEG8ai64xoRk4WbZBjuZ0stmh0agbY+a+RU3BAJ52xZZJJym041frIotCkEhHpslisT
DfpLGKvFbZ2TEVWbZYOrP4JcGahyZp80WD6l3yZKYftmOjVIx3Aye5u56JQYGgeJO2sdLt3MQbf3
/mhtA7NiDNsiCwiT5OcDt9RpBy8z9WhTe2aEAtvtTJSP/QyyZZoxsJWIrL7VMX9qk7Hlo4lWWhxv
uKIERmSnKfZuGE3gvrpk0nyKo4CZpir91SVjQWMUKAwKR81tnzjueqrvtTIqN93UUfgZaoPfJIdo
2gdeZzoPi9LBXCn2XNyrTUG2UjVwYl9bA+XotUr6zo86kdphttz5J3Eq2XezK41zlwwa4de6nG4R
F7mDXw0tAqcxI8hHq4EibbxpmJYs+SI8MwbEh1XqbQ20jZqfZBy2tobQlXXJ0cs4jAwOHJcUY0Gd
WO4F+y2SqlWiOhyx47brOQuh8kdlQnOjuq1nMdyXZqRiJ7NV2s2uzLqnAuHK45SX0y0WuhgylNcR
VaKMfUWjvSnRYLO8hhz9JtyG/pzmzb6LySha4SukBhFOtdBYt83xN05qpgOpWeNhjvgy67qlN29E
Q6SscJ3pv4HLZMxo+uKbuplCBtjowjsFw0HuR+2UXaqTkv8h60qVAeIz86HSQeuslURLdT/SqhIB
VDqOMoDbMcoz4WQu5k69aeNV1Qjyad26QUej5GNDMdEbO/yf9ShMn1gURLYxZCVgLiYet2IILfw7
NN1p9sGyxB+ZRi+UtByYLbDWuyDvlPHBFmlvbjGvhH9ybdDRW0zAUUvWo8elKXGJrGUCZlZkcs36
XkYEh+njdxqKA5qftriiid1HwOXMWF4Y8FfukMtihnQaFzUVZgf7MGdgX33Ofq30h2YyuZT00VMs
sMfDYql0O/BimzYl/kmL2CYt731X0vxH5oRZDN3D3IF24lYTcMmRf3BEK/1GTBqUA32O5UilwnMe
S/4XYMtNe9sOuXadhwwN2pesMFcolryHtmeR2NRt52irYawQXYGnKRRIP73yQO9tatiq6bFupKEW
fzJsevdN6qaMXe8kOccltNirxsqT5RCqueQLodYbfQPERO4joi2qNXqVftgohVWeWyLLAYxZPSfm
oiKjhzuSI5Yzn8kxuy2xQRwEale5tqtx9vyuj72fqKHLdk3tpcb1jAEGmQHJBb5oUO2sUlXUl2CJ
IIGNfcKdshqV6bETSJQxHI1utYHV4t6LLhZioyG//vZ1weaTlgKNSIooMMepYVPEf1+xSbsx6o2C
ZVlI8QtVFoLOxHWHl7Sba1aopDCvLa3VUV0JNezXLYaCap8Q5vNkuX0x7bKulWXw9Yf6WE2lo8CZ
gMRo/kMn/v1nIgCvUfUxP8zTVN9BNbAea46JnArNMPuJgkZ+87iFP6Ag0rQTZaXjohLtVLr7Guxd
qqo0DY+GI8cyGQ5OeijrVNlEQI4uiDFNVoqeqNfdpMUnKtqfPW4RsNBI0KlnGUun7k29zChGw0UV
f3DNHJFRHIviOSVj8GfoVojKncL5/fXILh//fdGWLvWb5+lHz0sVW/Q8T+MVW5N+UO94RVUiu/iv
Xz/pY32TJ+kMoEt12gIL//5JcSKI6J2zA+im7pAqeJDTeDpFif1souhLSq/n4Ep0jh+CwI57Upsc
KreviOFKtT+CY9QFPsZ8p4dd89Q3EIEoWuknvt3S+/swji5FMWsxfbnu0Ti22awSBBQfOLqTRFiX
prEByxTd0g50b8uxH/bwGjmfglC+DdOqOVV9/3R06TsxRU06Pa/F+TfzxsP4nVkqz88qdQ3UT24j
2Yj//F3AAIJEAT65SbL5MvpvHpJZLhLuKj4kbmI99+xwW02d0xuOt/FBr0V3/fWMOZK8LM0MygUO
JG+aVzz0NRrhzfP00c0sfFqHdBTVXoy18gAuLLkmfi68cdHYPnpT0W5BzIBZ6zO13Ti8NhjeZTlt
vv4on7wmvI7Lv5nCxoefdygHlokwOnQ9l7euzpcaFgaqHrzZiTH+5ElU/x3MPgatI9ac92PcC4WG
XEiSmt5hDB6TdCe82d5ImiRnX3+nT7q1KFU8awlCob/hHbcHi4aVzEmNi4RT+33HUP506sx9qr1s
7s8l+EAi2fCKU38usl+h0nujP+G0PpFx88mbQ44Y3xYktskV/+jNQUJolRDeLvS6n/IVXtHJrwnP
PNQzjv5CnefDpEXFd246xa5AIrn/ehQ+WXAJLFMJC3NsC+nM8nu8mWPFjNpjMIyLKsrcM33yOspI
sROk2SRghpbRibbSZ4NuasSneRrNMhQAxvvn4ZOP2Xj1C1ODDLIqkDsXPrfGxSbQOP2DHIzxAi5F
/yNRXO1MCbmBYa86hUH+bNDffoqjWcZCHzp9rV+IsauvdBTwl14aGtgQdPtGtVr1pkynYTtVXr3t
UNSfmHmfLFYm0V6WbTDp7A+EfrCUcSJn7YJUwfk863TrDLuvfioQ+5M3iTYonWcYD2yo5tFW2kG3
U+tag8OjduvQGvQth33Vb7Wy+1sZ8n+Syn/pC5D8f7Y13r1Mz/FLnr+0bzWVr3/ob7GcZf+l09Rk
y6f5Z9q84v+tlTP5f5ZodNY53oR3mkrF+Iudm0gXViYLMrK37Gb/iCoVTeXPmaQEkDqA5IU//Z+o
5d7PEeBArsUMcSGaOzrLwDGPvwQ/AtBIp2GWm8pmol1O90kSsTWN3omF/f2k/+dRrDGolPkP4sH3
L35pyqJAooFdhYBcmkReTWsi/8/OActT2C+dBSTPYxxWmPdPaapmGpKGtkeKzziwF3FdqUTu9s2v
fP33ueatkO7jd+EYxz+c3eNvTer7p/So66eQlgoR5eN8VoQGmaLAQE5sukfRR69fhsO+w0rhmfDx
X9PR3qzNJn1sOVPU911n+t30F00pSCRDTpT2fqqbq2h2zmuaO9WUX1igiGES40avgkoVK5xiVM2v
9Vo9OFS5v/7+S5v836e95YN5JpcCLtgaCxhd5/ffv4tbqyC6MPLTAndI0xV3VWThhXEpETKTpiBs
k1PL2esEOX6ojpSEbjqCLzhi7x86xCUoKgKesAKl7m4E77+jAIm5e8RqaLlFHeBZlxziU7kbPCqX
QrMvSzg3W9so411spw0hEpG7/nosXlv4R58LzJUDzRaLBu/r0ZQTctk125KKEhzMKag8kr+FpiuB
k/Ygy3vaIVT9tEm7hetzZ486bpjEq364KdhMtKzyAnOI2EIgAlcL0OGFalTkAG+KEthQdRX97GdL
2RN0MN8O+jCWATcyusdKYq7DVtELX+DxLFZff62PUxzhDhF0LAsmCoZFMPz2XECmWAe5To1RC83L
9T/Jt01kyuDrp7w/fbxOJNJDOa5zyaRxoy379JsZPmc03C0cnL5iqSAsqyVOPCrsoAZ/grM5dU4s
Qh/XO4/713J+dxeB+yJkf/s8zBRNTUeGNyrmoCzx+q7UYrKDaXEVf/3VPhtA7szIZ1j2WSyM948S
OZ6KutHwehO/uiLabOC91ctTs+/9SeZ1BInmJDMGvTU/lXk0grQCIUVhOfdn0ysvaT+NV47b0YtO
XHMLsUPdqFpibKjME5aRu84V7Dp9M9swyeUBlWY8OHJXZ3fUU7C4TF1xHRccdKEvWWeNnv7EUJgE
kBr6jUkjck3Fu92DGVfhNRqIHiJK13ru2jvXA93y9Qgu16mjF8tGwchyjpYLDdLRC68OWTX2JNT4
XY5lDcdcSyEsywNcfrrfc4sIFLM/ZJA6TsyST3467tCebS8iGvp/y6x9Myt1gYIgapzYjycjxs8C
/E7p0+rE3P9kEWXb5QJno6PX0D6/f4okWEvAzor9AdMF+9U0bufRICl9AIOMfjfehCxoJx762Zgu
lysVmSqiwWNZYm116sD2GPtFbBKdN9JNUzw3u8vBsJ8BMUl+9LA5Ni4E/d3Xv+Yng8q+zBFjyZVB
nrp8sjeDmvGOzHKCWjLhyAdmqeAddpr+xPvwyQvusS2CjGCT4BB19ILTRcgRBaqLjE51QD/rIyVa
dQqoXkUnpufr4ejt/OT8xs1c9XC+MEcofrz/RhjiOYB0YIUz4Mw1xVN8UoFNWvdWCvpCNsjNyOkQ
+BFrcj2J8j4uctgEXAi2ZeLm27ox+t2o5+SkuOUp/d7xcP/94bjwg3ykdLj4Ld4Otxea9L80PtyM
guVGznNxCNtJPfGm6Kcec/SrVjaanblTyc6IvWmtTb3m0z+zIMhP8xO3rHjXWmF7oeLQvm/yiOo+
vdEgwYF4k6B/CToRPo/oOJEqmAZXfa3fKFPxyJZBjKYro5vBg/SgO2mxNmSWbIq0KNZa7718PTlf
60Pvf0uTczCuEUxMNhrSo+FiYQYK3JC6CnQX9lrS/Cbi3vvOi5uoQeL0TwheEs47ekYEOwoxy5et
NiGlWLAbNeCIx7qD9+ObvLwauz3s9CwrnCWm2dDu8rJFdjFVltb4PS2n0UdugplUMwc8ttGQUFDR
zTZcWT0tFlr+WXpiNzpSZzNebONLBvlyWmPNPq7jwjcopEOa7KrpNX1VIX175GvloBxinPcOp0bu
MYNPr0zQu3PlbQIMOPFKe40SC/6FZZ5YiZa342jEF3sYwYos8pyejvbHVidANzPJB6G0O37PLeOP
AqUHqcwcrW0zn0487qiY9joARAqSPIZSmtCz40W96DKzLXmZaZ+OS2v/IrNttIVjpmAPKMQ240C5
mpFB+sJtsnW1dFQMbzyxCr6m773/2rwSLPqcX5ey8/F7ObmZWFxuNK/1ol6DvIjuux6IMsftHkpc
udj+ZwsiZ1vtlblDuuJRx4Qx6a5rmoQEMqfar1ovWD7qIjtPRIMYQzE90CZDE6D+f0FyfSKD83hR
5Rq6aIF1XhEEprQC3q8lGjC6eg47eJSosTZeqTznkUZvu6yyE7/Sp0+y8PJhHkOie2wx6ZqmFkMj
oUoq5Z+iKJptbZXSRwSknHjS8e7Ld6K9oDoEmOL7oSL//jvR9J40S3g0d4ATnv3EjGBbm4rWVgAZ
ozzx9n2Y69gVF08Pdi9O0tQ13z9Mm8GXe7LiJNPO+pbGLq7s3ESsuXbz7tRF6eM3W8IlqYNzr8eI
+5rB92aj9eqGurFksQrtGYSBO1RirS1BEmpuiRtk8fNeQ/l2Yic4KuzxfrHCUJjgPkzXhnPv0SQZ
zVntOgVyIME1gYtQnW71oSJpFwHVPk3kOZ6TbUr3lHPdiZfqw6zhddINNjm+MVPHPrqr5DDRJg/x
NmCUgci/sA79tKV16djy1C/5YXB5FP03aynIL8W1o6IatI6ucRaKI/mneoAoM1vBgnDQ4rcKMiJr
RHTcdKdOGsup5d2iocM1JM2AGz+HGzwO7+fPoIvCQtTDIZhL2Ra4C1x6arPnjZTRtsp0f4YKQym7
vqqjzrwgCbi70qLe24ko+/b1TvlxHV0+C0r2xcpJCfX4xUFF3swjvyGh8KMS6OAl25XX9JCee1n7
eejU2zoc1KvaJkuDg6ZajqtO7U/EUH/cz1DvkD7NmmRgZOQXeT8kqgTt2uZF7aPogYtjefXBBm+4
yIpm+vHR78wSIcg8Ip90gHFXdlgDJJLahClEsZ7Hwti+Dsz/FUH/Rdf3zRxZIHP/UNwWNt1//evw
K0/elj9f//Z/wG5/8bJg66D+CbbQIyr2v8ufCoZgrna6C2+L4+lyJfi3pxwXMf/i5MjNiGO6y5/6
p/xJ9ZOO2GISYcHhL3Tn/wOvMLC49y8WnozFIAZYjvYLRRzz6MVyNQVyW9ZuELqoFsk4aVsG+Qhi
5cGQfDI0m4pwy3VSeGhjE2/UEKxkUQNTyqMftLXsph5ujbHWnUORdk66U6OwG/7EjV61e0eGw9or
nBrMFt4vIJ5pb5SbqLHzcQd+uI5XaFbjcFNbedmDelGWgAdjltpZM4tKCzSuv95Ds0QGxKhzklLe
uexWKBElmbvwG6GGIUkoi6L9ncZZclWgwq0DePMy+T22OgkQwhbC26WTKc0rWtDJeo7Bbvi9Corz
JokXWs9YzqwnLTr38F51iEHaAmoaA4Ih7jvpPVcedQIHXY0hspvQVC6oNhnhIgtM6xXZ9J27Re+m
ATZh/a/bAw5L97uqip8kFWjRjlwYAzo79H9QT843M4l/EE3hnc+N15br2hpnhjQlTG7bh8Cm/LnG
AUvAjdOuFFA+7ncAViHRR4Yy4mar6y7aS9DO546bxO13E3DUvLXbmKw0lP3yO6oZMulWfANR7uDs
G1eV4oQXves47abKlHGXV4QBIPypi12r23nrx43Q7lt4GqMfE0qS+W5PVNZurhREKYSiaLcGwirP
1xLsZKmvVfH4REBMMm6qMBzV7TjBML6elYYGUh557ZPeauEliPXZuRHsSlHhRyInuy2b9Ee96adf
WeuKGzhq7I15fJChZQdtZiiIy93GvvWU4RsZlvpuSjTjBbVoPLNvznhLoQTZcbzBlWKYz+ZIOItv
xuB1iUcgvONQp2NarJTOGx5wSbg1iPS22GYxqFTItGMzbUNYVx0oP/TI6wljSHgLU9C9GjtNTY2A
JlTmvOCvzrWXbHbs8S6byCHZQe31xCXUHBVnwUB2J4VfCC8dFF5jdhDmYGvQKOWdtU6FYQf8U5qp
uxp1of68CPHwbSiTKtO12ndF/KPurNl5dMgtSa7hMYT9S8KdGRWTa8QYePAuVuWwbSkoER+KVcQ1
SfmgGnqAyxs6YqMKXsr1VOpeus6g+VZPHjL9aGcNY+Pc1YREJ9+MCDyrXCVpkjekp8xVK1ed3nTt
dQswPr/sXHJbm4C0yFw7CzXhamvHcCHrWEkPokvzDSeNXAV8gFFAz8PqTQZpCmw/swax1WVbXgJJ
KfymNQ5onCjwZX063cF2c37WWRPtX6tsgMqGn3i3UXt5TvZUSLxBBDKQ0MKGiI53niUuJolwkmTT
M4UL4zYFvpz7bL3gYfDCVyVS6VrHhzDOe31w83HlTGV2D8GjgsEzEZ2Iyqz/PvW9ANFvkrOFlPi8
TDmZh578kyJRvxzr8D4XmntbZTPRVLnDuFcRSrSsx0OMhpz3AWasfQXF2rh3iW4pVkkpzK3KSngu
AW/Q6Q9TuQEONm0ibbS/wYecb7x6as+hdXUXYoJ8OLXCDiLPVbbU6+KR0AZj+GEWZj2sB5jQiBk9
FtONnIW6bXRq4h2OoL3q9v0iFJ5QombucDbXU/Wo48fwSYsx1+5g1hsndsEQmgmBMxje3UDrJokK
QcUMorcKkUoJSJ6hvda6mPHqW3UTlRKIcjNb/hByz1uNAhawrpvjPeRMVJ90lPejGL11LjMJd5i+
qD1Mh2lUxidrUOSZZTXitgOufqZgPfGRQqs+2fDjRie0kTMHQQ1m4nbnUyzjB+zejg/IGa+PaouN
g3hzlxTNXeaIcGPbBFNJ1462M2zhFTLC9DIBXneBklXcJkqd7IbEnh4L5GTdygZFf9/E9RP+e7FJ
IE49RK7T3zSdGFd9hN1Ea6jPObHc6vD/9irpnyCMgHqGSjHs7DT/BQADdprG37xMee0QzQV/iwuQ
y0IaFEC81DdF3U6+CTZrrXiGdxbrttz1o6MfRtAUDzpt8L3pDvVuEOCnujDfcwRtg9nGtMCWZa0r
0ZdnZuu1QWMN8tCTd0HoikUobxWHaFwtTL+wpn9NQKTXWms0O7tG+d3qBSiHuXty+AnXVqLrt40c
ACTl8UVGIgJC/snYm2goH3PVXuSBBfxME0cYucT4qFBNeup1XebpveRo+MhBHGw3bqlo2yGj2FVO
Z1xrUKMIfAldshwio9fI3pTldzO3bipA0b5QVB2eg2sEShs3QCYJ/qGJkt/gYLoboD2cGUVq/xQc
/pHTS2OTqG3mT5nhnpOfa/zwJscKUl1MNJPGZyXvWVoSlLz885b2lG97igFabTIhxIepcadmtrrS
3XES/FXtbzve3HUsUfOzdLm+AHS0bqDtMYFq5YDMul81Qp1xmkBPvUQswS4OUIUuoJLSc9yUs+Hc
NJHdXOjZmP4hXcJoL3oVWCIun1CBhECnwal6xJjET8ETi7t+K+M0NygG2lhg7OihdyOhRdeJQMhZ
rxrSkWxlHYNjbmjIelaSCZn6A/CqHFGtGzsOqcbQotPYUJcfXMTqHb1rvVXHneztEARqRkrGpWv/
P/bOZDluZP/Or+Lwxit0YEoM2yrUxHmmqA1CFCnMYyaQAJ7Lb+AX8wf2HST+r7tDSzu867hXZLGq
gMRvOOc7hqzekX948TfbG1iAbAL2gl+VtJpTt3QmF28d7idib9Dxq69lV81bgpnJmpciuwkk7YLn
peVDIeoyOBhAt1lfsB4odsQhJfu61hjRhqBq7hSGFKh9sXWZk+Gw63vRepu2mua9oMc+ouApI4yt
CTTplngMvwBRhTybDhyX6MnKhvFkQEG5AKdWPcFArQhhwhvzXdsxhZVoCH+cwAYQVlj7e6crH2vh
EdrgGv6Zg19t24sivzTwMXxru8p5NIZWGzulBIrdgnjeUgMm2raE5HLrh/OzlGFzrJgp7Se9iPcc
bMYWL6NxYIX7TcersDTxrdtgLBnGVZ66g/fKscEv5LLJB384hZAlDDIafZLWGna/ENLvWxkEkchz
UkrEbATfbbIgNqHS/iNRkF/ieFb3NXUNxHlEPrfSHp19tx5apmF3RH0ObGxIjRNEfTayD6Mp6e17
jfOy46FT1vlhwf9wOcAX+DpN4b1VpcFNS/W794i7wOGX5jcgf7XYTKOM2wg9b9nhyYDbBQ+u+kqC
S3WZ5R55l41oLzGUYuTB1XFAX0QeXDraBLD0wfAQZMDeM0bl29SAeA/+V5CKxvI0gsiD9GtZXo0w
xSI0MrkUoMe/KH/Otn6MnQlHD6HUeDCaiaTozBLzkUV8kG469gC33hKYXwanwz8qrZakaMar3rMO
Ovf7UpnykSfjWENfXRBegcy8SmukT/HkWCcAw9ZDOgf2pTB08lQ1cf5a9HMyRcnQTI+jbXZHf6rW
R3ml012NE+5yTkp5yb7ZvKysKj4r+BXh1jVa82KpFu+htlR37s5sUjehLFzQgFDZqIDn9JGld3Lp
ymxa9gsZDPcj/MSDEj2M9mKZpmBLrRHLr4mHtiEqiCDR71NVB3f8pQAzYyibTUwY0bZvM4tA6a5T
4rLvZD9fI82fkucO9hop6ayiAzJ0PGKMNuhS9PBgIdpuLw0DxC6GksCRUZog7ONEo4NxQ9ISinwk
UqzjeT70kyEurRG7wS6pgK1uSfGerDM30X6998cQV+doB0VyDMRY7rxYsjaz8INNMouPvVWdAqfj
gUxfwHime+Z9tbtE42pEGVvx3fMA3FCvtafK0d2FoY35XA/itYBccTkvIryVnZufVwUeAWAhFkZN
lrbeIPDv+IzUCTqkpiC4IxJtfp6KmV1LSsw9aPLq5CHnOwlRvYwFebk2o9LS5aHvz+NLbFOht9zV
EUmAxsEVSXjyBjt94wZ17hOO7q2rtP2i9JQ+WlhtzkJiFg+Z33mXHKa4EQy8h/hIzeyb9LryfIpH
55vZur660h+WQgyiy9HtjTmlVZq0dYJfXMiImLU+v6KK976uu7rlTI8Ws3aXWMru2lJDXj7jOJ7e
E4Lqm22Gp6c84pQduxOcav6yuvXtYzdq/+uQZFW9c8jSi8l7yQbzBDwSXwJWTXHSLTPjcyNb7Z1L
BXRqZ2qkwdvyTy9o7DXdkXFe6+wCH6cyvRf2oUsfg9VwYmNduGf2JLS8noO5m765CVRdYBpD/D0j
GEFtpg9vq3R49GwgiuN5HWoII+ShV65xSdSvX90a/shHFyRgG8NicDjOBQjLsyUkiWEDOoEdL3CO
2Acc1DrdRjhD4t+WcUzwcq5lm9xaovTjS9BLrYjkiI0dgmmmsSTypt5H2LrNVUDrx96UMDWxH0YG
+cciLwM3WgyYV5Hh4y5OP4zGFongNKssIPpjZ2UwXCs2kkcjH55EJsszkIvhzpmHeA+jljlW2mR7
1icuQXF5/x0QZfp1WN3qxNd4z4bKMccsVn2Ijbg95IigNxTnhOsRJRISV1lN5es8Elu0qfFQHF2z
tM+DqQ53nel9KXviRrfg4ivyUKVxRrgdSScFLExYq4gwQVNglO6aVwy6FVReyoLvFeRfsKusDXfV
XEFwLKBMHg3Rq7e5XJozEyPfa8sEhTMQ2ksYgXZ097NFjs+GyUpHEAoQURxfLk1gbjrtwTAXstiY
gyCGWH3jdmKr2yq24nOUp+MBqZZ9M5v1stPNYu39RD35zTzv/dKzdmZc9OcEWnDnkXBxEcyFjQZ7
9afLtg++hFkld4ttqlenMYbz0uzT/WQjRcACbr8ZrerPU2Y0d8lsWy6apUCDAPMxLRF5lW4GwaQT
w2VNfJ7r0L9zw+9F5fGhLNj/Oju+JVKGzpq1+bkmwC6ivS5O4G2w08eFG14oNecRNlpx32BYelQJ
0UcrG9iNKmqaE648zF6DbZ2gC+Qgcab4PNWNjmzbKo7qg4aRkJnajpm6NMsgiI9x3LUveaYKJugG
Xs3wmjEkikplGEJQSAqi5A3htP5126WhOBRW78JW98vmn3ij/z9x/O/Qs/5q4rj9X/9Tvf+3t/9x
Gpusf/9l9rj+4D84hfYfLiFehEpwgDAkpo/51/Ax+MNDWY/EI1yHyA5jwH8NH5kw+uuYHb0JZhsX
hNG/ho/uH6wYEA/wo7QZbI+C3xk+io+12b+n+uwpwNDYLOjZqLGLQlf/6wibipzkQu7HoYoT9TDF
SYgtcVgab3jAvmVW2WZuPaN/8UxgfF9JHS7sO6Kt7LlnzNhZlYp0mKg8eJs6oyAHOm1b0bzpygkH
Ev/ioP6yxD2RhCH+UuOChJ3+njbSb491HNY3SMlAEGAiezXrOH2myo/L7egiRz2RELpK0UmuS7er
zHHeEPA9/QhVEEOkZaJSbyRVfhu5BXOwi8IlsJIgFoudz7Cgsqs6axDRAmHZhQfdFLfok/pTmwTO
O/D7cd6lveU6ER+KVVzPZps7D41lWMUX2+rJc0ya0DriwKi+ihTucEwZjMFymyo9/0hrCyRLuRCH
sARD+tXtDASRrkmuQEAYNvUAERXzJi4KGE+bIvXEeKGXXHSR5aH6jqhFxHI7U/ZQT8qE1Ymv4M4/
2URPthdZ66w+5rK1nZSdGQ+zvWdPzrB1y0Q/DxlshvO5SKEXm8pxn8oO4nAEuvej9GrI+dOJaPVp
wUWYnvB3GOoSr2CHM9Mi9/ALKjpLbjgXYDATG8PsVjTAbTagHWawvJY7Dzuc52LhNO4LubWIiQUb
YQkKlNXwXEcjYOS32E+GbD84ZXvBWkgT3SYtBOweReXGKUFobA3LUQ+G5qGxdRayMLetIpHzysCs
+0CpxDA3nibT/e6Tf+uuWzNQLyFG64SkgJSnqADFVERDn2cd07wulQemKjhzFxdd/ManNOEzR8wA
l1mlwzVfuq7YmJuEJhcMdPtNx6gPNIgLKXiXW0P90jNWqrf+0gZrIpkNukCaRfhUA2Imv9GK45OG
AG5sEnoqBK56CNCV2nxnm9WKWhxsi4tiS2oHRGoCiII3/G5cdKSG9f6WBLJhjnoXB+OmTEmkP3dd
8kcw3y8hsSZ6+dZOWqIUNWPKRvawUqGAyFauROtOXwPDnu6s3vS/SdKDAOZ5CerVsbDjZK8HWu/N
7DgFlWsyxt+o6RdSmRnMP2WdQqUY2FMtiKrmd7AMkF9yEkOYJZSwZ0Oyz97zzmbSyGY5e02mzL2f
daDJLhn76ViOkggZpqs5tw9674MkhXo58um0P3Te17wz1D2P5JFUT/xL/6Y1sz7d+eOg7rEQOBdV
mFOrQ3RPbdhAta02MJeqmjB2NwEkDejnJSeNYmbC1bfMjzTxYBudtvYPi/r+rnZWDXMvXVtvTIAq
HiNHrZ6T2SM8XEgl8n1pFSXfx9yVVwYupDVmUcnvTIfN61Imnh/NHcQnZgWLd6Un8iX3PYmzJkZa
ski3gwF+LQaE+A3uWW7s8OAyN+lclZ/bFt3D1phkXG5IUCIhDH5FGG9tsiHOPJ/Qd1NLyobJp7Zw
YGJeLa4aSa4NFvQQZpEKDSrBrB4h2TPYkOvE4JQkvbooDMN8LcN6dHCQ+n4XmWZT3fKihByguEPl
IRpCc23m0892HKA5SdbOTLa+99pQBjDs7Pi5jSrS+UkOYXolu7i9p/BfIZazXz+Sh0KHTnTh+dR0
pY0ZkpzFxifXbeNX6fAlq3QA/j6Z6+6srbNO7sltFS/lx4Yo7owYdJARV7dDURmUNkkF5tzpgg7A
amd2l0gJ2iaqzdK46hy/aBiqVsN9BbqIwoQn4v1QU1ttUqGqc95300eZQf4urrssBIAeWka+DfKu
ry4FAeAvAxusp86oeuZZctRmFGrP1LsxKVFLCxJ0L0iuhnXjFZxF28QjJHLjNGYlN/gXklfDQYGO
5Z4pUOSTHfy9IFt+vvAH39CkH+QlrWjK3huxQXwFwoazdMnmEbbfoG+cBCoR2xj+amIryfTeTGma
frd9Ius2uhgVQPV2roetN3RWS9LM4NmRDaXE3zl1HBxsdj8ERui8A0PU28UPu/WGFwcxXwkUSC5r
crUZQgLyhPOAYYKEBkUH6xPlN9qXsKa6cVsGzWxvSJQWj6qInTuuFAysSNOcN1YMepU71cxwSdp5
qCYTcVDMyumpXFlPhS/XkPCCOTj58dCgKt1BEbFXRpQuxewfLBJMgU39yZLKvOGJ7RiEKXY/9IWK
PsjlqwZCpT5wVB9kKveDUpV8EKsqtte0dpYkbyX/oFrx3yLYiMBvEzgbK/mqlpU+a2ZGIAc03/YN
xkSmAGzi6EHcFZ5Vf3C05AdTq//gaxWGuQL+V+pW6HCkg9Ino31jOHU7bETL03AS/bBsFaeo3Oog
mOFDrkiv1oNAwb4kYKZSf1C/5AcBTE2lSYiqanCPLiskzJd9f1au4DAYMZA+aquMQRd8EMboQ5tu
hzQS8lhlamDwBVuJ6RB8EMpU4Lvycvjgl9Vh6zxaOVAzCa2ZmS6xdpslZH3A6HpFoXE0Qd/iFyIC
shTjqHPYaz5y6g+MWo2s7qGqRm6Gaa4InARHA3hNtymLlmHlsTHYtUn0RMXwLf4AtsGdAN7W0Ka8
Ju2KdLM/8G585jbLzc76AZgjv7NU5r/3H0i4SsbFj/QDFJc3KzSuXflxrTX0P/wWplzwgZfTZBrd
jB/QOYqaJd4sC1mtfOxqZKQi5XKRSLv4DiAScN3oSIGGccXZxRDJwz0GbiSxMATzK9UMikGWFXD5
jCsTz/UNR++GD1Se/YHNC1aCnpRMI5hwwtXTYigu1Mra49nnM/mAuQtErlrUZZq0qj0Q6BdW52Qt
ucOhL+rplpHk8hZaPUiKNoSWkdWld+3YLRVTU/eyZl8pQZH5Qrrvbdi73qZnoXNNaoOcMJiM9F5A
+2H8eHlNm5Zas54JgcjNezUEojkbUqsNDw2bofOMCBkRCcSV1zAkZxj/XEMOZ01iXeUgXy7bbPE4
cSsfdlnlWUQQZ2NACBaLla7bpouvXuzYDs77Jh8fs9bXwdbwmU3W1YKAsuaKoRgd/famLyggIo69
Guq33+pzOdjDC9icoOPUTPS5TWXhU2vVIc9vQmUaNro8NA8JRNFndnPcGkM4GBf5ZBsgDOe5+daH
vKkzRvTtaSpMh5kGK5uknmKkP8pFuilNGdx3Yk6gsjW2JEDcZWvNfdXPpH5PBNpqn77wnO9aP66d
4I9wrgkuCVn+mjtnYsV3cN2BOXUNsOQrSbaQoxZlZDwKYmWfoZvQLwmpMAYlVVs/dJw290IpoCBB
7ZKNw5hnZonV5sfSMHcEEPnDZvYM72Qqu3x32iR/GIrYMI+Fo4znCXTgc9zZ4TmoWABMqrQMnCSK
aGdaf0+bUKsWfZYMLk6jZkiqc2vKfepJdqHveetRIbTkSjBTCFjcruM11tGJm/WEpRSzsUq/UrI9
NRoFHrL+cFclqU80C2iVC3JSmJ6OSyzNKM1Hm0TfYTHHTenFcbWXVdfvnbRT3l7IphWblsnTTQ/0
kRgdXY/+Buo0RX/YZZPaFGPiIUrtAp4cv6/i+b+O5r9Cnv/PJsWL7HXlav87eBFL4T+bZFugp8F8
gJeLxs7nP//ZI4dkKILRQhuDcREz3arX/0fmg/MRB4EIx8S6CiYD6dU/5TkhPTeynAAj1J//7+90
yKv45t/9sW/jjkQaBAjdDD44tO6v/bGcHWL3eqKIppHhFx6radgFtZHd+ESq3vu9N9389Lnc/Pmr
f7b1rZqxn1+QoYCNUgyZELQL6u1PmjIhwTJ6Y4qxDp5VRI9qsLE0Xsmfj/d//UqYPH59LWc1z63+
dqYIDCIcfxUa/qTSxA1e5oGi+WHhbSfWrmw9kEv3begYzkzbRtBbDY6fQZS1S8LJBEgRsect+pKo
297jIYw8O1VFZm1jK0+Oswf6eOsDaH1zJNNwYmqW5OjVjelflJ7TXvkGMXoxy4wsAo9Y3A+K0ndf
BpOjImPwSucinJi+M1uGJbLlBB/CXWNUVvN9svoauCb77eTAJNvjG6F4ZmpcZ1KwlcstWUYVcUeg
dtyAJxnRN5V7hcO6kjc4BDJ7p8D8FJd5m0zfhzaT5322tP63Kp9IUw8QTdwkIosv29nPvpcwV4i2
FRaPf2FL8EBR7MPB8rbQGulJqA+KsrkuczO+bJaJGodcGxQ1m5RjkV0uLG+x5kVauFkvROX32Lql
U+rISg0PJOmySqeOHpf39yQZrfIFkaJidaINktPPp3mgW5tMwN5sm+O5ss6DtJtIeBOof6S5cQtr
IWYosT0p5sjMY3cB5GZxGk88aOErQmMkrJtohQ7vnib2M9fdJRnBdf0QaOITofU0QrCyyztzNJ98
PRXs4pk4TBLAThaDLNgFGuOn2oemaMBdeZNRr1UwE3aQ9bLpdAh9zZTAiM5yMKnMGpXqvEreQuTq
/DJqhTCBFZk6xqW5qVx3btW2SYW/3Piqs+oCHGAOLP96YbNo3sWy7qrnhAheNjtzC1MngpKs5TcM
jU0XcueRAXXLG7BDi6YSwlDN+taVfbcVTMfhGHUgD6HAobmeuzvfGWR1U2WGex0rYMJ7aWVjFSEQ
7p+7ZOYi6kY5V/u2txsj4nskHNDJhlAAxO1TqF0Zdq9oUV5O3DY7N9Bhlr+24n7Vf1/yVi47iLgE
JC9m6yRPQ181Pc+L3japzuZRDck1LGL0z6MdV+Cv+KwRENU5XUwHjJC5RhP6hHFhJ202Lo+28BCz
8z46WsKLNDscGGSBBM61X4ySbxNiZBHVXjY4bzzYdHumJfKNK8srA+eiRHRUntPvpLjhWpAg4Dfc
JZ3uc0dJSfhyt/7TcgLRYXNX2FeeUZjQlqZUA15ECE8pURBwZR7hsMFsZA3qte9mU7rFkeHQnJyz
PEqArTEae5UD2qxNIbLpBPjdNc9aIxuZeZXCNpOF1HcSgCESMTqC48WsbgHTBB/K8Ko90D84lKoY
q/EA4MNPIhWnrXVAJjUTcDhQ68JDnVsQEBJd2oz4giFRRmUDgi8lmWxojbrZmKIj+LsaB3OrCQqt
jwiyPeQ2qobdByQtpKgxVBHeFGEbymM7VPqhgBeWXMbcyMFBdPZg3SeTy+W7M8rSzZ+aJial2lFT
yxbIcWvwXS9TbRADSByXNapLL6ghdZnTYpBZKnMS4wcXzN3G9DLT2zo507QL8EtmejLYu3SHXsfp
W43Wc6F8ZJK1IWKwg8EXpsnVjBLPQQFsEohrlcRUCq+ljaWQ6M7ZtAbItxctECxVgxgjWJCYlQrU
Avh2M9LyiLwWqfuoGRgxfLJUmZA75k4hh/WL7QcYMg49PLt8eZlDlMt3cWotQUTI9zQ3X1OIp7b9
Yhlk3XFdgnFnT5FEVYvWiu2rZYJS3BF2Gwz6LenobbqAeWwcN/J1pM3LHJJF59Fw9dtkp9RLj79f
+fy/mYvF8P+np/N/0S+ff1u+FYz8vv2SZ/3xQ39uEgL/Dwe3COocYflYc1Zk2J+BR0AcXIgtFoVT
YHsYDlkW/KNIEuIPF/wGP4T+HCLR6ij7R5Xkmn8IxM30uU4QUlxhbP0NEfNaKPxUtFjUK/bqOg+w
dTpsLj4VEjU+zkEpKJBNwkR5E0xx8U6kO7GlrWvY50pU4srN9N/68T8VS3++7vrH+x5WSwgyvxYw
Gf1ZrIl82a9hvRvW3fGefHoOEF16f5M886lW+ngpgiTQ5wV4aBBe/fpSK6NmGZQ578dW+2elMzyF
isejvSz09rbxN1Ughe1/+UBxFmCVC0jv4GV/fTXdURPnCiURW+tgX1BsRqNZelHHembfagKXEzxD
28pr7n+67G7+a/n5H94mPgaL1RNcmDUK69cXBjHpNHlj8E2yiCfrHgL94FXzLssXaweEsDn+/utB
h7QJXSDXzV4v3p9LUBzqXhoXw7Kv0pIk3yQ3ch949jLeeuAsQ5QEpfo9rIDPV7lK9zGQcMFy49if
XlN6PNapbvr9WKj8kHt1tgka6/f4HHiMV/eY6+NI4saltfl0wRi9O3ku0529AH68C7DIH+FHeX9j
efp8B/AqbO2Q7tJC4SP4sKj8VMKnrqQm8vS0H6kzli2tePacty1LCI0Z6vTXX9Z/erE11X5FnMGs
+nxVKgpyB9b9tF9RtQfUE48kHyBNy+yXv36htav6+TxZ3xW9CUZ+Z7VlWJ+uQjZgdZ351bQ3Qv+6
aEV/YI89/c2l9x9fBHMH55bgJvvMzOCKBj0h1bSPUbI7bjGdJ4g+/+bY+E8f2drWkkEIHAGLx6/X
t5PGpZcEvBNqlPHQLstdZofNBQ9tb//Xn9l61f70mdEFh+yiIBSsbheXI/HXV/JsljqGKMtzc1dv
zL8xD3765Y4AzoWVHU87zhe++0+/XKfjMltVVexTf5H4uTMz7u8cxGXqFrynzI6Tsgl1r5c4F8jz
m7F9akp2DHd//R4/PWfWP2Nlv7lM0nmHrNR/fY8GTRS6MavYqzUb5EuAo5CeK7PlKk0qgvbo16mD
6K9Nvd+79D9emWPfdtjk+8wDPh3IgtDHskfQuY9X1zw2GLGfwSWQmWGKh99/kxwbPOVJM0Bysn4X
P93Sa4q5U4dmsWdH6z8aiey/c6YNp5E277CgXr4rumC4+v0XXW9pek5wEzzhfn3ROLfNzB/7ct/g
PK13g6/UM2q6luQ9NfXIMm22dt3YOO+/+bqcv1CmfBNKANWl+PSNxrbZ1DBKKrCeibo3PL87YUCu
X2Spu4OWQ3NT26X7/Ncv+unOdwS0PeQVgqETXlgqll/frKvxj9YA+/fdTFK9VoEuI0dndE9//Tqf
bv4/X+fDQhaucYfuJ3FFmmF/kNKo9nTC8aUoRvcGl5a4TZO5+Zu7//OdwRiHyHbTIhTTx9P9mc7q
piXQ52SwTqzP1Nfsb0LMGHutB9VPxwvyEHf10SE7YRZn+Z/tw87gWhkDCfcwKpr4nTkv9dmYkqEW
6dIg1TkvxnZNIq9C0lcaBqcEogd6YF8zYWXWVuKlm1Ky/WGTIoxHFNHQfVnWhl9cDOOry0WSY9D7
smw3YyASmhLg5Rw1Tee/NG45nJUF+qmtE0zTu7UQXB8Nzpg9tbWj/C2NYXXMdU30qix652xYeiku
S3sxgtvERkzcupmDSczw9LOPJYa5VWund3URel8KKYyXGAfVlZUr8d2fhf/GVKS+LZHjOZGPDuYl
K0SCx910SLsqkkUQdb+0q1lLJou7BaIxZhFrK4S/aSNFRL6XWe4qioR7buL4amBOIrG3BWrcZ3VR
3zI8cyqit0eXWFgk4iehyELYOSx9ZATkppiOXobLfmMUof/Ajn6wd1PQTcgirISPnx5hco81Nyji
kdCYX+mb7S/pKrzYzDVrbXDaRYa9Apz1Wc7RPu9iSwnFjnNo2j3tH1M/Hxz5lySDib5jOl/eoiRh
RkNdSXig6FjElLlYUJspnBW0p0yDtgh6rRSBxFgOx0IQW7WhzmH5iwBUPsTMxG6gilhOFM7pRJh2
b6JKYZ6ZT0fQFcyBZKjCQ+ksHcMxSruTT+S1HXWeMoq9LoP2LWaFdi2yxbT3yOocdTKKtmRBY8TO
TQHM/ga0uB7RuBSNuiApGlnealARGw3cBDsIOpq3JQN7wu62Ll+m2Xa+sr7TKCrSQOOC4xr0IzXW
uPUSZeBUxPdgVdt4KsvqEhAkCxXljxpMV+CMDTJz5dyNRK9ne3eZ6h/hmKMbKRE2MRmlfnyJcUba
J79B33rT5+Z03kF/MQ4OuBBva4upeqHos5xDY2U5O/iGZ9ixTNxOb2ed0oK7nuQvnBx2wKNEeH1U
lOVDNMh5zvfJ0BkbZ81bR9niMRTsGzLdIJgLe4J71g3fHSPGFaQhzqG4cEab7amd+nt2g4W1rYfB
vOXPyVmemRK3VxwPjgE1pLP8FQkVkuzTtSx5E90SrD3hVb9eapI+8Uo689eQtApy6hJ/gpQd10pe
FMj50WpmXY7sdTLMg2nPvowqi33JjvCbqto7ZaJi5I8lNh3bWmRyawxN7K4yYPuMT2LGMEeVeh5P
/WptbAZwJKRvlY8WAzD8JSgj67PYmrnkloHh43ZpcmXgjAs1R4qT+quDMFvAr4OlA84+hMyZCOfq
sBjoOonpIRiqVzv4/GRRzC7C4y1UgOS170ctoopQI3efrRE8W9aVGjX05Kn6IXSbIYjGtlDBzl3G
2IxMRbhzlPYE7GwAdekvEG19JClOOjxbeGPFoxat/5RliZnsC0RSb0aoiJpZXFO5Jwl7BplVMDXk
Q5PoeoYvcA2ukY33EldTrE6JuQpfGkJtn0vOtyIiXEC/ZbGonWgWpWdsiqyADgIkwjC2UIpIvIEX
GmtyP5bl2aXyvwDJ3eNhqu0UMkdY47ai6E9Y+JkV9pYaIfihn2cj3cHrB7vCL3VZjYF2/aHHybBY
PmbFVWyLCkmrLJf3tqv5Z649iKfWqizg8E3NJdBKBmqR76v02ximzd3oZ2Bm2LazxUSdn9nnBUP+
etNUfjajuPJ6vVFtM00HuO+jOBEmZoy7qSClZlMva6S8Z5F2ydrBb6szSWzNsQomK94ZdNOIKmDI
lHCTvPrE+n691Jg07Rt3Uc0pKYYRdQYjb3trTU09RCXpAfaO0Ij4xnNl+X0spvQS1QP/rDNzUukh
2eCwZRSsIFwVSrwPpmf4F4kQXPlZkjLrhvqCs6ZkdDDu+C5S/ve5ziC09aPjbUv8RdkuyUYECejg
iDBYFfgC6HFuMdputMDLyxFP0MnMeVQp9oVaGnNUVHkMN2hiTVmXdf2l7UUPs6ziOheDMqJMhPWl
MaqM1ATnjV5BQxiLzWukjIx/M93ibS0xLbO/cHde0t05DcdP1JQYnSJKl/blY8iyRUxisAmlqeWT
LWR4KSkV+JvmqTsv52xsD2FFUtdmqsaz2MktrFp+wMHQ7AYRfqsN+xqWYrjDw/1WG0TPBE2DsdtQ
b2KQy71eJS+Bv09N++hkwT3hTs2+mM0vc5/gXi2+qCo/uq19B/ax2Zo4uTZzkOeXjr/A+V/EI2sm
ZHs2eggCRS66tJ8RMHLSNRm31sxTji2/UW+INzlzlUkEW+EfMIU223Ks+ot+9PsnR6kUpWd1I/wp
2QU5u2kGzM0WUfSwJfDB3vZ+RZJKUsuzfOZ7Ij1hb7TLfLL6Kr1OAeRfsF1nt4CGiKEsqpa6j0zB
PV9DdX93UP68eRJnxC4P+uahN8fuDHQSEsGK7m67lkoH6VlGpEUovsulsRfeO9faGpdg3y9ZrO7c
yqGOzcL5ISOSZ92qMfDCe9QcBiRPBwtm5LXbJcuTK62vYQFg2mni8XriDoLqtFjZl6RNEKFZdVBe
d0SLEIrRa+I4tVLuG8sVBiQWQXnmQx/K1M35QLzwUZNoHAvnFM/izhsUsv1RPS6GkJDr7XsVmM22
kJN9h50VhVQWz/ggR8e/8/EV/hhGiV/WSeadKVPKD0BTC66eTV1kDWoQy8osfG1m/xpTyuZsAGQ8
428gVmm7jL2JTwCJFIsyvs7IibX91ZGOedHYBuJMJA3VsfMld0Oj5U0AJibyMXNfsYl3XvPYWPST
qmbtgDaIe1L0hgalfYs74H2x5XQG1vS9Ef6wazQa1pgJQDQ2lXgeEzN7Qxol3uUYqKhrCgqLIW2e
Jstzb6eAcch6i3C5sdbRZ2PCYgE7o2O/tOaIiU275o8gyb5OYe3c2vjL7mc1Y8BW5Q4BsPEDLP5w
0YSE5cyF9SUNuv4Z/TTRKoM6s7pVwwRUfuCYSpb+Shf1Ke/I3PBn2d12SmfLJkC6QIUSVsfACX4Q
gGFuiCepNvGET7ZQ/rKTfi6jdjCWFj2kPT8UodtGRe0k+GccfUDUmeNuT+f3HAT8TcAmbGOZnc0L
W/Wdl+ljaC7XgQEzYUNmiX/GgodsVPJzvHeZzqtNs2FdR6BrOeDsK8tx6/SNxm5hgkjpK7WfvTHc
aW2WUWYTwxELn1OfHSka2nI3s71E2+EvxcmkmMOFKKb2LF4qblmLiEMiuBhHDh4SDMRXxM9I0351
XahVYTo9xYNX3GPmGymh2nA+68CkbMLYTHaTjusXpxisBwWXG+IoguO5mLybfKidh9qPszszt0fJ
kyIANpEpC8IL1e11tkhUe43ioqoImblAF2Ng22uHs1aSZNk7MEG9hfStiXW9uRHYWw8zkuWjYcTn
hTFUWLhJeuM94/xY0JJmpcQ/lgOzCaVfbdktzygEq6E+MxMprykCe/THldzG7Zr0EleecU5xbSDf
HUpxk7vV+LQKkRysfxkSodgrCdRsu+klW5AxB2TuwE0veaDvl8VOrpnmEjwyslTH2ppj8CWyaubU
UAGGK76lfUrYnLGlCGz/N3fnsdy4smbdJ8INmISbEqCnRLkqmQlCpZJgEyYBJMzT9+K5EX/8d9CD
7mHPjilDESY/s/faPEeLvxs0VeBGEXFFobzaWRW5ngH60sfoRx8ypfZjcVvPHgpQCV8syHV+lhL5
3NHxOE7vkoY3ZrrROLMujgSPFxck8FCxWLWD3pKX9DboGuqPoOTIyxvDehGZUe9lQGHLijJLU7Kc
ctgAAaYwuVvzTvDnSddeWl5sXXOLSxsxKA5XPN7AnRbp1eYRTth47BCBcysEKnvxhq4ZHztTtFeM
td9ta7pgTjtr6/TkIbHENXaO00g+Rjr8YiE6fneE7Mk9glb/KaWq2zZ5b14nUbyPqBliNRO5Zoxd
5OWZxSFNWRb5aYD8GksxzaYK2nnPe6gY44K80XCDkRB+w4J44X0tRzHEZu/U+3laSkywc1pFhIzV
9JsEdsmO/rXODSPW9e1F6zHwyIDoHevMukMZ+JoaqThlKZrw2imwFoaID9l73/msay/aqMdnz8iC
ei9W8mJlJbNDmjgOQ2ZFvlnutTlSpzzvH9pqQeU/ihIgurIflFQBYX+t14mdMqETJkhvL7novXt3
ttoYV9VB33Aha5GaazQC5n2go2o3aaP6DeOZ7mDMXJaNOVXFlV38q2p7cp38xfrCoLH8dp0yoyux
6Y5cI8dpJtvl7PB+8mPmQO2Ob+A3uwazi50UtPWmZsPR7FA4AJ+b0KjgAq8EYEWehfpIaejvHYUJ
ctO4DVqMIruoAtvvimOR1uVO1AvrTvQTKZqrJtcHPzdea5b/v3LL0PcBlnjormBXyKN2iPCb/3hz
J0nhdOVVdc38lzvrN5M29PskuzSESPrZRU+hd5Kdsw/MTD+xHTn6U26A8WxwpmGoncwjKKoFEX7z
nqWg20JlznuL5Tg7DMtaH1Fv0L/bzmqeYWqEBweRbyR4KZLJKu1Xiof8ZajG2gBCwTR9k8HkabcF
5vNpT2Jy+oIhmkBcHuz0vkqTkjuWyh6DPtHEeU0sW8C7lEoKp1nvY2fHx3Cd8bQcA+V1b+C4gBgX
81D/IsjO5Gu1B+ixNWlVaSL0pQ+8JAILKH1v24J4uWSOO249XRq/SMk05w0QyyCPtJQqnkbzjc11
8gyoWM3RVOnPpbd+MWESu7RMViQaTbFxHVbH7HQtsA/UkbBUqwtr+o4SHR8gF8afO1hs8FnY7pgv
xtBN37nO80Mq29feHScjCozEYOXdag7S0nf4TdQcNykmL3ZSS5f+Tkn25b9Mpaq/pE0mO+bA9Xvq
K/E6pKGTx87g5NtOZcEff16Sba3waqYoC01rQCrhgvHQJppqv5bmNcGSDLItb769AiEj1B7j7uax
kCePvK/Hrrr1Dtoel3fAhpJqnCLiPpFhgpSg5IElEGpxf2FP72krqO4+zCAVcSGX6tvuu/KuS4Ll
N1t189mxWv8fJcG0JQoWsbpHNGMaB3aj9yZeYY8HrSaxcbmJNdrBOSPSxoeZZasK+aw2yt8R1w/i
wNWI29oYkyhcM8yGBl+HvUn6Abs8ngIbbyQ+lg6AgxmckWIA7hDu6qC10Jrs2wXi4u8xSCn156b1
Tn3ve68iK4lEhtTnad7Ywai2PeYPrmc61zhvVh9l/qyGdMcNgpwoJAr3zvZKEyiJjdY6UjAXPkeH
ijLKW9U8JEvgQc6ubMukeLKs4pYBvOh4gqDxleNlHuJwvsnjrYkxyqbKR/mC4RQCg9Wa9hjPNWl7
sUdIZrrl7YFGzO+C/gmXRaUiuyeaOfJRucsoCHzrxwhMOfD1D8QluoB1vU03Jxlm1LIy8Z7Ouuip
76i/4q4TzZ6RAvEiTl94kJx9v/1J2BNPcaJvroyUedNdwzL2AqiANrjAzznGgV70Q+ispRUn3PYP
BmjWeeOGIzl1U6doJajl5gEZWTqrQ80GGhUtqdRf2i5oTrJEixddlbQoc9KtKK50wXtvEeNKLlmh
h7if+uFSccXrmJS6We98XB58r9pNrx0H+LpvZpMLjGkio3JXsDyLfzxq9TrWpMeB9GGbKBZ4FKJf
uE14tBzeKmJJ6+MkRwsrasEYhurRci/NhPSaOZQ/PqYcVQaDmJkGj2ReSvXa96sb9KPyjXNX4Ujd
+mogsltljXohG9DD7zAbTKp8Yo3+aIvR7WYUOY0Hoz/NRNupcjcOG6+9moXJodm0BW8kAkEauely
phUxaUICOHio5UfujNgA8Q1IIuv0SBh3m7pvHcGIFTbaEOOMVblIYD0Dei4sdnO5I0+2tXBlON3V
X0l4jkqAL3/4E72fJsPduEl0n5LCOwQ/vTOvHiQVNHwO+jARFV4olv2Cn4XG7x+5T83W0d4sud21
WyT+zGxT8yaKQ/se5rtw9J23JS9Tgp08A06aRxABNeJieEUMtJC5Q2mOy8VFWwZLwrOZbiTtSnYp
ky19Rb4MwcAIwhnwb2gYQdypBgdW6Mo5QGVZg0tZa6OjVeutsDvWI9H1TPwq8ZiVXu4cPaRWqKkJ
ANgTiGsWt0B6xNpWg0f6wXcLR0UGw61qSzgTOykkwjwJjOLgrlSOt3z4fu7+4mcOn/NgQS7e2Q6J
k3MeYmGo0V6TRsxn5OAk/kecSQUqoYSVg3gzu4yufqCNfdMDVcZ2TYj5iO159J6DwkY4BRKfPMxE
W8NyTetCd1EV2uPv3FQG6RPhUIs/S4CA4j4gqXO5o+rF3l7IvP2erdHKo3a9MS0mCHriMrSMyCOb
fgIZksPoS8TEIZr9HjeFjRVbO/wVjWUfZbHOwvmhSjX6gFj2AiNM5CWzb3UPaemlVX4Oe2uQnJlg
Sadma8LngDqh0VTK4ZCXfK1etLo+JLRD0wCf4wXVVg2Rz2WTNQ8EW+Iqsxm70023JS07DpmuiiuW
Ot52CQk6PAYY9G7GCmp7nErgYeNWmY7eYZ2R8tV0boLFxqI/35MTqf2I8KQqiVkZ9mQCM9fDhlaZ
Ac6QshupuG+mQ7sbLJwFOIpy/9Rr2l+wMjU2uoptcZEAfqB83SZQpOc33XbWerSHkiDUqabVJPIU
mdyDbUxFtkX6qkdJAC6OmlgI7e0zZ3KaVxxgE/VHTmvN7Y9f7pg5ZpO9K3fK1rMpLHjIXWu1zSfn
yOic7bJp/mor7QqmKjl92jJBg4oZCSNgQLtFez+3VLX70utvlEBVOukrswOV3JdQaih2myWct7Vj
dkbs0veQaViyx2dMoNPuGyBxa+xBoNTutgVIGb4XVc8itewskPaLK+oM2IcxZSePmMjXomA8AnrK
Fy3l00gi+Q2bJs+ETqzOSctEhD0Of67Idc2IWoG9kwQDsytXvDhuW92+7Gr+HrRrPrVCEauu8wW/
Q0KG5Ku9qEGcJ4R9+T6x4BNcRMHghpda5t/87LO/zbX2yf4FcO09jGWTPjH3zXkdZ3NvGDuzTQi2
IF4jDbmnxqneplkTQhezkMy8JbVhkgTvajE+CGYKJULihPgLB/9TuWlrb/l03D7AluW0psfIDIXA
VhBL/1NMo8XEmdlGaO4oJASd5qg9EWvuE/M0qqQDh+T5JdnhfUmJPVke23CTpDaGok4dGFvm2eQL
V0k6y0PLIzkgipRtfZj8bv6h7M4FZ0wyho85eabzR16nbbJNW7AUMbqOutmCDRywJHUl7XxkSt+p
/tppUi0UOosTbpllGpjlZKaXjaHZhN1wYdlzsFI+xYG1rACmXIBPUeZ0bfaNvojsYKNx+mcylRec
tItvPa+ibHy4TY3xTFCx1eyb2tNzNLgp6Sb2KqHjdP48FLHVmFAhVmSS+dGbBjhv6HKxL0KTwwYJ
IeIB5Jp4rkiNIPXdlOPfEKyfdV7ZnOEox2z10Dp64vyV0ntGSbl8unbWFHdLtqY/jlmTieGWaUtO
XxB4TxB9cWAtQx+G79hgk/mBcer0jL6x8064ebv1THhNmx70Qg95GY1MlFCFzIaoWweKEccKlpJi
q5C7u9euzKvnOfW1teudxRwoK1X2mzTl/INmGnE3MVzjX2ZkdOCrwtS4nxUDEpLISD6/T7IxpZXn
TtORW61C7uBluyLqubuvED/UPXUYeTgSvmK979o6KPe5uXjTZUS2bERohdz33IG5RudKK7u1gDnA
qKKV5ZnsiuSL0mU8y4bDFXt5lS6nQCFJ3uGSzp7TLuRkDmuT+tEYJFPyzgBN2APTUNu6Ay/R9UCa
9rO9AveSo2kw9a2J4aU8k/OWAATxFwE8Yu80M5M8gkzgAp0RXmLUZ96ppX1PV8xWxLxlP/OgWw4w
q1n+mGloIv4fQrfitlxrZ3fTOt8ywStpHculqKqdO7awcD2rZKUE2yeT+tCuFR/Va1N/dS8OqffL
rhi0P19xBwKgRsBfZDs/z7vmuR6tatqqZB3YfywJhvcmnNSKA7tO3wANYf0OJUvqDfAzS58bzFew
nJhAkH1gu2VFWz6iXscOUHyE89pasQL09SHlSO1ilkOVbQfFvoTyLHNkxUOX5NN9Cu2NGhiHonke
yoEZmytW79sFMNdGDf8OusNU43BXDrDpNs7qdObWzIClDAs709gxnfmPkGtxZpFXskPrS/MsC9Hy
yE9z9256jU8DrZlbUxZOEGhMHs77MGNvzX6gXPZcErY3CTett8ViXPtxaEAPy4cKIvuQNO4SZd0a
GttRSj+9KH4QqmtHgOKkGFY41tyszU7djONgvzZJXcBktLxhP+s0w3O6Wkz9J7Olg+45EydMicT5
2JNkA8zugzE70x7mKKw4DWLLx2r91WRVZ57CQgTTSSQ0oMc18KkO02aA3JO6xhhs+yBri9Nt/43o
s2A8KjxSh06z6ev1YPayWrfZYLasnsRE2Lyuc/MwVVP9bfY2asYMOedKmYQLaxO27Yzpuiuaw+Sm
VMgKnfYloX+GGkY6GD543KHNAc25YJTqUmTvGna3cMYYvQLvr8lH31YVPFwyfCbzLemSBtJgWYOa
lKy6/yxhOoPTD/GPREi+bvUXUxi5zVvg5Xc5h2O7Q8EKQlNx9j5BIqzJBZyo3GJj6WpvT+JXhscj
5GXO6d8600OlW+5IUxed9c6u1n5RI8eRYyZGePBWF/J3n2aVwYm1uk08FLDmnhQVDnszwgy+18Wr
xaHkIx2rurN/U5SUblzdUHDxXLjJL9HYSxnzXd8a0rXk5bBYuRijwUnEsg1Ke0kO46zJuary2ZJH
pvQNw8LAAkl7KLnfXn2275AbeoZIW0Qd+obArkCcygr0+nNOGhsrfq+Gghnnnruq3YodoPqcBi8Z
Ht3OzC9JTidyGZ2AWRsYPJd+jszd+cwAyf2oy9kiHZ5iMjl2rWCF0FFDauCUjes9u4UKr6Pt6mlb
2aJ/IhFrwZneVuRyDFVrqYh9Y+uwufZu6nxzmfaZObjuSYFFTA7Gzbl0GG9s8Q3lzYLB05lWvRtp
oJcj7tapvSKoL/jQuFqme11JPDphOeF9YEHiFFGejGQbjMZsMXJdXJyWa1r7l6ICBbD3x6TvPkj3
xngWyZqJxLYQDHTekAT0HzN5RGPE98jCvvAbr9uuY+fflUkhvtION+PK1YP5WC62IS6uxzMLX9L3
75cqXbEHekvDRDcYC8QybiLHfa6ZBB6bkg6fzb7LBAi20wQdlALb/wNclqgNAk1TfzPP0q4p04rm
MzUEaltcuEhElgqzyV5zknYnuzIYi68dssjTmmbC/EisrCdiEYcEsfFTkDh+JNql63/76y287YLA
eJ5j0SYy/e1nkkoEIko6A8coAt0L8IQSu4Vlgww4Z+siw42eKznuRt/r+mM7N7Y+YRByuq0/EgKO
oSvAw4HQRtjficuLMp4yp2w3ENes4tgPjOMiOwiKLxxPLEhblbpIlWeAfOeJYg0q+lTBC8DEifOy
U67/OK756j77/TRhuv3Hy81aoPzWSCQc1hH0Yafy9rcNynD+suBkBqOmbuoOqFTGds8wS2Hfvxne
oVW400nNyh6fJlvP76z+smobCAdCXa91dyNwZOKnL0E03PNIVb/6WZu/MtebPnwAng8DvRdlrR7b
P4iZimozOb6aosl15aN2qAdiT3QT+wFAImQItownNgnpe0iKbGv+AaeWpHuusd8fi9S1p209sxe/
K+jX+YVNBeGGzYb4oAxj3tC4bF0vjDopnJDbdPmGh1m+2YvBPxp0fUivVQDig9SiOWMVgcHGjMrK
LvKtxRfuXRbfKALID6al7pBHZoqm1sHMYfEtMambc23vEET3RLpIOKERwSJrt0PPV4x7o3FFtW2Z
+r91s2MjUYJCOxD85KRF5Bk2pHCz9XkNLxlnxMEEXUU/63ocdDmOtPCCatuz4rSsQRhTNCdvDBp6
qgJYf+vWQ1D413Olwb508hpaY9JAt04pSSkE+AbqRAKSfciWhcKZsA1T3SDDbrccqnC013OfNeWw
JUmMcsLwVMOSdNEyveBgwfFdCX+yz2sFhAD5UducU0bseKeEFuCryWaMJGlkZ65+gXk4Szm3y2Qa
/uZlX6sIYA5077mrV/IC8rCVSEeb3IjAN1K555oqPFphg/KpqeYYYa1cp3MhLOre2s4TpPgjv/uY
rbpw90bNMjOq7LG9eoO5ehGpHzZAgK6sIKgXky42YiJbNgI+zD4f22p3mbLQgAsSVNlX4PdYl1Y8
9K8+jtMM3kyfDCyp2WpGhSrAmWWd8QUWo/uFNgLIQCLK6scSqGV2wKkZ1E2zyyXr3WW5z7I6tK9I
cJlD87HyPaAwDNAoAqCY2K7hPcyaCjCu62aC6BQsNrTxvnoaWnASm8aHZMtgHSt+5LJuhcNBw/Og
09q7H9hd/uY2RhczFVNDI5jOkEo7VrMMEKRyXoRQDTmU7H/xhbMNpcX2mvrBCbFW8VMFt5KmQjS4
6TxTvyV0/82GFM4UAATU8msGVQYLo1Nyg9lD1e2wqC9fpmu7j75TOu+dCzyF1MGE4idkxnrFLwVB
Lk3rTyaa/rGcxnl51Vngfk6eSL99ZqA1LnDyKJLRHM24rSr7yST1LLvWbWcwOhx5uGIiNdwvQ8jS
iVWw5jdGp/S+XJgoxoMKncHalBZqqIMoEu8nAM0rIwNj8K5CIYUIatUNZdhi53feTC531PNqCGkg
DSs5jflYdh9e7yiG6QmsAraiJVjIounZnMsyAd1rdcPC8ng1TP86gwfh1/R8RugiSSgRmKAhuLA4
8dfYKntDx20JISHuhQZ+lGate0dGN1b+NPcp71AVU2Sodch/bB5hDf7PvzE1ZTK0O3RdgXFUje1x
jfuc8YxMhQ5iso5w/9F+AwyWTLbu3JkdkEa0FwL18e1LVhQh8O0wsx8AGJo/Iez1kBfqUnCl0r65
c4VYeROs8/rj4sP9ZSBihkHCVP8vx9mImsLAwrAZxDThnXShFSI3GAr1MmI4aLINLl7nrxJV0V3W
2wT6J88LM/+CSJOXWymzElKAaGYCBGWY/2E9KuUN0dTMxyalAgZupxFfZeG83N1mNEMsx6m46xA/
FchMzSb/ZY9eRnXQZ+6699sstb9QF+hxmzOfW1/5E8kVqk3iJuOk8Zl6shjRVbRONbKcpgkkepVx
kLs6XwMge1VFWjeZSP0iDvwczAK12wbNEVg0SG+IHYz0pZvSamxsApIcO0LhjEatB72Sbg1FYsuG
+R77N7Y22Ri5JrN7ZAqJ94oLW7rvYZCX64VQ+5Vho/bdLUjCinQutwYPU8s2zI+2i/rqubfr4dwn
2i9BItSCkXELK+lgjgaWbNZ+bhmDcl/Kw8p9Vt6H+WyQXwh+Q1Czr8w7XNPRyWZxU7Oi6K8zY9c5
1KF0aoWdZtG0MJ9uGfkySks2VUrB9wGjeV0POkxN9VubbWNfqXDwYRWcZPKrWCHKnID9uOrOqOYp
y++WKoeuGVmQctuEzqwJ1hvFI2W/WYI62wb07MFFdg2fGaFeU18wxQ6MUtx+aZJYJ8bQ3FnjgGyQ
UinATNN6pmFCnwvMlCArCr8RKWwGOFTiTtW893bs6QoRaZBtuUsVgXcUkYXHJfvKRFcMp9ZZe8y1
/Xzjr6dqrr+oRbTaqdkt3ru5wGcwtit7hJkb5EVqpCLxwAqKiT0cqk9zrdPqAWxY6G8nxDrgTQww
ryjiJqggwhNz+rjA9pne8twyxzvSAprxgN6vyrf1tCYoTcE7m/YeRrX7VqSp89NzFwP0d9wExm8D
U56lpMYhzHXt2fGYnIeKl5XRVU8tj2IR2ahqSYtaSYW9mBzar9y+s9onLFm+K0/mydnqB402c+lr
Rr8VDd8xKbwbAdMlSoBHCklNVBBkU24WQZf5Kef0Bix1MMeAw+UEMjlETJb+Brx2ahzNfXIvHB87
LCiy4RUhG8I3pyhZh99AOekhwWTMWNbg6nJ2FHL8446yIGdErvCxE5nBWmHQUetTzdY7wCPNvqk/
rHbrGlTAOq9JBbEdyVhiFc5XwtyX2IZCCJP5Ts0XzCgjzbdJVveoYM26dJGQVqi62rgw0XjthK/9
N9BkSBQKiRhg15UKCiAz8FafXKhcN9Jo4ze7gVGJPKUWe5FDIvhxYtyzJHcEBvm9sTUvfciAbiww
2KbzEvbbEMT1uPcHDANnZIWtibt3AJ4kvaVGIGTDwN0MqZpC3NzIq94Na6aCof9Z1MFepJmdEWeT
2ZQtnd+yOcnJmWO/FKxb1I6S2mhh4rmRGY36dTQHIDWgiE0Todeg+jthu+giudRmcZ7taRBIG8fb
Yhyf5/TM01BaL6Y93xaUFSBjio3VeEzstvUuFgHs4qoVcQSfZcBhduwMBZbe40Q3SEUhGLN3z2g2
yAlmoCWd+i3xVNqdG7pTBjidNMrH1ib/hU7OYQbU2K0hX/t+ZU6P/j3tP42CLeFD2eIV/q0aBKKX
0C4WzIthO7cVkSVkFfzN1cqOaFNkDMQt6jHJmNqexMy+b6rr+rGfGmt8HVPHt2vsHwI8+mZN/GHd
WoKQ1XePsSJFHkv7wIlwxVaQ0laKHO7+ybL8twnViUcR2DZJH9t20t4wltoE5pCYVTjoTRnOtrwX
uBeqvV4qBEFGNi4poiHGjzoOifVQx6Ik0fq0VD5qjqVtFTMK9vjB3yYPmvzVtyrTOEKrMPTjOqgF
+UqXlJl1XSdrnFCI9Ov43gylBViI3IYgTtbc7zCC6xKVPDVsyg4Y8PE6LOcm9YBwnUWT9rV91WGl
b7R2YSQqrgnkKPetkEZ1z5RNNRdWlm7+6vnIaM45AMHlOvUNir1ahk14O/rsi1xN6FU9qPdj7tXs
eTyGpIgQw6Jwojxo/QMNMItDaOcLShCFWPFG9DXcjUlX9FUNLbpBXdIZb4hd1ACbBE3woPkf5xH+
h2/4B0rD1EfB5CINSPbDnKVgJxKiYcb2GUI8o6djMRY1xnwWIbZUn4GZNzyRJZyvbDkHrYU1YIXg
Pz5q0xwJ2UR9WvnDb82sBe6bvgEsli/ZN3R/O15tnjmcxKyzjuCOeWBMxgHmijR2rDUX1U5XdkbA
QkLYQIVpfvEQgrZtElLGZp2LHqDvg7Tj7WmzD+Q0ThVBA1WRyaWPm3nN2ENmg07DfDuZTu89JUmS
FWpzQ8I4/RGBmDs/kDdjclRoPlv47Hh5Mh0Ui5U1Tv0uZS5a1VIR6tgH+6Fxit9dOd7QKGZqPk7O
Kn/IbuqAnhWT+82xpgUlaRe8+mudfISIdMdNi6z4pRjBQMymtaqDtI3yw1Kd+1obbviW9TVQCunK
viBdLKM02OjBnSvyEhYLF0vedMSvsd3+X5CI/o/68V2cz/89r4g8sc8p/w9g0e03/NuL77j/Csn4
83zP9QXONRNf17+9+I79LyC6uOqB6vzbp///vPgGMCMM+iE4YN7TxKD+f2Z8w/L/hQ35Rv3BuOM6
Pu7y/4EbH9vnfzrPXCzceLSEiVoUSWcAL+A/HW4yYVG32jfE/hz4RZSETUctyU5+l5RJ8ztD1jFt
+BmmbRYItZurwD3y2u8f8nD0kETbUB1tVSHgy4PdXBrq1FnmGrOVsi59aIFH9wCCpGtP8B5tyHCC
VtQc23aAfRMWUT11Z+VNZ8ST9jeF9bvUisMqeWLEuuXDMVpv6Dq8ya6AarS/kX0D5A3QJNmdOFX8
7S0hvsM0XR2KsXhp6+5ohDXIG+AieKLacAc+/myqEv7bTbJrh69jU+7SFfSIkYHStvpqA291MwIg
4H3htSdWgOOGhJJmu4YKaWQfxEupkpeu+1wWVi9z7h5Gu5hhiXn8/R2IEPyuodPcD8IQu9WUL8Tx
7tO2Zs+7HtqkO7Dfi0O1oIr1SuLMynCrJ6QlQBCvNUQPRfpAnNkgSHPvThjlr8TY9r3cYHwKr1aV
vyKep9i7ibhy/D0iZoLxkbCP2MgBt1zh2AzL++wdKlqNHYVYicVFgS4BIUcj5pUjoBaGDEkYzSFJ
xVMqDwstLLlJWfmEOoJjJf9iIy7PJYlIW4PWJ6o7QSM+ml/OILJ4cP9m9Ckkmz628sUtspiyX5fj
XTgQfFFN0ydr6XHPtiF9Cix135X9qR1e6/KUIN2Iix4hnOmgT7Kn5jgN1ht3VB0tgT7b4fBU2/Wl
nZJlgy/J3lej97DWy7fywyJ2+voY6lnDl5n/QB48lEOJbzApT9MIWF+t8m+ej1+pcK+wg8+KsckG
rmceFTjBIkTjPy73VlSI+gh+eOeg/vpn74hLZCwOeLmA7bss/ApmbiWnjM1+V6GONFOKo1RXpwoc
ol2TBlpPVDyTkzwpr9r1NeDlgmMzSfLyYLb9fT/l40ZU3VcyWl91I+JxWY5omE+FTxmbhLzmlWWR
DTe0BDikBVvp8rvP3UdLrT/2hNAHVv28xf31LZSzC+15A+k+BFrEyVv3+a9ADL/Kor9PW/MZnOYu
hNAD3XixKF/QO4DG2vokWDdrd6Jw/tPjedv6a+p9aqH+CK3fdMi4JKJbuSom+YAFX9hSxA5HhMUx
ubHA8hbJ8Dcdhsj2qdRN7zmn13no0rzgkKtRC5qjdSjoh8vMsU9kYGCKmEMOUWRpMSksp650P210
+opQgFvViK0ixNuh84c1PbspMSh9H9OJsKI4oNa54V//eot7Al68R6QNAWi1ZobKbhqP8HF4+Omu
c6BSUh5rtXd8OHqrihsQZ8usPiyHe2YKqOolzwIKx3jGVFBXr2yrm9mPlbQ2SLDpq/nsPPIsQT8n
se9ZjPvtqw68v1lVEdxE0UHqUc7+pO1wQpoOtL/Gbz+mYbJCHs8a2fMGyaQNsbsEUk64QeOOGZ0Q
bsqnAJDScqJkxpDqOLSQX26BXRMfIG8dcnGAwAXiGLKmyj6Ao6NYigIyfupH0+tFffWtVnbv9LzS
OmTsUfJTqJDjMoT2JWVYstgL1HW2OSUzzKX0Nv1kpzacYGF3vFKzjA81pM4fxXT2aobkJsYWKRKP
sK6FERHQCg6yaOqQlaTU7FQK6rBNAIk922edcF4rdBYM5SCbq33fOd4XNjUi6VVdwArrC615Oxdr
hyfqVuczIVWF8LZVXTEhx+9JLcxwx5DbYSRkcceG2yL1wh5n4Istfq5NPTim2ggHyydbBn+b9CrY
Z5VI3xnvEhRZ8cAHboSLgempJ3R9l6geSVMHiHMo36qVVVO/Wvd1UV1FUBh3zMNAsCcQhijeC2BE
3nLTalIrEWLyjr+hjuck+e2EkuXOhKJACHJV0KxcrUHz6AzlhgAmEt/mQ22rkyGz8NStpE/10TCX
MGimO8FkL8RrIz3W1KBncb8cdFFs01LzxTcPk0PxG4b7EimLQkBmsDLZ8qZdDpCtIEDCkQY15xvy
TodzEZft8JLjoKMYS957tK5h0vqXSfMfxv57FdXBh5bHBDQ7yNw/TDjeOtsN2O/lg4p8pgsFg1BH
YHQypmE7EYZ0MtjVJ2raO6N2P3yywzZ4Q1kKuN6AlcCaj146/vYYCyutkTbmp562l9FyQuPMIwkn
HX9Iche06Q4r3XMCo2TT+oHzki6ZvMwLY22bSQIQj0dCKOVRAIyQqhyIlWIH67kIqvSU7Lma+7FB
AU+83jeKkx/2dxaCMCs/oDBpYwv+HSLqpWLW6aOrQK4Inw4FEc/eOrFvSTL5MMllZ2n5oxD4iHTY
J14fl8q8D7J3Ryz9Lm0wLfTtwwC73MFmUjoj+r9iDzwNGCwArCD8nRnzhQirJ69qwJG2g44RbnHo
eDoa2nJftevBN9WPuQwPPlv9KzEC/2De9r2lgq01GxftjvcIJwldK9kDonductye82cyXSH0Z//F
3pksx41s2fZfao58gDvaMqs3iD6CESSDDLYTGEmJ6BtHD3z9W1DmsxJ101J2p2U1STNJKQUDjbuf
c/Zem1O55m37zNjQu0HJe6yoH9u8W3Ucl9hK3e4bMuFHM45Ryjks/vjZw7WWiWYTDnJDx4kE0VE9
NM5wmMBkXPtatrP1KjjakiAwWMnIZ2ATe+iXtQEmnZUk285kiBi+5V2zJilnQ7dq7/i9sRp1hKEl
XpshfqGUW47gFDVwuAtfEaRMm/HKLZj+OlwBEC93gLdZj5ExsS4PerarXWYkUWl7V1oSfjpyWqem
9k7puHMJ7ROlse4HyHyI7BpPkR8GkHtP7EyyxSr+WAq1QU+/CnRjFzjZS+BXp7IAWuPzggBeHrX8
ezyHmWXZOu04i6F6WERF8iStZmdbvIt+fpOkNa8hHbmNaw35XlrDVqoCZNqwYd7xziBiZUa3tX8M
I54txdhnnIMJWYy9Sz2UR1KdOd88gBxbE2O4bfonJesd8pn0sS11dsEbb9K9bYYTVPnaTgjUbJq3
pBfPPM5+0tVbx7gJVSlb/xFznf49ygo0dAI1Lr3TATqk723bSHuY47GwADlimydu9lj23pPR6+k9
76S7CBx2uSLoToWlb4PU/rRjudYbjjTKQxovgE2zVdKGDUlPDGs1roiuRXlWPmkKfZzlG2t37JGK
FqbPGTqHaMRS6I4LTnz+otaus1jylV/tYC2Sqzo6Z3QoYzTGC1pC5BDRF7plpPVkudF1G+vJymrM
LY+as0DSoc+z7auOSX6tF2+DWV6VjXvtJYa2V4i+6XZXuwS0yISA1qIzPrKCrdMK83lcT8991CFt
rl7LFCJhoIxg7fXdunW2Qc1G3unXJgHqS8CoLo085T/Evb/zoh1svucps8+pAX5ZK8wXT713GNJb
Ee7wFjf0V52zA31vpUudlaEGxwWIG4B9yxDdJlYpBFoFy29Jh2udonS1C/vaM8wtxOQaJ6w+gxyz
6qHAtu/A1TOnD9rppBfx0nVHiXZ81SqyydxG0JqjPD7VOdgOlAeXqmKLMUqLycSIz0fUE8MD/s2W
RAHsa6eYZ2hdtbek0j1MI1mssXfAm7pPid5ZxKJaYpNYjipa0Zo5SsQlHbnhVd6vLNUgX0nRQWWO
dmboj2AYhR2Ma9rBghMW6WAMuep17jN/RjWz9CPjSfPtK+IGdpIszIp+bepqxAM53tEdwmMM9SL0
4mstd5/abPgo65jEt7PXWu9+FM2by7MaDKY1sySoxYzK9tT7lX3BuaXtJhtyRW2mey2odvAmrox4
Ook4MFj9GUlX0FWjNl+jrrw3bIGPWG0GP19hSadOoHBlCEjgVOkaHEOo75YB05vecm5LAlND0uC8
sfnossLeUT2Ey7opl8oOdnWNLRPFJKo3Ll5todoMumTcGe7wIHVGA0XmEpzUJBePTTacAYTC3xPt
9sBB8NAWWbHxawxDSo0HSOecCZ4A2HhLgJ3ihnDADyvSUChlMCKydy93wnWb+ttpjJgTndlWLugF
AO20PeQA0SyqyjRnouaiRzB5KIf2CfcpjrD2GtFXvLQq47Ovou/BoG/aIH6Ep32ki42nFYOtWQ8n
c+x4t73dyG2x/V2Tjpw4Xn1nQ3PyKBDRQxyw2V/1dYNvYhlT3CEuyp+wsnmPqFiaozTdnZk5AwSB
dgPW5maK2JFp8hFSE1MTBrJ/skv5mqemsXK86DpttDc1Resqzx5CNYywG+YsZ+Nb23jLVKpZa3yj
xLgkW3inUKktdWbDfWneuk5Y3Ssz38RVCjdWcDrFNH9O514YbpCFjPpPfKh8RaSvLBFwcRvBuqp7
rFhe263VIN4IyGLQN8pvfmjD1LZCa1mhQ9WSId9UjIek32ww8He06yk+pNPNzG2cTLH5hnmCdcQj
sDGwRuSk8p1I0AvlvUFjcumgDvW9TdO2myxVCXN/klKRQfUtQAFf3PWMujrhrC3ElwXs0ryudm4P
yNIvn0sO7sTlcVSiRiJvWLlXXooFrkkf/OKY19kZCI26Q3m5QvW7q0xi3kgiKMP3dkq3Uf9E/Jtz
qoCbEvtlx68JPPA16JSBiXKo7gK7a6kUblvHCz+CMEKhJqI0/B7IdjrFDHIDxim5seeJ0op1gwX1
SXEgAaHey33Y+d56jFxxqQ1R3tKS04+k+ZCS4+NdSPWofcpymLMWyKg9oweCX0aKZ3+aTirjiGuS
48Ewvig2nOdDKmoe4AjC8sp2+nqLP7Bmr9A3oErffTNE3QShHhVlZnhLZakB13QEuaGbswPC/MHQ
KlyhbiDe4RKrp9oxnG1YZd3GC5xom/sASUzTrfcmWc23lLDGmaTynpQw2wL+2oVce7xzOJhc+SDD
3OqRQ+h0eDUSz+4gvIDs4vRLmaPRaLr4bGUkhjgejXWmiQvm3izzaYevxE+skU0D+ceRrSVRWyee
iDid2xw1+sgTOkTjJrf9HtWdG4E96qFiYHpwltWohj0rEAAHesBkagXaYUIcbTNyXhZ1FdAwiMRm
1L12VlcOT4k3ZXsrEcNzXWL5XzBiZwPgx7yzh6H/9DlPYeSwnC3yf3+no5q+IVJoRFvkUfTqyGbG
IsdGVOfY/ZZOTBXESIDEYwDOc6xSOW0J6RiWThUQ8srz8Ib/BtG3NSbvLOQHIhrDtZo6fefqboO0
zDCH76blls9N11kMxRNbkhXRjMuhzc2jlINeLuCc+LuOGcFOx2+5yijVsaJlLJmdRLKVl9S/Kru4
7IfwS6LY3xBpbZ2ynLgDPUAR3BqtThPJmUfZc3+xZCmx5T1NGD9ZJpN1bYvGeWeCEV90kriwcUsR
bz291Dal0P1L14fFFfnn8khCXwKXRcf+HKGumWydebtm8s8QB9mc0e/rr4EVti+hI5BAV00znR24
Lqhj+yx9DyIyZxGzAkcWnG53jmrsZBGPcqfMgSI2syLrG+kwqM0jBUUFskyT7BlPVFeQf5ODpRXx
kVFy9dwk/cg8QFqkP2KrXjjYWzVGZcI/SD6V0VOD8TUFn8xxvVDyifqpWJQam4yvO/soyteNP+0t
zz4bFs9AXnl3WJnfhA8UsPIPPVSgbWigc7Bdw2k4cNRutm/8pskWY93SAWDS57rIBqzxqowSlhFG
5ZRKg4TouUQrs3WjnsmPP3QXm7wqFCCkaGKq0sN8xXzMovbI/Y3XaPrSpJzemjRw5SrGPHBX9DlS
aa7KaGGqAx7TbiGQB+mqTVqKHZyo/hZgdrzBmGysIMmnNWPI/s1tiqeu8/Cv6YPJOSC/AkVzKgmV
wPKS4svyvPiMmN45YbW4KxCZZ25+Hoe62zZyatpdoVQXbKu+dU6D06hshWKondM4iXpH17zwsYnv
MTCg7pN4g+csmiq6UgDY0nWTsKSm7lRty8F8t3yCzOkSucMpsHJvQCqf2ZCVNGMOlKXbmkmB0DXq
GnXAlYLbtmj8rV15SDEkeY7fgGzR80R6F3BHB52M1rw69zpHbSGopTiMtN1LWGY4leDnQbCb/NYl
rmhQ/oq5uImUMa8etFrBN2c47h3wrsTrSMOxOjlmt0ODsG88spBUwBC9F6WLcKQTF2lO89Fjcrt9
bxqw8plJjwdYYgbba1LWpM+Z9aY1TOsoUOtXLCGGt5HIOaj5jMmgqdI0e5oy4CcoA/NWX4OK0LcV
mpB3Q7Ug6nuq4di24W+rYu3ZHbNCuW1Vfyxa0d+JJqO6bxFXfji4ehdWyjmEgjlBnwXzEcMvm/ie
8kp9t6I63ExujZpw6mALYMwLT0QWDVeTXc+qLBFi2ypREB8Qj95arlVy+MmC6kyCsHgNqMG8hWoB
MlND4thDQnIlDVbsOKm6G0JFHs1WPSRFTWOxIakUL9gSrAsitalYyoKCnnaHyeWNexxRCKoded+I
7VT5/Yvna/AoJZ02vIsHwVpLaRO9SkMLEWyT/JfFt8bQXDrf+GQZWfZcSo6l1OHadVcxxkYlRbcG
BIPS62daYPwvo//c+Ab5u6lLuk0c8ywV7kovbBwF6LE4sllIZXlKfbSPzosozHs6ScYWdSOsiFTe
9oMzYmgvtpnlIDQttB1Jq48Ei4VIjMzmTJ/pljDBTURvNdYvcjKcI4EC7wPrnwF2jDwsy1RHDN3q
rIHcZwnWovUEfYRAeg4nHW+Sq0HVcOjXhWO/CQl4efVHhEhsBvYSrbHzEFVwW7FsJK1+GenPLwbX
vSEsDPm9l32kprjWzaJccsJG1esWS9OKx01p6cWHxbNSsiqvZJve6CDc16Hy125GLpDTz7aYBnB8
Xt5hdXKRBwxHlYgnQtU/6sZ+a+KH2sc95BfraOrkNnWeYGmaG4JB6TnNpo8gIWPAsN4mz+YiRs4D
wuvTOGcVIe1nr+2WdBGnhdINmikxGKoGIgq9MQA9tx1dvq4ud0NZrvmqG4sVwWf6kjX6hrr5cRgd
9vUMIZivYlKGEaxFMepE9Bd3jsp92qbVpW/bGx/TLbxeGl6TxOFCvRClQl9HOK7DuiPAqXHu8HfH
OyAhzpF+w67AYnNKDA55rivxgeb+LVCHGKVq9V3aHEinAq0gDeK7gVP/wu6oldGD3tvIwseS5raK
HG+NWJsqud8x0zGf2wKBeVI+pna4oS5Sq8bNvvdR3BPwXTYrdqZYv4niXHuQwsWA6/l2tpW29kLn
4KoF/7cg3OYRAeVycoZhh0nxrMbiW9m2JBr6PUe0IvusAzzGg/455MaTq4gWxzYV8MQjC4jIjNhW
bgiR1FMPfUTXnFjMc6CXyYH283QiRYcAqj6oN2aKOcaxnRZHpTwW4/Bqp+neCwyuHN0w9JPFhW68
BnFIP/h21GwRreArwhx7Mhlm7C30ZoVZK2chfKs4Fa0NZy+xVxNTZ13OxDJDceX8ZdGJEMFiatHL
GZ5HjFSrvPOOUJbFSatxYiea25+H1tCWjU4VG3rjZpwKEz98OC6GFj9XISeXPXc6ErVz9svIXUMA
vTgCa6sRx+K1tdCB671uX0vckejJvTG+sWOAAZ3E8orFtVoOzTe3qq39pCX1/Th1yQsb+XBVFOH7
pPnRizkF7rVPRjL+1wqmoE15oubxCHGhQakOVEU+drd1NLMPsEWiJkok74Rbj0fbS2Z0iEC4WCDt
JI9+wuTgem+DomFH20OjJcVgzJPjqbHIWxz674J1WaXJc8gcpmA8tOwGNHF0cVjRfMS7hb4Ow9Y6
ocSRK0LF17WZfBP4k3IwUAbHvIXTAzmQyYOqGnufGlggDRrVRiLXvaZxk8gT0qjjfPkARoT0LwAm
9KObz7hWz1PihUfPiVdj4BgoL9hUOGEsZDDFWxERJG7GB3Bu+xpsDS4b7goVbmRM3auFVGfdzTpR
P3cfpl5+wF+70uL4YMSzniPZegnnqqSmpVLvwj7D+eKrY6QFiuxvgzhMD9FyKViqPd2fVow0xgVC
OVhdkceiFvMl6V0V5VG1+FlrN+XU2lo7wzvmppXtzDJNDuQ3kXpZmtaSVIYLNKMnTQ6fTLH4utON
LfKCpX0+IYTPHg2mtk2Hlcwqjvq9fh/F0cOAdJ90wHBvqmk/knHs58bJquxtzBBrwdTvKjL7Axsj
9LDIiPV5rrlpLImoiwz4CY8Sm52k46h7V6kBU0pM1lON/mYR9D3IncEyDoxDLpoHV7Mt66XS1AvJ
35g0SUk8JXyTDVZ4Ah0ysptdi3ObfCzil7r/VDXDDo1Hn6SEWU8UWd+bwH6tmmFROeauyKTBACun
4WuShFlYMjtYJS+sCK5lN11I8Xwr9OpFHxgrZD6mE+x1fXCtsENwcrDHxZSG5gbuiLvyqDCxTEMi
abWFz/GMYwNQhYKPtWrj3KlZ/sV1iCNCqIMWrT24GR1rWmDOvlFWh8ml1ZAQjQijBNtmDoPL2PRg
JkAk7YB+zqHXBbo0nSQcyv7rbMgMXNMGk65oOAxSmluMue6Dk9Bf7icjRIDp1DemLT9aph2kgW7n
EWenhaQxCj9cqdDIV3U5EQxWnOP42CfDOotLQGEpuP02LS7QT6cjSAYWcMO+IPFc4gdky5v0apXA
+hi50Dx3wDc+bf0j7qr+vWF+uLFQrGrJrQ6Nb1EXvneNdPlcWZCHHHkTw31hJJI9EoEqF+Ycq2Z3
9xpnjd0E287z2reK5yteEBX0KGnIxgp2zdjYZ10Eu6lxyPIstvRUGWoQgDh4bO0D67hu3On2nMTB
yzpV8YOaQOug1fu0p01e840XJkSxVR4Gz6KKZygpk0URnCdk2IthMA4A3O58jiCmHjJ3ZkQSZJ+B
TVpRhEjS1qd+a7UcW9lqbhSLvFPmW4lgWLViUYClWObYyIM+u5Iqo/yccAQ5CezaXO49DKJQDGAY
sqEgiwQKtsm1eltEdNdrKEsrDK/0Zxjj6dDeb3i15iCZ6Y5aaGkDJMJeQqp4A5EVABpwTOH0FzrA
tLvacueHDIONbxz8d1moneA6UtA56beg7k92CuPM83n1JN7W8JaJ0JJQl3VisCAXtVwFozqS/yyz
J2CIewPWHL0iemp2Gz1mRrqR0xgQ6GP4yAPLj16md3XPW6bb+t60G5qP4ABKBANG8Jw4TPBLo/zM
CuQIoxZsG7YQXMLRPCobafrj+V+ILjplofHeJnZxEjisF0ZtXulBC/BRomXowrWX9+OrrWfVUzQ1
3bbXaP45NIXQSTk73JkvA4ilPMTbb0IVQQfSLyswYrWTHMzsWxr7OHW7JaRadsfhEiIoc/X+vjCK
dSWaT3qdzDN1KHAg7x56N45e2y6/HSlW+4oGNdispNMoh1x15RIyKMr2Np9eZkRTiVZch4xhpM6Z
tt1WhuYWq/x6VsbAqVz6stpiSwPG44yszrULNLXfpw1rkkSTlnXRddPhP+w6fuE21zUWh4KwGeQK
oNDCPcTEzVDIDw1dK7rl5pR3+rFijfdQubX1ucPI09OwLvOgvZG5IrH5MUN1GTD488z73CkOzagf
wnA+Cpi9D5jMpgLUifNjR3S1Z03hAaPIuqqJLxjwqBpy4KRUH+PCB2TvgWFp670BQlXrdrqbcYjk
2YsQv43hx1iPi6YAR1UUDFsUR1EsQ4FzqenlJ4WfblsTssasBfeSO9g8T4hhCQUK1mHsoqEPFZo6
I/yUAatsIKEb2GSgItipMns9TUiagibYV/Z4qiEokClBck4SPOlad0D+itz4zHGz38RMiYHUaIss
frPwjASmdmmgM+ldsC59RrsTdQNGuboyGBuIq7Yy96U9NatJk3RxgXfU/JiZqLJVUQNvsrpoh1cI
PxVC4nraGn59yGKUVWBN/DR7s4CUd854Q88tXQ309u38qquIJ/PYvCwVnjXsHhrzn3FYOzqWmygu
x+/Cp3TyR/NzCIEDTLO3qrzTveR+sg5e3qzGVNxHeXcNAA1RY11RUZXg8byowZaUIIsotowawaAQ
ybPEo5scRvZHjODJtUzV9FBzPGWBDGm40k4x4ZdZY75225Q61Jg+ag5OACPuvXS6d+t+F7Uuc/LM
O8UTBiWlt/E1kqQJL9GA4HjiqON/+0lVd1ukY1DkP6fdGV+x4j+EasDY5z4p8QWYsn4RqpUeYYxJ
zqOB58K6GRPfVlszb5NvuVOlT2roZ0sf4N3jgJ+JE2A4NmKNMRdM4W9+kpk0/+cPuP/2X/+Bmm9W
3sE4sVxd9wzIwl8lcxHyUZtkVojMwqrfPIAUeCLpCaYL0qyTOxTQ2jfa9u4lbYv63m1kv2FwWRNc
N2FV/PHD/J+P4T+D78Vf16X+IfH7KEqipWeW3ddf/t//qbpL4gz+QXdZVMXHR/FVeMnf+FN4qRl/
6LpuE3diClvY+Bi5iX8qL39IKIlnILLDtAhNcAk0+v8xSD/0mnTAMRLZuicd7uxfKUhC/8NxdDQQ
OiApkh6Jkfw3dJdYOL4+Q47wbMPUZxQ/9nV0+L9EN7iThxt5DN4qNDrTVUbCb3ZdEnifYDJuldrT
Vo3NiBUsg/fZDNKShMYNtldrcKPd2EqjbRqJnC4LiM28HemDNFXpHxOh22h09ApI08Jky/vMhnEC
Pgvm1kU43EuSmdFrSebNe9sQA45JNPxOC4VV1Z56CsDIpNJc+YaFP2SlcHFzwiDoRx/QQYqMzpd7
IYeuMPGLeTix8xMaCQGuvkWo095XYdymtyPbr/UsTSsVa/DOsri1CQtEgukK3XtD5JzFB9MC0b1M
83aw1142FA6nuSBJN1EW6PohEDWk4qFrdLUeRrP69CG2ITUxRVfdY1v1yjuv7fXmprSz9AUek+aA
+hOMjfSs0wkkd+3gLc56aFbQZsmpBTsZgywJ3IGT9ORzbvH7irKw0VS9IkxTbZi+js7s88u7TS6E
W9w4XaErZIFl7GygUCUw16tMpuciBhm0dDuFBDasGqvcRpaydrXpCg+njGpmIGRrYyJIEy1klbeS
59pNxpOEwY4woqmGT7xbdftB8n2SX5dow4wrI6qDC8ElNsdiV/ofBiLzeIsvt+wfaBZFHroW8ubr
ZA0nborecIlI80DtlLrf6YmG8bM3xxbewDfx6is6FNKmwii8Yh0yKJCHjCPJuevT0t2YbjW8ZyIj
yLvJfUQ9MfLgO0y+HKVNo4OdoaWNoKKecrgsZRAOs2aKHJ8Z+s8Ra+Kg+mrlUX4/ZXWAF3IIukvD
q0bcXtyBOWIfdm4d8WNphHfBkAUWsFzxRyRAwAEVn53gMLRM9K67jySVEZVbbmFYDvXqpnJ6NwHp
ANmpAWaGVqRUzB3p1Cz9RFbUX0oV+TaPcI1wHEy9QyMUcB/8ooJpJN2/6dQA06nWE+5aJP8gzK11
GBGDcB23RplsiNIcH8pWL08QOvwYA16J1wBFRxTcODUTuFXgEhi6aErbeE1dMHtUCcb0qXelK7d6
bfLC6EqT9iklAgZoPcSEu6zsDXff92Qob/EacKdBrI+gL8kc3kQp6KsV49/0DoILSAucaphhg6jS
CA9AxYAyh0kBWEZy3xE7k6KaUuo1FfMoi10WdnLpUHKVJIXuWr80XqKKsyU3qvBMoFdIFOS+rhwn
W1kiweNH5eIPNQV2G/trve80EOyzrwu6sKmifU8Pp0KiOPUPjKDCjNmWSM5hWNCMJDoHVq3imnQL
s6WvuwgRsRK04Q89xwR4tcdUIOpauK4a4G8mEdJxuJohqAN3BPNFW47zlyoc48JyG9yzUYM18cEU
0sX0/d68kAChwy9umdhfgxNpadf6CTqhCSWsWAoGUqhBIBWEzx3qX4MvUCYRzyPx9CvA08YbV7nv
b4fCNs9x04C+7HuhafeeYgTMF4eCkufum9GrotybfWbaXPCMyXMMRAHfdpWXQJ8iNHMbUnRsh8ZC
jnsrLo1kQkpaD3m1i4aiqzeRQwr7RpBZ7oCbRBkvVlPmivJVZEUOh8s05a0oMdgQHUqu+8KE3kkP
ftCiN9j/1jnrHFZyMdhIZ4qp7KlRUZB+OqTF7zpW+fIJAypKMYAcFBKRMi3jmDR53uBVNIxg27bC
ex5JVryYVGDpddxr5XA0QVv8MM6DK8u63GVyNIBtWk8ZMcnY0uOAFptnt2N43XelKbD0aQ4w5Lq0
xWNbOs6ba9ZJ+0TIhdVsJJemXPlDmCT3WAo9NEeaLqNdb0eGtTcHG76hFTCru4ZRoN9TdisG03ls
A3ZBkq9vItcR7x00Ung+mJeKtVElibwBM9Vz7zQ4s6sKPz9odigEgmUJ2vFKbxukrUA3B/O7GokG
RGOS0ciqlp2R4KOj4+G59Hf1MJnd/zGKbWfpoxpt6TgAUm95P6fRQb2Kz55JC8DDltM9hKQASXsy
RRHwcXycztGCdlu9u0Hgw8/z/IpcYsZXFVwpzcqC8ptoBnTjo14X5gdDa/0BJtNsWB6tLvaHpaeR
HFAzbhXKuamCFidv0QMS2QDyarCW0pkKiUTNCchk5yMVI+5wM952luuMWw6l7I8rs+paolTpSKGz
4WQSw5kWMhF3me22zbIU/ZSsB/oGeKO1wZqu4zpExWnikxoXo2O2wbYgoBSSEd3Ms+lGDvTZJJMq
2DMRnoythYA7WaQ0VAAogXdot1MQuMlzUnSTAPUTxAAeIP4VlEKLsA3dulx6cRY236OAbskVPCIL
iWbhl0Oab3xLc5s3dwLEiMqNNyxfGV1kuuTXq1HAAU7jga5qNrl2aKL3BOuxT2NDkmZT+mPvD2uG
ZuF4In7e8ddWCOPpyqzb2j2Qd9DbWxM2KzduCivdHJdONgDUN9nlavg+vu/CPbF1QZ+h0I2SFNzI
01uUhI40BuJdabEa3RaoyjAGCxxU+rTn0Q1Ym8ToOeEpzaRmv6rGgj0LC6Vsb/q8ovVFVEHkV0+l
kKV1bAxXiLljoNlX+Feb5NZtkiJfeap3sNSDkZi629LOtfGi/ErvXpoi0VHNaJUi34Zz0RjtRxEo
hw0tyqrqzvIdii6Kb/y5RYVw5CqteziMplWl/guhJYUC9Oo6F4N0wxMXDpv+5Jj5ewllBrXIhJO4
e+2tmtgLLFrBOHdCbPMQcRqgkxrC9npLuiZ7V/CAy11adGl3HIiySPY+rCi8wp5t9rdJVtLLQhLr
2ExUihwraSDN7ODTy8936M6n5jnjSecpJHe4ehqy2LqvQJq/2IL89Ac7M+J0mbtjZRJDh6F3F6Dm
IElnyDuCzW2R6ivRoVHeMxGJNACj+Jjveq+wMo33V0Uod8xwtucRA8gPBTH4jvaI3/9Zh/1v6fMf
hk3x+w+lzxskqyZq6y/Fz/x3/ix+bPkHdQq0zDkqkyw+j+Ljz9rHsv9gIiwEyW02OhTdJpzurwRY
zdD/AHEHYpPIS/77xXVG9WMJCy8atjPT0on1+3eqHzxqPxfQvFXkx+E0M4Qp+CBSNr8W0FMM0CdJ
UMXloP4OGqTAB1vFFe21dsiWU9O3G85wOErUrM1oiil+6/Xe+QQfMu5/unJ/01aYuwb/Xcv/+FEM
C3QXm6q0icD9pZbPvbHWXLJolgJj7c4S8O8dLcJ8X7KJwIUJm3MCmfJDcbL+TeYbrsAvH20iyHHY
Fucb4RA48UvmG7nupJbLqYDiFj66jcGANh++x4O7wWYhf/NhX+tNV/BhxI1w40yinCUxwF8vOZ0F
2+LoVK6YD4+rMWzfZAnX8p8v5t9/CPUxvkaeMfeXDyGOsApSSyspEyNjj7CnY32T8v6fP2V+On6+
ZUzHbJc7BQJXmJ7r/vL0lDWcgxzAA3Ts4mxpZMENgbp4zvQ9MKaXZCr3bpfdppX353rzpdPycwfK
5OX49YNdugLC9UzdIJNk/vOf4hYL26u0oKENn1oFUvJWsbNvkt5VT76LWmjjY6NEcl3ob3LW9w1a
4dEspmCZ4xB9vAK05lY+5CZIOap3H8im8Jh0Zd7wRKJgOdFP0hj0aZmhTYtMiQ6ZLY1GOHSDvDS1
y79WhcS1th1ajYocdn9PCtN0TYqNI+DtTykHIVEDNi0qTTiLrkXRhi25otiQlQmMGVKp9pjH8pF6
TQU7WbVotYymdYy1RYIbXbOy5uw62hYTrX++a//ybHCj5wBHz9CJoTV+rAk/XzyrBIBM8wBIaZ2c
NN1v13jKnd98yr+8U47kMScMVvI+0/z55QlsogFSVANtjs6AWnkNdKtJ5wCHKVzHPCHy5T9/q69h
irxWjrR5qcjtdVhwOR59fSRsUBf4wKpmZTgud450EiYTCn9myVxSJYW1MkYm4f/8oX/zJW38uqze
lksv1Jo7pT9dSs8LMRuD3mMc1N7WVZnsmhBCdS+9W9JJ0t98xb+5cS59LwfbFis27aOvnzbxcHSV
4TJ8orOzzCrMJ+CRq998J2O+M1/eao+OG/eONRgmiGH/eueMUjBbM71VD43xFZarsOjhlOguFDCF
i9uVR62t7GA10aHKEOE7M2DHxCklHOFc7LGzbiKoZu6fX/9/TxmcMsRPz92/BM2ffpwy3vLo7esx
g7/0V4/V/MOV1Bre3BBHMek6X3qsOgGxjss76NDdnF+Mvw4awiGfng2I5dv1cFXY/NFfTVbD/IN9
g98W3LN5eRf/zjHj64NrUQqwBNCtRfDJSyrELw+usBuv6FpQvW6PX9MZ/EU7sD7/dE1u/3xAf94U
5vPBfz+2f32I4+GLM+d+869puOZMWtWH4JV+VbjLx5l0haLjoJe9/Zs35G+/jmfzZVhFXUiaX9/D
wJq81Bu9F9DxEBSN3uvumjFnAP3PX+hfP4aeuITmb9M358798jGTlw+xrejdqg5nSQ6R+VKMqNx/
c92+nrvm68bHUIF4LCuWxfv+9dsIGm30juQz7G9KU8uXT4FLBB69H2Plkamy8R0HtjgRMad//n5/
98GWBH0n3fkZ/HV4k/AAMsHTnyWJe3BBZratXkcwP0G7r+0kE6uStL7rkejK30Tjfj23/PmVadMz
XaCyQ6Dwy15RkJ0kKmN6ViJAuDcg3vCXvV1P1obWhabvGpkjBbepl8lWtpBvrwu37MvfPEb/+sAK
tPlzIcdDyz75y09hj1EJTlU8t5B11pxBL6rU0FHgKPi3P8izmZMZOr1Lm/3qlzuMzikcnVA+Y7dV
G7+11BonULBE2BD85gzPqfnXtxAahstv009xbA6fv+yIua1pva7Ca7K356QmMwqRtPgD74lblBku
9j4hIyskPG0pxs4/OF6AilW3MzRt9WhPxD3asxSubvpwWOW4it/pWqDSYMeRbxlNaObCRlPlSPNR
Nq7saUiKdcc7Qht3nAA4iirCwww2PrXRa+S4IEkc8AAoTDRYFhgfjA/GSiYa1G6iBQvaTQoG50nQ
LEja7LJFrjC3bzVbyvoKRuh0cq3/x96ZNFmtZNn6r6TVuHRNckkul1m9Nzht9B0REDCRQRCol1yd
q/n17xPcrCQCCh6DMqtBzZKEG4qjI7n73nutby3DRQpAdjrgBFWgB5pBf1TkP3qXnRVG1a2icHjn
ynwJcAZNdn2Cvytk6pNlJkTV55pr3cihocc7ktGwoITDh0Zu+xu55lZthfB6vdd0FvttSfOJqVFR
1p856hCkSQxLYU4jT7T3s0E0upG6xQVV5CVcH53G0F4jndjbBfk97qbW15KpCn6GOI69tZkaMb42
/jSb+8DOF/d8gZqffc0b+UB8WPK5tStfASlNBaBQhmQy+ogP144/DehT7hbjW/0VyXGko0xTS49p
6xBhwo0leSdLkPz1AhD3G/zgiWvvJPuMdYvOsUOxhbGn6kKqqYBGTX4T+WnejtkWOlIRYhjEwtQ7
MLehNRnIWnqscFlaiw/O6b3WdZq5RP15X5UZIxidu8xuGe6urXPsem9Gxin9dEQM3uKNdYe8x5lM
r7OxDwhUDeFWMOUALcI1c78NyUqyYHt1XxacuIncBpHGDOiAH4cvf8tYYp2yWUih1qGbhJdENWGM
y3gh9YKB6VzR1DGzOqOlYnI3UKb398W3mZ67zveWr6O+jIMbcz/zbQpovs0EfZFmTAhzV8OUPMps
9lfJX2lbVfXQJW1WY7GPQobum7rR6Oc8l0sRCpMiqjwNmw7h/tA3dnmVEDJvnxsTSfuIfb39MoKr
g5vttuoyTGSsT2unVO/cFkwf8y9ZPGdFLeIvemK+edXB1IdU2uB5vxaxsa57VaTRcWLVS97OKhHN
1lEVeLugncrlBpC5uWVbIEeH6SSlkNNU2fuJUL/gaFpb+UTGQpDkZohxqt8lggbhMVmkci8AUicS
ATjRU7gV15I9q2InO3cQ9zxKZqPAN5euSvfOAgxm2xO0KY4WEnL9KU7yCW9bTPwM8zrp8E89PApw
cSha4scxQo2GdBdpxsM89sa9p08dRddpD4z+QLCCDZgPQb97D1XKTj6HJXq+pw7LC/ocOsWOQ798
KEWNOdAJac1PvO7IJ+xGQnSI+izsQQUg2XZx1vZjpDZNR+TQA03sFvtY2iYotGa3htG4IXMVR5xl
M6S+sMCq811C1tpWTiZvZqULdBsS8PqmGk1x2/kSZiFxnaw6mIUwHhKuBgI0BTOscfxqccFEECux
dtri1mHEdzO0WBM3U9vF4Q4CdwoR2o+wB2d+6nwh7sbJDl2aJWpbdcYDM4eFbUZS7MhuU44muSxZ
WYAnEyydHnXascOmaAvzIyOQ6DYm0vltNzWzvZ2qteRMrTpCzkJwIonsMXMEYoGNuY/iwH+oLSwf
Oy8ukVyF9dKOB5PJVB6EFYEYF9VAUkbkt8klkL4UuDrTbZb5bLpxvMSn0U/JmSKbihB0kZNhkBtX
hMdRZrC0O4A63lZIMz+ofkBk6+dW9N5G4PpEP9ncT/6IjC8AnficePDaCHBPuw8ECtmXGrhsviOA
nRHlMJBDux9xbL+v+foYmPtZoMnO6CClBU4dfiC5N0Ul6LXEJsy0D7ZxNXbvSI9K3s/KLz8lYtTk
17RV86kn9HvCnwoiR09Aho+JFCMTFweHW2559nBQE8TEXeYu6Sc/KH1koHOB629wGXVbZL4bNZPt
hQMnfeMwNf2QTI73QLbD+MQKhUGY0K9Q7djmSPPJglYw24WCAiLJXqAlEU72hUwJxRSOy9Bmb8Dd
7LTdMnVgyErm3dwP9t0iPMKLDZNJ5mGcFel5+KQP4weLHOvAh8Y3U5IK2AP2cBj3aiA1YGyJYeD1
G8Ts7WhBNA6K5ny8spduxNsi5HxDhoz4MqR5fwG6FvMD3wBpnWysa8rsIIpLXp3oqgZX1ewk7Pdl
W4XLBJqGDmK5UwD9SHRjlww3daamJ7fSDEE9MzFbnpY8fpozQtk2fZi4sG9ni7VQ4K8A9zD79RUc
ZQJkEGUC86YFjwDLMXwvPdS+j1IBZNmRrUxyjDtXyK2ZA1Xkc9n4K7CZaGwz/OsWaafqTL7Py3q4
SGCLgoxPuwqspBXlj7wylXMk2VQkjDg6JoVt0Y/klgrt37ldimX961H3f0vXf0P58N2p/4fS9eQj
7fEXVev67/+uWgPnL0kHWiAk81b+2j9741bg/UXbJHCp5iTtDmYw/6pZ7b9sGo1UpIDSQkoXqqJ/
1qzqr1VMBJHNc2C9hd4ftcZf1QioH6lJAtrBHGX5JZz19P5da2dRLX5clQT7CuzOCDQjrY+Mf8LT
eoYMtIlFWF8GxljPpIf013JCy/mb+u9VffD3b0BV5vE/Q/G6ShEZXSsON8Ge9K780Dauu/V4bqFP
RL+ph15Vml+vJGkErOU+f1CvDu1+01pRaY9yXzoOeHO9+LukKsrffJ4f7yj3lPYEDUHfpRdB++L7
O5qowq7F4HkIgXP7uq2Z8W4bdtCOzOfe9g6iLPqTpqmsKzkN/jsymEX67T38LxvHa0n1XY+Az+Yj
KKNP4glBu2TVm33/K6x0/QArjLefW9J0NYfUy2KOwt1UdOVxkn61XcNATr574n/SmBBfW/ovLyvR
IjiCQYvN97lSBF9cVpSkj9mtv8c/lpGsnaSJfWp5hctQPBE63IeT0+KYbJ0Rd2vYYOMFAgRGlalj
fR33lvfA+G+coXwW/kWl5WqXNrL5SG4VeOqiXu08GdDzc9LN1q0gW0gRmZZKEIzkUiFt0gTR63ae
K/J1+U0djEoq8e5tVZcTiqmJHnUbZKn3OUs6q9kqTUAH4Ulj9JC4afbIl5XdBZyLP6m8yQ2ebyfs
T8rM4dDBYVfexXOYfsCO5ctbJNFF+eDlUwG7y58xk6nBku9BEUQeCtcwGR5yby6OHtuHORAR5Agq
igWMk92X5l0AeboCAuSF+ioa0NLGkgWeKIUge1gIjHaOoVcAk5CwaQra655c9pWIho/MrZwnN/bx
VMlydM+JV+bMiIIC7BAwDbb7xiZUbOs5JrhUw4ISim4IIuUgSyKPYGQ07JgkoZBtSx4K91Bllq53
WudgHUw/DeVO9L3AO1mPDRi+WseA0JAD7UGiEV7iB7hVODS1zs4b5mXcFJTacJPS6T7WMXmAsJSX
kJTdRV0EJMSvCJNUPZXFRFalp/y2ZJJNXvISOtnRTvMIXYSk5txKXpThyNHwGawogV85ORKA2Yik
2wpC8740Yerh6punCSN4lZubqjWf6iyd6bVlNblnLc4ZvG9qgojXR4z1rM45aa3RQADz+vS26Inr
DTsZPraxSZ4BcZQdWzle200APeKxcE1z1F3RHwPPUmueXmDOITB57+lYFDeicZGOp53wSEVk+IMN
2xWXE3xD1GlUB7dGyqDdyXTCH+7gSYOeXgMErkXQ7XEyN1g3KxvhlFHeeAWpCaGgV2Lc46A5cGLw
1+JE5ya5xdS0pvN4OhxOyKjDElJ0RbxXnDGyt2gNU0KCAOrn8mxgFNBs9AKF42xi/r9chPmUlTst
yvAOR2IzAMpeqWQ1sPZjh9EJ1ASHQKgJUeUWu4WcdwAJSS3rE28sYqh9s/QgQhWZxsqnldz2pvc2
TVhnTzqo6YO7/WKXe+0zE0M0JS3sMO7YR9u5IjR4n+PLvwJ92KPbK6Plbh7m+r3qF/EU93hFOOBZ
EeTxTF0nOZjCjUM43EMDCIPAl9HpnvHDVzdhijCfvNIuu8Vv1cf7DEJyuxMplCDgTZb/1rPs8kMr
puoLUnRrzbQszIduUdEnh+Zow+LiJM4G4CMKDKxypX2iPUx316ZoZ7h7oZ26WztAMrqlbJw4GPoE
Mm9teyLTp61z3hMnyMIbieYfr7jBXBmVEZwEpxoAZsWlD5m8Sytctn3m5hvJMHXY5QNCOkStCFdB
aw58MUxxHHFI7Vp7OzGKAOJ7Gi7vG0sCtgZcXH3E9jphrE/6OjtUJcJUFjKyTQ74JC0CkDOFYDRV
bgLAY2hn+C80Gqg4rKWIrxmdEVqLxmnFldK4K4+DcTVDoREsOYc8NqLjQkFc4PQKU2R+TpOQS0Vp
yjKAbpHFxajp44QeJdiRrqdJD5s0n6wPXIpgzg1xvGdK7kJxpyOTkLeV5v5Wj2hRdyPc948K69fN
wtNLMniTCCLnkbBcS3BczrZQJnoKCZaDmxKb4X0RW/Z9Y/nEXNYcAjDR+QFRGfihaZV0qODinfDs
VsGNn12CxlqYaLuxq/x73E19cFIBL4Y8LZWpAXH2PJlT3sqHgWEZDkK7UiVR913u/GZXW5uG3+9p
NHJoXIYBI3t0dep1u13hL4C/Uvh7qxn826K7pSLwz2CL6Dsv4F79eg/92dVc23VUIDmQcSp8uYMu
9Dhq2dENSyHg3YyiXHaIO9XBuIV3mWT9868vJ9af9/LTcX5UPuIM17Y5qry6HvHqS8sS4u3NEg+3
iQLPirkT5SR67pACzcf71W5xKmfjPrNmu3oQPeHbO7jlyGTxFXdgrjyJ5btvOu8SxVRHayd2SaK3
TDWPl24Y11j9CwvfIcLUtH+u2Pl+N4R9bdUAs03Tl/EkAxhOxer1qMJB0Jb24Kv3xTBS1XtdEDqf
vMR0bET0GSUIFzmJUyyMdrebUHq2G5qoln9oWK2HbwfA/44qyDy3lPrP/7j8qLt/HIbq88c+rav/
WC/1n+aL//vyj3gx/v5N1irkxR9QNqX9fDs8t/PdczcU/T8NA+u//P/9y388f/0p97N+/j//9lSz
aK8/LebXelHfSDrivxAM1cvH8lPaDDyQ337eamTha/hnUeTZjPIgtTGzo5ZxbY+z4t+cavsvjpCo
HSSyC0dSG/1nUbQqhqhVkESEiEsEE2l+3t9VEcSIv8gScARHMtejp/xnZdHLooQfgzDJ9pl2S47P
Ltd6+SLadKSt2KePhUzewgBe+xfloLLbRpJk+5u5xcuX/tu1HCQm6EvwetjOq2MzyunQdAWlvwoN
mPSoVcYh1MFNnnCemnMXYfrvZjIvK6Gvl1TsaQ41JKh4sd7H70/qdPcxiIkGKAMRqTvjztYerFp6
+t13/pOK4CcfTDHQE0y/ROCKr2/td7VlEbheE/l0YpI4xF29rrFbSTt1AGlRKZ+GKbkKv1lBf/LF
MeRlsM9UH0Xy6xVtpesiLw4wpBOGgrVuLvHPJws8hD5A0PrnHzBk5iyQZHAT14f4+9uYRTSVRA4i
0nSVBjcQ+p9h0RH9ZhlNulKLwe7XF1y/l3+t12tNGRAfzKgaSRx9A7HWnt/dUR5I29Tk1GzMmJzb
3QxUJCL9YIA/kvlEnlUIS6n4fn3R1w/LelE2ZK6I+ITZ+qt3ISHYpparPxmQM9LoUk4EJNbFbx6W
H6+CuY0uCJmEzOLpa7z8aKbRxFLbBRp+R5urFF7jZdMFn379UV4/HdTlErwkE22kAjSFXz3301yp
RbcIvLXvtA8hDLCbXMgassFQnvzxpZAd8UKHgo31h8/Tkc6cZCOphxnBdAuMp3r0N6k7j4+QP4bl
N9/R+qS9fDAQqLBeQUkKOKa8dneNpCyUUIoXEDFEVGbhHL1LtBnetU0WX5bOvCKbs99qEV6/4NxO
JWl2hEwSGbq+nrjSW24arZIFjbnsb9MVoZGpsLpwGXWtVTj5ur++qT95SBB4kFHAMonPwV///rvn
f8pUo+ySAFXQJWofpm50guB9+s1r/fOrrCoO1kdmpK9e69T3rCktkce5QtO+xRm+w6DwO0HCT27e
qkZB+8ABjL1OvPwsUQE4YrG7ZYMprDnWuW9dRVBkzgSwxi/JUDU3v753P64dikZiyPqxfjBHvbp3
c4uHtNbNOkRbTrjLBMcsDG/rfnjUpXNNqUFkauuc/fqqP3njVv0nKgQHMyPv3ctPKT2bmJUKp5Pq
Z2jMJIweakQaJ5G1DA+/vtQPX9u6RonVt4vTUnCcfXmpBoLGACwKlpRyu8txibNjRT7Tnz6Cygtt
yTkzgGWIGu7VbVwsxhqeU5LKMKdziXbSmnaaAe+bP/ww6ypFJcBTzg4don9+8aRDjGBuQoItzRFd
0wUiRaFqRfenHybk4LEqotcNWgavpXZ0Y/sg93jIwyYDp2ciyKo1Mc+//iw/PAOrZBC1nb+uhOTQ
r2/Cd2/tTBFsoHfyxXjKOmuJjbtRgTdtM0qdw68v9cMz8PVSqwiLA5X42jb//lIIo9J5zCoP72AC
kWUuB9s7nXUaiP2vL7RuRy8WXACOHFhWd3iI0PS17rM1CticWAJSPGTksKaTRHeSeiVMLhHM9Dd7
MpJnuoZBsQouJiinaqSB88efl0EVbxaNBJuvMHh1a3lf3YxWULDJCM4kFyrSoX0Ubqnr33zeH79D
KQJnXT04qHKdV++xFWUg32j5boqprg40b4GYDAv9KVeL+1/f2h+/Q2TqEtU/miFOOeLV8isXh059
iQmoM4u+DsCyndQ5zLo/vooXYpPGtODQq/4aU/P9Q1nFEhYI+KRMVTERJzRmq2FMfnPbyKR/9aAo
ahgMEXwim82E1vjLh99PSbsxBKBsgXtChCvYv0A9jEnzOVB91L63mGyDOwkazqe7PtURzkDgkV4M
9TpPqjey7RCegiRsWD4ti1BS+l4WERxRmdsXKQ7GzwEMT0326Jy3z1FU1NnWgy8IYzLt7PZN7HYm
OETsxnj1smaCmubETt6e2VO00OnqErcpgPWHJuiJWnRI0UNOUye5F6JSGeJZnRI1H6a3WTJ55jCS
WAXdi/2sMbf+FEEszvhrb79U1eDcBkFKE4zYusFsAsS0UGMzfw6OM92b5Bzim34Ljtw+urWhmdjw
6fR15IVW8D5px7m4tLuS1iowoxWCZWQEbniu+/AkT2lc3SxYmubTqcNgfmtFXtocnM6apgvO23OJ
pCkYJh8VQqbDo6lGmqsbD/cbe2ru18G+n0Tq39XdFCUH9MvK27qocLzbvPTbdAfMp7nNoC8ilkoR
rIHB7ZCc5MSs1JsBJ4N/GHwCLR8Fnj77rO793H0Q0k4WiPdTmxYfQSnJZK9V5bqbJaZpt3FsJBi7
vlJNf9J6BuNW49Q1Qwg5xh8I8iNhkMATAQ51ctIHO0mt5VSF2sIlPmfAFFtBXN1NMCfyAdUKYQ8w
JeGxmDZwvyydgUhfuBpnP2rTuuVbM3Pb7shOxbY8RUNyizUwIAKQZG34vnVeQPIo+em3iWXoOFul
hITjEqTLOKaQ0wgzh+HUFY5oGZ5VWhQ3QzO48n4G4TufdmSH+BGLWTmG5R7lTYZIYraLuF8zfrvE
+qQy1DeEE7tY968I7ShbUrUt391rCzHL57Scl9PWnVWEhIOW9qbC6Ivfl7W63iykodD4RG7Qt290
D+Ty04zIi2lgVdkKbwW8rR7gfi5DC7N0F9W2YExfNnFg9nEDainYiSa2zWdykez+wlNN0T0P9C91
tUUaEC7xwZtd58qGV5qcdavFfG9a6TQMeEz3lNtINchGDNIbVdrNF6uTnbMBitVbMJFITh2gDVVl
fdM4lkNLHLO7a56WLMr4VmmhhtZpOC3SfLJHctKP8RACSxUh9ERCofxSbkizgXUYZi1M49YGMEfg
ibSm09akRcCALG3iW4ZJWH6dPjTh5dQnujsmMQo5/EJQhBLUtzbZczB7tgpl2nm/xPZ8UUyRVcD7
QFdx6ibk1e9xJEIVKhLfXPXEZcfn06D64k4VWJcPbZkJsU+sphF7CPTxtMMRifE0CiOFVCfKDWyl
jDHqvqG1DGcoi4ADspKyg00DSHPI8uHCkaSOJInAo/N2xlht4Htbjbf3gJWhagySJCfYfDL1SS9S
clN61x6gUHa6ibYqM3G+iYAdPcPCojE9JsTkAbapPefEH8ZqfO/nXtOdJlQ84Qmxh6V7rjvSgG+G
MB7lu7qGgXiHRrDSp1JBjTqKegQitAjMQAcmAuG7xu/TS1uHFikGTIeebRR1MRDohjitpfcQZOWR
rvV+jD1VvGlaVVA62TXp0WE2jB89lFEB2sE6ua/HrAi31RoNhbBHVFeQyeHZD45K55Mgpiu9Bf/E
BBKdUEsmJ2mL+Ai6BIVlyNv4WAcWFHELdO1tN7QV4ripsK7yOW/esPAH+GNdBWjKFYZVo6qw35OK
DMdO5412tiJWZKbGU+R3QFpVpq/nSKD/QbAsO0RRrV9uU9dSiolMBrior9Auwn3XDTnipC1EjzGn
Gkr3GlbaBVnXVnuFkjs9Bdm18uMcH1DQHIi0et/HAzjualjC97Jg49wKpUaJBW5OkDE5QObOAzR8
BihQAoq4GVRpXcjGJv1HVUUhz9As0f2NRxt+Pps4gxZYHWicPYHr+gB2wSFyLOoDcpw7l3gjJ5wh
R8Uwn5czhpy9c2itjGG5GqqpPwMizIgXbp1fEljRudkpsDmAHnFRZOKhRwsE5iLw4vDMZitnDDyW
lL8TTSHOKERLNgeXrDi5z4UOPrGsNfalJDsZ7j701VWEBORcpxFDySSoveCDQX5KWplV2pCKhpgx
D99kvVrB4QWCzl34JGM8QI7SHkkwW98ASdiHrRdjlXdopc1k9drbyCGmdLPowC221kgQOZ08pEbb
xdEcCnUo2+faaiNw8NBIxy0PlOSMH7rjyWQ6eNxmTkSzqcfcjw89e8CHdG7HN5mTemhmLcmrWBSt
da2tCFSj0JlhAItxEAccGtzsrMiF1e7m0ErREdYelLggMY3YmWYixI1WY/ZFrOSobR86I4ipoZw/
Kd10hrwyd1T7vG0G1nYYwThrbQcAS6idbtgLuxAFoBO9ykQFc9LaYNzawhouSI+2TRixIhv5TvVV
Up2mZWWRdpc4JE/W1RgROl+n8y1dv7nayk7DmWiZbymoh1lx3uPgU0DiOu9tsBgEU2XnUJh2MZLg
nWsGhHtkkY/4JDV48GRZ8oDfJ/EZ8OUoBDdNIEs4ChBTsXUXS4nCGhDgsrFJg3iEM+HwygOwrTYG
lQm5U37jfk6CtmIDHF3aWp3BILZBgdkI7O2msch4YzMAtk2q9TZd8uojzuQaxKRbO/fYnIEf1oVo
zlq7zZAJky4L/ArWyz6ITRdcuZ2zwE0L1aQ4IBVgLb7FUg3MX4DTNEGeHQBfR81NHNlNfD0nhQbi
EquSxCsCXc14jv50cfcW63u6DeyqTi7zr5lZRTNm0xvxNVarVkB9r7zMW8wRM2A2AR/0eHbKZJbO
OczzMD/XnCX6+yoLIUcwMl6jvqQ7xCt0O+k8Evpq2AtkY5dfA8MIYqz7+EK4a6JYC25As7+KJoiZ
xrGRwrNAC0+It7bQM37g2CJgLCwYZwEcjlG086xyOEnZELujkTGE/9Xmz3CuIN99G1McMtGsBpjS
sgZrtyWsDG+CBb/gDKAMonWCSh26wqDnbpnnNCExKSEpDIjOU4RBEWiJ3QKnF/9q6rYaDmrrggRq
MsHtb7gFe74Z/6zv3K4D29MXt7YFiQBfvb+8qxNGrZzBIVWTeNN6dy3K0TO/y12Ai6xQF4SEe9k2
xrbab91YWuxQwP/bPbPt0DwOsXAfZ2pbHjcRDs4BhiXylRDUfX8w6cyQmn+3EPMNxB1CgvxMr1/K
TT3NA6oO221uEky55Pzwm2sWQLbG1b1nXdmtzRy8BMHGr1fPtMgNPYV4D0Iue4zshBXEQrY0bwaX
Q+IG2R4icgzzMCbZ1EdMoRasBSPKPt/i+h/fNfBGFpZhMRJQ42h5D32zKPZkLwzQCoq8lyhpynTN
h45bs5+Fag3hjGDKNwXi13uf+TO6S2NB6eDYF9xIQh7tjVsUECKhWWaPgtT4bKt8M7nwWIrqRFYQ
GLg6w5lNM0zqzhkzq9x5ZQb2GM0ijpskacwzhB8J6w/ou+CRyboWh+oQ8P+4Qf+2gxzyVOctLdNF
AUHDiuqPX6AC6HcSVfmJF0WcpQiSplqiFqg7os7z7mIOWt5Vv7WgLNl9j0+wzGiC4kUNNPgnyqGP
o9UH2AFIB9iLOCvkfir85IZsW+KcwrRFmDElQcejNMyEQDU4iDBABLZFnC1a6QNugpLYIcIphg2x
dqLfGgFzYAdJdLkdqgxHRchmehFYJo7PkpXoTDRNYD9oJaJxwyDbXKPQcG+mbrDdLYIk6y7N8Bzt
JeqmA0qhAaCdQcECPgLvpp/r+pMHBPfGgOmdOGLnBcWwkAQ1e0NCAGHpVMi22Q6i6ChglEynmaTQ
uKXnMT7HoNi/FNr4/q60OnbP1M8FfE5nqj5OnkLeEdteO3XbKjLziuCN/Z4yOJirBWWQbiuWaR6f
OuvOA1ab8L01L2V7m9sWIvBNnyBzOASpsvMHtyor7PJazDE+19CFTXmdVBY6mo2l7Q6gDwcg/iaw
o+Bt2U7Lwxjweq2JNT70Lu0WwCB733+Mu8zce5SCK+Iq6N2dswBl51HK5n6L+0Gpw2zBfJwWDu2A
SRfKEN7WlIfOHmSC8UN4ffJMaFjngRpTC6zlbviMmz8h+jxk1+E5Jexgo5nio/kp45VI3OQVKbBR
khxA5ykC9KpSRmsaFSfgpRSQYVPXfmsyVu9tjZiiPIZBMYBDrdx83xSTfVVBhi/5HjQUdyjA5ed4
iOrwiDM3f9R+4SKf6qvikBMM7m6lWMJH+PKWviGhA3n/hqm8rz8NKYXcfVEyJPvAvZ3JHrfGhszZ
iaM32a+DfEh0S6RpbRiCbpAe9+kuIsHJEAe7LN55GQz+vSfFMB0njoJASwzdhPDWop2RnRPbpALC
XZBz74XpsLOIsnlykD6ztgHdB7jfDxEQISefzJ5mEwfyuvewVbSNplIw3eSf+ONSyE3DebMjiWVa
7pfFGj7E0OHcDYwSB7a+Ly+rmR+ybdKerSIdpXk7AoxCcdLajb/niePsQPsUP4HCBAAnN6CHtqE9
DA29abO4ODYdAuqNJMLtqYS+yMrHlHbaSNKpHYwhQXcGhRxsy5yESN45gOIhG4d6+GiNSZtejH4N
0jebEacdGX9GxJlpe7hruxK7nWOp6apyujLci7rBTU/g/HS39LhijktlCCIBWGWlR9p+IEc53QZE
CS6jPAmC0Tf0Img8b3w8EM0V7DBIzqkqZHBhSrixVatqEiOk1kjJ/FLcW7UsK9ZQDrubDmAKZ7ci
a89TFD7TLlis7C1HvpkDaMIeSjaWz8sPBAZ/TutVJRSu3iG/ARnuEGzN4LVPQR2TGIz91NDnCVDa
Hyf2ar3juWQ5rCdY7XsrLsN4V8SEspELkBYfGmjz2ENnj2P2Yi/FAwlwyzUBDdNzWzYLb/mUtv3Z
qI35zHMZuyBwKDW/LHNeNUebs7F1FjmgczdDvyTMp7FlFyeqHfrqqIKQnbNx1EAOujS2/aEsPVg1
lZvlzb61++XT1KSsOwOo3JsiWi0GubW07/HttRyaTNoqgswRcFrRpTUrgmPeJPPg8X41w5wdR82R
ZLiytZrFLm8WXJr1QqX6ROMgK0k1lcbZxq3T9ccuJq8p3jQZtfp9zjGuYeMbhbQeC3gzyRuGigEo
/0hDZlrlLXbR3RVuQVKOLycGLk0+pvpSRXL8Mk65NSNlm3LWaRFRLQc59UoayPQiR1727GNS/cLh
dnivTZiId5CIh+JLNnH6PsiAI/TGkbVwTudOZ/UbXDK6OYpC9cm97BlW0wVosnd93BOMPq9pfKZ3
1pjH9hzvAIfdzKooi3zUXtoXJ9znD9AFLgghuSbfF60bnOJEB5+rQkzvs1B1+1LF4VEG4xniN2IL
tHNU5QTkzhmF9xQrb07O//1fINOktQBmGwzDN5asSJ4DCjWwSZKglm0zq+vf05bA7TSjE+f37kb/
+t9VPUGvovyjQK9iELd1ZhsGRdlwHQ6u84bKzEGQOSST2Myj6m50WE/sMc2QP/y6Y/tDJxULKxMR
4CUOcnwAAS87qVVofJ5MaVGAZMgkaFFuJ42qubPxsPz6Uq9b0BSGzF2YIaElwPv82pPsT+7UryaL
jUNE0WXMNgi2cZ7+cOTNVRiJ2Iy8GYsgjnnVvO9wd/d1kgFG9oL2jCKoukDY4v7mKq/EUQqoFBAM
CnQO5wwaxeoy+H4m0sVQt0WPwYR8yCI6tDm7DkFDXtXsgy6fr9LeU1djYMNwyuPGelBseF9s6XL0
+fVd/dkXiDuXhvs68PSCV7+I8SPPsdA+bjgoD9uxBxtn2Z3NO0HM2ddL/XdosPRz9aZvn597RFgv
pVb/M5VX61zzv1ZeXaXxc/uKoLD+F9+8KPAOcIIz7nDByqzIHN6hb7IrwV8QHgUtBf0A40aHcfTf
/ATH/QumwToz5mUA8bTOcP9WXXl/8fyCpwHtxUQ5YPz6J/wEBnQvhiXowFAKMdWXXM+xf3SsBwXq
6myINoXJUj0dZxtONlP42g5Pl8Ke1ZUOYur2yaR5csmBoCdHpefEdsqepqh/gKdxmBeyvQ+AK3bE
Xo3xeB0CnoxJ3Ulhy27iobEVSfEOVfEG/4Qo4HhjCebQSZJAsmlwq6aHXARtdhLMXobg1c5qck6q
biT1Nq7XCUxqD/6m7C0UubUc+gQbbBZgsbScGvA8M3+6CkUN5XSgwLyEO2t9WKxU+pwrCHLdwCeY
L70uXGcAKQ1Et8QkvqUbrvl5pUfR4I050B5AUDAJyI9Oyo2Xj+VCXDqq+K07ZiFdHjn1zSbJgpFo
sTQhRs81JJdSVaSayIsml/OJV3nFYxjk4spLvNrZEwAWX7dLH35MEKA+1nGvPpNAFbaEufjUhwmn
X7CEw+DIx0hwyXexA9WOiJ1xKi9nUYTlGSloAPyrmsHKblgVMCQ1V3P9xl0yCaRcL6PY58ESdkSe
I6zf2ybBn5eBuX1bA+x33vg1AphLdr3hIpSRIo2jtwoGWGk3LGcFOYbdddch+T5ld1I9jj+CaIVk
SaYDP06PFZr44dCEKuFIZKYqessiamDf0yggaDhKWncTY5Nw903aNZ9amBUIp4lgeCKlngm3jSHw
7Vj6/Xub5r6/d6iJj7DyNbpxXaknRgvkGXAyHrtju+RkEtqEo6OKxzxJJ1TF7Xnm+9a61Q+zf2gz
CVU491IGGvYsDXbSoQTfPjn8Wke/g2S5aSk7TojIsD4nxkpRFY5peg6nPbmz+rT7gprxoccDnW+S
jjnvtuiV1rgaVPpmGOsq5QaBNCgKh4hszlAtIdmLcN+JesrJzgC6TDzZ7Pt3g2cysTHZAAg2TaAu
IDJnXLKJxNghZJnK6XGi3/j/2DuP5rqR6Ar/FZf3mEIOSz+8yMccRW5QkigiNhqhEX+9P2jG9vBx
TFleeeGpqSlVjSQQQKPDved8ByNs3ZXfTaXhzvAt9pp49Z35pi44ca9GwyAf0bRQ4q+Ksp/JUgv0
5keCu+d7RJH1Clmf8S0lC6fYtsjXh1VH+FK/dns2jPw3HV5g6VCI0jvdbHYR4CVsE+x36aKN5fzV
1pzqqrecZctWcyiEdix9tdbZBQcrP6lR9yTYyOWZqRqasqluyjSMnZa9lR7hGwW9CSD+S5EDSROD
YXs7OgcmRzmfwhZDV1TtXRmbdrImz48uV6/M/NrIHPM2mqr8HNSVimAo5/prXWOf38Yp+U4UATP/
Cw5w90aBcaFq7xUUDCvDo1SOgUkeEuphVzWtjnwlCraGfHJEN4aB8uMfZjvpJG81iJP4nwNloLb2
EYc45JvFYTSOxcOQxPihLTNB9pLJIn7usuX9YLRIbUyuhg9TYAJiQBwFya5UsEdZkHbm10xSRlxf
BMQHPOgmV9tEXjY9zliPk6tetA0mCtft8ttmtBsAI7rm5uvIn+M9jN162C39fLWJG3csQG4NQAS6
WtK4s7RC8EHRgWUBTu0CF1YkMKnlmDFoWbG3w55fGgIzSZ8l8FaB7Xbs/vLl7gI81GvNluAZRUEc
BpBwy15JVL30fme/itZ+Y0XuFvRq/6zpnnwWdm12EHO1BSAMkGRYqzFFoVF0/hKU0sXwv1yvda8K
spO/tTQBj9UYz8UqDhzAtPlUjdW6hWl3y4AlAImYH6CVsW0nA7letVusUwcz5brigytXljWrIYzs
zirDyfVRr3teVSVXUaInhybvcgzHphffprXoMZ5Hc7ctcapf2LXNK/CnQiPrJq5bcYGfrJRHbPKk
39RTFtPOYA3qVvnsZGLrR0IFGyIzS6A/NYOiS+OxDPFbeLeYwGErO9QG3DUBGobOsB7T5zQlojVs
Wpqa1GSM9B5ZnSKkMLLkWSRMo93k7MGpRNpVRAQlhjiyR/SiQ7Feg+daKU2omI+0wK5VkAoLsDQz
xSMpflBePaVTFq/5D5WRUa8ezVQG1LO7fDHjp3qZgD8XznNCGScOya1P142bzcSJko4E48fz7Fci
HEARsNZnz74Df6E82EPrDMMj+WR80Cs3aYzXQYnysptnAMamMXsHCqmi30WwNZbDUHHpjK7zYGrp
/Fx0ZvM90ZgLQ9o97ivdBDDrk9T1x1EiVKSi2cg3OyZhZJw9SYDSPL+khtldBLRV5CqJpBWsKvq4
cl0jVMjDtJbG7aRm44nCAH0agS8pIEZr9r5ApB7kClftfJvTS3/LNdWfGcQcp2FDBwV3WQbIADh5
cLXgYBFnLtKaVY8Cj6DbOiFnmJKRcXA6jzHTDbnL1MhHQ2plN/T059Levc9xsnDCbhb7doGzDN5J
Flfd2h4bHN69k+sXSVGj3h7hH+J4qiw7dAqkJqAIZqPAOORa1mWrFHUlPAsDMfMjXvXAYI3vU+tr
Hugq4Q/OmIqO4ALEeD3PwhlxZLlD55/HgdHn526s9TTPmUCj8t4tUF2sSYKxGQNwLqN9l2uNPpCQ
K3ROo9hu9BuCbn2DAnWD5ZWac1CuCYrl4CtrvziWKiF/2ZsxF3o+sVWvxjTF9bksogJhGD42ZqYi
IHlyGvLIWv7khKh1SqxvcUEDBEPpJIixx0UDJo7mPe2AeVR6dKCs2yVPUAWpP7UkjWT3aurLJX8l
07M9dYHYpSHALG+ExKDyYAKUU7x25A3RCzbalnT7oQzoVXbS9+SqD4repnFBx79eIqKdXv9R50xj
kGY40e1gKWn0inoU4mpYOcjO/HNCSaLpTQE4zy9bJgi4Gpbwmwt4CrK5iPQ8Cw4JKfWzsxHsLcaB
ojUJsttkqDrvGOcZHWwi4SS9EfgT8Tdoh02wpja7ZJdnjlAhrRV+UDPpIhp5ESKIcSXG2LJfu1F1
xVmc91N+jacbJXDDdlrblW2tyNKrJsI1CV6ZvX1BKpi7rQH+FiHDVFqoU4BhP7Y60ohdjKOXVkiK
ifXB77MS2IbjDOkSEo8y6DkA3P0FIcBo7oTfRW96h7VhV9LIn5gl8ommWqSTqWPODGbsO6KjuF9T
a92XRZNPh0Wt1oWT3qdt6DYUTq8yJp7imGRm90NjG33hg4l68cpJ94jZmfJ0azRta+4svw+mzQCY
3ySn0ACRIB03dtYExKY+D62XlxVBldZm6gydTFTXieNzYkmgBnqahZ7cZ6tNmFnl1d+YE9Ju6/St
z1CHsm+HpJX3/pVCuY+Wxi+I2LPZdtTs1joyALzIXBBarq+/1Zaes4MPyAZewSeqrY3bmfTzgBHn
0JMMbyzYg/Sq2LFBsAHIOyPfG4RkZr2KdfPBDlLgSXyq9b3ELJpsu8lTZJEPA2QRERlERlRemt1W
zZS8laab5WHRI5dZkYAwHVUFznzVsqVWa/STNubnpqW42dYujtgmgLh9ZiQxj7jx9ORJM6qlfumi
DEcZ0WQC1D7sEhqUuZ5cWx3A70PpSHq4Pf0jecSaiY51ovQPNmzQsnIfDLIivoI2IUqUDgD4BVh8
qluy8GvzmAdyIorTarRkQx+kB72BtEFbazpvgUq1mzsbGylREub8ZcVa7+okChUNOUzqFU7OkGrj
5IEZT3Bj620wfO+xHLKLxir6I67SAnVIRCnrW1XQDYdBgkOGNblNKwDTrtHKGcu7h0aSVppyGyqU
vepGsp4drzL6LceOgCwiz4kJEViVVK2jzTRZygQLVnrelc+cH53NpcqaSw8pYPaEoGXsImQYVJuW
yjTC7Xu2nhnQ57ghEmn+swD0//WDfwVE91n94O5r95r+y781X7+9LyL8/GN/FhEc5w+Xfyjw4hyi
N7oUlP7ybgG0oHSAcwpoLR/V8n/+KiJY5h8GVS4qeCCQPdKM/ga0cP8AgQHrGaypri9Ygf/wrf3l
Mfozfui/0on+jkd09ZMagmks1FDcvNCADaw59ongMp48nMOGrcGxMqS2i+JY/EjtYPDJ5/acs9Ex
0rXZzLMemprJEmlYiu30TAf00GfaEmVDvstbg2niLo4DYW3pLWX7zifNnN07SgGQudEKGD5hu2kQ
11iL48XBOrFZMbMmfnXKuD4w5z2UM4Q2EGPl0RCT0kPLAgWfZjVCtTLVXmHO67dk8JGR6IxoNk3j
2aItFM5CEaTgd0OxT2qqtIeqyeOv7Krc5ynOkQelHmIuYyqpaaucBLIYnj2v5JyfO1gMvr6N6b4y
nbeYXAgQak1PADJR8Nds5zBw0yQLq8gabhzLQb+Qd6DBQiuS/a61+85ihSUUbmJ/Uq6SkYx0wEOz
yA5VLWg2Re3oWWeoEeiE+wjH7siPMvudNYxTtfZakl0u4FqlO3JoSYBg5cCrUXrOFx2l1/hgOkig
DnOE6sNL2/YH8CwICUmhl+vET+jdIqsoHkhKpnYzAdyy7gQt+3jYI+SPcpBCknL8SvQQ+MUjS+gU
9OslqZlkLt+fbVLmZ39i9XGqqibgAqxTV/dvIPbYXrD46X7VNnHoiA5u0A8DWlN3bdYO6ryAFwbr
ZFOS8cDqvhZN41c6OdiOj0yVINQ0JjSERElIOqanyYHcQZNTV45MyigD4yLz/ZL5re9YXvXOjuLQ
LPXulQMPAlnBCLooMqdtDgO0IFr8BFb65/7ckp/guWDONnTV3KfI8WMCM1xWZuKxR05jw0BwLP6u
mcKQkwdHr+kddV4V8MjYepB33G2jRAlQw2MHHKOozTbsOgt0kQIf0d+6tugZWgIU+bNDhO6GICKq
BbJr+uApCHI4t+BXLt0qS7qtnqj8xnNHv7816EQ4hyGqmvYRA7L7GM1B9propWVf1Wh/XkZ6ROlu
9siSLTmyxmE9BsEQjlI41361LI9dpYl07dYkmD+09LamXU81R4SDVw7f0WRwAKGnnE7kQXoUXeok
popRmSo5RuY4D6FRodsIlaO1wVkxIBVRluNcIGNr4+MMwqrgkArEbuWNqZlumhKt8lorKff5gJTG
fV9h85rRyBCs7k3NTQUI6sFxiHBYR2k9PZPsy7XJMSGzlFgSAnoGWoM4I5VxZvj9tCrnkfUrQlt9
X6dT1IY9qoSHLJnNbFNDKD1ACxmI4tAq3M5OPNTjZo7rYf6q+0MzbBoLAwopNlNcoQnI63ZPG5Lu
tSos9mFlrKor30D/sx5JmJnvy6RK2K5Mi1J0MGrDvhIy7UBGYoZ/bcayIJ+86EmyNIemuu8KVAeH
yk9d9pN02KZ1Unup2IicdG8OTxoHFhGg0lWNpHFXQVn7WuViEfwNyRUVYsplaLTy56izyHcC+GBr
bThgZqRcYQztMa5sPv/MS+0fs1tZ15U5mmeBg5oUe3edvXmEWnUkkEp0kyowJ0JC5kRP14lWpPJs
Go2KXBK9cdcj6vW90DsQI5OMy0dfm8wv8+zGYPZnXz6ZmOieR+DqOn1iN43XBrZxkBYOWVUMFS/v
V1UK0o0TI5q8jTW6FtGcKbFPE2f1+AhqkJNGHNdXc+cGTxoTa7UaoHz420TZ4gDWIEjZ6hogKkQP
nwZiXBBkdAvruZDoBSFTbmugrNDd0hKB9BTRCN0quyfRq0dhmx6tVsbewYSB0QJXoFSiQuodPlWJ
vowYPjurQ/3krlNNONFW9U0yhwtoqKdTNUxGg07Nd+dmoNmB3uO8QvQmU6YPXMxilcft8IKIOdik
AEZAfXSm3mog10QmqwxZaR3TIa2uvYHoFrtn4ypqjpiroeaZtnwkw2y7l5GtF6VBgiwi/+q+xigE
qkSztURDQGB0/ia1SLIRi2CyJWnDjkHG1BY2i/yQOVpN9ifLonFe6uW45KR3Bn/vJol7Yu63k92W
K6YdApNMR3hLtSbnTLrzbbR20UpvCLXs11A4x67bdIlnDUfhJFHdrFJaSGN+rdlzhNu3sgNRb7LW
0L6jUxHwWoZ4rM/tjBcKH9J4gb425XeUjEri0XzsuyRiNeUdQjA07G7S6WBNOSK6S8Ksam4yX8bd
Oaotb9hjfp2nvTO27VvhlO29NgZ4LZTlITfiiYgfiUiKGNKP26rQmIt6CqU1mi9VkSTzPTpNBD4A
ePB7o7HInZ1o7Qh0JOKw6hiDJM1DzJORz2eRwPn0CZZLeAUFHTeU2K2pUC7ww0PvAynjrltYds6X
noQvMB8IymZ1pWbAdKuOoLliVRES10KtKwSqkKFGmkjcDdMxxUHlHqx5csV5onfxYUqZSM4HPEwU
qU3+znmnl2lhX2ZuPZrXnFGFFY4FmNkttg7XvcnG2LDgpPTmS9xaHiVkY0ZaaKFkbC8HinN7qg2c
p7ij4DFGfeEzqdi9c1kU9APPoBCyQuVNToQt+hpDL68UnWTOaIPuXOkEs9Xh3CnKhtnilfreGhGa
Ol90wzOH17gJkTfEl06vTXdOFUVITzkVA7tLE8A9tpkRYbmisGO+GNAl0RYCrpIv0uvSLwVsQ1wU
Ze7j2cqQ0R+QwNXpTVDhgEFJbDqPWjZ6KEGBahXmGTMHjpOC05XinGMEzZstualH6YsyILJa9Mma
GmLN6YLR30bHpvBsfZdVQzEjasvbPFRRO/SoOPgi0jEsaru2zmJbB3PDua7a+H1MPhrg2Ha67sWY
xC9oIIqXzB3BPNLo4AfNhFzeKWKmakNCqEU4j9W3zn1cUuGmfgg3VWzZG0YdtYBu3Fak00TnXRC5
861Bgda4T5FWZ5u5lrgOVkFQmy+g+rr2WkxOea2q0XvJkDAQR9jmprXrVMpQKQ2zajbOYFNIHaxF
9VeVM1hSYDMi7V+6DBcms0OLEn5CP9LvafovjM/cIxF40LHz0Fiwii8RY1snx1g0zs4KIrJ7aTqQ
nexjo6QGMHuZQEiNPmHJjtA6tC8tkNMN5CkUC6k20W/hK7gwxsF8KosxuzINTdz70idgy4lwsm9U
PVhT2Lo9u3BlsATrkv1wm0xovF20JNT/ibKr11MeNE9QmNBF2mjhOkpMjqdtCuQa+VXuVCq/wsEV
mZhwymA/p5PWnk0UzkNhwoLajoXenUWt7n+NkCT35GvV/ksdU7BD/5aN7p3WtyJfo0FDKYMnr9uy
nS3eXMpv+wjVC6O5s9s3qVNZqbre2PWR7iX7whTV7cynOm1JPmaIph5Tp8stHGKzL0i9T/WbqJm7
K0QV7auXpIOO3yclS27ZO9Kn0bA/29TFkbCVNuMFkRKjHveUzhQhU+AAHKxRBLtaOceEZ8xR7G6x
G9rHObFHUtTb3kpeRS5qZwv/k2gqmhoOK60QbXCoSUb+Am40O0rgsO0KLfGA8GOWPsFJuT5+pR2B
F9byahI8FPtFKiht4Qr21VHjnfsuomLNiAwJG6qhaIxSUGdpkJ13zS49+CpwP2yzUTEklBVRZp7M
ju/FymzKY+xy+/tkHrxuP5O5BSipY+KZYjvb0y2mKiKSyA02niL0MdezQB5Ej+5m1WqaVW8DaVDI
09FTkvY8dobYDCSqSxLsmNh/4XBdNAX/5dPE3Ir12IEHjmhT1zl+npwGZcMqX5O8B9S5YHqnbB/f
ZSWl8qIgOzAhoxOfGTvVaytVcj+zsA+/+Anea0l+/gSkGyHucQwUv1Ap3ssvWCyBQqdMlJXQo8tW
E/Y2aqf27W+n9L/OwX8/9y7il3f3uYwkbLwkWUByJHzn/VVy2xgJQZkFjciAOSFny/Q2OkuzmcMP
70ZhYx3XbaNQi39+5QVF+f7SPGLLNYIlUmjJJDixhs7FcgwaNBE641y1a4+2yVLcSoNzcxwkag9N
YgYEDsDzZxfHhGLUroXlDBPoPYJUzGqf/0QfnzjkD47+iBbQq7mnDBCVAfgt7AWxP1n2FjRBti+j
Kb75/augQtKXh01Y/OlVcoNuAT4nGUJlmA8cjJCe2lF5/PwqFGdOHi7OefpAlE3w7QO/ef9endHn
2IhFlaoE53YmcGJiObXU00M2xbH8xbv8+OTo8ODVB5ziOTRpT64GqSByVTSUbMgChg4i0XGjR1X/
K9/5MhrfjVaCwgC0YCMmNcclI+X9XfXIMlnu+CqjqOyzrdQc9qvR1HQrHSfrJrdUGh0+f5DLX3ly
SQ/Rko4WCmc95933l0T3gtAajmDou2X71tCDuSYjsD/i73Hv9XkQ31lu4F5pjNNfjMcP75BbhVrh
cbMOqpbT6AnpYkRzJ5s6Ql4MzNQjsZYrsxXoLcCpmi+f3+iJ3osJxwaCoNs8VVin+HBPoF5mlVak
YcFDS3uLZYe2BwtDVkzTg9NDWg+5vncDXtt5hKYRlTun8aLLlLDTL5//IB9eMj8H0+4SikL0AxyN
9098avUMJwEGtUz5y56knDlCGA17qVBHnGKtnML95cj6h3nQZZ63TOBGCJ1OR1aKMHqGyMNkhLD8
UZAHGxshMlhHrItS7+NdEPtzhrmroTV2+fkNf3jPsHHAF4FDYVTz+Zw8eCNrljNwIugMeNFRd+ZE
cij027c4gRX3e4OK+iqYKzatBnoplrfTQdU6HhkDEy1E+L2vEad44OPda2FC5/n8rk5eo2U69Kb5
dAwT/SDv8mRlmVq300fboHPMQfjYdT0S7dp3n4s2z/BIUYL8xQVPJqHlgqySzKxUlnmUpxesgkyB
T0T0IZVH4TVzepqFv5y+P9wWPAOP5XKpO6Mq/TCx+inhziiGQkV85aYJMmM9223ihXIws72Lg/nt
8+d4MjJ5YVxwuRxfBQyi07nVFXEvkQvTiY4t8wWBR/40MtdRmnHWXUzBKeknZoTPL3oyJJdRgsQU
RjT/MrPbJ0MygZ9ZmWjrw4nPAqdgTP55gUGf5OXpF6/tHy7lugRJAnnxCGEKlrr834AKg442J+UQ
gJwCKfPPEVmwPV0Hy9j8/K4WMeLfJ/PltuiSsrgTLbnIjU6uVUR0/luLjI6KTGiKIPRDKXgOqr/I
amfOzqLZi28s2UaXs+CoBWZ0VnEIy36OdnRw3eKiMsbir3zQ/xa7/PEJ2DbC4SWCxoZH6J487FJh
Ks3alBLxzLEu0ul70YzNNsin8t9+r+iT+ew5IrNUf3jY6VwkY4mkKDTq/sHrhgc6ug86v/78Qf/T
HbF5Ze0iTMEAEP7+nWY4lKsyoWSuEFBx9MRHZmMvW5FzV2x+/1KYBvBVwRvjGZ680rRDjN0jeAyH
Vkxhks7Rpc/2I0yXX31+qY9fIm4YWlBM1KBvWCve3xUFliJvTCMO2esgQTBHPrux7+aDgDm8p78R
Xzha2X///KonJxHGLNt/FgfErQwQEEXvr9qXxD1kVosyj0h0GeqcNS8Hp0NG3yrGaZIMT0RvdIcC
1X6o/Fr8Yr/6D+8SaS/kLHJJAubzk3fJYZngSA0lQzz2lXnt4eh9kcWyNxCu4Af6/G4/Xo1bxWGL
Uh96qn166hGiqIAk1xosk+lhgSSFylUP/4O54OOFaPX9JPHQOcQSePIyjQWi0SfkjOfz+PNLoHH2
v/oSsLYilVs2xb4O1uP921OVHNHvdvQ53LkHyWtPj/XY9bSt+NXvPjoUC4iwadmx4H7YwgwKkZ9l
VDy6Njtbvm2hp2f/m2+bgQBggP0oKxMbtPd3VDgOZ8SaPqlvJ/JIvfVVWHZ5zBL1+vn9fFjPXdL6
2Aey9+a0xGno/YUQP2MXVZQ7MtvI9rYz9Otf380/XARK4ZIWTN3840WUJ6YUrDTScass71Bct298
Ufb2t28FBwZTe4Brg8PfyTcsBlnTCSLYLyfw6Ib1pTzWqvvVyfLjkPaW57WgsiwmCkim71ZS9rcp
qHNgPKYEibK2ubceQ3PG9jnIW3bwn9/UP17OXratiL5o0p9cLprwHiMfXi43TA8FQrpDPVGqwN42
bn7/UqRGscHjSLvYXt7fmVXPk0FrAII1jv5xXQSpPBL0NB9kDVJ+9fnFPgwJigC4XoA2W6CkPpz4
coG6kKK3tgIfbm81KiQbPWHw/eZV2MzZiCGYGBgP8MDe35I2501vcxmyBxhuLRVX8vz8335wXIWH
tsDGWI5Zs95fBYx2r6GjIZCDo/Ow73TfIDvGEshMWU3rXxQdPuyNuRoiDiYh9uELlvb91cbOan03
riP6GXn6aMHTCbFu1LfAoei3Z278i4jED2+K68GaQ0/CSsG+7uR65AT5NS11RJxLSVlzzR7gop/t
f/tNcR2IfYwG3fqwZ4o4ccisltEqIVhtOupi5DjoRyRDxb878nhRFGx89mdUb2DfvX9+aFMbLL/Y
x7DadjnNNVNJOGMi+FWIrfNhK8OVlp0ZDLoFrXc6LlqUmqWW8O0SWlEee+j/F0gvzW8wjurzqrUw
XgxDJa+qgGanxp6yWBsxWJHd1OiY5Gco/O6KBone4NzUtSMqzg4ju8SVZShBbJk3dZed6p0XR7qW
FuZJ0V56hpgfExij5Y7C5/SAv1VWxxrgVL716owD4eDZ6Q0tbep+KnY4/Cc5yY+HvKXTsKd/+VRH
oDfOROTEz62jxmRrLoefh3Fooktq6tiKad7IPnT0sn0Y5sqPEcwKBNa0Aa3rOjZ9YgsQNJwHozFg
KLbjKEPSZhG9wIsJfsz9iHSXuRxSzaJ938/xJP1LzBbGS0YOGm0rr6Ms+rsjDJtdwEmZCtpShzkZ
x23ht9DivWDVxexh21wraTz9chx//DoBAbOWLrANmJqnJ39IKJXumiwPti8pJxFvFl2WQccectCi
S2Oq5l+Uzk4/T0s3OGghqiJxmrPAaW1ZggKhRORoyEby9m0MhL3DGBL/ghT6D1dhIqXKSYVsscKe
TKSZj1rcQe6xakaLrXjKNmt2NHH3+Ss6Xey4lwCNGRVAJgJKcidXiYrU7NpEj+jdI6wER4dnpCXC
hBBC95cHjX+4JU5ofKBs/dkIn24X8qzqUmBVGDwHDXuEYFmIaVz+Odv8llbxXgr+PbUvvsPIX6Tf
G9nKN/Xp79r9kJdfxY/29DctP81/Iun/jzDol9nuF07Id/j55ff/5YN0/ljKwIw1l3XHM5YZ+k8J
o/4HRlxCj9lLIlSkfqrT7viPIGnrD8SNFIqBOlPgo876n0ZIg4wvoPTAztEUUKUP/N8RMXrO6TCF
zO7q/hKH/OdG82RPBpRkSuNabqK4MPuj+CkHBxqHNHyoG+cVGDncrrajU7nXfmrI5U89uSVkpO0s
gzjXMPmpOY+0oC/OIspE9mviT2l9PfgW1Bl0TPkuyugdr+2hjp6KCtoXuK2x/O5AnvvGREbSpioN
f9U5RZWAbaJB3umNjL8NplEh4sb4ceazsu34mKNtAU7EOxIRgW4+gl5AlzAQjYeknihP9PUglKrm
YlJN3+6Xk8cD4jUXAwUsLGLxsrKeN6iLEds5cZnMb9NcTd65C6FkZeZ8SHsfm122qVgJ4834p8Y/
A7iI4J9i2yLoXowA5Z+uANh7i0eAL3xxDMw/7QOkoipro7JojMhfXCwGxU+7gStxsYdR32X4EITL
QoWKr4HF5mlO9NpBl3iq8wkRBDt/FH4TuaHbru975FI0sW9Rm5Kop9NqjdfszJLrvGudcm2B+TiX
0gYTMyLQb1bMBFgilI5qJwQsZKybrDIXNbnYKgJsjxhtIvBtU/FlMjTLW0ktyC7VpPlsvRCEfJc9
BtBQUfS5C9rKQlGATWQFOhqlEByoF2HFVYYkZbFoGD/tGnrVNAf22jU9wcBEeUbjHWsUYYn2ZV4k
bbVOA8sixSnrno1hUIvAbb5qTQxV+UTibCrBMTaJ6d6mlV19J24M7WsDUwLLoVF+wbOW7Ge+rxJ4
pTc/zoVwXgkLDYywTAZXbkDEwCW07NjoQiOL4AEaiXknrA5V0UqTco72mFt4VrBQMK/QZIzlPYID
fGcOiyt4kboZ83MRy8E/L23lj+CjHHeyot0cu631Fc7vYpphwm/nS6y7+bRtfppqluaOdamZi9mG
74I+tt7a8n6enOxo1zg3nNw97+V4MQfqrZM4T4MKsf60qMOSIj3EfTGFpRbRnkmdjsNqoDZoAc8L
HMCkfRblt8xp7mHbNBs/jvV1V+kgOEdUjENT1WuERfECVCYFCmrIPh9AMzTOuIsRbsBBKvo9bmVY
cIn2qAr9Mbcja4fnAMDfkFOjnapip9fd+VgFa2OAfKW45/1UVAAZvMdItzY4Qvet72krjiTkLk9I
WzW9GTf5rL+2Y/mFAtc3HHHHFDPwPLpwLwfb/zEX9quGXI9D8jVIH/OuhDwV2sOMx1LSmqX5vokq
01xbE6jDKUuKdTF4ryDIYOWAuMO+NsRrF+Yomgz0tp0B1QjdchKhF5FjC39RDem3nvd9HCOoFCIm
batm0AwOEhEZPykZnwWYnu3auxsy8KYDkJLAwY5Z24Kuptbh787i5yoRN5RhDqQ2WPuMtkqI/e1s
9ogsU5V2FScQ7qPiKYlJtRXxXOL70BeUnh495IZwb9uqenCq4Rmn3BUx02Ab1VGHL7N3ZHcxRlI8
YG8n/a1T8s3NSBCVg0SvmzpMFqM3ThBR3NtsgHZU9L1EBze6NOpA/BVF14O5ss0NCDZyQNPSwYGs
z0sqaT9j9OwRf1QFekNX4qo0u2qfFerFSpt+mznuK3zU/KIm5YD9WnMdl+iyjR7YloFY4pz0XZ6I
Zy5t19a/1Eu3CavOAV9jPBWDvs2khUYysfMbRSgd8R2AxqRzaPVgk43Rc+La30pysMIqg51V2OOT
GjEQirGJtvGMgsy12uSCZNiwzlW0oYOY7eMelhh8VvQcNQCKCmE4tM4LKw2aYwz096zz4KARSVsR
VN8f/by985AnQXNlCqnSZN1583eE+LfCcOozty+a3eANX2gziLsGgV1IMaFeI0Ko16kyzb0Rqb2J
OPfSbwoE1F4Kb0rX16lVn6vR3igodRt2zdlzOlg7yIrfxNDZ9/1gXxWiXUOqB2QD93iT1UawF0nq
48Hqq70zNA/t2L0KV8LJS49lhRSvnjraf9Zz6wMXZLLRLtGygMhNiyJUWnVTpM4ISWR8UGQub8kz
PNOH+YIKyKoeip3XRcT1EVqECMnDjDYBTfOiXWrbu7wz5N5N2q2SfR+SYL2TTrAuJo3RWWswu/pX
qYsz3HOXllEf2lnXDn1p3zC/iUtv5p6VT0JxlppoqpzqFdrMA8ecN7Odzlw72UzgN9ajlOfok4Nd
Y0zFdi61G8R5ZPgFDd/6qB1EbZ/Rllffkn7YYD4aQ/Il4pCTCWpvgJDA3ervUk7XovBlGFfquxfb
05qYvvJoNylFvwG7gmrNba7Ht3MX4KZCuSj64FUb5yulCvtGZs6ZO3gXs+Fnc0O8POK6PUt7juss
MhfRNgEPqn4j1TK/V5LBiFgVg7S9ynqdNxAMqC8siWFrJaGpye+jMSqQOkhE2zBI1Gw82omYtgQv
K7hNCerjKt22UtXjd88CLIieXZlGU25m42caQ+xZXbUOZmTPrGMD5Ffv3kd8MpwrUWcHak5Cc8JS
dU7q3pi+kEBAdY0VR76ZRkda1wGfUmbOm454RmLKI7BjNIcT+C7Y/S27ZecE9MY8psYQzy8o79RI
dmBTjr6xwzsYFPjdSm1wsh1uXXMsd5gkRg1Gb4sjq7F784GXZ8r+coo1/UwHU3U9TvV407ap/q3W
+Y7WFWuFCU2KZLnxDj9KLp29pyUuBj3RW9uaBPnYecqHRfBNXDExgaRTM4ZuCpPvUNtIzRp0dbAz
AkUxX4+eA0YOmVpW4e6yq1h8iSbKH2tfygewBUOhXaV6w7H30Pm5/oyQfOjVmigxP5xZ+ByznBXS
bIyW9XhOzBeyAdRedWLfmoYL0yp1xLjKc9SY2Y5cQgcjnoU5bGcGhG8mIT6foqM9azUTKdz4yIgo
MAo0ymvokTR0DEyMJef/CGyRsfElyDj4dsJCB+gXHvNCTjO+uExADLXXSxmCSXYxSN5MYpq80Gpr
AksV0L4wBneUPpdG86JYCNIHI26ldzcamYoPuIBA5qU2A3XDFuq60bqM9WSGUNFso0ZB/sWCKNcU
YHqop0M6D8mCDEVzX+J66RWpGKkJyBo+U+NE3Q/i7qb0moy7UX1RZIeKQ9SDS0dlz7YMKRkP3bZT
UrY1OijzvQ9T1t32rTZkV7O/UOU3KSJAb6sGYjYwDUfJDpZGtijq+2x8+nfqziw5ciPNulupBTRk
cMDhAF7arBGIkcGZTJL5AksmSczzjB31Onpj/0FKVUrlr5JKZv1QbVYPKpOYkQgCjm+499wiN9q7
ILdQ/YWtEs1W1VVmePHg1vIqGvC/eHGG+ndfIG6sUHAkHeizTFOHwM1qex8FeqLzeEvhA1rO862W
u7xAF+FCHRsClwEMs5fS50lf/fumq7HyZazmhq1XgxiuATLCSovm62YOC+DwYCyzo6gKQ36KRnBw
HojjMvUrsuvd7YQ2r+RLG5wUUiOR2mMJm6Sel67bNEwln4VjQpYEV+e1Tpqd8s5od701E746VcuT
EZjVC4YFWJ68sLLGjdGzWsZ+TJOg8FDbg2mZ8t43MRsd3aS1NnQH2nlC9X1UKpXndGDiuSA7PGqt
Xd+VGaedNWsQWNoWjABf90lhNz3j1zAONmjHEw4M+5Kr1LZuBMLWxliANTJo04OqSdRCe5teOFmf
b+wga3dmrMqHNtOQ9etOtnFIa7wEKJ996RK7PyURtDa0x/pZ68Pmo5gxoXs2Nf57Fujqo6nW3Fnd
NqCf92CGyXI0qqtJZclW5Mj3qzhdfEiDdA2idHrqntjYRXae7Egc0F9nK840SDLddEhYn3t53V25
EEzW98prxQbcI+eNMD082je1UOkrPSuI+UbrPLxQLCunEhp4y7vyCJRm2mHxeSWsbARykCOIR9YQ
bzDCYzTvp2Qbw7q41cJUHUO8ZzgoBge/QfHMaycjnm+qnuU8hFsXAOEmrwLiSBmS+k7WXbh9C2oH
IK/XpRXtid0rsXN7zhuvGMzhyW2DxkfpbfsRLdTGmZU8THX33jp1uGvhu9+OY32TF0N+DmNu+2WE
kJKCT6BoRckrcjulIctdA39LLR+nuH8MRhkdE11qWydX6Kjtwi/DQW2ZgOPQCSEHJHUcf81BtOwD
Oy8v80JAn+hF4qdJC9Q7xHlhjKB4RjlUT1wJJerMfH5f5sNMJ5moox2I5WrM2+rYI4rlwodpbxoz
zM3Y7tKfl0d/aU7zrw1hrv+PMamMdX7yzycx9yUIpL/9F6K6r1++H8h8+7GfBzImoeY6Mzl6dZ3l
ONylvw9khPqJ4RmjGlb16D3+MYzRDByluINgylJhsnlxmb79gqXSpPqJbdYqJiBSbPWo/iUuFRN7
Pv47wQkC4nUetIowmcjw+vxxog/cx3KsweCMVjzWfqjjUbKMrMVjIe2ufzEmCYN8wC5gnyOTQU29
MWsOTi+AXEM0nFiUxJ/Z17nfVM1UbpCLzhrkJ7LpriQtuHM71oRlup6FUiW4S6VshnORUDpvTb1y
m8OSq2SfWmSynjC/iQ4VbdFHMJKVHId7tegUxt4MmxTsEq1v74ddPbdfMjZko8GjZYTC8SEEhLcg
mJfJt9xmVp91Ut1xiLhcdbhPkwl1G6ikYJ6uTdckDBZytgyG7ci+rnsc7UrZmxqx47SZnHnJ8Kjl
1PzQIp3kXidPM70DzlPlr4Ae7FsGOUq/tXolnZMq6xbO01TyFBtiyoddPlR1eciGZnAe8NqXVuvz
huGl4w4UP685Brnk0Dku/iafYTfFGwMaYhGGsiMT1xwWG4YWjDMrWfwuBy1GuHC2jOGVcOreiTdc
Xjm/WJ2rLSe6kK56Nx1iawjDHco2JqujTGtqyXytgyVvzqDyrLlojUMa1SK9rUSUNJ8jC5vqVaw0
cOimqkYK78pMnA+H47A/iL5c2neYwQI4+GSmsdTR7I8m8R0ZC7oMGKfqChOsVDNh/fM7tZQLzT+/
ko9JB7bkx8VC+xmUArvsps7Zz0xeJyo3vC5GBJ5EmZuJUlzgANoh+la0x3wRMQPr9b9vsvaalrQ0
rwa3cJdnrXc7PEW4IvopOMJ+Eu1nOYk2eF4YANWf6m4syxtoTVsGRfWeCvsBlYy8SEcz/QR+qjuG
oztyxNu8CFT1JohCnrDcDM+6A2I+COnZ1xv3NkpT0hzUFPpRORKSgoFNA7yMB4wvAqX9TRKWtvlk
hjLoX2oD2euFZTSdh4ASmwQJJTqtOxRY2fN27ofCWiMF3fxhDRdK0AkkWA+GZbkNtK5iLALqBGA5
QJt1KMdtbLpo91tCIiBACiAeGzdO1EsdmCI5uhYxDMUmd8dYJ6shbfSbUXMDPJqho2Dj6yqO1ZpQ
I+f+HM/gePaxhuH0VUnaUxrjKbWMKyaWJBlnRpUaTzZIkJc0m40tagnYPWU350xsmDHueMICQJyl
gbWoN6nUpFHTYGNZhtiURY066QICz0bXm6G7034hkCJvBLatM3QZ7ru0lNpzPMzt8Dpj2RzfHMBw
zhETumYx283G+LKeq9L4aHSdSZbQGCTSltVJso3AOfTeMplEwV43LXT8w6K1+R3KMfy3JI4Hgluv
hmW6zC19Yd82RDwPNqoqaQ85Ft1ZK18we5HznmCkxK7ac3RcVYSzQc1RkKkWly/VG+mhJ7QHqXOw
oUTbO1di0JFlDjrbtbvS3YZOaW0Ao0O7b3otOacz0DxPYLQyL4Kly5dDJ8o1vj2AyOHpVegwQxnL
HJdczw5rhm98oZnNcFPOuZYBQk0U6cOVzFo2m1bx3BOF/B6UUl0IFROh3sfjGzHSJL+Uo7rLI+d5
IWn0LmgtaR5jLpohJYOp3Wi06T5PNYUcb2E6M9Wcn/xFyAxfbL082nUs9ktJEx2rNfwYYnb7MrnQ
i7wYKP7XMBi1p0IO4XXHnwn2po232WzOd1bhZHv2cOaeved8LowsfwhxC922RWoap8BuP5SuCPMI
4kLuam2pXgjqKR+h9Tm49TthfAyGyCqvsZRJPAjqh2YBKgDRtRMPlNn4uy2WbHTXpv1so+vNNlOP
lyieQZE0HWj1U68aexPEjvVJKlQb+wVgEpYWzFhIOYz0DObFjvyBXKPriISlLYNWJ90KSGtE77Tm
9N43w2PHFB569TgUz7LQ6wdOACBPQmpkVOS5ltI3OvLNIRzjKibU0nfAG/hmYcyXcBeDz3iaFnHO
ym7cDj2kAc8hz/uaLbB9y9c8HZGWpZ/bqqePXevf3eBwUdifddn4YRGCJpmAQm6KWojqUBmqeRp5
2Ye0BAamfnuQ8i7Df86paEfPhW4Pl+EAPkcPhHxgCNO8NPrYQ6RRajdOdnxXSbC2K5z7MNjaaWbg
AUWtetDTqb4aoUAE13OrpYcmmWlNq3zELNVYAFygs/L/u0NsdDiA9KCpDz1xOye6beuxEfGrxK5w
ElN4BqWFXSobre6TqComZqxwLm3ZX6ezkz1Uy7JgsRpIiEENvs5xwMXHwbkrDbWxenyrfcbikXBt
SgGy0/KXmCSckwGu+A7mSup3RVle60GK25au+8WNh2Zf52Qc1bqlfWSLoU8bhss9PlKtlLeTXtbp
sZrJhJ3x0qgNyQLhTtOT+Jwt/UcYJ9eYC49FXQcvgUD2NzLEk3WtbZO4kU+1FhdA/asrYuouG1H3
R5pixkNamesfZAHlHjkrTIxaHaWpjD5pmg5IkJaNGDF5dMOBcqFtT7WrQb7T11AHNMglMICGRB93
GYOHCfomI+yFnVUQDxtlk6mCF3/vpkl5UY3FrijgDQElzqzqiFY5pbWs9AGSWnddtHK6oMhxDhyo
xNsuibbP89D6RBmkqc91SQjV26QgRXj4n+s7qBQr5D2rFyIi8BR7QRJ0T0lcmuap6crpwXLKNmfQ
DJIQWkXYuJ3nWBRrhzykKLkTiz7aLxl8rdeIpgPg3BzNh5gAeH/slO7DV/6owj5m0dBr+XvKK//K
6dUTYe3JS95EHM9kaOAp1fNNH7RhfWFWQ3wIOlf4g06SiDchTHuZeiiNha3XlxmIMCjUcbWz3Q4Q
3bwuPJAPwbjERUvkumlB0jB7yACrf7mk1Pw0AdzTjqzkOLV7EdqKLCJIATu7meevU6StTKIhLrtr
KYN6H7KRYKNXGNsyhv23iDH7PBDmxxBUV4h51ODyO9YMd5e0drtNZlmxBaiuDTQ54RYHQoApswx9
rcZA4jVC5uegi/n7hAm+xnE5W8FIi5dXRXGeA0aqLrT9fWkMZbVRmi12mhiHbZBqmuFROWe1h50c
HzsBaONuggO8xeU4ns0AGnYVTxXJjWE6vrlJWtwXaVy8OKmVPs/aIMFbRd3dRAIc6dj2Uu8YMjpP
TtN2h2FIi93Ul29LbusHUHGZDwXdQeRd5JelWt3WzpK95Xjo9z28zEOUjjDeXaB6Rmnm182gR76l
kt5vwza+Y+Bc4FPVxA7eZQ60xFlOyObEU2RXj1mMMQqaqL4vCfZ7N6yarLXMfidBMN0DJ2O0aaE5
qyJyLYZ0uKNMaHmZEg1JDoxrrXtU58aAQ3pMEKlfNmh6KOymkHetHlymZfseZ1aibbj/WVQxlrsj
IKw0Ty3xrX7LiOFJmrkGZUrP9kOZRa+M19Uhmh0euNYQ6SOjCZgqLXw+QrHkZ/ihGREgOX0wnQgY
LMbH9r6bKspTcF7RtRyxXWUioQEPQF6lDFBTSNA0b7Dk+mkYN1ZifBRswo4Z2P8WoL1ub0c7Nxps
hvhrGOhBygIWm5ETVI3qCPSFoqFgbuqT1SaJfMsbkqVyRzB+CptAOwFrgZ0ZsFRjhBoYj3kSpS43
J0kApUOIAssoQz5rRmN9sPHLXg24uZex21EtLrL5PBuF4S/w5mDnJ7piKEH+9heTke9JFGu+zBL0
02ZepL4NzaDya62ph9s8w67nj2oJKenam4zZwBXW7mYvGO1uc3CYd/jirKsO9CGzoALnK+PsgQxB
KHVeb/RMCTOwwieSHNBLZezCmWg1NnmpU5f0bHaApW36KgfLMAE8YTgGAsJh0mj50sgyPyDw94xP
w9YvS+7tzC9mo+GSZqSgnl6bdILcseMV1P/0AQSKHvga0K/qYrISGxaQY97VILwOTH5kchqa2Gaj
bEkEUhWGBA9KudjMrZytTW+zayXZMRXTU9/Ol6RwoHsTGntfCm09OsxRYW4pYawbMxi0fR1K9dUy
Rt0E7lD2Nw7H8FHOaXLGMhG+2hAN2mOoh4a9TYHjbkdpzXioZsWhlbIo3sRuwhisTLJmubBKSMtg
HeNh59p9+kIaC0VgppqHEEDDzi6pGwGjWPqHhAcDPTNIjhqn3FPI4P51ACe/LbtkeEbNUlz3UCOg
Cja1hy6JiMemi7TrHt7/NW4PPdgwbs8+YTZpvIEXDCE0xJVdydTtt4CRrW3C6AlmJnqqK2gU9hWZ
WOMXQUnJmkXJr0NZYhMtEgtBUJYEzXXGoXhsglqe0SoVDwVp1i/wECmnAaKQoTRVXXVXEbK6q8k8
Q+7Q6Z8VDI9tkQTqqHcN9BFeP8GbrLraF3kw3jtmM94uRe/G3jy3I9FZEcNpnYiHfariry6ZtZ9A
4LJyJaEEF4vrAJjOg8Sfa7O9E7JYDoQl9PDfCjs5o5N1Tl1bjvsKD7436oV1qqERzD5yzqdIiODY
dMN8D8Ykecf5mm0g7/YXMHtQIeld8BXEbet1VhtdKTQEd6wIWCTSMMKKpFu6jQw34wab2i+lW7lk
euvBzpjcdosI8cjSkC04i90TUfeghx0un3jGrL53ZB587hi5XrLkpuEe+/gcETK09m0g5uGBEDtp
HbKgwMbewrzG2JFb5mdCOvILnK3VOTGJsKjN8r6FuQJKW4hyh10gVjvOb6AFdTLH8DuDmNlfn20I
M7KYm49N9kku7WjCaOIFbRdZ6ds5PSHndy5u3dBon4qa1RbO/XmkgO9DkE1wKxZ+YlTubRgqYgAB
VS22ZxYRzTXTE4pqYqa8CS/FoaNqKrwOyZ/LIHkavtRNKZ/7qR0fK/zW1kZOyJ1JoBTOJ1EsEo43
oTlHllCVezEvdZy8LiWyOnItqPFJzkzNo5Rpzc6RHq/dUyq/ZSS0+oHejjcsCi0gJLXzoROT+NLG
md4Se4OL6JqsPuZJDoW+7nXZnHksk19bq5mmh2RIeXBJNy28tB7DJzeY1aGdZHvP4CPY1/GktA1i
C906An1J7Y3ehPNhnBpLenpuxdom1003941wVlsnmZvipFkSlPlYu+O56IuVUsEELoWHbZo7N2Co
Hpe19aZCvd4HaQksFZJK22xsqimW2IHmp1qmv6sFYhErQWPLOD9nRw+5NEUTkiwAkqAqymOlRvZR
TO7nM4OdjnV0WCN143UJjACUCCNbLJAs2av6cWpkjKoHqBnSlbD07DzOv/adsE7ELcJat9U9+K7B
b5DbfdXbPFoN4IwCFnO6j+AsnylQTZ/5FHBullVXGv6mW5Etxd4YEfwAm7Eve01O93ZXpFdcKY2Y
lqfEIeoNSwqywTYNDuLUk8JMr2YHuiLT52rLezUJAYO74Xax5vmy7moyXpHacz6VSRzvrLJJ7gjM
jFhtFLATo1ka+oaWK7tRBEy0hLWWln4p7IDJIBKGNaRSn0z71C/Rot81Gdm8VA+sti6YdoSOn8YG
PN146q3eo4DQzPumglJ0AymIQfaWO2skBs9II6neZb70xSuK1MTapUAhuszvnKZC3KLIe/sEt1g5
4GLTKCGiOkin4LkD1Q4VeqgVYjIDlkrv+hV9e7jPEju1blqacXkEQ53iKx5GGpnOHd3gAhDcvGwd
wJ3qPeos+wyz1vkYky5xP0+IjC0A6R2H07bEu9echyC3b+gcZPKYuqPqPDJv4/YoSycB3tSXgXNJ
JssU3FoBdLpdRtcwHpeRo3K3wEPP/ThcJUfrSopcuCTx4E8bLPLYMZIPImw6W4IbCal1/dkyAgE4
2+bfD/g6zNuIjWmGuATRyZbP7nYKYr3Yhv3QgduMungHd2fp70jlGZZdnBp5sNd5mqzLAbDMctGk
6SwPFizc6MB8KLcvMtZx/d6cFiaSHtnYIrjTHIsPbzVdc3yHCw33TArn4Ri6bd7dzFoHis100mje
J+jxtR3Bu0V+YCuvaTcEILg5SiczMJHftEZ5cOWkgnOmT2u8OW2U/sgsXXHsFkkPF6ZJJHwLZP3a
jQs7zvWXbmFQ+x+tPTu1PpE9F3fzfAaOW1Adyy9uJKpTq5Nat2FRHS6+E7TlGYQr2qQcL6qzUwa9
1UYbyfTwQsBkN+2Uj+egV4yYAzJ42YaGHt1JxnYu2KtRayiQOkVuQbvk+1WBj7nWpe7Ic/XKUi/c
Dg0aHcYYKP70xj72TA9X0524UPOCWK0PQJcbdPHpwIY1AhytOiNGqNMTY+pCjIKRdcn81X6wwPde
DxnlBftOew3BpHW7nrrirQ6mx4koRT7LeUZeN3nJ4p7iqj0ZHZrpQaVM7l1kPVRdJGVFhevVOsFy
C96/TdQx0Yqy6KlZqDiGhKDEhFAxsko0mMFyybdg6qJ9NLXawYYazcCPEozAWVbk4x7kktquzr1N
ZS3jDgQYgbpu128ZjIsbqyX7djBCk0S2oYqCo9UONQhJQ08ZqnCAz1K6W6cQ8Rcifp2dNXHKpmkr
ZndDiKepXy7NkhyizL6AaBMeErPMtyC+5l1tZHetY32JVWYXHsv1+jZ0AkA2epge1ShJ0p1Jae9S
VX3M8DaAkIixgS2eZzfZ4vDuqkl+cyrUUaLv6xcUzd1Gb43sSI3Pyg+hSfh5RIt+iKzC9HOeqYsw
rqcPp3BLOMQtD7aKU/jflVCvZDGch2XKPqHlC59gqyifbsP+ahIM+arnMSNLvthnG2yWN7RRfA9o
mszjSQxXQmTztmFFBD0Ha3RuDoyaBmJZSchtdjqJlzu9ip5U6c7JvhNkz66CRConNtt3MIqqQ6vi
d5kW6hjX87XJQBGnlv0osCL4ItU4qmuCDyX6Tbi9wYccxuQootx5LS0HnhDD8drI3+bKVMyYZQXF
2HrqlZlARl937SPVutbVwcVgNyDZ8ukLJb22KbKBkQcP3spoDG9iZ3Z8JRjH+rbd31KDvSKHJT8p
QGWzTMlNxvrGo0gZd2KJkOsRelhsMym6LeiG+j7tYqIb42TK7pZyvhX9Quj21OvbRRurY96Hmk/g
xsRCWxf+nMUILs30Polygh5qlwDwgEd2n6Lw/DKk+t3SmdDS58c5Zf1dCLYdXfms2Q3q91wdYqGH
h5pNcpSYI/KKabmM+/mElG1BMSYxGUSV3Adr+u8wNeuS1ZlOghw0b6SuPdaGRt9TRZMnYkvs3aWA
kzl2u7B2xDu6Sco5QC3rCJi0L1Wr/mibzVdSx5jyMOQ62bWNEG8qD4Qs1Bujc7OdXlNvJRLpk5lL
v01DKI0qHDdGq545Q4eXvhpPMhuCY4z1agPYTg3bvpY224GkPXQu/MEMyiNo54zpYm4WDGEFKR6d
MZjXDkhB6UdmZ+V0ULI40bkVYCl4XsY9vnJwf7D8rkzFbVst8XRwzZzY0SF7qvSEd2oTiEc9A9zH
fCb3WS8VJ9LVqVLgaCFCLh6bUD2HDXdmGpPdiBuR49sWT7mxyA2/rLVjSyYkl+g7CBZrnXhLB/sk
MvG1VBF6GCTIm1aqfE8tkG8HJIZnWfTamxtMCAXXLIxqBCYBW+KxSvmVTj3rrg05VQU4rdZAhYev
R7Z1+IRanNpv6ttdbBO+saRJjdhJ5S8D+8Nto7HmDofcQTDIso3GMbFuTRQV+47E7QWVT7W+CObw
jUaUWsMA/zxh/4k4Byvu4zKsTiOzXy8gtqpPg/qTaAistkMG14iseSidujjYIg55R4AJ3eqhpQ59
2O/pZlZ2LEwqnwXhPG6LMT73uepPDAc5w6N+g0ypvZ2TxLrgd1i8A/0OGDAUNCnwNR5l37dnYrnT
h6ik2PC0bCq4tCRnv8Bw+APov+2X8LcfDTQVfi9Th6EJqyM/z6Jxs+hmz/UKbZSXTcUte7Sl9Xli
hnzU3KqUGwadLYpfm0QfNyJU2ml6416xPPRzMb2iwnIXvyfEGY//MMaoJ1MNlY5RSFWifzTME8Hb
3VPAJPWinHlZxk5U3bLdLjapFtuU6IzSNnoMGdyMYu0LAwyKaC3d0/KIS4NAo0cIuWDHloKbto7f
nNkKfYZSt5Bmb7s1VGCtFBV0dbQlcCyBZkp9pX5JwkLw75IKMKYFNQjBz3rlfI2TDo0J64hgS/ZA
HVItNWnl1RIQ3MaoCC1EBsRAWFnRxmKTRlWbG9cDu1cGQLIl3xYTG5RuzFylwlY1N9W4Q0HMGZRg
T9hV8zzvIj3TD3DO2OShCXvvl+KUQF1n8q7PF+jPtGvOa7WfZ17NFKuaDzpEfyDQg8jEeRz+xFH4
W/+EhbPUBn6DLxMilRRydX58D6Oo83DUzALVZmoMBzq0Hdw3OJxoyn423/xT5sNvLT4O0qbV6Qfk
Rpcwxgx7NWt9R70IRmtM7SBPNo1ZyPqUKySlFzO8Xt3/TjJx8zOp6HvA12pM+pVfhBwHFQRwL2zH
Qrewfv1oXHLmMSGBL96abFPtLewpKNFsV4KXYVVXEtFctcT+Wm70IMhe/lPK1/qN/fD5kFJMiN+2
RQrYj/yksXbcoFSIt+JCk5kXMIaVnhUjXJAIOoudo9lu9Yx+Ihku9T4TN/pSMWmQtYW8m3dvRG5F
pbuXouuReH37bv6Ssgb7E//70bb0vWvpP/818c3/IQfUNwzBP9fdbNvxSxcX8W80N6u59hfNDQKa
tQiHMkDG4TeRzN857vpPK7EO9YQjbRdhDvKeXzxQTGl+AjHHrYA7CfUNP/ur7Mawf4K5biHJkYBg
MHj/NdmN+Vt3K0+xjt+ZKoO/jGCN5v7gpzTDwTQqNCskFof7uqoe5KQNWDOGQpv30KE5mi0H2VZI
R9T3SXENADK+GJM6fc6Y6X6eDGf+qpFpBrHINRLfdtLaOJZVfD30mgJGR9pFWnTMRpLoyVGxz7bm
FXSPubMSeSo63uIsJrb5QBxYZ7E9slnHFCiN52bXq6D3+8K9YOj7jH7+hkQK9BoOI2Y5GSQSD/mD
iUFrYzK2+JRrqmZfn8xsJjp43dsALjjd4rdo0CQ3grcmFmQyE1KTlfdTRMLnJhJqMMiEyZx7ZDbR
1soWVAOaBfEmH/X6CuVmvlkTXG+AbJHahm4tNzA0j0MLzsSqw08sN4r+QWjtSI49II54243Asd/Y
/xGDrLUDo5cGgDsrQM3VNNImKJRSrxIigr/ejeKyjATafOYAXGuGB+Cpl9hDtiqx1Z6meGALWYV6
sTUapk+Y02EhREyw0NtSKnjKYQ7SVFDtfcOcnXxbaUH4gNim7q/Mqej3q0BX25QsfC9lOU6fjGAA
3+qq/HLMxJ7Pvu0t8sDskh1JODOdHnWtPSAcCM/cOluiaPgtVknNvrJxj5re0ywbLRZjBEAj/usi
AbTcRwcZwytle0NGTm3LC2I/ttW6aNSTi65JHyhCsYEGzT1C2WoXr8oTMnaxdWnx08KJemlERLk1
IDu1DUWzUfjdLEkzYdbcCFZQmps/RnpuUON2+bots0O3m6GRSxM5yF8/6/5QH/ivHXn/jn5OTJN/
oCK8+5//ZrlSFt+fZmL9kX+kUoBIpHwnewLTLSfQ3xWE5FVA+VklhMy9OEwUJ9Y/TjP9J+yf0Ad4
s63aPpsj6O8iQkP8BGWKQwhJk8Pu3PxLwRQ/HGacr0JC5YOTyQYcaJWxVhLfVQo41juVrDJZOMqR
dsUifsSFPhWUQsNE8CaYWY1lmsxzil05uEw0A2PWxgvRSAJlpkItaAEDdPd7DfMa9+tSuO0R7idq
3aGmzTzZQqugvVuRLj2nHsnl5RjPbL/FTo68rYmMGzIwtMJnp05MuBRzhFw/t5s3yK0uifJ1b951
uC0bXzYEmK+iLFwh8Uh6oQxHs98MZvXc9qr8GlLJElLflG//y7f3v+GNCx/vj27c+y9x0f3N+8Jq
6n/+O3vP5+/v4G8/+/MdrCmD1y4QEVg8YiWKrOb0n13J679ybHy7DiUmwDOAR/+4h4X9k2sYQnKn
OgYku5Xf8sstzL/iFe5CvsWAzp/Knf8XolXM39a6FpR6Xur8+RQLNhJd84fXcdv0sa31EBVmPZL+
kMwsjsiQ5J8ezbrYsx7c15397ibBg4qRwkPV17ZNMwEx6lza7/ghODu4O3Zydp/HxLD9wjWPxZwI
EMzdpw5Z2CZFyO1mFkI/YJzEcxYb0jF6P0Hgj/pAG/b2ZNec61Oznc0pv0Bqe0oD7X/7LvzNIXs9
vDdd37z/jQTh9m+7vnij7CqLH2vRf8M7lxStP7xz34v38Ev2/f367Sd+uV8xvdNi8aJl+SUty1oP
1l/uV+68FVezdi2rLR44ya/3q8Iqr3Ok2tjlOVW/ixMWBvXjWpFC0wF8xd38V+7XH6rHtUfh8Ib/
K5n98EZYNd3fHbhlUMTTnAe3KtbEs2rM7BHgErgzAe/N3EgMxa8lY/H9d9/Q7/RpPzwk3z5VrQ77
NdGI9836t/ruU1kWY7KnT0e5BlllzuN7+DLxnwB6fvdDXDLDGecDA3F+uLQaSZ9DdO8t0T/yebab
llDCepr/pLdde9dfWz7r26WsCnq+Fj5GX9+N319K7xDi0EvnNu8j3EmOEcpb6cRoLt1RPxAH8Cfg
2h969p8/TvC2hcnA+9Gg6fj+49JEjPbS27ciFfUF66/7cBTWue3hEvz1X5H96wf9eI6pwjV6hF63
YE0Y6mJJ8PQGHdYff8jv3X3rSY0PAUYjx+Vvr0aF7ZBHkbolUNC94z9C9TiNC/nGS6XtcFhjQ5Uq
jPw//tRv8Jf/73fG+8PliQSS+c3I8N3tR3AgoQKZc9vmZuOPsomYSnZS+kFkmbuldNP7vnGDbWFn
9pPltGpnmXn4GoeK/ZCJaoY8wyq/sBu3ZrqXiQBqLkOHP/kF/O53w76YiC6AGjDOfvvd9E3T1+6q
EO1r7FdpymiU6EqbLbQTfxjm4t5UFFGHP/5qfueZcXTd4NbiDctr9odfCCmUEWGxxu2UkPBjNCML
MlRYf/3BdPCxAAECBbb2rb+9MnIhYRH2+q1LQ7YxSIfxkG442z++EiTt/DG//S3b1LHOakax17rg
h2upojBpWOGep2VA5NJY1vjsJk5Wnhond4AOO26ar5ouu0f+K0CQokwYmPzXpugPs67XH9hZAgaB
OLJGr7Vl5cBn5lfCgp/AHj9pouDMethx/bGc8KnEi6vu0nHOZg9oSnCzJLTNXh11hHK7blw92iqv
HhuZK9QLU918RAMOCc8KHSQglma2aPYwymHI0irzacL1UXiT0REGinSJCBEpjjrQHoKK9V7QeBH5
Y/jAgpYtbsVCeDyx0znURvO2mpzA8IsyTr9YIiG6Q66hpZvSVmLv1Ka5+sZIx5w117xrzNqcdmjD
TMgVoslvE7afC36VyjS8eUTa6rUM8D6zrMGvnNUFWbvo+fJmU7cVTthyJqiE5yfo3mVU1OCvRKd9
DXtj+miSRB7JALIT3xota9jQBUb3fI/uEWNw7h7RhrjkvjqkVakaydORyKjuQTdZM+7CoguOiJlH
bVO1SLPwMkQ1wc5pOUZ70srJHkKlk37AgWRDHGrCCLdx3S3l2WDezPKAI2wmqdZicRa2jfaOLgXp
MH2CdXBVmtgnIkhHZ4edh0gRlhqkkbrTgiG01kxYBk60LkHRUdybsVXfhDle9TLnEzZJamcPRaJc
YoUR/T/yUgmxcaKPZD+oxhdHG/uzg/Pa9GszbW4WAk8uavAXXyIEHlg3kqgQewW447lA65CwObf+
H3tnshw3kmbrV7lWe6RhcEyL2gRi5CiKoiRyAyNFyjHD4Zjx9PeDlJklMrOlm4s2u23WtawUGQwE
Av4P53xnQJQsJswWAdnyzEWULrCnq5GFOgtKtS39cMy3STiqLUHTaEOV5xkGks1VcU+YaPWYWgN9
jWOkLSuQZVRPSP/IgSOyvr4ilKDDR5VPhHj3JMaNBPb6FR/vkssv7jCRAC4qhRpPVnr+gm+rDzdl
6zNHnVZvh+qRVS5JhmbeF8EaX0pqSbNF2hdf1XlvF5fNSGIZaS5jPW4D0OK3XZp3FyiVnK9guLz5
Xe5a47mNavWqzhyMB1Vvz2KbVyVWWRJyl3FTEv6DUXIJCZqvChcoG0J0jD+ZuxT5JgTPgRqk06xF
hhIld7R0vfm+sUjoYkShR/gpw2jH2yGsh34zywmisTQT/+sIjKbf4OL09kZr8r1pG9dMOVcQiW0L
phtsKJx++pJOlrjDhdM+jOwTbn3Em3k0ZB5ZSrbRQ1Jp5uJO+KV7kztL+hROBBhtyUxsmXuFdX6q
J+7mU1gm0xVBQ3V6wNNQn/qyBuvKe1VPKZY0Lnzglk+mGct7/gJ0V4yo0V1Vi3822GXDltuqw4ew
cGJ3Mw/aU5EKu5JWc+nn+7jqiKG2ubbwESRWk61PXNZlkZv6IRXLyJJzKrOXmY+B2EOrGj5YdlZ/
8YDq3gdV0KgN3G75oEh+/Dg5AnlLHjIQzBBSmxvzm6PVres8jdYMFQd1WDa9CwzXRupe+el9bCRM
eYDfrKOw2PUwRCyJhzNr0SNKkMaRKG6JJtga0nfvajEMH8xivQcns/84tZkBYbtlgMkaVC28A6CC
JpI0MX4k1y++wcFT5OiwWsAPi0XU6wGrD5avahySSzxRDMp9xCJk4bXgqaM8rmRATy8tbMJuan1F
ousmGxxpuMhm3SLu4ABLYSbY9viuU7K4IX5qRl7kGtYFEGKXbh+SjrnrXbuZN5OxOgvbospHLtNQ
3OTc9+QHBqqo8JIIJD1jaaCI6+RyZ0lRibMhG/PTgNcnuJx4kquHstf1kkTCTrHVhJVh8QRq6gr4
L9I6t0zp7DT2ckIfFpLR1EjI4oIkS4/OrVtq1N01ioKrTgvSy1elY7k12DDZZwbDuPayLfLM2CLt
4pvrKhtLIhqsKt6t34oJ7EXA6M4Pl2Y97CQjQ2WP0CzGJSWIx/Dtc8tJ/a+E16ypUBMTksUZaSYF
UeEYiAQS7XGIBwAw6WCeG1VmE5XmSO9eu8V8IZQZANNcvKGKeha/z0NutKgXSAfetxM2dwKlzPSh
R/n1zmTX/wJw0Xqh/hYLU5mUj15pWLNYiGWSQQRoi2lnNIG4UYwNqx2kCAQVH4O0NT80c5MVWzW3
MmVGOckOwVhKCLBy6pxsuUTP0yZRJVPibipcuffZ0D0TDmoxTPR1Ph09F9hTNCG9Im55jM3p6BQq
BwERaP+qaCfp45ksMrJ4HSSfkRli8NgNzDpJgCpF8ynLOmJg2LOXn2IzoIEffFrv8zjk9tkaYcBB
WYn1zhJe44ZYDHF8boRDms+2hm6DRLLyHqd1vbiLbfygkchbEqxDieATQVkXF1jzG+ydkyhnjviu
ZaTleLkydibEHxwFPTF9m9aENMYOuIi/OBPBKd1IBChR75rvjqU5iPaUHgWhwHYMVYBqRjsRKe5V
FwkUvXBJS2cm3DvFuh3lw0KqadjXg4X2y0ZVMqakMQIs4K7f+XncswV13Bx2ZFnIJspwEpobT8dt
c2kCxe72LSwRxCttzUnlFcGcHdO48owLE/V3cjZxFDCUdnHHnsq2dj75VGYnvEflsO1W/AEr1hLT
pDmvOZC5H2C5kmlLWDEWqvADUGXOn+vFIrsexod2b0DS+w92M8LeicNmpj4hHD0KrDzOOYScsqBi
GtG3bZoGzX+0OLQMG2RAxjUmMGuOgtZh4k0qDYWDMw4ll5P0NnMvkULC+nKp96KGUWqDSgz18KZ1
RmyZgJWscaud2PoK37Xvj3bcFvQklh0cbNTC07sUs+m0p2VPyKpiwGgcRysrbz3D6YOjnkffiFZK
Lz/U4ngczjTrm+QunuOctbO7oFbToSWXqOcQqfZFp4mvZB0yiq0yMd9AKUiD9MsQzIiu0dLEUIVG
K2zNQzPIRtQgs4gJJqG8U1O+73GJ59dzll/UU16dDbI2htOE+L+PyLUswcRLG22nyKR6abnQiDLd
BAlG3ROcDfJgUppHvVvg8upn66JXXobphEqFSGpETlbUlSu8YMHXghWmW7xrtIComcp4Ke5ywk7D
TTKtbgd6LZEc8Ey4MMAS48MEkFOflx67kxOopRxKZZFmn/t08IvTtzr/H601/992lj9dCPx/OXei
uf+vF5e3/fPjqzk//ewfc35IAYw82D0KGoJ1Ssp/+T50Yl4fWC6dHdZ0DwqjS9f0+5wfVoCNLd1m
8G4zvLRWSvPvM9LwN3jhaHPX7T2TFA8O+j+YkX5vI//TmjG3WKezHjQCeKl0LG93loI83Y5J/+dW
L733IWmGxg8iiV3X1BdBVUr/RZqjzhJkg0ur9IPoRsOedzKuAHbMDnqsSC91vPfMKaQ4bkpsM2Sv
iDBZQgKaudmiWDlOZ7NBa+bK3mMA7RNYNqwsi6hkJ9seiYzrqWRTCHlbI+68NrvsayGJnYsnx77K
QNnzq3s0Q7Bz59qsfRIkvdJKDhLRofckeerO+T6oMcR3e4CRPNaOPg9hYolbwE+bghRWb4dUmxan
mhYeNSluAbM+BLVXjxHBP1Mq9zBgClIhFzmtYDuyQPyz3DNQ7+86IEXwQhAetumWGE1yuY1Gue5z
VjGIuqxd7fZ7VCWkl4AOElW698lLcin+V2FyA8tEEaqnLXxoWaWGzSIoRiO/1la3VdwhHWZv1V02
taQGD9xxbqjg2yxXXx1asXrrLC57urUG8JunDJV1c+WRpqUBIrluVaEb1zmDE6x2WMQqABQkeTSB
YhMppiA4dSRy5V/nWlRI1VJbhv05cvM+3xHxBwpgtoscI6xj1Z9iC7gxAiIeXknMc34zSZPVjS4K
FsZr4b6ZQtHf8nG5/R1dSeecN4ZAW7zJqt65pBCH59jkC+RJm3i886yXeBl4uhvdPpfLuDrYCoYA
G4jNiwbLW9nPbueHYOCox4pdzg2stgVk5mSD8rqrzkqzlTDtLP6hjJ0KXXlcO0FEriuOB7zLsj9z
vdH8RONuIiQjKIYZhmupztmnS8nMJsGGt2F8woC/qonMosroSMEFGTRx4ofdwhu2GmAyG3+g5UHa
Vgp/a7SdT6pm7gwuWl1UBtO2khYqb1xgTRJsyiKWDQUlwj7MQcrug2uPSCqKHTswnAldXJ0+j6it
x4PvVY5jngbLnZxHyUnpcATXAAdQrBPGnEUhLgz7VNXt4mSHIR/jEYOWrgmQBBBRR5Ok/SdyJ3Wu
q3Bq4p0mThR2Wib5o5a0VlAjhYsumFK30CTnhGo+5GuzsIFxlLzrLbd9Fr3mIFyytYYCTUXdMzuK
ZmycPaonSw7yHd/Y6SN3LZdxNNsKqe+cuW5kBCNu/STnV9uJzX/MBuoEBD1zG4LUcdR96JDfuat7
Oz6MBmUbcm3dPVQouG79eBEPq0v1o2p0ielpcqqLQsvaOq4n83jBlKv3N62ycUq0zI/GbdJ7E+ZC
cltg2KkCkbir0TFtwrJzQBMxLEvP/I7JG94Srz5xZuIlBoo3vF+B5Z+x5bIkVHNCC6b8mb+6irF8
QQX0hvtG8IjZ+OZcjEcGOXN9oRdj2fujWwQPU8KxD6dBOPF03Zl20CE2kwmFm01HlWBYCVr0l17q
9XseVbOzzWrb7W5r5CfFJQnZOIWBZ9ZlCMCucmFA2B5oiH6T12U2thFKKX/5hMLcSN4bMBGnNDKa
EekhX8B5mZCLT6IRlxIyuk2+pY2ta+vEdpNGw6JceQBomvgWd2lumgMUXNPSp4nLUW7xGDgInUpy
Cs8NaYjuBKataS+ZIQbGOd/bxD8b8ccEwA1DvM6R4dcmAd2I2gMiy4OhQq9AuFktv7BFS4aHKYx1
TVWH7ziieLJgCgRDZs/JtlBEaZI9bUwzHIRE+Mp6CtlzL/mpoqu0iQOXDiLsYzhmnrxbzNa9xveg
8XBJX9yN4ByKC9lK4Rxsb9AaSFvPNrn8bDcDD7IQJI0zl2hJFrJmbz3JORGIcxuIxBKReo47uoXu
djH0turfV9Bt1AkjTzxTINd2cosRwMH1sjAF3k5OOjUbByF+yqff9eG+kGQW07SHpvNeli04UURi
3Q0+T5eYqz7GpG6vGayHcCYPeNtkY3kVDw0JhhU78sfABJGxL5k6V/gBkvIKegMA98JDqsqXar0l
zdTFXRj6bdNE7ehVxaWL4JtIB0I6uo3BDIqKNynyqwHEDocpMPm033jsZq47sN7zoTGKEmU+Nsp3
cZ3SOjDQGOdTLTQ2dQANzUvreeozU4pl3odMQC8HmvVLydm03hqmeVbiMinoKcwwOy55DAkxGQHy
nWjaOT1rzl17GwMGwMNt1MBWE4QyhYwyNczJfpm74REzvXqW4RTkl4a2G2+P5FjBUMxCxKE2+kUL
W8I4csvIdhWwxMI8G+c605isOADqTc68q6GONyqETKQF42gMURpu5Bi46TbwpXUOQ3Nm3e8zzQyo
UJnjayAp+7hSGqZQ7nc8VYdCmlESgCRDMY/4WsCEBBuwLPQaLrfrMe/CdtzLTCGHZcYMo6VgUtDs
kFB0uJxrdMFHsy265b3XtAnsD4hOB1gcXn3GDTX12wZyBon0evRuA7NRaJsnM3n24qIhabrv5jMb
B2CwVdoO6r2j1KCv+irWZ7hc3mObrPmVIAuvwpAuYUNUfPVY9q36MBqtF+ymwYubfONhc3MucSxw
j6WyslC2e4mRbFXLZOIYt7Z9LTyBxLptYMdeFwmZuKesm3nyU3wkNzxJnHsHlH16ZF6avrh8ylzQ
MnPsz0Nni/4O12fYHwxi2is8vGFinwWDGMxD5Q9Nc2TmCxk2ZxpGc4C80dp1Xtko42ZyldM9pxUu
pDHyOh8/yWiGy2WMbeUpaSZ52zgCNZORWOaXeEpiEhqLHi9jXTdlv5u51u+RqKt8E4/aXw++RH/w
cN88a7pmRL2J9PlcTWf5Ukzc7nvfRStCO1jQ8ybYkB/ziVUhzoIE2ga9vHNu4ufmE27nCiMmVcy4
s33TPrmkaycbrxJpCYdUDJeJtNqEz02ZYLk7a0RxheWMWHJob1u8GChJcPnPclcNbcrjuCv44zNr
aZ5KDb1zE5tJ9xhadXfGnjX5ZAxV/d5KPJA5/oxXmadcPVymNbwuHEodZZYIpVftUhyjHS5oxuVt
ZpZfhzXRofW7+CsUC/NzT+mnDjOGrQMWPDTIGnBjw2BaavvUGfC+x37wkKW7TfwRPTWRP25Yx58a
nTk5J5sqp1045Il9P5HmPHxAvJz7BL0nfeUf7FSj0TUKegXnF6u/13vTtQXwHVoUdkAkRpH392Y7
Ew4Nlkre1CZp7BoaA2O2YldbZnuT+nlHrnMzaOufvqZAluvCJrOJ3mO77rxePCEocQcAmZD5rLw8
F44KDkuO6n7GzrXLYRD8YgdFl/XDBor3yOshi7fWPS19ztvXcw2mbAW3+qYmmdHjvAWCAMzBwmy1
k0YHlxFDz9ZGIIlgeRquf2gHf7lk//bq6FKB1nMXU0d/i0D9YcsJsWPuEgtU+1R75i7EvxdNdvX8
8xd5vY9eXwTrJIg5jE2s2mg6X1/SrCP6buJhvgE+4UVq9hrBMxgvq8SuDejuz/72b97Q37+WB1SJ
XFxyXNZb6oc3FFtZKzW87k1P0bXtsJ1+asbQvOh1hlLz56/1Zkf8/Y2tWrSAntdxhbn+MT+8mGE1
41JMyqOn4enjzX5F3Vqay1HjMY3KjmBERdW9he7dnDFqC54MxBy7xIFjPyjojZw74tOEG/KRAfJ8
thhK/0p78Hpb+/vfyCQNoftK+XsroxikZCQ6cvGzOqh3/ZAWR2Fk8f7bpfjfCcu/+ML/cFdsH7vH
//NSdTg813SPf/8LxfBjkXKTfv8/T8///v4Tv2sprd+wMHPLgyoJUek4jEu+z1iECViR/CkYFYRB
o2rg2fb7jAU1EJBE20ffiCqcWGe2+u1Kfvz3vwzSMTxSIEiuYr6yZtr5/2TI8vbeoK7H0IIdIrSY
3AjvzfMV+9/Y4sywqUJn/QQrvEU/ZuL++eGK/M138u1j/NvLOA47vBBZHgXp66+JnaLWpN2yN8Bc
2wtyfOVJj91K8pFql/izf/vz12Psz2/8z+wogPu3ZiWiiSDH3bUB/L1+xZjJ0RizR0atzsqh25IT
vwC9wxQMYBdUtsHO3Tebnk55xIXJZLwFA3SWIt4IchRNYd0kEX1id4OzrQzOhDUJ1HZimOuADjbh
qIpwrOWLjobOiA0MaGk2dnAI8a536dYQiQN0ZPKJunCiXBa0+ZtRGT0Mqi61GDBRLfbCAoLv9L5P
G6BcmGXneiAh4wsEL7R6a4ESrqGSJvKIIRpMh70BSW/17C/RSHflOfeaWVc6bvFignWNJtM0QL64
iE29hpLK9zkd7TDlSXjECCZp6JK8cuLP7jx2y0e/sQrWAVML1OPY6ZR/F+muxSFgCnLlgcHAhgQa
wiyjJsIBmuRMZoGLBS1Qkbmml8WbmonXtDDsYcsCxWL0c9g2pPhsTc1Y3d4lEH3wYNowKiYXxUOK
lTkwaGQz/JBoovDl0sWwWQ4KQ98EoHeTs7IfjJCCmTceb8q01uV56VrFJ0gGjXeSjIoph9Vi1Wy8
XbA5D600y/bEETfbzP2xXNVf56zTH6yyq+yTAe4yZQS1MCiDBJKwV2bPHEJKKwP7g7BaNW0AqFX9
Di1+mj0DZCIwwDMN3zxwzQ3KIkobvVexCpMvY0782ktVL6JmM9otFovbrHLK8w5JiLFdKCscwXZH
DMFTzmgz36uUI3Yv7HLOYd3YCzU2fbNjlVepGH2X3UIex+eTmIbyvVoMo8a9Vxlr5K05KBQbELuM
4mJV+fe3CkOkd0kiKIyuGfLaNzpEbl4RazA65zWZWqyuqZno4Iscn98GzpByQOG1jrfQzY+DIPGE
1Xa9T9sw9s69Tjbe9SShXFsRqCNVnxtZHWLoTl23607WzN7YjYairMVuGntP6Z2QKbBBMC+2YqdU
NIVf76We2uU+xGYCt0XngrV7mbce8EQdCIytJR/bO6du7PBKS7In2IsEeXlrpE7aX6GXdawPQrOk
QesTVMbJiJfyOHu0E67HCjOxunwtmUUKrAL4XlFdgTgt00vI/gxjF2cGedZMPvKLy0GKkQq30Kzs
wGjQbhYHKElqPjVwUryzzOuW+QqkEbOyHg6rtR3bfujZ88plIapjaeiLrUOqqQGPylKevg8b3Jw3
7L9jwhaWUFfDLStEUcBfNJqaOQqdav5Qu1nZ4SgH7niXgciEMdLALiCUo3do4fjGe8wA+yjBtd8s
78dhcluMN20/yXq4FaUwtLqdw47QiCueWbWOI80mvuiBd4bV1J83TI108LRQ6rvLqbLZ8n3osVka
8y2cGaE2Q+ow4PNqjcCEYZgvs10DzxbLdh1qBmF+5mWrSAnUhNqM8KW9aLDU6JSbmkdpeE3llrKa
nLn5QtIRSqYFZK+ZEtGL4Si5x8of64PPANKEhZcZGQVLZRg7p+2CGBuiS9sIYx4Yvc6MdObqmL06
eTw4rDsjNxoXzUbqF5RmfizO8k7pc/iFkGpzwcfB4p50Gwb0wsb2PeN0NuCOYF8PxbF2Mjng8tTr
YnaDZVbo7F5iYdLh+TCHA3v7sAr0GAM1LOMEmsIIo6r/RWvw+rjkVAkc3+YQRwRL549h8fWpQr/c
dygFAff37M53ZdkzWGPIkn76+fn1t6/DBsb2OCuRBL8pKzn3zQ4XO6T1XAE2UIUabjN8Of/oWP79
kERTSfHPaem/DVXzM4glcLtZlwPj904EsSBAImdDu/pCJEx+v9eIKLjlS/03ZcB66L46lFENWiz5
EDJjeFuTvV5Vy3Htk9bjQVdz1pniklYA9ha0JPg4rHaLdsrc1GI2H/NYjb/45F53BesnZ1ITrGpi
h6vnvc3FrM2ZkQeUW3hNcbFDkVHsQcuYe3Cy4/affni8ScwxNtswDmj7Tf/IYe2Wg8tLWZ2GkZmA
D4170rh//ip/vZbrG6HBEfhxfJqq19eyn2eQ2c6SbNbYIcb9k+LNEITwWYiugryvOeVIHjoOTlH+
b6lPNb8W7qvI9M9e8y+V/kG/VI/Pryr99Qf+sJwg4fcpovFAfa/ZKXJ/l/B7rFNNtPOU9AyFENLz
Yf5R6tuo+yn+Q5ZxuFSoyP4s9b91Ad/2n5B2Ydn9Mwn/6y8A0bO25zBH4U9cxyhoUl/fLzMNANq9
JgMIjAi1pb7bGdYaIDd1/i++AKvt4Ifv+ffX4s/FBUZhzsPyzWtZdZlYU9FmW4QvxiVYbXAasfC2
YTs/sARjUgs9j8rQ3s+jVO+KlCzVSs5qG8zTgPqAxVPeNYeRbeI5NYzYeaRn7DHW94exrOGd19lW
5TwOZ4qNbUWYEmWOECDgkc55qH4iiuTlsio65+aHD/yXT7Bv72yNnl9HNatXQKyznB/6fb+SXpjH
vPxiWDxB2FnjgWjrnQ0NClUl+puiD4m960v3F8/O10fCH6+MLXa9xVYz/utX9tAnd2FcZVvLquTO
Hcpqu7Am+sWJYK968f88or+9jIvd2OceWS0fbyc19RhCQEWGvCWaB68uwhS1y/uE6LawQtdearTw
NrlnYOMsGX/pYkLGiEllxJIRMoM53bv1QV4zq7QPqiyhNrMEc74mY5DeTOHSkTa0UjIB1Nfo6DKs
xudTYGUPmZ78LQrtGvY58bjnuD27Uz+60/eT9b9jTPE/14rk8Oj5rx9jH1jgvppWrP/8+0PMwjXn
obQILbI88bq5fypCDPM3S1imRaGA0dHkaeLy6PvjIWZhf6ci4sZZjz2O+D8fYt5v2Nwcz+R/Hj4R
jt5/Mq7gmfXq/vRtmnpOPUwgAcMUft+bL6AyiR70s6+kaQvvUJHJdOFnlZgvSZdkA6RJ9VoeFUSv
K9BloXWRtBPcxjENE0IMrfIrwU/ANZ3Ci5FqT/HHjKXiQzLm6q6GWW7ubLt35MZ0GwcNnTTtaufh
Hn2sDbsBLT4aJFOYdsLQIATBAbbTHfprRf+/sItMOrLCAn9l5AhRv3MKFFZHu9F8g2bWayRDAhT9
UsUzRmeEZQQZ6XYIEYpkJBpcekGenpBlluaW7sNr7iqwRyFpM9Ly7shByPOdsowAw18+wngu6nza
rargJouqWlnOzh/VHLJtSIz+BMd5UIeM2Ye1nyAVZe9bobSIOomiIAbM512YUpaXBF3mep/5NQCZ
HE4ZU2DQg0/sGYECBzAv+43M6/y65oQ6jIgq0neDBRcFiW5soYlgU+yUy35M9TBfa/CoycZF0qNh
rSwDrpCeYLnN3ORufDGnqsKM2/j9hwJnPKkSNsuh/YK6t2U8QJBM+1zHbFMA8HiEDraTe5VW0DRR
jiYp0wwaa9nf+DhGnkOZxmglxFh9pdiR58DZWVJlWoy7plMEDzUkfNZ7ha6B5OpSPos4RmOLNqbN
WWMIYARmWVjBHv0cyrqxyvRtkHNGH4DMDfNWE23u0EwhI2QTHS7JKYzdhXzULMPCv7DJhY5DxgOS
ctiMkTvH8usKqSZVM++4C/RcxAwQ2LNPGy8LMxwAzdI8t6wVksPIRpV4p45tEROoxKcQNltW/+Q7
hndQX+EhYZaAdpuVM/S7TI7eVqom/tzSBSC6LgDOcUqcp+FUqQPfSGT+Vdznt80AwmfT5oLElBGl
I8tO12cDCGHqE0vCtj5flxdJNDAemmDAjv6d5/REro6zT9ZY3DEDjBwty2foUi0bh4VdxJYhwaTo
ybVEa+Qp7wqJUvqypEHmRyAi6hsmOylBmu1SPxWBHM9lkoT5LkZKAJW9dLsWPmxRfZ5cu3vKJI1e
VCel/2IPGFNOM/LAJxkiBZlR+bOF9FlJR+QsrPvuZCVdD8qbNetjmuRNRhS8QxqBJ09DLuEoMc/L
svMxTRPk4i6CCaJ6K8SdlSv6bThlKJszpxvhQ8PWQUCFtqY0E0Q3vTFN2LvRaSIY7kxjA0qFT7UB
ufdAxhek3a4DNz8BZiAbkmbziaiCUmApD7pthsqLJtkv/fgYIN8swWbgKY+C1A4ZAFkZf2pn2N6t
kwmoFd6iuieEMWGz8wVM3j1JEPoQTkNCPhfhf+4hGE1tR3NoWm0Ux12ClrTrjDvwaBhlRpj3L4Xp
k8CHqlTqi4VzH8GQ5YD4ZCxQ3iy9kVyKQuFGZ5OUvUwkW94lBPPBzua+h6TASfxeIorpkbPM3mHJ
wE1EEASLx75PmgfumIk4C+YW9bHiiUKfLWN1BquYka0zSe+OjLoGV0IdrKwkt/LW1WhlnIshdl/G
b2NjdDreRQ1LFj1tUSjifdqEQoWthm6P/kK0BdGFw9DzQNXiULFRH7YO+WyHgn05bL16Vax+O9b+
O876/2kpUauh/CcnPJJkgndeH/L8xO+HvPXb2u8j7RRrP/yt5fjeqKxOY4sJfWDSufqsXv884R3+
03quE1+PGdLkmP/zhHdMBKEhpQI/ykG/+pP/gerzzTIU3SioHEBQJstzFiBvNZ/ZJBjTz2TvUW2U
D0U2JmeLSMNtAo32djRAf896md75lQnNwdDt4Yfr9Df1/esuCQEy74D3QpPEltc1V93rj/W9mB1c
PQWTtL7xrKu6Wnpom/F0y7NR/6Kg/8tLIYlYZbfApJmHOCY1048vVRqxgHyMH8qpsuID2HMvqot+
JTwV4S/e1V8uqvAC3hXbXQYSgfl2VuCAj8f7EfK4dEG6dxDuDFQXAyrQhPELZ7BVfPAYp1r0WEn4
0o7t7Jx+fmGt1/3LKu3Gqs49B0Es4MZbq8cf326b9pKnHF7KJR6y+jiGI30gfP3e3QZLCm7NapTe
a3qJsxZt3L0rhQ0418nVRyqpLtsbjb88e8j5bCh3WpW/6Hz++vfRpzKsAXbm0l+ZbwrLlMQRksVQ
jFT+0l6SyzucGWVTnv38MqwEiR/6q/UysOw3uXkZ7KGdenuDNX2mwsZK8k1uVGkM1meCje8MS83F
0LZ5708yvS57o2UJVZXjcmAFQCI2NjPxPJaxTm5S8kBumqbCFdtw5JPpJ1NSGvoyM28zgjzHqOdX
A+2pC3+/LLK9YozbEcI+Ql496HyGyTQnzkCuL+fpl5+/P+/N22MziYTZ9Rhd8nhh//76U6ZjLme+
ZEBpwSDvvdwM9tA8gXXP5Yj/NBnf/fz13i7g7XUVSknphiYv6KyYg1e3FaVDPwb1Atg+MQ8ILmE3
QRxdORfIsh4CQER14FIJt5uwFvejSYwUk+oqwD3oVcyKuYgtiuKf/1U8DF99yN/+KA+7JDQ7k6i9
N08RgmRNar+53GCjSG8VT7JdGc8vS5sHrHnITirQfkc/f82396+NTn+dF3MJeHxTKry+EAv4XZIv
mNqHnOIn1LD5HvLjr2CAf/cqzIl5IcBArFXfvAqk+KDNbHZ3TaHw942dE8Ve6/3i+v3dq3AKAOhD
/UNj+WbMPk/Ci4dqfRV0difL7bBMhZSy//iKccZhLrcwxwnOu9dXrAmr0oDDylcxbR5L4YwPVqPF
8y9eZO19X98MPuoaHxETNhtsPN8ejD+MjCbLa7Ehu180WRTVxkxGF3gsJnD14hHvGw3KlJ9aSTrt
UQqx5t3lCwYZaQ3AaZuR1LIrdg61feWmqcg2vZn79dW3uvrYetkso4nU4ebUYQYMIlguHS3C1NJ2
pS0BrjclFvLiHLdT4FxIW/KzokeVeZbELpnFDkR4IsDaOOuPWKGqfFvphLLSTypBJD3S681SKLPc
xn1Cxjkjt/DQVCk6yoEPpAHV6g6YpWU2PXWulWdb3Y1kBS2ElEi+WGqU12qQznGa9VR8QjbHjKir
faO9KBJMje97hwj3u7hO4N3gD+iWHfMn/SWcDEPutS6XIDJBPZVHPy3QoeV4yAdEbuYoNo1vE41M
FpSCfzm0c7nH9RDIwywW/clUiL23Pf7ZDlGscq+rRufmjuVZ0J/FixoWTMVgF7ddgUD3UqiWBKDR
nmqyH1Lht1vBVuRD4C09AQFuEpK9M6NRY3Y1x2NEOEnQHOwO7ds2rlEU4n5oDI5vxLoWRqyil1E7
WM6Ret7URMYzATsFluD65C2LuyCH/bPBPGA+kNFW09ingq29yl2j2RPsTeMk1XoF3aIsut3sufKm
myaOPNau7tWM3o6FNZd07Yi6oF0bRsLlF0J07qdZ5S96dFCpsf0jjKXmr7/Tg+YmYLH23urYGV/z
y3SCN9byyp0mmmo6AAdU846Od/mU2+lsXk41+NOdNVUmUvp5qvazKKv4ZLc8hM+AAXYjXgwAmu+M
oW303mLZnG5dwmcaCoze+GxpdAo7QzUklCi62vvAGcqnOEU6u6EmTdPLGR0n4vfMm7Irq16ae4Ty
RbAtsXemRwxuiIFbs2yeB6eBTR7a6XBMLcIDtyysF1KU26I94aOtMi68W00R99IMmV4YmHyGgO4s
GnCkwR53St1RNrqOE8GxcZ7YOAUw0TvE1pupNJJ+n/iTVZwrKwfh4GdjdjYaff7UQFgdCbyXFi5c
j7ClzeQ3Hfb3moyVKK5aDumUndbj7OPeIRCZic8OaYn9FEw5BMLWrNH/63Iy8B2YZXdVYvn2T8rB
P3+Wxc08vHOL0OWbYo6VzVDcjm38TRrwq5kVFjnyQ+jHe8TPXrqTFUbdyHVzfDI24JPuygVxNR2q
uV/8d/3Q2vcexh/1DqWLjO+sDhXAmYFY/CRLsowI0xnSJirboQKKnE9EqKUsgBXQA2O6xwMAmp3I
XnAJ8eRbw74N2+phDtPxxgFUbEuk1H7Q7ci6dztmDLGb7UXbed5ODZDKo6ae8+WQ5EroiJjmrjjY
Se6Cz0ANi3nSHHznGFQ9rp1wDtQplW1eXWCJniiBeGaCJQ+SVmA5lEAVpoWwmx2w6YCNd8s+mkRA
cigX0i3/L3tnsiSnsmXtd6k5ZTjgNFMg2szIPlMpTbBUR993Dk//f0jXqtQck+zYP63JGdxrSiII
cPe991rfwphL3Ch4BkK8gMCU1npnuMSxg9Rprc96hifzYKklTfZ2phIMM3WNJTjKm8+pOTgXAzNC
vcNdwj48Km+DeXg91PHMba5sLApPfKToEmU9wTFVXRkRSoaiN0NVoFZOyeTjtc06eG8TNfBjanbW
SXM7nCG2XliXvHGq2W9JUGYKUTV5HKYF2ZsgOBrvbCRF3V1sTjOA8BOzM0+G3kSPeLz5xlNpxnS1
RnGjWavTniCPLHOAJKbXQ4YQI6CNwlub0JTN3N5NESZLEmQaKybYY/aw2pLsRHPe7tu3TrrLlV4K
milWTZ5qME1JgXW+9Opdw2p1YOwKbraoErPdpyTBjwGyhTJAN040oLOK2xXQA4W7JvsZuAT7mh8b
ssT8Yokz72ZpXtsQLq+qdt4iIKTX3BclwaT7pupo08XlDCJzdYwCc0om4jTM3Iw0eKiW2lfehf51
sYT9VjdI4P15bU0AZSVKhGCi50EXJ8F/5DvwkiZ/VvGS09HRKAcbGxcDJmxE7CQHOfKDZ+UCsGdC
T40wtwmCL0E8TD61uNTulkmrQZ/MZOwFTLX7T1Y199Eea2wqfG1N3DHo05IIT0DAs7EbTDN+zdic
qrMVG4kIJCnh6HJqW7uNI/gCYTku9SP0D2bXhColPDjFmD7lg3KfPdVEX8uRLh+emdbQr6mmlOub
+ZJWhzVp4q+9OyXWiVyC8mXhBIcbKu7lGCaKAS20/8h0fOIfXJchWdfRyY6QyPFS4wTEMnBHz23m
xBhNxnOBXwwHpF6679GANPdSK6rnOu8tQchYYpAcphtNG0gSzaZQRvay7MCKme6902SFImRXWflh
mZdOO2w3hB65U8/npG+9KUxAcxOghyfkUzkRX+mDpW1zdk+NcRqrOqyPBsgG4iEE8JE92NgAp5LU
c/QSLCOgcXTtaHLqZ5saeXxN8ugdxC4DLo2n1Uu3X3VCcXVjraJKQ8ZoJOkRTdjhmyg6eI17JthO
fEezrVKPGl1m/FFMvgfnXPO/YZRZRLxg8aqchbfMKOwYb79y1Oie2r6WdAZqYqtYZZfe/DomlsBm
08b4RHd9nsLaDr8d7P6vufRfaAp+OOP+NgV/eqvWt+rX7hL/5Ht3CVkrjQ2CX0DGbZzEDWr8vbtk
eP9tGjhmYB6K7ynk/9NeYrqEGR6dP20puKMMmlz+4P9IXhlL2ZsHWCKSNb9h7v5Fh+nn4sLdVCC2
4TALF3R6POvX4oKuvhEPGqnBYxxlapeRLXIEM6fivzRdfq70t+s4YivxPUffgJLOL6US58WlxZCV
ET/BlMUnE2L8ZK1r/Q7H4L+WnHAtlEmUgKwfG7b151ImNzhstfUM01ghYBtLsqDJ7Suuf/id/6E5
9nNx//0b0ZajtHekqUO1/vkqSU+wFZNBvhFnnHvZt4jdOZYlt7nLOoeClkLhz1f87R5uTUUeGB4M
xorfHeI/1E65YfVu29GUySwWd79IU0XgRGal3NRYHf//LvbLTWz1ZZ0XcwNcC3QIh4LDwnMem8Qe
cFBt/9L9++0pZMC+cbhpMnrfyulf7uWg69VI8eSbTavdZ5wcwniW/67HyC/GVUziENCl2CbdzO3+
/nD/iL+yByPh9OxC5brKOQPRAEI83COZ/lf9h/9carsWYiRaxBtV9adLUaCNC+50n/pRnCRfJuCF
nv/yUv3TbaNe11ksAO0Co/z5KkU5gplZFhhkjUUwy8isT3AW/UuXDhzxjzX79y8jYSfSNt0G4g6L
0Y9fxtCoHsgIJ34pxuQXIjqkgOYmNslwoORlZuisw0SbEDb4GxCdbLnOUeSKgyLAJfNLCuDuiSR0
ypSq99pqj6MvoiQnpuyyVAJGjhiiEa8iBqw4gPxm48vCAA6Ro61RkkQEamt+N4v460zEH0kn5loz
aJwy741kIjhEa2US3l3Jsn/wMr1tT2lKznVYjbXzPmaEPv6lPbp94//VhXy/IzyoOj8wPXJvcyT8
eEdYDWJiXC3qsCXnpCKR5mKRrIv7uhvyB3tyNPKqRrHvlS6B1Wmp9698St8+AEoi2sc6faHtAfv5
Awz9hL2F3gmieBLHjZkSWDehvv3rNYBkiE2lSDuReccvSxwCYG1ywKXQ/x+XwJgMecV4cAo5Ctmf
/nyp31bTremE1oYeFL3L32xfRIQMKKwpYywyiz47amKeXEkTQA3Gv/SxkpEh/1XH69s9tHTeTpPW
LIMW+cs91BqV1iSoFL4go9YfEZzv0fwvf9kmfn1HDR11EnBly5UbPvxXJCWhcV1qimh7RzWRhySR
9lTBzjy5f9kdfr8QhiZ2hW1Dou35q0q2y+msJVqG8VLYyVmsUmB56NXjn3+nf7rK9wODa4K5sbbf
8Yc1tCYQJ0k0fL2up0yyERokdC6D+H99FQNZDT8MVzF5An++SjkLlAwGethltsurGvezT1KS9pd2
+fYD//gWM8CDoioRjiIj4z+/LNKZl45tnNKG9Pq1uU9Jkws1EHufRfnZ2AqrKjF2f/5e0v7t/rEF
Ib5lq9sua38TC/5w/yplx3KmMsVn09Ek63VSynHgVKQFurhhq5OLYu4dGDhs7cB4S1og3wo5ut3t
YS2b0fKFXhjFMWH7GncTTTU3bO3YxbretSMRcLRu3V1POCJmmrFcPpKaM6NFI3ENR3vd5V/Xdi6g
bNtDZ4QufvVsb5trRsC2OcDls/UqLs5QrZDJmw3SeF+Yq4vpIzOQEpBp2QSA9yxyjkxzfpSesj7E
/WZPH9H2wiWMIzQbCtLEkWxg2/TroaNthIGD+MiCedWXBYn9SvifQQRgNM9I3JbGMYvAE2Qe+QgR
wJYRF8GAvYmK5LVw6W/thIcriRZA29TwB0VHujf5x4regUBzjpED27HXmSI/k+CLmaWo2Mc+FLSb
86CeXNTAtH5li/ogSfZYyjv94q4WoPkGMdKzpyPB97NhtmIKtZo6kPxnUWFLCuPKHtez7qGN8VuJ
1OEd7DXqcxUp1lyQdGkTpIuQzQGO51wT7Kxm+iZlXwYbszQN7GnBoOH3c+X22FZd7I9RA3eBHv6k
nGNMJB80haYyP5k8BEWouZP9kaZnMr9g74/enHqiT4T2H9O8STeD3G9IchBPsWxDjmufpjGztI+N
ra9PFjOhNBj61i2PtS3mx9iVUwxNasYtjFCpXHfYzlvtuXUr7EeulorXwe6TD3TGoBY0ntG8b2Mm
cSAwB6ePwwxEZY5XJ2+SoK2cnhRVo5wJsgJLQIxjRjMsCYx2bM0zgqmJLtioTeRGkqr6wcnLwdph
cY2SfVZQGhzGtTGXvWYXqMHbfjI14JIxDbyyX6PF1+g0GgcLsJHhe7iNPmh0kEe/smnkIsSKec69
3DQfSJlObZpUdjt8tlIQR1d9GZnayZVtimZFL8gc0zwcA/scvs0d911k7ww2Of1TV0TF8LyQ/9wf
RxoTWOGRiZB1Fy3OK6IVYHQombLHUlvSjR/fcGMrr2inUwmMzPKzcor1vdTn3AzaJccYmPVp43y1
S70EzNObVvaJOYPSbhAfZQ42LzpsZ6QuA/nK4xgLIu/tqflIe7Ek2LXqxrX1QDQk61HyxjefsZYT
t8ZxsbNDOpkKap0N+PF+YT4MGI8RDX553O+STlNC0yQXhCbDBbXQtyctkVphu5TtM1hXqw0lwabV
Fcoal266Ryb8Tpqp5frdFHMGrkFZlhdmNUZ/SdI0L6sd4vo5tg69Wc62DHsKWjCc5FjTsYP3USg6
4kjfqpA7nednjwDtLIwp9Xp8+2v9YZli41SSzTXeseQk/d7AjZ4sPhmJEkqEm0Wye49KfxyGL106
UshA7ZWZrJ2dsr3YzY9JV6Vr/gIDSTDJmRVxOlOR1b4gGHKtieEDpRN7uxWb9gwO2OgwQl0B6cOR
o4q1eIu4rS7ewW5Uu6YxvCdimvFMxemotqHr0L4oF/gla6+KJfods6j29VxMwp8tuwMDsJmOAosy
AfCcZgpwArLjpOolnYMzSWj6HCCvlsZRGzzZkVxT2OPneUXhFphTO/ZXwxag6xMVb6KPU1McXayY
cyqhMCnp6Q0qSdJl1w1SA6ZFt47kJ+vpTp/67EZTNVu2NGc577IhxsEF1xaqQFu79JyM2fTuCium
7dkOgk+fcWohhbYHpDco6c4Puh1TxqDVa9XBlhEz3tGw8K8zAmlVYDeNfk9y8hqdm2qOCGkjFOEu
s4vyloqcNAQ5RekjfwPCxwzohZFQl/b5Vc2ojKpi6Yl5d017dok0chNxWnuSJ/eIMt1H7pRRIvee
y1c8+04UiNouvgxti4+zmg065MUaeWnAokPGvVm70Wb7XkZoHT1nCBObIdzNSWs+asZINN7A2OTJ
FNkw7lU6tfppEKKtCQbTpos2R5VxGPo0JoCTLNLtZSnJdnRYVV4GZ9CbkJa08aQYLVRhIyZkbF0b
U0r0pW2J3bqs9lvD1tkgfTOI7Ew0o/5Q1gPxlXgQ25PXkj/tGz2VEAaskdXaEWJ90Tbf8t4YoA4G
qT3MV7wcsvUzvWouVsb8xu9GfUvSBH4og0RvYwAGDdTLQHVlz5ccZPw8Zj2YphK9RhvoqraSLyTc
T90zH1PWp66EuMMDpGXydU0Wu7kizskZibiDKBiAdmyL3diNsHfGzev2weKfjSEDBac5iV7MMZgN
d51Dzx4tBqnJgKAua3UjfqTRSS4ROHaCAp2OkKMA10+uX/pcY7gHJQhMFzOgqecBzY367BZVTZR3
w6BpVxstPgOPjoq+XxPgPqclg6JyXeV40K5cFp50pwwClnc14jr5QRpokYFxTDKfT2XHnrxHq7ek
LyMm2ghBqsF/Z6yH0Q0UDeKwISxXnX7t9U6LGhcFX+/eyxj1y8coqe2OlOdoRJ5g5rJkJAztxK9Z
mNPj2gv6n2iVDcPXWFvE0fPa5LnL46jlV7XnJVh7N6p3QBQ1AuWQYJJVRYYCS+qcANeCoDPGfmvZ
8Ma0tJP9OUOoB3RqMDxa/WOKnZe5RsWGytnJfEp1cyTVkBEgL3hB7U8ooeUhINJwrwalIUfjlM26
y93V8hmgXTLPYOtM1tC0pRrcVXbOHkaRjMWroAM8nYGKsNynikPZkmhyDQgNnsHD0f+76VJJDiQ9
ZdUxAmLfOozEoacMtR3svCyzLgrLJH4mmqfjmWSliK5c0+kA7wOzwa6oI5gG+9t76Dpsg7EajSKk
sKKMrFDgvSRYSsz4N81ewnzCXpzummXc7m/Rai9lufKOuEWBHy6TxTf2Voy9u0g1ebC6ob02Yy1C
65mAUdkRsbVl+DDRfhn7SbuFquTaoeF1NqhxCzmqbBn7opi1I303RUaE2CeiaaC+wrSRQJJ1e3pS
iVLaQQdRXARa4i6LP8Wy63YzR793JkO2Tyn+i+o6b0ZW+VUnMDYgW0ktZ3MGjY1CiKjL2p7rEUtv
WvUBGn3c67JIyGgdm01P3BVJ5SMFRfHVq1R/zUZH20KQJbgKT3VGudeqkVFDBLoOCypRB6cYKiNC
0Y40o7DoHIp6pyxQxfcwjKU/9OgH/RrWNRcC2fRUAPf5aDnRnB3aGM/mgdhWpQc1U0Cik6RmOzvi
TRRDiIq+zt6Op965kVXGHihyVezMMc2x2hdGeyYkNhn92qzFkz3UTYw8La/epsGpuD+D8r5txCCL
c1T1Bt/HolnXdThxfWoCohXoxpifx7ZDnVuh4sNrkpTC9IkvbV4B7WJTt4uV5Nm0yr0lSEmpzxlz
wA2mwkjYiij/c4dAB7e/H00e8tCYRuDTbpUIwDs9YWv+xDMJV9nurZdm1GNM5HZWXE3UNsRM941e
+IM1qQqQc7rc/7mUMn/tGFBI4aWgOATlgZbE/aVG1CWHU7FCvSE4eSnPFi9Hgj4iipbrOu4ie58m
g+YdmPlaa+ikc5uiR1+XuxVyImf5HK3LfiFtZwkJxVuRHauSNCzLbob6rkCzVj1YU89EB321XPcu
0CrjFMNWez/UWjXtoBGm0T2ldpwSZlvB5jPBAL3Ho504T2J1zJMcKtsJ3bGJXywjUy/ZSsjW7Zar
rB8wGsT2QYuwMvs0kmzc7d08Tu//fI9+v0XSIE0RN6u3+c5+lYMlbdJEcSUrn/BvLMf2Gh2J+TJy
XyKPey6sZXz68wW3ivmnipp2uAs3x3Hw7xnmNu34sTswLZmj5wvDMAQ8xadV6xiU0v7DubsOfwMT
/cO10Fyh7wLcwAWtX5pTuW1OuIIBBspOt3ZIAN19gcDvtNowpP/8tX4v2oEluPgEEWrSbv1mE/uh
aPeqKO1liaEhcptXL82Xy+Km3V/u3e8XsTEIfpsTbVMfZ/v/f7gI9pSytSfolmUyZl/LzEjuurKZ
T//2q/CykLSqb+8MxrlffiHS7SltKHL8xCumo0ixnggwIIc/X0X8/uNsf5+WCilhxpaV9POXQTSd
e7LvGsSc5E7uehrIiiOisGGlYaiGSj3qfXsXpWI1nnMETji6KeVWIOsCbbyxLJZxzc4E4IJ83cU5
JSLOnQAxgfLCP3/Wf7rv6NFceoCM1FCA//xRTa/RLIpp7rszPJi4ik69Vjt/mab840UM6DL0Uemk
/9oFFKTuGUOz0M3sKUM41zYkvi9NA43uz9/mtxsPV4Z9bUttY+CGb+3nb5NvKLkOiIWv2cOwBxs7
5H7aulpAZEBb/6VN9/vFGG5uo7ZtBKEzTv/5YgnGzopjCwHs5trt1gLVTDG6L51R63/5kX5r1bF+
WRvhR0dFq9Pw/vlKhtU5KSOpERB7PPrwQOcTu1l2m4LFvaBE8Pxh9PR/+9pviybqVbrs2wjnV3Vy
jAbAgAfERcsmCmHa1XvD4mn+9ov93+j8v4zt6fuDL+MtY3nph1+I3Ns/+j48d+R/Q0D2bNZc1MNs
KDx/34fnNnnA9LJoqvPCIsD1eN/+4760xH/zfDAxR12+Uby3rMP/jM5NAuKo1rYMpW9Bnvq/cl9u
b9L/7nUEG1t8ANTWxK3h0qCV+/MjCeHRLZrV9A5EkzOujKbmeej7mfgD07k4o2ZcD1kr7r16bPY/
3Ka779f4MbGbqe/Pbx4Xd3BJCAhVhkF33PrVmAxsViedSIkDWQk5y3jfPPOdqRbJnYvEPtJX2kXS
IfjDRp2C26uJrtiXq51al+JT37lVWI+6eT9SMXLy8ZwXoMLxI9NZWm5UqCZNaZngrzRSgncB4Bxn
w5zuXeiUlT9KueWbDUAx9tWqpjuBEepjxJk3zIq0mYJYRdeNiwx9JO7AF5udrky6j7alhqMqY3OP
vMF9g+vXAq0cZiH2AJZLYh5g7ISjKpEceuidQddiT3WRxvgT+6+PJi59nIbIRDZOntdAIMZwGuJS
dMh44q4Oe0YG9xaoGAYsXnFNElB8oTxCvTZMm0InN5pbM1MAXouxaT9589o85virrXAUbfKpzivv
tc3iaucUyxC6HHGJ+thaMcSfW2O8U1E+ibCBTvCszVP/ahUzoUs5MQp9AESuL/040snP2GI06JOU
KJy6FMrtYngwYwhm3TlL6V5cpignB5nxbsJ/c0ToljBEMQfiPhbtiMM0u1vcvD5EoKT3pa5nX91m
1nbVmEQ3bpR1po8ua7yWo2NcjMGkRaELdRFe1DwVTqrt51Xvjrg18ztcDykq26naE9oBwWqe1ftB
poXu05wq6SKr4nWNoLwu+mhdpime9gtRQy/WiPvFpHf8jKVdC5t0jbH46TTJlcj0fWpJRIZ517Sf
PXuWtxEFYcjzMwWNFpOQs25RxYU2kr2Q6d1ZYwe5aca+PqDLU5yIjWGfNmn/NhAD1ozdjad3O2Hh
hcTjgefOVP3JBvN6PzQGKG3RqrBkMEw/M/7MeqGdISzhVFgFTNxKH64qrSSEuaEHnFWFeAEZ0Puy
ZrqPvm0KsgLrVG4Nzj1OmuUr9syUhDz0aI8Nclmm/+kyBnlqAXgXy3S9uhJVdAUi5T1MzZX4FhfE
Tjp4dCtNiSbbRFa1L6u4OfXrcgLj9mkwp+i6ixlN8GJ8bHnBfbtcyI4yG4fA3YSCTFvupK25X0x3
uJC2EwwCAaKc1J4Ue20n+7i9xX2xa8Bo+RG2mLuZ2I7QVpW8apXYidjuDkkSnYdYPDS9xcyhxP5T
W6dRRbumbsbrzOvLPZF6UPE1XA8YNcXSTu9mQ5wjz6D1jYDY1OMvmniEKXuzOsSP41ogMCm5V0X6
Ug/LU2d35yg1n4C4PuZp+WAk7TEbJZOhMnSz+WCP6YXMFcpjBVI6Y+ZSDrxMHDp2Ztw9Mcp6o4v/
0jngnB3efZRxkjadOBTR8+LJUObTx8S0npLc+LDQg7nYml3fauQGEjA0mHe9kX1eKKi2nCN1g5P8
mmLiTGeQilYcrTnx1+4LuSdQtizt3HDUgskWh+3a4y8u+ieoDDsWqMAkoRPqBF1Wq3GvhxQ1qJZ1
T9ZSXNceNDJd7UAtU+DKo86ciYR0n5uagJZOBnMXreanwrazQGvs4TKaSXIq6jI/Vm71ZNGGOHcA
eY9DkrWfzGRzmZZxvldCwm5bbjm9vmpZ4n4hJk472p08U6Y+zejod7oc6kchp50Be+6doVp8z5MX
mDSw2iI5T+XKjObdXA/DwRbjrobVHeSsn7TqgrX5IIF/+4sZB3GefamM9iErzQbqHqv9YN8sZE7u
VgDe1HbPVMtPiXuTpMlTZiIPKvPqc5Tz91XLiK4xosvgcIrC+hZgGHogn4sxS3lIdQLBWovGEmLp
ArjemOgf6LsjkNcvdNX9xZ2u56HQLpM9Tzs87OSEilB17hGad7PXlUP8edI/DKvCFgzwq6/7nWEn
u1oben+meahZ6aXt5A63QcAG2gaOR9dvbNcbg5VqzjBQr+4IDc3ZNNasbHb6Gqf2q9HQZ/X4rdLO
fJcN7i71qvsxKW/zTtwL5Kah7mZncoJw9Wnedabh7C4jkgnbBtZ7rLC4Z+ltZmq3vNSPGoOs1OGv
xTaYhNQ7IaQnwKqi88NeHvSrUe6GSd6ipgX81jS38zRdQyt838zVTeTKYIjiN8BkeMWVCqLEcw6L
nl6tbk+umtcfDF1eKFroMXb2QzyOV0XU3FTYN8ZMe5GA9cXMuDYh5ikpp/uczcIWdRHqzrJj2Kv7
MQ6JOZ4nf1g9X2+MUEAJK6JhVyl1HOSzscUXF5qDulyN3g7aCpPQ2IuOg+iuVSkvMFizg4WnRrOT
UBFIQNiPcq4iTBoBPJl8l7DAXwvQZEGG6SU0KvWUNATq5Dr1iV8benVX1YN6Wl1bO1e29VBIZlFe
SWt3qLjaij44JKkh5qGnY8kK7PF862yDDg8rCbLHbCWgkcFwFCgOGudUr5YDBmd4+eOCxPitme0s
XLBM+1BxwHN7mGHaNMqvUle7OPGi8eAwperTrNpPeRtvbLy4o0Wt1rfJGR+iunwRg327mqX5ohi6
uddL5D7j7A9yt9hPs0Nfyjm7FneqkLvey/YlTGW/zNQF9w+zIKK/aJJZ/Ey9lt6V+vZOo8GFlmHF
RQik7cXRnGdraYN1yt3As7L3BmNZVr8k30swmb5DIOMt9W3iz2b/wbGJLVRk8NGfDpbOPscrO9Iq
jo4YXtw28ngQs7exW1m1DHc/9Mz7BP1Ix2F2mM4kcXRyYuFsrM9T5TzXS2H5jWymsG+KjzQdA2/Q
hjAtM4j1gzrRXYl5oFqOW3HxODJ7azT7WLXpXZ83j+RJPBd9ehVpVrA4qLCS6k45sripukdK7yNh
ZiEqeA4sCI6T6mlhiOsTo1fzpHiHBKNxTnQk+1h7ztBo+HUkOd427zdG/xTVJ6PT9/k8QKSb9Fc6
t7iR6vOSD1+zqLl4Q3smsnMbG7xXWfrQaOBFGxeIs5QHXEgPZl00QTK3VpA06YcEZT/zyMnybc05
x85yJUaCqcqZtWrgyV+0MjrUun5siQsjM4C8CD0JV6WApKWhV5cyUE513auoI9wP+kjDg+pb84kG
artroVRk7si8kBXMbvH9Qv1b/Vbr7gyr+tjpEOgXkmAOuIzGUMta228WZe4G9Rh3mxGFaRkXtPd0
8q5yJPTpaBsvzD0NgD3pQzYNRBq6c3PEX8WnJlVg6udNkzUdJx15qJ621t4qa87NK/kxIJ/jQy2y
ZyXbKrSLbk9o1G6WIK77Dc0I9SPIDNEz1ECMoPfCOKal2JgT2JfKJXkdBFqDojijdr8H2shgkxXF
Hwfng9cRlNmpJLQXs/DjhpmbxvECqUfa7qE4cZPT+CM4OUnnl5USVs3Oa1s9oJv30o/FfbSuF2HJ
Oayx8ATwMLn3bfRFNTLUyuWe3J/ObzpHOxRatq8WgxusWBNJKmVtSpbqtezT9DybHMB5tq6EXHoG
CXF8jGP3FKWM26au2xNrRmQaEguAVl8FtIstQfMl18a7xjFekAQdySwKIgJ+1GhAzNweShv2OAMV
xE2ec6sK5lV1kp/g1jKrk/pFk7a7N8vmg0Hj0adT4QV6hy6yLkhHQXwA0bG0RqxKbsyT3N2vQ/qS
DckR5s8lTpnY2C2Z8CWLrvOujfSWpW0yDwl0nLCo9WOv8mdnJQDTbNQuxxDA2Wp4sYvlYhlYXOz1
WDjTO5uIsrKUd8boHdNWPc9qi7nRDvUgPy/2VRz32R5rnuVP83q1TopoBf1Lix0ijJN0O5tdGdHw
3uw55nhrebWamJd76QGcb6cjvbD+rRmjndPxGaYWx9LYLR+qFsbXnK1vfNY3d45frV6/ab8BQGoL
3zGZk5hbpo9uWdybS3Ld9UTRaCyZIYo7lMRKopYQQHeD2DFwSK0ijNwY/6S4TnXdr7L20JfqukKn
BK0mfqrsJTnA5lUEqCBu7VBnzvCGoFE2aAzEDrg27ot0DECXEiNhhb35AFX/3Dl2KPB57scMM8LO
zll29M5moc+ezHwYyYeFIibNryinfFFO1/iVdraxPDEZWnatMxzMOn0Bt/VQ5C3nepbccUBN12OM
sYgsYpwxHcasTp6YzehV2BfSHEL8RZu3nvcaTMpIwVi6r6TJ9vSOxvxQuMO8ryfDO1Vysu9bjt07
uFuEyEa1UCcdVvEJIk25N3AAMXNezS/NII13br1FzWyZ4seqjo+wEHzWENiDmVLCF0qPbrMeiAin
GNTavup17ZxYXvQJtIf5qsuJWQHHDHxTTROld1RUqB0q1VLFQl2J0S4t5B+W6AnBEJSUc1NBZekp
YX4h5ShizUgFWlxGCF9ne9zqiWQ2t3JdkD6itczLGqH2su1wNnZT8bmeo/pqqlPtqAnX2uVTNp/g
HY/HFqTojTPajIZUBTUOTVPxQLPD3EeO4thYt5X9mhruFMgtXgvIyVyHdsLYCp+Ys18ct/0sWeuv
EbtU0tc8I3q2u3b6ZKDnObtEPLzahm2Hc0FAra8XizoLQ8dknjgOoVqzqI5EbkSP2VC7mK8088gM
KfmMUnhgHkUspUbLeC7dY6qXKQuaR9hHW9bq65An2m0ZkR1vONFZkXCzq/EvH6ZUrmygGDSRV5Az
RsCozvkMaecdJ4vRC7o6sW5ibU2pYVQvzypPWbhszskD8wRkTfZwZPxrvcytJt6AsBBOkpZf1spz
HldStnZGn3eAjlR8g0vqRAQI8Zs6Yooh1Q+q7xtoPTBwiOZM6ovmzerQtaNLsVVPh6zvtz6D5h1n
nEo8v/ipHoc4c7yAge0cCOrMBfKyJ89RMxrJIXLM7hlPWvJlXqfpA85Q89RJIjC7cuH0TOTyhQas
dtGjkV0xmocz5lbQw95KXgv1/gGmTvJGqprOQNNeOLqhoXSOmEHzuxzq7UnUsr/yxlgBHkwkDHKk
GpNo1HF2o4hUV1m/azGwvdn98A7Q7GGo4RlRVh2qzpQLjhE7/ajjkwbJCu8LytE6kvth6ZEXwHYG
DoaDlaaJNWafrKTOrqzaQrbTmJwfdVrlYWY4qO7MLLqzdWLl6EE0Z0Zu7YWhPKG+1P58bPWU2ZV9
6ARtc4eWbNDb8qY1KetIJkPJY6iboRpt3nBtdo59PA1X2wx4v/b9+lGztCIUoGNfCfFUBzab4p5Q
yOh9ZkjzZCP5oldVGQ99JMpLO04LpXPmJM8eK8mRSQkAgQECkB6QBLPQdu4dyjBH3qh8Jj/bjKxy
j8SzChPZpUFtkCRVO6nxpSRe7D3VhPt5jJtlj0s6uq4bCy5pnCzvYE7ET9FMXGoNkuqWnD53l7jI
gBoEmDsL5HkAm7uAeaVEu3Fg8zPKr/QWITYLOJRkvOAqe2d5Q3WXG3p568S4ZrHD67cWwIv7vJ+n
68RZ1w+5YNOzk1HeJ5g4DkYuFiBF3niLGXkl04iWuy/dyg7z2hp3c5IDJDRkkW5Kfhc8/VpXn4nJ
4TTJ8fUaVEd1h8GRZL7eNJ5bwakuYapxJZZuedKdng2Hoq9n8F7FG9Nba6B+WcZ+TaN+S+mdrihc
wLpBmb71AFOGBroCmOVWErirbjwRi4GuFZ7kHkpGv7OxpB7HxSVqPmvJcxt00bxpvNchu6q+6xkK
hsiNek4IA5xkFLOB6+jlu4W07atS1OZOSC26cozhtpmJG0WPdPCiSXHc4XyBTkUg2imtx9Xpp8CQ
Cb1SDCoUyXXMJeJ1eE3WFU/P5KVXXV0Nz43SrbP4f+ydR5PdRpq1/8vsoQASfnu9Le83CBaLhEu4
hEkAv/57QEXPUOovWjH72aijgxLrXhSQeM05z4FeuzVcPLKrNKAWY2o5WU8oGFiHy2S0DpYO+jsD
QtVLPCr3Egkfc3lWTdYBrEmwGRxWtsgXK/9KhDkjFKTC43s5lm2zI5zi3S7SgtrfKozLbOUIy8qy
Ssp9yvP7GKDh3ZpgJjadLkpxwN/rD6ccxSseafJ1ngqW2s+Ey2EensJQ3jbuVI4rtmy0hTYPpB4b
JgNW3dwD6wiYLPDnqymfAjhUiTr72nUfhnmsPyQTwBeBHgq6Jc2eAZWFXyIqRYwOhcyvbjggPwjR
4yEf0BKxYOLdOm7b70D0M7M1CGvshHLaA0tNYyt9a+f1ER1hWAXqiNikvDrNqJkSULOgGQLLhTF3
MA6DZxyLxF7KfzO6s1hg78jhLff+FGTc7Z35RG7YD7TuM8riOv2ekDO+rwq9rxykY06cfypl2Ftv
HkomZwbTiZm7bNuP9CanOkiNE7FwHRHacOwknzNEfu0x1613xOiOL/D902FD3nJ1ZVZCnpDQVnDt
nZ5eNG10SgQcdt+PQMbVtxb562dkMQbFNifVYQjjRYucdhE9og7TA1F84ZMs0M50o9+mdyXJm4yk
/NgTG4WcK94OU0/HJzUoAdSUnGdm3BJe66YxAmcG0/zGR01W3+TeJWAWnnzGlrx+SNm9lH0qdoBw
FmxRjkaVt7PKDmg7wxevQbfRSRu2GnN2AvlQ9XC61PVwmt2yoBhGR0XsV19FYjsw6DnrOVAHImnG
tcROugdr4HxEXS7eHWPo9xK62cmZM1cg04vQY3IsF1+x1bfHsbSiWwQ6zotBYXPrkspMWDJ//5pY
xeDYIsoARlPX9nNLdpHchc2cPtXS8vY6IUN7XcyAnuRyf5EtvUbHbuwtDNnHsgHUhTDcVY9QC4Yt
CyIzQ0k6AVbE7n9NS2/8HtsJwkN3rh7TESHiRo6xuOmRN97FUyE2pfZBEsRFjrJZSpByY2gQvmjD
3H2C8G0cTVP2z2LqjCNBDn6LZS9u3oKs/4phqFe8oEOmzijbahztF+h7JDkOGzL47qI4rg9GbM5b
wLq0IVbd7pv+EBNagISmQoYUcbPf5F7tn53RlCXTmVRdGmWJc9QTTKwNS4Dxa2k9zGYkHSJjcsRx
9xX3NaPsyrKvtjuqp7ZuYHHGJiOnxNDzae4Y4619iFVbK2cKFvQFQYNd78y32o98hnMJmPJSV/Ne
CdT0oUNdViqXgnjOk83AUPmZZjA6D2QInmlM1U6UXf2oQ8M6YesXmLAc271n7FadbNTa6yF3xrMK
Wxqhzln6wKSc1haZpHuJmHib1I3/GFdRTK9gpP1TXdneK7T/dm/kZfWs4B4mezh9ybdoBmB4rbTr
F1cX5CGZHWX2hte53CYkE2wSyQJr5UA3W4qQAG2RanNS2dNe7G0G5ONL3xPNQEdildcJHYq9iVBz
5tu5jsZdoVXV3Dqpqm4Ds+59DOclQijOISTHJBF8R5Am6fzLJDmnddu9iMwI7nsZM0pu6/L7nNXl
z0K09Y5ypX8mBIVHQYbO+9ASwLzy80o+EkxXHSB8+scGHk3I3ZAb15JEgtuWtLWbyKmQDrhZj0bO
SYCENjai7zZZKRNFey7N+pahFDdUF4pvC8+j3MtuohDEZtNt83gYnpmioeHq4EEAuEBjTqK1s6Wd
LHax0SfHlMPonFMXPXNbfLWoi25BeVIoZmH3YBBU+TSjqidM1DHq+4ITJtlYs80dIIukvA9CthS4
+PTGKqmvh0oNW3YG5RdLB+jShKWNrFgsKCW9wSPTNizUV47SxQUzBUlsfn+veoZllqvlU5fU5tYp
Q3FiqdhOqw6V8NZv+ZUnee/vOOPU3gmJsUwhtLYbt4vjT1cHQm7RxDcba2i2PTLMU9V06ju/V5sO
ru5++FqQUN8Z5p0XjvNNh5RlZyVCbPzJ66+lNum1HB9aKN2ESz2HLJiKR91FUW7cZTggwjR8Ulk0
PhR+XWyR23VL7r3pwpDkWdrFlTs/SxM/Nj2I1mz2XTSq2FAINFmJITCO88w+1WitaGOhu35QgWLW
oHy1kUFcfhRIsj84W/TF8ab5ambsIhPaoEtaOvNzLHhvdb5Xf+SJErzWiO7UrAw/0bBbT2XUfhUh
uuWOpNtdzQTmIvD5wNdtbDmgT2YX1aP3PFtOVNwOGRm0Ux8fZjsYTwJxGG/rqlegVtvmyAB7vPPK
ABsO3PulImtS/JmJyopLREM2e6O8y1yTg8cp6jM6YiIE8rLseM8b9Xej9IZnDh9mI3S0ezoxKjAx
nycrqDZkF0P7Le0v4DLYPIdCJCxTchv7kIIlcrB5Be0IecAzV1ayejGUY/3wfOaOomKxN0Zy2tEN
66ua52GbTRHEzYI8VuSVZ+lnitvEe7URdBwMewC+llvRHeq8muo4daJ9YxtGt0bAVNz0LdsKURk3
Mm2877FHFAKx7y9hxZhMRS6bDrPbu2DgNrRl3qXOQ//KA/da5T10miCenHUF2bQFgs4oJR1BkJEi
x4y/ts0NopgXojNxMECYWgMcXPtDf7TNSq1zXV61tIClGsbD0Cr7POSM7+iW9YqQYtr93rqt23p6
LTPWL2MAEMYP+No+O9ZN3pRc6p5gEKW9x1Hgv8GBuGKfP9O4LrzXDLR38YxR6rmRc3DMCHk4Uluc
Jnv8MIZu+eyyM+7jLLiVWX1DEu6WEe/FrsyPqCzPQQOoR8jjaIUP2VjeZ1pdoR0VXApbHghKvY97
5b9g25IIioeIyGpjXBnKO2bUqt7K1KP5GhZMQ3uE0bLsHrTXkJYCp22njPGJhoQpgKz2nqbqJkS7
+D4znT7NJOkClPMUnjDSVJzPdNSBpuYK/TUJO9W+dVy01FU2lPWO0dl0Gg346MQn1q+aow/8h1uv
YeXar2joSNJO5giGSblMpmr90PFI41DrXZamNmBCmkpCo1ftlD21UxBqJvdRdhk9jV8P1s2xI8x7
S45XAdduoeTKVu0a22Vn1Hss7EfnZiEo7Ts51YeQ3g4rkS1+ZvXIlzCriGTreSHo2yR8Wm0i73Ne
dTe0rcyGVTiVe8uL5puBs3A/+sWJF9bwmvWkbLZs7jdz3jH5p3s/CvI2X0z4mDtPhywaOwcUyyo3
mdKsRM8jhrJQ76y25CWFxL6+j6uh0gdEhjHOBJVzkSp2cbqw9qBh5u2Ii7TfwEnGQWbFGlZMbXbq
GdUlAcDDnJ8x5U8XOkoHuTZD1JJ2GgF7ovu3kHXjV16RoLuemrj7MCe3epCRPbJisvq1PRfTmclx
SWiVW7nHgsh3mLtjUl5Ng+y+dee2F17V+hkhl7q0qGq+eUbfMhKkuAjXLhSlr6buxtOYeckr0tn2
PE5+xX54St1jyG56X5rOgMQYJUe8HtIanrA0Y2wgVV8V60EHvG/nVMp+bVJsMISZtPXIqG547ssh
m2m+SfHatk5YXqbRMqpt3I0iOjWxbTRrY3YUXDOAKRn11Ow+Sjw0pwAz4tUPdI5GICcpaYKy4gCw
emDV2DByKOc9pWh0TjxheAwr4+IUYWgC+BsawVVGtGQplMZ0m+dO8OIm8FRW7DBBVRllUr2Q3pXv
BkhMByJay3trtCx3pbtf2KnQulInOiD5JqLV7LjCl4VPgrosMScV7gqpvS3D3mrraAfNgQyJ3PK6
wD+Ztf8kcTYGazeJsxtF73pO8a/tIuK1XI8OmJAshxesae4JavF/CpWnd7N0cU7Sb9i3ds8DuMZC
hzTd9+TZL0lSzeOuuc1qTkB2dJiZDWlsPAxJa97YfD/2kKgF+Hqpdob7ASONgOregMz09fRUun31
7EVRfADzVWHvDbrdjI/oxrSi+hAl9wlGGbtMX93GY3IRJNiiXHN4LKy5OpiUrG9YtMSdFHkHTS4f
PlqsNfsuz4xLXbYAlnOTFN66DuXd3CXp49T29f0QzJ8iZci3ZTpYM6AiVt5ZmdYk4cunGcuxApM7
JdKc5eeyzL07WOY+au6i8WE0+eF3nbrymE3VwL7csVhKcIgZjWn8tPglrhGJJy+FN047zgP7GCvH
JH2uWEK0CYthnWp51xDbNJKFcDjVfUHLUivrszYif8MG2L2Y7BhO1QBrC2NdcGS1GO9iv/xMovpR
Ria+ypo+kWksPwOye8aEr+IC9ICcaiyqa0cFQOWs8Gebz/MTol6x7oP0h1037dnwiW+lTZ+uZHeh
ZUzjAOOSaT5AZOrvJ7ZA11TmjEvxEbALYZO2StDVPtqGT2Jo74M/QMBP20TeHV1eV3j3hJUymJpn
RQa8yGgo/WAqD4nOg607BdCpnRiFSN05Ly0Zb4d+thPmUUa4ow89hFk6H3q3AIgVVJ6/G2BD7eyw
ZBknaytaNQnrI7dThF0HU5HclCFhXgzWvXtzWHaeNHTz3i9SH+iZnWmi0FzYf1YvmBBKPGtHJl3W
XVEG1V2fJf2NnmR1hWlsax5GRAEkxVjHVBZsJHTORAsu6M/CTJPX3nDJoOYKZqxGtBFsK1k8z4zH
XhnZMV9rKucS00quyplQ6Qqy7lbGmKZYjvoX4lS620wbw65Web0OOrf/HjUOHIsU8sRMosoF4Gx0
lKFkgykUx2zodw+9O5c39pTBO+mgSJpFaWE5a3l/2mbBYkNQyQHsslZBE0KFc6ZNGkr7oapRhxt1
6a91HTQvPgx+tAzrqO7uvEhj2UXdYOLFW9doobZVj659TUI2FCw35JJRn0TnEmfyBqsFqVCd7adn
6Qzy7A3dtOntNEP6sLTKccffajvjSTVt+coAEklNjKsYadQZnri6tfw63dPR5s/zbHe3k6uz9TiZ
xbtFd7ePQQy+RW0SvHqp4X05hVoKispZoWgb18HoWht8HvJZ1dWzboFH0UjcBlPbnEx8aje9OTPV
iRvnisdwxFHdN2c8gsaeFT40dDlUd+wI+K6WPVr9xkcWcGT4HL34mTnu89yskw1lmMHrualv+5nj
UVk241cXKw/2IT/8lsSJf7DspotXNrMjkL159mirXyl+tu9d2X/oQ9hZRc9NrvRFxGKMgR9OUq3S
MLW/4Hb3G5YD13CA3A4lL/YRTzCtqcWycTfyyT31A3Vm10JQZo1aE/DOguzJwtFaO0a5HXCtf+bF
uJytZjp+wVco73oa+GBjYXAAslZnzRYC5wpB5Q+SviHuz9PTYE6IYqzhxM+xzznjuC2oMoEQxaua
D2ikzT4y4pk5qSOSh7zt1iFt89Zi0XwdS+aDG1VU7pebJigAXEq7G5zt2c2AXmwLcLjZkpd7JGZw
ZidC/cNu3XHQSOY4rRBNBtbCPHaNf0r3FYug9U8x6hIGtWhOGcqbyMsdsohxQ/xNg10NUvhTM2Op
8ZIWmSZCoSny5ZucBufZ91pdHKLAEPcKUP8Jry9+YTszDQCXbVUc8LmGyZZ+g0O9ZUO7Llmsn0gU
t4t1xdYnFt14GEjLA26nw6dJYjgyUdCm/yCetRZf0P98DRC6vku9DfXKdv9kN/1Vt4upckw5X9MD
KeDxWhuqrI5pJjgxO3aBO6Q5RDoisNhWdJ8XEKkEEPQKPeL5P6t4/2oJ+LfP4f3Nv5SmVjxWpvb2
bjKSiUoOwza12+xPJ8b/qcv/C+/Pbxf838Bsz/G38q/pZL/+gz+V5bb7h2lSYpuIuN2FBAXg57+x
bK5vQwH0HMeB44Pq+1/C8j+E7TC2x0S5kPj9heb930y2P0gzs4kDci3T9R3bsf431H90in+5R8ka
WgTqpuXyORDXWOJvtDQtp6wVXviAh3oujyrtwHvgfkB8lMSjcZ1ixqI0QvXaqMhWYY/siiuK19BY
8UpN3tmEAacAP8HMVLF2T/ed6KErJ5PFu8hgQcrLOcMyzJQ9Ro5kuOShbJJs1m+mrNzpqINs8umg
F/d8F6bR09B1HD6iCVgH4A4svk2/XPdx7MzNpXFMlDl7OzE79nu5NQ/RfTjPaPElW96yRUoskrKu
17nHSmBP6VQLC7w/vr1HDWNfnmO3Zfs6eAX4Q5eywOXtmRbe2u+z9JGDG/WrqQT4ywElHjLmVlTJ
dsxnlpJx2pFNbA4gGPBpWMWb7g3fZkxSomaMBSFB6wRE908TN/xbw/DzJh8LQohjEZHPM6Qx88yu
7YVHkSnZzECpVc0OG8pIoJryELDitKFtEebShxdtbR5CEhmGfeRl+XdoBwricj3T5OiokyjZtWl/
2JlonlE8x+skiCu1C+ao8bdVLBiwaqfO9tJ0uB5N0NbhOUstX+yVDKz0vYfT/h3jr0w2ckbX+ppq
rcN3YRr1ezZSDG6yGMHoZkoGCZSC9LDt2BXuK/7D+ZvPwUaSLBNaaooitaYlFAiBokFiZr4hwoxG
TnTZxmfUFK3yws4vyrdo2RcsDMG6fjPHzIGaKtxyzLe3GmQZoWfc9ckmNwh2WxXONF8g3wpn0wBR
yA/Yb51xMzQAvJjOw0fG4NTaYIPjIDJWnm+jvAytMkDpiBKu3+VM4901KaletKmJxwV46zqIHG2C
jxAbsdw0N0XJu2iVj5UOIdKitl5lCCN+WHiNoIDFEGhWZDs0BFlFAyrdQBuLNDHGcA5lRQc3SgjU
Aoy0Q7VBXNEl19LO8k+L8OA7HLWy2EPoSL+CttME6oRlkm6HFv9xWvjiQXd4d+2NnRdKkPWW8gS0
mNUiGz1HgvYkep/yOJQ/46KRrsF6yJv7I4pl7o5VAugY/VzveoufPgzzqyHz4HuM+Mxf9SYG3X3C
7datA4uAKDoQXvrxDIr5yvCWziSp+uFNBTY9SYXka2/OIMN3JYBQd+szPOjWpe+gu9PplJ5EEYzI
ijLGCE2PLOUl9lNyelmuskRlhWK5x3lqpz0Mn+6TFB3/KZlT4rPndpEChT5DHJgJHUjsgHiFcwfs
IN1OvTEeRC0Y56s+ZNs1u+NNMKb0wEVeZwdHUnTtiyCen7Ru2R5PUDZ+QpLIb8II4PTVN4Km3Shb
eI+dSPW7OSSKo6sJEX2S1JC8aIjt0SZhAOasfYcpcNswcbOSrJOLqq++VEz4m4cKEdlS96FS2mZB
Wb+7biwqUqEG+z3BZPzaFLaJ616OqHDz3PPpWCPTu9MeqmHc5gqzNrK1eNOGbv6MNNaJbgBPNiWz
HSVPiuVUvZ9BGI07GfhkgUkDW+eaprHI91bXTT/ZZMAiWEwW/eDtfJsVOf7PUhcPaILSZtXXuf4G
VbK6BSzvYQDyE+aIHeSGdBN0fXHNeoft7pi0HHl22Uy3ccfQiLwxU6PGC0vbAcOg2mgduUFm8len
FKElJVx775gJS1PF7Jw4rACENbSPgExYg0o8O+CR4+8pulwNH2yYJbvSIRg56p0o1Z9hkDnMZ7tk
/N5wzr/ZIDk/cXhaDyw/EMm1FK5bvO5ze1e5tVMiqCDl6gDEm6U4Q6vwuwt/26WRmHONiEcznZri
lh1WIjNQszZGJ2bRjTsfLDYKqI+jmssxjpmKsYQMQLCzvJ8/OrjPKGTDRDDWjmVVboQ3t3oF2xKc
9TjZMO0Fovt4E8mebaR2Q5SbpWVAdOlzi/RtiqOXmky1YIUaIDjZyyVYua5iBgfOtLX+dE7+X6X0
XyQR/adK6Q4oYR9/k78HJP36T/6slQxCCwOBZc4DmeUESz7Pv4olEDh/YGq1nQAfnKCHw7b5r2pJ
/IFSFHwQ+YSC+KIlG+NfNjzzDxNgKgFyi/rjl0PvfwGw5Yf/Vs7zE3AHcghDKCTDybP+jorTFeZ9
B9gSnLTcv+Etk96T4EBe3xCnp4JINhoKx2F4Uebp1ey95PG3a/X/M+P9tZ/gA0DgDEywzkuSLS9w
rvXvvm1dx2QlUuKt+aTGs9F2S3yaYHwNufk4qAX4j5wDmSLUmhu3MHwkgVhetnMwBGjsDGM+j65X
v0AnfY/YTaImG239JGJg6Xte3S6CLww2kOP+Kd7pb63Q8tHJWeC54br5WJ9/laG/Wc4bb6p8V1TT
QkwfCZg3U8vbQbRy9GqahP82NZSNO/InLL5TNIv0WNHOM4IeBefWf76Of7VT8lkWqqDwGPEw6fB9
72/dpZGHLSNhqpXRdfECxmVveQevkrxL6yrHFpWXscgYiacA5vPErP/JzGz91WP862osDFob5viy
PnaXP//9akwT1fAyjKryUbPaH3p8ZBzBuYm7J8k+M0ZHO1rkLNgsZppqx1hziA4qLDrEf3WRss50
q2HaCVTXE28UYgtA3sUNFlFCHNozJSRhlf/5sv0KTPmfdna5bjaCRJKssGIvV+9vt9/AZNSzuowc
DjehVEoQy8RrXPIodFkrotqknMuSkxk5g3FH/RaSljf01RgT+4c74yEHTd9uO0ca3ta2JL4+JPBp
9/K//5jcbh69jMtn9H9xEX+7uEGYeqmJQHDNk8RivmQ29GguCI66N814bYoGQIRiYSIO2WyI5KYG
sJHtxxiNLLX33IzbdmZEtPHKJuiIc7G1+IeG3P63J9kDGu1ijnJIfONaLrfob5+R21zAhhMV4xg3
VreysWu1JvejClf9RKG3cdm47IohdNJfRk5wgoEcdo4RCP/AlJQVUwwd68Q0sf9ssTfsnBql4Llx
5WfWZEaF0ihXD5XbMfj3bHcwNmVjEIehwFoteSxh7LAWhzJ3ixYzctFwCC96HvtWP/uRK10Wj37b
bjzm1PE/3Ud/ne5wHy0QjYXPDZ9S+MJcxhW/fXmGSYLwDJ+9SEyhBGqRfFEYWSbkUs3AM0M330ix
1trJtnoS5msSDPZFdSqONkPlkWbaCASd//CxwL/yc3+/v8keQ3JMaJCzjGs4sf76uZqw032AiAAp
AhFeaFZ1g3p5YnEbagTKn5koVLTyo7TEZlV0xyWPJyPSntZi6oK7sDQjgDbDqI9+jb5pGIxdmykF
j6rXT5MdvoVgZo+S0illoYwVF9xT7W9bNJYXFJY4zlDQBb4ob1PUlO0qFV15YqiPIt1U2TaoAvOp
GsqvsqR+sn35LOmobyalUqR9E+ohI1pYxaYukPnq7WT6zCid7rH2bb1Tcvo5NN5STZYf42JZ2Iii
qs/MoNpoW9SOeQByJ9kXq+KMFmFRtJjmrmy6GVpdyNgsV8ZM7kTD5+VWxdTZAj1PWJ407jWcJDnh
M6lIlFz9Ca/aw4zacB9DWDjMRNw8Wl78CPsU1g93xOIJmq8OMiBW5FFJyQ+Ga1+PXvDNaKS1pvNM
rhF95UaA1/ngKD1ROjobTPjhYarM+OCWgj1/U5HBE/v5kttpEbkh3Zj4IRkL9xWB17gm7+dxBney
arOuPKI4iam4TTy1SL43zcRy0GeO8FBX4pmmIr8VBLWvrFRZGIGaaa0KtTfS8kIAuv+2xMl8qGGp
tAtzKe/NrJvNE4hV7Z5CL+9/jBSXX0VXrN2x3QYAzffkvZLTEzDha4KoeIRi/ZFi0N6ZffnDHkXT
YooBb7kZ85YtzmR6872Btu7TVFY9LwFTAyQ/zUih7Vr/q2HCdBciEHxVYxT8qNVcdmvTw7xHDW7c
OBnD9rq9UncIpyCLmIHOAfOLXqHOOFPYhsfaEuWw9vk9bAEJQ+QyfTvcYIDwGeHE6b3uyGyFvRUd
7aooqj0uSXXDGIRJDJYzZzWHw94bdHW0W6BboDzLvYAp+WJP0T4uZ/ucxZFmz6SdU4xwHmhaIZ19
T0TaEfesPMxTPXDqu0OFrmj4TpasQsPkYuYNLFd9Cm0jw+i1AwQpFeWj2+G27ARNz0pT2eTrGS/O
NyS/075P2IOmHX0jg43uFWgeu0ejSE1OcIv3TiAMMKM07fouCHvMUJZlB7SvgCpXXo5OnCcpL9td
Pnq+OiYguvB0OKy6Clyg5GU9Bp2KQIpOzScHa37QjmjIq67kXTNo0IwmszBrQqTHRQf3VMAJzTlg
n/D0o4qafA/jY+AkG3MWmQJlmotnN6URTlTMWe6NPLLYvKNjAfnuMuXNfI0V/LPeNfM1KpgrHT96
YLwchxLCzdkewDOmiIL3je4/CePuIW9yx5IiJMaTTj21w0GaYQpy5ElG+q7QwztivWE3mqhgyf5J
XJQutLizsPQ7UsL0npYqWoc6t+4D7SQPcTsYRzHocjN5aBJU4YcHDELqaWxcs90Ufu4cKGru+H84
msj/PeQ+e4JVORg+Ywk7hgjgj5+D4WVviM1IVCppIVeoo6qbabDo4fC4H6wxUXKlyOL+sghQSVd+
lpXvXT4NB7IN5IqLNB0iBacOUFzk4aAulXxm/HZvy6y4HQkC/wxxfa6bqfssHPcHrjLsQex3krNN
ru5joZr8phfZ8HME40Lta2fVxUA5gnbNSA5tMHsHAR5LodtDU0LqksYBxnvuGTbsl0rT/g2XT/XA
fA/BibSDU2qokWXLchFGruP3Ak/fETUsOV7gMsINC/FiO2YMW2I3QlTnKGfax1YSb0Hn2AdLGHiY
5gHh0bZtuvJF5IF9i+VxXrk+hie7aj0a7SQ/iaj+xnRruC+7MTsBNRv3bZ37Ow/K340aPRN5qJpg
Mqr2JSrr6CK1EkfUytPLGA3dHbqU/Lbt+GmafxvJr80yqRiQBQ4sSPxIyn3cMiilAtOvaV52aFCK
AQA+c0N3x+7Im9FIpc1tMNLKpEp3CrxdHP9AxNANiEM492H33XgtjYSGXLo1qKH433A3zvIHVP/h
WkDe3DJPVexdB/JrhiDARpFlq7iZXuqyKzcuEnrMtqP35qA/2TkRz/OKaRcQUbgeqAEJkyIldXIt
GqvhPmYNd3WxlzxYWqhjVkU5lNZCgndywiE9+qNrviBuci5RZRCEDK2ELXYi8I7C2drLtOi3hEGy
36tG47vyhx9pWAksgiI4UfHj3/EG/oG4H/lyZGm1Ccs0O2CeqxDN1NWWpZnajSrANIBOZF4QuF8G
iRwXqNA9GuuuH25RjgJ4q1eZUffPyOusvTuYHhJVVyDIrvvjDLzuA8X3rg1QC66TbrZ+uLgmV/4k
EPk6aBgpQsf3sa/nmzqy+pvUjScQ10R1e7WuMZHWePNLWY9n8gem205NDTusxtmUJLisOAHscwoz
+Bms1+swhyEojBiagfan6gKXzuyXmSKD9hTbs6TrwpeIZSjTyK1LezgU42Dk64ioLMoO8aP2HP1o
DFrunOVsCYaC6WczBk8wmjzwn4NEVj0Ka1cEDqSBvJPnuVFduwYKyGCXCpwRkT1hfZ2d7VS5xkvn
TuZNWuX++6JrPcRNBM7TJh6ezd7oIAbOaYQaawieTMKyXprYtN8MPXLK+yz4f1g0psgQ5wCSQQEf
Bb5LRdhfMH8Tg/O4RNex5o7QT3XhY5SP6qPHEPQ4COH8RBWT/4jDmgRXrFnMq/AuB22E4JClNHqK
OiAY1AKBePQ8QJRpnXx1wLuPeY7qy46YdqVpWG8qleTXbvmdCSc2ptUAGIEES/igmYeAPIeCviLW
sXnEMtjSWThUFywu7X02YiMmcRsDh80S4F4IVXU8WHn6hQVRnIVoMWTX4K2+12Y6P0b2gCCn09H0
oofauE+Q2eiNMYOqx/g4uW+zzmC7TkX+ONhu89pAPHS5KsEXSVTsiwNW9Yz+E/A6EEShgVR1S6td
1DayPxncMn7ku3dlwg6bB0tuMMTn6Q7fQnIpkB8+IETDqB+a01dfueAtxmJSYuemjf8uYp36qGYq
/kn5Fzw7FpEZoLLCLNpws/aAS1TW7UKjGMdTorMMoVNVgu+VfcgbE/QVTzvTfgebXq0KR+9ox8OG
gnXiD9RYIXFAzTURYzV3Xp0cyMLkdR41ovYOuISnO+6OPL6E6RTrXdbgu9xocxpcrJNYGNm1EKXe
t134jPESuL7d1YeBZu9n3HgUq70uuuvYz/FdgeUF6x5K75XKZrgsrRn2EVpdJFEr0LfXxO+rcp1Y
4RfgF+QbmT1Q8sR+886bN7nUvmUezDSD25ONqYMl1HSiaWO2He8NAcmJxXuK7bWz6wRiitUYa8Wc
do0DFfgBb57qvWhif9xa4FSfPQUNaWcG8wzzXshKb4bZ8rn3Da8R+OzwVnbaDp7RqRg3IxoCUiSq
xoO7n1XGt4jXlmTFE5GpmgV+/JSPTvQNnAzgdqafxV5FckRfiQrsWadoTvd9K/33Mld5u0Y5CQbE
Cid2GClluVqjg/G/hVmnNgXy6057Hwg3cN1CrTPZf1VtfoNGHMHkZLiL6H8UTHs9ZPEPI8U2NQl7
BfxZRoI7VjcYpVY1qOqLrIaFVk7yxnp5Xcv1RIC9PuVRGTxbjT26+xmSn3U2+h5zY97nYfZR2n1y
4VEujZNpGtB5KQ8I5cuQG4otA4uCnLNEkbGpkxldbcNSJsGtHJkvQZsTJdCPyAs4Rg3uVwFflBQ1
s3ErQIQuKXhOWXuo6ahb0jNSG//F9ZlvbIyR3+g2qHtX7/wGyCZsaaBSeHW7kKrclP49ROQUEIqW
qJwzfltSmhk5bZic/h9nZ7YcN5Il2F8Z63e0OTYHMDYzDxGBAIM7JWp9gUlMCfu+Or5+Tqi6OkmU
KHbBrF4qqxLhdPgGv/ees7ONprzRhtn9ErezNmNwdU2AvKV8Vy3zZUT10n0jQuOypi7gG867AiSu
tdBhaU5pBtFIqe0qqAjBGGXze+7t2RoKqUc7vbW8TwBpoelXsin8Crnr1TBE5reZxfsWzsH40+Mu
0mIaadWFEVs9S15MZdQOPhTfnENrTHWQyX4A1R1TasWN/6DsI003JdUII2ZhrSNidqhju+jeQNz9
UhS/+LzGKsxHhcOth83dpXW+Xn322d9kMRWXIRfrTlN7UAJjvn6SiBrXLPXqwIOWQZnYAsyGLTaV
30jSNMW+BzYD44h0CTK18z7q76pw0SyycaFxE5xbKGiYbINw9ZL0A0HNOZd7jZrJK6Ei0nupUgG/
UzH8z8gHoweZIJr8csrB+gQsLZ7iS23ISY2PF8pBSMACGs15ISNdtci79B83/0/z/45+VL+5wv2X
OzRHct1DQRG1moZNSfIq3N6UiVMJvqFBwqfRE2kBMITGsKt+KAo2HmjKtBeQIR+iGH7KeUMHfiXh
yJIxm+k3uVTpnX4u+qBIzprfsNT8yyUtjSPZEqIjF2cAKteNE4079TVlEmwmTUrWuM6HXysWL2UE
NlTKT5FLPJkyo8TvqdGqAgdhAfZFC0PBG3e0L9MSzteLwjAgegJcJYDonsMKzwdLVBtGnI4jFV1K
waEf26vCA7UfSZNc0Sy13xicLyF3//g5yHrcGhLLg/O3ei2Ul3QT0AhiZsr61mtz/RFZBQn0vfS+
/fl68re/ROQJ1iNcPz5LX/5hRVRpaUXRGPcmXozPwxOXDaiXfe+N1unXT/1bYabHquA//+f87zxV
NQy4KO5/hUD+/m83yVNL0sXPfv3/evEvdf/v1//MMD/nv7z4L37ZJ716GH606t0P4B3/+IH/+n/+
T//H//Xj11MeVf3j//7HUzWUnGDf/YCIUb4IFp0vnV/nPJ7Kv176Efmq/yfi0XP+k7iDQyrWOSXr
fFP0z9iSdP+T4c7rELZHeOdXAOm/Yktk79gCiqMgaGHiLHwWW5K4EQX/kAs5x4K06hn/TiLO+c7z
78VRM3SLVcE21zGlLpzZtBNPXsScuOy7bnzDqPb75xKxejnMsAOOktsnijPZb4GZLUp9ig351pLx
2uNXV6WpQ0rjhPjAjyksaKnqWET0GM1L9fPZ6/vNevlyGfhnt6CZWjW/WDJ3yELpEz/plodaLzyx
Q0Bo6zthicLYWWbTh8c//9hrf8y5Ec82pk4Kromw7/hzBxtxRwAkaneVku7XPz//5f3y33/MeUl4
9nykBKJOPSX9Qa+tG12frOI9+VJCXiu3L+dAcxbJl7Zq6nd//sHX/qDzP3/2g7Ur6pHMKyoCcs+Z
L6t4CKlU6AbST/78A+dR9K+jlrvylz/gJsskehLP/Qm6w3QJBIjrnjrrOOWRQ58aN/rA+W3fYKpU
fC7klk6eUxmP7cWff3+1Y/3dpatVtIasktmdsv0hisaGTCI3cEz9Z52Z59ugJprYOQblaNfVFOmZ
PxiYx8sdrl+j+Leka3+3YLVj5CzhI0USdAEb/d5sq5+OPSVv/H2vvcBVwmbFTJ1c1ds+gULns6gU
hdDIl/4ts99/N/1sfH0+PHI3TSTX6bafmUnyg/N8dU1FLcUsf345rzR+HduqNNKbm9i2/bx3xo/6
RAHBHC7OG4eV156+WhnaHHN0bTS2Dxt/WXwxayOVLnWFRmRb81erAZndACzylNUAUkUKjkPO1g4u
Uv4WDfyVtc1ZTZ7CG8mPGyIn4HzZhO+4SWyGjyZpcOIS95bnPKiIHO3Ttr9mtfYYqdLKqqu1oKy4
lL4nNhz3HwvqXn9ue/5qqelcQZIRUqBgqbgFVRFWo92cZFAy//z8l8emv8fqqrM84vE5ojygbBqU
3+NEYGQk0q10iiUSrsc3/sxqPTGtKnSnWnOCnoSK/qKUmLz9pUQo7tdJP83b5rW7WjQg5TTUyBVu
UBvZ8pi1Kr4rwS8/buur1aoBmIqEfM44gUGNpE+RomNeRwDMm08ZEN35ja56ZQKuFa1kmdYZl5gu
aaSWOmnFIu68SOdS/89/xGuPX50sqjBRgs6RweCQo0GQbba+QIep39i5Xnv8avmglq3i00PKYMx5
Az21O75FFm+9sfWrxWPAwanIqHYDqxsz3oFyZ/wvQiXLxh9YzefM0+wG8b0beHrRlAT07HLy29RZ
pvtt/X/uuGdnB8eg6FPXZhl4XZx8dNyuu58TLu83tt9YPV61pidIbA9q0+qTi34xSX6Os2IS26aY
s5pic6IaCQ7GCbIuqq1TV1BrDz3Rat/am88D8TdnH2c1y6h8igT5hm7QhKpuz0nSjnMPeWWEwtmH
ReaDBoFPmBeu+XUoo6l8YyV/7cxz/n55/mZAjoROtUwshTk4+MtY60JuCLkz41hH8iS5mLuyx2C4
T2JZF0Q2l8g5cI9vVu9H0cthWwfL1QRVodQcN9PCoCCP92AmVFu7DkWUfx5++vk9/aZ75WqC2mNP
3M4gkckUS1v5i05ki8TPZckvatQz5LZ2RfWz1ihjvrAWt4SQZZpGecNlgpt+djPDtt9oyitLhb2a
CWY92jWBySXoQ2x3kwm2pSv0f88/+98bm73a2NzSICuPNPhAQxS+z6iyJS5NKfqfu/GVtq9T3Nwy
tetqSqygJrBl4iL1ftT4Tptte4BcrUJ5a0qdvBgnaLV6CqL+HHGPTDf6a1vrVz0/6NRApWlkwUnl
GhXjYH0L2bDYtgXIVc83QCdSjcqUwM75CtsPuguuekha1b0xQ15ZIda6hi5plG0QMQx6fKzGCXNd
K77Ptc5qERuxwBGQDKQhGIuso6e6WDpj42tZrX24yUiqM1oZSLJNhnO5MDRHNVhELbe9mNXat1jo
MAfZOv7Q2Lov0XAeFllph01PP1dKPV/gZOiRVdDMS9ANUR8spZNSJFmnb6yfr0yJtWKFfN5Ymzlm
B6mRILnsMYuFiijCtravli2+2CqKaihKNvjm5TJZ/1RG1luH4NeavjpV6LIuyZWKliByINkPquQC
Nm9iPd02buzVdI7Toa/NlpUOzZ5HDggs2tB0rWBb1xgvXyt1ma2Ywm4JGh0sV0e4H30fKT5/fvq5
jb/ZL+zVmC9DEikWXTujy+wffHZmZEmCAy2DfnLktmFvr4Y9yTdjmWbhFJgM/ndeT9afblXZts/x
dVykLzkKTYs8c+VseSL/fTikqtw4ZddJjXpf5KG7pAOpH7lF6L9wbuo539j01ahno0b9oaO/aCq0
mPvWNjoUhzP8rz+/3FcG/lohZodk2msL1zx1mcyXGeGfa5JE8m0Dc62x535UG/WBaHUL1rB7b07C
ze/s1iUmuK355z/r2Vk603HKRqMxcyQEOprV9hcF7uWNgf9a36y2MTvVoIi44ehjdMAXQl3hroHn
srHpq0lLKZdFKaM70vPal9bgfFd6c7jxta7mbFYvraZRB/ePppNZh9hxhKu6rdfXs9V2CbnGOsix
iUtj4/z0bnPHmKtNKhMjrviOp88p8ZvBzajkl7DXN7XdXB2uYyJzFRXrPN0yfgCpyo8U/G282fqV
//x8OM5F7lI+SMcA8w1yh4SMOJPztv31l0Tz2dNn+BFhrrLRt89UylkfjZ1eh/22LcpcbVFFjC+3
MgVqW6oOdhAdfwxUeW7s9dU8Jdu/rwm5D36RxYSJLfsL+CRj48NX81SAJwCHrvW+05xp4XPyrRuW
t4gJrywCpvFyhWk6sGKcJgc/haqKbYBqVKL8zsamr+YpiVdalGgeTfcG/aYjPHIfOlG+LUT1q0bi
+YAZLKO0eHKw6MQnd0uJX/Sg9RpVsJsmk7GaqkYzewVK1DFQVgF7VTNrO6gpS37a9vjVXNXBj7TV
DJ4yCrv80kuhV3VZqrYdKNciUHJYajNS9hD0nvlVT42HzjIftjV8dZyc4ZwVCthQkJA1zvL4hQKs
jdd3Z4/e8y3PSyht1ksg+sB2XKw+9mOVhW/VT70y2o3VPAUcTzUbQA2S8uHk5Klz7WCn2zbYz8yF
5y0nLDzV3ewiP8vnvxKlfzLs4o2yn9favZqlbjKRUp5qCrSy3qHqMeB77lRnRtuW3jXDAXf1EGeI
0QIPmsRnq2cd2HXJom87aRirDXWgGEfkYTVAN2uXQzU73+OEUqlNg1FfTdLQJa1wTNohsEF7k7+O
043MrTcir690/Bmx8fydeuiEklqjgIa6VO8G6C4pNFpYf9rW9NXpl2SinqKkhOFIwvHOLKbPjpts
e6XreknkbGRUAjgNWhvKHdbDL3nj3m9r92qOWpM1T4nJs/EIPlqDurGt7mbbo1czFP8Dzh0z6n0R
atpeS8PrZBEbv7HX9Yc6cGeHgj3Nl8K7K5TzBcNwvm2v0FdTVIs5p1MjCGsYfm0VVUc0kttW8l83
nc/2OaueoG1yp+5Xy3jRUkto2dt20F83xc+eXCu7l1XNtx2ElGu3mrElhNvCrGI1LZO8h18x0Oga
/NmINMX5uGmEiNWUzL0UhEnGS7RiAOqz90BBxrZ16lwi/ny2D82Y4eeQPXKTVH9cVG8E6WB2h20N
X+2aZhnOZQoyOug0UgmMMrvwQu/ztmevZmSWJx2ppwI9Y8LpFhHNNypHNm5s63JLBnbT5IItOU4k
zJvO0sj4dsZtE0estk23G53eor7Ub+R7vKguN8Hb+mQ1I2GyNVaDuTEYqD7YYT1DzdjIx20PX51s
J+LvSoFJ9sH+X5AM6h0aM+03jpTVftkOg8g0cJ++m9v35lA/QddoN/UKGKiXY5wUNUoMXK/z28K8
t3n2PIxbn72amjqp/VBKdK5eyZK8HiCoXjbWLDf1ir5O6cKoO+acZxkoNhyoRaQfchlvOmCRr/ey
V2ZvsKbMY+bPpiINnEx8WR0MTkBvId0sHvSvt4w6OucXS0uhJfBgvIRMett4P/TiXaSHm7YHEs9f
PpqUgN4VbVQR7LDtQ3IWqy2DXm4bL+vJX6auq2Ws5ZQZtOE7rDP1+zK2t91B6evJnyelPgijy4O6
Ld2HujDtoE9sd9uIEasVoF40xBxFmQdeXEBfb9wH6viSjR2zWgEG1VODrpKcfHgS7/ZcGTdfltyr
xo3PXy0CpBGFkDjbPFha5ztEkJvCiTedO8V6DbBGYcQ297pc11e4q5tuGH9MJlztLWsjHu6XAzKh
HKmMw3O312741dE791RIpIHbnr7apCsjHealpfGYT9jvdKM+a7e3BSap53/Zdk8ujoLgkwb61Ovq
UFJRX+7TskzHTedySthf/oA7Qs4ssbEEeizVwY2EuK+4hX23rXPOy8+zA52SyVRoU6MdojOx8TIV
urg1jNoe3mj9r+uyf13HIJC8/AGJaH6WcmDoSOi7d42ul8NFko1Ne1SdTRWj7VmyO4CRmKmaxXK6
UOiUNsWXc0HHcZAGla8Wjhi0geFAXFlpWXZXlPZs7IumUQlCVhDC36tQJcOR6poW9aKdzk9mYVlX
I3ywS5XE49EMB/BMC5kLkAuKxFowBXEr8ZCdswseS4hZ3aEEWIsTu2infSzYr4FqxWeHU2J1qKGN
sBqftnW68bJP2I0a4xxG8s8FD7ejl3nXRmJQfbnt8auFBkWLXVmo6AJjFj+k0Tx4erTpQ054qzXG
Eb0qNDllgblwOsoN62RU3VvpD+cp85uhss4SHQYNYCM6yqCBY2+e2m7B5+GBx2sPQL296CQ9mcdf
NnXSOmdUbyA4WaOdQSECDmNlFJ4udR592Pb01ZoTq3DQzdbMghFd0AFt66c+Nd7qp/PM/10/rZYc
Hej8kLVIHmU+JO85C1t3LujMb3Oqaxd/bv9rP7FadLDcOZFRN5nfYRSQh7hvWpgDY9uiuQYmEr6F
p3ntla+WHyqtIwh0yKIgXWbZcbCRTE6pllPQvbjGnnP4+MZf9PvzlHBX6xC85RmZRk6nlQa1fpb8
xEK0cQNzVxOa6h2KUkG443fyvvawT3pTf2OBfu1NrCazY4aZuxA5OWQRptCTl3f2Ef5io3wZjbnY
9F0v3NW8tnk2JFVHI0GB9G8ilNFnr3G2BSTAzL5c7zrlNQkWtDSgUq8/clKmEDoGRvPnsfrKm3VW
p4cxEXNkwrYJEsu1jvWoCuRtyab7POGsJrKQtZ7nTo4xZ0zgTJk7q5Lb+txZTWNliryrQE4cFirW
Q6+BEWME27pkNX0V6atJ52UA7BPjyrG1q0YW2zYXZzVjs1bQSTKBcJpO6LO7rg/O8JJt7V5N0tB2
4pHyYQa7jiaqrgHAKC+3jtuevpqlsLkQ6wgtCZykq6+6dsYAqraV9KD4fDnGIzi62mgMSZArIz8O
0JUuKPvMHrc1fTU/NYQhNhj7JEjStKFY1r3WnPatetlXJtA6zXNOBSovs/IOfWEl89Ewpg/YBLJ8
W7ev0zfjyuubnHrHQznCJ0a9k7bVtk18nbqp4nlGIcpBKu9Rt5dDKfZ4RN5YeV/rltX8HMFgLdzL
Mom6sQJE1O5rSR3Yphe6zmdcSPPsRhyP3DUVal9GdYXHti29bUk4Yo2k8wolLCezPa7HqsXAuRS2
VxVG4G231xDMXg73ASYaDlhQTgVKoTl70CHa/rlnVoXL/8xTFetkRoviY9LyojjQFRKtK5EUNtdC
ERUYj+SIVUFiewvChGYsbDSqFGLvmz7Dz1iiXsVTgtmtwZunR8a3AgAkLGvXTJxN0Qaxzv1abMB3
4Fc6vyxljglkIDPAQrf05z/9lRG3zvrKvR5ssosdNoG8fcQ7T52Zlm2Le4l11hdMQaRZGRZeE7YA
tOX+kWv2eVvT10lfw9SQOuWozleOviCUyNq9k21c/azVJmxng9RM6r79pSBsDyDvpwAct63l6xL0
WWt0EmD68xdw20enxBTu4Mdd1pWHTW917UIok6SXrh47aDNiyZ6jUgrtY1vq5tOmH1hnsbY9SOIR
rbY/VHHtw8eZDrVnbUq4QyfwcqJzCrdxZYI00s9JrJMNpK6wnE0ljRRhvHx47YxWF/Y8fBwoosTs
2wBOMLalqgh7tYBbyHvSZCgH30j1em9megqIOv++rdNXR6wqO3NzzbD3RyMuIBdq9gHZqdi2Z64r
ASJXQfoCk+JXozPtqqyNbnPHfAtc+to6s1q8rQlnrS6b3scQ3O2tbIl8gD4bO8Z4+U6BeOkV7sTe
p1jEuC8B6X+XYnG2nWzX+ZnaUhdNmJuDH9kJ4KwpBg8D9n+/6aWu8zOXYQAzPnKwcmrje1eY74vY
2BYUE9b5ZTy7aYsLrpTxpA9+Iloch7UR+iGC5Tda/spnorV6pbmeoZyrTKg4IVDle0hESXFU0sjb
o9XW7ILbOmj1ckOkBpae8kfYhqsdRgMTXjkP1W7b01dn6DoOnb6XPD2KSkDzMm2h1aq/tj18dYTO
UjZvdzFaHzaoAnTSpIeuCLetkuscTQ+YKaYK6F1jNozHIgYBRNnZsm2ZXOdoqsKUcmmn1u/jJUe3
iPVKT+1tr3Sdo7nExdlth1qshjt0lg6kOH7bbRE+BEsvR33pKKdHSV/7WqEB81vqcmfWalu+nVjn
aIaWlbd6Kmv/lydlwdAJCa7blgsuzNWMHXTFlXMbuUeAkcvjIur5TKF8qwD4lUXYXM3Y0JwmfSAN
1LdbHRrceXeqDf2tO8LXnr6aqHBJuK5WZ9oh+nFv1J6qvHzcNJF+UZeeLWQZRp8Q6oFzJDszhLe9
RMNHjAzd522PX81TPa/MahEYJu26KKv9lM4yvpZ6Xrrb5uo6SRNz4cCRr/aOHpqFFMtzDnV4U9uN
1WGJ9MmmVwaPLiwOq63rD+VbTPRXXug6O5Oq+iSMncY7LueEtWzSrb0VY6jd1vDVNE1FDiASIfeB
3MmLsq3vhdyWAy7W+ZnCFnzUQIk9yGoK0lK7tsrkYVurz331bCTaJH/FrVniK4SmqgcWKqD6FE/F
8GHb81dTtKz1Js2HCuV3BUV2t1idddmoAsrbn59/Pub+5iLfWE3SRMtqy51CeSxqrbuAwzoWt50j
osgPcYCGJ7SPU3zTL+GbH9evjaLV5JLKKgvUtrkvvM+p9SjHbQN/nVNp59Amu47nmsk7hGSoxzde
NKwTKqs5N7wwcWDSlrNAc+mN4qZrveyt0slXipzFL3PCs0EEH83ombfOUWgzQoG4SvqrYtKq5KLq
2hp5vDGm1q6EqWPczx2A9D2lKprYY9/GHvPngQD36/wGfjcWVmcfqKwhluAm59MTPvC8h7mWnyVN
GYthfozDGQV6UxWwX1A9Nxy54P9CKD0B4ZNxceS+A1IuNLtsVKc4VFr4zTTRziMtxmKc7cxULRO8
d8GfdI1Uwa1vMIlMujzNmuWAUGyXM7NwJ0zskmAxe6fmfFpJZtTO9poq+la30Gf1HYrapDiZS0b9
4UFxz+JEBwWhGrO4MtP5PfnY0whtPoOXQ92pSmaU37o3aJCVPUWddXah1ziNYJpzlYzrp0rafKCB
nVOVH2qj4GMkdVL3Z1EX/ON2aKzxIEnyMqH1liOWtHEyEvRGwwzCKBNmV36ruEt3YI+2utBhj7sy
ir+UiZV5T0U0QM3ZNWqp2mJH6myqEH/E7kWNLxpTAxmYHdj/pNOzgzNVS+gvRNIMXzPCuduHLguA
B9N7UnZxMEaIzFe6O0rvmNgDTvIqbip1Qcl9uXdkPaLtFEPiHkRiTuaZ69lwOHYL+KgF1WS7uYkk
+vQOxDliIMCOY+jsubiao4qWNWULKxeHyImswiQILYfTPEs8wMlL3laFp74FG8tmrmt5cRiK0vja
9IU8TGqZnacBRK+JBLays9ulNVz5MW4Mx7k1+9A0r5cQ626EdW2YB+voTXh8u2CRzpDfpNApeF91
ktQ0LoK9F4EFpUSQQ3IhwHZfKGnO0/cGjS/822rkjv7ktKnrPeqzQ2b/Pi8tsFx42M81FfmQlxNS
rHzJm4h0NARTg694l1V1MmzuN42TzEo3hjGYeUeZxeW+khjPW25ElNaN5wP/2F2Jocv8qWXruJVV
BDt9xjVfwgbEoTEcU9Pu5rNY0zIouYpVDq4P2+sXtzfL6sqbF27PYlsMcwvFvSfGgqfcdhCs5H1v
muYe4Y+ZPuiZ28rj6ADvvcLXCexyJ3oSlRei/7DjdXzEqpNwc2NJxrLIh+9Grrnq2I6OVb93UAm7
hzjs7PQ7n6Sok3fAZavx0IEp7G6zQUTyMQNDVRzRDSbGwatEZV8uNmT2ax1p8fJXUubVYB2sVqus
WySDCmlzHSvjVBd62nyKtQJkIbtOFiHqwynm1bei7zP9u5WGoat2YeQVUTBhDbQvBUKt6nM6SWXj
quhELdB1IHWkTtKW+VPYTxHOgqzJ3O+2KZv6U99aS7wn6MeRQmZ6pW4mwiIu/3KlWU9V2o7LqTDA
4j5mi8BYVcfMpKfUYphfRJmx3PaeiI6oTdz0zm0HR/rCBWT8DujmvNxPKKcNjQQBLOwYZSjrk6du
6svyZ0ZALb5KZWOqoKrSPAwaw9PBijbYO/Yp+knjiysNy/sLT3J4q4NwvSS6tzx5uQ6xdEJ7FpFt
px3mZHGnS4AM43JBJp75OfcSyzvUueW4D46K8/JWj8JEP01VgqBNa+J0vvBUK2TgoCoRnwTy8fBd
3HhRva9Vr1FgkAoPnLpXSKh449LZ7U0nll6czFrW+QcoGGF1N6AZiY/Q0yss2nM6snZOttvGR02V
envTeKN8yueOgR1y7TfdxagvWEriap58CYq8jQ6CIOJ4laVUCx7DaKhTpEnOGD3GbudZp6Kua4mS
SGvl9zj20noflV3W4x0o9VAA8rHM+dTlRdcfkPwJ7dB3paHvUEVN9Rez92jBwRaRTm3ATCsSLera
XTprXemX3jD2O7LDl+y2mebY8u26nb4agiRmWGURwMQ9bAJ5wyk2+hEyhZ09ukaj2Etc5dUn1QA7
TCg8KMgfBme/LAm+EtkiGwH2hqokbnoHT6K+1FNV7fDeDcggCESM3dM0wI7+CBOiZUOACOx573Ke
cn6RdT+0vu1JAtB+ORkFenHIsHaQe7qX+eMYmbnaRXrvAoGfO5yauxlMk3chQsXRXVReHJ86kGXg
ZeESa++lnbXGIbbkoB06MeoQ89WypB8hi5opDPNl8oKhqLTw0EyYMq9NSFj3Qu/wcXL9jopzl+TY
A4+UYEf9pZfxYQl6V6/co5Ul7Hd9GNrNXiuseL4uIpFm+wp9T7+36tbR+rNnGePKTjCC9He9yAok
D6XV9/foFBzjoiKSn95WpI2jlhuVBY2GIt1dM7WeftJNr+vv7K7Rym9GMrv5tczNjjFWxkUe/wVN
G+rwDg0Bt+FV5CYjDpRlTn27yKzug8zGOLzsoiQ1T5SHyfyG2jwAVj7LUS4PcIfM8MdC3SEFwl2c
2hddlURRMALUShgjCLXSS2yFqr6o08I0oh3qhlH4XQ1CcDf2qjTe85vux1GP+/lrTgV21uw9I66s
fUMtA/pV1qdwP4f1/D41ZG9euF69uDu7LD33ohhbV9ureujhs7XVNO9rbcShQpzHje9prm3fzThT
kwutNCwCesDTteGxQEdVXkYzvFxOReUyP7FrdGVGwZEQ+sM5gAa214zRyd6ggLHAG7fFosKTm/Lq
qdqS0LuuJxbk5g4cQ9eeRB97/cUMatU+79xoDONdRDd2gJE9Zrkg+Tta0Ls3yaQUQsk59zAzDC6u
RKtgfUM/NaXtneh1t/m2tF1tpbsciax9Uvil51uL0R9/TrsZJgp/pFmFdxm3lNM7N6MTL8+GjvkA
adruL9j/tTqic41i9KfFcRDX2llfLbzMNhpRrmZa8cHRVV/cj/TZeNmkZOvepWMSJ3srjavu81w7
hv2lMBzlFrt5pOqzpqfMPPqrpABJ3FMCbnnfKkt62dcmbzKDz16qC1BMpkbqXEDZ7hTnt1i4sto1
2qDYCvOZ7YPTHvVXEn2Kc+hck9MOqZOO9p0SbWWhjWcBPy1Dkz06A+Pbz8QECznBItPsC6e0PtkG
6Sp7U7lhChd5thzwgpUzBEaOGQR4/SyK5raOm9jwdsg5Bo73aV7dmEU9odaWnTN/S6sGB7utAzy/
00sBvHkh/O09Wm45xccxB91y3xix+RmcOXUGnRVyQ+MmWo+nCGMFx3qUA8YdYUGzfIePoFuu9LRs
KhZMi7kR7dCihW6QUZHUIgDKvRpDvGVF94qEJG0/S5DI77plasZml5u6Me2pCQizvePpSX2XdVz9
7eIiyhGXq45D9LFoJt13Q7MsDy3Ubd4EqnP9xhpwl1Iw250PPy4Zr/i5YWfbxqEYGqEPO4wj6lPq
5jhkd0thpd5jbWN9+Bh1srpuAVS73j6OsLDraTw6as/qPu6cCTzxJ2PI1HwRyalmv3dmwTHdRDtT
97DYUYucEpogHoDL984eRnRzyBSw5yCbmepfbNFO4xGbOxakyWy7+VK3EtM9mDlZ27sO4PXRYzOa
+l2Lu7e7Hcho88p9IQsnv866UN256kwTXVpsPJ3rZsLH27DMbKMcOQ7tgkPo43S2tZ0yWdr945CH
+viubAd9T5yjMb6ibpnGfTjF1gXHNRCUWYxjlnAlWPE0voh7qNqllas9m625X5beq3cVdB556Fth
XEScBz5NhWNeRW5OLAY+etOB0TcQklRLbeyqClHRpTtF6i+sLEN6YzB1imBJu8W7aTSjvRcT9VJ8
Apn9dSRdY+HspFvt/YihMFj62dlLL8puiMlowx4SqElpr7TjG9W6xodq0iI/M1KZ7Ypi7q/GLPfu
ooly9EPGMEbNBGHbiMPkAim3dz3ISF1G+px/VdGYvvfMvN0nQj7kdlt8sFOv9HaRqDuygQaMyLhH
UcvDE4847aqjAsWmLmCTRx+lPteXfarQwTCc5b5YhmU+lm1qXyqySq0Pk+Y676N8Mqlx5qvV0S7C
AjEuZgNGrhvuLBWLv5I+VP0H28aRiC66mF0ybPVxUoeEr2F1ytW8CKQFra5qMLVN02E5mROzSg+R
HHXtctStuNqjr5rEZRvroXfb4VLuj2h6lPi4yNyQe09ZY381WBhrv3JyLRrq9Q3NuKgxWVjX6Tzm
kFOjckRrDLDI/QgcvRZ3jTmYtd+3NWagXHYyPlXa6OVftBgwb7q3VWInuA8w2KEwSjiKev3gJHuk
Y4057UJTM02cy7YakqfZtc3mepyrcfkOJWniOBT3Ll4IIo4ST+wuXXo79Sn9CVFVu3mSPsw6VzJ+
VVpmcewpLxYHvmgi59ScsyL9xikM826IjdS+Iq3Z1A+6N9veSU8pdPyZkCNf3A1d79Zir7xojC+7
psMCh+CGD9lmt6RGrh74NHYMvoLJpF2uuDrpWBfi0pn0m7pgSr7P+FidvmR25p0s4NV8IBeT80Xv
zEz7WhAk5TN5rmyIgsQG4j2jg8MSAt6R1b1rB7zVRdS6n+TEAvDRnVjbP3dd4xnpwXYajf0qLG1t
fC+nJeXaQwONbu76PmyLvReauXHbLe6sflph6uV/tUkRl76LoyB6p/J49vxU2FV7DzDZzmYACZRK
BV6iGdW9ZJaxIgqzbTBYQGZxuMONS25ZLlJTxNOFmcWZKA7W0nIE2OV4WSNqqiu+Pzjxpc1ejfX5
LAITpZ8eMEK00RR4WZS1H/NOq8ZjleKTPnWdN9i8scVDn9MY+Tx+xeQwa99ljGvzaz9lDXdFkSi0
vZcN+lXSRKHEV2HY/bVKUyvilTiJh1eV4Me+reHjl7tGUiH9cVgszw1gWIbXOM25/wln911jGqrn
dGCjy7hTeY5QCvblbhRWNJgAr9y0OqrJtdU+AheKfQddmdrF3vD/qTuzHsmRM8v+FUHvrCbNuDZa
DQxJX8Jjz8j9hciMjOC+GXf++jmeVZqqpGoZOTDAtEoQlBUZ7nS6mdHs++49l9ASUoaJxemHfuoe
HWNyktcRToi7W3NdT0KwuzxXSdUC2HAklMH6ukCdI2VM1poXnWAbm7YZdAXhCexHF107zCsj+MAT
33BOPYt99sVb0yTkGW9G97Xo1C7V2nVAmKJF5GtFiySzjfJu55ML10bBFK/yHYkvyALHKYmbKy85
PzG4W72BVaqu04AnUlO+t+is6PssSao+bDQrnXbjjL+EQ59GiW91EhIp3GzSOTCnS36HPH84Zw3a
FTMyGk61TqHj1hNxL64G4uM/u2xWprsqn7pT3zoVMfDussyBZbFwUIqJo8+lEFkaxiVrZ5opwm96
nQ3cumjOdFU4BG006wLkA1OOfiRQTxa3bS+74lZFQ3c9NE2dfRFqdnNyv3P1lkOn3JWaxMrD9dju
1bI6ELKK2ZzeEzhZvyhh60C+pyJNGcTsM/xicsq9BOE8BC3b+zpw6TePsNrICfeh60CKaFvCuYqB
EyMbm8abA4xIC1kZCYOXVAJB1gj6JZTT8KjFbe1VPeWVXlu98uRMo5V8nKexXW9Wc16yd0LMtbgp
7XQgTqiXY5Ne1y7qpr5Q8xxCCafEGI3mvYCpRxKlM5M6XZNjRLamMzuPBpkoTRB1HI18Gxbbac0i
AkBI1CrWMKcTbMV+1OPteo4qOBdXImfr7EelNbsvdU8RgmcWe35YcbOObGftWd5uNder+yd6RkLd
TI0zFQR2wl+8M4daEhfvqma6L2npfTXXSvM+V7HVJx+SOsbylfdNU6BmK823pfD61IdGmvgEvlXs
wxJYbqx9Y/MhSTkjUpEjDK8bFsNnjZgJslyp3Flh7hCbU1yTTsEx08clZXxmg13JoOYgOt4vTbxO
j3rTEpA4RW013A9j6qUnN/HiMt2VQ5SnV2OckGrLeiusV5I5mulzTngPG+zVI0Zln9ft+o46a4ne
Z+RAXs4E6JFAeZyzbmJmi/a9kInc06kwrm3Jk2lxLeyVpLLYg/OO+UAMi5f0ickOxqjmm8kdqvzT
RMij5itFje3W0IRdvQBh9/IwryMl3mpiLce7RedUchfV0KUeXQpQ4vuxe7hrOimrV6vqPOc4G3Gh
B6apbHnDgyzmYR3PliA5znZmtwng8yBeDVYDwdXTONq5frITQvKuGVhOfhqIG23Ahelzdes1lKN8
u5ETHssmUS+6JdPkTqxRhYYt0vPqiNlVEw+49sghCiDHrBPdh2pp9vAnJ7VHlEN8GMVja/hKKE2n
AVVbe/dKKzg1ftSLkqxLw2Z/FxrKa7LGT9hnlncDZZI8QN3fk9Bkuo0hrlH6WeyhrV6rjild/vHr
JBav41PZUX+Y4pRsPGU1Tb4rpHTbUECx6EGrq3JJ9mx6C+86Mq2oRvpXnJFCEJbqMEtSbz5FPfHV
ZJy1sWeFssoIzhNpVNJNpRFXxyd7nOXK0tw35pF1sk6CteUR5lNuMkiHJCYwC9uyIg/anAejfXFS
Ky80tkiEmUo4k07dQnovC9xEOf0ZUsfGksehGWiF8g62aMQyX+WGK933g4L+cHMec3PDB0/NzAwy
Y5b1veWkxfxB49N4mp8YvayHPWWQkX336K6jeTecDwrXkUZEM88Y1Jqrny1RHN8vpdGxJ1ODtHWy
tnOO5k5ASdliU653pVc9pwtLNjKkxSn1F9WPWrsfiL5iX8g0p2wO4aJWp86rB/feSrIx5onoZuu3
PKHo+jnLJsKKzdistIm728gKfqut0keTXQ2PBtISTGvfsLS3L0ljWhNhXoZnLneTYw7uW4MyRAoy
gjJn/9VT5pC/b7Sh1h7qmLr243jej5P6tLhE7DojCaoFpq1GFVdJSXmfQWI2cq8c9nf2Dvba0F7j
P4utKSB2rK7Z0KfKSZ0QgVfvXk8NBfMbNhGufZMPptk9VUWWq5MTS1JCNYJ1ys90XSI9oGFkYymp
S3ItC0dMoPl1a4getaEb0o/ExBEU6LEBqHYLmcPqLu16bBalpTvj25WwHknmZkctO5VFle1SFWv9
s2t3TfRWTl0SCBJcdsSYn7QV5K/ivFQnxRWJ6YTQsc3IKFY4cz8QHluRyagoJk6HgmQd/T3FE8s6
pTkNj6DRS9rPO9ysunLPz/CVI/y5cKDtWxKSh0DaZab5zLlbu/keEVgRhd3vdQNhb7tPiXXO+KRU
ssnuA8vk+ks7N1aoEvJFjv08eOuxMWdNrwJ9EdPgUbqI4SvVg2dkN5ahuu691VlT9eLE5lDe6JQA
nX1hJYP3NE1UoMm2dbMYbxxyqIe0qgr7OoqLKn+aXG7M9SLcvDsRNxxFtyPXKqAgL6v1kA1OGZ/m
jE7dO/azaTQG5NMvaRtmtVtSnTMFA0wPBiYz2Vs2yhFSd2h3kNCzz5GO+otqnU+QlfXOCDyvk1W5
K6l4dwNJmJPixvZO1qiHWXHTaA0xEgAhC0IoniS3HWuPZyX5+o4icTTvR2by3ltX54azgq1dCy3y
6GzZ+sD579ytILhRz2ybsKrMaa2btajx/RKZXfefpnTwTEqWQzeSrQggdkl8Y7Ith1aOQPKjt507
Bjbnt+5zOZIt/UDWpOjEHsm4IHyKtRsgtKuIss0Cr5ymPFxKdaZQ9Z19Z6nIrK5MfKTTsa2aQYbx
SMrtjeiWSlIJ0mkr1Ytyhn1KrdLwtc4wtD2tmD4NCzf22F03bdc4vi3LlGAuB/L0dbTG2fzGOVcd
KTEmkVq/SZKg469NXuvFlS4x2l3pFLfa21yjpvK2iEqRvKsry5xvDFPrlteltbLmZiGIuKOOQahZ
wA6G4jhltIESctp1SM3a3rwd9LIjTGgBNniluIQsHFYh8gBltk1r0DTPSsDR3XuIMO+KEbLxO33K
4+5WEUlZnRxQWewL+IQRSnuvX6BJd46ZfaWaockws1yt6fy8YyMWdBWjvdxRe88pDrCQnk8zRNNN
956mRhksGlnGTBaXhJigaazzHfQaTuWEbSnLu++csdAwu6dO+m04Px+/OXBIKfa1VnxFlDxbESL5
jOJJKiV65l5slW3vN26Hp5eTNHAZJ9FTPZTC0hB3SDIl70Ti9NOeZbSfr4iNS8eXPpub+aZendL6
wGbAJhyRhPThtCzOOn9wnbIZ73lqx/JIsGTkl70RteRFY8ClJtjMI89c+jQPbI4959Ql6NzvqAeX
2K1ra1o5wbc5h3ML2J1p9V+wTbYu2XepmHazTR4Jh6c2eUM32IjDcQQq/SZDV8dz0YnKeQi90Y28
906je4hiK52y/XioItWSEAmNITL92qVdKsn5c9Xwwnk5pkbFuVTvv3AoW1ON7GcaxhkZz3rUUyop
arwGvhi7Zor3M+ZEgCLVbNrJJ/y9y6D8YQJ80R5KjhxpFkytjqb1xHl4toxQyYSOdfjnbfTfVzeQ
sPSjHqSZSjOCEd0feKJ80abxwwBL5rKX3khNRlLc2Y7Bkhh4MoVEKNMFcYXzFy7pP7rwjdBEUdCD
gztz4fP8MNT6iSLuZfp2g9CoH0QyWengBElkd3BzeVsQ0rRzyQi7SPdheBvVwhArcqroKR30png0
tSLIVHKR1YIj04/XrSytWmJZdgchLBFMpaECjiqvF32dW6vxAsm4w9/TEcpgf4qpeaaO9XTZS280
YLPqcWwKTR0Wo5j8onbafVVml6VJGO5ZSvQbtQoLADtGIk8OoKvXsFrrO0d2lxnHDXejAhsa0eUJ
gcSHmsiQwmdp0K61UV/eXHZnNtNz0s5htebANzou32iQPs6d+/Wyl95MT5JKu6SxETXkdvxmRgWm
l+Vl43BrHB4jN7ezwiQTc2yT3TjFItSK6vmy695MznQ1I45yeQdwpMGUvNyV7l+hus539V8FRcY2
+WXSYOiOjaMOCYnbg68cO7tt7Yag3kwMS3DZ9W8mqZVDu6BhoUi9lp+LxPygNZeZfoytaXgmJaqw
nUgx/8fuOHbK8I3RvAwRbmxNwzE8k1RJwYWbxody1Crf1Jr3F92UrWc4mUnOVnrSHSyRmhN58MOC
gIzeRB5e9gabeWomcewObnFO8NYe01K85TB3kd+ZI+KP6wtyjRbIIC8dLd5jr6f3kbQv0t0aW+dw
4S7U/sdFHSSbzYPmiv7RiKf0Io08qYs/XrhwRt0aU0ZipK/L+fBwkOaFITvGv0RozpHW0zBXh2pE
WMP+Zd9O8WU2JWPrHEaIg+3E45azPF6Pi7gurPntZQNlMz29KS6GrI2pFkdx5Tvrcu0pACgXvfjW
NuwxSjgX5OqARudBGu2N0vvLrntrGVYpRGd70tpDZ7sfUkM9Fnl7kbzc2FqGSX4v87jJ1MHmzvge
vlLUgaV72Xq4TUHpZdYStuq1sK6TNgBv8Tho3mVb0K1lWNdpUFWW3h7iVILsQq047gZdsy+8MZtH
aJZ5JPlkC/PGW8rAHWz7TZHq64Xf6GZ6jpllR+QTtYfzoTgwOvOOJ+llZmdj6xgetMqtLYLcD13t
mfQrKcjnSDpcb8wvYjUYW9+vk5eCUoRqDo7ZP6Vx9zjl/dNF02hr+o2jZZJFEbcHB3ZIVU/oDk3z
r8KNzl/e72wCtuZWoth0L54rxkycTHTRAaUeooj05N1FF7/1ti45FSdVRs3B1TqkQOPUlK+DR934
sjVma201SqGbk6c1B5UsXVjGdkYpILH2F1391tvqOPPs6qPeHIbCFoFukyEoIR1eeO2brXpfkFhE
2ao5dKYT92jiRP4FnUb1V0b5P/hut/ZWuqQI7xAPIUPOaj/ty3dzYVz2rN7msxSiBgvmDNz3ym2O
S6d3+4n65vGy+75ZakY50jkrSIbPImv9oNdRfES02eQX3vjNWiNZ3xHx8bV6lB26vTO40qQDSIT9
hW8gftxroKzL6wqJIuekbrpSyn2XtMVlHGZja9NvwQy72lA2B0kFBhieOx+H/EIMkrH16fdnWccq
CVJnxHtU1lE1abRXL1sOtkZ9tWgY2uisHpB/DL5lNKe8+qvkl+9xd7+zlm2tv206E4/mivpwrp2h
XymrjEnrpHMexCX6nGPZLNPTUHbFleykZh/6hK7YW9qwTvtgelannjyntI85LPf6mOWVafsOVsfo
Lp5bV59QWmeteje1ApWPvkBQ/FInidZS2h3RbxsWfGKMwUjow8KALBrYk6DmRwUZ+p9wUNNeRXU2
LYGhU034qJEotuwNmXUOpbeZ16TP3K/7uPWSjpKzWIc9/e55DbuxlNXn2aF//9CbtpZ97QyrbQ+4
Vb3xoGY+b9j0q4XqYrRcyA0C27C9OPFwjOFueDe2W5Glq7ereBKuh1KT2vpVkyJHOyCORbI+lcVo
hqMyY2tH8c0Eg1gkI91LVGI1+1nPWwJXpdLxS+wYxvVUofu4Qu7Wm9gE8ngKLJmPVyt8zDtVoXoI
TX0caU9FAMGeCgMTwWW7kK3VVZXxOI7NWB9yF1uhctsV7mzl9pfN3K3ZFRlKT6KhVx88anm+JbKb
ZI0vyyk1tl5XnTtn0eqsEY80URnW+pQd5lZPL9xcbt2uBt3oVZNZc7BjOvg7NITD6jualV/mMYSv
+OO61iNdjLSkrw/YbV6nxjwhQLyMk2ls7a7NMKmxxYp0SHSPyJMebWcRSC8Trxc9U7a5JKPVrnIc
RHMoWg/FMR1bCQ7eFeIyfIqxZQOUsznY+SDrA8o/bKml5otYepeNyy0cQJrRwhGnaA74fV4iM3+K
nPSyGbUlA4xw1fHQcd30Pg+dV5wiy7isbG1unoPWSM6MQW3zIDxv9iPNwztRGJfRAAxzU1tWeiwx
phjNIRYZDom8fQUI8Pai0WJuDsYZYfVj5ej1gQZFc0fcMm4/2ZeX7W+2NIDETvWhEnZ3iFVu3iDl
zcjCHPqLoFfG1n89NVVhgLxjg6AbdD6dieZ0ml7GScSg+OMagN4nytaYRzhca/ALg2EjYJ/0i2AD
xtZ7PenEy1tpVRMOXhQnpDUWdolW2ZcBPIytAbvLqpjwl5rBDsz1lFRS/8yZdrmsFLz1YEOQbNey
Y99HKWu+isxoOEBEdcKLxqTYVPWELAYP4Ra74rSM6S23sT/0SKAue/VNYc9QxjzMnJMP2JTkC5L3
9WUth/KytCxjG5RjCVQ3SYbf1LKdUbvKvcoI9GiarL/grf+BTdcQm009Ed1RZBdudVgLyKpvmzwd
6wDopmjCqau1t4T03mmaV2Qhu7gcZafHoW6faJZVX/btf+eV/ab1gj2urqpSVYdUITQts0k+K43J
d9n3s1lLlYO2Z8jY3dKUR/6ulVmssB5WzWUYPiANP05sFBYrRYzzAzii4XxdpjFpuku79Hpw2SfY
rByrPigTiUR1kNJIc3+eUEP7WQ6597IhvDWZ293K3Re8wTIIJNzr8IE8xeeLLn5rMy/6cum9Ya3O
XHm0SrF8RRN+6YVvKgFxuxpdlzslRitzX4j8JER32UF9m9pTapoeT25P+Kg5dkGuIVQh2vPNZTdl
s2b0SaFiDGDVAQwKcocEQ1hppRfuCLfhOl1mVrVZGSQclPGdM67X2A0v62Jss3XwirUmJPDqgBAn
ORmFcv04BT9x2W3ZzKQpt1N3zGV5kLkLmQHpZHtKENtcBrQ1tiE7pjfX0q708uBYVRa0OOfwES+X
TaJtzI5qqjiOvLQ6eGYy3XR4lgOnz8bHP78155HxO2f0bdaON+XLOBk834vVbNlY6V3s7QrdqOsd
Pom6umyzr28mlLvYkWtLEiz0QSLgIZsgOw9+3av/4ll8fub+6+fQt9MqxsI2p5py9jXRiUVIvv18
C/OmDRB6Ys/Eq+j+xR76fMm/906bOababulMKe09HPvWeeqXOhrCJkYgG05I2jjWk1pQIGedl+qi
7SmbxB+fBBlYE2RowtrbLs3snu9r1+LF+YsPdH6V3/tAmwd1Q3xY5ySehbO+/Jor4/3kNtFFjxh9
O6/R97ZlE0fWfqFf7idquUqHQl744ptp3RtGX9WDbe3x6OwwmqZ+ZODM+POJ8Ud3ZfNwjOYx5XmS
2vtY1zrEgGOEYwDZ4EWvvp3UIm8k9ATuCxpzilq9R6TdWj/9+Yv/wQjdzmlbGeXUzBnDJXE88a2r
0nKiWL4IBDmuKBu/GYCIHQE5Ws1FWWAQpX8coYkbTw5RI9ae7EXrg9mq7i4z8JX8+Qcyfn+V0rfZ
Ok62SHtcYnNful6CQ8erlgnzGf+8LEZvvzfryuPfVKZR2Ye0yd5ma/rWYKRZx6hLhwSRc5zsiIL7
No+SnFi/d9By/nx1//E8/2f8Uj/8PFW6//4v/vxcN4tK46Tf/PG/39Yl//2v8+/8n7/z42/89+Gl
vvtSvnTbv/TD7/C6v7xv+KX/8sMfdgh6++VxeFHLm5duKPrvr88Vnv/m/+0P//by/VXeLs3LP/7+
jButP78aj9Tq77/86OrbP/4uLGbDf/z29X/54fkD/OPv/G/6Nf3yL7/x8qXrz7/8k7Bp6+sIy5Em
Ouc0p+nl/BPD+InNsSN03bUM09TPFY6KeMXkH3/XDPsnzzYJLRHStU3HPDfAunr4/jPh8jPPxNFv
CdeyTSo6/7y2H76dX7+tv1VD+VCnVd/94+8/jiXXsOT5H9v1DJfIS3crV2kEF71AEvLtURmP3dx/
pojLUw8t2P43d+WXd/7tO9nf4y9/XVp5L9txPIszkLSRE+P/+nF6dC1+TBVDD9DPOxsN+O4eeSY7
kaKctaAnN87yrWLCq0TN6k4fi2TXAFl5csqo+tIASbmjNgnraEjKK7e08uMIosHPRImGPBEvHqye
Y9PMH9Lak6du6LSHdBB9iH9cPORFZH6SS+w+1W59lxia51u4BHadNb4sClD2VMXyGV26EbhR/DHy
1iI7G1C4MefOu9+n0dIitnFTO4hGe7zvyv5hFG3/EhF1oHzDcr66FuKZ1DM7Hz5E55tzdirgwgdR
3XLoQ1frBYrDxi6C+P0Nz7uN+FnHzT6qRoYLIvMntONLFjYYbpPdsERO59uYfV7WGJd1KOc43Sei
q8NcWj2IlbSUMZ2Lp1LztNzYoVzXCv3JS2yZGO6xBnwT2SFufbNoT7qHkQeD61wvqFjx42jTR4jv
KsNHlsWj7+Fbsu6VJ72HMTcGUCAxaCIaOiYkAr2SX7q5NeZdrA/mle7i3w/Mul9sv+567ZMXLfbj
Wkb1t8Gu0zfGsHhugO/iXLw3urEPaC9Yn/u1tanONyUHFA9PVI0cvfbik5VI5+PZbqD5M/6DEbuS
Pp8GOCLx3lB2dFyjsXvX0WIGWaLs1IaegtI4NFo9W3wzUWsDbr93sTvRwvgg6g6/C33dBZZMMTLc
ePo63qlu9HPnxPUQ6YNuwocZA59IfazLWh1WitaF3xPMVe+bNk5OdBG1NdCWjIzufFXVe8uul37P
Z+jf4sGZICuQ8aKDphrsV3d26yVci7Hg3XBxwsFyE4llzSynjhaqY9P40Tth+ohlcNDXuSM/dNlI
RRZXs5P5cJG0lxFRXekrAFrf6Cpq68FzOu9DLx0NBI7wsMDJDBNOMHquNvp1orzTSqgJZlyHmo4v
0RF1QaGdR24tRf2clUZxb+pRq0Jko3O7d7AJtr6aanz7cuzbbytIrcQ/s4TqnQYYHSxTXgwqFMrE
iDoqb+njR5yg7B4/sygtTfeSK5doGFAU0yez0ASa6VKbT40o8nUn7cRrfbezBaRorTDaXaVxvji1
RNbWR6fvyy92JvOPi0pUEdKnmfv9YozcnNKT4M/xZMSe70Y5XS3NTucoVMRoP0orc58ZE6l51XSR
foaMjTmriJO5QCeKefmqEg0oTC+wMe45n6kUcojLasLwKT8BAtKeAEbkLltT17xfDXMB0tEBJQFE
Ma/i4NWMGfgy8fRYjqnt+Glql7gfUQplPmiM/j2GxuEdcV9Ip/s67y2fFczq/M7RlpGSgZUeK3uq
E7+e9e6lsg1Yh0uaEsIOumY59uVIExdckgVuQR9F9qCP8/QNCSx+uKQe895P6irK/UTTtIfYaNOP
+hwN8UcJ8OLbbFjDs1H0xRsVJaUM68lcs8DRxnT1G93BXJFjmjb3rSUTXOy4l4tVlBjDF7t7iJpp
tf2uGRI2h1aZrsca9fMb9NYu4E7ky8LPvSZ+5VwYp7us1MzmtCqSjMIhysZ8p/pCJju9BBp3r5vL
ynyBFuD4YxVBDgBRPyR7laSq3ompTfQgiUZHnLx6tZqrFpfauhuTVBpHr7fqNjSyTHwcClfIYDo3
CePZXPRAa6vzRBKmHt9Q2UlxVnrTYu/WSsfbugq91d4KqeJnIC2T8G3XTfCNzh4sorTsI4AycvpI
PLIojkauMK3M7grqIhWggfypLDv3Q5dbqIN0G/eVBQnChviT6IrJW4zvKxXj8Ip1WCW3hWeV8ed6
xhz6Aj6gKl/bEXQLOV04OEIclq0l/AKsjHrjYaRzH7va0lYLPEVVLDinR1cCggAEMD15Gt5AYB6p
MTK2HLwtTJVOZD09/QRBXsBR0MltUulqTR4GtWTTPffZ0K5KF4wfeV82Olhf8vrRMQG6OFzjljf5
SLNZFKPjR1iP5WsGjbE89qB28wHT9qi5JAA61sIZkFbSVOHFq6o0wE1mrG0Y91rEiqQ7bfcOjNPS
YVPG1+6+d5Yl61ic46x907TmJDE5C7Eeq8WqzQM2XqfYYTgZWUr6iBa82eZleopTo7GPFoFazoPW
Z0Vr+ZOoeYbyoB0+lga0qYMOFEdSislywBkRxkKsXo7uBXYNUD71y2pqzTcEltfmsSIeysGiWXp0
Y8oFtuw3OXHq+3AGmum7SnlWVIRNrdrseR0RfL5tBqgSt0tJjfvWsjghhnNJhqhiTtZOctN0fKGH
aGzK6J0O/WsMPd0ckwMEhLrk6mk17+DUTPcTcCl7lwBRSG5Zf6fppV/1MgvHnJ4lqild3swJ6+v1
tLYTsLQ8kYI7ZM/Vm9zztP6UJJH93BhmvIQaidTgsruigrS1dsnwMCxSfLUM7Nmvammj5ItpGuUA
W4XS0U1tZ464ynXU9jp8EK9PgollVHf8pVpa+6zdnLMRq52pgKQlZryaJ7Si32YLQNM8Iz/xqLzf
2ZrGdoFdSilChcEb2pK3WkegFAmhxKgLgKQu+FgExnMfuwk7jsiKjzin3oI8qj6BHqByj8caKvFa
pGS8JcUde4b51cJ7tVt6li2f0dlhL0bCb2SAAko1V/cqL5O9GFqQMc1oseZqjQn8amqvTNsuDrOO
sRBBixU6AJquxrFe31d5lhj+YAgrxNqPJ7HDMEtGc1r5sWlpt5UxuwclcFvbUERCKHh3YOv9qnGc
I1T/6cbAWLrnvP6tWfIR0kpvB47OSoLAoiFKo433WT9/Wwetx+VaCHx2OfStqR4+tNlcPXhzPhHU
nBhHZZvZR4g80ac5L1Xu81kTOxxd3AphB8JT+RGuMFKMFzaZWmFNfuzgjLBhUJlFLHamY/cLQO5B
MKAbXeqg/mI7jBDG7nVn1Z69yP7KMOkeZtPQAokFyc9Qzt4qCV5lhifSsVoVapfIYX1Y6iIHjGg3
p9ZurYOB5/g5Ns0bN5n7sNXyMixXqd1HtgAp0Lb5KXMW9TTaA4TD1Bmge8Zggw5ul7ziocMzJT3y
WfTKhHvipdZdPystEGbxPldF5CPCcv2pm/Q3TaSNIToO56olX9XPkqp8aqJ5uY0ARUEzyNRVhQEa
hq9uh9kS63u64efDNNunvo6a09IxYqRuKunbhZ7eGL14mnsv3hlEO4QyTqwg0hrqNZ1q/Rwt2Ucm
rwqRgvSfdEH8TarN4nbGRv1a1Uv0eI7z8huYeohx5APcnneiqUAeZJp2LPro1QRseZy8dPTZGYe8
MugNV9X0tVJ9eV9E89ruE8/8bLHF9cfBnq8qNITs3/Win0J3ZVKHvebaXwYvch4k/ssrx+usW5sH
56ExpvcEmZSflhEOwUTz/FTMDs6psq2/gSIZA9n19UmsRXFVJcWT1xpLkExcOIS1BKJQOVW7TJYe
TsvU1KDoCPsdLTK4AmaT1C/kDNjZTma2esVumV7VpohCMVgkGVFA0IEX5d55kZdp6DVaP4Su0AmZ
M6usp/flDmFVdYQDj2xPXdv4mOWWwxmnsEIiJq0rq/egLRDmpu9EvwyvWZuM8c/1mn/rjH+bPqu6
q1/77Qn+h0P/ffNSPfXq5aW//dJs/+b/j2f9swD/j8/6waC+PH+pfzjrn3/j57M+0qifbOk5QDnh
v+icd8U/D/ua7f2EwJd/LQUxddj6OdH/cto3xE/SEzzyHH52ZhZxLv7lsE+NgJfD9w3/zdY59ol/
56z/XTPx6wH8/NKCMgRVBbZ3uOe2cXlLSjhHstqIwoTQvq3tmNzlauobAkeVfszRX4W17VT7pjHt
oFr1T/iLs+uxmx0vkGsb4ZqEwrW4teHxfBvlY6rZZ6BDo6AlTrDBArNBrhYbI/ENVeRxtEBidTQS
ryuOdFbl6zjq6dVajZEF66QOnAT2xZiRU33bJ+l1rjjPt1q6fqKWyUphgZBydnq3hkBU5BGcdWkF
BZsT1vJxACebxRwlYO8oHJw97JbffLe/V7GgHvHj7ZJSesDRBHJF618siJQHswikLMapoTjVgNuC
abTf6ymotRTJ8M/92f8Xk2qEhTCol78xp7q/7SkWfOmpWf0PmF6OEC7aDM+k0GTTy9XPDsY/nm7/
6+vykv52sv3u7/9SaOOVfi6sCecnV8J2YIzzzQFqd3+dajqzkP94rmlZLhHilMN+mWreT5KamkPP
REBddSnM/TtT7Xun5dex40jJFo6JBlQV+otnfleD/qbrzgEimrSm/7xUc0NOK37NVgWdimlnowly
wEcCU63AvndRRObGok6yNcwiDfKyUe4bzisxj2ipxqJRn1mHVc0DO2WChKpgqxOHLWAa5/n73f23
huD/tBXbOpfB/2QIVfi7n/v0+YcC7fdf+nncGOdV8OeBo33///+swdr6TxYjlc0lQ9WDO8P7/LMG
61o/6ZaBXAT8smNJj5/9GzVYg33guZHy63ixKQ+yMtvkTMMI5gC7tQ03C8eTBlZiBYhmKTolylOe
gwF1Dc4pUkWCLXFn+njFSwzpr43Tpb3+AFjG0B5trc0QC/t1qc4h0BFHMwjTcE1lp91KUFkztGsX
gmALtiDDu3mnp7M5cxBlk28pvwMXIQ+qGIE7PXXk8mbabtXaYR5PFR3dMrmLXYbc/ybpzJbjxpUt
+kWI4Dy8kjWrSqMlS35hyG2b80yAIL7+rLr3pSO627ZkFQlk7ty5F2d8N22EWXuSmn1axeI99Yu2
9W3IKixdpNFSUVeMt6Y/Fp1oS4A2Gtl/jPgjbo4cBvM9eGQa9pKMN+c46AYw2qUDX0ZY8JLNAgUk
G6j0TxvUSFsjvWRxXcEvrFbI87pwF2sHJ9UmHiX2zbXJSTF+HBY5l5e5bIaou6tGY/8f9N92+WlI
Z3rlw4tRTBoZFrvKXp3ilrFts/6sZ3/b21GeE96xxhSJObTXfRGKYXiJMWy/8xW67zhmGqxFERFO
ULkFecIOGNiTn4XbZbYN6nAXU4wfM7Jr/jSxOy4PG7nbz7PJaDCTbQY7f/UM7M4aDV59LnEznhkU
2HszB953TYhTupZbUDhEXqIsC6LL46POqeQJOrE/lFLTBlbPIw0/nWpC6k78sJa01ot7T0Fo1iKt
FdkRJFF6xJMVU/8TSh6FqAQ4vstMGz7oWGo/FSY0LEOADtoRptEdsh4lbW9zTG2nyp8Xc9TCDT3n
bSp4fj5mPNPVv1lGJFKliFLcuKjP4ZMgRu9+9oiQNTGX4/oclJWs+KTdPH4gV3KsfyMRt8dosR0S
5dv2tDV+/qAcb0xzHcRvikjfmBaDKoLcQPJxxqAWTxIJbTc7EWEZW0ig/IY+XzCWfzbbSnFh1UX7
K6JeOZA7RjKRnRcWvveeFDFL+FbBkeqEMwr5ZJImExlRLJt71kiZP515JK/GBNu0JBmH5nsbzesz
V0BF2v/AgIxEPyVTMUyL/tfZw7DsfZLU1Evnh3Vq2CiZn8YNWbglXX8b+2zvdvA79l0xb6d5y51o
t7B2nmLvWuyrPbViX2D4KW+qbQIeGNJZrIeu5o94KKdwCvZBIXKB7bTA1BoltWgiYDptSfxUOmEO
+wj6tlPfSLcu2WOWOWVo5wVyeGGblLz3zPnLG9zu805nl5aPTlyLrPfmE+Ic1niSMTIEMJJ6P1q2
BopnXdR6N06Zu5/RGw9zs5hhPw6e+ksytvuTDL72RO6P+FRSkoHsZIabhi69uS10OG/kxBoGGLKz
d1mM1gfWYebhxMmU78LYzE8AFTw++aLzaHTIs6GFlwOynRhDv9qtq8eQJZarHHdh1uWGCKWqR+JH
ft1LaaITeIeBgL4SNZEkvjq6eTAhrBeLbB6aS78J8/8C151+Nm7VDA9RP7JYArJ2rskuCUWNvad0
i11hCnNana63SXGGgnDVXtncVBQxjVh1/3NUef9OOvj6c6s3OL3slhOHwmwlddl2pNjNe7IVUlAy
Ubvv2Azf27WVXYzS/79J8KyIYrKPuZyDPEV27ptE3FNSZSWia49Ac3M8oh9TVcWEr6tY/YzIUiZL
nGTYetnBBwbU4BKayQOxhY+hl2cqmbJAH3qpwttczCSHeW2EBUU5cDISuYVZqiRSbBLhYkq7rMkf
I0K5G3LZPAJ9BsKmfxGGr+K9v42C5DSC+oE+zGJ4YsdhIXyxC81etBr9l1UINGafa3FH01yFt3VU
/kcWcXwnTmfUTFe/EcauyeC/dcKOEbU147gvQBPVsxlwJe4yZgVb6vfI0cT0Liq7iky3bz3pk9dq
yvRbH8Y1GTBCu6SO+jYR9YX31Ik8++jYoBb/TLtE9U53PXCCbWQpruO83cy+cEjS3fmk2jvEwSID
NdxkpQb80CEWZR8kOGHe8jYAqc8jMbdjMlbT3B9W9ljWl9CHpHVyulUd57L0fxl0vwE4w7JaeFDa
O62hrcZTV+hhZ3c5H5/b2UQ4+grTGdkFAjN86ahJo1IRdfYaLFo8GHcgGA+ZtryIrJ2Y0mSEGJJ6
lfUvgT8gJceut+zImLBe+igKIpIVfe8lDgUneTRs+RceqPV9zEg8A/BLrOHfmbnqZ8G5RGaOoy0+
5qY5WveXKa/jqD3MvJ71vooKh9zxhYckqZa5ehp8xOQ9el1xyyXhc9xwao33ygkXHKS+6dxTPDa9
RSR6uKxJVE4FI9EFgeL3GMz3L7G03L5OXeUnlp4H+zQrJikMiCTSSMz/GwhnIpwrSkbHJpc3mYmU
biBM5bps4x/xKD0sH7mCEzGFXtMnzhJMaTdHzHj41qasPa4uwI1LGPrrU1TSJ+2yRnTDQQc+sYSR
5Iyn0l0KiaBptYTcFm5R7EgTcw/USeYgcZjsnSC2D8AixlYi5VW9TWa9rS7RPGuHn5UI8nMurQLk
iLO01m9GWBb7I13LBZ1mDRAKFv2k/axbiwTubc7D9YmaaeP4q5rjahZ+WnlTUvNUzMO/VQvB6Fj0
chsSY7cMABPdVfbJZXTUMV9jjpTUXIRgCDotmvcYSVrvRwHfI11wmjM3uuOyfD6yR8GWEvmaA1ot
fymctumUlXV3JlkztxLKx3k9cuWuZzG6fZuSAurtuZP4mOIGTxtBlz6dcO0U84Tsl8XLefCN7SSj
r73/OttM+SkP44lE9goR9pWlurW5IRjUz13MsZe4TjfoU2e5BHD3ZNW9OAUZUqlP+hdZbmh/Px3e
czuFUhrU7xlj0R/WYPjWZOXF79ZkeHrDpulei6KMfq1ETX1VbhkPN7hO/vSE4JzRcy/rmgxtVRGh
Z0xd7h3iLZ7HlcTv1K5XN0yjEMLOzzov8t9tmaEfEODZTelWZ7l3lcKR3UNkhL0kapp87qnRCmQS
58L9w59ELKuvy+6VfehRH3XIdvHJiTzvswemQnZgbS1wD5mqdA0IR4theLS423kRlt+hRJithsOC
7SBBLh5MImJTuYnLLfdrkCHrdtOca4HZQOj2VblLTkh7G+n1Da7i+seUJXQdu+OE7BQZbIfaHhnW
hA3dYjINcfBCLuHqH+fCHvT7xvxjwDZgYh7fwVTxIXPzgLEjHIQrH/FCgq2og9PES/VixOB8k24F
lKhUtMNpLXGApF5Uj3x/QtYNQWBdRPqm9MaSBz/kCC897552BIzRpc6twuEyBbrt9jW2n/5hshjr
sO1uzD29XMZrhmtxcNZ5F1bB+mOTXv1nDudZpGwqESw/z0rAuoEhST68M1CCr0v0piAH2xfirupy
R55v1x9UVw11ihZiuY8ABClNmrkYGffN0XTrmzzk0o6ZUN8W2+u/5VQH1CD89ZFfbCf/rUj9X579
jjnIBUOVddzQaV8nnh7/2PttOHxD/SlNTmx81O2Ry6zxVQfSjC+NCQyHpNG1IFHSicY4SAD1+e8j
gcE5k7WpeJj9nKBMFTQb7tWY1Feg4y2T/SKM1t9kxPr2Rcd4+VHFyadOZK/i96VgMHNQdudcfUou
lwzXvGOiYERf7bEHF/NOVOjs6QpkhnkiV1J9yHPfq/cb6eWnTTVEdBJOuB4z1x9CLyHsqu7SUSvz
SqwGKmsnTHQeO9ZaEor6hoIyIGbtMHqc+Hwcyr9mTWX7PBbOWh/gIw3/yqYWIaPmwP/R32/UJGb6
+lhJ6ZZfgTC2mzhe5+h95A8FrpWB6N9DHjFavbAzEP1ulwZFX/tZdgmbtvKIGV2GfM+tHEBVEFXx
iwD/VTxw7boD1/4Uzs9Rabl/GZnVXULxLG+jpk84h+MSygfLiPxb90PxYNQUvJDZKMoD/uZCJVG0
ljfazjEd+NMX4uhnh9diYzhanhuDz+XqrLBdHraqxb8iGWP+GZwCtRxmk1X/9hpWLv9YedbKhMRD
l9jsvlypONeg/c2wczsWo2oe1OSWl6ApCgq1PP8N/P3uw5jJoHN1tHgsj4riQ4QmUPwpffsSqDL8
4O/M9DYYOA+ScojHjbNpZicYq05oJ2PWL+/KWpzsxtQiDvecSqVM8cq07s2Ohb8dWL9txo/VDeaS
TVtXEWiNclW/aouMwwtjjrJnzpjT86GDRnVz1ijz1m3VPA/7AZiLTNpspL4LuMwY0/dzfsTwtP3w
kE3JxbTv4IFguofmOjrIfkkCkylzVQFOI2ml2fKjKR1fMywMK/0XG9Tgv5P76czH1mibIauvjuU2
5q/ShERvRpHzjolAnsmkNMOHNwqzmwJn+XK5n6KXaupIzlaRv/JMB5G1Y9pKOuF9fFOl0cJy7BH7
TB6d89AdBUETgwf/xGufdMACcsi2PHh6ofaZV4RHwNzZzSbZmE2Y2v4QZFLxVM6ZP5B4PJJCLyHJ
J5WihCOUvY1lEtC+PQcmwJE7lcZdksj3XHMcy5L5fx1o6579N1v5nlFnfKPWlV+UoQWLQkHTn6xx
264AWOIoYVHFj3PuLofxNYneNtnnE0jHDGscxBYOY9LEY79vfhY8C91t8G1aCj3T8p7ilsFLQhRz
9aPN2nk7NIOHTViuAQMbz6uOZAfrcyui+r+emn+XZXn7pi3ShB8rHcBOLuMAjos93jwctTQQug1p
yDeLmVZotdl3BONTUS7n81MfrHZayKjsLozH9SOQHS2/evxlF7wq48VptrB4iKJZPchmNn+M24Th
fmHr8LHJPXXUwJvAelUK/3fUofvsTFib184BraESsoHZ0o718gbqYogTpxoqB8cFvFtwJMX8ByTw
9J65oQou89QT5zzU1rjSPobxe4At4E0Wbgs5nO4lMQZbBUuOzCWP0uu2b19s9ptYPfuj3ESe5pMR
Zk9IwnLsI4fMb70WK6Xt6FCUOZV5JESST9REy5bODuAMqsvAo14jsZZPJFhl4owMqI+iK9anLbKj
Y6ymEnZRuQimANscnWGouHscdXCHJIOuDPKC10meEqcuUpoIOyU2nSBMaZdNCkUCN8hcZKL+9Csi
/49WhCRKOji1/4sNL3p6pqmOsr+AB/PPfPXpOUmKbS9YKvvXysnkSks+Dt2OOnDpnno7J+i8Aobj
MBKzrItpSUU8UgsM/9n4K8PPhQhfBpsSL+ZVsFx+b1WdW03Xql+50fxfo1tZ52hTLiO8pWw/u7iP
tstkT2XqlH78gttx6lJZT/Ub2+9jsCcwo/dP+SxILzHlKh/8LcP3la99wLo9weGfxiPnOBmmMnuG
2aPxHDUzHU/MRUKFzI1/Ing1etcxL9d+Xr2teaiLcFHnbgtFuKscob5xMLo3NxAZWUaj++iBMPzP
ePBEjz2a0j5nAstEVOU/8yEjZlk66+akLoGd11zZ/mmZ+t6QK7/5b/jqpx2MKOxDsSyH+ZGSODxw
38f2sQ9IvOFgzdsD4dQZBkxMAxNZ5uU67gxhe+VbU3U8OfYiVibkLIKt3M1j4Evk7W55IlobolNQ
u8VbaceQZXjE3G98xdMDCcwRQ97KD8OL3W3RG/aoYM/bQjSBn9dnLw+zF0JLo2fLDfN1hw2JKATB
PHS3MLG5xH7VDQgHTn/QW1+/i7ulu22B1iQmp+k9SHyNG/dyOP5qod3ZH0sQrs7DMCMDc1h4fUlO
9rqcJUdVm5bAyFZ8DFUc8aWmODtyV8ZvRWXElFgwfvACysa8ZEtR/cK4znl7lxsI8m9o/mMPfvwB
zkPFLw6EOom6qfhxrZH4oqTq2jOTie7PwGW2azp5xyc5E926ENMFJqAWBIChQlI5xH12GTsLshxy
on1jDqXARvj9QIqqh8d/eg+XZpBPtRHa/OvhKz1H3ErbY2XwFyYBVj5WvTHMGhbj1c+qssAiDsXq
7bbQEuN+8puyrna47qFzFxNn1GNYuQtAQnTUGzCbtnt3i9Ibcajqu0uHQ4qk5rCZN4yd96nfbSCs
4e/QtdavIp6iAoYj5qVD4c0YPhMQME78AkcsqxIii3EHgZBfll27kQGd1zS5CRg//2PDbPfoOriU
E/YvLJKNS9F1abTN3TVoIXun9iqz1EWl/FOhstQ74t7VelilwZnXE1N/pcgfTgGUxe1QolI/8Spv
722Wra9LlqMETCWAHnryEDaDVWxwyAcMTRs4Iw8pDgMZZ6MCStK53qcOg/palyTzJ9wIEqPhxgOy
X2Niu3EWr5KxPDqUPjt3WijrNWvzCVqlrRNsV8vzHbbxXjSrVafs8nv1ObqTFtLRy8ofbaEmrB6b
VDFsIXvTu2lqA3UtSeVPBmVZv5q5LvEwdl1F+PbMPtL7Zkfylxqi9nPtrSVtSUPN4XlZFKtMjC7C
0j560rjK9wLKBw2dNVrb3h2j6MQeTt3t+myOtyPHade/wCQjIijfirB+8ZoY+U3kEDVB0o3Rd1Ug
tyT3cOacU6AZnljNWI9tMHS/zNjlVxG0G5n1Qu7jZXDTGp8n+hKAUReWyOafysLWOdCYwMFbO4T1
Hzm2zgExrTg21SiOkbuIaycXfVKd9M/sZvhPqo+tX4yf1ZW/1/CEoUqcVGH8h6rHZnnsClvIY7AJ
/y/rvw3QG7VsJ7mRdb25Wf4X6KP3Xo+mK26d7jVR8euW/azapnvJO1GdsgVDOdCgab7YAL8JW3HE
SmhIbDzgrfMaTpTvJYIC1BiWICZdRP+5rH/9JqV4PrvIs+cxII4hKXFNHdx6qz7KEXSEk8arWqqD
HZj+l4MYz2sU9vbLlPlFeUHS7L0LHCqfxCd2ufU+xgAY7Vo2vU5LpDCoEWxSW5CVYuMeFiL4G7Ic
FQjSbHGAZTQYWbn8+36jtodSBDwAZ9rPLsiEl2rPrEh/TiWusnLH8C9CYwukUUfgRoRjZerQ1hLp
eeI0w1IKL3DV1Lyu0MNjPja+lyDH5usBa+iCniBcw+jAC0ZGLZgwrwGUpxdVyYWNyaBTZECaIQAg
AgoFuT1ymud+k/Iz25yc7EbyAji2CgYR/rRGwc5nkUA+e4WsdpGi6MMZMHgt6lpTlOWzAiHz4rP9
Oj1CZoCVOM2QnP5x7mWfxsc3fgnw895gCTvPKOx8BG4rTtiRPJAKhJbgrc085+Kz1zJ8YXGNvqUf
NreMpNq9D3Hqk2D0eibtO6JCNUJFJ9tt12o3UXi2BwXYygc6sK7diYNGXElaawE+Ntmy4Zos6qfA
RM1Lo8mquxBMjbWuDIbo2+X1tveN72bcMoOld+WQ1QffQ/Vn0GS4wGc4xKkqOxLTzTIGOqlr1it5
uLweGti2kj0+88v12xLm9bF1CErdxmb+Nmbj5fVqVya5E4hoFxfCPfmxwHkWBaJ8aHTWtztmGPMv
sE+7foRjQ645tjdnsne1t1TnKL5zZTjDt8MQueKvdDfkFNVxkJpyQpShzZYjttOFuBzq/e13RJFz
La1ZoPWKQT8RCOT9lzuyP5lRyFfOFY1JummzQ6ZEdvUdUTX7kOFNcZyr0WsSvBtQBfxBVmndbEP1
atauCvcKtoBzGCcLmcA0ukpJKGveJ5mRfja78T+rWqzXvIfF2eSmOFSVioef5WIrNKtWtPXe0vgs
5wgWEweIbf2bvGC7IZ27/cVVDnV30G2wGxWc1P40EpvUpjQ6ZgDThfL2gjQCNdevivw5HIp6fmhA
dOiHYlYwNqlllieXBYjoR8dyyvhMwtMCnIT/FDyDU4iPyB0u8KQyHGntCSt+WDzfwVwWYT8/Rrnq
ILyyV5lo6XdAChi7SNqqKcuPS8TLwiGcMe4Kat8/WIrcrq8i1mO4b5zWLsF0OWrY9bYgzgtaXWXv
UDwX6aZIFcHDVFotjA/sZ2D2EDLvLrFt8L3bSo38X2aisXxsJgUkwhtYM9rRD0f9Lux4EDny6uJn
7I0zAxih5Js7VOpOVBUBBv2Brgv7GexDLhMvDVRdvRV1sdp3J6FNzVtFEKpxGOzpCRdVQLscMXZG
be+jSRPYg9OZxavMK3c62Cr2ZUS8lioFIyW6FHLLelx5+98Mfif863x9lWyqI8I+XATGUkTU3xCh
7CqZ2BD95PfK16J2h7OO0F6ZLclv4yzOT9i12w8YS4ypvGx0ljvpgRB7Z3CNR4WkdXepgtE0H80a
A8OIwq4YX3wvZ+rpsN8TMKgL+h+4oIMXdqdVd6krMrZ2xszhdVOsEvHDzfrhBZSnCE9D5sCCyciy
v/sphlB+ZXPm9L+8nDX9v2bWZuMgIjNh59ll1R3GeqibFzdeI7geBcsa3Pr1sv6ZunhQqcmkF+1X
Lasg1UzwmGYSvQ8sNIuz/9CpkMsoWNb78hKAHJZym8T2wvWWgcosYLMGAnYhYwY66EJyw7ugAvaR
vfnNVzCPwTcOPpqzWNv1Cezr9LvfmKEkXiWHGTRXX5vqPCGT52f6cPdCDoMsU1xpDDlAhFc7XS/h
rQEoUqTtJlkOAW7WPzFvsOyjO6CK/OCiCSdUniCE/7S40HE1qoZ8x3mQmYul+vbob0oHj/kyxIwp
K8cHZ+yaZVA3xynZ5yEiAKYCmxt3bR3d472sHZ5Skyv5Tw+OcS6z6vriwofqPTBssMGat5OQeKgX
4+3iBiD1Dx2oXl/WHkgVt/LWf2VM5tFJ/09wv3+nBhOAI5eDXle5vnV96+zxbGyfQ1vTGG0lOdqX
htNCnTXwU/vMrltxDkaxBUzr0CncqF3r34jrJOHHg6PBWgMkPuKcrW8GtpCmORrWXS1BTfIp0MtP
iLYPApTv6xY0Io1wfH8VUeirk9OMHgmmlj6XVJ19MmtahGwYw/mHH2YbiQMs4YrbJOy1OduBABWm
lb1fib95YCI7/ATRCaYe4in83B0oWvvGPoH9WrMGqHY97QN18Lb5wU4Uet5Zk7fWKdSH5h1smrDg
XfWZv2uYDtVcNn7+qfsa9gynPEN6b6q2hnI3aN4dAJffliwM7w+OhQ/uPXaFYiYUbXnVvWcZ+0Rx
Y60WO25o0Z950xbloW3cMXgydFd09uHcb4eqn2T5RqcaOsnAjrR3yogqAH8YxK0yv+aZZL4NHnI7
lNdc6lbuqSOqOACgUdDFXXFHRwSOeNOgsI9Dz5iC+Fj1QZx9haAdu50v6nnxfuuJTYiEggUNBttd
pF6sgnvC7HI5t/lZ12xFhKiVy2Au3mR7M6d/7vnyoSAtKurZA7E9pzsXvJnrZ+2XOUiTXoXlZ4At
vsEEMNOCtilvRgC+nb0S8eg4dNa7ORhhAWy9n+NpL6vaOhrbgp/WMaeJv5xZxv0Cc5wuqkw3xxrW
vZDxjIMF5EfMGBdh+rB6csCCU8GJfhsZwNTMd2tmQD9sgh3xeLX1jGZ/wQ8tWA/rfd/DOK6Gtc+t
VGG4F8V96wrj/zFGlC7QWVkYOLEeTYX32FWwnH53PDVU+cAt+31JibBQFIcOWhKPi+evV3zPjWTA
xLDsvh9jleNzq/1Cs9FXVC2Yt7HJ8l2xYssJd9pjE4I1sLnJ7zFVAzLbSdC7spW3AY2viettbIpk
jTjPTiQ5I/JUIFnrVHqqxqvp9GPxxMmxUE8z2mUc2C41sBQcbOzq+Sk/xtlPcsEyupOwUdHMwwGq
HMimS9booRdpWS4q/Nt74RS+A2Ny2YVY9dju1y4o8h1Em9ADGjaF5mHMZMP1aGWRvfD+oS9/9KJq
l33EFle3Z9jP4dax9BKeWd6z60eENFfD1pzW9WyKaMmOfZPF8d8J004773AwAQw8xXHQuzvM5FvM
ZoX273YggKW09XuGV2t4CdgK8G3cNQJNkDExCKInt2B5cqOVa6rKPRVhWcwPGMgW5y5IO3SiCf6R
8s9UMRu7F+vdPPcUz4SHQwbXVuGvuPuG3DZvsTW5/hErDbN4KqXFs44FaoxLNY7FZEryGG75Pf8a
t0vah12l0iXyFvmg71T4fZFh32Ifbc3JhQzJy92OS9Bb7n6q2Y9LsfLXyFH90mzR0ZrKYMqOnA2r
NZ8mi5doN4uRcXBTb2L9ywiG0JSDG0mBlTYS/nQuWL+aX9YV+ve/KsoE2jZvxfB7zAWDlX8EqixM
gL0OxO3Op1g2hBe5TtlXbRIO0HaQj+GmdLCI0TfE30mz6LSLVrerjw3+kukgis2CLV8hBTOUQ9eD
5bg18tFtfL7jwpkKfVHs2IjHat7qPtXGruNndhoAniUFC5L+kAJvqfq3MSS8+p+Yg3I7FdNg9dem
bKlQfUAvmolxWTjfVdBaDLsC1Cz7IWffyGGU6k/hv7kNIadzDkJqchCXZ8h37HzIZGx0LW+KsJcf
FqtkLO/ie25+V9paoGYusPVq0HoG8aRjfFzUhFqejcaJ8IN0jzaDK02MU/VYI9Y7ByAM7NHJsC2t
o+j7gc1jEjPyz55dveXssbgnft1nBMEZfEAXfnE8Dksarc1Qf2SCNY/HeRxC0SbtbOcqjdjUMg+s
4s1seDmd0w8HWXLWcVtI0LT3ZoIFbhYdyqHfZ05UQEOecwIwm6nZBFelKfR3FMy587UghvpXhCiK
5yS2uALeGtI8m2NH8yD00baHmQ23wMwVkSKspDFIZioYx0xRLfw+DQxoaQ0BYn7bNiCGO4tgn0MI
5w+6tKTsjS9oOf1yNtTH5nPw6Gsvo8jYV8FLNY3xbgAdpc/4dJzxpqTnR//450ajRYpyvzxGIVOo
9ow0QnOme3C1+9bZeCJpfbKoOq8V27OHEi0sO2BOrJtXq7fytAVu2NIcUw73SH1CK7oKt4ECZzpy
xPLHjvFV/DPo+nGLUxbJtvmyhrnbXmasC9nRsTmrn3XAv5xCy3LZXIPQx5pc4o19RI0VFzgInpeR
CzM13pQDR5+Il8jOwZr37aFZ7YY9mg4I5CvnB6aKI3N2094ZR0Wz24jW4Difm7bdrrmIlEXtDcyY
IFYg5PLDaxbR/1VtYeV/gwF0zysncs8kavBmFmM5a5zrJJbROyBU1ssHLViUn0yOwvQdThmlyqF2
0KaeeMjX8d3ogZ2kfFu9Sb/Koli8a2Ov0M8pMZmfbSCS2K8mymBrP7eSVTFuIFZ9zMXIofQPHsu1
9j8v1IPqEmuJXnwmAcHAjOUpzJUzYzGpfL7Jp2prM29OqVlH3Z3bUEl9CJbFmro9cuCovtVgszNE
N0+wI8+TtMlES/xtK9g06MFGjTi4AqhXm4n4nBKD06Qs/quj0ij1pGSvm/+cLKQpRIYq+yVIG0Xd
717tqPY11QuqVVqOo5xSp7aqNbFlGIh9rXLJLIoIWlvsm6r1llePPdnBOa738fybU/ckRheSmxQv
jm4aGMddPHXVV6BMNgz7O9UR7Do+DQWwuraY8+iUH+/o3nLflh5Am7Fl/dsmvFc/9/j6bGwfWLfq
E/aToUla7nCCBRxnW+v9QHBXzkhfzQHFqlJQ0Q+zJ/miMYa6l0rJgl310rGYsQQ46/Q4gtkmTskG
9z27f4q1mL5UOXsvrSiCNWHzd7nKcSB+x/eCuUs7VpfjRwEOFMNui/OdZf54Me0xi/yIcNqoZUOc
FcFVLvvAmqx+ZHyhiteMRVv7EGdL3f5dFLLfE14uZ/1y5H1hNyXKxgvzZA7p85LYZEF7xDIpeWgN
mZclLS1LwldbT96jJpP3MGUjiSTVIjB1ljWGOcvOFH2lKAGaCdubnrs5i09ZNDJDn9gFPJnOTI8a
X1ibdPZCdMDIdj4r9ey9NhURYV6Ve0/FzNiKUcxYfU11RdiJcoOL7wYlG5Hx5J5tX4ivIPD47ZlA
4QlMln8MJLzvyqCwvik3vSMWe/sBVB57bGqAgKy5iQ5gF1FN4MldJstvdsJUhrnOXLrPnWrVE7nK
cPcaI60Y/CZoZpfigRzmqds5rnFvMbtxDI7RoM99pNo3S2snZUk0fHWcQiTKxH2TItU6I033hsGP
E+KjozPeh5WRnyE24rQvSbkCtpbvhjEq0zVb54uI2QXEzjYNbzRNHeKZgKEL4LLLrq09ijgdnDtt
XobNZ1V1jJXDTv+zwjzYnhjt5FRoU+Odijor/szz2iypzzN+Py0L578GqPWWxpGdH0FJL9OBX4+5
My9C3gq/fIykW/1qWdWT7NPP/juGWXwZ3hZQHSjpnic4jmmbFdnVCVwkRpFjTHHWEtiDmDw75Xwd
MFv2EgtNtuTT/zg6r+62dSyM/iKuBRawvKpLltydxH7hynUS9gICJEj++tma18zcxJZYcL6yD6HJ
Qe/ynpV4o6y9U/n/bC6yeoLwD/N1w0tBPPozYyftO/p5uVdgo3WVHd4FG88RSFbWdfnVTBk8KbgQ
s6FublWFLnN2SZNsYz9l8W5fRWu/8TrHs1Cih3WXOMvyGLLXeIv31hy9TOR7tzVEcXipeFwaavY3
rB0ttwR9YurIlvpttcQZbltEnDvR6Im4wkjdZY0vv839qmBSn4nDS7jU5G4RTY5DmAefSFnVwdfl
fPTjNT7gkiEWjgFYUgCDxXkmk/G0RG17AQnFab2cwhV9khSruXortynDXfNWO5j2KAbxSntWyfrB
LAXTrmrjTZ4zMm4t5i5CZd6Q8aL/PTLVVJizIDFmggSx066H1EM32srM03ucQtk+okj6D9Zj4cS2
WlS8c7w+dnYM8/WONKF/LvyKvUWiolilEGfPKc+e82iG/hStlTnnClWybpvxoeAPfxGebd+KkeE0
XgN2PRtUYWaGOD9BJ7FPylbFNWXJ8U2sqSX2xWLhR3eyaNAiDKPXvEmIlNFxD07d1DmXNJqD/wQK
D0iVJIz64Lx4XSkOPgGHjy516ndRme7Da5fk4s2Dt6+1izHqLmt24tSKq5FOucyvZqTSXrMHmDt4
E2TGXa890sl1tKXusG9c92qLvL8VxFl+xUpF3n5oKn/fNmFMNYeCQ3wKTEIjOK9ldaE+wF3ojk3z
NNSGQFHMSyYPuNw3NPbz60CcpTiY2tW7eYrH8RKQeNly8KPRHA+zeaxw9H61PmH+OZId0Km8PQzL
ChJhTTzlbSfTfnI9Vw9FqrNlW3La2A+AiW99nbKcGfsgfDS8nMh24nPylsCTOoUxXQ2EUZO+I0Wv
15EJ/ZcRAYRatjDvO8Kk2cbvUAczjzRxntbTc9LH664ufclu9rk8SL+MHgOOqNekXkHlrCxs3xYu
B+dnbQ3gkJSNw29dFNvniO9hy1vbyw4uz5y/C1nWfu+tzFaKqNxvzl/Jcmpp8+66MnNeW4odJ9Yz
M9xumlCX7C6ei58l79nPol6KnPeN03NuErhtlLksQ3UdzsVusmbCyg/ldz+k6VveDwFaCQcXlBZN
/fbk43rU26XX07xHCgnaXYS39czgZJkHZPOhyQo/+L2fvI9sa5JnjZZ1HKPVdk8rMRd3Y5Ng/sjS
Vjxm1FwwKPrkxUVDOot5sOcOIwGijNWxe1hSERwz9Oa/BDClfJ5nbd5QILVzAGQ0JruRs6vlHs2Q
L9elDLJdqlkqPbCW+a901+mch9K58P4vh/ehbPxkNxVCdedSE9Td91Efv0fkML1NV89AD+Yiz/lX
J+lRWhcqfAStoH1yW67+bwoS9+OeiIgpxqz5uYMGsi+yqm2OAjj/AnCaJVK/GtNHJZrkzH9/4oOv
/R36WTD+YdO5h61WF/iAOPukfdiDRDOkjOhkmoWs9N6ht64tfkcXcBiktlm2TwYOiEWgTMrqJRV4
D/cJ32Wn90aOC2NkKrLEZ/37BDY1KVjkjKO6jJbDkUNeRRPuroudCHqPGHKzFtnobaH+pGD4PUAi
+t1fZHGN+eGIIuATQn7hM+9/EiRvOK1UoxofOIEl6QbWg/8s4aJ0LwBzA3FwoniIzx0SV8AAybMQ
DA3dzFmOJEDSiBrBTmUsFmACtTP5ZVZgAhvJ5FD/yB03zQnWEZ8/GB4666Yy41gAHpGaLCKLez+D
ImJQjDtfHpyy6M2fiaFwWyetMheeXc5vwVGDNqwc+e2djsOPJvjJzaV4iGwqNVUjIc4MEAe7tKP8
lM52vSD2Fy9Zcy+MrKUwwWdvlFI/47wg0bBaJ2m2+eB4iKNOjCHLe4ojcIRIWzyM5DPLTVoG9+Th
7KVKPRQZ/dj3POBjOEpvTdS/Zpoqh+gAnz9nVfbDepBXtIq+0GrtATGD0GsTRUnOq6Svqx96qQnc
JhaXdmeyVh4yMr7qm05Nb3hbL6H72g+IhFfMl7FFZZh15O6gwUTdeTE5paa9GA1Nty2IHynPqJDD
O0Opl1P6qNoLzd4qJ5suXP2cz61J3E2f2o5IleL9/8Ow5tPf9QtNhW+WOiNXgpvlC1lx0BcUtCwA
kzl4RXLiDOL0nKA0T6idsF2BUhx5adBvnAg9sqVfkdJ36/fV7Nv0CXfUOUgzVN+Dn9XE1YVofmfr
xMy6Fmgom7yS6UCPqn2NpnbeLsBLwq2tWGR/yt2iO4yjqOYrS4Z5+HCn3oEYk9L2O5GSBQBpmTYP
/RyU0UtK/OYvAWRbnkPTqBnHjhf0vR5H+aLLsu9GB5pfbq2Q8WYRngIZln9LR9sL5loYngwYlivp
379CRzEPqjIq/PZznQc6dMhfsrHgJhTvmyxY2Su4jXC9ePApJxePRKxYCp/zAWbfag2kPo5OpP1x
Z0ucWVKES6NP/gKbpN4qSDXkzxnpEnEaA0bZLbutBnFoWD/rEIPxppk5mAoV0awqTuriuWVtr3eE
I2KaX47pQR2FakjWCoxYVCxfhaBkvqk4tvfbpvEm2loAcrjuog5SQZQovfGaNphp/VkCOWjnK4Ed
Vrfz+PFHtJhZ3hesp8PQfvfCzecHctER/Y4kM9L5oOuReA2HGTslf3rMx/XWV4a4z2ALMiwLEbDq
lrd50e7ElFUlkuVqNMCZABVmD+snDTmLQoDBhyZ5P5+KoUkSs120bP9Tq0HMu9iZTGa6s6HXaNZG
NEm6bnUpOhj7uBxV0Mi3OlvGZXkII2dAReHYxZ7onUpRvgmn2LqdH3NNW6uDYTEECmrLYoKAAg86
eDtupUsaGKVT1LuwWJefoda9fvPHrC73IRVlLmNOL2HR43tMQ32uKhN8r3xSNf+UENm8lyp2hk/Y
N3bayBWLfiDy7xNqGqJ4IbiUR34/HDR8fbPPJ2A23BJNsLRPbhdY/tnRk6V7M2PP0kXBzqUw+ECs
KsO9iIc8ORYB4joTUmAG0tHQfga1jXMKZdeMlLJJwXTlWfPPsGHV+3aTHB9z3yoCvwI6xs4nz/6i
6ibzLwy+LiAkAJjji6d78qid5wv7MBd8PG8DYvi8D0i+jps0rYKzrIhAbUR316eUncXBHRBIScfP
DYZl3Xdnh87VA8+kbBtPeFMXcvqkCPts+q5wFXcsbI99ALNYzElhy0uUp1YchqQNDr6K3GtHrH36
PfSGZ9BeswR7OLAe3rrJYQ4CzUuUVpq8Cx9Lbs99n8s7GmUkNTuWTvhnLTvqOKscyq/IMeY42XUp
jp7fRBKp6L75OuG6UHDA8vDeVL2DA7MlnjZFacdDX5thRu3hC9jLYDQ3gHOi5qHQtS9EYNOL18vu
bSEamzJNDvNjSHf0l9FYA7vO64LNBKTLbjFqWRLuOwMp2WUIXeJPJGDHM3mL9aHyfUolZHHrnKIY
r0kkYhSCaTM1SVcelRgG/qhazXmo8/KpSjRDmJm94hl1P+wegi6duPKFLV6kTODSSnrlN0+RSWGI
xjb1sUSnLeKfFk/tiJF6tz5JrFdMwa+9O8WUXevB365k8jxQe3HZcmPrSpz9vPPifUMxhiXCIf78
NkrhwPSRV/z03bLe2mSMWRiXVzhpNWFz5zFca32sR1Js+6BIO7FLZhLwRGCSelvEaC0bHeusPwA3
zcfbqgOmOKpuoCFsUGFFUSSa+XU5uyWfc+7076Al4mw70s7hOahSvZ5h+03ukZeJ/b10dA3o4JDS
6esp//CSRXRbYZyWVBkdpOFhIsFFEXRNdqqaimnX13NwRuz180PKivutz8KZelNig/8IbSFiysXj
8jeXNHYfFFs6XpvcSn2O5Dq9uzaMEFmcsTzKPs27g0iYJw9NZIKTLkpvZnx2m+BJo6Q8t1WhLiqw
Sj6qyAyXsqYpKHNO1Qbc0lmsdXK2RodnCfLlO2JpHfoEnK1tEFT9M9MxX9e2SMdmAOIpxHc0ZuWp
oY154lbJ90wrlgOYRnS7FKyDUGeXWghFzWpYk1s/EBI8KZbC5wfhL5zfmtzBJ3VIthKXSS3GepPk
8hipfNiLgnMqL81J/TXZzGjLDB+i/K0WPhRo5ocSXZ67uTcgInNsmze3Ieu0SyeN4AFD8kZ/I8c2
5j3tMTS05tibqLA7O2msXpP1nJqmyiv3niRCgFqQjOdudGUF2ah03oakRNXxFYRG7kuWCjX9fds8
Dl3y1FmdcrymaLmZCj98WdySGt8MjXpft5lYNt3ojM+pU5aHtXKayzKlw94Coz/7I9zZhvLj1gHX
QMljGswja27otXDbKSbOOrI7oG7DTioOHvjFEKEW6TVPimtu6yNw3pE9RXUZasg+Lrleh5y/Q3Yz
RDTPMYyN/zHyYALEZqLgmMcO8aaimMK7/Z6x5dj1a1JFCD2dOA+xKZ1d6KiEWMHIzsIV++viEM3h
7D1SAD6QhiHgvMIHvnlF1XXbhkoi1aXSIxSYC4Of7I2hXE4FAXH61naMOWV4QbJzcRBORlj3UPkV
Olnups4fiuL5ManD/EtCwFs2ayr8szdqAjGtjrpoA7SW+Ivvp18BvaIfQdWMznYgNXWhYdYdcjmq
vQjapPw0wvXfpCeLlYQALsUP5bjzWavA9Q/wVmnZNYWXmDsOFCyALPL6jzOO4TOoGac+NVSABcsf
HcLAfWW/G0VvMKD0+NIufbVrSDPDmdQzuYbeafqtwqE9K8zc57Jahmdj/Dp9LXBFn/oR/4U4Q8gs
VRE4Qshv/XzjTZrNYi3jH4sIXeKzWnQMgLZt/O/Qtkv6u2279IqbwF0GQSryGUKykDI2EtfJlKTW
GsiwsXgam84A3jJEIZxlxjLkaVC+50q05WlMRbh38YQ4/IzeDjN5Ri4jHF0Cb3wLpMsAbKhmEQRr
5uKfHbQRGydH69/UfsZDlfKKs2Nzst7mCn7owSM38LakC+FaBDVxHPQQZzw2u4Yhh6LFd+ys1MHE
FG+Vq/STKN0i3Gcdj42tKp0WFYQjx42GcT/sUDDTx5mzyw+rBL9gaGTOB5RaQ1wahctrOW9AgZRb
G1bTK0NvHt9AeWbnphv8a+wNYG4TuhTJQXV495tw6mkniYCtHT+xSUoOqLh0w3n2ocUdKA41xHix
V+NyR2yVsAKNAHFjXXmrTiQPxt/kCOoHHS3y3geZRrrdCYQrL5266RCqIkInKINHsh51tskDhZqW
zZ0+WVO2vzu/qewG2Xw58z/7j7D7yczyLTreJUKAdm89dbVHm7j5xfF1c3JM1P9idm0N6MlkXs62
nyQKd89blDZJFFjaWpHKUMnhO1zMfVhtOtYmkiEVU3nWszUoz6L6V+iW6aKf5fBvJaHK6kaXC5aO
Y0JTC3bc5F1Sl2PFu42M4KAQJFkX7hswufQCKpytZlJkIYhOlqc6HqpnJ+iC7Ng097YljG9qVC7N
OvWhczCcYrOYJiRd1iyu7P9QmlIPED70sqWGSWRSaxHCQiCyWu/JcHMaER7E1yMNNqCSIAcqDoPN
qE/4dwmdGmAhO97a9onD6zD8ojNC85yAmt+dY85O8WkNpuyyLs78xb7RBflFNKSEkvRXvdD4ebmL
yPaXisKFNhoub7cdU6/6LBf0C3iUxfrhkqjhisbjJb2YMo89ennjil1FnYGQXOgXp6GJvPgQdGZ6
4FeEvsCEMPyL4zj98NhFgp6sSPyVdeHBQK9dmASEMKt1G1SeiY4RnkhagxboM3oaRGcyaojki6b0
HlfL7frJw7HAw2Eq9zOsCdqzGO44nqdspjF9hC5p853fToTv4lVAm9B14Otgp0aKEMfVK4b/vHDs
XwyZhHWz1AGiI5cCzn9NyPSlit3wta11uqUoOO5Mu7h7p5/6Pc+Xcrd4MVldQ5JsfpcTcQy5luZI
li5Rr3HLuoSHPMpz1mPxAihRXatlPVsJwmOfLXR+d9hL3lU3uFQO3Zhz5+eCwlvULYi+FvcmQf5l
gWR2gC4xPqVE7S4Zwvi3A0Lm15ADIuClNaUUlWNSNg1do4OYxP2xmcNyYOAIOhyfwjmEWurwNJfB
tKctxVPHOt7QAKheqZOAgKEfo0Uxkvsd+ew66hILfy/3veSX7rAXdmM2xg2UyXiOGqQKGDsO3XlO
TKAJ/eV3lGp7GtQEVIDjLHyb4N6D6gg9/OVGhCKGR28eGSs9fzOy0+81IRf5x7qz5HpCaN0MbT0d
124yNxItmLvapuueRkD/tKLBnKH+TUc1rzXB3LFD4Ms8zMs9n4vzZoykM52vpFXLGMcfacd0+8mE
fK41k8Be0E74JTLuzX+L6LX4chYik55ZCXq7S8GpnF5ys5uiST1ROorP2hWISNVkEqaoTEiMrixh
rUe9zmg2QMMMWe63gZnmpP/P4ovztjwWKMKE+eVCKLQfhjvXMHI5VyhJX//gUIMzu1WhiVOvDvlm
pY4lx6dq5Srjj2m3aMvHVydstpxafUv5wq/khiiY1akrue4GCsX50lBOUxlVkyg2zYVxE/w4PJs/
epQ0Ugd2eGxJ4Qzp3mqBSwpwI6EFqC0BTpoG77KRfv+j7PMASymO7KZCWalPMurva2RyXfNciCnK
Yxa3ITDxyC+yAxhUAAKMNbbaRBgA9bs7GBljqPLtYcXjMpwmP9Lx3o1at96Oxs+TU4OU3O1r8CxE
XyJcdbqwUwhckTi3zekHQdcTmM2yzo69o4T7TM90nG4jfZKnJq+Ye2OLyP8sIujrZ0KSAakGfLWj
62QFYh/fvLOJqa8q+B9m3pZluT5ls9X8FSFFHgrVP2fMsnfOmYQZg4Clhg/Emgt7FSMw2tfKjl55
bHoTx4cuZsnkFfxt4l6HFRImbqVH6D41nTpJxJufhFXLrzmppp5sYUw4lndR/zE4zFGCdzfw5pVc
nj7a1skhH7jySEcW8VHikNJ97WeCidD3Ktiln4Wtoz9+HIQvdZZI77a6jS0emAcIMvJ2n5tdjpaA
8Ir2/NjCmvmO/bp40nydL0TYDSXvqC5jPDFvXqZtOAZuegb94vkvEVlkf++D44TPgCZuoMxQYtiy
JRbseDzU2EKCiUxtJo7eXrTBbphIGGYcTechdTisJ/Mh5S/8Wzfwa3DNHcCfUVaMzAKDS5WxzE0S
H5aCEx+tFyIm4DWJqx/jlMDLHjBicl7GMj76Qd4/daMqRj4a4CI7fhpDpYhw3lm3dhm2dmF7lq3W
/l8Yq7nb1UtIlbkNOaFtompcnrKOUMF2Fiu4hI4E1DUKkZ0e52y1fDp+R+I06gYc5TiPELLTlAj7
bY2z+sWJ+jq6OatPkkVy0UZHx+Yayqez7LvFDS+1H6ffLDCc7k/hUEcPsiOydoN51ay7RQjFvlzd
1t0lr414qot22GFZpi9dN+v3ikixBvxM5Ouh43wRQ0xaAyy6iqhfuA70pbYJjOZ2s1YNulmGpm2/
xpEPiHWj1ZQScZdKAD31EvuUlSm8d2L63X7Jqv4kx7a8dbMnTlCXFu8XZn1Mrrri5JCX5JI51Bll
Xh0m+oDtBWkcn5dSridcrYUWnJqCtyUY0+SJcAQTXd9R870l9C9WpH7H3zUTfQQ9J3jhnkuy7mId
NoKVjkeoauuksRd+1u7sl+9Dq9sZX7QFQEQdK/E4H3f8vrjlbuBT5FK5+06bhwcDEQfPe3DHJH6s
0mne6UKPwO/RVvhxYeO9EfFPxhfS+eDxezfnMRCj4uFUwD9TL0kgV/VAX7SaAmYcygF8K0P1T3C0
Cz78pndg92Ii2WRjJhE/WJvB9+nyjkQFlXyjedLGKSNiAYDhjxtMLNyOayFvjjKkVOhCaUlHYGxW
bKwNGhFbPDaQpO4s4MQXxUZF43LjRlF7KTWMonpOdndg8LAtxDgeVwdFEWIs+P1L6ydVeiCtIS/l
wnncS7zw2lDsoFSx+NkLvd2efIHLISFk7rzVqRf+tnGp2oDzAj2VZw+0a3wCGEVjAPQBReBuMxLr
rylTNl093aooab19RA9q2E3o7CAf3MUWV5a/ZPmx8Q2SN+sGRrvpKr+Yjn7n0AcujYqu1cBWjS9q
MtL/UPSvfivJD5oP7Kk+9CMPQUrQGsKasu79hROFe9LuY3RAxxXrOUAvYu+Cqc3FDQVtRwuT7jqy
5KqDpuIG+BztvMivcbahe8pMxMBN1gmHI9ch7w1RtuPyZ4mr/m3A4FrAR1lNmHDb1hXC/dJWVfSv
ZsNR+RMDQmQnkg1l83/jm6yICmd2OruyHA5x7zPtVpLlGZCbxybGXo9gUHOiwJH2et2sgOr7+60f
0GxhcXaTPDAErxO/a7z+Dhllr91YDD9TXKniObIyekQcWqvdMA3xAI8H9wtquyqcv40dBij1RTRc
MDF5kuENOtc6Wuc9Ec+awmhEwtktzWnQVbgDJtTB/iDADv296ALvg8UaZL+moIl+Ayi4D262LLPy
UyfujCm5kG0b55kDdcitkaUdPg58GR4hnkeP+QeZWpJfYLp4NB/gPpESVci30T4Rdh1Ps7yvG68R
ln/6VYusgrBYIRBJC0meS/paofyA9VKkqHb88h093DRBlxlLzO9h4OajcgHZvCyOesqaHgCbRZbo
Xet050nze26kyqYEDg6V1KexXTzz4rhRSkgyDAtSo5r/S1i49+CL0S/cyvMLLCb3Uk5N/SytjdZN
J1L5jcIf38iKm10NtX+hhcLJEnQb8e47ykuHvzw13hWR4u6D5iuVtQu6cPHp90kkN1Tq/cde4pcj
ncxNJf/D4CckleKtbcouqJ78posorXjB/AWFJLllFfnJ/UrdRNDSFMtxDjg1HOfGSQMgLb2S+3op
xQ9Nnh5BMWB5yjkjB2xO3GgRcLg+L9hu2hKaaC6rtPqqynp6H1g3AU0bR64+wsCx1U6WTQM+fC7b
15V5eSstQPUB43veJOBmtynBEHARZNMiQoNHQ1hn7zDq/+X2pxXlaI/Tl0sbFGDVGKdnVvHO8Wms
FC47xa/1o18nOx/DJnDg5w8sugJeoqt6y7obmAWkuULk+BiMwif18pUbVmdh8qJLVKwtg3n/M+YH
n4FdCJ5wDUeKSxjmKd3Y3EEADWbtTtsp1usnoXrzmyGh2ghlFuhw6QxBKpJIiBlxtcPKAPgG639F
L8BYEAdDwazcN9iod7IRcfL04LuCcFzpEirFWMnJjPPilAfDA6p/6bOoIHkmwvLQxq26zS6vvxcq
TJN3S9w6uARN0AimcbyyM1H3wX9ghRK8pcSPva8SSkXs0tdueyoJjmz6Qx6pOH+syUmXvxK/C8/s
xqgtBKtRRxAYCte+TsZtPuKOM1+dZOMeX6fqH6q2W8tdFMKxWYBLBeKnzbv5v7TpnNOsO7Drq12W
19qRkcFsBo8t77Hbra2HwXumWODXBw6lDpnAOoLwFORFvoDSd/przVnmBjkBzyDxA63QCYlInuNm
TPdRimBVH5hBOXKZ2Db9cTAMkwTy1wC11knES+2u93bu4tc9OSo7B+y6GItLQ8p+B7+MhSMh6//O
UwqC+sCubMxsaCjEhwTcvu6ctXNy8rukeJaS7BFYLrd974hkfyd+Gm89sk/XotfD31lWvkvWdoKx
kQlx40U6YV+yhEFQtZw3uSKOxNUV2NtEcP3SoVhuQY5oCpwdivMzXg0NQdfiyV2SHH3yfQnagnST
B/ek+VpWRxzSmUYkR/RU8E8LkEr73OuxN5iHCHRyaO/665wJuKWFpd+j0Di8fRwm68+6Gps/1WKd
i2gFBodSgSRhBid3kzjZ4uPE2OStwJy49l1ffRTTSICYDx/KmeSGYNmMGHYNLKbovdQOJmhvQ5++
oiTKeO9fEBwwJjq3uNHqRZGWJycbDfUf2AjUJfJgRgz1WT3Dg3LBHYNW1/+3JkP3shbL+l8+RcEH
65ic6AqrsXVuyCYFNwtuoI/s0fp2LwUZmw9bBDEvJ7SVOxZtmh8w7iN2OVS8FM9NEU3nDAUwPCyl
Wp1dTSPjyIs1z3jCl+MTr2KFk50lzSGuG5ZsVr1bHqOxHstDqUpxleyUYeMM5yCQjlxRDojFpP0P
iRjiaELxgiCEvmtgudGndU2QEsUEPYK+ZX3mxjTkxnx1Hkh7Bps6WVKPrVUEkkBXDbwK4ZtRlclq
04U7DWkjx5fxy28hbL4nch89+OQAOEcHCdnewcvIww0GuHijKMdxMYA/ZpsnpW4WtchL3yYROBtg
Ry2FW0o1HNzw0rCJXJpSB9oi87YNYtRLFp5Pb2WrclpsPe2clzo3HM1TlpccxEjLPRzF6D2BYVi9
ozs0Oj+vLuUMOFph/t6jRoPGcQeV3zhrZLcpp9QCjpRDBI/7VWyCPknaZyzjdXiCr0jyCiKejq/z
EOHvtUuj/EuHq861C3qRCJeTqWUfmKlTD+uyADMvMqel2+YnFOZTvK5lm4U+TWqjAN/SpyJZuCM7
bPwtyAwSkonIvPafWuP2MeT19eWXOn6dnWA6sTmA51KVE2R2xX0Xhlw7bHpWkHmPZVer/kBYJn4y
0m1/rLKs7L6flGVvQxHlrwldloitL20hps9sdRNY6yIGyE7eWKFsmJHK+hSgO/yLi6wJvgJGjX+2
XqilDuUcfUadV2wzAiQxlfQhwl6qR//Fb+Ug+a3tvL5zTmZlisPig7beZaFeo1PNgNV/hFPaDX/q
Kc6K/5gwCuoNmg1ml3gdKJ1jDPHmjfD7VoKydcxm4ThrwYVETfyvtzL5IbMcgAZON6990hZcF7is
enpHDOTO3BtaEI/Smdz0icghQcRNIxZM46WI5c8wroOX2XGr7jSpejn7QUsAwlu6t6CYCFaJIKG+
yM6LYaOStDcbUQzLpexl/NUrAFTfLU2M/1r2XLK2MQnb4dvKJukfU3IW/hmWoWxJlsXMApoyKCpH
S8a8/2KsU8sfKlRdtaOW7P1V7DZpnqM75UPgBfjkIduUdccDaSEq4jED5caP0vhS8uS9ScuCGzgg
kfd78qbw5Cc+IZOob+O9n4Zc5Xrs262IIuuS3PCHPYABBrBuTijNAMFYzyWpqPmXGoNQfcLb8ErO
OUs2fWlPWctbuQh/kjWw+pUrxR1+ABFUsCPmxJh4O6MCUuDuqmeeEQBgBpsT/dBI9iocsr2OkuRB
cQ43ANBcgFjU3cbg1FRzk5/z0sv+EWmP2h1Pau+Zg+t4YftTdNe9E/NfpZr+V1/OlC7KLFMnGh7m
VQMKOPbx0P+egD49KnIT+i0WWUF6xfGSW2i8WW34KQRmM3lIYFWcesr/0OKtmx7GkqAKRVo/bvlr
ikXucUdlCraVyB/fmt9I+yddCx9ocUdMkD0oJXjtT57c/JMrB6YU7ScNHlXO5LRwcvIuQ4CpQvhp
FbguVriF2El40z8qGB8V4lsJuoKySQTn0FXuJ4e9CBJLXqsSlhiVYq7o2RnzXQRS2B7KjJzKL0oM
JSFAZwqmF9EMXP0bj2ZNfx0pAfa7Vi8waaTJ9TEpownBrCMztKN+WBTQujRFrCCeWvdZFlPNgdyg
CHaDZGxYizp26NjqQQJu1b3XncHKt5Lsaz//MWwXXK5lHiMAT0OZXWd6EL+LBK8922dYd2TUhIeH
6oMznYFPpIDTdL3mL8zpJKH0UOGG6Xl+SX3g2XZLr0mcEFBxUFqqAL+7eMjWt6INGriv5DqOvsJ6
wsPjwQPJLRU766lFnXJeugSXuaIb89VWbXgrqaK0mIZdIf9OqmwEL9S0YmwjVMo1c4dCqvSFElZX
fzQFFMf9wCmtPCxele1rDz7xgQU/S7lvhzJpQVBUafMtKO+5P/2QNRS8cCAUfoz0FqqfMRkEbFEy
s2l+gVnpvWH6lagtBfzGSkRJv+l4dO2DIMWXcNnMcmx9HrY9M31zjexMxbog6frSuDrS28g68hn1
O2W3HJuiw2/j5SMXCCTR0Bw52tA3gbjI0Dt555SDjceelo7EXjwPubPzk5GaAmkjipeyiDaCluex
rdkAwKnSWU+rFzvOe2vAeB/jMc+Ku2fvZtfVd0Ds+c0cqAdt0fdvhqtHHSut2WylA+TZXZYV5sr1
u/4AtKVr3kE9YWRlSJx0oXCxRNxC/ZfPw8h2Db8tK2oceclt8T+SzmvJVWTbol9EBJlAAq8S8uVV
u9wLUVW7N94kJjFff4bufT3Rp1slQeYyc44ZuI452B7wqt0yigkGWr5grnDo1CEX1cuJOLt8hlMm
y12I8JvhGaaOk3A8iOl+MLJLqSQWShLR4mbXOU1yx1IkvxIihSIkd9zqLSyBmNDhNOk326zkB6qn
DYVkIiHEQsPJbwuLZIsq0gEyZXkJaW2HcfXK/qtoF2WO+Uy3XxDY4O58cDvkEBsbDywZCBR8Hni/
txvmLKd25m3eddQ64cZx2IXyTDWy2yELNRGeLyhk+CzgLjFgui3jIUYC+WrqdUP+YFA/MojH4J+V
NePoAOUXuiDPJvpSkC56VzMr8DB+wtbcOMWq8Tj0holKrBa7362SuSXPVbeIOArydQo+CSsiW4ux
+9RfIQpa2YvKGF5cWSRSEYQCPPuRqmNJ/6ycg8lOJinGKJqmU8U+EfpMbA5e2rBLL9zljBQf8BuU
0eOC57fdaDdnqVEK42Ocub3Jtg2t/sBlmHlkXqI/0AzeO5gsCEfm6SfgO1zuGMKSe7QVAkcbavu6
Z8s68DRcVx7b4jSgR8AFN+CWRS+rgj9koU3f8FGc9t3CUIGZoeZjJAx1zrXy/bucCc0/OssYlWLX
E1xVDbXzlscydo5Mt/O7lFaZ/rQgue8JcQq5SdUysZxOpuSeeRH7sjxhsevhAyMKPXAZ8BnXfR5q
C1SkJ2bcRi5z8R0nlveBYsZ6aYhwY47Ru5B2wY7czyPkkxScKzvyqW2+GxBdl77u+j1tF24l167k
0aBveE1T0Pj3Af7mCHSEZUMnczN3i8alfEx1J1c82PiHt4WYWP2z+3J2bHmXZscfaK4Lze0rQnhl
HxSWR76mqWgZi88F6H/PL869p31r37Sx/6jM4LPUXBI0iMgL5PCWhlXzOwkm0HiMuwZ5nq3iS+Yv
4FRYP8g/Dov0+jRX69TdKD59doR4EN8nPZcfbrjb/GxDqlPt3962Xnw0PmTDb6pQN3wckIx21zkZ
C/8SwKtcX4Owy/rPDmTovm5DoLSE6RVuJFfqqseViW8UiG75kBJv52359Q/GIcIkWwOmrRUSq3js
2i+3Wqgz2nrsvW3W5sUdlGQ1Pjuzw8SkobgBeeXZaCptrztirE3kqesoNcaA0B4GpfyDm9Jaui9S
VOcPy8J4DtJK40YazAGoiKd4GnR9MkSIMs7z+Ihs4ZZAP/iBQW+z6jK/FwEUmhdIGDJGCabkkTtj
rRIEr2hYdgwc1KcN0oLYYlUAO2lCRklrL+kXkVhHFfUC3BwrGw/gCujrwT0X/xGgOrNSJtjvYRrq
av7WeYDIblZq8SHdjP3BJTKb8NMSJPB2RJTvbKl3q0+tJIzVtsExPpVe4GyY1bmP3BD+taR7RXji
pHg+6qD4AVCr7wF6zz3u7d55gmKcR1XGOb2jklivrh8W0dL5Vn1wcPPvajfGVBqLpcBjAomFg8k+
2BTbf9IJuzqpS8b9HBb83zTC/EwzfX0kLPo9ekcre7NJJrjibGifcMN8o0mdfqDZp8cZ2gzD+6I8
l0hljg4wQUbwbkvebD95J98nWXmf3SzMm8Ae7G4Lb326iD4Lnd1gFT6jniqxn12XpLSetN09yp+0
O5ZV7QO/GOW7ZJjAkIjwP46HIVZHJT0W2+4N44NMgU/JqDj9t2Zu8YpLdfkBM2lBt/Bihx0f5hVp
I6dGM5mFjzPRZ9eej/0Ju7Z7okKlFCNkD44oVN3n0kzed57LFoOAb8L70DZquSROqvwDRltsK7M1
q8OU0fuhUIKT5ePKeSALneaLSmHnpmjpt7YGvwtzFeWoWdZ7ieSeShPiM6t0JGYmTCvWVnayRq7t
GBWhKcrem1SnbyVdP4d8Hz6kbdlf2zYDm0U9U7yP/vCRdaXH11UgaOh7p74XMXnTDSCXP6kz44D0
hzw7qpmd/uouf9s0mA55snrPxPvkxTHgxds53HrDpvOk/6jrDtmNwnR3N9o04rtpUCPOLaVPi3b4
Vv12+KD+WHYdzpi9bJJw/vG6ylZ7C+bKvoEZkJN7nLEeRfaNSpbYT8juHjl5XWjiozXXIblWg30N
Qnd6sG9NFroRnt90AkOJwDi8kCEbv9hMEjZcUmXksvVit0GCyblvnezElH63uMW0r1KfOguLeZez
6muDszF6BGniPps5BQDnLs3ZGrPkbTHqitXK2kv4fPc2qudjXYvgycdMfljLZjEnQdRRxFnU0i8g
la4j4TjynPH7QDBieyA2rjO5bGJGQZnhlvXbwjF8BnfHb8umKWXH02XBe8Mecz26yDSeXS6rY57G
9jvyB6IrED2zVPXBfqhuHclbdNzApXscvpFm9q9h3iAFKlX+jhBTnmoPBnE5SuOgwgcNicQ7/WVT
lO4y0uQ3GZjMjer5XPUMyyofBbppmqqocRwoWIU/KQC8E+Ng6dnFI8aGMTJpEL4QNUrSn2eyBFmY
pdjY526ZktMDvQtBRWUf0WRNf83czt9OLirK2eELveG8k+U0o1Wt4vDNCmLUaon1vN7+UkSQzUIU
Bu/IjQCD7aLyFYsFENyAeulgR/QAQ2eOBRE7W3B18oKcgkY08OfxtvMkf7Scm4zoa+XwUVdouVWG
jMOWlDpgT7e9YaLtAqbeCBI0nlhQAYtm7kOIMtw/WTgch0lHIkLfnkAf9OS8jEP/FCbrke863LV6
RQ7oW6z/sNR+S6QBUSeMdZ6z6Yylmmllq4b8XyDSfmMNksuv51tdoSsX15VQ8SAa1UTuCcSDHiuT
3tJ+llxoALk+EvrdW8E2dt1tJUR5iErqiRyN4NPqvfvU0+YCLiCR5zARHKoChPWDPSLjH6A+bXHH
QzBFVXNPsVTee/PNfK6QWvzEreD79ojjasMiUHuSQjoBfYMn2hLWfzkJwVuZLYAW8RnsmbsYVo5I
wUrt+PUWgCgXceBX16LxCziXRSlPAdPmz8DXzWX2RyzolMM/VO71b1U1j+XNYcmrG/v8nwk72tjC
El9TWz42vU4+Ajjmm4GN6GMcqGoPGZ0I7ykB67rNvdDYGGwaLvXM/aktUT5zYc1nj0qr3UxgeTZj
R7bPUTvUzxS3kOQIIS4NsTu3K7TkxnpzEhuALrNcvsFwODKlsBlA8jFXzexCL9lyRtmD2jrNcS8g
CtFRWvpMD6htN5T04bueE6wEI9F/yIAAcOQlFlvSgV/7sqfZJBCoR3zk3ZCpBJjvGuVlHDL//0ZU
pvzLciqsd+6SiAdt1kRiaGBmNCQDtHntwOaasvoH4srgbHj8boJXPaR/ijiWD+S45C8ua/Oo7OcA
8jj1/7zVqEP8ndOT6BeV1ZjSsiYt61mYDRs2/N2tskh/51gOV3r9zzZ24kOfgz3GUU+FwIqUCIJK
f7GInzIKv1ZfTJ8H7jZliw0bgAHd1wJlJ90qr63Nxe5p+fXY/WU6HEd94EzArOaxfcmUHUCdCrOb
8LxCAeTnN7ToCPIdd7h89ZyJkB2va8svnYv0sKK+3+ady2AbtllzWCCZPSWdaV/oUjhLlGnNXxI9
zKYdV6QEpq4YtbSeR4hwAjV9uwL42fWrSof9Ta6wpauctsYCFtSQRBxZlYW+Y06wIsqC3gcta802
Q9lnGTPb7TBrRYiJ+11jMo2hocKqauem26p5JBEibwI9kBfcUso2qKtI5GqjEWAlx8nyBmwO/aMz
WcO2n0KsrdN7myYee/wbqAO1E+yb5MNM+Eqh6IWYfFEqp/Ns4JmzZ1ccZ3gqBOHfxME+OI4p7mzf
kR/MaNJP49vtKRxCZQ6iLA4QIm/yIwLCb/ZwmT7FNcOwvS/hL3Ya586WtDGkMTGps86EATvP9Ams
m3XKWDw2B2tgPOgaX11LXNlX3/HSKMT/Ri5XCAPN7+V7qXv7wwLXZh3KzM5/RuMiueHWqn4Lr5/u
M9RYIXB3Yrq2knn/zS9OsU8CR8XJMWYP9aDKizsF3VabgFE/3AcMHcB34kHRLjfYhTK08e5Nxw6p
NBvbY5YHGAUyVl2Vn7go/eb/khlhFG7Jc25jLG+ojlFU5R8MXviPjeFzNbA5DYvqjEkg3LTB1L/n
0OjxqMwLo/W1SPo/plheExLJIZrwph0mtNwIgV0vWmAK7dQQlCeMZ8mTZuXwmcfOLXWj8hlr33YN
ck45PvE4UXIBXT+wZGCqEdgV+Tp2+9AFkD/zpdCvE3yKbVEYp9siTBA3nWL6etP6vWF5WKoz0coB
1VSSNgQCgXi9W8Go7whC6X8wYIeGZVZSc8CFGUowz3cWejdpObt2mOffhiTnczXyV/x6U8aTlVXx
1moFoH+BV+erNcV0qZjOOAdKoAA8N5twvGg84Ahus8pioouuBC73L/SJ+Z35iX0IiAvXBF31zvMY
NF16KgTr7H2/ui5GHoxwZiOwaf2TwuUqmhGTRmNqD395fEV9qNjY/5F5NtVftjH149qt7ZMP8+Fp
QnZCb6dDgbM/mIobph+EzQk1m0uqVGgD681hcU5RD40dK4+SnapeaBzdjmlHyw2OyDWXR9+pbxS9
uJouZp7m8Gukz/MRSvW4N1AtWdcV2e3yV2e8AqvvQ5pl2oRMhDBTwIaryetLtgTcvPyAeV49+9No
gHCsbXHOpJ/CzGuyn0WmglsVbbW3B0jjlU94AOS0m8CJvZNGR61lMMDtU1XXR7pDNNJkufuPYgK9
FwxuTmNbrsE1TQoPoJxB7He1Gf1mHBvwbKgmRseMO2QP9S4ehBXeoYCRajuUlbfLcs/eTZq+G70g
/MIiI/JvT+OaMqpDIuOELZRNTxGh5nIdosJvwrs1rWv7MJjZ/Y+9aXMunCGjAyTYQ6CgltMdb+EN
eUwIwR5qSf+bIdd8ZIpDlk8VuuRYp7Fj6CyxQahtgLHIRKYzTIBsWAWMdbD5b0eXofreC/z1E82N
Zza+u6o/pi+XOkrsWunHacA8Skhdhxp32JSDBy7Q67L8RoaTdHpphNVVk1a44EG9dwDj1a8ssqwF
dc7N/ftl08Q2H6mLugCJQcsyBV8FfT//eCuxnXqzVVFykeDUb2XPVEqj5E365USvwMfEHJVfoZkw
j9qy6xB8OvahuLxSt1BwpECtbvH71PGzkxRpkkeIq9L5lmfOADo7cjRYiWBC6iTOS4imAssw+sj0
DxzFPH6Lq9GEnxMm+eFsJuT8+FcayyDUNtDomonbiJxCeUAdMEzHlHc1r9jxpMYCztHEdnYv49ix
gVPDdYLmFpABUZyKJPNnEq3W1R7IWNLdXBGZNWQlJRz/U47qXAns7JQbSYwNjDbEZP/YRtrqv6mE
gzIBWshyt0XPUapJv6RlrONb4LjP4AgcHuyXbs9oGQw4F8/6giwkvPlXSMJ8CXPb6o86Bh1EiArX
yYYmTGC5a+0wqpQmFSlB57DBKMtcLJ0TBsiIpPvPIplve6lSmns63BikOuQLKjAcJu5m6DxdHMdq
Woe9Cd3qkzANuzpZBUkFAj/QGMncLvIj3TTZiWqZ1vwBzl3uHxbtO8FphrMWI+msqTkBysizcUZ6
FCg9LJ48utcraB7IjxvLbYfhUg0xExy0+U0NYyvI5hd8TSiHa6NooSU3+/hQDLPvHauuDqd9QMKy
xmDXmE8pR/i8Gwqm2b2je5mOPe5I5Phl53fX7kbraMQtqhHNq6BxvimBCV6MM0zyqBr6LT6PZNgL
WF5fTTYiDnHBW3PXVJ588lNvuTGzBuRNvSI55YQ4LFhOXeuodC/kVFZ3/CeVJlJUI8jlOFBEmlrD
W2ct/jMCKDO9klHUPyrfuPxRxNAAKnEcfaj7ygFqFzKREVLT8HvIyyhoS3vibE+bPxQL9fg7wvz5
JaAON5RkOR5gJ8PAf49EoXtvy7QFbcuw/bm2xuFf6OIPOeJ5RdJaIil9YI7o5I+ulhQ+TjDveOzS
b9wVfn+ymK5uVJvkjznHQXkwU5kW+5roux+lyMmJMjyIxFwwukyOBVy3FBtoxueEP1xdAIYpoqos
mbnRWrRy+cc8fnzpEk2Cfbh0wQ/EOBtPNQmKjBmdgRpaAdewozRRzalx8+ZvD1yEuZJtkU3Xr5N9
sdmyfeEnnV+WubXeeG1Jf0ItRMJZMOajf+q9WDxMdC3uvhamuKQD7F+qs5ajnl8+d/euLtgQdwwM
sGxg+2eBofPwvoTEZkUJtgxaRU4gcZnKtXnDoaMY+tMooaoWMsPRMvuCvk0qhyaJhLbugSSE3CfC
qUU4Uiqpv2NCOO4IKo/Po4eVnAt7KuDeiAY7oerZW0Z+banXNcHWwb8DFwhRoUkDXmkU/h15Cnil
lAU58ObQSQ0jvFJVEeo2r3ir4KJPx2ocqx+rnBGnjcxmeWazWWAfAlD04+Z4VPHRi9h/hWFeXPlF
a3YCXdmfif3wP4RHD3dkCCjRIPUG8XFWB+O+q1vP2gf0wM1hdRiyRzhT6D4d23XnfYcEzuBztTH4
9Xi+P7N1ittL6UEHPiOCTZO/XZdW+c4apiHZWZPW5SkGzphBiiWEDavFLK6AzmFvK3Z9tzxPCrUR
E+Cz342agYiIRbEtS0rCzcSXCSq0BTPOLTcNzzn6rYsNcTM7kEg/fxOhSM/M/la9UJUANDXl7RMP
o828orZq4nC8vMQVP40h24vApnJwynxGW1wJzm2zttI/4HOB3MxJibu45+R9xklQfYjGI/OWpxdD
QWJgJEUkhUFi40okHkJzEJ1MkmXJa7cwet6N4LPGLeMD5ykDHNZEmr/hNTHQuaLZcZMt6Fhxbw2Z
jTclWYu7ZqgpvXqGrtVn51ld94dxan1nDeuU4N+a2uxM2+fuNE6N4cBkjWePdVg9gwCFE+kix79j
ImefRcKpIdLYfIsqKDHSlCuzT4GHjm3QAv/y9swl9UmzL0Q9Q7yZQEKJuzeP6kl2fwCGqeWvjCsC
QTaVYIT3nTsGmQKlp6OOFIRGbfrOFmimYTGnL0NR820Ui5hIP3LVHELjCZkkzXMT9rtlwtG/EVBP
p21pVWY52JMV5weTBYFzGCzGYVLz7GzaSQ8/gWC/vVdlO90JRDntd8s8uUDQkHTDiem4ldy1BIqq
g2NypaigSiAyE8OFl3J2AtRNHSU31tIcKp/CNUSwCVs3WCfMZAVftTLJZB9ZCwzZFxveUd+7Cr/5
UUq38V5yhs32xu7Gdj2WTU/GmNNMtXdc7C4PTtwWEwPx7AY1HRL6YVg0kn2pY4NU39pt67/W2CLJ
mwIKlXwPZqzbc8Lt/4+gFvY0/Njd1epQb0Y9lJD1wU1q+x/K5PlxTCag0m0G2QXjg7CfFg3NIJon
qDHnrpH+P3QMbOmUa2f+1kf2GJxJG1n9Lw09NBoDJFADFEOqh6rMHvzONfbOcBNb9EWY4QSy3u1S
pv55DUKykCmtmMDlXQrUD+Z7VBEvyWFARLLY5zb7zqsDcO1UgsShfJjq39lHFL0x3YCGxHjwnHci
qRkNDO4IILEu9fDYwQ2hoqwMJXGmM++Vvym+zp4NFo47O7TBzMWEOeVB0IzPGVLBU76y5b9B1OwH
7O/pXaPFh61Z9UYD/MbHdZrhrpCFpzceEJedbuwVO77lnAMggwkHtULpXgexeMePOuTPy2h7AKqY
g28l5y5rEEs++tCFbJzPlWIQ1lhPAg36Xc48tdhWDPr2rZUTSHjLfehqRFu7kjH5CblECmlkrsID
sjH2+k6YVx9rZfC3Vg6RUYfJzFZx1y0OQiUjIIYNOuS7MHG8ih20NN2y54rXskAZu2JHanL5X6Hx
RKXVzI3UNPWtmgo+b6yYBz6DfgDRxi7VYdPaInUqC7nJpgaWWV0tX8qpOsC7K04VG3PK2ZXOa8Ko
exdXwY1aZcQZ5RTUhqYKP+DH/IV15IJhNdMTekPe/3xceQmY23qPM03UC9jgmQOPieoe0WPyNliD
eygCHsNiWlJyLqpMwNBPaQO81invoRigdVrC4b/WG4pz3dqKtWuBVHMXZkV1F8q4OPZlrt6aoOQO
ZJGN76iDFLyZNI5x1IJBmm+4E/xd5iFLBjwUhxs9hBJoGgaiQzqSSI0SHN/csHbEgBdT499nAo8z
SA3EawazDJsUKCWOu+682OUmBWbwkBWpekwRvt0FgqghptPQi3xGpmgtW/0zUm2MEXXb8mpWBwwS
lXjofjeMVx1KXv6w7exIRlMNlwWDsvZQ8gjYe5TrccO3p7k7ll5D4KnbYu52gxyz+cQ6144jU1YD
4FkqC3wwvBtXXmviFhktF+3e+OloR76r2+K7WAx7BM+aOXJzwFsABSoiCl8zlFHobVoDmwxttEqB
dxD4BoIA9dgJSK/HkHq2G1fvheD1i2g+quWjt9u03oq1D7rH2UqG6Y5ZC8YOhWPP5dkPUTZskhhL
6iGxbpxLTgKoVS2DFGdbyglFAEOfEBml7YYHtzXljWFLyg/XS+I9QKe4rdGG9L8wwVEGO6BdbgFA
nCCkICKaB/shY9JI9qzPCbpFL1EBKgvJQaPnHjmSndo2pOUxNCPNrq/QyJhF+fzxgu7zNkdGrrTN
0kov3EaVGBlfQTxDYY5gOqpl4l+habFJ4z+fv+u64ThbgrD9cmLWfFu4RyE3CB7e9qXHZ8vPOxPN
uZvR7uL3wo6MLRW/LOiQwO/HPXJL9wqNLGQ1h3IjQeeXt9khLSh5dpzZrCjzIQ0DiLkxynqf+4jX
nDxmqJ6pmWAxpqCDIreW7nLEGzSZbVfPg3PAoyrDgwPi6NSEAF4QdqTGMDrROr/DHaH1YSjYsexE
35JGEaq+BZMSWP2jO97yMQLS598qq0XJN2AbedFuAVsWpCCy4NwE2cJJ0tr2gRgZJok8SWTOZiQS
O5eObEWJlavu0l9QHWCY62CJv2wwZshNBp3pKA/Lku2TE3evNqGEv+vSA9Am14n7HsFuQ4Pvu+L2
2Uzgv63JgPeHqrPEUddBwT3rpc9IESSAz9k3y0peEK2IS8ckqdx4Xcmj2wOaHNYIRSwtIvJkykDS
fc0awe2W8PmcfJqPLWCLf5If9qtm7Bvc10tuzRcOTezRpMK5GO5osJ55vfGz+nMXsLMKiXuhIggz
i6AadeMDoFx4DtE6Q5+L2evwPNnFadLgsLamX8JPK5aW3Pr5zTOEkrX2YJsunWTV0LefyEsBtVEh
2PuRloIgHIkagWjrLhz2LhonBJ9OsDQoMMY+YN5EP7MbGhdekyxBRW3GoIShYbRMi0vPcMRj8N14
2ZGNm2WfPKlQ8Jm4rYAaGhMEu7kdeITgkahxy4qrcdjbVP2LlyORv7lHJxtYHocfZ4qDqLjOa9pb
QY0fRKyzOHFKIQjRSfA5KvjT5OHu+B6aAjJN3LonxCtOcnUDpHWPrNp7Aja8xps/PeE0eg/sU46H
ogxkuEU8ojz2ssixCN8K+u+Ui6SPQAX4t5ErQXvbFN3xdc5KgiHx8A3eIVHW5O0owjvnTwae334V
tFwWhGg/CzEv8HxGCFHK4m5EBggOiUL4XCir+52d4YYyr+b6QCGYXEcfw8iubQS+csg0c3BnK5EF
FUxqU8Jp8Ey97NTcwJv10QOynB9uKlUqUvUP5jDLPCoHLzgvlYz/zd6Yk0lVOtnvkor2riK8mlEK
lBd+99UtY/JDkVMiCQrRAnVsVVmywBn7RIbX9IxxJcwjrK7I1dLEsiBl+Nk3MwNjmNS26JRirc5V
gjQLQ0W7XPnf/OcQ4W27Wx2UdPuUQbTcYqrvf1jEzlZEqaK9aLTSfnxkbFukbNKHGgirmDy6yR5V
0r1Mgsr7sGJMPKelyBnwuJ0h4B0a5Fhs5zgf78yEwz9akJ3UO0ZMrd4mOP1e0ETQ/eYdhD4r9dy3
cvGWS4dGvwcj2/pPkJqJpiF7Qw+nhdqUg7Zj2QJKC1kh1MkxPZJW0P+zxyb/sfqMWnjqkVGeJAZj
cfS4rV8X0JX/wBTF+qmWGGU3razWh5Ei5rHrc++hTlrWETGHKTCbqbGek6VtrLuq1+V3SjL8f+6Q
EACmW8SxDAZaYhnI/3Qj+P0KSZ7pCZQMOwuqmrGdn5t4kNfVyvIHxULxL1wj8YtGvX4KkgVxWo7Z
74DaCWqtnTgkiLGwggTXkTWC9y+7gbVCX42s0ZyCes0VgmIWF6jzTnDLkG8pnd3nUgM43xW1QrHW
Wi6rza4F8XWFnSnbqENs+NPa9OUEUdjtmyB0zN8SjpH1+y7oWebkHVOgm+YsfMGHTVqXJ/IEqzh+
VSgkGdo6zMLG9iN/SVPWqrgRhrYKv2OddcxQ4CqtzkJJp/mEmlXNPmuVelBW7/6BkflSNMsrIMan
MsvnJ2teCG/oZnGHtgzWT5cmj/hll4eORyoDbT0XpxIh7klJg+QCtXJ66k2v9twyxRExtr6S8LO8
sM1fd3R4xFTOvvWFgNG+ENLL+SxHtWt7MrtywFN7EfTLe6KG16l2J3QLeb51Use/zFiH7lXdo3su
AutcB7Md2b33ufKg7GJvuGqANVENeA9tAsl2KHlqlrNMHtnHakw0oZ+aD4wK7yzsg98Sq9OzNUAq
oL7PjilKSnKfy/CrVaCSEmFYnLUMbzdxU5acqmO/X0JXfXlAld6ttL7Rq0ZZPdXCt++dKY23yLm+
4oBwGnCRfotktYUAwShE32F3el258TcD7gDoWlYXYdbISTWcs9/Ghi63LKN1LohLea5yCA122S1P
iAdJx+gsEoWCoLugw64uRTHmP22bAP/Iq/zYkQn4aJlxfVe8lBFtrI9DyFu/aNmXE/cn1oYU7Oj7
nOFcZK7v/ee39nCBqXSDXXbxb04lHyXB2l1CHeg7iRsJw3xfHxFxjW8jEjEWu71+DLVPd91Bi7Rs
f3jtiIoDo4HjBLTOwt9V/+SpH26HrpJ/bEST28BT8gSD2zm6ZnDe4jxR/4143A6dJB0ICYJ4kqIv
/nherj8cL6C/lw3uY8kSu+2s8kpOmD6s2sbQgEt6Z4FEUa3OD6Jq/yN8pd6BkWCIVzKSuBgDFzxu
UEZ7xnGZ9iLhOsRwE7C/uD3xPMQbHZYScSylCtowBxlaZIpC3JfaZG8wgUrE0hSOaErG/SjUcPRU
Pd2DdIXpOyoGAGQRMUgMmS7i7mN3wdjkBP1gQfiSTwErnjnYUC6HT9wsqoJrvfgPkxtcR5wl90W6
asWp3E8naVvlN3rcF/wj7acz4sMJ0xGZbDOfyGeK35oi3FsM0T492qHL0lfy0CCIwGDKtBb/XH/k
AXrCLfyR9VzOorTGf9gA8azSM5bu3D9xxn369Zq9F547RcBpGUVJGFA1EYtQmnum68y43uYMcn1a
4/6h+vcO0tWcCxAGcas6ve9sY9KTXkowUgaQRrUTTVgeQQfrJ7LHcIJWk39a8QbtSzGcMNvZqEba
MI9I/aZpG3rvz4Im5JOfYiJxwbq2WPM+rYKWAfFEfUcwHCk1LpoaIH4jZqKaqOdjK1P36IFiI94b
UiFL5pqxTTKtv5VIF6T/g9mvQmOjmsZ3YdmoxkmTVWxjE8gI8TQyp6QR4HqbsuWqiAYnAtdK3lWn
4+1CZN9rYVICQVdP+z9QUKbHwmELuam7FYsCnjgm8uhE5U/S916k4DmJjdcOObT/xGm/1rZ6TlsP
rECv7jSwUaQ2FQkZ/DsKPGPa3hLQOrznaW2u/CZqw33tHwSudwbMnvlru3b44U8IIdMZ2r3WXuXu
1gQxfwJFDO4vopmoXhPx6iwaE4cnMXnKmthTgrBfRN6gws5hyK0IOf38Dz1IewhkNUflWsLGQ2je
nlQCsLxsUSu4DRNYhYpBA8d8LD2bdWjfrJ/2TA7IHCPIZ1koL6xnh507kUooJIILH9r6Scfhx+QB
9R/onl6yJMj+MfREP9Fm9P920eR7P1N+hMMArwc1YczMtR1+pM/QmoqXfBsm8yT4aB/UX+MgNeop
VDEHCIyi5AshgmhX+L1an4MU3U2hQno/Jt/bLg71MZmq/2tI8WTQE71no20+sPlRu7Owas6cxulX
mSh56Trzn21QJ8BH+8pc4Vy0JBp7IhhgHwOd24pBGggfdfLACgsrqMPOPEKtha+/tJe9PQz1A14V
8BNFxyKlT/GLNrmqNVZpVnPg9fT3kOfufR6Y+FF4c45E0Eq39ui9gYJN3hjAsIJG8fZoWWX2OTFa
eJ5Fh5OwghGvYVHeEzvwSGqB81QaXxy6Zc6eHEuYd1kixh0KMdywpDfUq9UGFx3k3SEMgfZSCDr4
vUBKPGAswfmrRrNlxtO8Nq6NGraY9K4JY7mF62T2zNvUU8Y7QbWcEoOIZBv33Or3/4oYCBgyn8l5
YTsTYyQ34qgZDEayHOKXtQxANSSk46FTjO+NT7ww7TTpSAi9nG88YNhq5rmnTHRHTivcmRcoK1Bv
UGnMb6DUmiRSIR3nxrNZtQ2J494tS9be415kly8SGa0M3R+spBV3UCb7yzwH+oyXQr/7HQ2kEr7e
MQlevrokfQYSiZI2CZ7A437ZrteiQ2VYt6kkFh2V1vIlBnuxH7ylvziy5fbhGtwrNTonsZQvN3Pw
jiArCPWFtNidDNNhCflCJr8c9badEjqzwOvDjUEB9phhpzwb9A1X3xvEn2HoFNR4G8ThLsbtOWxq
RQN8UbmnjkFf2ydKd3Gcl06Tk0F7f6Jnsik7GvmpVic+FTj9z3ql9QlZM0RdrMxuRNAhkCl33fPS
VMOxzub5Hcd+fQyG/3F0XsuxIlsQ/SIicIV5bUM72ZbXCyHpSFB4WxR8/SzmZe5E3JgzmlZT7Mqd
ubIC6sYH60MYZCH6pNtmuQ07VuqmNtJLF9bOc2YH/LRBn4XISvyCV6DGeG90ubHNjfRZS1iH1AYA
BvXgJbnbyaQgQikYs5rAFrbXIGGp7yJFgmZ106+2j+udNcXxuzKHO/Bh4tGWK8es9OP44vReel/U
Y/lCag0bbAHMNBzpn2VlO9afVYZIw7bR/MltylWqoR53nd8WEKFrei6MMb5S6cFGEerxN7Xb7hdE
l8PExZUUD7yNG8sq50MFp4SLIhbpCu1xdHb9TI3bOevZU63I/Z2MpZPu2B9R3YhVEwOjUc/YsGPb
lWyhy2VvFkNyiDVCKN+cbFtlljPju+StErfMBc7i1T9pqoaD0IP/Omglf7AH468A6bUTBMn/5srC
BsCZ0W0G6oIP0nfeholw6yacxTTtSJsXV2SSHF64MI0nmyTKx1gphUNCGHHk1SK+k5OX4vPmmrCn
3Pg1HdqBygzPfcDfBHmMEzxn4tMVLQEuWYyMig1iOWxo3mOKFJ65kuKFc4ZkhzsxiLpSGIektKy/
MJvAfKzAdZoAUmbzWDy71LsTArLbJ+zLHXTBeAZoQSO3LPVAGzAdPawNi5HJdequhGWWR2BqBrf7
2UfZKwp1kpCHmOhmny6HJtjRLBjj4EzGL+GUZlQ7TXWtpRdK3iBmukssi8VvElB3UMc140EnU6jM
oXei5jq8a7Oh+xp4Fd1Mhe+/EMEad3MysBTg4i1oeHL4IrTdkocbxOR6G6Nef+UN7fGsovSNhZh8
lORLrllKR+LOcczqI2Ot+kOqMo0owGTNlpvDQ9+AYbDzVP40toMLyhjX8qzYvWDXy+6WUFNaORvu
a4X3dVcP5RgloeWv9r8meMPQ0b2wmoxPjlPGr3M73tX1MpyHDIh/RenNd8LFeU/Sg2Nj7u1NCjRj
BaVYoHYCWqCt3BjOWCP7X79XY8Q/Fz8bgcl1uBXUzo2w9c8wlkVkc9cn3eXPN15s6VOV8N6eStY2
SJD2cCeZixrKY1calyr/TXM13lUQ/G6FID2G2ROquqmJGBZl9sPGn9NdpsbK0VXt16gpkUXQO2tg
WRuQz8kvSlZ+zzWg+Zi1opmmVVb1sij7lTAd6kVP9+C2GRi2w8Yf70Nox/maDK8Qh1zxpgx8doTy
/YmqBeGduwVtU8W8Z6uxTK52o9q7rB0UgHrdlhv616ZHEIoq4hE1KV4wgjPKejgcfJQmzAz/59la
e+mvOkjUeQA50p9pSRyP9MuUtx0c0I03cc3aAMYdoJAVlcG5K5OPXIwUIhNE8zZFootITgk3TCTh
V9F3FQHajD0tlNZrDrrzQOVYABnKpH+UUIjGfAr3SBG3IDOysUHP/d89QZLDUfTgYm0lT8bkwKUc
/1CZxvERl2Gor/SdjN4NFqJ8R6tE/ARlw2LSh5hUg+Ffe8m6bQFUOuo8p6MWIlgLWYKMPmjL7v8B
4ZT39GQJ+anmgK+b5p7A8//S25IfqXOGd9Yh+a7gwyq27hJ4+0zwWkyQmd8CwKYUhOqk3kyGx6g7
YOtGVprcBk3Bco7aq5qDDq3+O+Wl/v/uJPjEI+hSoA48kiNk3C+EXMrTYrSdRK0NWVqxn6H+kfmm
yfcd+8bHmKTRT9zBQs3b2IOJV7p/iRg7BBkk8RtOndDYCJ4cEit9e/LJ2HtRp/1PsKWQ5uvZoWwI
pMzRoV6Pb1TK2MaugXBcM5vGAloV0qQHDPkXeEpj3WYN4YktAKDustCV8zQNYCHIm6WXUOr2N+26
/hqHVU4kt+0+JKfSmTSt2iUUtT5R/5GdQkK9N6xQh4PhMQ/JUmDEnF2j2gf2II+F2XXlPnSb7moZ
3vJqlIl3mXNDBBjzcA5ibihx5yGlePxKejOCE5/uBi3k2bFL/GVaD1dcoeYpRIl+z9vM3hOmy1G2
q17cFZkxYOxkMvMeGsdo3yWLSg4tJJQmdmfiJEsjjxrr5UefJPO3ZxfLQxsM+f3cLIIzgV6LoDWt
e6v36IlWZfXmUqe6G2L3H3yrnl4KkKZ92RtfxkT5jXaUPPqwxFbTfvXRaxv9fu2oiMvUQ7oS6XeO
8YNNQGVfPAodN5NyJFl8EmfwOhIfpBn4ioc4xTG1ARvpnRLlOeB8quxxBXBtVEqtlDfxzc6sBrwG
MaueWdMuggfy08MzceXutuKOR59nHjUTNt7ROYKFcQ4LXgdEI3e+pYFSfS19ZsCOWFD7s1ARucBv
WlU9oxQiY0LQXAfVyeRlRt4/jFPndmywRJmI/9g4C+9VcWsKN+DU3ghFkKY2SJt8xHGj7sgrT49L
mgynildbRRqW0hDXI1XuwNLA4QvWgaXLFOzpZ1iisfSKgwzj6QWIynCh9Lq8Wmv/CCgOF8sry102
iYCk0NR6K7waAncH3GasiRkpgasoSStTMcPNm7i1yoaIylPxySA16agaB7oC8SNbFw+/txXZBut2
+AaM0h2LvMPYQEnmne2+I9VmBKClmkCCBjOlE64d3MyT9gFpaClQ33s5/gDQsGysYV7K544Xb9/V
EhdPqD0KMNYMSeTiknqrVtr9I4Kz5e3Bw9ln/GbsgJChS0HtnxBmuJeMSM/sGlGehtJn+yczytq+
CS1OjyjgiRWl9dQ22wn3ib44aY+nl8q6JHvAeWPToMT95sfxLNPZlgWLlFs8/30NeDjNPlAi8TxR
RpouG+I+GJqtXItyWzZ8GAhuXvGgZEfkYs5Kh9BaPsFDRBjHgs9zjC+ZiiF8yiGXw2HRxq0qVrwM
LlkMZh1vNnqY/PwpD90BNcuSJbuZXGUpnTwpPoYy7JLHCTfSFYYSBok0N4hCw2fZQw5k6Pcdpzo2
WDuYUIoq6PHnWR3rvRBM0qk0rJWf6YfLL8EFckPBMkznTi3WcoZl2TwDYgYI17GsBp5Qr5NY5ltx
8ADklc0vKSrelm4KawhIWW7w2xYT+cmQ2xXaV0WW8WITdOVhkENJhVGQDMVRAQUDf6+BgpEAbcC+
QWg3D5PXE1DJqvx9wqTKWEhozls9yXTCqboJL4vs+K1I016A9MH93ULis5HO2N7joOUK7JchO0/l
ppA+WgO2xV7Pgfmb9wZVKGSlzIsECcBds26AU/IfSdKml7MFH68U4jxNo+/fkdRpeO4biyJl0/CN
y2ypMt7bnlWVuw40SnMprdA/UslmtqcpL6Dg+VpaXyvdlOlXdfWfIyY/Kj2qMDYZ+4VnVq/9QhUN
1ISopUJtukjLdP9MNXJ1KdKguQUC4d7T0eK/JRzmXGHRQZ/7mEvS3sJ6TK0vsLKDKGtgNiFvV8id
xgewU/MEn1YhtNplHUSYLq1g75csVHfIXjgy6Dk6TG0xPdnorT/GkL9QEwy+JQnRUsmyk2hwIaeo
+Qu08BnTLZ7sOLdnbLWtfoK0Ely40jB4JFzN3zDPU+BAPSqqGpj5OFf7EBjnprCdN26OCAyqNA5M
2uGr7PTf7GQyojuFy543oq27ZXhssdkzShBzQP0e0kd8F1Sv4kBIf50RXwcPA+Bq73vmuH4D6nQW
xEg3mqrt2pkeaHTYVoKEOHC4B0KS12CNK4YMkeRu37xe4F3UU0enOVzcfYnPameNHrE9mIfULSZ2
hIOKkKvXZEe77wssIcF4sClFBEvptXdkWvyHZkCC38a0coEumKeInMk7BsfpFt3avGRJ459MEVjv
7jDEZzh5NFwFRlh/LE0b3uZq9UrF7nMxYmwfzVD+m7nYH0wy1uRqQY3UGGyKkIW0qzZ2HtwE2ta3
FsTBbVGbHuRQEmx4GtLnloWZ2LgD/lAYiFfkZesVQTC4Ra+rf5LYUg9BvQ4p8S3YIQCWODiCi19Y
zT0TQNCto9RyHFanfs5Uqm0reEyhv4KJgptQWj7Wla4pidUvLrSKAtgVkOi3Muj+QvbqEWCb+HMG
o/Qb08XNzVi5DwKoYZTHjd44gXFkG4bsXQa8sE3COTejZxE583pePLKqXxJDPI6MmCcLtkrU0RN5
B9QhZ53KEcWe65jkpEr6MDaiyk6bTYZg3e00UPnbSonywmUWDS64siOUeCta7wIlOCYMm5opc+H0
ZC3F7G6CDn5xMVFkWnHi7FGU2Tng1DtgMOG6yO4KvWPEkTiLj45UxGYYndeA3dKetU65Ib5+7zdh
fGdo+zYjNLcZyVxHgJL4qPpi2M2Lr6JZh80OJbjaLwYc0VH0zTcIvyHCzjpEveu+pTNxSErZt8zx
gCXBFzPBslgITT+4wVvqnYXCftxZVGh1MX471ZF6tlX4XCQw46gRhgjjfS/EH4E6qsq5+BipT1Wa
em+sxC9iwShudVLSkCzQVEfrY57VP7vNb3sYCH2rbAcJ1WwvTlxmB8f3TrhV3Z0XiBpNJ06PWJOL
fdKlqIi1mKN66OwHJP/gIuR8AaqH1hxPzwB1XGahZa9Sd77gs/xMrdEndtMBx8atHOF5+gICyYIt
oU8SGye4CEq+VnthQjB0sZPpYTTRUgoq3zklzDNtHLh6dOPvOu1aZOyc2W03flq1Hxae42hqa+jA
7YRr+EJNp+9tlc+7gScDKKtlbXSAhZcFjzjARLIf29XbwPjKODsX7r5XgCemlZPH8YSLuqu9uxbv
J350K92Z9OEiq9FTzrS6s0hB44a3hyNhMaxpk6U2qSp+S4evzxAsxrVjCjwHZtcfgblM2y6Q9U3s
DC8hu8enpHOQmjIsjore0T52Do3v6G/LFFwn3ODGRwHjDgYyCMRFF8FcA6pFWO8I9Si/66HGHJrB
+FbAizfUag2YhMlaBJ7X05TBUXT0Zed/Uy+ISyQvppoqemKvpmL/VISWusNAdktgmZ5xYbLFCeaq
3jvuHJ8K3+C2y+Qsz2k1Im8ACDhMvmmxwiDEUFICADkya+mvpanAJWdLdXZmUXdoeB+kuocBY1oh
4Gn41shlHDvmBrbXQIDUknctxKEIsFS7a8NGvqSW8Q2sfZzOgTRAZ5KO/sNubIKTgVt9wPNf45uW
lHwblRbR0lFei3A66RNzNe/B2hkv0GyMY+aPzQNdLNkHF3r8UbJ1+SzR22Qz1w9UQfg3tqOicP5x
a+miEXXkY1fAGCCKhexhTUzR82zvpEJ0i8wc84egcMQmDGzjyusG48r01WK8yQ4agfDDdQbvnxoD
vDNWMs9blSW9fWL9y7Vefoy9G997vJUu6IoRZoLglpTDjXB8ulazyk3GHTuDt0phxOcNC55q4Jog
6fwpdYENux6JkPLdZ0n2T/Y+jvKwzXf8TXg206WZL9ZSJW/SoLc6iG1/i0AX0Avkfc3O/NtOSj22
KTXmLjASJIPi2wxifB/pchPQYHDfNni9zKS8acu2Yytq55iXc3NfUtezXXB+FBshgiaapzF4YS1M
mqMYuVKONJgcMrvjrdT64U2wLtlHifpIuxJQjiQxrUujO16AjSif2a/QOctjrV2zhtuR5i9crziQ
2LgRZeP4d2vkgEywYwI76pX+PTv8+2QdG8HDFbf5MrZnpxrsCFN+/UQ1d0zRNbVMO9ukvN1LCFiW
jGuf+KloKx+Hl87AFFdWgUe3Xw0vqfGZpUy2zG240kbYPl+1pc7mqN+CNonCAYtVRbhm0Y6Gu141
bKHt8l/izE1Dt4cBccVnJETFvh1k5r/mC8Utes7uTeHxymo7ca6mOCq6/Ls3ChA3UP5DUILezC+T
lBnBpuRfbyzjhUQP3KWJ8xqui7pzw9BBppfdYU6H9Wfok3vPTteXn+eIGyNI+kNiyf6ZV+m8N6ca
EIhbDsW773nej6mt7Ad/GUSVVNZ7Ourqv9iPH6QkDLMfx+G9d5Z75WWIC5ot1nagGCBdvP7q2c1h
HOCW+N13ghd5y6oqIzClzeMkKnXDcmwtkF6BLjnrmilVe4GVccsr5JsJ7gySVJ/qhYPGJZZ9sruZ
zIgeErnpO0rYRtWUeyTY6iBGMyBHNq77juaFLdCT1+UxiZCkv+Rmlb/0C3uY0VcUeKKSKjaHdf5S
O5yrvpEQdYX8exyD8ACO/RetewFl3e8LmGMXmeOvlMC9Tzwm7m1tpAc9k/6anCrOdj0i+K6rbIjW
cpwM1sDsNUTz0uHF2bA3B6tiMfRqswTSKejtyd21S71YxB0Ju8nk2gwVOu4/wkYdwXCUbFfKGtRM
+JBnxLH8GAcGYR56ufxZnmjOyy6MX8lBY5q4UdU7Vh5s2OOzQVWZB12kIXWERQEVfYFtckj8OmDw
rnpFUxuEUQPi3mGcsBtWU340+9aKWt8tHxV5wX0tV60wK2mA6guG4dK7T9zsaBHgI1qq+y/8++3B
cY05ou2P4dv2YfWNY3OrlvQaQKdhJIHoXMJzblYZ3LZE/U1GWf70ef/EA2TR2lno58rF8M6WVfxw
TaehwSFWfc2boru1ySLSMop0bAfjZycEYZeNsuQ1nWxc1F6YrOomQ1QOcBO6NkKNJ5ubcFD3eAgf
GwvT80xr4QZmyXeoqvoChqbeD3PKtKjW1vGcxfGlM5r2NHgy3OmEBKJfMbfJ5HsuO16OrnYjjBrP
qVXdN03HqxRpVAPhSPzjxDh0HdlmkhPSuJDZQxWTDA698o0n4o6reMue2saguz771quz4umykDEH
i2ZxNET6uLDewYmT17sE7/SjEQ8PRQ5ll6HC3KPVmPsmaLN/Jj4Cjhke3EGE+UEjYO05QTqITViU
9tRcChrojfFRjqOi5ofUxgbTb5bgJFpL+6Qn3xtBZoUKr7XUu70kM6tMMACR4udsGtePCJRw00vA
8HIBBr6966RbHbssheAUw5jxgr+4T29cvNSQT9nP5MEX1wHvtEAfOdiTI259jvaDkZEA1nwvqpiX
IwQTa49nlystYukwRU0cTM+BSOqdFEH2TPfBuWWbc+v4rfNLroZV3ZjF7w5R3RW1BwOuGYM9O7XX
JDBHUrZcigKyN7PGrVMvKOrhNE+sv3AD78x16NgZMVMrwXyqtJMwOYMgvgsNd0JlhwWTO1QlnBdy
0bcF/Pyzv4BO5Jvb+J9h6ffXznDuGmgGrLiQ5k84/vEnpuEgL2kAkd9m4Njgac/ul5y9yTjSKpDx
dLzEXSm3urH694UVHfIHBdxQaeRZjkninUqBS7VGD2GWRxMDHw2oD3YP1027SJ0Dyapix7NWHwAd
dCRa4Pq5VM2BZ/YxKzN30pgEhJQPRWvjHoYdn4wojHemUGD4RMe22CTvVmokm1i7PDd4IkmXzLwa
L7avyydXJ8OLakV7V+eJGfXpMj1btAGg3yEXnXsPnUKU86VQFOrUdslsSD/wHxDrkHFyWjNVPsVO
O2yBALDKRI5FRM9Sc9c2vRONvfWVh9VZBMP0o7jDXQgAWpy9hF802y6n/0v5oItDXroevsK2hQsg
syUeDrQ7TGxX4/gB+/Z4SVTiZdcCscaNJoEadPKsnmO/4cpMwBMVYpM2fW+xmqn915b0xN6lLvrB
lwjSxjLg9MbwWLm8A/L+0feDH2uUKVpV5xwKeFp77c14knM7FHCZPb13uXpFC4PEoQ54bsrRh6Ck
CREldP/gX2/XfZ2pgeGQusWw7ubLPzXI9msu/X9z1XuHQnX5nv13muMjLHmWUduOC+iYx0yUxmfQ
1DEVUmt+HfswEdPApo8X2nHLxbQYN8Bl/8HuJV9p87ZZ6WrbnAbOAxenYdsOlMnww0PDSNd7PXf5
+tzXSUO2nmC5m9DRhoV6sLdLmJ1EJTHLtZ3CEju3NxyZsAhwi2PFNsf5rR/tGsAQKSoOS2oui+fR
YVV59qcpw7bRVXxNoVthVhxSdoIIDPTDSD6RCMOO5x8gB/SnosIitPUwkB1wrnWsNWXZvdIKQ7QX
powrziXkg3q687FnsfM1RpWu8xjGCUXktZYY8czxZsG+DHjF88V+KeMPpu3l6pKjNjeE1O0jEpU6
jeAVngkt+8BFMAW+tr6C048VsbyaapoOeRpiuRz4x02zT/7gT477kCrMM5H4T5Ib1XHBwL6a6WiE
LddedmOGJhpBUGmrvePX7pXpfbjkGvIY5isEvFBZyX3sdd5ehnwvsbpj0GgmtFo7e6cnpj+nigU+
F9wObKnPOoyQ/Xg24Y2yTEeHZPHPeoFNeYoNkTo+2jJYYX+TISMr66SBvQE1RV0W3Y0BKRbENRST
DZpDfmDx4GT7wsK4gZk/tV7sXL1mc4UMOc8wboj9O5j2RPvXpyWYTyClqO72fvLn+5ye3c2YYjPi
+dnpagzu8Np4tx1OXSDGQBpbl8XvLOhU4n3wTzqjFcXlnLIBm14T2wHlCmcOkgx3uFO7LCMWkCaP
UeWUP53ppl82clHFSvuxrMtopv5tzyB8JBri0M0DmRRcPVU6LQAwzGvTWVuSnBbLoH1BMfvi1Asq
wtFs2QJUYZoeh6AlbS0hfLtFH+46dBhsppy8n0xXmNnjwX2JU/uNT3VVwPHmbhIju1lif3mrXPiF
dT9haets6jQXWT1Yuan2gZrxU2ftlR5SlvYxWOe18cL6S9A/YAGu6xz0PYtgPCQK/iXrggHRnDcV
UE+YLD6nL9+eudsFHRaexqyZlDL6ymh8C2nna6sLLSQjpZRxwGKpz/fZOonG0AqpxtABSgs2+x3J
2E3tZEyR4URrFKTw+ybz/+Yl+B0I8hOogUwyGHRe4VAqcFsOLibQhXr2/SB8m7uTwPsJnxAWp8zq
yA6q1TmzVPyBi3ghg0aNu+d78oMXySMhT/oVLELswMoZ+Cn1Wthj0D4dX2eYICQW5kHf8f5tHzXJ
zPlE5NwhSsX/zHgMZk4NNMCByhj3IbOt84Dz9YioWh6zbKAixKakjw1euGM/ULPmtLDq2kl20dgz
rkGodylc4YNvOqy/C/N7SYyDajtaLAsoi+1UoG+ldvg4T/Qq+JrSkWJuTkFDFxUmMOM9ocwX5GNn
xjxN3gI5sLU+q35Mm4h2UbAhE6TQyhPDgSG0O5cLVi+qMZv7oJvtYyenleJAWVxoK2IETsiOJ8su
bKfChyw0rpNj1zsXCi7+WAMNt5hsTQFQi829m3rwMQONmsGKW50/G3rXQO5TYH8ZSmgrayQi+Kwd
Jea9zualvJgwz598pNr6jFkAvUJ1/UmV9QTMtAviOzXw2N6z0K2Lva5zSA/pXI5TJLyFWOyOvV/V
E7sp7Yvu1sO7Ve2TzvU1s02xs1v1TahIN9tZ4bZEH2LyaxZ6IIGeE4rtEpg7eKQSjGwC9MBOczM8
ljLkF6hN8U8PYXOO0emwNSL9dUHxYhgkD5MZHd3EDpaCTt90BN4TIrmajbbWCdpkgbknN3PsFmYB
mygmDoxa01nFJVjodxVzMd3kbgH1zfKTdls0QcnbNptMe4tZgTLuebJfOdbrX6aA5a3hcqn33eLr
J7RW9eQu0MczYthHC0XyXBjm60rI3lMv0e8T0w6fsT8PRH3SCXO4M/SsKM3m7JltcGKYAHmRa3+P
3RzBzqak5QGiwlyQSW4z8tBJfCN4K+X3hqOs6cIOeD5DVvGwbgXNcMRmMYWsOjAwZdxTj76a4lvL
WqBKD37+PpeF99VQJnR1l8J5pdmVrUBbqmBjg4bmKVJUB21ZViVkRGJ6sEskgRDAAbDJxu1eMv7g
t7aom2hU7h61grbEhaBuxI9oM5YpQQiaUzxezp4fy6sExnY7BUDM0MQgaYGIzHQkZ01gpZxEvp19
1f8Larbyvd8iP3FSRYHHJbvmu2uUck734CYAv7fk0Y4g7Fq+g1zx6K3F0UytbCZ3wKOwQstg3pnE
RI6yDP27esk/oIsn+4U4MdE4vz2nXndX9stzDarKVqyMgDJRT2Ms3e+QoB6Gfo0X25ugfXuuz36x
LIyN55UtSIhUjOu/6zmuZPFTYgXZh+3Y4sOS4UKI1cijsYvdownfGc9mUb8tXnZwZfngpfIv9zgE
COCTxh4ywgmsIXh/NVO71mIIn4pwaWTbJIWZlI1gdxN4oPuqR0Aj4NeXr2rwcnZl4LfRYTlgO7xM
kcG1/2QqJ79dFGn7HvUZ5YZFUROHxx4L2THnluCTcJufRtreH6hNrvnSzKjAY6siGQ7ignzD1dkv
x0NNmvkmATD0K2EKABMG+oScHHL9KOz63p/n8MhW2saBRQh90a0f9X7w61P4faEEiJEDwvqBIwdC
q8j4EHiMI18zI+BoXUiBefV7wyYhoIZ0oX5mUGIrutE61oH9YoW6qMm0FO2Hxp5DfheSVBoV0rcf
cZY/UuLgnPsVlxDbwV3QGOIOjyDbTBbL9NRaOdD6NH5M2VLuKLa0/R1O+oEmkNEJ97Ag55d2HKzv
xMMEbAfko8astu6b0WK+aaE6m8cq7Lyd6OryvgwzvXNINl0BGoowmvm/q03vOApONianC0vO5tUR
fttFSqXTU64K+27JYr6ujsyOJCOLM7MgGxLPJiAOvHLdqzPcsjqi33ky8CR4bTGo6+SL5mvoEveD
OWY458lsHBplZZcwHQYPvcNwD0C2rB9E/PTXnC0M74jkxdxXt74ubidX3dcskojSh0TGp0IW16Ua
84g+j7VrhdDTNpw8BxavQXk1ZVWnkhsvf3ErsNM0SbNVoJijbn+lBAdkdxzrCLG88IjLsyWskHM2
S1UBiZ2sa9dq/hCeWdrbi3cr69to4raSbU2Trnvh+nE06YoaMRo8YHOENBuy+TylLSxQ1Kt6mWEZ
sZA+VtpKYiIdg2OcDE5zMmB1O117uzU0GowV37RtZY/HbOB38bQALgLLmXvcjF2A0xT2UJqpYG3s
6B7FoRL7bNxdaDIHATzyYPUxtt1FcC60E/wyQSkZqrgiGUprsGf9pGwt7wEkUPbd8FH8pf5SnMZi
8g12Oxx3lUk/yH4iCXcf4CK7QKsKI76BxcNcin+K1N8+tmAhpwKMIamCbjPxtGUT4enZUzSqg58o
fkNBmIzMCGv4AQ3pL2sSBPHBKqZDL4yjLcqC+F716HC3wAlPpAFBh8KGpEnxvIAKYyVgsQSxPMM+
OE3Lh0Jy6gnUOpldOoNQRxsNiorFZoRlD5CGrnB4e8rTtwt5XbSgVsQIuEh+mBJRTJ0ghJRVefUx
qVkf4Jt2wuVZDH3q7bvO7z9VY5YFXQ3lLHexxgS7JRHHQ4c5YlSvwJQw27j1aN74tGifwyw3wifa
2Ly9b7XgWCvwKXv6ou0/izDwo+cmsdporEs7hbHgPe1h7m3y1HVu23geaF7D9B1loVziAw73qkMD
KtXaOciWPtcD+om2+0E+cQHUzh4sJnJ21Qblrjd09i5SO48cbhHeJ/fxaTwZqpmyyDV7qkjhaeFQ
8zi1L/Ys28e6A08F/Tj2P+Hf++VDioDpPvXCZa8E5KFOHxUvg3ofxmFT3QPbFlz76JEem7Mi/Kkj
JTJDrCJaetNLqhybSWbOE3tNoi2OmQT9BhIKHYRb7iFJJGMCy8g0FEkjjNkURDdLcUNO1KHMujIC
ZnwtZjUhZlDwy6YKAeNUun6O4oErEntvraBoSTqZg8ZVRLIL7mAbv1l0d5k92yqeNOgW4zBIfzLj
jaXaGj0ElxY9WctXV9JOd3GBF30RUbWjohLJco/vMuv2Xdwn8wujGgF+dHZZ/QRuLx4Z+kr/ULhB
TLRxREDqS9HfGYWZWzS955P3Tq65bu6dxhLLgXUA7pbNYqENbucU1kqzQWwaIR/moD9jIyYMJm2X
N15NC1izNbRbaB6/Aama65bJ7IVhN6TdvHZORBXFl+tm1JpjYxM7XhH0vsaZNd5JFonFTQKuFicN
xrDTknWle2fV4Hhv6Uqorlz+cnHkAjRx7Oaa3HBsgRndpCk/+yYP4FZBjhlhP068LmbkBN6WYVgW
PK2uTc3A6NeNtePUke+Mhw6VimZTvsxdPrZvAO78jN8g9niwBOrQxRmL95by2fhMh5hpncp0SPQN
i/ZZ0PfLdWsLXD99q8uu9ndTPBJhUXzwN6UU7nTGc1b1kOSc4IgFrLdfiffSaepSHXrwmI1/Mho6
XlmGtOJHalfeTGJgQhXsUPfAW/IzDJvhvpis6miuYZLapI1qYzRI7Aga3mrtB5LziqKWU0RZ+Un8
WTOxTo8e7mPOMNqlndJwqXKp+2q97pYjGSavj+X0pwk817tKpH4bYcDRw3dhqDD5zmg5n86mPdn5
TTH440l5KKY0CXXFmkWfOjzJRhKfGxxH5hVrtr4SSAQG2PWKfmyvXIDaU4STcvu5w7xkY3+THBfa
kdi/FuGO8qYiA5fdmaVNf2My29nZwTLeQKdJXbZk3JVVgYBIh8OxMjOMvlab5LhknOSaqJBmAlF0
5O3HsqAlcsjmGwMT98DCWcg3Y6lQ2t2KduT71okNDLAOEC2Ptm//NtNL8DaOeIc3hqY0PkaCf22b
RuwqHZvXoG6qk5De8JXYoefDN7GFhbmSXNglXKDMSgnfFurdrKqRRlcUD/TirJYHRDHq+SaVmOnB
dgg4cLATN+DEodll6GI82/iZ60/HS0aHSSFThP40u/pTk5jTDwVR4/uSo2imRN6KUe8hh6OHdgnc
m9V2YcXNKe5bG0tX0S84ws3WrM8ZWA4Aq3kyIrZR9FJq1i4wpUEGEZV3Fnv5tkYxTK+0TyR9lOk6
W20eqaTDo9UyyA7dZLq3HVfx5epY2OByCEd+tfmPs/PakRtLt/SrNPp6iOE2dIM55yJ8RHqnTOmG
kJQSvfd8+vnYc6OMFDJRByhUNboMg+TmNv+/1rfw3Vj4/snlIdqoL6vbcCKLAR0ZoX0r0Rkk/+Q5
RaBtT6+WGiy1/faiMdpOU9AMHPfahMrvA5aI5NeCwwykRXh2Yh+SrHWqqGmPaEyl8QRUDRYBYR2d
C+914SmH61rQruYY10ggsic3QaRfUUKKCdRO4wBZgekXS7i1yOHgKZjByBRYuse2rh6TCr6CtQh8
v5RdrbzfPebg7ga/aQFP3uoxuxg0N5HCXIupMSlnFqaTWieXLNdd4aOaXNcd9KrLaOhkT6aCysNj
6bJDOHT0+bcoFtsnVUeA0cqg4PC6CG2OjobYgGIXwA9BVs5Ptv/Nluw3REUBcM1bT9K6vCgF0r37
1l4Uhu1USLikNa1NtH0kAV13InXxXEc4wEnLImqKDIExk6rAfdd7qJfTvDr2YhEGmouSZheXXvib
hAzhXlOutLNr5JYaFagn3AozsKDyTikythzMXPHA0uOEZit2ip6nc6O8IKSzQrtio2ZYqxs2qcl0
ObYssLdmUVP1QmhUXTjZUHzB3zGyVcqN5jk1ZbVNoqwUL+zbsmPE7oTOsxXYQF8QazdPJdbykMaL
sjdmTUdyLwMfCpcdusc4q/1XB1Q/NfSuvACT7Z8IbR4unUhkkHL4BZpE40bVyDtbbB8x/T1IoRZy
goaDGM0u/gIUT4UpvACnRx7P0THcIaZvxo0OLcCAaKg08jGlacDiVgy3gcAofJFnXrgkXrTd7F7Y
WsLgGjq8Ky1jAfNbYXXpvoE+QJMod8wnN1/AzUCwKC3KOcq2CV3KbO1VE7h8HJec41JmlXXcV05K
Wl2t1iF75y9R53g33CZ9PZS73SIzncIbh+aWXMlOteGejXeDiJjQDeumRqd7NFwasxjNRzSHIE/R
ugWVZdKyUNMXJbT9RYa9uEu6hLb5sCQSXLm1qtsrk6yT/KqlBOP/zOjwMXNIh/kUHh3BVgeOmFQc
qTWR0hQ4UWpEGw8bZZCyTDB+D8YQKZYcRCmPwZg5l47TDka8IrzGSK8mkzMPdKoQMPzIvF+umsxw
XtiZCuPONGmTvpgQRfdIndIvHYa64SeiXMhnrOcqfHFatid7dOzlcJ/HU0j8y+ig5bGnctrUJWEg
pN46Go+OU9wpQLUTzmrOrhubBB1eW4G94mLO4h7918Jsfe6MOt5yKC7vGRN+f4lTTz6SPUICucmh
4RjRXXXoaVvBC7apdtqgkPP4tHjl/oUPRxInZ1ltwYB0BCMNhrNWzZhrukzSCu1rq+eAdALDmFnz
CpzKhB6qCqIFIKHw/j9R2AiQayvq8ZPvYYA1w+zVFi7/WYkIcks/a1BovthCH/xJekfQ9y0tfj6T
rTl1VXChRs7T6wSdfXYTVzbsB0pZ7H3TobLBHbaSNp40EzgfhWM3Bgovy3Lw1LkSD67ToMmFfunZ
W3Ic7PGbB5702hC8Pbmhcjx86fLWUPmG5KvmBVY2meFVyUZE4aloLoK2ck4UCMJ4jRJiKRbYmgGn
Y13jSBQwJ92VcLWMjpa2hXfM48hJ1tJgxVhRg0WOGDr2sMXeNV9SAp5fgkaY9b6bKpvSSz0RBtTN
RFnhTRvWiPf0ZQ4wD86fFebxJiE3dMbA6zfGF9Se/tF1aofJEGyVui9kXo13EX7PIl6n0InwiSVV
4Fo70YqyvsvCaaB1AQkVE4GFBJVBUPVgSFR/pB7bXyLIkkQmT7BFDMu6dOC/eBukyhaEirhoxLcK
tLy96Wp2zesYNsmEXEVEXgqCysmHk/CWHlURSqusNgV0EY9jtDNYU7eJB8Yk3S9yp1NSuPkcOH/t
MAUGm2DsrB8xrvsrl1F6IJjbaQn2m4vxXhsm9eBq8AGhtzhQAAqnscZeX1OQt5U31htrgiuX1hWa
WlTVww+aRGH40y3JG77CJZ1iPJWkA+4khUwfFWbcJO1dqDua6ap183QP+0dY99TIodcPjsr3YeUb
1AQqP8MaR4Rd2WOWP9gm7tJtXMTFBQKCdNtXpnMIRmSnm6yg/tSNFswpJw+dhTkZ8Jjn+oogYvbS
gTU0zRZhndpRSh/QXNEJrODixF322I5uklwmpjsUCNxn89ULK/FKoQaib2EoT/CvAx/8VvHBWJu5
BmQTjC248FVkZ7SW21Q/4eTUGywTHTix3LgwMTyzqaM2WBibMnVFDhMuTSGB+CAX0PHI3P8+j82w
7aF0dBocWTBD7mxzQ56qQJuLT5H+docd7clOjdL+bjZhfYUgfAa6VBZ75Amkn9BGihW6n6nbQRkb
afYXHXUbaIE65HnEstuCGKw51ZRNu7MqJOpULd3hnh1cXDzBbkN1wCrbO3gHW3Y1pTWxClS9a7vr
XKPdnIoRXTnE/2BdkJ6Jhrk0puSO4OjZ3fcdW7Vj02rfOrhFIMrHdHEWUXoHIfN97KcRJmAOaSpe
lNNleZpBlGEHd0zZcSaYg+gOVXit7wBoDfjBdO9yGPdCA1YNgdblMJzgKoY16Xw5255H2HGcozbS
XkCYhWdYW8uOOnqtM6tjw7GmjMNbtyWEcNX1aAkTJNZJgW/OpAVFVAiRlM22dIb2l06XPnhMeeZU
Oy6cG46kxF7JtnoqosDbR5ZQ1S6QInQRcln6MRsb76HtkvZR1F74awSqYH6zgDMsqHdXvCI7HFCZ
J1Z/y6Y9BEkSjggSEqsaWMhD8D41/5XGKyicGm0QPhrdZHylSDTde0GsfYImXPi2YPsgf1368OTu
fA7rvyrTo1jEXGA/gsMmDSlNhm66SQGjX5Vey80DTVAkruo+C7a6rLQkC7Ui/6mzw6LeZgJj6FqL
dLowYtqLpJCK/nEM6/C7hwJL7NC4h9mtW5oYSnwPV9aW2jGzmjmyjwhQHz+CpzSs06TdbmTfkwLm
hmtlFTmo74SAFDof9OrMzvOu8LqUJcGuFaFBmU2p7CJDgpsSrUrMJq6TUIttR27HhSxpQANwI2Ob
Xh7r3hY5oD/eYgryXnCCpE+0pId+W9O9PjqZDeMfIND9LGm9nDiS2tkpoPP5IzTr/otr9u4VjgZj
ooThTmRhSyChXiCG9hupltVQXswVNaECERVr1XXU0/kjLdgo+6+E3CBQQcQz0zIDM+hjufRMxGNg
bmcKZEzrEM5dBDG6MKqLkfTcYk1jnlZQ2DUDfUGCqojztVy7hjaMPm+87oXX3/RV61zLqMgebFiG
/o0xJuTTSr8fSU0undYTm1yUDfs+v/SKrYR6GYLar6JD1JXWl1CTVXekSe80jw27F0znqQzFxiND
xuEoXULPXeGDHEDMGKD6BdGCB7/W0Q8rFNWTpWsAN3Fv/kzj1Dshg6l+t5HZXsaRqy/KNAjSvfR6
ApI8zBGU64Yses2mZsG2qjnoCdwx7GvHp7l13YR+6HE2ZEt8MVlmLS/RPDfVQfXcMYotyEZemGPS
KkY3qqAhS1t9031rHDHZN8MXPGmeSdmdAykQ9xrX8a/CZfG/yXRGrZeuxFx4r5ZudHyVDl1MhUmC
9yJIgCUFoZ2vRtYXwdq/yYkPFisP8Nih7+eov+LYgZoafzxHhDGOQRgSZFrOBAfP7DSPth2jiR2m
0iPnfOqD+xqjWbftJpGAEp9DpW4QuxgdklS2/KeRyAyuMcWYZXzlDtc9y8OddObphvhgu7wlbyj9
mucBJdXBC2yID1EZYUBb3h2AWpRKOU7mTYP9xbjXEuBFfhABwSGg3afaK+8M7YFBNmILcN6qZ86R
xRILHIOft0IPpIfjWwWqVGfglLCicToY0DtKa4Ttxe89+ZBOiW+wyi7rnw06gqFaW22JPYxyVDQG
B2rN4KKlmpfOrybk9NKsmH2QMFKQo4w0hV8CoHIl7vJirjf01fGAU0oZnSdNJBpEcKQj8aX2GqeN
4AUCnSlXLFlefWnRcnq2/RGURwsjIqVSUgQc8rOJmNQYpgPYiFEXeJwBwHOytKyEtJAWO6Z4zrK6
Bdsy9WFgXnGMbJHupbg1aaKrQid4JDCOIJVz9WxQjccZS9+K2tCR/e7Iw2sK+5CJHKdGUI8GgXiu
dVS2kzTgQ9iVQIMFfGI/LLbj8heo3GwfDFa5VxVH7l+OtQySjoCOo+NJOpN9GWU/x1jJmMO9mDc9
UefOhhxvRuPQVRRaw474tR/zgIP1kBYcP64jwymLGymNrtrVSMOCtehznR6NZjRt7Nc6t66SIEEw
SRofxhMyew4j4x8sphps85dGkp/ucbIxbcYc7S/sIYCiGyVpdQO2mqXcT8rxqqBjYHqrug0q+zHF
cKkfcC9kabBC/GRskbYhIywhWSH484ZnOoGwGCLPRCZPxShAy1Ea8ipl6/0k2INkd3OcRw82FVvO
btSNfxLUwdbO1UF9J5o6LjZkK7gXOd/1V+yOM8xk/LtbDmQUi+hlijFZWRw9RkjqRWZfREXA34By
D1uQ1AUXUGdj1OU17bUI9mk4q8r+YgtnOoAm0Lhlc0IKKeapVefEEH7zpDo2qkyMm4YzEBIOoazx
pmA+pSNKSyGbN2PjBDaqF089RqAAUURFXp6eInrnaw9hclduhiyW9RVq2ij7moeoZ79p2+47QgwR
va9tv2mHdRKZhn8bGhiE6Kxrdgj4YQtpvxQgPRxjFcAfk8+YgGiSIerykiPio/JKjhqoDb0G67tH
QpyPJYnkY0J+mI3svTFTvMg45VC8vzKEn/i/vIK6FawyJmWwut9K3qh94LOqW5ILMlNUV6ohCflL
b1EA38WdLAUmTNNxtrSjcM4F7TBvcSGQPezQhwL30urZuXQnyAfgKWbnKidjxaENNFH68LYp9Rz6
N4AtH6l3hejX6IOyCXGx5OOEUhyiCkwQTtKdYhfJ0JEJbbbvifOuAuAoht+wZy7pI6bE9qmbdFb5
uvQFkkY2jGHuPjVUqTipl5kzvlI+R8bKyXNCtUC5sUwoQxKJNfa/lMcdroWOqFF4Y9c8JmmY63VG
NehlYi6mHWrYYcYObBofGzbXt+ncG3xZYfUMR0cfqlJ082Vl9RxLI3CvOxvsQvCkhTlSzJhFYr9y
xtCY12hvyYc0rNznmYiIINhJOQPxGJn9wX44IoGLpf34MS+KwL/p8OjviMwAmN4k80MnoO8tGc19
0D3pMRXh1usn2KlEllV5e8eyEyN4zrK8eJZVwOeJCyb8yhTjvjTT4FBwSWeiaMkh17fCsDwTM0LV
91TU0hnBRKb13cT5wDy2RGN8K9zOjZ4RGEEwG606IUHa9dV9X/gSn1CVcCQKB/0iCao/4UPGU8t+
1QoeW3hd7h3hpJy2+HK871M/9ntPCUzKY5ld1GKR3FMkTZ/ZwE4Hyr+4KF1lt1vCmkElAvZvIYEh
G5iuMmuqnzFKROND4qbDVK+KXvJPLhVSio5sbX+29LIX5b5N6hWMGshJXYmxLs9qZztzYsbwEnAW
XM+tp6JfPsDJy3EiqfEkYq+gV5e0drmX3cwGFCpfuQ+jLqYpU1fwXSSbVmy0dL3I8R1tvc6Hxr0m
HpotNw4QOrtJkblfaTmXd52WPYQNK+ubfsvjN8zL3HOG+quA72M8DZjEjfWM42tdMknro3BEDf+r
cIyePAbVh68O+9P0WPfwIiR5GM4lxey+PigMyv0GyFyGNsprkvLG9dwBNxwnLcP6Tf3JwthtQFoo
71M008VWOA5+RLCYELKxFw+0Vy0jDW6VAd3NjEayHrbG3FTufRDXWErZw/hrWpyAP0B3ga2K8MwZ
W36fU16Vg1mgP3aZmclTgE5Y+BzrN/5suT9nWkpENfMVPAVgN9BZJHCX8VMYBGeyK5Tpupmzwdtw
JpLqh5dj4F3DTqZLDPfHnNgMo82n1wTBALgQTkDKBbTIHlRrEFNR0QWF+2jTphxktrXAdHX0lBzO
AcC40JzIcGHUOmaLFYXKbrAbFCbtHoCpWiu6cY9o5M1kF7M7WTrk5uR+zwHOgrUKZZXvaEr7GFiJ
gj2NQ5E/ZW1d0/CIuylAWblgOzndoujbhWxQcfh2QFVA6gXpt44ZbLxxE08mFyLuorbZmVPpGM8l
2C3na9l5cBnbgHXnBHULdV4l+N8U8SifPkI4SNkYs3m+kWNnJvNKK2Rcv0zTjnluTCweQGK4bPMB
OX/rAmLhFb+UALDnZ9wCdgBJJ87C7qEgNfCB3u0YEKHgBr8BbHfJXVW5Grw3SoV9avAM2RU76J0I
87S8b+Q9CTIIVDR9n1ryjcM0oMuKLVSt3ClAg+2YAUcIGhQLNykI4quyC4pfqe96FACExZ+xG9g7
2+2pNS3t7+mEvNuqn+to9H/RwnOL7wMLBaGR6LrZHhl+XT/moBkgx1MDvPetitJAAiCI9UO68/fE
CEtMcWzsMPaRSU5mTcmkY3XIUq/s0RwO6WyWF3U4+O0jYp9R3S+QgHrfyhZkwabsqok0kc5nHtEh
jvkH4oqy8IEWk+SaZoLnVBmk1ewJq7B/kUzEQTR225DWUtztKs91birdJ0fpJNW2ErH5w8HWh5ce
ZT5yNHJtqkt7luRUURZDoDXzSe7wKZgmIqpo3osi5xDU8W24ozIo72ifkgoFJ4AapjXf1QYyq43O
rOElD7LR2ycEV06wm3yPzAQVU41Yg2TPiSJk8gDPAMXfl+P8ktMEQygq8jmesEGwtq/pSdkL/JId
xqqXlls+0qBz52OAATTh0DO5INeYF6tDaPU1raOpvKIdmddYcqxc/exCu3xyjU5owD3TYM0Ibwz+
xTaf+ls7r7tLRDzOgcQcA+9OIhFc5AMogslzvKXkn4N49fJ+flZtGQGxMsfh2cQPbVFhwh5q9hlD
OOK56gObpYBQwtx7oMHEM84MNzaYyDwLeye5XBae3CwWxUPglRmBe0xxSCW7gv21DxvlhAKV6mIA
ITvdst2a0WF4ulTrBBVuvi86uqABGmQNHx194SGzRyvhu+9r6yvqyiJuqTbEFXWBeUY4qQ4auwFX
iCczdO9QwEZXc5OlBWADtzdu+9kdCDSrPNu8GSvRmifmMkyEnMLqbzXZN7eJaZT+F6fsDGtBTsj6
GPpS7iqMGCcidqdrrSd6skZkX00crZqX3qYHu6YSJ1+pshTRE2kM81NlOOzaOAs668Llsd6Rjhg9
NXRx1uhgS+uV3sNcnsjO9C6yjlydNcxTjz5UTBARVmKSDS5A7ie3rAtYkzgSKGMbOZVH9zrO8DXu
msyZsbAMEZ/oeKpA5gEB1lR+Sb4jE5UkaWET7gAK1RvitUjZPUiELj0OykPSmrYTbwK+T7a6mdU5
D/HAyXLTdPPA6V5Nxm3pTgY+42wpaF/OyMmD/RDj1CFGybP6bwLsYvI4NWMSgKAzG8oS1uBhk8Fo
RTU5gDU17oyerE1zrYgzyIxVp0v6MJVLFggw+1L6U3+PGSCYq9+OWXc9tsW+nLBRYotqR+qWBbq1
fNr0VZi35gO83Jj8b9+gtd88RgpU3pfWLfrxCqGOUQavHpvt2N/RP+MDQ/M9Ipffux16YxLWMiy9
15z1ZmI4tGN6QQrIAhDEgTwRrA/WxOnzmpq+O2+6QhbfoloU/T7WRkUDSVRKd/uYhazDrjdiEMrX
ToaEUx1oF4Xh17DXzFiHiezQqdyJHH2c1f7+97/+93//35/j/wl+FbdFOhFl9C/wV7eIQNrmv/4t
xL//xbS+/N/H1//6N8cQKJWWA9GFXZtnUeHi7//8fh+R8cY//b9UEmQt7qvyu2+3VbXh5DPsUzMV
z7bkPIHbD582xnlCuRvTmzi91C6d+zGhrxUhT/r41zhvf4x0KHKTFeHh6bS9pYP69sfQvZvsgXX/
ayKQe2yELr0Xgael3co+m7I9QSrYgaskZEvxD6+MKd+ypOkoW0HtV/rtlaWmB2SExvDMXjHZ19lE
LIuNOM5x7OASc+RP4QO4+viawnt7uwrgnHKFpmYOA84h3P3tRZFNUUpy0HsTADI0V67qbMCRrbay
Ff1YWk+rgc+GqblsLHFrSXyngPAtL2V1Vg5loZJu6obU18I82JRpY4pYdcemgIDNRZ9oEHedjHHZ
Pwyi891TkHGwufz4Js5emTI9BVLYtTwtNUorz317D5IHNFtBb95PjuiRJ5XjN+h5/baRJqguxabm
ZZIyOH581eW/+seoVUKagoAVqpgMFEvoZVT/MWqLuUlCy7eLB1CPhFiUuZtd9gnOQmzEc7umHOzQ
XyZx9hi6pHN8Mkytv1xdaUczWiV/MeXbq3doZeumMYsHvxja+yRT1kPQLDJd+IifXGoZ8ec3qlxL
KoR5tqf1MoT+uNFGKoOGgC4empaTZY7wY42ZqN51iTfuasd0nz5+sOevU0jNgERv6FqMS2mevU4L
YE81Yn+4J3US30LoLW0W6hiA5aL8QMGfvpHN9vjjq75/oFzVooCvhWQTbplv75IaBzdK8+2+SNii
r2bD/hE2VLDpmhnzz398LYYplTHXEnBPz+cYxmZlUmLz72mdqyc2inBLsKNFSzUKN93HF/vL49RK
C8eVQtNodc5GisYEblO6XoKBFjs/9Lrv0+LGAQUk8a9xWCdWMo3EtP34uuL9uNFc2LV5i8yjnlp+
2B/jxjIQj0ov9e9RX51KQ9XprlaweANqLURsNyDqo2Guv2e2eNZLRs86aVpyBnyIFTWzrY3xYeA8
58F/uQVZ8uh5vf7kI/7Lb7Q5cFKFtik6mubZb6zCMhga4BX3kyaZZBVmNmU5/NL6Im/IfYzSonr+
+LGcT7iMbkcyTzHOeCRMIW+fSshpeXZDQ99Lvm2EgfgHWooC6KNtCM4KitRB2wbde+wn7S4iIHf9
8Q/4y0BnvhT8DqpbwlZnAz3pBTaRLnDu7W6Ux1Q3VJLK1EeM23efXOp8ZWeO1IskiHkWQRu4DPX2
ZoN49Ds3K+17gHbepsRXu0N+z5mQdv4+j8uLkp3fCv+r2gjhQ9koCsQB9ZwdPr7n93O15QnP4seY
3Llpna1yLWEu6PhH694YPAnvdnTFsUzTF9z07PQLUKx9ak4bPLLRJ1d+/7pZllwu6ros6TyGt0/A
m4fas0qt75F80AE1rNHZjNSfdu6cWJc0pW5StEY7v7MXcYhbXnx84+9ftsXyxNIoBFsK1BZvL88K
5eIZaMS9jNnJingoRqBP4bxRUdP/+Pha778l23FMguq05LOn1fb2WgROk7vRuP69iZxxZzbecqAL
rT0S6Xadm2O8//h64t1bddBWKodJBkeyCUrq7QUzFBe9a2Z0+QJDlBeEG8bq0NPxpDQc+Va9s9vB
PGbE3ACRmgJi7pzZVseJULv5tgE5+aNAbK9WuW7UpTUnw0tksYqDNKoxnpdlGF97oeXdfPyzzx6T
bSNq54NwbJM/K+GdjcW+mTqosSK/kHM+H4CG1YfCyMSGjlx6H4TmZx/h++spU9q8F9i9HmXbs+uZ
6I7IRE8qWpQeMbX5gHsdkqgP7J+uBYhxd/fxDf5nCvtjw8AdIloyXQekl8sU4J1Nqj2iiQIVU3VB
M7l98rSR7bWW+doOzfEYqVm9GINOCIMb0YSUWZvsZ9rXG5NDzNaScvxkZT+fhf7/73HYNjAqgRt6
Z9+gSIGqdBKmEqKZPAsJ9qzV6xCXfvjbL+nDHetwXEA/Zhrvc1QzkIbBoz5oUorckyLy9OmTB3R2
4PnPD0KH5CrFnEhr5eyrpF8n0Ey2vJIgS/s1VGiUCpqwJkaoFZs3ZEiiJKY6C9GIuMZJ7azOMH+n
pYzCTZ9p2o0f/6K/jBHheJ5nuaZ0l+Hy9kvyTGNg5z+2KALsdOfFYnoAMDXtKT6oX6agavTx9c6+
3OUBsCgIz7aRO0tTno3JpCMDp6PWcVGBjYYdDMppuJKJTYe7UgjzD25V2+N1TXn7kYjNvv5kiMpl
ajgbomxmWfp5/oKN2NnmvelSYmOasLkIx3Q6tuTUQQc1xy9eVF+z49ewtMKbJbz2NVsaNpyBFYtT
Rc3cJj31QF4ShHGaO+PKQQgFGVi4v4MeylJgD/HKD+3oYVKOc4hUihwko8yIbvb7xw/x/KW5nJt5
YRAhNWsM9dW3L63RAA05uqfHkp9O5I1tQbBxohvWQGctyCy4//h6Z2uJ7bq29iz80aakI+6Js886
lHXoAAQ3jq7r9SZOTyrQI83GKsDwtkqziRX8k3G5/Cf/fE2uy5GUdVtxn8IU9tmXa2NQoODvtifd
muXBoexN7scEtKjVzdq2qnELcLH4ZHCcLdncp+tYHAaELa0F53g2OInMmzI0n4QSuI5L+zDDombd
2Ck9k0NllvW0g/plGMexEWVL1x5xwzruaP98cvPq/Q/xTLgjkgXVctk6nL3g3ETfU2P8OhHvYw6X
NNvC9j5DU56xfNtd86I7YePt7aj6bVQAqScDttaO06PTR1Zz2dJ1Nb9Q3rWokoASNqOvg1oic1D0
gt28jlH6JfcVWA5/Y9Jc8342GvrmVqDbZ+IJu9q8LyG3hhxjK/RyUC0g2aONbkO2aeUUkRYdDaUw
jw18INJ9Mj3SOJ3iwlgOopEZnYYu63pCHCMk9mvMUkbwqAbozE8xAvv0lv01TMJxGMdOrgiRgM39
8Zh9941wQPcspeDVcKaT9vKI/ziDSDR7ZCKgU7KbnA5p4g/2ihYjSBw5l68UVtxPXtoyON6OWC7I
FyL4w+XNLRPPHxdMGvzb5JFlJ3MY2zuAueUDwajBJ1d5t6TxiXEZztaSj4KV9uy+ShAuMaLz7IRg
gyxnKofHWivSWnSviHwu5dHIAC0SAh7ifSKzJC2zZu2EU/LJBvN8JueHcK600MgISjCePpsUxkQB
vSQi4BR4enjSVRrtcrKpTzlpfD2U+YUDGRXliSNv9clD+MvnISlN2ZQLHA4X549aQOcrykiQG4K9
cG3neXSTwTLaDssoHDF2HNH8OIRFEkKcUpK5/Xho/eVNc6hRjCu29Vr9Z4n5402HWSPnKUNNGeQC
2Sua0OzViLLon49gibDNZJlEx2vaZ3uFfig6hzRy3vSMPRG86WhfKdefrF0QD8Ezcn4SAD6+s798
NLxRB1YieybgMWeDK27CsQyzMDw1mlgc3TcXOAiR1XeoyyxJJsbHl/vbYIbBLExU4PzBcH77zdRm
MrW0xMLTYKcso2NSM7/5TB7jmOxAPRCVkpZwNqa4vAx8WgST24obs65+fvxD3u0KGMyUyKk7OfZS
Bj7flvR6REFQB9kJjKokX310RveEWWdMXjSBpfOqIrdKfRsblHtrTlAy2tgFFePV7FpG8Jo4o1ne
+J0EuQqupZ5tY0V7w1KbWniBVKuCvWR8iqN5KK9nZEn9TSUc7P6eCeioWWd+56lDkesaFQ6yWgCd
H9/guxWcxVRRamfryVZY6bOjP6RIQqQl1RgXxfqvhRi7b/sexCviIQIAP77Yef2HdZSnyR8WOmIq
K+cHD5QNuRuxSEDOS1W+C2EL/cTnCSo7cSf7wKTmcCQlhHPeSbQD1ZLO1T+WRPKkl/yr+YNEEOOv
HbeJrkjNFuWOIF/5M2YPKz4Zgn8Z8ZzJqLs7fGE2ZcCzETgVJsbeJjrBw5wVYm3yanXgNE/WLN3i
qqWz8fvjp/OXedPmqfBYOAIqeT7mRzuW1NuN5DRMXr8hW8hCFutEp5hpbFcq2Vw2KiDrsAzip4+v
/G4QEAquYKkybbNA0Xl5e69NKkhmqiLGoU3ULFYeGWSoP7voIkPqffXxxf4ySbLBtzh8YfNTlFff
XkxZOAJEWRGlp9zx2GKyXIsp+R8sQsxTtI8cLW0OVme7+YGUhz7C9Xxq5oSSJipnBKSmMAjyBKwE
TaEjdWhCDOen2fbjG/zbe2RrZtom8+VSsX57gzPiHK/VRXwiUSilhieLfQt3eBO6XD5rcK7ikdLr
QM7D/uMrv98b03dY5mkGLOuDOPuYEbKrofOS5NS6unBuQoMa0JZklPBBBpLO7khcI/kWxej/86G7
7KWW9Z5TPuadt7dcl1pNteHHp5KMl20ylMZqQtJ+OY6x/Wskh444jKDA2ELBtfxkzX83eJdqORV6
k24hVTW1vI4/Fl3040HkdrM82Tjp1gX/1N0sfXiAsZl9crx693w54dCSFPQCuUk+0beXshB25BSJ
5IlMZ4kNj2AnB935KrCbcTvB36Pva2b/dCLioS5XZRVC5M++9e1F6xTN/mQq55QC8LjgmAXKimCg
VT630b6lAfLJ83y/9rIkcNCxXYpops3S8PaC0skI0EkyiyUP/wD2SBLE4/h3ZZNFQITJtMqjjLsv
cwjuIXYP7I5yV4yAa/7haF6WJuFQe6BTwLA6G1TajhPtB74+NW3l7ZsWeSdsinyja0etkOuajzkm
tU/u/t3Hu1yUdWr5frikd/a0Ix8u5mj66pQ2sR2i4O1mFDMD+/WVx9b9BOUQJLVjZc6hRr/6T3d2
XJ1+JTsNyfaHufjto9emqJndYwvsEt3459ohQQAESFFcI8xKAGUEDYaDf/6YaQLZzJF08qjPvb3m
bJDjmAU9mzmiw3ClVPHWNwrvxiXxZB8svDdUsVn8yaj+y1frLTtJ2l1aCt7u2VUFXY4haPVpMjNl
gqRqGuhOgU9FVoSIaT++x2WovDmCLc8VJiSfEIs5y8/bq2Wp08WGkeuTLpkZ2tDJ13TuxS4Kp+8K
ouHp48v97eY4B7BdZOPBgn42cjvsbBEEKAU1YsrWrYwIyzMRteQgCj45cvxtvC61VSXZLrNTPtuY
V6IaZk2X5ZR2REWYqvMOBsjuXe7k6tiie39qIyE2lC+hI358l+Kvt+kyO3Hm4sB53sio4R8AkQ29
k4K+nrlInOeyWIPHGetVhbfE33oRWrQteRsmAbsE+GqiIgJv8qh/tcoG1O9j21/x78aAMmHtTeZu
zgFPPCGx8OUnmoC/DQIHmAKzGzVWpvG3g8BvfT+oIxzBs4sSsUcBCi7DyQ55zJFmChPjk+fzbqPD
oFvkEww4jk2ec3aGmVHil9UUQBjP2vaVUMd6jys1u/74LfztJbi2KVwbrSIj4Wxo69YdK9Os9akt
qvaBlKXsom1BPEXNrD+ZG99fiuqFUBQp2cKzwTm7IeIJLAM0hcMGtTfXftjKbVdpgM9Rrz6ZCJdh
+/aDXQolJtZjV9jvhS9JYDU1lkAH/b6L5iqAhezIqP2CSrzf+ezAt8jp/c2kSkwyJmSWjx/q+4We
yzs0yNEeIU3+z8j/Y0+h/h9n59Ect9Gt4V+EKuSwnRxIWpQl0dIGJUsyMtDI4dffp3k3HMzUoOaz
Fl5w0QOg+/QJb0BxCeGJ3DuNoTs9pcJ8TgRqt7TYfOzowR7qITIC99e8PsmsCbzIYY+SGbuztBFF
RkwBRylaQavuszoNaJk5vYFJo5O/WAVey3XfwcIulF/3F77epzJ3YufIiaQEG12ei9rtRVkCCTrZ
cWabz8KsUUlHM7lMvt1f6Nb+kdW8LKpoI8zxFJ1ideVoEC9CRCJO+HeLp8gOv1Yqr/b+Sre2D6/R
lF1bPuC8zkzCRo1GPXBPIqwUYGx2gyVlVMVnre/RjUvysntNUif73rdq/Mfibny9/wNuvVOZRNCg
sXWKgNkNQO0qFCUb7RPyUdNfPhqBuBlR7z8eY6jXSA9dTgrTmjniqIsdU3EQTjhZYRx3yJs2pbtP
aC8+HGVYh/sTTB5NZ4Ykl3uE9u3kTsLB3RKs6Q/HnPIzfKKKGk79ff/N3TgGJLuurYP+k//JTfTh
6DlmaAKi9qzTIEZl66tatqPHPay7rsRhGwAaOTbWyxaj0oVvdmtlUj9Cju0YfDz59w8rM+eRGHFi
Drzx7Du6SfHGyxuoHtyn6NbGTrZH26/dACxbGj7dOBn0Jhl/MZAEgTE/GUXUQSoNW+cUejlcLIXp
1tikyabt3Wh///1e34KkWx5MT4KNSkNldl+EsdK9ky9PEIgZY/lj1B8yk6YKfWIEVxTsAu8veCOW
8lguAyLuXf7NX6uCMpUQMeFFCxBU7qxja3kInEQGNop9UW0ctD/uL3nrGR2CjMZWZRdZxuWXpG7o
S8TZjJPXIbQdgKI9mzoEBtUpTIRmEm8h3Nz6fOAcaFPa1KBgaC7XQxZ7UkejNE6GqQMx4BehRDbh
StK7j8dqprIUuwYdqeu2RtSMQynUzjhNheW9aV3YbVxrKBZO+62TgN6HRVOIkOLMZ2x6raEEiATL
SZRIKJdepnzDECDfBF0Bwt2q9XqNHOOPyPEfxG0SWOhDGI7rAvYzgfvNcjQ07BNc+kjUNcC/+Qou
rP2tLrw3XQNobQ6QIypZlj28XXTSQTQzZZFg2DKYfzz4ReOEokvogdKw2jdBEmxMr/C/tCiTbEoI
mtFCZnhjf+pIItK59/iQgI8uF0SiABZ3T5HZNbWJyXXUHfVc94+4EzFqt+qv95/vCn0h3ypqrxSU
qAED+ZudBzWuRivyWuOEsk+ztoIYnRvwhpuo7+EmDOQGqy4yUN3oTIdSoaueC8n06Zn9ou8Q1v3C
C79xPes0GBgScXlxPGdfecBtcSzs3jjha1szNXcxeF+BSYGnamMOeah6T+xqyAyHEjjWZ9eO0939
V3LjxFJzSiQK4jmg6uQX+vDJTX9y/aitdPxwen8fMU0/DWVVb8OyCBYe9kb8MzTQq4wcXYAv+uzq
REPQQKW01U9x5qpnmCbIorat/a2Ip+jP6MTjc2N06kKUv/GGQY4DAKAikFF3FnQbz3I6Z7DMU66i
5ousuNdOmEMg5LJKS2xlVx26gi9Bg/bNGoF25+yYfdguPLk8N7MknvsUHI/FPIyzPPvM6E/GKPdR
AI1YLn6P6t5/nbpQnx4/TeBmLNqtckyP0szltyzSHhm+QjNOmu8wd2kRNS1ErUPPh5Zn5Ex6H987
HtEXpApfk1B1uR42xT0Osky/KkXLfg+KaZ8wkVdeCvgHC3fnjW0qB/26rO5JJefIUCT8AqUyU/Ok
0rldo/g64F7ZIKIc6CEC5vef60ZUIvkAgiNLEBD08nN+OBNeEk+dIbg1M9DqX7yOqm4FCRCrJQMj
B7xePddfWPLG87E5qbE4hNxp820KLSbmOnP1EwQu9akqLEGzr0bCz0bj9P7T3TgRtDItutP/P3qY
7ZI6wtnNj328njSJ0bGQ3+hXAdbgG+hz8LyNbviuGL296xE2oMQcrc/3f8CNOABRzmXYxmkAgjkL
wmOUOnnkC/iVYT8pcOQNCX1D+QbtDX3QECkCuZOsYWe55cIJudHSJdrCcwJ5TVFERXv5aSEyl3VZ
hClpkOWMcAV91OZUGwumCQNtHLwUF5G+KExeel2L152Ln7c7he4fs3Hs7f33cCMqMEqlxAXqzMZ+
p5982GbJoKhU1WpynpRE+8POyNYija3Hk/mPq8w7qR1yRC0S+cnZUmN/o3uDifcH0tCNmxXfHMv7
PEWiOrVRvgTmvvWZuVgcThITLrggl6/azAFyejDXzz28MPM8Vmg5fPECS/uboWX6oxlUtAAdLXWG
haTtxlmSwx/aJRTyCG7N7pm4UXQbdcr4jA5EdXDzWt/HsYZxRRAt3d/vg6RZZHfd90zXdeAIzROY
pudvBnYXZ6dKTRxVQLVi3RNlGSYXrWgbccTCr/V3AV6RmPsOOVjvQ1nCOp7wj4ZWtHCdX4cucJNM
f2TPXidMzq5zkp5k8scsO8fk/SU+odUYrVVyvtdRWP1fbZMvUX2u37aEbhMsYWtIPPssnECNCixV
ifGlDYdsn6dqtC2trN44urmUq1zvKMPyaM9IMhY4am/2YfFpbbAagtsW22X9M9SiHDlPjiiyPnkD
8TzUs406ekgn3j+oNx5RAgm5wcHzQJ+ZBY3OFm2Mmax/GlClq7hJq+y5jcK8WIskYWR/f7XrmoNO
DeNg9q4Gu3a+mgFxFe8R0LWo27ovKXpoW1+0GMbg9I2E7ti2zVoXEqxOu9v/dX/x6/3DOE8yEnhe
h+7CLDYX0DucHhPKkxVldPjSdlxVlugg2tveKg2iciGFuI6Bsrph0k+Lkdvgit5oZGjY4cxzavyS
JqqV6vseFMv2/lNdf0CuVpvGsMwDYTDNTkXv6Oj4YmR+GkmqPxW1O70oEMlPaZN7SyXNrbW41lTa
NrS6yewvw54TOakA7zSeEBqSwI4MLWokwCErJ0vN2RtLUThJyDyHCazXLP+KsbNvekTFT2PrRD8x
3Eo/5bGSbpRpihc25e2lkNRjEgjudB7nsOUQKopXHTyMYviErEh+0Asz36ItvoR/vrEF4UlIyAlJ
rBx6Xr5At+4w7POy/tQh+bV3KyS0s6gH81GgEjj1TbvwaO9UiMsYbjE2l4Ach6E90o+XC0InVsPe
9rsTpoIZjpuuFR3HcPD/LszS+q5WvrYPwrGLV1VG68QOuMc2ItP7g57iOEMoF/jR4rx7f89eBzuL
gEPlAhiJHty8E5ZVGMTpMbZXCB4graGPwdZp/eQUIiiDGsewRyD0QcYXTQcIhKCXaRTLcD5P6NvM
7PMUdc6TgYrvPwqI5m9DGSKfiSTETqtxrLv/jDd2lUwNABDA9bIJO7M37w3o62RRe6oRiz7liCIf
6fFPB8eptf3/sBSEGIAL1NpM6S6XirR26MJUa06IdaWU24F/NJTA3IUUZgvjtVtPRZgxZRtF9hZn
+wkb7hb1q7g5DV1Uf3IVzduT8GpfaHS4Cy/wxiZxaETTOKEmcqz50DNCaUOopdOc1HJAdl6pvEPv
YKvqhHH/XJUjglVT8XhJTcONr0UODcqFivPyVQZeXblOplanop+Am2zQPPGBoqV4N2Z4VIcoLuOC
NoR7RvcIYhWekfq/UWcR9cLI90akIPfiXtYAJdKZmOUDbZvidVwVYMBR+R1fGzwPwmNelSjSUeQo
CKG2pp+uH95IrkFgkqAm1p1fz0490miYzPrkGNmwH/He2kUowRxMBfWk+0vdej75iilDPbJLb3Zt
Yc01JJhHkZ1L1R1f9X7nU+Rvwd2N6Bgo3e7+cteJh8XUi9uRoRQT9DmaVm87ysbQqk4eJx9Jfmju
I6YZB5EXr5gMRYda+nWh8VMvnM2bz0kaQAFME+EKeIFiYT4qOPSehtqKviDvkf7T21awQYJBaiuK
anv/QW9UgXSo5akh8wUSML9iYtIMUTaiO1mwsACgxQlu5SmWYuuxb9CaqStsSoIxctGXzKaBgikL
/k0qJfkxaEl9vP9rrsMFZwlqkey3glSbh4twRNUcTZqJvlvZBxuc2KYXr0vKca/WWrG0p64/sjy5
qDhIeq3cW5eHtwureDTTUj1pZYGfWZwgBr/Brs74OiIk/sWz0d3GeipONlWbiAXE43W4YizwPs0m
LnLfzg4sUCNtRF9JPTEjKddOHYsfWl9Ff4pcQVrGk37BVhO7Px9+wUDRSahprcCnmuMsYwRbTavH
mjfQUJYz48b9K8/0euMGdbawk298SxqcAJdoVZEBziFEbm2VoWnRnOqLxPiRO8N4RDkFBUIVBb77
TyXf1WXWAl9dcrRM+ucqH/PyQwbckVJYfzwFIKZ3jFUt9Jtz65CC/jtgfAswoFbAwMRiQGpC5Atn
6MaTOsDf+ZzcBVQLs0vARZM3k8zSEylTsa8pRVY95iQrpOWWErQbS4EeYhoCQAoa3nyoVKuKQe6Z
lCcBGH6reWP6d4ZHEjaoVbQQAm9sUJpCzAVpTlEyzOdlFe0f7KEHngp5VOD9g1KfwLxnWNgjFf2W
CQ7yueK4FA9fZcxbkVbQqC8ht7vyHXzoBYGPjcYwxAHSwCME+FLgjA7JtTNNmwbBvF/Cq/r0QbIt
WGfwMrZhktJLItVszQZjQhVb7PyUeb3I9lOpetmuDBOkHTO7xQmloOu7EOxuvWDwWXLoKvUd5hhO
+oKig9SdnaYEz1S/tH5GaEav3BY+oG6L37niLUEgrm8XHhM1CeAP8iadT9K0QVoQeX52qkqjfran
WuyaQc8gYZXZvlfqJQ2B+XrAjWVXT7KqaOq586xEa9HUtQfXPI5aWgRI1BtYWWJyGwbtS9yoaZuv
5IhKXdhB83ggl2W0IMfmUjBoXuOqRZGH8KWNI2ZXdXcQI2q168yobBSxW7Rj80CDCJdZ7iZkgL/t
3aHf3o9IV9cqmx+xRxpQYE0ICXNUcFVixTtlgX7EQKihmVsOef+lssAv7bwpKtVPA7ad9s5XPN/f
CbRD8M9KRRI894Ie+zZEoT5ayMWvGnT8Jho2hoTPwoWCLnl5sMLADgCxivGYitJaFUFQnQcmq2sL
2gxQihC3GxiuaxdfKXp4SbAX+Kw9WtLKH8FVK1M4mEpgVC5/hMYNr0SwSY49MJ2t47IgjuLDyXGa
XyqOxgsp6vyOl8vRWKf0kHx60tTL5UJzxOQo07tjaPdD9SnJvBR2UjhiB76r2Saxs0LBNsG9Geu3
aGTkiTXCwnaUj/TxeuI3ABujNcEhV0H+za4nZOsjnDTM7ohPnv6fPY3pt7QK05eqDruFx533kFiK
BiQ7D5QDDc45J3XC7k+te6tFKS93cJwo661NAbZwNVwfa1otzA9lHkEAm+eMXmblTOL77th1Ynyu
Umi96FVgTZMO6spF4m51/zTd+IhSe4VLVpbi9D0vP6IXw8/Mtak9Gny9/kuXFOTjbWaMQ4blYWan
Jyhuuo9NIu7FqyBtTHVhcjCP1YzkyZZIZSA2A4ZTZ9vIFomD9HhQH9lkMUYFsZmP6Q56HWSSpHSQ
v8qVqMWHMjMw8l5SVroinMnleXSuKNozJDryBX24Etvc6xyc2acjblyB7h26isI+WbmYQKU7NLUr
9+wy+1O/5iZ6ebTT3UZ4/bqa1M793mK3or30k+sa+9TWI+W7gsqe2BkdGuhbRUW+YF9DMAuqdTDQ
LvgV+lWcftLa2MGgo5BEqB+uhx3z5xr/csQ0oxApzke/MKgSrgmN+QzHZJ5CmZEXgfcNmH1F5Zc8
bPGDbnC2qZUUNkXX5efW0ZudoUXKQpZ6fWAM8LgSjkeEkFX85ZtNDJyrB3v0j6oKkjSm9lqH9ph9
e/jxWIXJsElRx+6Zfb8K6+BCN1v/iHGdHq+CupWCUWbX0zVsLeHuXRtw+NYZEt0ES5oFfz+6PoAS
+BukGeBm8UC5fMrQKfIBipV3nBwfbiiRqlq1HTOnKUz8n3gEBpskSFsPwS67WeKnX0cLZG0oZ2jd
QSUknbxcHFk+gbzN5B2HTsMkSLWyp7h0s0+dhupj6bLq/Ye9sR6NGET5JO8H9oL8+4fD4qF024Xx
4BzrpMTYuDCMDsfTCnJZLRQKgDooF7LHGzcrojkkHJQhEtMwv9Rs2ycBL3PnGEyNpIJgeT4VlB/q
yIzcKX0DCcsyLBhkAKaJIpLnMYKt2mth9pzUXpovHKdbrwBsOQ1qTqfUVrp8BVWKHgBDel4BPhQn
JRi+IBlebv1OTZ4zoUQL2c6N5ZiQ2BDHALZKysHlcn0eOw0WUNYxGGJkcRqIIUUw2lst0IbVqDJd
uP+Fr/M7gG40LSjfddldnN0Hg8m7xJomOLUFfgarSeh4kkKD137ahZ8/lZ1lY/Q1mt1XZOCxJvLw
LMkP93/D9Y3AbcD6EBZRubgKHJnNINk3avBZg1Yc2hrL9iQKU5waaJLkATKHKeHuwXEuPVTGuag/
8n9Zbspo9mFrZwy5aBL0wQlJPW+TMTPde4WT7yD2L6lbXCctLCXLE1mfMAObfVNDpe+McUxwwlFc
0XcoUQbF1lLhaW67tPYeBbvyZPQtZQGP4oic41w+mSYSgaGRjkGzo9RHDC+VVZ7ZyXe8jZcaE7dO
K6Ag2kv0u9ix1ux0CN/ARFRr8W2zrGlnJLh45jZ+ZUJDQ7zqe3MdD8ijoimHqTlMJGx4vXB3f/vc
eL3cOJTVFAgSBjt7Xj9VAlV0nnds2rbY9b316o5T/OSDQHk8FpAxkLwQ+Hm785ZPlHrWZCFjc+x4
H3s3y1WxqgwMEtZ5l1brNMiiB0UniTro9nCp0v2liKfavPyY0WQi0N8raKcNmv4M4sGCma+VBxhl
zYKuxI2PKRt4tJmYgcvDONunetBnWoCZwnESNX2CsqzVP74otX/sLsEfpYQ3fTLHZsDoeWzV58lU
4jfsAM2FkHQdAt8pZGxioFmUNzJkfTiZopgaA9pyeRyE4tKobdDNqpLk2S2q6qhR4e/v7593ldfL
ogLKGikLhRSjYqrsywWLBqdDfEzE0cO+BskSO82U4oQwuWN/mfCk4IENP0OlXGrT7BvPLJXPA64o
5ZPVq0n5n18qo3Wyo1GxP/c4pGJgU9WZ8dOJWzvAnqc3wmht+m2UHQd9FO3O0/ocleaowsxoFes6
Zp64D+LuuxoY56rRagwCz3gLPQcHn71WlXW4s8ykA68Pl0L/rmIb9wuNLXwWXbTCnW3ax0Hyyc2L
rF1FfpUr2/uv6DpCI2PMruCqgHBBenn5hnKj0HkR/P6oFv7eG6bPTEyHA4ORbFeP4HnVwR8Wco/r
Y02qLjX86HnKKdRsTUUxcbu2E7RccXPcRBUezmpu2Xhc0YR89PGAS5FWQbyg0mP4PXu8eMzyUMnS
41CO+jcTC4tg0yRuPax9R2+HvegGMMpTRTxdWPm6HGOmD2GHSSVnG/zq5cqZF2RVhXPG0UYBaICz
HqigT5QAFxeaIcnONSPMI8sOA9eJGLcQOa8/KxUgVAUaOzTO6IJerg7rq6y4toaj1WUG8txwCekk
DNuOzs5znrrTay6J2Pdf9o3v6jGSYLJG8xXG6OzKaIFKM3PHjNrRh7A8dDm0wYOqFyEK2fXjdyES
a46B+qacejPvunzCKMACYtTq7qiWqrW1a0zDSXC81RQbS32qq5f5DgrT0QZwKAsYdl0u5aDcPA5F
2BwFWEvsNNNyi9lf/zIEqnbK4zTBUjVZwpRevUyJPaH3w3QLlBhj/dmi1JVmX0T1sfEDtO9ph1kv
Tjl6Av00EXy9/+XkdriIkygskZGDVgJQyuebPWE0xvhu4s5ybOve2w7Mt16yXnirAImy7QhzcTMm
ZI9um0un7tJcuH2v7ydZeEkkhWzZ4x4wu5+SCFgUnkflsTAgrCOL7+3NvE9RnZ6q8C9UjdP1yNzJ
5BfgKr7BkLjU8RZ5GNxOcg7+j24+8wN28lyzJvEKbJRdrTpmk4EKRdNa2B/gBr5KkbT9cv+dX12G
ci2pHmIwGabnNouCraWjsYkS79EaDZCsOc6Z8SpvUDLdEVGsnRmWvrZwQm+tCaacTIehGuLT87Bg
orBR2X55LGtLhAeRaeHw1a4UXK0L2kKfHWjzjw5+5Ds1GVUSieSoeK6a6jvpoCStVdLYa4s/Nhyq
tT0F9texRePj/iu9biizFskFG5ncisx79k5FHPm2lbXVUeELxy3TWZGnwTqtmpqWreKP2oGEwMu2
rhDeVxJ1YW3DJNLrzwoupn68qo2yaBZi8Y2XTmIJ5ArUu+yyzn4UqiJNg7V1dowxd3sDktj9oL4P
lRWwvW5PXyqoH//MNLEpNKUukTzXl7FD5JPlKIWRHds0K2um04MWbUIc2qYfvpmY34wG68iFHFOX
Z/QyhsB2of0IacJgS8+LEzXpjciiTXacAHZkzmri4ERibeFaOCJiIttkepiKMTwZBn5Fr7adx/2u
xKXNehlLHTGbxhr74peG046xFpbWBO9uizEOP61NF8SLAtVrt33oeWjO4QPWW6tQYFv2RXWGoTqU
ky2a/f0ddePbSUFccgjXBnQ0n1CEhVE7+VCmoHKL6JArln5IlGrY6sL6KtwwXpg+yNJ09g5pF1Oy
Sq1vCspZHBRZVmgiiuujynzvlAxNfc6dcamP+C6JOlsGeh/gCa40bup5r70KPRS2prI/Yr3SOUcq
3BwpFhWLkV3pOgy5fQUsv70ZFJwSvpTopWqngFwNOWkjzZPvyYTdyCeconv/G+0ZL/wrNvGAGzeW
lxv6FkPBAL+/hExZ+rYOAmM2zDPto9UPxHT4oC7K8GOZGlsrSvxmD8o+Ug5QRum45VVewgQEcqAf
ImF2GmbQwrFWyZSOziuytioKOX7qTT+aAqdanDCx9vo3VzQ13Ga+boqX0NOiaJsi2NGvoxpnoE3q
ltPwLTVNJF8iXe/+w4MiG1+mXGvaczqGioFMrRFOGvl5mOfKqfJK5IZWmo6sRrIC12F5L0ge+i79
yBErovub7PqqZ/BBrii1lyFMzwEdYFn4DRQBxwYx3eFQC33AqTsIo3QNZab+c3+1q8QUkDCQA3Jh
1OHYBrPEAgZ5MHoMrY+DnTpluEFT3Cw/4VfvOPt8HKLkT1MGcattXIzLnG00YLDy+f5PuPHAwLIh
fMJUprMwj09KX6XAkceS3sKQvxlQKt4qjGewPsVe5X9YSp4kJj4wOeY3npdnzmhHeXVskIXW3iYI
E/13JSFD/W9Ap8t8vb/cdarIq4WbSEvxXV9w1sPu2zIWAAHsI5Zw9XNW4QgHw/WYalX7jPFqugI9
aC1E3htrysYxZT1xFzLXLGiYMRhVnKmwhq3GvN3obaNXa1sxs69dUCtrxGnav0MP65v7j3r1ESV1
DOyDpORgHTMv5klrbAbHjg2QLTefHUyvTxHTakwtm6V7/SoKvy+FjiDEWsnNm23ZKg79GgEN+1CH
SvnTrL2p2uK1mXzSEUM5ZsbULZzImwsS9KXQO834OUzSKMKaPr1iH2xz+tdH7fq5x7Jro7nT70xX
o6/33+R1+ouEIAEfRgjfECiAvBY+9EVwp5nwmHTMQ6EqyavWWup3syWZ2MZJbofIJ+cFZslx3/hH
XXEabaX6iEZt8J/Vt/d/ylUhYDDeodUGPBQSDlf55S9RXb8O3NrRD32H2+4fZQzH2tlmrtvHzZMY
rDiQemSp+jLFgFzWdgnobxcnRta/3f8h17vLo2hGVUPOuhx4P5c/xGtrBpgRnqv9VAerwAjVvW7V
+b4DS3N8eCnKR+ncw3ZWQcdeLoX/LV72AjtQXG/dgrZNmBr233oV2MMbaZrrfbm/3lUARkVJSv+A
0GT+wh67XC9mZjwOqtLu7djut3Vmh/+ODY5StH6qfWgK6NpuE5xNU0Sb+ytfj0g5QvgJALVASUS7
Gnmk+eRWSNw0+9CpMW9DVORzhOXvWTF8seUViQ0cVxR+NKcB6Kw5SCYW01Ndq9HRbgvc5Ez0QwEm
ZBv06RDzykRxTFF2pjDzSixPu9Z6tUQfHNUep8PUr/QXU4udhYB3dTrlU2BvBQEctjuj0MsXGAFX
CUxMD/e8J/sclmV5TAs1XsfYQOywNVtSjb0C/JMAgQlBVJVaHGjCPNSRDNh5L2JAXaYZih1q7iEj
dMNvU+Qmp6nUg78HlEbbU+X4SfBXC9I+JVMAzvPkYtOhfvGG0FX2mGvSalspiCmZS5XdeyZ6kdPx
GwkfSClQZgE1nsVIBY1gqxnaal/j0XDS6lFfVVVYreoyKtZhr0T/2plubNWpN56HwqfIROdh05Qx
/rYijvdaq7obzQxwpArD+BUbbnNXW1a5qaciOaLmnzzhQYgVKFrJX71G6Duviqx1SnA8irC2Vxbm
qjsgI8oB0+BxYedexSX5dFzfLpglBNfmMmQI/SEgVCjVPgucfAO9Kn16dw0vRKVv/KRtngc0ozZq
0zZPDMPCR0OEXJ52E+I7cgA/v4CSSkOWeAjrfVaMQE7LyN2HVTmtO9tYqqOuowPgUqYCBikLpcCc
cKrB8RuEbcTHMlO9qttoSez4u96qhnhnTIVfvLi6HRs//CDMp59TRftPXXjZVwkFLCROl8Hsh0QG
jNbsfFlJr6ZVzk9I0uEcBkW9xj20frb6rDzVNgddaabpcD823VyUB4bUJQP+XFy8R8C1cu0gOXqV
3nTRumpQGkdZ3C6cg4rHyPQr0fUsTtZ5Ylb1ktL41XWDEBC7S45HQP2SK14+8thXQi801T8oPVpg
reWA7+6cZEufKVl4u9dL0UlkhkcTxyagzCVCQooZO8pG71DUdnqghai/oqDhrCfseBdu86tAySVD
45tCT/b36UVfPlUw4oKsOr53GJIo2KkZInFup9tn+ADfqkRPHh3vsBy9ZmZoJEdyHnq5XDIUmC3h
w3tIIcpvVdTU1yliagclxCpLEQgU398yxuxVMkMHUUDG+z6+oD6ZZdv0MVXfNHrlyQQmkoEOLcr+
KcNwJtmFbeeWtA8zB0Fe2mlBtaocVeT/4Pnbq/sEl0j77Pamiros/iQIzcJYVHfk0e30XVCU/kdJ
iVVrPFlglifK13hr2ok97i2gAVO9wXgqeRr6RLV32iCScOWh/F+u/WYYRlyvJn9QXjzYy59QJTHb
QzzCV1wjxM3Ew/RBNhycWFjDZhKlH+yjxncySvBMm4wlpMcsoMCwBd8hLQ8kckeW+5dfpbOwnqfz
EzypqeHvq6r61jWW/cXwB2ftmK29iTsHPM/YLfW9ZieahSkwyd+gpZJpmOZsYY0q9r2vjFRZgJCG
qv2EY6Nsy6TRj1po9gcp5rG7vyVurIkgJzHakBsf8ZbLh8UwORLW5JZPQ+DahyBCryBvhXuuYnNE
ZDxINsDvlmjG71nxh7sXCXCEVllSAjYRr5wX8EHH9W5V1nSmgWOq265zJx1bniYtmKFpY/i7qPz+
nzJRDEyVizo11y565J8DLI4RcIjh2a/L0q7r1Yhe6ItZlnm187PQcZ4DEbjfrKnSg7cizpS0IRID
5kPeOw0NbMqzcCyxc+NViJUXYK/8gk5WE2+6sXHcL2qpufmmVItGvBqumLRvVV902ZODbVhCS8Uf
k2Kdp2CoM0RxvZadKAXjA+QBK1wrMHboQZ1+prOHXsdaLW0BRMcR3lButKDOq02L39C5ruGu7bhH
krdOIFO3Ym7eH5Ghn9RtxLX51wCV7neCud0fD4Kiu6qxxH4s0vEFmM28y7gxciPUza6swgt7b0LS
+px5WoXOmPZzHP3oxYSdcxij2FjIQK+2GcuRFJIMoERESTpbrgIH5w9AGhGMtOJz7Xcmw1l8wX3a
VruptX7nXvAg11I+InAMjhKYd0ADc2U+j3lQPcC1PYu2Gj9bYir+afS2OtsG81pPivXdP0pXwRUN
QGmUAE4c/xaqscujZCE8GgWkhi9laI17hNXip2kKiz2g52n/4FLc9wQKzA0xxZFsmMulpsQvc8jB
/lNJvf23Wg3jCvui5ns6DEuEjXd9oo9nFTgLXw01kXeBH8B2l2slmVtqlJb1mVhZUIMZZpOdLL1X
fhhKbIoVEE9w8H1seJ/BV/XtWkGMx9tXeLJ+djH+lew9fFAOjUsnGwYUoh/l2GpvzdhoS7js2f0t
44pUWSJ4Szwkycnlb52CgsZ22RnnsjDH7znUnF8kFsbnUc9/KnElFnpl8tE/vhr6R1BJSHQtSG70
hmfBM09qO+tzczoDx+nOPT7Fz31jlwsh+vqhZJnCqZFeljCB5Nn60OwoWoFPZSL6M9CKBGuGUY1e
NGE1n4ZoxAycK2VhI99ckMSEITHNI+6jywXjsQMdMund2eynEQURoXnrLnGtPYK5wS6vCntJ3/c6
PPAmIc1RiBEigLpcrjiM+VQoObmzE5aquhYGSueRb0TZesia8S81wHSoG71k4c1enVhsjmUCTVCS
Y+p5VFI0pOqhqGnn2pq6jZLY9oqS6r9m8pZUoW+sxDhEHlVG8JDkZoeogXaZ5GnbnC0f6aPV2EHC
sUxqxJVmh9VCdHiHSsz2pYx+jCv5iIzEZ69ThWBlN2nQnP1Y8Tetzv2+VirQaf+0htNUKx2Py2bl
9mP4vWvMrlg1Xmt6iLLqvrGSmYL2JWAQ1h3KtunKjdlaCaYduvLGPegV26yx2tPkNdiW2VoUIKhW
VZr55GCdzsiKgUC8dbKu/dfMbTVZI8FTvCKAqic71RxHgRJyWzExceph6Txev2VY/NQk+DIC6Ifh
c7mN4PANllZW6tnCu22fISS66hy/e2F20S+k0tdnhGBGhxz9HjQbEIS5XKqqO80a6f6fC6f7Ly8p
9v2eG0yS6+OVJdTi14MRn2IehAgaRlJ3htB2uZ4PrK+3wx5NyVQ3/xvwHtp2jV4Ou9EJxiWp11nz
QO4dLjBpGwoAkyA3izjOaPhRVXjm2ULpeSNyE9UAjv3ZKgIHDf5ujHd4e1ZgjfV02hsiXBItuX67
tCyYOL+rbnDJyQ/9IeRlTKWLEdPesxm4w6lqW1OsvUSffrt2Zf1l5lXkL3zP663DvcFgBbAoyoXw
IS5X9JIsTrF3t89+2U7bEDOcY9D27jYYomkh6lwHO/yqkLfVybsdFeXey6UCq3PNQKOaMvxE26po
hh5ac+BWFMheqJjh/HAVLGnv7593f7yPMUFe4/RRIQVyOEgf5Cv/8ErjqvAD1/PFmYw5jUEwOn22
7tB5nraVoUziCcU35x8YYr4K+tcvp71QA91cI/WdFZtoNEWyqqbCNV7isHd2QoWNv6Kd5+i7uMwj
dZ/6etVt7//q+T6QPxpqGXalYCEk/PPyR+sZCgT2CKMsIj+MX/M2cbVNDX3sXxGGQnzqg956cHYi
LV1pCMLvoyiX+PNZEJncweo6eyzPUdKl/5LzuNlGqRrx7MVxW+88vxt/PPqU3EESgEEvHTbHHEzk
wIFNx8Gvz1VXFs96PakHmuDVWxyoLQKOxpJ8xrzA5QmBfRCzkMoFyT9XjOZ7dnqR4bcZgHMPqMC1
qNkErpH5x6LCCWtloxD61Z6Esu71dnp7+GkBGKJCgEojLY+5GIxr5XSneq08p/1gm9vOFJa79lrh
hc9DX6jbOLX4IQ+vKRlOwN4Y1dBLmQU0aXqd+Y6FldiYFt+iQS/R5G5cdWVpdfYauUr9+f6C83DC
HSlnMLIFS0J8VVbXps21qCvjWVJiDynT913lAaVs03qpFrg+IxQCwKGIJPQMrnB9wvf0Gq2Q4dwL
zdiWplmsi9FT90Ee/JroSi5UcreejBSG1QDZSdrv5ZGU+I7egJt+zhG9DNcVlPh204dm88MS0aOC
m7iiy3RDArHlhA0nzsvVOm+MTBfg9T4dpn7r6NlbD7Ns0yGp95R0rbkwxnxXb/sYJVkPThMJDnNT
SbuZZU4u6UIP5LTcF1ofQiOmqslemtb1mhXoqxQalR6J/SBwlFwFeW68w9CCCGBzY//Xhira66hQ
gNPq66H45GqJ+1b+H2XntRw3kq3rV5noe8yGNzv2TMQByrHIohNlbxDqlgRvEwn39OcD1WePCmSw
juaipxVsMZF+5Vq/UVqh+yGip+9U4SllUBbKSL0ZVqMbYBedb6MUeU9w0orcRiV8cRJMbRkHU4Sm
XhA7dfH+7cW5vt6fO7lkyhfwBOy/1QlHSIdna9+0+0Eq7W0k0hj4strsKICV1ISw3RltMrtaaeZ7
xwunC1ftefOoySy6kChmk1qjAMPBfj6npZZ3ukv9aTeNdnYI9UI/TsqQbg1yLd1mUJQaDbakBFth
1Z+jTL2kEr4Cvf38AEAjkDU46qE/rpawYzVelIH32xkCO9VSh6ycarP6GIP43WCDPJ9G3bXuOr3o
r1pNRNsGlOcmtZX6wqV8fhD//BDMd8iDLRQ6vuZ8JIomloo3uypW4SEYABJWSEdGCOfKRshjCFH6
vpFOtIPVYe7fXgPLr/7PQueoWJKbhB8Lz3bRUFuNwYz7NkCLWN9njh09ZeEc3gji9wtTfX5YPLdC
IZDLjbw9yZ91djFPqlmV5mzsXZNHOUaV2qM26e3GS8NLeYrzY/DvpijAE5RTJ+apdT6WIUCqyolN
Y584Ur9LlI7Lq9XGz2E0urt5Di8FVC+6RsaehwZqVxTX0NhaDaCr9J3XkoDaJ2UPAUaF7oL/qLIb
SBkEb8/V6lSib6h8clkSHjBbMOxXO8aKuMUxCNT3rdV197OU4UZTXNeHYart1S79lhVxfcX7eHyP
7+HsR1bsnlQ3yZ7sEqMlojuxZx0CjDAqdzMRbh0nG7tz3UmT2yQulMfZzkAuDag4t7AL933kFrCf
F29JZAy2pS2bh7f7tCoR/92nRRmDg2h5FK/6pFliIscs9X2DTuo7bucUiQBnPhiZ0ZJ9BjytmmV/
0PtWCeJ8dg55abfUYJV26xoTWgYuoqpvf9OLJcQwL+BFKlrLG2A9zGoda0ZPeWnvGpl1h/DyQzeJ
6dCWKLpW1fzj7dbWm3+ZVOIDLjUyogzCavNX9jxSOTWMPWwc7ynz0C9jDZCoVoW6r2dT8xtIY5/T
mqPxt1um7kQAiBAdOeD1MzmLic/gkxj7mq15jDWwMqkRh77j1NM71UiU61jM+lWoiEsFqJd9hutA
IgSKI+cd1Y7zTWpYYUuOdIoOOWnijdbJfmekOPhVZs7D0m2rbZ4X2PVK45Im88u5Jbamu4uKtsWj
YjXafW2VLcC27DB70Jrqyqm2lWXEp8wlPkOT6xJNaNUelbTFNmGJW3hGcPqt2stHE7GZqIYYZNTQ
5ndDphCTFTzsXA+943FG5ZTMan94e2pfNktCC+Ia9zqLChLg+QC3ToKost1qhyI0FMwfMerCM/2b
2QzjLpmjS7Cv1VVOL5dMt8ukWvBVyRaeNwfHQUYmitIHXMjajfAcuc2q3vholEn8xVK87pCNrr1h
pFW/YLYvhPWr5fTcPFJx7k+fcv7lvHkbbyg5odFwyLnPjxKQot8lyrBv6vQuKTp1myfZZ9iLxu7t
UT5/wZPtIUkAtoXIlBuA03nVblSqiSciUzvkTZh8dHGFDMxsiO6RPNP3s0F0R9W3uBCbvtooqVEw
V4vLz/p00hOE8Fyv0A9jaxk7pbBdlBg4ME0RQ77nIbdpOu2SwegrE4ziDNuF9ykkiBcaWEB97bkw
9UMMqmyPK2Hop5rW7I0UOQqbZ1XghVIcwqqyNhBz9B9vD/TL5UxiXTN4GkMJQ6FqdUkMSL3qyexY
B7Sfx20urSLQnSHdu7GV+rMa/55V4DKxfCS0QQJ/socv0OtTohvZ0GT2IaVyEdiV697GYDhgeTbo
TV641l/rHOJF3Op4BS4P8fPVi+xFqcy9tA8Za/iAnXN7qw8LaHIwhw8FG+dCyLciHPzsHcw+uBWc
vCS8V7u1qeYRKZTEOcyQCvwmNeabehiKd3oVLjlhzdi3sV3u9dzE2A2s5H7iDvRT3qz7vujmmzTU
+0eRYqrOG6G6N+qyuO8cKCK1psUBUKACFIpKSDSE0VD8Xii5TA0vM55k/D/YjDW+keRqb1RhinOz
NhT3liyswNDQ421aeUnu5uWxwrG9mJeoaB0QpevnEzP3oVYKp7cPTeWmB0+HEKOBQrkfhA3yAEZs
UOWJu0saxBrfXu+roPK5k3DYuKIAOi4Otect24IbMnYB8GCcYn2aPT7Ab4wGzZ1S057ebuuV5Wf+
2tZqb9WIteI23jkHJ9JwCndgqU+OtI82FIKgNXvn8HZ7K2sYlt/CTAcKBjKM/UWq4rxzyVxLO6Ty
fuBqko9K3d+Xmsw2uoi7p6H14m+Nl17rsrauekRDfJTZxh2BysI/VZrN2x/zYqDBm4MBJ27ntkSR
YLX3nB5DaBVO9WF0FDtA2Nk6QtM8xZ4w3v1uSwS5i3IsMGz86NYKvCDPTEchuiU8R95ASWdlO9SO
fpVkuv2bBwqFM5qAWsHgUvpZd0q63Vw1padd6XZTXJdd/FVx629JPhaPWqFO29/r2FKmI4RdSIhk
S19oK+Dv0zhRbphwjmwzaIWX3nglZo15X1wyEltffTTFI4ErbwGBUSVc3bd9O7VYzLAwElVMfj11
9rIm5qDoQm0bT8afbWE6Fx4o6+3x3CYvocU8EEKYuloh1pRSkTSFdRWjv7/TRaVt8BQtg8Ruk203
k2V7ezjXh87S3sJkIicCAIjD8nx3iByJ/5JXyRVw8mYjtdoI1BHs4GYiTfpXr6BGr46FN8PN69mq
bze+/PJfsgFoHSyN0zZYZ66AdYlZDUtH9qNlgaFs1M9GXasbGba4Yr3dzGvzSNaBRwfkPv63OnKq
orak5w7WFUZtys6epveGAnMndZClRlMlOjWR01y49V6bR+oeJHtQgXpJnbFRvq27LLGvUsONrhGP
7x9S28s4wqcq0ItB/fPtPq5PlmUof2lvnYcwy1q3MzJJV9VYvVfbob9BpXD63ieOewnt8FpTPDPo
3HKCsWzOlww5JYh27QCPpSFTlXdVcetwUW0WMsaFU+y1UYSqDk4MtOKi4HLeVKoOZegCAbhywz5L
/dCO3KBJ8oy4AXErv7fL8kK4+1rnuOsh25GoWsTRzlssImEauRrbV5hBtHsOGuUk9dC6ysCl/nZT
6DktdReXQ1rjVXze1DQZ0krb2LnSkuJbnhvTrZpinVWH9XhhGF92iprAEldQiOO59Mxr+aUIJ/vB
FZUjnSuqB/EdNHkDq5JhEWZsfg9SwRsX4iy1HTCFS6aTF/d5pzKZVlMYGc6VocujnS9uye7QAVBz
Aas50PKN2J7fv732X64S6jpQJKHBLDiOtd/OJGdMCd05vOqiVvdt6KxHtdUW8r8w94A3f09m7bmP
iwgNCTjIDRiere6FIuzHURAhHLlL7c1UttG9Y2bGhbTQs2rO+enoLbUjQmeqp6RsVs0YWpRbkzlG
OAV6xd7JcxGIOe8fE2Wa/CEt+tu6oWTgpGH82JhJGhCiDnGAenmyTfmHL0SvHyDiSGqXeu9cOFWf
sXovvo/YkXolajwvDGLMfkSZK9eUq9TuI18AEPiG/VN/08rhQ14hfKTktrGDVG1sjK52Aqsovb1l
lWIzhbF+7IexO5RjZh70VBiLrMx9M84gQps8QlzfNQJqk+0nC7fCABM9Du4cET1FsaOtbaX2tywd
7BNiWdm2Ns3hpJiDc1WOxXjoa+FtrBYQ9ZA60YX78pWtRLEeIPKSUWLbrjZtZReCQF0qVyBFx2Me
I5Y4paV17HglXhjg15taUO4UBSh9ra7mKmuFaVWTcmVxQd/CP0duGizPMerL9kJTL25Ie0E9UKSk
IgAw3FsttRyhtwwNlOTo9CLeJKmiX3mxUH0nFsqV4ULjM030o97eti/6R6OAkii20eBiNXR+VMAL
5BgxxvSI8pjYJ9ISe8NN+n1pppdu49eaIuW5aAVT1COlfd6Uo8B3ie0wPSpdhRHNaI+nQR+7YBRF
eYEa/uIwole/NrW6HWXeW5M1uimqZq7021grt1NsxBvG/88oooD59iCucJIcRkt77oK44hohXlwt
SG+CLus06AH2srKCUqmqTZTF9VYfZyx+nDK6GSxQHlbpOLtJMSSgf2UGN4x8gp5q5Z2H1s7TFPU1
OjA8TKo6j343pOULHazvgJ2wupiE88EPnbLWUgP1FY7/4i6V1sdR16LPOW3uPDOvfk+/8OeIUK0A
HklRlQVmnLeHwUs0IIWfYbDSl7u0nNvbtJRolJSO4qNf0Cj+oMdNMBO6lf5oivTaxgnuQgC4Ios+
fwbkHEBaUFXA+61RfrrbqGUp1OzoGTPCjYqKPu5Yj7N5O+tZgulS3npfbdEnHRmfYv5L6CEFFg/u
ffO7Z9YCM3wWAif7DcVktSSB06PzWrvZUargDecIeSvI+8XOYndfaGqduGM1UmgmjIDSwetzjbJo
u6pPK2z4jnWW67dRkTu+Bex8G2vOcBrDxg5c3BDuYztWr8MIn6+3d8Mrm++ZjGUBw3u2uD6f+hFB
wapDQuxYav24c4UaH6tUFdt6qqZ3FkXNC+29OskkiLgSQJovKvarBoc5nOuiz4+9PRos8GwAuzJ3
jT94dkw53outYIYDEAVzLvWgGpHNYVNesj98bdjBQS81DkIgax2Sh3Xr9WgR5kdndMZ3IyCwXYRr
2tHM5Qd+Mnw0FC8P7Ekkgd1hzHPh+njleF2iSrALPJh57yzT8kt82c1NNIX1nB9NmYckjYR7K+w6
OQKeuGTM93KGWcK8/MmUgqIlj3LeVN1D3O9HrzgqTTz51eAMpIc95StanU+6TLJLas0v0kcL/hyQ
NbhEgjE4m6vTC7IZqFnNE8exctxATRFZFIgIQ1mKK18pSwRUCliAqvTybW8Yco80jftA+dH66PTm
pZrsiwVH6EE+kiW3yOQBXF4NdVN2dj4p43jInLzz/AaIyCGnqB6w1Gq0QebiNmEcrqa6Nz9T5m/2
SaL89Xu7jFTokqdEE4LhgK+kn8+B26ZWNVQQxqThjWDC+9y3nCq+RopjvB6d5lJ6fB2dkBrn8iBD
wOXBs2wdKGBkTLBVWtrRM0trY4J+3xh6K318iXS0OPQ8yKLSvnB+LyHPL9EtEJVF8hEQKNEXF8la
Dslswq4C+K7cuFNlHMvRie+VTu2R+JeUZbveOowVJh1FWV5K0L/a8qKDsfCEUfpbHdfjGJEemmDL
aZmlHqvIc/c4BIqrvkI6ukUm0e9ULeZhg3Pf2xO7ysfQZwSZSOCRxVtO0HWyO0VPJO6p5pwEuKhN
1mvhLh3a36xRLq2wqcAB8hzlmbiWdbeEIzqvnIvTOGryEKud4UfdGJ9aoc5Bps3K1du9Wp1Oz+2R
rzB4Hi4A2HVwW4D3GSJrKk6566Qb22qjQzt22IDP+qVy7ytNoUZGTgQuH0C8NcYI/nnSF7lbnHjl
Mk91FTqOXwzolXpN6l56IC5R6/kS9c5aW+1DANKzIgo8KymEGE6QtHBg5WDnlPGrdwTyxj03dPNU
m613QlDM8HFy1i7En6vzeBncJa/A5cLBBK5pdTwOGLZkeewUp6o1i2hTIFgVwNM03rWGeW0qBXKY
b8/m+kD+2eIC5CA3u6QzVm+VqaPLzsQYW9E8XWfWdMJnyvtRSqU5SvzzHlyNKLdOvY+d54RqEFlk
OhDCLfm4+hJ3coVv5mRa+s8TnfcgeidcEednoYyFEFgel6dsthQqv21uB30jTPjXGYC2LmU2Cj3a
64NTBEqYd5GvQTE9ASkWWys2EZc2yBJGtWt/kBUikw7iAMYmLCZte2HgXlsuGnkmdh2bgUk7/9Ru
0CibK2p56nsMLDOItCj/R3bghKZ6kyhEKh34uC+NK8z3okqNbeT2bn9h+lZn+fN4LU9MVNmXlJe6
CpjyJVp2U7s84Zc1g4gYrJ7iuV3vrabP/DDtFN/Rs9+sJ/9sFRa3s0hp8VRardJQKZzeLZilKDOc
W4Crn8pRrwC5TPO2B0kaVGb8vWpU9/3c9vOFffraocBV+b+Nr67sIWxG1CVEeaop5N12CPhtoObZ
x0SvP789xa9tRsIvnc0BQQzJkvMZdmsljKt6Kk9TE5ZfACRnWyeTAzkgLmq/4CW0e7vBl1cVIgAg
7ahpIfHxolrR2mktSfyUpzZp6rs2xuYsTGy5H6buHp3yBDFTd3zqmekLZ/prywisCzU9lccVFZrz
nqrGMAk19cqTgrXMPlGbZGMNkGS1womvVQel/DkCFfJ2b19tFACygzAjtew1eRUFZGogU1Sd4kTO
71LbqW+MCB9Cpy2sXWhG7UNS25e0kdew0ee1y/tikUkEHMa9ed7VKlfDKBtrlk+cm18ndPgP3FzT
VjSpeBSa9QNXVfvWFcrHBgr7CeOOliSybVxiT7/We3Q9ICgQGC01uPPvCEctRcalKU9F7mk7c7Ll
NzX2qEwPefJl9KzwZpJyuDDPzxO5uuOWlBRQTpJEKBGvJhpQgptNE2l+vUW+HT915V0jLXj9bjq+
NyZV7YKoUeevhZlbO4BH8d5JvIkpqaqrMKzqHcXe+IaJu5TneWU40Kom/ctFz0tkHYjXNoVVaRfx
iVoOAkvSnTaO1Rpbp0UVcdLccD9N+bD/zRW4XDKEo2w3kCIvip+hUkdFhgPPSfRxhNEVkGpflRUm
DQQDxW0/SORjrNa+MAsv+kqzhN38A+QRMf9qEurIVCwI4fEp7zTtR46D9BVwleyYl8OnZDnUjHG6
FIuu2gSGAPmX7AmLjdIKUhXny60eRWYMeVPe1Vi7JPs2dAc390HVVlYVUM5zuns17GS+8/Rusn8v
ZUXjS24XhRFwTzB1127r6RwXJKwceVc1c3XNO+4DGS7YS6PQfLRNxguX4urcBgrJ45IiELiPhQtm
rNKTsu5tqzKtDiZzt28l/MjBypB7x+DmAHbRuH97FXkM3S97iuaA4gPEXHg4BPre6jZsK8csPWMw
H1Xs0oJR5wVTpIgA2Ci0EShO43ZQWxzX47y8yapBefd286tL4+/mWVK85JdrarWawBDA5TYS81EY
c7r1+rG/UopWBQ45eZt01J+swbUDKNzt5u2Gl1/8st//aXjVb0NERhdHtfnoplm1EUhfPaS67j69
3cp64f4cXTgxbBTEG9fpxwiTB7OphfmYepnyqe2hMiq8NHeT60SHqsm966I1+gtde7mCmFJ0j8hQ
IH4EyvZ8t7SeyCI1ms3HuauGHXZx9sbuQDRjgWb5hRdewnysb6XnSXzW9UZHg5261pDJEycp7dk2
H5u+lkGp2U2A+xky9EY1baALRTs7bdNdjqjHU4WibaDHavvQoNtyIQW3iq6WD3l2ZjCIKBfbhGXS
f8k9ZcKdtCxJrcfYjsqtJZvkqAt43HNVXVJoeWWQMc6CvwLrCej4WtzKjvIGNNhgPY69vG+cXjsa
kWV9yfsMpJQzNpfIvq+sJAo/pFF5tYJ4XeMWSl144dxK63GCVX0oC+n94AJQNgPCHNvQnDxsAM1L
3IlXdqeBBA30x8XjjbPvfDwxrTPSTJf2I/Z5AEq9tLvyRgnhqOrM0xzCp8iq6tFUx+mSn+P6rl+m
kmw9YeSSVFrQdudNhwPWX7LUrMd6ggKb2w0lXBNN9RDE5G4KVYwrsyjZWg52Q5TK5a4CA+THSNPe
hV1qb+OyVg8iai8B18/nAdwIFz2h1wJZ54XHw+T8u7Q0i2NyNfa3hSjhXZPszPXrMFHbxtuEhgHg
ty+7tP9QyCqyfk+s/7lxmoUVDe4JmskavhYPBtlV3Mu+jbWT7DJcGI4MYrzJbOcS/fn8XvjZFHUK
yKd4Kjpg5s77aaZELK4xut8mYGr73NHa3aDn08GzJdILigOz38tU9b2LA5if4lv6W7cuKVEaB662
JNvAlsCQOm/fyrVRkt5Ov1cjhJGDh7qiei+auLc/Zk2sDaGvoBowXzg6VwmFpVmSiyjTkbXl1kdE
+rxZPWnKqTMb/fssCgWGnBfb2RYhKru5cvK27sUGAJEq3xnQDd17YKBqejuJIha+qYdA3hGQCLdd
yAv6Qth1ft7wRYuvMSrdpLup8KEPdf5hRFxA9uxE/Q5KEnqNmWXaLg3Lrt9Yomg+uWXdX6Lgn5+m
5LHhvkMeJZu/4K5fgCVdBfW+3rHiH6Q7BE7Z4/AeN8LR14oi/vY79+TfTS2ByGJ5QzC7OrjjTrLh
cLL/AVkvMW5ST4J1g97k5k+anjr3Ux9jQchec6wLM74eV1Y6IHpIEiToEOFY6wyQ28ZryhvTyM96
R14nbmnsJ1T9DT9xbOWA5EB5Sen9xbgC60ULiLwH1o+crKup7EPcoAovxjZWcSizK1FnBXXEqS7V
Ktq/PbDnJzgDixjNcnST66Dqx6Y6XzYKZ5ijdE0b+allh4eqLKjr59XgT7WW3A2zY94hmZb5sTMX
h7ebftFNILZLWo5FuyhhrJtu5548IbqQOI2b7nQbeVO4LXiz3OkNRcDfbGuB53sQuWBPgcRZF75F
okhALWVIN2WYfkHusLZ90GLyppiFJy6E6C96hu4R2VKIUaT7+OfqbMy0lKT5nA0xBWNghqCMssIX
ae55/sAldaG1F1PI64faDq5THE0oTK5aU2czmiM9t2NfjUx1oDXUQv3WikOT+kduZQuYF1aCZ03V
yZhM99PbY7sqM7GGGNmfyg1kC6nprjbnQOY2N3ojjH2qILqKmLCRTpt6KNz8WI0evl5tFaWYdqut
+y12Efn3s85TP3Wd6H7P84tvWXx+F21/SoyLE/LqW2Ki5dnxBif2pWMke6nn3XVX1T1T7pQ4Es2X
pBhejD7VRbJZGLdB3OJ8WG0gvZfRSGISskI5dOKRSqrcIS6l+Gaeh1dxVsmHyDaGjUUQcmEDrUMN
9I0XYx52L90mP7pc0b9Es9iaOK1b9DQ9GmnxeSrqR8yXjfdVqVI9dvTpKkNu/sKB8SwD9J+HEZUm
Yi6iPWRESY+C21vdgH2YcAlVhhr7JjG8eKc28Mg37VhMZcCfzSfDjsfqMOaj/tnuiuTBKHRZfrVz
rb8R6DEOvlVl03tLLRPNH51iqm+StDQ/AdqzTpojxvtWxpDWk8galL2AcDl+4TQcbjoVynHQEby1
944eZfLn4+C//hr/O/pe3f/sg/j3//Dnv0hstkkUd6s//vuU/NVWovrR/c/y1/73Pzv/S/++67+3
nWy//+P0tRb/2Mny29cuqcr13zn7FbT095dsvnZfz/6wLbukmx7kdyTevguZd8/N8c3Lf/n/+8N/
fH/+LU9T/f1ff/xVybJbflvEZ/3x94+uvv3rDybrv3797X//6PZrwd/6Pz+i+GuJe8LX9d/5/lV0
//rDMf+J5iDBLRUBZLVJpf7xj+H78hNb/SflZSiyCw0LRNMSfZRV28W06P6Tq5O07zPof8F4iEou
P9C9f7JRudLxMgEISsb7j//3ZWdz9Z+5+0cpi/sqKTvxrz+I/s4j0sW+HggJWxFVHhAlcJ7Pt4Os
IxVBeSXcauWQ3mAW832KI2ODOPKNmcR2kFvDsenS+EjUQnawjz9nZrqIp1qBqk/6VsPa61TZI4L+
AseZHcbLUvoygrMXVOFybku39e6lhaTiFiiOk/hDFw35fZZaot82sWk1Kr+lIZXe+umI8e1flqCg
9s2ykL6YR0natfb0KvpYp13xqe+c/tSZzp+O1ORDXhaq6oMdyEvfjQuEbxCm2kbS9q4a29v0Zhdm
G1WJ3AecvRVb86tRLevTQMk3FP5QtYCEOtCzN56buPMhMYtAgs/aIBEpj7VL5USAvzyCy5eB1Qxj
0CnJvTOP6sYKRe+rSXNbcI77SmNcx6H8MrV2hRSkqaOeNybtES3WG2GVSe7PkeZs8rFKN6Xe2nu7
nFEIA7kWC+jzsUz3eaY2Ytc3XWn5nhrKKlC8EtpfH1rVBzEL1LX0jRAaGfhosbvsTRS31NkobjQb
gFOD7su2LTyAqFFu3xXQcXy10H5IZTqlhRjeRU1xS+JLRLd1MaDLSpzefmhb07dQyTwJfqX0STdk
2hU3PO1OaozfVKYnHFl5XHwXU29aATC4eti1Os4i/hh3sb5ZCrIyiIX1QWlbVwRDFM1AZNVhDkbU
PLEwH9xdJTG0+TBNWvxOekZ3TR3jQ5MMKA/Z0ix2Wq2mO6ma9bXFsN2raX0lm3kDfO2+KmW3nbRG
3+SU3Ta8GXZaL75CRkWNSxPq3uJyIkmUiV2co/kNFKdL/VzzfJQetDvoD9LaZno12H7NkumPQ2fF
95Ebxby3yH8OSHbn03vcSzWAxkl9KyznwFsXVMAwxzsnikxqV3Neh9u4xc8Hc0/eyxIhTT9N3eEU
hvlV22Wd8GOzGuqHvIjn+AjhHGE7UvxDu7PywWk3FiyFNjAV1UdQmncNYjh+AyjOCnThJHuhRFdy
HEJKSn0UJLHog76VvY2A57hlW6eIqKvzO/DAResr4wCNI5dPWjg7wP36KIPirVc8YO0E7IwLWxaN
jzvemL4MS26Y2r4e5khuuhpNitIcG79Npi9U0n+U3Pe1Vh2jukPUMqWC6/1pZ8a4y2qn88PWu3G0
JPxgDtDIKYPUO7WOBm6jEjsW9lGCMn+Ki263r/pRKb7rbKYda3oaYe2m9RjMc3a0rbLcxVlZvjPn
eUp8/M/laR6xefZjjp7sWPXNeA/AMUUcOe3dyTfSsp+DJKqkPxKebcY5FUdFV4tHyN7Ou6hXb2y9
1ks/rJXpKNseqNuQXldGKRq/ary88mNKB2gN2j2c2qFCVXoCNpTvSFqJvYtwP4Qfh/zrfsTv7ava
KLheUpISRTCLEeceMxmto9Rl9qBCkwR8Ldr6FFVVovtCncp7XTay8uuxjpV9R37pzz7SomzntMNY
+LlTORbP3CkwI9PdpUoR/ZjTxeG4nboNBhckz4bMflCmKDb8Rsl/eIOZfso9BCD2fRL3voylVvpK
mw6O74bZuFXKOHkMx/6rN2besSGVshE5UrRNFmeBEhnGEyCB4egovdirQjf2RRK1m1RzB0iNTVJm
W2XCYW3OK089NF79ZUE2HD3spq4RB4gmn4peN/jmmKf7rg6t0TfbxlhcqXKPo69rR19Hi4IBR7Yh
H4avHdCgwBBQqBhYllmSb6uqb/1pHqv+WqlbCSku08rSH+yonX1yD/Oxkk5xmzpm/Sl1xAAb0RP7
TMbtZoiS9gAt98lwhYw3o/XEO3mpRoiIGDwc2/fQ0e/yGnaw0rsHDPLc0o9h0hJofuJ8bY8CAtAN
2M7AVPtMHKKpPjkF2YjGz0mILP5Y6ogATttFobspGnR62xExMF9Y+qazLXkTz057rSjDneXFTeu7
aY6tx2TqSRIUlNvtQ50k9kOmIGNgiKT8DF0mfj9LaC5+o+ufDa95QHUn90ucuPyird+zypEp7J0H
wAI8hDXzAf7+pPpz3JxCz/qeTtk3SM8WQpy8KDdYu6i3OPmhVelF5chBUVRzDZOJ/GQwNEYJd9l8
5Ipyj0mZO5s2MsdTo9bFU1no4NVNt9gaitrc1BqQZdCQiBXNYUtQnyIU+RV/gE2P5HYlNLlBMzf1
u7bkyk0KcRwqr/TJ0kxbKNQFflV9v6nb1kBcEhuE3q9xnMHDYja3hZe2fiiGm0o3cOqtH9EYm7vd
IDAptNltYfixKXmkg3BHF9IvbW8XKuU+R5E4aHQFfYgkyZABSjT5Zdb68qlDo+sq6fTyDvOISglS
ANSTDxWvxaAKxN8c2G35FDpJykTGM6emhzpr9aBo8+inKqIiQRg1Ij0iVJV+nTp0p2EPGkhv4io6
vdPTRCv8JIVU4Ou6/Kt32Lg7kzpuGbhwcz7M0k2ORmmDIacA97HuNaM5dl1ySzWJi2UW4eA7Ioed
7qk3YxKhZjTEN6PrKJ5vxfD10tQqFd8GcfU5I62jBaTyNXdHYrm4tydpmNswV/NTlxV2d61qYhx9
9DFvPPgin50oa/WbUei3Wpul9yKv9uliLJnm5V9lqm6SvjfyIIwxpg/0sume5iRTR5/s0g1ZpAIl
FULEbEttcPbtIo32OCSkJOeRHTHkOFqBGxUon+o5IG2uSrJZY3LTxMZjEupA51kmcbNFJ9W7j1Um
Z5cgpeb5YT7kf0Zal0kfdE6q+xB82y7AbCSsA7cGALFJvIJ+ZLrZZhtYQ0a970ZbSuAtqtkFGJCV
0VPUTc73vOwfwlTtoPcbMMqvzJrIasMMdro/oxlafTBrp45w0BZVu/MK1/mqJ4N6QujUKXyToDS8
jXlKttAz00T6NZDMEe/Lxads0Km6HNI2UWZKtMhD7MbWFs2+N5XhR6o5ZcYBqnxI8HzdTCylgyJU
fQdSjWyb0pW9sRNWZd/1OpsWYRhsAdPoZqoq9yhSYExJ1X9s47jd1ZqObhWHaSwDzWtAkCclLsas
tE2G0BXumxjVKKadSqaqqj+OGIRGwWSro7ahhnUvtPCmrPRpV1dWeB0Wer9TQleJN6Urs3E/11JR
N1FcqEDli7gL8AiYUEIbrSj3m3aer/DiSY5DGusKXn/NoZP6sOMl2Ppakn/PE9P28R3Sb0mXO6dw
6geA91OEq40CZRHGW9n/SSKp3RpzLk5q0aB/YItN6tTpQzwWlmAjUPgHCHxtZWjkMMsE7UZhnibD
iveeVN61o5pEm95JxDGBr7pN0/a9HtlYgs9Z/NccTwc1K0oMkoX44AzlGPt96hp/QusbDtKttB9M
bH2I8tTee4PywJNj9PykTEqXGDz8CHVp3IJo8740jab2u/j/sncmu5Ej2Zp+l96zwMk4bEmny901
uIZQaNgQUoSS82ikGcmnv59nVqMysi6ycBvoRQO9qFoUosIVLtLsnH9cZIEHRwf6mZM7mE9TnhIl
JkaddI0OnnPu6TpSJmqfXVll+lMZNFE5ad28600rxP7OdJWqWlCX1DvGMeyc+iN3qiqezHXMI1ta
/Y+tay2KDFB3CIcpJmnL4VQZs9tRTD0SBbctYq1viNXlpES26W27UJf167YorISOr9aT2kpy1Fo9
b+ExMHoKYVLDIlV1m4sJcmyuvlnepkLM90gnrgIyL9tYa3IJI4pAvew2sDchbnPhzpgXqrZwDmMJ
waZCZ9Hx2g5ue+eO2bDE5cpxFeVe10UpPsNpx59TztPiX6gjpIdlmRj9gFZZZ6F27AjyZNgiJ5zs
9QobZh9PzRD+blxRCOR0ubODxfssVaPua9Q27j7XTHw6yXjH2pWq22LcnkJFMer7WPvM1+4wHjkJ
dNNG4dDPHxv9hNZhJvCnupFb0UVzUxqxORsUIY2iGh5qGjx+Vn5uFxE1Soyha+qKb5MrCgbL2Rd9
0g81F++6rLfN4LryG/cIQsbazMY0Mbr6ySrsujtNWb6pvUcQzcSHkFqxJOk4yZ9DTv/lXuv+HOr+
ynfyBkfuKl89YXV1bMg8eBG24mQvRyIpuSfkeO79rrpO00J8NpSI+ZGiguhNuXU7JTlNgGJfkQcy
7RvJQNWM4z0kPm+xk4cfRc16FDMQP+CeQ9K3etOUyIwjZadmQcGj01YLeRoitZk7Q0OJhCRWijD6
ri+MvcnllUeWye/+ytQVuZzcqlRETVUJXU2AmRdjaPD8/aDLUtPSEHpxZujK3U9sjd77ouTgJhVd
otT69JP7HbGdp9Bmr7JKCEBv1uhSFvfQAJsN+5xg2/mmyPH0eWrKYO9GnO1kEzbNbyPV6vW+C0vr
mQlmHGPpqsuYlFWHVqn2Lm2y7nNZ/WCILKMwXzzKL9mzVN6GN6ZbdfdV2Iv6qoAiYYpzOqQ/pqP2
KWr18lawqYXHEtEjF7/sPfM1DOscoZTVG7d1kXkH5NXp3WgaRYbtreie2yxfi/2aTeqhTq3pcwSe
jPvNSX+T7aD2lbV6kR/mZsvTsjDNQhU559rUuJoWa+gy/tvv88jLs/LOXJxBPwrt1nFmic2J+k2Y
apei3AmSqUjb8nYmc3JgJvUZIodc4rtP54DtKNX0Zu7xQNtDItLJTfczOfYvlHWOj+GWzh4dJro4
OIpD4LULUzM9YRfUkrkeNecuxwM7xqWwb30DeQDtlac6M6srq2eqibxhse9V2OPfXNN1lle5YCqI
4AGr5bYNwdYpOpnMnSXb4qXcpqU5haowqqOkM5mhN1+3XVVvWXZD4gxLkB4XB6BaE3q87raxyJ8C
/O7rbhkgfM+OW6xdNFja00dDmT51CHbXT7f5xpJ2L7MyLHdGWNojRiWn/JG1JDOS+Gyme+ZcrjKp
++ktdNPKiKbZ8K6XMrATJKyMNWNdGg9rXktuKUgsbsL10bsEFs1E5O1S14GwLAv3jug57wgSI+/H
uroEyrRdVBte++pTl3fDCBIcQ/aVJ1Jp8vc6I4ENPiqwIoclnbv0UoHJA6eGLKKBjvajwF70riJL
8kb1lsmY03SJZ7fyRKjzdi5cfg/5UtxNOeR1aFATlXIc7JY2XfM73ynd6WBbkDFPdV+7v+WYIaHX
B1U3h7A0KnpRBj8HqFLKYudqw3HXepnX3gdTsZElUHce7tho8pc2/DQciMmKc3Wo3pVu+ptx4L07
+70hmoMuDNRqkdnOBzcNEuST6Q4U64nauCcC+17KUPw05tR80bXPO2kN35auB8AxxvtW8FeZ9YM2
s0MTwOwEabmeZ+a9p55RGz5L3KZ9cxBBYFCrk32fKu49HLGDaj4ZWilAGB5C2T+OtvXVWOWNPZt+
XJVN0snlw86NArnIdMzS7RFaIYwmWX8Ml2Iy0xcvBt61SInufgw6dN3Nmxjdp8I0zpra2JsuS3Mg
NeR2Xt6dm0VeFKjXOuQhG63tQ3TdG1Y0cxf4hdg3fS8jHAdTlDfix+BV9s+aznAOuhCSY8w+FrtK
ura6McIeiCYER6n9JRZzVkRTKAdAI/vywEx0XrBSR5bE6oTz59D0xTezGQdwGKZOnvYvDXQfWcp+
zMvu+yjZiITcotXrZ7ZzyquzopJUX/fsOQezNDtR8DTVWjyHbb8NSduvMz+C741u9lxtDiqIbbzh
gr5L15E7zlmnKNyWsxhC8rG8R0Cd285qj7r16OwF96gF55bFTgE7tEu36tAPpjxqQ6Ert8u9by7X
hmzvHGb4tCq9aPPgkVEkEw6b32jPaG7bvjSZDLqzqWrmEu9S8eFs+2os5n01FOHRLhd+kqU/M3BJ
ip9VlItWJ80ceIk5Tc/h6t+PVtih3stu8K18MzmfoAaopHkeJvEb3JZzY0FcnbRizQW0Ga6Natju
LG+5Y9ayo873D8FogaNNZlx66VfWuoJ2hu0D/vrNIuwi0XV17AqjuJFddq+WDmOvfaem1X10ajgJ
U6xj1GPMwr3T9UdJsMqBbgAVeT0IlT8HTsTe01/bVO8dET+8hrmx73t+QG7/iMH1RNmSjtPN0LE1
+FdLXd+NlliOXl4+dthYdiyRKQ/fUNx0hpBO4lx+5yTLYglTn1R/upHtsghSbGNGXb31O9Le08iu
l+mIBO9MMOnT1tTASKpfz2Gl1k/pBkcynL/j6HovuvnUYDu8cqr1DJowRAQgP1pM7+ZGscmqUD43
lB44vSUOJYzSTW65dBM1ggwXuc08Z2o7i8XuD9rvr4quURHXEI8Tp3dc24184mN6YgF5PS4L9cEf
rY+hZvpFZK6jqu/9qDUa8+BJi4LC0b5tbT2fAxC1aO6rb6PXPIoyfZsD0j9CbnCmDYABM/2qgWGq
0Lz1GibTtCgmvteCa2gOH2Qwtqcud1umkZoSsppFWib60p6NY0W8Zqu57EFAzlMevDvpcN1Z4p22
A2KY8bZe5qI5rsNMR7D2bxLhYJwV213g41ZfLXmTedX0HuaqwrFeHIfaPZnTEER0h03hmVJCzR5Z
enaaFIObGwdJSao4gPMDlLYCBdkPp7WH+ucYWvpqy6vwpuit7Ul2nRkNfW4/jHngfPO2crtRbWaT
Q22+hKxZSS5qZKmE9+zoRSjzWMtVHzSZDS+UsZpRq1Y/8YvR38/IVR9lmm8np08bXs/F2M8r4L9p
j/7n3ABowJkkqmcsysuem0Ytw1OZWs1+JAwClV1+7WtdHbN2sPZ+WbbR1AO+lcWpq7pvQbM9YJ38
ljHnR8M8+NeK2lpqzTB+M5DaLkmBk3dL3vOImdFLd3lRqEhQQYBgL9dccf43q5qGGJypjdrCtq4H
hpRD0FA8aubXvLheVIHMReiSXkZzK4+VLJpDM2Ubq0u57VTvN4lVEKnaTLe+AzrRVMV5Ls3ndfAO
puz7nQt8do1JffgyoAIP2bxs8MyN3gWje1O0UlDvvRzbcD5qfznJpkmfsn5ebzKiqcedXznHzGOD
TJ1KvpKwCWS4lXdkPx/KvKlunVpPyWir6qagzPyNvLQfbrCJiMRyEg2C6XkjZPsbVJC5y4e+2utg
PC3lQtpLLr+NftPG+WifqJKM+oIaksBp2he78JdombvPzMg+e9nuNNXr+0Ys0y6s9W8VL0lXQbFF
Rt01+8LlpN3YGlknHfANVlL+1spWvEqzzPZ15o6R1tSxshX/LOk08jFM1KN1JThHjoVb/2TB4YI3
aNMdGjqM8tclSGNhrc9ZM7BBZ/Oz5/beGzIBZ8+zxw8fyKyNQ1XdXpIGNuKOfmqxXeWL/54W7cvM
F0pWET/zMNhXy9of3co7LlV6q9LtyzZVHjcD9P5OFw7NnfYyZ0cIsSaWcwiVBGjukjxXdfthoY5U
dG2X7WDX0tPMMfXdMefXchJTEgzBdz8t39hOfnO2+VxdeiwGe7pjLlxj5QgQndmJUfynuzYHseHv
fAq8iYWHBvfbcdw+XJcDaC4HH4lltadR6VY5Ae0xpNTaH3VJ7SiCQGdJ91kw0efVDVhrADKLNmpm
X+7ckf22WCiiiXEDhxe8zT/rfOK3GbAtEPsmbhB3BskyGVcgMH6S5WH3WgeddxvyW/4pzFR+WIZ4
NTeJ0pIMhTXgra5LeaZW2TAgHEVa7OD2wjsmrtY5EAiSklvrQpgnveYriNMqHb8v2Ckf8rLc00Wq
TyprexFtgb89E/G8lpGmenyCkDK8Yo6Xuifx3XBq1Z0VqELGdyy2Jg0it+um8lFtwyKS2Rrncs8m
pfPHxrBFHYsJumYVKjiNHB2/VUD4t+asyy/bm7I5wvNVLM+iqpXJieC3h2Bw5KkaN11Hs6UXUd3y
r/Pzc06AjDiRdmTuG7CtLMqrybkCNaOIqa5ocs3okE2L4H1tmtuKUMyG2CYu0po+xd5eY1z2NfqU
bm+3VbDXBKY5ETa4/s4IxG2TtsaPgmft3iJHjcYvSYPLqvahToGaKeglrvsERZzurcz4yXFz125O
UvuT2Mkgw2CdD8tOdXncpmnpAiCEVVJSQ/NT2Drf8eq4uwUp6CvBMVwCsz4PaYk5u8uIMdxwz/ZO
0zN/84SRiItiOxNQJqMwwJd+yz1zM8obLOyW7bFsOp1mpnCyfVWmtV9FvdrQ20StdCrFy22bsfCr
bT8Di2b73lXpa79V1WdJaJuK4J0XK8rbzktmr44DN/1DufZ/Q8/Qf7VP0/j1NSFo+H9AxYCI4G9U
DNvX+PlRlL+KGPi//CFiECYiBuwEl/QBBMuIJv+3iMF1/4FFTKCeRraF2+Hipf6niMG1/oHVAquz
SYgZjWOXNN1/yhjQN2BRZrK6ZEhQA4Pp6H8gY7jIk/4lrrmEwpN2j0jNprjWsv9NVbvl5MWudDQk
/tYVB2NIjTeAvOY/dML9xYj6+8cQQnEJRXaI3eKK/1Uq0YbKsjaovqQiVe+4wmIlXst26Nmrflkd
96e2NRkvo80ZJdv13iuznr5Zq/rwlnq6BQvMyt3UFgAhouKdqycFwZr+J43xr9qq339M5Gz8HA4y
I9StFwHUnwROBQ5iaVetnQjHlVdLl7cyarYwu56n5SvL6/S2COB3JqQn/0FT95fo939+NIgi9pKL
j+6vss+2tHSxBpWdMNfVj7qW08uEeSspHMjAbfa5Vrsp/WjSjP0vNyeaPHP54s6sVI03Jlat1v8g
8P1vHg3S0EnPwlfF4/bXMKkyx/lkonhP1tEmPmoxzGpPZVnz408vyz+FNX8W0vx3HxMKeJfL83d5
5n/9zgdpTY0rpyXp8mYEAwOCFwLu///gU3hfcDAhXqRi9ddP6bweUDgYlqSotzCu897YB2b6+fcf
8qs+7vffoUdqN040HiH02n8RBKVDpYOwKlYitlPnlqDZdbeqtnu0caFR9ZvSu0qkUPL3H/qrCokP
5QRBhIQtwkRY+28CRNuRF9F1arNw6ve+6or7LbAhLsM2e7e7lgT7tWr2snFoC1Od+P73n/5vv73L
p3OCkHHHWETv46/f67ZxT8khtBOP2GERdv69l6r58e8/5A8/3S/HFKr7i3iX1quL8tT8y/mR9YwD
JDiWydAZ606LXN+WXkaM1ebUgBeM3m9puLJWwebejtrJrja7cTljtnpXz/IrtJfpvTdXeIzBhCGO
LlaZ92xmN61Toa/zStcn6EywzKJSNNPwL/IZktGsBCsdWxY2hyjdZu8tHZRGalGZSCEaKZjmSlUk
SnhAMpB6CsQzM+fneVyLZJwc+1qOon64IKxxmY/eW1V121VZhn5MzWv5mz+4xjcw4HWvZq12K7/m
Na44lJNy8BQROX57W4+lFzskMu4FbWhsyfUXHFX/RUAj68TClAtjtGKLS7sEgXN61yydBGxbSv/a
1HV4cgbEkNGknO3nRujOiRzJ/pTDZjxL3n8ADoNMaxTfXhFlfFNNFPS99TZ7pUYs2L4oH4dUx6bC
n0FffFM2RRfn3oRWzc8uhNwKgNRnNkOvlP0ugOLYh/WqXoiiWC9sdrgzttq9M9kCQKKl2j4yi34+
d5TyktJOpmXcuwWda3ruHglDU6/SqfHYDEUfIbYXYld4yyHw5ixquhqkc+2HI+scmMBEwbzvGhXV
qoKIBSLaytgrlte8o3fNc0b3SvRLdug5xCNuaes4Gh2xp6VHcq0O1HF2Z0gQflBsPeY76tntHuE6
3ShOuOs8Y7qn3ywEAZq8ZDI7dejcytzZqHhSlT6ts/GYzdN6HEwT+Mlf2Wm7/VbI9mamPNhVrNqp
2YC8pr17GA1lA0EiAZ8Wt4hzMgVgJsRhWqvlVFJKmRhDJ9/9eTo4XmrF/cwT1Kc44xFYoPyOZ128
1KyYsjKv58JmHQcvzFxxD2L3WHrlhq286KHssvDeQ6h77AzXPrZdfZ131Z3VliJByKwOxHa8k+Hd
ld2PyalvqFj63mbsMNk6nVKzfRWYWo9BxjdWe3RAWI1QOxt6LELItMYCZXCBJINcnWwUc1KMl5iC
RaK1AoIUWx9101LSXmE/dZgcDghxzEM4h9mucnFFebkRpev0EKwijVzChHdV7pzNoLwrNm3vRtNt
yL5ty6iv4IIjeyzlnZtCI0srPMqgcHZza2+P0ljsYz6o9D4dq0/6FMjoW2d1a+e5StoqW2hbn43o
oirZqZYal6ZZbwGy6gj+jzG5l+ogO+d6HfRhcJc3aZodhQ3tK2nNGVJHcS639sGArHgO0ebc2xQh
vimUdUd2iTNkV3jfNmKNC7qt6Z0Z6Y0Z1U9Betvq+PzYor/3suWqrYqf6bylEQ2G446VUu6UIcYY
duq5s92bTiz1dVrxpYXWuyp6Rb7E+sFOs+6MNmBR7g+WtBTQGHLsAJ2JPT1NSNhYvIg9VIHm1XLd
5gcJMleAI9fZ0JtgWx0F9Vv/YsAkGkEARarzbVfXxsHV/nYnF+OHkTtpXLchMWBO6aznlaGPvIvV
iXmqymg1ebSmKTX2iyc/0xVkvfHyKx3m78gHzl03vgQFWhyPnCdqFyQv6OUQXMXRFrBnlO6UBOWj
Ahn88KqyUhSEnpG4y/pgbfXRGjax7wyikdT6++tU3y9mF8R26QjOA5QSecgBLv0rOU4nPZSfZYlU
zZ+dk8jmzY2a9UMNBg0ELnxUz6+462cEB9kYVXJ9m0P/bmbhTAYdFjtzFGniOq376TWm5OcgC7ww
8+dWlq/kGP0neT6zIlfer3fVpWKWcfeScY4X8y93VU1qNSi03yehYWwrJlPdt3tzUZBjovaNL9Ce
rEZBOxJScAw9RXR2D38KNtXZQ7pfpil/LIqGZyFdHEyrddN1nxqk4yOl8kfsUW62iVaT/jaTc/Vb
5oJCxJZhGNgL6wHf5SDn9X0twvzTKDYziyUt6gxVbZY2+2wWl9LGqfkgFZButaX1xI+W0tb7oq/Z
rHVjWMtu84PmN782qo8ZHAe/TBdMfHC59cPONMuOrT7zCT1VxdJ88sjZ58kwx3tTZPAyNu5/sack
o7jvurkjkTyj8F2l5lzi1CLe5FRIpUW8bjmkRxAQc7mD3qnuEGUFj7C0G10W0lb9ccHc9ZEbmiWc
EP7tQ8/1knHpiGJ7yE0nnRNzAOPcdcRiBLvQ1YMPL6AR3GSMYjKSzSVXknDf7kfa+AOBjsqwcaiO
LYeZm07NOXBL4idBxcQzrrUafag9Vfesxg43ilCSL9MIliDKaju8Mapc4q2xlwXk3nVREMrUpJti
mLCER8TJqEfH6/xmh6bOJWTP9hHpsnfBdTRmDpxKREdzW9gl5cKGNyLDmWxnmU5Uk+owGR3tLXFj
FmAyfd86iP/asnohi98m9HRWYbUjH/QS5GCTABClWQNbgiO1Wa9Dn8y5/Sim9EBxmbBicmd90MTZ
XTzIrCFcSWGbazIZ7ItfDXlWv8aen2Y/hd+qHHlaNqCTU2sX7sD4ii9cPBzvJAeCtfWgP1FQ1y3D
QU6k/AXzM9FLm7pvuLbRUkdTiVbqwH/UO5CM7V0XDTmKyWxzVdx5m9FUN74Yg5SUF7eV1qkOVNsW
cWsuY0o2XdlVOyWXlbbpzC6OpbLV9j0MlHFhJYf0xZBgHuiDMHUliODdU+kN7rhbastZQLXJP4rh
ZFwnmZplfh5bkyO589PlSStyIHY5t0EfDULTzerzHDwMuL1rckizhtCpKp+muBcVYrhtlVbSj5ud
8QVm5oLuyhs50LHUWhAXQdbzdFXjk9cV02tuWcaDh5Lulb8ym+MqL6sfM8vax7DWUIfrIO555GHe
lFGI+bDa/tLtzKxU59UZWjuaN5je2JpHqkN6z/XfsgFnHuqfcKwipX1Ybw7OAnppQlzMLwMNXDHr
hV9XJfUPWQgONyOdUYNJJ9d50ghrtHhelXgsMn/0oI7RGEeFwnK35wj3PbSLWfliQL2D1hbjXLBT
buomQP/7YUgl093i2VxhLkrylXdIGt9pt+GLwJu3qKS2BhVEHTorkOSsI8DRElN19i2yI5fMsNHU
MVrftJXfO9xnOu3iQU/5FjVBKKfIII7mdgzNFT5HTy6KlUwG79ppqZLhXUF9PPmVOndZpceInJRK
XMmpgUl20xkXwFg54etm+mV9jTaI/G40ZS43/OblwHxBh9iums3lyGASfAjgzmdiZG0k71ZNBEqh
6aXcc0yI781aIpRSXdNXV7AhGwfYPDWRPSHhB0pb/Z81nVjJYoz03VIqbdzp1UxftrC2vRMV8Ji8
EYW7mkseEfRpcUvE2NuSzSwLxcJBtPIc6kNrjSH9P9sI3k/+yXpetC1lDNeTPgz+RDLPZCoStlTL
OwMFg98xXsd6NJFZGNuGpb2gp2JpXDvqe9bG3WQRARXJsHCfHKGyPFnhL+43bW3FGfsMBUQVjso7
UD43iAkIKcyIcFM8HmbL/IlI4KJk7kE2voWicL/V2jGKmACIoNjlwYKyVPiDPnvDOn6GaIphBjNv
qCNznbYHtozyNc3ynkJGJZyz66Y0FlqblX16PCLHBpEEjE6AtjgOSTNDpR/KsY3l5bBCvRFYA7D6
OH5H3e1nvIyX1oiFXWuEwNFmibI/15951xsNohvDFTu/t+Uu9NoMHYixhI9ttzlO3HuDzXWEO+1G
1/3wEIRG/qN3jf5JrSwucRq08iPFKnBsqsBFjGQS9xkvrVBTPPIvezOWfLNjfyqHAd1I3T+vdjHl
ibLquohazY9BOKX20SURBSyuLDmlP+xhcb9M28Ok6jiGup+CzvgKhTHXbHyoSHeIH/VV0GXcnG3v
iHcTLdCUDIg2XhpOfsys5qC6BI8HKuo2SLfuprFG732bs/5x1lMxRjU14uwJazAAXCMcJi3TDzf0
s6vF1eS3Bei8tpgc6zXlHNMOQd9XMG7Vc83SoCHKlj47+oBjZ6xf5cNo5gP3ACJN9EutCV3TV7OF
uNCaEWBmjC/bsXJV/eFkctln2ix4A7KAi4n6DzTYfpE/Q5lkjFYercAJZ0hX8444VnMkmBd3RUV4
Rh9XWwCXsfXARxHIypYMa66/2YUBMk4IZ/eIPOzyYF12GezW35A16sfJmx0KXYOmuddTqJk3uFj9
iE4YvCDaY23aFUVdf+aKXrq4w9JOq7oc5fcKg8bZKUvXiUefqDJo1lwVURHqS4Yt5T0P9lj5MqqW
C70dorFgh8lSzMbVkq+fvaKyhH/bVr1MamKXWfyJG90wlIv1Wal6uGoRU+TfvKZG3zaX+ZvRwPlH
WWmo68afa3GtzWC4qwArHselxTZs2ylyYOIn5jyuZ7dO941CpBdPS90NMV6p4InrApVTFWTSiQ0f
EGxfeHpCSGvMMvJNP00jy+7Lj2XRaDNbPBPBC4tRIXdpsGzbs0wduz2KQmYnX1vpG0XVZUWSfpAt
cc4FuSaglQheSgFtOs/l5L0EwewGmt9OS0NwUKo1okBbA0Es/ij3k2WnRNe73NQNfOQD6fBVkPgM
EHMEDTF1O3uYFI80Q9yVo8LBSIpuHd6QbhbhfiWJIbzttdwMFCekg0SwPRd5Uerbt5L4K7HDxkTC
f0PEcb13+B+uqEtzHVplIYsRYKbsBYXOvyjm4yLUDS7bqMtzWFCPeQ4psDGi6wylW3+h3+YAsStU
pJfpBa16Bk9ydrHQzBHCz/GfJMYvnsw/w5G/9+b8dXx3fJJVTZyCNua+XxEtPM8LZs8MlaIr2m+2
m4WI4EVBXqKPvY1UD9f61ovGuilxkWEPmsZkbvp5QGWueF3qUAbHgdygIy3QtDgKOCfkANKkh7o0
FutnWQTL7nd87P8TL/+LL/9viJex+WqLjz/bTfnzf7AurvcPQk+wDJNH7GH6v3Arf1hHXecfrgtm
RNUbidBkHrCf/Yt1cQjWgqAgUlmQTA9V8y/WhSWCACNU+Dyq+Ef/J6yLZZr8VX/eEk3QWgugxaWg
A2MA5NCvjxlq+2klbaFMUJwUAGd9vmOdVEm/5X4MzprhHHJgSAp/ekY8F1zZjfcOkbQri+o2Nyoy
qPzvXLtH3DovzuqdZE6TD2rGiqLLCblM1w8HrWngXZ3F3S9uGo1Z23yvUPheYy9DGIEzi/Cl2BnJ
Y7LCon53mnACpZN7v94eUq9Pd3br2Cd4GPwq2QdJRjAjI3cEUSgXSVWJZmr5zAiyi1wGwti4XM4I
ip+GQB2KklLPbZbf6a3OYrfHLjiI0r7PR0tyVWyP0ySuMnid28Jtg0evbOYHXW5lbA5TnSDctSh1
HBgbYTdkanTnuXuSKfVB+GIdbvgHG9dV1A4lZ9a8qGhJWeoQexzRBnckkbBAtaMXPkuzP9M7L3BI
VHf97Exok7J+T9Fs/SkVNdOos48kbWCoa2YZW23K2GAUR12ub5iTRGw5AJ9bs9womwt0thCvWlW4
rws9XaF7KBlBs/l6rELKcYJn6dJl5jcTSET5TAzReGgcZT3YcvaS0EHwrFCl0w+EyuatU6uKxoWr
F7VURHqPvzNBE6fNf+kN+UVJjUJ6HtokKVDCPfQIO1A+Icu9EhrrVsPVauXbe3pxgTQ1bPdFdxu1
Yn6yi5bZoZVZFy3d+OybiOCFgYAx8Cfz1fCcCYmg+RwGIG/53Upoi1fJ17bnVvMYci3MB6OX3XiT
7GMXjW6UcYtGJVls04qhxNXFEKE8m74zbId3EkRij+zrHUBSf7qdLQ+tUT+r0X80EDBusSi3+6ZE
gd6RUnFBktB0I2q5XBw3NpvfjgwNvkeEi9OW+je0CeKUshmZsta4t9Lyqw3rq2pdmGIa7+R0bNQB
axEWj+ouNXEYYZzAzjB/lub3biy/j0GFKQt352dOSEKUFtUULaP2InfQ6dm+xGI2ZmPsK0PLg7/k
6rsCXj/hK1+TgUdyT5rmI2IJIx4C+l6ctsnpn8eXOJiViGdPp19FzRNTpMszWUFOUpSjc+cAxsew
F1B1qHZ3QbvZh0yPedK76fp40UgTgd4wbYHvWTF1USjwwKuvw2EZfjBSVLfKwj25FXgCVRmr9EgC
TXhbS6/gJa2fN0IoYs6vuMZwmRN49IDFuycsNlji2jXrZ18hnM87i4fTKsuYvCQeFII4WidrWOzn
RzUGA8nEWUvb0dA8CHv9DClpvQ3crjmB4eJDscoCR8Q09LGoJ8C90fsv9s5kOXJl2a5fhGtoA8A0
gezZF/sJrFhFogcCTaCJr9dCPZlM9gaSaa7pPecekplAhPv2vZdrfKj4FqrYbPzuNve6dVcn9vCi
chcnWWpnF9gkzVvJrsMHdhpQdq4MOgiOynVXDJ76gzRVn/BMySbqC6+6JeSoHzkxizi3Ruwl1KLF
i2Uk1n3ZdP4U1/9K3Fore3tgxPJEb73cj42Yr+SBmyf/X32MNYRauQw7Uik5/UqkEpH1u6VQ+jhp
29ujBs2YVrclOAMU4U9K//yiJBXGrkQSZqF8qtE7mr62eTN753dOtPmt92XlHDB/tvuB3YF7ay3o
y0gknGyj5Kl3g6U+D2LBd9S0Zri3liF7rVmEGuOesXaTaRo3QPCx3zsJH31e5N5tEXTzw4Kq8Wdw
cO3m1aLO2svHr6JrkdKbMZkPq2rCMwkMThijK79c5VvR6Pd4ThdDYdTfkiUY8wUttFNnB+1hyUet
EtMreLuUpDzu1yjVZPZ9V/s7p9Yu2fDW4tectY4dp7euvUJqw3Fnn80uWx4dvYinpTP7q5t583cX
okntQh8pYe2h1ZhhQ7g7l8Z5/tdb+SNJG9479lSgvf5dh6w7mUwrbnoHE3xtzTYZbaQGIyu6a2MZ
OFA5iu9szwje8UJXe6MZZ4CsTZqiNHs0dkZRs26uqpPfHRqLjTpUTZ/FTI1v2+l46kpreER5m/GQ
TdUx4YiL7C5NI+Z28sCWjurF5L++V9pSZ+Gx8UjLMjmU3KuId/86zNWiPVjr0fsmfWndKJLUn+O/
nrS28jyuK697Maj5I4Z+yOvoefzHw12WkeUxZSNuRuTJ22Qw0MnrcMULLRo7OK84R6MQCX6X2eQS
vGzEy0aDiPSOE4npDjMfVNksVihaZHv1cNOWCCHsFxVXk2Vnb0GGhpl6ZvmYJ+nvMcmsQ7pOoA8q
ou44gpvDogo3HqRh4QVr/XfCysPXauTFc+pA9neUbV/BYPBfR/Ysd7Cw5EEJT54zS6W8+9jLTp3p
yQOWxurBSBUkAT3Nd6AYXjyoB6QbPChPfoKdUbj1IyWRH4/FPB8X3x3jtua0q+TU3ZSKoUlSgmDI
oDOdINrQjNWBcQqybZFH2TqfK4mtCHYBCRFnDA6OQZI1SNcfeC31jbIxZzp9+Ggs9fTiGcDaoJIf
FmfeW+34kRhc23INM76MQzI1yxml+AxV51eaO3uksoyMjIktOvjqiRuhwsRl4seko7/axb8sAE9x
Q1exOw42mq4V4wtuo7AuMNuxwmVXdzaMiR5GH8roEVrbO/mvZdeKKYG33UaBp96HzYnuLiqGmcuc
UdrV9zTo8qmxk+J1XHDsK7qx90T4fGBGc1+vguR6YTm3bCk2MUW4+VuwTOHTis0QizE6ZSvmMIIC
ssFnCvNCDfHkImWVM/VW7rHffmn2lm9MaAf+fe1mh7oPIubNZlzO5OTbTBwqYTyJuk92S+c+ZYb7
sZrG+M4S3I+aPuLGYzx6wo5ykurkJHYceMPBxVZ3rlhmJ1mLFTXrXB1GIk4BSvuZWMiP0dVxRqMV
dQ3uMYDrDpHrhFj90ETCLU7uOGEVEMyXWhcjp+i8fB/U3TOWB3nyDZ8iokz2JeAdMhxkt9fuO+C9
xbPxtNS/lD+fAld8kPHcM7C8w54P6YKNaD5jkLrzjir8u7TrU9+DUGc2Q0fHoR9PBEO6fr7LAnmn
KLpUThp7NqeHgZu0LKbqkKIncbcex44MgeMse6FsP85hYV7ZPHwoTVJB4ChfkM3QPPz1xxzQXyZR
0WdO7hKzrJiJPyzu2ENnBetyDCaxb6iiLwhpMbyJny61+YfzL9aF0IP7tuzuIKUdpLf8EHV/UfDg
Y8LJmtoILTlN/3lhb4RXJySNpYyaaVAnW4ieFtZmkVyOBYO7z3g3Rys/uikTY7y1R80mEBZ3xDpc
nZ2blvpkmNp7CnL/Kgc1EypLHlsbu+dudEzzOM7eulMuOeDcau9TL2guHkubdo0kOJiv7rXrUa/r
jAM9yNAW5theA6vdW131rI2WAUPCaqHVxi3VCkXxlqU3lQ9oBNnzGJr5z7iUdOv2JM4M0pG6K6Zw
pFCJxS7WzNUh9FsasvU7ZABzC2kEPo2mD3FEcA2NIjiNYepfvYk9IxgljPaNfRyMpJd6PqP346hw
J429XznntmdhZd83RsSzm7yYCTCWqQr9e0UQPCqCsr309prFob2gKuREPmTnGMxpW5c9lyQYuza7
980Wj3I12g8WScFbxw/hJinVPSWNl727XG8HezT1lUGWZtwvgprog8md1izrM0iEjsVjE1AEGZLp
RMnX6Ik+e6+cxKWQJgnlznhVh7V0I7enGB0sombk04vpeyZwvAXMCb51+qHTHXNLVBnrrg0JyflS
FhfmTBYYjSSJZAe0f5xN+w16QHmDK714aKixYqsZxztJtGY/GvjuJQt1H/228He2UxnvHAHBpypL
74oDOo1C31XXYOTjmW1HReta/k4cSmBRb1ERvzNOaTeXO2/8W6d4Z0WiIiWt10A2xyIDbm8fV52/
tbm4BPonwVaFNe/HNvMZSz5RTGXjmVf1Tc/UyC7S28TmIC6JzxZtcgxIrpZG8DzW0zfV9nBurcza
+e780btJfuiL8T4rH1ZLnyxBPTW167HuNrecs5ZF3CfFdOxnOCFJoINzEjJYG3ru1WlG4BeqpvzX
U2SP3QNGvpFdDqGu9qJP59Pm1nhnkzhj35rFZOzrwgeyeA99DkyHPZZcy8B1yJO3xvOUVEXCxSDS
vyZkhL0aRgJ/YmpbqvBS0sHU/t7JdfWYq0zc58b07OGGcHa94Vjurred7kPZoGd29bjIKKm67osJ
zrAPG7PG8DJ074MRAg1gx3pzlMOSH6tB9XvitvO3XRv0z41MeA7WebjBg0L2SnrJrSGL5UC2un2V
rEG6sbv2pTSL8Rci1hJ3Fur+rkmX4YY7kcsCG/BFgXfMibU4BXGnJKQxX11/RXbEq4R+6Zq/80GZ
Fmc14ezOkkA4ArM9iG4OfpbAxcqmXNIDPWZtNi/VA0u8GCh6siwgk1f9TZMjQS2eVEc4T83ZH7P2
1aC/3VlF6/9aZDIiD07TqZzG6TiG+JCLPElOHaiML9An6TVtzP7JBrPFoIYlLQilWX+ZvLo6is2A
Y21WnHIz5XSzeCdndCTXyMdmOsSQPIT6zf4Q7FllPr9PrWgRgFuNarYZf5x+MwHNFmaNcnMG6X8m
IVRc5y7bnEM4JVdO5nJ6GzgpDkaPwwicbXJI/tmOWKI3IaciXBojxWQl8+Cmpf6iY59lH/lZ9QbR
atreUOvDIBBZ47xmVMH6ByxP/X/ZnzYnFDAseVk3d1QW1OZfP8EHsTNH8ln25qOqtYelCiXZuJs2
nxXmU3fdY8xKLvVS3YrVl99Ec77dzaGlt2xn+c+1tfm38s3JxTSk2EPHwd6l2VYd55vnC56V8cxs
p/jJN0eY6af6yE5h74OJNJeBMVaPDZvZrrY55Hu1+cqKfxYz9c9ulm3OM75uTGjJ5kcL/1nTws2l
Vv8zrAVMkB/FPxtbiKEN5QhrGxQA9KbN71Zuzjfw194JmCLewX/GuPafSY4PavzMbPldmsp+6DZD
neuG3W24meyWzW5X/HPeNfi2eBCw48EoXuNwXX/bqf6YvOSBCRKHpdFex4qdqqQfdv9f9ETcgZln
/x9Vz9v1d1P/7v931XP7P/yX7GmZ1n+2dT9oigS+YXPix/wv2TO0/wOnDh0e1qvpAmHFR/o/ZU87
+A91D/LmtlPgnxH9f8me4X9C1ot5G4PPYpTFGuP/J9lzc4P+b9p6gEMVYjjbSXzwryCE/xs5NPNU
47tuK07QKxwdU63lvPZZbPv/t0VMYED/mzU14Ids5lSwqL5nQiv9b5ZfnOghjvSGPBGdyXQz2NrW
B8OeKBZr3df3eNIc66AqG/EUq/OY7ivDWPo4yDQ5XTs33chPwX5TC0v7ac38/s3FWrBGRTJ5f8zZ
7d+XdZboMlhEUSL7DR2UNXIYdv0E0/KAV7p2kO3cKo/1pDAR+G7mq8iGZDMBIJF9c1Sr7WHVLKGe
xR1pfIyLPqInmRPmvs4ytVsi2LWOdTuhEXSrW5INGXEiLElpN6cqrTWtZtMiHbLTsKUMK6vkxuWX
+V1nDsqi0Uv8bu28Gt/8xhCtbPZW/KrGZv7OASIIGnpJQ5tVY3Lkp1o3S4XrAb+Ai+A7VuypXEtR
40ryiNwMes0UxSumTFoU3D+bf8KcCbj7NbuiXOX+ocUN0U09Ze5Kd7YZWJqOFlQbqXffL3JL+CHO
+7ua7xyCu5TpB9DEDTJlGy4KAoB0dkODHmqjomumN5knHR2xnYlnZpqwtarAJcRP19wj7drDq72W
3U+2VD0IWu3gk6dTIDffmh6/UuZamtDrBMijwV2nd76/eLhDTLl8GcpfceY4iWPtWmjTVTyrur1v
85k93Zbfg/9xJ+BCu6rujSayhVVeKStKeho2760RVKz6b+e4uIHy3tfcFsEg3wWd6bPXdsqhmAq6
NBJBUdyydiFP7yefhBTpsQReYJCa3l8cCsiqa+Grr6HvzHfPlN3DukLyxfwjlywaqqFTB6NY1I9P
aMHCiDSHWPmGNT9jMhrmS4Ds5Z3XxDGWb6+ztlgk/u+fZSqsc5WLVp4G26qMaPT8kcZ9ttdvPa/V
tMPMWEIwHJftCpt6cU2cSbdUxMVm+V9C8Mv8mYzmmSXSrOTTEkgUbqpDoPbCPK/sOvszcPWDerIS
trbWSZiFhzEbhjFq8b6CqkphgEcu6eBpx2oY575LLfYvSsNUTyJQxfvYF3Z9AWtRvAlyqsE+mUgn
7rx6CBjSS+JpO5nVoBAJpfNzbYuWLloTsGdHm7JIPFDtlSTJZ1mwQNSzlLzVPu7nk5di8WjcDjt2
PgYehW0ul6d16GS7w2FeMrgWdQNdLBC8bGHl//EL07b2/uTw4irTCPgrKxOxem6nAFvhgos1kgWT
pl0/gNviZwL+2hes9M7j0annL2eqGBgs9OY7ZPCMaN/aw2Zg3jur3ZzPuc8A0zb/to6d3foBeIG1
qhc3FlXLkAa5TE5xq1Lh7aseBxEgSwtbKMfAaNwZYlB3IvPpBXRgTjJmEIIqOwuXY0NCS5+iWjfJ
0Xac9SPt29WHHeMn/6CJ+GqqEOmb5eDtZzJsCTImmxV5ZBN7uJbBGzFz/DWNj96JK9GzblI8pReJ
lvMc1u4YxE6T5Bq/emeAwGg842Wcy3lrgwsiv2gWQbpbRj3dmcGCzLeO9vB3WEIpzyvHG06G0tTv
SVkyyPVXyEVxuMzGC/tjluQYZplEERd2n1GNURYeODlZvd7zRC6xyKvpjR/LZ0rH2soY2Ft2VHyZ
64FxSV5Fra1w9AXAIh9TjhvjZcpapupb7hKVETJIvQ/ARtwzYi501LMxB1RnXTMbzyjxHj3scx3D
KY2KgcnJpbJOcpLoMARx8foNhSde2AniuicUyVNzxT8aY03KXwKAfPgKBjl+wVmpW/RCQ4DY6weA
ibjKh5YF3pgts8yXXxBgeK5HgfNtn9WtxfyhG0xYJnPIVECNA9dMWkir2uL7HNKZPXmfukwSaz86
qrit/YV3kKU5xbGYpWseunwKq7MthZwiP7D0n2Aa2odmrfGd4u01Ks5kLGPxxJmmD4GDi/OQE/0W
h6KfGFXhUMmGc8neXxyN6QZ9HDob25YDvOOxEGDMTrU9L2+udntwEsR2PnxmgXZc4NGlcDZ5FlC4
Fw5uiMke3RSVByR+OryZEQQ7/GI+0/opEBDW45pj196R38BDIlOLNsdevOyzXMLhPa8bvEBjJjxS
2+0y3aeo7QkZiMT+rfOUXrEKvBH61cjKODgp2fTjev4AwyxYPNIHo6oRf93KueS438Nrw3eHd38B
FrX38IvejK1TWLx7KQMjgZMqZxRUuf5BeN5mhWnTau/jA5O4iS2cXIEKXBap6sG1D4kW0o+EIbGy
JZCx/HiAUzPvdFFXv5ISUulegMl2Np3C05cZ7kkSMbcwn1qjpCcRbcolB5CwvFkkJ2cMmw3XEJaN
pIhcjn1rp5lrPDptaGOWcuf6I0V9/d02nT1dmzlFVJplFyjqJLZN7WmOOdYMSDMRL4+JONe2xavJ
9hEYqvjo6OjQ24x7F0PgeqH1b3z09SRDdEwT4ytdmjGLxzmpAziUg4RZyDoBtedq6LeUF4ZzDuhy
ryFm3ntURuaZuDU+ssrOe4GioOBTsJE8+REid2wMNno+uWUf8v1VqvtF3CadyDgNBB06I6TgwbDv
0crP+H+Oup0nBAKdMqT29UzgwBlstSIXrRW3DKXcfkjtYLp2oxV8TeSQuZeRDo7F4NSXpHF9IsBl
fl1R8ozIAviEqtDp9dto7PWlLTmOzVZ+idG9ZkZ/ix6MeDYJ5hvR2gb9R1NL42MYLVgNMADyoYd7
SJclvSI7l4AuI5X3h4Zp+cFtN9RysxyDsA/Rg6szZrLxokTewbxXmn/K6iLz2xPMu1HYfAxe9j/5
OW39XdliSIhtJy1/NBCVSKErxDMLAEFVVUZcNQmEfKU1DlsmyvzpjqG8GwvoUnXK+pZLWeDaMyLN
HDjisBdskvNP7Nd5KCcMPuCe/D2LGZzY6ep7Q/pmZKUjqX3hPNSmNxj8hpRAO4WvEAJkkJEE7h0W
IGVsr6z9UYTMMLL2XLOKftdggkioH23x5GqrfJU+KgbFSm9HlsCjDXgD5RQLw05Pht4vxYbmgbYQ
2WFufUE79qJCysXZI1vI08roAUHGFx9B3XCoG/ukdrkobMJ3u5Z+l4eLiIjoLD6exj2sukNlm33I
b86SZbil7LfagPo6kJsAcqLN5H0GQ7lffP8MAGhaTjWUs2JXeqb7DWWmvusQ+U8W3i0/gg+yfbXc
tzGExeTWn8s+chQS/JC7zMES8Ji3mpCAhg0Dx0ekafg5knnpfAMi8cSF2if5XZdgzyaAkNx57HaO
zHo84sAnrlWYLkLdVKqTAkF4LIkYwbUz+JDyUR/8QTaPuhyNU5sCEu6ZudT6M8Ro+KtTaXlV7Cvg
4cdKkOfdE7Qqp6cSLKcPDKcl+wp8hs4A18iINN2p8yU/S3q6fWtdzYtWdnHbNaAE5FDbr0OvR5ua
SI23ZNaMW/IG5bOjnRucrJp/0a8vShGP4AxFC1bdazJXZwUv4VHT7YWHvhHteTUL4yjdMl6SVMeq
NfrYGY0lIsq2J9B1N7oND5SmNlkmDl5HDyhqqBYIwN5PoRjJ9ESfnubB+qSAh4RkWvZ6ojeZjoOR
MP9NGz56aCEjJtjJxOLvq5fFrKtHGbZUd6UMD+xtSE6jwSGgrE7+eCPEbbcnu96ayRQPxMEYMdaU
EBjFOU27gMxLO2FgS+t07xiAeziCyyjxm6zY0R7Mp7bu9hgLmRUNnC+p4W8YwyMaO0PinmLUHKjc
C52jozUcD4RcoV17MKEyfR+oXEZZ6btXbMJPedg/WkWAs2J0XCzWaL1irY3jlFhHDu43J8wvTdr/
HaD3avhTpNIauc/JhR6NqTi4q6oua7Y+E2J+XXpjuFoEKnamWPdwmT7Czj63Dhgo1/6CDCOA35UG
/nKTl9LpLJqCQKCGS59CpfN+nHkOopVBPy5vdKuRJ/CWYWC1D9x5PtiJSJ4IxdF8+CRLEmltyJIA
pE/rzwsINixFFVc6AqyhmhuqO/ssxdoc5qq1dvZcHia3fq0rOZ8nkcFgVqsZdZpMYd+Pt9YwMSZK
Nc7JEWfUDv6Ae8wnwgrkW77YBf6Ww4wFEV729xxJn5k/PQtljUuUZsWA9pM3Dh4dL0lv4c9ifmEu
cqkpRyEWVJIYiKtRvubnril/Kek/jLn12PSMAUzalGGvujq5y33xgBXDOIw2M2OQyXzepsNSJG/t
vT3o1PDoh83nUA9X3xz4rEterzA335wB18liJzryF7e6GtY8fiKE/M39sD8qFzmYlh19Nc1veHeS
HXPpj8BAWg+nh1ZAX0yHEUc7N5kHoL8Cz9zbWAbgY2zN2JS+IdLrX66fvofbNFF2iXMK7GI+5JYR
/lYwYOodkQ5l73z8pecKYPnWH4AXUqXw+bua8a0ewhuiibTATnBwp/Kb6JOdoV32Qyxa46ykCzDT
7phqBg8UfGnc+H3US4auvj/SeFnMu3MPboXj3ooQr0uSu+dKtsbFM61vokjFLi/5n7xamGiWAVZk
1b5rsLoFJgaogFDMEuvDtjL/BVLapZvb8+L4Yl8pY6F2oE5ir9oyHmAIh1gJEmb55siygIlNAF5T
YfNOxHHs+coB8xznTLB4c8ZKgA9Aiiuck49kWaab1Bd/xo1RYs5/2fCyXjs53gc2gwJGiGEIQdpi
d4kubjvWK0VCLQf6hUPvBieL1EGU26V/A3wtv7NT58h+M/jfmswS1KPgnnobM61PacuW5ne74Y8S
c9XvgxykfmlWT6ufulxFpfvuUJxR7FWnZDWfwa896pXpU2/wSbadjWjZd27UDlNs2cVPqueb0pLs
yDZxDHOVYdTz5pV2PF1OOUtUd1Xe0+wJdzlZTq3iwcV6E9hyvsFh5sSNtt7WUWV76jWL+tVImJeE
dTWcGKtAjW1xw4VhOH/aQBGiQSiI7Sn9jteq6Zw5xZBEU59qyO90LXGoO0BRldnc1NlcvxcyTT/T
bFqBfQ3lB0+TeleD34G5zx9AUEWqGbCipXV4p0l0TK4EqzukeuIQ1/0dTt535lD1dFjHtoDP3VNW
Y6sxH6ts+kvuM65DU+9gB4EsSijyBUSTzmGjqjN+4UVhlbJl3EqGWjEI5PZdZt6jmp3ylQf4hiEm
2jZIwBspFhZahKV+z+GMfdva4ZFA9HdREx7hXO3CYeVowl3E4J68dXYoFsf8LpVwz3OF/8Ee71n8
FjPTxuiurOBDk286+baNZ6/AvJH43QGm0/gesgTGo4sQ3aUN5QdE0yNbgYtr1043ExyJUqe/xqLg
z0/g3SrJ1inRH+GkfyV987BM+gYT2ZvbWO0DYFXvXSybh8Os36yqe3ZMhmNLp3Eq0IMw6chvPRDH
0HWY7QKK3tW5+gZEPl4M9BbLIOwr5GW23PfSGI+T7XpHz1mRSdohqiyPp3VosRYNzOFY2lrezyow
XkKd3Rl1jXsMiQlDTO8dOnIjGPfHYAWvBWOtwQa28JAArbUNbFseET/Loc/IWE1OECD5oOYud2OW
PzqbNcRW2ZtpsYvWbc0AiHt522Eg6QN1MizyHHSqEq8ZpMasGO8SNX/WnfGNSguRcSD+FMyUa02S
ETZi9Q8fWJBzy03NV5p13UGo8hYQLmRMgxX25Ft59mZ8Guy96J+HYJ5bCPFgc3M6KTKAwU85t5EO
myGBjJ5nF8+vM17Ned21qDNIeJjX1lB2N/Shv7k2fcbmxif3XRN5Az+av8a1b0x+NlNd6e9by7wf
YePukmaqd8gPubPTElEnSMK7JuzWo6f0VYe1RZeOk5tX/hQ2bXtIMns7Dvo0u85CcKsZbLzv85gC
67n08yqEq+9P6RVLqn5KK+eMty7DZarCPPKc5dtn+nZgB14RByK8S3rYaqM7En9dWC0xJmCve+nH
ljdFZd2eas2npqGxPKHuNcepwU7gkwzaEaJ9mG3lsJSkB/XYb2Nd33B9mMqEtDgYgGsXbmkf/JaG
SbJzkF+/0fusdfY1MY54shLvWWoOqIVcVuSGsJDJVeo4yFMzjAa8ObemBF3uTb9wq8DGXo4tGPvW
Ees3htQyGuB/1mxMRH5Lkbp3fc2OFv4ofn0PfRmPLzsdOBAw96QeFdaM0hXPyOvIgc2K/DVNbfG5
duwrYIuK5rpaeM6Kue9OhiI8ipEz27kYYGP8SCybgU11EU56kSl+OdyhP2azni0b0VC5xzUc3wZk
uluvTI0XPTNgnvvXyZ3+tGa7DxNO0q1t5FSCJEgEy8KREPCd7PWQPPde8GSbTlAeEqtbEPYmrGZu
SJwsk+pzChiphkaJBrFA+DuqNLwSoKZVGl30j2RjFgu2tRH6oTcxjSQiV8egzhYsjgj0tW3mn7Zk
Z3cbVJHbLutZETsjVj1+N5YcomUunwnJHGE9vmnCt8tk6d08yhMxQP17tSmn6mK7t63yUW0xDGOV
+hKY/gtAwXNPwrkE4LsjLWxHuJ/juUSsNLLORCvOm2eMnE1UUQ+60kWZL985HNDrUuudb3Ld277F
5hqMoCuN5uLgriNMhbwdzC4SQHG0x+GKW5RtN0VB7HZ00KcwoppRgC2MxqzR19DOnEupagqApv+B
fYUDDGTQe5X+O/TSqYdZhxe4XPNPujRzT+Zqwoay3tTz8I5RjwHglBHuqLIAorKcbxtulX6efeiE
4RX7HOhTaWFexIBN2SnuNbLBr7Zfr8rzrbshCZjsV5a6B9n6y+kYSwcdw/wc23WquMsbuLkmZ2rW
iQdkwvscXNouz5fmuK2Gf01880cV7HrwSCyu5v3K9jp2asjXroWMxQFsR55Sb44MC1rN+s0PJv/M
CmQCSsQ9GVGwQqCHMTKH5TvwT5p8OiaiRSTbUxiwgq/DCdv5xZ8kUhXjt50uRQMyYzit3A+E5Wy6
bJsQMUP+J2j3wzONREcmTFsnK12HQ985jziSgmug5u7el9ZFdUX1Untu+3foHWzNdl10zPnLQx52
Lb0hIcgwE7+5npu4KTByRWa71odW4uJhdcO9S3yMTIrpACXiFKxlC0uuYlPdiIrudfdGQkF1sMvw
b2BWE12qcfKWIL2bzd5CNg3Dfc38BPc46JPQ0i02Rm3tO4s5RWKk1l6P7Xjxi6U7Ik4Cz6vn/azJ
qrOiL4/DYP67snDvRiwQgpA00wxW3PhZy05CJQ0DQsmjmo7lkExHZAJ8AGuCW7j6dkT1ij3tFIb9
17LhDzoxDK/dbPpsZAnoYnAv2JiA3CEAx94kjrnPOjDJxuaAjXgg2W+YjeX6RgsBHYFN98D4UmpN
z1gMjRPKCPDeCsifKJH0elzpX6tpOuAfMEQtLRuWZtWtv2ZFuDayPM+9IrAgzYWVbN5dQc+dSLP7
o1l5wMwd7jabO1oTPyLl30xrBeNWz+eeZpenaJVs6jD1VumXjO2w885P3H8qknNfHtmi8asNmjAq
muz3WjqwRKFLs2kJluAMmpRRUR7htN8LfOGYozvAGx2mTepazI4E+HOes0bfuNya8TpQbPZeX/3Y
OngvLMuBwOxAklP6L8hnXqvFiZyMvJ8WY/2M5xiuK+6BU1b41j7Vw3hxM1gcE2C6v8RHvGOfIfPh
4B6fUqnHWDfNfLe4BrmRJYAPMNag5YiKEy9Pmzfwo9Fg5V9hGvRxj+cgtaw9Rm9GuIsh7ryit06d
4qGdjKQ5WyTAdhar0r392lgDCqvIvMMEofWXLAf3w+oJeM3577VJH0tlhcDGe5Z1DempNxOy8IxI
ry4a2XXx8x8iZCqWyfyH9R1fps3zCk/ml4PNLZb+Uj+nQ5J+Jlb2zHjwHpfkY1VUAkLxqghM63Hv
Fd0rQ0K+SEMDRXHuJ/b1ROnUkWJUif3WNs4bwtsQo2/+0ZrEbKiHoyD7We3yLvidFSALcXLwC9aS
wdmyQQ2WlfsRjjTCmihvrZmpH4kMVJxOfYpm6faOZX/VpaW+TWxfXaRwWp+b2fod5EnJy9tSTOQr
/zoofiEaWqcwu0nZqHEZ6gLzlsf4riieeqaAcZ8RlgPrahw1VQPlrwvqw+EFJXkH3z8ahXHXTCNo
QrO5sjTgwO4PNgaghNbmwVXlg1pH54EFUoiJuWbf0uJcTKHI2pjzxWCv0WngMzpT+J2nQdx3dQ9c
GT9fh/cuX17nEWarh7GIjCQsTXy1bdQEGMna1YUyAIeBwz31D15Cphem2MYV+VmK7MmwbIYBnYup
CCoCT84Tnby3A6RWc5WLDBR9HVyt1jguIUZBdt52mKeSyEhceQmHvC/wtU3PiiVNGHLyc5opRYgE
sDvOMPcx35CzmT6xSaTbCC6MarSzXJa5dghTAbYtVYnOBWmaBQyG89QtAfDUaZ7Xz4qB9J0LkdNk
oLVjqTIZjqX8qimpmS7Mr2BY6oMJfODv7DkMuUJ/YDsFudeL6XfOeQibB5zpZ4EVEiZBa7+DJCji
pDGbuDRxvu0KLJPNrgcEgjHW7A+lL7IPJ5XZLTLi/NTILQuVUKMh5trYUhte7//B3pntSI6cWfpV
Bn09LNCMxu2i58Kdvi/hsUfGDRFLJvd959PPx5TQKqm7BQiYmwYGVSgIqqzMCA/S7F/O+c4DX2v3
TSiBOIZ1ZW4NZNbRunaa/BOyuuasBPpvgmzYFeabACIMW/SpdWlTSsoSPA/sBvyp6hFz4qXxqlmv
f+oiySEt1UsPjzU3IlEMGENaEgTVokHa8YaOx2kq0qsm2VZzGzOWa5SiKFLN2o7yhbXSNOoX4IjA
Y+jwIendsG8o/TonBLB5ZaLZT7hGdI3DQhi7ZAzse4JpIu4Rq1GfRh3hsbXJ8/hyGzhKrNmY4GS8
gIhNG5ID7cVrE9hekatzqUbt1Eb5VzuDpWiMHgpzgQnFMqk5nSirHmcZv5KQyhI+tcONdM09i0Bu
TyOgYNUztMiAAyhfARGlAHsAEOflc8Bs/4cGlfmthvgzDwoDD4EA4crtpHnMs5kiLlQjZ38fT0gI
rNgML/VcFiV1F7KDFaDels1UqmEbg6SBgWts+pdmInIA91n9VmVj3/K2lBFrFy2oWHko9aAVkiGN
ZDFte7Cf+5CVTuy82wmMFw8L+vzEp8JxM/ZM07HOUNaKMpqHddFb+Y+qUowNe5/8lyYIwXaoov6y
l8Onm0fiJEzwDzq/nb7kXMzsC2UYFHtwBEweiSEz4Qtg/PL01I2+Q32MHI41dOyBP17NptM2LT7I
dWYABAMXrl7ZOeGDb6bXvG6yO7ITuD+aIeJENIxzHwepvtbIBCrytDWwg6fmG4TjxNyIpmHjMs5P
ZTCG28rWK6/FVMLcj5sMRXjSkGXUBbfOql98P+coqVkCaxtQ99EFmBEx9TIZzL1OoOMuMUhLaSvy
JSzZi0vuu4FYDVMz4pMnW/EAFLWgkgekNmLFOhkTbP9smGtP0oddqmHephi41g3AuoNyePpiETHL
gP521lq7YgCb+E/ISJDVJ1MI0smqqotAnHK0ErY/DdQq4Mz5isM62stk5skNRPdsp6Vg/45G3+R2
Q+Kvfcad2NeD/gtPc+cZWnAf9nrNQG/xR+qhA9DN1Mr3euwo1SdrmU1kNr1m2gWPTsMbRIWSrkxT
6o+JcH3yCrS++ZFoxbRK8+ZURpO8St7Qn4ZrBW/U+k5ySGXe8AmE2U5vpHZuSB/ZBYNDNWpmEUlV
vjUUzxabCC8HWHOQuXZgSgUjePG+263jsmcncMgl5+hazyiLJAszs83OmsZaDKqNg2O8m4ufRttp
a1bo/R7k/OJMYTppVGZ3oj3v1yJ10Qz47LqtNtxCzZyeExILIAcP5D35Y0og8xwteZcqvHNsZ/iK
JWssM2QzVLv+0rDjew+0svusiBoFo2sMr05sGZgUmnFNHEyIUyMdX5nKx9+d1ImZiyt7XjehGJ9Q
x5jHOGmQaXRzHL6ANB73o40XpCpGZ9fxgDw7kSKU0awbbY1+h5hHIqDBIIVLoM+AJRA1AuOCW5cg
SscbymY6pl1k5qB5rOXfaZBr6HWkzuGREgm6hOhXnih+XrkdWpvY8MkJwlW1NkYIKagdk3UHIvlX
Xoruo5/ScA9TBtM4CfPXeBDx2p+WZMD2Scta+2LLBIcC0wiPhBtqCmcGuI5caZxYqMMBXUVNG29m
gc1rxT+1K9JuwB0od541FbFw1aYRy6SJsp1ARIFuyVdwrLsxzFgy+/KFJKwYCZbUG1yGvUzuNBFN
vPcIIE4UN7NOaYdOfx3NM9dVBiiSjhPW0lFXg/nDmt1lXVVjhZOkJB5HfyZTDom8Q0JQip6LmBGX
6LZpZj+YyDQ8tVlbPtZNQcvljK41Y3UkrJDNcat5lp3PXhvgnF+iXRmPyjkPtyZ9umUB7UObAObG
aAyqV6v5TMtxuMPFCMDF55UAEwt6ySjijRWjm0qMwfkScd+fiMgmvgAmFCvWIRsJEZXv4J4ZRFcE
VOIge9WHqb3UPtOIoHNuaChIGSHqjyyoWpsEIbKwMPh+ZncT6OTKJQ0F+CLGYPUQA2+ILVmgHhmH
AxG6zYFIgjdathoY/MD4QUVc3bV1LKHQcBTKmcAkkhD85AGdbXWUS1aUJSyy8jJ1h4jIm+oEU4Kv
WQqRemhDArGLB5w10IYspLiryILJzensDHtAgJiOrMZZPGnEXPokPQjBLHddE3G0MWE3eAYzjjW+
tPemRGkClwZ5Cy3bCyuIZufrs/PLd1wk0KpAnAeoIdfJ3ESW/hHS+TBEcVJ1bpzwiZgXsDdE8xDT
5CNjWOY9ENNS9NVE7ZCAEPaleWLNmu0Ry5f4HCd79Egd17fUntSAyEyW/Aho7GZFItnojtRXw2gk
tMso0J40v4FvmNVIB9pFKVTF0Q3Pfrirpy77qNwierWsSnsVKCQUyZ+z+4N9L7FEyoqWs0J3X5jh
0g7Jur+GbUA8BAAjOmHRKhEyI0PXEfmDcWycVLyGowwfkPmrlab0AUAD88NvRpz1KRCJdUd+xDc4
lOcISquFp+FnkqM2gsZheVVP6mOrA06KRQOoZt5AApCehaqs3Ao2Wsg+jOQTO8szVDseFMt4oB89
tV18nhB9vDRFbsckA0LjpiNFte4034FyH0vG5oc5cynAovAKge/EqOm7NnxwWV3zbQhgglFbcrsR
Wth5Oto9lmSkmUEBVeTZ7MjefqM4sx9mqHfvLg4/Lr7FyZkTemNPZy2fiZWO/acyT6qNkn6wzxsw
eabROJsSLzEHWsNDanSugC6q8H7FZvyZYJ0+Dr32Y86MXxkX1yEZdIBRwMEo+Z4mw+3u8BAUJ9ya
R4eUpJVvi8PQIIyPJEFBDjZuvzOvUT5Vr/ZknjSDmrAbj/jaGWJMRrayjBCRHLJjf20RC4JMiGUk
faAs5ZlmFNxgneCRXzFKZhAwqv5oDmJxAenN3nRZTLhlcp4WttA4Zg/TGD7m4Tx6beHu9JSgm3XQ
sF9d+SoaIISR/fkxqmG+JVF3dfTkjjs9/04IEfzBwYJ+ptHH+GFgZHqAL13e45DgK5YgXgrm7eCK
gI5xBgmjZZCUGJF9U+CWsx0zdYnBP+XaWVyrw3xMcl+nBeGtWOmYn1860yBhok41Yk1VkJL4Xf9q
CjPcWn6mgUbRUwMkJg7pECKinO4iu2g8HCbhG6Kd/M4aQwwp+gAhCBcLohZSkmXBLajR9PKS6+al
rdx6I6n0rhCzkqdKQhld0yVw/mZVhky4GjHGobok86HSqhM5yF6EPlUr3owSP1llkrIXjnQmJT0E
JL9bWw7XPAw2c9Wtm7JDElga44TLKzOPwWDXZH2XpG57lSvqYS3h7zKIIIChIdtguc9CwK8tA4AY
Rk/TEke041BlfRWkfv8VaSMNF8FBRvRZMp8nkZhzhBN+Ttk7/iq1FFJDRHdBT9fPmP3M0G5rrJ1G
+VxhiL+POTzNd6PMikd3iNpnHDoAcYI+nA0yBiQ/B0JLHGfjiL6uNkOR5vdNrzrNEyWxzd9um4Xp
cuRa0QkCmooOEiBWf4gSdBBbTHmzf8ibUuobt5joKujBeiKH43Eiy7kuerGqYeW4m6ksCX610Hbm
Wy2ypIF733WLS96ohcTaJpY89GMGcpC0vTy/GCPJbOu0b5lZjrUInReEYdY3s36CKu0Kn/03j/r0
hGSQlQa+YYuM3pBMz58ZNxP3pcbajXGYnoT21u5nwZDTktnWmgrpeHXUm87JzAi0hFfk2P37DNcn
v5RJmj620ukeIWotlAegEkiqfJb8nqLrFicLJPW0Qd4ujaewHvFqII7AIzpWRM+sp4CN0R7wgXDv
GVG09BRM6S3PCHG58lMkTZxlfZubHgDqwsS3ggMR82lATlVkaOYLUkx8VTJfNJKJL3QcWD76Tq9m
BkjIvJ9ME0s9RddiBHi2wcV17g8LaU90SQJaGr5ilX0bQ1hd7EaEOmJXTQ3bLgAYccK8Zfwi3XfQ
UFU4ya3QGY7yms6GtU+gZ/HIzRN2gpJ5UXp0cRouE4MEJcVUTiYdb0LcIjkUyMS2U4RGaR/pZdDC
FaM/32dhbU/AwJlorUeR6NXdWGXilZDQiC0xKW7NrgBBxdijy1Jtp1IgsmseIpe4DsEBu0v1NrPX
1G+ISo1IwKPMMMw3mpdHBXIHt8s6FEmRFVheOcxt9KskSKTy7NZAtpWFzWA9xUVcMSYVRnROy05a
K5PHQBIKVRomUVsVILDBmBbCdDJn3SmaVVJ6JZ2bdZezQNDu0gh4IZZuYpw25Ey1QHjRoDu7alCJ
uUfwOqb5mvTaJt4PhsQgHLGGZLgIOwDpU1W5r63R29U1cCyjOEVVUHEzoz5UhI7hDTghHB3Ie8ZW
QtlNwfs2setmQkdULOpA9lqSiUCakAMeRXV7cBPLxDFk58hqZ7PXxLebmbbT0f7UsbrETR3Ur8ZM
m/2jLfXeR3lUB2cfUGN0QN44j48UAAXVeAxcK/PaqM+o3Gz04F6gMgswIEq3catxZ8pdz0cWXzHP
kd/UaaK1cJBbbXkuIER8lkMnxBZoCWb6Iaq10ksKJHG4WjGJXqyCFQ/XK0K0NdUpFpAyhsHnMaYO
foQuSmYEkGzFn3nMhnvy6ktowmWZzGs4w6F9jUGRTWeLBnXgOE2CdwYnOUm7hQsh22gL+1fviFG9
OnVtlxRZVVrchxUQgkOi1/oy00aSeRdiw6B7s3TTuKCZRc3HWjAwBNmUjNnTQxGrSj0iUSQTxmxs
Y1rnFW7hjYlXK4fg15KI2WP6AZkF6CO8S0POBobEhdm9lmluwBGLAjke6xQwxUNpoOTjhmX7SHE4
ot5ltMMa4m2ypt5/LpG+DfsY/k56Ac+MWsWcRiLbCBrgWQTRNqvdmFnQEtBYu85agDX7NrHYjV6j
V2zItSHsiWWJnIYgpLpUg8e4erhHHD3WG4yp7rUPVDNeGVJ32LIFCC6MxiitfvbgXouT0OLmCSk3
yzM+SwoYTbd0KoQg8t37oZ/HdGdjxpMriA8UxES+1+GOcVIybVo97Ig8MypaKST47cfYObQI4A4Q
oRKV1SP5QT9FHE3gIypzq9Z8KSmSgv2oa63FoNyG6BE2ta02PY6NHjsqASoU4oJLWqLhJ3CNRDQe
EK5cCzJnPf0I0bhCfAn1xPhtFQbOowB8bM2iDkGVjmSNb3u/JWep0UyYcxLPASMOlsU/6U9RQeXd
2MKLc0tBCLkezF/wRdF+JYBXXU+1o/Psam53KaRASpmmlaiuU0d8xYHnOIm2bVNYH8oE5LYRMbER
1HqpgApAK/3FxzQSC9glzmcxGdGXsocCubDSzBuyH8W7zJ8137lR0+wGdwDJQDpflN6R2ppBwhlV
110QOZGYPvojPQhqSWk8UJFzqv7bQu76/wizfzM5Am3bdUCGuYK+xrT/qb2PN6Msf9Ztkf+vAyLU
/PvPRr//8vf6i/MP0J77ByEaVEXocU1hWhDH/mL9+/2vJDRqg/wEVzGUxZf3V++f0P8whMtjbds2
z8zvDJq/Is/4V9JZtgj6AkQThnL+Je+fvaRf/M3895++dIeP4c/hKm7QRF3UqfjQZadQESFJ4iYr
AIVqXcO2JKZrYoPW9zBkTPNzFWzBXBMqCrUetoHpH9nRk5vEwKnlVkr29leCQUuHoP1QVaROXGd3
By0fWZc9MzQ6x/Z31NOeokKP2q9K3Qt19gNM44cw8AJ7LRL2fh9LCGxy1bqrXR4rwhqsW+GcVXzr
GyBpt/6k+Sfwqs24cxy27/5JiHoto2vNANJGXj23VxtAgUYVm3ySYOX7D4P7YkZ3EEJpKFadYsYG
fNEFy9Vvy/SSxTfFxkBwJJxM0ljzJ4aCiQHXxtPivawP4fAh+2pVA28QfrOOu4dsegyNp1k/aMmr
mN/75GCHIGkItTtY0ykYiD7YWMPWKvdxujNZxgqmaekL8FnJAgfUSXI3Tjsr2irzLnTPiKRB6CLm
HcOjMVym/jZBZGH2FB7n/odWbJeYWtxTRnyzQfWTsdDv6/nNM4O9Nh6Xv4k4UPTZ96R0k1WJM+dE
7FZuXkk/rZpHP73E4R5ZdEzuoLMBwYL4O2H+AxHeOtbIW2ixkksptrLcVeHdv36OPBUZf/8PiJVa
LKv/Pd5wFXbtR/7n13/59X952xc3L2FBAMn+8WV3nD8w1+p0R9JgQoIR+D/edXy+bJHwTUjUpK7J
6vE/fL7S+sNyneUvy0GhDDfoX3nXEZz93bsO7lPZChKL+w+e24ChrsIqKvemxSixADbsRYabSPwr
JAWGTlQfZaXb33Uels6a0SiTTgWncVo2MaJ9jlInedF08zVUxNmtIrdE5Za2Y8O6kmTymKxoO7xv
mTmlzGztnqQ4C9GokyC49KB6MzoSZfiO79R6cDRS4KDK4urBImF0IiI1oXQe56FhxdLiuAvOlKPm
senHgOW3DdlFTyfg1jm6JcgzesvgMI8UOigGCaBiZPBSOdKf9gZpnKSfWKEPj1FW9VaocnqwanOK
bpokl3KtkdKCEKS2XfxY8xTj7rEmIuOAu+JKiJSTPyUELdwzgphvyJCHo+GiCfWNlORLBXYZ02x+
CcWYvvdWMB1N7PdniSt5b41wYpBqYxJD416sBSbPT79r8i0Ahn5d1fNAJxEWlybMxlOQpeGmFXKH
8UndBzYbrcrOEEeLViKdNYhB3JnVKPegIrGM0Fa4tHM1/MlV5aD9RcXj7CfTZM+dWpH1I420Yp8E
gTqDfqxOjB6ae+YwjxUbbE6/AJpbp8OWwULCzpJ5K/kkl9wyxi8fAQ7j4Gm6KkAPRzttyUlKNPVU
OnZ+N8OlQi0F+WVnWJoL4KKvXttUJ6k5RZq2QrdNblihBYjgSjsH76xGDoFe3DmsxJ91bOBbe17M
bEUy35PegqsacHGzodaJRo/6v3lAJcdqT/TLlqBxGcAsMOidgSJsNWqp4vnRq1MVt3vQHgEwy1I/
sKiDhdUnWIoCXb3ahmV4lNqvGv7SEyNkdRmgML76fYc3cKaGAy1XMdQqK/jpLd6xnup0yfX9TZp3
1mFmvcaUdytkRWpvW9B6eShdBuXVaCOT09hLt2sz0xjRaSbYBXAzjj+wb+ObYdVRqO8WGQDuJLCf
B20oos0UOWLn1gp3ZWmp6cLAUDsZXYJsYe469BTJVC8BHYhrwBGm44hiKc6622Bp/kM0mzksTEKD
+Hr9VCgK2cq46yYy44meTP3i0KbSdthRxQbiSNRlpzzMxIWs2vnFNjXbuRYYDct9FwTinNam/hS5
ljbvopw9Em0YmgXT1pV4gHYC3G81SVeC8ahi4iVhzkuN/7IKWLwlZKhnoVkch3Ict3ngZGRmCaXd
S2D2npTS3ukgXXnthkrH/GC2NHFxSZ5C4wARmAoQvKYYHAQ5Vrsz0N5mxP4kYLYGFV+0bkBRrw/5
ibRJhT8Qdw4LXX5EMKQVkDFoMw6erykE/NuG2rMuDJKX+mVxN7T6gzILyaGElQejHaKrlUGGxMEy
e/Ng4Lf4ZU+ufx8IP6u9qWzlE/q6lqYdVpHwQkGK5cZHmlSAQvfru8pcosoLXwQQj8NSJjtIsONX
p9n4Px2U6aum1dIbetzp2KUxcu04WhwmY9MASiDcrLibJfEDhSXtLcNfRL5mGDQ7HcMMxg4aZKxF
Ayh1bNH0544bkwOPbUO8t05cIAF0h5x1P3NM3XBqht7RshmJB0fdeLgmkDV25bPmmJn2J0QgVCu9
jl2U31IiLovYYBO+Gp4MrMy3No155qyKMJcUVY1gItzL89QnOvxCJ4kJDMedu3ObzD6QSgtpqRmS
9IrfwD7rfQUyIWX+ipZiUl4WUBK5Y2gGK1l12X0fNC1p4vS9ByxeNdL+3IlODiTsMwC6+rVqR6Tv
iEMxEDDeeigaCbDQjh4tNxt/lI5VfTo0lWg7TU3ue38cfv6/qjbgTX+he6qjIGz/z+5ncf3Ifjb/
E0qSf9qcYOnKf0Z/V5L8DT0izD/ocZQB7/R3+8Hd/5f+Qwj1B1Nwx7Ux6P81zPKv7Yf5B12m0jF7
0JdIYM1/y7nkv9ENHYWzcAz8u/Q0/0pJIv4hlccV0IakBAmt3KWdUQst5E/RjjPQAWAQQ3aYid9l
CvmssXnYULAgpXGnl4Hp68qNz0l/YABOic2Ebz/P5XVy4/c/VXH0zVNA78Yw8FZExML++7/9fW0E
9mT5Sii1pMVcbPm+//4r6ZowyXxc5ocyGQ6cuwhmpYp+mAwA/oLI+e9Z5v/VN81nSO+He4Ry8B/K
MQSihh5mGKRbAizQPG/kKM+jbxl7o4Y4WfqogJJgQPYjgno9A3nfWHUab2civvZsztzNP//WlVz+
xL81gb+/ecWPgeJUmjgelib1zz+GSEArikxX27cVQTzRhBXS3zuuyB97hIYbIJmnpGtBiFHBYpgF
7aK8wtH1k8sAcidUlJ2mEX/SamqCBzc0P4JmQnh6ANtHMFKzbaJ+47vxB4MKQVaFFTbfPtoz/BQZ
/KZyOqt2Jx3Z7ruKvJKJLVqlWa9ksVibeXEqdqQTQS4Nu+eOMRDOWG28+gBAZkgDF3pXF9fdLyEH
VkPK6T6XA7HV42sHsh7hiCY9oLJnfdTR7SAPyuKnbjyF7jXQDWLNoG5rTvw452B6iRFxVgQ6XYse
eCl5IJ8FzLWpT/tHIcb2pAqtujkZe8Z2EtYtrOr4MllhgiOYJWr4O4kprKfPcJ7T1yKyN2aPEt6c
QpxNBSvBKrtU1nzJAzvCzYoQZcreBhNOZD84xG0YuGJt62KFLtQXF3l/htLEsZYRUnfz7fJ5MEK1
wV3HsDvm3lzHU5SQwi1DsAhNU5Aw3VTregjrjQnfY81a2j/ZNa0e5wBq2RK7zxo7lbV2+lTf9un8
HvsBppe+8nOKTfpDbRhwtsrmmHf6dF+04rWQBXTlWj/WqtQuhKp9szcPrjZr6SUHmy1KwKwArgst
ZRmvR8mbHE9i3GWM2neII5yjlYaQsv2CtXuNLC0LEoquKLPWMP9wXC7Ks8Ko78g3Kj2wOTsc8V+x
W16NjBdjNp+nWRxzXR0MGSUb4qTfDVt/qcP2DaWKWsO/gaY5WQhwrCHa5xlbx0BHm1lonTjNaJEp
mPm5hg2x75MOetMcsxlHOPqGpHaqS9ImQPG65gkDC4wOUwvPvpzjh8KgiG1T4X6SZKHd3AxFPYKV
ZXSgDc7RVnX41fiyuYMEY+PnQKu4sjiI35sgdkl9i9Mj/8Pirvft8BBqPPbxrAWvolL+g4HbBlJz
YU6fCAzl1Yj18M7Va9Pz2cU8ROSVLVBujQ/NTqT76PYhQ4mUvTbKOIH+ii3Ep5tNrHLLkSSKNC/7
G8LbkdkL2vvWTMtjK4g9aG0cB2SGDw+taubMo/Oq9nMTJR95PM2/kHX6aN/A70xG/iU7Yb3quqo/
IA3kt94NhkM3h9bDMAbDJWvUfIl0bNRZovWX7jfRcdDK4mSazDgaIK/gDVuHSBi4BebVmep2X076
9FxWkXHDJtJfzHhCVxUMX0ljVcSb2GD7UmlcrC4PH+dSoBqrgFqAodoLjKYh7pCxVtrKMEsGRqb+
3bVd+ZHr7Yc5lnegR6g9yk2ItHkXVxob16yPWvodjJXNez5wduEY2ZRuuEAyx5ckU/6+Ft34ao/i
2PbSvs35q7X8+nLus3XX0WSkpzKNM06m5tkQFGTd5OwxsW2wwV+EZr6pAOr0aoogJjXL3l72Q+U5
6n2yJ/CgqvrmIzE8DLsblP7dJlVU1SUdG56iVTQkXp609Xah3qXtsa/GLXZU4jnvfLicBlpVICL0
mzyTKPAATz/5enmSGVMkHKMZmlz2Cp+p30KzFC6WyMgT45ZAM1wfsTw6+MznRLyWBsUlpN0IN6xG
4uXQHzqyTIvAOEXjDENVnYbQ9uZiO5SvVX/CroKMDimjJBnHlpgH2bTDCe+G3F71SbubKw03cLVi
czNIiIYIrVK+vL67SHZdcXyUuKKC2EYSXa8r8yPEi1J04T7QczDdVmntG3TJrLvIO2mztcpzsiIb
lg1zR2ddlfvA6Paz8YiuAkGNtmr6X1AZwV6DiQqgb2mcsL3enQLAG4NKiZb3b52qd2QfuLsQzx8k
Hq+fUaxanORtxldCNDVS1nJNcbyJXYpau0CoyyJXs9darVaRfh9gh3eNUmys5aaZ5106PdkcaF18
F5fqRK+7SvunNIw+DeenVWgEeKH93JWo+j0/jK/1eGHj/qiNlb1BcpyubaHdQlKS5nJ2LiOqpTFA
Elb4VKIL0Le0QD3QQ17rXJw4QNb//C4HqfCf73JHCpMRsQNgDdrq39/lwhZhb5pFcoiQO/ZFROmE
sUT5qVdxdJS1+ZLnMIjMQtsEybFEn7VplfMmIYfvsnFHxbhtesvduKIIDqDB0xZRTpblyTUsMLCr
XHplQEyTD5550LXiQZhS3Lq8ItlPU59wO+4qQn9WRSzefHexwOh4eaTYY9RD+K8qUMbNc6w5xFz1
He9UCHdRmA4/BkySuoKri0WYJZvtrGOAid4onSvtM1HKhl+81K0qmYn0+Q/ZaKxc4uI4GeETsOF6
a8b9q9arNdbuYxLB/K6lfBSznEgiC8ILnpiLOyrWlOwt/RAjJ845tG/JEc7l1qFL3WPdIDCCTdqa
ZdSEqrF75u5aui4sNkXmi0eeFWRXOcZQ9LW1AVh7Wr51ewZCX489twcG/t59AK7SrCoxkj7bpJwJ
Pbo9jqJOC3+0qXaOUN2FzNEzkmhW4+Rea3QiTlQ+6xiIww4ylDSWYIJd0XxZctBWsxb5e2YuxaEr
ytIL9GVW3LjEpco9hepbP7V3USJ/JvEE+c208NgyLlg4KOuhUrhGLQY9bI72Zc5VGA/Gc8AVXevN
p+Zj9m0qIiG79B10DeO1iqa7RSiNCM+Doh/ySVEP11aQnc0ueMNzre964PYrfKsgHhpwKcpRj3W9
jOmi6toETrpydBMzWsL6Vm/8myRzDXkev6CwXmzBA+JOXbYh4cp5aTur2cgpJhlbB4XJkAD8/gQ7
oKTonY2Fe+5DfOptnECFJPrEMa11NSyZuP1H2djquaizz1EX1Rb/YerFRgP6uds4Li0oNhROFcIg
EDdNutwNGoKyiqzEvDrEdvWlNITuyXSfCn2jhRRxLLRx3YaGp4XtUcsQOXN5nUKRo5SHK4sS8MHX
5D2gqBbfknbESXrVccWpouUZgCWj9630XPaGyAoe5pjkhTEaEJCle8LqXuQcPYyGdaE9WGs9F9YY
vzp5fWrEo3TzQzB+B6E8p3Jcs2rcpWTPdKaHhAlPAMCq2TP7+uD49YX6flNiFI0kmokwPNjFY0Av
UQxqAyAarQJmDrSmo/1mMAZjKbshx/SYdfq6IVDFAsLcbhz4T7M4aOl4n1TuiwNtB/e1GxQ3NH6w
NXbK/EkA1ZZcMKldHDNesSQ1VHKlNjiXWFOt8Lr4s7p6N/UD7cu80WdPZ4Wtj++MPjokD1XSnbvq
Lin7bYEsaq7eTWf6UOFH2X1rUDM6XF9Qq+z4u9V00gxvgXiu22XxAgtd3pAFemOJYEMr9+xfh+A7
zhlihr/GGYpItC3b74issgWAmGFPkP3WKY+o0n4v2F2xgZfdE/g54edRVnvNMs4f0XqQ41YaE/Dl
3pCGtdFc3rr3dPRsgy5G1sfWR9dEZm4zPoxk26A+4ea+lgWytpRPmCE0OYae42IMhwIj9ZPi3kTw
zP5aHSPd9TTqr5iCPgl4agG4sxFe48qkpLs3qi8zm7GtLT7qnTbz+7COdhAJyL7HkOZsJlAH0sLo
g56g9T0oId7CcZAtryLSnQo9L3EuCjyVS05jEm+plB/MCgxe8EgRtukdB/JkuWO66I0G0v+KPdfU
Qy4MkIe/AaKFdQS2H1slT2AKP6gbh/3kYgyLJGFFVOZyOlnyow9qHEIEOrr6uZ+dY1Dw0u8qvX6x
iGthSHeRcXKnE5E0mubK1M9TVqM4q0/gEnmtCg+z+n7u1WaON6aCZ1S4rBbqM9PWI9Zfz7JOuM+W
04NdFTkO6i6W70JE6ywTHjCUe9SRF7f+GPK7gPCcOfgyC2ebDJdobLx8dD1Tx+oMv9/2r9hWyWPi
wm5mXH4ZH966hnCJyC51d8xQgHQaOPPKurxijNogBNd3WRKBNXHusS0+RT64sQnlAXm89BF6EFj8
Lgg+jHDaJn3PVHkmyo2TYZ4ogsaseMnq4FeVtZchCOdjlA6PI8lkJ19gwyASPTuW/aIXeyJq8Zch
+xvuTuVaO00Fjhdp9anAmDO2zo74Bp5saoVeS3/6MydNzBfZRvj6rNhRL6KpUkaV2e5/NxaqPTux
k0Pl1/V1RkR4SWXlvlUVroEgjpdeLNNQ8ak05Y9mYZu1ERndaWLcDGeM3okvdU4JoU87jAHt6Z+X
H0Iuo4K/jRKY4WDrYQNmWLbirhQL0PbPo4SyGrVsymVwKNEQZd5gV+MDvWHL1FM4/J9defSX/mR2
8JeXtd7fUoEpke+KfIJFWcXWhO4mW/oc/3fL4yzdT/67EYp/N0Xa0h/5S6eklp4JRIG8jksfRYwt
LVVZJdqDxmIK7fLYfDskDBy46xi5IiZLj03duEThxuq9salUsQwr++KIsL3D8xR+JY7pHA2NmsGM
kLKsQORrNxP23WcA3um5AxH/UIJmPOMk4vUV3VOi06IlZVZfHCvTQcDRW85Ll/l/2TuT5biRLdv+
StmdIw1wODqzV28QPbsgKZISlRMYRVHo+x5f/xaovJkkRDKuYlZlr+xOysQMRADuDvdz9l579GW1
cYVBVRn1NWf8HpgzhYNRuYb92DzWUdbepLrzRSZCgWfL8prLe3BbDkwf7yqqwb4aCPjSuH0YTSR/
ssrDsz4DN2a1LjYgjjlJuManRuECd6faQOH2S467gebxDhM+q2idrkhT/NLHJe8lvb2PcKYwOL3U
IaSs9Zp7f6hoyJd9bK1HbK5Eig+RA25/1KwFjIE2WtuKChRtYgWsfTFBLAancKrrhOF0U01Humw6
3GXTMc+aDnzZ89mvfz4HglvIeItwOCTsHOr084mRBlN74U/HyHg6UNLo6y7q6ZBJHn13IqeD5zgd
QbXpMIpiOX1sOZ+i5HJ35FWNP4bp8IqAoth9PHopa74Yu89lMCQh7EkRhKCvMKd/f1GNtDAvDY6q
xiduBqndM5z7zk6IyMzlCUo7Cz8GVORaNe8+vuwb1bdXl51NGcWMUJWRT3zSFRlcQoN9lRaRSqnZ
9vXHV3qjyPnyStaM9NxoqAajEp6l73ffcBxuiQQAqzkSrhsc+lXa64PItBLQgkIFNt1Lypzq7Gf9
s1L5pMGdxdOKw1S3z8hqCv6sp/UonVam1uy8TTitVgj5kxOydFjCBq/SttG0rqmdSMefFdjfkjXR
huR/89r/qwbBRfBYZlX2o/7wr/4HtREki/X7yoabMviv84c0enjZSZj+k5/iBlv7w7YsHfQgvHD5
E1X+s5NgOX8YQrdp20vwrvoLbYPzBwIr22DFsvmvVPoFf2sbjD+wCwAotUxCaiVOdvk7jYTZFOKo
y5w1DNtE4qhzkpn+/cXMzVPXFLR7+7VWtsY1BbDirDa1An5qmHSbF3flcKfg57VseiMMa1uQEvn6
WkGPHwmmU7+28D5TY1HSizGnrem2OYt2KLRDR/rXq9Lz9SxMtBoQduaSnM0jqwcellp5v66yCkRA
JxP2gDCFJlfxgUvNFsCfl7IQqRi8vx0pZj9NBpQKBcfNtXRc50pTqvJb4w7NrYXwk9IN7qOLCVTG
FgMkh7X++L6+dXEkctbUjZoaEbNn2CuBUw2F0q8jI013ujVpYLHQpOwIA2g5hlZdkU5nn4DgCR8/
vvTrpQpRDMOHlo9KpUIj6Xca9C+Hj/A05PIWwXYu4WcXwkyinZ43werjq2ivtXbPl9EEqj4V1TCF
jOc2zItRasVDbAxZ3XPKoeiQtXVzbndZuM2x7d+U05ACKQPPBEFwdGVWnC/ZWw5XY9g27c8l8N0m
1Bu/eOrssVObuP+2NnsTuLWswz7hFIwrJVopuGaXnZ9lFwd+8fQx/+wGf/5iXWXyazSXTCjdr2+s
h10mCG2eqbDJuyOOLtLOxyJG+B9KZfiTzXACxLSrMB5iusDkZeLov9XsuNYO3PxJxzj/JpLvwarD
FhVJ1etvAsHeoS7MN3GaytzZbeJ9lnUnz5Sm9x6DrvXB9wnn08e//627LJGfCGodjOr5hsK2C4rj
Iwd11Q15uI73pA2Ot/39i/AAdWRbsJZ/uYiDWiIC3dCuO6j8i2jqRrEeHTFgeJ2brP5TpYiF/vX9
KxuZ+100DRjd8c+o/JNb5Zrx6W//FsEbhBasw0y052pUgXHcbKFErfsoclcYIXNqeIlzYAV/YyzQ
dWaRsy3dsRDdzX6LFbeGJE11XVe2vtY0r52QqEF2N5g6NvIeRT/Hm/rACJw+dTYCdcGLTpMEfrDW
TN/qxezH3Q4Kpqy4gx0AC4kuA84Jaw6Nbf3AOj7vq08LGiOBxj2TjmdlzrrZZGpJWoFju24CsGVA
2QL9wbYzCRdtLDGla9Rh022vtVGwVWIslkt8GeETNJjq0tdCFzwS4d79iZ1pkX9gvL5xHzgicjac
hJB4bWczcQzRvHtighcatXaadE660TISfTop/AMP+nkZe33PeZCSN5ojVcJN1NmTrlsVAHvfDWvy
YFH/IW1V+lsip0411TsHhOAvjNBaJznhy4pb/O4aa3JppN2ciC3UBfbsh7aNqw2aDcGuswxvOQo3
IThVegeG1fROfvUT0ZajsGI8oaIwAJa8HlZt75TgRnNCGDF6LsmXHha06fH/jIiQdVtZfzxDEYf8
ckHeXgTQWAICHxSE2X4ENdM4kkCRUbG19HoZ90DGl2CGjXZR+bWrL31wW99zJaPBMkQ9MStabAXU
U3KLohsxhlinPUzU2UaY6uCdCrVBjtYXZkPEsCbynVO32aPrIWhbNfYwBJs4BrK1SKIKM0eIL0eu
awO4zhL3gwIGKKDdSgy8qwUbN/WtYitDLBWgtyhGgFhP9GufymQIkT9RP1uhDfCMNEb/PmliTaAb
52W8gq8GkruOaa0sKw1Z6jrEKCzuOP33DvQgww5XVgp0ZmW2IvSv0GRmw9mYZqZ9VRDWQSgmJLV2
garNf9RIzqT+PYy9sgiaIdulsoUmRbmqual6LbyJbJeMBoGiAB2bYjnJTdqGQQXwSxNJjuJTGt6q
sFuWiBzYmkcAC6kvi7oyvXTZkN11aZcBRNkR8h0VUl0JlnZjFg+xiywQFlmQEothcaHML6iIuIYV
Prg17fWJpT08gdYMCXJR4+oJV6CgFsiiq+4UT1JHdp0iOMe1hbst4Vkba0UXI/L/1oDiGtmRJE+1
QbyxFyRsZ2cF9bLs3LDyEV60aQ+QDukfgFzYZ14p1VXTGuTX1k4rWtqLYU4TruHFsbKMXAOrx8yP
TujdVuqJcJX0T1OvR6SQQUTtNScv55uX4Tw80ZDjgZUcE1Lu9AnmKW0NaYTeW1/qml7cosTjFa7p
mYb2p5bIrfDUqoVybRPJrq0ydwpJwwQK+sPGKB0topI9xzLSamIbe7tq2k1dFkGzyGzPeSBMoom3
ZV/Th1BIfgXEa9aBctpGBT4HurpNvUxrzcWJ1Q7uGX0JkI4FFPlT4HhgO7MulHDb4GdkZ9i6VG8l
WHaaVQ/+6QqVrl6eKqIw8oXO3bwFCNRnp3YKtnutj1FZ40OXDemjBpoJD9qWt+otJf8S4YKFZBd7
vromqU5cBq0bkAtUAHNW/Cb9wR5g+MJi56fbwPCrr96QolnEdQV5thaNbk58ocLblokdwnjys+Cx
tq2QCnU61A84KA04KtPmeuGOSfkjZgVwJhJOfAMDgc/o8yIUax8md7gj86TYGFjLzJteVxQdSpAd
DiuR8WjXpayt/mrsR+BgICYJKSSLpZEbB98W7JLcqCiP1mpVNUvCeRSDwpRMEswW0IIWtVRj+4SA
6Y6BzKIA3FXEhbKvBwyFj5ZX+MkdMSZgLhyzye9yMzP7e58s0uu+RZG0qFkFWStIWWL85u7obhSD
kc7k830H2gcL1xIfpHqiN40BwBfpTA3ErXaBUutwA9nYxPaGQpQ4wgPxn1UULvOn9KYun57qi4d8
XnuYihx/axirv71cq4f64dX/QwsiqIfr5qkcPj1VTVz/3//z83Aw/eV/+o//9fT8KbdD/vTf/3rM
mhTr3Kcnj8SqVzUCXjnvlxWWD8m37HvwuqrAf/HvaDTrD5OzAcc96gTPtYO/5Imq+ANdoE1yId4s
jQbA344JhIumgziZdBiLzbzBae0vcxTBaBo7OlwUKi9DaQnrd4oK890DNNVJocdO1DJNS/ysdb/Y
sTlF9Rx33uyoycHpLGKyiC2Il0GP9xtVY7mngkpWtm8AETMTuMV27H9+cbOufr7IX+oSJ/vHy/f7
9CV0TGC82zkWq4Y+/fuLL5HaBBkQNVXv8OZPfmPGsgKxFLeVPxBbRkiQSrM5b79RJ4uxUtcd7ukW
nsqyrNPgLolACHz8lQgfmH0nS2U7Ne3PsbtQ7Tdm20vH8Ho4khHY2dyKJ6+R3Zk4AIB80Dktkvu+
m6BSKYEdaGmAuRMNRehSQBxFt+qlKMkgIm2oWLYcl7tNpChVsBw6cn0eOoNAZENjK7eAKU/TGdCM
lW8t9M7+EtvleB+jKT8njaB55LxTwmuRKLshp+opwbeeTXNVkNW70+qsKi50N+rbpVLrzv1QKTYx
u+UT23P/h04ER7qYBpJxLZPO9dZBTKNsBdix69eDbSvmaRplkFRhnBfhLtAKe686LXp+p9M0+IKR
3XtnmteZyTYz+hYQARncuLHtMWvhiil5cRrFQvtu2SSLIOvzHX5SSel6LaSbVOs6KfWCbOvc6xa+
C5x0w1YuJRHEQHG2oC5ZJDg7o+57XEy2XnzgXz09Q+MuYpD4G81PRp8UOgODRl3SY03cJLtXchK0
V07lQIIwqpE6Kx9K+Alat2JBglroLBTP5/sYXtM6W63JExKPEzU/EegSe9DWAnKRVdj9A4o+bEBh
llYTbgfDMr+hR8aQosQkOIymKL1I5nS/Jqym/DbCeYAjodUlaacg+vPzUNfIGEcTRnsCs7E8QYYw
FlcVOvtg6bglYVwi7sQliU/DkxvoNRbmoVdhnAVwJPBXKHLlesSOgzvMkvNu8OTXrhxbULct0Fsp
y2gV2KmJzdoU2uep91NvgO2E16Pb6o8lJLH9oMCbpEbXJXfSB5m0xPOHBN4wPTVaDbxX94GjJnLZ
h8j4eDAYXjZp3KH1CLSQ+98L80xIdLr007MkPmvdpDeQZTWUFk0arBKufQLrr+y18VtTdORBNOz6
AvRnXHTqnzSAJKzuNq9NJoOjupjFzXYot6KlULHqTEofSxzH6S2rGVETjovKBlYTJKplzfDzwrWS
ylrejnnsifNgSMl+KymeE+BVmgM05Bb3AQq4tEOSS3osDSYlJ548LHra9ElSEpJA5wrcTe93Syc2
fZresT38QDo1noPKLQBy2LAS1ioA7gzzRN2iCoPUp29Q98AHcvqGjW1BU/e8HgzPuO5pCg0L2aPv
XLLVtUu+b2Z8sdl6E5Xhf87JjGdf8cQiDryZ9LF1g3bvAf/7TdiISbh6ghz1W85++UQHdHXRZeKx
JqHZLE8bV4qLCDAHoA7i/Wx81t7Q/7AgUi1FpfprEDvlpiQUma7banC7IVgYzKkgMlfQg7+reY+V
yll43KDBCE7HutqkpYWxcVgSMxevzKS/tuoWIyrmc1e7zYCpD4QGp3A7+R6LOpTRBt3nQssC+sfq
JvfzAH77repUnxpilDMwmz1i8XOrH0+zvDOZEpANFhJH2ErrMu1HHcj+3sa1JDR+gW34O/wzWVPx
4HDWepqCKGE17ZH4nPAcCfVpaQFC0EHIg6s35K3tISdxDPgiDhRABwomBWBOLZnFXVYbMOTSIRNl
YCdTlGdaq8Yro/Sh3Cmf1KwkdLfwVvXoXGd2V63TYEACkcDyD/v+zzIheiK082stoy3pD8aXKgE9
r8aX0A4hqXZ1tMVLD6y6yt1llkbjWSrlZSruOXVc+YG2G0kMKiNN/T7S+haatxxouy6JKD+dWDfw
FGBVnhGoWV0Ah9YWUZcEnzUnv3NzY+9U8UYZofsg22pWlJQKtnFjHa0AAeGL8alx11NKOdHOS1RF
QNqr4hrH3J1b6tdGlZ5iOnpo+/oUjFn+A2JhtNYIwfvqqj2SFhmwPU04VQxdMy7YnMZb3Uicdenp
n5IG449uVguAMjeVR6xO7Nq3Si9QDBFF4xGhcwNGeiEy0vTUbj1oYEI2aGuWqp7/8MgKWlly+ERU
w4awXbQ5GmxIlF9gWHO9OXH64bJSen0BrW/VOM41qMgvXQijdwq7YFk513XxWTOTG3cCpKP/R3sD
VpwypLHUqqh+GMdgb+bhpZCpsvGHR7v8rhHcWFTlhUN0Y5fmw7ZynezcdvUMNlYIIKZyquJe6bSz
MAOcgJRv5+TuJfFdAK9I2G6/cXhOllYZ6EuzUu+UxN9WbbpvgOv8iSMTtU2u6udpMwLxVlsQkEhI
ZXOhoSz1YsBkmWaMCyrZtLIJqtk4KXIF0kC+tF7x1SHDzbKvaf1Y7NnN81wnxB4kAWo3CXUnWGdq
eRoJxFOW/Kqr/XkVSRQnnM/gFaVQtUYCJZwUXVPQhDsFb1cRxeed5V0OjReejtK513q92AYgMWA+
ekSsqVGVbxSaz9dqwPa5ztG/4MGq0/PQzTa45djlZ4jHM+vOhY93gTzyXOgZIR1qfkdox7isgV+N
SNkAAwLMyIM22HLoWNlx2H8qJBwpvrlSLmuvuk3z2oANMgX8ZbYb3yrwTkER3o+KcwJm5yua+5O2
hcXsma25NjIN9k1pJAvDNchBM81GXPdqdUWhOSKtQVVyfcfCqoM1cVACfnbMcInMhSTKMfLXpdZu
C5EmizJwtrxRwFR6J2oIl6pzPw9USU6aotrpWGLOWqW6czLQUQnavKpXGnZIhPERGnFVWq6Bznc8
U/hnI4CECEoJcU3A+141+4vQVbMIV3iLJEYYt5oVxmgxg1PO6XKJcDf4ThrLWVNmnA6xq6rjpBuT
NsdXFjorksEy961kCzPVh9pLZhMBeKm4EEPCO4nkzXZJ0EC3Ljyy6GVlao/8wEuzTJKtM5UQMBrc
pbrXsHWxfxRKic5KhyC59OACkyO6hY4ZbEG3nw25eqqFFYBpU7lkO2Z9EdHwJLryrCwIAkhb5cL1
LPuqz5p+h0H1nOU3vQoo9zw6NvFzfexechgm2aJMN5ZhLe2q/IwLZDP6PSUpzyHYx2NtYB8KzbXZ
8fIql61jLIXl4lUZwGMb6Y+qijl436uyPcebzaaI6J5lprNLwwEZgT5p8tsg7U60EOBBlPJiEcND
qGTRleElV2CxQrEq846xZhBgFKrfBzz+0nsEzHluhf66S5pTMys/p7y+lrpsd9iRvw9GMmxrTcL9
0D0m/QhxWrvMS8e/T6kglSq7GSsHQqrmQlkmAxHxie89NDBwWfaNE7U2yO8B0HtaRfbZoHpryr+r
sUuiO8u3jZsBXDDb0KzKP8d9AeBTFD2hHwDEwyelypCchgoVgE2dBOF1Vw7U38lOpYTEsbjmHR3p
+lZWiMEWcVYQm2C0ljWQ46AA2s8S+2to9XimssirloNa2Zdl3Sk/woJEgp1aMeMJqKPk1ehNh7hE
KJFcphXBACcJO0a2PfBp8m2kWvQxDLiP2Mizary30zy5t82eY4CudF89YUMZJ7Tym1mr8VNK/eSu
cJGg5jk+7kUHbulc7/SECM6hlNgydEtOBpC8gW4bdiyNLcHF3Evbj1ZObckHz1HYuYMvRHJvjqZ+
EtUKMWTBWIErDiKEqttB73L45A41Tan4OjCxugtdrOS1v7a4tflFaqUx88Xyp/TBcqJsNnlV3ERJ
TXCzRanI2xRuXzyAMlYfcbHjtYFMGHzRPAmiyrRLJ+KskagnaahEl0PrlJehUxJx2WhxrOwTx87j
DdYKW2zHpu5v8lx17tqaxJll4KqgjT09EmfkBEU9NcWEqKYWEzUBLSOgvEmEDsWbQIF+GXk1AS4W
FgzUypGnWoBlbeSNvWrXV0405OySFeGJZRUp9nXQuD1bKBQxyHepDVISUwfWDLZI6cowFMZd5uNc
Pq11f/wiMxdmuupqypMGR9tYRqnfXA8hCK9VxSYQqSrRldAqsbnThcBTHFNzUhrkcH6v3EA2/eb6
enKuZg7s7E6e9HaimOvcUpqr2Cj878z0pqGoa5XuMlELj5Cy0g6/NQnr4rJIzG5bD17yNNoYdhdW
1zfNnjOJyUqVJIm7xlkdwZXVukisZATUaFeQuY20E8xxuKyqKMzxislhrzc441dd2g2cT6NSang/
svJb4RiIZ6NyCJXLPNSJSxAuhSataGklpAkJM7irKxgJOsUpf2GT64gwQDPdr0mnOCCdOsgbJBgC
0YokW+xlF4wI1yHHB98iPxDBys5c7BNxGunmQu0kh4bMtY37DqwBbuXQoSAbiaa9oJibpivf87EX
YYVOlE3lasTZ6GHTjPcG9Ocbk6RulWRLj/NI0erInh3fTuqdguWkWCVsl27VIPdvCpJlvyV9Z3z1
cw1HgtJi4T/xqLN6nBmb4qkIbHBuSpW4f5Z6i2Z3wJj4g9QToHpGkLV/wprMKekSJPOVFSqs1yrH
Gwcmt4pYwQf+yVps2MVjG2fuk4ehCmm+3rHuETRMxlFBlnq6KpWSsNBWFIQaJZ2Hl8rzg+LBG6Lh
1qEwpWJvKRzesB4CgSvTCzkEjzAoFkozBtel3dZTfHAH9xArXNUuh9osPhuhWXYbypzRg1dSwV6i
hHXODH8c+iXRG1gWm9FUv3L9MWTfWLOB/bhYMut2USKRDpJBeiUaDX8aXq/LN7pQVDTwDeDMWLgn
GRE7cDE1gvGG8lAnaNZt/nkp7GSmZj87c2cNRniMNmkpZrUL+RPoGHW0tAQyyo9/0K9XoYOJboei
lCUQyc2uEnYkB+C8xK5T6sqGlyiaaXITDlxl+pQXXS1+i0FpaRIO6boF6mjWuFP0yMhLG833VB2D
1NPAJodx2FyNkBPvAo4Pt6gN+p812v9UFTFdFb0Sv02n18+OXH/9sGI2CwmtinQ3mhzrVMI1QD6H
6VTc/LsA+kZN741bCJICfzXNSRq1+qyDBtrSafpITXeBj7zQEukE9++j84+v8sYtlM/6O2QeFg3X
WWMQdbtvWy0y8cb2u02KVfDWdLX2ZMBZeVW6vrYgTSk60MD/dbgbtF6wHSHU4Hivz4a7Q7eKFyvU
Q6EAnSzZOmO7lDjLOlkf6ETO9ELTwzIQ5QgHlxOsm7kiwQjxNOXqdBaKlezJjELqT1JWUJQr6SjX
rdkQmqmnfrUB32f3q4/v7q/PEIu8QVnWMm167c8d+BdlWS1o2lrh1bhTxzg4DZ2eWkgwNAca+W9e
xVZR0UnUX4zM1wOyGHtVFHR4dkMZahs8rl89B+nXb/8Uk/+byEU8O5hiry/icU5qQiI64AumHN0p
pX6xq/D3RwarBmV5/Mp0xLW5bK6u+oJ+cQlNx5RUPZLauGySEFpHE0S7j3/QLzVzFl067pNckSHC
yjv7RQExtmpa+BUJlSrtuyIA8KqGHdAx28zrG0WSYoLzNDPv/EHn5NZTi/quhwN9sYzzRrGMLBTb
B5a0X8crz5BWBnIg5oWjzZ7lGNY18OKg2vHK+2YP2EJb5P2m/TiY6IJ0zrKJUhxYaSZSw2wd5aI2
Y4d3Cto6a3ZR0SRabpBrtsuZrhtJmNCFJA/jVAjXP+3DSlyXlR2tadw52PxhCTt5PJ7lvi8udT22
Tm3JESCwim6Pd5KKvUgwTbDF6jYFeTgHZvRMWfA8o02h6pPy0LTRTL0eiNBQg8GomNGOkO3KdL30
MulKCDR67eYXKC0M/8Az+XW5wqmAFGhidgGcmmsrDXY6AhJRu0vJc9imReZsNEMlM5u//jmVf0t0
/L+z/4cG9sX8nPqLf/UNJ7zKf//r5iHJXnX/nv/+33xES/tDaqhkAG/wdqWh9G8+iaJZ4g+bRtPP
7t9LWbGi6X9IVOVob9nrmIiPWTf/agEqdAdV07ZomxlIG9HF/BahRE5LxT8bEb7R9IKe1FoOLUg2
BdMEe7HO0ycay7Tt9ds8KArlq+IbzmXAoavEo+G2RNS3lklwafqQtlMyYJEQDlSmZYgR2B3z70jy
/LVPCtwiEz75zZSFS3xTgK7T5TBF556wRyezMshyAi8Sy6nWXofPaFHFpnnFgB+tJQIPksM8kOwW
XLMhuwlH5c+yJWCGg3tH7BayAfpgmV51a3fUlU9YZ+kNudKn3CzidsjXjWr43xMztwl2T1M6gqFf
jjbWoDi/CnSZbIq6YzXqRNs3Byb161fYdAMlnYzJRaNJNlfzbUjJgw2QfGq3sRrQrhBEoiYJ0/vF
kHpjS/V66fh5FYg2EwpWZRDNu6RxCRihyAPtNkklNW9S4De9XjUbRfj+Wm85Hn18vTfGBT8F7bou
QXAK9ouvx0VDWsuog5a7NdUc3mOatV971Fb6JtTM4QfQaANQihY628JTfZ6yZnHMJEyDpmefybWe
1wgtQli+jwksgydKc7j7DSci074mLYo+wZDJGxnYjCSRy+GugeXvkiGpDxleVmqFJPWVBHEn6CCW
OGzw2o2jNpgLMqxGwOfw2ChMJTK8rLTKKVZSz+E+q667V5yxwVwnc6gCiEM+RWNHu88Edw37q9Ef
jMAsf8gkCgnbkDkxFbJ1m+TAyvvLAzMNE5E3cCEh2UVNM/jlvOr6ijJzb/a3tZf+cLEGeXRMEck5
OyWifvj8tP7/2vuvyenw99Hjl6UXiEr6aumd/vwv4YUu/2CR5OUHltLiAbCw/WXn0P8w0GuDi2KN
ZcmbLHz/BkPxT8CktEn/B03ymdf017oLZ4otBtmU0lDZ9ws09P9WnPw1fRGrvHsQe/1e/kmqnL7d
7MwSOwjWClIZ9j7hAGvDHIE4Ai1fD1FWbl/ciTdWjNfr0t+XmN5dLweeblne2FpNtNeL5k+jjz8Z
bXhg1/XeR8/eFbkxkbH7NtgXWn7bl9G3ocl2x33r2T4OGkknCnIr91VPtBqiVgyuYez91lr9zz2Z
JuuLl1wHqEcx2QvtKZiZi0A6p7H6m4WDfz58etYvPhwVmhNjy0/2QmZnKHooTA6GPLCcvHfLZ8uI
6raVAHeb7HFrwi3ilag2+CePu+mzY4TKEkypTCb7prKMc1uQ4aCCKDxw01+vhP/cl9kbhPSqwios
I9r3rQZi0vgyWc7VMrkLHUR5x/0CbXbvfRkPvD2i/ag/5ugqALkEX4/76NlUtRoYMQVAKcBF6d3Y
5DDvY7VcHfXhv+zLDWUYHa+O9oQw5yCXin7hArw58tNng0aLpdJXjcWnaxIOvn43CHncXXneNrwY
7K3MhCBgPdqbY3tfFZuks45bXOYepU4TiA4sL9wT+3sSd+FtFHfqgWEyrX3/bHb/Hopz+F2JBBYS
UhkSa5eUyVmRW9adR+kEwmlaXdLe890lGRQVsRepL75RVXcPOIWmW/7WlWejyNZpwVdhn+wrqDqL
pjKKxWg2P44aRfM6WyH1ym3Iat9PR/JtZpKEUdPwO3DT3vnq85MBgXVxMlC22ysTxrJ0yb4hYePI
D5+t92YNTg9mb7QPola/jUQmV6Jq2wPvwHdes/MqnUkpnLqJH++jonfAagzelaMkxo8qZlH6ee59
91X+3u2ZLfu2rHq1AdK7D0q6cmkTQwEG63jck53N4LQyZCnLINnnhv+UuMQvjWhWjvvs2aoPmpQ8
4rKK9sMQ7y26juEEwT3us8Xr9bglOMcsgybZl2x311gtN7g+j3yL67PFnhSOXATkA+8pnEO5Ft4V
+fHH7T/02Ty1mhZVHB3GfYecn/ZWoYcPRVOGBwbkO4Nl7inJ5BDASi7iPSdicq9MJCqLUFjAwY66
72K2MzPMQasSmSf7wJQ3agBfKqYzd9yAQXT8aoNjDb4MigBAlpcTXyAFsbyGBxPq46/+zlyde3JR
ozdFM+38IBJGJ/5Yj5yQErE0InHwUPv2Ijz3peq1AMoX1zHhfj5egWqZqVp95NefzVRPWDCQKfHu
NXgP6aIyonJNizq9Dvy8PdB8mG70Gy+ReduG0K4Ye0qZ7HWVpCV7jLplk2owrzIGUGdZ98CstQPX
em+kzmawMXRhE+ptvHfonF8ONFRPiDQ98nAiZlO4NMc0jvFn7IlP2mbhg1n2B3ab733v2QRuR1B6
ZmeE+1o3mnVLY2qrFO7dx2P0nQ/X5meqsiPNuOPY5tZWtjQFeJte6w+wZd778NncdWTZFQni+70r
RLJULYgmit7cH/fNZ3M3TYbYsd0x3PfSfEzygV7+6IgDY/+9bz47VqlFXUeJWYf7INOTXSxdfEuA
s4775rP3a2kqhkxDKMF5RR5rWzvfCBI78nlOP+jFLnbAtthhZIega9fOST+aBqx+v98c981nL9gw
Li2gYhaLvYHsjkjWdU4Z87jF+Lk19OKrW6U6lrbKsQQ4g3fqIz+7qnynOvKrz+bn0KKIqlST12CV
fbdFf5bZ+oGFZRoUbyxi8zpp02WmGuohw7wQYD/R76qbctTUcUlGULVLM808sOc2ppnzxqXmZJYA
a5ZK8Fe8H+JJYxV42MZx2uzaqm5OjJJwj9rrn/QcPPwSoJ1cEMFVQcSkoZYUTXBeYg3d9F4htgid
CBszVP8KwYtcDY3aXDt15S+H0NV2cCLNTQaJeeM2nItwJJQpXNEBkaDnuvqmo9m0Tp2W1M6gqEle
aLqh2NeEX63lONz5SppsCHzM5EbrMxhw5Chh0oVUlom1F+fiNgro7C7xayftyk9c5UK4Y70b40Rf
qwAS0xUpzvo2qcMc9wOldBvoshGfBGZOGO4wFKZ7LxstuZEoqmL6t774bItquIIEJE4w5XioX638
qkeoeuApv7MkqLPFzB/NbEgiXrWNsPbEE69S4mI/nlbTxH/rqc6Wss6wKlJXSrDhbVBtiBDDBBBB
dTKU1jv5+BLvffvZgib0quyjgDEqbCDIZaF+yfL69zrrfx9C590/xZJo8sOcfTfBXcux17M14vH8
tyQe/3z6bElLCpfsEo6a+6SCf3lH4dM6bpVXZ8tZa484LgYKilU06ICsB1K2GZ3HrWfqbL/hDxDe
7Iz909jiWEUlGK87G0vOcQ90tp55JdG0ep6He2ya6VJvjMtKh2d83IfPthzEkFghRVa2foq3Mx2M
LtRbjtvR285sy6GJmNocQK49ejRSsdrzYNI1H/PFf2GFINgC7mpEjERvwN+Ag/fOIR7x9uNPf1Yh
/DpRfxF1qHVi6CSwcDKWnnWmsy9+iuiR4IzL4WMOrgqkGn4+/Lxsi3x93KSdiuK0oLlzEqZdH/CX
/NVRAwxj3et3vREryMXAnO3NLAvPpSu+VSV5Cx//1rdfavZc9EHomd7KwA32iaJgXRf2IPYkjwzq
qqgNjEMYo6vj5qE9p3rYeoKbyojCve2756Q8X9kQYY8cEbPVw9ExqpV07PadR/JkWyccT7PUOGoW
2s5sBYG0H6kcwMJ96lWooO0KMnXa7z9+BG+v2QRcvH6+fo59y7OsYJ8WOlJRD2/dkMij9kMkQrz+
8MAnGAm4Q7TPnExbuqnFW7TvDp213p0ps7Fp4Q4DhV5QIpdDdROEvbEdCk1fW2pdAWClmHeOeMa9
SPqEOMAkjq9Sm2ylvo0hXOdG3Fz2ZacfGMtvv1/pdL3+rXC3bG9sprOZY/9Z+fhGPHr2lEj76sA7
6p3Z8gswhCaPQnpGsIdaNmA8UtOFr3spFjzbIL3VB4+5OmpQzDk72HddchUcCr7meN5OSLEg1g/8
incG3Ezxetz3m57By118npklycrMZRPdudJh6bejZnvch88ms9EEbeo0ggcJbWjtFMYAyk25+/jD
n/frb6zu9mwyh6PZQY5Qwr1WaQR0tHrGk2tJMjCzQuxx2lW7ksjhcDFaGKsKT5YXSqTbx+wv0cDN
blxNhAFhgo53paZdB8I5snZZVw/HLIN8+uzOaZbhgsVQvCvXwXzYSfjLZVjG/4+zM2lyG9ey8B9q
RHAEyK2knC3RQ9oue4PwUOZMAATBAb++jypedDtRKSseNrVwRUBMAPdiOvd8PskErTs9187AcvA5
zIp2hHkwM826QzmovLI9fnVaonUnD5aoqKUpeHuF5PB4n0h9xP0l81lE0biTB6se1qssWNMi1flH
qGA+wpbJa11D204SREUTrVUSJUVfVXfYFT8t7TVztNf7JHI3URYi/BYIuQQYjeA55VCktD18lX0i
AYJq56yDA23esJkkxQbb7M9Vm5vHMZiGr9Bts1scnNObTqCgqh90dF+rDQY7gjZXzriX/jLnMDSC
Xx+qlCUFHD7rPW9SmFBHP/78h11q+5y+f0tOPc9x5bJiQNJ1KVBNtuxEwK4pEy817gRwADMESdMl
LqZgQPGRLYsBfpNe8Rvl5x/97csZbI2zNeyiIt3oD6ks4Abx336d4gTvFOJSB5j1CLbEGEmbLke5
RJFXZgCL8OV3CzgNbRDSRQXOh8mtCElwjyKwa+yMS13uBC/Uz10JO8SoyME1CZfyXTVmnh3uxK7c
BC69Zda/7XuUHK8cNu/RanKfhYxF7o4kjTsaTDGYhICLw3AqSoV+a1BV73UOQvtOAKexmmc2j9Xb
ZpsqGGVtbBdreW2hPM+Mfy2UaN0JUWL4kLKxK98OafMcgT9wqJc+vZsFNI67kIDMvBAdwkUAnhdz
gxLNPJvoDTTa6wcAE+dDSmSU+o2Ts2f5H4i2QYcnkyp42NyBEJ/dRyg6vLJxvDC/3FoWM28BPNsr
VUwd/8AhEUCRIfdbNGHp+TI0yqi0oplkVqQKVZmpkt/XKvS5eccIOTENN6BJgc0rixqXwR+Ttt7X
a+v1ZoDGnZhGzVaYkn6VBSA9gCklMIc5NBQAT88hdaJaxQvkwT3uj1hrUKDRm2pP5yp+9kp3mRPY
8Eij0qxcFAO8bEFHSJZjusbbX39u/ZzsXwkNl+ETLytYC7lmxTJLYGbLGGhZM6SPeOOqDn/+iQuT
kjmxHXM1V3xbswKPQjeQCoPHEnsOrVt0EC8VB2s3oYWheXUH0rSE7hfyZr8vd5ZfYMoiFYdrVCgW
HUGheKPK9qtf087iO5ydiS1Ki4uoUairJKnZPo9cKr98zZxYhYtOp0YVsiIO+UNGntfpmofypQnj
RCpP6gEni40VdQJAIG9z+imau2qf1ya8kq//eXB+bVI6AUtJJjnqd7Kih7x81+WhflQljGUmNu3j
rK7pYcUdz6daLPvZql+2KeM7tab24xZrCI83Gd5NpYRxWzMP9BGX7QC7cNQdoz60fVdq/R28oHkH
quB7I2o8qq453GWS6WFUfZQ/rnX0yWuQU2f+JK1s43oKwmJhOCKlTUehvh+bG6/WmZN2AgZiiiJ8
KKbIgoHZAqQ2BAP3efSDvZmTdkCWniWeh2D+Z5of87KAjBq98/pwF9wxLzEezIjKC0aWzzGFgZ8d
fvo17eSabhj6YbMiL0wQoSIhkAVnud+Z9F/1qICNJBXeiPKiTNkTfVrC/srqd/66V+Y7deYJN1mU
TWi0YPA4O6US2PIyCHG5Pyog0xahvsGeON1nqEi5cnNyIYrp+d9/257HUw5f5VayIgEQ4g08DdpH
uOOkYJavqV/ap24KSsI5VXAWKQTCaifz7sjmzu/MRZ0kFEKV1VbdmBew422ewRJRfxk+zrd+k8hJ
P33EsUWPsSZmrXpUkfgKb5MrI32p352YjYFiT7qyh11F2NWnND6rpyoSPfHMzFcWrfDSbziR21bS
ZKgYyYoZb3Jf2i2FMw4F9qWCfe3zNKTiHctGcFB7w7ObKpT2rq05nKLEAMulRoZvYfaBon3B6M0q
m+GHV6e6Yvg0iAE4k0FawPsuQPVsexdS+dmvbSfq25pSaGsb7DDy9j4LYK4jm3r02925ZtoDinJi
jgfPwrRjdJsIvDFXc/6X35c7cWjDpdqWYA5x3IRpFyBF+WcQb7lfogX44mWUz6EkcI2ICnNGCLZb
Oe+ICP7DOPnvZJcMHucvWx9gtsDmkNOibLvpAXDFj12ujN/yc3be/D1BNaVJ2jFF4zGf38PwptzV
Y+o5XZwgBDwEYpYGdxOgvT2hRP0wNNf4Pg6S5j+Pv+gUJ/hm2L3nAmKEokmW7mnMlvJ7Ylj1gfJk
3EPPxeBFQvPpfdLBjQKvreyDsOxHXg7981AD3hrSNftcKQgG/Kavq2/HXfa6xkAVFnBYgE/IjKrp
d/UMGy2vCZw4oYfChTzvRdcXKqV3WHS/Q1Pt9RTGojPS5fc5EKo2g9s67cBjY83tosdqB8ter2dd
tO4uuvA/JCRjXQGXSXrM8EQoykT7LVDnYqgXn96EMNDGSb9AkeAHkGnuqvK/q6X/vxnmguwJlTCg
ntA0NsJvQr2DabvXjT6K5V5+dJsoWloadmBDd98tXoN1eM0p4pxxXtnhuCUFve17PbHNFoQE34cx
snhS2/47V5L/7xEnnttsbIJxi7oCTqEw+m4ifbdkyqvuB/PEiWjdZW0H92Be8FVysCKF2ndbuPnt
ktzCAWYonPvr2hahZDnIz22yK2GaeP/n6DxHyivd7hYOBLDsAYozyAqeBH9buAbdLJ0Y3iuWiHs4
Y8V7XVvrd/cUO9G6yHBOVgjI4Ko3lE8iKvubNe60Z+tOtOaZIF2X9i38IbGfJ3x6Dhp9pZcuTM7Y
CVZToiZ70LigMI1kD7jLrm7Nyma/VOCWn1azaVH2ytuC8E7f9cCGBmUYXOmWSwPshCxcnkLaSMML
lqZNBOpnZ46pWbpkJ+DODFMS0OjPGy2AZv88oy71lbMuB6ldTMw3/DUUh8KdiUA4hXII7pV+7Tux
nG+KS/CMmmIypD5IMJy3koQ3fo07oUxCGEknsYHnWQmZXjpV236e0vXKNHr9PfZsF/MyfwZVoptY
EFy6wOD/BuCueo866fau1wG/7Ss9PcIRasOWG7B0MebJ35MIsevz+tvcuoORw4gSdk9NAQjnLjPA
SuWjj64Df5cT2a1SgQrWqS3AWj6YKvl75fqz31c7Yd2TSpVLqG2RwHl/Z+pobwys/P0ad+IaBptr
Eva6KWAjBJu/AbKgJboSeBfiIDr/+28H6AhDF4ESzk9Az/0kHU5vQoGm6PfhTlSvbJ0l1rK1YMus
d9hDnoD6zPwiLHIiGAl/WAPRNHj7rvpxByOZ9Avclq8B3i51jBPAWRlpueEdGTuf6k7mZm+B5fTr
Fid8gbcCKShL6iJgwGvv+hgP+6AIE7/m3dICZucO1cMlbrxW2GvYKf9gVvDkvb79H/ec3+ZLODZt
VVrYiMk2/TTRrt0PZ2K7X+NOgMqKWJzgy7WwOjvjzZccRtGJPPi17sRoBceixYZhWHTwjv65MjiS
qm7OPvm17gRpDvvLROnAFl01/h1Gqsi3a3nr3MQru59/zmi/9Tn8jWFYLeepAHi2fsvHxexkWncf
R7boZ7+vdyIVJucmS5iaCgZXsHdww6b7Cp4jftnRrTAYVxGh7pMBlIWT4v3Yy+yIU2V2JYWdx++1
7nEitSpnTVigdMGqIfkGpB5w9ksj77aSmzsFH+prlKrzNHzth5y4pUud8mkUY6FAtN21cmTfWC/k
pzXbyvdTomS5EyYpryzDFxKQW3KQ5zGKATadnQC+ua1zsifg2niNtiupjxtKbQVUTBEYmMHHWbbu
VTp71fDA8NCJ4qZdsgYUnuzUCvVGhB9C1fgd7AIngqlIoDVQSXaysOzc62W9s7Cg9ks+rg6sHrJ8
ttWAz44TSJhbuLh0G/cqU0OnnEf5txhOBg575TgmJ5JWe6FRMDh4SpJcERhw2CtZgoicGibugdF4
u6ACxm+iuGus4eUqcON5ov0Kb/Nwl5de9avoECdqSRaxxYwWTZvhQyCgwJj7/85I6f8O0q7+K2jw
bC2qgJwqkgKuVjGyg/74Whp4PTBDVwLWRTHcftoUIAwBb9WmJeC0mNXrHgr2MC/nSWrAKGTakBP4
XcuuFuqOJw31Gk6wgF42Ps95XYotISdBlo8kqOGQVV55ELjUKU5oRvCWRaUXhlNl4iZI0oemH774
TMJ/sSep0SEdMny1HtrbcPqkwfPxa9kJyjk0eTpnGzkFQf9mhnOO1H6itNAVqM9ZOm6WI3KiKXk3
j/SQsclvDwY+68thDAPTmlnjs1FQdlyBcO4k/eXXI05UwvJ62kQ+ETzeZeW+T82XVF/Tpl+aIs7y
meZq6+cBbYskzYCwXd8mkfno9d2urqtbga1ZNKYfJHXvTU/x5jizawXZFz7cFXXRNC5bGqyYgIrt
TBrc19s1/Oilpp2IpHwcWyCGcjjawGpsg4D7ziSzvfXrFSco2z5WKD5cMFHEek9TcsCdtl/ouAot
3Y4xOKkBP01suBmhVIGqx+uYHrr6LKxgkU5zfHUF8gb2D2SVV3aKl3o7fhk4S7uUZuQzOW2NgL0g
VmEY1XnVbjFwZF823s+g86E0Jz8lavsYjomFQMt41bShcScuoXlfctE3qrCRIbvQxB9DQq8Jm14/
X4T/UmbBT64qQzsWrRWf6ibtbjdm38O27BoJ9UK/u+IsPU46l2uPH5D1Cud4WNZUFPsrr1nu6rJA
xcTOJKHQ3FUVKNlDuBtwyePZuBOgab2Edq6ZLJrMxPuhHLvd1i1+iyZz4zM7C+Biiy9PTXdT5WP2
AH/qaw8s51b+fVxBpcHLCdkFUbxYoNiKsFnh25Z3ETBc0txHbZsCRgFs9ZVccGH+uCItKWD5kuD4
U7C4hX9mg5vcG0Al82dYKCPG/jzKl37EiV0+d3YLYMxZaLjvvk0sY09Z3XwfwCe4+/MvnLdYr/WX
G8CyJXg2SiG1gSf2botgZHqwZQL7KGnD9zAhJQfADLLbdQhAwfzzb16KDCeu6wwoVDKS85oYP/Oc
A3lLxh9+bTvrbc0atWRcDUUE8897o2h7O6Fq0usshrfel7OLNSlBrRnHqaNc8yeQ0R5Us/k9s4Uu
8FricglH7fKs5K+qo0x48N6GjfV6yQhdP/4I9W+E53bGZUfznMzLl8WkXs42DB7rL7ulhLa8j6MG
FmCsfaua8u0MC1m/yeKKnZZhaoKhH3WRBirayVaC6WK9dJzA87z87mmMlkQ1vS4CYCJ5EL0FQsWz
aSdyDXiNao46XWgjyjcJ3NkPUICZK9ckF/ICdaJWaGCIKpLNBVDFQwm4D84fdTBPO9At8HDkFUou
HF7IsAMYBxfZEoAFmHIlT6E27/3adsI0DEk0RZvaiiBkj4SzL4aan15Nu1olghUlhTFudlo1oTtt
wjdUx8HBr3H3pKpURcO5rvDKvjW7ZGjfo8THb8q4WiUAIvMZpYYL1CfmbWv5V6Cpr2FGLqRcV8y6
KgNLwJXkp1HBtiOM9Ls087yLAW7BCSOwaWoj+/xU1Zgo2zSMhzrvYr9p6OqgsFlo9ARDkMLS7A2Y
EW94Mz77jaYTpEM5R+sQE1Ew1FzuEjDcYtx07v0ad2JUzZxQpYBnghX4lzIBp0vgHu/Wr3FnCY2T
FFs0uEBBYaXe1rgrbaproXlhB+WKoGAkYNqwwQoaLPRvOYDcaDj9YiZN7wXzvC8F/OblnAEPNqV8
I/gVhpePZqK3zCSL3zLt6pqGkC6oSeFNQYcZlICw3s99P1zZMV0IJVfY1HSzhm4KCMYWcJO7msAr
va9SPzkDdvAv+6XXcdUscwXAY8VQ/Yi37v0/94Re08ZVNvVCAGcsphoP9PkzKcFhzgI/CQlMoV9+
uQS5G+fDoC5WW9/ZlP+wRC1+OcAVN6E8pwPRN6uLaKje1WnzK4XruWfbTpxGbYhHMTbDGIAbdgR4
bviSVDG5slJfmi1OoOZ93RPACwA4bEBd7Zef0zDPnl/uLKJM1y2Ja1EXQkmClS4A5q+rE7957oqb
4EGPKiIQSIsuCz7Dvf8TqHle7luomnOWUUMn4HJyVRbtBnn5Utb3ieKlX+J1tUyBDhM263NFLAFJ
APjtCnzA/JNXBLmWqNDuRc0A+HgR1KsAhBso1GalXp6i6BdnJe3sVOk5m/kpNzMwjnmW36wg7Xl2
jBOhDGi6jfQa925N/jXKzKMK+7d+3eKspKTUthONwD1QTe9UPD6zLvTch7rMhnmm2yzhxnQiTRrc
AHFfHsQ4NJ6d4gRoktR9G26C4Xos/4w7uIOc6Ue/TnHiUxpdKR6V7NT2AMh15UZ2devZ465eCZqB
PBEr4ScxEH2f5+Ed2Tq/Z9jQ1SPJZIB4S7f0lLA1+7o2G/21Utwy+yUuV5MkZBDKpWrAXZcqux0N
sImmzX959bprhMor3RAA+uIT3mQ/sk0+WTn77dBdA9QIEPKGLjQ6lWMud2IfNdRzg+5KkgwoLQQi
sOVEugR0w3DdUXDJbv26xIlOa1twQ7JyOSVL9gSqFRai2O82zxUkqbwZkrkMl1O6BXkx2jhQt105
MT/VX+g6nW4qywSkcdOptm2Lt5l6AVJV+yXzyAlQVFEFnVXxdIqJHnZxbP/Ot8BvGrqCJNXyCdrj
aDoRuBCuVRkApZp5pkRXkKRgFzMHcTidFnA6rSHvDb+2/b+wYXHxYylkMHLFXTL8t+IKLqcwN4RE
6dlrIob05R6xirNkhTXddCqH4Zb2+V95BbK3X9vO2llrQG5RL6hPtEn6fUS7W5Rxe261XDUSuH7G
tiXTsMVNPramfcvm3i+puBC6dhlH2QuuTyAV5uUuzEz4sIEE5bcBdWVITW0oFIPZuXmgnQJcttIl
91w8Q2fxtFB/LnOd6pOKq3WfZh3bK6s/+A2oE51hNrcNLhTFaYXTxz4zFcjbY+kZQq7SKEm1Rfw3
4sTzebeZ7gBqlN/O2VUaNVk1jWlYC2glooM03yKcbr26xFUZmbzv02lCy5qu5W1frvJQstizcSc4
gfJJ1AS242nNef+mb5eo2RvY414DmVzILK7WyOSmMrONBpiJbVwBUZbo7Q7l3tZPuBO48gPVlXMe
BHY6DbZ7TK2JD1W++PVO4OoPtoBMSxeF8hRYngJG3b4jZf7zz8N6TlH/foQJXHs8+JZtI47OaDuF
wxcHWfPHeQsmdvEiPBdSV4tlMx1ssOMfTrDdfZqNPg1ZcKUe+dLAOtsLvOXoOaXpcAKRSYO/C/kq
28G1Q/glAteSK1rLuCOp6k+zxGPtPh7X4VcIuNT7P/f+pc93klhoDUeF0CJOaTeLT0RyuptJH/lt
kFxZVtwrnVdh2Z/yXj+3qfppEvXZ58MDV5MFWh6Tm2zMSW1fBx38SBLmtSYFriDL6pSTrkXL0xKC
DG8BkbvGkHm9twNXjoV3RAOn9tqc5mBUuyEJ9k05+h0sQE5+ub9oKCuXaODTiZt0+IELI/sRp6Rn
v+52NhhZiSr/KMA0rzPYE5Tx9oHa1EukEbiOW3TKyjrjyXCSm8pvet2t93i0uFZodKnPnZVUxjZr
62QZT+FIZb3j4JnbohY6vWZEc+EHXCUS71GZqkc7nrKSpHIn0U03G0nin14972qRthgy6qVc5MnS
suhmGHavoJrt/RpnL+eMMNUG7rvVp6ZWx2glRc0bL11j4NpFZaCZmcb22HvNzXM+j3dpOnqllcCV
IqWdsHhdbJHGG8L2ODg+95R89+uR8yj/JtutmmlWQ1Sr05wQaEts/LBq5fecAzDmy8atKW1F4lKB
KRSv7zIeWZjAy/LK1us8aK+spK4eiaV2ghsHkadpCHJxyMWcfRV1tVbAsIIYk46m2zc97Ty3HK5E
yYJWzWvAXE9kDZM97/BYdZNBGDse/jwUF9x0AlemNDZzFiRcjycJ4g37ZkMVzMds4sNfeLvOzMee
qjlrUTdbsuEO/ncwfIHzSCA/LQGLxseEASmxr0Oi5SNuuZthh8s5s+0m2TbYXYSx3U95g9LGrJ3J
M1dtCcv5MXhe9ZgvDwvfWP9Ukyk2d/NQbbuyLtdop0jMhNepLXBVUrC3F5tcI3mqmLyDpvuvcb12
ur9Q0he4GqkMVu5xBVwoLI2NpY9rLoLsS0pqHH8yMY1nH7FNfxRia5cHaQbV3Y5cw0VuETq++fP4
XUiM7puuLlvgZaHLPrV8BO+3+Y4yUr812n3SLUWVzRrulSfb6kOWi9uwWq6cGS/sR11jriYbFj5m
Vp1YPZr8ZsrMGhwmWzcKxxmS+emAAlcJFggRSt3G6pTZ5JCHAzu0FPZ+Xj3vCsEUiXqTtZE6bYE0
78OOqZvKlNpvXF31V0RDuBG2kzqBdqGeh76Pb2tiWr+NHXNyJGWL7WCHpk/xxsUuwFfDKNjv7QVZ
4GUCXjIU4U0G80bhEXYX8+yxY8RvTrquVnYGjzGaAOfYOo7ymnzudqgi9/MwBMP55ZcHNDWVGlaF
G55U76IyfWBEXOnyC1PeVXYZPvUzn7k6cdul+wDXUg+sZnCl61d+ZUb+czv3yuLkCryirksC+MZh
sejz/ls76F9zz4d7pHgU/dpy/QLLVf5ECBeHdQ22nW57c2/yQN+GylTv+niuDiBx4+VzbZh+qHiU
PVaoqB93If7XlY64lLGcp7khl3GoJeKmrNpfY9fN+5qv651XULoiNMqmvg1AjjjNcf3Oxqo6pDPk
5X6NO5t/QNFJs4ABChhf93dVbg9S+Tn9YKK9nHkxyOC22rrxlKT5jaHtE4wYfvp99XkcfttsMQI/
5VQLdYpEpt5g4uX3RvfTlTl3YTRdry1qQ4G7RWRy3SzHgL3lKfE69AeuBK1dqeDC5OqUq/CZmYoW
hDWb14k/cKVnKPZcoeMtcYMWrzivbNmwh7vGs1+PO2mEmwoV1C0u0fIBnutZlQEomiGI/tw6w7i9
EuSu/KxK12kkZTmeAoOLXNAy52OzBcOjTtPusU9i8Qk7K3OlauBC1nKVV2UJnyWRjjgYdYTvhenb
3UYEdLyQCvsdj1z5lWJZyMZVylMSkkecS+/G0fodj1wPqrjqB5kH2BzVbE4/tbhzeLdSOfnlGteE
KklFVbUdhhlevWQPzBFUQMLvLjNInTujbmzrdSGI2nom4rZbYHnMyuz7n6fQhaB1FVi4Jk3qivcC
x3X2MymXZrfKvvbbubjCq0WUfAtanL/oSNYDzEDqHaCInuchV3mFqh6iotaIU0DqJ4vKdpR94rju
1S+u8soGfWcWjQcBYau/JDbTupv9spkru+LYE+UteCAnqsj0qEW+x/P66DfPXdVVKfm6oH5PnLI4
OcDm+3M7dJ/8uuQ8hX5bPWwl8GqUoWkKudih7sofwuZ+L2qBq7pSy6S4aSUOLwHsSVdaftU28tyf
u6ZSMbzwyVIjdYlJt/dRQt5mXCy3ft3ihKceF5734KKcZsPEzQb91aGuM8/hdNaPsgmlTNvzPSCZ
vgNb+jQoduXgdSHyXc1VnzZzt66bPOVVFd8tpox3USbZo1evuKqrmiwwr1vxABO2WCPqkjwMSl5Z
iS59+Xk5/G0ibqoF17NchhORhy5JUhTYx/zKknqpbWdjlwigjjKKdSKYhx9dpR/qDTY5fn3i7Ox0
NcJ2J8fVYhODVMf5fiw996P/8o6qZwv4JtK40exTGu2s5n/5fbRzPmyhgJzDYcY0oVG+U3uW0Nyz
P6KX48jlUg6yrrtTlqFNOfEO/JYrp8MLuxUXPJ1NURuVA8UcKXPsVFhj1l+jacBcnOzy7Nc1TnDm
K4Mf2AhoKA653Q3JmmJNF+W3drqaK9yj50ueJ91pwI0ZSfiD4ctnr+92FVdjZYctCrC2sax9jLfk
ljP1889NX+h2V201TmUOQ+1NnCROmw9TMqh9g2udh4TZKx//6i9Q9o+Z7W/BLywEsybn21E2alV7
PRrAAcMhzPL9xLPBDwjLXBGGXGPKdJDb47ANKwhfC933ZWIPf+6mV7MM/ggnqAbJJ6k1t8d+W37l
Ia33SXvtUH3OVP86FKBtJ6qGOc83tob2yPKhPCVN1H3BZVR0swV9+mhG0XgBKvBDzsIXoD9KUBjs
UdN0+8Jq4DBQSh9eWfn+aea1v8OJLmlnVWdNbY95nM83i1TN37XK6A/SjNUDrq0qDHugxhsx2/CA
EvJ8n7CQqN1sG693eMpc3UYZjZDIdjI42uQn61qxG4PaSxOCtp27jzJcJyHbMjiCI5vueyyOcd2O
V/Yk/6jKXuk8V7yxkJBJNsf2uOmgBH0WxLI1rdM3cLITB95k9V0qKX9c1n7Y88SG8M5vhn0bCiRM
7E53VONiaEwj2DVkI4lvtq1j4a6aqd0n1bbdNTKI+wMfxmu1tK9HBHVfgZe5F5Hu2vWIO2xzo/Ne
7mywlT4rDaXuQ7CsJU0WUFqO6wCFNsnVfMuSbPGKZuq+BAdk7HmwdusxNkm3H7duV2WlV8kAPv2c
B3/Ld11UklzbbDkuqJ49DB1o4Gvden05c/1+4CiOm98NeYjAwBVFLPcC//HqcyyFLz883yAwr3Nh
j3OyfVVd3e10lr71yp+uwGRIKLzuwsEey4l/m9/atvnh17CTmCeRL3iM0EjMQ48yrRx6NtzYkHj1
7HAnOXeB7WQaVfaYgBL9lC1S7pPRXHuRfD2ImGv5Y/g8SMmlPdJkgtkFhXPEhqs+zwF1EjJeICL4
56P1IEr5jlYq2M1p61MyjGl+/pN+m+ZkCPhWdXQ7Kigfnhsdbm9R2k68Pp26ai2RZkkfkWw7DpXo
brqtBr8ymba9z6ShrlyLNF0Csyk1H7G//x7Bwe8g6tDrCQUd46yyZduMiVDrepT93MCSq+N3yajL
KwvFebX59zpBc2dMsaOJUeY0rceQtux2xaNyd8jrgL3pAOH7lp6fdVdW5gebT5PnX/QvAUcWLxIE
XnNcKyQbNZqnOdh8DrWUuuqNNknBJdSlORqtzAOPw/A2bXVy4zXQLh4shqcexRP8dIzGkO5Uzdhd
2K+BZ+vO0RO+yFuNFVYf2yG576YPay59DuPoFScV6ziPJivgWa5b/jOof9WznykLmnbiNunhf8wh
mTkOqb3FHei4g53wL7/udpIxAbJnwpfrY5A8sXaVu1Zd9YU43xW8MvFd8cY2jE0amVAfczmOt6nc
ppsk6uL7eAr54zDz6Bsr/Yrn0ElODHdzWJdVhT8E4qhwl/b5/G7Vurly1H0961NXttHlk1ztFI9H
Lo19GCGQ2k2oQX3vNQiuaGKjoqyF7cdjW81/Lzw4pqMXEoBSVzMBEmyoBUvUca6XTylZv8KE0W+x
Qr3Qy/Vkaucc1xaY8oPW4thEVB7OaccvVF01gYA1BydkHo8Q/eznNAh2+VpvfouVqyYYUF6NRxB8
OnJZ88TsglsuIr0Ajeh0J2Bj3ZK1nBYQfhvbHLbAzDs8I73zmyxOxLIYUrF84/Io2+mW4A59lzPp
VbCIL49eDinDUZ/qmcKRrWHkXjd5f7d12qvqAq07MRqTsOQUQrTjMEQfco36n3X99ude+efo/Uqy
ccUEqywTDKVSRygX6T1f2b1aZiwdYs9j8ZaE6c2Ysy+0XKrHbiqbp2QYw90G8vCVVfHCKu8KDrZq
ZWm2rOqYwWZD7oKqS+60yqIfA0Bnb4YlKsPd0sXLt1pVjd9UcAUIW26TDcBAeRxCrd8IMcqbYUi8
3BTgcuSEN1TUogX7TR7xvNQdZjJ9lp3fGQCNv5xnwWIA5egmedTDJyDeGHzMhsUvtt3HfSbSSOVD
Io6KBYcxnN7y/tq9z4VlwDWY2XCXT9qwRZcs2YfbEP/58+y91K4T06Nk2dZ0C9oVyT60ot0lJLn2
gn2pcSemZaxJntJVHpHm1C1I08NNHCZ87/fpTky3qeD/bM6PhnGwrVDPM1bEy4gIs8TZOrfN2pmO
hOK47NshYDu9DZ6Ll/uub3kFXxMQAo5jFQxvqBrnN5GwH706JT0nid9OWn2kdJXVaX/Udfhg5+lj
v84+ynJKXQVi1MFBjzM7HBuafe2TttyppX7v99lOVLb0zGHXmzjCUfB5JuubJsUe3K9tZ38M0Qq8
JPTaHUlCm27Xy6Z8IxdS+6VCV9aQrwY0IhQJHrPVqH3dNdsekivPZdFVNsDxewPjOh+OSc6/wYXA
7uCf4hf7rq4haqKqrrK4w1zR4Y1F6eqhDWuvSxzq6hoE/A0gmT33+hgAQhF9GvEO+ecBPQ/cKwuu
q2qo46RuwnTrjtWa0b9ERtJDavFOoDlAYX/+iQuZy9U2tEm2geogkMkT8jyyCBLnnPid11xlA2Ew
OFup7Y7JOmcHwsbyUMLY1S8rutKGoIdJaRmWwzEb5m3PevVow+GaneOFnnfFDUCl0HUgQh4XWBO+
g4PFcmA8U08dp+ZKtF76CSdam6yxJc9qcYwswsnqqdlTJaqbeg2sT8UDpf/ylylnu2RTg5ii4jhv
0z003bd+88ZZTitg9XBCbvvjGvX1cRMzh81EvF7pm0uzMnqZ3CETBntq1fLYp+JHK3kOYPDy6c9f
fqnfndU0q2NGoPjqj1XQ24dySbM3UkKxOvbjtUeRC6dyF6G1iLwM5pT3x5DI4ANZlg7u+e2in+om
0/uANICtVxG9kiUudJZb768bqUc1s/64DVtB6+9QnPgthG6xfziVtETBbH8cbfopJ+Jd3MZeTUfu
OWUTQDabKsweJ4uTc78M5j7o8/p/Ofuu5kx1relfRBUowi3hSbbH9mTPDeU9QQghCZHh17/tc/V9
s/c5u2ouJzg8oNCrV6/u8n+/439+JH8L87UNMjZac6S3AUdPgV4hgsSbJfqjtU9+r0OcHxKzoiq4
jUlmijE5yi00fxQCKMjfCg5MzCdS7OktgvNU3mI+kffTn52Zf0v0HQcsu0Rt6U1HtHlXR/RbJKbw
R9w3+b3gSKekC2m8y5to2g+1p2vV8ePfqIp/3rXk94ojRfotnDJqcYukZ+h60ebWax5K39M/isHF
k39bTP8Pogx9EpmticVt2uakTALZP2awXviXY+c/tiR/v8zJ77pimKAGWEN18jbIkchvLJHyw9pl
cd4cOrlNDaYVBEVKxRJq+Na6gS5YWvuHvWHL87Ry9WMaw9KdGJ9VWXcdRb72uL6XpI4fWUjlScP9
9FNiM3NGezMr5ghR3xmAd14fI3v5o331OzLmzZKwJRh+49T27/rY04fRiz+bbsEb+O3Yj+IIWfa1
4De21l8DhqFBrP3RVYhhk///5SYRlgxNY36LumS/HWnYCiUy9y9Y5L+tzt+KKESCbFIikf0WhLAi
twENZiKG5H2iF/dHaIr8Xk1NhOtNbzPED5PaX1LorysJZde/6BT++coiv5dTPo4xIGez46apzd4j
d2q7omOzqSLM2UiLuB+mLheM/JuxlvhHaEt+H8XCGOa8+CPw2wrHrtLjpZzhIGfKDSTzydlo//4v
K/btFfzDtvtd741YcTO1qxM30s3J8sGztB2KfoCTZ9oNtvB2hf8m5f6DsjxmJfLA0VToEj/jDY7D
IPLsUOaODJxdEXnEvmi+qY/G7Nmzj9zocxYWiv1o43cUaOuWblFbdofUz2ncNY/tFKkzhgXXjx3f
5XV2kGJgOsmJO7nZT0fLVOUbj8i8Re2wDE/pkpwz3OMwBIvcpw7peve+E9Oac0nb3Hd6/KJI+0fm
/IL8XtG5CapaHerj5maXVDxxWyX1v93w/+0N/4YQ6bAMehRG3Frs6jPTY3vilvnKmqF/P+q9/RdW
8D9qo396w7+dGgi7gvVm1uNqiCByufZ2DWXW1G9kYDrqCqI290WEMXxHkhFSoUmD2C3EjiYWCgc9
6P48Ypz5TzSdgvyOuFsWEqN0k0APffwYIUbPa4tH+y9r+Z+X8u/i4ij4fbdsIDc2i28bYofG6V/O
9f/yrv6mLI7QnxVdS25x5LZ8cXoo4njluTxYWiCk+4+07ng8v53CxlihkzoQvCpDC6Sanp1M/oz6
Jr8X4mJUYT2MTG7YS/IX+L76NIwm/ut/P/x/Jp//FnQ9z3uCSeGE3XiXZZ9lPG035GPZe4Y0pWpU
yp/WPt1vb3qcP8L15PfSfICLvVhMYLfWsPjGsFTLdBP1H9EW5PfiPEHmdnNMlt0CVPs37RCHMOgk
+/C/n9Z/AeC/F+e7FzTeOaU3d2zO5QP6KYVaU/Lpf397mv7HLe0fdv3vFfrRj32niY5vPhaNYkXT
HjuW7VsKFYPiBdIleMGv6EP/0DzzmcNQfrsdXU7aFR2dHIYUvB7yAwRI2+c1GV0rnlQG1AXp05jM
S1NMqUjJmB9+3BNTgM3o2OfpP1swn7Zdxb/UHDK15fGYzse7Vhiuvqv+MEKVm1oCBVV72BbePXrt
qmHPyFntb1kZY+xxWWzLrC92RTuxamiWfJ3qMJxZNtwTs7c6V26vc9g28Lhg8MotVy67W5c0uICz
ya7tJcBF975r6fyc6LhmJbIGGuTT1qZBCFzyS+no+FEvssu7eYI8Ic6mL7Xc4H2oOvFiQeY9hsbF
p0aK47QetW1/7eM+wHNxE139OGTD9NWmaRydMS/RdY9yHrE88hHoz2KR6zbKDU2QXgi1XznauM3t
EeEd7wZUzwCf/EpONNzrRDc/kE6FprfoPsCLht1n+Aw2h+HTVnRjUpciMm0B4xT7jKEp2eRkCPKE
AN/jKdaxWN5lmItFh4k7/thxVSNWWOpLN9vkLT81IYU5unq8HAYT8R8iHwmfN3BJg7wy5KlUgpTU
kk+QeMbfa0Z+id34W9/q4TPPUuVzzTrkW0UHoEe2dby0ELSWA5vmU5uq0cCZIKr1RUr0C4Zl7D/3
Y0fSgnTNpu+GJiPzZW1Auz5m0Wbqc7OsYb20Q73RT8H3QVaRd/j6eefbViwZ3M+LRQp7CVokV7wA
/2bo0krqr1CRp1Her4mMplxLHrWfa5Wu5E6OJtubCsemb6cicl3q7pM3T+IcRrZLcQwqftKw5WNF
Jxw51cpbZKTNK5ujchoxvHSdMNPVPLptHk4a6/0eHvXraab9eL966CtLN2qacxQlDsI8O/TPsN3r
4hNHjFF8Ql4PFaeWb9lQl709DggYphbU2KOT0Zw+8FCH5rMLQcSPPk2OSeRwG4dHjWucCQa/Seii
s2glOVyh3WrYTTA3dyeyj+twIjDPo6/LtOjjKaodFJ1a2Kj/ShZYDCT31FOyhhzH17EgSXFZ3D0h
cUfvMfHR6+/6UAlC4TVioe8tngl/hqVqHKHpaGp+ajR34kThy5BeVofx/ALyLEzm5z0mi3iBaKws
faidzNSLZIoOp/rg1D2myCpGoof1kXL5urGpfq4XAc8wIzexnprQM/3TCDe2bY7ibFGPPcVCPKcz
fFdv3vdt73JMn4Fv6NU8tw/TcbTLk0lnVbVDVK91HpB0gFZLtq7iC8LWaf8Sdm76Z+i7OBBLDIb9
kc1JTy+Hg5/oLxDY0fJs4lWHe8e2SF2pHbFkk6Ztm+skmn76ifzjlj6kMcizFzNkW3qhlOvok7Ks
B4D0I3xJq61vKStSufb1Z3yVm5/6wA+0fVYapRjPkfE4n9tpF3PFEOPsPnaSbfODTLCu7+RsI1kF
eJH1X0SCUgSVZtdgHc82zs69wWjrA8wPp+aSta0NX+MDrj8PO+tHlRTLEOIZnRQxUXGV7TS5H0Pd
wnqo8MlKzm3ScX/pNruru975I7mIJgNyz0O6dcd1y+yyqsJw7nU5xRt7O13nJFq+uEP46dTPoaf3
BKfRziuvfd3ejB66+svChDCw/HCY+8gdTBqYygkcLOt3Hc4Ke93wmdrnoZm8r5CrMiKQztW8e3H1
PspbsyzI1Bwa3p27Ff+/dMfh60qgRxaea+Ixopa3iSH+Ahizr7bkbom7S5y1enOnI0tHd793eDHv
IoHpiilXBqFjZ1xEcrtPMq2n6+rn1f2UBuXwhXjYAOV6sWg5jYMYhhJmD13y4xiWaD7bBKNIbT7A
eXuHbhExXWpEGrAtYmQWzq+eyC1+cp0zroUs0GFYCXVMHBRoKmQFfhuhjY6PHOPNuKAybnX9lxII
/XovQ5LMNxdEs52Z7WR6n5hkSb+3niTJp8mQyJ1aQaf6K02GlTxYaF2m96zFIv21kGiR16bD647z
/i1p8S8M7E/DhR4siu9Gt2wu5zv++adcFiT/5XQhdPgiCToxJ+gL6fZgkJK63a8wWhuavFtUal7n
aa6zd2jzj83Lho2wNDlDiG39Kd0R/Htq65WIE5H7pu419TYqAt0T3pSWMHrXTdEanc0wB363msD1
K7gj0oU8WZekHctakww8S4zLJP5+NDMm3fCDrDHl2+YYdyjJebKvOXFkiGUFLoGbe02S4y3fXCmx
/DjgUGZeYWrdTq/w+IgkyrO93T+lPjXNR+qX1fycO00hUh/SSMz8JDQFn1RNU5+k96bBKftM2ige
m4uN4yZdC0+mKVxg1rBRdekR8LP/tN3qcD1oTlld7QdCJOF50Imew+j2sJqLUjY65ixH5kWE1moa
dJ27DE5yuG3reuyHXAwTbBUrne0iHcuGOu7ZWc7LNL+MOl43fl6PoCEjxbzfoL+1Mw+Qk4p5CXNl
9zpmc57uyHwQyDJJEJ6ST4neznWX+tGcayqESkoNFXzkbrBWmekzWaxY14JumQiviHac+x7Md9Lo
m28m6veC6aSzR96lqzQ3jtzvA5GHy+RkU2TZ7OJz6yLTmzyytOXXI412c5ERgo1/8bgX8rwSBGac
G1BPKXphYliLUdoWgGnTY8P1KfGyVsjesotwlWiXYz93YjXkJaobN1Yb4ot/tYd0yU8JBy5z6bfE
4AEyAo9c7Z5ItPE4F0hzYOcOcCO9yxSJ4SwW8XTbL/xI6C3tGwenhHW15lQP0RJ/ctSooxJZVPP2
rMhmovt9jJbke2pJfGEsYe055bi/K+X0yJcCCbJGPegmTsiD3/Zt7AqwdKQUS1jrJ2WVSz8kdlnC
64gwj2s0D65S6yyKrp/j7LZoNZ0zwKjh2+x6m9zwkemYXgeTrSHLG7dlskpp2mZTfqRx5q4rkCVO
DQ1vU2i8RrhI8SRzASHxfGXuvJuJkPeIx9hUdKIISd5uVniNhOdk5Mkd44QArmHrwva7kNRlzV8q
omG4pFrekMznrw1Big5O2My/rH0WzXdhPIwuW7mT9MqTcUjxbyN8t/MILJz+y+x1vVXHAteQG5C1
oF8nRIZPj603lryH+Ds212VKsQDFZkidAnPwyZ63IQr4TVKDzLwL3t9mnhHFNd7YaPWPzWlchm19
XJTn6y8px2Ye83XB2N8TFbWb72Xf7O0j3WGL/gilyZB92One75d+3qxu8qVrOL2TsKTaT742o/+Z
IXaHv7kzwwaJzXJePyB51aYfamWH+nuL3xV4x0h5NN/qSUYiLjbYXojHw2at9yBsuinGJ4uFy5u4
03eajmzH/oX945YUYGwht/Mxk+qagt8+tZsPcDyul16fiVnkiLNiM+0juo4qAqLs4nMQUV/ozA6T
rpY0JcNHLuKwJAVmeobow+yD7tcKjYma95eua7tzJlNc1RP6l1kDg3wXUYCzg8sftVtTGgqx9Gv8
Tiwr11eyHdznZF0QmWxZ+0G2ViEowUjUcSe41TOd5ms8xxb6hcH1TW7aFFZepDadT/JZ7LPA/RwN
ZMSLixSiuOyYNLMv2n7fc/x9tNCi4838POKCwPEX1q0etlyN2pV0h2DwB6/36FkcDNW7jeV45wDT
pwMnGhkO8HXwV/uIVZswDEP2Yr2OKUB0Hi92j98lU0g5CO+MZ+oeAlaHgGaz+HSu8I27i9mwiT/C
NStbt4eQJX14Wj38ukooYLr4GUBBx9Wxm31Sp8jGAgmhGdDKyQ1IPX+Gf3mznkdocO5ZOo13NuPq
DMilTJ+z2EDGN2jAkscDMNBWPcG68tUQQ7cdrgv3vA9A1G/8XpMs0QNMx8Lya1zbSf61Ji35DI/0
9CeKUxxmp2y3Ho6apN7msmcD/7GLDKYyGFQ7TWNMdozcprVirsDhQ5e9alevTTizGYxouCrb+1Ch
wM9MWrKZ2vVj0zdqncpg6RRUGbEjpfrE5oHMTzwbV/LERBO96LccOPDiqAzSgu5Om/QzKuN0usNI
u3K+2Fe2S1m00SCiObegVhkvG+Yml29TNkGmQOPXkYrQ9MXWRi2pS7L0GOLKbcsH9jUkLFpLjKG4
2eTmWOvlIWxrC7+SqQaSndHugsKkGjdV999S3adrZbAj+PsUH2K+ZUGuvCvQ8pnKNvT7nLMx9RC6
RGI5it5NTUJQ7vbd8uopT5LznpIavTO5ITrvMw5ZKwbUrpHZq6N5G2HOs4FsjOehH9R8FqbhzcO+
DZRe1jlL559L6hB5mU/Kot0yHuhM8A8jTKyGe+tYQrIrAb5/GeuY5nIwHtcjOIKb6DpToALqkypF
YlzpqKKkHEy8veg1jc6SEPbo5j2KymjDn8G905/BStKfpja0D1gr4o6lJkMTatqjYlp6erV0Xz5C
TeE/zJKbLWcDOI3Sgcic8gTdoj2Hubn0yFJkbEMbwvU/4SxLV1Drq8F0wnbkm8rEcwrnpDMgSV8k
CcrCs8ZJW5f2YDofV/M00gEn/FYf9Ka9He6wu8YEcZAb5HIhO64GsZOFmI4J6HtdLjyeAFC2gefR
ntqijtSAmbpFlQk/Rthx8vosVb3eWo0DKk0WX8C3mz8kCQibpOlbALZdvKasHu5McsQVxLFJHroW
HjMwsym4Gv15WVj/Mi4jDi3fkRLKrKQSNY7dyDqZ03T9MkyZQVnGAJwmlNxHN8YVHBmhIMJYZ2Em
seapZxlofhAeUys+02aZsOQo/LczVVcR+BOCZxDVCD6MB1RMfrru0fZ9Yr0AalQo2KzE76O92Ypk
Q35ZzhRJxsJimuguBURAFcDmXyGI5FMP7euJ6Wh56fy4FoEN4kkMffuppW19tWqob20aHM6TMOY0
CpjIbRNV7ZoeAKLCqsq1MI/JmyxElxW+Y+UeWkA6Idz0bd7bNIceor1r20RiwEij2ySoOsEV0l5M
DxCYY0DwYAWPbH2HqhrYrqvTc1gmcUdk5vuc42g4K78I+OtTOjXVVrPU3rmZb3+xMAAAo7hlT8F4
jfIfmZ0/4cEbX0YW7e9ZU3dnr+RiCuEOPDSleanaEFcdDf13tyAtYYZk5gNkAwQrn2g0UwSY5AaL
4RS42u5QHrMLb5WtjoxioQ/WXTqNFOxiz6b1ZKNgmjwOdfNTdVY/thlVX/1qRE5gMWwr2iT+c+fq
bT8Z247ipmNvTtpOYoYfeec+cKX65551/LVOev1rUVv0NKwCwCxL00+HjyL6QEXaPC6Dq68rabIo
33y7woMBKrF8hxXLWaMJ9DrhHAwXcYDmKttG1eeWw5WkYH0XNwXCRPZLnSWqqXwcRWsuY9MmZe89
B7k1LvsA6qidXWlwfVX1Ue/Jy2g33Mu57vb4DoE7x/SZ8GmVdwgXj3QF1WE0VqjWGctHOJK8o4dU
DxQTTXO1gsgDiWT373G82xcBvcGDiGR34N2hRERZuYBPwD0ZVZNMhw/TQTzNh5mO3a9atwaJWMBQ
71RLNlEqPbEG0QrH+KQSQMzpaOfbPhMMvWD+PKh36Ib1Bv5IeJKVmZh6ZNDlYXhKhbdypAO+gLW8
2F+F2ORV8cafiIiGX/UUDwc4z7W+vQUhyNwBq/ICq6NVRRf7uS0I0eyRyhXbCKOycV9iML5zeTdE
Kz+RDTYE+SCzLC3g/9DbMtCWhmsncftV8AsMd40gMOON4BL73EAAKqC5m9IfsdSuKYQZAGiRYWtf
4p5JrGJ0AOKKYFTx7dPOKPC7dJ++AeONX+ojq3/6MFCO9ACkesHhH6NceTO7hdzmDVVmsWP0YsZm
GeOv2sN+CodC8jqEZv05oC33tKbznuUxJFC2itZjeljXTNzWRjXfRTfxvwDZ5BcXW4maTLklutvX
xv9qauC3nPRsb0sFnPRuOcYGw8gbze4SNRIc5tNI3psJ6C2Psf6b/Fg6dUeAQJoitI6MJwijDndS
I1v8VcCsDJlEbxSIxA/LcnwLNwF3WpAaXWi6gkLOKr9oTPJ2peIzXEAIHw0v5jUs/t3EoTy3uexj
czyNm8TJljKcf08HLL6jrxtQ3Y0P21SZuRlFecQbGNc0m0xWQeAxfSB9u8H7j22IdKtprbLnA73W
CxgP1GY4FOMaxBDMdu7DFMdw3XB7dJF1wHnR+CDIl0b1GbKqN//RJxoV+CGnesAEfAPuA1Y6CBzA
dQAr3Q+dYMf3aWrnyxanmISLduve04lF3yDlkmc/pJO+mwMF/OOBmfGyr1p/FoemS4nhkPC8BqV+
tofpzIW1MDAvhg3U3klYCy/YnXT2pdsj+ZiNCBPvZa3TqoYd1lCBsxBL4VCDqJsCKz9f8BXZjUBi
5M4Uya5tycTg8Z5iHVSxpTFGBIQgXVo0sWxQc0DzMZXTwOhztmI0Lsf3bkIuG3c8xjaRY+5xWdQn
qOdwZXlYt7i7VbWYYuDjOORh79DPEIGl55gNEwiUfQcIZ+PKks+LNqsEOauasiF7dFQwf1P+po8O
O9VAqkGueG5KVJxO7RUuruSGdNgkvhI8utdoXkG9dwAmMCeIgTvruB/3qzTGs6vLmPw6zH5BcIfQ
xOWzORw2BG42Ea4gDxpTDRIE2eWItkUUbMYkcN1scD0ncEADrS2WJXkE9tonVAnL1BTpssUaJVy7
rGUd6Nv9S2qfZRc1KfOF6bjpn7MpaaJnuSdkLwDQ/XaGD6+aTmaXydO8uPbVYAawrbjeQWc6wCT0
VhKWwORGAoHQlI+qSqY+uCIeBjo/sJjxCTXtEm+lxqzjY99Gy1/DNGt64cZnFSo8ECvxuvRdjhfW
vcJ5mpbymFuCpb7DQNIJIIMBhZk/pdnanAfHMpnDUib6fixSPoCRSMUZUQH7FT0Q235HDlz8fkHw
BmohDLLd9/Fsw5NENNwVFORT0630MVHxcUtQdrvcQz7Z5wOpJchGhwS5sxu32OROz+qlzzrEpsaw
q7xaMbWsIHpT54OsDUrmw/IqDuMAgO/X+561DFX6urlQ8o2r+BzJpP8S+hEWVEC9g68c9XN/DvuC
aO8Grmke8cAkrRB24rLc+qSV7xfW9A8kSVtE4wFZ2pxRO71vXOdBSpLVnn3SHT/e3EuOokNaBHvX
k2WYqixbHIRB4S0DJ4gU6IJrNyKdZY0A1mISmAz5xDVr4It1+KVCxzNrL0bABLwAO0rtybDGrqWL
hc6KVcW8FOMq0PPYxe5zocHYwCtjxYlKmcve8TTaioil+vtGjVlQYyDP99TGg5cVzixgHjgvnARx
WQuvBErBNPc9QoVU4+10PRx840vn9ybNYdnpbWkDJGxVB/bpKmcqHsFb87LtqHoHm3msE6LlZzER
8FUpytw8i3VtP6toGnlutqwD1GuzZCg2z1pTcrQb3z4KRCD5ms0Kjj0Jnc7UuSPOEVnZVRvn9gXO
itOJrDOK/ma06LMs2fAe7ib7Nx7PnJfSooFQrAMgdzVrjZOApDyNnxq1iY8dUqpGiMF78z4yy87e
hbTbdhTrq6KlR2tir2AQuIEdtdz1Z7+BxS2w8aTLx77WUY5W2v7eq7DPJTh93ANkBv8Hp+u4n66x
6uSryhrjfh20h6MeykuwBXGPfI3O+UXd1QNtSYFxKIdEv7qJjqeAyGxzHny0BCDkKbtHTgeGg2ZV
N5VwOk1LDdEajNFkZo5iqIN6v7UHW4r9kPVHdNaGn30i97QClmovvEvaM+553Ewq2JsFL7adKKrG
t87C0jzqFWsqH9Te8bsmrM1427UUPRpq4BkuMxyTtgpTCt1rANldKV/rrysTywu1yf5jR2FzAwGP
VUf37ePWJYQCqqZHejJ1YI+IhgxXbC29ljtloSvcAC86VDedpLcOWqXxY+LZJM7C+q6/1k2m9wLN
gfWdY9AF3KGB5bJv+3Yk6MYNQN84MAb7s++H/ftwNESd1nhJPrYK3TGlQ3KFckHczWtS/0DBw8fz
dtQaCB3NmJ+TgOdTodItgXyG9hKNYRFQ99Z+v+cCxN9Sj/pjuq6PpOastJyZ5QKA4POW7A0wRZh+
ZH4blwcMBzpSOaGOO8MEuaaBDvfTavm5idOjL0DLNRycr0RBFGq7XT1eNAhSn6AElSMuOKA5PeZ2
YwNoB9ClBeIzF5R5diM/moCmCpJA0JyZdLv8Wgz4Yhz1i8kxflt/3ruwSSyvUfpSRcOCg2fFGDpm
ZvUvyzKAYN7GkudoZqLLIpVeH/rJBQ8/j9R82KIGTU7K0k8brjZcxiPGqLnbGBrBIXW32mbJ+z2i
/odrorhaeuKrJEavrMUZg4OOAhnStJEVJbG6HbAvP60UPz6Jp+Y0ag/OLzO4ZCyaPLmTaXMCLdyr
fEXSaShnMGvvjcEgaK4OWNB0Q1w/9NoD8i5mm16X1oSyHhBCxQ2y3fM+Jcep1uN4h56VgtPokpHL
Kt3yWW4zLPUnjIHmyV7Lh9XK/gLbasfQ29HiERUY+t1omhWu4wNIgFrRF6SULqfJKvUM5UBaTnAO
Kreer1/maNxLgpbz+yCj7tFyowvQnP7SyDr6jN0OuWicujgHG5ac53qIKxhCbjnuQnXu6GywgxCM
aPJUSVJYq7Ev7eEA4Xb5Toi1eU2S4O7Af3uUbgghGeyb93IN3FskaG1dyAgOIB6UfpipIzko0Q0l
54S5323AgJ3tNl2yjNFyt+E9LBJ4SSiGQDiGOS8w2t0uLEEz1rl9v0exsZ827IinBZ7zF0iS+LXr
fHqaInuchXLd/dTBTtiF9rujzVzgSyfAhKHW+exNsua713vpsy17Mi2PP6//iZMyc/wIUrd712ub
fMdipyXst5CKQ5e6Ljcfo8uhiMo9beK8dkdd1WZpX6kCZ0gtjIcwYtaUUh0jTvEoeoXcrAahqV+T
XdizWOv0tKTQY2FdwGAprpO5wZAR6EG45cvuuZF6OoGRRlsUttAlHeR8ltMuEW1ZL3/NSwRqpsXI
e/DsBwD3z6BW8T5wsZezcDGSR9GzWsHTf4xVLM9o+5JSR1t2TbMhejeu4VX0vq9MaNBdUXV2YiNa
eyhBWtyWrWQfwSyMZ5BW5hbzujlBdBhwke/tT8ImfwEPKZ67Yfo4yk5/7mIB758ZGOAcmrHOj9qY
u0lPKezgtSyPAXzEKRKZzU0zZCRHEoBFfDmmQGuXfJdQ5eB5LhxGGzATypcG5i2VOwYzFFCyuDxb
+bIWDdQTDS77qBdlMJA1BQSUPm3/x9GZLEeKbEH0izBjCoYt5KxMzSWptMFUUzAPQUAAX99HvWuz
6levpUyIG+7H/VrFT7dslPOVm9ZbqosT2m3g72XYWemUb3lDvaOeOAirwMKPeRzW0pbXZhpdzzqs
QWkqVCmt5SZ4ACgRfp+3eGlPjG3r8oKUWnaYVavy4x/UYfm/RbV2+YNNqHjYdw5txv+K1dt0lSym
Ev0uZxOpe9viLdJfUTHY3YVfd1n/FizLUdjcqs8f3KEKvOummmrny7lx31fP2YYL+5Eb7EZPm3x4
joUFIcPbkPZBbnSDY37Ek8qHvxHdksOaUB3oKHBe/oBpw24Lk2jonDyd/FKi6a5O/DnpmhnaDyN5
j/1ZOXs1s7Endea63Luh1q+5mWj0MiMlV/tsHkjmIeqGjJa+Bh3nRNQNf6/oOzf/onfSx/PKCAnW
94XMhrfvpA0zUs3rhsUX9ba+2Ytlq6e4iEx+8Dga7TSuh/6GqOKCM1RZ1f+boffa174Ua/vskPNS
aVxw8C87FRpVUpXZ1uWVJtuhSWPH3wrundhYfsKx3LYPrdYbv2m5odYmrOvthrQ2jsJq8HyQmUsc
e/56jZ0ukx+aHbwRy4MxS95WIzYqtSa/N29FO/Blcl2sJ2fvrcb9ifEaOY8VIov8l0e6/TeFkNh7
ilM7r9hRcBBxm+1QGM6dmhwvRWnarEdGHy33Y8TKRmqmy65IFDV2gw2YUIRVlshBiCGR1lS0h0jr
At1Yi3lhYyJF2NPyonPMmV1Brl9YSdgB+sLSdnppsH3tzJ7+OaaH4Nvj53W+uC51LqdkDDLQB859
rfZx5ljTRyWs1vxlK62MKD2y1KJa5rE8ZkvgwLGOpszxVGD+jQTx373SwhFPtfQi69z0+Rg1u7IH
N7vULshRhRkf6+wWr6JxTvA+aj2PyhqbbheOTVTfj4ta4mOYl1E/nE3oSMYiGQXbpz+z4y819KJ1
QGgTTtOuaeLQ/MiRtrynZbLZQLtbxnAKMgo6hGL8DZxNULjGnItp7UJo2D6/IRoZMoCBPrEsuVxH
xwu95o47KbfdpHXbVf4RqxBiPHhzUGzgP3mHZHGXeaHs1GEpZjSwyZYETgf8sPo3Bla7vY+8sMS/
0tE0TN8FRW0K+2STjPQbZoUQVg5vq+Jn32mCaRFpTydoW+5OuWYbnQR/sFAbjg0fpqzPvE+4wJ3a
tnO3D1vOIfUao46K6hmzYGW/WWS7YWPvoq0Ytl+BI4Plq6a5vcLhXoP614IiMA2HwvNkfuijYhn6
dHTFNtzkhoGdKC7B9m5BHmiOG6v2vOee9OkJA37WQ4ofKrkZbfwIiY5K8gmJASn7h95fhXuevjqa
d5Fe1Q0qvW5vjuBq1h04S0MK2NnXxf1k9XhP8Jtu6v4XD3Pp32xN/QOJZc/4B6fUOU8/e4PylNhx
lCyjjv/J3C6+ZuafhXYL4EIyaZUHXiCPvS+3+jkLRo7rzW7UIy+ToDxjbjXipWJLT/Zg7HrWN3Jt
83opy14fHFbtNDuYdbEv+boxm8xD9CePyypOFq8ceEQlYwUj46Ctt4Z3drfn56+nfQEaXe/Akry9
E9jbdM/SWt/6EnIL+k+IL/cP+462CGkBAxVZ20T+VWBSc+fA2vCOWaAArpwurp+jntKVJlkCOwh2
c2276obUWH/kQDbTAyVu6IEYo+Fwy7siKg6rx/O772NM4MSblq130yF3Q/FmOm28fezYy5hwf9ge
1q4zW5fMBDy2tCzRXx8tqBdxwGKem6T0VrEykCzD3eAO05JmWZ3lp25DwqKhgi4DukOMdfE7d3ke
pGX8d9sE9vJlt5Hr7NaJCzni6Ly+La4zUzvUC9X+nJ24O9Jugg0ng/AcexrZT8CWsraqFjph8yGP
EkJGyYNesMUhiYlMpTHn2LbraH/D2d/yUJ9avgDua1YJVKK+tup0yMr6cfSjIXgYmXYZWnI9LbiF
ZXOpqiLczsFcqzP4evCbZSc2eVSntj+Iks0vkk92THMzrFdU7gAaNLTVs4IRCP8EaPO/soyn5bRU
rWl3pA1QBkObUfAc4r77LBMK5ye/8FdE/qaNsmQS9nxPH2BZ3ZVV3jFteM305fext9zb1EZ94uUt
f5osbKo07rPcT7rJ93H1JDkRC3o1NXE2R2k5l3nDwSHCEzIj/zgxCWM18WHJpNis+tbXUbBvZTMf
RRQu5W4oDDKE/f0gd26MG7L26jOnU5fMFXY6Z8XcU2oc+W715o5z97fGKPzTsV5he9l8MXyuFrGD
p7KuhuxOqcpSd/ZqzfEhwyFXe8DJrd/F7dgwmBgvb1n1XBi+tgUiyoHMV2k9B/AdhL22Sv3Ckvvm
jL/l+jFZlm5C0V9y2pASijVVhhMjSy9lASAEnFi9uEsiJ/IqDlRhZw8IuGS9EnjXavzn6Fw6+xyU
hWHLjqe42rVibdh03ivL/bBZQDG88VSF9C82KwKXGeyqfoiRsanWrNom/DvGffWL4reBiidU4Pzw
Xd0T3MGQcVQXI7mvIK6GMN0sxz0BKJUj2UqEBT12/dMcuAPipgJVKB6l2/nyGaEqeEaCreSfYORO
YU/l/NG12nraNGuTUyfg/UBkahp591t0UTxL3l1PfrbIMA1ZcxDtgyX/7s0KB8sv7kzde/V75ff0
VBiZW+JkuICFp5guRfsQBsgjBwivYtpJ24CoNGtEdkfIAcYnrEt7fRn400UlZu183kuh30bruC9m
JdTOk3JwX5sFcXc51m6zebuK4N6j1J0d732oJL5XW2OaNF/jFXnWuDHgSiLmLuwe8rXKs89a1KW4
IgjNWZQGPUX5CSLSNuy9IQjFLZKMxg/silXnpiPijwmt6NTJpzIeLzpazWs/bgP1nv/XlsZDg+vQ
YXEem3WS57DhTX+a12k0CbJpUGBw8B6661div3fgo3b10nEqAbW3/sqPJ3uEyg+xTZ2/NzE76vfe
bGa1M1vBTxEUTXwOpqx9iRcTvrIeMn53B77JqXaMbf1blz7nn0Wb/XXp5vqM7DnsDgsO1pzkWb/I
fb0hHacWY1nw2+Xdx3LqKc7Zrx2ZQGz7ucnH4Y1qVt861Eursz8tY0b4vvViflLSrVneo5bnsY8G
GJRK8XnVmVjxGKYpTGzLL0eE43Ad+dZPdTvkj/7Q1vbD7MChXutMW9e+gWjh5GzX+95irILOLqvq
ftA5ngrkJ4GrJq/rvQgtynbDWm8Ct9yR3msLN3fuHB3Ix7ZReWq4JbCJsVRzYkQQn1QL3zm31vDh
2fUYJ7V084feqS37UfBWzHdbqbuf3EwonQ8Hn6mrQ8Rpb1VTq3rfdoaEkS6rMk/tyF94iVFwkbF5
iMw8+1Py7WewUrAItkxXLLi8+1iP9Nw+0ZCoupco7PLyrPJ6+J79eVSSjaoGc7/OnnheAl3AXrsA
fsec6b/RSZitG+wLWuULN5K42w/Kne99txU31ikM55h5AdAitlzvGaJl8Xdctsbxbatd8MrQBE39
WvQZ1TVsrIPYcfBgUARNNsp724vth8qxW4HDUI3VQZqsiU5tP4viCsRXIhDPg87+YSmU+ucQs3Lp
NaMmTiQMUppPgJWOtwxB1j/AwOsI6XGe+MNRd8NRAcrnHER4TKe407M515C9z+VE+fmhd/us3mEN
r/LR2TKs7twCxrxvMMP6Y9U43M0Tr3Nt87xZE1972oi1JiXBySduGNz8EG1BNdSu5Km6a2oxBkmb
bZoaq3nJm5NfbfmGwaJhOdHIt+PYWc2hhvE5D4ZXRVKSt5hTBlV9P1rjdFHRCBPUdfIpDsfuomc3
GJLYCqCBrBV6SuG1iL3IlXeT+F/smLF8czeozPM+mCjWIA0tv/PO/ia2fyXtT8sry8uKW724w+dI
5IQFkp2ZZcp13aw3reMAvoKjQ6cYsZB//Wo75d2EO2T2zWCNZ6MKCAQ9dOGjyDaLiXvyJhaK9cUv
FQf9MVy0TT5Je4t9AuEX6hCbLSxTOA63SdtvleeClpmh42T5dvSdUc5/o1iIMPVn47TpVOj2DIag
nofO8nPmzdVf451gV2SRgoGZ/HFmk+Ih4knUXNVC+x/oRJM2unOrPf/ng4/dMATenTfQAXcem0HV
O+JgMkizijv4b77V06fc6C+E8yKO4AdZp/a903C39+vGnQ+uHHsGQmt5EMMcHUpZVms6T5NCnnR4
We26wdZHdql3f5iwqj2lruYqfKc5kJicdgvj3XWS6JodmYNPE3clX8i+ukzZ1nc7f9TNo1NmfXOs
i7V6wBppTrmzNA+DVXh73mUunuOyzgfFLJSU8RafRF+uj/yW9bRnJKx7aJLA1ik3XOhSr5eHSeIX
PPUcNooP0In9F3vJ5zs/7qcdSMWYcMZNwKq+iiG6uypUyIKb4bwYRx9PpFM3X2zyp+j9xf1RKkc7
/tGQInI/lCoLcxeXpr66oy1e3DyI3jPIN5mSMcrmJLIwiUPCq2OimtL9u0BHbYkdz+aWi86caq8C
gmk2DNpWfcsGVd3c1c0USX73yvtNM1nQHTBXyQ5gb9dNOrf1nJ/lBj/ROK7sT3YmYo+RwNVMsNK/
8okxBiwqA6yqnOGSxbZ/T8UJEmnQ+5Y+CNI5D0u+6ht/yQfYlnITigi2F7KHhFqrSFVOmuWTfdoE
tNFe1pXVpQpebjvSEF/f0WksqeywlqTn+nUCHx9fukp5GZpSMK/PYdQiNLDy1uuSStHzcQ8wCxfO
0Gf9CGYPO9yo+fus37qjQwpaHzG61mXfciTaf217ck2SQTpVKcIEjKHxvHrbae656wO6MLAaL5ZB
9Htrcxpz30wOZ8VGsKc7LnbrW7sBdzR/xlwqxutkxVwsEsy9gcGytGMrvmRlnilgn5rbUQxxJO5C
PeGQrhzQJ16DgFmaXn0umKabH7nP+19xPwZEjvw5X5La8uVbANx2YRfM8CgmS/t7f1Odw2quccp2
Tgci/24XlYUsaFvRPjQL0zJf2ug08J1gbmPAzlPB9RFbzFmGbUeoa1qTJgw69bi1Js8Q8xZnQPke
JT1MPWztC5PKPPG/LSSRDFa5vebxGFoX03Pjo+fcGX74frfseKHIVzWT00EanArG72KLg3RosaTy
BE6bFwFyIm9xGxPg3oschi5c+XnPZ+x82VxM9uxyEuLAUQmrIMGG8LwqJulEmQryxFAouN1mBtYg
5TRdxmsLVFEeHCCQ9dGZhtHBNGmm+PD9Ho62BFvSjhJRQzGkZEmcfC+3MggezUI2POmDfgke4kaE
2wMgX27OcBH+mqw2T9Wt5FFtLnMoRv+0yr7g7mcvxj/GXebkf10iBy4zSoHUkWO4msSusuhn3EV+
8Bg53ejzUFu5S9Koq+UuyO1lSqclq4JU81JoU8WykHVMBti34WnVnL28+mUNhJXWFPK26cgBghnB
qkVoznT1gG2v8TQoAUSLmG394N+d/fNC7DiZbC+6NqrrspujvDrbm3aRb97U5l/Ew5C7/VyYcKfU
KpBvY9+PpjfcWL+9a0yI6YNMCbYJzjrAZXvDeOhtbtDJTGTKRVeFAdhV0PGIReP4wyW00x+aMSzs
YxuF81+Z9/EhD7axP2kaSoNEkqQ4hFCfEndmYuF6p6fmsM1rpJ7bbaosoBfqZOMky3uV7+e4rX5b
mPisZ85lNO59P16PAQuPVpbL1rmVlN8pA+blRh7WrCgIjxBWToMliP7AmfnPQ9YX17wLcUCj3OVm
G5kC2GTb9HpQjBJLSkrG7l/xbfnVWzK0UeGb1mX5bz172WnqWPZx71mb/Z321K0HUG5Di938zazt
z86MxUPbtuGaTGsgXkVvLI87uh2VV1eQmryZEXPir6xCcl5bm4cv6hvjwqDDQ774KNrNwS3Fhh1l
LVTVg9IwSVdmO43sjn+sN9DKl4YL+6PPoQtDQK5ux57DZbu6ZUGtdYTN/cmwpZ3UbXmLFgmc8/Zu
axErsoAK8poyrxmpfyr8pHI3wRenG36O8dDuFM7P30DaK6NKjGtjzSZ/z83YvvI0Y1yKzD1NuLy/
h0JsL8sigqvbjtuvtSjrw8TmsGtoh8FXkME04D4AGBaq/E3RRd+mtStWQtdiuVqAeWM6qYE1aYNU
Hw2BBq6m/RTeNyRDOSE4Ox2rbUgmVkjkoav7n3ERWNhp9fYGxLg8bLiP59oKyQ42WVxQK7WKO2vp
inunnrkZb5mF+hUOVONwFXNDCHM5HQbHpYo0t/QnXJn1YPIChx0S845gKevhCbS1f0Cj7JTEDGr9
aKzXKDfq+XuV8ldAxOPqEFZ5XMLlUvFFOjIrDS/2PHB22aGajsDn8hLNSp07y4WutipmzKLs7L0j
5t/oEqRxxry8QoWRAnMX5yrbWPwEHO5p8Vni74OxAcrJMt2dNynsk2va9RbyFgY4abr3TgLVWnwi
v/O56P61dUCYZdHW6wI19EyfgblW8zKdfSCQq+eV6k+1etYZsc+c+au42TBW57coqOKrnL+JvjFz
WFawOcQ8FXMxS+DVjjdZhPDosFKlL+x1j2eKCwmQLZDHFpibuMSbJEVPCkZOQf9MJ9Myg4BFrCTh
6tk8uS6AozBWu3d1YT6auUFyRdzK4906q/w05mxzTIzC1Fcll76ZErtdHzYuR6oNdJoszCu8LlG4
U1nH4BG6VxMMYDjI22gNoAgq6+rUrpyvsQqtswzL7JJFS/hzsXwPUS4SNzwQ/WstrQlowy7fjBPi
ukzGvWKwmDON29MdQZh2l8Uq2ks3Li8sYS52VimXN2zR9lpG9pJoJt/v9KFz9Li8Rpu3HAhIfYXw
tSe9xfOJy6z3FQ29vhs30T0hGqK+eiOz9sKKcKsP5xq7xfZ55RXWETa2Ippgx4eFEGaRBNn2e3NI
mpWEwd8D3apfkgTNE9Y4gWeDUdlb9XxsrE5zQvI1gj5W0w4Byx3TtQ23N76/QCtDF/3I8LeqnTvb
8t9atdYeI4A7K571vcMzh3k7ZbZmKrXb27hWwkmF5zsv0hLDgjVvN5dVVj0X6XJxb9zC7EuP4clh
s1h4vryPdtQFOyNcQSHe8lXptBomWSQt6idRecME4W6UJroTEBCqyvqiramPDn611u9R4KPCIsHt
uQ/ByoXzWD7ChKHqIBRY57WPm1Pn4QHSdkdwiHd0mzD5Vzsyd9PvoA0KVpj3rOC0QnMWkV/depk3
z/FIa/dT45MiyPO++aC+lmRzvNLWkuTaj7jgkIsmUVdDFLm6Yt+7B8IFWHasRVlepiZD9s48veAB
Luul6H37joS2Olp4L82e2bd6XRgK4f9IuRHGsGocRsOw4Pbee9NVn23ErngeLBaiEG4p7YtLSQrG
ZOC5qWOAq0/lqoB088nFgSa1vWOqmHcBmgL40NQc/XIVXy5Q3v1IlmTnRi0nLR9rwCliuALleBMp
U3GV8i1b3mwgsynBGiN/F5S+Pgt7ASYfRm7oudUWBwMNQa4dvyG8kIf0njoTqCe5betpcJpqxl3O
J6imwflXlVtzIaJuw/M3Ftxh7HMBA8oa4r8DyqpM1u/oX+p4hb5z/am60YCjwzvM3VIQzedqeAJR
X6GbYIvKhGGnzRJDKO3EKBjdhlxle8RgcBLVe2nTq+YXuTaMZEgwvbfHQf/IyGA671QZxE+LswJq
yKGY6jIJPEMGkDDKdAgb7ZwbBapD5HM6rLMk85UPTTals63Dy1DLfMHS79rl4tBNwGimnfaox8VR
KHz99igChvYq7ud5Fwb19p4FeZY2uXLjY0Udz6fsgvEvQ4U4rVypDpuo7T3xme7Vpcb+dfNm52/f
kV4RU5RxLm1Yfsar5WeuZjcH73H9K2tX9d7xSjBj9BxRJR7JPQQ4U+PeFZZzgbgw6JDa+tQxYTwE
5rD6MZjGPze6sL6QGPz2tJKAviNc1t1BTxRnw9qnm5BWC+QZd8O1sma+G6t07vOVny0WzLY8UUhS
HlMrGabRxAnq1/LPD4pxT+JA8N9ki1dTSyI0WN74ctC7L3SAZWw38d176fXtEbmtJ480rAeNfOAn
lpz7fE/9XvcydwOXtbJGiskp6r1fi7b71RZW+2jFgXUS4bC9DtBf5D8Ro7ZUx1NfknUpUSpZ8nFw
p6p+2jbjHRyzCcSHLv4bkE+iwICl3eAHVXXStBjtJ3ynR09FxbXKVlryQWLuXZz9H2Hozx81e7lP
5Km2P8oZgcX1zN0h4QJbX5DQ1tRT03ix4P+fvkOGxF4svhTsSrfn2zI2hGm0u/3Obc97DkGt2ZcR
NY8ltZq/POUZj/BGwNIrTfcAzQAuKis1axUmAJe6kQiEw4vQD6fs4C/ZfA/J55YptWptmfojq+qh
03UAGSWj7kc0k5ndc9KsD1JPZbsf+9Z5CWyOiYp866/vilyJ0YERfW+TxSq/iszBZ3JWKPEY7eSf
DWm499VUb38LqsgOo/an6CGaHbgibdXTVUlyF5fJtuy379Vqep8LewAB1H1YnnMJY9Il8SB1tcvG
EganKKnGO5K8jpoXqlZiZz+uOZXLOrd+uD0i9IGi7iE/dCEOdlrBO8oDYSLxp8+zoGMlHEmZJI84
vylDchv7rXKCwDkq9qy76VrzIVCoMc+bCqD+WlLZy2Rll3Gdl3hIe44BeutW4WRryoXPDFcou7VF
ZlTEqZCTylmQ+cmnlTsoIemDzxaiEj0AzGY5KK3F2QrXwf1sMORTXWfO/MwhGOpXYyKZn7fONf4T
1WrbklSDxZPLZc67C9f/8fIxWx9Av6L62mRWTZsbg3Q53otxKBeNDudsB5o6QMIXVfg00PbD9+ph
TwQDba6DyxpFFdp9z78qu3Wyd2se2uYncP63XchN1yJy1Hes5JOUxFxr+ve8txY/KX7Fm6063ox1
tb73OQpsceuD0YNpaAfj7O2GKsH1OG4r911s2UrcaEtxTYq6M8BGxkD58/OiK65BVQD8wuYtv1/S
UvgjCzAyN4pImzRCSTiyEPouEbJV210/xV77vCnIuwc7sIG/U+KGm3r0Iu7tUM5CxK92ayudLLM/
LVfUtvVLdDEwSEJOZjp0OT5nzNpOcDYG6lAEc5JVhFcoLdBqB0zRPWUAOMSGenv5DJaIfAYC4eKl
+GfFc8OM8oFPOFz4CMeXWFQsv7Esn7BGKPxfA373pyS0cpkGH0rfMVQ4dG2DqhTjmP3icUEYVzTV
cNtUD7mjWXcsIAxFpEBQjA5IUxDg+9l6uuWeGNe3Ne+jV06F+Oj3moOpqDh73Wg8bnCr3BHQwHfc
mP2fQW17PbkG6tUSSAbne2UjVAyyY5PWERetXYFmcjdXXXsIalB2dpfUAt00q/0dBJL7WNVS3Gk1
dxfItu4ZlP6X08cFsb1y/MnYWB5GNyj3q+TRiP3GebGjXj/GVVW/LtOcPY0UB4gUiti+BSokf2+P
45y9VN/yeRpYs5x3w2Zx0uBbdgdnWik82AZZfdB5PZg3kxVhf4xLdAKaSnjbU8mmJMee7/gzlKZP
+0Nk4Jt3nBozK667pc2PueBNzETOYuBDUC4crDPLfXY0GETI7P8ro41xjXPChY+e+DzKer8tkRPf
d2XkUcyhwfp3VR3l3Z+cso/sUNDcEtzDDDVrOrG4qbmF7VKUBzffhuEoMK55MyyhdatJr8BmEV39
DKaNrO/QFV+jCwa3B73wHu1sWJgvg47PCWPPi39Ss4Qr7QLY9IehmniUl5iWnnNA37o+492hOxjV
jl8G0L44E62qLQJuS1ftHfK0MXU3JaxiCFJXX9qgN1+DCWdwC1AJHz1iiOzEUzapN2LHqjrNTctr
AcRidB+3eMqmxyCSpT4q4a7hK5vk/Kur175gMyBFICfEoxnzfpwqzT4UpZu9FNLdWLXlFs2zi6rA
pRvAiQAFUEf3UTXbOl+Hlqj5bs7LiTladI6TNECAXHKYBfrr6nWMTKGNKbavUBHSxVBV/0jXPv+V
Vdlb7a7Puk0c+lCwn9YqqnFLCJC5XG7KKfjn1Q1HCkdM+Da5/XjS7M37jFBrxLdMN/PWDuKzzdnC
NjO432AigFqJ7BbORCt+DnZMesdeMC6eR2G75VXRPG0n60RGKAWGmMdHNpaRcWoK52X0CbDtSDGv
R02ESgGotlGfuBlMC+IWubN9t1hNmLqLbF0QYhSPAyIN+25sPlggE2ljBUOPLeUDKZT+Mxh7Ch3n
3p8Yheg4XBJDwQPOmVS8acY5bL/52Hl7bbdSfpbVaHg9hi06IwRQQAuOU/Qkz0n2LNe8rMOP1eS+
SKs+tIvzVFTlvnRp6r76fVWNR/3dQHKEsKz7hCJHuRwdpE/rrzV431vHCqm++Zy4lL9rHjYzJsHs
rtDnDsWsX5aIe9hV6nja6nmNs4ZHadIVdQNT5uf+n7koh+afbkIcfoT9qj6vFBcwomQL5Ti5qvN5
F7uqBb6LIkWiY8vrQt6t+Si7T5LLIc3tbdiK/jlu7dzPU5/r03ypfWPCI0neaSTA1I3i6BUmVCfq
BtpnnJT4WfXO/KpNv7h7xYfS7DiPl+Zm6WYyd2gm5VPLvr/3bQ7WOg0ikKiDFzQmO7CIrj11vd/f
FW2F/sq1H8OFCgrnsvC9S/NqiN4K/V1Y7zOw/i7cbM0uXsd08bOkECggGUHtKJzeun6xQBpmSSgz
fgF7U6E2T4yYd0LFWXhEcBbZfgBVvUmq9b9Y4rG9eNbqv2tmHwxycBdeSiIv/MtEqQKLo/vJ/t42
4ajoBffADC9l1qXAIMhNDedoH8V3Gd0C+6icSLdFxDKWPR1r0PzgJfq5Q749sA/Mvl8pJbhhJApI
EEtq+hxpNKL3DKnlBwBDCaBayezwDVXBf5WgO9zPRJE2k5jOZeaIKTHGBTOy6/ZTsiIkQNGPzBcy
dPmST0v9d1nwPFOeMIg5zRC04wXWnJBuskPmeFVLvjrr3ybqyI5zmAd3TUaBhB+71n0sOXamHu35
KB1jQGstnLiGv/k+1lHoHutNj/cjvVRENMcsvC4B1EwZu2O5zzOmy7Syq+o1nizno2U/Oy2/7uSc
ucmWXNZlueyNJzt7h04v8J9A+jkiNquE2kFgO/qZJ3Zx5OCn92vYUcFBCCXZ+sYhDNVoK8OeVQUy
Xkm+oxopJ1BDaOOabetZEDykBGfwt2PG1SOhd3j+GsLeELWvdGzOEwt6D4rx8yBU2T7AQ1HEA+ZS
X7pyaa84fOa+bqrvSSHL79uuzABqtPcjbFjTeSnrhmz3hEdxH+khPnplbO2UiJ9W23cuPh082HNZ
FV+4C/d/NI7JKSyXMXhshyweb5iVPyTXl30Zut1uWBe6pWIr582EYcZjPWxP/FeI2+pyIUC4HymV
NZqqMMAFqliaC7lVn/m0FWcWms/6oaZkhtAaPcGSaoIIDjgr8uavRVvzXbcM1YXAmUm3ICPdV43y
N+io/oiKVsH9EdKnTmCkUiSI+PUKCvkSZ0aUxmpQZFo9L6+ufN/1sabNY1/X08h9gbzo983g28Ax
kyLuGUA57zL/P87OYzluXg2iT8QqZoDbidJIM5JtyWnDcvjNnDOf/p7xysaVrCos7QWHAvEhdp92
PN7ARAGId+MTlApv6zv1z8KurUtfAtZjhMFoHI/FsQxW72lIzO5HMcuWG40+uG2TzPlQoW2Bb8ym
MqIULDQ2UiDjkFZ9dAwOxTiY4V5+X6Brnre4Hf0NVIPlzunmiTUHK7cNNWa5HBe6bo+gsmxDDgUL
DpfqKuPw1V/jM1pSeSrGZubfIBLXLV7O8uPcWPU+hN9yH9eu/FZnU/e9AlN0vxBnu5f+ggqKi+Qb
7HwWgi+uR06dDxpE2G50cafcf8/MOu4Ki5NVUBjeB3Ypxr2fT8N9Y8V5v3P5+uUJAaB18l3nysWU
IEUq7KlXGcAQfCzR11vbmTk5uXfzvP7WtK11U8eSZvXQFOwjt09vCgCxd1k4TFcrdz/djFFS3nIf
POzCqLe/szxYnszQ5qpbzk3VclQVNXtsr/5hmhb8mGka3NgpyhcTeQJLLvDdXzqvQbPfYB/aeCiJ
j5yaUo6hKepl77JZjW5klTVPsrWmjwXSUSRrpQEBr0YtMNt0TGQKfECkMvVm7EaWPx1m4ZWl4HtI
id69tH7rJCa7Yc1lMKhyXWvXm6I3ywtLuR7dmcdBQLiiJM/jtrkhV6w8e3EQ7ns37O/mlIt11L3h
yW0M87nl/LDlosvAulBdWXCbrjF/1g3buynHC2L5VvyeST178P242UW2X380syG/QaLgn7lI7Q6L
PTMG1JzzHlNCDnecpWUnBjaua/w4Kb84SG3GfV+sPtRKVh0h6rrrdRC1yvXzF9NavE9TNxgHY3bT
M7smzNLWkO+Fg/wyquQIrA1K0s8My/f39TreLsLOHtirWctOJsV8toYKL+aw9ukeUISF96VinwZJ
C2bntGyLBGKqe5vbIKiWQ1DZYQpkIYGN/j1NK7u+T5nUYtxIk9d0F39CYp9vgIaxYt60hvDCixmz
aOP0vA/E8B6RZeKmLIrrgnPPFBIOFEYnDmSB1hNaGNonFEHFI7EJvO0hIAGJgbXw67W7cOzN/oKt
S19kD8zDuJs3lZ+jsTxzvR6mxoHA3jD6bykATh/kitrtvYHErPrv38zU15CsV3b5H3j7PpoQ4YjI
OrGauwRIKhv87HqPVvDncBwKMS21faJxvjTdfCpbUy8nwgn+fuukcy2R56V1wiKJJexIolmoh1N2
lAQpw0KdkrGMPs39wtZt9TedOdWaD79y1v9o7cgIOftoM/sUdcMD251PTH1vAK9f+ZDOFeL8x6OX
kEEMWZ59AnOHWTv6YGQIvrW+pKN0En8y0YrY2CSqIvzu9stXQVfXfLaSr8AtAzoXRwwnKDY5Y7V1
mxia2ROOCht3sGUS62ydYjT1OyexHRA0stX8mAphHPm8TD0TFAJLSkxO2QHxkx7V31GI2EVTA2ZI
vPoEFXhTfXbSt+I3r1/sBT6yo9RkywQasyerTz7aC2Obo4NDPoMIJwEgq5mzYivV6QoP4wWZiCff
yn45dfGAF3in1RNtpTpnDgeY48v6lAfya9ZWj5xk/NJ7tFqbjdNnhciWExPqg+nu8bi+kaLwSmna
SmnOzdByoZQsJxMQvZwfvSXTA8vbSmECnUtwSkfLKQqwqrvWNV2FzYVeB/+dWfLHkCJqy2zszpgp
e+k8oJZoblFcDpqfUinOuENb3MlhOvnTeNdZ0dGs9OI57d908D9enC+5NvDpx1Np93s7nr90otds
caUypQMAsLe68RR2WbNHaOPtRbPYmi2ulCc8LNzuiHdO1pKGl3Zmiwu2PtGbNS2lLjPgDY3noFXt
rj7xevD/C0NP780tpTDTAB3D1EKM9WJu/kmFYrNASKLeJGEptdkaRR0W9tpDlRQ9gmzOlMLY0vuk
llKeMujiDGppQf6LQKwf3ZNJr7cEspT6NKJOZmPUNidkFEjsc2zVjQXQS2vEsq7jzR/d3I1mDwQ1
5HIGcCARRvSczumkNwX9ztX44+EJOm3by4b6FFpEUZqrYDGbgVLSe3Vl7pQWUpJVVNUpKlcJKGO8
cChfbfUertRoCQMptRJeHTNItoEMcrAwuWo+XCnRIe+SYhiZ3BIzf4Luwl1MOaRvNIv3eyJ+YYI2
lRrFwmU6S+rRMHhkn2wjPVbu8JFbRIhptWnC5zOqq2BZ3NZiPc1Vu126cr33ZFCsB3gS0UcMjdlt
6pFnI8IuYK/TVtvrRodr2u6nN6NwQcI1XInz7Zar7ndhy24XRgNqEgNvabugSRxQGXqL7Z2aBbz7
NP4QM2hU3IsbDgPk41QG2UNuol5EuTZfcGMkJwFMahPHxm0+uB+SNnhISagapvHTTELzfl4zDsnY
5q0lP1uL0pieZFlmh943oz2ymuCQtcH1VrV+l2Ev2efRYKEHjsdbC4Ggh0QBdvpyN88iOqyVN3TP
BADcOHk7VRtsXcZPEMCCkwNvRAEBjXcEioKIxznW3LHf40StOIRKAcnGyUPQhOEDPMy9GXXjl3Sx
cTj2/m4RobNHz39nyfbzynXtrTvkD0Y5cvkQN8aTaKv52xywMvDNu6LMIMmEtbixDIA8eCqBEsjk
SvoV1gjYYR4RYBrdvLGcEgEKXt0Sg4674YjhPokGBJvVnVXnt2xayw+zDMOjZwC/9pGxX0CXYW1b
kPiNEAFd+3H0nMdRetOBTWCBaVTMuLkwhG/L0Oj3TjoNWz8N8k9pgqwq6Y2jhUTkMQNwBYPtwmVV
uSuq9HnNC7lldVYuh7U2buCVPNXGMnEsgoWS9eYu4EZs2cFXfnRx4WwRhQI7auflBm4AKPsslvdQ
GSdUBsu9gdcS75u3JVs83Eq+fmM4nsC778/HELLoje9YmAxKcUB/1X3klBE5wsiNMsx/TitF4QfQ
anJUjFsb+NYWsIl58CfD9rc4a/Gi+XZ7Jx0I9dBs3AbCMvd2vdN5t3Wz9Pdh0F8qOuMVTruXAZi+
o2xZZcHRmbxtMS43Q+/fT1H5PPXL0crkUO6rEXOTG/j5+46b+vvFM88pJMp9By14G4sAy5IFOnOE
M3uHu6nf9o35bKEIOZhQsOlo5LJvPVlkJ7FyGSvQ1fsSp68bHQHmc/fYXe91JQ1aD7+CTC67QuDH
Fhw+3Q5YonaNi0Ey8mVBosUKF3gw/1vd9V3fEzv1GESiA2PetbCFrPke8t0Cz7mkhP2LtFHRcPEy
nxfC0GChLM2KP5L7IuyC/eicInIqPrvDgAuyleYHsBT+vTdVGAlg1xafJmgvNII7bQm8CpYPwGvO
Huca9nNYDQQdVLeZ45v3CUjXz13TmYfBDh4bI61v1onbIRHvwBjd+g73+sE8HrrrXTP2NmvfeO1m
cDm/lGiwjjKJ4OPAK4CXQJ/eXq09eGDmdxkkoEMxJac+c+7gmH0X0SgvVmpDb+pbKntZ6/XzmuQ5
WIQk8Y6g/+1tNXFmOjbxqTAd7ryKbgExAeKWlIkAAbnviWQ9NGPi3Hu2SKOdPczmAV7z2UsCW+5g
jyNMg8a1R1URGrtyqa8rq69xTKgFlJN866V+9Z8VlgYH51nzMUm48ra6st3H+D3vxzX8mCf+1R+2
jsWDy9HPwS6qE3fw1Abw3YDoVPy1LqpBRPMbuDkMM6F7g8vgGwZJi3hMNnFI1lNO2TMEBgYnnGgA
kc/y79F88ABd7OdpMbiHr6/iJtEaxl7ihnmOcUvtZdeKncxaWDkiavkWMea6JTHL+27JHxDWhGdi
Gx4MhvC65ATQcQzE2WhoyBKZQIwxHFggxL9Yfn1TZu0NHcx4iLDsHEIRAz3mgkHO6LQqck57GHlQ
tDD6Uc5hs/6syXI/ZJ2TfUDAZaMmnKLPlhFMH1LT9T+35WAQm47ycTsNfRB85XJ8+GEA322h6pTN
U9gO/yFcM+5g36GVXPiUKFyHU2SApFv4orumF+t7FhXroS/iet0hAUYCwC3Zj9Ft2U+PPnlsBgYU
s8ABtLj5Vw7Gl31ljxnmudreB2vb7OKgLSG2t4/9hBEv64nac9w+QmfSznwZt/ID0ODBV44Uoxuz
b5JPSAL66jQaLhHBPQq8+3QaA7F1gv5L26EDdQCJn8ZiQk6XdXLhIsfvvw3oH7Zl0K/IMlzvKXCu
YpIeA2LIxcEOvAmOMhjFuD9A0FigQ7ZdXbc3wVjL45pV0T0XJyCfrfaEDzjGW924j0gsip3DdeOt
EZhcOdj13vGASW+XInrk3JGAotUdpgmUjxNzpTr/4vrWF3cG1PDmq+B6Z5vNbXT0agHOK2ifxji3
Ppl8UnR9BW4rcBSVW3v1M+ymddjJpq2cnUxt8TkfA27aGtOUl6ZYb+AxLzeuh/ZnJv7h2KQrJlfD
zb5FWewXOw7SSwRnzi+wGvJ91XJj2ufJT8fkqg5VnVV9HpbSvKvHIPo8Xm/IG/y9u5wBGc5EFYt0
w5om38bJ0GP7SOBepLk1PhgDfuohLKBTiV46t0Ddn3BoWbcRakFspiJ+Fk29PBhp4R6v1xwogt3Z
2gc2JjQAdNwyAft7SPtxfXTNlY2H450Y0CKQiTkE+kPd5SIlxQJRx1Zwj9tsCzNvmbIqBy12YHHp
UdRld4eaEFwVwUzDuwnT41OVjt29FGP5jFlq2PeeE31EllqzQEAP3x9IBVpuuP2fq1NmkQIEiS/2
SJvquKYb4pIxKM2rzVSzeTZWFwOHGxs7hOv7JGxg6fuLs5sq9zwByt1gmWZUm/JntwsnogrCdw0a
bgvzUpsfbWZS1nWwapyBX8h+e0uS5jlkIbZFS1Y+LlHKlyuEoZeJaSo7ub5C0gYqzD31ldtk29Ru
PJTtHSqaN7aK133VS0tcZTOH1bQHMrA4MEtQ/m6AJNDyNjgcYOI2AOdlmvR2dqays0tj/O0xq5wT
MwyryKHDwsnxK4ALrY2GqWzvwO+NRVpju+oce10eQ3/OEeP04VwEeqe6prLFy6ssGFp81acyIZ7j
rg0ojFOdRvZHvb9AOYTJ4Ok4yP6ck/Cugt0muMtrwibe6ErXdnjpSyu7vID1hpMSN36KBmwwt46B
iDYOA5B6dm0no9422FS2e6iWh8rzIvqTdKuPflvOn9B6tg96LaTs94TV0l19czkNc4cUjjTJ6Q4T
Fj4znedbgbLhq9MYpg5Cw1PWGuRSDOyvYi6Z6kyrB1mBUs7cMzrOiKWS0w1kNjEkPRxZOSsKrRqw
AqWaQclNkTtx78BlpEA65IBfN5YK7Y9e+yg1HGP+B48p55O5ggJrpqS/D8YoeGMsutbR//dQK1Aq
GNFSixovtk5OAW99WzQCwnDCllDz7ZX6Jfc6BK7QzqcecWcCnzeqdkkslkrz+Ur9RsLoV8Qy5smC
es5OAe9dxkcu3goAfq19lAp2yY8J0aaup9xEV17IDlkLCZHTO72Pq5RuB6bRtIpqOqGWtB7tKavC
HbJAITWLSy3eHO/RYMMk8vJw+FYCUyAS0DPfa729VEpXTl3tDF08nTBkIvWqEt5byqLXy0W1pFK6
tu20QTHROsQmBBWQHst8D3py/k/j9YWpXkvgUhuQqIXVxUIHuedizD2ndd096T1dqaxqac0CFVp1
aeVwcOFoANXOE51BjVdXyspaDItkqai+lJF3zAhgi+tbvddWCmpojSzi5jS+gJA2gd91H/os0VmO
8NZKMQ2l742DP6DmRKPMZlE8dJahc8fEs5VKSvoxda9YNexP4WcSN85J2+qsEXi0UkRdZgvhATS4
yHz4OCzyvdcm37VaW72RcEb0KVVb1ZfV70csqEQkNt4bLXKtkv8b2oWp3kg4iIyyogZM1FhmjVgq
xgdimURu+UhSJBCN3RyaUJCjJjr++6/5fcH50k8qc6E3EsDWCVldoLMsn0myRC8WF2G6HwKR3CGl
5ddHi+0xo3YOgCHI3gcosS4+gZuf0lbO70nzGLaxEQxwVcLimAEqfjILtyeeQbzH3knOTVavW8xU
2X3fc/aTZYiTWkA5ZLa06bHFIHFIl/BrhTf+aC4zrKt//3EvzgQ0p9ILMHx71813cUFY/o6w4x9W
aJ31Hq1M8RINIbGAZX1xzB4POgczIPLaRPPFlYEoqNH3Jj59rO/CBNG3WKFitW988tdaRRmIRngh
lYmJ8oK25wb5XILrhcACvXZRxqI8LSPo71l5WWBHEpmGaiwQkc7UyPdUBiNut0UAND6/WEWMV8OT
j4GT6M0sljIYidSasIR6xSWyms++F9wsNvJZrUb5vwuSBq4qCcT5hfO+H5FRfLcnudd7tDLfAlBp
ghBl7yW1CAdAajljy9JZJgvTVIaGRPRWOHYiumSVXd3aZpXfW2PQvdEor4x16kYXrf04gUQuLqlt
5ccFe9zNWq0PNbzBbSYAkBhu6eHS9Ay9fq/ufIGxZnhm1/yCG3KM9wMHrVuYooxFep9CqashFgW4
+bJkSLDJ08DFbNQkaek9XKmrZRF+HwK/v4xJ8gyFqds18RpotoxSV0vIOWxLrV5cs3U2Y4r6L/Fc
zYcrhbVC5QpNOwZjZiKmDDM7J2ROvNNrFmWERzfbAvTJq0sF2iyZuUALenLONB7uA5Nglv7jOrkD
uOjMcVRd4nQMOeG/Bzgzv9FZrjX0f9Muz1bqtsPSDO83Ki/gIxcyz7shQfM/NVvObe1bFxb0XYVR
Tmc5xK9d3+KPvwRHxMBJtFWgS04+xAXoBfOTXhsp82DGZUI2IQS9LDhRN05JQpm5FO///fDrQ15q
JGUatHB2LKTJFZdg4QAgANOVkh0T5F8sOKb//onfsoaXfkOp2jLxEqQ3Ln9AD0kBPFbys/TK5NHI
6/TBGGN81VPk30WW7EGRQOu5nrQz2xeD0zy6mL3g8WOgJ+OFyJgfY0corO6rKTUPO8UazMkmzJr7
kAaXBLNpTqDgfVISDrUtOIQxD1y1Jjc1+5RjLFrn3hXAMUtA6SewI8uNMXGxVAnh7/xeNjrTML3J
/rs3BXaUoJY3igvmUvTZOFRweump5YBE//3w3lx9wl+YhweHC3YPEwZpaqueEiIIlPGiRm1g9FVX
ETAyxkeObSFrjEGi1zDq5hpMoQ+lqC4vhtXYwA+iAUyx1r6DJGJlxHAd9h1eGrP1NSex8aPGB1/l
vDEcXXv7C1UglQGiBFUG4N4siGojwTk3f4U2MP9/l9hrz1aGCAt+YVQXCzsMwPybhFCRjd27b+yY
rkPBSy+uDBEmKBigE2V1CSPglKSRoC9YHHk350X3Ve/9lRECEBAaiMrPLkVP7AsXRadxSd7qMq+9
v1Ljhk3uIVKi4pIVcrqVvk/MY2M5FHMjdLYqdBylXJPEYQlepcWlQTHwjKfu0QEKpTezSKVcsxIG
rNnD3/fmHrdoH3yM+vCtwfm1nqNU67TGCyCAiTcPcHGL6j5H5aH1UYUyt8ezO5I8W+D8nWeI3CaW
LiG77/9++CuTu680ClqRyUbxm13yHpnKFnAtIhGgGx+rZrDuB+Ev9/NAcNK/f+2VVnKVgSHk/DS2
Rzu7hDh/t43ZPnGBqNdMrjIucA2Kx5ZwpssAimHLxHdF6BLupvfm6shQFaW/kHZxKVzT+TAFnCiA
Fsjf6PevfAWhtAuoTSFK6A8XEuf3YY4up8ND6sh9YvcX2491lqBYv9QmqtsAeDUVgDXzM3dd90HZ
53oTilAaiMtXe1odQg4yMKauGd9Egff077a/PuKFgVMoA+c4xvDXyybnYO+Kho2durw1hwAIXjYE
nyLi6D78+4euFfXSDynDZylMjJiwSHCQ4mMgmIqEjDBYAN+s5nSLhW6G74wokCQeMyMbGu/mG4Xx
+1zghZ92lb8x8Eryk3AxXcq8BrAyLSYuMLeCmhmVhx7ix2Ya5mCblElzDCERQKNLkye/xG9XrMZ0
+HcDvFKfQh3iTUaXCTPzpbTsz+Ayv2a1pdk/lKGd9GmSXjI3v7iC9C+8sJuydb/pvbYyiAWL3VTV
yrNXY3mXOj1qxql6SzT6WpsoIzuC4jmJk4RxRcAQirwUD5yvd8UN6Jue+MduhyPrasTjzRJyKMxt
NvTfQEponeWg9lNGFbmYI7ojmV4SACM4XUHPOkn9xmrmlWbxlbFkgD2G6ibKLomx/Jgs6GXrNS9Y
64P6ymDSjNI2rJ7xMO1t5BnG9z4Bbqr3bKXSvDhuJh+cwyWAD77xy+pzF3k6VxC0uDKAkDUz1XmD
/ySaTecQkl2+HaFYHPXeXK3OwLYckTJGYFA0PjT5eKqscX1j7Hvteyr1Wc/WshQuExwgHmgcgcxv
OeIPtRpdqgs7exiRdddJeik9+1saZcd8st+YO19+caku60pnkWCxnPSSu8M7QbbHFpernpCeg8+/
6zNvmhRkJsdNaM/SjdP3z1BR3urlv+9h/n/Qxw3+99PjaVyW0KjTS7WYOayfJvQ/dCR2JHBX13KF
2uFVP3KRdeE2nIqQIEfSzKFirWZ/Y9Wre/T60PgYjVkBkCSHkBA69mlhFubYCtx742fN9za0zTf0
Jq+0tDpYmZ41Yc41kguZNIQy4ScUUaS1epPqWCXI6oaatEaX0XEE6roFjM76WaduIK/93cwOZbii
l4tpZmJfluoZHpbmo5WBqmbvhlDPii/4i6/I6iYFxzqJG70XV4Yq2U0NeeOhcY6D0nnsZ6//jscl
0xpOpLronBAJoYlZ0os/Dk8yLcnmm3NXa7qX6lKTcAacSvj7L02yTaAGbjySNfQGE3WpKZbAndKi
Ty/AR5f9bNsEBbTRs1abq4tNSR5aRpZ1cvGK4icE218ht3GaL65MD1bozIMkZPECbMDaAEV66E1T
a20v1aXbMLmsU+DAXZa0uA0XTpZTW7M4hTI3eHbQrumcJ5dQ1NGWtOitaKZJs6coizcxkggRDUFy
GaMOjlU6bpzIGfdaX1OdkNndkrveuOydPf9DBKGwCpr3eo9WZuMsI07Nd2cenZckXziV3HWO1BxX
lBaX7RCQ0OMb5yAtalCixxp5nF6Dq1t+p/aA8DmtcR4RSmwtgxxPt67fskC/NkkoMyYwPyTTmCjO
Qd5b9x5V9JQOY6832XvKjOkR1xQSAxhfiFPdx8Q9dYleT/Hk35NEtjrMlnEbX1zZHBuyGhZ3+q7V
Uzxl/nGLxolGewLHsy5i5/o9GA1PzloKSukpU1BVNGthWrx4trbd5kpu2AJeFHqdxVOmIFIO8trO
+Zzo8837yU3NrbT9UMsFSSTU342etohHCBIzzi1h0cc6q0G5sPPVa3alQCOBmTXqRXjOovrRKIc7
YvU0e7mn1Ge8ctkWYMc7jxkkWcxdCWTqVrOTKyPiPKy2z914fDF8+8azqgj7RRDrrSk8pT4l/Kqy
SurkAs4z36dmIrcerOCdVpu7Sn3CJOEjTzy9mx6W4BvhRHrPVarTsIYkbi2WE0403/j+cG6ScfPv
R/+W2LywClcPDutRFFB3DJaHWee+80qo0hnM3l1TZfJuGv1fUVaW5yaMx4sxDON2GBstfYtPQsXf
/Z9IDifGEh1f5spfN2RJjftoLlPNj6HU7uKX1rx0fnTxaLSOnLRNNkR6o46rVC4+vqluXImQz0wI
sDAwyzpmpPniSuX6pISCz4BNJckphmK4Jcr2ja99fb+XPrZSuMEwiXmyLB4d+rhmyvWLEzdaRyLS
VeoWHOQQAMlHhNL690HS/KpKFEv/7qWvvbdStsOETY7wEADOzRURD+rxZmJVprcVUIE/KRA54t0x
Rtr9RIA1jLQyHBa9V1eRP1nmE+E2EH6Ahho+Z2r426G39ZQP0lEmV5JlYaADorusbfGRLNPnoI/1
FMJShf5ExLM20MxY4nHQcuOG5XPsilxvIFapP9Iq26mAT3bJbOdGDMT6cAyo1VkcpTgrFkh2TT7v
GTBKBAtttTeTJORI7+lKdQJFbnxSEKMLUU9wpieHRWQMGPXfT78OTi8UqKMUqASDifwsMM6pAatu
TIh7bGROyBHqW82WV+oUDU4wZZZtnHuMdhhTowPpWZp7PBUBJA0chH2eRxcsi+V2dZIPndV8/3fb
vDIIqOQfIJRwS3I7OMcsZJZ0vAEorPdRVfJP5kR1Wq2mQXhfGnH8Hww3vZhcvZMjWylSMqHHKSO8
82zMdb4lbh4fe7g867WKMomKPnExMeKWhU+9D5P5rhXlG61yfcQLnVEFAJGfgs6ezKHzHDXlwe2q
CXap09+Ofu995qQqPWj9Caop0OBQN4zGNkD/Eu2MGTQj6w49uotU1fyE4Aq5ss07F0RMntIq7G64
HdlrvbmtDAYyAsNnALM8h1iO932Td0eyO5032v9393vpAyijwbCKKMkHSpUD3nRnmiaG0CX1t1M2
fpunluHHtOdzXcPLneBMC7d9yOG67pYAxWQVRO/jyfeP81KM27EpzE1ClnDleEQyN555HPL4Uz7k
0QfyOW4IhX/oUlSQpofr2BNjfG9h+9maQn7Uaytl3JnmJTKCeA3PMX8QZtmeQPrmSe/ZyvrAh9LE
0bghz0ti49kO40fcku1G6+Gqj2BN8zKZh4WdlFvcyxmJd0n3fOMbvzKoqUaCqoRhmQJrP0P7uCdh
5rEpV72RQeUa9aURGwXkjnNOJEW3yWfTqLe12xV6d4PSUoaeIJjSltiz4DzmBN1NQ/AVuZneYK/C
jRxrgPckRnl2IzPyd/2YTMnWgpX7xgr+lYlWxRtZrdvFIGuDc5ZF7TZEW3gzeUO6t/po1RscVMgR
aDA7IccjOLe+ecZMXW46WWhuElSF/eIlYODzITyjd/TBTVcx6kICzCNX73BCldmnAcHGVTgHkEJ9
0iM45juURilv9WpKKViyToYc13pwjob5fWuYnxfX03txVcM/rSNj5FpTUTaElHJv1rHmPKXM4+uK
48ypKwrKdQ+elMEFe7bzRof83S1eGOxVmb2To8sd05QvOg7pbk4GSfTD2m2LcK5PdhVnO+bI/BtX
RaYNysgPiUWsjX0jgvyY5syXY+G9dRz4e/h56WWuZfPHzXzoW4IoNgekf212p1pm5SmYOGwj2x6k
UiFh07GXidqPcNnCYmshRyehdxpRl9qWn5y4r0t2mSOaYcNd+XIqiJo7AIv2E6i1SQYsBkjtv7vS
y5UsAmUUYpNsDZCH5RkHZkmUb+/cr+XsPzmxIbSmF6EaeUHNAWqZHHlOIvdHZMN3bvx+9+/Xf3kC
EMH1//9s6bTApNUWTF1x5W7NqvU24+xrrfVFoKxPCHJcvaDL5Dmq7Gevs8kqMesvei+uLE6QG/c4
w6Q4y7bz93G+Hj237bRaRapoghlRtxMNMjibrnEXdMPR8vL3Ou8tTaVNWLIBXBesNpvVfi7bfiH5
otWTV0hTaZS4oBJWctvPzuC+Jzv2tqBY9d5bWT+NvkMEQNUzZIbyEWDhtzGw9UZjUxmN/dTunM7i
0Z29nNJQ/jJSofVowEl/d28ioD1k0JSO45XZ1hM9ZhtU3TpNIlRvRpw0XTXmUp4Dn7zAcBhuPbD5
WtO3UK0YrhMCYOEY/TxL0n0I/13RhwqtTihU8XwwRZNjLrU8ky8/HEO8GQQRuB/+3SzXke//B2+h
aufd0Z5nrqAl+01/PE4FFHQXnM8un8hQNVMreGNfe533XvgdVUWPicq2O7LEWM1fwwSmLCJak3zl
eucTFEW601hunZgEnX//Wa+MlKqufjaCBtpYLc5NbX4NyvTBt6yj3qOVmV0iP7VjchfOJReOG48Q
mNXLHvWercxP6LwxnsKkPLfe/KHuom9B0WktdYRUZmlfxDAZU5t5qavCLwP8++e18xytAUdIZWby
bTdY54wXl0tIilRrf2o8YWk+XBmF13S06zDk4VkDo/M+cFP5xpOvlyIv9Ur77xFnctzYjlOfbpI6
7p2TuumJ9NPxCN8fBKTTJIfMAv9fmlH9Rr29Ugeq+CCDGDvLqRHnpPQ4x2ySTVJEv8TsnAU3Nzs7
H5/0upIyBeRJINmHDuK81Jl3qUE6bkktlpq9SZkFnKtVOvZHcV6FcHZzczUBzobePKCKva7xoki4
Up8TtjzfRZBO9934lv3slZFB1fLA3WxbEif9M0KKe/JOjoSH/NRqclXJ4yUxODhokmdHJsFuTYPH
ylv1ZPWYu/7uqsQvNRDYfJL6MA2d2SHGH9DfRG9cyLxytQdH4e/Hg8Ozyait6C6BC+qdHNjuUxx4
ziWYuy+V1QC7y65pj6k/AMoa+zsWW3qCeCI1//7tQZoEu6yOd3ZzI9oRbQ5xz85dvblZleQMY2VH
JCZ6Z2sJHSZ9031Yzcp5a0vxygQq1Dqz49bEMeifgzYmA4Ug5B0Wa3YsYWvO71auivTWi0IoNReb
ISBkaXpn33K7954Pd2328vqNCfqVulAli0lkka2Quv41kEXuW2w/hLodtArj/ySLfWQtkBu981i2
8ISdn9HgPuk9WpmNcxPOp9Xb3hkA4LAnF8e57byp3uk9XS06uvxgkpFMk88DAEP4gETn6A1zvlJy
o+H4TUbW1nmcpmzDyZ5xS1DJqvl0paiitqzb0aK3CKvKD7DmrCMH0D/02kWZkZORnC8jDRiMDOMp
rOwzt35afA9f+MqcPARrfkU9eufOz8xNvQ6Htog1R1FV0dU2fVyP1eqdo84wd2Ee2pyUSC1OBq+u
VKjXzNWSkJB2FlPyS4z+tK2jxdTri6qgqwozk6Obgr6YEy+1NXtUooQHeeKNtdC1Y7ywFlJlXWQQ
Eels5rT7uLw3Ob/b9K6ruT5UhV1LObaVlZXeOTGN8LZv658rtl29EV7VdZFlxM0Tcvlz0C/dbTjK
6pC02MK0+rqq6yLQKenJJLLZS1tfCX+7n5vuy78ffa30l5pcqdG0I7nZkqt9drPMfldC87ut27C9
iYhh0xvWPaVSWSJMZGwGLvdytbEtUph4DiGL/37/17qMUqqumZmWVxju2bG8BqZudfBS5y2n/GsP
VyZWp11lYU4ND0+mfoNziaiYVW+fpUq7DJtzF8OLr33dBLoxcd6e58BvtZpFlXahvyK1MeXpsRTH
qsi3KFL1Xly1hQ6eR5fxK8IHTeO/Nk2/ZLb3Qe+tlZkUvKvlEBLqnZ1MPqxzehyt7qPeo5VptF/D
uKzjxD47eeXt5qmpNwTC6ukIhGoIzMmDFqlb2+e6D78QnrbrTPeX3osrBUp0q+c1ZKSzWQAuA4Kj
3FSRu+70nq7U5jjaKwpg6Lu9VX4KvJxejshNbzh3ldqsh8zzRra3Z64DCCdPyfNLkNXpVb4q4PJk
X0+eMbpnDNykzxnh93UuPus1izKLrg2A8S6Y3HNViF+k1v2Sjfes9WhVvdUmpKUnwLzPdWuCRY7/
x9mZNLlta1H4F7GKJAYSW0rqiVR3O7bjOBuU44ETwBmcfv07eis3bFlV2GThVEFoEMPFxXfP8an6
G7rNs1uO8Rd+AN7XcBjuwzPUNRn0vv20FpPb8rTZsCGM+YC4KMQJ6h95U/sHVcBLw21crLXfTgs8
QfOGnJlU3yieXJRyW0G/gGHz2Aa0I8HZ3+krah9TSF07Roo2FxbOSyVz+NmfJ7ovp2hWyOvmsXQ7
9200rOlFKTY6BOdaqQPd9Meq6m6831052oi18FsABzUJejRN2XeRF3/plt65fUlr2TchHvoA54dn
Dj2LA3bD751xzHzaZnDxMMDgAPai56CaYH/axnezKFwbt1a9p0Ve9XVOzkXTfCS7ziFZNX1yGhSb
BuvIwL0ZovzndoQd7DrwVyiwG7e1Y/NgG6w/BtSAhueo5c1/pPaL93lQfHfrubUw915FW9Wa8Dx4
G1xmlvpdO62Orxa27qqUPvXzOQjOW+9td2TsvWO8uNWfRDYQRgksiSqoEJynrvkwRz1UqiYnyUAe
2ShVAf8V5Fim4Dzn9XDIIZSa7AHQDLcxt5ZQvktdTR0utapuf6z5ghUEEzG3tq2gdp6E5nsV+uey
0uw+8vR0IDEq3Nxat9ZQPuZlXgSdf9Z7c5xUmHm0+s+paRtsKlg0dmGjfOyG+7lg8d9wpXAq4ohs
rGkZwr6Hgdh+rtfKrAdUytKPk1nlhz/3/Moly0abNLyFY7r4/tksU6GPUTW0SGFK4v2bF31zI+S/
okoR2XwTQNlZNXvun4kumTxQOH7+BbcQ6KLusJuId9MlK222JYlYHMDCBPz1cfWwje5evn1lXVGc
/vzn/v5swcv622Sqr+tO9FTvsGOBa0/s8c+9ied7p8bt+MmHFxNis7g9j9GoTtOQ7T2sTN3avrzR
/AQ3eEqoLdRoe2jbKNHV/AQL7lulK1dGxWbfp9Kfe7EQfZ7aAgSUBxubvHeSPEYBvXW9iSMfiDpQ
yDMLfmwxou25hDG226hcZvVPowJ5/G4Ml7I715scEoi314+jmW9JE196+GsCgtsxzhRGZITLrTpP
OALiJxqyojrg1rBAXB2eUt8V69wYMW7HPAMCtXnrGoUiUP8+mub33Sw/uo1R+HaMYN4Z1qRdmnOt
6y+s2/7pPCCwf27797sHjMLett0uSBB0LVEoLC9Uf1AcOsj1mON5sEJVmNOJw20SXhtVX8wN1Xkd
l/kQq/15IvIWGXxl6tvBTwCL88DfQnUOCBVwTTf61MUDvzE+l0DkNzPIjn5o6TGhJ/i4x6Lv02WR
kHeNYNN6CAQKlGEnHnX3m1bBjX32yuew8Xg2tv6y93NzzqegPUVQqUSYiEe8QDlJBnNuB0U0Z4HC
G60+r16dxGEzJyHL3bgcbgdF7ShHY+DKcobnDs10YO57Xt3iJK+NzWUC/LRVNAuMbCdo1Z5r0Iwn
UfTfoNddPtVhqG587GtTybq3aBERvYyBPqtwOYwS6ht01R/+vNCutW0t4kksW+npUZ1nnn8vvO7j
6PU3cqBX5qgdu5jeG2FNvOhzz5bpL45rxqcer505NMvhGdeWffPs09jtLs3tcGbWsxxUmOMzsDK4
52tfHoWkhdtWYUczc9zsfN0nbBXV+L0Mx4cAVdJuZ40dw8x8rbp969S5CovmuBbkhddTc3L6vjak
vTYKr0Y1Og4n9PgoeBedatCGN96vr8weG9E2pehR7WPUma3VM4mGPBHD9MWt59asNwUNil1Bwa5d
+WM78iLJRe4mMcBtNrtsdj9qZVefFwp9S3950pN559Zv6+gym6kQmgTVuekLIP19CwvQ0U2Oi9sq
/F4oKOxRlurcdkQfIE3hHfJgd6JLuI1lw7BwncwelOehkX/X8Mbb1XSj6St7wS/1Q5MsuxHPc2c+
rX6XoCRXPtJumJ4Wvw1e4QgYfNdS1Z+dPoEtti5AIDcQcCzPbWzEQwjVnkOMwrQb6/XKhm9T4MWY
K87qvTwbqHP+u2zTcJeHwfY0FV5zY+u8sq5seXUmqy0v16k8N6VEehoK1wfVB/ToNjyXX/3pxJok
fPkWnaN1tj3O7Vqc1p6PbncVm92F6cXajZrnyGnOLx0zD3Lc3cSuuI3uBnydJFUkP1fNLA4qhyuw
V1K3BAS3fcRqvBw3c7Tl50WYf+pC38H19L3biFsZgsgoE4XAhpDbYB/lODxr0jil7Zl98ZQ076a4
VGh6iR+Maj+Fyvvq0mtms7sD32FZAHuUc2lG8KkU9s8bd8siM5vd7cjad7L1vCxS43HR4+McdJ/c
+m1dDENv8dc5RtMyCD/CZrdLKtiL3Fj9v1+azC406HFWz7wq87PnReS0VpDclPCvdYozmF1q4Hmz
actQeBnzm9eSrmdpnNwtYLphnad5g9eRfA29LC676GXa2uglN9Lp0GO2jHkIa1g9dUV+Ni2ZX+KC
LqdexNQpcc9sFHvzoiXYWpafOx1c6IsSdZJ+cCPO+P3RxGwUuyixfjRB10tTekUiPNq/wOqmaiB3
EU73xtfqGAjv1s32klf59eYGX/a3m289bnMcmMXL6t4r2WH12vLY5nz6EauJ33nwYL/but477JQV
Tlsyqp7e/mTgzY0oo9LLtt20P7zYm464UEin1zdmy50H6xzk62jwBwXdl7HIXyNA/k4LObYWciFb
plE6i7OE/4C8BKzzQhbeOASvfYfL6f7TIQhnO4QiDYyyGujxnTXvurs9mOonGJIrMMgCrgTAWp4k
ICinQx12am9/kUsDNeNp9LJmxSyOK3jDw8vpxp9zZVuKrdVdUDFj9iK3FqzdCSVqr92Q34jdrjVt
XRHhs04qPVciM/P2US/V815tjkNixcqwkCm9RjT5mcotgibu9mmSzHHyWGeuv2worWhw5lKYd5KI
/4A/spv1AbNR6TCEFQEHfZ2ZZnxUm9RJGAS+2wljo9KGohaY5YvM6lo/qpF+3vB+67SgbFR6LCIy
zTnxMsrKb0G3dPdhMLmRcsxGpSGnqPthX0U2+fpHETAJe2wi3Q5GG5SmCnM7lAOOANgvJ7Ga/418
c0vn9MoMt0loIrq+HJZGZFu1fYbQ0ru5W9zCM7vwgE5TKVefyazcUSa3k/nLNrD8xtb7fzWv3xwm
NmStekZ5joMkA2zanLcgmiBGHJvnvDIwWi9xibjvgYwksonkfZQz7xVbXPO4QZoV2qiDWf4JxJS/
hgFEvBIAvfQwrZOIk26up290Vt2HqCX114rvNE/gO8TfmaqJ8gT2t8jj5IKYH+Ui/X+IT+f7wOtr
lTC9hCeVx+oADxjzpYi7/Q4PDHgUX7R+KYoASuFrNS0xHmMgndJ5YjJJgSlzbjndD5sXhgeexw14
YuUv8M0uVKKXIUqN8qrPa+wVKE+LZ3YHNfc6y7Wn7j0Ukz7yZenQpUU4GTlxlM283a47WkAXhRCZ
QXWrTPZqPMfIeLqtQ2tv2tjIUc8kZMYgYtQuvE1MiE3kz43//nWB2Uh5FzVFbS4d78B8/Bhw2XuE
LO/3MtL5cx6208Off+bKorHp8nHtBtZTLrOg9+9lrN4vCOlv/AnX2r7Eaj8dziVXwD9hKpFJH+86
ntpOjPZuoknM1u5WOuZ7KXeZcUOyUrKPqM9xC1RttlzOyM8oMcYZzOdlQrz3XhCwG2Py+7QDs5VC
4zZqfSwekckaCMhEtvxejyY4NONu3KYlt4IIrufR6L6Q2cTHJuF0O1fQf77R/2vfNHz7TZddzEHt
8ThDUuYx2OG23M5B5XY82IB5OMvORPUeZxObt+NF+u3Q123vlERlNmCet+XkFdAryPpRfivb4CuU
jv/68yq6zOjf7OA2Xs72CYC2P8msmKk+lnk4nyIiqucqhnSVaLz9cYd4xI0fu/IJfmHNkZZZoRYg
s7WrQiThmlemI6dUMLNRc8AVdChgj5NtkxgPvVhP+RK56bswGzWfGR3jho3ouPTVHZwBn/NRulWb
MJs0j8kSQogcX3duYgoUJ65OjOv4+OcPfG3ML//+01bG9MpBzSAqGkcuDzCzqhKxh53borI587GL
IHsaMZHRDs9+0MCZk51WH926bq3YvArKi/y7yHhjIEPkfyupdNsomXW4mmId6k1jVFDN+xD3D23U
u91WbMYc9thL4O2ByCB0dtY9YoKZDe+cBsQmzCNvaAxdLr3m6jMKw+pDFHtuiq3MZszjOtibvtpF
1kJ3qei8NYFvjGPWypYQxbTLiWyoyNZWPDfaDMfCr0q3KW6LhMI2ZQRTk0fZWjb3TUXmQxUXjkvf
xszHuCpUXeY8K9cyJVo+xvCYcvuc1tJcC9gCc1bwjCz5kDTBch8O4l+3tq2jtAuKAMoeFc/q8e+J
Ni91O7tt4jZhrlFH7kdVyTNVYrWLkD/6tHl167W1LDV2piDeOoiDTl7mzf+Sen/v1rIV8a4y0I0f
XMba434WeJX3sA5Itzm1bgNSSkO7b9g0z5DLY0fOlvVQx8GNQPeKCwazGXCj1QqpExZnKNbFct8a
4x/WiuePkDFC+M7EN+FFRbLFK0t9pvkXrGX9sI3YewrZkzLJa385cVgO4pnRC6Mkx4H2snZhEeCN
WsnDVvWB28ZqgyEkgkjoIhTL1iC5TOrxzmmEbQKE56ZllUK7PoctaS9bP2mqG9fYK0ekTYnJcMQF
LyQR1mGdyrInCdzG3NT7mU2JLV0jWBFsPEO64yv39WeD1eg0JjYI30CqHy/LgmVb4y/H0h+WO8L2
WwnKa6Ni7U51UbVjkOcs62f6ntVdlQD6ccsD2VTYKgKIVYGTyUotDogvv4rVzcuE2fKonoGEPPMo
ywQuz8Aw4ekU17HjIWlzYULkiMzGEh2f+fc5Rk0DXIvdbj82DrarGvX2MyC/knYegNG+TTxIpd7Y
oq6gqrCkeBsIqpAMrZoxWy4QUjJfhFgiDtmuJMD5dmjymLzmMhw++BKCwQc5iaFMoOsm7pttWg7B
1G9u09ZGreTYz74nZHgRSnz29i4zkjgxxcwGrcoS6YVhMzQbC5Lprs0CmTs2bS2HuNwMb7qYZP4M
1s2D4DmZqls43ZW1ZpPt2NNK3zQkzLrSHAlX98E+u91Mw/DtZ5861o2AI8MMD6mnkhVpsbIbTV/J
CITWaT3SEg8KAiPN266BTPD2g4ysP+6wBXe7+IbWqd2HZaMm6oUZAunHPRifnFebTYe11VL5gMTD
bNIYE+6/65Rwmyo2ChYgEBDrvAUZiaVJIq9Mgz13y+faIJjPyq7rgmDD9tZXR1GYKFH12rhtQTYK
5pEu9Cgv/Kxbw2/b0ONdpLzR8SuTxQbBQhPRLTL7npWF2NJOXyb5NFfJLKhjFGbTYEyte2G6cM9a
3utESPm5q8Ste/SVrKYt1TkMQ1Pmcb/j9aybPzQ0r96ppS8+s7XMH2hfDY63AhsN25F8pIJtKx4D
xPt188CKTm6Bji3YKUMNHnJhSxbPCn7iedseIhOtN06YK5uYzYb5Ao8YQYvWBYmOUzz2d6r0qdvM
tNmwCWYc8E0dMSpGL4k3iZce6bwbPb8yN206bFemHnZcIrMSm81BB416GMs4v4evanhjr7wyODYS
5hG8vsZNsWZ5C5YlUvVhaMNbt+tr/bfeqT3fU2G3+UsWbRFU54NOZ1KR8mWWtHOLv20iTBZ1DxGa
ccngBtE/jB7KuCtkso9Okayt5QhRyBYl4hgdAhwhUWH4mUTGLda0gbBetRWk7tSKopXqqDwRJQNk
y27MnGuf1Tpdq9D0A2Sr1syHT+kdgQLUva+Xzu0gsYkw7Ysg7up4znjcHIdyeFma8cZ2fK3j1sk6
90TITps5a7ztNVZFfAhzMzpNdmozYUjXjRPt/CFTk3c0zVfoIjk9qlMbCQsp47Pa1zGjIoDabdOe
lrl2e0CmNhI293Raw80bMuq1+YHm8TuvKtyknqmtQdtHVMeV345ZIT7Wvja49tSu433ZF37K8Xpi
9lHAgLYNbT+X+fiXN7iOyWX+/NS0qmH2p4pqBNfhlQnK2XoyKafFQ20irNAE6S+Wj7hhgo4oQv/g
8T52OjCoTYTBbF7nw3zpeDHvh66VT3wi4cllv8Jcezsqa90OBnDHkEFk71z70ZdNVO/dmrYW5t6j
XHBFuV0mxQqbUzK9lsLt/Kc2+2V6g2M01kMGL+XvcuYffLV8duq2zXghczzUy4Sm5ahgXn/vT6PT
dZHafJdhsugEZNKzIjD5UXVlcIBmya3H6t/vg9RGvBRExfsOUsLZiFewM2kCfndJ4btthLb6JpJ0
rYIXeZdtYv0QNsG56OoPbgNuLUzqwxJDtXmX8Y3vd0r737w9citmoTbNte9dX1eoAsymfP0vBJhi
ppvB1rURt47MSAoBm7+yzdZoOfOhO2zL6pT0prbTccWKGroTa5MZSHymMBOfH/1As1e3EbdWZgfe
w1AwSxlC2/KA6sMjXSFU6dS4TXQRGOQFIRL1WYPK4FNHW3OK4j5w67qNdMlFQaFkDfts28QjYxmZ
+Y0QJcKO9+v7MbWJrmamYYU3jCYTsvamUz+3IHtG37RfIwg7vwvmIn6IFrW7eStRG/KKagFJ22DC
OFHun2RkxKEehy9uH8E6R0Om94rwSGXR4H3tm0gncS+125lhQ17wrlPB7gmd5UP7MYBAdykCp2CO
2pAXz/29L6dWZ15kyIMZ2VHJXThF/tRmvNhWilBOk85GBiZ58lAkHPvIGLoNuXWSYn+Mu9ZUOmPa
747tPKD6EvIUjq1bS3Zeu0LzaGyyPY++6HbL4Clx62Hw/8m530x9m3MCfxQLFKE2GUbHPHDZFU3S
NwMcOqnWz7nk5R3rg/11WCJznqpxO+mgDR5Z41XY+6IJenil0sfLZiiShSo5HoqZ96mEHWxwYgOo
r7DXG0ZbEFSbUIQDbZXPZyguu+H+1GaofAPBsr7E6iVb9G2mwX1vNqdcA7U9xYswqrYA6oXZ2Muk
7SAuywx1S8NTG6HSsHLugwp5JBVKKND1L7J21OenNkNVkngm2Mu2dG71g4IO9I9iaYtvTtPdhqjE
Xi8z3C721Cvnb3oUxyUUbiwGtekpQ2WPLHW9p4VPco2iPyoPqE5yk1yl9htnu9bxGpeSp4AQnsFR
LknVVn+7DYsVE/jtCgB703s6jrI/rKi6vB8jWr1za93eYxbpxUJOWxqZNUwlhbvRVoTGCfjAqfP2
LoAkchx3mrF0Nc3+GJCqPCg477jFBTafVQmJR+u8jlKPzR8iJHWSQkjPbXu0eawI4lxdwXKelhVh
yYJIMqlytrhd72wia9J4key52VLw5P3dMhb13SLddItx7X876gPzKjVGAUkXFn3OmxLec92tp7Ir
EaoNZFW+wVbOapK2w3C3iY+NbN3OUtvOGc8AMedNHKZEYO1HxUAOSCu7XZRsFmsmIwIMCGamXmVS
aaAx70eORQHU9nOuGi4bXNfDFJWz23EUET1WxC1FR20aCw4xoi36MUz3PhgOa4sMA0wE3eSRqE1k
xQ3quINZrmlLC/WPDuNlfCh2v/DdMg02nuGhHgwaG4qkUYHatrhMtF+7gcjURhOKqPVwF9gx7Lwb
kmBp66RQbjl1aqMJEEBUfGu6NfWXeU3aYoyOAw4ot83FhtVWGLqvGpJ0KQx/YRidqycV36JWr6xQ
m1XLl6GtduVhM29LuIp040Pvzx+dTgsbVRPzhpGKSZj2pKAwNEMRwCyQdHBr3dq34oXU7SanNa2m
LTzU4fQovdGNQqY2q9aUO99NHoUpP6iNdAnPB8eJaNtZa0MitksRpvlKH/z5Iherbz2/XPua5O1e
LrY+iuue81QZ8WGZ5B1K+ozbIWTTarPuojpvligNCvKKiuL3bIvcDn5bDLUjjRqqRsBO1ctVfhiq
EJbreLmjbvpAlFqRBQ+2IBgiihVEWujpsU+VUZ+cpqGNDvmqyXkpcRAhHVPgOa3lUHPlt7zhrnxQ
W1+q4jGQNSgkpizEJSjHs9Frua7mwa3v1nSpupCQpkUk13rDmERdfLdW0V9ubVuBaK7IHnujCVOz
zmkwLQ/b7mYhTm10qN8Z38Q2h+mIkbnzqMETZrz4jolMmx4S0woINsCYdxsAj1aS6kMcEc9tzG14
qN8FGWverKmaInIXI+Q91XpVbivJhgaDsdSQF+q3dCoCmuCdfYGBO2q5nL6pjQ5OVVNBDBm2x5ov
FVCPcHho8DjgljOyaaaJRpNaipakvl88m2V+2ubItedWPkoMfhtu3FtSNvviSRTb/ABHCuqWsg8v
q/enpx09lx2H3uKSVrtmT1NdqI+wB75lU35lD7CRpkDQDo9gFcGBER+59E+0Cp1KPaiNNI1LVNJy
1FtadbxPPOR1DgVs0d3ydDbVhFsL78cNHRdDHz6KeNMnCaUIx4Vk7emkZ6LKKQbdZ3X5GJRmSKXe
b0kSXibGb1JSNtQUzUtBFG5w2ATy6S7wI/JNCa7fk80MN/6AS6Dyu5+I384afxrgJ9Wy4GIiHr/k
cTkcFR/4adWxhzOEuMGt1AadRA+x/n6JgjRqi8806l+lJG4Rnk05KW/2xr6hAVC42n8hMWmSfOLc
LfFlg05zSHGtKy+tL9E7X3g6MYP/n9NWZhNOQ8k6CFwtawrV3vqjVsXyskRE3ropXb7h776tdbJG
m/EjsNBLCsfy7X0XjLlJIGzenVQdesed6OG1HHLUP+ii0H//+U/6/QMC+UX+YsVRBeEuk7YqYPeb
h6tr6Xl3PiC3T1C03l6noEcm9M8/dmVTstmqbSLtVg8UGyqb/0INwJdIlG5nmM1W9bxYWAcX8LRZ
4oNpx//ybnc8B2yyqoIqfk9Ru420gSoOczfj7SCe3fY7m6xikfLXdevnNKy5eQxzbz7hrtm73Xds
tCqgtDPQkJnTaYDoxOUhChbXjgvZhqqIipAmAG+TKtaSJA7wn3y9MS+vTBVbZYuFslu9PkDHg8U7
rheSZYi0m9YTtXGqyodTKewFTapz6OAs3pwYf1nd8p02TTWsy9oryIenuMBWD2XkycRscD/+8xq6
cgDYPNU6KhS5dGpJZ2iqfZhCqM0lqsI7bjAV0LKbKkepI2rLbXmTt0lUQi5puYefJzYlckZe+89/
xbXPa+WER9ByddPwOZ3LkSVQRanB0fb/uDVuHfJdyxSo32XGEZA3EIAW59WsTlk+YrNVM9aShrmP
SUW0qlNDhxYpyuibS8eJjVdp0wIkmM2SDjkd78dujaGhETCnnYbYfBUFbcIj0i9pn8OLyN9nnfgx
Gxxbv8zXn8LZVsI4AA9xc7qXvUnqEY6FWrT87s8jw357NBJbdsuMRrQqrNYUCVx652NHznLaxg8b
l7XTCUJs7S2w0cUy5/mYLh55RjHAjyXgbgL0xEatmiCv4DqH6R521XRixt8SVDm7PbMSm7WatJjk
JOWUenRrn8OumR/qiUU3Is7fL1Viw1ZCFD4OqX1Jt6FrkzUU76vSzf2I2ETU5cDmcqrmdKH+Y6X/
nXO3KhdiA1ExrUPO/HBJ22VrD9u0h8lOTOu0fREbioJoJdHBgjEhvppP/jaVR4raM6eMNrGhqKCe
Q68X2Hj9cKvSxhRjCrTb7XkFnrFvF+piSBCNc43WoT5+V+7jcOjj0ek6TmyRK1GLevX8ck77OPgI
kcnnaPfd5qENRWGKm6auMOZtqJtT1cjXxoeBxp/3lyuTPA7fDgptSihb+WRKSxTRH3J/aA59c6Pt
K3uXjUVpZmpQG8Kk/STWg+4Gdb9OY30sl8otJ0di68RjlBZlPpVTWuH/3Y3Iut6XirmF7cSGo5q8
8Vd4QE9pDK4l87z9UzA37Q2k+Mro2GzUPhNcaSN/TZERresHyPypd7XfV49jHvJbP3Ll89qYVGTa
puM0mNKwmh6agH7aosIp2oOQ2NuZYzZNVevvU9oGA0mmwRuS2t9uNP77GyFy/G8bLyHe7LOwwP5Y
MtTXD7M4LauJ7lbQzO9hwNocwi73D71Eua/TQrAxKVRkhVCjnud06IbwYLivTn6+u0kFEJuUChe2
BZAKGdKqHLOVxa+kam6k067NI2sFl1R1oT8hbcybkD56C2x1jAm7Yw8hoRsRwrWfsIJWPwZsoCI8
2MVFuH5vfVGdFoNVlwyNuBVGXbmP23bDMeSw2nDCPVb0lflqqsI/mZG0x6rcgsecj+SBbb5yCpSJ
/bzpGXxjted1uu3tt6bqqxP3cdFymkk2nyV8aLDGQzenmsSf8m4pkyFHTatb45cF81O0WYBi9fyV
jXglZN9RN/6EoqEfbk1fvsxPTbcVRRpvuhxh4HnahDSz+q8fu8DNFIXY8FTNS5gFiWhJQxWql1wW
45nNrVO1DbHpqabqSmbkOKbxmix7U34blPS/ug3MZXP9aWAieHHM2ogB6an2kw7Ld0MbuzkEExue
IrAKABmwtakptzEZc/bY1+GNjOCVTdS2Ni6mS7Fpz9oUVrIwfirS0G/KZO7qIKnZ8lJGcr9jyu3F
k9hSVLLhSC1DPC4FJVceSFCwhMeqfHD7BtZBL3yhoSG9mdSQvP0XCRH/YQ6giO3Uuk07kU3MbdDg
K4xROLzIrZb3wbwWNzaEy4n4a3qT2LgTLODN7InApBPdSJu0S0wOERxkcoAVOMl0FHpuu4ONPlE2
xlAb9McU9nNx0gZel4Rya27k1K4cAzb7xLn25rrdh9Tnm3xfwskyVV0T3E0xJEBu/Ia4MlbWwe+1
XmP2OF9SsargALvP/LCFjXdeQlMda1Hkdy0yz0m8BCHkHXFrdRw5a42vUe5PNR+DJ7bK7rRvzXDy
Vjc+gtiE1ADr1X7d5+DJywuSyJ2BZ3asJCE2IbUoiqdFhsZVoZoE8n4ti91OBJuP4gPh8NJE04JD
9ySeGp1MwLvc1py1opttn+c2CudU7AtCCQKh5rSvo/XGY92VyWpjQFtZ8jyiwJrVXBiZ9GNbZHkT
kVSvMbkRpV4mx28Wto0D1V7Y+atGfnzl5Q+8FR3KCeoWfx6e/yfwf9e4dRwXeghQ7T0OKZDXQmDg
QTFvl7eDQtP6hCrB7kHCj/Bx2Sp9mPJO3/mzlifSav39z1249udZEX5UK20WfKWUaaikxvEXLvsv
bk1by7wO13VqtnFOvWCFl9NfVeSm2kxsYKjq9yqu6IQoRtevEPogsxstSCh5GwYsDMhkI/BgwZj3
DrnPLzR3M6MjNi2km0KipmrAWvDLHzxCLfIY1/+5DbUVvDezbEcstj6Fz8mXcX0XepPjErZBIaWW
xkxxETxpoRHQrSeixY3b8ZW5Z1PfMiCrarYcW48G1hB1y4EuzSenEbHByVqMe0El2s5NCf5wbFAA
wd2YEmLDjSj4qEjQlnVqmuYz0Swtie8GrBGbniLG9zoZCf+pMNt7Qb2PkalvxIpXYhQbnSpbDlf6
yfOfctKbB29H5EC7Ln7WxmdHKBrtH9zG3lpEeDZr2j2S/hNUMxNZy2eoW390azp8uz5HpN6rYMJn
laL5Xo3l0ZCwurEbX5uO1iKqvHVjfIn9J9TAfPej6J9tkLdUFK61bR2Enux43uQYkrzpnnsdsmNE
Qn5yGhQboMLyxDwM0fFed69l3MNGU4xu8kHE5qcGKduql8x/EsvwkhPzYDY3FWpiw1OQhxM6rtF0
vJaHmLAvOfdvVVBdGXAbnWoHOnd0pOg2wdOwaL96uCa5TRRbCaomXZyXMfGfeFx/aFT3d9w2NyKa
a92+/PtP19ByCaEANaDbZA8e51LcDyNzu//Y0NQAP62o7C8jUnxph+0pbviN1NG1TluLEpa04awC
jEfY1qd4Oqy6vHOb2daSJLLyekS+l52k/tuv92Tr3GrIiC3/FG5QDB1KDMdQ5S+NqpOSKLd7rE1K
5ZspGAzAdDr6c5fEet2PezHeMlm5Mtq2AtSOutXF1FUIF8b8Q+Ft0E/bN8fLpU1GFUW4EH8owydh
5OdqFp/jenU7kW0yysT9spL5smp6+dws5YE3vtvUtrEo3RZinBdME2lwn5vyEophMjo6zUGbi1Ii
r7ccRcfpUHblA9T7ydFU5NZd+NrXtM5KBeTd93SABS/+R9qXLcmNI9n+yli9swcgQIC4Nt0PZASZ
GaF9K0kvNEmlIglu4L58/T3MqplWMHKSN/K2qVUmCymQ2Bzux48f778MeXOcTP880SS2ZSS57pLq
KlsysA2Z67GCfzfj9DzfbUtJ0qktIisuKCipltcNfbiMxTO/evNWlnqKUnew9NlGPySuvan98qyd
3LKRpF0VKprwxSjqgIGt/KJ3n+eXbKlIDnQmI7ful9PgDMzToplQKQn1kef94JswcbLsLHKo0ueh
1y+pzn/Uon4eiYptuUgdXzKZRro84wKBQEVApWUe5MG65+3mlo2EPhfDmJE2Pw9ZstyJmBUHMTwX
0tnSkaY4a5XTZtVZa/O1YeZHI8fnifqzLRkpt6IiL6ZyOaEVifBmeyCenfLn+Wxb/tFSV4OtZbGc
CmYOvIg+MpbswQr/i03ZSjvVbkEaULvLs8WyL9GCsve2cJ4ZxpLN7SSt61ZV1dunvpum3HcaLSG3
r4fn9Za2txykaEhhrGiTnyPL+WpBb0MT/TwP395SkKbcIg2NZYlMcgTNR9NOAUvVXjmt8yhSZG8p
SGNLWgiZqeo8G1N9GzNO3jVVn76PB8XC5xgCeyv05EIjlLsLK8/LOH/NdfHSTsmzuF9Q9r30PBu7
JhFFmfFZVUX6khtJ7jOn7neO+wN//hrpQquQy6+XnaOnaczLM5S9i4OcijpgFZ+DOJ+pbzt88OO6
IpFH0677uAh3CUec4W+jNXafkRaIP9t436MD+ppHYTYk4tvUAOIQtEnKEBqVnY8OOjQ62sRpDnHa
imBpnfJZHoC9JTixpIcmINb9hOTTAQ37Mq+ZMvtZwYS95TfNLJ0dPkI71e0XTxcmzLq9esAHXeLH
Fn3jPuuFo2EFrapzasEE+ynY0AcoM/byToMmY/wO3WEcn+ga6m/o+nUHyqtlfMuKJn9QMT+2GQcq
6HTaOti5S7WHko72A8spOUfxkIZJPJBDBlmTUKKS/HNfu/IVitRRSJ4q1RwiOmNj6OrVlIzTT2Mf
JQGEdZuXjY30cpG20z3UCqtzVNd7+YvHbZ+9JV1FbZrpusVyiuKPZlRn0j+vgYy9JZNL9EjpS9NW
cEs4eVsP3eTZnZLPym3aW0pX2g1Dp2L83Gge80qMn7NnEpntLZ1LoW8J4gNUJ0UiPqD48YtrOc8j
j9tbMleVoZlk5FjZuZ6a9yqJ0Fcr2rEY/9tGbuxRJi07RxFhcjZ6zLzObXSI7j3PK5a3t1Suwp5k
aXKTnxerZi8nWU0QUHlm1xV7y+YCTclRUaLSs9DylSAEVJP8WT6sveVyRWRiRQ4xrjN4kd8jq/m4
UP7MI7ixFmZA+1crTdMzlv6NtIBoymJ6XktcgFGX9r/QacXRxyg9x4hJvLlAeszE+lkAhL3lcIGJ
TqVVjNaJa+tr1gHxQZ3MMw30lsMVd4U1x0tnndic/m7H1Znnz2O2Qfj/clHSPOFZXCGU75pWv5zK
9L4umHjzLF9hy91qrTkXiTskoPy2r0hZDJ5uzfNSqfaWu9VHk8MlN/G5tJPp0JsSLRPi5Vnhjr2l
abEy5jH6lyHbSdPoiBrI2S+K8llYgb1laZUMHeksoLHnIremY2VHrodqsPfPW/MNErZ0xl0m3KIT
UKvu3nGX5VA09vNSzHRryfOa8WZ25+mUF2N+IJlMMvTWY83zyLN0a80HR3TATNl4ipCdfw+Xvp+P
WZY5xV9+1H/+mP5P/LN685fn0f7rv/DnH5WZmzROus0f//WhKvDrv9Z/8z9/5/Jf/Cv8Wb36Vvxs
t3/p4t/ge/8e9/Ct+3bxh2MJetr8tv/ZzO9+tn3ePXw/fsL1b/6/fvgfPx++5cNsfv7ztx9VX0Lj
/93POK3K3/7+6P6Pf/5GV/zjP3/9/r8/XCfwz9/uyz+q8mebfrv6Nz+/tR3+Oaf/IFQxoOuug6L7
FTEcf66fKAcfUEKFyx1JAOHgGSyrpkv++ZvzD0WkjQCJEIaG7mS9Jm3Vrx+h894/CAow8SFHtQ8a
Mbu//fcPd7E9/96u/yj74k2Vll2LQWGG/u0+SleC3k04YFaXUE4QfV2aKadxeeT0ygmKoutQcEvj
PsGlUWMOJAWC0EFrJWR6NdIxLe7qhBSW73Z5vPi/rNnfP9avP8ZDKdr254BMCXhAhBF51cQ+kURP
Jup5MKA6yw7RNHksXxExZJOn0pr8OZdFWqN/S5f/WJjCDwR9uepA8nqv1f1lAg0LIh0QPGyOl0Zg
ZbaPMCRUVVtPLQ/sGokFYpMfuZONX6yyo8ceum07E79afwwnsZ+KCJfi2m9cochGV+sum3iQdNJ+
lWnJz4ldL6k3koS9AlVwgFBhZi3fZUmdO8Ej9+3TK3/pg/01XwnmPCrqOLrfXT0ldpKLmo8cQki5
ClTe5+/AWihuCmr/HoU73EEQC/XprdmXrOzdeaRY1bypfq9EHh3jvNM7dn9drItDJB1QZQicMhur
ieqOy8Nc4fDG8VgzcIza9jSSdvZ7kgsfZIXbWHLrhASFfhzm4jg2HO/Na9AqDeqp4nYwdnl2huje
KoZF0g9Pb871hLBWrkNtSOy59KrItRxBuBwaawhGifIbkHjkqbP44EV9dpvTiQkpRjmMikTKG7+2
cmQorcqs3GmtAP3tpE+qrPDJZOROJHw1IYWtEULZKFOC5NlWOJBBZ8pxKhkF7Zxa1bFJ6gw9alu3
Svw5dekfTy/f1dlWDsUNZlQI6UDKef38l4xbrFNXDYJGge5LjgLYOq5Gn41AIW4fx4E1hsvOCMWF
vhxnmJpK9H0TBUYlxVuX5LYneUZ+//8bZUMdbtDZJ+amjYLeqvt7xGdzMNR6r7Bxu0N4B+S6agLG
iDh8S66oE83sISvHQBZmfhkP2eD3Cy8/xUlj7p+e0CNDuTAFDs425EFRsne5bLqMi0yjLD1oo8L2
ptjKa68hPfmMZmDl3oV9YJz8ahwwMZdTh2Ba1JHuVkKxQDfLJAHRPigXlrKgTSodeYl0IsjkDH35
iYuG6MP6Gz/pIonsM6ThnAHaHHlTgH3bU3Zw22UkXhoR5HF0u5jfOR/6wRfalP2ntK2q+j2IP1DG
kV0mUUdIs3r2uDOa5chkbt5WhZW6h4YrAxXPWqZfqF22Y8g7TlD83fTNFIzFQkuopRkV3YMJKsIl
cVQfGjnS4n4UVtePXjZAIe9utrPyk02G5gWgsrLz8o5Z0068uNmi9Z7agjoQCsWd5WSLwYt05IYt
fXVqCUFdkelL2hy5yZv4boydjt6UC5Z/mQViC5gGPIVoDHF5Ity+XZTJ0/GEPtzTBxLXDCJdTbnj
wW+e+HUUIeE9uah/w3+3RPZx5p2Ou6g/QSZNBRS89kPiGCfs8rK/z/oivilKe5gVjjhQMEWVFGr7
xqNGS5C5j4dTqlvXi5kznxwTtzvMn42xW2clUS7owDd0qCRbsFGOZcXsqR1Okx7iIClUe6+F2uNv
r6bsl1v0MArHt0tYuwd37XKHNHdTG4jjcLKiZfpEUHFzQJZJhF0kq8PQtu1La0Z097ShuJoaarg5
VF8UXnXG6FYCqSSpFmmFqY0NZe9TmyVvmlp+uX0QB20i8ZwLrOMW2IlnN+3KxBpO6HWD+lwNVmaZ
Jbc168VZwFQE+oTgsZWuUls+T2GDq25Z83Bysyo/dAUec66Qrnx6LlfX9mEUtEyEdYU3tE3MdZAQ
6SuXDmDfzfJ1nKC/aSRrjT4gxW08zYcJOQTPBEIYoF1Xh1snVg+mZjOeLGAR9gk8/246JHMy3yYH
+tdAcM1tgv13JSKWy5OHDjsjdr4cT7hm/L20hhqNyvvp49Mr98hRw/ugHI5x4Etu/bpKoY84EJsB
PPJ47vx66vv7TogbSxIxG1g3SThWDq+RuMo79H0ETNim0ynF2T4kKZ1eFIlpduzp1TnAKLByhDtK
QTNtG8xAxF4NHWvIic556i/QUvWqQeVHg9KS2zy7hwm5uKQUFhXT2YLcGvSxeaY5KCBzYxde4aJP
hGdhgxwvS5puL9m0iZvW4ZRNbBu/I6SGe3d5GqalKqWTYmaNFemAtL31dRh7/gHqsUmQKOK+tSWd
DoxFP5uI77FaH1lXhT4vEt0QJQ7L9lmEwkc5SVWTE0qi+FlUUp1j1Ob4KUvrncfjyuBionBacLlc
BTb0lkgLkXyNDvEtOZE5WXz0cH09uvwI1sB4lLJ4sRTVbXVv69GE7ydWsALvFYNHe7m0KRjobEaU
fmqafqo9YdEfboyLcfOBEVg6CszBxoW9eq/IzLTGNSAndI9LD8kgcbMrMhypke0OWet6u4RNcVhs
ioHWaO1yRhrZnazvc3oiZRn9HLtpPJZGVj4zPbnVYXIECCEc/VOxesAR1nP7S8ihymGxCreJTtFU
AbBIUet3BOkKPMVYzbcpdj/sFAbD9XYhN74CRZeDjWUC8690dOoqC7zzkhUnZte3JcXWUfDe4067
1LVt2KtNFIVCPFTtRpk8ZelYHtEoL0OVSlOFTxve63MOUWEkg6Hiq3DKt8VJUE8USUQycbLqtArQ
OTvrPDFm7rHM4vQ+6tEaGZHLsnMyrsy9I6kN6AO+jAP04wGW+mW7yjjuMoIPTsyw0cPpqUKLm3ln
blcOJ94RgclhAHeNQzfGCgL5STdGNjuxGq2EBKuTtzpxc3C1LfnCjVl1q78ED8N1YTAUBaqI5+zy
XCSynkt4Be2Z1Wl9zoCU+SWN9jRAr24V3kcYihW9whvjXqVjo3K0HI2CQZbF0ddu5qWnimZ8MfXL
uLOAl9uE+wTTRzAPgcANwMGWkVZOQ0RGSvvAuFOBYcQkmDdBYGmPjHo5p78GggstHArKMv6/2amx
jBAdLOMQNIqWQTwNhT8OdfoiBen98PSBf3woRCGSwW+CZ3u5SSzWCZDhGdhOx44TY+3rCo0t3yHY
3nEGH1s8vJDI2QBgBQC33rxfznjcCs6z1sWculT6o9KdV0Dld2eUFX34d2Dw18pBvZuhfwBcaGer
tpIYZmegfA8BWrjFq9qvE1gpa33oskBVuFXRW+RmpnNH+p1o7tITeBgYkB8eKhwPgThrc9jrKl20
PSVjEFNmhU43JHAMO0NCIqbmoHVN7qKO0CDGS35Aj8x4J+56ZB9XBxhnBpiJAtB/uby16lO9SvAE
XWmVHuShMr9Ny/lUlGave90DH3WzyA5xUO++9kN38HRejmUsDonA3IwB6hvtIIpsFVplM4QMkO1B
xGrxehCGz5NWxJvcUh5TWliH2e2k59CpuuvBywD+kckPT5/lR44YQEobDUVWO3cltJGsbTDHQWMN
upIeoVZfecNQRjs3ZlNK99dWw6DhTbNhD2AKLqdP0fs7c8t+DHjTlacyysgrTpLK10sbHbKRZV6c
AzFBeX3nW61pjrGy9VHLpnv39HwvDfrfPwiSBMjfAMFytmzTCS2L2rhYQbIogQKyclH6iDbcBwsJ
imAw1l6flcfOmKAEJhAQOhFbclvcWHM2zukUiFSbA1jLHBtdGb9X5V5ruuuh8FbhyQfVHHcJ6anL
NW6XhVoTZZiaMy6vWZ6pj0WVZ0et7HYPk3t8LDSjBN6MVPC26N+h1ayTyR0DzWvEWq0lR49lqXkR
y25Pln3Tv3zdM0wMsDPcMpdjguue/mIGx64nFM3L50C0C9pJ5APEI1/NpKVjkCSyY7/PmSveEIiV
p54zupnvIONS+7Gl0ISKJbGNkMnOKvgpO47w9eWReGuA8iOVh9d6qwfOqwJVurMcg8jJs7duDmGm
RKnxJu7fX9MHQO3aQiHsRFbycvo5L6wGlKYxWMqiPzGIjXiGqG7nij46F4AA6yuArOWW4ZnJeBDO
oqdgmdWfJe9zX/FJ73gDD+UEl2YQbyYcUyVs5OqQTricS4M3xVhoeh8oKBEZD4nDpPa5qZbOm1ir
LF+aVqyVgaNrjpxEWRHmhsVNGFl23Z7pPNvFoSdJxt/AF61nP+ustLmH9FtKvJkO7R629MhBRxWK
QFLRhlId27qZw7LYgM/ZFKB4+fd5EfaRJ+MXnbLbmiY87DKcFqQuBTK72OzNA8FGYnLuRhNcl8ry
TNFmfhHttiW8Nn/AlXBcgQlLpIy2NRkjrSfRZs0cjOs9aZbqJElxZnG0gFDIdpJ6q3uy2Wy4fy5u
LUFOT15xdIoJDrkRc1BYeYG+0y7aH0MKdDk6DkTGMtuJg6wd0i9PW/hNumBdScRViEcIwlPgGtua
/0GrrIP6pRPUXRX9GSVO14aca3Qer1RN1Rc8PuOnFAr+8lylYx97Wg4ZDVRLU3VE7Tr/w1L2zP0+
n8vZb7OcRa90I119JBZvuyNtFwEBCQoC6k+3R/PxmST5p26ps+7E0a+ruQOPaoyONSncs11Y6KFm
GotVYRrZ4tOi0f7Bm8YxsV8XxiztERUhSRoQ0HnMnd3PonxfRGYUp36CpjM9sikrfhIoxERhBFq6
we1w0rnZuZnX198FjwFQBTwUSC9vAw9tL4OIFsoCIpcSzVKK2kcwvNxsZBAICJgXio4a8Ls2AAWI
VXqS9iwDio4pr6qho6eKGL4TGl47tHCaKQViCwohbOY611/ei65uaC47KQNQioo3vJisYLTi+VWS
zcmhaYbkS5Rm7MCHoQ+ePnuPjCxtQPjAEB7iKvty5ErnsnIH4QacQrh94ilK49h3p43ueVa+miJh
vCi6EZF0sYyEIR0C2gmarsG/2vixFO2FplI0ToB8l31YxmkO0nq3D9DWEmIU9NdEfA+aJAjbWyg/
humKU/QBCWgDOMRCreX3ri9UUKROclMU/DAhtKqFOhrSPfht20luNmj2MgB/CUhmep/l0/B51u7y
9enN2tpCTAhgDyB2uDDQx9z6S3FfsoYhtxnotnEEcqVL8yGqxmyEZMWkvrmOIcNOqPXIGgrMxyUE
WAlArc1OjTlEgGeRCzgMy+j1aaODEWbmmHdzdnx6do8NZcP0gg2DTC1ch8ujOIiyoRJkw2CQrPf0
Yg++Jm7sJXrJdm71Ywu5Hj0HhCgbru7mUXfixaVi6USQrLUnbpzZX2PT1l4npujNuFRyZxUfGU/C
HVzdB86Ayqyf/3K/lxJ9aqlFZZDxMUaFAgfeRLM5jIamPTBEi88YD46XjSutECttGXjoakTziHMZ
1DqVLzBKGaBznQmFBBWvoFb54eatQzhuI4uBZthgq2ysCNcCLvs6HuLW8veqzvv7FhpJXxrX6B1T
eRWX4hJIgGeIGeCOOVdkVzo26dDVeRTIaWg+mx59D0ovl33Rfe6h+ey+67jbOJ6LgnP7LqHtRD1T
zWq8d2g8nys8GYNvSJ6Qg11qjuZDaAF3W+eE1RysESrOkEDlAFDgjT3nAI5MzS0ZpM6SH3g/d4di
bH8+vejrl/zqrKyDID1FV1rDmj/aHGKBoF3JuIXp1mo45JWwvBnMy52jtH7LdpQVawFvYgVMt6PM
sUF90MBUkM9jez/mreVnSU+Ok9MPb+Yqiu/5IslR9nb8Xg603TEK15PEmwhsCukIPMN0SxXKtDFD
3us41CNi0CxmNBBmT+7kkTOF07m+vEh+wP5s31+o4KMYTU1xmFrz6uuAlhR7ObKd6aHpF/WNRg3h
4TB2ir6L+EIijXDY6eaDdknZenHlWsAjRlQ7vphqu/+JFrfjbWzd9Uwhrwa7iHCESSzEZrutNEHT
VR4nYTuNImS6cMK+KcyNodvDKFgJNGzFXQUseWmp6ohXLF3yJIS6X+2j3jIBFJ5UN+8q5oIsIZDc
lSqzTfsggT/LuaqSkLnQwxeTLv0RuOHO0b0+Owr/gzQwyDgOciQbMBLk5tkQhyRhAUAcv9WuP7Gu
3MnCXI0CrITCR4RkHfblirYyTCqCynaDUahKj62ZHV9nXXHrXPDNAmwBQDIOqBfbXI/L0GFeaysJ
rVxEJ7dX1te6m6tvT5uUB8N0cdsfhkGqDEg7oq5tFe9iMTH1baRD6EOJPxc1OctHWybG8eBwxG/q
SOXNCb1JFvJCG+7+JDOUVEZ4IlLCCHfpmB66KSf0+1DVrh3Eimbvjeai8IdCDi/jeFq6E0vKUXuL
szhJOCQdS/3ZaJTyElam1CNoOfC2dfvY3vHRrvwLzE1iSkq5Dtg4W/nEFZkUEUImzK2mXsl5dc5K
vZysarcI77GhkHInKztmpThuXBmSaWqE5aShk4sUoXFnvBRpFE+rNNs5GNuQFVlNIMErgQDQOt7g
9Xj+4lqUGjIOY6vScKiLuy5BnOcMzneY43dzKd70zPn+9BF5ZGoP2CsHiqTAkdhMDToa1Li81aED
tXZvGbvlZYsCK29N2wZPD/XIzYLDufK04XvCC90MpRV4gDqrdWgyOw8VacYDOp6Wb58xirPmERhS
WVes9IZzRMR2p0OLZtxnZVEeJG2jncP36FwQ7wDGAPEZ2NvlNrGpg8CBBjyVIvo7juC4+1rEe1Lr
22gOh2FNTcATQ8QKWGxj8ZzJqes0pTocJMxQzUt+bvKCth4EoNrOs512+DlTJ7/nZdF8uX0dMS6Q
J2A1CvfrcoZVMaIFcIOxEf3UBzXa88Gq6ts6FuEVXHPrSICsAA1yWVtSb1WPVU0sqcMqS5xDlQyg
miztbSIGf4+CLAOwLXgdwNEu55LnLEbnB6LDrHCILxdpeWQh6njzioEQKMAPBVgMdsfmRc+avhto
kmehvVjJnSp6ROBt/vHpQa5CD3DTkUzHLwYfDoyZy6mMKWfzsNR52NV9dKgXoDEdc9CyHaygNJCm
2SNCXxsIoDICmTYkaBB2b2N7WQwRmqIAPHKSbni99DM7GEvXf4gs3zFFV1ODEwTABCQ6pBrRn2Zj
+sZY8JE0dhbSyWrJmY/oWo7ysWQSd9xGvvjFVA6ts2NvHxsUCQT4R0jJqCsR3rgnRrkJjJJbx9MB
LVrG0O1a8bbuOgdLi1348fQGXq0nZgk2IpwlSeUasl5uIKvQQShKeh3mk23UMUokmEdVIt2w4yXb
o1Y9Nj34vziPeLtgQNjlaHBk41SSGaOZZPZsOnQfQQN3v8NEs5eRJeq/i7hQj/V4UdCjA66ZYhhf
+LbbXEEnunaOOcxG0Uz1Syui9K1VVsk30yAop3FR7Di4j42nOHirHEkDCfj6coIdEORsAR8oLOdZ
176YrIEdui7Wd8Uoo7dTPeb3t24goCHEFvBEcSEwz8sR4yjPLfR2LsKoXJAVjpBOzNw0fW3N814Z
8vXkMJTCWoJUD6h8mxhvY1SQ5BMrQ4mNugcwZj45MkXaIhviqLyjUJS4FYZ1YO8RoCHbBeiLIKu0
mR2Qp5QXHUif/RwDO1EfQZdrdzbt+g4All8rpNbnE/NaP//Fycncxp5S5JHCiSKg9qBsmL4Z8Nh9
WHi8/Pn0dl291JgQODo2gChwPzG9y7Es1df5nBZViMQO95sMxvvQ1MraU4F4kKW78LXXgVaaNnja
OI3bleNWMtg4fSaMVa7fjyJtWx8Vk+l0B3dYvhjnUWVe5aZ1eyrdtI1fwdTFH41M3Rnkl7p+3YuM
9d8HoYHPRmipyDxOClQ3VLnjRK+NLg3186SZPoGV41R+Ok4xtCfqZGGnGcxu4aXx0DjHvqb0a+X2
fVKifsCZlEFFyVjdiqSvBwVBnw2sma2ZnM0eqnJZ5rx1i9CakDUbsoi+NDpdPj69e1ce0GaU9Yb8
clJAdbLtMmMFdk/pA7wg16+K3g6GooCmnO5yrGtiPpS1ycOnR14Nx3Y7YajBGiIgwgJGuBzZgErR
xvnKfi6t9I519XSM7L726WTEO7el812NJuMf3NhGHDTQ3cZ7j47vovZzZRRTMHA34/N4RC+4vAzL
Nil8ayz018TK1l4qVv7KtHbiQ3J9ftlZg/qU4tm/NQx+AL0QVeFBRpnnFjjowSARS5nhikaZey/Y
sLzuM7gZTy/yQ2fTy1UGAUdQgFsocgCzfTPLVuVIwOXwLlBkhsIWsuSd46XQw2f3SLSa2RNoAzn8
SHpmxR6p5FLcIyqt6cnYrSCQOR9dedCWSIwfO5ml/YzbU+GbkjnSa6WcjJ/kNUl9aGVrSOuqchb3
jtWXGmryWSN2jut66DfTwSuLdx3WDXH9NoeKFXJRbJobIMED5AzyXEKApv/gMms5Pr1y68JsR0Ki
dr2FEgVQcuNGNNnYcDQyq8KBLw5FoetsvahKXoa1iYzHepovO3v12Nwk3PT1LsBp37pnNBtRxB7B
kM5VnB8XnX5QjaV8hVYtO6t4bbLh4uKFBfbMH2pcL4/+RG23R/BWhbGuq+OAPlkBMcMeV/natABE
gm8EApiL07dNJ9kLivL7hJmwU9EXvPSDzwd6hB0lfguKlG9X1pu55jvewyP7th51VGai1R2Q5M2+
ZW1szJhPJoQITxpCVW32m3qofL4U8XFYmPn09Dl5ZC0vxtuYsWKZE5CHR+gHyZbco6En9QbEtTte
9CNnw0HAA88WLwHSZZtZ9S4cID3OJizrWqWHFt2NZq+rCDtIreWOZX5kCZHBhVFiQOmQr1p/mF/e
hCopq44VlQmrioG1No1/Tiz+lJblz6WLvt+8fDD+SF7B0UNN49Z/nrRrRVkJL6s0pPHjyqoOBVd7
vsP1JqFQDtjISoNzcbo38WnZIMehwc8PcyXRCWQqOsuLxFDdShfCesFjRNHkSpuCt7JeiV9WbtBF
5krUG4aD3VKvFguF8l6+JwF3fRiAiDwQewmAWmdbX9EmkejccunC1J7t2I8mPJvHwbE1D8VSuHvF
ANfHAYnfFb3C2UO6asso6fpG9y2f+lAmqFHy3MZtyzv4DHn6KjJ1Vr0xLW3G49Pn4nqOa3IfKTDM
E7X+2zyGRWSOjhFkBkosyoPbpJafL4wC++733shHhgK+ROFQIhMNAHJ1FH7ZNOTPDKmpRcKoG0Y/
idL0YAq3vUdLhvgmZRXgJHDmgHgjz4TsDIpxNucww2EvJ6DiYdzU06GL6zpYOZM7D8lGsGEdBkVF
KKRFSQWcZbItomwoatAXt15CNpbN71TAwIe0hDybn2Qj9MVQcd18niOOnlB+pJtxflHRqp3vWAb+
6m3KQ+sPg8QI/BsEPUhcIK17uby8qNH7so95qPql9KNOknB02V6G+qH46+K9Bj9ijXVwRtFODHIZ
l8PIOakEAX0rHAonW45tJ+PmlUa7nPKAHJXleqlI8s7rRz1ZZ/BBFYc7b2j2ogXotiDim2hPP5K0
Qa+dcJlljRaMTTdbv3eQKVB3LkBb/r4UICkcIQEBhbPEVCiQyWvw601dtROCgSrulkMm7dr+qtJF
fmrAFs3RoqrPjfSThaK9PQD08pVTQA/+U+FqO/cGMRrjmVK08miMqeldTcBkPPdE0+w4DEb0rwpl
wKyHdKWO/drh2XBY6sQ2f1RF231iectbb4CGWRPWukVLKbe2IDlmDAUnwFdIBJ7mdO7aQwz4rkRl
EjfunSvnKH+7QEFGwM2PZnGMaBN1H/u0nuUBkVQ6vmzBPFABCmry5Lg4soOcXJlrdZjkaC2AcqZ5
vBu43Rd3UZ7YH5laFoJb0yXO1xrCUH8aaEnwzwUxcfEtYlFOXuSQE8uPTdSX0R9P24srC79WCwMs
Qo4R9GPUPFxu/2To1GqkAcNWteYgOhr7Kh/N3dOjrPdze8ggCIOTjBJbpJY2h6zp6yiBpRDhPCbm
Z1oIyGQ2whz7xOQvloTRY1ai4dnTg17Zp3VqYAyuBgOOPF8//8U+aZXMlqk4cpi9G91BRomGBQpU
/WEub5PJX+8qxoB7DdcJFW1XaHHC+YAKAVyimCbDixLUthMbCHnGhNa0HGgr4OeIbdHDbPKkTrNI
hAq9n4NhEvmxAFM/KNt5ePf02j12LNbSIVQDQr0GzMvLtZuyrqWmdCGUqNv8Vc1Gc4ocZW416y7c
F+CpSGEBXL3q31yTJu+tarTCIc9tlFZY0QFUP3rrsgH0Q4k1amxWducVLpa4C6o4RirDzq3k70hp
Roe0dlQw8Tra8QCvjhyGwjGA8hE8M+QnVpfglyNHhhYPpapcvFNj9N2Oiln7y0TTU9Yt0V6Hk+vB
UFOGqSFRD8gP3OTLwVyzFMM0WyosUS4SDsJyfxS2Vfnoscb2fJmr8wBmBGC8FW0H4IeY93KsRsSW
aFOhQpx+A0ZyCySpqtUeC/rxYUBdwmuEavJtTZQxrgb5lKmwKEbU2wpI77Vx5N58IDAZmF9wOtci
w60+amop2GMaqXDkaP3ho4knCBZD1x9MVje3dRaEaQDRFsEpd3G8QXfY3iRUJqUEwDamlNTGA8u4
9ys723vGH1k4eEdrhgI8IHaVCE5YBlWuKo7CAbKF2SGuyvgHsNmluzWeQhYEWeCVfIjc9pV7mU+i
RpNVLcJIp9zTNmpUSt51dxPJ+A5H+vp4rxAX6FfAX3Duto18CFwqHiGmCdtGj0f42bMPeT3hK9Lf
1nRj3SOBRYPuFShAKFDfDjXIsR3muFWhaTvlkYErP6a75Lz1jlw8ghgFVc8gsaNUG2zUjU2tpdtD
4aGMQrd14+izbiuXvDacxQTUV+SUvHQZTHEAbT/7I4Eczv/l7Lya5DaCLf2LEAFvXtFuBkMnGlHk
C+JKlOBtoeB+/X41eyOWje5oxOwLH6QgswtVlZXmnJPxcWUK317j5fazEtjCTsYhKmTnVtjYWRrN
MvI5uOgz7rbNpH1gsFFwkPkuU//2UJIOAx5T9EbSuq36RO3UeaGRnV+MSujDKUVXvXqercbae37v
rAmZIgyRe8MQ3WZace8kvac38cWRlTiUPtWmqq3oB7rLfHz8MN4xhW8nT6CZSo15q0gicOy2ZATC
xWxW5Go688ekA+hkYHXwdkuq9Eh6r5qbsFuuXW5RFr0Dui95UlKBZyNovVNX1N55yrU3J424JfjC
3Gjs+YGjFv3bszXGY1dLw0yeClv8KHxwvrNYtJP6WzsP5J0joWpaJIyYgz2yebNSrQb2nS3JU2L3
4tA7qzzYwZScHm/SKw7096tGDkwFElENoEzQhbflTsMsltLKRxEtjNWxjpPHaJ0vk7Vq7uc2hzhP
uF624l1XdH7zWYPZmDwbsqj/hdKUWt/dTizmQc+K1XljWEWmBQiePpYK44h9Ns8oUz+8YPBFFUkr
bk7mItaPhhXP/z1e/vaMKiuq8UFezoe+Casyb0Q3sczryFsKNw9bv9SywwwrfH2yZbPuFW+2dQ5l
DgyDA41PqQFtizd9P5rWGntVNGXEjCfb1+BmO4kJRHRN3fk7WBrnn8crvGtS4Y2pdFBi3pZ8gd/2
czAkNcNwVv0wTLp76hQbmMni/qkDy7PTdLhrj+IRTx4Himfi+oK4Vc9L5GpVNM5T3J7zKY3/RKmq
+qOzChxoBsJib57aHZOq7w8MBcAorm1zU5peN8oU3mCUGoZ40tK+PyCdmjKT3e6PReVpb3zZ2UUV
4iHKp+ifZGrXS0y6tBWdn7aRvRT92TDK5f1U9N6LKF1jJxt87dFcX08gvlS3lf/kfdg60WH27Fl3
ZRfZZjKhOiadxYtWAJbfFmfuZJSL1v800Bv8lOkekphFxbE9OMNgV+fMshJ5cTwxoEKWCtQbHh+t
baqqvgPFSAQslerUDWWkEqIoVmnXkd9VMjlY1klUeffvmlbVAQ1/YR/lJNqd83Xnxl4Z3fh6p6oE
JeK+jnQ7tc+irIIjdSf/Qn3obTJKr41tm0oPXpgNoLykfspvvn5pNcVDZn2OzZhc0IljZOqVPPZp
M+ywyG+4zepbekCbaEnijTF7bQswnJ7HsVFHcbYw5dnTtZhpB1Y8feD+8nF76qZNaJKR/beMjT+/
M9cl+dHywPY0mkuqNo/3dvv6qN+jpAkQgqEIQR59/Xu0dILmFnt11IrUC+E7W6d1yN4KJ8QKkHlF
w0ABECzUxlkMmjWlVRfU0SqK4LI4togy2+t2XtI7RwYoDLKyRK+QuXR1jn/bR2qTK+pUXRNZidCe
dNSscXwMf5HxLjT/zmejzEvVASgcMf92DqO+1OuY2m4TDUZuoZjSTsxhLJ03IhfVZ1PZM70AMgxc
+/WC+t4SYu37NvKnzn9Otdb6INdCHB8fAThF/Dsb5+MQwfH8Ah9D8mfzBqMe5cVVMkzRoBfl+iND
Rmr9SVG+F++sKqnL5rBqPN9/laLQKv0wZm0HE3FUNKF6yfvsiw4ZsD3BK5vHEzp7PUSFpRPlcz9p
i/lfVbTWn6OsGpBbSVfaBzMvdONgSZQuD2ueWl91u6wtRtwYs/++YkKSU4IO6gz/1DudKY7DyljH
p7Sejf6ldyhEhxD+GQfq64QrH10NYBFk7tzIoA6Iro554UWtENuLZybGsVx0vTnCtbObc+rXdFu9
0enLMvTFMIw/9WZcvCfpDFUdZVpJA9ocRdpeEHQccbEoeMlLnqZddVjGxP1ZxQzKC9vRNNLPY115
zWmIQcCHliGc5IPB2yQPdZ4v5eckoXbJHLMZLb0w1815PGeycZmTEsQ2fY+u9Nx/6tZkXHo6+kv7
nFtebX+upqnywlnhc//JHT1xIy9v9OpE/JnFv1ht7xws4cfucTViSz+SQI3uuySTwRgGK1i/c8tu
vbdJ35K//M5tf8TTKjzIqV2mhX1Vxx2huj79XDTZtkdkJ10bjmk/2gcvs7XuKbU1mf3hLZk9hSR9
TdmHZGRGCdgvML8n40y5OXSzNl/k0XKWwfwllgWv5dQ6qAMwAt5XCXXDAYTax9ah7u2SK1In0xe/
kl7Th6krev0M2qCs3q8Dacwl1pU2qNGsM0NlYr3TjoWMM+/PeeJtDyfXEusflu13Hl/K0KGb6/1i
/OistljC0Xayn4h91ubTXIx2ewJq4nvfmUcuP5d6OVpPQ9GL9X2gpwIsZrPYiMaXHi9l6CHFGQfh
3A358JzTMiRtN9pRKXsGeKpz4XLownbIaVZZxHLTWbar+WsCb5H8+fgW3vEoQLmovCD7QTS1BXHY
HNuqLjSKihmKqaFYR/3UJhSUwsd27jhJ7ND4VTJj8Lo3PiWQlayLMe+ici5yWhncgOrIuMN8Dbuh
aN9ahcGFIXtAIZjkhuLplirs9slkOkwhiuDTdkc97eJvZgwM5/GiXvHoGw8Gstsgh6IhRmN24/rt
Nnbn1NVENLgdGjQz6n4//DE3Ppe0eYb/ScxgWT8SyVYrCK8aukuTBx1HdkSw2nlurdwp3i+LDyox
aLWuinpeQ8RFEOv+Xjm9KT4MCwO8D0mflLQEQN1B0Mni+F9gXExck51m5V+dYdXTj5x4a3iPVIwr
n/tsabpwdsY2+6lrw1KFnpX72bGpUV9+fvwJtqUUPrTqtKsTRC3S2VI4jcEIetdeOoKY1kSGrMyf
iRb8yGuc/LljeFBorTQZwhjB8R6wmeb+evwDXrdyswcKS62qRaoFup2H5sQOopdCb6Jk5oU+zmi8
foyFhnRx2ceJOMi0CPTDYrbOO9/V8pXRy2vbH61xMY0QIerZCj1f6y1mEiV1fkADN5anys6Fe1hN
p0svMu6zn7Kb149M/Zv60+Pff+cRpH9AFQM1LaL97c8v9Q7p8pFoH6CjVB2yYwPA5JCI/h3RrrMT
q6gDuf1YKMWyaTAqsbs5sIX0cqNq/CaqvbUPKTN7xxZa79q1n+x1feEifXq8PJWs3BgkCAMiZ9Ep
2fJgyQ7SJpMF/qVY9PemJetjbojhDKizezJQxIgWGr1hBTV352Te82xMRCDuQzQAJMg2xByhgmta
2bLUSRzLvk+P6Of0O4HsXb8GJ4ZCLJxzeGHXsVJXW7MuGdIcWU09Igu02Ke17rWjz8SBHRd6b0Eg
7eB9qv4JaJNrUwIqYDM2mEr8eEKFKo+NS13Y486O3TmQijvPVyMKNP2t62SQG4js3GkjmcbvVb/1
LwntCxU2OCRzkRwfn4/bRYGmpXhAzVApl2xLFn7e5kW5eIJ8vi+fS6ta388myvqPrdyuCfgg5R4P
RL1qNKhd/C1ER9kckTcnGaJ6LuK/gz4PvBOt3faDEduxfrDiQO4Q92/9orpdXDPw+5S+tvprI1xo
plfOMoJWBy5U2p2cnhDTquzTWJRJAqJZet1T43m4SAfFEXkoNBnHXx8v/Pa+K04QbhEMG9xpW/3M
3xbe6+aiJ6AAorHOp+em1G00rSbzQC0OH8C8vh9AcZadm3fva6NcClMbhpoiTVwbTQDKxYk0hqjz
pnyJulyXa4gyHPhMd5ym5CkvUBXZ8aOb+YAqnaawzSLJKz1Ik9teUgcEWYIInCJe0lT7HGSy174x
jE3KT4yhG5OvTbCmy5GJ59SoYoaNlOFqSE0fDj5IhPZQGrZcqTJU7c8kq4L8r8zs6/LcV7YNyl0O
rn8hnbR/6jFjgsNUa3zvW2aPWnB0pracP2jxkvU79Zk7t8MDtWQDX3qVsNp4l7hDHmpsChnRDOqf
3alcP9WUTHbu4K2PVqUmACfojXFStjjiwfIWUa9SRh2p17EmYugOMS2hMdSFlX13qrk8I5nuv8jU
K/a6IHeWiI/xuCtAwZS48vVhATwySMg8MlqzXgPJLIrQ9YY9UYt7VqDnA6uA5UpWu/Gda6b10Kmx
4paaHVmzUX3XW/nWRpmiRUDswnkq+WXwZtdr8eeAdl/q8CHrfPnTcsf5Pdmh+WQ1y56Q2t0FuQqh
R/zFe77xaOhixxPjBGU0Ioh8COYgO3QWrfvH7uOuFUqQqvT5KhdzvSDhpX1aWekYEYaOx0SpmK5O
s1cJuGsFuCFIW7or1GuurZgcPjNPWyXATgkoNxZxWRj5++PxWm5faopNaCiC4TJAUmxVy8G/93k6
+GO0Vr34YxjNjDfbaxAXcLSdAsqtKcpNgLxhVIEdQ5/lekGxbDyx5hPOXxr1c2X7xT+xMOtz2qZ7
8dVdU7SAYcgwZgdXf20qETlDYsUiI9KCX54BEi91QEQPo/a2YcbKvyoOB5VpdeKAOG92CdzNMjQ2
0xNIkZPzojVlGBhyr+h7+3ZA1FISLZAaaJRv+zKJOce0ROcpktKUzECjsXKptbLR/8gStpY8qbPz
4+OTcftIKsg2MTGBMTilbYE/k2OwFiU2fSHcT4s7QpWsO/C1sVlEruVmZ81v9q7WnYWChQKIoMRT
VLH/euNGuyt7W8unSLcG58hzNB3QVrP+SH23e4eQSbATAt05KKTDfFc1DAVA++ZRdr3FEO7oo6Qv
DfQdXYaUBHGTnPN+DN78apF5k3eT8CtswvY9KXSLodFIWkXCN5snT4r52U/Blz/etXsfkAvNuYQw
DjJqU1Fw7DGh55POUdcMbgNUuXC0kPHS2RJlpie/VStyHm8OwRVkgEomRH+CyS2uvB7NYnXzbma+
Qo5MVjotcTgXpb1H8b+3WbDruNawP1ncZrNmJNpckQ9zFFtNHxWJa16gq5Qv3Mtu5/Df+YxETZRJ
QOGAjTE2GaG70PCI20CPRMsIsHQZi2Mq/Bax+cY7j0zK2bF3Z2n4Elwj4CXwWdsGnnQa3e0XG7X0
pjb/WzoUdcMmdpgiP/fOTn3m3tqAPdD6QAie0rz6Lb9Fv6IRScepMKK5a2ii18gJVHZZfWzWIH3u
4rg7PT6St46EBgAVLhCcEFthFF7bK4HndlpF28wsfOeDTs3zaBBv/FUXVfMcI736GUmdtyoPBQBG
AXPSKQI07OHJro02s9BI0vDLBN36ych1LUwQSDo/XtrtGw2kA8qnknFTTY7NOxNUSpOrsqfI7tZ+
eaI7NPaHds66t6K0cMFsFeLDlNTojW3rIQMKf2XVc617S5ZUt93406pp/U5D7PYUUvFE4sxUjUXg
Wmq5v52MvpztvCrlHLU+MQ0ZvH1Eg34Nm8Y233zgKXnyNFODYBIib9S1KWpS6LOX8xwNuQyYXIF2
VV8Y5cGDkfZm96Sqq4ACgdqSvm+7uWVDBXoe9Dla3dGD7q8Vz13h7T2X974dFQjkJnyDgPqV5frb
t6uFbqxi8eaI465FRj4ZoZaN88Xt4z0K2z1T6GOCvyf2oEC9OXWT75S213Zr1Ho+XV8ij1Qy/XeZ
CkDyrf3r8Rm/Y02pBgGGYaADjndjLTBnp+Bz6dSqAmj3i1sdxTT5Z81J9zzF7XVCkx0Yg+I3gw/Z
TiwU4BsFKn5qCkYSHM2KwmMy7Iou3VmQC4iIkYXkPJTCN0dvmMZlbrMVjP9Stwf67MmZWQuQKgpt
T8rvZkH0cumwqkoO2YK5xZWblrCSNGeCoE+Z+u95zoZjO2XF58c7dGsFZQ5cK3LGPPg8+9d3KUEy
ijE23hj1s+gv1P3X9/7QenuIj5vvpqgeuFLkYUAP00C4NoPcoV9OWkEpQeFZqiwYDoXVrSfdWfYO
ws0TxYVV41nJTdTV3UYx0qrmfnSCMZK5iL8ykVQeh3I1LosO1EyIxt2JzW6XxtVVejSE2djdPomg
9Ff6YgbTUCxfe7IWMw8n2abn2RA7t+neyshHSEsUKol7df0Rl67NysLRpygfaFbS0qJNmM3NuUVa
/LudNnsZ8Wul4KrUzAdEC4EatULpUVK/NuhJfU08ir1RPKTJIbUC8eJVgli3iZt3PlivH4VcnJdq
9YJwXRC3pxM6XVYmeES56VXhYtX2O0tf9qTPbqICvrJNygnKgb2+IQimGdOyICczfNlrlnC1rfU4
N0PzIW2r6dC7+fjFK4Z8B8fyih65/hoAdYmNlc467PRtIjW3CAPJNTUjSW0++IyS3FJ9LVElKr80
jUN3NvFXuzzneWqb76lbLPI0DJ0vXqZUW8RJxIMThwr5qIVBbxsfg2l27AN4K3ulm43scziZbRL/
M1Bu9UHqMhT7X1dLEBk/6/qsD5egyqv+kE4iC56GrPC7k/Qyr34n0YgLvi9x0+ZHYuAGqaJ5KrW/
23Lp0zDruG1HjaZpEjZ5uljjsaM6FR8aiqT9W0sCfB3wGuDz1E2ARX99Ysh4q5Fwxop8kyF6gAdM
8qGsy/9CUCPfG3h+ewwwhiiPGpZFTW/7OMelJ6xi9ayopkvyP9aAmsznDgxrfTQTBwGP3nbiMqJr
uexxR5Wb3xwFnzwJJAcRCOWvTYjfOXWQ5EvK4Mnet0MrKMRTafZA2Zgq+l7Ipc0OTteKU1O48Zsd
NgtFqozUmpnTLP36C8PnR5Pcbq2I6Rz2YU208blym2WHvXLrarACFp4RhUr7aEv2MNt1Ls04syN0
9Jc8DBq36L9S8WwDrFUjjkdU07wTQt7ZT2Bbpnq8cRE3JUVHW/NgQWwpIhVc5GF1B2YBS3C19qFF
5WNAiEMrE1B7+J/nx8/g7Xrx3kggUVoC7smHvf6qLWCW1ZlsOwKv5VpHlIibhQ6nXwPtrtMqDu0+
6frjY6O3LweQIMi69PLwJjfi+4EvAWbEI0bjwH8WiY2ZIcif88ovd0zdHljVVSefIdNGFnhb3LSc
Oes7uhlRnjGg2jLjj13ZfptWU4T2mH4TWgF1Y7R3TpF6kK6vCWV2uOIM/0PEFV7F9Vet5ZJOuQXu
ZXGBeuQii4+jzMSOY779jCyNOTZK14nsw9uk9kVFfL5QOokmzxeHmcEBqDolTtjO/rLzGV9z9+sV
ETujsER+o4LaLc9B2Cbot7b3o0pPqu6/YSE/OBRAroCs0Ov2LoCf4/hcJVXmHeMeqdWDk9KOuOid
g9jonCeyfe9asdn/5UiqLE+1FROp4sUF7L1pauc1HJy+LoydREa5hc0Pp7KDv1RDbxDK2WwFE2bS
surqIALnJeYIMXwHgZMic4pjOblG9lL7rdEfmtVC/dDXWpGfhKyTb49P/O2BwGMinIEOA8JAADyu
D8QUTIPXMbQpyvVG/pkUrR7qw1x9fWzlFiKvkImAIOkhc+R5rK/NGP4UK4h2HDXciTgEOtYzHsQp
BUouI+XQp8YqBissHAX/mGqUez/50sqKcAHhNT5rsh+fzb7Q9ipDd5avuGaQNqGJ4sPV//8tz2sq
wzPXvNGiaklAJJAzoxM0ddX0ZrAOSm54FlJ+JPGUT7s2hKgpPGbPZFdNKmnQYOVF68zs8vg73zhN
7gDcIoW0oDRDheHaSjKVjQ+qmsICreCPQZeKp3bIsg+GVw0vWovC9M4hvvFiasonu0Ghgffe34oc
EOdqK8JAS4RMXfA+HZAJuKSV0aL6kjGwLWy8uvjP7telCz0O146fudk9WupA1nnx2T/E4zdvRJ/3
Raw14Cv6Yib8runKhosTFHuMnzuflZeIuJaKPQSP7dvb1EzZ1kY1/XBIV+1cmnYsQjMfm/eIUaXW
2bHSee99uIUzQ5S2SZpwn6qbt63DejJoBjpSejRDhh8PfZ13xake0+AP35g9I/QRk/2vZIAhMD0w
d0dgka0fWv6Qf0/px++NjrrzrS222MHD0r+ytxq6hWhTryLSZPANAmKZM6bPjPTYo27fvBwsmjFN
CmmMD/a3o0oQDptnV9RGJGJRPA1trR36LA4iJXyxc3juHF2K6oq1AiqXN2Rz9ZGtExWdeiOaZn08
Zm7uMVfECZ59DeUku/asY4yyxUfIqHt6pvcWqeRhFD1Hmd4EjLk7WUnQ9wYavc74Htjv8jHu+vaf
2p3Gt773qHOQLBLOAHbR0W65dgjVsAgQvoYR9WBYn8APeE9mWZc7QnZ3zgaddbpESpEads7mKdOK
EjiCGlqtI2x+yXrzb0Zt7Omp3NkvTh1+RtVfaNBt9gupOK/JNJK9xB3NUyLM9gVkK9g3a3BFuBSm
96WclvJUJ2Lecat3TRMCEy8hR3wz+Eq6caXFFtLNALzKT8wEqv5xi8r4tkp3/K5bY3PkF8cgh909
Wt4dzwOfF0khsGVE4tv7ANcQnS/E/RnVZiOwlon0PA5D9oNZSfNhWrtuJ+C/czRJ40FaUAWH5Lid
JwYIzDCmjG5CnXnGHxW80KO+dhCjixGs4OPH6t6pUVVwTgwdSRTers9mNyQ6pdeVDS1nEHNVkZ6b
lOjnsZVXOuZVnMUVoH1AfZWeK6/85uUVC9NeisU2IzduXuayPZWt9myl2jskub9VGsNlR+/fzrI/
yRRJ/N4PNQMsk4MG6VKbCIK4e/jEe+sGB0YdUQmI3WTkwph1v65zk47NUB/cIS5eKnSBnh6v+95O
IsKr+JVoUvFAX39drc1TubadFWV5VX2RRVJESZ45p7Vf9+At9w6pouKBmudDc1yvTel6J7vcw5Te
pf3fVKhGxNBX91uMtv9zEQfDW1NDOnnAeAgm8Z+4HPV7fgvayljT7dUv7EhUsvpIgb44Bq1tHxpN
j8+623lvd6KquKVkVSllU6W/tmfkvZG02mxGjOVen0sQhUf0rvcmIdzZMHy0QinRMCT33WxY70pU
cCpqJ77HsAYJbfq4mpUbJkzG3LkTd04gQgFKNUIJR/ANrxfUmlYMzcy1olTU3efJS5Kn1p/25hHf
CBwR6tPUgGqGzyQ/u+lsjN1kl4luRck6BBf6ETHkyTr+uFTLWIfABYc+zISVhloDf6MYZXyazHJv
1Med08kFIJ7gxcV7bUnAa0/NlDEYFqh8UiEqpaiga7A4gPlMQRkadh7vOLbrneTOEZLCQSPTxotC
VN3cB0Zym3lS6dO5inMr7GaLGVdd5p/nHGmjx7dc/VP/z7n9rynFLuJtAJ9+o/6v+WmdmPZ0LtDG
ehmRbEZzsVvPNfjcT3rrNy8a6c9OwevO+mg70D4gx6AAu42c8G3d3KSCOZCFpp+yRDag6OzYAAbR
VunOCu8Z4xwxzgj4Md7FvD6rIhGgzWxvZtQPYhZzPM3P6jug7Zj7O9fijinVjaXMpp4/GGgbUwWj
gJIuWQD+BOklb6vihzvN1RPjYawd6Ox1RPG6b2RpStoCWZBbZroeJ6M1tvNM3y2fjsFSBvRhmM2N
BzDfNbo2fw+kL2ErLrm24z3vrBI6j1IKQT+IXvfm2c3HtqTRWM+gPnO9OFpN3jIsSnTLehiDahpP
j0/orTmugmLzsV76m1tznR/0ZiNH/VwPrXmyUvePHgmmYwWfecfStVdT35QslOIv9TvVatqijVzE
FynuBuvZlM4vQWn/jGJ7sZM13FuOUiVRs7xI57fHEXKDOwRLo5+brE3DrneHp0Cm8pDo0vvj8Ze7
u57fTG0ehEa4bZItlX5uR9BMM3n9ZUa65M3Hga9GHQr9AiJMCJ7Xhx6SZOXrg7+e16UCcO/AyCtT
tM4Yy9vsfLs7C2IGOe8NvUCKFNv5XQLB/NXoMv1MTGSdaukuYWt3e0jfa3//egwU6OxV64n643a+
Bmqsgy7wl2czz2toSGRbZohuZfZ3D+ryZC2rlr3ZcYB+UD1u7rKiFaiF/xaQ6GPv6lXn6mdfmN8S
LRtevDL9aXqif/tmKXyFarFxxm9yIAYciKSopX4GDLN8RUUGbOw6KDJmuuzcpjsHnaSYfgpYX4Kt
bcXOZtRTwdDV5WwneRw8JanXmpfZGXovbCxUJHbC1Ttng+qR0kAGEEays01Upa81VeOsZ6kF86Hr
ux/D1OxlHHeOxpWRrevj4c4sf8VDGMjD0EPpDFCJ80GTy/rV6ou9ptSmXft6FjH4Wt2l+0YKcn0w
atGuXU+F8dxbiMGGcV1O0yl2xnUOOyN1malY1Wh5L6U0uXstba1DZqdtcfC8rvxC/aF4seG1Ticy
JTf+udh9++OtTob8ktKZkrsETbMt4C0W8yNb6LhnQdvzkon2L9earZ2A6HZz+dd5lKn/eooDs/kM
vZa0DTTA+cz0gg6Wrxd/5T9lO1ZudxfXQuRFJ5i3gIrZ9cc2tFIwfIuRZYuHnOO8zh/ypf0VV+t/
XqrvvN8bXrfaWYwRd6g0jv7NFpFmLHZX0L+dzn3tJ+OpyUwJM7vKm/XDbEp7Dce0aqZL24qqeWqY
vtu8m2nEvu/1XjM/JU3Rlh8qD0mC4SA1qx9fkqLp+lCr44COiUwgNLo91fCT1B3uQVD57UwbqnbQ
/6zX2TkOrp6Zl95y2i+Fbg8f9aQcDBoIwK+/Fl1B0BGmU1nPQBOytT6uepGNv0xkEBHZrFAe+4em
emuhtxnoY0jQk392JBMj3+xFkFVDNQ76AxXMG9pFAmpb8YEJqXy7PDHfmBFzGYJXVK32TN0eMuI+
Br7ytICOoG5/vf1t5zHQOuumc9DU82VZRvPYOZmzE45ukhq18QBjASHiFekQ8pBdmzEbO09aaY1n
4eV/V9M6/zInUZ3dBPn/bFmZvC6X5p0YkBDRzNn8WOv17o+49c2uGm4LyIWvq4pD179h8izy+bYb
z+WclWGCxhAlX88KARZmOwWh269KqxCkIgk3rRtaz9emCjfokAupRwRGpQz1hqB7TYK9Lt6dBfFu
Kol/egkGTcNrK7bVa5S3WRCZUx3mzmp+XldyJzPv3jYv7XX/MEW7C1dEWX3bd9W1QgxJKzCVj+gI
lNkYWqOsf+ja9DYQ4f+aUuPt6BjwlL6+Dr+FBQCHJq3N2vHciUxcGmDIf7WgiD64iVHtwbluE0HV
0qVRACqSivKNagYS3XHgSGwB68uM7CwL/0swxB+d1GxCr6Tp9vjhuLdlyvGpLjY+YosrYTSeXAJX
GWz05IjrpfKq2/NTTTJ3fKsp6ldKww56DtNtbgqFmd0ttWGO54GCUuiXXR5WTuqdKnqz58emAg7a
dT5N0VMJXPI12Z8toijoPURiu9k860KNx5qcvutOM1FxB4C2gy/B+8ZsR/Tqsw+Lsfro4/v2uuxg
um+/rSq9orqKPBqSNlsayjrYtmb6/AoAeUYSxtq6hv4yDM+pN407H/f2giOMBOwZMiNv5k0H1J3L
hKKMbp091CIOlVUaoa6le9DJeytiLQgWqDGfdD6uL3gtSkasZq15Dpb+ayDLHskRHmlip+TyeAfv
rQfkBp5EqaFz764tLc4AenIeTNB+pfyEPLlzSEo/2zknd6zQz1YyZLDG1GSpaytGDbLQgcx3pp9V
H5LWMS8ojJpvzgADMDB8MmhCZOvbkmDmoeyvTSK5eHpeSbxhVZthgobtXqnudnuojhF9q0HctIu2
PHKnagMGz6kprKi7Rm5v5yfJHy/uGu/pt906KkyRw9BCBDF+U463i86KF21NLlZHK/wArIjoQBNl
LcMhG4w/5QRj/rLY1e4ib/csoFilXm1A96pQfb1nGrTowHaz7JITs+VhWnfZTGK4O67qxg5RKPEn
B5Ato0q2OetFyhNXrJV5boQ2n5ZVd0Iv9t/G9uRx4UGGnwrORsVKFP+uVzPCP848QbWjnl3/gHwZ
/SDy+52U/cYf0u8mPwDDoyrTiNVfWyGkDNK81mdgugWEVQ0tDD909Vch2yofCwQ2rUD7dzDt2j20
pYmu6OzAQd5rMdycGn4Hw80U0oDa+A0paWyHPoZTzu+wq3coZTjHyXHfl4HxaapLeXQDsdekvd1F
BSanQo6MLi3ULWl/pCs/LC7FCmv2u8u4+IxCZsDGm1oL7CKYCSVzRSlQXYltf8+tIdG7eu1eZNXp
x9rruBHTtEdsubneWOGQcOtYiJJiu97FrOH7VcHqXFrwX2Gf+d5hMvtfqE/tTZO5Z4mBBqqgRDWJ
ePza0lR1RlUjDXXxKvMXMvzxd2iizSFfE3/nZKoY9+qlZk34d+hV/EH2uvHAHRqFZiBKJE0aWw/L
ucmOs+NVB73Kly+09dwXYM7du5kp6afHL8y9NSq0CweSIhac0Os1tlLk48zQlYsp3JLEJvGfxgUa
lMyHPdCFWsTNIiEDEM+pJW47XbNvrpbUMZVOBio6waQfGsbHfkOwt4zcdSz+eby0m0OvNPNBCfNJ
eXZg7VwvbVin2s6dzrowqmk4uqOoTtbMkLXHVjaYvddTjwOmmkFbHGjyVqFFJPMYmxb1pCHWeuRo
2oJZ64vfIbWM7NdihctUp0RfZRuUZz3pnA8rrITva2Y31bPHMDg/xMOu2cGITf+fBrxWclhsvWmQ
9ioc+RFc2Tjv/Og7u85vVnxd8n18+yZFcSxgoQvhwEWr5uHSMkvhlMZ68uIIJiA//j73dgGwhrqt
0DPIHq53YQlyjv46mZdYk+U5KJfhyUVl6PmxlXsLolRJvRyngLDpJpH1zEKACOxsij4G3bikCsIa
6bYwG7P86f/DlHJv3BpEULZeTpARV6i1MlxkNOtjaRVtWGeWdgF9+NZ0lQPMNVE1NwJoak3Xny4d
e1THzMq+lI27Rp2d2YeiNKqduOzepwPromjGsFeBK11bQdojxctq1sVG1igsQLkiM5TGRxCd2o6b
26iX/t+7QnBOaE5eDBJsE7UsQoopELl9yRt3OE+TG5wUoudkJ4Y4mcZcv2iF1bxzIeN/zZt++dim
U3P0NNyeZjlrSGJmHx9v5x2vpAaNoz3mkkdT1blevq8FSxITZl0YiZl9tJ3Z/QEAaH7imUkO9aoN
O4/kfXuM01J8KModm09Qm6XRFUnmXAylctUzmkV62lFmRnPMs+zX48Xdu3zgidk/eMmKL3y9uEAG
kknwiXNJ6b+dRZxan4c8iHeWdO8EAbglUkEaFHeyqeBkxVSvCUXES+b01YdxdcSxpUL8hIaLsWPq
zoIClPqRp1YQfsC31wtKgnpslxFTXjm4l0orOTu15V4ef7abAA0SnpJyBboHmJ1DcW3FbvPS0Wa8
Sc24bOS9pvlkp1n1dWVE2XOT2u1L7jZ7vcU7MYDquahqLwEwWdK1USdH56BhlullLta8PeZStn9L
fooI9Wnu++e89IsxnBcz/h/dy98mtvF6M0nJQGURloIO2YpINc7s5zNCzRdpDlT127T9UrmafUm9
XSql2qNNHAAHg2k2tKdBYG5fhLnpUXwbWCi76Tsn0aE3dygGWv8vjcsjGAZFbM9hn5vyk29PAOC6
diyS8+M9vvu5kW5nqI7CcW9ZvmnDxLlmYXqPu7RFEeZlLMsjqqbpe92IpybsvU5+Jkhvj95cWzvG
79wY1AgUWkx1zalwXe81smZdrnmtdxkHU1xE305POqTws2ate6N87t2Y301tzrIYx0FJBkAdqHv3
oK8z8pmJ3Rwff817VmC1Q12gk6yoitcLyqYV5QGaQBcvzv8PZ+e147ixtusrIsAcTkmq1d3q5Mnj
E2LW2GbOZBXJq/8fjhf2HlGCiF6GDwwYM6UqVvjCG+Z7Uyu8Bz3blcS4OgoxBP8gq0auuBnFk1Xv
FnwzrzTnh97Ivq1lq53DvzfIZipI3Tvd3Ew25uiGeadaE6q17p7M/rUbBlg7r8DKMb+Ashpz7PWm
CsAll8MT93cE5rN9oiqW+LFMf5hjPu5suWvT8kh/IVyir0Aqf752OnqSXVeRnIHOTL9S28+fJN2y
PXT5tZ2NOwbZBJaHUEm3z5uSpEaWFgyTQji3yaL9domUu0TdFWS5HIrXE6TuWuZZGaSbDxVXRunM
KnuuSgkm+EFmWFK38pel/Ov27r46EvEKzRjCMYpK52s3JcM0lbli4X4o24NdKUo4a60TDm211zxY
P8P55cikkI3R12waYMa6cX4rsxeGtmQTLzl2X3b/eeKsrS5uUTiOmn6HCWP67sCZ8RiJi1CjVrYl
7hR15+LPy3hxrg4f1g5hSNVCvojW3LPKuNyBvzpZ6NrB06Retom0HNLKsihrtkZWJPdq2yj4pdVq
ePtbXR0FXS/kXsBUXpwsZ2lURHyZUBbn8/2oluK5lbLYEYy6fMOocaAWhUrhCn3advizTDX6tWJ7
1BbD8N3EWa0UYnGsslTeFVIYWCP1XdB3Ur+X2q462rVdQivmX5QGFbh1EX7bJc6AEj3Eae6oQmqr
cDLWO/3YPkcpms3unEc7gfvlY4kADIVAAIe8JaA6z8eru7KuSYaso+V2wIWmWl3FpNI4/6sT1K3A
ds7uHyACo5eersPenXJ5Wa6jA5gD0gBefdtx1+pucL1Bcvw8axYPuWd38mGSrVkeoy6xinAYPfsv
NPFIxd69mdYW/2pOR7uX/zqfd170SLqTeRxxLHdDz26iUJ3yvV7/lesFlwpqZ2QfK6Zoc+bNLB8G
t0isY89U2ThgRvTK1AJ9AFJ9e0LXhlo9z+D4czTgbJxPSCSYYxSw/496Jh1M5OuievAWb/mYYJF3
/B/GWkM8KpgrWmIzVorThud1JRyqyFjwzM6Lp1Ty5DXptPwv0wJ8CMRnVebd9pArBY0JGNH2se3U
KawtnUS2JbxyqG/sbIlrRwHwLdUe4FHotW8+VudkXo+bCJHO4MzPmHDooR7FRiCka342zaq5b0tj
8VMcoXfunCs3G9VVl2iAeiQ50GY9ZxV5M4EtDTbTQN+7ui2Pma3ukeCujUI0DJSScjEUv81Rxza0
TGc6HUdNLPLQyt4Npcz3Gq5XR/FoW+BksgKkNi8qWcWYtIVlHYsuS1870yyfFU0YH2/vwGujIN/A
s8NOZ19s5iLdxDS5qs1jrMT5CZR0Gtq52u1cjlfOlE06ynagdUxQt7kkqrFBFEG1sqOeO0lABpMG
DihftsDy7mVbaQIwO4lDVrrtVq+KNmpKd7nPjl5dRL4nk+zOqKa9Qu3FsjGKiWwavXD4ARRPzy8J
QnydB81JjlxK7b10ZnQfoCjsVLculo1R1kB09TgDT7b1+oh7Xa06PHSPBF6i8KciGn7KNnbDIlX7
dzeG18Egkq6cDnAF26oLyr69qwyAwtoorX+W2JD5hUimvc7OZYHrFyrfoR8IkZNkehNl1zh8e/mQ
p8dprQp/bl0MYhvoo+2cfVEML+7CUhmy9p+miR3L1+Z6qgLPGoz20Nb2NN1bS6Qqd1Ak7fQV8mfT
frt9IjZETPJ8qnyEl9wfvDP0gjabVZXlUCg9m7WdyupQGpms/jZmpzNCz5kEFO2ktYT6eeFIdXdN
o8zZx7lSU+PDgCCzDATW2EOyc3tfIgvRHeYmYEuv8gHEEecbrs0yr/TcLD0C002ncBzaQmBtHEXz
BwqGrv0hdXvxEyMpS/taKJlovzWW05hBrKdO+gR8NIsPSqJFNpq0xIUnzambPZD7RcTHb+SXGSuI
gTLNNrFRWndMaktN8Scd8vqQRrEmAhfJ/imogG5Ub1pVWpZPoSIV0AhYrRDzcnWPQ3cJ2SK5plzL
NQPMAQz65k7T8c5qu1Lkxzqvhy6sYCYnvossQPEdDefJ+aRNei0NX9HTLCl8fZUh/FHXavsfpM/R
MTvc3lAXkSg/h2ou1wHOSFyym3wvT1XFyN06P+oW5pZ+4mlVsCyR9qql8fw8DNEeA+bycqJ5u768
RBS0vreFKkAfo9u4vH2eYsWv5aAVP9np765nrC1ilFNBV3FK6I6d70jQkPSfkTSgcKoPvu6VVdBk
6nB3e/F+xc1n2R69aFBO0HZBksBi2AxTZ4vpDJWaHYkBqSoWdurMfjuKcl58E+ppfI+9l3QDq4g0
60QprEHTnYPyc6yapXqdSuzj7jGs8ZogdhwFPzA9GctQHwzRHjJFM/n0MlNL0xfG4HR7scLlmaDb
u5Lm6S6vDcTNQzE7Y2RbTVceU3jFXuBp8Zz6cYlwYhC5DbwWiqiOOCh6EbcHEK26HWjGZL7Pf229
08hbQRbR+aGUR4P//GN5lJ7Nmbj2OFpzdy+7/meLfs7jItW9TOTKbgfM9KtXS62bvsH5SIMqsCFq
mvxYCLv8nKlpEjZqmX/O9RmXnbFSdjbIlc2+ApowyeZ0EcGs//+3PA8Bx7bpljg/ZmqSvA1zZC0H
O9OW4v2nmNrQ2rWH+AwHajMv+s9ZLDOrPFrgSA4z0iSJn2X5/DRlw/KnKPK9quTl48+nQsWJ3ixA
bboG5xNTBqPSI3Opj+2oFS+TgWWmVdAyqLz+fb676+6gJwg5Hu4aDXZ6BudDScjMtoUsxhEJ3eRg
z66V+gtmJ3SEs+q9oeA6FqGMDcQPUsiWtdPGnYjdMq2Pi1tB47bH9DBYGBYNJJLh7bvj2gr+PtR6
Nn/bGqWiYHbV5azgUjlBpWMG6Ei94cip1s77fLnrmRUcDU44ATvyUOdDTRPpQm139TG3ijYYLVya
NNH5VCE0H/3FPe+Hy02/DofmHXQXYqit9LvZl9Rw2qY+ZgPmL1kPm4AMtd8JP688pOfDbG6NcSGm
mGK+1eThNNLLLPrhToimL2bc+gVNucAgYsPZysYSwRPV8KcsUeN5/1ekD0JyTJWBHGJz8OYcQwN6
jmyYJR1fixkU/Kyo4h4Btz2/hWsbBgAfvqY0HQCfbt6aOakh/ET5mjRmb7khkGPsgFmLyd1z8bu2
XwAtYkTOcaBmtBmpVcmKKZoVx6W1W79xozwolv5RUYH0q1Hz1/uXELQ1GQTta0bcLKE30ESym7I8
KvDOQzWdNSz9xvJ+EHqyc01e25m/D7XZMvkQO5FdJ+t7N3L1z8BQy1BgZGbv3CPXVhAYqwXelufm
wmPI0TpPL924PA6jjD9RaOj+GcpyuNOVfjppmbDvbq/hGjSexyEo+iAIs8KSaa9u13BRshjKB2vY
FDjgKcDkH3Db7t56T43/JsRbXo1RiMcmHd5nXfjv7UwAyQsA6wfthE04OxlpNo0Ku7LzRufJmNKm
vJskA/0Pnw52PZRAGo88A5s7DF0fK7GEURznpDcC04nAoQ7ZvLOO6wbYriOxOaVSUr+VxnR+U3ZN
TQG2dBiFOYdGb9mfZk7+B03rNEoPvXYqG2TZ/Ntf79q2BHpElEoMtOrsnI+KtR5iX8LGdw/3kbuO
RuahI4X+dHuUa/cHDQka/eTsBKubuRW5mRlUOApq3KL/YcliKn4kMUClN6rt6Z7Sxfq3bVcS6C6V
LiQYwfltnjdOgNqmiVscpa0Xn61eKe5zz+ruoqjuv+plph9vz+7KCYAGTrt/LXLT+t9ECRriC0oX
Z8URPLdafmzLGdFTJfMycpqiW0q/FMpiPvRiqZIfQ5M1e4/slY8I9obSOpQccvNtEEtARKlsHotj
7c422jN982JW9d40r40C6ovckcSG3bKpu8XoCJtptpRHkAU/TFiyKMYr78aTAyFYiVIrPh6o9xZT
aOQIAVu1zo3c5EaDWZOrP5JmYdt9+5td2ZGMwyhUKylobHEntUGJJQFcfczVvggmfdZPeap7fp+2
+cPtoa6uG2L7WHaQr9EwOz9iJLmKg2NyeYwdA1hZVtfw99s4ruP7/2EgAJmrF+KqZLf5QBO6z66Z
ccr6uo0OSlzFz9AAxR/vHwWaJJE34YDHtjufDgFsMQM45dYFThMMSdbcVYaz18u8tmgrr+BfXSgi
x/NRKBv0laHyqqSiTF4s3Ivx6Yil3BNqvXJXrOVXRBoxe0CeY3N2W6gsWqao1ZHKex+WqtkigWWa
TRLEU0MmM5v0y3YCt2tzQzGC7jONZ2qlmxU0+9aVeUP02Cu6CscxlYc8zc27938n/vo1YKPVrW/f
5clKkaUkjT2qglqPopNKyErb6z9dKQpCNKThjEYofCvI2OcfajHyWo7xgKStMz7NTjkHiukBiJMf
9Xj4hNnzaURGtDYsbATmPOiMbM9t9Opy8m6y86k3I5t4/gvQjOyNMluqo2GUw0HgNciuVN4nyPYr
2FjDX2q0UM5pQ68Xyu850+KOqlcU1bFgwnfN2PQvTUtHv7azPZTotQlxtOg+ENuTVm/OsaVPGQWE
rjpmsrH9sbNx6k3id7fzuGkRDKV0ijgNU9tENZ0+ztksWnZ+j4EFEtpROrzU8TxGJ2W2qr/fvxtN
JD5X4hPDuZvzPOdqTq21IjEjPsPZOO2emsqYd17ia7f6b6NsIzWQK02vmaR/rVmLO9S+p0OBvmxg
j9Pem3slXNNMYho+kMUx2/Ke4atT/DOL+qgLR3sp03aYEHmMIr9vItevqaN/5FjsNSuvjQoqnUY6
CqUIBG72ejGjKp3mSnVsDKiTh2Easv5TLYrli72U3p8zxbbOn0ZVa99166P2tGK9124biGJi/O33
w+HPSEbXLp5mNITupJt3B3O09nQJznf+xSjb7+eITG30WCmeSG3SQIpeDQpccd8V8/47yqrdSLgL
m4DpnB9lJ2aKScMoQ5uiNS5y3bfrdtwZ5Xwv/hqFwAIgB/+CidyWIqRVKeZY5/PjXMZdjSepE4ln
NTfKT/MUG3sQraujgTdlU8DIJkvZzClJUyhdyfzYSxydfbcy7SDSciPsU1P9fvssXxuL+A/iDwtI
z2Vzc4CaiLKIx/9Rb10YAAmmSL7Oen7XikTsnOjzDf/vKkI+AmOtEdcCCjufV6PKGdiutTwmWacs
gWkP+fCEs5Xa4DKACvghV4pWDdzCy9t3PdPr0AAQCNnA8K714S2odimW2hQN8Sc+k/NXSzYyzCyj
fld0uI6C2R7SbewVzhjiXOcTzDuckIqoiB712EaPI5rrB1UTzQ72+fKTMQo2mcgsrVZM2wRM0SpK
weYYPbrlYryhDtE8jEqj3XWT4ews2+UXIwSkRrQmk+Tk264OTgNynpw0emyL0gmMxi7/oyut+Yqj
rRtqs6L9tIWx9zqfh3H/riLgTmBo1DUR+dyEcbrWl/OEY8yjAcV18W3A66E+8/kCkZpW4AiB89Tt
U3B1niiZUPRmoqR95x/ObaJZar1gyFSqfjw5yV0D1Cns3Ka9k0k8+5ltf7o95uX9CLoPqWw2pkmJ
eKvzW46RpXfSVh7TyZZPihzG13ae050K0tVRgMBBMlxtOrfpJN80hlukMkoCb7O0V1PLSG13Tvav
a+L/p+m/vhmWieR5zANlyq0TpOemlRoreXwqerOXH/PEKCq/Teuu/1TGlps+8Fdo0qckPgg/6gw5
ymDJTD3xrVaNM3/QaBcFvTavf6wvcvXFSylnnDCAd6RveFVXHEyjQFuPFotn3TVRWo5B2mj53rN1
5XStyBpO18pFvTA+oBoc16bDTPrWyARKlrH5j9U7bR/0+QJL/vYm+AVV3iwcLR2Q9qQrPC1bpx8v
GisvsarktMA4UZHodOr2nmpb6x7tqNe0JyFrfgxiWaP3JZZtFT/wC0vtqCypl9y7WlZVz4thKW1g
zJhKl74VzUt8xx0uP+mjg4CLOyP+/oyrrj68DHkks6Dr1Un9M7XLMnqwzbaWnY9skvZFDrUndjbg
5XpSvkETGIA9LyfF7fOjRSduadUezZ+8Ke3ncZjTO1wtipeeUOxwezEvLw4eTSANFErh3110Xeyq
MoSSdcVp8OANFArtsa5zVV9T2D1RvbzbQpwLn5x5rc/SukIb8XxqLvxyNdKX4iSirivDBRsQN6RI
W3zQ9Yze5+3Z/aJyn28VINs4CgPH0ZD52OK+UHx1tRaTtRMe9yRp/jK2xvjNlVPshGPuGFXlD1WK
MXzSmlqa+H3WW3EgATE0b0aCIecpg4X+A8xa3dxTkOntuzyLNeMpmdpS860SHsYXL830KQSVov+t
GEgEv/bCqpq7OjYUmmZD1lSfC73q4pWiQAFzSvRevliV8P7Wch0NC53f452WcVZ7mqNTv8eOubjP
6PZTtoLEB952Rcyfr7koPRx66yo7iWkw/dlRsjD3ij1tp01TiMuIXID9CgeXBx05kE1a3zfDkhtm
Np06rykPc6f1J9WqLEw3o9IXcaL7RmE3R72yxCkvSjQG5uV9KjXrb8AAAk0emm0UWkEsnU816euK
8FZtT1BI9AdNRv1HLUn6j7e31cX5BLix0k/A38EQI0M9HwXErKJJzetOgx414ezOTZCVkX6E+7fX
Nb/8drytfDSMgoGewjI6Hwp2MS29xe5OsAF+DFZuhvhAzDs36vqXnJ0S5gOGAj44ymsIJG9qGLAY
Gzdelu7EUcjNQ7NwRMMIpKQRKli3WQ9qDY/6IIdM+wuWTT77fW8oe6/I+m22v4KKNcObhJ4XJK5G
y/rWsef+VLZ1/WKlIsOUo5RHAawqCdrRiY/V5BZ/59LeU/G6uAWBrNABoEK/ppW0A85XeW1GmRj6
9Scs976K3Bxfo7H/YrUuUsYggXZupYvIiT2D/RkvJlkYNLnNJpVLH5lKijigUnf2faQaS3NoshWV
mNZl1AeQngXmnbAL9u7Dy3miKIxKCfUOupkkZufzHMbOQt4oEqeyy9r4QTo5020RwbsTLXKgj11U
I3Nz+7BcflbGpMrCBQQUnMv/fEz0DBqa0dF06hdB1FJUUlGfqy6yvTTsVUy4nkWEK8Zr0yT5l7ru
l73G0uVpJU4gY19x6BR7tngJKI6zJidbnLJGs77mhac+mGhTP+H1Mu083JendZUChcFDIwTI/RaT
tLqWYhOWy1Ohp/KTOWbz6xyV6U4yc2VFecso9QE0pu23Rba0QiorEl2c7BnD1yBCFmHwFcdBSLWq
sUg/WfbgRH90JIno8WYyL3f6/5fbiMAL0As72OGy3eK44dOYfVHP88nJXGUthOR2jx6BXabPlObd
NuicIRF3t/fR5WdckwxSm180Wegb5/vIS10pW61fEMhDZz8eped7ajSHsdV8ef9I3ISrngQkrAuh
6HiZxkkMmsp1aNn30L0QC221+Kg1k7mT/V5eBRC5V/gmWgJQYrYXz2p1W+Vzq6ETakEbH0ZcnxQx
6x8IDdMPhiaqF6loe734K0vJOaRRthYkkXTbHElrLIh3B089eUDU772IrNvH3bb7I6mFunMkLjcr
RB+2CIpC61W3vXKcLCa6bC39tJSQZFAW0BLS/KRthru2q8UQxEk+jq+2Vsrvsaw1e+f6uTLXVQmN
FGvljAN3O982Drbm+C6hz2BOrXgw50gLozKbHtAd2ONyQ6zhLzt/wtZqBg82CjUrYnpzs2timKFz
T+WpqYSoXmtFZKMf9xY0NN8e6F4/gnJasjCmvdM/rJRiJ9D7xFQ+FysQ91OLBGR5Mr1y+CSQu9aa
QNqLWtY+znlZHw5utKQHx0uT/C71kK37YoOpoL1a+H1Fgpqwi76QVnbBGuwGyxSbOOOaSn5XJXX5
mPO4u3f51PYfZaygUmm3KX84/tM18avMU6OcEX1wEP6qCA8d7MdarMcKC7HyPofGFJTSdsLenv/C
aLp+Vtrayd80M9WMU12J7KUanOnew8X2oUd0OQujRr1zaKv3B2vOszFwlqH3cB2e5x5NS5TnQ5Uy
btby4zv3rSsaXJZLr40B5RroqrhBr3jOo2XMvP7aMD+Vhi7nYBxn5Z9uEMTpsWm4P2TbRVEwpZr3
UrnDXSrtUyzjvvVd4HEfuwFzdt9dxGIEaGlQqFja5AgX3UFzldqU7aPQ+KOKNEQTdTX3I1taB5eQ
cfKXplJn3CvdyZ9h4TwQRDVh6sQcExxTpR9FNlJLU4Yf3lDbdwba3X5vVmro8owqgeWKMqXhryfR
z5E/8MPEJTSH1jbn2HR6YJEDI0uS7JB3Yz9iJYvryyoAi+SyyBfPwbZwiDrfBhI6HNN4KbvQwJi1
OQxVG2v3VJmib6Y6JV3Ixxk5wdU4TvzUBA6nn/RW3QS9qSrDw6jF1XynzuXS79xeF2cLQxINlAEO
crwDwFnPz9YyWlMzK+Z0mns3UYMqW4yPeoZGhS8dtf90+1a+eFt5T1dlbxvC+QpvWx+l3xpQXtJo
ujRH86RQtTxY2fi1qMq99vtFJIxUEU0nashgyuhVbzLv2J5XtGjmch+n/XAwKM3EwWIuOKvKpXD/
UGe3jgLXFB3fulHy6k1BUXoP1H/xvq6/AvPsFc9AQL5tNtRujYMqvrwnOKzzAafz4kl4Xf9sNRmG
fV7ybpt6rirozQSE6OtzdW0SRCnHIVXS0aVkQm82dOIp/ZkgQNuEFNrf3UlZmSRrFWBtzKJetrmQ
1XZo1YQKzgkJGPSNM7sNp6p+H/uQRHCl5pIx0axkHN7y891CLdmKYy6MU19nHldZG/fJwZFR5QW3
t+XFGYAhRSaorc1KKLPbjpRRFyKKEKw+oaeBSEBh5vEXIYzu74HG29u7x1qFcwj9QDbDANtMarZq
kYjUNU6djvJD4Hpubz/MWaFroRNVerwztQ0j59ci0gOAtbHWXAkXNqdBkWvdqBwpKcaNGCkpCi/y
1bwc5asXJVMdzlnpfTCWPE3vdUzsokdrcUvxiJ+iGMJOtsJ+rmNitsdFKeu91vtF7ATJDn4kEPo1
a2Vhzj+x28V5x8NvnVyKwYcm1pLnrlMhBVlKTcFncprnsjNAUd7+CBeHc8372cCreeEKYNgsykTv
LNb1xT7NU+Icy84r5Ld4agtUIppI1Ady+WVHBvTi6iNuWasZYLnoH19s5jZPoz4b45p7VuTRXW46
ymPUL+6eHcxFrEZ4BPObnQW4BfDwZkVHs0pcgQjFqay06JBCrfIzKf7ymtz75BizF1p1ZP4RV3Kv
V3gxwZWkDKaGMJj6A3fR+ac0MqDQMm1W4xLTPvWDzB6xnHp37XGF6K8c6H8lzrcFqtFK3U6LMu8E
NVVnH1vDF2dso5cFHGx4e5Nc7k0wXFAPVjMksN9bWrJXjv2AiJ9HIpgXH8bRcY9JNbh3IF/60BnU
6G87t37eHvNyY0KFWTMW4MPg07ZQxhE7sGamQ3QyjcR4IVsqNCI2zSlCt5+V+ZgoXblHqbrYMVRX
aYrjbrMm9+yc8w9X0ayoEI33TpamNV+HZXLujbQrAztxQYLbcVHct3mR/6epBm0n+LiyZxiaNhAg
Kahv29SpbCWFWGF6pyiP9ENKxHrw8sn4X0aho0a1jxVFLuB8gtripL3a4zlYUrj2pRKZfu/Z736A
WUa+G5hN0H2Uxzf7fwKilCuD4p0mPaoDITU3RNeme7JRD9jZmdeWjQFIT6iOgjDcPL9OM3lisVP3
hPGT9h9qi81zVZXJP7f34rV9ATOZq9lFiV3fJutOUtfD4q37nxr48sOBoPpqLH0lfxRzghWwgupc
dQddQcFFQtHKH7eHvzZJ7lmOwRpJcbWcf7W5qRFLHGOPhxJG8eqHfVCXcU8J8CJY5KtxpaxkFdby
gmFUzM0iJ8V0TwUqgWZoJ04PtCdfktEHCOtlfhqb2n+MZmgXepWA40EJ5HJPUfnKrwCVAuLRouoO
xHJzBInB61ohzTr1o0ASSh+n6hWnqxnZf1N6T0aPnZ1fZPqyhFBEE/2rWSbKnpLjlQUHloMwCRkT
W2sLI9SUmtth7L2TN6fVwYyi5kBnZI+OdOWG42ojylrBl0jkbN4nJXJko3cuh9HFNyyLmu91pKW+
ZtTftdl5/0NPD+4XHNdb24zbQHVO0aCfQWae7ESoLyjJx/fOPA4vgFjTO8fE0u72pr2MJFckFY8G
rTFwaeYmumvyOKHslkUn+DKmnyeu9ZTJ1POdzl52Cni/VuqsUAFqaw2MAaQjS4NG4vkBiSc1M2h8
JU/95C59mPNmNr5ZgRD38ZUx/picPCru7CXR/xG1HTevtpe4qa/0WvG1SHQhwMvZfRwKTTbia13l
fftFXXIi7URC/URN2Z2dUI292HptWN7pVavLKkZ+wZl+ENZBlytFNWahiKtafRrLwa3DfI5o0aHc
GY/haPetuMcoI558Q/aOE+qCs+yLthte5KDEZqA5SwaJyhvj7M0cKwdcjNXZ6RHrMYjFoFqdIRQm
vKOwKCPDPMh+qn4WTgboeYk7Q3BITVEHnqJZ30Sb2pUvvcFsQzVPqJtyRrL2fjbspfZbz45Hn13P
5Yze6DQ/4kw9IlXQEJntBN2XN+cvdRGqjoS3/LvJxUSnjkIbYMW4sfokHaEHNuK2FHm0fgwyNGff
VmDOM03seqesfCVmwXOHQhkoUoRmt7Bcgt3M1hpOFwC++dAMtaxoTar58zim4yHHofNNi3I33omn
r1wd4BhouqzugOSGm22fy9Z0ZTIoJ7Xz0u6LaknszpAGUcqdKPpyZYFscXGsML61IbxZ2bZtZKJB
MnxK3Kj9ULboZoeWHObiHk1pN0/wWOu0wbcqt3X+EK4r251S6JWZkvauEsww0Cmc6OeHDmcQRzht
HJ3sccy+1LNqHgy4Jzuf8doo8FkYgwty1Qo8H2XKbbtDSyU6ydmMD2kC/NM08eh792XlkbtTjyH2
oguxiVg8ryVh6bXo1Iuukr7uFJCpVXWKA6Wt0h1b4cudyRPOfGDfQZQHc3c+pSKtTNnWZfyEYPD4
JEqEtsTEnixKI3mgAFV/K9Spvr89w8t1hEMACJm2OXHShchht0wobAk3ftLIJwNv6GICs3ZPQvXy
0gfIojKESj8OaZxNpJLTYehEYsdPaRdrD2bp9p89eht+ost3ekSu6TxjgX0jIIMmc8FcoPAcgzRC
utzMlwAR2Z/WrPQB8KIHmypW6Co7B+7q3GjaAP5EbxTFgfPPliI3mERRnjx50lVjH4uVIqBLaH7x
WsLo21/rMjTgKVs1d1aRFwCTm12PaZKyYBYWP1mDQwtlmb5lrfZXZONpNPWT2BltI1z971ISaqEB
TbUMs7LNZ5ucOLObLlJO0m01rIzWtPlkWyJWeSxSRf0e5YKbM5FRkgcxcKXUl4DK6qOIJk/1+6TQ
TFRsLWs4DPRcvke0n7VwkMhPhKIeXCWwTVhUf91epCsfBMU/CkgsFbnathdj417vGH1rnxwjkic6
7H9lgKceU73Yib8vr1oqRpoHHIPP71KcOf/ys8fziJiLfRqALNh+Q1/pA0HCJINEcY1X0eXjacIo
7601k/7n7UleObdoGoCV+CUrTuHqfGzXLHMbFqR7IvdN77IBq1eqfnukiytLCUGXDUerB1TNFliE
154QLWJapzR17OdyVmlaeAqloFRO0df3z4hVRHaMZGbFW57PqJ0KnaDAdqg4zdUhrqr+sTHcvRv9
2rrBPF51wBBHQrdtM0o2VW01Je6pGenVNIAQCDfMvfDmyjmlJEsjHn8ujEe370ZvgP3qB+wp6lT+
qbTLH1MTEXmSO/hGO++54l6bE/uQi4GrjzxtcyvAzcJCKhbuSaeafj/WmXFoFGsP4XBtL8BlgtFE
3x967GaURuhlD5CLpoHlTJ9nukQuCa8vxTz+c3snXGKsQFhBWwLFvKJk0Gc4/0jYssZ2jSXQyYyG
vvENtauK0HPH4aGynDEOUamR32pBnukT+Gc1ILShTwPVlol7uP1brq4t4RQ0HfJfMLnnP0XWbjUU
KAGcEkXRyPbiOTDt2t15ha+tLe8+3Riqn0hTbvZ+3yXOWKc2ExaZ8BVbDsciwiLGWeRe/nVtawIN
J4cF94vK32aoLDKmpoFKegIT2X1ezVBPujDHrzm/z3dr3fvj9gKu3+o8B0MAn5d/Vf6h1bhVgBn1
WVoFzgYn0p5FrhSM9r5eNJAUST18pDlbBsnYDMfbo15bUPYNCe2v9tIWIYfGf61Nk3RPtpuVByca
lWeJ4ebBtdv46+2hru0QAnqahIhPkj9v3n8ZjSnO75y+RdAujbXBCfql2TNrvjYKPRgAsziArKXP
833YpnEirY59qE29fFSqPDl0SbYXDV7bHDAHuCBxW12hYuejxEXexk05cTsKdrusUvGWooP9PDlq
dR/HVfP37bW79pnIi6lXc3URZ6xVn9+6nY3eeuS+HPSM4Op+jjXr06wOJrUIc09Q+9d32GxEqkcg
Gn/1AJni+VgJDlZNtKjeybAwtgn5OcXb6A2GhhywNIegdJyxfOm6WkMtSzHq3tfbdlH8uFayN11t
jC+DsCvtcc7z4pNnZcWX2LTmbw1qAt+qqJ7fYK3E3zNzyHAt6ZWvlEL11RId0EHvyeYoo9aa7s2h
KcpDU015GYyIiTsHzoL2zSzcQQ17Nxvcg52W1Na0vDR3XDx/KV9tl2DF+tDzsCn2bDsfDjYGyxiR
zuhF4npomBSTOvpZZwD4ReDHospEy3KKf7h6YRt/Jk4MmcOoLVPxbYQdopM6IGHEGwZQ44MspN0G
Kq689/Aymuxgd9XS3EV9n0UPlTr0yZtZKMXO23C5Y1YWDTRUoFmE91vHi0518ranSfTUGHb6SaYY
/bl4ozzJPB92LuXzI/cvF3TFb2N5RoYJ4/58w8C5yxUYjJAZswJGAZrBFFMsZ9izCLs6Dr34VUkM
B7wtHc5L8mWYHPy/ujadwyKP+wPOUmNw+6hdpfACZ+OJWftedMDPp0OJLFccQ9RHJSu1t9HMq0NU
Gm3Qer39SSl52CYoLg8F9IDvZoJwT72I+Ti43Ge3f8n5i/Dfdf3th6yX0G+H3kjUFkMRlJ3KWXyL
Y1n6iqd8yJXu65DLBojW9OX2gNcWGM4GgcTaduP+PB+QcqPIYFPWR7Npk1D2ZEtWv5vjXh0FyCtN
KcrkFx3/KE1au9EgbSI2N2EOln9XCy9917v279rBQPl/g2z2pI3TgJ1VcX206EMfpDn3gYamyH3n
aO17xWQpChN94WSPgxy7cvOZMLFJUypl9dGwFe8z7JfcN/Qo+/v2t9l03/87o9+G2TxssdlGjVZw
ysQof2iLHVSu/tFT0z/B1hxaJX4a+vE1mQY/gqRSGDKslH9qe09k5vxa+e+vWJUB1ookFPPNFrGV
WQftXkPWn2XEayTqB03kzeP/cXZmPXIbSxb+RQS4L69kVbNK3WpJrcWSXwhZvua+7/z182XrzkwX
iyiiDAvwgyFHZTIyMjLixDn90Jk7+yr27f+D8G9TAk5PsYCXIwjpS2+U+9KQKOHlfqZ1/8jMpbiJ
PJyVYvqW1FGyc9Y2jQn8Ak03MA7rtEExJ7uImqjwF+aUEteZSqk+j5K1FN6QxOpwSmjV7I3pbW0m
Dzk0ZSiaIS26eptazWB3TTULEqRlAY82qTSn5vAYjvK4cx62Dh2ppYFunQzT+pq1NeoytQKmRJ19
qloktJaybzzDKsbo4bafbq7JghRbMDoTQ1drmk1mFDIjKfyJAfpPrT5qx6wrS2/W5r0G/uaaQM1T
WxDiI+tAHdSWGiECVPhdZ4WuVoTSg7Fkxk6ZdmtB3G08N0RXmQn3SzdsIqcbJrUtfEo4hT9MU+TF
Q98caVYuO3WkbVOQ64oJD8Ad6ydHOXdZCc4QLvq60N2QutjkhUNNMUGddGghb3+qjf1j0wQPkcDS
sZGXK5PTOoo0uy98PQ2I+bM6e/aoL3f1sV6PsYByMKEvcBRXQD1lXEbLhpsa4kUw/q7Rj2V1bvtS
Uz25mdK9gyx+9CpqwKwHEzKcafSz15n5NERGHi8MiyxpmEnvYaajRRGBDao8sw607LmsHFPAECyz
YY6T7vPOSdv4iNRuOWI8qIiT62m90EBLMVG1xJfzuf/YNfN0jiXLPqnQEHy7+wPy3H6l7RHFx/X8
a6FMkiqhsOTXhpJH57owyj+IHdGexMrGkmjFMDEGnxNVmnX/fDTaXLNSJfPpjihHCxo6325MDVhx
uKdXveGTmBK62EJqkObIpU9mymxSF9Yzf1INVjRM+al0pruFaZgVxR9J8Bi3pVqxOtO5apb61GAl
yarcG1LNYEah6A73fx5KnrzZgD7wSlwdZ72fGtDhwgoaBL8QQMs9Iw2sf25b2fo4SGpygQC7oSu3
uiaT3uzlToKyLMid5DM0sbbmZmrTnzNpDu+qUbyeZZI2ckPsMLyyBtnM5HP9OMaZPxht9RQVDYQv
JV/ygedpcOwUeFJodVGPuXuJYkBBEBCI1sGaYWGk5C47cQoLYpaMXksZzys0CpKVNu1h3lYltf8u
EUuC2Uuw+IlE4U3SXTMD2g5JkPHIUP5i1gLcfGX+HIqGMdHcchceg8+Kp+9cMhtuz8QtdRh2leC/
ljJ3+jpO+nmCq6oYrIfFlNSjqTXW/RkVyg6ovfGyBVCwbnmCFObNOzSZH1tL6spLKXrcyzkegYtr
efAvzjIs5ODBmNPBa9YMaVZvDQKwmfpyZJcfrdzUY4oHujMdb7vH1ubhk68s0w4QptU9NkITbuvo
GcL3SV8exv3yDEvyXqVsz8qqBCPJ+hQiW5L5clVqJ5tO1qNmpuNd7drf7keMNV4Z9kFBruJfHrVV
3hoFobbiLZ22c+XGRt/uRKaNmCEi+f9ZWe3YYE78dCUjZvQBA/pxaXrJNOZHNVz2OnHX20aoEE0R
rn66Fuu7Y5iLWLYokqBTOUFjF9bWt0Kb7F/3ugAvMLJboYUHD8u6+lwNHQwTY6v6YY4LMHjQHuMk
3otDG8EB0kuUpISwMITL66ZI0fRjOkqx4oey7hbS/NHMioe5azo3lis/VRMG3tJTa+Y+mgU72ZoI
PJeJDc0rOODoLIja3JrGUQqjEh0RxEUzybb6h7TT0m9aLqFkCil58S7I09DYcZONbycEHujQiB4D
5Z3LWKjqPc+vEJM29b9TnqfQXyxRt5Mgrqbyhc+DweBGZmHoV1z5vO0kIQMwce07dYJUgiOyMi8L
+zb1ozAvogOFrqzxJyDKid8lfS9GX3qGYYxRyxIXhh9pduVoyrp3ZaZo0ikaStCZeqemzUkfZ/Ih
1HKYNYqtdGgek1iuf8blXP4zKHOVH0Jp4u8z3B+0LvlvM3tRU0SRm1O6SD0GubP2gZH5Jj22pZb+
qgz0L3YQDasG8usW8NClmEyjlEbimj6rJ3Xr4bKi1AN1ZeJFpVmGZ6k2OtSZui4MDyCLwtGrlzH+
0GlV2XnjuCxfgpTm7oG0IEQiQRmz5JBoRdod2rrvNRc+rlB5BIRuxZ6aa52+45HXUYR5Hy4TkQ1A
SbQePNWlUovDwIFebJatxzYaY5c5t+hBVvp0x9S1J2IK9yADIK0GC3XpiUaHmkfRaaVvaXV1oM/U
e82QNzv347YViPugZIUWaD2vl5WjVE2NVPpm1lU+RH/dc8TU2k42s2lFo64Mbw0FqnUS5QwDj7nY
Lv0MbeUnqFjMB2h7g7vQFv/1KPpI1GrgT+cbXe6YllSy0yyspUipWJZlEXkQri4usxjJ4XbwFXfS
ZWTi4wA2JcDz3AG1dWkqs+ui7pey8uMua94Pk6x8bpukP4bGOPtA7DUvjttiJxUV/9Mro9QxgFxw
r1wNRVV5PavQA1f+ME7qZ5PL+dS2ZficW6HjhrLUPvQlhJyOJRmn28vdKBAL7ntCMELzBhh78YHf
poiO1UoB6m2+GtCwO6Ut9DIeXLDUUsaubr/rRmD8yCNOzGkc5C5mjC9IzOO0yDUtL/j49oZar68G
fhCT5oyZk9hRH7/8QZ1uRROslCU05IAD3NwJEH1Riu4rhbLsYayy6c/bW7BncPXmkAHyqEmBc9Fl
+NQPhfEhDMbhRTbS+TkM9kSUNq0xNWwz246fqSIOvdnvSg2MpulZXpQWHaPQRv9JlwvzyyD3xyAb
+53vu3U+QZbhz4LWldbJpTll0aOiiAhr9lAGf7TwhntjGg87GctW8CQponQsaMgsc5VOysms2YFM
mFGgzDzGUyp9ZlyhfT9PUvj9/q+FoCzkVXAxiTn2ywUFcaVbnWRjiimCv53GLk5SJDsuG2779hTu
8QFsLQ2gHAPWFDW5zVbnw6nRaKrDugR6a2bvq8BSvSIrtaMiJ8ZO7rDlGoJomuIpSRlosculSXEw
SIZN7T2iq9EjOLA4k9+jlje5lTNY4TuoSpxk57bechDq0aQrQr4EqN6l0SiQ1LTL4brMtaFt3Sa3
mupxlOW5+HL/hyPJIKSCK+JYr46ZlM/j3Kd55dtSkDOfHYZfjEjODhKC6EdJyZadhW3tJuhGrnN4
1WiyrT5csix1MKgctIZaqpfTJaq9QjHLAyPlTJqiFr6n8nVtkdscvxTTJ5R91kN70Qx6GulqXLPo
WjeondlFku9Xb85fe8SydrKILWsQAhG4VTBhjPlffrhmqqMO9HjtD4taJJ7VTMZhcGbrb0NK7a9T
Ipkfb3/A65OAd4iGJWw9IJrXJ68KyoqdTBpfayX9qDM69NIyyHOIEDj9etvU1toQckLQiuEkOver
eGJqrU5INiq/gir8c5BNHdPrgayXgHFD52ylSZPfncgAnYboXaizgeo0xerfxOW6WSw5rvl4ppTG
R2PS08MyLXv8blt7SF2LWh0EFRQFV1bI5NHPS6bKD2GWGHxpnOafeS3ZyyHQtGTng10fbYasRe+T
z0Wtf320CyPPhoHuJ+N5geUFUTkdGieN7s4zL62szpnFBEmTSGXta6hUHwo91g6JYA297RHXaRlW
dN3kEzE0Tjn88vNM+hI39TTh7VqdnNNZVf7oFShCgceUnyCebEYYsINpJ4Zs7iDyW/RCYZ+8Yl2P
4ISQpayo/bAEweQqg2H2nhGi+Xa4vbwtvxA6X/9raBX6Sy3UUr3Laz/vguxd2RrSsY/L4RtDG/bO
Tl7nmuwkLwIyLAYhQIBf7qQFoY1hDJCVGbMS5ccyrRRvUlr9UCgSvRnd7u0HpkdS3xryZScb2fyK
0OPx+OcPRY5L2+aAtIYWJjXS3MY51+T/hJWUuNPc+XWTPMTh+PP2tm5+vzf2Vpcbs6nOEtfYM4Oq
P+h2PMMXGexRGmxaoa4geCJg/1vfbENR8o/FxxuYF0B1GbrhPtSUh9tr2XIRUAx8MIjD6eyKX/Em
QFnxompZpVd+UfRMa6kRoYoh0c8N1bfPt01tLeitqVWUgqilnHMTF+nzMDE8DeRG7+W1Hnz5F3aA
5ZINk2FdwdsUo7HMCn1qP+Nh/gNEK+ydUHhF6vG2na3rhNQDIB3oBsFMdrl1EpRHSa4TouSynn9J
/ZxRu8ts6ixmbflSM2t74WrrY5FR0GVCuxLs7CpchYo5ZkBnEd1GEOikFY1x0stwelRb1Xi5e3F0
3GGDIc6LqvFqcbDxaognTY1f6lWHdqg8tE9Vj1z8gT5z96sug+7+XiuNM55msI5BrEkufrmfvRxn
9Iggsc/zyfxZzFMfurYuFXs0vBslStIpIHMiZ+QptH6MW3JPJNKnwpfS3nlRKjM+NnZcP+pyHTyB
NbC/MZyXPOiTaftw0DvfmPqIrZ2AufEtKQXwNqbCwTtq/bgJNW0GVYsGgZmhbxD1UvkwQ/nIxGBg
TXvDi+zcZSGABf+/LWv1MYvATKwyVtjZUZO8mTED8siu9JYGhb/bfrO5rNfOCfmcwzTQ5UfUiry1
Ukglfbh9ulNjdO1ZDePgaxBVyc6qNuIJNNuijU18JCVfpf5aufTZAk2n38eItqlWUL5MlRPd3W1A
kfONldXlEqPyaMECLLQDE/M0WeX0vZAGe+e4ba4FX6QVBBEoI0eX2zYtFkSgKWsxrGF0azvQjr1V
jTvJ/ZbnCwpZauTiOXFFssCgB80TFafTh/7LbEjNJ5XmLr2HyO3N8V3djA+jgrCnYkreojX3oyCp
52lglUjzAeiuL5umzZu5a/FDKRviVqiWOwcd/qY9HvaNyExGB6+qeFPARLCKk0woVqZgWPbBf0W+
Yy/1MWtl24WqRzsHTXa/3Bec/TxhNNgSYTBew9vGgSIzZA8FIiZK+nNKHPlFnhfrcPtobfjIhZVV
30sO0FRtzKDwo4Fh8Z4xYq/Lm3/uNwJfIFB3Kjv0WVeHqs8myShDq/DVOlCfCnkwjzjD3eLyFAUg
QiLYw8gI8cbKSp2PQ5IVhHoFJMrjkHXRk9FP5k7CsZGTCi4oFKghoqBjvHrvBbDAxhQUEZqBEOOv
NEmG74qaOX8OXVg3LxaUUdC+Lan9SGY7Ov7tjdzyQUY8gHjRseDVufLBQB8sY0yYX8sc7bFYgtAD
qP2sqv33siVTuG1syzUEWTNKJnT3qJldhg/LKBKgeaBS4zytHvPQ1N8VLfPO999ZVK9JrcgLqKSu
m10MtQxVNCBuqhTR/OfYSLpXy1l6iOTYuf+NRNlIiIeTw1H0WCUDjjP0aSvj7OUS5n+ihaWcc8O8
X6WS4hQYGuB+rIqXy+W+SbmR5Umm4YedKj0FY2McxnzQnvPe3qOG2vpElIygDQNORtlQ/Pc3iXZd
KZQRNUzBhJ4f8jFfDpA/72WIwqVXN734Okyjk0qhc79y+ShgBD0KnMLvGRE/TE7sDdASVm3wwbSa
//CqTly6v5rrzNn9UAb2EhcQ80CidrTaSwe5SiWq+GJV2zZeowzqn1If5jtnenMb31hZbWO4QI6S
NSwwm4wkgvxfjx/1JA93qveb+0h6CL2TCE/G6j4u6hlgQIXebVRUI/ACeW7cMavChzjqp4+6FEXP
Jh2bdxkzJ48UGPq9WbGN2CXK+VTX2VGNmvSlu3Rmr8xRhJrZlMaOoARLjoMsyZ9mxBzeF3EWHW2r
tHz+srNHLyD+1ysfApNCYftVjuNqqiuKrSxqJeCpnWM1zyoKat9zZTL+ZKisvz9uER0FuTMzOYB8
V1daw2Rh3UkxmFFoAI5xr5bPcqKaX++OjhdWVrGkDRGKUFJAsEvVpI+hXIfGyXQq6OX/hR2CL/EK
fTNQXJffzOnjoU1rVpOPRudqDH0gJDFH816tZesD0bIEf8UnAuy1OmlVJcOwSaPH77vyCKeOfrTH
5I+qLu9HDdHmJbERiCFgI2uuKkVdFJwBQ3HEkF/U1h8CxbF2Euyt1cChwUgkVBoCDn25azZpQNwv
6DdqkNAz0gSz7WJGhxwq6L9vfx/hTWvHJj9j5IciMI+/1feB6HlQy1bBUj14QY/0lqeVsnZMIQLr
vUyxoVKxi2o63za7EbJAhjClL0aNwC2LDXgT+VFD6oklsZBCnkzXVqr0oKO3691vBf0w4pVQnKOV
dWklW5wUaijQ60aSJ16tqeNDbO1mAFtroRwFnlZFCYtSxMpKDzZFq7vctxEndq26Lz+OWpjuFNg2
oq8geofwg9DHQN9qLZ2ZVRWYDqw42fAkzZ1sHA2UMr+HaV9Cf1zbXyUjTD0jCiWoautE2dnMDZ+k
sC3mx+mBUI1YfTKpWRRe5ADal4VZg7yHEQQNa1hba4gm7v5uF6ZWeWJpOAmktqghoglmQYRr/dS4
wf+VETBKKteZiLeXn63P9Srr6Bb5EBfUYNnbn4Mcmqd/sRJLjHSTg1K0XPlGpbQqw9bcmQV6Or4z
clsoZPnH21a2Pg20q4KhlJl7rqnLpWi5hlR1wn61GURIrhN3kjdAuAwdiDR+vW1rw9u5fGEIg0JU
DO2tnimxVuvtqPBc7rqavqIjxssg9vz8L6zQREeqDAAvaI3LFdXS3FSAMXC2MbEtV9HrzE9nefnr
tpmNQyV43V4hgAzvrHn5GIWdqiQeyHWTbv64zJHZ1y7D76g36qXZtG4Oyex8cPoWQYM0ivrHoQ/G
eI8CbmtPiYR0PWA+A1m+9pK2WqJyDGCUmsK/5iRWnm0lzne6R1trpWNKGES2AbTcakvzVgbfqHFx
Ob0WucU02F5oDd8gD/kUqdoTkkvvh07t3FRZdlDKW+7JTcZBY32gbla5xoii6KDkOce5MqwDzzH5
GHYlGHBIHXdOwuYiXwHf9FzARa8WidrtUikm81jQXf9dZ9OhbK3mwXKC74u1PEjxhIy69iPXs51T
sZGavvYkaBiIV/x68rfrg7BOU4bOgqJl4r42wuWHVqvtZ7uRGutz1MmJ+RAzpNMcKSbMy87lsLnD
XKOCE0oU/1bLRhlbgs3dyX2mS0wX6KU0eLKSDUcDBIrq3j40G694NlawitHbIjlZRZtYL9Pa0siF
lVg2DqYMzwEzR4PmhjpPews6mr3q9Nb5EMdDFA54aq/hGnOgw/cx4rpTSebtzpIxHHIUT+4j+hDg
t1dKA9pLcCpAObnaRkbQemmW7NwfFKf4nJsD7MhgFe+v0VpgwHgB8cqGhXxlRe8rQV8C2LeMGd9j
ar56CpNJ2TkJW3smzhzJMPc12eplBIVsPCrVDpcoJTk9ZHEV+raeWi+3fWHL8d5aEb/iTR6Xmi1t
9kHLfad1kr/LCiVmxwnDP7NglO9/F8G6S/kI2C8qXGuUiZFLfUUdl48DQ+RhrKvwsADYvf+9YgFL
VfFrXrNXU9xyYGdlYbBtdHTTv80qD6DUsLX/3N62rSNEJwOpK/5cS2dQ9YgWLtfcBzjzJwOWL8rQ
Ol7WSIObTHtIiI0UnyVRCjNEUnUlYc1EgGxnLd9oHtrnCMXF91Juzp+QtjI/MykAyEMbvNvr23IL
6h4o5gjZVlKsS7fIx8qSoCkrfDpatTf3mQF7k7J4AnHs3ja1tToqEqDhHLHKdccjUlIYLiSVyyXu
+8+xApUNGgxGeGyDJfijg6X/iLT23acLF2SwCKEwgcNj3udygUsyTNFotcXJstvqg5ai0VlmVnPv
GcYKr2YHVg3Yobi3L61QUmrkudfzU29rU/asVmO3fLTMINsjXr36Xhgi+nGseMEwD7ZK6qQBDHgb
Q7PMEF3DnKoeuV3slG6Stnu3x1VcsmGzBuEB3Y0Y1Fu/ltpYUsfEtLNTEvSO7cqkJUI/Vb33hFEk
fZ02Rw3W4rUk3OZNYKKbBN69jtITrhO9K0Yj+DElXeuFaMk1XqqY1eG2H15vIZUp8huAn8ycXRG6
R307GVNfJycjipoXR5LHX0E99memH5wdjPY1kpjmM7AmIb1Mzsqz/XJxhTF3A0q+yUmZmPTVJmN8
HBJ1/jDMcv+jKTX7KEs9LLrD2D4WVZeeyraIP4bAlHYWff0xCZVCiQHZeL7l+jEw5EYbGHnOose8
eyd3afkQJ4myY+XqiFPB5xUgRkqY2AO+cLncIZoQAqjs+NTIqgRFyGS/jM4we2G89H81kzx/LMcF
1ZXbH3RrbRxtgIZA8ETx6tKqDRUJtYM5Psn93HzuNXl6aagyf7zfCqtDhhQE9nX9RRoTbhxDj091
mKKlU3e9W1O02NnBq/uGHRT5kymkprG2ClfIL1RKOBrxKR2t/GOjwV2KOk+kZ0De6/E/hg5E9Pa6
VvKqRBNMGryrIbWDvO+KNC3Ohx7Jlyo5LWqqxN8cqUkH11QaTfsgUTleTvZSaTniNUa+eL012D8n
HTmfA/0UOTjKVdpAnEXfX/I1PrHuNXnXp+4SDFPm9kRFtadgn5T5B7m3E7l2R3UupM+B7nTBszI6
I+pp8BCb7xQ40eNjEsRDc769xOsTTwZHi0TsJ6XAdSTjOd4sshZJvmRGY+nBLpP+dJCJBXJrJe2P
28auHhgi7+GAibcw1IvrJ340alXI0yaBiaSqHtBAqh6Xwm4+2GU7POlZIP89AwSjZuzsaYdfnwMD
6AmyLhgHl73GA5qjUiWtKccnRcogT2oLACBJs6dQeX3GBesd7VWqdCBQ1qm3kdq1qbQmZzx0lu6R
R6KK3hQjjLULuF9B1cxy+vRUmxlIuttbe7VA3ky0NTiDnD9Ox+o9k2sw6jqBFJ4cyQxkNx0k9ZCN
XLb3JkXw9YKxFRkY491Mrl0GlHiSYhOKsfikDan9kXJRhWxsbKsP3dCBIbq9qKsTjzEqCWK0g8Fd
ZhIujdWMVFqV1scnaVJ+LVLHWNesPI+O9GGRmh3fvDoI2IKAjrcMCYSGtUtbjbP0pVSa0alUg+bY
ZYF5IjTXjwHox530/MpNKH0CDIJSgEYeudcqkAUlNLh5lxHI5kRJ3rdjbBgvY6raPwtriCKv6aVw
cZEQy3d6rxtrpH7B7BVPQwDDa8MgltV80qP4NLSD4pkNcXro7NSb7GmPimLDH+F04Shw6xgMbq78
sZnGiNYDRwFqvRnt66pxAzRod7x+a0H4PS942ryiAnb50aq+0u0lTJMTs6nRMUNC3Js0OTkuabmH
1r9eEJvGnDpvNxI/GrGXpkZpWUoHGukT1HfDcZlt5SVzmj2I4/WCyP4hJOY5yr+YG760kpt1uDR2
pPpZl6Z/IWAfPjtalXwNIQTfOcnXXoip35oshAsmey9NFeR5lWzkKleT8SVvwndVH78UhfJnPRfP
bVPdfb50AegS0V9IBa9hE3JMdZepBsWvos4+Bf20eImhVu+yoLx7whtZNFhreE7pDPpDyn25sgbg
H2TLmJIL68sC89sZrHmKjncX+bcD1MbnYt6Atox4BRAWV3vYM5nFXLKi+Nmca96sV71nVqbs2xY4
q9umrmMhDw48EMpBGFYYBbtcVNHMUOlBvemXIUqRPUMwSpb+shPp0NAF2DG24eyEWzHeQE6s6Ota
rqmFqtwCKPNb2dI+yOgPP3VyOR9vL2nTCg90Rn55fUL9fbkkBRxtxUyP4ncIKT7HcOQc5SjZe+Vu
fiMQ0KSOgpVmDTipmN8eKCUrvlMwP+Qys0upr3aC+Fddm+1eZ3XbmiBEA2LFfbL6TGj9MPxVWYpf
66PlIY3dPCyGUz1k1f1ccjxBydlIbJDmoFK8cvNW0wspBpbi21FjPMZ1kZyKuVF3XHzrI4F+E+7N
IO0VU3obO3bqwProOwhcnJE46h+CpW52XhDioFx0cGEbhMRXZ6gVsACvz0tXiIJ6slE/VZlOEiSH
ci7n7cNiGfmTGkyF4g45U2duIFvJvOPq1x8MOWZYEyAXBRhHeF9ZtlspThodEsMEkZwckga3mxz7
XbRUewT311spGOAZwOKNxLzXetBdmqbA6vWJueCG/r5id4an2PN9Eve8WbgJwetAXU19Akqc1VYC
+ZSpYzuzn4fZ6FpxV7lZPt9Hkf3bCm0Q8alUofW3slJF+TIbfbQwxhONHg989VB19l7t6OrBwAA4
cAuk2Ki3iKff5ceRKsl22myaGJXQtUc7KMx/9F6pjoVdxj+aZbEPbeQU37Oy25sBuHYLIgZz6kBN
yZd4H11aluWRIWbmXnx0FhrEV8KFtMyqj3CY3o0IEsGJu4oIBU8IL6RLU1nQWGPEKLzf2ozEMptr
2C798ew8t23tLXFvPYgfk3vdlCjf7w3BIOTI0klG+Yc/l7Z1tVzgfotNLjAl+DtmbsoL1a7++24r
gugCDDTYZICbq0hlyYk1wFRtQDmFvoMbIYz4tUsqfa/1sfHRhGAfzPACWIXc3OVqMidPojoPNb9o
I/nI9OtwaOY5P8Rge453LYnbUaDxQFqL6CFulktTUl/OoaxH8CRaUbC4szaEoYdI7l4RehUzfttB
Uwu9D3EW1jXatCH0loCpztqMEoISRfoxYopiJwiuwu9vK0LEhDIjKt9XFDLlskxRgpWmSPpfzHVZ
qZ8E4dAc5Fyd/0FmJNXO8Wwb+Y7hzeW9Mbw64CHXC5ggszpXsLl9ziiFfEFs506UxOvydPxYtF4s
6nzCb97UUcuO6evJKOpzYfGYK7rcOUWNNP+83yXeWlmtRbLqqmzzvD4ber+8j0rb+ZhAoXGfFhds
E3geGDFqKAC4CFArM+oYlEs3p/UZ0ugnsxs/F6zMM/p+cafqTkmi39a4GWlDk+ECmVlZs8MsWJIu
785MPOrTATxalaEOtMh7A7VbLkh2SyTEFlWM1dkFv9VpVpl2kJy2AKkKCd4I2n7lNH+K+noo3stB
FFZHrVD1+XT7w4k1vEk+xI4aQLgAFdB+Af60CsClPqQ6VbgerW7gSd4gAw15sKYceuWmCzTjrzTP
RhBet61uLBhnZGYCDBlt6LUuYGkq9WJwpZwzdOHd1DAD3yJDiF0yRdkLlDp5tCUdZYPbZjdOHBAs
OP3xIvjU143vZUIrdswWzKrSqLpd6cSPebSoL//CDBhD0V7ik65J252+QCk1jpqzEbRB7y4tOcnX
KJ7DPS6UzfUAIqWAD2U15YbLsw3xU6EPscnZHqzYnUKo8aRhmg93L0eI7YmCsJjp0sSveBNBmrlS
KcqkzVlTy6dJsvqToSyBf9vIKtvBDxnPFxGEU0C5fn2y095Sg3pu6/NkdOmjVbV/9XVNvTm080c7
U5fqYxAGRnTICrVM7j4DgPJ4oFPZYEaEe/pygaWjtijJLdU5qcb2paoyGNwlZZyh/LOsGURe2JZ3
dj1f1yvwmgLyQXa3fqcbZi5bIyI8Z70kEfFqivkvVc7oy7HKxvmsWygn0/vs/rq9zdfHnaMOJQZd
H4EZNVapXSN1MSMlanNWaFw3vjzNIEdznTQMwocsVqG3L/V55zxcn3YALTxxuH6EDO56rQyOKsjA
ctHNydQ8V07fK58KiAmy95IDv5XLlJgUn6pycZo/bi/3+oCIki1YR+G+VK5WBwQ8ijm1Q16ewy7I
HwMpz+lgVHdOSolvSa0WzBBtbF4fjlj/mwPCeGBjzuNYnvt6Sn0JVYSPY1fvteo2Pp0Yj+V6QL6O
Qv7q04Eztosky8qzDF/Yo5kXzj85c+8HnpVFDlgor+7OT1gW8AYUb4X42bpiausZuHxVLc9NOKZw
o/WxH8VhsxNdVnnr780jOSGwCJW19RuUwRRD71LoxEtzLr0yNHtXDYDsaWWwV0ba9AbGVQTCnCiz
jsuNHCgagzHs4Gj0D3Y/Fmctm+6cNPi9IFo1rzKsgDlX4ZILNVIAT5TnICEfCuNmQX5yGF/GJm4f
brv3pkvwfcSYO6W4damqTgyrZSSmPKvRiHRMHjTqw1BNEC8os2E9KUGl3ldF/704qtpCPYysYT3O
rIYleapjlOdJS60/DUi43VK24pfcsdIdx9j6WsRH/IKROi64VVKEyoM9m/KMY6jKcITpykS4driT
evt1QUwDMMJP9iUUEC7PbssMlTbpYXWGN7X/mmSN+TKETvsurOW96fMtTwcXz4HiqALh1C5NDVJn
1k2GqYgntxe2aX+cu8I4zH0R7dxoW3v31tTaB6N6qWn5lWdHS+ryQKXbTA4VieDOdbJlBwQIR4ob
lGLI6hsphbIokxKWZzPXpoc0Mky/0WF7ve3mWxsHWgKoET0VUcy83LiyBshc1wmKA0VVBU/MFBfI
vjLggLhlYYd72fimOYiAabTj5NaavjmRx84urAXHm/vqoIdOdErUOndnNNx3DvDW/pEj/p4+FL3F
y5UxuQGZR0tMZ9eWQ6nli9tUXX24e/9EV5RrUJR14Gq+tNKVnYOdmkPboT+NiknffYO8Vx3eU9FR
wh1rG7c9ECQSbCq0cOnYImi9uQ2TxAgLtXCIrYEln5Ic+s1Qnd05tN00Q2gy1cN0x92v4iANWaav
BYhMTD2uKzmxxMQExHDF2col+aOZPFeVV8lLd0CXe6/4sWmL9hT3CI0qSpmXyxt0tZIaG5e3l4is
Scr6pnooi4av1oaJ9rGRrHEn6F55CY8IHoakp7QLBF7h0mSVGZEe0MA5y3M8v8+oDHsZoh+f7vQS
EgXRzqGdSCEEO5dWpGASGksZVkoj9NSm05/Lci5OiVPPO2Hj6oRhSoyyM1cFxoTpiktT8VjKhY3a
/HmawtKl+N08VCK0d0kc3gddxy2oqnPZI1LEeeaOvDQlF4NaZEsbnus8M06BJDvPam9lT01nyvcm
m8IUt77o6dD2XW+gVslRac1GeA4TKzrMUv2tSOf44fZXunI/oeRBKgsUH3QrtbvL9WRFFlhxO1gn
1Viec0V5Fwej7SJd8mWQgjv7A8R0mkM0qHgrQ7ROJ+TSWADeo9BQ8TgnpPdHswuizLWDJDjU/LU7
Z4ZejVESEDn0b9zRpTFd6UKhLVOcEyNRD0W0OO6iFXtAydfi/EXBgxcmEHvaU9zAJJyry4Q55rFE
P7E622oXDG5W9G2FwF6c66fMsNvyXQd/yfQIwDc7NBW3m1uMcfRcR0pn7ODIr76leOwSsFSAxIBm
1oPaxiL0aGyb7Z0Lp/b6wJFP4P6MH3bSTO9biGNm907veWXLht+SjFEwma5ugkq2kFavu+wcd2bz
vbWU4In53zx9Z/eplR+Az8TKjsmr4AVZETU7UX50oItbT8M6XWcbTaVn54YJajePc8WzJ31vUPAq
okCfzAw6aC7wtiCdVp4atTjxFBjDeZzpxpCp9C6kHI1XLsYeJfHrbXLpQbzZ4ZXiFSaeResV2Rmn
IWzr7hz14fReV2Z0fOqoDbEoJ09ONtZH9CV7Vwvg6ajUonji3Wb9HEPDcuNAj+8cruDgUEuDQRui
K/CVVxO6DHMAIK3z5lwUXfMDHKHqNk6X7jjr9XfkDQ044zWNUAFAXR5PGZHvZXLC9twjhhkdJ1OT
EH+CzuDeZE88o3mbCUJb+u/rlHIJYitqo7Y725LSfchLI3uYtTb9kTWLerh9Gq6XRAsPfBXVQBZG
N/lySYwFINEnDcW5TCBLds1FMl5aVZ6+3DZz7ZtkruAJhM4DIiprbPac1RqJ3oKZztQ9Mhg46nte
uPECOfBtU1cRhdIAKxGEzOCLebhfrmhe7Jo5yHI51+FYu1E1hG6aaOmBZmXzDs2u+3AtYD4ow4sq
EoujrLTOhVq9BsTlaP05XZLEzapOgeES2h0u9z0I8dUmcryFm79GbQjBV+5X96Fsz8Y8nMs+nA8W
K33uc6V+LKvg7qKRQEPTP6YSD+84j93LTYzawoQML1HPfQ4jAfRuFVNYZr6TmIgffBFF6GsxCEUP
DfVoYCarh+diVk5VK5nKa7ALH1AIt07LnMY/Bx3pMaOo1CeEsZ290yWy0yurFOJoKgtapvXbRps0
R5qdST3Lgxb8D2dn1iO3kWzhX0SA+/LKWptqSS2p3Zb9QkhemNySO5nkr78f2w9XxSp0oQeDGcD2
WFGZjMyM5cQ5CKS27WHp/fQYNMX0yVj68YMnbUQ+3SL+G16PewWLqxNHgQdk3MpOTkdP37Z77arO
GLoI5getdfU9hP4KksHu3QkcVsg/4JUFB4XPbLYWRKZf5AanoJNK7ufR/dfpGnM/uca9mtx2PYRH
JIorDT5x5gqyvXSVmMH+IledHjGZo32eOOdRbaG4+fap3rrKqxUqi9AKrcxC2wdHEdaWQeovUaz7
9QpvfW7t6YsJvCHshfMnKOZ3BpmrQaJzirUEzbynm8OGJEM2e1DvR0XpqjDxhLuflfBC2ypeOim+
vb28G5u4Dl2Y5G8oeF1RDraNU7uIlqpoYLR/b7davOvTvrlzNa6f4lfPJ9yB3odGPAVaLuNtf1xb
I2rgd1OU5LL626kMe1+pZTypJi7OcdNZ34ssk8e+uhuy37KMgBaVpLXFgfdfOklvxU3peNkU2UbW
7FW3dHuz6bo9P2c++qVXPXUKPpu4aYPf3t7Z7aW5rpm4aEXyQ3ZBLfLScluoerGmaYzyXuoHoPja
DuEGPZTx8t77GU0t2mpIXvF+ka5uI0uVAkMxB9lHQ724z1AdMPndGOK59tS9Cb/XP+vyU1JyogC+
UvCvCeTmgg76QhfpaAyRstxMRw91KUWUaZ07/sbjWKR7YU9l9uxPbZKc59ESS9ipMvM/GWMgjF2g
gxKKCKoS7TAXukr2jo1G0TvjmHVDiOtX6D3J4NWIz2Tb02QqNUTMUYH7QDqw/jxmfnUMhuIeVOj6
O+NdcH8j+gt6G4OX39kZqzTrUMSN0tKtdgOltMepnARnqVa/ve1S14cVU0DSvVXAlet1U4vIE2FI
Js5xqbzuvgV+b/42F9k7ddpoFwFfRV4EdpZ1AGULWtDjsur8xO2icQjiXVq4xS5xkaB+ey1XueCr
GfrfJH1YoS57uW+mNGMAxsjHLLZV/dDRM/1XJVBo9n3WH/LanT8IFEGO9KP1Q9P74sER0/uU7Ul4
WSq2V6YgWmNM91/+hjJ2FpX5ehflmS4/OXGdfWzNXlHKKtUdAoEbbrIKqRDTsGKIzjbfLnXLrPar
OYiKcckjMwNK0zjacHL7d2NbmJHA9VeWCYo8bPDqRr8UAc2l7LsxLv1IL2ojTNouOyZJHd95p7bR
zGqF550bbm1Qc8ltrHg2wCDC+Eh4Q3JEp9kHkoTmO6Ta8bHrxvw3m4AnCsoyPdazm5/e9p/ri52S
KoNtay5Inr7t9CylHJG+i72oAQ/4cR7cx4aI+4HcZjkSLTTHZTSMzxZzDvu3DW/DfNYNHcmqHkvP
muHcjc+Ycd85zpL5ke0V30UDRzoctjnklsUcdol+L/64PvMcdujlucXW9v/26YTgp83JPr1IS3Mo
PJNhijoenMPbi3rVuru81qkO4DUrMx4lg21VkNp+A5BHMyPTQp0OtKFwxog4VR/2HihmLu5AiX86
16oMqI8bv/os/d5qH8qyrVJQkrw8tMx70/icl62XPoBQj3+fUroH4eyrQTt3bRV/XIoKLuiQKQkn
CQtwAUnIwEt3j+j62jdADRPLQMPOU0VOe+maVCRnsiDHiOj4MGUyx71uIdiliumzQcVlOkqtcwAY
NBolJ9+da+POjOm1j5Cj07zAP0EykeNe/oApXnrorhMzKgxkqkMkWHv/t0T68+++8rxlJ9iX4c4F
c+Uo2Fp1oZgEc1c05+Y+1QgMmGrts6hdCnXKA5EeO0AQ57cd5ZYVstsVU0mKe0XYONtx5dAByiO7
1kT8YMfNUO+gSpiLO+/DDUNMBDNbg/OznC0ClwGw3siXKY8Kv2Z6Tpf9oUla8fzu5azEP4Cg8JZ1
yv/yQ7Vp22tKpEUELoORWGdudlkKz+HbVq7ufmp+DCNRMuaPIRpZ1/rLhVy3qWOrKU6jaoKRyc1q
82NlQo9hmcU7pQyJQVZTFMZWfBeDSZumVlfkqJC7WRaBJlr2WqPiHSI03p2k6NbHeYW7gregsLil
cetkKyq6NGmEsYbUxCiqZpcrUd27/a6yL5bDC70ieKly8J0ud076YyGDUqbROLX+lz5f7EORNc5J
2XrycfK05kRr1HhndWDdwzUeoFDLeBIJy6VRKuCNyhB9iwQarz8Y45h/FP4oHoU3Zt8ay52eMhey
zbd95MaWvlaP+Ggr5GNbRNWdcbaN3M6i0tTKY9ykOqhebs/3W2H8jwFAEIBgkKzLpQWLT1HWTvPI
y1LrYCdwXcaGfQ9ce8Pf8XNiK/Dd9HG3T6QQIh/m0sujxpym7IREmL0crbwTya4MyrvwtVvmqO4x
hoqgDW/X5nh50IH4ljbVUdMmcTQpnny/M8QRsJG8c8levSyUeblkeYmBwJKcby7Zah7rrm/qJooD
a6r3AUCM4jMDEW65A7tsIlWbBrVJuLUM4ymxaggA3/6A12tFWATgGjWrNcrbNnjH2nQGnzmYyBqd
Zc9O/63zdO/EuNw749dHD0ts6Cv5JO3kzdWYJK2Ev7BvIshV4o+1ptmIsXveF2Jxa58rJzg73pK+
j7pxTaHg0uDdZrQSNohtiUyMIJmdtK9I3BZ1YuCx2zUKLODY5PLOgbuxkyCHYThmgpOOmb055XGu
x4ERu1XUGIiHU2Mxl2w3mVPXHYxej7U78eqN7aTjSqjMYBTnbuukIARQrwuIN1xLTEcj7udHADbz
k8fU45O7FMYTmk/39M6uYnQyUm6zVZmAQJ0G0OVxRzp3zGXcZZFHSvAJtjbr4I2qemDEzkhCWYsh
+7aUTZB8qgvN6U59WXp3tvn6XiOJRHOEme21kbn9CTMj79Y0+toDnGkp4uWeH/J43Oss3rDCk8dV
Hax69xTrLhfazCZNl7SNH5YmEU9M170wx5p9e/vs3TKydp7WWjiPrL4xkptL7zROET/ItCyOci76
nZVDzvq2lWu/tJiEACK6Ig5IbDbfLOdKEaYtk2g24LRYYK2MqpKpTuFo97iNrk1xaVI2WtN9EsYt
9D1gKkY61lRFJSNhaueiWwSRs6M5KXw8EzTcb6/s2htJYXB95KRgagcPc/mRtKIZZ7f1i6jOC3Nf
FpYVFfkCtD5R6mOKcNzR8IS3r7tkOkzJ9E5qbg4C2SpPBNPfXMhUUi7Nl8X67mrDEqGXVWj7yraA
jdhUO8YQ4Yn5HpnetbdgjmIN85HsLpCeS3MF8+1p71VLVBazfRZ14O+RHkkPb+/p9SdkBIg2EFBR
akIEsZdWemKGqZjFEiWxS7+ktbwuDPqSPlAMx9e96t9Nax4lLHaQmtdVcb9XKH5r3hwZetOdHHdE
5afBSzs0ml7eXtj19vHGoW9Gtg0uhk795cKCVE4Q6auRMrjVJNTBs4z5IBtE+Nt2rpe0vqV2QNjM
cwNP1MaOBKNHpjZGVjzqISKK1bmAn+DYD/o9ValbSyJFIzN9re9vmXiCDo2nBfxI5GlDedYDORwT
DdLbtxe0bsxFJr8WsqjaERCtlNHbd61WmrKYXjEiTwdMD3OYJRHpEihzw20+qfFIsK6/c/qYs7WC
oomVQXaQTG07hJ4Uhor92ohykBr7DLHsXdKm3m4I8ndqm7+aoqe7Ekiv+NDt9HFblou+lKkRWYo+
7jwW5VEgy33nXF1/q/U+JHR9XRNY7Eu3cMx6hgvY0qORSumhTQw4ver5npzaTStAEOHDXoO5bXFH
pAZUPYmvR14eD8e5cZbQ6tt7XEzXxZ11q1aOnRWnQd9xs5h5WeCAGZUeLV6bqCP+baf/qqI05Qep
zN46eVRk7Kdem8dm17YOHDmjBuXPgatHTJ8LfWjEuZb14J+T3AGXKZxYaFqol03nMLdZFv6LMcu8
POjQrvMvjBKtkqwTRKZOVwf3NAlubds6Nm0gxQWf8pZUJ1Nm2xIazpTcM/ViMmf/YcXn3ztJ11cD
E0RU3wBi8WhQvb30gYQgtejnYY68WJNHXQZr2yj3d1bSvJPkFadeh5UIXABBU5LeZn98ljhFjJOL
1a7AktcTw2ewToVW03ZPb98PNzaPOjS+trZxwPNuLla7NlOv7LI50gkCd/PcmKE3+sn+bSs39g60
APVE9FqZ39uen7SYE7heZhX1Vduc5xbCkrQuxa6a+3sCDtemYAlg/+guEjldUWs7thYMVRY3EVeD
+akodOPPLFDWB2ZttDs4nFumKDUTv8CgcyNgmlMVeMpqo46w/YwaS7XrRwdW6tq/Awi9Thege2H6
EVu0ewghLn0P6QthZkPbRKYJtCrMk1JzQ60dtSYEhViVx1EZojoCOc6Cd7+Iq+InuRGNRLDlW07I
qq98Z+DIR001Gw/gE/tDpxnesUxpB73tJddvFRqj4I3WSgSjetuZwAQxNlvUbhu1UivPnVcE596Q
clcO5bgbB929k75f+z59Jt57oj+qsjQJL3eVSq8zDZVdRmIKygew3/Yh0cbntxd17SQY4ZvRW6RV
yit8aWTKy9Ju5FJGctbFH0EyefuZSZUH6gnT4f2mSEjW1j30k1cAW/DPqU5uVUY0rYadKBonLNo4
2ctKiP/BFBhvph3JYqn4bVaVrzxyUzyV0eA6/1hLa56ZKkv2Sd3bdxKga6cgGAPkTSub3vkV+VYw
m1WBHnETTXRCf5aeLasICY9hPupGlwk6FFQK71xXt2zi8CuvCYgLEL6X3wzgm11naCpEySKGZ5jW
un1WWukxyer0T9SYgzv2bvjImhng9vQHIKHZlGkTp9L1RZN1pAK70MLSrL0ltBu9ycm89Prft93k
xupM2AQhQl0zcWCal6sb1US3nOZARJYPy7VtFmHjGy+x0h7Uourje6yh78GFD3yLrHJlXaX9cmkt
U6iwJZMBYVVVHTV6zGEg3L+rfnzsKnmPOPTyRL8ao8EScE2uDX9wR5fGHEuu0myDOIt48EN7Styv
/qCCOxXh17re/wfVqxlqwdyJkDvQWGUfL81opkDqtmq1k61ZdjmFY6DS/POsU7J5WkwGBMIha8dV
FXTJmhBxef1r1jKLHOZwazjhMvWyOFXCZTZC70Eu/RgK6RkPVCn9+Ovb23/pWvxULlLQm+g1gf1d
hSAvf6oxJfhVkpRnrpvfa5l1+0SWf0jARHcu76utZ+Opy69ju0SXhMGXhuJq1No+r+VZIda896rO
PQS9Vd05KZe+uy4HKzxHjIkRGVGuu7TSzqglVM4iz9ZktmqnWXXVh8tIaR5dy2UsooUfeS/HuN5D
2soMj6+YW4q929m+wa0LBlBS/zTDtpvu3GDSrT3FQrUcU7tP2jsn5jXOv3CvAC7rlVoUYm7Qc1so
W6CMQEh38U62XS4f01IlURsb5b/Qenj+wS61FL7OfgwYCKmk8M5BkFbTztI00R2txr47lH1ZqVk3
nSQBTiRmzlfeSmfTdinjlMYLrIWnOY1/9PNyMqUWOUnyR6JyZDHc363Geyyt9s7Nv8GE/GeXO4Mr
GFpKAFsbu35nyaBKkoB9qA0jNBJphX4a+7uh041zOYjggxF06YeiMtUXY9DM77FdOs9vH6D1Nrz8
GPQbqdhAlUgFnOD/0uNENdo2SJTgBDl1qh/NxoReCBiD5ZzLgqpK6Iuqe8pFOb0vPPlv+TAnrTii
dWB7q8ZL+73xzHkOTrnR1GXo1N6chvFCJ/7tFV6fXHrFXJYruwbP0PY9EJVbEVz2wcnpW+9nki/D
F93qyjtN8FtW4CGjwAhifWWrudxHOMJSo8O3TtCSeY8gLBnbKtL3EST8t2dglTg6xioHsB38AeJS
+GbiBqelGdA4nWRuTPvKUNO9pPP6TiDKAoUB7C2g1rEVVVFOUla1SuJTMWjpziRz/xB4Q7PPiuZe
pfLWzq19b2CtTO0DI7jcOTvItSEt8viUe2363S27/OTklXnn1rlp5T+UImkCtA+XVmTXxqDJRHyC
UXU+pFamnwctu8fwc31/s22/WNmcprpVDbqpMj5NXio/y8WpolrY0LZCZf6RUMU7vO3bt07vWhUi
7liBf9sZLeAggeqZGz1RZB8e3MX/kTej2lWyoxs+R7CtvI/Y5NUDeZ9oO/LgAsrb8qlYPBGVZpTx
KRFzd/L1NtsLFSx3EsIb7vfKk4WXM6EBSv7yaxVNTICX1fFJi7vkxP0XnCHn0g94x73RqJum1kiR
3Iw62zbUn/qJsMEaoIXJnd9mqfTT4mUtMY8szm9/rBsuSDOAJjscByaCSBsXtLWcTgGVwxMw7jYc
TM066PbgvN/RCXzX8BCULPfrJiJirNydk0xqp6AYGncXu0n8iFC2cY8y68a+AYrAAaixQSu4PVA8
8ROjtyI5O7ldftaycvqQaXWAgkMn/3x7426cKjA4a3Zkr5ywW1gz/JULG9qL8yBN/UMfz/6D1LTu
q1+4/Z+O17Z3+rKvx2bzKK4x8Ov64O7ZOnnLO0nCkoszUxOqDqfG8sXebIVdh8rV2r+IZmP/WE2O
kL9Zee+14QyRZ/v34A2tPICF1pssrOOuhHPbsqanASm4BmCUkTuhbNEY3UnP65Nw8evR/jm6Q/wj
BpnTH3hs1XIak7mv911mwlgEBYfr/4TYhJHLLjd08SmeTC4Yo+6G/pT0hfZXUDImzMOGgO3R6HoR
HNBi0JudnWSD/dPpRhum6mmCtdfqFb9gsqZu2CVTkn2XlBaZWwjQjj/5Gqrud+6nGy5Pc4/MlUbA
Sh6x/vNfsEDtUqM6QA/4HEyi+oqWcHYEm/Q/vIpraA78k94GQfPmYA2jV8HjMVO1rYRzmJMOVaUl
0cO3vfDmWn6xsrnbSy9xLTkY4hwb2Q97GNS+zur3cZS8Xq8gPBlNoFZJ7XpLBFbOXisSuNrOQz5O
VKSXOnRVaRwEau131nPjAK+DhZRFV6Z/4DibbyON2S4L+LEp8yKx4ZBjjAzpn1Bjfl/rdV0V9Brr
ECz/Q9Nkm1BKkMJF6prpORNJevByrT/EKlBHa1H3VPSuVwUZMbphYA+A/ZBpXK6qYP4RxZAgPYNT
t3aq8ZxDkHjOl/4+WcS1Q2Bqpakm7lvLMBtTWYxSDupdGSx3QxHyQjehMQTBnSN0c0FMMVGJXck8
toFl02ejtFLEEWKZJrhcMOzMOf1dn/LhzstxbWmtZdCLp3FML3776NLNzi1ygOrceJOR7ehGzP1O
SGMa4ScM9HsZ9dYc34eRSBtoAeAeAsDNeZoSyDXcIohPpT8vfeibhZmf06RIANHqK+fp28d3Gyqt
5lZGgxVADfP7NttyarPR0cjRTg20t7uuTOsPxmgV+65Kh1PrQ2LZ6YV+J47ZvlyvRjnMr/sKlc3m
jGnllFF1trRTNxvim+aN3WF2WvuhtubxI1Fuv397kavL/fpwYQ/1k1Vchh7bOip56f2xyOclWXzt
lBhpxXHu/pGm8VJ07dPkF9/K2KiPZTY92Mxhv234xsdc4eEcOOCLJNObqANCtdhO0Bo/ow9YBPR0
kvLr7DZld5iYP7x3Fd/YVqyRrIJJo12+rWw3AzRiRm8lZ5RKstPkSyL6tAM6kuTqOI3BrO7clduj
vu7rOmQAbwWp6lVN0fWE0FqJwaTxVRj4LTBgpM/vfL3bViiT4qMrrHlzofh+I0tKpMnZngEPgnNq
9yA/nTuVrBubx6YRf1ItW9lb14Pyy5tsWOR1jkSewGUixA8zW7YfACklj8J1ShQBEeV7/+6BnyAe
pblDqWkbkuozIOrG7rCIKO1nkM5DlKeG9/xuF+Qq4azx1jDMs72OizRQ/kwF+6wVeQXFeeJ8mjXT
PJlDnhzeNnXjLgHgRSLOXUnJ/lXQ5pct1Fpj8pFw5D0DHflViNo/11yQB0u0cRHOjEycBsBTd8hZ
rg83deZXEWTQRDRANocbKcjArPQlO8++Xo2ntB/N8YOdOEZ6BMfXddHkDsVffZyCMsqNdvD2qi/c
e12sayfFZVYaUoJ+3Gc7Ijqlmmv0oszPvZNW3ybhz9+Goa+/vr3D1/fJ677CVIEmM7Oom4uz0ZrY
SQ20joDeDB/klC27uJLmpzSW3jvTMuaGiIAgDF8nlXn11gX/8jE7Meh9xYjrWUn1d1XpDexIXXnn
9bmxa4BTVkVCAiAO98aI7vSZ1gJAPvvtIp80TzPD2pX3tD2vj7bBkCJdaG5iiuJbADkFFkhN5zE7
l7WTPulF4r2gGQn4kVk6mptmstxxyVsGKZ7SZKSjSXFtk6fbrZsra5oR2/Gc7NEsEiNqRGZH9OX6
o/Tm5uFtt7ixjVyPdLzIbtcpoY1bJDMg7ETri7NTy/ZoToN4MFNj+vE/WKH5AbkUQwVAVS49ItOV
YZWAr861P9a7FEFwEepTm3+/Y+aqEo7r0Rdbac3A3qO8uTnRg6ksu7EopuRKyvbT4hRjfAy0tB6f
a4ZA/tEom2kf+qbKHhSMe8GZAWa5PGSL1giy7T6xDhpMRsvj1Nle86UcZrNoQ0LWip/tuq17EIxR
BqfVTH1ALXgqCLzH4K8RPx93pqzhbgiGxm9OZte29k4fl1Tsqzxp5Hc97k17n7jx4n6LnYl3D+BY
4+37pfDmh8Qyx/bRWIRqwnhYhPhq25mb/0wkc4VhMtgG0uJjqZndB9NaPPGSanHl/Z6Voz+fss7X
+m+OA0vi3mn0eghBNPT6n7GZzPOhNae5g387hTyp8O1S7fJM1l/GwEinXWZqg1Xv1DyRmGdxZXuC
hpMazNB06sSYQ1G0U3qWldf4/2RJbY17JYzWeAxUsji7rnZHuZ9KS3TrGN2sn/KiKvUvAurtdi8D
2r4fhNQDJKS5Y739KKu22weaU1rPuRtUQeji3/aOTlAiwqkH9DGEXTaUySdqqZb+6OhLMe5qBmzy
3ZRP8mcA1erwOR9r3wwnBePVrpdt/Y/yaPRExqLN5ZfW94f5QBOR3rZW03jeBxBpq7B0GS7eq1wt
3qH3s5Q71447+bHRSm84apqrmWfyqKn8Nif0jR7iNnZhv1lyZ9pPc7nU3xTcweZjI8wCIFSX58Yf
sFp7E+zHaR7Pn7DS0mhutaD9S6Pn6P6wqjIm9BgTKQ9JbqYyZECkKg5zN2hChIHisk7C0TOG6ZPv
0OI71Ey0AEIuAiQdZMtjK0KjcdzsyehnS59Cy+0rGXbz3PVhUSwWVGmd0Xkfs7ktvMPQJLW5p9yS
T0+FUyXBP+aiJcGXpqmN+ktgjWMRrqqxuRsupdaV59zVbO+vTriM7Ssf/NjfreZU1hzGpVAI2deW
oVXfeq8P+AB+3U8qqvrB6qIi62fjsZXM5J8KLUiTQ1wPWSweciJX8+VV4/fvSVmZ98llstECAmaY
w2/KpD59bLWsiI+iUMb0ffbbrH8ochCvnDV9UNnBBgUJp29iKbFbqgbanrBPBIcpRHuxoplmtpX6
lzLaZO4b4qTuW6XFvnWkVyDFF22tjB/LLqEAJJLWy3ZJMFmkeTAMZcdK9eML9FBtdeiDQbg7fGZs
Q/D83ErxUvNVxq7q8mPeDJb8M1YUr8LaVp72YGpF/2Vx5eDloV0sfjyFpt+NwecFkUf/qxzQPn3S
m8k0sjCQk57CCbj4LsVPdM0J2lE7dz7pI+3fM5Jdk/lSOjAG781qDILQHor1T+rhv9obaSb6SEk9
ZfrV7h097L2580+jlXoBlCZ2LL/VhJtm2HVW+mddDb21kql3vXUEFCR+UjkALLwYXR6fF2MZ6sNY
J2r6rjm9yA6+XthOtlvagcHsUoxTeTAGs/NOAVlwDaOJ3WefbbPRECun3Zg0+5GZwyy0YJmbfk4A
f9SDWTIrtrM92UIaCVVba+zTNK2MwwTbszymDpOcL8yAG8UPf9aRbR8XESA50LB7/xgl6j9jqEp/
Sk8y7Y3daHUPjjnZYeY3s3+woP14sjKijJ2EezPZV647BvssF0m3m/Opa75kDHZ9oA445QczF8MI
UtrN0sd4RuYtXDRIivfZGAz9F3+ZNIp0jPxqH3stTv5cC7kiDd12apcdD2Pc/ZtpWfw8GG2qokUO
cTHseF9GWey9tBT2juLm6KO0Tce8RylyVsT44TCmfZmH3GWZ/tFIC3t+MOwi6T65s5nqv7VxDb0B
x4iR7b0rc02T/H8zOOFDw85194mdNZcH1Lms6hushM70UzWD2+/liLCgCvtONEPoj66EmTMoXWsn
h36Sadi5i+UVu7axwNhbVdplj9kSqxpEZd2u17cpXS3bibrIn5CUhbTKa2Txs5ryMclDmbR9u0+9
vs4eFqfmt8GyXI8ZPAuNa3xoYk0MD4tduOxi3bVSz3DbuPdDTwOBGOmLWRlRkJfVc9C12RgJY+5k
iB6CiMpG6do5Y1edY41OlxtOGWb2ubSM711g58NO1UVLM9qGtW2/DFj8mPPoap/SBI9QYaOrQPvo
261jRk3Tj8lJepnv/czyOFs+MWQzdrxYjdl2Z5XNfm2FaiTY/RK7Qdx+7oPY/BpUOcUjudj97/5o
G3/FMoYgSvIyxTu/UNNjlwzld2II8VSP6PvC2kkP7qyluvsdFMz40kip1I4q/WI/CshxHYYhjTEN
U6XGfzPI7/+JwUFnZzsbmhzpopE9BCfd6RQIYDKz+k+5h1rOS2uMmXdSOghdqEIWBJb20Fm4Htvk
xsPXwpmt9IPfGykDSg3vcfl5khAAf9S7eMz/LsaOnkRYdVZbvhiQjJRh6razVwHmk645hpy4pTzV
Lm/cV6ELvw/zPl7s0yALx1yemvUvXooqy90m1Ioa4i/8lmD9GMh2QKHeH5K/pBs7wOVGR7Rh1mW9
9lFrrP7J6KjSR5qXNskaDjl5mDWJORBZSKnvrWVwfmqqT6Faz9LM+Yuh3jLfjUEh6q9a7CC04Lii
qT8OsUg7c++kmfuvMWXGM+dJi1/k2JbpAa63NPs3JwFTO5kFsBO+HQveyHeYZkYfZq3aAPBc//mv
SUg26DyIcGCavIr72tHcHZ2keF8Xlrt/29SNGPrC1CaGNqzUmCkAynPJ5n1UopB/6v50r/J/nSKT
gTMDuLYIYVfbwv/B5Ge1msfynMId9lA6Aw0RY3G+zr5sXlK31/dQJ9hf3rs0eq8k5ozo00++Ykyt
B70dvUzKc2uoTOw7c4jXkE9/3zQdXVVSRp2e61pP9Nep2cuv1YypbpaVLc6qtIs/xwLWibDWla/v
kezQ/odUmGEXhnRXMjKmUS6NmQzuWMscizN6PkCvUmTjniti6nlXA796H6MVSwO+wBAkq2Mki/9s
ch+51IS9Rl2dlcdVmGh+8ZNTaYXQVi7f3v5aV8kj3kHtLgB2sqb5WxfJa5t+TZX05yHmlbQ1Pd+l
wfTSWml3sq0mu1O0uTpi66QcTRXq/2BI+e/lPrp1ilxmYGKO2aydUEt3ts3JDQtnuMdEeWWKkhBu
QXmNWiHzSpu8Tp+7LOGfAjHIZ+9AduI+B1PBRDxTdP+8vYk3TBEegtKz1qFHa5vyBw2fa1gw1Qd4
RD74aQhRWHqqsneK0uIayHFSM0TzDJgvbfnNqjRVjYNoeuNs2DA7KYQR96DcZTg6aXB8e1Wrl13U
sTHFmBdleh9cMcYuv5VhKA9q58I8D8yJtw+VZpk/pN55dWgmSfZiCTP+IhIWeiiWKn2fyu9/C2Ws
CFwzRVjQB5vjXRpJn1oC6wnZ75EU3ONJcu9pgVzdw6yRcTlKlti4HlclB6lR67PMs17QDNDbatjr
ud/euRK3h4x6KJUSZ+XJXuslW2kFrsS6cRfDP48MOD9UVrM8FPbwz1AU3tEe5L2t27ojc2VrmwVn
xBisMZvro3cy11OyjM/AYKpjtfjzXrfa9iQCcW+Wbbt/mAKi+tpahv0HhsFLH0nVAF5opvRKbODs
ChCp8LC099hVrvcPxAGfiDov9wY4kUsrQVtlgaZc/6yE+0cvjMcO4quQ1PHL5C7JndL81ZIYjlpv
Xi4qbkX+4tJYKkddxeZinUEW1NO+n1ti0Cotsh9vH6+rr8QQoMtIL9v3Sgu8WZRgLUHsGtlDO7cJ
YRGCYLsV8/AsRuHcueWvbVGK5G7iQAPzu+IrcPyhRFIeVt5ZBFbU8XB9SqdG+zABnL6zfdsCOaXi
FQrMfUuthWLkprORm/OUy0ArHpqekbnDmKem+zNtYioaixl7T2095fpnc4zz7HEUVfFV7+txPL93
b9dZRNoD63XJhM7GLZcVX5YYS/lgdbU4pK4YXowedEyYOeIeQ/y1vzBtzrQbH5PeIpn2pb+QogE0
F4l8qJcxOarOdfaeSt07l/ErUfWvtzH7SgAHBhh+mhVktjET8xNcszTLh2oiUWXegpt5P5f6mO0o
tPjPfSCN+IGSRdqE1dSq+dEfE2f5HBdzZlN5SBYdxlHf/c2YRJ/wXayZMqJe9+k+NuOMsam285uX
WMsmBM/KJA/yfSC8Qj1Lr0YN0oEVoTrXSu/V82IPzfTMCJIzPgYLZA0Hu628P97+hv9VXi+XTEtg
7erTioN2c/sEmH1BIhL4CfpdktDnSO436dkDSs7pWoqaG3/83bHrYXnumkXZ3xXsy0Ya8ndS6xNo
h9zZu05sxZ/SAnjMxxjhDbVzYsW3snWxGE+lyIr8PFAmoo4VoFR0qDLmg8IJ5Kf8aywA9uwYANC7
z2nLv/tQCRq3B8PLmnQ3mo2I9xSYhPbcm7Vf7mQ9V/lhji1tPFRE/5kbBoU+/TvQOYF9sjBL0uy8
8Z3zODEggfiNZUwn9rLLPi6qkOljVTcWSnBOQGyElrMldvUMIu6Qy/z/KDuv3riVtFv/IgLM4Zbs
ICpLtmV73xCOTMUcqoq//jw95+aTWnBDAwww2MDsEqsrvLXeFfr8Psj70N17SybHuBSmo288gV+L
SMKSTv1DMAVh81BMjeM/stGG5nbLx6xJLKlz9AAhL/+bomkH41l7Uelec6YG3Y1bVSRqbI6jf/B6
7819sQaturcQEoUpPADIV7E1FtSinpHV4996U8AYQKJutC/bIBuTrK5rBLFL61a7jWeZtc9b6dRg
wGHwlz3KV8tsNJfUJCBnOWyNFlGytln2sxCiaXng+mUV4+zmiVhqX6+HcrFleJwy2/rBldA2LPay
Ha9MMuT6HfsdRdowidl8lp32Pxty1eIRUy/P2JdZ3f3o+9D8W852/qwrc9Tx4pkFyLQRDea1Vys5
xc4yl19KsNRoh+58eK6CTT2OnbGEx9xTxu2sZw/LrqGYi7gsKe9ie9VDnwRNW+WJ8JDKJY29iui2
Jp7hl9mAcO9pUAjrKyiNq2/zPsp+1rbAO9/q3HJOItyxtiL262ALk3r1ps+t3y8ylhJP3sQcm2jY
WRYWknmMeKfEp7TPov7o413Zfy7MSLc3gZ9J1E+5btajHOoIjDxznf/k6G7ip5+TNHoFLNcbV55L
2vTzGnHxE5No2kY8DUH0OPrb6mzJahmF9cXvLPtz02i3OghLgaPHHWVD9l/YD2H1BzS2+VKVRbUc
za6W3oPOaaXuTLeHtdFuFT8JCt8ueG6JM8Fhx/CKLllLZW28jMxuixfibGm/2lgS3LVFWy/3XWWY
/zWogYsrm7zIak2EkwfLY6TGoP8lo7Z6cWu/zh9W1Q6fZKgt61MrocbR6K81MFWlNj8Nx6FvQXwC
KV68qNak6UxYqlxnYLh/FS3pNdb2IlWCxs4x48g0THXbuVMz3NbBWn52jM0sIX6w8mOn0pn/Wckm
mv+WZFDh1Yo9aBGP5Le+SLfs5/t8Xi3/4JuLSc75UPvedTfAx76Fetu6T1WXjXeO23vV0fFH4s26
rJjKnTUVrP52G8DuHDoQ22OfNbr+THOA3YhtlbBillcRUCnxJLvz8rB/8PKNxoiXzeuYFE5mRbFl
TqLZC6MerKtM6m7bAWV3qcyXodnbGUjuPjCFhV2m2zZOPDsmbrPg7yD8RVCGv0zD2+obQL3CO2iK
zyIhC9R+kroQ3m4rmlkkYiP/NgY8ngGjZI5/viNPPEogm/CBeBC6H36g/ZWsOAzr4FU53ZqU9kRv
yV2MaY29uQFj6nN/dHYhpHgjCYKwrlJJfk54kiA5VTz4/nwVhFkpkrIw7DZe6tLrj3NgV0Uy0jL5
bcvREvGIEQItc9C6KvGqfPtUUtsVe8cZzYfcohG4d6xyuMeKiNld63lMVW0Mv/wJru3edUr30ezz
ro5LpPoi0crcfg1bQaPe2/oQJST2lPtijkKgJwqD2NCq1/ug6vt9l23b13zJhX3jaCxCjwF495/a
GJsxyddu9TiLnczfGYUKvip4/kOiuZasWJDhecczqPm+9HYgD+hnVyBce3iyaKX9Hst1+zm3a/HN
nukNJGNUDE4yBbPPzFm1aHbS5noApAkAV0vT+1WPZf69qkMZJfNMRnRSz/YqY2Orh3FH6zosbiT3
+R8OT6fHntmTVty5yHIxgVrcZVeuZv/VW7YwOtTTtqGXaYuvYWBk5AIryTujWsIK9usqShlPUUN7
unCHJ3dooh/SGTs7UV7f3Ex0GzdUMMVwXUb2Yu2UmAeROOQyTrEVZbLcR9Vo/7QE11YCSMB8FpGB
zWJdYWsSeziuKAi7EE2Oku5AxoMxcOTeHsswSihRNhgutr/2O8I5l5tMV+GvRm4rMFVZrTGzirpL
93P3W5Rm46a1by11MvsdbN2OJ8YD/uyBu3eENKekLIPwd2D39hfsQU0jzlnCNOFssK5la6YRTtu6
cgAPpQHfNso8b0eGyjrFM2neyJw5vP/LFog6QM5m/Seapf09k56u9mKal6/rOtKAXfsg+iJyHXwK
2kUUB8yvxG22LZABQ1wsx0RSFKjrguDIMTZgMX2fcKDmf8puLHbb5BT5bsgtdSeUP4sdQQr6yugi
ZqZuA+7fMBj5G1t3bMvdkmNHlQBhTRb3WafCmBViPg2u3/+ecu5u2EGV3SRZy+WzH0JDP/HLya/z
1HpGbFVj/8nehnqIxwAMNx7H3LmrchWofURuTLszIW0tcQd3XB+aSOZfO8fN17iSxeleNQNaujRd
Bg6GterFHiZpcT/KOVecGmPxbLrVXBx5N3ipzeXuJFYZIAKeJG4wB79Z2k+iH4Mm4VKmc0AcT+HG
IC4cNKoCL3tGMt9gA+dlYidwzPw0BHQUY4pPRyRKau+5nAzZ7gIpp/CwGW4XxPRWnG/Gxg7h05e+
TMLJ7F6E9ud6HxqZ9bvTXTgmhLCtND+yDVGOtdDBvRkn3fwweOl4bBaLzBWdhaW518HkMMOG0j+c
xrSyuPC7LjtlXNTmkTZm28ZK2fT0alJd61gUmmt56N1mid3O3+rEGtDR0mXQdTxKHI2SbAXBTQTw
9vOsSVHaSejqd4TILDXAtjeEMZGVZr2btiEsk34JcL7aFuZsj79gNSaRW1pNooxZ/3XdzvtCBKPx
raF9/Ni6EY5kLctwjsfI37q47VaSE9e1Hv4A6y5/TPCziDN7cl567FbENQGRpn0s1rW/daYN+jr6
QW7NbXRpI/mZj4+86NvmE4VX/6Wp2+m7l9nI3hxLrE9Z1g7tATQr+CQGaX3FraQM4lUCE8YIayhz
q0YbnwLoBs9rq07eP2PdW3tLmUUV24WjjD34qXO7lW4w7Rpvk1XcrVs708/amKRxHGheZGQAq1M/
dLiuqY+Xh9JqozwGn6qfK3PGD9NTjW1dbbhCNbtVGmpge3D3Jc7q279tzRG468dNfvcjjB5wnIo6
znRqqnje7LJLCFjz1tiarME+8kKRRpH4ytPNVeWEc3lcjJbdCAewXK761avlr8XtQ31HAe4au8op
VutzplUQHvnaMbsahnrZDsySaI6qyX1+0MDjInAXd8y+Q+8o9AOFQ9V9dT1jNPYtoTcjXjRjpW57
+HLT0+ht/rDzzZVX2mC7wu1iN584vGOsJOZw35l22STFiGXhV2zTBprp3Ce//CzashfiySQtmxZX
kP1smhK9z1qPMyJJrpE7aH3usMvtMQhfsoLn6MHp7bnd47E11NdL7vPmlXkWbgc/q+3w1qXBN//w
5nAy9mZY29Ghm+Tk/0JQtzAFlqEhK+G9IvYtgxBsiVziu9eGmbqP8tzY0k1raadW4OmvI+tn/OIG
Gza3cY3Uqb8jxGXz72GFuJ+BoWxjzyRV2EPlKmuXBEeJKkqXbI2mG38aeOlIfs0lHaXV1jfSsEQY
T8hawtvRi1o7wQHT8w9lTYuX67qj3ET9kVeJWS29uqKICCQAJQb0O4unlfzp27iWvbj2rCFP8LAN
bwMK0C9Dh07l1OVsuSw7i9dH5XYEqbZGEQzfcmr3/PNiEJI7JQbPly5pum7qXjxU1FZCg2XgjsuJ
cFlj15wXue/VanQ/dLMgSbVq3Uc3Lq9VBzOQ1RDHXtuFoivntsZ9ZQuyblmKrs2SL0Izj/b45yuR
thyX672lGko/xxhkeFMSWB1tu7CBBP5FOqrWu8EqcbOxM6/zbuDTlOOBjD1vu0JO5LXHFoyq/d0Q
4VA8LcIiGD331sxKkLq4zaGFtI4zpeQJ+0m4PWYv9awD/x4z92DZYfTmyBOTYdN/+kHB9ItVq8Mm
VlPrFnuMGcLwul1VNey73Byfx8nonCPdyJ6XTFhPwrzuC6iI90DPFn/o1o7RwXB0VcjYXJuov/bb
Lrrku/cOlMWJCRUfwIUAz7dNushB1NesqknLpV32bZ5lCRv3C0DolP4bgHhvpABhwSmxEWz4LcnS
KUNzAY9sUml1xZ0VbN+3oATwGPXXjw90cmaAMw6njt7zawSpdMPOMjmiU9qnMsmI/di34Bn47wWX
dN9vO4KAgFin45KDxhqnM/9N+0Cpmiq5JYEyaiPvDrlJlNRieol6LOg5UZw9JI+///66c3wMPjrT
eErLo19xxrqkoOp4qDZpluFLsjj5wsmxOh/+sXgr0Xek6KVfcBYYVBOkhsVQ0GLHKMoy0XIWWK7A
7No5WBNcwDjPZ/EE5KPuO4E/WE68gW5zD61J3vIaO2GZ4Q5PepwgRmuZrnKyB3n2jfg4HZsi0pd8
bt+ZTJoJ+BKcInVYk2/AaXfkw2q1dGnAeVbFJyt0Ec9DaH/MXg0NyqnTyR6LgDTZaWeSdMv1NxOG
TKozrWM3g8YRZtEpcD67ZHx2hu6Dm6IY444GqD1Zk71e/p6GwIods0616uy/SjU+bjyd/20JCXwq
8379aDfmZBLCkY1gFz0cK/P1eOtCRoG5bHW6FYP92WanvcA56H+GBt6kBqFMF6Db898MloAZAt/S
VMCl+M1q6Ul6ccjzFKmcDCfx+yD81Ldt++F2AqNQxaJZoFVH9f76q/w26zaoNGT9wRml0tTCDWNn
7gsojJHRVvFHdzWtd4yWYTEhOEGq9Ho4NagI+pwoiX3FgHhfRMv4X9iEzUd9MWhJn/wzT8HNpAWg
ens9jtuD8kJnqdKZpkKSFxP3mU3LsRnrS7nDZ+vw1JA5GcaeznuOyTdnY59l82zNskqNpht2tRst
ny1rmHarXzovWRReIvGf3y8n3R/uRrg+cGqFbz5t9rU7b/lSpf5IQSE2Kds481vzdm5a4wKYfrYG
2VtIP1Hq4PZxkra8nsbcGbG+wIk0XdxS7jGCNHaB21wKwXlvFFKBfK6yk+nq2wBRUs18/AUpEFe7
MX71Wa2/4VSzfMwn+n9nE/aZiFlpT3NAnbmlq7a0ZeeZKeZQflzN0ZAuQrks9Lbe4gpQP49lmW9/
PrjkTyJrKAu8I0+Wmt6bcyqqecf55TSmeo7GAxqDIOl7UV44nc7n8HRNMoOw0qHPvJ1DfkNnEfDh
OJ1Ef5wUwNdk1JfIEe+MQvnEBHKyww16e4O1Je/OOmyn1HWNhUjyOUggFEy7f8/Y2T3pna4OhoFz
CWz99qRtxFAD7Q1Tao4qSKpR7EdZ3+R5fRNCrk3E6F66mc/28El2dGqp4suMNuZtDIaPqVYfKkpB
o1r0czMO8zHK1XjogsxJ57qTF8qO83kkCeZkAnha9py/b84MRG6ztZnWmlZTlCeB4cC1W8Ql087z
eeSQOLnWQUyzTlXv693L5Dl4LgRziigu/xuUDp1MnFtyQmRX/OmvaJVET1bbuZdCek//4lcduFN9
czouKKxwF3gbI7FO2dKthJik7tbpv6az9vu5aLcbU1vNlaYhmidDXXkvFs+A47/XzvnMnobGApMV
j8zpbXDv3DVVtU2lTM2IspHcXp3aFajnv0c5O4NPH4iJN1aO3GV0y17PbFEXoz03q0zL0aKl6LjR
rTPQBcM599KN+d5QeNOgb4IDhRHm6YP/D7vQCpte03OXqd07bmwqNe51iGHtmIWXmsXROz8b1QAL
kgvmFFX0eiiMOzrq/ArCtSWq72gJ8572lG+oBJ8pvz1mw5Y9WMHi/VgLtYrEzOfugn/Z+Uak9Q8j
CgIR0wtN5PWfMI9mXUnyy1NZoAk42Gst8x/CBI8LGm/WD5LOzHBB//rekgn//1GDShuV1+sxnbm0
5wWkPw1dcA9zQexoLG3w4S0PEYW4AOTE+B+eFVoaSCNbBKMYsOP3XTfSkxTzp3+vyzP7N4puWI28
ZE43gYvE7/W3BPT3Wnwr1rQICoTZxAdximWelts9KJS7xI0zW4/Ys2iLg9UUWax9H687QczddLAA
uMdjJkbkCUXXS5Ij1VjUe7jSVnXJqIO/5O0ZEXELs7S5jzkoXv+lm1ESQnuaDxayfC4sf/ojurW8
MOvvLGl2KYcBbEWKprcPn22i/VZ0g8TQyWv9B5Z07ie1qZpy52TCL68Gd9O/pI0vxCH0RnKKOy/M
LkEC76ww2GCgDzgWcmK89ecl0FEFM60U3rJteKh9c7gRvbyU73d+3OMA7P/P7xxztvCtIi2vohKP
+FKl1BvNxA9rllaiRmFHcTHg5nFXZIZR3dGNri9FwL/3gWxbGEJk5EGCPv0M/+eQqjOYTzqrVRpE
43wDuvgUVc348X1KdUOhTfwRlgpvT8LWsXNCWvg+MenhEBZWsx8Ik7qwLs/PW3wuuZw5Ak8vrzPC
jKILnncapd5MMbhDeBNUcTBambcPQnoHFzCBs+FOryEbGtCJPn4i776eObdZgetIFkqtdm1xbBO8
k0ttu9cZ4sBLPmdn9zKDIfjkIQuag4HImz1HwsaKFYoTpNUQ9n9L8OT2uMxTaFyZK4f9DkmSETzP
nVW/OJjmOUlhVpZImjkfehpRXv29QJPKI0fnRfPAdRD0j3qt+y+G7Y5zMjR18Vz2Y6RiTad7QEI1
r/18Y8913SYlGM73lbSicAfW2vymzyeaVERCfHUKj5aTzOnh7DDFgvnvOVp26YjVikfX2qzLzwDk
bnmf0eRpD6NPxvi3DeHPH3ebhf0rM/xGpEuLl/OT3Ybc9wNC72VndEbpPm+Nx45beGVAFbEpX/fL
lk1z4lpgpfGqgtW+8KuebUUm2qUed3lwnNDGN/VdsyyyILfIS43Z/IIPp8txuh6Nukf2JWo3Cfrx
wkH33jriJAVu5Oc9qehfryOv9MJtnQc/pXOorcOET3tJomJFlImz5euHyyxY5pSIBAzBTHXYlq+H
K105Cg1xIxVeiIFDT5t+brJf/77NzooBBqGKxO329N7l1nw9CBfDXKy6N1OjK3Dob62JZABaFLdu
XQyPZlP7F/b+2THGgC4oJy4jyP4wyHo9IP4NUR8WKy/EaGvv3YyG+pSF9oWf6t1RUHgj9T4BSu6b
UWRRR4jRIjMN13p9VHC+vmiZX1KlvDcKXgPkTkJt8oAdX38LHbyic1CNpoVjD1eV2RJvC+ZyYaGf
Lzsk8RTAWM+fiu23/qM2ptGst8JL0drae4M2UiKsloan61y63s4/iDyr/wGoAJnQlN8suYCWK5vf
9tJRnRofCilUhXHvhz8INJj2AA9Bnp5n6MrJ7DO35y0kMFCV4rMZ1cRReFbV178x1nGf/73Cz7+J
w5/0FTZsyIJ7uxRWePtSjUOYaursr5AVyxdR60uWK++OwovaOSVRINo4/Yj/53Zul2Hq+0yG6WKF
y8uwFsuNZZTq5d/f8r89/6qi4y0Em5QjGcso3NbfHHo2tbmLMjlKaXUgtUKHPJcHjQPBkCDVIkMn
cHT4Z1ZW/V9mDGt1LHJz/tmW+CscYDMQNu2TWWQd/v1nna9QmKC8gQGqwMv47+uPlw3JmgMZs6lf
W4X/qCCMTFeN19TbFw0z5M+/R3tnqmGe4i3FsQhEcqaLmfK1H6RiNL/0EvaLd/Dxudn9e5T3vgkV
jAVkEfDIfRvCsBRLZ9bZFKUyKxYoX5WZKhTfEPmWOf73UOc3GU6RYFLID8i44Rn6evpO9QLtdn5U
z62aY0gBFm/4pVyXo9nGRu6Zf5zy4iZ8ZxZdQCbwJfjYJ4HA60G7nuAXtGZZukClS3pTNIm5XIxZ
Or9ebMpxzhTICBg4vOUJF3CsZsvJsrRA3nnflWX9SyIYiJcVP0SixtSF6+ydqaScPPl/W7TSkLm9
/qpeqsz1sFJI53yJYsNEmm/mfvXZBHPcRdZo33RyHbcLP+B7c4nvIoGeBLyjDXzzA2IQvxaZrMgC
E9zUYSjNY2Rvl0Q/746CihgHKVK67LeesxrPBNfVU5Y6m/iFp4zcF0P44Sc0GUuEYHPZ0MuiCXn6
I/7POdaYY1BTmxvpqkJ7t7m2cRDCry9Uye9sLioofOGBBJCAvU2VKAbUgVxqOM67dpmMttccGmLv
IAS2Pz+8t16NZL/+HtPDQCEnnyaNeszMAtT+N7npsYWXLmwg00yNjkVmTPt/D/vuB7Li8RkFjwDw
fD2s3bZDX1hMo1jL7CdggTUlchmHLfHlMP748GBIznxQfQBI6PhvyhCqYFctwPGpSwny6FgdVMBW
N7tlMr0L2NE7a5DeJpUFWBmn/Vvl3lY6G8yIIEtLNWZYZgzozZX/UR9/7lGAb1AWLlOUgm8RhTKq
AmtSrpFiXg8n0Kxg2PqLuvrwtEWncGvaqMgezxJ9ZqMmf1qX+XXmTCLBhSHaN2Sm3XY0LB7/PdT5
MUjnjzOWJwvaWNb96+WwLOUKSXDT6aKK/1yV/Ykq53kzuyjJxaUs9POlx1intFUWgnlSFb0eyx4s
w8xXqVMUfA4EDDzj8YYPsYSJLkUZn68Ghjo5YPOsxg7obWNTl34Z1p4Nkih8mYxwnXblNn/UHfN/
XSvSs8EkKLLPaCV531FZaemmjWHNuy4ofs1b5MPvUt2Hz3HIqUCiAf8BLTvzLZMdpHyLtwlWHduj
uxGNW0eTuoCxnP9A3PN04HiagCBh6f36B6qDrCwKrNfSbC7cQz8NbkoUb0sE+uZ++BkEGYEeMKJU
6gt+q9dDQeZog2ZUTopg+2TrQf65pergw/U8GsCTkpepo5oI3rwhhb+uPhpeP53phezWJfxRCP9u
q9z1wql6vt6ofXkGoYVGFQT/4fXnYHezOV1QBelUWH9nLy+v3Fq5F4rZ8xKCQU6fgcqQUv5tnyoj
a1LU/RSkOI+0a+z0BgKP2t++8kw2ILFiE4G9Ahy2j9oA4pfHdUgRCKYMeemttFzOhlWPI/QbNU7D
VREsz+bSZxe+7nwK4RlRoQPygSmgB3w9hVkocO7qZ0qVnjfDqFQWG4O5HP993r0zCg/Wk0kv3F0i
fE9b4P9UEZxMRQO8RCS89trd6nVtkk9QxP89CjAF/57Xz6GTqPsUZcddRMP0zVYyETwMRV9mqZhV
EO2Mag2sq2m1ip+4K8wv+aDc363bmcbBKeaT9hvX/iHs4imPNPQqD/ZtEtSrLe7sEuDoeRQ9CVCn
Zr1xyKpsce5sOr7tvg5Emz3xWCX+T5qZNR9yjHIMlBWms9zBFei9Q0gPrEAh1gCqWXYHgTxv60ne
oMmR+oj9x4K2Kmqier/1eeDuzHn04N+W3TJd49UprFtPe7Mv4qrrp3qPPGrRxwXrju3KXy2R7TNR
uO4X1zDkSynHxkOOhL3WU4+ZlnvVOkYhd8GYwXw1tdMItVvU6m9XYrOElzoK0CXxpmaktaWLYXrW
W5M7qFKG6e/YqGm867qKnqE9zvkXaeCSvVvNbMsfZumQcNAgrBt3GyfxBiUbduQuGEbvM/u+z698
x7CB/bFySmpqSnffBjClH1Rgt0+TzRff5dJ26oOPRfRwtQTuJvdRKRR2K7Zwo3R1MYGqdvjmCx13
rYFpjlVp/FcIKl6+rOWq/6v6GQ8dY1uEl6yV5Ylnci2htQ6dI9EFKd9HpyvgmTWpwtpVXa2uw0XE
zQVpJCi3JlqQu6wDghuM9ZsnhFhFdFcg52voRliGuge6LILfejBM8WPqlSpurBkn0KPb4zXzzQ42
tC2zATvjWtt+MMSoIlHOoJ/zquIgJWGaV3R8h+sBfPSrN3XkLLeDh+EaYiqjgbPiqnC3zdJaDlVL
dslOYvCljpa7wMVvBlon15XnNsN10EHT3Hl4xwxJt6jZuHJLXBt2BQyi9lgJir1rw7YUN6DLz3LL
01v/WbS32PeBshD9GLBafoymN4bgA54/Xm392M77oJ1yLHzsql/xTnG2pzLL/DCB6FuU9+4K4HDr
bZO1XFOTL9XRr3AQ2hUwYfAKkqbSHvIrhZ2B7t0W4zdtqB5vsKGeblSj6izRjTvjG9HZW5OMS2bk
8TI5ldopv/KQdHjGvMbbMGFZ0/t+gaKgF4u4njJjVXHZ18545Yywp3Y1tsrTnjtFaNZKbw4JRfsM
P95Yq3x9DiLFz5vDv1OJLsNQ3USjr50DCa25i2vaIue9LNZ8PXYEa9HOJanRXh8jGkKEE8nMNPaR
A9PrW7YVznQbrXX4rZgr8xM2bFGUlFlftLc5+cNtbAr8SuPZQQWV1NvIejp5yjVJ6K9GFm85QoRk
7QprSAxebRkgsK+qhDjoXCe+QAZAseKWKkZDHs3oFqz6odVG9cm2euMT0e1V9ZhbUW99GeXWqEeL
9YK5dB1ABvaHWgVxWw9T8x2t7bTsVqhqxs6VAtouWWvhsqCe9IQeE5Vh1BWXja2WY+HI8JsXZLI7
lsolwNmq6Hj/nIsRD6ymQ5I1ghtK91nMhfhv8XqrP66jowVMaXN9gXZc1c86gAP3EKAJkFcToMf4
GQMkfv9yirqXwVhza4cuKII2bkkxo28o8odq3jbzEGGp9mPytMjurFwExb5iH6uferXkAAWI7X6z
4hmLbhXh33S7EKgJhRuOapfA6xfrMTxVtPt58iwZs0uYQrQ4RfSdYzirjyjOljGekdZFVzrI3Pkq
K4JoOkQihFg6BH4u/tLZ6MNklktu4124YRhpyMjCog4gcLsN5s4XT+XgI/HqtBztJ9+Q+XZc8tWU
B6e2p69bFszyIUdMM+xLsxf9buWnnFBqamvcN2u/qfuyzjOkhaPhQAyr83kyyRNZDHe3SKPFtc8b
O/eWqzZDrtLQljwUnqzVNVEKbn8j1DTLtMGAy3iIlp5M3LGQgX1bLxIZy+REakrDLbP1LUW35/zK
bI8Ec+WszrM3DFHwpe5Do/2agWmanyxRLHUqFrOc4mJT3nYkyHW6rzak2Ae/Qgj7xWhx3B2SedCe
sfOzVUvufJWhRWaZ4PmHe2SIyAinmX5nIgpqUCSEo3GytFryQ9vjTHxohqyWiZqM2b4n2GTbDqHs
ewIv+1yzsDY0isewX/x6lws9+d84sebu54Y7rREknSla1EV91q4HumLz58DQrk6WPsyC68mgXcDx
QNZeyga3nvzN78z9osbZvopGKzB+oBUS46GowCAPdBWE5cSyNvLisdR47EJo7z1Bo8k1toPyeGlj
N8ejHxOyfPteeMihp9jWmVHvvJFzE61A2w0PEf3b6Ro6u/OArqRvf5qK3NUdaiMetuSPW39oX/Fs
mutw664ghA3kjc0lbGKkda332y0Jfo3x3+jGneBspmWKct2bmOfNEX+4fYb1LjJCI4r12BAoYTSV
RZS6G8zGzVRVyPgiTX9l73VY38VYks5ZTP/PAxSZwpwS0zO2IIk6bX/uvWbE+23qEHNtWxjc5+bk
V6kOtqrab8I1MGdvzKnfm9yd5tGPNHVN1ZnuFOf8SjJFpuh4Cf+nUDwa2NzqQ6iANHf+UEQE121F
z05S1nJ0K2m8jCXBGI+Bri0z1uXmfJvzfC6fKiMc2JYbxiycZliLTT8GA9+vImaNtOunbTWC6FOE
uQNqIbqHzj4UI80KbOTxW8Py0u+OG6rOr4RBucin+CMzrvsicOJG5gY5hFobp4yvVqgv+OBBwOH8
3W6xD3XNVPdVaexmVGLT71KWXZ5E49r+QAOV4T4LDeunQuD0U6JP2fZbdSIJyWCxOY9z1D/I/eyx
PpTYhf9edV6qvY2Ipnr2CrLFb5u8GWyKw7W3u1hIlBi70+OPbIlWd+VLpap6fGmxz0QWa6/YMih8
aZA/S0c+0musUONotRmftG+jqogL7rEvHiT04Vnx4B92DT3aCmncqO/roJjFfqn11N3Jdc2Xu8Aw
V3WFbNG8RdFAelsRzJVgmo3xeTIXlw5xhezn2E1TFiQhzAIzQZuLGITqkr8IkXj7lGO22D2Z7pD5
x9BV3i8szFlty1S0xUNWdIrENgMbslugsHW7oTrexqs+s0t1L8JqbBN8s3VwzMzFWn4GuNc9NtvJ
p5K4JF8eu80q10dnnZu/4RROVjq6s/VirJG7/IqybLD3LfEu+lPIPxpiOVa5/qobA2m/kH15HChO
UwsXBy/BlcST1G4VZ2W/9Is6zM2GScVkd4Ak8TD3I9k/fYhL5rWDqSfkigFZSwJbOuOydbKu3E+m
4XzOQ/DFg2rnAurANriE3GDKGAZxY7goOBc3rDiyI6ObEyfM5+K7U8jQ+RQW3ty/TDOLIcVOjjQj
j39u7PLp5OkQw3FZm1t/FE2PsWDVgE2yWL2n3F0C675jwQ2fw7y3l/2Qtcb/4+w8duNG2jV8RQSY
w5YdJDUlWbbHY3s2hD3/DHPOvPrzlDZHZBNN9GDCxoCrq1jhC2/QH3Jue2AY5mScyQo1JAUSaC9e
nkFKxcNGj3ov0evEfoYq1BePgk9U/pOalZ+emtaWTPZzClOytzJ0jFNkNdsHyHdAL3F+GFO36VQ1
P4MfttRPqlRJ/imPQh+1QOQV5e65ROJNTtxRDjLEKsYgkv5NbT9pz1mLk+ehl6BInmMIEDpSu9HM
6QlkoW5IiwkFrIorrTiM8ei/dmWlfw2qBsabUUdj8yJFeE88BZIOLT6Qpew7intsuLR2Cvns+1Ai
3R6uR/EwlH43fkrDwMrQxqSih45LrzfpZ8Ma4cW5rTkKxfccusKzkyX1/HkyzJbtJo1q/z2Tc1Ql
Y3iN4cEP4tlxIdolslsUFsZcIU+hKXxDg1/lMPj5gbgN+LA/O+Fx0LiG3ElpCbt43Mw9yxxRn10m
lg4FfdJXckvy5XXv3c+z2Mh8x6ECqQUPkYOM6tia2sukIb2B9sHnogoRq5CyqUFqVr/X5oZWCdh9
aioUUwTDaVXoCNq2L0qt9p+AjGRuYUvRK+wSLPOias/f6732uJoq+i00TOgwoxi1FuuT7HiwKsnx
n2qUbGN3tMf2dwAN42sBIddyW7VMfhVJOONEzhvzxUkC2TnMiRT9fTub31hyamIKNSTTEA231ZzR
tJQLgIHSE1KzhTtaSXXmo7dntG3qM3Tp7skJM7wfoiY8wvj8cnt08bevVgF0MiUY1OJwqFuTGZA9
rnhY0+DCCZurc1vPFkxLQprvM7qiCPlk0LL26hfrMUlnwEQLFg8IhStMviwNo8696z/BHSfjs/zq
PNut/qpPiDm0sjLtVGWuoEmMR2UdUBKOhTLYC37Ph6qMQvrPaWdX5RGdCcUo9b/blAs1HsfmiG2d
/0KA3v+MzXZPiOmq5ClGxmUeS2UkBqmAL0eOseBqKJhQp4mL5JCE0vQJ8jpCzki7/bz9Ia/Kd2Io
ehS0UWkE0pBbDtXQMx7ygQ4giMzpBzx83NFrszpnCKU8hC3pGwAx9D9uj7q1tHxBGqmU3WkmrDZv
TajU2iNtpkBJvqcO/aU4HD2l6/7WCpJZyLFuYiKBcXvUjWWFdkNFHD8nxCjXZbamk1OJzEp6qqxW
ObV+SRyYWqPr4wLwX4aih0RdVGgprtvFQwxrtzQG6ckqffuECk3rTpCqqScEe+qhV0U9CzQp5WRH
BrHB9bsqHpqShQu21KHPXfWoV/dov2uznO8chq1RKCZTGYfWRh1otU+kQs5yjglfjJLIMYcEdgCL
tNdR2NiNwggSdBq+yMIfZ7kbUTSKR9XGwTfKpfhbizbDl5GV1C61jnesNAw2JRkUfNXH2ztjYz8K
mgpNExscD5faclxlLmdAfEF8kTF/g0dapZe4G1FRMXQEMPM2PgWjMnxJwrbaOX/Xe5LassD1YGRD
iXndIQS3YNYTdZALotbjoU7C8VtH7n2gYLQH8rpGw3DG6Qgh1Qe8U1xty1n60oSQ3ZjkF61ysEXF
wjQZfwVjE0SviVy3VF3bVjEuITh341GhVvzHRMLTnCvbb1HpMDVUItiIcvvn7dXfWAPV4mCyqziZ
AGKWv8vURKcKUelLLWP2QVerD9yGViR5LmHj+fZg11uMiw60Ax0rgXu4Oi7NoMn005PLPGgIvzR9
7bgdWibeCCER0RVNDrPXMs78aWePXZ8glUonBFE6tKD21ns7JF2ua2wTL3lZSUKzg7yAqOXui4dR
HEqWKg1hOKhi+h8eLS2JkVCx4/SCNIL0Lckj/6RNc4fjgr938VwfGoHj49DrrKYA9y+HajAPhpBM
UdIoSvkS57H+UKI0ww0xV+j9RMjxpbCyKWHcfRcxMCVCDMnoOrGTVwOnagOzPEsvaix1J1SqBrdM
J//evqPFKKi6AScl7MBffDmK1RtIdSAwdEEiwvyfliFqaWtz9cO3u/ZekOf7UBBEBeGLCFZdDiWT
t3BwGcp3apWghk6DbSf/u73xxaosQjYG4e+XbfjCuNCsIXc2ClJ1bc98riS131ARVucjwAXKwkkC
JLe0C2OP8rq15UkGAMeAW+FiFX/+YTM2jWI205Cml2ycs59Dl86eFSOJc//EwHGIHiQtfGcdLdHQ
Uqoij9JL2cvWGSsSUp9p4n8NkbfeJ/L947EnQGNSxQJctD7IU22XdhaF2SWKcDGc5/TPhl6n2yb9
k6PE/96e3MYhA3Ams9d5FOFQrLaG0Zldi2geW8M+ZtZYPBR6+lUNSXNKTfVPvV1OVNWqnVtk48MB
2kYZgPYTft3a6qWYnKDNEzSTLomU2T/KnsuQXTnuhYHXF7/I2eAGwYYB6bGOsCuliROhcnbREjiw
PbX8c5hriddY8y6hVzwiq+1PjExMYQsMi70mUcwzZR158stLhUjO7GaI1raubCAbT4XfwqVkoM3w
h1ynzRsYzPrXUJX9+CT7AY4N3Nxxc4QCMn3NE0TD3GgIHO1x6hwt9eqk0dRH25glvGWIOqUjBhRZ
d7KiNhmO3Uxb4cI7WgqRcI7YOSGBtmxXRkd5fuA1Elbefde2v0PbaWPEZvkghwSsyHSiroBoZaJV
RXAp8jawDrQHMywKIyWcTkhRkGejZIwEINV0P3mUQJ4oBwNmrw3GcyagQCqqLjyIwMXr7X25sUMc
bgeZhBsVXtRcl0fbtxudPRLnF4M+zQ+U/8bP2NXsuZW+Z9Orr0Z/n767QByhUSGOx4cbRGHn2WnX
5hdUqLTSQ7PBdr5jV0J3NpkptbuyiujohYYgbbo2rIb2WY20IDvCd5+iY2H22j9oUtbDg+3XZUV9
dhrD0xyU2W8JJq3xVMVA+n+2vRy2h44CbPB0e502tjh0f9g74hUB4LY6vxkapD61t/wiSYn0I2UP
9mDaZOU0mZJxt9QFJD7SKtAp/Ic74urJwszKnBSy1QsGjN1jO8bBKbK08kxHTNqZ1/X35zpCK5jc
jbQRFN3yw1gNWj4ahThuiNnUTmj4dhpyRNkQnm8v4PWzRWWJ6g6DkaBewTys2IkVO+IqmomL20OZ
ptgiRJrmJj5WTdQ+aWDcHvH6k3G9E48T2Lw/latwtEAisE4mM70UnLMDCk0Fx45GGnbhyuH2UNe3
u4BmAz8D+AF2b72KiMNmta9P2UWpsvqoTi95mR8w26E4KMrJWJFmQgbU37net9bUEbw4GZATMalY
gQ+nKsWtJcAJJLsEURK7YW8fIzPVD0qlf++553fey42togK/R4rcIoEEX74cLReI4jyyswuhQnjM
Gi309DC9m/ZB8dE0xRBE2RB0VgdtRoxLQX+svCCeg/+USrUVeAvKqXzOna+2MSEhky0g6PDyyL6X
E+r6AAlkqSsvfTaOb5HlBI9+gsXK7b2x8ZHAP/K3A0fD43oNrLKR/YZelpWXpjy3Ss+i5fHg6iNt
HU3a2RAbM+KVly2BcxIwu1XWMIaEagUye5eAatC5Am9xDqd0+np7Rtepl6BOkXKxbARQazbGoPGu
+rHJuk1kuIT2Ca0sJYX7ZhQ4nY3yUB4S/IrmnZXcONAQ/3kHgQ/CaFnj4Bqr6nJ0Y8tLndbyeQQW
7BqZ5BwxFbgbdM5TBe0INIvILkG4L7eGFstBZzd+cQnjYT6WRtUe46rfC2Y2JsS5JeAlmaQIu66+
ziFwi7lWy8vcgkHKgsr+mgGgf9C62Lw7C+LhVUD3kZjDB1p7rfcI8OI9UlYXRK2bExGNc8iqWD9M
CtaKt7fHxiZE5Z4iACI5KIesa2YCQ93FfVFdNCQNdRDujuScJq3q9qpMWwPxOAp5LVw50EBZfqRx
jPoYwfLqggNkjNTFAE1MkvYy8a1RHFDMvFsw4IHiLkdJ00nvnRbtOJRg5U+hNKs2uo5A2naW7fqe
gB8IyRJ8oriT1vyeoskQbh3V7uL4cWA9auOE0nMkt8FwmiQHZb1osqq9sOZ6cgR9vCC4PiBlRNq1
nBz2nXRXp6K7NI2TXnpiBRo9RRElO2HG9U4XzqwY+pCBA21fH93abusmG+XugiB2daZI37lwypoD
5PG96vDWlIiPTcvhH3AR4qd8eBQb1eyohJsdIIcwPveaOqK1Iu1xXzYnZIr3HrIID9Vq4WCjWcAf
g/6SKkP2IlkgDVCcNTScCCS43bdP1PWFSw5nCOsl3CNQ4lndRr1mxE0NmOjSm02eHIdgcKyz1kgk
D4aVdtGF8rvqPExpFrzdHnk9Te4M+kIiGUddgpLGevOrI3JdsFWRyIFZMVptdYbu92OY23uz//eR
NAobpCG4xKy5MQHU+CyKk9GT53H+zZ4tf/XBpAyPLZYc0Vkt41w53Z7c+sS9D0kZT/hMUXJfFxwS
R+6H3EhHL6CU85hqcm0Cm4uNv9pyylJAlvAJdh7ozfWEuk02R5eauG25OVMFVoeJMLNn5n322+Ty
PVMhhaCO2PmekozYFR9zrvfp8UATQ8HFoXKzHItRLJQH89FrATYeYgkwmYtdfYi9hFN8HnOrf00x
nT3YsUY5oizb8+3lXQfF7+Njkwzsmuobl/RyfMWYAYAUA8s7VP1pzv3soaVgCwDht06lLHQbO7FP
FO/UvcN51dxlaBAVdIhAzMOWX0+9HLLCyie27VhVY3uxsX0DVapZ6C7mfeD/G0AVwZYjqPO3oGn6
z0RoYHdiUDu3l2DjcyPbxm+AH4ci01omaar8YW6Aknhoz5Tnqp87Yr7o797wu8fbI20sNmcH2yOh
F8etpy0XO8L6as6saPTqMJueQBppP4E7F2doEMor4gzdJTAk9USKdq+YoFhr9PBAKHIV0r5abbPC
iWXCpWz0oq7sT6MG5bYjp7uTOvc+itAHE0UVynWr+dU19p6GVYxeVbblKVeK/FNrIVLXUjbccS/f
2D2iUEdCwM6x8VtajYW7aaBLeTB6dm2O4xcVBJrlUmSLX8YskQaI+2GNpGY4zcpJwx4+OUha1ubn
NMDRY2cHXX9Xbl8hvQPKXzRZV7+ljOdEscOAnSzXv3On+7OzzadmGL/XOh4lley7vt59u72X1i8o
lJbFmOLPP7ygcd5kjtNIPWUaDmiJHCtG7lW0s2OvzwbEGSGKQG+c500Wt/OHUWzaVT32uYPXWZn1
Z1k12l96go8NeBp//Of2jDbHIhS1KarQDFjnRUpQG4HfV4yV6MNB1ofxJKl44A6hc/8Nz7QoNJKm
kCSh57mcFtbGaR6oTCv1wbBPUZw+mvRcSVfsvb2x8Z1E3IsqkyC+oQWyHCoph2nMwmHwlChMzk1b
Z5c0LYId7uM6+HgnOFGzQ7yCi4Xe8XIUG4tuLZXHwWshQ5zTHH/Y8FMpCwQWPo0HPTeSnXBne144
dnEI4dGs5RhMqWpVuWUJIWEA6NZs6bnoq3in8rm5JyhkYJ5Jw50Nv5wXG0HNcmsevLqLjFMvBag1
DmCocw21/dvbb2tC7HPq/rRtoCau9kRAlyvUM4ZqO6rQkzHKpypIzdPtUa7DGbIGis4CU4OehSZ+
xYcDlYHyKfNCgWCu9xcfj2zXxpXn0Ey0YbNu3pvU5nBU4tHlNSijrCXdFDTJOxMveo/ky37pWmV4
a0bV+rdHTOMxSdvpPyyiSCkpIbLZiQqW07MKTJmypB89yBeZ75aZoKZEdrdXNtyYF38/3S5cvrj8
17GDNuGBU5bS5Gkl/dJnuwG9jjFENTSMNswRnhpKUuzkRxs7ROAZIcFpEHFQ6l9ODjNnJe2SXvaa
ZBxPs1/9iJAwON/eIBs7nreaHBbYAJH2+iRXfkMN0qplTy8x+UvN0Pys4oDypCPZtJeFXQefIpkF
3wXSSyN3Xt1NczSrQQIE2YsSMz1DhmGExI7mUwGl+5jWNX4vrTF0B+DN0c+pNvqd7bI12Y8/YHUa
kGdUfIG/9BrqNmeLXoOr9dL4JinF+B8+3sehVh+v6LFfsJK294g6rePghDhXJOA5b3+9jUiAFSVX
IcjiaVmjK3DKswalnoDWwv45lOwYZK0CjjY0gUMeKr/iLnbcpt2Tbtzamh/HXS0kDlCzXw9D7ylG
3MN1rZIXKZ7znWhg45UhSUHgAbiD0H9araEm8errodp7ugQnjiA3PGJF6b/hoBT8A1TcdzuIH8f7
l1TI8YgdqgvYzvLUhbPmTL2t9Z6D+dSPKe1y3Of69i0WzjE88nj5mE3wNvtScWc5jkfVMNR3wAWY
V2KS5ciy3UO4SJmuhGjMUxD0P+y+rB8j6vyH23N8B80u00CGIgUTioiIeK11lAYzi3M9igYv1rPx
QY3aEUe3GqsELXPoRQezgved1nhDqjcPUZE7Z90OnYc4iGtXg7NzUgLHxkF9kgm7W+vsz/Vem/o9
ir36jZSGoGoTY9D0Wi5HCfXPxDh78CSie9dWsuyl1Ck12El1dGCJHm3e6GNBv++colPgDZOvXmxk
OiBktNJpNpPyj9vLtnV9GJZAsGky5bi1ULDSZIZSd3IPZ8AIHkALh9/UWZkuc+3sKehvbn3ab4wF
cg0w8HLyOGYixKoweWuWy/EcjRlA4FgPUpyijFZ7kU3JHw4xjIqdCGjrZPPEkbtBzBdClsuBK62M
deguZKcDdMiTUQcY5hiQqfSd3b45kMBLCQUXgv7VDE2pkamaIn1j23V/iAHuuXXVDDvX8MbDTb4P
nhi1ed7SdTm47f0gmhx98IrITGCg6TMRXdMWsFXxi6xOZi3DR7p/mwiZZT4bqwhrarmERq0Njs1U
vGlQnG+93E8cs2jCj88cdl7vzenRQCUjRbsLkOhyKCwOUT9L/d7LnVx+1eLBKNxMNTNX7kP5RR3D
bOd23PxqwgVEEPPJusUT/yGeLHsTZnIRi+LFHPkP/TSn2Gd1SbGH2tyaGbhBNFSB/VDjXJ3+LEKa
Sx5actwSCJVrJAqxeKdN448y1vTyXEhNuVNO2BySW5/An1wNINVybshOjSU2XIPnhEr4UA9d/kdU
ybbXh472BduyYOcEbI5HoCwrRHhC/mc5Xt3XSYG3/OBlNRT4Kp7OGFcGTxKc8oNuD19v78rt0QDk
oHTMvbIubKowZLBYkgdPw/Hjs3DJ+wYjsTnlmgkAqJnlnfG2dgoNW5FEgVum3LWcHbQsBUkUhw+I
TqTilgMsmgaT3/80DM8mlT3Qb+uae97lcGWiiYytaZMvCVo5nxpCuv/yqQT5FmiiUIkUk/2w7afQ
7OcSihtCdm3wlxSa8YlGa/QzHYbix5AgcHD7Y20uHqdLZPGI6K1lWhW/1ge4yIPXDFMSnyUfyv+h
GeTmz9vjiC22fmPF5SHyeNTP1liwBI7eEKbA83k77ROssfI80FS/zKFqHG4Ptbn//n+odb4bpqqB
FRTlVwvz54Pmg6oLlO4ZxhCwKD3eGW3r/RQt4fdEns2xuj7g0alAgth99EbMxwGbMMTSHWi1paPT
d7QgBTSUyE/3z5EcCqYSG5IzrS23Cf7PWZbEnDE7MNLTgMzHsRlq9XkOZZQ22rjJz7cH3MqoOGFA
goU0FN395YClUaAZMPP9kk7BbBEKnqPgY6ek31u/Sr8O01yeUHiUPqNAqEMmlHL7n9u/YOuz2pTq
qMgA0dDW6PrQBklbpjQvbBljDRdDLRl/1YESwIB1m+UWtR/IO8u8tWuFhhSlXzHuGu0q4SCJQ2gz
et0QqJOwdjY/EyDFr0XKM7mzk7aOIggvJFwcIOy8R8slTvzMGX2ZjoXcp8ofNWdEgrJnDXsR3+Y4
DkVzLg6iy/VrMFstBXmzppidKpYb52FxgvS/J2q9lTDaGE8wFQFjWAvex3WogX1kFCuY+jd7nopz
V00j4RD+qEel1fDunXPiy8z0d0roG1+Ntii9SkG7Qh5d/PmHO7RMZOz3MnoCNUhKDoeDk7CeBe6M
s+b9GwRdchZRZprI+a6iFDxoU82iy+OxDMF3S8smCJtSZp3iXG0fbh+ArWkhrgjWVcAbcIhaTsuY
WgTplIgYD4mYyLWCISng6EEkv6hKX+8VhTYuNhDXwrEAWVowbKupBXhOV2lXTx5MS8U++ERQvwkW
FNXtZL37HyRuc36A227p9ycGAoNA/xwekk7RdzlPGWkBWwk46NBVE3TsbeMlyIv06fZqbpwCYCLA
5QRzRgaxtByFplItzS2bBN5B9pRgj36Y8mjeuTY3vhliejSnBOpUgDeXoyAENucwjUavqA3z+4RK
xEtTWcV3mHkMeHtGGxckKaMA2HDoSKpWdd5Eb4JaMh22fWe1YH9b3Tjg76ujDR7FtYozr6HsRCsb
h5zx6L5RGwJdsd7+tjNGs66RdtCnb3w3qlLkPlQtrbIDtsDWz57cJ3JhZofCnzds90Rct5aXQ8fh
Am5FoiA+8oeTrgB/RQ99mrwoLbMvQwF16RhWXYm5adOO1c69snEiqKHj22MKKTQIgKvRaEHYk6Tx
BtYOzi+Yb2GhjHLQXJxAQEzVUwly8JMVlUqws402NqvIhLixqeMLc7jlyBhcCmOESfaodWbHVrbi
T1ZjGjsEko3VBBUgnqD3QsD6hY2xPKY5b8gexsull8l6ezbCKcZWord3hnqvqaziQRIujauML0d5
aLWW0NVrLQF45kUGBT53DqmQ6oMVHGpTnrVnSbwVp2yI8eSiACT/LHNIXMdkRkIHsrvS3KsqTkmM
Sjp3GPVpuGPrdDOeJjOkIiV7tYEkQhfL/UmFnni8fUSvvyPwSKDuMC0B9zH55Xesa1x807iTvQH7
8ddOau1HtFb2cJjXFwH+c4RolAZEDrH+jk5YIQBOhdabHJAFo6Nkf1fFNP5VmlL7KtO6/d/ds0IV
WtQfhH0F3cDlrGDlByo9aN2b8Hr+t5/1aTpODt4HOxfc9W3Ds0d1hfKzgVruGtKBKeGUcYXmXlRE
2ktvdgHyE1IIvzmoPscpRhZxaKgPWm2Ud58/Ay4crE4YpXjPrEtIPUIUVa7ntZfFfnyyjJkOvD47
zh/3LiTDcIOLYBNk9Rqfg1zMBMg/arzOrOLzVLXDy6xZe6nYdShvGOg1g7njhRUAq+XnUsy6duSh
qzxDiL5lqZW69WR8BYilU/3ITxaSYwgv5Z/5DH/fnuAGuIGxSZIQQBUN8bWcslHHeldOmFbY0jC1
mEcYmFvaVn2cwqjDyrvtzlpaWEfq8M7RSJXiDy1Ks/u/pnj6QZsIxQdqFMsF0OBuOhiCNDzKs1AK
i+QuOZhzE5ePt6d7fRBF9CRCNnJrqt+rgxFZoMeaTGrpq6nW9zSp0LhB/dZ20GHTp+4YB2o1v90e
8/oSJ8MmfqLmTg2BsvtycihbjZJelZ2X0yx5A2tVWL/qKU7K45jR+t25x69HI/zFr5EUSZDG12Bs
ukJ5xq3w3rkoHjS8xt86rurS5bDs1ek3xhJ1kXdzDiA4axQnotKODtWg8OwhDh9NM8bAJc/SRzCx
ys5LLz7M8nUCuYYqKKQhMk58vpeLGHGdgaZUCq+QMbw0kLX8AxXE5svtT3W9PRgFuwx8hcj3CGOW
o8hqlftBJRdeYin1MS9M6Tkw7N6z50jCq69RdrAUG+ORNnOx8PIAW14TKZET8adOjUpPq1u9c6VI
Q/oRZbmsPgASSFCGMErUwu6eJIMJDgxlcQLF1W0TRlqVaYlZ8jhYKoSUubu0wCtOftk1z0lp+jv7
//rTCdNcbhgq/uiZrIO0NAk7SsV01QJZ/hFrrXQOpmqPInX9EtEKA/VCuZ8izFXD3MxHdWg1UCly
3CiH0J/tL6XTTw95MP20FLzT3dLK7RMd5z9vr+b1GSByIKMl06OOi8j6csvkgTBNR8LE87O8n7Gf
z4tvcaVM/Sewstrdp4ALmlcPbo/AcK4P3Gih+IUBBTW7CotKbYrCQ0WpfCetvf5g9H5oSHIWOATg
85dTwhMTlBa8Yi8fxgABVb2144OOItMeq+J6+6P68u4ILBhEJJbLgSJ/SPy56FQP6ZXsOcMP59BY
+O0kRTsce97KnXDl+luBdoBFR1MZ8zJgPsvxJCOIzUrNNC8zJazKUKrNS3Qj68p51Avd/HzvzrBh
AGJpAX4Zpts6gDXqwSpjzrVn1Y16mMu2OAfGGL62KUK8t4faeMUJhQiVwXpyqIH8LGdWD62aOlOI
IVrvp492rAqllbD9u1Ur3z+mQ9Qfi9bCUhcw2qekK6P8kGXapJ1u/46NnSM829mbwsQDGYblz5Cc
GNcu0+lAPiTFEdetRHoxg9Kud66U6w8JbQB0KQEZ63plzxCpfoxKaNJ7WmvpNKFU2ohOL0lPYTso
O2/C9ZzAT1EsEG7cKIytn28gFUrWqcHoYW7lHFW5HE4J4Yl7e+WuM1kkp8CdiV6GDDx69QH7JIjV
Hg1YrxoL6a8htMfpU0s58AF1u+AbkLdYOiLfMUk7X+z6CGK5Qj0EyXIyBWjhyy+mmZViIVcxevNQ
KQ9N2SGhBpH61BRJ8kmqEbS9Pc+NLwfAk5XEoJi2g7yaZ2sldUOIxw0W4rQpp3F7RjQPwfzIGHZC
26sPB80OVD0EAkGy521YTq3PR2MQ2t8sqa6coEtY56aP9rzhN0ch/8Bal7CLR3w5SmhkZg1mSfPI
k/5V7Mp21b68+3VjKhQ4BCRFXF3r0i31FOjjUWR66VCE1bcys+osOMRWmEUPylSY/2BH74yvQdIm
+WOCxYe9E6hszFLoZSCZJVDrhEfLWVZFXCd9msieQ8/w3MoogmpqqOzUGa82I5Q3YlaZF44Qj5du
OUrA0cA03ZE9tHW7FxSeFdtVpKZ50esqglkN0eXe7chUwMySdFF4pz8qftGHclXk92WrRrriQbgL
f07xaH/O5MR+zQo1+ev2zt9YQnJk8QmFMyJFm+VQrUEigGiU4nW1Px39qQX56et7b/fGEsKyI96S
MSUG/bnKpFAURcegsAwvaczxjzBCN2AsCumYjkN2sgYtPd+e1dV5phFD3k+YYBKUk4wvZ4V3A34a
U2N4th6YzilBrZKqm12C+ldmq4+fbg93vYg83wA6KAqRKlLcWA7nyJXWtgifew4RQ3HEG7m0XdhK
e/JNm+NwH9LzBYWJYttyHCQoG5TEWcZOiftPWVQTRZZFs/OMXX8sCm1ADoTKDkzqdV3dr2xJwaDd
9Dh4T7WctUc8L71KQYkzjqsft5du40vxwgjnN95lQYNZTcm3q8guesOTfWFJ6yBrAbssP0Y+Elx3
DwUzjbIs9y9PyxrNFvit7fTmZHmpBKDo70yzcsutSzkIz1hzZvpOoLWxjDQCgfpQOaEtuIbtdX1o
JUbsW55JPftC88uqXcVp0wczkIGnt7W016rYWEsWkaiOG4N/1ylNiV51ZJql7ZlFN5xbKe7OCOA2
56Gv70YUiW6WoCgggglFbI0owgnBKOVpYKioHYqjY3VafzLLIFHQB03lnXt+a2LA7gQshfI14y43
CfI3eT91puOpvjU+dFL1NbKi9LFR90TLNgZiYtCB+XDURtcBa6TUqAf0ve9lUBS8MbJ74wQntP5T
bwNJO969H6n5cEHB3OY0r/1f4JalWYhumheOZqm7EVJPf0lNCpoD/Pbv+8cCAECVgkeMpHAV4Aw4
DYaE474Xqwaq/0VZPOIl9oKMsbkzq6uQkRSGkhnyCJSwCQ9WkQdg/qq0KsX3zLqIf1DWN55VJ1NO
eTVOxwYl+ocycMLH29MTt8SiDiMGRS2QPJQInH+XG2TOUzPGopvvJmnqGZH+7BTF9h7j4/pEc39o
kGXQ6kCpcq12pkbcTn1v8IrN2V/FMH8HTm1Tm6wtlF6qnTjxeisy2LvoKZVsiASrPR/jHCF1Ebdw
oFT+SamM/ImCcPmozXG4AzO7Xj0xlECHgHykrrxaPQPieDcNkuHpVTTLJ6T37PiEvygB972fCaFR
VPCg/4lkd02mKgMdzfAutTx8tKfHNDSMRy6YbKdQcL0D6aNSKBOVObKW9T1f05waRzuzRCUidftC
u+RO+XtU5Sejdd4gjX2/PasrpUOSS9rDgp1Dn+paNSuTKjOKqsHyIqV/7eL6GJfTRQKlWqGrLHfn
SG9OSUZ5upidVysfgkNlaXtEF7EflkeAH0GcqlLSoqezZl9DEePKgqbq4X8iye6IquRBpTr5mNXh
3LiFmo3HJES/y7f67svtFdjYq5BMRLyA1CltQfFFPsSrcSLpRusXltirKNegF/8om05+MOpkz3d5
ayg+Kk3cd2zP1RnE3TmGx255yNbyqqqJSQmNFmA++MrOTbZxLDhR76xGEG9Xd2Zc5pZKjcSi/J/U
/8vg+/xbW5XxH0bhNuHFEYIXIGeXa0dy1JpFENleMobJW2EN4Wsdd9JOMHI9F8ZA+YzAgJOHhPNy
lNQv59RIpvg5DywNthUzkg96WAx7IgAbAxFwi3uSjQjkeHWXgP6t+qHW42cgNfIhDaX0OMyBenco
R2UawimD0GVHRWE5nUiaiMIDI35ux2Y8oZEyH7peVx7oaNT/YSiRRgCyBzh6xYHQQjweUr1InsPU
UpLLaFo+mlpmPGuPGLQirH77KF2/MVwhCDAKjUvgj9bqQ3WZ5QtzgeQ5b8zCdOdGKw9SbWivQZOC
2MsIg+6+lMWIhOC8bGzCNV4VoY8wSaoheWaZ63OTO9MpJoHaeaGvz+1ylFVR1U9U6DFKmzwLDQi3
Uk3k0vqqdcsqSncmtDeUutwchVQVNTrhTMgo22d7rtVPyLo0b5M1dfdWvmlYoM2E8AoqQ1wVq92e
WyVJmMZQY9ApboBYu4sLy96Z2twTkHRFsP0uDrqckESRNS5aOXnuY1ly48h5GFvrWYnMl65uy7tr
D0yJtIW+hWgtr28KiaJS3JRa8jwQYx+crEf6z0e8AyX6vQ+1OS+Ez6iqoINyBYor8IrKuLKSZ4xL
X9M0PkJTv3ShYhwwBdmjIV+/jxS9RfEBtTXqYmuB1a6fMiunfPhczEb43WqaWXPVhlfDjZVm0Nwe
U9bUdca+G49zatV7Aj1bu9KhPsxcue2BNi8/YilDGMD5LXmuK0lj35stvlXg5NpDT5Vn5whs3MKi
jUZUgoYHhGjx5x8e5LYu+rSOOdMtqo2vBNzFA8V1/+H2XbU5ClBmutaoT4F7XY5ihjbOkim7H381
5xgVevQ4tv1elXFj4XRqb4A0SZOoCK9uRG2SVWorChdwkXbUBaz5IuvInGeztctC2xpLIEYEhoHK
5lohLyx0/MHSKX3uKxydT0pWBr8t329m9NQdLN27suDdzC0T/lkV+sm/OWwk5aBklkyX3lTml0Iy
5n+7OndeC1y4JJe3XdbvjteFHDXFOjYyv3FtQDF3stJJWG49Y1Rj/ALUXJ2GQep+3/66G6cTnBP1
RyqfYCfXxdUYE6Eolu3keZLMb4kWPdrgOY9zYlxwWt/7yFtbiRoQzV+wAeCRVs9DhQr4XNR5+hyq
doEkXCFkI/BCjHae181xxGYlVhVMzlV2arJRlcSu0mf8WtJj6E+9G1qRfry9dFvbCKMCsWxgHgD8
Lg9GFWKs03Zl+hyV2itWydJDIOFrjrfR/RkVST0YB9E6B3W2ZpMVhlNLQ6+nz5hIDcfMsabzlIXj
+fZ8tlYNSUwU+9D3IEpYzSfNy7Cl/pk+Y9eXHbMp7Z/HQdN/3R5F3IAfMxholRQoGAdgO5t6TdWf
aZikUzVDy680CEd5QtnnQS8c3MimCce657qtTP+ommO/x1pYPw7kvAIJa0Fu1BVYhmIBPtyXit6G
th0l9VPiDLVr5dr8TQkN7aTMcvA4V735VptaTT5j+ztbZb20YmQQPzKMQ6pO4HCWI9da1VTotTRP
VLX0h7hs0CdUoz332vVZFqMgfAwiDmojSJXVTT2OStniz9k8JXL0tY+z0uW/H3ZY/GMajX9nqEdt
WnCG2ZACV0SPeTklJdIxpZPN/imuowzP6WA6J6jDurmk7LGg3gv5yz0jxhLiHySgVHXFxD98uCBS
c1+Hkos6QNBYxyrE2etIAbuTj2MZ6Ykw7MT5SRizzcdZLeRnbCT67msohwidGBhBKq2rh6Pmv2GH
Ce44GDBIPEcS2kxuH2hBc5jQhcJdL7aCnf3+jkNc/3iKpxREYIoBpV31XqCKxINSleVTk8ZzeND1
OtPegEnnUGTS3C4jF9OENDwMY5FaF99MlPiQNlrfHKNqTDDHjXvkU+dyavrz0IVBcEpaSmSpOwaZ
YnulXMNL/JyNsab+H2fnsdw20q7hK0IVctgCJCXQspzDPxuUwwwaOQMNXP152isTZIml440XWjQ7
oPsLb/hmi2EyH7Tez3867M5GH55gJcRmVopDXgrDCPGry51nNneznxY8CcoPZjeU8yFdMN8LF1wL
8wzT0rL9/vJ3v78t1XkBaKEKalQMCSUu93CYa72ze7uIpY1Zmb6W39B8dEKvbV+vZEl5Atk2NDPo
OAAovhwppz5uLQC04tlzsapc7PmhMJF4kHO6HV+e1PV37Tl0eWHckhzQb9iFex16HCgUJnXcgIl/
i8dbdShN77U4YdUGcpQxk9LwoTi+uz3y2Rtaz68brOv18jAuZvJotpVxJ867sUHEq7yWSrqL8pL6
+18fWaWhkOaIqYs7R5Tfe8Pc8sNcrMWDY1Lsv5N/3Fg44D3KK0PZSlDGuxxs3ozaWg3RxVvnf1dG
mPHMQ3tnd67vQwW14Y0BKIj+2nUyYDYO3mF9jMTD8rjhQbxBUhvGLNbTwv6duODKX9nDAMmKULDC
JYJNhke5uxXbFAUsu+WJEWUuPkvolD4WZcFkRwX6oK9tuKrRFLlDaZvwHe8DWYsqPFx2c4g1vMHm
sHDcrsf90d1A+6y2sHEQXjEkevnMX58ThlW8V0hOKu/YfV4mVZluHMoxbuu2fY/99vyxbPzuKV+b
e+jV61OiZkg1mf6kgsnvVrO0q1bLxTbGkFl0I+yrwl/jpe/X4pWhj2rqKnABzVYdgtM+1taMTE6V
Jkecq0cjlFaBh2hqta8+j4xCz5oaPIAbsAaXh96vUortjj3Gtah/pE73YFTyeWlHXNMn/R4+9nrt
OBF04pVuNTWd/aXR6fiZOEIbUUlBT2TCIfeIw+s9dvf1YWAUYnmEFCjUXcWMqn84Z3o3xUsta6Us
6IV+6kplLHlPcfnGhAAeMieqCHzNe/alp4u5Re15iZcWKiQmW2Y4KEvll0/3jVGgSHChg4cHmr63
wJNaTWnBxqXBLNH2azQdJJKxbXeCp6tR+GiBsqArjqSHunEvT0KOIb03gxeLm8yonyn6iNAYmnvA
mav7D+yf6s5xqqkIc1VcjmKXWZCZ07LEheWhgj0ZqKZMmREWWpk9LPbdeu3N8WAmUUbFxwRpgcvx
dD0PMqvylziRafARn4TliORm+3s2RfGgGQne5y9v1lVAzwRN+gSuas2QU+yuInrrgHEDa4mdbrWP
WSoe5ZZ9l4vxgJDwOyOBAV3Z98KL24PyZQFjoPt5VQ2srU5vN5e9A1IceFuETUwfDm2whkJkdeiN
w7ulWu6EkVcUKSIawAzADIiDfQBfavH/ep47K88Hs0cvqk+xYJ4N/bDNUxsOlVm8Qd1P+5j37fxZ
1nWGPyfKDh/dzrZ/y8T58vKaX+Vv/A7KEqSj+DTAdFc3wl+/o8zXDva+K+O0tt2DZ09d9UGjsJNG
Y2LUyqi+1j4IAHb3gB23ThcYC0T4uETJBHbfjCEnxd8MZDxR5YvmzP3ZYaHau0Yejk16BzB1da8x
S4iEvDyk26Tcu1ninOAuU5atscBM4R29rgR3Zs39niTO75fX88ZI5KKUCykuc+/sO8BLMpKLb9Ma
y9rFkqTp5YMxGWUsZ/O1PQCOEPRW6qNUmJE28nbR6pZPa9kW2xoH2BN/8yav+FH03T1e1o0J4YWj
auUkbFAjd0snDDPv1jrXY92f8vd1SyO4qrTkvTkP1R0M0/VQkHUZigcOzidwhMuzSOJZWvWgy9jP
vYV+Rr8cIAnjwp418/Hlbbq+sRkKOCe3tnrA91kcJgOGJ0FVxPQz5k8e2jffCPWyOzH49cfFY8oe
0d+lRAZS9XJC7aLTYi7SNTa2bo3Mzs+/pJklw3m2tJMxZXjxYmR35zG6tYpwMbhIldrZlUqoq3f+
Km2UerMUC8sAP/mvM6seak26fXn9KqKpDWWV4p/KzS7nlxYrPBZbMhRGRo8lekjH1R7l4eVRbk6I
Jh40WL4o3obLUYwJ3BRx6xrbhf95XVNxxJtQhvgIZ3dGunUq6AdxS4C3oXOjfslfl2Fmlp4nVmuN
C9lvUFODJLRG5Chens/1zcfW4LEICIsYn+TicpSNkrik0b7FGBd9asY2HvGvCeu1+6/VzHv+ajcH
49OF5aGmdUVKhWXnJ+uwxcHkr34k6cJ/tjFyxbU+tf0zKMjJvMMbvzkkT6mKVail7m+MqnEHJMiX
LZa+N+Ia5/Yy6nQMy7vAHDDkq+/Jd14fEMAp5NRY0/Kkwhi4XNAEjCCo5tmJ/aTuY6PY7NMUBEGY
9sH6SkocOZJqkAMsULiNK7mxZahEjtyFE1eOtT6Qufzn9pY8ckPda2Ffn0U1EsxCxWNUVhSXkxqa
NQFmaTmx6WnZKasnOx5TKqwvn8UbS6dMoFSdgFeYbvLlKNlaz8ZkNz4Jrqkd56rXftgV7vFW6jnf
Xh7q+liwaGR/Cs4Gy3bP0CnKaXCqevPj1nZwFJwgjoWlZaVHIxHmh7wJtC8vD3hjBcHCurwlisCM
EMTl3GjxKp0U2403LffephtOVONmL3dO+61RwMMpXyHUvtivy1EcVBnGopm82Bp9oKlaUNf/6EVR
3rnVbwyj0DocOrV2oDQuh8l6vyAatf14LbP0qE1lFVY4Ct25mm6Moi5a4jLAWAA1dhF4Xgeju4ki
iY1M88Ki6oLjRAh359DdGoUQEsQmBXTG2W1MUxtC8YZ8Ur9V/HaqzX+nF2lx51O9PQqHm44ONLf9
NdTlojdGp/DjRqzjW69sgkNam6+2AOVWJYRQDEiAGOzN5b6kMh+9Jhv8WG8o2Rh6Z7xts9IKR1mY
d5btz0N3UXoG26qeQcoOf3g9u6Pm1nmrpZUdxAaZUDo8iVWEY+fBu8R1d/KNr6X3KzFR7avTcM6b
A+sSzTagtSTfwmH9JLzhoK1fV/+zvg5RJd6OGi7ebvVZaN+SLgfWt1SHzpL/9Nrvlz/F62+fwFFd
mlQQSF/3r9DkpfkEFzBhL/DDtMo2Oy8tGilWaxtRnsz31FKu957xOFt/qml8/ruVIk3V5jXHB76x
fBkjGtcc6EwZdzZEndPL/cAqmcIgdQUqaJSML/d+7fwRqZctiaehnWMiMjoOSGx6YYf663sURYuz
Nfbdk5sE9TelkXanpXxjVZU0C0UHahwA1ndPBOaljWuOVXqmuyDiNZ3FoxnQaCBey3iS8j5+eRev
qIHcc/xThHcgVRRTdoddHzLTS7QhPRe+WCUUpTVxn9Iab9PIkZ0/PRTKd+px46XRDmspy9+OUyl7
MmGX/vHlH3Nj8i4yG6StZI+8/bvJZ1OuGWZTirNetfphRnL9bOQa3t9Dsn1O1uDw8nDqxOz2mitR
aWAQtYFa3u117214q8yiR3ywzI6j0duxlIv5Jujy7rEYrPzRd7fl68uDXs8RThHwXrBwyrdmz4E0
19rLRzcY476qej77TGtESFSVebENkas6FA2Si3feAG7iq7mSgwEiUIIcgGN1VTL5KwxOhNIupIsa
p8Pka1EG+XKO+n5YhiOQZ916mudm+4K2U+dF1YLk5PcNMLJ7dL0yfTfO1K1DYAd6cagFtMuC+wjU
RcUNBNCH4lXbKAGjaRGR4bSV8yXb2qQJp5SA59kwZ6sP3QlRgrgbJrv40K9lo32vNVoXR8eTzvQ+
kD0iElNVA9pdnGxqfpVySj2aAWJIyejQr4bOk1RF/2k1NUccpatRj/XKYa6O+uILRPw6vx5OzqbX
X7Rl9PvvDjYHxbH0Ui84ut2k+w+u9AN8ZNy8/93r/pKdutT1QZEn85zzM5X0nw6veIR5Jc3vKW5h
36ivJBLjVzl9zIplmiJja4b1UZvz0igiWEhbo0SSdf1/mm0s2qPRbtsQIlbRzl9Nm0yxCJO0DPRj
OySF8S1H/1U+i4484jdkm2JDkDtdZfHfYiW9eDIHFPPepNu05GFplP0SmUhKf9uyuUy/5kUuIHxW
WyUiv+wcQHuo6UG6E3rj0zGVOQQ1xi4Kr/SO0i8z6+QVntfG0+xJ8anQmzQVYUDY4YJ48gZUfDqC
J3BXk7G8C4LS5FMIZNFFcs7S6aGnmms+BHnreY9Mu5gia9Sz9n2yjYX5GTPJevg2daUWnKRjbu1j
mS/Jv502btW3mkr6v25RbuKYZW2fvm1bw0/ayKoTibzVAFcwKqfGKaOBQlUeNlMzdOGcTY6CvZdz
dVia0bIPWjPo+peBIHf8jClYanxaqS1nH/F8HecY+ZWheATHXSYRZ6azQpFX3nTMQKB17yEkzv9s
ViLqt7xhcxCJekjTQ66XwUZDd8nroyjrpD9M5Yxl6uDUefYw1iXiX2vV0Pik0ry2J7aaM2aZ3H1g
/ht4Gn0hXXEuvLxYTjpr74WZjoTcP7Syg/TfThpTfjAWJ+gwKS/7IipqvWredUMmmsMGL6N6hJkx
AIsUuvm/TORu8dyblkjjBgksPMAHgb7KJNCcee5EJ/UHMZflGCHoaHyc7dXvn7AJ4bUvF3N2nk22
nTbg2ATNk2fm7lvXTSdAO1laDE8pvU/jtAXu7H1c7a4VX7Imqcp3mVKaOeAf043fO7y6njPaYOPn
ioUaH1DlSrWzmHMbBP1cusbX2u/9f4rZGIyDW81O86zpwCROgsbI+lD0Luid3PQTUw/r3KqWo2Xz
ehrxVE2z9aWfepF9XhxtNd45SVutYYHCWj1FrWFlmRZ6ibWaR15Z2Z9kIGmJU5bqkrP0eqyMtwwv
ANBcS/cto0aVWGFiVfnbFj1XsC/NXEdlJSvzwetBxmihL43lO638RDY4gZfBXIY2EhZQ5iavFelH
ErA0O7h1VrTBwU41bzgNzlgPTZg6MMTPQkuL5GThFag/r/hvaWGSVFMSr9TGv+F57GcPeRk4Xwm0
Z1PZVoJYNMRsulHWaEhicTD94CCpV3YHqZnUnjXu+ZXPsQDPWHrIu4SDt9oyNPwBI1uQS3V2GCEt
xH7Q58GbRRftv5gFLe2bQrh186OjhOfHmuVXxXcHydffpsDL5zvu7Un/ZjDk/KurGh8PgXqcg3DR
W92PND+dgYg5SNc8zDz62jmT+TY8ow2RWrHo2NuPzpw51Pxzy6vC2kg78S2VDpW5epO9PPTVNnZh
3lijHcN4TSwME5GOeavzYK4hXFtnC+n1ZNthEMgxREubttvBm6RvvxNbtvzCCXP+Ni/joD/PlXLu
AjrkzWGd1ev838tP6o0YBlEWVVrm0AIa2ltIdjnHXDSbFQci149guuVB2+z6LdRKEVuDtB9Sn/4u
Ll7929nupgdwIPf6k38kZi6jCRSDILogSqY0yfbGVnCI+64RtoU0YVq5kdzSojoSz1T/ww2h7KKV
7XTfgH/GxH2pyKA+W0bntV+NSlvfcxnV3QE5w8nDeGLrFyfUEqMwqqgzvToXR8sfEa4M+TDr6ez7
w9QJCN7p8Nss+FYXWftwDAf0jY8gaSTAbpen+cQJCL6undXzqHvIWbihnJA4j9qpW9NTjze1WaO1
Sx+tD01pL4hhuuns/aoWI9ne2bTml9eGeAB+qYFwvVCgBX+7C/G0wjOzba6zc93ohRVpPP99yPcr
/Id1bOc6nFxZ6neC3KvUgUHR34ToZJII0565DH5SFAe21V6z85AaWMtp3XpsGm6ul4/hzVFAzaEE
Cx6UKvHlKF271tvmWdnZK8Xy5PeUMgtncO7M5SpoBY1Btqh6A0CtSBUuR1nmpaIK2dgEciaePR5O
5oj7muWTk2vDmaA1iDnr2Z1Rr+emRlXgNegJNF13WcIcUJcI5IAgszQF7Id5pFiBXba8k37dmh3y
6pS5aVHSAVF//ytMLSxKRom2ODFAkGk+8p5O2UdEKRsrMttmBV9jlTinzJ2ljXeygavAHFA66rdM
kbyLz283RaerPHUa3Tjdsl9TtTz1/fwzKLz/hACb/vJRuT2WKssgLoBOpPr7X9Ps6tVpcWZz495o
tSYUIJsfYPwFYd5aK4y/fvv+8oA39s8GzkDDl/oYIiW7sxkY2uqYGpNbKogKQcd95K64c94Z5cYw
yggP4DB3Ifu3276lz7ykqc0gblxjEMc5gQEb1ibAsshxar2N1iF1+zeOnmzlwW+GjTe9XLMwc0Wj
vemyzBSPQ+ak9gHpcSczwyKwNKwmtk7Oh8Tr6/WN7XZZElL9m/3YofYzuZEJ+0fEWjn42deRT9M9
mQtN1XldkGKm7TlAStI6a/hioMQxfgkymSYPLS3iKU7yOR1ip0F8NZob1ysOFdhSImYSv+x5nceu
DvU+9fUIyFU18ntKbT23xjZnUSk7rX10kizfjnpbJt+QayznMJgQWb1zXq7XleSD4jtgARqEIJcu
z0suhJ2LEhWAufSTLHJFTqEVCtw9wbGb41B7UOVCwKl7NE8qDXPqkNSJDXfI42B0yjelrTX3jgm/
9uKlBL1mAwag7EkcdKWqYZEC4GQaBPGA3STsUz+LbGu69z2rl+RqFISGVB2XAts+4+16BK0VmTAG
kVR/60TlHO0sGT80FmLvd8791VAq7oC4S6mYpduLvEjWbOwTZJ1bqy6/mObcyZOXiXG683iqbb6c
ksW2QAZCDBEJuj16Y7WXyWwWLT9vdGnKiPBdqw+EjZBJh97e1rA3cW4LZ0+b3LAsqvGVAizKTJPr
QwEQORy0Wvl9f11bltOUbo3oTxyAJYoWDVdfnMIffWv64peoqb28qtcbiGC+0jsiqqJSsi+Pl+08
4OHQJ3HSdT8MvVxONYoEIayh+s5I18eeSBDeDF5ZdI/pN13Oy02TYqWTS5RfZpTaqupfp8Zr7OXp
3BgEQi4UAXByaFPtq8qe22S4pyFCtaYZac0sCaC7+R676tYof6rJUGcgI1xVZXPP77xyTc9pLcuf
wAmas3RK885BvDUKUAVCAngIlECu7iPNJWH30rNelNSp6yYJYjG43Z0+zI0TwHqRSlESBVqzHyZd
+2kooFGctVrYH5zNsmLH8+TZnzPz8PLu3BoK6RMqr1QDFTDi8gjkY4nl4eCLcznpWH7SYj8NwZg/
Q/lr75y2Pwf38jP2Qa6BXeNDRj7vD47or8+ot4YsEUZbnpe8sefDFNjtHPZ1y5VbOhPFbeDKffmj
r43ccEPDyAtC5HK0tBB159b7vjm+KJ9GUAflmw5leePkIrzAQ6vpjRlbSzG/VpiAHebn8jXCD+Sa
2+c2AI2bccQF8DzZ1BAfDerS1uO09aSdL2/D9cFSUQoAB3TRlTj+7mC52F72fZGW594fGnKEqnjv
BNk9b7zr8EstPx030hAaL/t8oCjsICeELs9TqafPjdSsJiyGWT/gYGS54don3as/GHWzUGHFGVU1
S3bBpV37TS7Q4zqn06ahtY6f9DFL0NZ99SWDIPgfnDGHGLT7bv2QGjNHPGXrs0N9/kz1L4ZWcM8I
7PpbUTxbji+LaOIstYte+6DzjMaemrMpSa6jHr9s5AQnc/qgg5/t7yyd+vIuvxYeGhUpELp6tLfM
yy+z8LZ1ysa8PfvNaj+3sBE2KuWTVp3arE9KpHxSt/wplqqWoPskpSju87y+cxXdOJgq4VLEVeAP
5F+Xv8LTkoGcgYK9N7hp6Gyl9rT4lvb51cefl0hJVwEfJIpWK//XzSCbrKsS10li9DuNt5BOxtBa
k+rOM66i8L9XVPUalSAM3CBSHcoml6MkfqsjA+ZW505QCHgI4FWtj2mlz0XoZ8O2PApUgtuwcRJx
jyanlmk3tDo5FGrIDqAy7I6O7qZeYQivOQuk+fOIah01d8NcxjQyPdGHgscKo8ps0gmy6bfeOUv7
XWTmDiKKhDFKm+YqP5H+AvsYv7wzzvJaNJqLjEx9Te90qW+s7x9tGnVcFI5P/Yq/dpHkOC2CYWvO
5Wq0/9ussq6jehxwO3dIY9ayN6I1z9z/vXx2rpcW1LPCDhKbcdXs9Qzlqq10T+v+bNf5v3m/th+V
pcpRV13gZPPyB8BBSzQOrv/p5YGvF1VJNiIZRn+WbuIeEbfoVlo6vtufM/wx4wni4HM3NuadQ7u/
s9W0aNIpcTfKEOTMl4vaanLzarsdzrpfj7HwacxNo7GccrNcotW28juv9PWs/nBuiedBgKAQqTb5
r02cyjGpQYbX50GnvO5Apz60lGPvzOp60xQ9nHYd4Scz24MzcGPxfaH73TkdxmQMTYcibtS5rmzQ
YsVpU3/MtrXv437S+x8vb9ufV+7yW0SniWoO+rMG0Clzd6W1rZNPhbb152TCfRfiav/TS8v0ZI/L
lB4McNnZIRk6Vdzta3MI3SJY28d8TKV7ztGrLSISY8MMgWIsImSGJEB5AMHvqK3+lp8Cd53Kt5uq
QmPlQ/FVnKpJ8+1nI2vX/7ZxtX8R/c8NBXw/n8M0TWQe91bpeJHuaBRys87ph2PfWEWJMZeBqWAi
u8l+ctJR/zJSI6e43laJfwCrOcqwlnmzRJruJ2ko62T2oiWpLBcDszJI3m7L6NYnbtTViQZnWcuQ
SyofHqd8dIzjAozEPNZlufaf5ZB5wXOQeDAlssmkszf22X+WJT3xb2Nt4/bV0myRP4IbazuadU5r
RcUo5k9tZfX1WWrr4B6qFDuxN0sj9eRgdalMYt2eSzy2B1BtT7QirC8ywWEtbCoqFAdli0QnQ0Ny
/qS1rvMdpGs9nOVQz99tpEd+m52OpWmf93UVFcOKg4oofbDcuUOae66B0t2zWbxxNJXZJ9EKcb55
9Ra5zRCkRtJRbUY6+FwUWRm5w2h86bZRj7c5ad53PRCKkJJ3cnr5aO4DDGo0NvLSjKk+DDC9l99e
gXm3bk5rfyaszX3WrF9/mK3bYha4YMG73SPiXN8tREo6NWIiW3WF7fK/0aez6ybdcO66pnYfWiS4
+idrq9wiyrrO/STqYhrvRGo35ojEC2G10vhQYPnLOaZgpWw5Ia7uGDxF0O77ULPI1gprqw8vL+eN
6TE7EIcGVxpEIPX3v64yM2mU7L87nUuH90H1w7pH3FrEt6YN2ikcgmK6s4E3RkSCC/0+3DFIE/fl
xgp667ZRaz8LHSAiSFEod5Ej+to6Jqk9BDy9jXNPI/nGipI8EJC6JIFIbai//zXNlUaqKQZvPue+
ZgdhZujJUR9Hqz0VkOxeidMBz/7nMVIuUYDo98IeTi180ji5nIl7yw+kwXWUwXx4gAu3vJ+K/F7k
cr2igB4Vvh3CGE6d+8A+KeS2Jaa5nWfb7NIww29YCycdzjpWPNVM02iosOV5+eBcr6jL+wduEJgM
CqT7l50uooa+26yfF8dtnktZlw+1m4ofPbf0/2MoUiQ0YQDjwLraPe/mYI72iu3vGe+p7B8sXGUV
og8+n3unnu4ELNfTwoWRch1lLLqFYN0vD4roDPxhIA6dN2uZYsIa442YXfu4eP1r6Z+ql8CVwoQ4
JEhD7IayuxW1lky4ZwudENKGaX2qe7P4uJmjOFZS3LOcuz4mIEm5yZSAgY+dwi7PbBDqwM9Ic89L
6uehJtoirArz1JrmR3Asw5077FpwT5WjVU5EkU6R2HaZxOQswtCAqJzzuS+HCF2BuYzQOCu1j8lc
JhJMUDLo1KsLCuMSDWX5Rtp2g0O2jmLNVyH1Rp6o/Xo/Xz64alkvQxs03FBRBMOnChd7jR9KcIUx
1agOyDGbMdFt7JOpeekdJjHtmutxKMsriXnuAaLS3fxRWBh4q0bBqRWgmxp0NdxHt7B769PU5QOt
zX505/pHPW7++LAmgK4OA1S7lS6H27U/Fs8qt2PRthMOOgKbmw/j6Av7JGp/+dxspW9+KfyitA6c
ra4JEXWWzmlxS582Lx0KLaJ/hFNHO+GemoQyq7t/xmXQ27elJZL0xB2Fzn5qjv77LN3y4Jhk0u6+
uHSin+gKc3egCKrpbwrcw9cn+isNbsO5hodzEdhd+YYApTk3QLnoJxP4a1EgG/9L5S3yJ8kZWJoV
MaP1UJj+Yoc0RTM3ApuRWqE3mWv60EvL+T2U6Bg/gpytwE7V29I8GmkP/bT3S207CEvTyt+lXWv2
7yKdtymehVUkBxrjln2uEsCAp20S3OH6lFfbv02bde47GIxAi4VpUwSwwFJ0P4dSaZ1PeoX9mINx
nX+us2SropGCfMaTBzlnjku43ukGUqXNlzTEr6YcH0nq7faQG5X9zmvyaXy3ZIH7DUXiHgEX3aKR
XyBKoJ0cGYj1KMBy+EgVtPhqzwjQJYcez+QP1dLUwRvQO9p26nrTx43JSiX51+Z9pQJVtlFJqDMc
lfRVFXtJMdih1i1Nd0ymxdCfsHzACwt+M9AzgQIFzA6vq3yIioPlIfvViTE51YE+PBfOqBtHoGua
cZpha/3CrkZboo6IVn+i4+6kUEeD0QrrYdXmg+5r23bUBH2yg5+O4qezdEb3oJtl93UNmjU4V9Qh
vweisDty/9wUD1YVlMbRRdWo/7JJaEd3Ppo/Kc3u2wS+r6qskC4gqKsr7K9nOjVkYxobKU+eIT4a
VWbW/MiMZAhiJ++b39JvO+2YJub8yxQ5Fg4Z29vVbeUe1pRuT2Q5ReOf5kkPPtqFleY0hgmLI7u0
ja/epFGObhP0UGIfexLnhFTNmDwEg7G+VvKBGhBYAkJGncqoKqRczsNbxy11nKY5W1lVAVaq+3eo
Ec53EsQbNwzNVEfRBKhZgBW/HMUYkrlw+7Q9jzYoYHfrBUY8Xf9g1XdpRbeGYkIqiVe1kX2GXVae
gKq7tmdnXeoP7ubJ91thGL8Dzb3nJnjjfvbQGYFfpmSZePIvZ9XlPfGGG3TnPljst2iSGKcBM8jH
174CtCeU7Q5vAcHLXhaNe2zu67HszraX1E/Sb6qHjFj11ZGLGoXtId5VNTW1rH+d5wrJ1WG18u7c
ymx9l6a9Fm5dCYYQUbnD6ydkAY5QNSzuJWu3bFU6ao4pRH9uJ6M6+pU7HAgJ74Vi15tDB5OUz4Jg
Rq3Tti4nFGgoBRWG7M6bbDxebXotc2KLO7HDdaTCKD66KbR3OG57jo1GAdLuh4yqEY3Lp7Eu1ofV
gDi59ub8RlDTfXj92vGdUvOnq8D/u7VLHFAVQOj6c+7WVlg2qXVs9bm/M6tba4f/GEIzuiKh7g/2
uJb1BGpA7VCWH7upAuXZevcwQNdfaoCnKLBsjp3SOla/4q8jx1MCdL3Ke97myT3o3hQ81oExR9PW
3DNkua4CMBQVU64FiqfcQZdDWSPOm262sE3gtaJqFt/8OX/YFsMK9U2XhCS1FeWN8fHl3bo1Q9Th
qE8pCj8Se5fDjqVb1Ilr9tTF8jwSs6+HeqllEWHtvYN4aygaW6SrDKeIvZdDadM2D3NvdmdHc5qw
zOOO9tDBq+RyeHlOt068uldVRgUL3tldFG4gNFsuVX82Nvuth5YVYDw8FCvKtNwYyb10+KrNSLLI
02ERnCqCDi7DlxOrxlzLBp3xlrTIUSkdy3ep702PGj7sJ3utg0M5EWZqZM3fFmD5z4tomqib7fx7
ko7VaQLXEKUWBLigK6bQSVCTfnlF/mjQX8YCyr8WQgJxuvJb3G0zmsFmqeXDcE6qsdlOgVMQkwaF
HmQRaWINWF3v8+TkdKDZQ7/rhXboeyf4IoZl/eFvhbuEQvN6J8wXu1mOlL9dic92wMWYmQ5iWTUT
ccPB2BYZSijxY+hKZ/uQjWSwB2/JHcxygU6LO1utzsx+XoEq/wMDpHi8194nPExGdEYpKMFyjnyx
TMex0l4tg4+gC68bKkZ4OnOm1Lf71zWQCV/zGqcZzmtijgerFtnHDimeKO/65n8OuUJ156m7cYKh
8NOJw8gO8M7ekAQw7+YM0h/Oqe5XwIvb9Dlvpf3B1IziXyNPkjux4tWniagmgFpox9yl3Nq7O7sj
qwSStM5nx4f4Hlpmy9W94YebRu7sWZ9ePo1/nA0vdo1RVP0Pbb4/DKzdB9o0Q+J2G+XUXhi9/tzR
fl7gEnRVAL7LrlsjFMtq+lEGn9w7jm7nVD9lYDXNGytZXSPmUZXeG1zfc+PYibxwv88NIm7h2nSV
HgYDRgxF2BkIS+O2lszBeROJ73ekAm5mgqIAyd+9mYdSwtUdDT97a6ApST6TLoZ8FJOYgoe2qowp
Ji4exWFY04DK+gpMWH8vZZsMv1D59s3fdV3K4EttNSRDtq7Z2ZMp3GL6sPSj99sx0vofSvKq/wVM
HrW5rCym/+W8m8MBXGURhKVTrskxd0vvWYJQKT9ZmZ3/hALgf7YVKeh9sG6O8zRtYymfWknZ8bW3
P1wbsCs0XNl9vqPdlSzhr4D7mY1zB1bgGATjHJYZWL5p42a+s+n7L1UNhbIqgingZa70KSBN+W4K
G/Rc5WX+uau14UAJD5bBZOXlnb7g1eejSulEiKg9wV8k+7n8XlO5tn1dj8ZZk7bzX7CMAorn6Nuf
0DgUD7XR2vdO9NXkeGwApCttdnwl9uIbmj1qoOs265xxfXRHuW5DdtzwzX0/iMq4Jx17/bUqsTho
hCR1dOr3tacapVWKFINzLrJUP6AW6oe9PovQ0uXPlzcNbN31zFhI5WfIC4cJwe7q84UMgr7stzMR
pCZ+mKMM5g8uRjjbkaIYnAwEZS0RDcbYDZ966DbfNgQ+53OVwQ+KFg44/AeqWhFI+ix4Gmp7plpQ
+0PbP5sgtQIf/XAMO98b8Fm2MEUSpP7Qw/5oolp27lNH/b4AjY/24GEzltwNNc9YIWxuBVSJYhml
EacZsglha6ethJZSpvkJ4MtaHAYWpT5xxazmx21thHfwjdX3P/wfZ+e1GzeyreEnIsAcbtlJYkuy
ZUu27BvC9swwZ7IYnv581MWBm000oT1jbG/AA5eqWGGFP3R6VaLekLSGBl8hs4HpizSydi0nrHng
/+XpcZDMYXjmzvennegMuEFyVTf+j1Czw58oE9K+CsLJiI++I3r5pDppa/7M5MjRAIM4hfRFCLDP
B8nMwf8bxgR0NZ6cxNlhhKE5kMeiYngoUtv8lYku83d9PziJG08DtASDRPs/uaWtxz2Rt+apjaK8
3zuRESn3ihaIFijBGBNDZFAAlH1sYZ2OXnM7g1WjUpX8fyE5KBjsFMZg7pscjatjpsVR5BI0hy9R
yY0ZwW9z/qv6SZoe06JMn0pURb8QxRSGm01jGh7STrJ+Cqp/0P985Erc3hBkJ107d6iiMLL/JJM8
Ujvp4ilyp1Eu1WPD1g/d3JfCP+hi+ZlbgT3K3aSIIuVHgHBvccAEqDNPcd1N9s5pIzncFXaaQsYe
/RK29WDK3wk/WudTqiL6+diPXVIcbbzh43sbfaD0KIcK39XlgYBSpwqlMT8ZoRq2B13KnXSnR6RU
MD1xds4Ot4/DHCVdvltcg9b8L4Ay+mXLGgEEc2SOZZOko3QmHhIbu09XC20ZDECamzR6yH1GHPIw
szsNWprKO1GN9Rb28D3/XPwgCFsY2L3PxRFe7csLDuYbXSUolZ5idJr9nE9p6NwlE7HETu80uTxJ
4D+Us12KqCD4rB02lVEY4hOsqyA+tHE+iE9R49jZKTVyPzthoBLmu1mSpt7ThDNCV6hliaSWk0s/
Mr8cNYqeInGOZZ9EYpfabfY96oT4zuPcZjurazJ9L3InGXaykGT1uSrKSn1us0T7ZQaoGx+lMcyN
XZGWfXvHqdWiR73k+cFkfGxG2W3zvAN1XShVvBHbXH80mqqySgMCQgq/a5drZWcClaI6lTzA51bi
jkaeWF8dmo7+/QC5YvK0hI73PspkKXHrsEZQxu26zGjfbm+eq1CV5xXWN2Zs4O0gdixirBKeXhDp
reMNiqTvWupcdHT1LTmX+W+53BlE9+9ca/T0oOIsnr7BwZy0aCTHE4lQxyPw0eZgTjK+y3ZjJA+a
nmvZIRB+Y22ErNfLTApJwEpYN/O8l9SwnOb/UOdycq4rIejKR8dWsRrIte09g05unzT5vpCjk1G2
32+v7HsL93LS89jUzIjQ7Rk8dvmJnXCwO8CFyVnufEHFVxXVH8mWky9mHCDxEERy8xoXUvQdPEEp
7gY7DPEYkdCauJf9wngY6Zr+gF6AgQ+UqV7d28B5mwNCm0P/GHZyGx1v/8TXe4EmxqyBM0OjAN0u
9iTg5zSmeJ6eUcntDrJUDaeE+vzGdXW9F8hXcCOGKEX9j+z0clmoWehTIFXZeWokf/AceIyvCjWn
6GhG8qHyiwPujePn21O7jr2oOZPiA3iBek+b8XJQs2zlslfz5CxJxO7FYKpvWD9J3INV/E03y+Kj
Wpi4AgNj0CAEzrREZOEvB5QTQ4twvkzOClI1patzQ78lqbTFp1v5ZO/6IbNo+kwLm//8rxyQRDjM
R7tPzqWByNrYgecrgmELrHD9yahyU0GgjoA6A8Hr5ShOOtrBBEZhrsaPd0oZjJ9EY5Wfx6ZrnpM0
Er8NuR1eP/rJWECawdSdAAsiyn45KI0AvVP9IDvbaVKfojJQvtvoXv1xpErBs6ZUNsLz66WkqY8g
tTJjguEbzPHtX0vZEj01Hc30M4iv0o0mip+Emdnu9qzmv+XyUrgcZbEvEkWnNwQI8SxHevjJBOOO
NHqLozKYrw1TnCtKKvBDBVkLNgimshRa1MsZhX3cJpM5puc+a+r/zLhzeFLDtjTor01dcldrduAf
zZIO1WGK9bA6mGYTSV8pLCX2zs9VNlIeOYPmJmkGFD0LLPFqmGX5M2qd9F+udA35iJF2oNboTX3I
5a4aAbEhGfBE/awHSiMUqd6NadUFbttg6rHLcj+wALfRW9oXuPdqh0B2il9S2U3Ncyf6OPgThJ3w
XV9Ku1czmIb4iaK9uoX5ufoOFBaNWcKPOjq601daI0qvAyELQ68mJNkbIboXTVerh7I0449+8veh
cFSgCEctY4kdpveb6UEbhF5jRhYqqzrxpx/+yoifT7c311VaNI/EYw5qilYY1eHLD55ERqw7BYSJ
RkJ4FCxv+N20AuNOj1VlP1RjBxmk78/26NQb9+vV4XkfmTI+1RqiCHORkGVo1tt9yXIORmvfccLk
UwvOd+M1XxuFhgEiVjhTzO3Dy/lpSQnldMqkezuo2qfSHsSjX8TWR59B5kJxHQHg+TXk1+UoE/hH
CfSxdI/edPRUFUN5TltjC5W1MheDDgH3zPwKAni7HAUKFeFx0qH0g22AdYqKqvysgucx727viau7
G2AunHhaVBjqzDI/l+OgndGjyBEHnmTK4ifS+/YPnA1aPA26YbS+9kXWiNNkJP7WO79ywkDZMCaI
LH5b4kvJSGdSjy9BwKtnmFkUloEbZDUlgdpxoo3Lbm05VYqSxJYcZpLVxTQT8tgBlKnXtJYjjrTK
1GJvFCZXzu31XBuI4gZybSgUyVcM9tJPwiz1fQZyVIDB6tTc0WqOXz8+CsXjd47KXE5ZTAe6J4rB
WR94nSX961RqfEhUf4uJtHJd0LP8/0HsxXHifoeBBzqX68Icf2ROQ6HN8DtxB+05/FVFrbarFDPh
itTJ5D8+wRlkRUABefKq2yzTmRCdXQAZLhvnaPEiulWf1xtZ1trm58KAToGKEcqciwsxQNpDVGEd
eoo1NsdCFN2+Kr8Y1RO69foxJRDemNbKpjdRIJwppxi9wFi53Ia0l7o2N+TIU31d/+Vo9ZC7w2BO
6oEGx7hlCLHyAYlnKVuTvhGxLJFs9RBAzHLsyBsjKl/9hPRHZ6flXqQO/Rs5Vu58yrbf4jiMg42J
rhwDLi10YvF6Af1/xc3LpapRErS6IDn0d6g4kLoYRbBxqleW0yJvxAFsBpNCTL5czgoZxjaOIJ5B
rFROsjH80QCOHco6sj8+H6B6SMRCiKGUsgRaVKHS9d1oxd7gdNVTUubyT/BI8cZl/P4DX4R/qsqt
x/VEQRbQ1vKdHFruyrGIY9hMloQfBHyzPjw0xtzZGGwLpSTucBpfU6BJRoAlnTQORE7A3ul9DtLg
BlrVN/tONSm9TWGP7KYW2xSWVHTF5H2tl45yLrCJavd+19IBksH9fCtsJ/+vyyoB5caJ9NcJcJT+
GNdSpLuTsMup3gUiNsyvcNmJArNEGOoR37O6vTMzLa0+58mkfce7Glj/7WtgDncv12NOySBVgZAE
ceAswmFg/bzEQZ97krAytHIavKlrn7KhJD9FXbbFL7zeT4QemC8RPFCPgBt+uZ/KkI5JjKyK1+Rw
BeQYXRqfRocLZ38LF3J9QBgKtTW6irMl2NLqCSKjX9UlLCuBVuuxNtLgVBb5P7eX7/p+o3mBHx/s
DX6xtS7nU+uF6acSKqhjZkcH3embH72KP1iRFcoeHdj+KQnFlvLju5nT4qM5COXO8tDzQ7gkGbd6
MlbUNeA6NElqmm7SS0HzpM7wlHspyps4dBO9d5wnZVDD7DMKWaUO1NBoUFDIZdkPX8QErPibFKvJ
9CMvhPRYJ1OuugO7N9pR7q5fdF2MD8UAtxCylI1iV9DkeeP2pa+ibKTnsP3koknekgKZW7dBkVic
wkDKtlLf6ysWWv8sI0B1DCTRsnBQ1j1BolnXniGs0nBDu2jPoxrKz13Qjt9kUXanto2n/pyFY6Nt
XBdXewhULQ0wkD6A2kHwzz/cXynpMGq1UtBR8FB5GfdGbKu7vGynjTN4tYneR6E6RiLk0AZbxBrC
qkucqQLdM4z+H7OUXqrReByi9nlUlK92ND7f3rPvm/Ji+/BkgKWdgyhSBeQELmdlZZmqjUFpeFVB
dfpEfimi+0yxpn7fGkMU7tMpBlpiYa11r0VJIJ96FM0QGJzqMv9joPFm3kt2Vz+XgTD0r9mQRvbe
R7NO2iGnotknS+qtTy2uZzj72NEAuCw3U9VrJTlVf4oU7q9ralYXPTZjlDhQrDTnxUAiqNyVYdqL
hwaiZ3vvT6qcnMawMSqk4ISd3XHMBRogUx6JNw0/C+CuKC5JLsYZE/KE6OO8lbh/24dBlVt7r9WS
nnK/6kXpkYsb9l6taUC7sURTyNWtUCWlHiz/G1++/aNk6RDskyqb1Z78mGIsEDmS577sHP+YpkOf
okuYZF9ty1f/GYNi7HdC1VGMHMCjakdEVaQ3szS76pMhl4H6WIQZ0tyBVea7rtLrbyFijCjwhXJn
u7TotPQOdIL8o8RARXHNNtNDd6RQLY6RIiX/YBokklMfDeof4QOr2Am8WB2vVnuaLVnmJD+RNVTA
i6hZJu9hXHRbJqArmx+gNg0FqjEcgyu8jKaAZM3oXraCzlcOjGpf9ea0v70b10ahCs+LTL2OVun8
538dsSKnnuH0bP5AUg1XHnloJX3cCgvXRiHOJUyCDkCFdZFSisrHLrVTdK9uunCviQGBRl9sQZnW
Rnmn85FQ0sBaimv10kCwL/nMxZDFyyQn/Vsmki1P2/fWxPL8QmO3YWfxWa7ui6FKyxpIse4Bsaeb
OvJASI+I56gagLRAU/dQHAR9TjN0/N3UUbTex1Cb/oEv12h7JUa189Uq1e4fWcdg7nD7e16JwcFJ
x/KTWxPLMHLBZWs4HItE1nxJ90xaUd9zo1a+jDjVWwQXhgZ9MW5kd85Lfo91nxyp24+oZiX5R8NJ
fgoqPgTncxmBKPlyW7Vmhgo/vS1PrTPlqffL8Ofkc/ZvT/YqnIFJjZA8o5Dez4HA5SiTjaVpNMaq
x7XzZ4z94CQ4+yhrii3pmZWtRbyEqh0ashg8LfPRFB4Las++6oUDfmmRkdu7bBZPvD2ftVFsTiLn
BDd5DsvlfIRhJDkXrupFnRIdpQzyX19wXd0eZeW9s/8aZYnDMK2eRl+NuHCGvjdKkpn5Ne9sPBj7
aDorVVO+pKLQ9rcHXZ0absFojOAEd0WJ64IE3VasgABS2p0robN6V+WWsbGAKxsCKAJojjliQEJj
sSECKWx1tRg0L/YNdd8HzpssjxqW0NhX3Z7PVVyEdBK4bNoOJtTvqwIFpIzYxIEQElWDYIpUpeZ4
aEc7aY6iyZNPZiV9zcOpPse1r3+/PfTKUjI0s2PHs0eWu0Sz/TmaNsBplVlzSLnCD6CjtgrE75Hd
4pqD8wahcObAkrAtgq9KQk63cFLdS4P6s28o/6FjKblp3R1tyfjtRNE+lr5blfTEZfh1QkGIwFV9
thP6tQRZ+8auERXt+i9RMz63tTkhHbx1/tdWggcSWX9iVKzd1MvzoumBYakjKwHqACryONnHIIY+
cXu93ztyy5WY5RqgwpEfM4vLYYgZFXZDp3t+qJvBLtSLinalmPRPEd54yZEqftA9ZGafp4/qlDgq
kg5jqh11tZwUgqHEau9v/0hrEwdDS715dmnTlpTWoETnEIiY5qEwa+0A7aECHdtbsf/qKHO1WaOg
jhvEYt4DOL+W+eng0Ib2WKhCP0aiqv+H7UyNiuyNmjYViPm6+isCiaZ+DP2UfUaEJw6VbOYnEy2H
jfN6fTPQeiCR4b2gD0FJ9nKUXlRUI4pS9/RODo7CBuvsREp7RLn748s2D0UTDagb2KwlEGwEFZNq
TcELLAdG5BKH929WmGxVENdmhIgPpRo0DByKKZczEiLtIknjrkMHJ45cK6aLFSSGQ/zqFxs5y9pY
s+INukREFriAXY5VwNOrdZP9RuM+eECludnpvS15Y104G6ft+nUiTpxTaxxDdaz6Fpuu6wDpDJJh
eEWP3AJaiMWnXG/z0yxx9xvhqN6tRCtv7MF345TLI86os77GuzoLlO3LCUZZm4OLkPGUN8jMPqH5
n/0bR05emvsiLBEdqEgcQvIztXxWbaFPBz+tm7fezmuBqqMqalcGKPvsKwPE0yHpse/uwXKl94h5
m7lLEtWVR6Msus++Exa/4nqolF2n6+m0S0BmTi7Es+C5Loro2QgN5RVNoLp21Sb2X8oOKp+rIsQt
nW5fI+8313LawKb4rhSaEG1ZTrtKqshAgtxrx8x3AfRqdzX3PsLO3Ch6q5CQxeaXBmPYu9QHvQtE
DSTcEEXZAzyZYn/7x7m+b/gpiBDmxw3QyjKck6C6mV2OvAbcjmAPHdHaYetk726PsrbBiBmhwFCb
whRg3ut/3TdqB0AwqVXT0yNp+IHhQbMDCJfd+U0UedPUmniZlc7P24OuTA0mFn070K+ojSy9TgXC
kprRRRbhQvBDAfX3XIvcfLs9yMqTzWU9E1Wo8RGkLoX8jEbo9tQI38uDwKh/yJakqq7vgDZBT98C
BTQNgnpVEES2euLJ1gOvTuG3uvTA0qbZVVg1Rq4T9H7wgmpC8dkuKjW5t2I/7V2fMnjsRdGUB17c
5anlUm3NtI0tuXLT8ATMBCU494jtLqKOYehz/gksKpR9safSBASxrYoD6vZbdo0rQ7FcM7KeuivI
r8VQ05RPCafQItpOzWPlO1jJoIt0Ssqu3Xh9Vj6/Ruww2729Gxsu7s9KpALk08iswGodzKg2T2Fh
bYVsa6NQUSK6JiiVCQsud3YrC0cNkML2pMlwduTjOXjByd+4oFdGoXI11+6VmWP+noD+fX6yJi3b
MNI9wgPl2JrRcNKyQfqg4BiwBFJIsmsetvnhWazYiHxMFEe67qHsDY2VrsRdWQxbiK/5Ey/uP0oe
vNR8Fp7RJb1r1BN9VuPTPS3M0N6Wk1c9HO+Q8pn2WRjtI988hJP03+1jOl+qV4Ma8DGxIwEiteyR
lZYJesRJDM/iZud4SuEzNhXKm43iITXckM92e8CVL0Z8QIuIoiNl8mVvWIgsbqJYSB7gCMzrEIva
R42ZbZzc61HoUDnvWi5U5AkZL3ef8IMYKt5keZodV0eUqzNPGyicfXQutAtm6zOiEBr7yy9WG43V
Elw7XkDx9NkvBvUYIVn38VHoxhA40VkkFHnvAPy1x0UtBnX0qffBaPG/dWrd/DITs/nwd6GoPj9E
s2cbNYXl6xv7Vt7QR/UyWw+eh84ajin2Ja8fXjGVUAocFCZ/cxB3+V362hgRZ4h9r2268m6yQRGH
JKofRY+hasedo1A4JiEjlL8chYgAbygr9L2JPrQ7TNpE+p1voQqvjw7akTQcsGrieqBzdjkKmt2t
U3WW45lwciJP7mvtcxkE2uM421LC6nOcrx9ePRSY5gSfKhN58OKRyBMd5gSVWC9PFPvelxOxNytt
a1dfP0UQR+jwYmUBq1VelstAhHciSjPfC6dCImQc46MY8drq1XiLVLZyTImySIFmx3WcdpfdB0er
CltPfM+HzfFPFVvRU1lU9gZvf3UUMPBAodjZJHeXH8rxnWLqLVxMVLlqAbqF1Z2Mr8vL7Y+zumzU
yua6NbgyY7EdYjuEBFgyCsQVxI7UIDwa0ZQ+YgyzRTZcGwq9OCjb81HiWricUIhSCGYgrc8nqZod
nk72LvctmNRtusXJWls7rgUSx/ci4LLWaLRN35ZyQxSHRMUTSn/RcVKjYP/xtaPnRamck8T/LvZB
Uilt2EvEiqFvlXdB4fD2hCa8hD7vPlytoEQ76/IQ/9JiW5ZpBNL7gK5H30vSJtmrQWQcrVR8VPuV
7wI2l+eav4ui2FJ0Sw5gYNmR5ntSOCXfknx4zcNMfbu9amsXEGiP+fVh2chWLreBkPQsSlHg96pS
k0706ZInpQhR8Bdy9tWSp/zu9nhre4HCCy8Y+5t+4fznfz1E6IelZYPkuNeacfFVWKH2yDWxBcpd
G8VCVZ2HDtNHOgiXo5iBpmDoxQeinDEcJgC6nq5Pzpfbc1k7QhYcQBAIgP4gflyOAmWfvmTT+3j7
KdE+gND+iBiadFfBMz3eHmp1QtC/56bxbGG6eFn1ulCU1GGoihDzV1HU4zlKVBAWt4dZndFfwywu
hRpUepy1E5dC0aqPKBR+kgonPJUSzPHbI63tOw7Q3AgkLmGPX64dSoSj1TRYfeJf8yo05EwDaejd
uhDtwUSX3r093NrEwL5xiGgKwgFdbIgRcZfMyHRec4zSXpouqb4XPnYIexSUxo2pzYt0GQ7PrEkU
CMkmwLkvgaBtAvZ+qkVwniyjPoxUNP80Ruf/zuIh1+cZkpgOwqo+aqjJfQFoBOVPrnRYrktqDG7O
BgJrwvSsrMsPOZfXZ6iG2p/bK7myE6miMxa61OBqzcVONKQ2S5VAM70wnKBBUJA4RKjDbqzh6igz
vFWfjRWpPV5uj76qfSozzEUxU4DPQu4fAxQzN9CEa6OQJ+PBAHKX0uZiE1pDUNoNCF3Pn2IBy3GQ
D2ZttR8/u6BldaoJyODNsreXczHGskLhyDQ9Wc2Gsx2CfvPDcEtbf20udIkQTEQLj38XKxZNcRC1
SmV52aQLt+ht/9Aa7VZGfn2OoAGSR3BgWTAcTC7n4oSmZKJfb3qFOkG/ygvnkf6sfUhDREQ/utH4
+8HWIWxApAql+3IoAJ1pKsklLEhr0Pb4mmo0d/ViIy1fmxCqBDP2F0ApNJHLUZpSNVJHYxRItbYb
QjbcOQKiYAE3fWNPX98LTGUO6mYbWBKKRUYhDVKvqggTemNnf0ep1xNh9U9gdY/ZyEnKxmajRLc6
NfQcOUIU7lnFy6lJaKWF08DUwlxWd7NW9le7Uo2HVGut/e1vtTXUvDn/etXxguzyJJkPkiSPL4Pa
o7OA3tkJGbdoY1bXDwebG7QlkhXAO0k0L4dSqmrKssRCETEyng2r/kcLmregsRsXMNE/t6d1fabm
sUB40CujBLlcwQzFBKeea3eR5FQuiKL60DXT1r29snj0ieYoAjQOwetiC3bd4EiOPlheEbThtKsi
ydiJHlW1PVVMe+NUrQ3GnUyUQEQ5G/ZcLp+spHaMZ5PlBQHGnRLgJjdNpz8Q07UPX3v0kWehD1aQ
+3XpfIxXk1P3oWp7IyXpnZxa4ljTu944VCufCD7EvHIUoDhUi1uirkAqI5Jie34+ObsRVPheqot/
P7wPaEjxGJEvkVosgxUe+z5KVWoBSt1Kblu02V1aqNLGVN6ViS4DB7I+eqBzW48q7jLg7xEqkHq4
CB6kcGS88x5XR/Qmm5ceTozpVupoYt8KD/5JSjhZ+2RKh3BXGnousASvTJVDl/GfKCk8/je9n0p1
V6NOgtR336qWxw4snxWnm6ZfAfeu/yeV2lFqXTnSpMJ3oWqF0VtY1EqD0vaEMfntVZy31q3pLd5B
PRtmnxabFJpYHIU90RQHPE/EfT+a03OS+Uic4M3ry1HyqWmi9Pft4Vd2Pu4WFJLnyig6/os7CssO
v0PaDYK2U6Q7NCTiY1jI/TlIzT8fH2luvM2sQ6Aby0xU4K6JbiuJm6xDigMYKx2oWuMB74QfRu1T
KJjrHsyJUigFscvj7Ntxq8tRLnmYzgcHH67AiTXYUkFbWzqw1SrbkvUDW7cYpVYnqcwjydNKZDTt
rkx2ShX80FvZ2N9eupXjPL9VVFsRfQYKsrgLhZZlaTbib0q11d6LPkoMEEMIP7q3x1mbER8GdhFB
xqzsdDkjOjJ43RZhcLasAhPfrMm/WXZQ3GH4uCUZvIK2YMvRkyTZJWCm9H85llZJEzXZWvIUMTxy
936pteJ1LFW4k+kYu6YVyq6Z51+kvD3pQnrF82SrNrL+M8yUYnij7JhlYYmIo6qRjOELpmbzn+G3
1Y8Oeea9jULDMfVNx0Wx0z8lWW3te1utn23MGHYxN/hG/v/e81zcAjQrARpyMuam2GI1rNaIZfwB
qvMkjFlGY7I05zWhoRcex0GO9V8yekm/S32Upvu2CRzhlUQ4MM2UOJf8PUEhZj4wiNVqhyZMKr00
0SjpB4F9+bifqjZAZcj3pdfcR9voE0TVKvram53U7c1Wz9tDUslFtUvbzGoM1xqtqgMAXGNPAtxA
fYKVwl0q+1F9wKfISd96vRxe41qr411rw1J0Ecr1q73mR1DBTdJY7SgN8ntjyrSme7mrB+kFoWrq
AG4lVfX0AH8yzF6irMzF57KfguccPxHDUzCGCXdjljsvYZwOys5XcRk5a8Dsy2/pOMr5DiiT1LtI
/zolzuwknckrhsFqfhLEDMWexCXs9iRKZbvzi9ABh6oMfXfEPDyXHrXeStOTXTbwvUbLwE9hMNBx
cQ1JJSvQcWS2EOLINfRW6J1Yd/BQ28BGU4WQKpaVzDnSOmyRkKmVweenG5QhztFQyeiWpjJytJ+t
EXeDZ7Uu8vybhMew9qVCkGr8k+hxkB5SRa2VT0NjOpYb67FfKvsxRrfzAMQDx1Fcm63h1BgZVLS9
WQaGfjY1J0sf7ciJSjSOURnxUEVMFWfj6K9cMagiUNgnMKG4v4yAghzNjcxXfG9mMZ9zHei2lgVb
ivnv+3ixz8GawhihggeB11ncMPU0otXUlDg1I497VlO9fcXuvd9F/gzxBi0h7lshKc/RODmfplLu
XuB+JZ9vX3Nrc4XgT64xP3roH11ePeWgVXCEHB+xINvYKZTFD7Fa9f/Dis5a7xQdZnn0JeBJVypT
mRxeVjMO7a9B5s+yLlWx0ZBZubJnCNKsVkAWRQ51ORdNzXsHfklwznwfYoFTqF/n7vZjqATyFhRp
Zd1AbdAjoedsARdbPHh5i1325GMf7stc0RiSiheoa/UWe+lab5w9CEqH3AJeMtnM4rmLrTYZbSSz
vUhMj4Vh7hDUid04Dx+4He+bwbmLZXtPxoM1OvalWnDfoODsNl3wKTVT7EO0u1YZT4OSHfMs+4k2
7jFOqkOSQYIIpGI3ysPeaMbCjTT9dHtrrWSzwDWR9YUbiT7qso+kIIWBsbMenIFrviG/r+FQ70t7
rakfM43fC9PciB/XPoo5N+qp4lE7XuI3M31C2m2qg7NmhK2rZ8p4T6QlNgoCa08lA8wP9SzLi+bj
5T5zqsgc/CEPzjJ6Ua6fxacwRQ3KBCtomE+mL3qXj/K7bnKITObnvvuwzPF8MXHZIV4K8B0R08sf
IC0DLUOSMDjDMVH+iZSkU9yqBsp1+wOuLifdOSDMlNiQ5Lgchvo4dmETHxBZG32PJ6HiFkmQ/C8f
jWNEYoPiyFWrZBRSr6BiG5zTXg+oSxXQTlwVeuv+9myutyMVHP6BCAgEBqru5WwK9CZMIevRWa6E
mR6ov+TwHqdEoMujYsL+Oe2d8AuO6XK6sY7X9xKqrArfipbQLDk7//lftQ8ApSlC7UVyRrrvnhAh
OckUEYldky+3p3hd+YC0BkyF5uMMwlxWI+IkbWUbYNc54vUXu1JW6szVKyv6bCnDCBNPQDPaOOVr
Y4KU5qCDyZ3Zj5eTm3y5waw5yM8ln/F5TJU62nV6WzRulXbGpznTfL49y+ttyRc02S50jTntS5wM
NnIa8OI84mVWuh8IeMr3iZJjtnF7mOuvRrmAfJ5xOGXmkiNHbKe0IjLzczb1DkxrYZI24/dSyOXH
CyHw4g0bPOcMbmcXXK5hHieaMuI1dq4c3y/uR2TAhlPfJtnGEViZEpALdJgoZCJIuZxSjJMvoAWV
RysYJVczyuhQKGkH5kzdgi1cfyTaUGCYZlNPWDFLQU/YFZIy1Up9FnDkflN1cU42iIwteZCrigFl
I1Bd3ByIXcwitZcrV45VC1Z17M+KNGXd3tJaW3usQrVHE88Iih8Q98L4caqyTJy6vvbDT9QA6/Jw
e6tcTXbGbxI7UfpB1xxU1eVPERvdlEwwE84pzHUFrhxari6BkPxh/N4MrmYITjjSpTxAlwNZQnIQ
RRqbs5yU/b4b4vErAkbVOZxU6fvtOV2daxDJs+YKbSIUI0BpXA6l4xGpdqkmznpmBt/r1BGBCw4J
xnlndNSOVB3Ti9tDriwj0AlYxiBhUXBYxlS+gSxSXqniXKvICUWwLt1ELocNgYGVUfAhp57KUwNs
8LogMoG5rfXZzsMoyjs5nbIvkYGa9EYeu7KAs4UD9xN985lueLmAFZ62ijxp/VnXGnogkmj1U1in
yCLFrd2OuzTcohzOn+QioZhlximQkVKw+jhPX47Yl1kp1d08YuV0/6ZKk98JoQwoKwb+XmhK+CMn
j8O1asSL9vanu7pZ5qFJfRFopRfHr8uhK6tQUESO+rPhV9Kdju31NzzKk5NRV1tkxPWhuPm5k7nH
lmmTPFmtOYaiP3e+iQRFKRcICU4oXCJ4Pm0V6tY2CyvJqw08hTRpsaRBhHtvUjXY4xSm9kvNW/3c
EfDvP756M5Uf3fuZFrJkcVJiMSljSDDKMzXGEjVUc/JpvbfKh0KSRPp2e7irfQIikrojAAvkPADp
LnamGlp5EgemfR5UWoFupwYK6Vg/3NUAoEG8R719j1KQOCgqcdlHDzlyUSA7YN9iWsXtvUg4Eae2
prIcnDOByuQ6sQ1lKoc1enuKV4fPAeNMcj2Db4gWlrJRSWLUc70heRiwUXNcCE5W7Zpq12b7OI/K
z5Xepc7GmFcbExQJ0R2Aw5k7REXv8gxYVlZP+RCkDzkKwzgn5tEpLioJiYN8K9FZmZ42p+tIIcMe
QCnvcihZyjHv7dXsIda10FXwn0RK1e/ubYiA+yJJh42W2tUxoBj+bmzLqHR3l7hxjDp1B8sTljMd
xCEcZWdf07HeuERWZgWpbA5OaAdxlSxmVSijnKCOnD4YSTS6Sq2fxjTyd0PmHyV72Lot10YjeXo3
VplD5sXn6ssuLhy1SB8E+RMVvTo+cuw6N1eqn2Zm1MfbO/L9bb64nVnDuQpPb42U6iqbSgaOfoWm
+YOm8YyeBPqKzUECytPc+bqdxQ9pUyAbMOhhpoMmxa5k348oje7CuebZzKCOQ48ARoqMao3xn1WP
9VOPlGZ5KJO4/13IWlHvQOdElts72ZD9HqEW1Hu775pfOsX50I2VznoxFFEF+wyiY/QaYjg2fU5L
VKT3VdEn8kFN0Hw5FFLQfelqU6mQaBrVGtECbsGdVg0T/WgrE2gcYDFmQrIe3EytxEuHgixSUubQ
xyezGLMP+ysAeITyTM9rrsrRnbzc8YMUqpPemdkDnmzhTtFmbEGRTRs7cOUIz9TWufZMsQXy8+Uo
SiXjj21U+UMAHetFlQb7GzZrxVurR1va6StHiroOIQjNY6Z0ZX/oDFxKVZc/yAEqBAXQ/wNOX9PG
bbs6IR1bQBSOCP2X4IUIo5gUPFH+MI62dSQJiQ55p0vY8oZbp3dtKKI2DjAAf1qt84T/ynIlCalD
0dX5Q4jUEJqHlnTWrSo5ldATNz7T2toZgEsI+KnAXRXFwtzJpFDS8ocC9e5jbdo+Fsa1v799Ylcn
9Ncoi81QlTRVi2zIHyTVH353vUDRTljKCZx8vHG/rg31DgCa8YhIAy5uvgYFHZgsFpuhab80Y9wd
HNQjdwNGdBuP1NrS8TbNDXc0I6+gRgk8vTGcguIhCNTkTAMs2qWACzYqHqujsK+pB2CBAQT2ci8E
MAcrHEKKB02KUVwubBwhpcg+3f5Aa6MwAPRk4Ewz0uNyFOSdY/P/ODuv3siNNQ3/IgLM4ZadJDV7
kibfEDNjmzlUMfPX70PtxU6zGyK0MI5hHBtTzYpfeEOvG1WQ53Z4UKAiHWRbvrkOAJgN2DhAPeoN
aDsv78hf+5omVZyIUiuDwlM0ei3K8FC48pNArfStYLOXkWwKl4vzCS3o65FiajRl27kcVnpusGhD
LXqMss7dWJw7m40P+r9h9OthwthtXatRy4Ay2D9oc+gPuloPvmNk1uH1Bbo3EvkPYTopHSnraiSE
UYGhdkoZpF0CT32e6UOlRmR9ALeD0MObB6OK8pKwLi38NZqEpChJc2nXAWpY/QmjAu+I9Hv+oxaO
vjHUEhqsnnLEze2FII7TKK2T6xl0aDqmnohFgMRztxurUXvftpN9FlOm7fQiAUHlSnMrgLgzKC8f
tysBEsn/Kl6pKnjIiBGJwJjQJoKFFoXdPm68/vn1ebwpqaCTRn0NOreNUCMag9cfl1fMrZzsMhiy
8cPYiLMt1V9ZXZ1TYIlpZSR+NE3Phep+fX3cO6cZ8UTuvqWHs4hvXY/rNujepWFTBajQFd9Qrk0+
GElebmzJF0Xz67UjjiCjg2EMHhuU0/UwiT0PecyJDpIpafVPejmjb1CbXPSHWilreXLVMO0+DrUR
m5eOBvTgY8QYtTuPtwanjHhM43f6TIH5qS300buUfdTLj5SQk+qCYbOi+vM4xw0gwa7/SoNb/PG8
FDHWCg304myLcnROBvxm6feFVS8K9Sz5wRNC58gPZG5ntUxnbacODWnR0Knhz3igCIOu3xT96yAk
lPta3Vfimfxw/qhbRd4f59xUPuWWbiY7o0mT/zxRx9B2wlT/rtXtEO+lQ4t7o8Jxe7yZykUog5Kl
i6Tt6v5Vknaga5BXwZQDjnU6u911Vpwds8zcqvPdbo7roVYnLs5n2UJ/qoLYcLJDi9nWQRSm9uYj
xigU6akkAvik8Xa9N8Q4ti0elVVQ43x2wgjG2NW1veV1f+9bQJnzci2kJGLZ61E6s4sTOy4El8Q0
Ow+41oz1Xpsme6tHufxB662+CBJy25OQkg1fDzSy1UJLstVDqC876Y7NXoxDlfgmZaJHDISR6nj9
DN/bEdzAS92L7ihVqOsRGxdh+JakNzDj1v3HclLx1ajaSvWt2tyaxpf+4c3nUW5dVP5JgZ3VPDp4
2BpKK0XQD8KSPhT3pv6Ihnw8HUmf5PdOC7v6szslqbrrMlsr901rTuPJggb2TQC3UH38CNUSiItI
PX+Y7Xncj7OMf+SNVXk7Fw88d5fJTjdQO/Osfpe1cz58ts2lQ9X2reUe8X7HjRMB2Mn7xMWNpaWZ
JELfRWgF6ierrfMJJEVimac2smXnV1yi3X4o61nZRbXmTD4UeWSLy8LldvddKhTdo+qMM6ShEkOx
Nz/9IEKor0KnQHfkpqfBJJCj0q4J+JX1QReecsi8NPN56PqNYObO5oPtS+uEWg/oqXXmUcVxY7e1
KQI59eM5b/rqQTYGTalpVk9zHiUf3rz1QHjSRIF2RXS7rqE5kR67AAhFYKVl9htshd35dVTjCBgp
CaJ6r4925wwvXSFaepAs4W2vbopEuK1dI94QqOoMN45Nv4MJusXJvY0zcMwF+UVfiB4s2MTr4+RR
aJEZoTROtmX7iU1afc06AbShtTN/MKL5ImNU+V//tDtneMmzHeuFXAZb4HpQY8ACOEkY1MpH3e/V
vOMMuP+YxbAlxHd3JLbh0o2CCLM2Hyk9MYZofYkAXc0wfVRSKaz3SYGy4sFMeFo2Nv+9NSPAYL0w
wKEFvAqgqFelqaorIpjVAb+9UIr3mjdbGzvj3pqBXoN5zs0OZ2MVPnkLkskqahl4Qp2tP1aoGSC0
GoxW/LR2Ky/ANsZ0DwoR2Jbgz23k9gLAXHY/yACy8OuVy7TZbtrBkUGv9+XPjPd5jHwlBQLnK1Gl
ZX5cNtA5RZpmiK9EjiL9JDNi23/7BlpUh2jR6uSz65q51KEH4mkoA0urzGONYu3HcDDRqJwT+fj6
UPeWFGriAvJf3re1YGSbVHVVeaMMRIapzCnCfss+jmGBesbrA927zZDdWgDkcHTAa11Prew0GXaW
xaomcfYUAYvOdhFOiU+ePs1fbScLL28eENU9yAXL6afXt4qtbFzcsZZoRJA6fbNLjOS3hx0WoDjU
SpCkeStyCv18MmhK8lxlPAKrz8PodRhql3ehUgzxMc5Ed0iaZjGoG7eCxjtLtrwHNKqAyzPi6tWu
08KY9IHrJRsExpOZmvtj2ZtvX69FZx4gGNcLzO9V6FPkiTYglc3rwyv+TK0DYzgCdP2dNYz2l1od
+uPr63XbU2EG/2/ANWh1bsGjldIWQUtHnVgk/ljl+fM8lu+npLwgK/6f8KyPr495bypJZchk6Dos
EJ3rTdmB4RdMNB85KxqeK+AEi52HlNLbSyBcJtyYNPcQBbjRuaC1l5S4kclAelW9C2soDqHQyt0w
ia06753rk6FMgNDLlqQuf/1NaFsqMhwLGXS1AcvAVYcp8MIMtWDaiU8IX7aHQgXf+/pM3huVzJNa
BZJawBRXm9Kh9RymY9wE5eRED13WaMfIHNpjh7h/YPaNeLCHYitiuT8oHRwL3h/59uqlGIos8sw8
lEFJh+NRirn39S40H7Eikfuk5N1F6HCrc3QLXmNeQeQBauHWpEqyeiQ0jOtR/ayaoJ+FkMdQQXIZ
aE/zMSzmDpXkqinPlp2Xe6kuGqmDa2PWFoPXo6whkrc/FXiULpYh2BrT/1x2+F+1tTRStIInmx9T
2t8yR4z7FnjnLgK7uXHD3ZlsOrggxRdbAVQyV58d9nMuhwFXzaEZ8l+JoUY/hyysn0rIlh88Q5EE
IVV0en1b3Tmg9M3osNKS5+ysgYKmgJUamlUbKOacvZvL0nlK9bjcGOUlz75OhCgj2PiOLdMIFGX1
bbo3FNygzKItanmARJMDLpA2CJhWOcJ9T3cNmlf7PEvaJxqU075oaWHrGNcf26JzVT8vgY+//umr
2A5Q5KIvRIOZsikLvIYoNrM92GnrdGAkqawYOGo+YtcSn61h7jaGWs3yMhRgPbJ1EB1L0r5czX9t
oqROvMGVyXhGtk5BdF6LfP5re+OCvzcK2MGFQ8Y8I6J2PUoO+MFwRjGeVQMzzdhS5ZHQZ4sZvtYz
42MITNk0tD8X8vu6tKgjOddKFMfORkMVOMi9OpanQUKFx7g2wSZC15qmesCcGtSDXQ7jr0RpbMTJ
XSD/fkQL7x87T+fyY2nEaGT6bdLaPzKrb40D7odOgMOtVuEsk0VysRV0xJ+3rjtAxxcQNmgJ9AyX
ffHXYtBPdbV6sqYzmIbFa3FxAGqTzjuXuEpsbPy1K8EyWZxphK95ltj5a5CZRyXUVDGbPde2VgGs
UV2Z98EUDRX7gD6/fS5MDA4fUopmOg6Q1IePInFVgZpJijGMrFLrH2gTIO+HoraT9xFiN9neFGWs
P5lKNJ+8aQIfmmlK97XVB5GRduW2RDi4rV3j0OAqn33t8fsTe9OCD3M04sy1GRtT3I2PvTlQL9pZ
OqeJOoJxoyZchzYl5o7spe9duTc6BNtaZ/zRzPqW8POdkZauCvAvKji0PFZLWLRWhBmx3gSUjgQv
sPrTFJJWUaTsX98rDnvhr3trWT57eet5keBYEX9e7xW7s5K0zjPzbHiQHfwuT9v9rKjRLtdD62Nv
JMWfypJbCpA3n/cCxGVkev5ET+s689AlvaPUunEmA8PhbsHbIQy4nBWzSbeendtbY7ky0NlE4A+P
eXuZgr+Og2U0jYdPlXkOTcXgVo7nPXixLc+jJTy5nkjufwjqXBdsDs7DapTC0gH5OuZ5Ssvy0ezj
6NnITfeCTfP8gFz/sCF1dG88SA8ICQBtIyBchUsJMFiaCJV1TpCL80XTVagwJOmj0UXgDUrZPL++
UVbBNRuFAjMNF+TnqVkhuXb9fSEkoyqyauvML4p/yHAejjXtqscKewO/imftHf35+dh0ypYqyDpc
+t+hXao8mNLwp69RIk2lu6ie99ZZKIn0OZbxqQ3HfzGTgZWaxEUgNSvZ16Rkpyz0yn04eYbfT8z7
61Nwu2tp2C79bpRdMH9SV0vclhmWmNQQzyH+K0cKD+MujO1or9TVVot4mc31blqIOotJ8SJ6sTr/
feOpFYhu6yyJ2Pwir1Q8iatyXwyV+qDL7tx1DDy1RXMc4iraqNLcWWvan7CvwMrAW33xgf/rxBRA
inOr1a1zV802VHe9P3GEmFgrbX13ruMDiG1np2fddHh9iteErGWtr4ZebbOulo2tiNg+SyGGQ4u7
+8HJVOu9qdfOcRYpU86yP/XIRe3wZ4pOZvRGoNXLT+COt2z6zVRx1tG5iVdEVrupfU6wPDkKTet2
cSO2KPF3dvXCKAL7ujQSqRetDnBIQF9ZZa2ehWaPzrGXIUWGVnS2d+iTWK18J8e6wdebRHtvNqIf
931L52wnPQe7HWSNPG8jl71ddjzh6IkAHyWbBUd9fcRzvalKaBLquYnr88zTOj4ZjXMhfi53hWO9
Sxtc2l9f79u7mUIE+3yZZ+h+6+fHsZACAP/IJBRWfsB3XPPVWG6Bmm9PE1ckAeoCt1zUzVanac5y
QWsvNM5TZw27ru76xwYM0h7CQnSs4H7tQm2uf42VS0E+7s3HN3/k8r4ueCaDsHKdT4tppnSVFOa5
0irLb2ovCRwADRtH585U0mPiYX1RNALzf716pWYVGJsP5pm4W8V5z80+p1HmbCC3X8hu1zfTi+/F
EhbTytTWlcXarEOtxxbmrKLS359FkuFk7hcCWNuBUKIp3+lK3ViXLp3a6AL3yht9My6jf90ZQd8P
TV2jhA7J1IQo4ztN1c7xzlTH6t9yQrr0QUE+SbX8QobO53iwxbTrrTL5nqhuPB+FZQkwpEpWqM4H
oeXN4CcThacdlN/0j2rEvf6IN0obJjulsvEAfPM6ciODroJAuaQHq7vJioHXjVFqnkfhlu/gM6h+
L5zsx+uj3EZkvGCLz5dFLEHZbLWOlFLNOjZZxzIKx+cim9vnyMV03OmFcaDxjECHUvQbYeCdo4/H
yIIvJbNaJNmuN4+JYVGjz5NzrrW2ftDRTDtWs2E8EFeYOzP2koP03HQXtyLbEqG8s28XmX/YIwsT
4OZ113PIUnk0O+em9Pp9HKfWPuve6h/KpU7EjiAWZYel9bC+aHBtzzQI4s557Kf8QGcKnfzK3ipR
r5XN/3cYqCGAqimogLm5nsdEk3jYxrF7Th0vQSwNs0Fr0KpTPcrmKOw0+zHjk/NhHNTk2WNpf/HW
xfteNv2vhEx2ox93ZystqTK1eYrz1JXX+bLA6jZrFOecAFl9oityaeCdDm6S7+IuHN95irHlLLhc
pdfXA/UsNJp52axFD3p11UZRVFtO77jnHh2AS9t55iEZzOahNEf1zceR1SQ9WqhNsB3WEPqksyIo
zbFyhuNGA2XqnBoxHsdO9Y026u03sZw2eBhcgzn164BAc8OR5lijnBU5jj8Kcv3Md4TUv4SwFTdu
8duDuGwdHoqlc0UhaXUQ6dGppTe7jBWmpYMgT2+WfpGhiL4HCBU3vmrKpNn1podIj2xS3dxoetwe
R8RTKX2QWsDfBgV0vYMRUEUrXiujoPawAKqpqO/HUXx//Y67N6McEtgqwFShCq8i6Rjjg9aMhihw
mho3NtNpP8+LqlLZxfbG99wdiueXL9K5vNdKeJrGmlVuEwVVVegPUpvyo2gLfB7iSNs4bneHcqB8
ootigJVeHTcDtQtSojYKtK78KBOzfqCU/GV2crFRSL23RvgmLFxdC2DS+omovTaNo8aLgrZRlQsC
7MUvLTa3rLJvbw/eOuBni7cZ9gHrkmaH6GJW97IInMK1HgrZld9l24jftWc178Ymaj+I2Yo2luv2
0xgJnj3Aa8CX4GOvt18xVbLM7AS4oguWye9K/tFNC+f36xvwzjCL/SkwmcWemJT2epgRngMvd1sH
cdXQ18jN5F3Hk3x6+yigBXkPOEfE+csM/5VHxYQ4KXakgH/yrt3VQDF3OY6LG/fgzbYjeCYoAseO
YgZ51+owKaJaCD1KE+hZH+7yxXs70vJsbw1vRS6D8ya8pGjDuQUTQaZw/UHg4GSdAcg7t33bPhuz
Vf/sa+ONwI6XUQjXYSFStcEYeHWOyH37iYzfO5tRMjyXc2Uf58RuNyLZmy3At4DMQvgDn3TCgmVa
/1qchoCGe8jlW0at2vd1HO292XmjFOPyLdzm8ABptpKBrGP/Up+kh22rR2GcGv0Bdlx28grPGPZ6
bW7lObc7gTYOxXWI9YzFNX79SbapaENjhN4ZX+rYfixdfaSSWhZT6OvGWG9c4stiXz312LISpTKF
HCTQZqtlqpW5ribADGfLFLZvI7LsV1Z8UMbiezzhk/z6Wbo3GoxKMijOLN3W1Vkae6UjW5vDM0gW
/edYo4vnZbXy2JLZRb6FNM3hrQMu8tHUtql/0NJYJzpq16meAoQzwGZC7EUu20NnlfiZO0pblyfi
Se2teSJ1AMIMgFrIkFJNX52uBHe1dmjDKkiG3voXx3vlg6QO/Pz6d93u++VMIWPIPQsZ6qUu8de+
x5Cl1GhFiaAIDf2zV4fiG/Qi8fD/GWXxYjSWis762cW6dLCjGoiBFxFlo85IgU4M1e71UW6eKOrD
LM5SPyFvIXK63vAiL/JysNsu8MrZeZ+piTj00KifjLQbdpk9TIe81t4IsORIkwXSHCd6cTkCa7ub
3JSWgrRTF8ROUxxxCk73quwK7A3KdmPTL9He9RG7Hmr1fZ1FywuRmy7QC3d+NuzU3E/xgv7WDGxC
8jH74E1x/oj53bCx+28zGQ7Z0tMhJSQ3owZ5PbVzN1qlOuldgAJg/JjFoOtMO6/2nZtFCA/iQNo3
s181oXMSjdJrfgkfqMF2DMykn7tNsfGDbu82Aka6WcQhSBqAA7r+PUxCPcuxGwLNHaxHsJvKeydx
y8OYl8VGvH9nV4HzA4K89HOXzvj1UEmtCKM14zHomzQ/wZW00dtHUEYbZe5bOBQdehFvmU7fHXQR
xSd3csH9re43egtDrijzGMxVVT5FwMSOWW32AYV+8cGZC/k7dTeduJYvWe2vRahH582g7ncDBCKR
iQpZZX1gx2qRvk9FaSGcOfwbJl78MEclDPnInvwOwJB26i0UPzY2+J1VJbgkuYKtpi519euptqqk
b+o2GoLeCrvj6EzJXvQRWU4XjRu3623BlZOvwxUBzrlQktckot6jtoC39xDEI67mfhlJnGGjLsk/
alnpeb6RjuGvkq+c/U7TY2Wft2YxwbIUVJhCmUZbMor3Pn7pKAA9gWtEu+/64+uOJrflsKWVYlB9
x+q9XTsoJ08t5On1e/K2rM63s5XtxXOZv9ZOH7YcVDyqkzEIRT1adEjqj2n+Q89dC7JtnY7fHSYc
vgReBsLvkSrzrViYGy0r7d4Ho0FFuwrbK2RWVneKCse2KnoOlt43YOgyz+sONX7FF0svrCCJtJ+1
oY+9n2C59B2JrMdYdT/bkRlnfuY2R08vzF0dmW19SkTRb4Vqdw7DYjdPHM3fPSRnrpejm+DjW5k6
8jB2uvVkUSa2doJ6uOPn1jTr+O/KzzpuvPHeVPIh8anPY1nw+krd+xG8mQQ4L8zANeYwQX8DFYJ2
DHiF5Li3UQn0C1uEj1pKK8b1sm4nIvU/6cj85+C2urlxIG/DLKJh9OK58wEDgcW6noSydaVAjmMM
kq6mi5mP73QH/ndBtPog6i059DvvG/uAvUCyR2Nt7U9X1A14iDSdAolL76MqwprcRUDN8M0peueq
RY20FzipmthvK23S7ty40C8pCyDHTtFzDRcMkzQOMZGdAuqixbFBr4Cuijv5I07xH5SwHndGa1Xu
TghTuAgkyOrZUxslO6Ze1+j7yoSkYsxDc4rybjjo0v5VVnO1M8p6K+JYzsXqmv5fLA+Rzovs2PWi
uMrQ6NPUgMJjbY6dNBq/Tc0trbg7W8+jqM/qcz5pzK+yB6PutRpTkSmYqjJ+h4cfQI0y0vZjOZuH
bshwGq4s8anvMvk7d5Lu2+s7/8U99uYr0azHkwHI/Y0rWuEYE8o6rMcUdeNpHtzooKuxgnCEax1k
FXbPRuRlnyOu1J1rAc1zI6X24zxB821UnD0yoYY/RbhypVkzHlyKqhuH496OAfuBpR5S2caNwkqT
RJkMp3kKtMyez+Uwzc8jdh+dHxtS0orUw+Z7nmsbieoaW7YEnMudhDTtIltAGfJ6+aVoy7bvpykY
kB7aWZ3M/D4exvf8zk/sXXff1lV5cKrQ25u4ie7yWkUJsbbGp546I4hzZwvBeOfcwhNcDCXZlyD6
VldlM2TKFCbxHNCsoCWs4nNr+57SId3QpmN2EhKTciOnQYJda/bl9Y1ybxUoqNDXwSPtlvJGibST
upvNQaNq/b+T0Y07xyDebwDi+nXuxZc8z7z/zyJQC4OzTS0MSsHqdChizo2UQxC4TqcGk4te3q5r
hKqeslJXE1+zeD18PU7U+Mi1GX9R4HCWj9mgJdbeqjLZ+CRd7tcqHt6eiHNiAWYsPw5U3Nq6wlO4
HBGomAKwrIh2pCmUdV+LHfocCDFeRmNs3+gh97Il6SwQsgELwSphVaYzwlItFaudgrlxjbMy5van
uUMA8/WVvheyecD9l8t5aU+tg/424dvKUExBpVOB34d4qhy0KSIWV4aqSR89R+gfS1Gb/9lgBv5T
nK6KjhKqEfiPTte2pL/unkTAsjYvFfEUqjbXJ3G0zB4wFHLB0kjt8ZDUCE769dBE464px+yoZqww
2rjZH88s0haJB139OThjcbE7GXVwXLPo95AgG7I1U3dCK+J4iFDkR/x9XWdqvcFQwridg3AwzK8V
+hIqsCprPvSlSRxhaRPeuZ2HTkkRd78zsz7N6No+Jl5EyauDu/gNKV84gnJ2/AZBgY2U6qVvcX25
Q6BCU0ZzFpsQ4pvrmZPqmHtaWaiBTp21e+q8UHnuqf9FD6YwqeXQo8/eldyjmo+NQ/JsjWX5T5Ur
1kXYbv1BttPwOW+lNx4WijL/fdNCnJeaeXYUTGmByHRhtxGL3T671795+fd/VUpGr7dtWcX85gnF
lwYHkh1ybN7j65v8duUYZXEgou96p/85NdGCIw3VwABnkQYZz+NwcMvayN+rM47rGyWT28Sexx0h
gAWpC5wRDajrr4Kh56WRwx5G8BwspdFKo+bZTPona3azY9vKS48X3AfFmSqCISqKCw5dGZ5zdGWq
oDDGcAuCfhN5EEOTk1Bjg8bHrbLaHCN21GmoG3MAGGSo/L4s88MAEkb4DUWFs+JU2M1Lo8zUPTCR
pPusmXH96/VluE1Olh9B+5kKwwI1WxdP5WhzY6PJEFR1go/DkKIU5iPyesxia6S0aSp9oFjowbeD
O+Ke7chHhK3cgxNTAk1bhfqIMuVfxglh7Hg03+hzSocTlglZ3HL1cCW+/Py/NmOcql0T9q0a4Omr
Fb6BHDnK6H1njBtBzs3bvgz0IkoG/ZCK9Wp/uKqSzUnVMw8Dyrp9XPyJxvGbIpV/hVXtATYfbbU8
bkz+8l5cXQ80sRiWuhoAP+LxVUBhh/kYOXChg0kDpr5rUYL/YlUyBCnSo2aHsHkn3xPzKgWgt9RI
/bkw7MKf4F6qG99/++jwW0zmmat0ESBfV5onIy5p0kxqIE1sP98rMQHUk8Yr+k6kZYTiOnlfuu9s
cwwPYMhqyzepqCaEgh24Q8cIzY3I+OYe4gfB1FrEKl/6PKv4L6o6vYYpogWN0Ypz6Kndx9SavK3s
fDll6zXAdeDF9YittjYI1roGxVri0GAaBvsfuy2B18el0tf7MousYqfEk8D8NCsNbS/IysPdbDTd
z7j1Js8fu4kGB6LYep36SQNVaYvN8MLFufp91EKp3yBOQRbEJlniwr9OADUwRPGnPrukhZZbh3rQ
JuWDjtZWaO5bFwNvX9P7cfpQ8v+ZCrJ2iZIcEcp3mnMFtjg7YEw+iUMOtB8Sfpap8kFguiS+dSKa
xn1RF/nwNTFSczjq1qAoz3no9uJfd6rm5uKFiWO1fqonovojjJRWkY8sjWU1+6hV4e1AoxuMch+V
zZDu7AmP7982+IronZDcWEGJkqzib5ya5VRcz8iCDacLzH1FUHLLurBHXYxRcnGzSQdCiOTPP2Zm
Gz/GOR3AZ6LvroGotjwQz6aSGt+ndILhLo0oLfZ6q8XFM9QYsWWmfhOgU2aioWa8NL3YTsuL99dC
wagMU5nk8UU68fC+sdr2J10GzrJmK4P3PnZG1dgpaAfUD69PyM3VxcCIsxCdAq0EqbHaIepEbSkq
9fjSxfCYH8RQR+4pR4atOtimyEEyeu0FClUk/DHW2q2Kws05pZAKGJv/0ZOAxLl6xvKhInCy7fgi
MIEUfjgn/Wfdqba4AbfTy+4nHOYRpwdL9fR6ep2KZ2a01PJSYnjp7ozOG+RHNRub4c/kxuV/IZnK
L4DUWbyx324iFZ5oWgGwe7gdQBEu3//Xui7CPnqVILFSj4n7KBVPOVWIN59MC/fg11fydiqXaIBK
P8RRcGFr1SKvHwqXJkt1mYQ9PeiKN59iFQmVt45iqUBPl2EoeNEJvv4gJc71SnRNdVFlbsEnGp19
Zch6I/a9KanBaly+AZkMjsVNnant59DL9La6dBihn1BR7E6DW5qfnb73DrqmEHa//lk34dRCo6SQ
g50EyAMYJNefhZJ8hWpwJy7E+rq6K8lS871rgKk8TlZih+8JRJPqUwTtcDygYeQMPxtPxnKLSHW7
X3AiWtRhUQui5L4usPWzZwgk9uoLld3qQcUZKzzCqK41v3O0TZrAnWleOieLrAb0Qm9N5bRwnqBM
G4uLwpY6lLKQD6U7eQ99ZOipr4E01Ta2z53vW7jNVMwoXgLDWW2fNKvMCairuERjap/qIgUY76VO
891ylPG/19f09kC8gEEXIWOGAll3vaadO6rJpKrioiWGaHemEdlir+odlfrXB7o3jXSGgaUvXXaC
4euBUpSte7BH4oIyuboznLgKKE2Jd3qHIU2fDeO0MeDdWTR5LF70IChAXg+oNr3rJtMgLtVAwg62
WH1Cu3J+sl1Czde/7e5Qizf4cjESRK/eBycndJotIS5D6NnFbp5Uo95Ly4u8x7h1hu+vj0bRnJ9+
9T6DTySMRH8aySi6LqsqCURCbK1xqrjErpc4kbcThla9Rwe3CEyUT/eGlebfXFsJFHX4lUKixwvB
K4+ToKw/EWXuXKwR3o0dQAcfU57+tzkL+99hwtNizJxdjLr1Ywxlyy8NMTS7XDNJDPQk8/W60nyj
y+OTwL2q99vSS77F2hSI1nDeeZ2tkeQril+VqXt2Mi+/UNIez8jEu+9lEssD0W7/YYbI19ctXV0l
zKfLlHXioMa2i76Vg+LfPMXfkkkTFZ2zpjtE+NLtzK7b80f1R71TfhRNihNHOT7UKhJtQxJ2uZ8I
p4h9J8KABCC5Fu1Twy0+lYYlz4ieZOdsDNVTaWFgNhtq6COZ+b7EMO3Arxov7hA1x7rLprqLH2le
jtG3lCr+MzKA429NFGG2rycvC5pFyWdXx0Njv3Og5SefnBDkzVNtz0yWl8a998WSPVE8eECWZ+nO
fR7KXuv9vMr1+sGbnOq3HIc49qVaRyNGoyLMjlNhU6L28ffOWZG5JLJjvs1SXKB5Y67zhJ2LU36t
wJb9cc0hTR7csV/UFdqiH2R8aXmap8+2CtX9oVJmM/wGyQ9fp12Xoixh7dROa4cHy8nq//rRAqrr
xmNsHlExG6tTqy2KZtjuxRizg+4ndoOLREbM0ZKHUDFxUTemBtt2tMbEfIApO54VKEK/9E7Wuq9W
hHv9LO3oiMORPu5ap0UjeWinUd+rKaYVO0sC0/U9NJvbQ6sOjYpucp+LhzZv4vI8elJrH6w20cc9
GUJRfh5gC7Yn+sc92oVhTiUctQqbACGtTTUAwWVpp7xMi7r367TWoVm4StR8a/NUKp+NMBv+a01p
WF9KrqOm2Jl03PCsq9TGO8Ze5vQnIPdE1r2+KLZPBi7AFNt4Y4/zkPblQRuyCiGyoXN/6GaBBgNI
pS7DYdSuq51HBSw79JbwPtWlULNdIqew8JUmTCrf9KIhP9VDVndfTIjY848kbqbkE3YZ1c++j4k5
hEimdF/WTWP7TmXVxcewcQpoOUnqQFCxY0kxzZxSEgALLZdI+mnWpfqu01BBIiNs8vynUcel8OkN
9Ebn9wMdhZ3ap90zAkqu+dShTv91GPMIOC8Er+ZDDWrPyAFSaHrLMItyltEUE5RYVOfCp6gJ3eli
NbVjLycodNun1iq65jKbFRXRpnWyeZck9jAc0Rye8ndhGsbdF8Wt1P8QrZHxPrbI2jhAUVYeXE1M
2d6Qai8/jsYk2+fGwyVlUdfM1eEivEQYfhyG2BTjfJvNT06VqvVuriwK37ZwFyWtsuu8JsRoR++z
R3ce2UguSjd2TUVxNig/t4WtnDPUv9yP2AMa8QSBIcqdPQFZX/1jAlvxvsRpW8e4J9k1xkqtOqmU
0rsOTb7RGWAwR1FxmjLLHf4JtaLK3ykpg36ZLD0Sx2HQ8mfdDF0eeHiyKS3iNE7TrxHA6OJopmbf
+0JrtRTntab8hluPkL7lJHH3HreNqfTVKRu6MwJxZXZSiLWVPRmChdla1pnOR3tCOG2HuqPp+KrT
muIwsW6t781Spk9m5uB2ketFXS2vVkbgbeVVdMhts59PmGLkRRCiQOb5YWro4rGTlj5cpkRHwaGz
CpUSPepVUF3KVIYwKJdKRoLFmP7BstkUWJAV0fw0m0OsnVR1qotHKu4jxi4zpQffhkf9FU1AKg62
EkPrVrB56j7o1WCo8NMH3dt5jdcUAYIHhvKpUvVEfuSHNMr3oYe9fnG0cIwPJRvcfnDq3Jj31FJa
fc9Su4Y/y2z+Zv0PaefV3Dh2teu/4pp7+CCHU5+/CwAkRSpRUifNDUqtViNjI6dffx607RkJYonH
Y1+4plstbu689lpvCBHeE0xvpEecFqS+PavRJ8OzkD0f2ANBoBpegba14ecYPdU+i37oNtaQTPau
nMY28yW5KuNjYCpSwSGadJNrg2YfdpUO3cyteYRiidM2c3WcFB12FDZ2oeQWVcNZ1/Bh4mJaRAf3
hZIY+SVzN2YXc52TAR7w2/sSjoSybKqKxZqWdf2lSxIn94VcVIYLkr75vUIs6FtoW4G8sVrUkFBG
XOzJSgoyvRuFKmd+jLVvhbxcGeW7aIKG4fIGaqCciwKOkpT15rRHPi7q2dxCKIdJiFh2W1CYj3JV
641XGdAlL+RmHHV/4JiU70VQUq9IRzFFbpxRuHHtAjlMd8zjbN6Mk1kbdykOFMm+SbsWplLX47hH
bXWSUK7To6SLPLPtnfR7ond6c11KjtUgLYCtoou6nt1uDU1oV6KGGjG7yVRMpWuPRYfo6hjM0rYp
MeL6riR2Wm4xyrIee2GIxrflkGSvKlfd6FatHhRIU0mWukMnIlJdpZILqCrTbMZuo476/VzMRb41
+IYPM+z+5rGcFcQMIFdBYvE4OjKxleHvfI3lORecQPNcHMM2LJcsHSQenyplE+5Ah6UAN4Z4KjcJ
o7DsoDScXGksa8dLxoIy/9S342MNUmbcCguRE68Xytx7EXZy6gNEhS6/6xd/whqMaR6nXiHiTsKA
EAmHKwjq2rd5MHRU6ytrusmR+gSgmWla/6WKwbUc2rlPu28tnhW6O4ed1OyBRFmFGysj6I7aNqJm
A4o3zXbIIiWxP5cVHA/Kj928D7Jmjr9NhWzV24bSauyhQtXN14Ped8NWtpva9nHNcqYbQyudz5aO
xc8FRopq8zCSwTQ9tTSC+qK24jr3ShEg4wKU1e7vwmhIsm0q2bN0yWVSfUMNWlV8R6RxtjVJkjyT
Rkoiv2GwKWcbaClepOFciRs1sQrrkecfIYLWWtqwMftS6q7VIcN3MrRjjq25wfdgMxoiSzmSNBFe
g2LI8ZNgd1oX8CDlzBNjqKtbFNkIBal29PNmJlJZqsvUtDw7L43IbUZNn3d6qYbZraq1KFf2Rdg3
e6epJ+XgzJGFJ3GhgDyfWPpUFaYqbbaRbBSmLytp2e+ydiZ8qRI1/DLaLIsDqx9InRyRWdsklpZN
l0nY9PUWg7zFCiMVUXofaFp83eaWUnqYuSUcG9j1Zpd2qHSCwRmqABr0Unfj1tMiX81FQG9tqzgO
MRqv21if1XynKwRh27BzRHcoK6LbTRZGlfSQD+R+fb1pIil1EaPoCfSEEjnB7A1qlE1PodMkTuy2
mRROntSnmJHixIaOBhxwUW2luqSkWttzonhWW4WDPyoYEX7R5yD8HiatiuthVNVflUBBy9+XjWls
LkxoG86lEcViOsRDrHyrJR3cV9CRrXOdxgzGLUF4Od06uY51V10U9X2rCsfZh04UFy4BXlNugOeb
xRZx1AjlOM3IHC6usvtikPc7YO5kJnuo+S18PUYk3Y0ZKx8BwaEe/Kww8mdlkAvDH5N21C9EN0uf
ZQIwy2XpGqPfzYpdeKOZaNI1fql5vNUq0R6ElmTBNpMlbcIIIjIKuPbY4GJJXnMMZLNe5V5oyGO+
iTiOnQPyKCWnfZB3xd5k3bfurNQjkjdamh8l/LFtAjDC3+tBUyrNz3jtTa6ZDqHB/4vRBFnaUmKZ
msjBAZ1Mve5KUqY+4AWgJRd6mRaWK02cPpflPGGKq5coNLJNCIR3zFQX+KR1euVS5Lh4XrZzMw/u
aGuoSwRGNbLOrDlmyaB9yEnUjFV+wBOmFHsCjlZ4iR4EOF8E7fCSzipGw8qsR+E2oKg+u+bYmvU2
rfJY2wzo/0Z37IWk31VdRAEoTavFnFXLZ3FVKOGY7fJFxcZNYwOlKQ890v5Owyow+R6gNNX5SiMl
0ejlZVUdRZhWv09RoqMRaMZBWXEQ4KR1ieeNEbokUaUu8XlLJsEWPt3yOBTNLEfc4zgJ3aSy01F+
HqiNHiaVRxeGQ5MT3DoEVNrWGWUn9NMimpvRBToW1NdjrAliL3AkyUaeIF5ftCKvTFAciBJqvqHG
c3Tdi6aq/CRvrdkzE1CTHn+dNzdyXWTajhAOAjAxox0fIBkkX4SptlRuE2vWH/S0GoprMxmqcaMm
hCjfILtX+kRtQDKdl4RKWnutxZEBGXjoshhAlZyHcMDBWWJT64KgKDuqj7nT2C7CFn36DDJwru5+
vdH/z/P4f8MXcfznY7z53//hz8+inOo4jNrVH//3On6uRSN+tv+z/Nof/+ztL/3vbflSPLT1y0t7
/VSu/+WbX+Tz/9W+/9Q+vfnDpuB6nO66l3q6f2m6rP3VCN90+Zf/vz/828uvT/k0lS//+O1ZdPic
8mlhLIrf/vWj/Y9//Ia02Kt0xfL5//rhzVPO7x2eyqf3//7lqWn5VUP7O3BgRNF++9vw8utvVPXv
YK9V8kEwPigR/fa3QtRt9I/fdOPvWGgs0hwk/MEsLqixRnTLj1T57zpVJKB1cGHJjpEv/nd330zM
nxP1t6LLjwIdu+Yfv61yNzoJa4qSGNmRaKMEKq/wN7BNDbnRnfKItonfO61X8PSsOd1fjcK/mn3d
zCq5/s9mwFmR2KMW/A7h0SdlYOtpXBGylm7a3drRne4c6snydOvTx02tskO/mqLauXBlUZKHjPQ2
8WWZgZbyZCDytbUQgk66L0C7JT3JqCz85zp/s8xfd2tVGflnWzAxwBrjxwRi521b/H1U4qBAtwix
S3/INyGpomrbz7d2fAYqtUpV/qst1E+BsVMRWdO30NCuep3T7Gi3n+Wq4G75C3OERdcfDSxf4FUd
Yo4SVZqDpEIZX+LBeakkj7q8NaqX8j+sZL3ryrIoX7WERbmQA94SR+MhHfyy90KxxeJpHs8shVOr
jjc/5CaykrCcVou7CvopD8ldH0MNikE7yBdxFvhmWBxnXb0kyDrT3smlZy0VgkXUB0bF235JZpTJ
ONJUx0h7LuRnhbRG231XwuePV/i7VUehSIf+BppzKQiudTd4YbCpqzI7EldcWYXiyvNFE2QPJIqw
65Uuyf15H7cITJSv/irnSr2JJQeOG6r2Yrfzrghnd9Nc0j8qw6OyVWpT4aLUCHZMK9/BLTA3QMrC
hf9e7IPJIgieavHVzoP+ckiGhNicPF6kOfFW5/3t93psekXKI09zyEeTNWiXhw8/dXoPiQmLKDL7
moZDu3EiU/IS/CFcKs8aGlOJ+tCXVrhpACsRv9bDpteH6pCZyeyNLQ/PbpyU3WT2pgv7ubiaILVs
1DjubloYr4+ZnEmbRBi3U9uqXsRCL9Ntg7BgY7dunT2I8YoM2H0trP3XaLMQ/myr8rJ7aQ86/c6U
1H1M5myjRda8Kec+p16NGaY15LkHvj33YrkER8Xg+jDNNFjeYeITlwaenQmu3qbDEr4kHaOqmeJF
wLBdS7K1XTLliHLMw2ccsVsfqozpc0mX26ZHVbAbQ9VDkQ3gPCC6nZqEn1LcHbaxhHSMaBvbL7tg
8GQFF4U2G/1qAuojYTnplvhRe1giBUjVBfVW6uPYVUd+YHRS4jcR9tiTBq6vLMnhjJBcL4TsvAjM
Yd0qn/Qt/MbAbWw92g+JWW5r7NJ8LdVUtwq6jjc4BtzlgPacrPMkj9RY9UZCcVIHfbSTqtjggT5n
F2U3B65m0MPEFCoUsiwjB9gFlHSM6NDlWMLUndNtY02TbrkVo9AN7PmrLJOGdqXYHHdk0eqNPKLl
7iCjw9YyQUWgPnaRTHWzgXPkhK7Ao/TYVNrzNBryo90a7R5B6MGLEKUn5kF34+Nd8QsasdoUlI24
OZfyNE0sm+bVOTYHWRmQ3S6OUYMk9FiBU3Xuyv6xMcwrZEjcREh3paldWslNae1w40Rgq72fKhJP
s8+rckO8Cw0hYQUE13nt+EkzkPWI3CIaWEKxO5NLHJLQTSlm2uNjl/8YFMC/+ujNHC/FoezDTWdn
rqRch+lNOBgccJmrB5/Cqt8E1a0agaJpdrGauaVu3Cs8lz4egncnrK1SgFnckChrgZkgOHo9AgUu
dvVMquHYlD+0tvVy8sfB/D0E6C7O6cS8C1VWba3uJ6sNK5bGQCoE4l4nuxNbYjpnLLF8yLspfdWh
1dUUSXqQZIJGGuOrlT001uPHA3bu85cr5NWSkVsl5pjj8/MIgGj85Jy78841sApJcN9oAnVgRhC5
gnJVdv7HHXh3x61mYbXmeRDroYVO2HFED6+/F4Zv1p8a48y6OjfXqyAuQ2Kz7iZ2VmcFXtmWbiHL
fiN9/7gvZ1pZV9LLYqbeItGXtALmft9XXwL9TNR2ZrjW+HaoLoNpzTRR/cQ4GdswqfNVe/txP841
stqFtpUKI5uYc5zCY22rxLdZ7ZnyfzlaqxL2nBdkDoauOEqdZwDLFKDFz8UZ52ZkNe+VkyM6k8jF
MallfZPqUuER2ZSLv4C2sU1yy6ql4stoybmXjpLhyy2XLwnlbFM0zVOVkoqJ7G/AI84dDEvL7w4G
iIPgwCGAvEN/FMrkZAgRM5G59Tmsj5o1bEb9kfiij3UclCJPG84ApU8OhvNLsQY4zbvwdermUm0o
Kh2xgOvUbUzO7+XjhfMLdrDqFcxYFHnRJAeduS7dk+CH7Daa6dGaqr3dXqrhFvmYWMReEV/Iotg2
9Tej/jwkV3l3aY7dGXDkqcMKKWDevypQFoB9b09DAbwQHrSaHwPr2EHA7iPN/biH51pYHVddOkbB
3M/5MdP8ekYI8L/8/NWCJc4L9GLi8+Wk9+dZclGl+rgHpzb3qzFSV2iH0RZt1mpyfgzVQ0TFA2Ur
N5bxwtXO0eJPrbfXLa2eL7jg9qMWMxuRNG+Eam5AoCFYO5wZstMdIuVgETvAMltNOiXxyuhNLT92
aHeRrzcuksDNznGpTrYCWBBa0SJjtX6LyV3eplJoZceEsosqnuqRat2Pbrr/eHZOri8yN4tqkG2A
4Hm7gierGICgOrzFvpGp7M9Jj5z8eEgxvPaAjJOSffvxehA2zWyVjFX4kBQ33M1nJuPUnL8OYVeT
IeuDUjtBS7jgAJ/b4LYsn2NJn2wCqAHaDuS+3iVk4JypAVr0lBBA3ghPAvZxDlx+sgmLRzGgQ0V7
l4fJ9dIuLYdwIQxu5vyu1B7rc2plp2YCOZY/mlgdJCMZXwlEBgMV+5Csw3MAsdNdcKBBIs6zkP/e
znQu5gggY1gcS0pkA+K/utNymIRn5vtkNxB347BFvB+a39tm2krvUktKimNsR5ty3GtmceYOX0uX
L6kC1B3+bGK1JZou5PbEweNI7s30m5oyr91QbKAqjavjwMNQm4rPQ8F+aedyuE7NMb8wpqHxcYiP
XHvCP3NWot8t5AOwGyE9RNla9soszLw5pnKF8E+8IR9hUhLvHG+0g8m3Br1z0VLk4ahY6X85aKu5
GfVIR0UmK44CjujQ3AIO+fgUOTn5mIii/IlEjbz2dLF6fM1Ty86PifHUTlQqxF6GEvNxI6en/o9G
1tFuj2lTE8w0MiupArwBH8ZQ7/9SIw64X5gnbMTVeVLUHfGEiAoyor17K7fnLo/l91cByyId8sfn
r7ZhEgRtUjbERLyOqUaP9jag0HFQHv/KWP3ZzOpal7VgQHWfbnT59yC5MpyfH3/+mi72r03yRwP2
6lYvUjFUUyPlxzQQlxiD+alOmVhL7pF89Y0x21iBekgDGbrBPG4ikzyYfk5W8/Sq+/M7rM4CS+va
LigDYqPq1owSdwo+D8Y5fsnJVUedgtoChQY4SG8PHGAnc43lanE0ArJ7JCLAJJ7Znif78aqJJRR4
9abWs1TlaK6Lo0xyaxw7N7AOnHH/ZSurlW0Bb2xLOHRHSAheXeReHzu7cNx+vDDODddqfavhZKCE
UTJcs0/gAunl488/FRZRG/1jOlYLG4xV2wSmKI7F+BWAKqnTgyM+pdGZ/XOmmbXrd2HnnOwW3UhJ
BUF/Ah6SuLr6fdT+wgviVX+M1RqmniFVg05/ag2TtDG+qmbp+eMhO7O81iQ6fADgL5b0pVbKTZ8S
rtaxnyf2Ga7x6Wb+fGBqb1dxTjO5Civ0qGC2O4dupn5S4ruPu3J6Wv5sY1l9r3YKYIBWC+aqOCLn
5SbttSRZXphNG9BwZ3bL6XX8Z0urbY81S1hOEb0J5keAMF/Ro/5LocyrF/nS2VedCS2nnqSOJsQE
EgHsyH0rrIuPB+z0pPz5BFdXbchz3EwKmx7hrfFHVG/bczrNp6ZkoTchfIGLBizhty2A4w5FqrKA
U2UHsN1V4xun2ISwUD/uyel2Fno98hKLWNPbdkpnCB2zsOkJVZOuy73W7F0x4fN9/LihUzO/8Of+
3dDqBKt0qe2M0uQEg+ppNV4xnXNxONfCasiA+SFYJmjBMQ7wJrL/0DLw1938qgfrF3dQy4NaqHx+
az3L6letuqz7M+tqGYR1GPO6idWxpcZKjl2gxfYQ2z4nq1U5Vw3nPfB+Xple1f34C5OyaIpgKalR
El3tlZnaRW9Rmzv2/VejQweo+P3jBk7FZYSvMlIqhGcYFr1dXk7fSnHu5OIIZxcs4a6PniL8hjrn
eyHOhRQnB4+a7kJpJnW0Fj0AnmynicGDUrUuE3DisSs9hTvtSVX/ylJ+1dCyEF+dMBrC+0Oi0pBd
u8RH47z5eNBOdsRU0L+GxoK31OqQpDpTzY4w86OiCT/QcAcqj0XxfbIGTxoupOjLx82d3DfIOmK9
CdYDyMfb7lCzThVROOR3qPeFn63szCI7uQZeff5qkaW5qcVBscSTVK4kjxBpdAB13ZbpmXFbvui7
3fOqodVi07tBy2KDjgh0WUR4Ly8o6OhM5v5cI8vkvZp8NbbhGVs0Uk/1575vbjIg2opy7sG0HFbv
+oJU16JOShb2XXysChm0Xk7ufkrQRNgP4geo321lCTfC87Ixis2UBn8hCuSB/kejq5mKzKSuIReQ
WXaO0QSsOPRLWNZ4OvkfL7mTg4g8IOp4iwLEmvZWO3jX9ssKb5Ub5K0lsYu7M5t0+a7vBhDZJHJ8
iA+CiHg7T6PeiraUlRyC+ugGzlUN/DDOb23708ddObl7XrWzWg+OmRApQaE7lpL3NS3PDNTpTzeh
tqNKhQD/MpCvVpscTkFnh+C4SgQJRn36JNnTmVD55Fzg7/fvJlaTjj7OrFRRy/v/mxo9GO1VYp6Z
inMtrKZC7qfKmEtaSMO73Dj23ZUdnGH9nm6CXgC6QnlxjUPprCTWhdTnx975LidfBpD57de/MtF/
NrFM1aupyIYF9KwM+XFQDmn+VPZnkj2ndjwsfsSIcXXGtH4VU0qRnJk2UpnHqZX3JmYrmNv6jvJl
Mn6K4XNU3RjdX3n1vW5y9bYghSy1icoLOQ5x2WtT35xLf7SVQz0mnz8evVMTRDQLVIj9qCGD+nb0
MONue8uCsOBACJuqJ63RXGqeHzdyardoSHGDSQJ3B3f+bSO4R09mA/foaAfiTi7NfWgX56KMk21Q
FQNvB29KX0c0Zth1KbyQ7Ajvc96dRdud+ngdIrfDt1eRaVzG8dUqgxCg8kiK8qPhfDIgTp3Z7Kc+
fsm4YKsDYYGA7O3H97nd913BPsGcPR/d9Fzd4Nznrw4TOCZZkoWchka2tQsXuNB/NsO4B5jEqYvw
BLr4v1C3r4eHKFJpInNoryMY7Zb9XfTnLEHW98a6hdWeQJZ2sJVybK/T4UIub0znc41K1O7jbvwy
NX19O9EKjy1COyYB1sw63z5KqLhoQ9xeV4Nyq5bhdgrCT4oGkDx9ysMHO0qOmbNkrpUDRAdDewTu
FbkdsPYzX2Q5VdZfRCf+58tQRkJo4u2CAAoulNGyu+ugcu5y2XlqCxQWU1ReoIYkO5xa9qOuX+RJ
uLMq+Ttun5FrzGZ3JgOxPvyW8VgkUBepaf5DW4263TgVEB6+hhL2W3Syd32jRz4yZJ/HMgK6lFL2
tw24zNpsh/7HY/ArGfR2DFDhRAHjl/MGbpKrV1eoBRkE9q6G2qnz2u67/GA1xXU925OHHCuUD+lL
GQr7upyaQ5AYv9da/6KH9Q9l7D73IYim2AkeZDuG8qDm8k2gtPW2pj67CabhHk101c+UoQCpB+0v
lvaRMbvRuFCv5oPmzDdcZ1D9Aj/rYuoUY7HDi2P5j9bVJ+eyQqLajUvrBUWNK6NXEEOKnQQ5TojJ
pbGLAVr2KaWnpgq3EIv3jspVIXcPOc6R6L5k3yHxpGeGbL3NOT70JbICQos7Jcrlb1eN0wUoS+Av
fd18ycODFp5BOGBL82ZZLnI2rIPlplDkRYRzHb0h/A85b4lEEStUL21JwHtNWZNmLDNuozJ71oJW
7Nrhs+0MN0nsBtOuftRj4WeGuY8HcdXJT2ZWQSXtXkoSA67DOmpMru54u52z+WbUit+bll+M7xw1
uBh4XvkqpDRvHtG9Kpt89EPZwOIjtiJ0cYcCzejkSYddAYBKijdDWGOgytMXMGVueM2cxZ7tRFB0
vCCMs28Q9me/SNQf4TTlcLFr07XDW4xccDoUz+1cy9t84hSbNUCrYfkAT7DxuojSC8J7mu8M6ldb
TM86MswX0LOBzmURuniiz742SZFfa43SkXNsd+kxOSIzfNFiUYMoZKiDwEpZB/Nln4b3UjbbOxhc
YKVqJfNRrpE2cxh+AzQ3u2052m7+7AgozsMBXqul7icdMqu2TaLKmx3KbvpzlxblFiaS7srNMKJW
gCSCgQBUECBDsKdiB8fOSgx34GrHiMCHCueZ6nMC2xDULrLHhTvDJYL5mQq8U4VyUSgoprhWq/0s
pbq+DefO9gNJ078hfPaUa4hd5Vaqb/RGVjxwwcnO0fIfSQP7uQkDdYOIHkGEPoc7VR4VTw/62ivg
5G2DWTxD37f9ORTOpoqT5tBMVeaPZlW5tW6AKrehc8uFHF/n+KJvEBEqCLJqyPJ9U31qszq57ewG
f9xRH/1U6qOruIdyqLTQWlF98C0p+95ncu6m4AG3bR9ECD8l3XYO+uwbh4wC70TJb0TDsu3K6ves
xw6kmIrEVyoEPLVhtDZ5IL4vShZeN1mPBYx0hnHRA6gcdZNoBQKrbRdt1cx4YPKA3DRheGj1PvGs
yhwvUDW8m4ymICuQBZtKF7LXG5N4CFIr3I0pWguanAKnhlwVkKVAc73QfXsYmsMM3Pgot4G9BeCL
450+hI/aYFibtpgBBxeKAtr6l3xVDgQRy1NrM/XLIu9wLLaqAhZhltmuVsjJpgsncUiawto3eZAx
BugqSBVc5qbKQ68bJv0qSHKbUwz6fqSCxooB9rpo2YLLkhAYAITRY2G4aODXddX/DJy4vyZVgNJ3
O1vqJh0CsVEaeXBtaxsr220/DL2rpDN8M3WMbiUmchOn8OxtSQIKS+HaS2eR+KojWdsGZQjXUnRk
YC1K2U2QR1t4+9pFRqnTa3WKqUqdVt+ySKlcBzEJr5PbZqdaWX2pNGO9MRNEj/E77FQfZs7gCWq8
W8ZBdgtkLTZIX7VeYmS0HmfdPlJVxCKkeESZLQg3bSi0PczkAjJjqXgTgpPeFGq6m/ZJ6Fth/7kY
y9KLe+0LGl2R2yrOdNBtTjF0Eb+mrars8EyyvNiKf1p62Pj4ISDpYdAdqZtui5q3Jmbd8capc/0m
stjJegEtMoSy7JE7SjbIdSHtGZv2bhKS7fe1qK4R29D2tZNMvtGN7EYFCqHaB8oGkgSiykEWHwqB
gkINaN2tw3DeTPmQul3F/i3Sqke2cgpdM4+fBslw3DS1xCGku24qISBiQ1O7UIOs3+fd/AiorIDb
Bw9O7ufIh2OWMqN1iDCSITZ12VgXoOXxe02Qb/j4On+bPfvn1bFoBqvIzpBEM1Z3k1SUkOE0HjXg
fy5zp/MNdoJc2r4j5Z8DM2w9oQT7j9tc1W1p1ID7T5vIdHEdYp3x9kJMhzKVq3FUjrpALbFCAqHN
OCJ+tAMjowxu3jzIIBWtOwxGUJM0/6P7eGneRBsa+0p02OzFD3vVfCmX8JUD+ZgUvYstCAvx4w6+
u495NOB3hXAXQEcdp7q3DUzox7HqLO1Yp8nvUpx8qzSAFWN7jgL0NvqmIyZWOexLgE2orYECe9sO
FjOJJVeZcSzqHVRLf9hjPYRN5cXH3Xkbv/xqBrAAIS+54qXJ1XQFShGIyqqcY7+o3jjP8n+WJXzX
gCW/7ceUO0KtyN4fG+06aW4S/S7Jnz7uw5I1+TNq/dUEkrIsdGQ8sb36ZR376qU4oCglIdZgHzvE
B6P+Ul94t/qdrP8so+ePmzoxXFiVLg5kFlZG2trzjOGCwBQrzrHSDkOBM8SZ7M37z1dkHkILN4rO
YDj1drRUXNtQL6qko4SxzewTaHz8/d8PFdktKhwyD15oCb8IG6+GqlycOqQ5FXdoaebt1om2Mmij
0hvOWQe83yYYVpKyBbJKAkJev94T9s/chX1yZzvttpeaByeeHuvB/v5xf97vEmWBZ1jUUWW87tbZ
Lsvp4jjXovhObe+1+UsYAgnrniPYfx+3sx43agFUBdAK5q0KX279OORhNItF2wbSACrvt323tUbg
IF4jncl9rceNhhYJPR70FjauYJHeLoDJkBpl4kVzxIXbU7MnKX5Iz/lC/wIyvd4wNLKIdi9reGGs
rTV9ex2WEmswPBZJ78rQlCbOS+cuzq4KuT/keCzZ4NeT4MvHg7he3IssIAczByhbB6+Tpe+vFh+a
GuWYmnpyrLwueCmkc/fdr7fx234RVyKaRecWd6Ffd9OrBmI7mSZYmslxRFjVxbtAXNcaUK56tEpP
lYNuk0+F7ja9kDcDbpZeb8ra72rHAd5K4psqD5orejC9apUYd3mR9/tJNl/G0IiPsaDYYDmttSsQ
Mt4ovVF6tkQI0USzwpOsGkLXjgmQZxMMXJkCx28cI7i1e6V1e72Zt2YeGBdCNYYzmaz3S2bpNdhR
youkydbAyDSYJLusrPgo5AunAq1yo6Rn8tYnZo4m2LPkm6wFCf925jLh1Bq+asmxuDJ40Zwr8ax3
MQsDQjJFd+zuWBhrafASVgOSXQyySK4j7afU/WxHy5ta9cwuft8NCz6oLqPja0LbXuf8mjwZIWhU
3XEQs2t/QtH0v2xgdXzrtiqR36ABTIfryS3PAdA53JYD4O0a51aAlM7/SIra6xRNYmqJHEqVdWul
audlRaF4qpXGFy280wsxlo2fEdN/U5MG7STumN3QJFDiIN4FLN/BchGISK95Voc9FLgx6QN37mGd
lnH0bDSaeXQCpztEGUDCrTmojzK6NF43EmyhAhHr+1r0wZXFW5XUwqDeQEDEg6CDuFjbQ+WHjWFf
YopuLRCKRqh7Q86GTcGg3PSizT/h6F3uEGxBZyrSwp9jNea7GSOo4WAhWrapjZ4nfmKP23roZG8c
tNQPpfrzPKKahyh7ExZuTyxvevgFD4d01rMtUmUl0XvUYlpUPpajQ229VJG84Q70RnV0brDGyP00
rGOEZ8wIlSUOWRekT/AVbY7MTTDK3FGOiK6brCKxovXi1h6l6t5KZSwEi8b+3Uy7hgxYGURXpj1X
n/VqrK7RiDMPlhnWGzA2DjIXQ7aN1Uj/HjOrB9soOt8c+nRnZLb1o0HXwxsbS/bDcpA3IykTDzOP
cLOQBve2zYNECrVhW9vTMzpDidsU/SMimLqvI4O0cTLV9DKY2rs67mxXDaN7WS2/AcBESb8ZzW1S
Fok32Ml4GTah5LcVOCwf881+K6qMkQr08hoToQLd1b4CEdw3Hm8zE4VAbLBEps83VdwX29aoEpKr
NV+znlAyDsty18VWy/tUL10SPd2F6NNoo5QatNGiDTu3kgQppVa2ris9zfYVUkC+Y2f2HaQaGkhG
NbmYi/aL0sq1V0kJXGIthgmKQpcbwq7ZKznyNErW6VcKdmFXtTkYbpoZ84GQztkZAbqDZp8hATfK
Nm9zR0q2UlPa+kvSGdc8LbFKy+XEzeRU3JvgIVgynf5i8WDVN5Fddy9NPn8r7CzYj3Y9HCYoEVdz
0MRe1jvzvdCc6rLLi+Fn2Nnf+1ypPTmtzW3jcN5rUTluGWjptm2n+S4djJR0oxldKIWTbmwxare2
OSrMqaXdkl4x98iwattImDw9rIo3YojQTGHwa04efnFGcrpTw/kp2jHaQv7If2IwqbqlAY4x72BM
RcFoXvJ8svdo12SHFA00L8yncl+IiAlOZtU1obdvG0Tm0G3Is/uxQ9zLi/RGu6v73kTM0Z49RYJo
jYBR4JGEKDfZbBDsWbaEWjgCY81kdB56gU+1rhSbQmtjEgFlc9HJU83fSyovxCTfkemDLt1ntYvm
F8luG1c6K0XmZo6rJ3tq7U1hyHfCnCmMi7DdR2EnbqSxr/YpomUbG6jmRYod255XKFZbs8Irt1S0
vWIWIf8YDUlFkAiea3A95tQNACDnCd6zZuUeF95wSSq8dielS7ZKWMuuQKNgECX5i1LkEKXzRQRp
ig8ILJl+F0yHQCLN+JSbn8mY3PAkCL0A1cUrk4DqKtVKUlV6IbYhM+jaSeMlxSc8HX0nNzco6S7v
+yHe9Fr6g/DoodXMVuLEFPrvagiV02r6z4MJG7woAmWvRyLbRv+PtDPbjRvJou0XESCD8yuHHKXU
ZMuyXwhLsjmTwZnBr78r6+Ki26pGCYX7UIVCo6HM5BBxYp991h684g6kT3LISakOjAFR3GZ4IHaW
Ijv26LYHOqVyXwHlu52U3MJqwceyVJ6nB5ogblAbq/mhl9Obqo08WpLRu0cBQqSyegvDwehGUDrN
W6WtxREGFtEq5lQcpkrz46VK20AngCcETDJHFQCOLFjzVcZMkduPa1tqABSnW5XqzrEfWcmMUdN/
ao49nDdvHWLJMrvvs7ELqW7dsMgU7ylhhcfW6eq4qmq5EzXcCR2FDfZb2d4bMNGuE9nVoXEa53ae
7W2Xdd37Vkj/xi807WTmRE3r5NBAtWr909QmL5Pt/1CV/n0hTzl0cglVp8rzHfI9UKu1eROzPoWb
sCBgjR6LJXksr6uqhwN4tvbB6Jb5F7ihkunByRKh7kzzl1l2xZllsTti1S0vrjTkXdpyVlrKIt8r
P380JpfEma1aQ4qjJ3sx5kOTpu6unez8iF6kh8NVugXX7u+zbSLcBa7bbjJVcdnoSwSLxnWdOs3/
nqumj9sirY/KV/JgOWv63VhHN3bacqHJMRX3i6N5RPIkXWiq1WAgI50uapkx98hrLFJHpGOYyqIL
Gk26XxbpYGNqk+EwiOs2mLDehWAmkde1enwxYE6S+Ef0Gss9+0OgxvXNdLhild47B30yyye/LRhp
Z6A1Rw5M9NPWrfplrO5bpKgCNddd3gYGQL+UG5pPX3TWHtH3sdPbbWcKNe/IbN/IaVp+Na25AFFr
AM0UdQuAy9BvrQlAVEpJFnqOiwJfZL+kX/CIO5tHCGmjY7tqRFRr9Ryykeb3q2u+tvmQvot50SJz
SIY7zy3a12LY7CKATZFHmljlxS1MwfJtA6cy4bgR22CEuAiK8+rpXLqJOmJqi7dptWoz7gemmKLa
GcqHzHMU144p/305g7EM2MlBUMOQ3ddwHu4VnMw5aAZ927XUGJeWUiF2GxNexTVUsvN7yAJDW+z0
OntDy1OBtXbiVGjWt6Vvjdu2TV91fkQE0hQ1W6FmN0GR9DVNxwYI65iY7ZNlIW93ecUe3kigbHbi
jA+NSyeyH239YuQjjDg9zWJI4coLhq32A7iYIMfderROWuam0bC62n2bEB/CMz88rNXUBym5mJeh
YV/3vHKIMktPd8OkQ/0wk5potTl/IcmsONZXKbftM/60LX7oakzPunPNCKTlEOdJC3GEs08AVGKJ
unnqY+hgvyGK9T8z2/i1XP9Z7D7iwRlP2TD6U9hrnn9rp1f+My0hUrsm0nNFdVj7rvrF/BUc58Hj
ZTX1N6vIfsL31H7OnJJ3E3TCWCt18UU5iRdes6lZ+xhiuBSlRp8nmUG+QfM6zERR0dnwlpBUVz1c
cjmEuac0JslFGw9w1CKvbyg3hlndT5X+M23bYoGN2b8a5vbLshvtiJjX0/zTVsUsjpufSd3NY6em
y7E486tZwcwEMsfiMWYa5+VxYsvU5uXikGkdmIrNV4l5bSJNtt6eXKW7JVUXkz7SSBu1t5779MVL
/Tg3oKdoi5sGy2ytd6A6nAgM7m+t3n714EZQd4c0uCZbh7zOy5nKo93VjCVyeiatR7XLdMUlzqF0
3CHwnH4OmU7rYtsttNuCIw/Aka45UBeXty0rz4V2WhOsCj123myIFOB+GPxTTvednoJOaWUb/Z7o
rmU/kwAScSBIcdQnajf5Ij2aZF2FRIb+aIyyOqhigvGWO90J7si012Ttn7oRIIYygAheh7UDM1fe
jvAGgIpbUgZrlc27vHLezAJAtqk3Ofvh5JzbZLH3ht0RIucjn0qTAr6EnHgs+xxVn0ZY4Gy+f5Np
7qX3qy1sm017xvVFTiNtnOfcqOgzNvQzO7ZatPOiKaCXkE5Pu0I5fLV1PaW10YVdZ3mPykPGF6a2
Iqmsadha41szD8nNMsHog17608F+sMtrYwXeeoWD5n3aHnKvgvfiLm20SUtG4+SWMQRS+5DWzvjK
kH9yWYXX3WRKLqGopfHYWxS1Bms/m252LNb2gSfOisA9e3eFN5f31UAd66zt1zXreWyGXjBXovXH
pje/SW+04iSr17hPmndFsRQ7fs5jivS0J4QAN28/ZFPU1pa6qzqH3hRknkCX+RxnS6KORrvClK2y
TjwPlrntiEbnLEOPp0c9apNzRmDGynvGsG9pzn20zH1y71TzcjundnrLQqcOc1dph8Qu+p3VzRUN
GzpuUHwnnl9CXlj1k/E27/oU5jNenxKQux8YOgjewCJK6HEYTPutbsoiriVmApqY05da6Ra7Zjfv
a1d6X1qeFdjMMzuSZUPAa2D8HttBt0KgTeo0oifuh4HXsDOs8UQgwnsjYBp1DQ3fFvI0W0yWRets
Mh9PXGDcrLYWkLtrhpaV+xExtodk6ys40a0V04eQtyCUeGOdKZ4V1lExhiqBdAslP9+tnXotUXIA
2Eh1SNv0l00O+a0/8OyPbQaoLLezCxAbIJozvia3p5Y0rVnbZXWzBWsp0lBI0H60uK6knEIQmJnn
3V0CjaYDGuMv0TxZ+mHq/PTN3NZxZ5qj3HdbRj9XJsWhUsb8mjfmduvosJVFqU+HrmrUPThH9Vw0
uThBUlSRpV0Zmqki/SHR7GOvrO4s1ey/VE5XfNU0Y85ZAtclyjSt3AsOX3va7m6c++ajDVsopSG7
grJJ7PLRNOShp0SXKFaYIPWAY1i7p3TLTpgy6udC7yjxhiZ5mWmF7Vg/G1xXwxI1Q2IS/5qjcS2a
AnI7dcGYEXoh9e2J45hDw1tdA7YzBUSWEu+gEjqVjIouP5uhceLJTIe7rWnHwDRAA+cE9MBQTd/S
zn+iuwuk1auHIFlK50AYpX07u13x6PAsHZ2kI390YP+iUC0ulm2RVrXZ1s4w1+/5QOOwobqMs0mo
ve/0Mt429IDZyLKwXuj0crCug9GunNOST0OUOxSmunLN2340fjsF8OmF13jvgHGKQJfWu541M+Kw
/pAb6XLMvIw45Grpz45ODOI8GLgeslncuNgBQk7C2aVtnP6hEZV5YkrFjpUzNaFoHSOqhqo59JL7
1xXraAVZPm+0NKeNrpWbl8HW+t9llv/SQKQHrbTtQ615CS0+/8dYd/M19eCbg23hAEvKCPTSH84C
sCSHT/+Z4xb9fQxm0TxmhK0Ms8VtYXAxmZs23BLTisVG1Q6y2z5ClZOhJSYWCc9kJci5Lo2VG1FL
dAVOCUOn7eNgTdi+aDl8beYfpiDtt+W28GdESHKWTnNtO1+tHLennZpYYfwNmnPXLodkcuQ1l9bf
rz60chjNoFwnzf66jrWIGpi1IeMC71gOylAyGXMD4vpVJXZ/nEs1h+aWrHeAZte9Xi6/JnfyL0oC
rS5oMrBGtusxrRt47T2LPSTS5tyarn+oBcwxDLtZOChX7j2A8E9jZnmneXKtl0WZbrTmwv4u/Mk7
Yt6uH7lwKZd8Ld+6Vbs+FvUPa4Y+XEvzwnvi3BCPAGdU08dYjLYNLN4E9g6jNOpbzqeZbK1wakQd
Te0w7iaPgxz8t4RzaT7G+DmTMJ0nMFATS4xYOESvo0bn2N2GcE2mOXDm8VfS9shEcmIkW+d5sLzU
iwegW+dkmdIDKZJjNKVOcWrTpdx5eRFZtBm01rgGSDfiwIsR5ot1xCNg35llWeNQJjpbjvK59Psk
thowvjLZQJ1mebHrBMytyagQ4O12iV1tsI6yMF5gvqIYUMLtfL20gVyV8w7qqhOupb7cSpRNdirx
Uva9FutFPdBuNpc9Kr/YoV+jqbutWJkuGeHTkqfMReW0fFz08rrAas3eNEoAcCPekVmw2hnVtVLN
rPJaqEJ13iDIwOq1L/kwsoC3QkcebKj8RaodyZT6bQ72QP4dRqq+cod4MDadkPTaicrZKh/bghrK
7YZmny0AU7RFDfsBWtShJiH14HSzt5stv49r5mFu+QlN3JHCeGtlC6ZufF4/i8L4jlNgDL11LGIb
dEiULrW+A0dO1ZC51r7oKo7uSaoOqFic3nMGT67o5Zsr9+xLmxYtgDTjd0vIR2B05JY7M36nccHP
4sPIPvA9/bAuBYUKEmo8L21/EXIC+Ob6w33eD+WZUfnXa8gYyxsKSkWyyR3nGIWzxksvOakEFESa
so6EubW7hmyxQymH9pyO1+n3ESdVlnC5q6ErTq6o3Rc/1cXPcTNV3F+nbzciH3CHmO5BFryYRSZd
Fmy30+D2J+SHrDaqGgtzYMn5q2cQ7tB0wFOGfhSHdFD1kehy445mBe+BV/R7veiMBzl6OGW2QafA
TPIrWb2NNYbpd2ky+bt59IYAIxu/prPkvtim6eCk1bzrcu97Z4lx36CL3XcqX+NrAsNuFTy7K+6b
u8KGq9Mmq7FPjetWxdlu5+a9EWOnuOIHCAWg7HmZ+749CPw3Qc3ZJawbBaPYMtqjiT/lFofNwADP
0sGwFA5WkRlX7LhiW8qwPSQyL+GdEy1TQI6PJkUOTZrmziG16OO09SRjnklWxbE2dlIhOzSe7N+X
pMueNLdvIuICwMg3SNkJBGoG65uFCaHe3G0ZEseyzzQZsZnl4TCwfUy1CaRggs1oVuKmJGkkbFwD
EUCmCdVc2jTnmmgd+N3GS5l1epgWiYdVe4Tnt2xtgLSSBFk2oWELH2svfo8bXOzryc3Mep9wFIql
28ob4Y1DABSp2cMzLgOopQyuEnIRja5TAiosjfsMu9OBwcOMeaDm15aW9ZGFdtq1DYLdVk/qVFgl
mu5I9qmbjtWeG5kQLXU9K9qDH8nN1l7Mavai2tUoSk1nPWFwak/gjsUXYgaJVNBSTFBepu+WenhF
PCfoooLDk7pAwFUtmaTdRGHvPLSxcNKYspysEvLE4mLCEZVEGO6fdeJUIsV5Kob0nAQaTexjavrG
46L6YDAsPPoaWSwlFVRgWFKFteerkGPkiMbH8R0qtPet3sR6I03ti+MiDw5EI4QyXXT2B7xFqe7W
1BkDwtTWvVkV2gFtYzde9M4ImmLr768aP+ESHtu0cNWvJRtr5CewQsiTqghzck0OZT1VUWd12jei
EZ0b0aNN5qDTI8prPTBX3doR0DU9FuW93pxLgj1fvZqUVc0afLJ+Sq6tIZ0LQuYVzM7NtUxN3WZG
WUKG9Aooi5N7XGt3+mJnCdbEXJ/Oa65b+8FMR1jdzRyWfdfzy6tr82FUgemRy+qbooMujkE1cab8
vLSuFs019N3CcvqXvMSD1ldG/zR1DIZzIPZWaB7ldNvaQotEWRJbqLXimTYMqREuhWDQtF1KewGm
OtjvPE5qHEh+G5RjVd2v2vCtn69dgGXrwjJrZ+7w0t8wD9xFjbf076X057vEKAAgkgt+dpmr3ntb
/lxsyXjGyceEYtUAIkaNblHpiZ6JXETcuBGUOtaUtl8tqxG/rUT3Rp4U0JJrAvRs8ZDdRrvVL83q
/1TG5oDfXwyEqYqyUO8ZRVyVdzaWDbojC96+EMUMT4soDWRXPRg0Ve5Mrylv1kK8ZQ6RMOgdpiKl
ISNCIN+qlPQPP5V3/dSk3yH2a5fJpsoa142Im6TfIJ3Zyb3JkZGTcmU8DDA5s7B30csQEdIozeY2
9KzVPo+5s1ywTQ34k4ft28CjewcqDWO1JjwPe6L81pE4EHlGL79YNPMsjAXEKzj0K9hsTDuvfnok
0ByNhLBJh4IrIFloPiTZpkX2kBs/PL/Wf3NM/G6XyXKh/6b/8EHuP0P4nDS2rNk/OWQmwDl1s8cO
LW6vLfoXy8D63JmcESSBQ4Y/mBcevGdzgAUWGctUf9EnCfwmk9V+mLatpjaFm1l19FijVlXSizcp
CbmYeFbqokXW7l37jlPmOwvidJcAgg+bdXykh5gdKnYCxF3KhlnQGZ/bKxHfHM1A2YUTgRTVgr6w
Cs7ENeGrm1PeVIN415e8OnO8pLsDQviu13POpB0BrNmAjJhkVhLIbnnFfuLEGV71/WQaswxkZWhE
LSs78rDbRgNPyn2xICPMgz1zlkYDMCwCB7SiN29qUjV/Ghv7MjxF+xVqtU73oZ7Xu7x3tFiamTgx
U4fAUQFqqTU06wFhtA/rjHUfGJ3+eyNuIYQIVj2Ksiqe8i7rvoIqgP9e1tueqmKGhO+P30d69cLN
4+qHZqzbQSvG+ZjpnVkHy7oO10SkjN0pn15Ho7KOaMzLfaV7PJbeYvonVqQqLN0+++bnpTyZ2zSe
F/bHsCu2NioyT7ttFR3hgRAr4Wx55NHvijmM9YhTWlEEdtuosJXCPMtZDnvpFWMoTaITW7d093XT
FxD8BUmxfrWor5PhFeRDdwi0vZtJTO4EsYzeaOwBnHtk3UA929re+6URbbJz2uS6R3PmEtd/NXmr
7Zk74vea9M1kKX8k5mgcDFG8k761negQvpCm8ewV7TsB50jVU8ZAQLh2VzYv6kj71Zv8p7Zd9XHP
o0r+j4YzeVnHYQ115ILnTjOs96ITKo/GVHg3SZmZlA/oVzBzazb9Mr0ZqtZ8UOBe6W917olQDrVM
t7kn5F6Xm3bLd9qCbi2wYYu6K0PN9XApldilhy1ZOBPxvOC5KFKTiIdyVfuRW7R3knT+nhHSfKM6
2V3KgRZNY2DjzGunikx6hBdUjk3GpTOnBFHRhYxKv63p2fnat9YB9YDgbIXocV0o0rbf5bSQd7PR
0EfMANJayZjFHrnM5wQT4EnP0vSQJSgo0+R1nGjcMmwXg7ZLU/JE0g95sLZsPshOcZCx6vKRAxmm
186ad6vvELh2HUewEuHHBcHDu3pM0l1bzxutedaAqWIEjTkyenMkAR/q2UwwLwuq/tSqwjn1ypAI
EpPhlMSJ5gVlaSWpLHTfk/qh0L7PnVTs5Bnam9kBX6z9/jcJ9xuoyNQSKNxCp2d/rdfMJq0C7sZP
q+v1d0RufeTvqf4JYowXTxNhJ2VbjbusBFY0jTXpbHrWEypX0YBSi4g0KIU7d3Dts7u6a2g5o6D+
QyVfh/yds7aIlq3A9Xot0ga/7qMcVNTepEcT6pKukz6qn56Rccyut5WqgxU+BwWKczUcJ/W6EGmD
M1p3EHvSJ/Y96zm5DhKgv5bfuOrGm9/VI2pJh2OhNHPOa0VJQxMBiqX9rXLc8t6kyxTXKxC90jeq
RzX59ks51uuzNthjF80rGqyfViIa5kEGBMcNQTciIbul82IPLfHapDsHvpNmUSdmcd4aAlyqHEIX
bjGakRyIZoQelyq9uOZX6jR0fmqKoI4djGNXRCP51dFarj8gl3kYY4t2JMrGgY7dLMyerRQhl8mc
sRBTOEhhoCAaJH4IbxkPWrKNfIFpPtTpkp6w1luh07jiRVUMsgdFZlGs+O5yN3XSjkzShs5Oauo/
tMqiYrIHEAp2s4qQZw7ctimmo8v55YvL8Yksx9o7q8nGceAZ7Te/50kubKUi5Vh44BM9iThEDMFE
YMep1qWg8Yj1fqNdG46Mf+9GyzRibWnHPd9m3QMc8XYkDerf+qZDHtcT61QoSz5VRFZ+SWvYjEkx
jTTGU6LGlvE1AfjNNAqz8CXeXZDe03zO5NDsCmOscdfn2YnIFu5HISiaXDrXzABNvT1GrlTVFzKJ
i3c6g95rllgFNcA6/5YyJ25LTsu+Xo3yqVCJfzD0Ln9dyxIVv+c8g+C2cIisx3hLZPnFpVP6SJOR
luqsMUgQ+K0hSkzq+t0kSO9b9Bk3vrnl6gE9nFatPkwimBJwShJ1gAezZ/hlcmuqRCLIbFt2O38y
9dhD+5higwSbM9IgWPfMpWk3WWpnm9XFxKR8t2rSZtDFfId2oVMpol8vZjOeza0ujhvKLm2o9mq+
0ew3oI3Im9LVkQXtV1VqhItly9YzeKP/InayDRalpaEpWnfnkoy16U2QzQskJtsJ5lpknFZXhnhG
DfGnTZPiKePBeSyrpXhHmZumnS23/J6mIjZ9Xpf9PLX4ZboqJS2nJxvMNwRAAbPPLhVNPWT4TT8S
x2N+M9rKP3C1h4emmwXM90ncA+GkQSmdu5my58Hm4NbhwKnmfUKq5W4TGEUogvUY+kt3bMuqj43+
IDT7nMJ/xqCjeFGyWqrIMfUh3qqxRhx1GdEOiKttbvJGsGJ3WX0yp4RUPxcZfVWaeYag7nzP5rVg
1KAaKDuu1RtFyo5GAA07N9VjGsT+aTRGK5ppNWVOr12HO1QXyp7lRBK22RVpFjb4FMnWLJFSTHFH
b0J8rzl22ZBSKd6HFQGFPgfWgcrOLYjC3qKepRyHA8kEiA6OzsxcnZlI9r2hXcocKDfFXh9r42DT
wWLOpm1trgUZU+Pe7sfq92xYyUsyiO2hKHLn2S8TVCuiadAdJZ2Hyn1cSIonJKtgufxne+b/sIUy
CHCdxDQNi8bFRyNhp1upPtppd5+74talKzyBEbQn4u86dWeZzdcxTX7ouBBaOcf//Nl/d+b9FQfB
fAUoIRy9H6yhsw97L2dxu8/Crd/7y790uWOpZsyDqBi8rnTpPg6ZZrlBL9+ekzuD5WdCBP5kTO/v
X9/HjqdDIfUF3tO/+SPXRidMSJBwvVa3pT9Hozbv/vkK/cVj/W/j39U0+9cggEGg97Wx9KcHs5yU
slOnJxHZSA10Jc25yonjcq76kbkbpx6Y+oGRl1ruEgi6/pdE1wmmbTgva8VQ/Zpmb+PIOmf6aU4n
O/bXNT9Ah6AfrafTfYtV5QcFAV0At6WC+eTpug4S/O3r+y6WLcc3TQZM//z6ldB7ubp1d6GNSJTb
3bAwsEn8h/es86K2gtcp+wyu8X8vyp+ferU6I0QwkKK7pn29cf/lCNa1NCXBShsvqTP0zDe5CKal
QT2FxWJbXqH1ZEFlWTJsGNYORZFdrxDms4CiA9lto4LfJAh6lCeiA5Dmr/vn8pwwkR1OwKdJtLjq
yAxrPGUIKDvNSKuDbttQAsdirI+4SRxw42K7URz4QnukfqM/OkVbbdBf8odjxSk5akiaD+k8P89i
aiKmQGXEb9VwX/TXxF6Fagn2kEkxpP6mb74mq2tTozFx2aaZsELLwH9EIcgCyGzgPmk2PHOySeJq
ysazm4/tjunY8jLygjypaeov7sJT2mzdF4KPx7vc0IdzY2K28o6GTLA2rWkHK6TQDlKuWrQu8o1q
wg8m0Q3P7qLhPUvXMeqxbkSFXnpH4fUnimTqdnLmlpNmVb94Vr2HbCY0xHLm7RZ6Z3d0DX95yelH
oEHPjrtTypA8jZwGlUW9HswFw2VwWX6ryq5CnP8kowqz2g0NSlJnD8MTEZjrbh3n4lLh9HiQMi3t
3VqX21H1nDEbRrtik5yOk++rVNIQNfIvDEjasTVpa0gF+CaczjluV5OTYgz8VCeGMwYkqjDlmayE
pvH/uSWLj/WVUwxFwDUsFdJBddQ0VTwOLYkBi2vMsdlKnIqkCfzynCqLl/7O6JjNZvbZTLOzygWN
l7xm5FJf2nuFwvgLZBZ69EprjYwnBxEY1Bx29MFxj1h11E0qRLermopUEs1HRNJ8K2TDRoLxKNLP
vjO9M+1gPviFK4+Du1HaG1pxMba2Om7QoBjp8Os9p3aqEVXClRgSXSNZcKgeiqFVsT50tMS9TuGN
me3E2ikP6TUwSPM9j+iWkTEmzPUxW+lUweQp+gjO9jZr/G8Nz18ZZEtJZ8QV0tpNW0tFTLqTpDeQ
TS/4w9k93a3cj6Vqz3Yz/qB5kn9N2xmdp8TkxGxFeulGfY0KAIG3nQu5p9NmPSI3kGmarCXQ1i5M
gjyYsXmQ2nc1fBvDnMTcPXZSBgH7LPvqmfJe69ubnOPPXCf1bb5NWAOzKsLJ1z432WD+IMqtfEq7
odtvfpodpVEvp8mYsou/SO+G2gFxj2+w0RCpbILpWtc552okVpl++LcWT+LXxqT+2YZDbyw93b+i
MeKcmQKaRe76QIiwBVs1+d6r9S0ZTPmq9V4SFsa1mYhU6V00TCXYSG2Trl+KcEKvOGRsoDqiFS8n
3c0UjauJY//QTNseo7q378kPNAIxRIWIqz5yill882a8pbVFXRBQpjCX0Ps5/W1fY2x+8xNzR1tH
3GazSk+po71LIp72TKL+SjEYRUOFsYWvkPzGSCN3q5bO+Nr6KRRkkoTK7X6rmaOnk7kI3OnVk1rp
7qGS0o9mEoNPgh2GW50TXNQY4osnOIgvzvrToXp7N3pg62np5owMN9atlvn9WXNUA6HV6m6Sdplj
OSz+TTtUHO79bggWmwlKBYcU8Z+BTojU6MXjVqSfUCI/bMUgwE3m8wAF2nQamfz6UEkYQ2tPTcGE
E09T58bcl3/ehz/7+x8t/kTcDwg97UNVPfiIXfITIMZ1lOK/diwfZz9D/tfxQnYJKrEP+yT8hCEp
KGTgmybnMUv3tjWdqtm9ti4a4pcSHFafzTT+r8+E2w1dSzBHRf315y659UvSp85o3Issc9cYP9p2
pydN/pRa0n0diZX42nuYOhs8/vkndcGf0yuMh1HKXKc/QG4Ylv83HrKuJeU1wdu/dETnLrFe7cbP
aGjXr/+fS3r9CBPkNoMfTE4wWPXX2NB/FQGE/yWGItT4whT/+t5vUTLE02f12Wcf8qHS2OqqtRKT
D7EUPbaI9r2ZkwIS/fPT99mnfHi60Y+qoqwX/8LRZ1suiQgFhsjpX00hcsF8jylKiytGdJ8pPmYe
YljblDVnOZttPu3SdekuhZrTT570j78FZItgjtK0CEeiPPtIwh5KY5C63m33NJlTMmBVuS/zvtnp
2CNOmqg+g5T/WYF6gBdNohUhafz1bv0tYtFYUnA6bVY/tNk3XOjb8uIPaI/3YnhJ8gb752fzaH/+
QBBlxHXjAQReyL9tpkX/fK1KkK6GUo2g0Z3FWNBGPdJzDInav1uS/vY5H6azFqaE0B5acWtts3eX
A2sh2qxMPgFYfvZrPkwKk6LVYpzm10iAFxlK3puGi31Sn6wHH9dX4UE14oDAdCpvK//8edHIh+0q
2WfDU26T4r52odF7nzzeH34JZ0yXP09Qn82EOrmi4s+PYBQnMWGMJU/02VGGEUeVi4Qc//Or+ufC
dj1Js5wK5tBZe2zbtT78kMbKtETv2pYs5ejqRHEj9dmQ7YepVD7CBO3MmKiDDZe7/GE1YK7aMmnR
dY8JVVluyijJAJYdCv5rIVz5n3/PxxvDh0Ejus6KM2t4ne3/86qZ3VRZnpzaR/GD5nr/9V//dRYB
BlI5AVxhYh+2PW0xR39L9Pqx1o8ckfR/JwBwpZh31cGrM1PD7Kn3YXW27dWCSWFrj/PiB/kDMxyf
XJ2/322XnCDMDgyfEeVhf3jXu3ypZisx7MedKp/1zMRx0/wr3iYPFJUBw0CkZ1IZXP/7zxuQ0T8x
Yf30D+6sMLXEM/NtHEP+5X0QPFLMipjXX4Ja8uGR6orasmZYWA/e3iliVPv/vz//4aUY/NJKtOuf
N+edu8/E7p///Mc3G+AEOgz3mgLQZMn9cImI1E5yXSzyQbeXmDDybtaZNniu8dz/8wf9NUr8n5ri
ejOulioG3Hlikav8Dw9UIxsxlFtpPjjVYHJIgRRoM/Roj3hS26m+u9oMaSOch4HZv22l9FiemYr6
d7oT38LFNWKwol3XSiJL/nwkSmnZ9dCt82N6SLR9o/3bt+b651m9eB2vWIKPgqChQcNcsNM8Cn37
aUv7BRLSP1/Hvy0qfALBVqzzVH4ADz78gMqA1TULb3os3fXwXaOz8M9//3rD/7hNf73v7JA8y9cs
2A+L1rqs2JdZtp4qgs21sTzTPIsYJwoB7xyHso1TjVbbP3/mBx31b4XGR+QFjuEiA5BdQ9PqQQRY
xU3vO0GnsvdyGbAeSrpVGNZOWjuca/kZQO6vE8J/fvP/+3jm4D1eApB6H15hZeYjBsiULmDXn9gd
XqYNkz8+G6JN82ieEwfthUE2JZ2TMxVfNBpLn1yB/1VqsYxT2bPiQoL5UCvkZW8aI02sB6GZl1Ub
b+eK4Bk8Zb+9dnuhWgkdP/u5rv1tu9qR3ecFcSvEvlrFz0JzDn1xNaka4Vp7oSH6M4bgT9ah//kF
oVayYFDm6h+patOcMjfKJMFDVfMKbyuWC98PRgtHVcMQk9OqqHf+D2XntRs5smXRLyLAIIPuNZPp
5VJeeiFUMvRk0Juvn8WeAe4tVaGFeetGVzUzk4zgiXP2Xrt9x6/xQ+3x14eDAZ1YtnLI3O63u9Oo
RqQyyfJzin2rmZgMEOJDJ3aTWw+sMLN/dZsLbfxho/i2X/3vQ/Hfl/228U7MdqJa8VAEZKOyUVT9
r3F4ncKzFXl+PD4HAQ7a5hqlzhKG+8Mq/yfn9fsj+d9X//Z2BJlSYnHL87OWMkvFHnvKnMpiuIOT
ys5/9Tam3TYs6BJEeCfQJrwz3P3MevvOypw1x7ttNTsXChMXu9BB6gyJR6HwS1TvQ1RriBT0G4vu
3FZ0xUYNXKMmcc5dJBx0M3fA6Na8Ud3t1HdfZY5RyiKKeVGSD7RiRYE1SLM3SYEDffExRSPAtXl+
xvRyclMkR+6g8HQ2fl5G26ktfNPkgQnZRQZj3JMQQ6fYzB4ywJV2od8EqVrjVB9XGI+QL02+UMXR
rcRGTtXdYHtbr0RVMhbuvBpyO92oPoKAxWxOYiNeB1ZO8w62YVUau9o2PvtKvuH1wvpK1nOdm+ua
9lqMLhXhC6LrMLyv4qZbJ43xJJrw5LifKUN+mrWPtlzEvF2/UzPLfUB4uQ4Hgd6qv5hKeT9qw0WR
VJsSueW6x+OtmvD2h43g9xfy/z12zHOovyhUje/rjH2A3iTdxDN5CDeMkEGaeaNCx6QdSWzeRRMe
qRx/kz3vzGQ+iTF4iOJhLZAlMGx7KzrtjMPl/MOnWnb93x9HpK6Qgv6p1qCFfNuezJKBNJRkdU6r
D4sDIPdJol/RxEOVbD3kFNr01vb3ZkfH6qewt3/ATd8vToeHLpU0bYd/+v2draOm6+0ppUbpteI0
IwbbmppRb+JWzghVR/2rRgr1a/ZazB9Ora7bbP6FuCI6zkLXSRE37WM3eO11XU2Y1uKwPUpmD1t9
SH8KRTAXONMfnxUaqQREQ1H+HTbh4sdAoWmV59oj1PsjJrB8Bh7hJegNbiRKlaS7DPVXtKursroy
Hf1XDf3QmouLerwOIKJguPFN961IUfgVX+PIg6kRoy2wUWfMFkFLhObFqMc0xdMbL/l/kVGWp28Z
/HGiXO41zZ9ve22chIqR2qTOs2xPwZTepHFFZBAD3R82uL/s6tRJxIRyTQaonAR+v6nwHkVtoBk8
FxkibYY10QfKnWzfas7HWIz5dezJ8TKx0QEgScdmEI/yh9r391Lnny9LBP0C86KSos317SPYTpyT
b9+oc1w9ToN1W+QzKpxqhczcy96lnv3wkv/zFcpX5v1J48ZisOZ+W0SaHpa6lfLjhoVnv8thztDc
AAQMnTbaW+VoPORpXaC5FTgeWqQN/76I//p1Aa/anqMzi/tOZNL0DtVgVShOEjpObmabK/izt3Gb
56t+0g8yLPzOs3f/ftXf69X/+5GlZ9GgZUX8gXtt9ChgTrL8yBFw04YOhTP+/ysEftj/XOOfRflf
7crYCZQ29606S2PnIaVoJ7lW1iMyZgx1o997m0LEh6krfniAltXwbbHTJTVpxUmTxtX3ulGZAtd1
4PKLCu++dwVqs/5hRoP37z+h+PM6lOM2bXqGpPSbv/f9qhh1tVE49bkR1nUTFA9a2aOVzvYhXR98
Pj6Ap3t4G4dW1ttymKmg6w3atn7l5ep2SMUPT9Ky4f7+vX//PMuT9l+/dzaofJpdt6Yiu7Yadiee
HOTWK62pt0N6/+/f/s8X4nIxhxEmjQJ8at+2pBEqEYlJFpa0OD7oJfr2rj2QObhHb//DOeQvlxIA
fmg8Lm1I/XvbO57Y/yaUbOcuTu5sq/TOqVDeNkyMrzCYnB9+xb/cVa7mkMbMeH+B/f7+K8IM7kTS
t8vVKLZUs9WdYpMbP2w6f656jqL07ehQA9ymDfX7VaA3xV0bjc1ZWfWmybs3B4AAGWfsAukmaZsL
LCo/LIs/l/xySUBLy6KnV/19n5tqJxsFl0znwYCkIbSTXmnD078/F3+9CvhCDk267v5xaDM9UMtY
hmmMqOJc9PLONKMffru/HAwtOu40eBAnSwub4O8/HqJyiQ1spreTf9VGua6GCSHxx+hyBFToHEZf
FucZy1jiRT88HX/7ev996W9rzMSqE7ruct8ata9Ei9qwxz3077/hXx7BpRPC2w+Ej8GR//fvVyh8
VEjcrRun7ysATKZ9iVs9P80xkOt/v9Sfa4vKDY4dNEUain/cLi3pvWayk/jcWc7Mg4esOzKhJk2M
sX1VpfMPm+a3PQoFnPS4a4ijiHT4c9tIQ/rZXdlP516Ak9WKXO3mTocNnE1q4yHf4VDRmD+MUv+4
6BL0xU5lmTACePa/PflBZmR4njrn7AZNtw2Ex4EnmtJTbw3OduT3PaaDlv70lH6rK4Cq6nQfl14q
aCCG8d92SLOidZKNunY20Hof9Fqk27YFBdGVArBQE4przYmHJw6UcJMolY9EhaT5ugb9/jw7KbZM
I5qTtdcN2TlWgDJyLAs3cxhTqRC8eiyREvz7w/Dt4TZQzNFhokwGTw9gyvv2O41J7NWhlfP/BzFk
R7veuPv3C3x72r5dgCr/9wdbYj52e5taJ7TVysiRI8ZMnmUNqesnQOi3NfS/l0JeRtOP1hn34PdL
8apFsVOJ8lzOGBjekyUc46eR71+/zn+u8b3p1zcpeBbUxmdMO1I+gWJANxOYPyVw0FH54wle7sx/
rvS9RnX00Z6C3CQCReQlemvPvcqSvPPHijFAg6noMPC4XaUY40+NNN7oTGsb4SD4sao68RXMLZpS
/AXwee6hrgQS47xZFMEZXey9NEknkEpqK9yqElZPWLhfsSjsfTk4L9AfmAOr+TMlRfKcIN7zk6mq
LL+LHJrCsWm14EYMb1/kGUjCOkw3Ed6jbT2AJmILWUT5kViJUTir0BraVY09DMvhQ4aIYwLr5+O4
VTuEyu9uW0f4RkW5Dqv4FWHOx4C3YJOMVbvJCba4wNeAc2we7E8kcBzWjBTyAM3tXZ4CtrM40kDu
SaLzPE7HYs73Q9PqaxdAgYYFAXaA3RjumtRiuR6qTt13Olr5S3AEMQyrGnkQ9hQwDLEkWcqABmKk
trfyRFX4jgWVgf3aAwcDpSY1xmBvW4m6Mcrs3cxDucEC4Lw4GFLh0Kblrqii7jrUdJTABpIsZipY
5YhJ9hs3NzZNzK6jpymElJj5hGa31m1j9s1JVxg4i44KAFKOOqRA8EmKrOReiKB8cdqw2VlDV20c
A9ekVyKbdyPTORai8/w5y7RNjRHVd8gI8oO6f21kaK8LqxNfgQQ6YdTW8DBVtoEReho7AFogpCZZ
89acF015rQJMNK6ZbuK+i/25Iv18lNNQrRCdWbuwAmzkeUX7ULa29NO8IL58ANZ1kQ2RcWGE+Vcl
dOgdc+ke+q4vV6it7W09J2AUC7zseFcMgJKs/iF2x9e490AHYYTe6G5gb6YiNvdK4gVEeF5fxqnr
HvOhbveWNzGqZdTJrbTFKQqrXzwXzjYzJvMlnG2sMAaEo74LnUOFunUVtlO2SerpwxhOAzzzvpju
KyeAIhXRNFNR1F8FBCLvrCQgd8Obrf3YTR9IyAmzc1zuh1tUpPIKVG9RBmVNIWfcOUIkG7cp2kNj
I7IaFDLc+KJPj3G1ggqPiaTLnRVuWGOHjDrcF80g90HZwfMCaoHCPjPxXw0yXZtp91UP2ms1WRz5
aifYBU5tXDUyp+vXqIh9cXKeYclM9qrJcnzBMbPqdKznXZPVDrLxRuCbDcEyxJF2Uwyle0LP025b
KxlXhYF/oevi8TQAuEE/CSSvjarwsnHkp+bpyN3dloS7Cn9Wn2G+lqnzOoqEHjW17rpA/b3NmPmu
glaMBxHnI69LM76s06g/NIEIboNwjg+NKgH/j1V57U1Yab0ZOia2RYCMBUB5zcBeLyUElhS/4ibP
YoG/1nSv4jYiOQBXzc6NrHcbciYePURwaeX+gp24AOSlXLupgYclDzhflKo+YTfnpaeHlwOIi0MR
uPRbcYLSAoluXL0f/ah0i8cwt52Vyb9uTdlZ/gi0btsns4NxrJxpT2p49ZIAH5U2GFu1eG0tVSi/
6nRyATws2bGx2BVH7EF5tnDschpTqGzDC5t/XccNTKSoK2NQa7V6DzWcuIC/wCtKR6M50VXTurUc
VPiEJIXNEj7guhHpEcTZmy3ZSW2Sjsj/bTCTrkteAkEzftTqNt6btjnZQUxCTw18aQir7i6kQbZt
F+dtp+byGLnoyfsC7INdzhWu+5nOfloFK/5EcCNmSD56pF6SLjbX6RQCkGhiyUeuOf+ZwLRgVbRA
5NCNRxEomcQj6oMIAW9DsqLpzxDGtrmWVrRZC/krD0Z9XeGfWseV81pjAl3LOP0YiuZTYfBhtpB8
9Jb2ZKoO/uJovpMFGYCd44v2jA9X3J93y6Jn4xiBWouuA9lqJok/Q7lG26miO06VKendUGWKVruv
05GPWdkZ2sMImWGuz8hVQXeFbc66yWt8nG5h7ggzA0xQUTj0UobMXGAeFf2EoguMQfPAH2QlZvGI
tzeuORewYzzEToN3yKqyRyfPH2zUmk9dp+WnAcvecZrL8BTqrldhiwUt1S06V2fhLGBL095l6Hp+
XmBhxGqI8NML0Xd6GnYmjvu+iDz7WITOp3TRYs24eC8ax4M8NjTaiiJYpwfejHjMOeKFdc901VbJ
zhik3PQJUbA662QLKcG+TTox7BAYNZfAz9orpWRyrHP23qWgvaBSTv10jAZsrdYXm5Dye5I82O5I
tentFoFz6iZb1XvTDrTLuI0YFPFoDx3NI5xiGMewc0pzWvOunY9G3w3+3DTGnUoiu0eq3HWQs8FW
7mKE2XiEvORRBg1vdaO0indNATVZAfrC1CVrfkx9CM/JuGB5jR7HnseQyyvdNy8p2hVcTBgg3oxo
PytTsEaEdawMvJSgQWV6Ab3/2WmsF6vrSMGDClOT73kL2zLFy0ANaPWUDLY9eSsYO/Up67Twxoph
DngYfNdtY3IkH8mrQug3LkieOseKFAtp7oMs4SZMoVUfCyWZvSDPwQAWhtcGd41ZA4h4Jy3IuqHE
3bYZ1qNioffAwSd2jGHiKmOqtHacDgJKVGSrjAiV4+jIcWvUZnJo8OZd9alk1BhKiLSB/Mwrpl0N
psSj3rbtZhCZ+xxAnoKvl5f7zGIagk/A3LoQF3yG78ZzA0wN8hFaMjw3s3U/Ty6+504m+GdC0d/m
8Il45vXiUkiMC4OWfamZDTJKkCs2ul3DW9Xi67lEcp1bfbpnMjJfK+b0/GezCS+kPSDWxgJ6mpa2
Kfyp0OeNF9w1bSZ3odXIXauDAMswqONG6tRjUdGw6vLKXfNRxVZD6LZrCxyU61Jra+DMvXeNF53n
eKq8d7fG6uDWmiCxikRROLruRuoDgumxZbVmFE9Am5eQKvVoFFr7ZuM+xJuVTjnMxTm3sFzObPZG
2kEwkIN+FlUV3AddCGukq8ZdWojAD71i2tghQzWvmNmVA5cwF0vLu93cTuG9Dsfkth5RDg6mclmV
zJCiPHAOKuyDDcdJdS8XiybocnfTauxAgJmYCo5mskWO7O5iV0/8pOrx+3r0t5POvbOLBupUQA0Z
De5QkgdVfZq4iKBwZgP6WHz3mbA/dckIrCooaZuaKZ/OO5j89j4tf0FptbZMsvQVSlC5jZOZxKlp
rq/1tkd/nHh8YdTdZX5KYtHeV970Zjd6QwnUfUwjfLRpNOvLvjZ0P9XFx2gtd26kv2YrA/vc4JJx
A+ICoMcU7ceRSQ8DKZwULnu7qiJxFTGQWWkFO6rbxvNW1aQlD/hkt3IS410wTmqtRazIKMseBjTw
IDeS1i8qYW8MFKv59l3p0b2OXBbUMWdz/CjTbqgIARrgUKz0ceh2KLFx2iRTygjHFltAbeMGFFyG
SSDINkjHsI41IUQal+L3NFmCc0OStcc4zqpbq8qTfTXa5hoQ1XAJu7p948eeduTTYmcbQN5vEuef
U3LV8LXH7ER8UoLLOQ3usZbjdMeiuCs4wsJQdAHTUnsIHAVRfTIS0T21pQvWFU2z76nCvUTLHm6t
mZrJVHZ7AyGLQ4AO3v61SThwbNN6Gs4KeEVNldpXLwQFXYyj9Womw2B+JNIcxL1VtbHJXN8ss30M
oi3YWnpdvuKyXR7GtIdM0Jgm3nar31R2uwTqFJa3zroRWKl0x358bMAiXdoDr+Xels4qx9p/sFpM
o7njRTdpIe2N56pyn86xvbKE9pI1bbrKq9jbzlVuvqWV4Nzi5lGMHRIX7TqMi8UfmOhUUZ4er7Dn
tKsgg9m/zlozPdArmDZ9nkQ3QhFOhDmgdu6imOxBUcu7fsDHEkZMvtjr3Rs7xoATODBCq7rCeQU5
3GlfkBqih2TW4R4Vld/B7LV4W0GWOCQZY3eNktrPzEb5cT98ACOx1lPUoOdvUoBeEvgoTa0c3DM1
j26nHg5XZR4S5Tx5qH+2ulvz7Ycafy272aqIgpcsaIu1TKUBLNZI/HRY9kH8pCtlJxEnJheA1DhF
l3nrQOA0nCC/ymFUJb4HcI6q3tX4pCKjhgFYwnZpJdMlCBiwbSKx5ktXqJu0yl46GG77wcaLuepM
XJZa5tXwE6DvOKNe+xEcgg3qwXwLxpJXA6RdDJE8ndhoo0fKABpHgEk/7Cgc3x096G8mZvV7/gcj
tJw2uoLNiKQtnC0B+NnpAzYEUT63OU5Vo3BNeEejszdmUrm1ANoXJUd/MOLOuU6DmkVeLMDFntgF
0F5V7tfNBIDHDbxr+law06zmJXScTy2j4WhwAjmOBLU9eYar7epJK9+8KQDywBTLx1ug1lEL/kLL
oxYLZKAx9jQxjrIhrC2t0vYY5Oh9Mexb6cDo/SoI6wt7wBqhm0R+uShVVopDvbFKSmo88IXaTg4D
sVw2SLcbvRndFcweYyMCuEJWmMyrPIV4SNAabS7TmdeQeoTvRcWnFwISUSXocFGEclVQufmxxK+S
RPHkR1h9MERp0i+9br4xrMk4zDHAR3B902VopjZnDE/ROqvrnbRUeFGTlL0zc8sF/Bd312ludTsE
Zt0roHT3ZI+JdjXgY+ROxf02B/P/HLHNnMATpH4ypkBieZyMG4pa6BtlBPfOK7s7SG+f/VDXh6jt
vRUTsfnCiO66bEvMX7Lm6MOtMFLxQvHas79Q8yjNatdD1zAjbpWzibieb4SGtRKt4siHUTb14yhK
fX1yvWdZ2ljTLdgKv+bAecNVNTyERlEeWksjDEDPpzI+MNKAU2RVAlq9G7X2V5Ra4yGtR9MPxiTb
ZDoTZqUC9BICh+smn5ryqmmND9s0tSOYvXGVzb2BxQJHH+sqhlXQs+5nAhzgS9ivhe20ezMraZA4
UlD61RjMSwLBsZownMOZ/Ojp05ODGYm6agL21yiqOy3Tdk5Hhl+aj+DyCqpVdFggkdISLw9JBaw7
4CoYfxsQCfOZ1kWPQg2pCKNm+9rscdzFDoO+pCIzIM71aB/LINy7VVHfRobr3PGlzJXt8FjGLqqh
ZngFSYZfT2LT1imgVvRwAYW0fbcZ0lw+dbGKN1Obma9tZBhXXpIa8apqQvdrbjPS1dhNT71Ec5O1
DeggPXjCPIY6ItJI2WMb9VsJc63IamPfeH3oY7f9NddpvwF9g5vbNdk3kTpuE88JcMSpXyNcsAda
S6BsyEzb0qCH1ia5xdM0ydvCiR7mZCBfUtNhNJluiSuduHV6jiauwe5zIIdurUSq9lFXSzYe7p4e
dcahnKzm1uoL7QSTxDnBUY6uHJnN2zx1080M/Zh+reJriOXEr714pVleIzKkSm2LmqaepG0RBixL
6523yidRLdCvEEGs5YRpvtVGDGeD5fn2IhUK49jh5QlVvrKH8tqJNayMBVSGAn4In8+OyM8wqk1I
bCyD42qrdcXIwdBq3uZ+CWAulrKqGbaGLPMrKsL+aSwgZ5l1EK04MJawDK16F+RduuBJOBDMyk5f
iE8Lt0XRC9+YrHzDUYbQAn3C0q7aLNm3JYz10DG+QH2grlPzvFaVBchOul9KAdWOvSw9stdal2iH
Cl+2A4KoMDTr2yrvRs7uWYuDr5YwbzGWbF1swWsNgPdW4WpcmUn+C/VrxLKtP6IR2gyIA2Ee7YKn
v5vF+2LrX0W6ojcHSJpSmvyHzzTAp1Y2lrjOsfVvQGjTiJO96XftAhNN3AtnBgpsIsI8ei6bAh2t
jrSj1IVPAdiC6TdALy3SHrOp0c+9KaJz3ZjFpZe6zjM2STpTnEhX/LhQ32dAByBjrL10mmnxzJob
mPD5RtqQHXWDSk0LOwMuVtnkL21rBydohPU+IuxwH4gmugHW2PgFsYe7kduy7pLBOJk9tya0QzZx
vbI25QBYKw+SeVcmBH4Z4A/g+Am8pSYIeNLoyt0/WSJ12GznYn7Tos6h4apG+9AOMtpiOYE+RcW2
FQ2EhkZpw54pHFwtN+J2ZAPJJbG0D8Mo966K7ysbWENUNt0mky2HMT1KDozFqysPHPrRoDV7mgGf
8kqphfzqM0e92G77HKgsOgloYLu0gYg0xslH2IwDH5+Gr5yX7MKg7fDKxk0AQ8YefYaetKgqBaza
SfVrwPOsbwvawRR6+iYvzXbP4jS3hJ1ITICGOmr1WNwZQeI8j7P7yylGnhed/QYXaUuILxioUSvc
g7Sqkr2kKu4bzW18Q1JQ6AV5SyLV4pfecNoLAkmztRVrQJIp+tbaTO5mojL8iLmmHua4JXKBjgTw
eLsNgjtuhuDElymPEFDoDI5QAJltpH+isa2Xabb6o8WGAbNwNOBB1/rwwKtOLh1d44DYQr+OFE0J
SqB+P/XOgnHkFQlbmmmnhACTK+p+i177R4KyxVjRj6O4jkLwK0WX5V+0XBGEuTU78tSN9qVLmtMt
FXjtm1ZqP44SlXQCxoSUx4CUEmJqtzjbAD9InuzretQyP3TGkr5FW6/dYBqJ7Gh767Kz6cLNBkhD
glKfcaWiChirT8yWw56cHygr49Aij9CxC24ZTID/GVSxNYUZXRp1OcCLdSAje6DWa+wgT/Yknxme
6RRq6tVKowYkQcWZH4ZNe5AVQk+N4FojCLoPM/dESBcXFywTTNUeXQ8wVYHHAadSWz8buQEZp84b
v8eLbRTPC9JvaO6MUvJqaAvry2XTv3Dy4QXFpjqS5QOGnx4TrcuXOEd0PIbE+9AyaNfk93CSJCpm
AxOZ/Ze69yVxIGUZOe7mrnWSu16UNaOBirZCXTjbICmi/aCEwdgBLQgBLfmxsRmwsuSsCPFjZ5eg
0zrvpDyhXqxZ1QHk9cbYTjJ+6LyI44k5vERqoYBLfr81bwB559IlgKHcZbGPHH+Gfp3nEvxzbgYr
PQluVTQMlxHZpcmGPnTVPMQoqbtt0tbtA56Abq03sQdRqSH9oIpM/QjD1CUYvCqeglpvfJYtE0i7
CQ7hRLPY8KJHJgj6unBDwlDIltsFEAP2HGyCAx4B4VtJSHJzSToQeXntWgubbJd0A507ry8X7K3l
V676levFr7TMxRoEKYZ8y6Gzduo5SNabLOhuMhcaZefCvSbHJeG0FBmbCuwTbd30VyfYFnuVZ0tK
M0MUvXOCp0qfSoro0av2xFtsvOSVvlkZXBRF55iXMKwHtKN9G8e7mhHw1Yy7F8GTjHdI6oh3BrtD
FGpNgysXJAfYmv0xp0CAC4w8uP/L9yALl27kY/2UJye72oq75QugePbLcmvbJwk+DfY/lC05wkng
LbJKZuuuqkBYlAExMMKsxM4WsHFbhkggqIB254WCaSDZJibVtUcHKfsc9tpqStIHDABLo60W2yRz
rVtiq35NhjhNaXo/s+B3OmJGUk7oxWfg5Ulzu5TDJIgmakgD0eNPQM1YNpyT09/keA8tAJc0OY3c
pmTPs+B5phq7NHLmO2tn0qIvJYfuPrHd5lUApPO9CbgC7m8x8353E7lJ8rY/O7o5H10jfnXN5jFU
Opz4DOREK3q6X44G/X0sa25wEa89aK/3Zgl9YiXh1V13Sh9OsoTaRkt4WJWxholMoxFdxLQjuqIM
6foSr54sh1JQTIxHTFieZg8PHyjEsMoK8oQyQUefPlHGZINdeOLXWssBxlSvjJ5YhC7eAuhCo9zk
5LFMRQS+lQ4NySO81aTT3Tcjc5QqjpxTlkwv7OfGzmHUsWbb06/Bsid+gDhmXaBBtln4mMM5XzNj
ijiTv0nMfAwIjaXvw7tnleV985ljNFmZqVtuyoZaDfwCWVRD+Dk6Y7QhkWsuNow3niv2nzWDFYhW
wfhGQAMUQjpDDGF0ShLA0FtDkxwJYzXqH0JrmpNqAWIkJPCsQno3q7on+ZfGE6x3GgVncyrb2ySO
UHv3ujBvHSMvKI1nVa2nYng12ab8DOL4GjbSGznrzFsNu5ro0XYS8HYi34zQFZfMa8pLi62ED2L9
KjkKn5LQniDNWpKBiYckuxERJm3BRDYPUk7m2YsehhUQ/8Q70nL+1UYdzV7XXSaUAQ6RRDTB5Gdt
395VQJ9B1KQ1nDNolnFGhLTlhNF9r8LuusjrN0D4xkZWHtLDhFc1dRzxulBte7i9Tj0xfOmeZE5Y
AjDO/FLr6lydciPNL3UmSA7K8nYE89sn27Qn0UuDVsCrPSou+mAMzooePjC/glpR79qHATe9byba
CK9eLSkSxmMpaelNBv7+zrKS4+x46dHWl3K75l4wSOXsbITVtgrTyK+9tt3WvVPvGdSQplUV0Zaa
A5JG6RnsfIW+8mir+0FiPZOs+oi8y2VRN9FmjgNjT8qXtfdGg/otaEd3y4hyuu1NFF6tM5gHABrj
Zmia/KIca/CfjTv7iGgmKKXQ3FIz9AhLsxHASnu81GbPPTkhf4Oc5Neygbs4poI5gG6QOd/UxMOQ
3L7m3MueCUH3HIk6qn09sGtvVetpeFmDWGcm4xgrxugwuZvghs1EkpIViKMtsnTftzLeLwxgDjdk
QorE44BAEskmHSFYo4UnZ3WigwVMChmnhcAApX7NBJBgLCuqXqQQxSpeMqZGurjbNqQn3iew4j3q
lFWfqvxoUBgx3QjT9Siq5jTicDnpVmy8paRh8UeQqw81VDPArOXexcl3FtRnuzDpzilprLvErki/
kJm4bJNFtC3N3oezOp+QT8ujbVvqIDWcDqUbEGhWx/VrFMdqQ3cuW0sq0fXs5QavF94DRGGkhOPo
/Z3ZM5ABKNOcSDmowfm2zcYqZvaSSCDrFhYxcGpu+aYT2VFeOs97zwvtTd/LaDdkAyPm+Wmu+npP
Tkm5cXrZ3bJZT4yL8DcmGE/3pgjiC2XU6gQwBp6k2VdnZSUuU62po8ibmcZWYXLd1MOdpPDca6NJ
U6zVJPGCy3Ra6m+WVzeXk8RaUTitfWgmY7pTfUe3iQJj7VDUFFDRzCjJr+vIZll4w0cMuOQ5HAo7
Wk0L3sJO2RfUEH7k/WRvUzcOOD0PKUNtnb/QLzDEYpBnDhThW2uZxY6AO1KX2pShbkgYdpo4/RXa
YeD+eqXzPgsqNFyhdyTSyjvySjYOYZoo9L45nB6VEobAa3lu0mlHDF3tU+NXJE+r4bIQebpnE+mW
MlFbkxREqdxp015oqkDSYFMfTyVE7WGKVnZiPWSq83aMeOqjspslWa7SOf32mDDsFm5o4EGUKYO1
Fg/jlRrDEvD3Qh43vZKoIu+LYMv3mjMJ8+l3yyTAyXa17GkwZXrup2lY63XYbUxewteEyspN2jPa
NaywOCZeah0BzsW7JE8fEulkHESFfmosY+QHaGHRFClQGSY2jJvQtNkDkjqmV9PBsILwKQ2nj6Kt
XrDURGtBBbDOy4aOWU8pwEyQo59WW2TxWjWKFke/DgMky56TNtvSmo0VcTiGH7MTXRZZE63SaWJA
bo8PfZk1O82LyN5hdno12EEOjVtoj2RZHVBiXk2liLdMAq5I13S3c2+99kYb+dbEm9YVPOIg76IL
j7u645wmrjxIhme0q+lajlCkiCb2tkGXuR8UbAKuqVMyL0pBKGlufZgaaDvmZL3CSFJ79KXISbwA
yHQ3mquCs/E2IhGVpWC+ulhymQLWFSjb5WxW6c+zHOILrwi6I4caHA0Mw+MVdpIBBRrdgRjN/VrI
gsdFJeaZuLj0UihAonOEQWiOomojYkVmZFmLa2MZHXgFp0OJOm5l2SQtYmXOz3Zou7AYhqeKkt0H
S1kjCljCmERj7efAY/xua/IrwB+7LASEJk7yCJG1X8+O9mHZugNWU714I4SbaOi6y5Sde59ofJvQ
pAGkGvmIjiBaPEnzfiasd23P+dkd5vbJ5pP5NKe44boRnDRCIP20jV5Q8ACDlta90ceOL8JouHdL
x+FLQDC2UnpLwKjag2qdeduALnLb/rEMmCUmA/FQou5iQDqe5zP2+B+Szmu5UWULw09EFbGBWyGU
ZUuO8txQjsQmN+npz6d97nbtmvJoLOhe649R4LWDDP3E6PemKvqL0qN+2+Vp+UJEmrWmXccMjNih
dZHYwDKImlH8c0y92w3ebN1iEkVetdqLifqsqFSENfGwgxUOsy1SqY7VKvQSsMK5uU9ErSCbvhbq
2lrl8jQMA/4isCiKF+6pukZ+tkTTfdKOVp6ApWwofjd6ITOKV7cZic2My2BkZYDbhAVj+Wz177zz
2HhwTn0tfdTcCsNbdlOSuRsrsUAXYR4rzQ4qH3EW0SrM6799Nb4nWvxCBRkdHXd9zlQAB5Jd5KFB
E+ObF/M3ENBYhU0Hgch6pNY21t1HJxvbL71vhjdDZ/PJ2HZXRTUREqkTMGX03LKdp+kPLIsxNQHK
DVQ+Eo5LVMnad5URxj7igykqYwLLhPliKOtXd/wMeT+FypNpZYFhNNHVx/W06pzKoCQeW2QvIDDo
kaDIx2TqQXtKvDN0xc6wash8bcgerWjkgcuYTjrZZmo1kPh+QwZlbtLBffU6YT5Zdm3u2LxQ54i8
4YCvuVk8JzpFWbNs5lFmdMZEzymppUeoQvnaO8gqytkrToY4oIqiVynXsnf6QdygrlzqTSu2H9tD
TAZBoT9Z+T+UssA5V6LUGAeClpdVB3xOSWfKIf3Ht0xuDORE8IfnpvwejOwhWmbCkC90buPo180j
MA3d08wt8Q9h9FyVQL8FSXl3Tt87q/kVIePGEe3OFi803NBWxkvpPNfG0XFObvkYJwcv3REinUIh
6YTs+t7OaZjyTlRoRJSa+LJk/bFXMr3ZFEFZGr/e3VLshPzx3Str1yrV2Ry6E0CksbAK6cce6LNU
YdpyqZDxxLf1WbrXSn+12KnKxyTddi5DrLOfK+qBil857gpAqE4LzA6CqjrNoErp3pguPSCTgmEs
hh5SBDyOq63t/wgRY0b47bQ1ceGtOk3yR+GBNKOHJf42ZEstFoU6PmqVpN3E1Uts37TmZNTZ3oGo
FvbVbfwNt96piu7qmiqs+c2TEL2mlPSoq83U/czgF06OjJG9Sh/fZpCpLg7HAXkBi5HV0ucZ0CC0
M7KDPR+9BK7VLtaOvdOLa1m/lLw6LYv22esB+gkIHfpiXVsUpXuB13vravi5f2si+WPJpH0UZ/NC
A0foeI9V+65zXsZ1fsjN7WgcaQXay4KoVJZoTgalf2cJXZOIUA1ym2cSAMfnKMa6pAgInn44gVaS
pEcFFmfXh3bk3iF+P8ewrpdvldgLkAiaM1dpNK4a65CgNOKJ4R5Z86nzZNMYF40+Xfsjri6Fse+T
n3u2POaiYHT4BZ41k2Kpsy/v7NcHGMvoXn1iajqHCvhv23iZpzcsUCtojs4+R962hsZC3q4hxum3
GfoZ6YS98VOgUpTcqgSdp4tGs9m5ih5Smw4ttFr52eMeF3RY2Z3ebCrWXfL30X7JSmthcAf7NRmc
cg+6+2nmZv5AxmboLmxX+XmkL9qjnI/hq28npFD2xaN+XFq0NxdU+HLokKYuTpHZHBNSLo1iV7jl
aqSYjVw6mhzo9SFMCHEu5JLM1+50tqibsjny/Neh4eT14dUKgNRoZQ+vJJWvSSQKGqbBLN+m8Moj
rjJUrLs5TrExPk/0f8mzoFpnYsF3ultGbjiRK/C7nnXOSUjyczLd+kdnetX9pybaZggwl/oPfHKr
tW/68mT6r3G7XYq/kQYKCKyqMe62850+ZKjRtvduE9MhtX7+SJvXlJbHQd9F8bQXox7kSDeaCses
T0g/oD3DAgzCfkZ1YyN/8+kuaMvnznjrLMZLbcdsu6/Me6EG5SHpr618GHtJSQCuPLpC66FcSfE1
kX4os9PCt6VStCBAOnMUOGUBnqRdEBWtCbycHLn2/R/K+rh+L674QfwXxAnp+y75gQDui7lVJF9l
HLcznPz+roKEm5TJ2Z8NJhIORJ4Blqa1VpRh2mlvA/IzYnxXXnTNncuU5Lvc+mciap9LYogBX+P6
XzXE6LNeiFa8X4XTHQKwrXWhoQSoVz5FNFnBRCoNpCkvdNPqbIq0WJTz2aZX0sIaMUXvjo8yI4kO
EeHKbrTq0x9Xo1DFCrXs2FAf5t2zOoeLQULh0MKEQxgxsnLuN2tq4o8tTVoz1YiJs46tt7KiEJ3f
yMTCgyCgEuQGbSA9+cJeRNzhdnwgpNjGuht7/3rzLkOdHvK5X0st+uqGep0nkAzlWcx7Tb6r8dvR
d7PcGhm5k0R7+p+Vc8EIHKRkCucW8aji0LInls62pClqpK0rN3D/XrlXU5IWnaAYtWByvxfO3LH5
bvMX1zmxXqyc+iNWH0jJQgfVAAoGJJcPS4aGfTdqZ2/a4SzvPd6Hi6KbS9606gPUal3b7Ljup9Y9
x7wpfbqRcmtmb93w7Zb1dkZii9gAfduzTYJOg76w1BSdxxlHNuF08tOOL25Hmmq1h5/Bzf/c1e+z
d5RUO/znVqbdh/WPH4yKcfiqncu9RdHXdo54KqY/yI+q+0FfuyOznP1ZrnTzR85URvrbuTllDZcn
p3hPJLaLTNHKtot8UeAo6fIonAu324Z5OiDbIPprgEz+CDSmc/i3JxslfsuGqz7fJCoRoz9qDFmx
6/e7u7AYeUbKiSRIYs4QLoU0XvWHguamLd9+T7pqRQ+8JZJjYxWXEXcUX3yyYX4JxHgdRpSDCoxQ
Phg+CGSGF+0tHSkEdb7d6bdDgJKRK+5MREEv8b0zKuRhCObsV4N38Ch26tFWj4m9RkE6O9oWcJGe
knckZaGIlge6h7bLJB4jWrrhtUMjx6OOyqkQ6mM2rE0X76V3gy9glS420nlPol/x0JNNqMtd9+nt
m/5R1PyPI7vyapDbHkZuGeL9mOwFNQo1gc7JcrrreYb51eJUzSVnxv2AsH8k9xSN5ARLXVyJN4y6
uerJo7ajzvmSPzjEfBoHCbsr82ItqG/mbPEM3DfLR+w8d+qU+b/ULBTDIZ5OVBeuRH++v2kw0rxE
e5+J23xI66fIhJB33JAKNn7ab1WEM1MeWMnYffkgYpAoXD1t0MYkYaefWX6u0R4Qe7CIUHnvmvNg
mo+zsW87Vll9Z0/uZuDasLyDocFHdBs7exBwJONyRZyKLv1hbp/m8dM1eGI+ivSfllA67yGopzCo
1s6qWcP+hySJBvrwMbrHpbqQsFlBDNbJaUwp3vwE+9HKaUf2qmxedAvV5afuHoX9FI2vVBhV8X5x
Nm1ylIRaLVu86oEtH3yA2Wp8LLKLjdI27f8Vac9DcHS818HZTtxiaYxR5dUxX+LsooaTHtNYj0qq
v2XiQCSEWjzmlTDFoMoTSozsk29SeErc5UYMDu/jbTEefRWyyK2d/pv7CK6bLEJq46LfSdCvU548
GpKdgqIFvQhbAmPZ8+3+muSEnJrkH2f2ytA3osEigy4q4nLW74VkZ0kZV1ztlfuU6eNpMP/FKtoW
pg9UTWtZ+8BGEwi3Ze8pVwMMxqRvMRXS1FiHjOkMzGDXbACa0OliZi1JHug2WblcwF75hOMZ8ekr
FdycdtlhIiy/6L5TVNOyJMi93EvjNxncVWO+ZxwApp7h/8wCMGnJAD/BJsbjr5qTtZbOWHjnx6yT
pICA4gKqSf75RvdGxltXj3vlXzBUMBLEm4WetpmJY3JDlyTcWjybotikY/ekYkoDFptTJl630cfk
INofX6P6XEROoDW0gAFVLc7f0Mn1kjyP9WeUkFCCpDPjPKiAMFttneqPne9cFj8/9TXNqDY3VixX
RGBh3zCDkSJi30SXKDjxlPnaFDzNVUGeffxtWzBW2W8zlHARSPaR03Aj0kOvDgOmNqhtzlyi/gGc
S35kibYlogfYBTzK2udhuFHzJvpHgvERX3BiR5u2/LEg2MmQhfL8q7xQKHtrRBFp0hmbeLNPXLUZ
jJ+maYl+pp3wntOjZLuvgUB1fDmkiqPn1W5aNu2rUu2RmoCuTvFfG209b2egbtPoM5onLrLkZTbJ
E67aEODv1GM/3rqLg5z+r/ao8mzfemG9mXnzuehiVVB4bVs/jfxLHPfo0JQRE70hi9vYpmzo6N1g
AeGal4EKwUutcfEmb6n/mphGqFo0vcvXhC4keinnP7+hhgy3jfGhiMpVfOJkZy/7e5P3zJZYiH8x
pa7tOlv03eAOJyVexmYjUmYV4mcybWVACbPx6O0PdZaq+XSsa0MjOHRbMh2balMYj8olGHnvuAbV
FmtcGCHqiaBnRhRlulV0co6o+kz92rdHZR9baHGR/EjLCSYg5F7bmzClNUBuZry67nnQjC3Cz5XO
LkXCBKHRfPO4VVAGBOl9IwO4UW+TRWmGoqG1uE7eD5VjXwv9Gra0idJ9qKwXhKqrtJrAfX454+3o
odWOhruX2VbldIby2aDNneXJd/4Upc+wAEW7kcn76EYkiXIaYUM6aDxFMAbUnpzgny3nt4xrlKIv
0CUpOjeMKwS1ZMWfPp315sVBq1qejIyHE59grD+IGtnXrr2Xp3jHumP3cU6D/LOEWMeUnLTgVemL
ULBN9EvUzSUSr/noBMP80DcRdD9j2buB8msmF8QFaGfp4wHoorNLynRVPsvhTWuevfZpnLdDe6WX
MgD9BUM/OAV/oL603YfJBmP7xy7V9xVoRj4zAeEzlMUbBb2PU/pQa0ccgVS0PxXuUYpbRvz8MveB
K6h/pcorIaCZPr3FgJfHfmcBrkpW6oS5Ts/+Buo1arWL63NGcWZaseZye5flj0/NBgXq29TYUqto
mdTFk8wdz+smo9wxrncqfRso08DZBnn9nY6ffs+/ENWBZt1K86tph21izWtL39MYgaaL53jx1FVp
NA+TwioqBBvEjPdtiU1w2CxUCYkG/4VNYVY+ftkI+2Y9J2FJnXB1HYAbohVWvjcqR4KFkxotdX6I
fLB9zXvAMBgseXkqqhm+HJcjeA9lMOkcmkN36Iju4vfhIm7w8nsBV3uxCHtRhoYdrgllhLO/sYM8
1v+8FkmSOYVkhH/4MeYhsNiSevlBlluEFQe3n3c9/TT6XddEwRja+J6E+tzUEUkv30ZkPrbo0MlF
ZwXzt1bXU8Z+bxIZ1k1p75qZl92dx71XxTc1VTfb1nb+MoSe0E9VRQ9rvQTAYSsxFxfwzNAapgMY
/4fDgCj84TBa2ZUGxfU4zpu0psDcdCuCnQTB0Pq+97STzONjYmmbEvZ/BZvx22pio+T0FM86RD6E
1WgGi9PtO96a1Ec3L60PlC/MEjTdcBu3qzTXAtJ6nm0XBVgi9qXV/JtyD4F4RWKAX/gHGr+pVi0C
XVmrRrPChWj3gEBs7H1/s7z23bOwB0bkpVyZ/n2bK27QQ5cxzTfGhFXAnQ/LEu9Qw10KXwtSy9+W
rQFTSXWO0Z1LCb1XQtKrdjdF0cVMBzJXSFxTS/egFnkstYHW73Id6XQxAS5Tm3z0OKBX8RJdUBSe
J4J8yth5N+t+NXBp9rmJ0w9djhkfsSet1Zy9GsRiTeby2i1d6PNndNSRao4Df8pCm4Ojoc9xmRcE
OvT0xD76imWrOcapq+TO6nhPkVSOFNm2nhtCXX40mrfLq/HcGlNQ4a/s6MeD1aTCmX7uN9T8O9FO
T8CR7+OgDnYerelWo16SomDyUVh77nvtWDHbdcDy1AJ5c4WE137U1Y+KHLJTtF3KfZLoTuhAOVOG
B1akb1C0XzWHK1jw9vbzckwKpvccD1wvjIulD6H4r8eJyD67W6MuC5Kk3TVdT29Vv1X6RG8RZXYw
fHTc7l2zWgvsf1Z+f3/47FzM6Jl/fUrwRsM9dMayJqnpQVRMbIM5Pg+ASL1bb2INTE4H+ZmcaV0A
wgNN/eqz/5SSWBQ4A3XqzHC/bcX37cmwdriikNg2JqIzixGSJmc6ve1oDgk3RVyD9mPss30+Fmu/
Lfa6XuLuzLbNVH7AKhd0oScx/xpt07ZQMXfNoVlSOUBnz9odJ5IAow20sR0qXPdJFhP5X9GaFnEb
CPZSU6TH3BspJIq30TDRfO5riIqasJjqYxVzlnvLq43ydegZiBvqC+i5g/4a7n3HPmigrrdH9EX7
fCbeFStf5CcsJNTdV8se5ZBiraOHV1jPNOmtqat6pCqqIKZ/2co2fm94eOmKIPlGXUvLJabPljVt
G9mz1b/lA1tehyXeEDgD+XVyZDT1s9PnH9ks0ALSWu+Uu0nGdGYwWamasQ5DKALIEtGZXE+QSpFR
nFrYsLrnSGb64fHIuD8aVT/OqCa7hJfCKAMPFQQCVkzbSMAXTvkopeyMN6FuGDBYcJw2OZRRv8qi
el1WcNu4G2imQxJZB23FRUS0GbJrwPk6TFpvZwKwEtcYZsMU5r27MnNrS1XG2nTKB8bMAy5fNi2G
4l4LYnKzPBPreivwCuG0dDFBpiV4mE3JKAQBYoOsCpwCQ1bfHHyqUav7zpZQhSyNbmcz9bZK/tGj
QUudtdyMEbptmM8Dm+ECLFu7qJ490mVRGns9odwlJ6bAO1SqHGTPxOVHRPzZ9D10tg3oSnXsWAi7
qggMbdxwMuzvyvO5a9cm2jx/LN5qlR3UlOkBetnHJYnodLPlU+UgU0RFwWaIcy2zy1tn2KhCMNBE
FprYzNDPzQBY7vFB6Y7hj/TQs4xk95LtZIstKxwzmN+FbxFgFGvSOoqmgOixjRW5KyU81AT0MhYC
CxnlvyPScBdIPq8tMBP8qHyfMxKndMzGFUIvvpx7lfsShTXxXMUyykBoDrhGJtcCZ3Ld6ly7mIYS
b41iK4in+77eBFZZnnQPl7HByVJ1JWIlk4Jv8WNhLQnm3A4SGwGA7qGc5irVaQYsBGb9rvutGMRr
Pq+2jHyh9XESbRgtemgB79WGdTaA/htK1FfxQGpo3JrH0l5erMzaoe7eUj7zTJ7nFVaYVnAcyZPY
Ki2c/ApMNBt3Cf3UcS+2GKXW+MjCyM+ues+oCg/p4QwkhOPqSu2jHtGIejB/hr6wcGDDEAnMsb+m
ijewmeESpT35FuvbWO57Jnb6MOmidCZaCWiw71qszqa79acvm9troG21wxzZodGlPXyQ615gduD/
GlR6pT2jsB0vaN/t75mQLgT3nzx7HLB4h23Ux73b3wqUjlaRPY4AdP1Ee+tc4u2Kj2nbbPHxQ/H0
gZjyR9uu9obCDlcNW1NkT3i/wUNhZyHu97ow94bt/zUipfc3x3yTlM8V2aJ3it3SfTAZXorJ7/cK
ulxG9qUy+jX2eT5lJyksRW1ocSA57m3WAOL7zn1g9vgYkRJSMToA8iDKyu8/sDQhlvz3vI5Oi8KZ
NvaoKpP4xS+nc18onIOI/52a9gY18yuyhmoLxAytkWITpMA2zaAYuBxsjIkIr++EihamAw7Haazo
k50/zIxqbG9A1OO4xOfh3DaDtFCM0L1+oPIEKiCqSWJw0HO3MKxh0k90iiFci1hSTX/Z3aWbs9ud
KazeEl50dNWsdlBsP95kbZw0O02gjNI2wzoW73o8bFTU2g/jWAEfeoRYVD47jbd24ZQjQffRQCKm
23jr+L46ypldHk+qzjoh2u6hKSI2cONk1elfZXm/vrecWxI+a1rxbLtjLiwPY0vahWcFk5kcHDqT
7moYZt717CFIu4NAYEoCIMYwWzCTaVlZTkxpKQB8pXFjewC5AJTx/TLUcNukrKt2OyM+onK7yRNG
OWr5MkFShmziEFHDZjLp/64pnoS23wwFxGuHmbyc2mpvJ3ZgkqbQTA5Dtw28QlzCYoGJ98PWLUo0
lgrJeVbaMlQkwDxpM978DDfdQ1UL0kTpG2FN0q8+L2hdyJYOXO9OEw3m1fCq2tvQddpvZZpg5xwK
7zvrvC+91f0H3WngIAwiyN4WCxrLdE5dl7nta4Xu452snGI7ztwGo6OQRgvUQhapprvIpY9n1VT5
Z0ZJ6mMlkIGRX0Da7DZK4vJkK6IAcTJobDvOTQ12c6Q953vJO7XFYphiGC8Fbrg2p9swiR5JT8ba
GS/JxBuUmAjyAPJMkip0762uW/NmzLF3Me1Z5oGaWnNrg2kHmkfrqlGCOORDlB0G0znUPmkYdouZ
ejFH47+GzB0+F3luyAHZdouNxw3b5Q4mtg+b3EWz1CHamwSW4h5LJOIhPEyY07qzNH/Jikdlm9GT
Y3mu+UntKKqtAU18XPdwfVkcHbqUpV7masKG6ptQT5ion1CmJfusxWMARpI2oLFN9qJy1V5l5yDm
R147PaY++DHx+kS4mNh1rhkxHB7xJfF4GevU/RbSIaVkVsCeHnW1+UCLsuHYEZVMnYYWe5yfof43
cUznpju7RDx0dDb11I+ASg2j/PaMZdmojG9PL4jvwJ30qSZtjNFGdYA7A2ED2CjXGR1E0IrT3HF8
zsnVXfrqL196dty0KtlCbVP4CLFdgkbwC5vzS45YIhyV/iyn8afW2+xQOsZZOgXBHInLPJiVOUH3
9/u29zAZO4SrXPy0dreO0WOPbEfjBv3sv6BQnt5IeSG3nL4IXop5OLZdO2xiGp6Oui/Ua9+ZUMG+
XPbskfh6kGVdeVbsS0kKQVjpZvOjI5jcNss07EqoU2IRRcq7kkXQO21sMaKPlvbjirLYGzkmXJWy
V2Ar+O+xL8mj4FjLswbTcqPz99Xjd66TheJPpBRbs/Wceo1JdgsKEmaXOtcOiFV0wOkOwNqJJYeU
ASgMHli84aG9iz+X0tkgmUtPyGLMNT1G6lCXhKdAi/bTfjAlsg+h1OswDTgzfA8MUPerV5oNGU8H
jTM6x9qir4rMxjuXYXpHydjZSEKcflvdaZ569N0vP22L8G4AIwtgaHAk5mSfio6xrKidCSAjZqJO
Ey8gcH8EsOX4KUmteuav4HgyYcArXaoHkzAdDtDpzkWLGJcdwMK2G9JfwqdT5M0jsFCZ+5gVGviv
pJH811JTJllUfBrD6jzyX2lOLeTMlduR9DAnqG494NAsU/OjRtlbCoB+UOlI0Vt7T48ibztzmSxc
v97VVf5tRcuLzCd8LOchFRcvIQQOSyZxHP40o/RDWrOL24qj3KyfM+YoqpsSjlLp2eOjEznlNZ8s
jwuJXHw2UjvaU5t6z5QwnFdtUqCalJlunIjfdB75eEM6MV96V9JiVg0eol0ghvVk0lrss8Iq5t9b
PhsVRktz2I+vpAckw4aP3u7Tbml4/cFfmQhVtZZUoVFRW8Q/lh//Yz5ZzsZUVrcCYMieX+OiBvCO
VgmhGhF5BjjL4wDLKQecjKK/lmrTJ1150W8/CyOGFI/SvRt5jxF34PM42u3R1pAVSo1GNQLefM6T
+3lRLEY4OWnQRdvZYqS1PRyoRdsNewcR50rFVJavmXoyJ9CT0TfIW1ZChV1bkGOA2bXeWRiKArJw
gVjneIYhyRq9xYEL1JpNJlpHgCv6B+Nkw9ca7zXKyynO4mK2MoMHcNEM5zgS54DsiU3hVLQ32d42
+EfWY1Qm58ZGS2wyny1eBEE7ELxMuL6+ynuNoVk0y01boLvtUbN4Jpx/88TT0ptpOBChhDKWpYWw
5ggoXwNDGycGPdK4oYurLmhaO9p2WmsD/GTNRs0dwSGNFzFujIZk7EZz1acGzhVZMNbhn2BAx9tH
srhOXlUSCXy4qH146/V8gz6W90dJnETw3KvWTLmIaNZFFU1xtIp1dhjJhBxr7ueC62Fd6Iou8Zye
BSY4xtTct0EL+6gL6nQmn0jHXhH5mG/R2TVBl7QxwgVxjXGNxEFSo5dQbY9VJC+zirqpKGrXw1Kf
67H/1YnlHZ4EExkShCi7tKNV7LvWhiTCqWSDoicPCNxs9gnNHP8k1zhJX5b5RaXjDxCWH9ajZLVi
0s8DP4L18+PhMLhfNJahLZCNWRNzYGooa4kg5jaX72XjmFf8DeqG40gPRpISUB2Y//q+yqwwLUaD
oa8ncCwmy2wPYdDvvQW1jU0466W5ix4zE4DKZa8J3T6XmyLmBsaYhUHZ7vxLU5gIGDvjWORT94hL
oEZamTYANkLDY1MXN28pyOTx6k+2VoUmKc5rXnumEpfcEDvwi47T2MuS/ExOAfOHXiBxcOz5sV7E
X6TS+1zrTN9oe3/qGfHT1LiPvtCmc5REGHoNny3J1ZuhD8mxs2PiGETHs3Hvd/IzQP1pEne23Nf0
nVVlxic6dCohRUxw9OzLCx5K5yQVeQ2r0R8T+E9zct4kGtjQMe4AGCXI2tlM0D16I83bJAlBD+OW
CDKduIJTJUTmX9PYh6u2aYCcYwHAr8GRCPJY4sn/aHrkmmRTIMJ20scYVLtRRhCbt6hnjQBkiaoE
amDyzV+aQZ+IAntqbAU4WA8Xa9ROZZs3b1HkZEgeGgABNVgvFoprGJBu+JFmp8MZ269jT/d16co3
2gWSs53E6tVh/2CHnwBqLczp9FRf55rCoNJ5KTz8UzaeSa5vTtHV0jTvfTaJB5kx+dlCI8YoJVEn
t6vxo7FQpX5jx3lZsAjKR70u3pr4bhObXeisctQMF907RUdEJMmgUQvEgMdN4YFMrOTQ/xWlJKQj
KwGjkAcJBwq6IYCKdyWL1RDUlkYGg85jGm2NlAZdimptBP20D63GHvv0wDwaNI1WbkWq/jmklWzJ
z/CPcx/fqxR8xAt2RmBbmwAczmxHASldRKZ1lrlTVoV8Px38ylhPmbQMOFbbIDI/6/5oGJdhkQ9k
NCwIrovF/U5B4jZllX7UdYmjZGbxqQttWWVkswRqdhvAgwWuwyPxIiznRH7XUpef5KPdRdw5qGRo
tzBmbuwiwxd2zXltzrCPlnLrJ8PMDLZ6PWkWwtWyF+AMNk5uL+QIHY27aZUMzU4bfWfeqDa3qT/1
JmNPQ+TI2x8ZqAzbOSJIJ0Yg/sbuIfZtXRMs0RtoBqdqKkNDDMkWPa1OhiOFvRcjHtV3waudh5qn
vY+z+JI5TC+hceWGNG2iotzB+R2sQlVBaY6P49ANb47ho3oWHfqoNLmnCJCwynrYvUDfvuh4JCmd
0lwMSWa/aQpofEbuBJOD/mYlVJHsEI7YFKB6v4PH5cCi44aDZHPeNIQx7S1nwQFceLN87Gawt8b1
O/6Qw+ZkwYvTTZidk7y7Li32PmY4k4Esb+yrJCIQunXW4UmZmVZ5qQgAwJAB/cR3QlWlXKdd74Kf
NK+zGL2rRv3IZkgGeYyEMkMGmgack+h4zyEkf+Xaib9pIr/9ze+hbMhOGBQHV7so8qR+CMaaTr1t
D0fL7Nr9pFzQ4Mgrv4S92GtN6j0riK5OvF1VUNg8ZsRhjTuBHuk8+KLZp17q7YuW0lnPzjCujn0F
WmbY8BtT+diOnCpyAFcDobTuWDF2o5YkElA8DV3n/cwg3mm4kV8jgtxVzkNVms1HrnfdoWn9/NpN
WXQ2rSF71126e81RU8GYp/NmmHPoJqKsDi40BvOgshPcJ+18sB39e0GcppH6ttIrgtNl5mv7Aav5
zo5NFTqAYkHmWvUOZASdgqlzknt8tCixzMNYpuJT6Y0RzE46rk1iDta6lr3m/1d0oQzEtIBvj7IL
FU6pBrTmG9HGGIzfRfU3MWO41zN9/ueB2BytCec2BHx1INw+f150pHR6MU0nFNyiD3CiQDd38mVx
0p7TBGjS1lCPaSL7qu2WwYhZa9X5vf3n9g6vI9NzQB/6/ISBywwm+KkVJjNjBYcPtCoPqT/fE4O0
OphympMztJWc+8uYhJ3iyKWZo6WpFt9QF9fGxpt8Y63rMKqqm2uyEYCuHOQs0ulDXnxCPqLaPbau
Yf6NJubmblKsQ32qLZuUsfsnJ4PpMvs6QrWkYeonteekJuNS6PYvIWXdqk16iClGW595IRdErN2z
bCY3tmEfGu25dnNnnYsJd0xklbRMjabwPoWqkzdmDP+GufBfSh4++urRGt9baWfbCgMNLj9sxOA/
TfWeNH0HQZfnQUcO6UYNhvhLxZNd5btIOOO1KQiK3MgYUrD2Y24Jc24PjaVlhALoGoZLZmyS1Iqb
PTaERFR4JYAV5/Sddp6ZtQMjJO3Wikb7BfTmnpZ6FFoJhpKgamLKZsUGJzmUWvlBsF6+pi74pei0
d8OnSwUR9XAin6p9RfPcPUBAW1gPYxArI4+OPlY+DINN/A1kQ6G9jiXFq6P2u5nJEDEppF4plsWP
qlp0AKsRXGVpnROPV02khfVbNK0TMKvJXSLtxTw6Zlz1P5OriTSsMq87KTc2QNfN9Ngi2DqQAjJu
5SBGNExZ+SJ7TKRuQS1vm83gS/psDsy42JaiwGe1tnYlubkYvGWOegNUZSg2reR8DR178h7iLhsB
og3r2NhYHmcZzbsFBfyzDUOK0L4rNvQbUdKCzeBk5AskZiaqtelr/yPtTHbjVrJ1/SoXZ3wJMBhB
Mji4k+wlpWSlZEm2J4Qs2+z7nk9/P9bgQEoLEnbtjcJGwa5iJMlgxIp//Y0g38DD5TSNwm06l8Zm
dt3BBU8yIbnXUylXrnZwZUpMG3rtpJ/aCOQ9sWSQbHI5P8pZ0jDCM0oCj/oBPM8J+lHpl8mhFeI5
CdmYpnKi09BU00yjMy7rb3MSddDnrQKqQDaGJH+WHZZNrpC3WtQ9ILulbkLyk0++ifnS2EOJGTt6
bxh4zdssbOp9PATLCN6D26btT0uArzUNMgALjtmGBkG2bjvlbbM5SX+RL1wfkzL28Yvz08FZN5K+
X+064susSo2Yu7Z3ZRvrbcpx7TIrw5ZOHw2oxsmpDEJh35CQ450q0+42ntPicm+Azw2Q86YI09Nx
TucHXHaLw1wM4lZIw1l7Om5v0Wbnu9Kas/XUCMIMOXyuS0f5P9OeagNcklphluYe7StkjYYlPooj
3LZy+HE+zoX7VBcCb3OQdDTj8LOITSOkx6Zga4bnIW7KL3Ge2S8YB2DWZgPdZ5g6zvxkOnvzWBn7
sHHDtUO5sEG332+cUWTXczlBVJAJ0wn/QuK7eyxlEmzqd/kkIsTrgb9pXSd4kDHdNzYNQz6atZEh
XG+NI3GrlPVsDXsgumI/Nma2i8Zc3PIVLN0mUMwsBAHF6Iz8gT7zcArqfnSVr1cGSrM98G26FWYU
Po3uZF5mZld/zTpmCAyLDDqlQ6y4YdATTZVpwNYMSwxPcTfW2JrgKksDLMnrHyKMql/DlI33YO8d
cfbkoVVBVt7k/fhiOk5wQxWRMa9gMHt1VSGKmvOD55TD7VzmzhVKYAzyaDlunNbGWkYGOWpBBHG9
Zlkva/obRV+ReR3Qi/MiMK6oJf06LRrUOBWGv1D45gH+Md7I+A6T/pxPqwkrh13Q8LEJIPqNqE1K
yiRYJjAL2TSBXbSIauZvSdCphyakUCPyyV3nfevg7qi9XWqr7GACVK3iaHqi7AT/5iCMF4djglOQ
ibJxlVU+jGPCzkSZQvMH5xcE9ONeYZL4J4Q2hpxl8A9mhnLUzuDc9fh6APpznhERNvnKSQbAbi/a
0QmT+24IKTB5lV+WdWvlorFc5Wy325x4BITHBdZUXf1jMmHiRrZ/4zvI2P0pjzc1xlIwVcI/EaXq
yhHjt6mHTFzXvjyEQ/pAldSutWncp5KCbZUNqnrqnBSKjxjEsUvq34pkDTwSkNdfuxYCWT0Z2Y0l
EX22JFx+cXGm/1aVKai0kpDiSkFrK4x+Z7OmIUw03GPJDrKxiL24MCdlXAS+4uhMt3VbmwqjPNfN
LvHngzQSzoG17GtsWPaozZ8cXUGPpAEzZWyltTWYH+vQoWCrlHD2uuAAPEjRPwZx7t/opquPRZT3
Ww5EsPiGLLqnkYFyvIYNHGFSHK5mVFCruY5+ellUXPVFnV5Bw+CnY53EkT+AFl10rTimSQmsoluc
o2SAXSElgUrvcRyTh27OxYnOD3zuJod91iNMgKGzvIdAxFQfc2s3wKuV/GEPZn7DnMNqIQx/450B
US2S2Pn4EipEVBBPF0Wt3DQSqBSQA3O9FiGNXRrWSqucyhzvaF9ncjsiwN73FZlRQVXTV3ULwHQr
r+gMLfFgXSPxYbSsq9mEUSNDuMbwNaF+tQUSC+hIqxHzrL01t3cp8AloSHY/duo27YJyaxbBsMfU
03x2FwI59l7e8vVQNyq7hpBrm9dOb/wU6VDvokaNFaauZb2NY9FfYjsy4HwfPyOw9tdZZsLctTSq
3aAyd55XTVfhrIAVeryK8Jbrd1VnmZy2sMJ1u/AZV5tsF0CnwNwsGY9FXnCwaD0ITAal/yZUJXW8
CXPCc6xsH82Nuw2mtG530NBoRs/euJaOwaHRgq+l65HW5dheeShip6Oecoy8fOWFy9Kf3IZg/D8D
e34AoELu1VA5XZVFYRGMl7bYltMuhcyPI2BzsDAx+y2aNjxFjta3fghzuCZA6QspaIslFRp69qMk
BhWPp6KApg5HF7URKppwIZK3cDt+0SW2b/x8DL8IjQIwBz/GxAQLLqtMf5shHVXAaiR89LFpiQeI
KrNZPVaEuR1CHEv2CGFR9TuBid8IwatDifWpE8ycoajM94aF+qcRQLVwZZ2NksHzwBn9oPpyOIXY
I23iGh2E0VXRemBVXiej51z1OSlQ7pg/BYSI7gIPWW8yFQPKoFBvWzHJr3VBZnk7UFwJo0131jQs
1Etea6aK73GgIQFrg/nc80lJ0fziNEsTdbbQ0MQzclIcSu6tvvX4ts1FhADvnu8Dn6Kh6dFsUPbY
CrA49TE3zVrZYuVhN96FDYYOSzRz8XIK6IN8lWji+20zR9M3dBzN2muQNeOj2K98Z3EpFxO1Xq3h
UMiSImdIE2rHdogvPTlOa5V393kF4NSlVKzuYND5xSfqYLm9Pg4KDcBKFRW9t6pomDRxYI00tGvT
ma6yyMIith/jr36Z/WIBxr08d5Y2UBHfdZM/3ttZV7Aqxcg1tQsj3AmtbxOGa0c1TgmFPdwej2od
j8kwesirGP/9Ge6G747hLjQB75Xjm3A6Zlns4R5Q2Wvvd+Bmzy2nSx6KiPYzgQhX5VgRUji41Hll
jZFsiOsdW18EGQCM0XwIMKKAqgal18QoG6h0DjZydIRexfQUNkE1R2DIhmwBUKtMrE3JI2tn17pH
yCnuZBZD9JBcJ45+gBV4nKKzfpMOPhUB9kKwVwv/MCMhgOMLY24sQewMn/5G3NPCNX0W7DQyDllX
hz9Sw6FLADp2sIyxvvRSt9jAr4A3nWPieJlmomVbNdqRV0NJi2FhciSmE0ZK39g7HhI5h7b3m+xU
iN9V4F2lsuaMzTeDY3g5c+SODEBbL63Z9n28wAMfYSrIdT9dpX2FdX5UBHvBwWs3TT1w5RgsHiAj
4U6+E1d4cQfNVsmm2Mc6tu8H6aT3UxRgpuCW8eJRIVd2g7AyGOjsdFQorsXJPqyt7z1JeF8m7GOx
zRYojH3FviXVblAXvvV7AKXemH3n4LbnBOI+GMPmUegEBiYCHrDypgUyarirxoDyYLZdfVkrI/6q
NDWy1UoHhKTrtnUOncyQcfrbN+LkVLQBVp3s3886QqCa9BwNcQcf1yDjyLJUY2GfO+FlraH15b0j
92D/FMY1rpGY+oz0+uLxhFW0uDQcu332K9teLMXG+rYXeIEYOmnWIi1/AS3I330nWM7ptm0dK+bM
rDFqmI0EugZaAZQvyln5FYdj0YXZs5MmctsNY/st7zhUYEBCjT3oF4GzI7GYvtxRQsBo0XYNLN+M
3Sms3Oiq6EBJBdS0UfaLhEUOIauOSL5rGvgc2OEmtFNl3Fahzr6k2qlOFgAWCOqCAAuFoseZYV2O
kwMZPokIW8ApH9nH4OY7LTn80WrrCKoY3E1oWvONZ1NKoA4E3wmwNykUq1VX4c2AwVVnge7F42/Y
5PlBG627Qzw87TEerA99RXaACRvrObWGYYZorZpDwYqxUXPDeqrG5DgNcD4mUxC1G+ND71ekaqUp
2KWEzXHNaRmX+gHFDY5UrH6F+E3pQ5Fmp8s2XNeXjUFBMRMet8UmknxMgQvFXZwHnO3cMrwVyMrx
4Mem7aKTsd537pAhV3eqvV/NLXYb7vRckwKxQxPPeoEPIMs/0lW6A+1jGk5YZ6nMAf1ftCSUBwdB
W+nr2EIVNwdzvh6rlvhP8k73mLxiAWyy/Q7CMm4srfodRy/rMNRt+LP05+Zgiy5bz8X4s7eJ1WuL
LPqT47MHv3FsdiIeyt1AvOzOBuHCvyqQOzFDzs0UBW6G8f9Okb0BCxUOWliIRu3TCXgxjqz9iAP3
apKosfvAxmIh9tvtLBsXPinhGEXbO9/qcgCaWxbbCQ3fRS8N/1KPYN6raKx/JIbSP9RU0zksnLK4
wOu33jiWzfvAKSAIvmfdYp5cOfmWtoN/cGM0Nj5xKNucvGTcIFzjkIRBvI2CzmBxDfKtnKAhV5b+
0yoDA6jF+gt0B7ueMMG1RMTs7HMFRoi7Bv8VaIHOZmPcBWahrpZ03zurysItjuvJCqEJvITOFhd+
Qr9ucCx9opNDgo52vlNZWEd8/40rBytBihQ8pdYSI+UNwuDfdOMWupTjuuvIdPFaagpSOpKkw/Mx
8eKL1IatneKZ5nhXEC0RtqVx+s3NDawXC78kzAulTYjJy5WRlOWT3WEz4yAw23ZMpy+SEugyRvO/
rh0YKGkcB9cuHajjwNRnk2oHeA6w//Nk3mR9gVVgaP+kHyRvEZm/QO4DjyO+eN8PTrupAunsPY5/
l6RNiCttTc2O/bfcpzOLX1znHvrObICkrKJdlDTed7pv44pzpLmqMmi+nkNART7FzTqqgUyYgGvc
ysBLMriTJf4gK1ou8U/AVjyQIP1fUyIma07jqMxIs16PRQHH0ugB8nWulkrO/YoRAEoIfIKwmsPx
EBFLuIjQp3AfOgNZjXFerGPHeGGTjxR2YixMQzyrXey7wRFWK7y/GWyU1RgirSjUzjKzJwCvYFsB
JK6n3jIoOI3oCuQu3E6GS8GUleafOfQeaiQuD05q8En5GEyf3G40r9ES1zsvjaipkLYhnJek7mJS
vJpd+HuEi+lNPUOiCbPRPgQWVJIA44QaJw+XfuuNxC7hSQT4RHMq6a8sk9kxF3O5CeMZF68QdWBu
Bnf4jhxmUvFQaFX058gApQabUsAv9IqWkaf7JENJTWmAJqAxzG2T4v4buuawLszcvADgxYQijcor
02UdWntLro4cJveLYcIAakGEMP5CsJMU7n4YG3GDsaVeBVn4OytTfH/o2x3x257XkQAn8JyoOHi0
MA7wazE0ENQ1u8zCIWCM8scmpz/OyhteSPwTXZj9E9VziaPlatStuxnIpNnKvIqeVD6R/AFqCFET
DP9SG7Z8gtdk75qlvOj7vty3FugzkJi6mtGPH2KMuHbZCHk2inp8NgYYw6PKisckcvM7w0Zoy9l5
gqgF+p2k5VdvGq0dywUecHReDm1iuqc0NIod9A33ESYnBh6pphMFI4FWZyHQq9KgGdMOF3lsl3dm
goPHaqRPutFLV8iZPTlj4prAWc5FBbWj8QCddcsmAYN0ySs0jQeVZJhUpGH9YGQj1lj0CG8wiOZZ
t2V2wr4dMw6FfWQzl83Gt4cSA3AT/D2p06OflvPXgkrsSN707YBJxSbOu9+sLpyVvaCjMMQW3ifJ
BCMRyl0bes/KoWIkIQOYGe81wAmSMtq0vyhxCDz6GfBNXQFO8jBhGo9SQB9uzT2W2t9Czf6wyrsQ
o2OIX37al+bGtZM/GH4Wx6jUHfVQUu+bBtYudhziNAbDM2qSHw22FhfDHE6PLWD5hn5sv5sCjOui
vPUoDULnmo5asW/8njMK8micFMjHCUg9+g8TC1k0hmwe4MUaLxlvlSQ0FbPSKdaycSo8htmLamLb
X4jNzo6Vjugd9hS2pjmH1xzuKo4pkN3uSp1ke917auNP4ESDwOOj7GV8D71vWA+sb1TNsHz6Qo/Y
coJnNnkEBbzw3eNolQhkk+NcnRoTmxMc+83vdtnZPyNr8c5y0QI5+KysY6xOr4U/uGunS6ZdPvvO
Tpte/RQPDZiCyxGZIGb84O1wPMIwFy+sAohMG3OkR5iP3zFNV9cYN7KhWkGDNIf2c5p72RG+aEZ1
VVCBVKXxwlJM1YX1CKoM09uTye1e0eBLttYocUuqA/yifBCVOPGjnaiintjFxegy6WFAQ3bDzVoC
afVl9xhB53oyKdzg3SIudXtQq5XnEz4Ul134QC/YpzRPk7uBFJGThwU9zPqp/Qat29pht8bBxFHQ
bPhX/Di4Uh1sGBEXVQdouU5AbKC+pyn81yitq2OV5BW4SZVdsGTND5YsjUuLvv0+rTrWGSoW0VE+
QYThiBi7CO188xlvmic4AacO73Ys/AGZUu+hHB4KF3BPgOR8qUZXXwUQzNddC3mOrmvIVCmKl1iM
6TYJkoIoZHdRjBPsd+fNhXlhZR3ZCQC2e2kl0VdrkYCZrgiPgGbJ70zShDYhjd2YBeTSWnTj1mvH
9IoDR3E7j5naGaSb7TBkIY/ASR4jQ1bFujnEBUEu+MR5YLUaiJ0UlI0d4Jx8yPRWQnBUF2F2jV4V
I5LOpzVSthaajhgwQuPws1iitI9Rv9hqaKxN6yGDTQK3k1YA1L1RRjOu+nWxZSWJtm0OfRKdhr1j
LpAFSarmLq9lDbe+8OcXv0gVU2AhdORRdRk0QQy11cCZ3eTPcEZWJ3ueJU3Zsdh4qvX2WvK6nBoH
AtPHygtfn0cwZvOZFCP74MTFnT/O9c5QQv6HL4c4mzjxlRg9Qo2S8bsedHmNril8YYsbr6GCQNTB
DDQDq0RC1ZEMsCHFJrsFGJ6e+oK1gO5rcRhS96GqxnpVu1ykF/6LnIVVkXDDGQ+/acgDanqaOIuv
bDlGJ4O+zH6WFrYFacts4UO7ijseA3bwJKwgPOn4PBQmhkukClBUeRXAn19FDnWW14bbDkfiHK0s
RXu4/AEOO144rFv3tk/C6qFQ2O/gxRsGV96YqEvIe+XGmSbanqacrqs402zgrb4ROVgZeX3pPug8
JkzverCA6LvTCyRnY/LqYwXyfEtTI8IONv+JTiXY4hUd3DphJQ5jj19cTPcQKpGVXeogQG+bWcW+
l7jJ+V0dfBkr5wVH+vxSFD1iXjlojPX9eTVxdLshToplGf446wUndjEW/p3jQIkM3BJkJcfMMaGN
CRZS0z3i3HM7uugJIgH+IAdMh9q41Dd137B9emqp09B5xKOZgBzy1iYTwVKSEJ3AZDe2JEJGh0jD
puL4Zi0Wz/mh43PE3pbFamg9MkkjlCd4ZTR39qRJmmKzvDYCspbgLhpIb3DJ5OAasZPq8mewVNB5
VfW/tdV3L5nTBbuUeC/M5HBfCQ2/3wNg5vdmPwWkv6iWBhdes3EMNceV5gRkjdWgD7nkqnXRWBMY
So6EhZmAmrhJq26vGhdtgO2p6bFxKwuA0VeX0HDQgjviu8Y/Io6BnDA4bG3s2sgRx0XT29tQJW6w
7IoQYcHhIMtu2BDa1cG6KIHTUrjDBupp4SMo02lJkELuj/g84drTeqlJDKJQlyUM/J0je++iyuZy
bwjIM91s1Ac+PKrqBrC9jd1oE1iZvkohwG4o71iN2u5bCYvw0ECYuav03DC3yEbENSHegUcPF3h8
8rm6DXX7ZOoHX5h3bmoPm7iY1HF27W9Wb+Mgn7KrtjlNCgiW+q5DQHdM2gzudsv8qGzY2KnRhQe6
KzEmDSRjTB7x13VV4u+WVXwkoKbUXIbEspa+0zXpVuFmSCRqGzy2OdugwG6mZmK9b4or4aEMkB36
UIw0O+we8vyAh5YJ07uLaYva1TOFK1UO5FP8X5K0YwlUZnuBpxYTFz8gA6oSZ9jsp1I1PdU+63el
V5c3zCt5QSDbjHHU7CIcDBuy+Ir8FyUQili3Lb+7SY9SuDc6dyU4ocJQtJCW1FA/wPU4pbtSsFZC
MRqTGv1RglDGgG9+J/m4WAKF2jgzKpVe1ciqIr95quu6OZkNGY5BpZN9MI2Ek4fK3kDIfabzT1sQ
n81jwb6zddoAo/WywW0BRfYaPo97SGOMA2TnsdhP1o9udKtjQ+seUREtoEbAVE5hcK96wok2gxie
yUcz96jr9U5nqvtNMJFzKbyY7pFnvri9zHY1Vqt33uA9h66GzFaDINBA+wWfV2zp3nBQjVIisA08
3XQ5wAVRHZFZvQP2ZxZ7W+EcJdB9Y0xj+zt3QgGoSOraqMBAJ++RvlWMVsEXX8rs0BkyuLXsNrtT
nBshibcjwD0Q9SWT6qVq6VOUWcEBQodsRH5vbgfLhEHaCHPluka+GRHtrtSU40dI+bYeZ0SYMAGL
bRew87U+HSfS+ELkcNG4H43QQvQDIAOaM7VEY2F66NluexkTc7HhVXAUD81pq9P8j0Vc4gZPp/Rn
OwF0225nPFcEegE2yBbFobqrKCxvaLDhOWX64w+qve+wyxxAVyQwJJuOm7oDOBp6uApxXPzi5vik
ixFZx5IxUsR0o3QZNpdjqtSqqav6FLLsHMISU0x4fnQo6KtaOZJ1KDikqNDIsJC/JXZ8YxP8vBEZ
glkVcYJyR5JSVpY/+RcWgSYUWO4Ei5g9zZyxmulI+oAkBZOpcev50vN6/I1DnTy1Psi1tmg6NAlb
g20OpLBimLhOoxhmMzAwDrp1Ay9n+E62JNBykrqYiZhY96MaGcfiQJvGWCcJcsdeyGkLdVojH0E4
YQ7kC805SkmPhKdN27dybyUNavR6IhCBXuMVWpMvcZLoB2hA8brKK3cPtwUrJ1w81sD9ITKBjq0f
Xj0CGRN+sWs0R7t1KpoOEGxoEyjOF91UBlvdu38Cr+sDOqTjuBz3DWyrUEehmLE3xTApwF8fZjI2
uHjMxc7UXTrw0gMKQLtra/KsAla5taOpJ2mPiifoRk/VkZhIcClJaE+DHTi0Bc/uabXaeC4aC+IX
eU3yfehaLEEdA39zDAvhqgX2ZVMGICoQNn45w9j9CRxcChXevkZa/tYAs3u4N0RdT3pafl32pxGZ
2vSSZn5o8XVjCoFz4OJTarIAryONaXcW4vFjfq0wylwVNR1KnaphUzlmsq+h4V4oiirSEKnaVg3b
LRo3NznURDthYYqhWaTRqHSehSFw4tRHmljzo0MWwj3/W8IK2tDYZl1kbFUXTsj2ICDBQDR/GR3M
SwC56lfiyIhTQkKGwFjxaOTidaB6VPuO1Ozzim4g2vnkqSGXNmZbDxa2cIN45YKTaY+2IG4ukg68
Byt5vbXo32EWIl2cQWL70hJJRBbouJMVGuSSVil+9X1vWI/0s9FEKguE0nGdS+VTWbJdIGiiPNyW
2VRf4x5ub+s5q3CGIB7ArSP0bKx52SixBLK5iF83FRGfi/EHaDUctChaq7rDs8ax4XEGtrHXoo/2
UGnoKKBxp/Mj+++NUt1XC38u3FSBmU6VhGFWEDa0nksfy2XJXKyjCbpAVD9quuI71//iIWKgxlsi
ScwZimtlQKfBB5neHYEv2wBZGKzPpW2ad+pHQK3wrcrpjs19ah6HMLdvwwxk1oBrf2eWJeq00fOQ
1kNphQxZA87bNHhpgqO5gvDt2kJcOQNSSUzKv8/dQpe08KE1I2TkHCS7bdtG3xXb4irtASvA2NWe
yQ8ypwaFAw2EtQgf8D1GdrAlTLzYFj9Ww6AGiU2PvqtAb0Qt513bRJDAjRnrR07BYt+jCUcFrX3/
shKC7yYmbc4X8Xiw2MBgwhrjjQvMbR7GCg4yEWOJW56KEfmuD6eK9QiwzLJAd3Sa4vpQal5bRnBP
5NkY4Nt59gSf/NFtHZacPiPGOCJC2PEgC2DSC/OJ02+De6yTbOZswkqMAOKVV6GInUJWc2PEn6zl
h67jyrDvZghSkPKi+oloGGuvy3S4T0LbYVdh2jUWDVU6aTM9ZSxkdGSpK8uCzc7eLWCtyI7WKpCW
WswQoiYv9nMr9UsRt0Rr4tm7CnyYUx/Ho7+bvy61VghNlcs///N/ypfnu4gy9//9j/i/cN+IS47w
KcYVDX9C5+mfXt6WlvQsW9IFsi1TvL18xwfLiXsqTsifvwZzuS7E9OPjIf5ORGcI26NWl5ZjK/Ms
dR2cze3iqi9OYj5O+hFtnJOgTUby+A/H4RGZ2lNKW+DVcLXe3kppphb9qMLAyes5mTZEhNOCSqar
fzeK9XYUVdlzssi3ToOn7/kyi3snBOSFR2ccKeXl7uPh3nv9vHiMii3tSaXk2+ESk7O+jNzqxMbD
Fj75q393/WX8V9MLp4BMVKZXnaofdGoI9Pl3l7ffXr4EpkSHzc9X09ZN94W/+fj6Yrn/AnPNIr/4
9f/+R1umzet+9XyWyffq96MmdlGY+RXuurf60ROnoMfBDA4hktU1JmbYYjTwdp9m4+7jkT97MWff
ZQvLkp1EVSfDxgN2U3af3Nln19dvb6wssyF0TJsXA9cSYXn4L1/82Vc5YWZimDNvJp/Rft8hg/lX
z8c23/5+16MgKlquH9BtFgqt7v7jAZap8/ebdwnpwjhDAG2+HaCh9Vx2jlGdtL6voB1i99W8fDzE
8g4/GEKc3QNIOwFURYAZkxq3cDBWXUdJpZ8MCI85J5iPR/vkhsTZ+qWhJkHC51NEHAMdfmguavXJ
pPpsCOvtMytk6slp+dohVOTIwiHdzZ8M8f68/d/X8p8P9tUHiWFWICAKVidYk0W/oinx8VP67PrL
37+6vo9reQ61qToNFLYo1u8/vvxnT2j5+1eXFwZHpmTmlWNoFHV0JaHJ/cs7OFuyiCpMnSjV1amm
qmR1+uQFLP/3vyatVrbrUeBpW51dvmSzp93Z1KcxIwOAyjyO1z1nF386ffyo3n0TrwY6WwF1Y2Rw
+Or65NG2I90eD6ePB3j3XWhyyeHtKw4bZ3tf5tKsFU2Mg/jib4w+2Km+ZO71vxvkbD5pH92ZQ2j4
yYmw451tFMwuPcD88uNh3l1KPKU1lHVLOvbZx91lc0/2omS12kNZhHF+KycsNG8/HuXdd+9pRhB4
gJji7JXYfWNo8ovYbnHv868kwZcb59vHY7z32qVlSVd5nLht72wMctPa1pd9fTJw99O7Eqnjvxvg
bOdzaLXWs8MAXrPuqh9RVX8ywHtPSZlCmZa0BLdwfgf0rHiCc3nKnhsiBMc9SHFZHD++i/cmrxLa
1pZAY6PPH5Oftj4+tG15crqjkX4b65tWfFKKLg/i/EtXlq2QXUstHHm2Vmkv1UGfJbAwRkIjvOpo
mPrGxsw6CYJL5BszWVtj/snDe+/1vx70bHkBme4rgLwSPOxlZXk/P35q776aV7d09mom+mpD1qfl
CVDdCS78CHRu03Zf/otRFGWDMskQUu7ZwpIHOqYyDaoTaFX0RYcvKvk2W5/sJO8+KIfGkEf4uHT0
2RdvmaDrJQT1k5NcotN3Pnn5786vV5e33m5Us256FFImL58GfGyd2Kwwafr4Ob07wRzHWWYx2IA6
K7HmrCxiS43lKaC9SDcOeASnxaVpnQDkHWz5Xz2y/x3vvGaEeuqkU8J4KWVJNt9PUC0+vqP/lGx/
fTMeb9111LJGnn0zbpthet35xal2oZnsQ+jAeoeDG21rxJzZT3ySPh7x3ff0asCz7yUKi8zJagbE
EJNIjxCDpeLw8RDvfjQevVHPZn+R5wdf265J5s4ZgmRMMWIDW/2qbHflXnw8zLuz4dUwZzOOz96e
3Yxh8GAgB26P1X9lYRERb3o6ZQEDfzze8q2fvyrbFKaybd6Ta53Nvgo/BmSdYXlq8tvEh2SwTdxj
hUN+/8nze+9LfTWQPCvzaduhydEMpP9ExVGqm4/v470ZYJvAEsIGfTW95bm+KilN+GWCxEEuLwmI
g8NMRNAnd/D3owK/EVR8QCDSlPJs2YzCeranzMtPZfwFyoYqgw37AKEk3ytclT6+neWxv30tb8c6
u50aL5cIdV9+msbvefDHIyjNg/gvYB6mGZK7K8RxH4/49/y2yZd3hbA8MrYsuby/Vw9QdaD4FYqy
E9LlFiZCcUNjEJ3Jx6Msv/vsvpQJbETp5HkIts82hU5AfLcjIz8peWnT2cCb99vkHVLrUA2/Ph7q
HdQCHOzVWGd3FLR2CtbHWMWAySSeB918wjwMGedv1NHrzoBwB81z+OV592MCv6z55Gb/nvL8AO16
0jMtwTnhbFUi7DvzkE+CKl66tNTyT+bjO2/szeXP5qMHmb6WU7KEgx+jCj7J3gguS+eTavfvD+vt
TZzNRO1pofXAKFV2GYSbWV106vnjN/XOjdiWYPIpaixYx2drUDrCLUK7kZ9+psWPPoBC4NEw2nw8
iLD+nnoY2ViUIstRh4SYtxM8hoGmGqx2Tsmzu/pNOzdyb3V6yaraGZequ0FlEnqPHw/6zpLxeszz
vRZli8zwmM5PLtF2qHiT0tsGsFzS4t73/nGtYr8Z66wUin3PmiUJtCcNL2zAxUphEyumb//FHUEc
VcjflGfaZ9Mhn124YTYfleU9Lr71w8boySOxkc7MPz8e6j9lwtliYbMaeY7N3PCAtd++MQTa7mC2
3BFdP8JjTyQP7Jw/NiGr66+V+mpLf9t3D6F9MaICjUYYkAq/my9ecU2PI/LhYHxJcfEfL6po9/FP
++vLdi3TNZlGnAHt5T9vf9mYVq1hhJ51x2HwW209oNz/8+9GOFu82v8dQRan3Lv9l1c/e7Jwyzyc
8Pj9tUAblWwM2l4f/37n/Gs7e0LL37/aTmrfgWFnMoILT7JYoYZL7avks2/63VFQ21nOsrzS/Xw7
Si9wRyEGXt7BCkGlhUWv5WO+3KPb74YXw0L3GDQna0x/CIjOo13dwwq7DeJ072hICX1Gs5tm9f7j
e/97djg4S2HHodnoPOv8VJoU/ihMswzvO+/JcR7iT1COzy5/dtOKxIlkgMF6XxPvku26f7pruTzM
ZbuSpkVHyTpbR6okKhEm2fDO5kM37uPxk5nxzs/n+pzVleeafNRn21aUQ3XxDeHfQf7LV47+L36+
5TguGwrBgvQt3k4JJLSidM3Gvaub65rQpU9W2fd+vRJKYU9kAW2YZ19OoiS2r9Pok+5xOe3q8Z+/
W6pw1jwgRcXKd7ZJibKwy9hIg3uHgAGLD+cff/hU+drSKKwki5c8u74MFRI6wzXuIlIIiMOrjE+Q
vveez6sB1FmZj1OfmPJao6GBGRPs8+KTMnV5vm/2BGanI7DtFMJ1nL/AN1SAYH9tEdx7HaciLDdW
k/1fTFCEUo5JrcAKr5dbfLV0lWYZEweJDKgJfnnXFm59Hy8Pfy9aHFCkw9yk3LbM826wbbStMUHy
vWcFmoId0kJJnLH1zyfqm1HOvgNhTHVbSxndRzhKY1/+jyEqzvav7+JsC6R7iCtDz/Xb+qKNLiCs
ffyU3plIb65/9hb45ZS2kYrup0eXCIXqkzX6nZfAduFpYEPlUUafLaKRTcY0koj0vsg3FvkxV5yw
jOgTIOSv8o8pKj2YvY4CBWWgtzOpqeoUbQKDmF278mF25kckYjUQePzJ03rns+CLUHwZrilQj58t
S1lE6CV6uOY+0zecExFtKO8TPG/5sWdf3pshlif66rOoijBmVa+a+wTt7W7M4ShrfCdJhZ/NWy/p
7pvGJpsFD2oYchlUu4/nw3vDcz4w/z9p59Ujx5F07V9UQHlz224Mh0NTHFLUTWEpUeW9r1//PcXF
u+zOrq8TMxKwwAoDVXRkRkZGhjmH/gnNNl0xGKRrPQIeRG/oEWYOolngvrKV0HqudKf7kFRWf6cu
ccKAkmo9tETdkkzzhjnS9PBbvKB9EamLaipa45/q6Y9U+eO2cqu1iWtr8g/Pb08lLS4cJgvY6JnZ
4caftK/N4tdQSmlMGA8PntsflfDhtrQtYzEh9gbkVqdhRCz5uExvMfrhNn4PcZZO+3ht/TQqWaV1
w/gpxVjc8WsYZIvGn3UFuDml1figAAVDfJjyn+NY7yAWo1vutkJbm2NZjF9QlKEBRmzfYRairt1x
anxAVT43dvg4WobkXttaM8smi82twDET16wp4mlxk6bxGbQcPkM9oX9MtQ4CiwTS4tvabBmDo+uo
w3gKmTkhAAvp6lQTo+x85mNL+uL/YEb/frQBd+6Yocwc7QM0yMfbMrWtJaTGrxP3/XKIgqsCiKdn
RhahOSMQdBDap4iO5ewfCCpOIfKHfvg2Jv3HEdCGwQOPP77PPfNUd87n279ka6HPfojYDtDVYxPR
s9f5HZj59vBppr5d1t9uC9lyJudChCWGkqMFmKrp/L47LMqHdH60HBr6AcBT/SRinltyvjdX11jP
m8dbRTNXpc98Z5wCNlvNKKUyB9R0n5IgkFw1MgmCf3KKYNBMkKL8pqZbdrEAt50CyTG7zus79goO
wNAQKXCPy+ZSDc/x1NG05tZvlY9M6JSMFcXaR6/+rhnFvRncA6W+05ikfsNmnUldz8vZ4gVOmxfF
vLR+NjF3PTwU5tcAhq0Foho6hvtsVzOsclvkrzYQ0SE7luEQGBgWRT/BIQdMYEM5E3V+kUHgoz3k
4/co+FgFd1AB5NHDEDNNp/xkjlui6+Y2nsld/36maxhDUVOFMXIj8wNt3N+CQpZa3jxgNDW5quNi
kq5w0qOya0elClrf4P1iv8+hQtFPkuVbl+dq+dbFcx3KskDgX6oBfiaQDngUeGEHWqzhyvA+2e1H
vX/SPGevtf+Uzg8t/KAML1H1nL+6Hw4zpaGBEVYaGujkFk5bCAjpUhucBVhGVMBs6jds0vn3hbPm
JvMI0gjfZ+6UiRqzlzwCty6A8+8Lx4zZlzRLQZ7y+5nMdQA1xKE2Q9gaHK3b5+s4Z5TNka8sNBrf
3rgt8zuXLBw1M4LmIHPRrIRid7GGXV5KYo91bUTLYGN495AVd6mmXVqGNoOwk8N25EMd79lf3ZYQ
B37Pv1+rh6OqvOAc0yL6dsS8EM3StGAlZutrJ8UAAgfkztsCrg/RKsCzNPW/l7RgYgv4ncyuDwiY
mO6400FeJ+59g4w1qcWkH+GaKfgCc8ymVI/C1h9hwUqP2coAL7k1rncDNXikEHTyrvbEe8kLp2AA
nr71SzoBuoMachse01QSO11b1aUU4bzkzDA3vak0fm7+kRgfvPx4e6Gub3O+70Hgof53pYTN6CeD
8LmyuCDqP6jSEb3cMfvENP9T3t7P9bOrycKlre1fIzOHjhB8jehDKYdQ4dbd1p+Z4VcMqDzosR8k
myMR4gmpFG0wpnbOnNaPqg+wv3sg6Gufb6/ctafhuYgBaKS0VJfM0+VpDJKkZuSC8w7Or9LB1LMf
6NxPYPiDsUfi1bbV+S1L8C3q5EbAJOdEKN2do1NIOiWu5FSuP/fSuVyqIziXJGHsHgwUbk+4ZRII
3nuHQpKl7/QOuJ5G9iTdiBIu5NnCDk2g4IVAoHV+FH4O8Jax8qhW4a7VDp1772CJSvaunh4nTXKg
to7t2baJvQhJUE/8QzhpaE9D+kEPD6Z318mao2VS9EvjGKy+YfgUKUR7U/I9TJ6i5jN30W0TlJiF
LYQKFZQRvQdorx/By+JBF7p3X90LuiZFflu5LTjSya5BCJkxCxfoF7jadIkK639/w+zE1ETTT90S
tDUqTN+mAKQKSQl28/tr44FOL41x1XpSlmapgu7e+fCd7qPyeWn/vr0HmwJ00yERRmFCFQsWSgLI
31gbZI+Sb9Epqb6+4fMGnpIL0+H1IGxxM6lJP4xa6wPzb9R7XeLENn/92efXv5/FzCZlT3eZ+Lyq
w3r2oPT56fbv3zwIjBhT6ea2vHqQM/9szGAYNL4DinmxfG3IPZFtOPZAmd2WtOnA1gy9RwJAv3on
9q5aKyAHEVaMTHPZ4UmzwbxtdNieu565+Wy5vy1w40nH2fBQi+E1nYhMcJlpB5J2YpvwfWfWw2yO
+2QeIJa7M5zH1Hk/5iuPHICLikTu5pJS3iD3uj5FrjrEGDWFooVs3pjCwQTCoTk8F/l313q4rd+W
d1lLgyRhLWpZomWHUNDMoEmTtEx56ZvBMU71h3QyJWK2TFB3aKnkyUNlXKyZKa7VM+1udL4NhCls
WeNdFi/eG4zjXIjgjytTGTolW2l5SAr24CICONDW30vG6htJ6HHdO4PLPJclHlmnBqsicZBVfIyC
L6AiMo9+mlWYolVfdZ5I/3T8e6bCbBEc4lxywW2vp0ej1ZrRu6oRAoXKpB+1ad9iIHJp+/egJn2/
bRlbIsB3ZJjNomuMYv6l1wA5UkuNNu990nq7jwHoZre/v2Xh599f/37mlaIxBhXZ5PuOEe0zewHn
59npj4Vxd1vOloXTi8YjgQDYvUrmZrXjMq5e9j6tuPdw6wJSyKu0H0+3xWyqY/EIWYueHg+4S3XU
uYX9RQGFlXfELrRPsEHq+q4lR3dbzkZEih+iLgPxLE3dYuJlGCcjDMFR90uz2ttg1y3aw1g/OPGz
3hxqWUy6YQRMCvA+JFGtE8YL3k9JpjGp8m727fDvbt8U/7mtzMaiabTK6JbNxUEaSTxFTL8P8OlN
OG54g09L/tAt4LVJluxX2k2IPxBD0kMHEY1ua8ExgOXuZMqwsGZQexrhC33X4KF9VtJPpvOshyer
jFYqj12VOPsShmsgpvYmU8CwMZgHg6HgN2htmmu2nIjFEUvApamWdt3Fs9/nd4z1pzA1B4/Jn7eF
bO7cmRDRHlNz0EY1mXFQ+e6lXN7w+NaYBP2fEsKaggudpFZYzD6j9CPQ9PnOyCQnd9M6zkQI1gGa
QmeBBIIKyV/gMrhPCszEg6zaLFuo9e9nfiiZlHmBwnb2o/Z+Il/bfrq9ETItBD9qdpMWdnSU+0n/
yOh0MLxfvCfPOf47KeuvONMCkDXDSeJ09mPrnR0pe2sAWsZ7NGW1l+3V4rQSMliM2wvalPoQzGpU
ziAqHzRnr7++cYz2BPP39wU96GnQYnfErLTlNBn3SSZ5KmzcBhffXwPMs3WCMTqn6aCZ/XA5BhoY
LyA8nG5vxaYIi/4RZhaoBjjCEhlumGdRD2w2tLVGdWQO2NaOt0Vs7sKZCGGVwH5grC4PZz9vnm2w
yevP/+77wipFjZFa0YgKXr93hgPn7vb3t5aIPlaD2RfN4EoWvq9O1AqHTl98y/6cqH/N1QDGlaS/
Y/2G6PQtjIkmBm5JGqkud3oG8aeY4kr1aWqFwNgPmRdIknvHeYyHSbLlW/thrcAIJiE7GgmeSmur
KC/HTuVZ8q5VlT1TMZI7Y+sdwgPRoe2JIqRjiHMIDRC0ZcgbxQ9N4Pc55UWqqTurM+CpguUoWQDI
b38ACfe4JLKGuq2YA71ATwB917pqnugsqwtruht8r127tN3kUWe0yzx5wOG8GgrAcTjkKpEhAxcr
VMPltuVQgSxkXHW/N9VDT68inC23jW/deNEwziUIhtEu3QBnFRJG+Eaek9P0T5i/wb6p6VMgw/Kw
c8EexrnIgQk0NV/ND06wL9L7RDaWumVyLg9SSnAUqa5HiILAnIAcXvwSnNIcXhgY326v06YEbJly
N9N9V5MvSqJU0ZKXi9/B+RF1ye7v29/fcgJUnywSB4RBaHG50yBPGx14aLNvdckR/p8gUY7Kq6dq
MKdzIauSZ/4+BivO1Lpq9hcI4Iydrr/BE59/XzDXLpuXpPZQwgjvwKybrMPtRdoy1vPvC8aazTqs
lwX3lcfzSKsYetM/dVZ+rAyJu9zabUoE5Op5VLjkuS4XytCDoB7TYfbTBKgHveVkv14VknP0DWoa
Za2rTAox1uQAoziShkpPWqm+N6CuzSbrSGuK5Hm89TxnQgegEuZo1rlBYVvyPDIADa9Hfwra4qB6
oHKW5QgqVOHCWaXn8R7i+HbvKDCr1Gblferbqf6i2xBiT+TDgbxWp0Hiwje28uI3CVs5Wyq9MB2/
qS7ifZf/PSifa/3ZVSVvqq2b4kKOcLnGk5LXqtaMvgEG0ZR+UhOIM+LdVH2s3U+Dchy7FxMevdt2
ej094jhMY9P1QD8ooaEYGFoaudcmhdI5hXbc8SgpNvACHYAoqqY7J8x2SwL8V/EFNs7GqCTSN+56
nTIgGUiwWPgRgitRvGz0FNfpfc37TwL3LF13wL8V5bvAkhRpNjeRyQ5Ks8QVhBeXx6QFQ5pph2Lw
F/2fDFDItSemAtgwqV7dT+fQEKmuPaRcVjz5LwUlWbuApd9DkQ38bL6LFonjWk+AcAvSYMv15NIx
eJ0WcYxacctpGv2+gf3UMO8Wrdk3hqycvSXGwhqIHki/XIUOqjHnZW3Wkx/nhzwGpe+zJpvXlYkQ
zlXTxCnTQ4iYPMCE94r26MgyCDIRwpEyEmD+pwURhnKa43cMwmkyE97wv6RB8IprwtegxnC531Ah
leCXt5MPWpAKpvrrL/Pzz/9yGmf3YKQ7RaUafH786prPXfr6Z9XF54Xbw7S7fArwodzlx0R5VwDs
Mr4+I34hQr9cIDi7BgY+2YMQ4s9fYNL9rpANzEh2QTzey9IVHnzmk9+DyJ/AbpX8vO0nZQLWv5/t
Q6xF7eCs58Gc/lR+gO/5hs+vTfOk7OjvEX9/1FWm2wLt6UNok/WMcoLU9+8kCAroZh2qbYGEuNrr
D0Z6fMvn13cGT5w16Xi5PvmsmwWUYqNfLfVejfO9rFa1dVXQCft/AhzhnNVuNrhmwO3oOs/AAkPO
cwiX/KBMu9KVNIT/Wm3Rx64gcIwJARBFX/alMsALLoAQz72fNb5mHcPhwUhevOpu0J8AZTx2+l0Y
18xIH0eGbxPn6+2l3Hi1rQEQzhcMFpr0BE2r0CjKBmYVX4ep0BsAF8/6/eomI9BsodRaZHu3sbRk
NPFgsKuRNRa7H20wGPmDV/laDvBncG9G75UG8gDYVEHslNjh+uuFtb0Qtmp/dpBq1wiA6XAr3+Rd
XxaPQ39S2k9h9ncavTgpfDGTIXGhW+t5rp6wnhkhTg/ad+UHRfZH24FmH+mnrp0fDdMGWXPe6cvo
397CDW9B/mjt5gdcjoekYEBx69XepGqVX+i7+e9S8vWNWObi68JZM4A0LXqHrw/Awn+dnQctvfOK
l9sqbPWAXEgxLjeqHT0orQykzPP9COWJGX9rw/jQe/809FDDIalMd0H72ELofluybPEET2U1k5tD
LFv5K9Qqqb43XKkXiq1Bw5kFKi2kDgvDdD5NBx0Iq7JKz/rfixbuMhdDEyCRE2hNl98PonzoqKqX
vuV+j+sn3X1s0h+vXyKmAImc1XUyRsScyKCkj40oq/zsCf48a5KcmK0dOP+8YL6qkzCkNOeVD/j+
MPwxQA72ht9vMdJAUYfpE1sI/foRfCVFMUp/Np+99mPQ2BIBWy4NxEuQSXnTgJslaFDMrTFYPGX8
uCzfTTF49Em7W6muwxbc4GqUPMK3TuTaawC+iUnDhuhByU0XXRcxpzG4n5USPrUyA0/HdyRviw3L
smgFBDqL3gYmXATLgsOwCqu2qP34H8AE2r8Y7bq9LxuukqlvLgLbpGuCy+DSdMmwLUq3ZLWfAau9
axTzsRxTsAshzQHNuQENPVVeDSZBh8a5TOG4p67leTDH1n6dQymoHFYC4ttabZjzhQRh2XINPhV9
RKsKAFQ3P6WubGZww9wuJAj2nI8Q/CY1OqRQBEbxqQfzHo4hhlzsb7d12TIBsqvrRBDXNfBQlzvU
uoozjUFY+9bku937Gnx/6+62iK1EBJi7/5MhgjtA7F2PicmF2bQPXQsFlPKSgcXu2R/N4EM+wMz9
0dJlt/TmJvFwJh0A2tVVlkktBzuF8ZO4wIVI+A6M/NtaSb4vNp3GnY5Da/h+5r434Uyaft7+/oYL
ANnmf7/fEzxONMSNZodm5UfdWqDS3UOaPrFY/06Kfrn9YTSUYxgbSMn3LYDtkIZ2+8CWJEtkayW4
gVRX6qx30WUYuj9qo3wKquT+tiIyEevfzy5hqrf1f5erio4t5eFOcoXJtkM487Fit2ZpsFBLS93o
qEAqpOwW2WmUaSGc+yAIOrVWkeKEdzlsltXh363S6nfOVqkv4aAuwjUU4unJhGHYP03cZF9vS9n0
XmemK4TkTVsBmJijRVrvB/VJZ4hePSXJx0TW0qNteq8zSYL3KuknMYycQ+hRHYrD5G5cYJV3gU3T
jdg8pm5QHZdUvwvU9MFVehAC229ZrN7DoAjrIzypQ+R8v638bUOhS/RyiSE9BSejYInL/BgV+659
Sr8z/nhbyFaW9cw7aGKWfqnzWM1STlTQa9qB4CfbBVXYH9I2HndRlS0QSlqfUzb7CPJis3NjcPJ6
D9LTkFlkiYPftlrKniaIX8xGCFalRbZXjzXvvaA5peVJkfVXb72f0fa3AMGgPIALF2L4yk+M5rMD
ZHtsQo4ALEbdakdTh6TJ9E7DZD2OaKlH3okc5l1Tq59ur/r21v7+GYK1LWq6UE3mHiv7J2eA5rWC
+bADnh8ModuStk/Q/ySJ/fJFZIy21SAJXvQleleqH4vovgzfSSe0tg/Qb0HCLeM5QdP3Ays76Afw
FYAe5FDc1mX7+v+9e7Zwx6RBOhZBwQu9LiFi1F7s8rnOn2P1vVnBx3Y3hj/maD7eFirTS7gOQt3t
KhI83P7ek9E+5y6P8zddnb+Xbv0JZ77U6Wpbb1YRChxLWtN/soAIncv21IzO6bY2/5/j/lvWapln
spZwplWitrimo+dO/zs3Xxzn60pXrnbg3VV/DfqLN/+ZWXdAyUhMUWL0tnC44XoZssHAQlrtru1O
qvdSAH3YSzTc3C+LfkkA4MjKiU0aSmZUS9Et7JcDIe4nXgh7ydW3Hk7hFU0V/rcEQQ83sPQkD7kq
rObB6+/Ncm9VX1LlVEfHUHs3t5LK46ZPPBMnuCwQiT24YUbuQFjDYOh6/QDi2lTwWx3BF4FzHFax
zYLV6d23TubRJYsl5gNovkjVWWOxIu1AUqv5GIc/g3jnlE/h/i2dHueqGIIPyqBQ0YxVFUuPmEUL
d5HEb0uMyxAcUJ1pZmtDyuQr2akPaZX+MA0Pt0+oZLvFHoY0G6YISH6uBigoPw/JJDmF2yqYZBCB
DrGv5oQrPU8mWOoq32jugwF0WPcuhPrlLUr8FiI4TWsqPSPr1hi3uZ+Tj6P1lhjd+v19wWMOWt72
Rcn3Z+tkxQ+w4Nz+/Zuu6uz7gpdsmTbkjmaRtPZTqjw60Xc9vHPyRbJMsr0QPInjUStw03WZwmMC
xY9NTCURsXn/Ww6OkKYhemv1S38PCV4HBAgpe3c6KuM/aXFnJcwDOX/CuycRtb1ov0UJb7OBymw8
WiQAwuR+Nr91wx89w/qtI3kCbi/abzGCbRXwy47A9XKNhH9AYazY79JUcofIFk0wL72HvrawCUPH
DjrkI6398JQ8Bq27t703eZTf2giWNtcFkFu/siaQw8HFnO+lsE6b+2KbUBRp/HM1kJOPlTLxvMHB
1+khNJ7c4n1Zv7d7CYbKluNi4AHAYToMtKuBnMnJ4Y1JJpwv3LDTnSrb983o71yAYMqOt3hZEnAR
9s1Tmv/oy7vM6QG4/tw5n6z2L2fIDuUgUWpr7c5lCjZdm4Y+xTBg+bZ1gsUxSE+6c8ybb7fdzZa9
nUsRTJoqT5RqPZrpyrd6hsyWnu5TDIerDCVCpo5g2HlnJ02btbzavcDPOzgu6+aUaZG5S4tZEtWu
cYkYJp0rJVi24/RWXnYoBTdsBIN6+rhMcGsfRvWjq7/cXkCZXusCn0W12hTSTDGgl6Yf5pgG5vtl
ep9Ob0hyn2skRGJFr7bGnGHhjGY51cGYSaK+4eIxGcahQ2flcRBnA7VanbzU5UbobfvJqqrPmjve
xUSWYEu9oXvMOpMl5h3LPggnbY2WmofwXqWjOdnJSMW2fcL/1BFTjwoYMnCEk8Jw8zute3bNN8QB
5yoILqEP42yBS4VgCZAftf5PC/HfbcuSaSA4gGXqYKuMkOD4xrLTvv+7rwsHv6dLis4H4sm8vLPb
Y/GWK/l8fYTz3udhGtrhak7qvdJ/tdOPTfUjjiRdCetXrk/6710WTroV2T3c62rlh+XHPP2qxp+V
4fjvFko44PHsOLSscvSm+RQae1lVfDP9d75QwtG21CAdvIBt7tP0UCcwSqdfI1oci+qdkn80p/xE
2/HOdX6Y0+Ogv4+8n4ZxyiEj+HdqCm+xsgX+woGt0O/pqOjCk9r4twVsO8r/2yqawi4dZVhVvRGu
Dxhd+zSZ93F+mqIPWvL1tpTbh4Z+9UspAeHZUuZIMXjpGffGLAkBZd8Xjr1mx2PWVLyR9JrBiIdM
1im5adAGncX0MTquLTZJMKlkQ0ne8MzLB5pdjZ07NT+CSkYEsanGmRhBjTLW9Nk2uLXa5mMTfwtA
53/DPpwJEJxXPOtJDQIIcSycs0730y7/+HcCBP+1uN3YDRMa5NNBW0B1l3jfTXMF+gwGEErXqth0
PWgJzVAAvtD/s08aiJ7vNOWYjZIYXCZl/ftZ9KBDxR6P7XoRMpYwacfR+l4S8meOrJIoEyR4MW8o
4iEKWK4wnHZt+MUsvgygds7j1zdsC+EDDCO4JUOcsZ3HLnWWBLe/KPQRm9gv7VO3RWwekf+JoFni
cs3KVM3iYMHnqx6pnd0SfGtkyfrN43EmQvAiuTMEIC9yyq2/FsAYft5WQPZ14fAFjuJO08wTvws/
0yqXShyt7PPC0WuUxqz1gi1QnLvCACNdsv6bpnS2OMLJCzpDb2IHmy3sO/dUfv9kyCpDsh1e/352
KsJqyGt7LUtb2X5OnqnmlrLbaHuRQNx0AGZeKcsuRahzRwuRhRJUptNxn0oLBps6cABgz6UtHV9+
KaAmAM2ztCZPlCc7qFZ29vgutp/HSDtpsbcz4uGglZ+d7sdiPabBU8VcX+I90fso2S3Z7xDudWPs
6qwdKn5H8HHuTjYMLDKD2FpLFyDRFQFf16+mbYok6AprGHMafbR7LysOZvvz9onZUuJcgnBiymDJ
J2joc38x/gnLZ7N+MACneKUMl6QeqB66A7MQ+DvCsbGyQB+HuS1f0kqJ76MytN+R7XEeqtn2JHeL
tm7+Rdj6S5blkReje/eqFXJKgTjLyqV8yVt9nyQM9Ux7cEsOfX7ft099ZuxKKLLbGe7oLv0MrUWc
VfdaXDyZabULHH3fxind6apkCa6SAfwsm6iD7iJjBZgQlqCBI2xWqqF+CVtnZ9jdUUm+lDT2asnP
zpW8aK+8iCBL8CLZ0Li1k0/1i+t+i7x0lxnlPkr03cqu/vqNPddqNa4zbzKrdlrX1HZf7DA4zlGy
w1SPo3RoaHPxXCYAeQ/TgSjOPODSc6sv6/pFLX6qU7XPtQ9xGO7gBD4UpYzf5urIsXqMY2OmNv/v
qhm7doIkBqeoegGe+6vVxe+GNJIYqUyEcOaALLZNheLPS9CVP1LFve+DQJKn2RAB6AsUXvyPGdlf
T6OznTHnobaUvKheulTdV9/copXosGFkFwLWv58JoOCga0pSVi96EuzS8RGvcZpG72jJ7tzr4iZg
KeeqCPFVSNGByZ2UDVk+WFoE8mm3A29klzXtYSkfoJE4JV13MLLorveSXdq8tlQHqIkLRw10dStC
oThhVVulM5TRWL4YS/EQoWyvSl4+G/a9Nry7gAfSP3rF8OjklWbNTVS9TFNwNyT6tAvGZTfAjLPL
WyvYlW0qkbhhHuuwu2aSk6LTQwT6dhU3jJIAiYWic0P/mGTR95YAiB8MUGvX4WNxzM8ZDMtMLKt8
6bs/56g+Dp4MkWrDAD0gr4BFcUmp2aJH7dKhKxluLl8snrvqp91Bi7/e9m7r/S1cJUjwGDOH/Owa
riyzgOCfSrV8iWGnM+txZ8d/FVb7rsumvQYpruYeJxkt1LZWv2UKriGdOiNj8IurcmL40/zcqV9i
rdhb091t3TblrMgTWJxDKLX+/ez45kPVg6zQY9S0Po2wZR7DhNa4sXKGfQ6Y5esvCo/p2rVbmblP
5lwuxUVtn2UgB6Yvy1hTbsmOIx1JtfpqgEJAw4g5OaugFKoUQi/FKH1aKF7gJSuX1XwoZUOKW0Z9
/nlhc/QwWnpA+pOXKmuKD41lVo+OLU3vXUVk4NXTdA21zNrMf4UQ1cy5rtDtH710Y3RSouIIA8qx
0WSoqNeBEuOiNnO4Jjj/INcJW9IYUwn5z9S9MP91SIz7Of3TiR4t653qnYrsx21zu145nIFFs+0K
fQEsheDDWzvvFzskApzncN/Tc/1qhhAXqihA/smLuHSTi63qg1P2/bgoFX0u5skav5bZU2KCNbT8
6YyvTe8KooSjM41x1TWVU73k9s7Ld7VsnmNjrTT6EqHWo+ca6C4hVAyNDDw1umFfkjwYd65iZ7u2
KV59fWM1QKrgml0CBBEeDLNK5k7t+he4c9TqZDfMs+9dGfzdhiqMKaxRL5O9RDXCC6mltVCLxyV6
CYJRf26mIj9ablxJMtXXUhxSSTRDE+wAGCB2w1k8wpYmqIMvYdNZBzgVmtY8vNZ+L0UIjsVVI2XU
AOv5YkWf88lv7//d5wXHEijpXHfgOH6pflltlr56xon3I+Mi3lrBXSvGwmE3Cysfpq52vwRDfZyf
w9Y8vlqDCwHCobANkEmbsHG/LC7m6kIh+NqaraCB4EEa+C5NXhvul6lsD3Tr7P7ycuKk5dUwusR6
+vrWgEFGsxlJv7xC4nRU56Jy85difjcXUbozZvLd+utt9lKMYFDzNJYzeEf5i35XR9PBVGWAINeH
gi45xnZIsPLgJFNyqYcx6+rSjF76wvDvzr0f1PHVV/oqYM1EcsIJ9MQdt4IgNXolfbGyDwxtJdqf
ce/fNqr1E5cBGPcFkNogV65DGuJ1XrRamafukLIXHeOv+9Lcd9Gx8lKJM9xYqws5wvFLtCCbYaNJ
XwLL21X/iRMZ4qhMgLAZbuq0VTsjoJp4J0/mXoslE2FXEoCSNMl5rMxVBuGwsBtpWBuzNtjjF5DE
eCof3EWGJXYVliDBUtdZ8fXCuKIhyl2vnNxsnL6Y/aELD6FzHBtJULqlxJkI8ezx0koKO0GERmHu
gycDH7gyp0sNLOHMJV3ghO7I5wPtsf8nSJgEqB7LV89QrFLwsESiYBxfEetlVprbEFtMX+JHRYVA
lun6V54KBKzPUCqbeKqrqbxJXdo2Npbhy/xpsB+G4CWYv/UyesbrcVxuClwUc6XryOfVfFSB+MB2
Rx0AAm6M0XqXD/UeytqPS98dbfCNFSU4mbP5T8molqrILtzr2u0v+Rb5MnBHVlypS/9V1EuYuHWu
g9aR7SpLOxjGfTbPe0p4+9F8rKL3w/wUdyHMvHcBmJxTfG93n3uZn762mXUZWG3rFzOC+HDJ6ogH
YDLovlOG+w5I5zbKDg7zdsX02hhgVVjjwQlTL8sttojWzCSoUT3rvvVNHe5V67VZDOHz69k7e/At
owYPRsXnjXE60lYfdTImwG2TwV5Ah1JJ94oY0VattK5bW2gw8sAby13JGHcQH02P2YQjrcKVfSpG
Z1dJ5yGufRNrdyZ5feucKRcsY2pki6n7rfrYLO/H8J0bf7p96q59EyJ4J6OevkL3CfbIsGXdl5Gu
+3G7G5x9uhxuf3/D0HSVI81tBwgh79hLFQAtCcKKkJ2ixrGr77N3bQ3zgeSi21gncJrJbaLCCpon
KGEGihHFRmH6SjM+xMrwFBvT+7peTrd1uUqcrAj7zFm7vC3gRhLD/rSJ1E5TG5Mmse+9+WAZ/3SM
wwTeh1Y/ZTUNSapskHhjd+iv0phT5pgyZSQoVndLUXiFYfllHO0b/dNUS/KpG9tDLkvHFfDOpIIh
WNjSOM1UB5Htt9GncVh25Z8NLZ2V9eX2ym3ogb9dkY5NUBQ1U9DDMhbHKTPF8gfvpCt7Q6KF7POC
Fqnu1SRt+XyrfrLIvqSLpPSwJQCK8bVfHxzoK0rWpvbiRg0Cy7ebcve3k8p6HzYMeM34qTCmr8UU
cZ9TLxiaos9sP51emjgAr0E7eM6rYymIAzRMGN5jJvqvyHzyhTpVOdm+Sie9V+6z8O9X77JDdIBB
qXAfg9V5edZnvYi1aawd39ROfXQwZYDIG7tADoTVV72VGkCslxS6OhoRqTw/ZxaHsuIxOb5WAZC+
mRXCiSCE3bhUwO69OptAAPWN4NAW+zp79WV18f2rQDDgospIJ/iq9q77mZUS/3R9mOHMovlkPcfw
yRrC+hfe2DqdrQX+mMe72lueval9doY/HRmxzbW5Xgpa/352L5mNGw2gswd+Eh7LR2U6yuhqtzRZ
wd11wF6Na8TVSXeiIawzmk68Yq8l323zJRx2WqtKLo5riyIVhQyeGIBbXEH2dAxPa4lZhV8Wc18E
7yLTf7VB8X0qbjqsLOBKCguVVZNet30XfiExmA73iQwUbOv3E1WRxCEPwsEWDNYdWaTSiMMvylh8
trrpMQVYUhKXS2SIRluAkRO2ENp9mZmnHdWT58js9loCnem8513H4lQTFl+ak5cnnlJ4mut3B3qv
O5m1rt7/4rlNluD886uxnVmrocdFRFLE9ef0OOrT3sjVvdE/d4azDwxtH77+uYc8ohE41Il3r8A3
uzCu6kGPPSCX3ZPdeSeJH78+fZffF/SxvSVriypAnwW6nEPQv1dff99dihDv6znLDS1FhG6flG5X
6Q+3z8X634tbssJSr0Bkhn11nwbL1IaLkyq+vkxQDhB3lvdueD8Gz14QvjrCJU90JkvIgkxxmjXT
jCy3/UxW2Ctk3QIb5ksHi04Zn8cjZUfh/R04g+NVihX47tcEeH41ejU24sosvb7WaOXcgPdUQxO+
E6cL/PaxNL3jYozH29uxcUIuBKwanp2QhqaKtgnawNeS9C7snUc4Y6z80OgHW+/uA8M93Za3YcEX
8oQDbytTltkpCmWW+neU9vdxlN/PWfbztpitjTHpOdBWYm7w54SD0k910cQ5aiXZJ9A3bEnqdvPz
8JDwrsGSrwCik9yM6RWoApgTvhcM3xevLvux7zQXgbwEWSlRlWBYY6y1te0Wgd8MNEqdav3VUS2M
4hBtUscAducq9RWb/dzbrWf5RnMYtH2WHW6v/9Y281JaE85g3V/lOYeSvoOwsk0/C4vn1MyedKO/
C2vvtUX/9Ul2JkY84FFTjj3PQ3B2DupfqmwocbUSwVddfF5IclqAjINw6Jl+ASRjHaf7xUn2ocVF
JQMQ3FwvEAPwVi4FUrHY14EWlZRJYjGTuPxQU+99y2BQlyR3t7dly26p9fHo5iVLV4bg3Ieq6x2w
rm1fG7p9W57GzHnLxntkuNbCzNpIdelPwK2IK+CVMKxlgZSnBkv0OMucyKYaZ0IENUw1z8xxQAh4
zJRmPuXxa+tvq12dCRBelVVSuGkYIqCfc6Ypkt0bAoULAUL0prYlwxvrMoEkdvDeO97r3zMr/hi4
1Gt1mqyt4GfVMkvMKHAM3yiXhzFWjksleXlvmOyFBGGndXPog5VAyQ+Ub3N7bLL715sSztXASwHT
p9FGJJhSmVW62sW2HwbTgwKZQDnVO304vfpIwLZgMkRBHyMIA4It6W28YnoHtl9FT+YHuOZe/3ky
oFA6gMhFtUEovuV2G0yDXtj+mHx1PyjGtzd8nhZC8jhr87B4T0SlVhZjjx2RLjb+jOcftz+/4QAd
jdZOb20X8q56PEPDy7OlUhTf/tO2hr2W2fvKmvelJyurXw/N0iSma1zXKwQ//VvCOpWaky2L1Su+
Gi9HdTwWxTu1fo6nu1hL987/I+3LeiPHkW5/kQDty6uUq+1yyi67a3kRaukWqV2iRC2//h565n6d
yRSSyBpgumcAYxRJMhiM5cQJa6MjIe7XiudjRYU/WNORpA4wQMSThC5mp2ttvgSfx/RL6zpbu2kO
RXp3IAjAGHy3/y9EespTS8foNSGkck71rrgbGguuYGwcEJGCk/1Kf2dL18gCtt3PXo5ZeEP3KSf6
lvHyEwhdFSGzuArScwjsA6A8gNh4aNOWrko+dvlChyT4vKBf3gt+uu5rUhytvzJDBYhfORihzmBW
MhxU5+RSie7SvsPjAsedz/sOcZTRoY2Nmfvb6n39jiD1ZmC6NZApQA7KWaVJc5yl5mX/Vlm/y73T
/Lr/82I2KMwvxmiDlfrSgA2YWjNNlc/egin2SWTU/+P3JQOZNEttdQzfT/3Ie797NGvgYpAL5h+K
34/YRrLvY7BMy5QE6fusHztnx+5+YsGJj61HeC6AovLeB2UCxJFHuzd+8NxyG3QqQqTrw/1wn+FF
2waynnKpXTPnBOnosn0DAj4gWz25O6N3+X3J9+z11E1sp2hBqZN/KkNatQoB15cAOw/CA6TTkH02
5fKZnxvp4ld981YHzY9+mKOACyy//f22ll7beBhcYUBQg0WJQ0adEqD89YoX7I2N33LbimZgdBMU
9MtWVRC6PpEP0+56YG8LgNASfz+LNYOuI6PT9P0b4fs2CFsVY6Hq+2JDz75PGdeo1eP7VrqZvJD+
vr1Rqs9LF2JyfAxTHFn/pqFG63zHlK3wbgEAFNqIxhyk0q9mabkja9rE1/u3EsTe3dHA5Pj7BeBx
RePNx42Q+13ritt0mVnxlpVf+21199xUeAi4bSiVosdAjNW93P/F9We3bJrsbfA3DNMQFNZ65T5c
fF7af5pqkF/j85vC+d4eq+Hb3btz8X3peStKZiXaiO+bIGr50fhkd/v7a7/fCeAIuGJoFZLDl9sz
z4a5LFqevRVka897I9lOpiI/eJ3NAabMADZRoF8R50kvwhCUfrroWQZI2ZtP66jvSNRn4CH2PYB0
qnBUNb6u3AngOgGDhpXCxBY5brV5XXSLT7I3fdTDihw7/nZ7064FBCCDQWUXoQSKhzKqc2QJukc1
Bw2o+UsS2v3dQczl54X4M5Mx0zxDIgafX7Jp50xzWBs9Rqm4iqNXrUK6GbjxrEbgX721YZ1tMBzo
9iYJzb90zC5XId2MBXyDCDTw+cKeQ8f+S9vOw1dgce82H8hyogKOWAbeMmqVl5sFbB4oJmgxvXV1
E3oFDTvFU7SyTaIGhxZLZOyucUB1gSmAgzkNb25kDy+FebcnLibMoESJybPw+OWYmGmYBs9LfXwz
6FNdBhFJq/vPWTj7QFToYmCh7Lei2tDNMwvmN0of0j0J7s7aCWf/389LDiXJppSkHJ833S9D+eZu
b6vRtYGCHwYCDPRQYOgdPOLL8+2audUct9bfQC6vPdS6UYZIRflACfWdkodTPmsUWTGTGBGf68AY
Xk39sQvERWVrLW+tcYwL43B7KfKN+Pg63DsM8EZWDd7N5VJcYx6XrGmXN7+c/ROI5ZtXQyvY3m11
DFku8qSNbgu8Xg6W4oMHRdS/AauR9m7wvQV9FHR8JV9rf5u2ikj1ej2Xn5feDgJke5Z1+Lw1Y9RT
/9W00RC8I6rijGoV0rblOumM1IEYbkeNHy6BQsNU3xd/PzO3CDjSgFF8vwpQpp4fWaGIKmQVhmcJ
aC3uHlDC6G6Tq6JGguiXTyN/Ndo3I9j4Oi75y90nfS5CzlSkFtHyDunHV8MMuzYiCi9nZYvEVAe0
wwTiGsq9EllgDW1ulfx10Pd+9RSoSqJr3wfOAEUFUcgH6vLyCAatM+qeEv6KDCSY3LLw/u0BguKj
B8/CbTAkF8QE1ZFvgcT/VTT9UfTqlr9u779ww84fOxwxyi4I1vHw2wBISTraU86oA3jDq9MctQRd
mmHiH/HW5drbbUErO4UuP8ETB29WzBO63CkAdwvc6KR/pW6YpBtD4XqoPi/+fnYXcs/H1LMGnx+L
L9r43b6XtOBjn85+vrgq59+fKa/GEd/X9W9G95q93t6dFYsE+AFypshQi+5iyVvWXIf5c14NryBW
+d42bOeNWqgN3g4zAhR+x8qlvhAlPXulVVpI9pfDK213Bv9dFNt6SBUyVMuR1LZ2eO26E5ZjkE2S
bbRiG7ShRhWXW/bPP87k302TbQemaNAOjezD69SNIa21EKw64eKwKKP/GO2xp6plrV0WOHrioNB1
cNV5N7sNhimmXfbapF7y3fAnDGwkTW4fSZHMj1PWzg+FMRYqeoQrrDMWKugsAJr7D0OctJ1akwEf
0XjZa9fl9glTx90Er0nlgdhixNwVL/hn7MmwSwq3fWqw9SSstH5m4eS7407rBsy5S7KlwqARVu46
x0sV78T1cUNnAU72REsiWkrE388vB7co7VvsS9Ae2LTt+SfXyTZdrZqic33gkIOsLFpKhBWRw5eu
X3wnZ1n26vZP2USOldZsRlBbUvAklK/A5irUeFUeGmDRKoq6KHqJL9fFODo4J4tmr21JQmDZH7z8
iznFmrtNmqM5EoW4axuGQzYR/8EeI4ckLy+b89KZFoJjznZJqKtGDF9ffFgXDANF9gvlH2RGLleT
GjovJ15krxg8sqn8R1a9LKqgYE0TAjyzOsrhiA7koIaxxu4IqmWvjddHDXj5Ev4G4xbluba5y2Ji
pxwP7Sxi6hBuhSX7pGhPbFPeB/bJsfi86a3WejZtOu91n1RPZBpalTJIp/MfgeBnRAlewKPl01kC
qi0tMuAns9gAQ7axc217e0lrEtCfA1QmxACvLr8xuGFpurT2qSHWizH3r4umauuUMfgfq8A4RGAI
0Got8KWXSsAXt0/a3rFOpHGWsNDt6VddVs5+zCqMb+W98+jkIzhYSGsif5mTjZOMySb1HZWL/+FZ
nHke+CXQcSAGHWQiBHJaMmpJ7s9WEXQspogharPCpL0qbJNsS6YvXfK4pMjpfOXud8x6CXVAmvwM
AEaUMN6XnoSGV0YF89Dp8c9UTMcSZrBpP9lc4VVIBl/sFhIliKhECzSujvQbSW57RZM6xmmuO7SW
hSBl36BVgQVoyLv/8CEKITX2A26AjHBknW2xxbKNk+UeC/fFULXjycQ34pMuhiqD7sOFR+zJArKy
r0lTdcap0/PyQc/sducMnL8kbm9suVuA2HRgJe1C8HjrB8ZH9yGbfWPH6tQMbW12npwl6HddZljP
Uzl329ohwGO6Ht01bQ8I3e3LIFkrWT1knlLm17x3h57FDds22qb2DvfCRK5ESFEmKayycSfO4qH4
UtPYgvvO9Pf/bRnSffPmziadhWU41YtZfy+tPuSqPIn0TP13HRi+jKqDYKoVfz97frV5zvjQZizW
SzI+z6WunbKBWpjXMhZRhrLWZuLaOzixusO9ixMc4zq6YGGarmHeCZuZ1SWWdbKd3dI8zAuGGu9u
i1iziSiXgWUDFQ7RmXK5toXiyhTMtU4Z39dkM6veXJk9RlwLH4NnkKsW4K2rPra2GOeuMTx+IkmC
2RtW0r6DxJ4UAPY3+auVE/Ntadxf85zUO7yfxp40vH/O3LKE1UK7wfH2etcMNFL+6CwGEhGLltNq
eu9pI2u18ZTZ+bBpBr3YVj73u7BDe+Wxm/V5YwYd2fgkGD4jKaSFY8+cME28XuV3Xl9BpJLOfork
MDh5Wpqtnk+npTtqARhYnyz/fqsnGGbQMgoXF8+BZGCzmZEZhfDpNFfPIJIPNf7z9n5KDok43nMB
MighB1rA0CsIADgoCXv74C1RcCd6/EqIZEhMIC3GKYcQLQhBWIkSwe1FrB3E2S55khFxQe3IzLya
Tr7+vaSxS/ZV/XpbhNjoy9dYFFMAshZoBLFnl/eMJP0SGKPen7piHkEM3pTlGJaDXv1u3SD95TIE
U10TLNHk1eaC4auzcfciBd8I3DlXwEeuStgW6NAJ7a3hNI3mEAVpikDHe06W5E4SS5zWhaAP8MyZ
uZwXQGPyxBxOGiZfNZu52E0qQu9rvwEeoMDAIHmJjKxstRy7nOzRz/vTiIGlOfjlorHZ9fbLoEK2
rpiLS0mS7W/Gpa8Xi/anwPzLWLYOeWTTu1ntHLL3c7Zp3T3tH4ryztrnxx6eL1C6t9rsDmCegtjM
cpZjSVznYS6HQWEMr42/C5yXKPAhEQn+XXEvzk5KNwi1udEOJ9A4YYT6l1LF5XZtHS4FSBauTDsw
GxVsOAHW3kbo6uIR8jzlu1bm4y5PLBU87vqWwb1HNA8UjujMlgFmvq8ZeZ73WNB78g52W3/e55Fd
RVa170YF4GFl8wSjiovsOTCLgP1cbh6dOgQsXm6eagTLLconm9sWY2XvUHIQ5Uo8Vug4kSxGM+Zl
7dmNeRrZU5ahmyUy2E4Fmbu2fOggQywpZuYKBI2sZzVQGxXeydOMoXvZY2luvEzh4ytEyC8ES/Wa
OW5inECqoqcRNUNDlSVWiZDeh5mVfQWIDnz76TH/zrNjlysOY0UCSn0miiY2/gWc6OVh+0Wl1VZb
LadcB7dNVeTHyuyKEEPg3m+f+qogICQFyhON6DIxXG4WWpDl83Lyu+a4mOYjT9Ejl82uyvlYMaFg
SAjQAAQaA9waaUWDw9Iq6RhWRKetv7wzPYnQgPTJRlfIpKqkXHvQCLrQHQDUJDgkr9q/SELYWFtB
HbtZFqbWP07yMvVf3eFIMTzZa/27n7oLcXLikg8UROktxA3Ld7c41jVa8qb/UYakc8tcTYVjanVc
aZ+K6mCPn8mdcFk8ApfLMC+VbpocUhGS1LHmHEd/Dtn087ayXZuwSwGSDmSu0famQZp45pkYHpfo
leKFuTZisGAi+WDDxgC1LIcXJndBA4bgD1OM9XB2yCFNrTFMG2+X2MX9r+alNOmxtvtkYrxraUzd
EbM9smfiBKoc9YoqAwyGJJWIyMBQKllMPnBKU+qReC43tR9z9uJk0aCHLXuZ07uNgUAXIJeEzheA
cmW091AxNrTEozEwj6HnPnRNGnoq07aiBGBUABwGrgC4FeQ6us3JwOyO07i3jp+d5HBbxa7tGZZw
9nVJh3WDIaFs4Oso4L/M/vxs1NpzoieqeXtrx4LeFt1DGhkISvmVqSjojafRoLFB9lP2mBbHrAIX
qfbYzZtONZddJUy6+6Tl1uAxHZGC/W10TvqihWaBxtlUj2zn7wQjtP9kE/9dnLSJTR2MteZicTl3
N0mShhnSczS9D68hzA2OCl41CpagKpO1rWRelromtK1wOzAlZW334GmDodDpNXUDYxXg0uimRFgq
FObM56TNYBLbSWiMgebDFAXe19t7pfq+5HIuVtKXFaVZXJr6i1l+6wvzr9sS1lT6fAWSTdNra0KT
F1aQlkc9OzT6ntYK3/L6cfYs9NGhCR/nAYCAZJg9Ttup5Djwrn/rq8ckR2HaNsF/2oQ2U/EZre/Y
v8LE389OxHc0RPAU2qy742au/Wj+dXvD1q7L+WqkI3fQT40h5iaNE+3z5GxSTF8MggrjebMNIpCQ
agpc4dqCAIMDvwAcKRsB4uWCzGQ2KsSfJE4e5m+FytKovi4pGJp8anTqchJbmh0+N63KmV07+/Nf
L6lXv5TzaAT49XSArzRskdXM9R88Pd2f9UCB52ybxLGdnftiV6XfCEGnUfvl77Tix+1jV22U9FJm
WuXRzMb3KytseXQn/uvDXCGFB1IEdBRdO7BeXTmz5RckXpi3sci8qcDsvlgqHO/acSCIRZ7BtVFJ
kYtG45xiIjcnJM78fRA8GPqrZYx7EMRGU/b79oat3BPUDYBKFpTA122uNUi1SWLNaVw1TkiScTf3
5oM+sXejqQ6epR/LvFMRWKwYM3BQA16DhKioWEl3xUgqvW2DII21dKP99NneSQ+3V7WiBgCLYkEo
KwsnQ3os89LvNYosQGw46XtpHQ19UUSYKxJQEgWDN9wkZDllJkTL0kaN2nUaJ8AxPgSTwhhfbxH8
IvR5gYEDNIiYnXF5T8SoQg188UPcGG6opVMbYWrcW2qWCrN17StDjosGZwAfQEImR2R2Wbqj6XU8
rjGr7rmcKr5B8rhFe0Pt7TuTjwp5chcbbpAQiOw8sAWgvfIlt8JZdK53U8pj6vlhYmGgoLH1+1/U
e+qbU5ditCmGp/fG7l59QACoQ9VQLUPFT+50KQY8oLYz8rjylkNXVydCyu1tEStZOyEDTV+IPFwL
Xs3lkfnm7NGZTjwuKh6mWkhZHRnNoUYnWFH1EabchhRDYSeMqLdLFcr8I/t4mesFXT0YQ8XUEAzC
kIv04JnvWxu51tjv3U8TJZu88zeGW+0ozx5cMtRhAHam1rK2c6VPYdohbemW2tbOMdiraf5uKPCS
rr5pW66wMGuqDBJwpKJFqRKx+OW+aGwu68Vp+zjVLS0qncx5JMT3Q5Z0qkEga9osSs/IkCHuhzt5
KSrzrYKhUZPFmbWpQeM6LBiJueEqvvbru4+9Fl0caCAA6E3WJuIPBdUyk8WlOx3rwhDAWYVfvLZp
aP0S5fQASGM5m0A83ukuKXuE4VsD3dWcYaRHrVDZtXWcC5GspE+8Djmsoo+D4gmj8AZFBCEUXlZJ
ADngTgr2miuotwY+OBSnzSFOHD8cyN8TJjsu9Edte/tWfzGKuANl8O1LuLqiM5GSe1EuHgCDujHE
VmN8QSzwVlqqqfQqEdI17/MyqWmBVenLJ8N5qFR9vorvy8TWTTLYiZvh+2n1d2n9alSDY1e/j6wr
biPIoa8IG3tcUmbrOY+5P0ZZkW+qOyc8fph4F+eN9C78YbRpXd7CotCd1p29Ic66lyBKagUw7dpj
QdMfhKDhBW886EUuP2+wzrNJaw3I69FDaeth3w2IwPlTWSTvxMp+5Ia1ua1Wq68WXBW0XMCwX/ed
0dR2CSsDyMz3wfS1IM8AWYd5aofgftrS/lvedgf7TgqEj4300Ff+0R+LDlNpI0fXI4ae6UMMtmXy
Y5pfbq9qTRPOPy/+fuaLk9kxsiFYcD+LTdb/yJmisX/NhsE3AlAbMRFgyJJ56QO0algLLqPZ/UWH
KhzQDtioBkiuHs25FMmhALRzMGYDm5T4c/Gj0Gz7WCap89a2nfZcL5ijAdRqgjlI5BsNGDmZ1lwq
Wg/WNhK9y6iwInDGADTJJNiV2yz94g5xbvOw2DnKud/rO/l/AmTcjI9JB15a2ENcu5vM3Jj+/o90
7WwNcneG5qVUnybcKrunW5Npm+bv+7XtXIB0Tkj2UZK3WEPv/XR+JtaffN4E1Qy8ft254sLuMtpr
izPBbB4MEy+/r8rzrvkWwnsBjQBms2Fc0+Vt8ZycGlow4zKSb+mcbks/37vm0bqzw+vj0oM+Fb0H
ogXyyo10R9dw2gHWU0+e6YOu4jZes55nn5cH9Vnm8l/rqfvlwzAWe2YGJzc3t3qDEQGOeSKDyitb
vR5gowfDB1AAYGu93DlMsANCrYLxDA6UlXDKVK/+dbiMvDhmZwToewBZoRxP6kuddIUbNDHmwEUj
f8m649C2R30Aorr6Ewwb2ndRKkO8hOVIesCaZdR4wto4qG2MzuF73ZyeqkaVkVmza8jC/wsAk4yK
2QToNOspi70yi1r7YDfPQdVvSWFiDmjs9bu8iRfy9e5Lagh0AyBTor9NzmKRou0qw4FQW/RXPxrN
79vfX7lEhmC8ASgFDCaozl2qwsjx5JiD2cRZwSLafmeWG07ajqsa0VVyhEE9e9r6FMPWU8NqYtve
6W5Yuk802Cv591fMsoE0BmhLgDeDdyA9cI3lJGCIHpu4G6K+ORbLNmm3tzds5boiwwDQCYhVMTxX
hvZqQH53LIFqFy76Vo1Xvz7lfDN1f5H6SFWYw5WLeiFM8jeSTC/0xYcw9Mg2hnqI59o9PV+MdPo2
eolTOuD7RvMSlN/m9pCy38wkKGAowqe18wd6Aa2NCASFm3h5/kEHDEMS6Cy2yA+PsqhCvSxzNlb3
6/bxrO2YIKAAXhLo7it9Nptp8seJsTjptTAc8jtn1ovHAIURKJiOfBliQWnH8lK3lzrI5ph/NY1H
eudsq/98Hlk/tNNhdhYaZy+3KYfijZVbz3HxRFww4X65e3dEexhS4oBZgxxaMpW0hyPfZKB2SemX
loICfPkTAXgmHfQSA5Alx/uToHwyFnRvcLvAbILtxJRmeCWItTBfCBEsJg0JnqfLLfJB6DSVzEWC
bAiMHUUPWpuwLxZpnycwwnuUh2zonpJZC1FwfNQr//eMxJY/ITKol0OWB5FZuA+07H43thtjqsD9
Tvz577Olx5WkaETmxOKxjVya3jShChK0ouLImwnSDWwB/iMZObv33GlqZh57mECdA7Pa54pTFGog
5QlQ3f7wnwFrukqnZG1djkOn8dhdFiOanfazj8GtbduHHsmB5WPT5rZerlgHCASBMiYvAOws+0DM
NKsi4HSMk25wN2xYfo4YnhrRLj9ObPzntrC1/fvIraLbHdzZcrdnajbg8HSRyfXCbn4KaoWlW3mD
sA58WHBBoZtMshBW4jSZzfwhXpptle1GbWOrMh5r2wVidMxdtAHlxEW7vAKW1fR+aRQ8Bj/HySPl
y5CN0bQUr1OtSqKuikJ2GNBwzJG8YlPLGAa4u0vJ48zOvrYL3fRZ8eZP/qEfrMMfnAvebWDQMCkV
ScPLVaVISyazvvCYNUW4bfCv299fc+AwmA4wdBQiRBOu9JoGNgxAMoxjnNe2EerD+GnS20+GlR5a
Yi5HdGTsuJE/O5m1B6PwH5gFDEMGfzAI9ZCNFn7FmQOU18WIau8wxbb54jqvWXR7cWtahzoAKnnw
gDHrQbLshZfpXTnOY8y0LqzJD90+JZmiBLJ2cdD5AIYtWHHBPna5BN6xakYMz+O0dzc/NaSzb69h
TdfOvy89fs2C3FWg4/tmlx2XvoyrPv8x5vwtQK34tqjVpQANj0Zg9CQAQXy5lLoZinRZsjF2tB88
P5iqjvjV40AiWlSM0LghP1I0MSbdZwFu6PBkdo8WPQ3sDxRK5Lr/K0J+ZzTSdcGcQ0SFcbs2Aeen
QqXWjgOoU0wvEPjqq/kh9awZ2tS7c+wkO798ns3ncTjoiku/tlEOmiVhYYRHdXXpc3eYJhCFxYP5
YrYvjO47Ffho7axh5Q00uIjb/2EWzm4eGnnbmjpsjjX6rkXD9Pm2Kq2VmRA+wR7/p9VOTn9OFtP5
UrR6vHht+XUEBHVT2F66T2lrhTpmomyR954f+iV3NyOvmk1Zde1LNwWG4v6sLNTG1BWEiuBKAIRL
sgFVY82ClG2JjRk5NsxnLrvt7bWu+F4XEiQjNg1s9N0JEtpux7oo1T4nxlMOF2cIy/xp1BULWumm
A9L2bEWSr0c04OGSzFlinrKon7/opbXznGc/T0KH7BJCwMb+mvbzbqjSqLW2lLAIFHeh7uxTPu2r
Iq51FeJg5VoIghYTzCmgzccog0vT4flVbVO9wYto1k+lVx9692ubVMBlFn/d3u2184SXDngh3l4M
fZAkQa90p7QTJOg6Hjnl1qaqIacrtw9LAecWMr+gL5Lz2QRDvdFkD18l1fyoNT8V2rPeqWY5rixD
UGK6HwPVBbP95YaNFoOzxFDfmLIfRVjzr3fv0sXnJZ3MpsrLQOzEgStKI7ZHW7TCDq79fjhbmAQk
XO4r7Ec38cmhddDHbI6ynTH/j58X+nZmnrwMky3bBp9PyRzqJ+449791zvnvl/a/aFzqNUXSx3Tx
w/nbkqkKZCtahEI3MqNiBjgIXSUBuo0U1TiRES1T0eSHWfWI0R63D3lVBAZLIXQFiysi18tNmier
HuccQV/X0H0Fu7qM2/oPMtaC/woWB/yRYq6fJIRSjzo0neLWiUDuoOoKX9Oj889L7lPa28W8BNoY
G+mmrqI/uWaCm9REswigUHLNo+DeoI9mDgezbzYG/lH4G2tHgES7IKgSpkLO4HikXgAUc6a44lGf
hqyMlvub/1GxQVbNA3OeyOBIp8zJlOTeuCA94RjhFkPa7r8JLgJnD9UCkVzRrcsD5n5qD9ztpxhj
VQYtzIhCS4WpkeJmNL2h3gSSDjALeEIDzq4yQkI3mwqccJJ+WiwMIrG6yKKf/PoxQ1NVfucwXpEs
uhAnbRfyxRhMgpnOuNjRT/0H42Gj4gJZ0Vl0vn0McxMMHXKuoeAd150FIvpit5R78n77Wq/4E/i8
YGsVqAp4gJcb1vMKja9ViwOfDO0RiUPvkBOf/W0ujR2BvAG0rtpcpo/pUrvbJW/J3REN0myIZyDd
Qkwox+p5oFnJJHI1I/1bN8LJuR8meilAOqJy6Hsn0Uwkg15m85FMx9v7d308+LwYUo7sPR4nuUZY
GQa8zxxhjDeismJ/MR2FRovfd6nRlwKkOGngpTMmPhIzdreb+LbLTtOdhNbQYiHChYcu8IFXOcmR
ktbvO5/HefucaifVBOa1FSBNjzhJjFRB7/mlimm2048lr3mM+SdPE0drO9x1irzZdHfeBzkFoco2
GlxgZiTz3nUAqDodG+JSr7deSfc6/pkwR/LuIxfD8HDiYsiw7UnuQjAzWtnE6OP+5KJDy9RVyaUV
nboQIL3mfWbqFZgOIWD0NqOfhMRSKNVHUCdpFfwEJLjhl4DkSXYYeNqTbgggIqvJdnZeGuetYP84
49dyPuj2EKZgbpz7PGpYEQ5zt5mTblvcD7uBxwK0ioFsrUBDSI8BElCVNvsNBhy0Y4iJqZHrKHAx
K6qHiBaEb6A2goWRnRbTG9g0DL13MhsrtIZuW9Xmq1NUm7s1AmktYJ/ht6AvUV6IPg6B3RStdyox
nNso26iY+rsfTsTmSLWjsgbgIHKml5fITnxGkiDzT6XbhHVpRYWugKGuaB1ca2SVIAa9gfJUaIsG
o64ZNBC93KIthN9v6S++LxkyT6sxVZxnwcmeo77YsC/3n8H5z5eUieoeH+cenx+baCqriPqqKvfq
BoGWC/hm4DZh7S+PoE37sSnADXPqyjIqS+D3VL2gKglCnc+8l66b67E1IYGAsuovhNm3t+jaOcIb
iwFz4ENC+QxhwuXnW7NhlZ8QfL7LPs22loctDXjoau4v6g+HLtCOhv0nazoXKu0aMMboO+7y4DS1
WVRoelSpOgPWLvm5BGnX+tzs5sCBhKXYpVlE2ZHe77aiBiPaDDEyBTha+W5MJMsZQwn/hMEZoaMD
OHx3ogHnIjhtkWtxxGN8eTSBVcM7GhLvNGJezVuvmiYi/u+Sub/4vPSiNM64OCbH5ytwj2TTgTjg
Mjrmqn7fFf1Fcxxa/gW7hpjgfbkKmlpWMdplctJr9DA/O9WP2wqs+r6kwPVSAceK7N5psaKg3Vn3
x4di7DTeIhDTwQDKVR27WvASLV1y8qbXLCyzu+O3y89L25OlyGJUHJ8HQ8swhP6yse73Ri8WIG1Q
wZ3CXgZIQG/EsC3ubxnAAuA2INcAZUW/2OX5cmTKsgpzBfHO6eHRzlWTQ1fUFOVUeImi5Q5URdIj
51NNT6qp02D/qi6sUmdT1lXMeitEdUjhLK7KAoZAvKaoRcrBuuHSAkxkI9zd4CcbvjnWZ25+0+j9
jyr6Vf5PipzQMDPNG1kJKYtfblweoBz9B0eO9wiXDrYdkYhkXyf0TVBrGJPTxi2HyO/vHI8hggOs
4N/vS9Z1boijE58nYEAhYfpoLX/wQNhotkEMBRAx1EuKQNFOpOUcXRKnSvvhkx90c9tmrLwO55/3
pejDZjZLxhym25geC+dn6vw0NYU3vWaWUNVAXhJ4aEAipC1iRd8wizfJqSD1zlj0T2ltvN1ehTDQ
kgFH5RKcDUCQY6tc6ZQxBLo1KxIEpzZHV9DipVHpGlunDvaeme7ALlhGtwWuXQ88Q8gpIubHP9Kp
TM7gpNzAmgzNjtiYh6BnBn1L3BLFDVld2b+C5NrQUk7FwCcI0uirOb6Qmm2svgm1MThpicrAr68q
wGCfD6JDWddMV6tn24AyW/3W3fJDsTzO3u/bO7emDfChUWDGSHAQe0gK1ybpAMI4OHFLkSFjEzZg
eLwtYWXL0FgPd0SkSa/bFTBAL9O1onZPlv+etYcWDG2EfM00Gjq1QtTKYiDKAkMJbqYHjvRLi18P
uZ92FXdPwyff/OyohqesnAeqp9gqwNJAvy5nNFnra2nWZR7ITY0NLX+VVf3gj3HAVRNxP9RIukCu
MC+C0fSjF+1yIabXW4XfjO5p4vUcVkv2mJPqYXBdTJCefk7jqB+xr++mM25Gt9rePrC1ZaKpE9zj
YBK5HoGRVsVs0p54Jz5VD8Q+kOeg3qXlnXNNhal2BQwbaFK0SF7lh4GRtruhhpjB2KfbYVDowuoe
nn9fUgZnnJBhSXBanVlt82nvsOOox/r8ULdNmJZNyIdDomIuWbHfF4sSl+EsJlqYW2dJh0VpJzf4
CzCy8a/bh7Nymy4ESE4N8mGTxi0ImDAsS88BW0VyijQ0BLwR//vttrSVC4WBN4DNgTUYlTg5js/c
LiGGiwul0ZOrfW+pKt+5thxwR9goFFhgj5BTHlU1+TX6KTUQpblhk7w76Rg6zrQzCvBi5+3u9nLW
TudcmqQSeZb4PYJK7ZSaxhAWKdrL0/wR9LGKbVuTA48QkFKMDIJzLnmGGG2V6EXiaKemW45Dw54o
Gs0xp1txUdc2D+hStOfhjUWPjmy7A2tc0g7LMWkRJugbPSENMvaYIHTnDHBxV4H2RooLDgPicRkJ
pbljXjBbA32N3SLbFuXBt7tPBoxooKxBQzaw0rbY0bN7MwSFR2u7DE5psXGCsJq3xry/LWJFly9E
SIfvVa3p0KZCRueFuGBWVujWyudBWCM68FEnuuZB0ZdWs4faxyAWDKPF8KBtWRJFflB4MdKrgHId
Cl1wrQBWl09hges5cYKAJrC1KLDfG/eldndWgPav7wl7Zsq2jLU1nQsUfz87FVovE9xtCOy/srSI
8AYo8oQrFwVz4GCa0BmFWWry9U8R6Dd6X4EmARQl2gGTNDTr893HDuQ9FBjlNR84N8k15GM2VqNl
oc3/YfGA+zjc/vzKHQQDHvxceBxA2cqICER95ZL2RhpPXWVFQ++HLZkODf+tWY1omFvebstbOxKR
xRfNRejCl01La0xsAmSIxKP/OEXZncNxxEUXXD5ilq/4b0+yXCgK0wkDVknseX9PfRYGip+/duDn
35eSCnNSlilPGhLnDZ8jd242NOFbvbeZIiJQCZJyC3UF/oi2xEJQGOyLqCwixhUiVkiKsVnIsjmA
1WIwmBx1mBgGSD0Gko96SnfMa57KvD0Mk7UpffOpqLwiRDlsg1akNqxQvCBGgEzsjCb+2yrxkQmV
7cLZ75CDkixNB2vhSRrbnsZOzMqdettY5ksQJOAqLpx8i6JD82hPcML93vlapG7/uIC9Nmy62fyt
tyr+4DVDdf6DJC1q83TJvRobg8drp/8/0q5sR25d136RAc/Dq+0aekh3yp2kk7wYncm2JA/ybH/9
XeqDc1MlG2VUDjaQ/dCAWRIpiiIXF3nqt+wTuJOT5KMuyK4A9R/mjYfZOwp7sQkCRY35yiCNk7u6
SkSTBYasph89aB7sF98BL/Idjb+MaPb3zapvDs5QVoHm8mTfUa/y9TJzgrnrep/X+RiqDSa5Z0mX
hXjQmiEhGXtAYanee+ZWk9ZSY2BwBokeOFQEOgVwqkvHWmPkrKHUU/wct1UNXISmneLU+W2WSnFo
ptrbZzWr/VhLylB16j+9UnxDw1pynJ0JA5aNdPy8YUKSG0NKSRMWDPQpIj1cMZLGPMZzRtKcRryt
+MFhjCOibDX7voLz3E16Pvuti5ou42N35K4Fnn9NS/aaE39DGUX93bMZfdVKpXwoMN3TJ8yjp6HP
+e/rv1M61YufKbkPrXLzGM0GNGqm9Kkzi9+KiWba3rm7LkZyskIMQNGoM6LKjG43uauGkHb0Jl2r
I/3kaDu+RfWx9nng1pE5t3GNo+fxUvtz1lr2WOt11O6V+JNXRbf/etypuJlR8EUXu9jEs1s71VHT
MxteRwwoQIRTw4bfW/v5Hro10Z6Ff4G+ufx+PvSOynvaRGb2QI5d/g+bf/556YUTk8YqAVJoosn6
ZOWvfMNRrPx6sLzARaA9AYdQ5q6d8kxpkbltotoIXbJLnNsKh8J2zr+/CMobpcgQ/jfRQEMz9ofT
deWunICLz0u2U7RZVQ79hM1vmjvWWbvEa4NpdjbCGhEMn3nT91WAHsUBLgwQMcT8lzoGi9/UlqpV
R4V1nDPLn+sos+rAIz+uL+d9IKwsSBA9Oih6G6hVSsZUGLHNE60tIvwaAwlh1wi0wqaBV6KAnyqZ
F1QOGmMYPNdD6hV1aLMRL17bY+RXnar1i5OO34x4yv/MU0aeTZ0Mn0qeZgetT9xnTpxx3xAMn1KT
Mdf9sTacrYzwikZQ5wakVBUjMRckv4MCBovELVjUd8MdIHv6kbNsDjGB4ev1vVoTJGBP6OUyUdSV
qZ1BiJo7XtawqKmK/uNcFOqDQ9XpNGvVvPGYWVE/tC5a5gS6DuIu1W+4I8vySikiOh47epdUj312
mqrbMtHCyCBFEJfh6YcbW9I9Bn9XyZA7RVRlj5q7p82GEa9t2Pn3JU/CewXmXeL7hJ907wMnAIJv
HMcVb3KxBOkiN3g3Ao4LEap2mJ7tOryu8uW1DIws8tnIvgDpiJfSpR68HLSXrW2MUWb6uvmt9faY
P5WkP+Zf1+UslwE575Bc4DZsPC0v5bRzljsWiOSikhyzHd2aSLLyebztBXQHDyS8LSRFNDrPXFQ2
5mjs/qTHOrn914uQRZAHQBlo3Lj89WNv9VRNvD5qWOIbr0VxY/oDhipewYKJGFN6rGU80PcImyw2
REPzS3d+sZsvVB06xtYgr4xiohxu1NNs5lyZMFc1iQN6AM/ZhoDlQYAAMR0PjFpoX5K7iwaHJk7v
8DGyKGaS1JGrvsSbb/kVJYuijwYGj/9wE11qgfUqkq08s6LWva/h/9rv12106ZPA+4a2QnBqoAq6
ICWaO5YyxcrtyHps1C9uxXbUK3eW9npdjJw3FspGRg0RAlocUA8xJN83x2bcpjxzojqNtJ9uflDM
PULw6RfVfxyTLS6ktV1DBx6ya8iqYeSW5ECGIsW84wnSOqD5nagstlIsKwKwGKTy0UiPS1buXp0T
zy3VsWgjBh7CDx53Nl6f699HPRQFHpRD5Wiwt/S0TtO2jRzPDPSd58Qbxiucw2WEgMyNqBuhaIxH
itx6h7FXTuYkbhvZ6RDw7LnNnpvywf2sfKnovLuu/NXFnMmS/GCRK5jfgyRxpJQ+GMEDZZNkfsWK
kS1CqQ0NZmjzk0ED5qiY9tTMbWSpT11jHF3a+6Oj+U19Iy5T2DFgpejDgziBV5TujrFmOZ4wNYbg
vrX2IXEOt28Vnkei2Cog+DJ6JsFsS1TDaIdhon7n7Ozm5jgdP//s+5IqSi2drS4mXVTMDwqwWM5t
8LL37UF4i/y8YCBbMA9UlaEYWk/7iJi/y+lbk/6q6h8Mk3zGP5a2VeaQG9P+Iw3Do+DcbRTV5ESn
1SvDjOJ1F3kjstvmDgzQzWlSC79VX20WeOyuYPfVD86Dagow2o/kL/X8Ae+3bIsVXG4/XPwUyS7K
0vM6XTG6aHIqnytPvfJ9yr4T5YmyfVH4FgYcgmMr+3TdXFauIBxg8FQ4SF27IKy9vB0SA70NOU3h
hr4230fHb7eINtbcBBo20Z4Go0EgLi1rrMBNaRLhh5x2xzPgA+u7fq4D3TzmXrYv3W//sCBURHCM
EaIBgnq5INXlGWs0r4liy3qulTgExcLn3qMb3m/NI+F5gWwERq0tq+fDSFC3qPD8QsukUh0UsuHx
ViJMlF9FZIYIE8kO6f4xZ1UxlSSuI7V+bFI0nKKz1n20q+eWt/vbdwwpLySukbZeAjrBsBR3ia7j
YQ/yv91slrqPMWMcfRrOFmGVULZ0ZwATjPe96GpFwCk5Dyu2Sjsbhy4aDEa/YtBYs9PS1zIejFDn
Sfn1+sJW9hA1GcSIYMB4p/y6NAV7qMCsDzxTpPAPFNTknXLv6sd0BrnUzS8m7B3MAY8lPMuBrbmU
lBInNftZzFZOdgzgqd69sflPeAdgtvEuAroTL48FOggM9Xk6OW0UlzEupjCtt4JpYVGybgC3hB3A
oEXr0+UaPMLIiDznELVJvp8Y9R0yPqk9OfaT94y08Qfb4Bwzf9TbzQ9PWYBQ8AgB6kAVWjxLi+lq
Ms1jO/fRGBu+030FuXyQbM5LWzmv4g2C1CFKKEgHCD94JqUe27g3KuT2si/aj/ntuqEtPw42bJBm
wo2iGIuVXH5c8Aa7qGBmUd/TBwRFD0hkbVyLSz99KULKsHZl48bgycyiVh2CuXSPruJ88GZvA8+o
C/d4aQWQIypBuo73JmzhcikdH00Mmm2yiMVNeZzMsffnODYDZ+6eHK+8M7WvCW/CRk92bm0njzym
01uSkeKHW9XV3qP24GNyh3mobTPxK0vr/bIszLArXCDMmJluWM/yegEzC9QJIiGEbQugQqIDKjzN
SRZlJD8kZh242qGYp7veHe9shL3oPLuua21NEygSoNsEdoRIRbKkrufMG1uDRJSpGprbKMbxPvph
W3khUStMqmHASuiKZ4TEBbVYmRg/a26OuMNpvxvabIsMeCVwwBYgBBfleRwgOXM6NxxFhBnzzgn5
PDHMWFd3nD6UMTBQH1KgXpmm7tr6h2fXG1ux9K+ijUEQleCNj34p6Y5KZ32YuUNpZFnoWqvGV4pB
6n46gMqItsapMJpwY+9XtI3Ul2jEQZJ+Ga7pelXlpNBI5FLDn5qHuaJB6h371ArN8bVz96byIQGr
kaHfMzv3C+2r54mGoBBT57Mp0PONG2bl4KPZDZ3GeF8JhiXJd9HcMdU57mnk0H2THJOtR+KKrV18
X7pXOOZ2ewAT0ajlJ9qAm6DjPuU3kqjgbsG8u7NVSHqsqOXRBOjMKMmsXcXftHYLkr2xDpnjBAOQ
7cSaGhpNblCXd+g9dNoN21hVhYvyEEI+XPqyD04MvNbyeqJR/4u4e0/bePasruDs85L/bQSxI5ux
R3gT9oU/eH61NcFDrlv/Rw+YYos1CJLnRc7BslEBVkwaZdP9gEJoa+3z/hH/OuaxyGlIi8DpTub8
Fe3VG+HsylHGgEVkMnGPIU0kO7XC0kerdjHCV/ceLbrP5jxwECqpz6iIbnjsVVHiChbPAeSyJf9p
6j2KASaHoqowicOO+nF8BBFIdWOr2Pt2ikbR/woSwejZld/pFi/MCoJM7eRWH5q7685ozeAEmYTo
PgSjgVxQGoe653rL3s9+R/db8xxWt+l92oGO7y8KMPXQGnji1DRS0KVnHZQn400hfrE1e3XNrvH2
Q5ITM0MFmvByk+zM5BVYbkg0jaHjoWYLYo9/UfhfEYuaVanlGBxnkygpdtB2qZ/cLOjjHdsMYYVG
peAFNGr/v5j3m/JM4ySe4iG1PRJ5mt+SPev3UwoE60Yotqr4MymSK6grAI6L3iUR4HzD4JdbhavV
VeCZhAcFBu0tkFFUdQcFIwpoFM+BgQzU6Bf5nbU1wnhV8S7AzIKYRuAHLxWPDs4S9UULWgEpl518
cca7eviHIwK0NKrpyKygA0Q+6hrtQGVUFZGD6mG277cGUa7t1Pn3pTUUNRqgZ60potn7bE1tmCFp
l4yTDz6AjVBHRoYIZ+IhcQfOdfTtgTtDEoUBz3HmuEkZEZY2vjOY31jqfkareKBWxSfelUe7VHxq
YNh01fotN/3GILvGiW8uY+PYuzqiPWRfAc+VfgfajahrExS29HhXO3t3iyRnxSxAUIxXLJJCwOzr
0vcxlrvj3MrzSGfVUxXHP6nX3uVjdvsZwmUDrwMOe8TRMr+onjcq2kcbiEl/vllb1euVE3rxdfH3
Mz+A+UT1PMZ1HqU6mKujLeaorc9LZm2MgCrUSJtF3vzq7Wz2+frFsqYC0I4I3CLqHAtq2iFz5mRq
GxJZHUKNT4r1qfpyXcLaAs4lSAuYKzfVGy4kmLscXNuv1z+/XACqZiaqNIjDHIGmudz+3qw9hJRw
LTqtD3rxudO1ME3+XBeyXMOlEHF/nul4sjFhZZxwq2AIQcCMT2a51a67tQwp+I7HWGnMERJYP/jT
8Ox5gQ2g2vVlbAmR79+mKewiwf1r1McUM4LLB7UK/0GEoGhAckJFlVR60mtTMjclhzocZQ8eWH+w
Mt/Tb34JQR1nQqRLcUy8Chk/CBnIa5b+quONxMTqPoEkFZkvQc4hvzVnArSmOmKfFJ0Gdc59F9Of
YAJbfl5sxmUIIdbx/3Lk8UCIGTtdnRFCtF9J55sY4sIPY7t394MTNK9Z5utbHPsrhc1LkZJ+0FI9
ZyCEIlFWNJgNnfqM3/X5o0K8ANWhUtuzocSD+uW6VYhDeG2hksKMcZjbYYTUnocCjjodgYvdZLhd
O6W2JUBviGdAmiWf0rp1krZUsJ1D4o/xk5b+vL6MNQEAkINuGCUGdFsbl25AMeuySzOFIUxOfS3+
GKcbp2dVgIWcK+5E8IvKTfvgTEILBuF5pFT3saeEbrHVEbWM9NHubuPCwoAAOEy59Dg6kz5bqc2i
rgXhJAtc8li19zPJAm+rjXVlMSI/if4xPIuQlZSKI3k+MIxUGZIo0cqdkT44s324WR8XEiRj9pJ5
Yq0CCeVTbewwGPrmzyOTD9oMlOQFS4pwE2deXyGcTFWvplHR3JVBRW8OWE0XWVzk0FzYFLAZl58v
zDnT1JRVER/e2F5pf1z/9StO7OLz0sUYt0aVghS5imgWxDjeBCNa7S2E/fJgix5u9AsgsNcBYJCO
HJKkPWhe+vJFNUFPB5bvIg0tcmz1m0O4SznS9WiOtMqVDnKc+mWocEH+ur5ZS1tFMgIlIrCNwN8v
+Dk9O2eAWdHspf1p2w+ozF///Mo2wVCBvcBhANuEnC/qiDOAP8ryAK1yv9nqtCcfQcV7QJHj23VB
S6UjuYa3jwusjwD6SB4q4dSdsryLo0b5WHT7ZN7bW0H7ylZhoMD7YBG0tS3Y3fTS8MYKZf8XTHms
fpT85uoWeBrOPi9dFWZh8lL38HmFv7o/qnajfWrp/1AgAcgGdU5A0VAZlA4d6Kj1Wm/Yi0c+G8ZL
mn/12IudhfHtzuOdjBCFaFxGABhI67CAYHYGq81fKiX3LVvxHWd3XdcrikDbCUJ3XBjIyVvSAe9N
I7M70y1enkum+OO0VUzf+r50tiuvNxVWxcWLOe/M4VgMG6rY+r50poHwHgQZfvGij0c67rf6T1aO
AqrZuHYMMdIDtcZLTXONq7hJS/ZC3DcOfnOLAFCM8Zg3K+FcipyYa4qxqHOtYi+K55c/7df/7euS
tVKMBChzu2AvnRvO464xb76C0NOJ7hMBwV2ZT9tj6k2MUiJ7mTOfk3CaN3ZnVQdn35dUbGhxS5mV
shfH3NU9HgRBvpVM3hIhqXmcFZS5UE9+0c29l4aZiwFBwXUtrHjv812SUR6kZxijC+DhC3Wd/tdE
TCMy+TQFVlPFO4RY8/G6PLErl9GyoMpHF6xgeUEgKDnx0bQUZUbzzIs1jr6RkTAZD6X1u7EoWsi+
1vMW08DyIKKgKeYHQxjCZvnSoHqckxihwkutvGXNgNbhj9cXtCVA/P0skOq6lBl6xWFm9cnmd3zY
/2/fFzZy9n30iiflNOKox/NxLu42YW5LG7vcIMnTlgnhMwYesZckDysj7L0n1m2clJUtgg8XMQI4
isDKJznbIrYGY0KHAUaEg0QYdHkbNrz6feR4BUkUHkgyd5CTJmWe5Ikd6fVTdbTZhi9fXqvgQf37
eTnWn6uqNguqWFFZV0+uqfz2HHKP5uUQKY2D25ON3VqeSDHyBSgI9O+B2knGszLOulHr4iliYfqj
Svd9EUw3TszB0RPdKKKnA3U+PPekCzzPKPMaq1cjWn0cx52xBU9a0cjF96VTzuvM0ZmC76dGVLUf
MRX++qEQju/Si4CfHe8WNAqj2oJuRelQEPEkY3YfFeXJUJP6bszqp8azfqNj7A8f6/vObNN7L325
LnahGnSm2ECTYf8wNAqtmJdiU61XpjnVu0hF53Bp+lad+qrzJdmaR70qB1g4ZGdUUHvJy6sxFUVx
1aKLMo/7TR/mPKzMyj9dX83i5GMVIJMBsRcY1sABLXmWeOwwnoGUXUSLA0qIqRMa1f66iIUdQASg
5hhdg0BOUCVJGwYWilQbeRNRxZ2DrAun1Js2bGFVBlL5Hqie0KYsTyMmvctsdzABvIwPeXv8cvMK
0GEo6EQBSBLp/MsVuE1VETAuT9F0jypYsjU8b+XHn39eZidS+r5v2IzPD+6jdujIhuva+rwUY5Ei
Nuy6x+dbZZ/sLPN29eLXC8g6CIHwGJCyIIxVwJLb+hT1j1p57JO763u/YqAXn5d+PdPtGCSJ+PxE
d677wSQfsps7VRGEALaLAAHvSeERL9VrKxma6kquRlkT+/n95G2hkVfWAAGYq4XTjIMgAzXbctSr
YUpV9BnGfqIY/gg+2n7YylWsKBpDnHBZAP63QnlreUgg4DyrUW6H1Ri6W00Qa8s4/76QfxaFjL3q
VemI7zfqc559LMr9nG1Ehp64dC6cOnSBqrPQgyBJkXvBSkJcNJYac0STbr5TMClurzc6C+OmT1L4
2uaUNhgr7HZfcbcMv8DMShBMDCqnPqW6FmVKVgSmSTVzVyZOik5vl/pe05A7koLcA5jF4ilt0uwX
Xq3e6FNTHZS9Pnhz2DmDfe/OTr/vU704ILc3BsZUsu9oYmbPWTFUI5C8c/vkjF7ja5hEHFB3sCJq
6E17n1tV6Dk8bI0JcxJsdQC3oFNMzT5u1GlHpkQ54a1s7DumpQfLKllYqUOa+gagKPs0yZIfOmZF
nOLR+q40/ehbAL75RO27eVc1DkC2ehKo2siOs1fPxDd0oj2ir1Dx23puq6BWTOc1LVO2M9Msfagp
aYM6Zc2pKqf5V2Ia/UOZoleX5jMICTMtDVylUfd1XFcBMJD8JXdJEtSsbHzMUOv3JDcbv0VrxU91
cJx9XtpmNBqYKetriRUH0wSSBdubtZ/UdUcSVGziJ/h+NQHsweotX4lj7+NARrLnTvKjBVXyFsB2
aYy49AFaQ1YOBo/HxKUx1jMz26rPzMgwMZUi3pvZLrZ/Xvc9ywN1KUM2+KHjdQ1QR6RlofeUbhE1
rX4e9y4Srxgzu5gz46JboCxHx4jsUblvghI4w3/4/UC9i6Zj0C/Ijk0xy7poE6guQeDg6lG3RQe0
jFGwQWcCxN/PPEKPRp9EGy0zmq3fzDX8miQ+p+j32EoFrQpC7hLtunguLhBVvak1nMXcjKj7MowH
I/48TV9dnfjXN2zNqDDMGBAO4UYXhXS7Z/ow4P2LDrXGT+t7AsAnqT9fF7J4SuD1gx4yaB1sYMvh
xZxi0GJdj0Y0g0RldnK/HJ+4ead1nwn9fV3UmoUBwgdwJ/CUwDlId3NTqkOrdoMWGfzTqHzsD9c/
/15MufTWGBiI7yLvC4+9KEgxfcw0Le61qGOj701/KB8OqCEFKb333F96c0845l8lgdI4GF34MLaf
0argc7vezUWkFU9D+1Twn8Z84FssUmua/PvLbBkHPzedayQeVp6Rj3z2JyDwbhxpCk55cMtDh4KL
E8ALudsJA1dJToZaR1f0UZ0e5o2cgsz18v59hAs4YDYYnZD2vjxcqtqpOq402LyhBk7p+oXOgpF/
0siRYSy1PrGQKx8cd5/qSdgPe1a5ey37HYNNICm/l8VRr4/KVji2tChd4GQ8sIMKVlU5leLYs2s3
eIydVAxMEnNWNwL55UG//L7kcitMpyUNwfcn/mcwnJ2pt7uJ3bntFq/R1kKEAZ25LsZjwwT3pHky
cDX1ekCzLW761aVgnwAHA3xjMcIjFfX9BL3EJ9MsPxI+vbRVdTfw9ns9buEe1kSJdjN4R5Dhw31d
LqbD4yvOutIGG83wZLfJoalRwG08Fuh6suG+licLlJlnsqS0QV0mrcfAdHrqlFdwi/tD8sC3yulr
ykHG9n3wgcCHScqh3jCYcRZbJ+70vte2/s0QahxdD5E4eqdAy4aa2OWGFSnJGVoVrVNqjr4KL1/F
ww6H57p/XF0GkIcm2FLERFqhtjMbU5RxmikYB09enQaqr9g3I9rFMsQ1Yms4jEh+XQqwMVI3ttoZ
y+jYrunVkJLmU6eMG4dy2RQhyZHsy9F7F/BA1TplbhzkAs6cazuDv3ToQGS7vu+CCQT8Tf7VcL/c
vIWifxWmLfjHFk8nTyMpul5s9cQTvJx8zLa+/v0Va774vuRv0qQdbT7i+0oXGF5o0iB7vS5h5Wxe
SJBs2cmol2E0rHoa6r3mfsMk7uQn2QLUr1gaiBWQ/tCRlBJDGC8NoY/tUnW7QT05Dhivn2/uKkO+
FoTDMDacSjBbSCkcJbF52hm9evIMHvB+B4pRn2zVsxZVAUmIlGWJh0pp1RhryMBnrsQ/2FQGjv1R
43uSHRu+oZY1xZ8tST46de30mlqOUEvGn53CfnMHfu/W6e669pdi3onGROs4pC0uAfTYJFyl8Qx4
8y4b7hLD5/kGiHVVxH+mnqkYAiCP3kytIjU1Ps9APB3wSsTg3mxrIubShlE5QRMb5kc4gsdY/IQz
R5ag/74C4d4MiKMdaPWeKk+WfipunaiDkOdSjvgdZ3JqmPFMqT1HGiiQfs3NRni/PCXgwkIWz8Gd
jEqQjGjPSmJkmVKDgIIHMwM5///4felq5KPbIkPSOBHNdyDE80dmbnniFU0gHBRsjGhDW458HNtU
T6lN4mjU5uStoXF8yl3njaHX/TXvUxpQo9TBsQGwqJ93yrwXnbS+R/SHOC3uel0Neq78ri3lRZ/c
T9dtXQSkl6+BCy8hz12bahtg+wkHeO4fjPiQNZGafdC9FOjCrVTXqigg4dCMDAQWJstfGsqsK1pi
tFQ92fTPlL/Oeh4OY3/Ikqio2EZOarnlWBam/InmAfTyyrc42uEaEPEV6gl9+WGhvsUiBEd0pb1d
3751OYisLeDXcMwkJ+vkYIpS7VY9seSgOVlQkl1qvhjk13UxS3chlvNXjORmJ3PSO71t1FOXpAEG
VTR+YSn+oCUby1mTI6B4gvcWj0+5foFbitgJz7ST4x4TPazmW2lW4S2A2j+TIHklC520GnJ52ql1
gMEtjk0M4OXGKpYu41KG5JGKwpuLfIYMavrOFOZbBCCruwS3hwIJsp2LF3qCWR6jFjPtNJtvJntE
xO71G/a7ugQQGQqfhzyTXH/Jk6H0+rTQThXr/f7oIrN33aK2BEgWpWNcpZW3jXYarNdu3zYblEjL
Lmqh578LeP/72a1gMrvmeseh56Z44Kgftx3uOcMZvjq8P9piSN1cHOKxfc07JyRKGiL036kgFals
uqOCKJwWXpCSMUwNpGibLGS02oBUr24C0gGCLAN7LNefp2HOaqvytFOf7twkzLc6pTe+L8crSTHz
Kaa2dsq0A8nu+JZHXf0+MDIgWEfqfVHjQlUCTPGxjt9vf3bbT5+vm8iabwMxtXjRiUhIzpXYs8em
ukh0EUDegW87mOxDN6S7YejD65LWoki0NL+z9aCHW0556V1jGQlmhJ/Midw5Xr7TCutuMt1g0JTO
n0Y05LrmxgFYXd2ZTOk2snK3ySYKmSiQ+Yp3NxcPusF9p/59fW2rzuJMjhRfkNjOJ8Zn9TQVX8CJ
YFnfk+QfshYgovq7f9LLuNeaFoYGGcg+feiG6UOnoShWoeYSb+Gnl21g4mCfyRI2eXawc9o58dRP
6kkds7AA5y99dPgus73QnardXGKCBcgGi/prOX6pVLwBXq7v55reMF8X8QPSMMheSjduqxazAZYW
7KeFYOkZxOyq6/dbs/DWLBIk4whWUMTH/yQpZtlYqEphlUP6gZLnuv2g9J+a9BMIQnbq1sjFdxpA
OQg7lyY5Y8Ixu3ccIA1dhPeYjLjLQDgymjxADLPTMOqKW/2xzKrQretAdefv48jCFqzLKsa9dPn8
DbMWgpbzDfe47MuArs9+l+zEpwrjTQ2ha4diVJ/324jvqIMsX+er7JhSTOHSyC7e6vtd1fDfvZfj
xNTVsyzmOJm6OYVVan6xByWssmaXEHcjNN8SJR3OFoBYm1EcnHbaF8PHaghLfjS2WidXL8PzfZTO
51BMMzdcPMVjhX4g2riPbeZXefmo1bE/JehwTSwkM6fIKti+ZRjVNtr3EwejAsn3JKmPNVohSEpD
I2E+IWMd8Dw5Xj9Xa/kiTIwTMy1h7oDPi706O9hDVnkN8YTJs/uyPDq2stfMu65+nGp0XefxY8oR
exbcH1ECvS577R47Fy1eDmeiXdplNsxfPdXNjt4TZXf986uHWczyEVl5oGYkV2+jXqvgOQCXxf54
CNLzvPMzgop++90Y39J0CxuyIg8YX1xJoqkF2ARpJyntvUbxCJIi8Y6We/VPNR4mY29pn5ItkKHw
DJLnwGNKcPZhTBYWJ/mplFEAxtIcO2dPf2qMasVgHL9ws8iNVXRq9XkIqOZ+VKb99S1dudUgF8uD
h0AdVybJQQdNWsd5qp765GCT0EoDg25obcUoLkRIZxOJ097qTCxNGYpA469A1t1udhcSpGOZqX3t
0Bx6csBSA5YR8PT0/6MI6bZkhTIM+gQRMX1pmvvsZpSspqN1QDyq0BUo+mUvT46eJAnLCcObmuhh
P++AiQlv1zSYvQAAFc3Ki3p021spZhIY86ng5nc6sBDowN/FJkJvzaBcDc91VClQn5ST+6ROSZtT
Zz4p3r1nHziGsM1o+ru+lhV3D1avv0IkbSgFvDCKovPJdTAZr2wxn9kftUeabZju1mLE38/8GSuG
gnjUxGLMXdoEXo4exg0RK8kUoLFV1LyBkBZ170sRIwowZWt68ynR7qbxHiFX/2Wwbs5SglwYcE3U
KQRgY5GlrFs7dXp1Pk3aoa4PdXEAtOe6StbiSdAjg2jbAZQRrKDSXhHVaHAdTdOJ6PoxVhM/o91z
B7ROT5xdXwJvrumHvOn+tEbz4BAz6Os8aI0tla14G/wM4BSQlwIbsQxNUb1ecU1uTCc7IIwG5lze
HmpcCJBsL9XMHpBjZzqZwCCzXWX+aJjq5/WtnUowb7CXo7UEDZuAXkjbGTdJ1aMSB+51cPD5Ht3w
BmtRAtia8eYEDQQYVuXuYBSSW5DMKRNCmR7Up+TIjTwonQdqKHu0uvqT9mTHzK+tj6rz87qprJxe
uCEwfAE6JO5VyeS7WKdIWqjGqbH3rfvTqVLk5ffGRgl/5WChOof6oiOIx0FEdHmweiAXZ04140TY
Y97WYY1Jz834pyi9AFXTf1iRoM2ygYFFlkeK+3Xw4BpTZ5gnd3ie4ze7e2Ya0GFkCyKztnNAeQL3
A1TJSp6g1s2UsRFySLMzrfum9A1MmbudEhTGdyZHBsU2E+ar9migOg3uk4OJfB09Xd+wtVN6LkC6
7lBsAj7KgACV3qPDlm1B+JcEVGIFILUTqGHMBJW1nw0pCN1K1TyVOlMPjdXVfqV1mQ8uifzRSJAn
iueGH7hdvunNoPl4OlZBAyyB76X9VgVHnFUpuMMx1nCMMTgYc3Gl4C63YqNMlcE6le0jx/CG4lFr
N5546yJw58LewV+uSV6pa9sEqIPKOtlN9cbM5NH1ShDUWrt/0BuwtP8VI3mlgSbp3KoQk5ngO3WH
cPyHfCb26q8EcQTOrtw8c9vMtkvrxMincTfqL9cXsBLSo/FCcIOhsL18HGXanGZFpZknuw2t+MHM
EKTsCX1w1WATTrOqkzNZkgeamhFXBS6pU9HpPtMDtwLOdStltHqSzoRIttV19USadyFt8Fu9HZ2N
Y4RODwvsZghO5cDBJihu91kKhwNdG6XyqDvT3XWNrPq0MxHSApxBVwuFZzipaek+oLe2CWwFVMRN
oVR+ZRbj/nZ5DlL+mG+HaxUs/5cGBrxWY3dqAXmtGbpN7htmF9CiC5vbsf/YMA3UN6Jwj8EFkpNz
pmpUvKoyTwo/VuR4vL6ONcXjasNNgLcPGKKlo0gNm+W5lsCFMl95y7foQ9aM9/zz0jksys6eMqGW
3txZNGjrR9fc6I1YefMiWPy7Aul8uEkeY4AXVpAUB+DlywIVgmOh7NCYXfqjvfFm2FqQZGeY65An
VQ1pRuUiA/40aBqAfYfrShEfkT095o9g0CzKleiEkQIB0FCZbWEQ85TRl16hfo7WYDFh3fhSuR8p
3MB1cWtnR0BP0EWGyAN1y0tbRr9/7YG0ywTyRAcE/4vdK2E2EH/cgoeIDy3X9VeQtHkx+L0ZBq4D
GYhevPuGjM9dCmYymrIvObIZocuNrVhn1b5BAQCmSk38J53T0muGio7UPI3jRzfdZd1GzLb+fQzA
Rj0WjTMyaqekIwJjazZPVnqomO8Nu+u6WbM3UN/BA+jCxuXzieI5d1lV6SdjwEzQPUoSlG0869bU
fy5COqMsHQaGFiD9lILGfw5H/b5M0RexYWRrGwXGBw2cBhhxiiLbpZF1cwJ6ZF3XT7TltZ9pxhx4
Ld8CBa5ZmCBqA28M4ja83y6lqFllGGOTgVFRM3bZbN95zAuNScEbMa33hsOD6+qR9u4/Y0gB7MXz
A9R2iKYv5SE29yYkvzBZ0x1OYvAOm7PnxKKh521VJyVLWIgSG3wW0mBMmE2VlqQfOcgD7eQtNfbO
Ju2ppKV3Icgewu2ogC1bMhepM81qMjRz/AwKCszkO5a3jnlZSJCsTUF7TFxZkNB3H3u01dyINlx8
X3JmLfpmUmbj++r/kXZlS47i2vaLiGAeXgEPOdrOyuwaXogaQQIkEJPg6++izrm3bJlrIqvj9OmX
7GBb0tbWHtf6WSIT+c5K/NXnFRM26m7ZMoHPs+QV1BD2GnD+kkKdH4Bi+t2G6nrpG8lhcB+aYtxh
7ibK6QkwSCuuvnJT/rMQUBmj4xDRMypol+rEElqVpp8kByd5Qr1zMGjsdwZGPw4JPJnbt2RR1gxQ
DYffB7SMeSmLWFJnvbA1LCp7QmQUNtWpapFkRR7MXOM1XNxBzH7Mc6pAjFAfT4zwY8atAKc5pwB/
oSVyKwnmqrQfQ1rvbq9rUdScC8WALyrjKvgS6euOEVtPDmVDIit9NJtxY6aPBbFWjOeaoPnvZ3cf
AHUktSYIMot7YrKwaO+400bSW3nNlmzM3CT4m171Oo9f2S3gTvohOUxadgdk8ad0dPbNmK68OGra
6LfynctRFGLo0EmTgMDogEG81ywnXwcCjPTODDZWOT1pxEQOqdnyxtq2ur5rrTWY8iWFxLmhQQsg
+ehnUHzq1NEKhiYuEJQDIJVVAxhL8nDQ3op+X7APt5XkN/TGmdfzn8WeCVMWy13Zop/PTQ4pc7tt
YdspuI69HxX1u3sr6cmurlo3smqiR2D6qaqQiVTuAzGbL2gUyjYtB0ah6W4AjMZ/kMz7qBnlg5+4
W72emsfENdEeOBbmo2O0xcznSFE11Jyw1705GacHEbp/29CZ2iAuQbAc5hVLX9w8T+6qRgQP5QgU
5aBkSBAiDIlY3iR7oScA2yzt5DlD8jpKRiN4CNLyK5wp8TAhURBP7UR3g0RbBvyr4Q7Q0vx5dPtm
k7AWUWrpJk8iL37Jjmw70nUAGBpKlKup2z9rbYN5x3z0wsYMUPJkTXtndqgfO9nWHmVYFg90Cnog
2Y9WxJPM2aYuTTfcTst93pNPo9ZmMTpE8YPd6Ru4pNEoSUbtkDCiA8DFDsK+GbKdPZWVEQHY75dD
EHjePtarlxLsJuA3AUo0XBrw3Ct9+5WZOWlQlvkRHVkYQmD2SuJx6fsu0AlAQYMGi6vArORTxqY8
yI/2ru4OU74CVnZlUfDz4bTMMAgYlgMM16VFqZqsDiTIIo7C+WrzaNgG5tZNXm/v0fU9n6Ugez73
m3sGeEYupRT5kJg10oDH0a5D8UHS2KUPRQoK61jTALzZYqxLQ/p+WLGXi5uHpAhkzvPgKoIWogHD
yYcJcnE9Xgdxd3tdS59HcQItkTOv+lWRIgFmICCVhuJI0yPmYwn59u7vwzpinB0HP0cuim6NKQZC
fPQ5H5Puxf5c1ysR88LPv/i8Yv3yfGQDDfD5rAqpTeJMriHFXL0jM8zKnwWo9pWXrDWGQsuObmLf
N0L/IAdksR2MFd7eqEU5M/4Jyp6za6G8i6ZVVA2zMciuNyJu/J9t/0iqlcNekzG/JWdvb0l7j00F
J8dWitAG1YFLqijvV17exTPBGC4WgnEmXaXWrDCjjFQCJccao46D9qrz/e2turrw0NUZAhHJJCAe
XuXgaiSrKNV8+N19iFLkNurNlSbPhY2aEZqA0YXIYU5ZXW4UuI3xvrUww752HPovVfWz7Fbe0oVd
uhAx//3sLDQ/N0VjTNqhKCI+gXFiZZPWvj8v8ez79ghyLOLg+9oH+cDfb9HnRjXUFGd61iuT21Jb
G60g0Q5oa+3CqfCeNF+sbNBvssQLZ2NGgUIRGMxOQNUB8N7lCqYESAttBbtky3IIay9jW4wcgvqm
s+l2SofsK57CIvRbIA7wkqLPSTfFLtcpjRyjIt/1qjXQJFIGGwdjHGOo1YEe39bEK+dL+YlKCGX1
zGQCDLjHPqi/17QBC143njzNeJpqERHWrUQ6i4d6tiXKU+fqMpmMnKRHj2Qb288iMnz/ixWhFok0
EFivr545E9AyLuAmtYPrfgQ/TdSWD46RxlMFFsVPt0UtLgZsKPDEUL+DvMvzTQeblJM/pMeEjm9F
aX+otbUmosV7/EeEWrajOoYqO9dIj072GKBL1Y0K8jcbdiZCeYHQzyfowHWoAKA9yuZHl3Wx1x8L
8onY74Q8mTmwkJcDCQ4YC+bamXW5Y17rdoneNumRGxSU7ffm+KtNft0+lUWVPpMxn9qZ3ajqhDkW
71K8EVpcjn1oDN+AMgbMpwdprTHfLZ4PXgq0ec+VSdW5Mb2CwGfAFddGJ07NL0Npbms9WXGhlqSg
BIjOAYw1zNBSl0uyRuKXfo6Y3Te0XSrvnBxQsGvcrGtClLMBTVlmz3bxIMo08nU0QRD5VZfZ+59w
XJU/a1GORyP9VOk1UgKV/zbmRz49l3/hJcy3cYbhApLnFRx7j+ycWUlPO/RVT6NR6/aG7GlYOWun
v2QAQMiLZgQHjwhC9ctzsa1UAsZXwNbspPMPM1Ye8Ss3AbcFYCOgMJ7HNdCGc/n5atBcMLLBlIHk
8Bnoj/uUWPdkzGJ9WBuEWzx8dFTgRQeUxlWPDYypK1EYxHtofHazH4m3z+RKomFRBFqWEKgBwAwx
+OVqMo2PmLYTeA3zHXrfbXDSV5vbV39RRIDNmpPXgEZUTFldG7bMhKUdmopmd2Mq5M7tZbJjTb0G
Izo/jMrbDqrhGSIAThZQBZXbUvhyMFs+GgejGz/kQemEHU8/TYx8gMX+KSYk1tAItjYRuSgVfXhg
dYLniG283EOGusTk5K1xqLpsk+o7ygBtVP9Dk009PUzZGunXgilFKz/Y+2awLWiHcmSOn6RazwMQ
bfFfKfNCQRKQi3Wh5T3Ucs3Izb/9akfRcIPZeICAgEnvcm2JPo5uB/68Q86G5MGzkMYbSV9shVHT
0AaH7cg8Z2OXLglt6qXxu1UHbchzQhT7ihB5Vq2zV0MWmUArBDUOvdFGuvlJiJckW+s2V7v25/cP
XKwOXELUKK7nLFNaZQFpDOPgo8IzmWE33JtcD1MgRHngG9vAiQ7ytQB21nplY1FjR+oCPijmLtU6
QpsgqVYUtXOweV5vpMcxVGNpqL/Vrb4v9cbCnILxlk+l6DFjMzW7vm1ZNE1t89MXvoxdwo1nDOKK
MKi8LswxVLkzRSY+91bTfmCgswmtesyfhrpNgQCmmS9mPbGtkcKz1scSilpLchKj+1mOdbmXngQv
kd71W6TDAH1QjX0R84LwjSv0bKtNOYCL69Ei6ILq00jClBySSXM/dMKjUW1Uxuvto18wsxf7M//9
7OjT1tKzxm6dAzWsuDG2GY/cEu7JGoDngnVCMGnhf8glIbJUblPR2QGXwvAPjr/nxgNHNLBGOLqw
lAsRijtfwSUuCw4RSOhYfeTK+2y80368e7+AeI8KAjJiM6qcYvooeC3zgfT+wc8/2Mae1hEHJhxa
/m6LWbAHF2Lmx/fsWNo6mzq9gJjCKWNkSw3rZ4bupPpQVWNY1p99vpKKUTvM5tt5IVGxARj61njD
W/+QFEE0tX7kUWPjJGTTBjxMygdz3FrIUZvGN1luOvfu9nqX1AONgMA2QbB4DW0ggexWmVrhH2ri
PMjafUhI8zr4q1Nic8JKMQcY1cf0Ktpl8ESq8wGZGO3c0yr/kNc8CuQmqZtQy/COaDx0s69mfs9s
zG/9hYG9EKv4sGU+UZEPwj94/LUXO5pFQfZ+D+NChKKYZMJcWDfV/qFM+XdrzL/1kmxkuRbELF2y
8w1UFLMrG+4ZKTbQkh95sa/nZLm+G6zN+/UBkwMILIFb7AEr5FL/PWJWTTWa3gGNb2FlvvTktXjv
qOVvlbeAPwSk6ABc8epd1mHGvUxm3sHurQ0bg8iazKgqvzarTdxLu2ahFwAwCzMAqQq/5XCrYxQA
ToehKdutpL4XVdPUv1llkG1Gl4hPnk20bWLoY9hKMmwxj57uQWQf7MamzNIQC8i2iaZZ9wNh9R1L
qyrqLI9uKgf4aFQU7N4ldYaEnW1GE7p3Pzsul5FbV3pIWpiOTqI7mda+Q1GNGVgacoeKl7af3J+0
4PWDdAp/ixARs12VjQyFR524ARjrIyh8xtjxidhS7slnA+w3d2MAgEfZdOS5Hc0UmRuDh1Xjak9U
AHv/tiYsbB3MLXoocEgzCYXi1gJ3006LxCJHBy0hafILXRvgEn4QKNy8XxAS9TNnNYAG4KJcqpwp
PBzSBEGW8Y1h1Ix8F33ste+cjZ6V7reXhzYaNOQgbr4Uo3ciLUGNSI6Yv4kTAFrw8p3jJP8VAW9u
xkrA0IBibSajELqbj9mRoLwWunq19yl7szxtrwE54fauLRhuLOePLGU55liTXJSQVfRmEAZ1mkTV
qCWx6STTik1Y8P/hv/25RMoB2ZPQJk3Dda2HN1vs7OZRuFbYNffVdBrK7e11LagdoLAwvYaZH5Q+
1HkFtFMNLjw899BTHpJyX/KvUPUQIIC35cz2Un2Q4BOhwjJj/13lUALPEZQ2tnuYHEAdGl9QyVs5
oSUJaAuFyz2TZF1pQ+l0lI5d6h+ySHQZ+sHXAqUFFUDCEW1naHHA5IXaUFUmHXpDeIa3GzRleUzz
ve7/xWmci5hP68wdsoK8QoM9RAAYIk9DTwdJ02P66f1HgQELYP77FnBU1YSGU9DRnqjuHYTzoiVH
uqK+S+eApvm50wX/XHnAg0nw2PUN1NeCr5E/p9ra3OBCxApwPjROYmAJkEBqyqTHnAtFh01y8P0+
qvr+BwzqHW/80MoQUIiqXTmVNXnKhWz7Uu8aG00aWtE9W8LesbQDPAuK8Ulwz9t2pTK1pGdAP5ux
QeEVQKMvlYDqtAHHR4tGoeAwaD/77lGuEVOviZjP8EzPMsAle6UOEW3wZBkvRfvC/fcNQv12OuZm
jzlvDtusHpJNCYaIapIciKy/UA3VSN8j+9uavFR8AccRuAUAsYW9UsuenuM2E3MD1Nh80EraZZgZ
e5QK3SykjO41we+bAqpB6C4xchjs4M7V2g0QFD4Whb27/WOW9B4DCsBmQP4WjMOKKzcwS+8tkC4d
kswAujItPoJZc+XtXjq3GRRxptjC/TWVFw+kr3VqMxOa6KBDmVf1tu4Axjhpxt8IQn86krho1kEs
qyhIKytgiksoiFcCzcLaGnnx7E5roSymN/Ah9V2YG+H/V5Di9mC22kh/9z8GvUUe6oq6W9Mnxa4Y
ko/I705bHR0lVBPWk7S0ejuNwEBoux5IF4njblnWiI3v1E08GT3mnaocIbHtfLfQNLMDvnZ6zyav
i9sEDTsaGG02AH0G22wp+c5LMRsRdkKDrMoNPjsD944FC8o4azg6buBQ7wpPJ5tqxBCSaAsR1yZp
oqI2GPpl0MXDgr5/KIgkd0EbSHCBYoAx9BLuxujqFFFPRmfLKs7u29QKgLU9jVtZywKjXw6w+mRh
bBvMvOxyDgOZ0mbY6xn1QlSUpzd/9OC59kO+k4I4ewrA4AgMcV44NK3+YnvIeE8oJbpNHnqVPj7r
SWreoSv6rcR/9dz0AdtM3jTtmtL+7LnFNyBqeltTau5DWtBHWy93BYLcjYbhQaC0+/VuGGQRWfXA
QllZethOKQr7I9Ue0qkYo8JP7dDv0vFFr+F8V0UqIlHRJHa9CX9AWnvDMlSUOjPjb4DWE3FncD3u
XF7sRMftSOOWjOYm+2eNWO7O1jp30wH5fO9ILmOAAAWh21evAcDhjXCC4m+QRCnNaGg7N0LxCh1U
TYUMPzDfn7y8InFN5ITRYdSuCmv6WY/ehEff0DcDN+tDYIo2ZDniB/Rids894/rGloD+HS2AvZul
3T80AzGi0u16/MjkS4dG6beE9sZ9ILwBQDu51n9tWWo4MQPGT+wUyVvQAqN7Bm7YlkH3q+yBN4/J
wvJX2mlfzUGwp6lA/NIGjLx0o0bDphuGCO2eXsTtVo8A6pJ/8oNtZtwPyQfJ/OCYaaW7m5w2wW8d
vYeKOV2cpnURpQH6vWLeTc5jzkj5hDn/Keq7KgjHpmpjk5XVW2Z69XHyCygjVIndSdyaUB+kjhwG
QZRi0Cr0NGGiYav3jK1OdCfWRf7ZLtpfnhDls991VoSihPnLrlN/a5dpugP+2PAYUMuPO2FXW2nz
Ki5aNoaF7TWHogZ5i2am1ZbVTX9PWAFUEvTDsY3bdFrs4SV+aBwQAqBghoXKEpBRevFzEEm364eM
nDRKSMSaJn0z3cFogbDXo3abpr1+5/F83JWVqEMrNbJ7g2rB3tRbJ/KmLLsrE8Pf8caQMTeGflNX
wkaPbpNEExuyO2I11a6ffvWdGWXQ2wYlttiyMRzwbgPvA+MB7wyKc0jNKzbRm7xEmFNDj8LeoGXE
XvGbFmz7xecVS6h3Wp/piaAImJJtYNNn6ut3gIVaeZcXDO6FGOUJSbK+ARNuS4/NFPrJl4pss2qb
JCs+5poUxYchI04rSGp6nLR7p7rT7FfebFz9/a/UxVoUN8awM69qgZpyJHkSVoBHIfZjE6x4f0sZ
Q0iZG8PA+wpwLOXceYN+UkAA0ONYGQVuAANKO0EGrXAmID1xpGBxYfJ0G5R2GdGu1GMbrMZxmeZr
3VcLLsbFL1FUJBBcS3mGX+IlmLHYaGuQtWvfV3SjzTI0LHk6PZrjxo1HEd++QAt+NDAs0IijIwxE
klw5rmHINZMOOC7ZnMr8yexekvxokbs2XXNfFhdyJmm+a2f+rc0mo5nqnh5BOobmgIl9vb2Ste/P
6n/2fVFq7pQKXKJAMBEm4E6JchjM20IWcuPYrplkEFWda1bSsdc6MLjgtEswlEgZZdq3qUs289BA
k/ZhV/5o1rgpFk5o7oB0wALm6sASV3xYfehB6MJ5cuAuh5dTdWDRYtkW//EvnrSPoET6cXuNC3YC
DjMq4EDQwNVSE4Yy7SyRiiY51DLYWzUIwLls9lwkcHzMtXzRwqlBGPD00IE+b6lilPho+Rxzs8kh
S2M8PNXawNDi91FBRQ/xzJmotgp1gpqMEoySlHa3MYVxaka2luVYeCUAbTSHhSguociuaLbHQB8Q
NMQ95MVOJztGN9pwd/tM1kQoyo0ZC3D2jRDR8a3PTPDNayF791gPkp2AksfoA7QMya55L89uUAE/
2bAyEE0EYeXeC7oSQy8cxYwGiyQ0EltgGlfXYCLWG3MHd8eP3HgVQ37p8+iOAT0MqAbRkawYSk03
pqr0Jzw8ZRMOHoqm4+vtQ1iUMI8ImzMTjanaytLQMjcbkT5tQDEE5qFuxbisfV/RI2lUbQPDQ47e
R2oDoGpFhxYMCfqDkcaGogJxWc3+VqkAryVBD2/lBPck+CeX3+gkoxbUBF77/S+26kzWvNQzVYI/
7wBxtiFHuR3tD7r+cvvzi0tB8QSPP1J/V+ky6WvgKRg5PfaFd8IICP5tE75FditmayZ/TZaitoQB
M3xAiHa0yjKLZEo/TT1wscrWBStFzpywovbH28tbuO0eSqJwbOZ8wlVTkKaPAIUeKT1mjOz05HEk
/J4kn28LWdK2OV+HkgDMFpTi8ogSDzSmPZyiox08O2VYrI1RzfuiZBEAkToDoWEuxLri8jADYlHk
oegxEV4oEUO2+ncD7BRJ8P5urQtBysX3e+JjOhgX3zJ++P4nptlhIl4dvtJBu6AHF2KUl6pkwmCE
wREj0xeOIZ6q8UIUH0InPTXmii+zoAAXspTro/lVlueGSY9ddQQCeV8dybC7ffyLItAJ+nsaETdI
SaDaWdbaZoXjz8mn1gazG0KBFTVe1AB0ac3oMT6aNBXX2BnBiI1oALc0L0YrzEqavWYWBZldQ/S4
tip9pQ69FBZg3Bkz/C6cF0CfKBZUK2jaOlmfHeFWxAG8JMKnn36j3ZuMA5Av+2U2+kaiFBImXrDp
E/1nbicrP2JhYy9+g2IvWItK0eijKtWD7yMSzN80hJ0Qwf9F7HshaFbYMxs7NRP1E65jvsR3H4sW
3tPU+Gs4kQtWAthWmCBCgQV5VHWegTVF2U6tnR1FFzURWjNua+Ha5xVF99xRpmniolzoxzOZ37e/
+Dw8GVQmoIdXrCtG0AndTEV2LCXosnWHPA5psAbssqDmgXEmRFlDx0RtDEOXHfX6aFlfM9famWYZ
GeaH24tZVCxEAXONaE5qKXJ4NpZOM8sJvLux3SG1gmzNWo/F0oGgqxInjX48pIAVIR7xA9bWOQZ9
rF8o3af6ysjd0iKQIAkgAh6zrXZUD2Dnbgrq48DZBuSRAd8Ua7XaxSWciVAMdQac+6ItICKoNymI
HOP3HwP6QrzfM3XoCVCuHTJx4EIB0eqxcmlYOkY4tpuSr+Rq5qBOeTyDcyGKdeZ60dHBhQeAsNxp
jjq517RHrdrnxdeu/tb2Kx1Yy6fyZ03zzzkzJW1eNylNIY7rr0k2Q3vtHGslybV8LP8nQ/U3GJdl
rqPgfCxcICbvtJVjWdkxtVej1Cbmc5CuHaVjxKMm9yOR+1rvNn7RPTV2+SIGe4t0+YoBmw/ixkGp
1Z+qRq9zI3OI1b6kAJCjyTEwj5QNO9nUAFD9dwdlKrodDGPn6iU2MR21HdemLLQrM8EA4xqky4pG
mPNpnmnE0CUS7ycEufxHkp1cHxlxub99k5YM55mSq0VvLzUNIYwMydt0Q8i+rp7AEF6v1e8X9W7G
pkHtG0xpaoMxTQlxPYlYQSvJLslp3P7FTBsopf5IUF58QwOYcoUmq6MHpPfhM8Y4wtsbtbYExeS4
owA9rQYla/MDAzX1Xzws6P12Ua6dO50c5ayFx5B7Bnv0cQBmH5GnevzIkvd7zzOd8//JmPXtTJ+A
yFu20k/I0Qh4xPqfk/PadFt9wiD0r9ubNW/G1Y08k6SchuU16eDwFH76sGknYBUCBMA0+oiiTNNk
0/a2tOWj+bMu5WgC2rqgacDead7eNUJJVuzL/GtvrUZ5CNDd6wD/0kcgbTzS5JtP/+FAJerz77eX
sSjGQUcAXh20wrqKXam7zq+9SSLLXAbHIeMPnJhhrU0Rze2V2GbxfFwHM76Ibme+v0tN4GBwL9ou
IEcxlBPq/2b72Lcoltt5Vz30IkXJDKNdK9u4eEyYIgf20gy7pKYBcwDUUR3lc8BfTS3CNm0IbbYW
8S4KQSyNZkEMF18RmMkC8/BIcJGjXX+jCUOCbsWdXTTKZwIUZcDYMXepMMmRpN6e++gkDtwPTpZu
bivD8jowxgXg+zl4U5SBFIUA3AnMDR22Ogqc7O7ffX+Wf2YLBJlsPiZ4W/J/wDHureHELP58sFGD
Hg1wtchjX36+ybyWiKZEbSj/aLc7uGd/8fPPvq8osETRMW81hLX5FKX9Cev4d99Xtt+UTeX6WU2P
/hCD92Ut5Fq86kD0njGPFsB8J6f3OBB7kOWdfpjOGEmG/iz3I5v09+0TgMDA04Q3F9fBmEtMilM5
YIbJ5UZqnpwyyj72a7DLyjr++3lkqgE7ZKN5UbG8phDBNBq5efLGNPnHK6W1EVyUJHRGW4sCZ3BW
3BVFr/4jcO5mxBAdZohUR2KYNI6gqTFBcfXoVc/oZr597srt/u/30T+HsXWEYFfPMBCbWFvq5qkw
yrjOjkn206Br0I2LuwYwRWAr6+CjVestwutMjQ0udq1yQn1CUT7Rt3Z+sJqVB39J0NxsDOgTzKxc
BZJN7wajT3D6XW8UUe7kb+ZgNniJQblp5Zj1ur15yqvye/POxc2be2ZTWjTS0rKbxTmfMx9D4duk
2DJ0uQefbgtaOiUMy6EZGATFmM9TrIsBbODcCjTwS3WfvOFLMm0FWYmRl7fujwjFwNQm+BanHiI8
cUeCTTXd2c2dQXa3F6IETP/dsT9SFDNjsManJceOgWd7ktv0AUAog7fDpKH1K0nivxAGpcaMKOpj
V0FzVWlma2m4rGXdjne6WzgfqN54wA0ujTsHoQYc/3pwY9AdUCTnErkWtS/uKQZG0emMduerKKD2
/TzJ/NI8GWn3VIv8m2wS0LYAzD/skzVlXNSRM2HzjzlTxrRGHDJqBSyf2Igf6HpE4fb2fi7ZIuCX
uDN3CzrtHUXdS6eYeDDb1t55IeTZ5StP9PIK/nxfWUGRmyUvdWqegHYPfKofgu3H4PX2GtZkKAa8
HOnUBD1kNAnKUNKZPkLzzZDw/uO/E6S4TX2XdtRwcZ8w7L0DewOGWvuYrCUg1o5Eee7qTFJZ2ZAC
+44XtfH2CfP/xqiijRfJM/zrqjRf9qNV9XCsoVhx+qTpkXh6L2zRf+zCmQxlt9BQVWkakpAg0PuS
yW1r7Lv+118cCFB4ABY6/08tDBQBS3ODY6uA5MeSz9ye2+TWxpoX1etMiGJFq9YsjNZKsA7noIsg
BBCiTdyVZ2fx0M+EKEaUdjUpLQdCTO3ogcRiLbd8/X3M7GM8Az3MwLrXVS7VpNF7KgfHOjUcBBJf
B33N6VgSgM4fzGYgpWwg5XtpqibdBNuXBmoH+TBVbsha+u4dgsnF+DMKzvDTgL90KSAxRim03LFP
DtU3vsyjbFrJiV2b9hnBDT1QPjAfwNOlFDJrKSfRSt0GGvWYPqaD8QZQMVAyFvwlEGvt7dd+Buam
5mIIBgGQ8VETcGky5G7elfapBvhf/llMMCSRnn6xrPj2HVk6GNxkyACpKjD8FQvfiBET66K1T8kT
iM+Sd8ZguOVzTQ4IkwCnA36fOn8oW7PpHQrIZj1/6MuQNB/+4uejtqhjFGQBFVSwPnE04trot4mK
fteap9vfv77d2BfAm4JvBekKZN8u1SrzCunTIHNOtQdymj1xQY367jcWIlALRHwxo4yo8YvDQYJd
o6noZJTSeK1IMHzRZGavRBW/K2hnGZ75JOAdo5MBnEUowzrKBQkYAGPbdjROmgzACCsw02p9ldKD
X4LwGK3cstwJct/IwziBAKr6UXQrF2hB1QzA1iBSQ9RxDQBh9FqVOramn7aJre+Q+VnxNBcu6Pn3
VX6ciU9pp5vgHh6NcZs2zUayLDSFtkmS97UY/d5LaLWN6hKYodE5cakVToU5Pc7wdtkAoX3uarm5
rXULO4X0zu/alYMBF0d5UwybUU6G3Dpp/uf+1NXvvzRoIMN8P+DBkT5Ss1QdYBkMdGxYJ+BzVcM/
9vs9Lsx+/fm+2i3dpAXzXOFbYPD8NfJHEHeGgVw57KUtwoMCtA1EyQDTV45AOIxkjjFYpxx3knzB
eOHKtby++YBhmdFKfqMN4/pfnrHeSgu4bbQ/acW2BD8dCcnayPz1GiACNB0uBrPRWK6mFtIsKfrK
zgYQp7wlGY2adsUBur4REIAdArYLYBzQxnS5Bq9zMhs4Sf3JKvgWj1RU87jRtoW/ch/W5Mx/PwtE
KtBZG7mEnBRuvNBiy0JfubMvNRndvhiLhwJudMwYggIAA2aXglrDLAvJzf5kWywW6PTpOy+03Oz7
vxMzH9zZekyA7I4ONfoTa+2tJfK7ouLffKv4elvM0rYBCQI53Bl6FomSSzEGQ+w/VV2H3N7Jw/gi
52VInTFuMJV9W9LsTF8af4SCcI7gzsNcXaWMAXHauq1ntSfH3TEHYIB7N21DP38d0q8j/XRb2NIh
ARMR0SL6iQFDoWhd47Q52hi09lRP+8w7FfnealaekkURoNGYMySA0FJTxy7m5IquzrtTRu2w0l9m
7i7/nWhTsPLYNA+t/3OTHHDtFCuM2X+e67bdnpBYsmVsG6GzNvm/tA53Tl7OfQSYLFYeZT3D4Afg
DPpTUb22AF5i+sFe47RZ0rK5IoEACCOZV/lR4BUYBfoMBljj/N6r7OeAO9uqF3Hl+He3T/7aa4UH
iT3DriFfcJUrJblXITVTyJM/daFX3g1kg46f2BpeqVjjuFjaunNZSvyYiKAFwn0pT/bw5vv/CJ6G
NXm9vZ7lrZuVDIlfsMkqmiyy3JRJja1L5ReDANQCc/iAzlt5adakzH8/szZAr2QGbSHF1uTOSHtw
6tSxZz7rzfsy/r8VGnwgmJ2eWcQRxlwKGtIuAHpaI08gAwkn5KXAeXB7wxYP5UyCciiOrIKcBkKe
hPVd8vuEgj57jW5swZO1MV6H3mLcG1xLV9kvlrTCL0YGIfJjNv5TmvdT7m7soACfM8VsxKe2/JRy
FmnmvTAfRbfGRKAibf/eR5SvESyhuxykzYrd9lM/A1CxOZwat/rUe9Y9UM0+5FV9AJD0xprcaKyt
B2fOMLognJ5c8fn2Lv8/P8BHMy1ghv2r5HDlgDNzMKExvnhh5i+j72NRbmvtTu8++nTTVfvWeLSt
d2eFsO+Yb/hfqYo9ZGMLoBYXUkenCms4RnU8km+ps2JElq7DuRjlja9p0Tl0dIdT7X9y2eeKbysw
Dnrb23u45HudS1Gf+JE7mT5LCTwaZhUJs5V24SVbGKDuPNOrzgMbymUT5YTmgHGAkghaRbpsYszT
7rTA3xA9/ax56cfbC1p64tGL+vsdmcdQFFtlwU6NWTINp6TOQ7O+M4C50sk7YzBjE3TxBd/clre4
gZjfMdBrAY1QX8egtKhvpak8VZ9o8ma7Ky7Y/PKpHktw9nlFCwqSmH7P8Xm9OrIODARpnIExCyWl
sAUDQdDHurbSUXuteI4zD6YAU3vGfVSjLktkBOnblJ9s/hYMJlAIN2ACiSryz3t3bk6HOGAMBzAT
Cn2K6mldz7reNtgJGBljGgX4/20B16qHj6MWhokFeBZXLfFTZjJJp5GdML5lbNxfAXgtjE2xuy3l
2tbPUpDaQZoL/6h5CwxHZxPpISUXWRhaGA5fI8u6VrELCWpAz/O+cPxZguFvixSu8co+LX7fxmCH
46NMeTWUmDVWg8nqCftEX0pwypxub9DiMeCdBSgNcDAwJnr53E6lMw2ZNeDzHgDtiBHm/WdNi40g
5oiRbstaOgwgDyKKRK0d3D/K7ZdD4VmAyWInbfjgIZpgG9Dz3RZxbWBmqF0MQYODE+U1NWsgesfL
s37gJ53ksdHdN9Mnx6sQRHQbwraazlcs9NL2nclTswjU7WQli4afahMYz0UAOC/ywS4DI9Srcp8y
jF/dXuDSHmLMHcm42QpcQb62Lg0cZuvsRHXy0ZQUbhLQhTHPflvMktbNGbCZWBbjQyp0lU2ZD+B7
D9d/YuHdmK3lExeXgXgCXjgqoVcYslo/ln45aOwE3GFw5Hk/DUaB7ZAMa1g8C44YsokzEruB9h0A
/s4neOa4WtKECcgoxxNXhC1GvYHaNo2h7sqNpe1d964pXyeMrAZgkzfloWCb2zu5pCHn8lVv0wbV
DZsg382rr8I2HsuEtiEwr7apYEebBSutxUs7i8oySLBRlTcAjfI/nH3ZcqQ81OQTESF2uAVqsV1e
qsr7jcLtdrMKJJAQ8PSTfDMxY+MK1/i/6CtHo9J2dJY8mV/naxW0CIBY6vZZFdd+Cydr3Ipzfbin
jsfnQRaLOqlSgZgbg9QkMUREDz+v2YnP40yYINxAAwteh/nvn/asG22FQjRr9y4gmCvnnB06+Xl8
3JqTWuRbOSELK+i11SOHxGkadf1Tc8b1Pfl9tEbPpQQoD4YLH7Q1aDEULb5P+SPbkOLh59U5scNI
i+L5n/mrAO6c//5pdSg1/VSxgu9Dla090q5KsKOdM2yn5oAHAfxVyF3Ad1q6Npp3Askyvi/SN9nn
YEM848icG2D++6dZkL5ze3hPfG95T8L5F5rHn1dpPudffbO5KvX/JrBYpaLrM+1Kzfcjo1Hvbgaa
hO4V4c8/D3PiekNFFCilAP22EABarFOjWd9IcMbtGWnzaGgdEVl1tkd58Yn2wbORyjN34+Tuo0Mc
MDJARhHGfl03wNiaSgZms3f7BoJ5A0o9IvWvjLA9xyd3aodQcZ0pGD1I0CzlxceGC1B7W2Kfq2S8
r/WZl+zU58GSDhFTMEaFKPd8nUhIy4qhcZXvU27yy2Fkw6FRWbn6eX/OjbIwh3U29jTIccwaYlyW
2rnm6hw+5MQQUJZCKQRe7EyQuTCGjkfNrE8tuSevQ3c51L9OiKB28OnziwcEVLKhleX4vPKS7G4i
m18vENrQ5zYqIOG+F71B1Y20jsDn01dHvYCS+8w2nziveMPhiqG7AUi7pTEseGCIbKzUnoARjKBm
XzWJfw6/dWoLLByjGYg2a5gtyt5+ToxeaKb2zIUU0wqkxWe88BPWBPVb5PKRWZhz04tNaJqcZcql
cj96VwO/zIerEeLVTvLzXpxaq1lkYRaOhXn3Fnc7lJ1IC5D47ceJRWn90VkfFtSefx7k1Fp9GiRY
WKwegJbG67FWnfssYlWfefxOzAGy5Ai5oeo73+t5+E92fbCbrFXE7PYG3RRW3E5nApZz35///un7
JicBa1x8n8tLI7zXdgxVnZ9X6IRNR1APVhMg5EBusNwGK4P/PgSl3HfY4dYcE8d67urDUB9S9fTz
UCc2IwxR1Ab6FJRN37KdpGtNNdS83T+b4b4az6zV969DghTtv8DKABfwLQWnutCVoLt09lA67rZU
nnE1T3we7hmeIAu+zow3WWzFZLk8qwcbFjyN2raIvNVvVwf5bDwNHng0EWUtKyiKGP6AWhMAJunH
ZZ/9/f3XQ6hkAsIyE54vyWSqXki05PfufryuuhvKzzggJ1ZnxinN/J/4+DfmWseufC0AMd6HlbW2
6+kRso5nKkzfrRJoERDtzmSmSPIu03dF7Xa5U5tADbZR5sZtmNB266ozntr3G4f4b1YOA8YSMJOl
ZsqYZ5Iwpc19INNV5a0Kn6xr75dQfFg8jIIHFEuFZgugcb4eJuEItEQZwgKIRUeNf2GMYDbcE+dM
xvPUklmIOS1kICAI+l+4+Ml8NKnnj2E6WfvGrLcEDFnRlFaQKdUkYsFZvnH85q8+KDKrDrIR8HNM
hAOLVyMI0qwyaGfsfUi4PmX08ecDfGJjIKsHImtEtRAM+S8D/2kuuc4CYQoe7PNePihQjNWtHYWm
8fDzMCcO8pdhrK87k1euMzJfBHsGxiNzivrhzJ6cGMBDlQQ5QJQqvjdHKE+GeWXiIjrtu3VvlWd+
/7zKi12YaTNxhpFFQyyzOFlQv7W8urHcPaveU7nmz6TZDRb67db58O/XS4X9BgrZIqgef6sqm0HX
5aWA+qtYkfSy0Nvff95FtwKgif9l7BduzuTaGfhWDG8P1qMC9ZNz2dJTG/H5+4tkYJCTYiRm7u/N
Y0vLKEjVGd/jxO2DWzPrruGy454vtqIPu7D2m9Tc16Bm1I2MyqyIBGexUf1+qaDeA58WTLTIky87
rIvSYN3IBdl3l0V/R8czZaYTK/Xl84uV6i1R5EbZkT0ITtFy3J5xN899fnHluJ23BDQNZJ+7CUQq
8u4MFmZe58WVQNcTQAOg6gX4ZllkFYVyJ/S4T3umDsqDGNbrUPzeOOHpRlYZnv+c5F9s9WjwXhhN
C8hxEUSdL2J/vHSGM9twch4z4TkecMCglp5a5pBy8qrC3EtwwpfDfujsyO/vf751JweBqi/eP4BF
UBT5av+4HSijaCnZcwZ2+A/a17F7DnZ4egxw587NaDNk7+sYqgCBCYp9AMxbl2k5S3Pfakv+/vbN
eQq4VCiF4GIsJjIwQQs0fZM9qf811o5mF9QA4urh5+U6cXa/jDLbgE+vEliAnbYRGdlDgqwhdyVd
//z9E+Y8BKZmpjjFOEjyf/1+VhUAh1c1AYj64BSPRncRsgt7nCLpiqg+1390ajYOHB9AHRFWfiuj
67QM/VJVZE97dwXu3adRnTvEJyrl3v/uBYKoGirlyyIV7VHeFawle4uMf1ptrRRzM2Af+LZCETtz
xTYYnJXXeCsL3WktXrMzB+PE6ftPphQ1MqCvvtXihB4LYjjhtG+NB3e8trOLqr/4eddOrSOqCUj3
zwSH2LuvuyZzyo06taa9V/g7u5c3NOzPxFInHhcAHpCxmusVaAZaHG+Tml7aVvMQ4o/F7IiHdaRH
FyXS37vdmAiKibOSOTrfFmG6xC64XGgYfzJrDte+A4mxWaLMzmPOh98bUsBfUcEGBA8V+mWDSJDX
iDKEh5esyWMXEpJVfqR5lvy8P99jXkAAPo2yeHGCJjfc1nLJnhnuNWtUJGuF0d6MXG48csZEfD9v
/7neQH1aQOD5S2Id2YJTMx+yaV8ojkq5GZsOW1nG889TOjmKBUDp7OyDb2GxTTTzUMSq/HFvUiOF
3sZ0N+kasnNNeuYVWirqzdkaaH3+35G+1YBJPnJ062Ek04oYO1L/KWT/3Py+61hEQFIqsv+PNMX3
8442DxsgaJh00/l23sGCSZwK6jV7yDerEprJUViCnPyMK3JqFefehdnUIsZYBvnU8gb0vg24VXkL
LNaIQP8uLN5/3qrv1gFT+TTIwjq4SnQc6jXT3lDkcmr1zrW7Mwf85DzmxxUJHcAmlqch14WavM6F
rnS4YdOtMd6qfvPrWaAWgFYS4Cbg2y5Lb1OJLquu6JrDbdA6EQKRM2b6xCr5CCyQlQLeG4Z0sUph
ZwBvHGbNwQWhQmCW0e/7k1BUNoEkxfs6YyQXN8Zq3YIhCq4PClz09Tp7+P36fPr8MktbUgFr6uPz
mfWQTmsvu/8ffB/NzYDkzK/AEqqcQ4vALKB3epikjizUdJszbvOpDQBA+b/+LaTT/OX6pNBVGFPG
DmXU0eem+XUcDICHg3cFuUck7JZA24nU3A8GIg5W7cToDye1OnMJvvtOGMFHPh4pI8Tay1e4dgZT
mo0pDq6KMxI14VVhRoTt6gIw2DOv5PfFwljA/c2lHbAZL98tu881b4hsgXve8fFKgH7mt9uNrgEC
+lxoawHetXQErQxQv2xyxSEby4R5EFc5h+D+/ijOIwBvBUIjMie/vjotShpggmCTOCRdeBOGiVKx
F5nD/2QeuNEWGAiQOlgiFBjxc9D0hPzggJqdTmGMR+N/sFKfRpiPxSeXfAgqVHkGjFCpOtbgm9Tn
4Kbf3yKsFBpcTKAI4UMuKbJC5rslNHr5QZSXrAEkbdupS6lXv54HygpIESLfjJQamX/Fp3mkI7Cs
E675oZN8bQZR7Z4LLk4cWmAmfNhYQFOw8QsT62dFNoRpIA52/lA3d93FrycA7i0YaVCJI3G+tOAG
bSAKl+fsMNK7oYjr3xuoAGU29K8BYYmU4/dQVUo/rGh1kJlIqGtH0tj+PIMTGw3ddORVAKmbd2IR
fZluPnkj6H4Pyllz49prL8MyqcQZp+PEKDN2xcW9m3Fi4fyYf9po6plVFei+PhhR2X58lOH7OeNx
cgTQHyE9AcoAWMOvI3iKN4LwATthX/LgLcvv0eOPlsMzy3XC4M75jxmDCDkpZDm/DgNZG39wJZ48
wy13hXYTQzuJkOF6IGjCjkT3/PP2nDi/X8ZbLFyVCdq3BcbrM5DYOnJFzjUCzF/4mjoCgg8XHZk1
ZCHRdfp1Rj0ppqEc/PpAxTqg4NwLIvFLqSr40ygYAz0DnU7QcOEQfB0jbcysrqnZHNT4alkf07lG
71NzADIH0l9Ih8yFyq/fNyvfV1Vg1Qf/aEPmpb3KqzOVt5MjwBQi0wmXJljyu1eFnobOEXB10PsT
QFYmdJtoKs7Vck+d4tni/p9h7MVCiRLdVK2LYRq2cuo7oziiAeiXYhX/ezd8FHPBU4a+2CVJGZQy
eMCgLnQQ4Qc7qnOdWKeOLBAmaFWYTRZeqa+b0Va9D4wDwYEK4ZHoalUV59iBTwRoOFDot8fRncP2
ZeaLWMIIusKsDwExIlNtISqfpPyjKIoVg7pVhuqPhkIrH86JmZ46B3OPLGzAKZ6koMrqtptcduDT
hx0+mOLRGv/9fOVPOCmw93DmABsAynHZve5kuUqZhtfrsTA2G/vVT0vINtV/AwFS3PT3fC6BPd9L
QmaJQzjaX7fLkQhwuo6yQ49uVps3kSHMlf1LmfL/ztzcDjani5BCXjqPTZH1kEfDKKLfBf6mHxLr
XH/0qbsD+TY0egOlh3OxcO6GtDIKX+CNUewKyA4o0bOo0zdQ3tr8eoOQJ0KMDhVYPPrOYsW0BXY9
QsbsINnw3NdmAlcwIhCt8GS/GrT/9Pvh0Ho0NwfMUft/d+HT2xkKaY9dWVeHkO0JzlvxwC07GvGP
0PufhzpxdYFBhn4CbIM5G4evZ6EcGBzk3oUz4D95UW/9/jFDqwg4wNDNAy9geQjoONFWYlsO1X2u
YnWOSfRE3hWZQhwu4PYCtGotvaW0mbAzLdziwvuT+jEbik0gGfQZ15Js0nBNu2LV1DfUOufxnzh6
Xwae//5pi1rP7ybfpvwwGPpaejrxB3vXMHoBipYzntSSBn6+SRjLB+kcGrjh2i4cNtJkFSiY4Jnb
4BlLi5vAunb664K/MBWuvODNC+/tnCfUk7E6d8VOeD9IxRKcDdh1Auv0dZ7o6EzN1gv4gTt/ZXsV
2ju0Yaz8cUPFNtXTuameOI7wF2aLgdAcCkGLZ70V4cDTQSPMme5QhIh5MCAxy+O0ZHHlfnjp1hGr
Dn0OFui9uLgL7VUTvvx8Jf7DXCz8I+RRYfDnZDpYvRc/IufCLx1Lt4d+Mm5NilOLClUCIum1ldr3
NrPWqrOfURpD/ymLmE1WvdGtUwQEbJQMadc6MXMw97V28/bzT/v2UCBEnjue591AV/KSFTplQZ9N
lIijHm49G1yW5rptV062IemvM1UYAG9SONP0zCiqhWGwB65V2yp+hE5IvOFpeWarT00FMc5cxkJe
Fybo68HyRmO0skDi+2bUQL8bZKNJ996Jt6z58/OifTtT81IRxGtgafWByl8Y76ospD3UTnv04mlY
sXMCo99uCMI1yPRgW3BN59rf14m4tTWaU+v1R9f+V9bHfNiQdqONA8RDo9o58zKcmAsIIl20Y4Iu
AiH0vKqfzI6lDN3aXtMe63ZrkEvz7tdLBTgVdEcRNgPGsew47VhJe6fK2mNr/0tXdn3Gzzn161E6
AqbKRTIGedyvv37O3QelZ7VHNGu/y3MOx7mvL9aGK4ht+rndHgV7iz37TGbvmxuIfMLn377wcZ1C
pj34/9vjazEejFetHn+/9MgfzfK+YHz5Vtk1Ol31KFSJY1W/yLqLlemsfx7h+0Gd25gRBSCxiiTx
0rY2oJMxzBybm4XXwwC32dtp56/tX43T1oDM68+jzXv5xYjCS8KjDDwYokykSRbXwnDwMAZN0R51
hoQbkzGr167/QM91U37fdYwD6ByAEA7SJkvfGViXsOlT1R7NfNXkK/3bfPE8jU+fn4f/dOEGQqqu
rvB51e1y/lD9moBr/r6HXvlZ+gn3YnlonbDIUorvExkkQ5PeCgGtDZPFJKjj0g7uf96V76cYoB14
EEhPY1BkTb5Opwo76afToI/ANUam/kj9R0+f4fs8sSMzKSZcfwiwgQ1vMSU9pSXcymI4al8nbtMm
1tPPkzg5AJxxLBm+/61/IqVdlXm50jjIUZddZ8bvv4+yMMgo57AFZBmLCWDpxBiQ0j3KdRdy4OV+
jaECmzPe8Pm2ewR8l4tdmBgEhCw/c49h+eoWx5ytbbI+19NwYqtx93DREZOjQ2rpuQHqPsK/yZ1j
d7DtIZEdW2W/5gvERD6PsUhe9NKXOG0YI8+tJNePEHs+Y0ZOGK25JQPVgbma9S3Ecxql0NKKEXiW
MPsGD8u6qj/ICL3XVUnOQRxOrBmiLXRMobNs5qmb//7pthPVN4Cl2NYxmMi2JAkYygyZbn4+vnDW
TpzgGXs2t1OAsO4bY6Ro1UQ19exjN0jnWKek2g65U6RAolkHNBc2t7TQdWxB1WzTWiP4UDUauaJw
YgOLw4GMVlyEntgMLqt2Qso/XeD/ISVwbNytQrkyWeq/TWaWP0xeg6YNP0PZK3ZsSi8cbb97Dlpc
gCWyL0RZ+3kUhkORFK3BV1rVxiZsveGQDWo4GGPovTkIHiF8XvnGWprcRAdI+g9KuGvlFyCrygFn
EMIo8XUTiuSpjyRZOJgXOS3+FEaZrbn0IF7olNXaNjPxUQ6m2g2gA7yqA4nEI/jfXzPoeasoG0cL
Z1TCFlaps55aNDbHInNfWyah6Jb5+XMrpFdG6J0/moF+rHTXJBAhL59Y6DeJys1+jenba87qIe5N
Om3zqiSQFTfLFacGnjlZPoA4JN11o0FWtoLc6egEbdTLycoi6LWzf8Y4ZJHy+nzllNy74aP5QDUp
H1qQ/m5N3lpx4CofCtrV5JlJhoYeewWdFFM8qVKGzxpVrG4VsIJsTK7eStE/mWE9RGYzWldBiEWP
6pBAcFHy4aXgDYQd/cad0IDJ2MPIG8Q7lhHSi9G2u5hZhXPn59ppoqCtWZXUtR3sHWVpVAUyFlPB
gEwozTa98+1mfM9J/8HbtFsL3r3WE3JhUWYbqRk5JEMloeqDR82rx6ELnqxpgtgbWrbIXkLuPAIC
D7TWxpgmBMozPGJ9Cv4+D6LzbawMo/7rBcDhVClN476j9SFHXmbrhO09sOWvrjns07rIrER3wyrv
yIc0NURrG2+4DbtJQ6kiUG5z3RmN2kDI/F+lHZ+uAd5HS3/Xu/de3gsVU47O78SUNshT0z7ogjgY
xvwIfMRz7ckab4nhDUiD6EPZ5q+m8PdjIXkXGUX9rE3+PmTCiESZOTENB3Ty1UrH1Mn9KOdZsO64
116EkIW3oc7C61XFi4wlBL1lV3LKchFxW4BfIrU5FBtov/K8It80xZRGvSt5YqL59x8vB35Rluyh
gtBXRJrSWdVN+qQ6w370aqu5GMfur/Bk10ceT+tLXo1GrKT7qlJ78hPDt7tgy/LJ/Nu7YKYG+nSI
Yd/kygKPb7snsgR3mgBBE9NKgxyxbODT5BA5TxGAombzyEwA37fgP00ztHSXyrmlBCiCqWunSLiy
SQZql/HQQ57cr/J/XiHqxO8KJVdN4FaRK1VTrYOhn3CUXCuyNNkVo03qyBkdIS66kTkR6NzM2Cu0
iOtUgCWsakAQb4Jei6BJJEYaSSZkLPdWBgIQ6Qx/QBkrNl7F0lhTx41DS9jWWmeobcXdGPy1J6Nj
O1221yX47K9rXRcWjkb7YDG2GwtjX0FnxthMPa9Z3DmkB1Nkfk+H6sUMChgenbvOlLi5fuZgYtKX
bZAXO7dvYdZUXfZmZHD7sRssLB3yMc4ttwk6isqw1A81Yam+kK6RbrXL0+MIhgQD7UCKw9Vy66g0
UnsTTDS9EJLV+aowfEU3OKm3ZUs2kuZ5pKzy2Sfoaccz2CYefkDc+byJs9JQKkpTK7+2ggF6cgMt
E933vViNrr7SRODy1TknPKmHIXi38FCuh4ySd9quVbXugc5eEapx/tGFfTsUDnSP2tZLwVlLgps2
t6BtXzZu+xS09niPYuAfsD6TKyb7u7rCZhimQ54BTAp0ZOZdFoelL9KIO+j1zbKujiZdDXEF7M8u
dYNqXblkeFMSqsd2H7AHYgwPU128oHmGXwSWcHdW5dm7QOB44DYbce/2NAIiS0aFQfIE2VGKRu56
XE8ASe2Mkhr1le31/RBVbPoDpqDC2NhIYlt/RecHIM6TjpWUetCJgrGPqszxEhQKnUR5QgCCJN2J
xJXXhJHWThjZQfXeC1vHldHDttbo8LgYeGay63Lm1NgpBjjOiBp1l7SV4TSgIHezcNUw0BpIi+Ad
sjyNtxpqP1POwbjebW01vjRjFSQeQ/MztyZ2lU7trtOZjGQPlfXKrP6EQQYbybNb6U9W0vWtvXJd
EO4TDcPq6t6JOocbL3g3/o1OnpNYNo1KAmtsscI9nLyoVoRzTJ3m5sbH81cmU1UN5WaEMDOOaZY2
kTNJO4ulyqsoq0P0H7rNAxkF55EfIJlmSzokwIxsC9+Ipwo9rmZdgwUSP5HYDKeq0jbEsWxrlWdW
EOcqKK7toYTGqao23KURNbEvsscPw0utjgAikzurTesYzbm4o04vwJ9RgJc5EpWsH0EoWq35SKyV
C1F7HFraHb1hANEh5WKvUfre2mD/3gEjmW6qAaJcgdT/RixljAeXxxAlLu88NPhv5sxhwkJbr9K+
oLiPhnwRvCqxG1S/iApcZgSKqUCr0FVtFPIF9lC/VOU4JjDVzWUTZN0h4KyBkfAdEVNflzfSouYK
NG6qi0GIWMtmm2dVY18bytSvoCq2oqlt7RiYStxCadKXtmXvZue5aw+WIiJlbsX9YNGYG6q88Dos
Uuirv44tD0SbjxZ3BLAgRnAMeGGvA5V5bZwPqH/bKFYgY+PRrWm3XUJ51sQgmsxjh4bWbsygj5d6
dXcB2wwxnCJoVmXe+vd44MSNtkt16ZZg2igt3BllNX4RM8RhG106akOtUl+FIU2jIBsCC56rnKI6
qMU1Oo+dF7svnqQVZI9aFk3kDoGAjpSVR1ZRoE+rgzfFfYH7NMDFuwsmEfKV0Q92lBZ2/beTxE/w
W/HKd5C3jEZK/qYVin1Jz8m9I6HntjW8vpS3vWNm750F/6a328s2tPbSYflOTGPFLhxVlGVkQqmh
jaem3ZHcP5SeLnHAzSry3PYlDeQdL0SzNUKWQys428CJC9wBBJnDusjopu1Uf1F6hpOYxuBdgDtN
xkAli6glvdVDvBS0Za05zUAlvOP2yLrYqtE4rlx2k052uqJO1q4Gw+zxP7okTN/azmexEka7wnkB
/4tnJznnRTSEwbTBG/zPHs0/mus1+BRqgMhRASjDjVMEiaDu39SuSTSVFFh8dPJFfpuj1aNgSNTl
GbQmNSbhcQnFnrkbDtSlsWOWMKE6+0AnZLUeeNmhItI92aXI48ryXqbRzS9L6d5q2wJVVMD/saYO
boqUqL9oVSG7PKDqfgoo3ZhVjf5+QxcPUCNrVoyScZtyT4er0alIcQ0OfxEZLEyviAgnUKWiKznw
dRMmVqtcGdmNAa+sRCfACip5gKAGeOncWjWvqHLmbuQ6jD3zEc9gRISdHR0QyY6xkQv7TWm/fbHK
7hWMrG869WjMpqyDR1dASkTf07EZDqKVcAgzmJ4d6WTPk6r0KhIXhR7aOMBj9XcIpmADUur+Dd5E
myCb40bMyVFIKWQrVllqiJVLq3EVllZxhf729tZimtx10svXwuMutsIry7hIOwYB9nykD6XkQPRR
q6v8nVR+Y0Wp009TkvqGtTYs8o9mkIKsrPqh9Ty2gklGLEFysTVrj4IKpQFeqDdY+pZ3tYTz2not
VqcLs00DUxVrgAJeHaNtrhBPgMNrMrJB72qHCeu+4l5db8HmmfO1B6cXJN60WJeVKJMyz+5RcPvb
lHD/GreIbVeNsIUKgUY4/QvDXsK8u7A4Pn59ie1fsTIonwDICnYTt4rVUAAHPeJOH6U3wbVvhHzN
LVfeG45xK9oeKKfQl4iNRhUTV+EqFBShD68z8x67GciNORZ5QaOm7lPjyhpZnYEevzdCBa8V1QSp
hIAvOdXrVBO0xyjDe+mxQS+0Ct302pVINc86cVuSD41zwXvzBpXMHryEvd3EzFFkWxWurVZZ0CLv
k44ooADA7dwID0K1RVa9W4ULPxfUezdmmGswXOrssk8BsIlMJKgeDdWkF7lNU51wC5wVRg29+wbN
AM1lKBiMDox+9jR4aRAZfoV1ADAHVFq8QReCaTcrtP+8ee5UEuDR4Rs7Q3AHcXgedW0mAJOc8rhM
i3tijnlctPWREfnQIKt/6YQcrl8KjbMxDLqYZozdNoTV8YC64lPt1XcTh76nIsqPPUVwq7MmuzAt
EE7mJg82oHSwcJmhngxwcn0JOkPSHtDbYkWBQ0V9nepMsBtwVhykR16hH9SpHU2lE+wpISAbmoiq
Iiqqd+aqe2JXD5ZoXZxXp3/KiMsfgqozeWRY4/TEHTXc9KLdBSz1EjyiJU59GLz2+fTkBH/qrFaI
QwyyTT3XeC3qgkTgnQHcO/eFBWVnX7MDBSvMk5fi1ztN4//pJ4Vn0LH3IG12V+PIH5tC5XFd4F6w
oPvo+iDFLWueHD3UsQkZsigbRBP5wnA3wqvquLPR8qKGkNzDJ37IAid/AnO5/wYOr+xyck2BZ7Tz
q6gaaHNDG2tQcVMhuK3QiLGqUL/fKXAvkbU5pfTQBHVYJxAnqPl2ctShq71S7/JyZqWsPMR7WYgW
LqXph9mPH6VUV70oQATtsbfRn46NZ4Hfund5z65VFrzbtHYiJgCnXIlM4VHSxFSgqgsAsQn8Gjxv
AZifUL6VDTYcrOvWRSgbH80zjrhwG/KHDO4fJ1RF3NQwkC4jf6wOPYkWTFE05VgMVJ8Y6sBDhjUT
VD5OgKjEY2BS3KCq/yecyYgq10/jsfWnCqmILN3JuleX3DaUHZWa7+iUGujdc4EyKaweUqxl6j0N
HDB6Mx/vhsrzE0T9iAJ1XsCwhPctoU8Gz43IdytnM+UVj8fJrraTDrJ1U1CFn5aLvafrHuE9n5sN
aNG+ogldJvkE77suOQx2NjY3Q2BjDhq9d+VU9feGnqq3EqJaz+j9q/st0kTtbQG0cWTh6elj7TvH
CcxRDwJMBVtft3kRWxkpd6AWcx94mea44V4rgViDYFEEX9J+4YC7XUzWoFVCG8MX67phHqSYxdrl
NXlCrKwTBgzUTQ+2zFXHmg7Ie9t8qxqpRih3omEZcRUQfiksBV7BMAolEXEXhNOGD8Ezlp5G8Epm
HVQ4seNE7pvK0dsyR2LA77cIEtdhLsNL0voawgc0VzdSlq2zCxs1rZSbW5d5F7QxSs1t4mj5iKyp
vfUM6yXMxBANTfiQ9ZiYXbqRl7k7WpCjphLOeZm++x1/gWPmr6bMDi90i9gwRKV+8Et95Gkm5apt
SRW3RLdVbBBSJ8KmedIGiHXkSP/4oLCKXaMCZ59TbVllbS3hbRtjZG0M91lEvjetBNyr0Ku2dvsc
2FvpdZE5uh/WkLbrTnDzys4yoBKRjf1wkRR5g5ofQvOapCrxqplKtqpvEYY+Wl1arsq+Z/A7u2Kt
Q7+LwNBV7RyN7OooyMto5PyKMd9niab8DbrW9qVZ9d2qzSbvhjqO3us2pQg3wTJD/OIeSufvRdq4
mx601WPU2RniZoI0T5/xECe/c4f7oAofaoNUGSBVHrJxVd4nJe5FXEozvBCVwZICLEVNRPGwvFO8
Ig+AYvTmdiqKdw4X4SodbHKdp55IBj30EYGRuZoCbt1KkznI4zCDRL1DwVEbGM+hpe+caTI3be3o
VVNIKJhbINOlaMOKclX/CzLjo3UbJwqD4uiXIPficJgTtDX/obQGvSgFjohOuX+RuszzLgeQdz06
E3JhpjLC50G1Xpn0aRsEsZua8tZpiwn0AC6HHxAaGTKqzI+U2XNwhRf8Ia9TDJX5T31o9UlfBeZB
a5t/5EpARYTCcqJXfvpfpJ1Zb+PIkoV/EQHuy6sWS7LLLsl2LV0vRG3Nfd/56+eja2aulCJEuC7Q
QHfDAEOZGZkZGXHinPFrznWwqzWeu3c9z8NTaaq8KU0zz39WWgRdaFU8l0qtQsILYe+6Dv2uXitq
+ppGZn/PLUtBb3Di/kMbB9Zd3+Y/ei/iMDLbrjk1lVp8hTVmhOOwTLZeKTlPflrInDU0cYQ0Flqr
0k160ofON5ID4dqrk+rLCLLro9mrnre2bXdkWIQq96ZaBDLiIa5117lDt5abEGp51f48VGXw2yET
eoRO6QvII3M/qoO2JjM8cnj4g74dXfOLQiovHjlUTZjcodTzo59Nqdb8+rCKSS+0YbDxqkb7pmSu
+XkYSCIFbscB6Hjat5pH6IM02sUvt5lWXNaP/O5q05fuUK8LEmcb1WnaLbCg4tV1eOAqrfOstr67
bvXMWqlaxkZMk24V64G+7jlw7mo9876HYB6eITCon5WqGu/UsX5szU47gmQLm1WnBtPzQop0PEnr
e45YXsdFWyq7NBjJhYDaBWWQk6i6HzWz3+lyMhxpl7Mf9Q7hLITo0910UDzXZeeMm1BO7VXsSO3K
l1HIWSn1KPHCiHRzXShatFCWnas5wDCiTNUNOjpEsFee6wpx1aC9WO2X0dq22j7r3l/Qgr0EaAI8
FjSO6EKZJrJsIosk0qjIbZRw7y11Jc+VMwCKvMGwlGvMukEuSyPnpL0k0rYy1soS0ezM96cSMiAO
8PyoSQqAHITWXSeqHPulNn5whOKItysyM0tw/n0REGlWVkcCju/HeUvuaK+nB49M3G0jC4PQBCQV
SfrBJv1jU6j+wDUiLVSV5j4PogIKeeB2NIBNfz8rXalkfZASMS3gw/e/vSXG/euvQ3cHmhugC+qk
cENdft0eHE3SgkZ7AQMmHexkf3tursECl58X5obnm65WPp+X8w+OdWjHQzfsLPIRt80sjULYB2Qq
KX9ItfaSjj/H/jX48d99XijrqnmVexSLtZe83pPo1hZWeHaSKE/SAEkplA62yzWA8Cs1g9zg18t3
drQa8pX+O1viHp2bIgDiSFA5PBGvOHzcXPGjPKT2nfTcjEO2Qsry/bM0MVZM9JdgncUWyyCs0iSA
AvdFJzcZ6Nske2/XGs1q5wYsYZ7CbAxzeLNeGq1ddfbGlZcA1HOTBJIe6Qk0qkG9CwstFa1GrknV
Xz7naCOa7lJzw9z34fWYJKwmrLuIa+4cOwq0vDFfOu5DInarkxYWYZqDS3QOsABQJ+BygdJfscY3
kU45Va+tl7Z7Gj10mQ/drnx20vfviAszAmhKSsLIc2zM5JQQNl68vu1KMztCBZ+IAvoEmr+SNSky
0h2+n1kEyMZj1G+MZKdTOS5Jwtw2dH1BwJkFTBF8NF27NCJculRtKlqb5A5vC30MPgxG+kKtwviY
N62+YGlmSHR/0W5E08nEQyRY8nxq12pkyy+K8pua1rrrXcp5AT0OzfstgTebgMUTcPqKeawLYKTA
+YaXelB5DhRd2T4AOFC/RV1AFtK33XeDC0loQBwBsBe3g5D+chKpsw2g32r9xa+2Vbutl3i131pl
BKcGSKoCfKV3eALWXBooNYtXSkYYojgk6TzJiNdJENtAhsvqcUxGr6ezP0eNmqKPt5F6pQMNoVur
elSKh1GxowMlyOBZAWWw8ng/70gyWU+ErsMHLRlkaTeYZvNRoUr7pPXfUByDtMvcR4pR38Wy123T
ki6hQM6tdOUaYfVRHi1v2xuy9KOKI+U5DAk9b/vljLfQcErjDYrhAKZFOnYHKQbZHEvtxeYsdeLX
QVVX/YhG/AKk6xqCPnW2YoqKHzEAfnM5tX1EL1YT6NoLdeuV1h0b6BjIag0VCSoq4V7/oWl2anLg
GUieeeGwuu79AbOGk5pcTDRgcLhfWtemxFNqy+6L8rGyDNh5PSb4Z65/coJsLeW8/Ui1LTBCXJ/B
uCroHBpYMKyKDWZuY2a21efui+95O1eS7k63l27m+7RV07swSXJBLyfMqDXIXWy6efBaZN1TqiT3
mrJA+rdkYXKes4gwS2qngt4xeG0ot9ZbyXw3NBJ2KLBlE8YMakpbWJXIQBap0aLgNQyJEtaLLX6z
vx++dxOPAy8nNq05Td7IMZx4L4oKSCbZQXD7F0twZkA4kCq31/OhwEAu31WvsrpwwF7/fh4sFI/A
29KCfsVTKLe1q2Vkx17o7ItyiIXfHefwfVYAytzp6Sg2A0SKJ9VZ50ovifWQKrvOXth215cegNS3
bTdxwV7FCKpUowGhGNGrPR5S5zU079Lh/r0rcGlCiA/SvjBk4DHRqyFt6G5KlmhdZpbgrQWVNjdi
2qtN5kFcHBkp+nO6fEjuM+/dO8BRTKCi4Fxporq6cNrOj7tklMLX9KcPwLl9vwPRZg7wkQOCs88S
ZicqEjUpBid61UiOq6vsy/sn//zzwqtabUuztlo+n6QPdvNYWgs/f9r/l9fx1CX//z9fFDLWqSJG
rc73lWadW8AV1BXpeWrm68Be4gqc8VUyJ+C/wVTS0SzimvvQNP3YSdJXy/yUNe2qR+FsqTnp+rKd
WGb/Y2NytrPztEgqeFUIz16lbd4Fq3arTJnL7bsX5cKIcC3YZkrvv4uRTEM7LXwY03ffa4wCGip6
dWmZI9QURlEYbl+FafrKgb4d9eHejZvdX4zhzIRwrnaVa6auG6evn6vhsQ/ffa05E9CfKE8xuHxE
eHkUt2XvUeB9SaIfdbbW1IVYZ+bMoAMNeLbDRNHCLixznIEN6kluvvTyJjiAknn35Fx8XljgSKKZ
FcS/+dIG/R08YFk0LOy72QHAlgoTCXEL8f3lCsdqYI7t2DFBJdBHCz2bbsHC9BuFnQ2SiHsNYSnS
ieL7NHQrhYSsbb105R2ANzO6c9u729M0s9nQ9eCNTdrvbVdfDiIDyqNmFDhf4LVd6+FTJj3kXrmO
3y1hACMkGUuEPCFunJorL+3kPBAC2CHtFy/MH9z7ZDFKmjkFLwwIh7iv+n45UKx/if4FVOQ7d0aw
tmLaRRc2nRgk03IBGATqKvJD0+NHbJBvFd2t8t6SXmuLeEzdZrF6LzWfLboXmuYwOsMG3BdFCX9/
e6XeGgnOvGHqJeENyeMAOixerWIPbloHmuK5vfY69EBL6MyM9JUH/uGTMw7aLkBjmvJF9jmoje63
m6jN7y4znYc079x/E8dM7lNX/pyjiXGXqK6zkrRRpZrbgkzTJJ4WdVFBUTHEvv3s1wUyZo3qf4Sk
t0PlHbb9dXLfamsaTbrCA4bQf5LsFHhCXm2Rm3d2gCDyndJoYNMAJB4qsCqoe0Q9yPXEieIPIE/9
584xXunslDe3J0Zw4T/zopEwpc0RPheRp9pTnTbxrVZ7DYyHr7ss/RB9vW1A2Oh/DOhwjSJYMRN+
xFVVO7LcaK9y623A3ZetujCEJQvCZVGht6zqPkNAV0LauX8xABUKW9J1xK8Tzfrl5vNT0mhZpfB5
XdoFob9fiM+0mSWgbY/eTJ1eSfmq9VPrAvJodqG9IuMF96cbRU+epeSflDrzjrIB05FkjCjXZG64
cWEOWhtRbjxSkPaMVdtZ1Z2lNcZ9rkbmc1Jl9Y6Ugfqv2XWPLpC5vax2NskZKdwUoZQfnLFSdqEh
0SZgNYSDSgWSzq7yu7YGVNXShbBTdL9fDwGdcWuK/dUqjxr5VwER8apxaa8Yh157AJm0RE86s4wc
D0yCQjoRVxHvnJBWUt/s9VdN/df57mmfb/uhcB1MfsgCQixI0xQs9uJ1kNeu7SS2q72SU1zpwA76
/h6A+G0jb0zrwjEzNeXQ4QM9FZUyYRDJaNV95Hj6qzVYmyzeudVXZ9eSvdG/AcYDDa5lm+j3BHw3
N8nwy1ROpvWtJVEutQshlMg68GfAMCjBBWEREYovL9WpXGgUM/1VbbLHsoi3ne4fFTR7Ww99In98
0lyQThAeaJmyVbNsYVfOePVEyPb/5oVdCbKoacIA820FlDKi0eEo5Q+ePi48AK/GSep56qhUoT2a
6ILERvixahzDZfc+kSv8KEEWYuYc5l0e3WlxEW67MPpY2MHXXtoqVXSU9WBhoOpU0jhfc+hZ//Bt
kDIkUykeEFGn8UYnt/ZRbSj5Zo2jrFVJBjGY5a9JIcePsNJkBz+M9Cmdpx7wnRqkJjswIqNtyPvG
jr211zr/jnUID3fi5QAGe1gTyrbbA3l/Z+ylyyShp602iZLTpy32mkt5NrRtFWrHQb1Xy99eusRG
I2zlKwNCjpP3plZToNGOcrdx783h7vYum/08yWe4L1nvq/Rza+p5AqpPA8ZZ/Nto7Uf6RRYWVQiI
/oyABC2JRIgtrt7kY5Eo8Ngp6tFy3P1gb3LZAs3/aShPQHCWPFhwoP81NnFqwtmmk0W8vGGydgg7
OU60Y67WW2cMeUr3dwgw7shL7JWm/Rjq3lY36V1RevP19ly+XfBn3vvH+BQoaxSJJlmjS+N9XUVm
kGnaUSuicl2V+kPt2ztV8QEk5NuxArOkRHQBDLb0j9qD4fQdbxd4kIolXvt3U0HJjUcTYqpImlz+
GtVvGn+0Cu1oRvdl3pNBpeXJ++Fo9cZ1x42qRBs/fwRoc3sWhMvhbRJ0tDxxJor3VLQuzUpZAsxQ
GdRjYj+o48Gr76v2fVmkKxPTeXn2MAfumo9G16tHOftUP8bB++oWV58XJm5s0rzQEOo9+s1Xzfq6
EKPM7bjz+RHeBwYYsdYC6HhUPxt9vaH/bGG/LRkQgixNb7iragwk/d6UAZ17S4lO4T76M0EQrEN6
Cl8RSYXL+VeyyNGl2FSPZtiY9Gsl+q4elHZN5YO6kl2/E67xx94UAnAjmQiOCC5VJNZYpqOqHtPK
2PjovySevG6XZOfmRgU3ng1/oU59T8y+JZ4OqQ68cMdASVel8mzbj0n6LYoWToklM8LyuEMx9tqA
mVYpV4b6rFlPPdBzxfMXzsK5c5eYAXJdblIe7oKhrFZTyw9y9RjmQJ6KZJc1yj63mzUkSpwErrG7
vfHn/G56F4KsoTirKoI9IKGJ4uT4Xa9CWBquYFxfGNGChbfo4WzfJyXtegNAzKPRvvT1J2Op7jT/
fRINNoVLkAqCn8FtGRRGqrFz0nrTG8FTFS4ls5S541FhimAN5v1+JaHo0p4Dur9SjkNgGnQ9Ot7W
yjL5U9yX3SbLzegzCW7wnLmev7a05x7SXB3Wodq4m4TGeMCfQfkJsKDz6BVq8On2Es65DPXUSU6A
CPCKi7QcW83rwlE5+lq0C4jxN7LaPKpuSRNInjzUpf1OkNTb1uay5ILi2cz/CU4jJWo0FGaB0xj3
xd0il+fcipLwmRgFuIooKl2eVHZClUkqfe7A1FpV1g8/WjoL56YMFB+/nyI+lMNCwJFYTk3Hsase
pf4YZt8Uz17nVb0a9fumW0rDzY3m3JZ6OZqBbsjclD1G46/dtNrHSbSQ2xGTSm/rcW5CCGHKLu2H
lPacYzlRXUlDlj0i8AWmGzTj1mkH+c6A7mqfhaCRAPoXW7o9lqQt5oaJO8CFRxKFJN0U451tc7Mp
wkHyB+MYycoeLfhtl77e9vO5TcgOhKMQITyoaqdFPbOgKuzzTBuNo0O3t549S+YxUoKF0+ot3BPD
QZ5TnLyYoqAs3PRVbxXIpY76UYEH6WOdIpLW+71MPVsam5xu0+anRxP0HoKvcZUMpreG8f4+Mh47
TXe1VRfr7tosEuPJcySoxdXW1RFdGstilQ10WRpton2sKkPb9lljrum4qgCUa8CHXMXTjxwW5s+B
PMBh9FvuzGGIgruhN82vuRwDKU6cYW3oQ7ZttUJ9ztuwXXlqXnbQE7hPDmd33kDD5u2kehdbcvPb
H/LwpI7BL9Uovc9+qqRbo6UNJcvpWrDjIX7guItW3Zh1d2gPtCuHbbGX3TD+cXvx5twDdVuTfiBA
cVdkKlrcWHWWR+YxrO9t575ZArfOOQckyeSRuMugfBa2QNgqdNfovYEClb0pK2kLyvYQws7wF8M4
MzMN88wHY2g/68DAB2UUPfVNm9/d/v7SMISjb1TLyEtVvm+oH9r2yVBPjb5wWkwOfOng1GNkIKhc
Y1A+iowzNH3WXRwn+jHWPOvgNBIdhkNzhxKqu0LwuH8IpkaTMu+M7XvHhuGJOZUUAerJIqN1TMcs
D/7AQFqXZw30hGa45dC9beTazy6NCAs0xgk5zBgjYbmDEs+zFxZo6fvCAtlBnmju9H3537Z8iaqX
2z9fTOZwlE+/34Lbhn8zS8LVaphxwQSGxlEJ2l0m6+sOtgwAToToVf0hoT1H7XV5peXQ1ytt+kMa
1YURXoe6WNbouiLdSBrv6p0g01YVdqZ+lMv8oPFkWA1QH0Fs8uIW9YJLXM8mSXfidlIwVKlITl5u
J2SYanXMLf1oQnJevLjmwpvzeiyX3xfuXivrepjBXf3oDx/4B4aJVKWVaXN70ZZGIZw9vj7Stj6N
IjHXsNxaCy49udTlhp0GAZ0g2QD0JCxhEL0s96NsMIixXpH+qNNP/hLad9YEACrMAMy7CiGTsHG6
Asc6DnThAAHo6TwLh42s+QvPjdkFsWhB0MEXAhgSto+U84wxPAw5kIA8a7ER3LWdG34fPc97Lcox
/ZulITkJpyTUrLIYlWSV2dfJUHKeuq/Go9b98xcrf/Z5wX81o5Zbu+fzCmzgD6qzsPKzjkUcAn/X
lOazhVhEHwcnM+h2PnbyQS/3i6zm89/Xedcg/wsgQ3Bc9M1y+Gy5NIf7DKhg6f3+i+mZZIX/9/uT
/bPbslKHVIbtg9lfWfGjky1k+Ge99uzzgjPVcq3SLsjn2y/2sDJkaDAW3HXOwlSsJRcHsTTshZcD
IDir3HFk6+X2IVd2Wh7tGnhE3j9L50aEVQ7dwaBxHSNm+lCso34hdTU7BgoRNnyVEMSawudRTXN9
m07/o2Z/VLMPlbqmiewvRmACbFUnkkRsXU6TTPt71Xe2wfvjQEy7JLYxOwLegqCROZqcK5CnQhJ2
MHPzSO/nEHwKsqex/4u4DiF4XhWOAfZZrBXRrmkMik54CtVOe6fXdrntujLb356nudOPwMem7+et
Gn+13xxoiAlfj5I3litJ9x/7dmIFbj749pLO3KytiVUQiAnAcTGnrvWDHlIGxFZLZy4IyOQ+UNxy
R5PyJNqk+drp9uCuDxO0QVGUJk0KSgP0z6UTUOLS4hAOnWNdHQJ7v3TJXjsBnyeZSDsE4cKViLji
676e+Jl+7OEfslMIETy6kselys0UX11ethdmHOEZGyRyVNljTsQgxbW1A4eVHLVOST/3fqoeAUzA
PTLEdXAYs3z410r7d2p3vQWAYKfhc2bHsizCXqoSyS/DRNKOLnkcCPLSatj8xUKdWRDiiVZqwQp4
lnb0oYXbx+rhv/u84OQunHd/BhCCNUbnIU6XKp6TJ12t0dkAhGsly5XQggVCI2fpr+PiTql4TO/1
71a7lCea9WmCIhtxKvxaLBTmQxb5actbyXB+2AdfWWArnskr4m0kYcjKg86+LuQlIWk0J+bVqr42
9eeC3Ia+a0lvmF6yToYBHoQRQi8LCZt81Sp3jemvnsL3Z2j5FQ4PQg4mRBzFxEoyGAOsCi0Ps5+p
TnD5/H6HoFWGVizAvaBshC3lOUWQuE1qHHsZ4ZQvUHH8xfe5eygCoJ1Il9HlwRN1lRVWXB7Hjrzr
qlpiaJ3uR8HbIHtGqQ8dJmIkEXuWFRMtkTW6x4DMTqz9gJ/yG/rCND9D5tcu5f9njjmwNhMwbJoy
8NyXg5HK1IjVqHCOXuFucncHyyMt4tK7r7tpqqgvTPcpoY1gBa5+XbJHwz5qq7agrNC9PxuIgCVw
E45rkmk8JC+HUfgKnXGZlJyS4vPPoXi9veIzk0Tj4/Q+RmgeEnQhpKkDD/7EdEhPUEDACJBq35x2
wcTMzr8wIbzDsyQJPaPDhHEncQOUC10BM0cYvRI866ayBa8TYQHsOk1yqjrJyQ7ag+8CnlSOaCOR
3l/L493t2VqyJZz3cR+4QSa3yUnytwEUTojAf7f8x1p7uW1nLndxMSjh5Fe6TpeUuk5OTfaTLQVn
Il1IxWMwePcmzcheDEK+RSaiDyv4RJ3s/ecAQotsminJSMenEIAk/TBAO1UlJ4ueP8hjFpZsfnhn
3xe8rtfDJMvrchJ7uTPcT6r9wSgejWyfQBBS+4dch6nvUX9nc8QUD0wCWvgKNVSiAsEReZzY0Gck
ycnv7vOtVSy8oWadA3wUujxTMlCstThKoDVqmCanUIKsYaRC8Qp70V42Id/0FrIxM3tqgiNT2OEh
Tv5P8I8ShsHciz0OhR7GC5iV/KVuyZmDgVuUfBLhp87hIExWWdIrGaDCeDJ9yHzrx5KUiaT/c9vP
54zwLJ7KA9rUHCYMI5ZBJbWBFp/8dh0q6yjYjEtX2pKJaSbPHs55YJRDmBjxqWnhFuk+2dVDSQni
9jiuXwhoXZ+NY/oRZ0aiQk6TImEcbrwx6BAMN0Z1R3B928qcg51bmX7FmZXCTvrIhU3v1MGrlkW/
wHVRsvgZhDvTXliY2R16bks4AeTBKXIpwBbsi3sPxRdJUTaFZ62GNv/tN9Bv2s131Ss2njMcpRjK
5f9urMIJYeWJ7+ihGZ+GCq400jVl/SEvd16x18OFQ3128XQiNhtkPH19gqfHQRH7asfi9XoFBdcT
fUGdcmeYC2bmtiwt1f9nRozdEgoeUPZgpvHROAOVXasLjSKzro5uLcB+QtArmEigQpHtFypz1n+r
NQgT7B+qvHDIzU7WmY3p72c+qCVOHdWuEp9SfxNY65CSWkM76sIFMTOSSZ0c5RRik2kwgpWqyLw2
ieNTC57Qglk0HV8d/93ZHELoMyPCycBVIcsgbONTlj1Fwa9evc/aBSTVTDn50oZwMKRkNAEyEI7k
SNJbH2SIf6klK3cwtFkO/Jf/VOHC1M3tXIYFBA8lY5gaRAWyMtbSMoKU9tRQCTWar5l7X3sPKUXK
xvxhWv/UMkI6G9nf3t6w0y4RYvsLs0JoFE7KdK6H2Qr404iHUwrt1+qw6potPFEwnS6cEDOeyFOC
yHV6vnKDCD4SGU6kkGeHlzvecEa43S4c16ayMKyZJ8uFFcFJajsPKncwoxP5e3U4WPqh6r6jv7YJ
QmlVjT9uT+Ks308tJfRXonYlFnFayyyLDBGBU6r+q8iflOypyxYihyUTwjqlXabE8MpHpwxa7uBn
mGzl/uftUcy6wtkohJUBq1MlMVxmJ54cUJl+08PPjoR6WfvLSL/EIf0vC4fS0piEReoHu0VZIIxP
cmZt8/x7VR1SealxatYITYSgaKbSjkhUAUlvO7h2z+lqPKTurqV0mFp/M5AzG8JAEjpcoJEcOV1h
f81X0Nun8vr24swNg6fq1F4uE8KJcV2qRAGUzHJ06v3nOKUh46V7ZyvbFGeDW6FXm4onkZ0IvK27
QS2UpIlODloAwUEt9ln70e3fD53CDC1YKhBfXvhivC1FXgvGpY1ORrsu2n0iP//FTJ19X7jqYJ40
jKiZvt9/af1/pOw3fND/nQkhyoLzvjO6kNYRaDXD5gkGfFXb/3cmhEDKrOo6zpIuOo3V1nMUiCMP
dbB0Fs84Fal+hIktku7XtUHNHJQENElxSu3qThnkTW4/FOoSIGHOCmUXSJRoboImQXjpo3Zmeq5R
FSelvi8UWE5QhFjYgDOXCgHaG7JCM8lRCUdXK8EHpeRVieu2G03fR3W8LYNf/rC7vSqzdhwqqcD0
JxiWsPC+1BU9LK7lCUURqDcd9JabTepBWil9vW1pbtJokQQIAQ8NXD7CeU9dNYGEVS5PRRpt8vB7
AOy+TtXVbStzgQ4S9/8xI0xc0afQudcdA1LyjR9Cp2hmq15q1562jYZmn/j2qivQdC2+3La8ND7h
yBxKaGIHaSwhcYQ8yHya+PLTpUT8rBGd6vHUI83rXngiWIXhmdnIcpVtf98G3W7sP7nl++NR3tnU
5si5WFMP32XQq9d1DhVdXZ6yz7JM1uXkop1ze7KmyRCCNJtMGRVM0gaEF4LbgRvRnN7CvbtoODgG
EitasRBfLJkQzhuiJa0JHEwoifpT9/pfKti726OYWQ2qfg6lcK4wQKeCr42B2iR27heo4cT7skqe
1KG40+2ldNFbOlqYrQs7gmvF9FXFIy+qE/Ijwz1A819la1kbLUsQhbUC5QBYRV2DYrMmCRTUbVzL
fqx167fWysap8GRjn/td+wl9uAxVEUh87EKni8y0fks5NJ6aMxibUs7bB31M4kOpe7/DhqTeqEuv
iIbosFmHUFr39uegbTlTJ75jOdR2UmE5exht3dcxk9VH2/Pjz7qSBmuzcqBmNQYaXAYVdZimSNdW
4borpUTVIVQaZ506Y7b3zbS8K/wUaRfP1vdDUox3aWv0awIDb49GgLahyJCtWgeq+CyMqsOYqPLa
7xT9s6PHUOtAY/0KDrHiUSM3X9oiRcwIrqit55cOf3Xkj76UFw+2ArdzZSveFySgzI2uD+gr6LRZ
Aa6e/tML9XgSMfSze9uuo3v6aYxV6TvNxzLT03vo6lEGquN81VsTfXivSrtGNqqtVsIONqQoRnhx
4WyURre3t31s5oBmB8K9NO0WEuPCXaMUdZ+h+ZWdrOyfNvpYjf0KgtrFUHnJjHA693lg5lHiZdPt
nCD5FT36gN2zu9uDecujiZ7MM4ZYaeqjpLfj8mgZoHSS8JLslOijtXf1qFujoaDBEp6GaEX0qBEZ
8MKqRQo4ty2Cla32yaoPTOW+Nsv6FNZJsNcQdPlAE+K4bnx5fOjNOtqOaNg814lGC2yu6etgkME7
ag0SiF4drzO76j/1teFAS9uNK7UoWMki/57Xwe+2ScNd1zvNVpLtZOMVULuXjlFs5EkoJ0eU7BNV
ImhpExWqd55MK0XtTrpbD6s0RS2lSlp/4ek8zYI4S+fnynTunOU2TBS9Ridlvxfh79SD/zxeyTDG
593Bd5YipukYvLJlTW9X+tOmPMelLc+qFLkI3fykgiIxh1MhfdEo8saadgidD0q4cLfMnMoUp+g9
1CwNgi/RAXIHGj8KftkpLIk0leAprIuFHTNvAkgGDdfE5dftyrFpogaUn7pihJxYD1HPQzRms+DK
M/PG44X6JFRMIG4FTw7LIIP72M1O5SH0PjBV/93nhdtrqHwv7wOErkvj+4dFdsi53U5ZhVIkqOrp
0XK56H6gSI3cVPnJq2qD9FkGaXOdlqvMlT6Qg1yYqjl3NiHsnOAPlCjF95HOFUPjvY+1LCQjs49K
yCVkoopwDY/Wwp08b8wC3TW151xlY/Qg1aq4jPNTWhzi+JNB8O85NFAU5aqylzQy56JNrv//WJt8
8WynSnYP05WJtQ6hGt8dV560qe1/7OLkmagh/+PJCNkk32/7xtyWpXI0vT+mxROTM4rfVU3dOdlJ
T49N2B7KBsZ0XVrX/R4N7ARVpdv25sKcsytIjAcHV7VGZXDTUzV6W2n40LugNJaakxeMiLCM2ivr
Ruox4lfyg+4hVSQpjwWE8wv+IfYGoyU9cefYaMniHDbyaZdLRqUn6s1A8z9WtWRsg14pnoOyHzZt
6MCpQ+zwNORKuqlKGpVC34TFVuvucuSRiI9+BWkTLewOYS9CZMBbFZwuuvIsJ6CUy9+jhTLumsTB
qfPU9JB3Uf1oKYGxjhtEq8bAXOIZnrUHBzAWp15wEUTmyBWSbuzEk+9v0BQtzZOG0pl2uO0zk+Of
XSt/RnVmRYgnQjUfxqzBiqL8cqjYOUsCuIK/XBkQlrFs475KAwyUhJWB9Ulpn8t2e3sQYgr7zQhI
CuSUVbbZVQs1DCmEkWnvnYJueIgAKeqStrMkpJ/ypvnYo7aoGO7GDdyjpSBYl9qfbv+AuUFCOm3R
yAkJ6BWRTV3bAXoUsneK/WbjBdqusj7mw9fbRuYc4tyIcIZZpHk1BXnLE9Be6vshrSPQQ0snaQl/
MTsaWOQdgMnsPDEd1xidg5KS45/KggbAIPtlmihmOu3p9niE4/HPok19SfB7cjyKG1xJ+y7jFvBP
YRAkq8Zv91WD1kqgvORxB1mx9m+hLCEZ52yi/TnBZcnaUNu/3MQsT8ZjPfRPjvnDMfZh8JoE93rp
rAqnWnXWUof03EyC+rUm8QLuVfFGrTKtsr2u8E8dmkvla1h+hr7m9izObWB9IqsDn0k9UgzUIqUr
IIm0vROqmbbykoYLGceZ71sQpTFdMHYQpU1eeXZzpgrt4zT9ucci9FbKROjyPja5yQ0sGEABqk90
IIDxLg3EadrQrKc7x6TbynfW0tkw9/uhqgBepwHqRFD88vOKnVuD4hnOMW6fPrTGX/z4KVrCf6lN
AHy5/Hova6lCDcE5Sj4scl+6ZGGPzOx5m74t+y2LCQWU4K+hKYXa4HfeqTJWbvhTM9c0OpTvBIdM
S3BhRThZPLSA085rOb7idIeu3nerjBZKzTPLgAkbLnU6l+GAEe6ZVnah+qo5Ic1h2CEf9FAinHt7
J8zP1X9MCHMF/KjOR/IRJ0+916SNbaz9dFcvBfwzW5o075S7BrMjs7EvV9zR2rxoobc5xqWxGrRn
tzgUL7cHMjNXgI85fSGNYkeYwpZTbLceedk6x7pe03qCUM3t789MFM3CU1+LM+FCRamKRA7saKhl
dlz2W5Y6VMDuc+C73RKhyvVUseRk3BT2NxMlttD0sW14qKw6YFvr6GP8uWnfvfswQM/A9LZjTTRh
9yHbm5aGZ9vH1PsQHArz3T5LepPYk+Br6msVN58iVXBDx6p9hHhseDTChdDranqoQlP8eOMm54Ug
FtZ6Q7LpZizUY5M96L/V7kFZykldORIWlDdyAoCOpIinv5+d3SVxeikNFS00pb/RK6S6xoUMyJwF
FbZUFcgpba1iZhXVVBvEuUL7Xcz76ZAstXxevwJYYbaZRmVlKnyI15vRem2Vuvl49ONmk8CjHfo7
MBgrKbhPiwH5z6dgeOnkfzxjW7p7t1hwgevIcrKvImvg0Dg7VQ4vp7A1xqJEAnY8KsazXqob3zXW
Y/8wIr4HRdLHstzAnOUteMbMrEJYCJrSgHSTsFYw2ikSSX9X7elKQhX4IaoXDpgZz+OrpPRx6hm1
oyYOJT1p8uEoxxu3edSre8l/b9jA1uFSpPCmEEBedbK6aefQViX3x1j9pWgBere/bx9iIuG+xhGG
BYMWm2nnX3GPqB7CYV7R9Th3uQrqDiWDNQ+Yrv4ojUftp/mPEZpbg6zkUHn727Zn52+COlIbAfYq
RpFkTjI5C/L+qDXO53ZIv9Ii9aKVS/SYc24AT4ZC4ylv4WtQ7YDSDMiq4VgVcstCBeUhjuIldS0h
EfM2j7g2DaG4AuDdabBnhwSkJVLVhtJwfBNTrDmL5N9yCNWBnKyL4fn2zM0O6cyYcLWZHuKGae6x
nSsE5pINwlULl5uY6vkzHhjfp6sHfl9xPErJk8ORDJzbeaEbfZ2a8a4p/smVblXSs5IM3iqp7uRq
IQ6fnUaCDzjbcMqrZE+LxnIEBeQAB1YVrszWfO2RLYjMbO0aza6K5aWTiRwAK3P5dp8CN4JyyOe5
zEW5kBaeGw1F7fEojXVwV7nR8O+gJ5aHMptSIo4IpZpLpjxBu/tpjNJiI4VxvMkMp15H5BxXo9m0
pOGrflWb7rjNW2dY2R7SgmOKfnejELGt4rwq9i3tBmSa0+bFazTU75q43AeJam+9rvof0q6tOU5c
W/8iVSFAgF6BvvrSbTtO4rxQySQBxF1CgPj15yNV50yMu9zlOS+za9fs3csSuiyt9V3ce/Ro6IMz
aSfuyyG4a6Zg2Jc0/ey0avxSuc70s2AV37M0J58L4/4k/lhuoK0uHr2sqDZq6tzYxykfUTbi2wT1
j1ZTONw51txWsW50nYfFVCX7mbfVlqR9c+jyydunrhzCXntz3HtjdcNzYzadBed4XxWwJO+ECzt4
Z3hwqomFjl058TgYeMdlbXun54bvZgj7bBW6UsdkgEclbeo2hiuSG7kczSNaWSMw34tvyNDDftlO
CLQVaWoe/Vzkj6Ml8xN34avquunvJoBumM9keSon1kcNClJRYhG0m4oGQsMw1L2rnMLdtHDfjieH
jXFXDMMGiLvvYAqKyGUVjWVgaIwztQmbrEpu/dSz7tHMsB5V5d6mKP20MPw09QTT36Ta5LyAHl4t
04OX9gbumsUdMBB0m3oQLGhF8JOxagbqTOahH/hpXIrc2giLYUpHQTZcq+IrRMKb24nVFooW0HkO
XW/y6W2f54+QMXOi0puSByH4D6cpxr0phnbA1CsOE0vUB/bE1VnYs+yFG4ljdhrbrxRdgzHqGzfV
kZTzi5GCqaimQXUiARljBw3tHxA7UW48Bjb/lgep9WL3vdqQURLUmY3vP9vGrn8kfkU/wdK4ubUq
rMbO5r+kVfdfZmfOQkzNExaG2SRV/6siE3lKimS+rVJTfAuqxg0OTg67WObrCU1ElsNKWo12s0cd
6je0XbzHUcF+Mk85zFsDA2WC2hsiLx+8Hco42WNtiaANOVxkgUNT6kfe5kNkQWEHMmf2+D1RvHqA
+C2JE7zt00j4GYmGqfTvnG588smU3ch8mOtT62rIFbZkxuSoPITUcXqYqkre523vbmiPUzZbFolh
fgNzUHNu3WbAPOf/FI4R3+o00KfMAcK9xmQ8C0DMvEPSlNV2dFrvySSY+9Czs/TBD3R2T2idfiq7
9psNMPQX1dovReLhjTKiQzy4M9wsR6K28Oz9OpOJbfGRphPmln9xoAQRwQOCxvAE7mM4+TRbWCsE
cVNYL2wmjMWmV7BXyCFwg5wY/5AQl07LnqONDH8vqqs6hsyS2viTpb6l2JltxP0qvXO7XmOgAVga
AXxlzQ9f/BhwCqdJHQ7Or7Rkc8jaoojpWGl85Bb/QwZHaQ+8sh2thIqCkQ/x7CVNzHoutj3g7OhJ
2/AGtnK6dQbZHZyGu7ACzfxn5QoLcIskjcrUpOBvosVosOYgspPAmzOdrGjuVBdWuS+PUo8Ejroe
sOKwtYaNWD7mO7dwui9qcMkPr/cGqFLBzbPy2yGy85LceNkC5SgDEAThzxpiD1tRzkQV2UrD4KXL
XfXkl1C+sZM82FWlbCKp/ek3RIasG4lHzA/d5OXBsTMGH+AGfFa7qGAdCufDPQ4eK2pYNsalNdDP
wqlVE/Fy1LdV3mU/GMHdE+Z4TkWOkPOOS284OqJju3Yk/mYs6fDF1gVklaegpTEZYMqemjHYtyxz
Y4BEhyfo7QahKGTxya76fCdzSAIP3pDdDKDEPUyJbnGME5j1Qid0af5b97oQbFsSoh5hJWseRKl0
rPsArZp69mIdFM15IL13JDTge/QF5k0KQbavMFqv9sIYCoNSVod9afk3Jm+ao6dgepoUPcx2dTc3
v5RT4rAzpYiJ1T8wCnUkkfCHlNAkhl/jT/g85GE+1ip0y/ILarxV2KQE6p+J18fghuZbiwDsTXg9
3xdjn4ckaOBA33W4GOCZfqc6eKLjXTSEdgkmZ9MXVijdpN6osmnhBQ7b6qPsbPxN+KNuB9Hrbd4X
+m62YeNsNWCiO/Dl2HRlbyLXkCbOmHH3aWrRbVKnfDNBnjvqUqq/4fYtNyYT+Wae8BbySQt31pyI
TVtgTQ+N6wGuwSCG7blQYidlASNyyu+6QZeRJ2seKe7+Lrk3P0EyTj62UI/bKQdhfS3ZNkisOuRp
MX2u+9KPu7GHFS6oPvdJ1gMhroV1KHjS71qi2k2GU+/I+3zclNXgbSVsfLcKB/9BFtYUEVl4Bxf6
7k+60mNEFPVCVK672G+xdlTh2xs/G7x4rqDGTQzkUaKxhYD35Kg0TnswSIqkd29LSLLuYcNG9izx
4Rmewd2bN6oKgRxcnJgLefT4RDcCKLJHJSDb6sDs+VE2ZXuo5KyfOzk5MTWB+yAVxR9dy3IDenT/
vdAmC6fAdCGnMMoSrB93tbZTGQtMVmjzFDpaJTxri5bXh9JOnNh3mu6mXQzRHcPzvcQixpbO+yd3
coFY9kCvGSTMtO2cj2FikyoUs/7ZMEeFsAIQoU2xzKaioTfYskmEgqG9bf0i2/lwjg5NH8x7aI5j
kyVBGgvYSkcTEDChM5fuoa8JtKLAE3GP6AGZMcxEIraO8p4KkbbHCVbhMGi3sGa9OYvLpGk2rba8
Y5s6wxZaZX4YDHZ1B9fdFHCc1o9Jwypo/yO7ynyIZDtTixQyrV+KGqJnCfRuDqhOJdsOSIHtGLg6
tKwyCE3tqahkUEkzLeObdvI4LKe8f4J5+Ef6k/8yDAlFKprjyNO2tZMDerzSg/+Fydtk34N1cCMA
+7hTJMt3TqGbz8VMkshmut8VZe1EleIShJ5cxBZE+7fMauSuhsr7LbICrEEzAL4HnMdWNgPfQAD8
QacZh36vD2BR2Um2y5MGlgWN53axWS4b0Q/4psBthHjQu4+TC108tyCWjCiHv7Y75GXU2QNUnL1i
2iRK5fsaFqjnGS7o+0ZpdV/NUDQnsvfusY/MZhJpempUYd3LusliOBuQraBk3EGKyEDQUxA/rEpL
xChntFsBWkofa+3rJ2Onv4BxB8OYnTrklxuqs/GLB36oiZqZyG+Ob9SZdrr46bZ98ZXPXrphAkbI
o5X9U9CChgkZywg5yAKR4U6kBqSy4M/a+4YNfNvLxNrAyiMDa1n5MZuDaQNwzBQllZSboXXTrSAe
RBC70d1zqvtNSSgWHZ5sMIBuXkwDIG428eoUuLOInTqDkwMkasLUa4NwQv1kk7oN2WTU5BuPpZkF
RlJrs51bG2Ar5Bi0j/UwJaGbpV/SGdSKtO8lrN/bjG1ctBnPmSsGcCo7UR4FF5Bc9hkcB9Dk1LFw
pXNkkqt7nvo/R1mMYdtg0btJm20nPSEpHdNgn/AR106FazAvG29jxNAfoLSvYdFJs62fNvWLY5f+
LVoZ/Se/J+VRqWY+eyTNvbBQs2puZDoDtoN6TxcJuFjTKIOI+klNOBAyG7ojGmURXCkQVi9N0cO/
gxVnBeuNR2RmTTgnbbnNUFC9racheNa0TNoIOtL6OMFLXIR9Yo1dWNMk/1UOtT67xK+eSiBQbvoO
YtK4IdM8HINiivrMa4EQH/1d0vRky6XB8cBymFvPThDPNh33ZdNl+4aPKnYL/1uPtXCXtG1/J8ak
+jx1nrgdMpjCF9VSLzJD/pwBqbeF/XAT6zlwQqfrrE+B3eZnOyUgrLE8w3Oo0zvH1MHGTofmeSg7
vMLnqo54WyxJj/Yh1M74MevnetOk7ReipNrUwqtua6HbG9ja9Hd48aS4853uxEo5Pflelx4sKbBU
4MN+6Jj4jf+XiLPR0YC9Ym+yzAw7Dv/AA55b3blrO2T2kgaQsXfHZJMBNX8uTUNCMvpi49hg61Qu
nhhVlo7PTsLsrSeZdeLY2J96y2s2WZZUcS1G8L2sagibqRturGKut8YbzGPuVv2jWwAv4MwuDetR
q60skigQwQFKNp8LICRiLaBjn9pjEYmqHu7tCW8lheMwstxabW27dLeLg2XkKGvcZWygcdLXv5JC
ahwWQ3dsZE7vGxtG8KUFc3XPMqGcR+gt50F/69Cs/17W8Mi28s65a2DAEZZ+TeNi7Dxc1VNxzKym
gId81sbFbO0ySsKAg14Bwbf5OKLht+kT0R0J1+nWYYkM0zntH9EasCEQ6drxBKbyjRMkfFu2Aubz
8xjcUngGA07N+XbwclzrslGfgMH8KfI+OFkOjjmPt0hbFs25HKy/g0nz4LstaYWGdqJju5f9yatq
94bWvD/62vrlQXgysrWkRzE5U6jg0B2iIFduZwa3oQydlojXvRsy2ZiNpzU4T1Aj2pBporuUWTqE
9af47doatX8nJafOK8Qxb3S1LdLRitAPzDYK6rYhjnDYlkNId5czBSN4q0cSyuGeAwlPeW4ogy6D
cQOgEVsIp+QFiQqelQc4YbKbCVaiYTK2WcjytH3pIVW6scYkOcz2UEWzVc5HbpviO0whvG0g6XQ7
y/G3EUX57DoEc8mKzyNXZNvo5B+tVPUkHdGe+zKBkc5k2+fG9ocQ6Wi6GSCqtUMinkYWaCAQiLTH
WGSNE1J8nwOwTTC28Tpy1Gk+QE0Un/YeXgVJBJBOH5e0vs/oSA8J9HVAfDDk5PYoSnjCbUDfaZu7
wRXjQ5WT6Zn19GnuK7gItVbFnxLunoDgJc+E5xQEmbLJw07w7JwV4wvPsumucXgTCTf5zetC30CB
cDoCNVkfXFxZUZ5NY9jAb8GBGcoIKo9dqajB5BCE15Z/8JJ0jAshAP6qRRvVuQVovJJplOSsvXE6
au2G2gqirg2GbZUlBbCa7DPoYsF+zsv6dzEYFs6mX55cWbkpWDrgKSa7k9fTAqxSPrMQwi7zowcv
i4OnqYiQ8Vo7KDP9lmXB94PdFaCkQwBlypVz09mzv60Ivc3asYqCtLXOnTMsU+ibQ88Jj3On+F5V
Rb4r8fjaCllqFBWcIiopClB1TZBx4wXGjsA0TM/N5E3bZLbwopxE9bUgRH5JACU9etgbO/T0urDp
+HAiyKfCvEjSOOg6lLeGiu7h7jjf40rtwiGvvIcuh88FXq7JTQHv0k3VTmTv9n7ZhSPc05Fd+NnW
SmWDNKDsQ+hJ8k2N4meY6u4XCBVdWGKL7wnqTJteEh76kySbuW3bByTMc0iASAKqFysq5QxCTnKi
d4GeytuskvnnD1ZKfRT3YAaMViJsxsGTeV2WldPosZkH81nTg2ffzlchvheKhwHKh/hlivzAWeFJ
a5UqD5CZ+dzr+0kcMvtKj+FScfKv33et13//CLeegOb4fX4qYdB8jdr+pgSP6eHoO0EdBgZrb4gJ
kx/gjpuS+QwDcFQKj461NeKaFMClMfwdZIUdUKxiozcgSJFFBQk/qJ6OtvvrMaw+AQdoTE09ft5H
ybEB/v/l40uILw0eUNTBU1+DE4zfgYeK6tO5Ut/Oyvn+4V+HJAawokBvAuHIlsn7q2+QyLEnEoS6
M5H2N4CSQ1TAPtpdBKtlKeOjyQL5zbfeJMiii1ZBPi+xqhNaQKirG+f3+8O4sJAQA5gE9FfwFlnj
qtFB4A7QguxM+Ymqs6xRqfj0foilqbGq0y8uyQ4kXRd4WLD8+79mSrsNhAksSEmCdRAq239i5YAa
ffnNr4EYfz/WW4ATpgxgFAT0wEpbt6YMCo3d3ELwqS+nfVENxznR4IzRT7ZK/7GMRjnyo95ZWMQI
6UFq8o/0i7c6qayWTIFwO3Zu4PZZHrP05/tDWrbBevoWjZQFRoClsGbxQZIJ+Uyd+Ge7/jn3uyo3
IWqp4YSNb1FUga4h7d92kDAgNLT/4HZhbbGGeLCW87KGbfi5Hny6gZg7Q4NEHlmC8nCTbYp8QMm2
/jQ5BELr4Ku8P9wLhw6gRHi9Y1KB/1g37VHV7QnserwzIBqRGY/C+6DB5nLuvIqw6vgNuNOzUdje
OQVqqcKS9P/Dgl9Mf3G9QA8I6InXC75BshygmoQVAU859FhGFx2cdrlmPyimtTT7IJiM6QL0E/IL
/mprGYq8f/S1c1YooWUmJKjjvv85LiEQoBaAFjbQyD4ktVbNeAFdcKvvpH2e0TJL9a6qz/Ui+t4e
5xZiRJX6Qvrqq5W4O8XrXYZ6njv9ev9veLMk0OrGMQ70HSCuDlvnAoXVMTxjoZvio0BaZNXt7Kgr
7cSLIUDuhv6Zv+gXrCayxVsMtQTHnEfV/rZkcvSrYPf+KN4cg8so/gqxAvoBaSTSUtrmXPTfaU3D
qj5NdRlmbPt+nGtDWd3aeH8EQZMgTg3TKt6Cx+ZeOWQvRUD6DLgfMIWgq69GkgH4IKYsR4SlFJi6
YD6hTHslyNtjCMAjWHDAOxsgCtyz63PVdG4Hg+vxLJWf1sCawUavm2SAFz9XKqyzrNuXoilvzARf
k8bLAygI1T/en8wLbW14FlLopcEc0YbIxOutXBFwnHxdAuqAGghU40H0QuLritChCo5CH5SXXPaz
C39qAIkgCPs2ZREKtU3tOeOZwZ/Vab5OWoUlavhKf3GvCVu8uVeWWACPBeyP6MB6Y/vSgeRbM43n
abI+2yzdSs+DwRAaVUgzDGhuYx3nXvkPnYMrZ8rFyBy5Bvw2QaFdQxRG12llQul41vAmHLUPfwsa
efUhcW7p8KDGOkrINbbVm8QAowWJYgEUQdX6DZ0AEpMe2krBeIZr8BzXprr3qjbKmi5ugt4LDQ6z
TWXb11TBLoVlsIfCKQ0rOyyj1+vHVUoTLvl0hlUQSuC7zE7BbLXxrqUx/mvTfoxN/GcBLcAc5AsA
Hr7JtUo+4SUNt7CzA7PbClXBa5i6N/ki5hEofzTbkJLCBHC1IdCwYrUeGux9PKoD0PxqWGyX/Yez
gCUM+my4/4H/he7G63nDFgDcwlbTeXb9eJrZiRby8P7WvnCKIQTOL4DG8URYM+MyQ9DjkMN0LtpG
P5gAlWS8R9Kn96NcWgA+XgdQWgXwHmip1wOpeCIZI810xpJEC3TP5NJPO7ZaR5rtp+Hl/XAXLhnw
/P4Ntzr8e20GkyfddKYZIBzTr8D+ZLi3ncU/78dZ5v9VUorvsxDvEWyBPa7zbG21PEtZPZ1R2npk
SYtD2LyI1v3sKxraeR7xwb+HSWF65ei4eCtgP8GzF+DRt6T/phxKOD0Lc86bLKQJQSWo2zBQnNX4
s+PPDXLT1PnhXuMJXVr2wOkj1fLxjHmDgySEs17lFJDE+Zni1cLk75b8fH9OL6Va0CvFjwNpeUFq
xrNy9C/HeTqn1onhBLYh00TKk068KPdVSOcHr9471l1m/ybj4eNcKBzFOJXxTxePZRjDv16q7thA
Cyu37HNXwzEPRd80z/bvD/HCnnsVYpV6B3231K1n+xxUKpyqHbEf3g9w4b5+FWCVx0kXbj8swxio
QOvI2Wb6MLaAqIgXbV9JDS6OBaa3uD0Xc+21fZ01w3ZboDN49r1/vOT7NVzilZ9fe9fByXgOTF3i
58PWBh+1vFZ+ubCkfShC4FjC+YdnxCqxzwcXbaycokIlAR3ujKbPHVBCx2Kk7MqtRJffWh0XEK1c
cnjY/FmQoHi9tEyj6pk21gxIPw9p/uI6tzPJt1nz2c1+QjERPbNuHwDY5l4poVw4fl8Ftl8HFqxw
0onp+SxF+gRY8SZzviTjubdVPOd7XV55Rlw6nhAP9AUsDCDC1yYjLakd5Klqhp1s+sMrrB+t3W7Q
yULrIUthbFLvrNz/Z066WweCWFcOxwtLBkRyHMsWmEQQF1pdmhoCTEGlgcG0wZZpw+LK3XLl59eC
jENd5CaDb84ZhHmUpDd98Pv9zXsxAFJ+vDeByMVj8/XHSlWuRDBqc65S8llPFjLuNLgmPXrh5gJB
8f+COKvCbD9YwoLjDICqCQIAyPxYF+wZVfufkNmPsFFeCGyAQygR7t4f3aX9Rj3QQLALwJRcv2Kl
RPOAJgJQevXVQ47d79BMfT/EhdsfJP9/QywT/FelzVWeNw2qms+5H7vfJd1Ucq/YlTV+8SvBxxUH
B0rzyDJfB1HQqXHUjCDOHDMT1dfm6fIg/v391ZZNDLFaloLyMLbbge9gtTD2e/ta1e7y1/g3irMa
RR8YXQ+I4nQbywnzr861cVyM8CeBxTOWvqmsNp6B8mf2570P+HoZZN9KW91T+UFvsyXl9/GIQ6L8
J87aZyjIMuXOnTFnhnfcZPf3KfrYEDhWVygNl8eDNxug1j7qQKtMFv6RwPdpwPFZc1cDOK2gGv5f
DrDg3xCr7JWn0k+7EiFSIJ0URICYuLIJLy4upI0g1NsQal5TSwiAD40SHoowSB/r0QZmx4uT9jja
19QILm0THMRLqRGWJDjQXi+wApxoY4iL5gnKp4DeXZmqS1/j759ffY0Sj1ZeAdYKvL0f278GAHLd
/3CaIN/FYbXYlL7RCzSKOLkRjXXOujiHteMBEBTv2rv84jShNYBCJtTGwX99PU3+QGbRKPTJghkY
JatvQxGw548fi6i8gXmJcizKDau5CsokyVOaWufAHzdcwM0qacKc001wTRr50mhw8yOLR92K43n0
ejRAz6IAQQxaWjIYdrS0IdSDeuPHRFf+7HjXgk8oClJYyuvMzfIJ80iObGpUW7IBAOnj04VvQRkY
1ei9rpUe4HXPrGRm89k4AI6mXQQPio1u9l5/JS28tIZRlIEBGJ6RbzV9bFUzNxuT6YyWfjgU32sg
fOrqypPjSpD18Qj8sXJ0uwRp0qjtvgwuiiLXyhUXg+DZtLCx4N66XmHI1esBqcqELyKjivxGLCjV
PL3/XS4tLkwUiHhL6fUN7cpGvU6AqTedA4CEj2pu7V2S6t/vB1n2wjpT/zvIagUnnZ9o6eGhWxUo
PXYvNUAHrfOCL8Ob/xIK/VNI0qF/9uYBMrpDxWcfsH8xmSa0LXnDCX0YmvmuFd6zBAb6/aFdnD9I
lqNuBcwzbA1eb862lC6Enl0wo1gbBhQPQ+fKoXzpdgGL/38jrMVhClQBFcj45sz9nSDxXN4twMBr
CRi9uNpQ26M4BBZxqtU1mUDku+1dTFydGYXM4m70TFiW6ksqy/4m0R2QNGiYoHJcBV+J9gzIArYT
VtMU7DTXoNcMsfArfeVuvfTWYmjaAY+A2gwUGV7P79CUtCAabYG2kj8qmt+xVmcR8fs86tEOC3ll
Dbuurj7+DoeC+79hVyvWpO0IlE1mzpKNEWCJm6usPXpp5bCFZol1g5ben1ffX3m1z3PNM/BsMLJk
RMUTQLXaBNUWybZ3YxmqbsiQ83sg30G1yIGPmWpSbURVgBwPX4BdajddRLQrXt5f0ZcWwsKSRVd9
ecevGzFsTpqsdjHjYrzJvmpowV1TKb8YAcoOECmBWjkqfa+/aZ6B0pZDVeZMAUItAgmg73OjrqFZ
Lu0bSA9Dpwy6xBa4zq+jdAGQ5APHGV1ONK7n/ohir4KKXnnNz/RaoNVaSYO67geBQIkBcMNqYmCj
TlM1QVCGu1/e/ziXtgMkBpAqo+IBIN3qoTnm6YzzGi3FmpA7ezSbhpOdmwPoQtE3KkfxxbLyb+/H
vDS+5TuBxroYt67L5ilMoZJAghJZJqfGfQhKKxzBD7lahV3eYOtb4q8460vV4kbY0iBrK6Y6bkBE
UkCk8YmEVvHZL2+cBhUWbHhxHErr0PbXlNouTe3f4VdP0MpAoxMguvkM1KoykZy/NOpIWVzZoeXv
35/SS3sfly4mE3c7uK2rtZkXU5d72sZDUUJ7pHX7EC/HPHo/yMUB4REHGwIAfd5YagQC2nY8xXfD
22vYOYTMt06XJlHi9CgfFaW/Ee5YPKkqu6YacjEyEhekehz/WPfinBIsO5dhKqXaS7uPJPoGs/0p
p+6Ww5LymmD7hfQCmT4KMAHaYcuz4vVOl4tQlE6A+WLkAY/7ymxbuZjXeh8W34A5kYW8YuEjL8I6
q93n9t6koJdgncF6iGb5EzSIPvv8/le7sDRAs8ayWNSBIVGz7Ma/rgVlUVMYIJHPzfwpmbdsPPyH
3wf/fUn18ZIMlsP5r99vm7Siw9TRs+LRZMIuCP9/v7/6+y05p7V2Snq2uYgKCsXWDyMIl6/gQaQA
FVEPumTLcvhrBBbqH1VpHOtsZUVoxzP/oKb98hQKoA8HZQwYIi1Nk9cB2kCNVeX49BzcGeGEBMyn
9+do+YHVSYeluvw07n6gLVffoLeGUiXuYJ/dsvBjzatDIhjYuvrGmdhesr6I5Mhhx1cUX9+PfOEs
h+7R4omNDhta1quh6bqwarLAI2dQEcbI+0z4Zqgf/0sQ4Mp8Dv2pNzoVTpHA0HLKrHNp6TwsjTno
xEqijM/PnlNdSRAvjshG4RCdNHjNr1eDO3KbWECWnbXyHrUWTwuTMCSVOJngmtLChXMNTfB/Yy3/
/q+VRxSYrfZU4M0/fCvLb1Q+eDALyJ+hWFFB6+z9WbyQJQVohQJ2CBAWXAdXd4Tj14EvfSBNhw6Q
G9sOe5hdDFl25Za4dN6gNQc0KwTjIEy7OtNscEP8ZEZzoXb6iHMQyz9e2kVRgaMdjkHgPFstdpm6
4MK3HurH4AqwGzHpKxN1eQT/BlidOI43A1bQO/PZ7bbeeOx/ffw74GGHkwZT5EMv7PVHn+To9yZB
S0u8GOsYwMhW/ZdPAFVAijWMFvS6+M39MZsFRz8pqH62dcjKawfa2wsSYi4O1hEq7PjP9ZlP7aQU
kBTyTywHVSA9pvwrTAwjJ5vi6cPadgAZIZizVI5RsVrvR/gptIzmxjs19Jjf5MmHV9Prn19twXyE
ysZc4+fr2wBU7ms504V2OTBSOPUXoCWabes/n7fGA+u7ZyfQezIJ/Yj5pNMUzOoDZYfWtmKv/0kX
7jS5oSCW0unTR1fb6/ir8XFjGtDnRnYi/LkDt1nmR11d83V7e7QgyGLZjTIs8EtroMXAx7qbCwyS
5o+dBj2zCgv/4f2B/IF6vb7kFlQluFnAYyHTWEPBmhlgC4EU+ITafLeVQ+WNwPU57CnTufiCWQb9
takeuVH9Z93aDhLRNs9CUtIkmssWRPyeq5vJ9uU9gLXoPs6JyL9oooNd7076xs2z9NzXujrMIq12
LJXFrnUAcbMMEAcgitv9HqkI7KZZbabjhNxxn+LFHyrgIQ5m6MvvEFlPH9B5mtDLD+iXYp7Il9Qw
KCaarD0PGSQztZzLMPFKkBXSuQhrQYvIr4wfj4Wm9Q4XzwB629zeC3AdAWV2nedJ8Ke+6X/nI7FD
klklGHNz3s9b1MGygzQmfWngg3wjTaAPgdflwDoNnfd7ApbsV2kbEr//JS597eUm/qOlCP3f1Z3v
12BbWRXD1+5OJVijIHN/WBASm/6vEOunm6MSWWdw6jnxrS5Al9q+P4JL5xfqEQEEqWBD9yahaBrM
5KRT72RZ4zYn+7n71VZ96CbHFCzE92O9vU2Wofwba7UBp653y1QilhmCXQrZJu+DJtw4f0EjADsI
pySuXfCiX18otElrp8PNf6LDtt2wa0JabxMiZMU45ZcQSB/WqpB+2qJcmNLgRKcnjSdQxxaUz969
VsW5MFHQ0FqqnpCgXJQVXw9DiTzt4McVnHLr23BTB1/f/w6XhoFxgH2MTBkYy1WWj/I+abOUeycK
vdeHKZgh38E68mkunfGeDVZ5RWvqjwfP6/PKhSr0okoH/CjgnKttkmidDnMpa6Ckuu5hbM2BBmBI
b2RezFAvCiyoN9UvgdUWm3Eu1L3fQ0NJ1HUWJj1kyqwc5QIVKP7U4IgKNoEHJ3cj3RqTH/iR09rF
dwZA38MifRA1pNEfvjmWEx0yWYA6LF2W1d+flrQfSDVXJ4gGWGwI0aII5YebK66H2jDAvYu88Jt2
bYZc2wWhU5x8q4tmAOWUN0FN4sqB9XZlLVFQi0E+dCFdqWXW2EL74kSGG8qzaJw/fiQiAjJGNO5A
QXjD6IETh5lcqy5OTgVHEx/Ef0uH4/T7/SV8aRwOg9QisK3Lm3KdOTaGoXnXlCeTR82Duaa7vHzQ
1YLFBvn355fwf71GBO3HbGT4+YS9zPmG9LcQ03jo+p3od/SDpkXYFy5cZJDR4dRC4WrdqEc3xTfW
hNVl1+WdD3I3hNg+OlvQsPVRb0bbFkL1a1VISG36IugbdWrtWJFd0+zf//3lPHo9Xfh9PEE4oIiA
6K73R+5aWc4doU7UVuJusILsk0WG7FgwT966yTAeHGL54ZSN1/hjb9fBEnlp18Mr6a3mYOa2tir7
Tp36n0MZiuf3x3Xt11fnsGUKqHMIqU6dgPlQfxj+Qz0ErRDwTNAghBUT/vl6oXE4AHUCR95pgl6B
CYVzLR+9NAQcWfgqqBZiplYbxUmpW1MXn97Ie5LcWs7VL7C8Ylcf316s5EBoCiiW8WoIVNvQXAhS
+9Qj1iatRxYlEmpMkVVW8HFKZ51/wjuvicDfdaOW4JUR8X7o8OpOTA4/JyjLfm8SLqPeSmSEnf2M
FUPDElqqsKDMPL0l6KM+FIMdxFmTBduOlwRiEAZ+1yXklKCX/5SOPbsPEkb2IquB3INW+/w8cc94
IW3sdK/AC2mhJOdDSrER881od+Nz1eMOH718BLREEZ9ESlr/Q9qX7ciNM80+EQGtlHQrqbbepG7b
bffcCB4vWqiF2qjl6U+o53z/VLGEEtrjC8OAAWWRTJLJzMiIyS8bbn34ZbUcuhSnOm5B64ogVcNe
oGWRaAE0UGod3PEfDqwuv69delHa8KFt6bIE06fC+GqY32/vg+sg8fL7khN1QoXsu0HUYMhTJRya
rn1UgZgA6aIidDSrJ1r6BGLx+sPHFhzKxMZAqhuU6PKxpdSJ1k/dVIf9fLKyz/YHpdxw8F5+X5q2
2m76iPf4vkC7rorjY9w4F1fgpbCAbY0YZsk2ydkBqO2MwwgGbsCbX3KgM8wRxHmgccjB+EYe6yT3
h/ptKgv/9npJAd4CyET9A0kPwJmAK5VvFAoOE4fA3uMwP4MmDqxR96XxVd0CwEvH/ruZ5dWAWBvQ
FtSQL91uykhuj1YkHmllgfMJfWXFVHyzRvZDYai7DE7xOvdGtOHsa4Nb4GD2cqZhQ0nRK16OukMy
MT92SeQNcTCbf8V4Oc4F+6ghkESbC6AKCfGFe1waHgjvHFoPYPQxnAej/BJ130o8wKy3D67VQkWN
C4BCgw2CmVfHZzQVFqNmGgjxbQRXkdKAncm2QC64lYC5mrjF0pIuxGgUgCqk8WQMSt2JEaVBZup3
ap4cDISzfV7d5dTecHzp1jEQX+JKAOgFKLEVKuAePNQDBatQMBX31p7PG+ep9Ox+/zzwFMiBLM1G
EICSHE/jWlQQJwkaUu5ri32eCm1H2y22cDlj9Y8dB+Djd05o1EMu7YyOwltjXIhTwf2r871R/o71
Tyl7jPqXlCIY/MRLXNzoCs3Gl0rbqmVIx+7/Nw+6AqAzwCggl9kRsYFtUenSoB4sGK4/gR/krx4M
QdBVu5uzbOOUX51VRIf/M7cs6lnQO48ZzxOzTQOmQSaoZCC4/ZbMh9vuvuYZC57zf0akKVWMcShM
EEwF5dC6ln7ntBv7aWUU8Do0ZSIBAB5qOSUTJ9WkGgNGAfSr5xSqVxivRXX68ChgZAHB2WBQvjpg
CYhZep3YaaDmbxF9LTdOnpWFR4sKMuNgO1nJlMLvlLor8izgSm3tCFCS92VsiO8Op/Q95nlx7GEL
brU6cdBNwUsBty74JS6XfyjseB7ANhZMjuJpdu1NzilJtiDDK4cQ3jp48CwQFXBxSBkaijwDH+MZ
668nbm88l+Nr1k5oz91Yoau7CZcfrMASmgfwGJVGYyDaylPTYkHH1Gw/2aOy73jk+MpgfAFNOoIW
1QGNScbNDQeXe2eWXQswFQ5Y4I6Wl50ULBGwedJCZHmgA9ukEuMAjNKeVPZfo9aeRMV/ocHwkYEG
2qjLB20LD3i9iguYdRHBxRbASS8djcqk53aPhEmgPLcjGj0hQbr/qO9fWJAr9aWmFAansAAeRfOl
q+vy+8g0seUoqwMBewYIyLCJkeW+dEf0/0R6osZVMI778ufY/6L288cHgrkH3BvZTwh+SAsleiev
56bkgYEGdTDvGY2v8IHvbltZ8Qdge4AUAcEp8qtXrYj6qIHDVm14oOT5U6SAIkxLgC161bMvSB8/
IPvmJyr1p9Lxh24rErw6bkEMAkI4/FmSu1cYv2mg6NbK1DloW+Gc2gyMyg6oNzdyV8tanD0B0fJ7
aUW6OUhWxWphz3NQRod0AmEsSB+Lyd7VxanKDwZkDnB53p7Wq3MEJm1Aa1F3W/iC5OCsnmPQHYFs
PLDAE/lQ6uUcFGMErswcHIeO3mQbzrJqD2j0JZ5BzUUuGTtO2c5ZE83B2EC4YeDmziqLB4dnP/pi
K0l35frL2M5sSdPpVGhKi5xECQifA1tvD6IZX+isbnjmuhlckRC1hCKXjO0hPG70FAdRAOJGsOs3
nZePeNPVzbARWKzMHTAxSG6YeJYsm+ByKxuAxMwT+oQCHcRg/CtrnvTue5sl/m2XkCU2FjcEegUO
AVAWaspyC4ded6zuQfMUKJX2YoFicGbzzpnvF6lnsIZ6mYAAI/q6zIeERO1R1Hm/swVYpW//jqur
Z/kZuHmWGh1mVb7iCNDRRl4UJJh71VXiXVztwPHtkuhTyYQLEpbb5laWEeYQKqjLpWPKOwE5NgIe
Fow6BReqfadFX4Dd/U8mZCCDU6fENKKeIB55IuybRg+tsXFfrxxU56PQJR/Jwe5sGs1AgjzfD+We
Me+/DUG79EE7rbBnG8ySWLTKAap2QAyqDa+3rawtPYIaZCscQBqu4HKGUhWkgE5S0Ok/EjsHM3A4
dCeV3DsTGLDjrd7ItUmDmpuOq8UBIkh+CpdZoumxo0XBML+hPwZbV2xMm7q2d89NLCM+exRMRPBe
y2AC0AP7gRb6KxvKuyEzk4DkvDi200Kx3VUNqEiAEwHdNUOP1vQdaCsfhA1eFOkvFYjj3Nnu+caG
X/N8qM3YgNigM/qKBGgh1jTiKIqCfL6vrAcwmbsWGC5uL+naBOC8fy8nokFIzm2zJjemdlLsYEKq
4fQ5utebjTQXQhpMonR/AjH4fzauOnWTCkz8QM0F2mirwQS2YK8UyuTxAQnn1gZ/QTHyHzyzwMZq
68O3itbVrh116yQo5T5eW29qBoaKNIt/tggLfbVVkX+NK+qZtQM28cIUdxVM3GlZwY81aI5PcSmg
AsFEAz5rUJIeiNJWkDDADo8FQ8nGVnoKGvs4OZkp7tVahzDHVIjGRf5WPUKzvvY0A31A4Oj+yxJU
3Y29KH1IIFG/rRU3p/rgt71NfCM10JXk1SpkoJWXgVIAckXlxQ2YtPnsoNchb55APk7cKa4stwMZ
tpuJQXvSUwNMy5raulzVuVv0Y/MwZGrxoA3WcFTGVDlkDq0e0g6s9lXvkEdSpt/q0mrR7myPxbdW
jJ0CDtC88vNYnTq3nRpyAN9ctxM6UIEdAxQhi1X9CPkN62sRJ/rBMTXdB2C4uxuaCKJdFc0f1Z50
d9ADyVwFbG73raW0QZJYqqcKcBVMPboeU2K9Jmmu30WDFe0mzSrvjLnNjswxm0NfKHznJHX7lCC7
47d6SvdV0S7FKyfy0sgEcXgNImqtgExACYJwL2JC3zVUL/cDEF77DiId/mxDHwXU0MND1SVgb9dB
+hz3KjuOWsR3I+u105wgod31lXMq8lHzJ8dIvImPgCI1vQlCbmt64BNIh1tckw+RzUAEZQz0oMxK
/9kmhLs0s6KgsbJoPyAvFbSWlYIHdwDSkPPaxUqqvqEQe2+Y0ZMedfkOOgKN20CMwwOBifLl9ta7
egYv5AMqRN0pOpdRVVz2/9nZk1OnblO7ocEI3WIA5X0WTQdiRQ8igp5HztStm3vlQIFB7HHgq3GR
ysUSVe3isZs7GmSQYAG36meDKI+jY/6+Pa5VM8heohCHjNx1XptPGd4lEQ00A+zJRNW+9ZreHSrN
5MfbllYPL8QFoDfAtXQFFMqNJBVdRO0ATZCehToNeNYLHyDl16zXvt62tXb3ocy/IF+RKQPe8XK1
UtvkiPTiKHDG0nZxlN4DgvsIdAmETezqwCaopuRb8parJycYsZBrBNz3KrTkedozATqjQPsLEjjl
7vaQtr4uBQ2N7sxAE+DrtMo9Lct8s9/IZK64OOYLZWx00WAEsouDGyIHnfEYBWqR38V6cgCDvF86
oBBNELSSlG44xNqI8BZF+gXyhKjYSm9eNNRmM3qqsUhz8avnya7J0j8Y0iIohv4r3GhXbYIT0lW9
0IcoKNPI6wzlwaqYa6k/a7PbJcTZuDxX9pINIBzAboi5kBGWvA7K7lFWVAsZqjb7EBZ7Yma2z+dp
wxO2zEhhUJYNIp/E7ASzFaRajWLtCXHZRqix5gznY5FSHl2hD3Y/wYhaBNVwKrirjw988LUt8be1
rXpmyJaAybzPZkgOwJDeHwbreahe0ESMNkPdnfnv1tzgdNmYO7mMN1MQ76btBGvC+aKT7NDR6T7C
ZXZ7s66aQRkawKl3PhfJtVvoO2lWPjrBBAxQFkI/jZCNR8racYrmiAX6tbQYySNJhp4b9qxhJOj1
gUYwhCXu7CrzNPXl9lhWEiqo179jlhfqNrluGJk1ekat2AmI9tANv1PEWXp610Q7B6pnhbJjYgvH
vGVxGfrZXatFUA+LAAoLnLbe84p7Fn8ezb96B3W86pho3B/QcHJ7lKtueDZKae/SAbFsM8FmbRQe
KwuEV6/UYW4P3bwWHDzDaGw8Z1YXEMmwpQUIPHJU8pEJ7PhKDMGHABHYrDI/hiLZEL1l6Y/bI1u1
s3QxLUlYNBNKxwUQsDFDgcoJtJYudHjo1Pkrdtp91G1A69bO8+X2gDdCFe8KkagSwYiuRE7AG8WF
Bg9I4Tem7Dp/uaAEcTVZwAuiGir7omUauQ7aPRqArCsoa+NQ2PQzhEyxTCakkqadYzs5ABRJ7dZp
cnAy/eftyVzZ2Ch4IA6E+DM6NuT0EWFDDNh7AbjiZLVuIeLKm+Zs8O0aAl63Ta2cwDCFJjHgytBV
IUPUGWsVKJ4xGlDydR6P8YCXBKPHVPsbHYUbE7s6LBBPoSlBAwW2KQUXg1Kztpo0GrRZ51qRvncm
az/UfxLToq0GTVeoR+BpJrk8unpaXtkJDaCgGLSKJlxdj429gLTO4fbkActy/Y6Fo+jg3QN1uH3l
KrrTMyU1gbBv7AioPGL1njZGqpvGjdfYgJYKj48vBLWCpG52NQWyjjrgxSYN/4Vm8+prytC+6Wpd
ox5LByDL2iyazGtU47mGxsc9gspxT+oq9WlWDF6cDxxqHybaIE2jMn38ql8TU4fHVm3EJ2jSjD6b
kvI01D0/oTWaomu4oQdqxM5DUoNTxDBF6wHXFCXQMCnrp5g4eqhFSe+VcTFBYdGCcjOoNQ6R1iUB
xHXYbhq6eKfxpEEsWIldXMzCiwFieSmaiJ7qsqFuoxjC5xVQSBDeLb3Z6OfHOBv+Lgv8Aju14rth
UatscSW+QNsqOg4GNFyg6215XE1nd4gb58BrRX/sRGs/pLX4HA/KeBgr3Gmxmdn30BFPDkkcVR50
vcb7OGcdgt940L5m8XE29hlgBJVa35vIzqQ4Fvpyl+pE4HFqW3ccBbEjEBvikCnlhFaLWQkmy5ie
CzTGfUbFRbtvwSiyI+j9cjMNEnTGCMWCAlqbv8oIA2KNPt8lJTQ2oLaa39UDpspijvOZNR2SP1Pe
HnIokOztGlpAluDqCf+C/BjrY6/nae/negc5tFaPXTzmYle3IXFoxTp1sw4SQsJA/zFIhZiP5qne
w+aB1GqVdb461+J3P1oEOl4QN1L01L4rAI1/FLVp3NVNPjzREdIHca1bD3XT5F5kZOTIACZ7ZYnS
wbH0cXRTYatfSginbRzFK7cZKo4mEMLApDjY0pc36GDa3ChaagZRMu/K/Avpf4mR+xFjLh/+5lCA
29huEvBuSXdfGJSubD2B5BWx0RkgmqAp3kb97zJ6AgWkqT8j3em2yuyJaaPSs3ZonQ9SurIRtUHk
EwqbQTEfIcvSmK5J97fHtXKlLdqRS0cVCtuAq1zOYwp4MkV+wULsA9FEPJAjvnFQrQ3CxFMB30E+
6gpBxGJNnyHiYgVC/6lG+s6aIQdLt3rnZBaK9/UB5A81v4X3AzjPy4GMWo9LFdSvAStNso8Er44N
By0D6au/x7437p1I17/mBs28CSSZnjkojZ83WbmfmcV9jKB9zgrILd2e39XRA6eLSgwkSYAwuPxZ
JnSf8zHC/Jo26PSEV+OU7rYYB9aMgN5safbFFQfM/6UR0ueQv2mFGcT1b7EIMfpO/ev2ONb85NyE
VDHgPO/00YEJ86GFYGs6buG/FkeTsrLA3WAE6OgFGkPurhyyqM9BqG2icFu9USj3eFGFtu4oVV7N
pkVEnsX+7SGtzRpkPfB6BiAMtCzL/XoWhHNm5iW0BeExtfUbGLj4ASRCEDFj1RYWzFg7rUyo6SCw
QvrhGiaDXDJL5tkOYjurIa82D/te1F+VPtc8UF7+bKeq8COtsHZ2PeieXWfs0EG2DcJFGrTrHCN+
or1ZuKhyZN6cVum+UWfykCJQRM1LG3diYs4eokrKidjo9LbqBkn6DHpy4+iMXpUW6qniIGZHtpLe
x7SlBycdY4giKuVrOid8Rwnp90Z8VAow0ILbtnP8HjxNRwUvLqRF2fjcZWMB5WQ6Iik5GjvcKspe
KBaQFYlNcA0I3MXt2Lh2o28dvhvTJ3dl0VHTpzxCJxD6CX2I6H0dBEjXKNjCARg6NJPw1BIcbH/g
Hmj6BsH9grKXYZ2VXtFuiA0YFdPDxKtXQOw+x5ljbdhZ21nmmR3p9eLESj2Ws2kHA7ICU5q6xuxs
XF4rDyT0zP47FMnTNSe30xJJ0KDlr1p+D2HbnW58ShCO/acpk1l50V4cl0aDocT1a09VRCegnA5v
23gPoeWD4mww8gOlNlS0ReIkCXiFFGFafs4pgehA+9S36U9W0k8Ybe1mtXFkevoIkgvXhG71BDG0
2z9k9fiAzB36uoD+AT3J5fEB/bUJ783WDgTJPcIBfctaH4oQu9tmZFTzPxfbQugNShA0rcgUKyaI
V1lOBugAQiA1Kus7kMy7QjWOxqS/NabxE0rhx2oeTtacnm7bXhviQgq4wI6R9ZOL3Z1S6oLn+bKe
HlE8kPQbL39iAXhfUAMAFSGHH1pTzUXlcDug5ZMCvbgieynbDdqftQ2G2IMiOYCeHHTgXS6UEoGm
AsGtFTSRm4h9F2/Mksw49r5C5wakHWwShzd2NyFXWT9l5K2we7cdj6b1oDB0Sex6ZPoG5zj0wu3N
x54/jqxz++Hn7Zlc9ZPzXyFt8rogBIpqGKZSPCkjtJET2yPGjlXfaW97ZfJLjQ4i+X3b6sbcykJu
bNQAtsItEFhFhX4F+trmW3oY6wMDYHvhcwSgWn5T10UChpEks4JsZEFdT/c2NOGhicYDs4m+gQng
O57dn6Ci+yPT7I1ZfXdx+bRZKkfWUqgCF6O0yxNLiVpTrRAf93qteJALRNv0HLUnuzf6I62hIEPt
uPySp1MUtAnerP3clTuqdEhUQpnZJZz8aEF/6AGOIvw0jpKjKjRrb88jxNwnCIhzR/s+TQ1FHdlx
dr0DHZWkVpRXAa3eXQzY/54BUelGpd4UkCoE+Pr2Guqr2xyFEUAZAeS5knEp7RaYpcSyAo3hoOx/
05aUD2Kg2tHSuLqvQNXm9RVNoHBbIXbvGnvPC63CW3ty4M+keLaQGDsUSS+ehzqiKGDOFnlTWGru
Mkh8tN4UFY6LQkV0jBEe4SChCnR3o+agItvgAVhJPOAZ6js80o0Hp4DmL3hOnTCKeghik1p/qE0U
UnM61a9Os3E8vF8Y8hIv1HXASy2dYfIpF3edyfq8RTIWdPVa7fzdTOq32QSQuaterI6hPhk9K3YX
IPXxrJIGoDT9yVFnaDjnM9Ig+rdCYadOz4RbG/VDYv9ORAqgur61E1Y3G9KpiMMR56Pic3mQjRlk
6xsEIEE6Vzvd7HdUP952hXVP+NfC8gvOQuK0gyS0qeK1Ar4bHxyXPlnk6suPMbT+c16C2hKTDuaG
K5CHmSQEWG/NCmxef9aK6m62tA0T64fGvzbkJxEfVK2BcJ8VVD25y3uKnCmdf9m8g7ICE4GhZrtx
JHelKHdzkr7dnsa1eAsqbP8boCM9lozOcIoMmzwYjRiCG98s+lwhswbCkv9mR0pqgtc6mtQcg6xt
TySu1T1BsUezN1IEay+zpX6OtzveMCCouHQKq01ITurSDvpX8EP4FLXt2tXN0s82goFV/z4ztEzr
mfcBHU5FD2R8MBuejnXaUufZ+r4UCCQNbUXa4fvfelCqAv+yEWavfX8Ru8ArHy9KUwY0RPaM7iZW
gbCgiXq3cLqnjrA/iDrRtgRcDBBYqMFKrqUaY6LHDDu0bH2leIm/dVukV6ujWESSIKCKgrL8EF/I
ChIqdAuZcs2lkBp2idDSP5kq1Dcg/ITT/YqkGZCYdulEhBFRHme9A52ef3tvrA5jaTpEyh+1DJmL
SGNJqhXMwTMhrvZ6+z2K7Y0xrO2LJZ5cYDPL014KuJRaScu6SpwgVo6O9jfi6F3G7oxmPrJ44zhb
O5fPTL2fdmc7I5l0wlDlQrU1Ri8o+Dh7t9M//cGEoUoHlPdyQl+FWY5S2WXFHFAiQMQijiAxuUWl
s7omYDRGJg7A5Cv8iNPSKVZNMG0kChJzjTunW4XVLQva5RHCstnKmxiPJV54LYS2N47C1XVAJhPV
P5Qbr6gpkrkfWBEhj4NEyyh+NelRqw+3l2HVq0AqibYP9AZdYVQiDplxWkQwUSvgHcxBPlgOueKr
RaV4TdNrB0tj6h/c+xgTzt6l/A1s6+W0CbMDlUuONzWbwAJk3lfiftzSL5HmbtGkQuPAohC1VK1Q
Hbu0gQITtMAdLQtxSAJhWUELXUUWdtjY98tnzqK5dzMga1qke9DDhz7gSzO8H4eIFUMatiB36JQf
hUZ3s+n30CC+vVDys+8fS3j4gx0aKeer5h/gYSFjMzpp2CTikETlZ9JCkkoQSLFH6ji7VY31A5l0
mRwGBIqQ6HTrwnpk0XioUNi1km+3f5Dk+++/B83bi9Yp/AZpicuRx6B6jktbZOE0HN+6YcNFtr4u
7Sy9rBshIrCsdd/0ydfJxmyuecf5j5c80IDeXBOzKQv1ZI+rbSoDvftYVPbP/GClUGEHXdhVEwsE
o4oBz5M0dJjh8s/WfV94Y7NFu2Sv+B+wcYAjIN+PlIkUZLBKGbvOSrMwAja7N58665iwI0A/EA6G
TlWxMW+ry3Jmbvk5ZzdDQ5txYlmShWr6BQ9HtXu57VTLdpG3E6oXaK7A0xCiB8u6nX3fSShlaWTH
4azoADANk59E0+S2+nDHO8N3eh7GUf/Wiy1/k87Bf1YLYAb9XZbyKr02EAU8FGqWhDhW9sUw+nql
7UGidtS07hNqp7vb49wyJ51Os1aMNgfEP1w0KPkw7hklPjrJPbOYAjvd6p5ZO6XQ9Qma/aVfEiin
y2llgqeRmNMkHLTsrdbZwyjYvsauMvvSvz2ytZ0FktZFMxrkVletfSlpBrMTbRIyigLfYc4O/YdZ
iLAGZybk8EThqJx2VpOEvHxTq1eIiY/Oz9ujWPNzFFAg2gn0IRpwpGO9Y2ZhOnGVhlN9z9pvifN6
+/trs4T6E6pAS+u3oknbdkyTIrbNlIVlbSKbPN4b6gu3S++2lbVRoFcF6RTYgkCBdIjCyzjNbMZC
M/q7jL+N0+G/fV86RUtOMvhrwUKj2bezy5oNtOma257//mV8Z6dBDsKjSDfxfbCDZREI9X8ryg/K
NqLdrVmSz5xqtOMOWW/ohQTTg9ltDGLthD4fhLTV455lhY5aWdh2DwNBkJj9yqsJ6t33WfmFk62Q
dGvOJM8iExeW1sHc2HsDQ1vGizkd6q1H+pYV6R4AE9wid754ltG6WfuWgB9yrg4We/1vHibtQ2r1
CeClGI3NfzdzicT2xi0tF/LfD/6z5ZEPk1KpeWNUOQsZ+Iw6cc+cexKdSPSlSn9myuiB5blrfujO
qVf3ukruxNYm2pjKd4jemZOrVjp3eYYfEHFvGv04AavSXt2qGqw6OZoScJwtnYtyTTPJLY0MWsVC
3TwYQbHV4bd2ny09D//7vBQMFsBe1Rqw4GFRfc/MPfvVsF2kHtJkY7muh6FCz2ShxwUWBwwQkj8k
k5MXYlYzSIaBx9J1FLER4FyvBvicF22BpaEVR6d0pOG8Ga3E7vIw1TjkQ7613a5B8hi99rcd+/oC
UJWFohqGgFS5ig6rKZvJZM15yPmbmF4adG9tSdOsmVjgzNBIweEPMMrl6WlYvAPoRKTQvIDmGedu
tQE2WVuMcwPSwTkYU6lXJQxUIBWludfxLQn2FQsaHlcgtlnclsqrkam26OakKML7iX9phs8fXgP0
AkF2HZAMvBLlnE0WQ/+gJgRrnbduR0pXtLnrgPDltpnrCwAOtYA+IEIG0WK5sk/jms7MTPJQsOci
2hVQHcnT5xGBetHeGd1GwXplyi6sSSczKWljNjassaMJwNjGWNa+DtYL5LcWxTPQGl761Kg5BdqA
Uh4SSPqOL3Y3/EcD0s+vxGANtIMBO/Pbxh/73e3FWNnfKM3+OwDpACnJaCkzx/dL/m0071AD7sa7
zPz0cStoIkDdBOTt6BWXdkaajV3tVFkdIm7hR6GfmvjItvq/1tYCz24chvgLAZ60FhyiXKqTWjw0
f9TOq6F9uT2G5TdePsWWfMa/n5dWoh9SpRpVykOeC69qvaL3bcCk/sAIsv0ggFs6l+Tb1wJPfwqg
EA+t/q5JHLcHfV46bQR4qyNZEO4KaOJB7rv4xNkNW1lpSkCNWoUWZHKOLM3FmwEk4hdjqB3/9njW
1gSSMSAXNZCvu1JwKXhtmlnKeFix+1AjH8vGI1aBVsvZ16WBFHTOqcnw9c68a1J0ECncbYaPVXn+
MYLK88JoAlJf+enDQB5WFRxLUsWjy+kJYqZV+tLPG4uyMlMox2GOcPqidiW3KZlkiiyraKvQUJ55
GbKPL8TF56WAhODiJW2Oz0fYHzzcOqZWXAqoe+QW7SXBc8X9RxvFsuoR0kqgDn4s6hipRbVpfGdW
u9Ntj1q1BKAiVn5pj5BzpaaSFaaezVUIn3NZqruqAEUJ2SomLeeetNuXM/3/zCzLdbZHIkShItJh
hvHXuhnBOI8KOuDOyj0hoU46b5h+/MHAFiAOIIrvSfpLi3UL+a94NrD0aO0f0ZddBaTYOIdXnezM
hn5poxM4w4rFRtr8jCGR3Nm/bg9i5TpZsmELzBJ9NOBZvzRgEwq01DDHocYf5vmFlP0hhTqnMmyp
mqyN5NyQtPWtIrMJSMXi0PBS4HnKcSvwXfEz9NeBynKhcVlC4MuRCCvnED0Aj4utvSnWvtNPhv33
hycLnI4ARiFljONFLvVNVIx4mgoSaM4nI5tcjf7dobY7D7vbdlbm6sKONFd5rTpF38KOAWnvKn+r
t2ifrl87C7Ic3MSA1iKykyncyzid2gHyFqGj1dgptsdjDfIIqqeB3kBvtqChK052YU6KWarOiFjJ
IxIw9rUxH51o1yaHckth+P2ulY6AJUmEAgOwd0sH6aUHgELaUGptEYdQmTs0kF8v9qoB/Dj/Mlrf
rDz2Wfk54luNgqurBSIw3QbVCcRcpD0KcogM6V0ehz310OiQfTygxKj+/fxi/uxgm7W+cGqHxYi+
Wy/VQEuRb5zQK/H9hQXpDGhNBf0xTROH7Y7mPq0OJP2KgmPPdx9WtnXgd6iX4c5cagpyiyqiGJbl
qQEenUJ5UcGRebLHoT2p5VRujGl1Uc4saZezplsVGSHRitOg2evMy7fQrKvfx0FjQl0D9V/5TaSD
CqU3hywOmx9ofko/SB6zxDC4K8FZDqei6AWVQuNpaKrEYFkajrF467pqx3TnHp7/8RjmwowUInfF
YHSzgJmaaG8iNT5N/Z/sDjTdodwPDiAU2iQTkWW2TV92aRhX91NzHA+3j8q1k0wDauG9kRUJFelo
aXs9qyrdTMLSyqDNo/kAfPlZdVcl6UndKvmvXTFnxmRyQRAocaesrCRUZrZLYhPtMYYLqfRft8e0
5ltIqWtQakOwfKXIGw+tWkElOwlFd/crU/5gZwCijIcd2G4WMs3LnWHHXG/V0UjCCVw44pH0/u1f
vzZJ59+XLi9tRKNDNSpJaHQvjtUcUpt6KRr9/psVaYOUsWnXoI5LQrP6vCfJV2ptGFhzLN1RQd+H
uhPomyTHSpVUiLbC1gCmExR3xb0ZFS+dMp4yh4ApIttKsqwtOnRhQLcPzC4qT9KyDKXDdSvCPkG4
5j71eErenrC18aDPC18GlxMgGdJ4FBAZGSkYa8Kxu6Pi0VaBxHRBOZr+vG1nbflxKC6B+HKpyPVc
s4f6bq/VsGMXmUv75KgR/mibW5Rpq/O1SFIgJ4UchbL8/9m1SPREb6DZk4b8gQnbTcEHdXsg6wbA
rg1hFRxdMndH5Yhi4uqYhmaTQNRlJ7IP9vu/H/JLN4S9gBCu6U7m1M4sIJVxdjVkadNZGGf7IfHn
ZCvrtRaAIfjFMxXZnGvWk7hV7RaIe8R7qqdD9US4LOPuSL3bU7ZlRrtckxmUOrFtwUw8oO6gOOiQ
Vt2qbQ/2+Hrb0uKtcqgHSC9qtCCyA3GotP05ek+1ce6WABbIrqM57A31Ic9C9ElyCoWHjbyFTDPw
z1Kd2ZNusSqqpi6vYW9CoFwCqKI3e4rWSTfd527f+ikBrccfZBhQ6vh3kPKWpXWSJVYbh3ru8RyE
dRsevrZVoekDhCoSPci5SkeOygk6UKsBk+g8pgLaEvV9glag2yu1ZUS6DkAUR7McjWHhXH8WFhQ0
opMFNOltI2t7FWlEqA+iD91GPubS8aCJNQ7MwuOyom+deJmM4+3vrw7CAYPlgukAllxy7B70tdDb
7pKw19OgH6FrWg6h4PzXbTMyR+i7m6EmjFwo4COQzJQmi0xabXccwAB0CbRu3EHnrI72ADOGoGHy
pmmp5hleJXrXVLnXR4NP82x3+0eszeX5b5C2FtVSM6vMOgmJs7eV+2mTzGXtJjo3IO2lxDBTp9Ex
SDHcZ9UbMcq9NVMfWjYuhE7/YDBg/VKxjxTkT6UnYT9yiw+RhTC9O87sZJ1uf37NL9DsouHiXiCI
8qW63LY2clsxpMOL52GkIBQbntt8i4drdUnwEkDzPgjgQDl36d71jLBc7cs07Map3TOIUP/WGjPd
emmuHarQrcDbDKmN63y8qcYjBYFAEjYGQrZKPZT85OSJG9PETczBN6tP6BDYWKG1O+PcqOQNpNOK
TuvUJLSt3u/KBPC/txraGYmy5Qtri7VQXS8CecgRyFyZbRGVcZUA2DPY1SMw+tCYR+dy6vQ/bjvF
2mqd2ZFbKdA2NPe66BPcgoYfjyDQ5hvPttXrCK2U4OsG8BiLJe1RUyVjpLVzEo4Kvecz/xQBpV/2
xFVEHA5W8zlqa2BFachY75Os3jgiVmcSmW8EL9hUV32Oii2mCN2Vy5olT6g9hiKKD5Gt/8kFBUEQ
CyTQ0OcE2PbS71PbHoGBHZJQ5xPKXL/H7pfFtxKTK4OBVwNeDcwXSuby3VFlsTC0Jk9DVSPBYJLT
3A4HwsaNo2LFz2EGegkWwj0g9aUlAzFFX+hgbwnTEbQ9fPRSbLKYPMf9z9vutzoeDbw9KnrwltL8
5aQJngxp1RVpqDXZKRb6oVNND523G1WWFS9H0A0MAHpsLYCgJTOFaqA3SE/SkNjHODlsleZXR/Hv
56lE0aAl6N7SJjy/IMnlWmBHta0fQtvSH9uyIl0PJfCtccpSgJ/NFpGJ4xIkwKZyKwZay0wuHIqQ
/oTwO14rkh3SiJ6PyLqGWf8V2kf7WkRebnA/A3fAQvGtsk8qePuM9Pm2L6xctRd2pbglrpzBNDss
kgkSG6iT+T39ElWncp4hd7d1fax5BBhR/h9pX7YjpxJs+0VIDMn0CtTU1UN1t91u+wV5ZEogE5Ih
8+vPwjpnu4riFrKvtuT90FIFOUVGRqxYCzsOJHfXkEPZj0rjPUiyUe75QsGu02bDx78fDwCukETA
v6glzg5RJ5zBdIjSngzx3nTNBlS30v8GXHmk0RXqxoXzCi00rBiyMKBsn59X7jY1sOE8AQUvonzv
iDa/DcTi9lz9Qwl5cqJoI4GsKvRAZoMiCUEuvkYqo5TtplDGvgOYxuf25vbc/c5Dz95MF3ZmN23l
iI7VYPE8Mak9xJod8qbcjnq7y/iLYuXOMmgIHnV0xqktyk771mPhWK+1ASwEGRdfMfMbIudx1XX4
ikRYAYHwXlmgYj4eC/XJj4eg0I2gVS+3hz6N7MbI59ixvDVKQK4Q2Lig+s66R7CKhGMnoPFs7ux6
ODni9bbBhaMAOjroMQCEBRc898FDlXNRMS/FnWJFBWujdu0BvGJhPqSO51ZvCR/BTPYAEHPgiJ+3
h7A4Z4A1AKYGUhC8fC6vEVlYbECWJzkZFSQYIpluEiPyC3Dr7YZ/AHqhGPDH1jTYs1wOiMT1PLf0
5BTLTWIdXfpKxpWQacETwgTSqb/ZbK9qQ6OJ0kPq23iGDkdI7oD7V2d78uSuFaEW1+XMzmzatM5I
SDyVOS3/WbGQld9uL8vaOGZTRTOrBjkEfr/JNq65b5ywrcL+p79GJrpoB/mi39AyFLVmNxbXGhBB
JSVeNo6b7D0Zv7GRfMxAfxYMUpBDrq22gy6ZxBMHVEa4IrFYM5ODXnnMHRHA+naVPHrST6IUPutI
s5FDHUP5W38o6l+353MhAoBOGyig0JUI0en5SW1aYrY8xQvO154a1nxDafFbnKzcJYtGUPdCKh8x
+xUpQmu0KIGOyIvp7Tfha9Bj+zgm/3D9oo8WBUggXvAivcJZVKNwWonnTZyjF9hmwdr7aXF98KAF
5BAdqFdBTOW5rQaAYXqqA3c8Zv6RcFRaPv19XIksC8CGE2ky8iqz+8Gt0ZZR5xXeFvrnvLlL+d83
HCEZ8MfAXC4EzoYMSi+RfnB+ZC44EkOriPwK5AQhVCFu764lb4Da19TChxGZ7uy0dgVoEjqR4EWt
3Wkbzzvc/vmlfQWFQfh31L+ui1+iLuuu4p72xB0o50qGfpjUZffdEK+1TS1FQ2eW5pWvWqWWSGpU
8KeWPdU+96UIiSYDav89+hMKJUhV+6h8Tdpal1eBkHrs9BJXgZeAmDvRpHdMlVGtxMVLl9uZlfnt
WdrU78opb+N69LNp9Y91Z+9NYr8mhbdH7Bn6xY+/XypIrSI9OfW7X7EScVPwRoLb8+QKEH9A+MwM
LbIyd0uLhC46ZA7RYw2S2Gm7nF2jjkI3smcD/2B2KjD0x9JAPOW2gbemzbRkCFUE1EVQH0NX+uyS
A4HTkI+gED3FNruL6wQ8QUTbQc4iSmr1D4UxXNtTqmMSiHbnhbHEd/qElmgbrQ0zTDAgI7y9NAuH
9MLANNqzafPRvmBDFTw7DbYeJmNU9//gBmDBM4BJgfaePXc5iiWxVicEna85CG5AXLqyuRbWAzAB
oPlsdHyhlXc2gsRWQnj9hGNPJQ0EjmhtuqGboOO6/Xp7spaesgBVTi8jbGdUkGcHtFR50cUO6ohx
H997Tf3T5l0Iss8Nmh33SaJOfZPf+YxsRN2vPden357F8ee2517IoWNGkhq2FcotYJ8vgfMb9KPQ
hk1lf+ZNFlrDiqdY2hy481AcQavblIG93BwUORA/oUi9cvTe13I3osn89owuOHHI62BvTBwSSA/N
DlNbDf7oxw069Vw7RNATEJD2UX+tXrpoBqASIFZcRDvzHDKYFiFJUyikuSznzuiM0PPifQrx4Nuj
WZovVC8m8jVsEkhjX84XABpOrTlGdrJcyJpH9Rpv6YLnxl0HDPTvxNPVs6TkPWuxK1EQKUrIB+3i
fm+WYe+ALbSGCo+9xja4EPSA6Aj8DvBzyBDO8d1WyVu9rawCz1UQe+cFKtp1WIHpKU32jbu5PXmL
hwu9IlNHOspy4Mq4nD2IeTQ893lx0mvQDzMWptQHB5sBtzQEJmhz/e5J+D9Le+15NCd1mipPE25y
SnZAlhv/XFpGUtJNWxM9hMCauUeAnmiQNg05CgpSYqR7ysixmIdyVF2HMfKLO8q6AtQHg7zznNKL
DKe6j7MmbwKRuvkLA9cfmp0df8Nr72fqSnbXgUh6wxC/rgSMSxt7gnpDhGfCls8jhgoE0rbXsgK3
XvGhJhJYJrAIFfUakGkpf4IGsf8MzYMGMNUwCQ2/4sQdfwQ5bXZoeXbv4iVZgyiy3yMjet8MVTTW
oCYDiYpm00NrJtvbe2TpgAFFhaT4xAaFfrXLhXIqnvRMs0uwFojdkGr79B8KgN65hVnS0B1ZpzoX
FuhE03zsyO72CJYWDBEQwslJ+ROvossRWA23KI5beepKddfQDx7oIBLz+20ji9OE5wN0FnVwZ8xJ
mJhhFqXlxeXJ7s2AaxFdw7ksOSIQf/xnYHbnZpxYKStgACiUbQetxkEOAzQqx1+o20CeSwfzW6ml
0e1hLVWIkV1AlyJyhTaKdLO8+AgMMvdyn57ipg6t3A8ThwRZ8RPEnoFw73KIcPRPjkO3Lv+RAepz
2/zS0p1bn22+jvaVDfJrNJyx+7jxN6WVbL01/ZfFgwY6Mwf9/iiFX925wD16Bs2TEjmUNiBdtXcT
dohTDp4Qah6gOgepLVS+iXenzP4TaEWP3pg/1F3y8/Zol8IqSNPiETI1hsI1Xm5UYWlpV0L549Rx
NAkTv2EbLRFsk6GrN0gTq1452guzC1ZPAP7AcDAVVmbeX6tKS7TQV0WZtwqB3Qsz98XoP/z1oODe
kfEAEQv+P2+p9/WqHOWIC7TNATgCTi8QkMezO0SmjrbSOb5wCC9szQakitEuYyi5nYxySyDEaIa3
x7JwBjEMsGxMOVbnGvbRodEOfK/0lFsvmWFvYnYv6C9OH7ryi+uuBWrGQvh5bm4eC8RdA5B0DHOe
CV7DY8MPhvBwRT/YUCQsxodMbn3ylYHOVMpXkbxIaNtVxrdx+NrHvypnq/m/bo9/cX7/jH+epLM6
S/Vo9aWnsd+qZ6M/3P75len97YvOHkbEUh5ttIKCUkQLffUsvBedP/f1SxK/Uf3LbWML9ECIGM8G
M9ssbmW0vQMFoZMPamqp3pvkyOQXXfvJvGMbC0hdHGndBrEwIaD0RMUB5ZmgIivx/tIZPP+KacrP
xswNhC+42ulJa187FtAEbOJvt0e64FYw0Ckl5EwlZ3ea9jMT0nWYUi1WrQAlpa20ra1TSDGaT0Dv
7W+bWh7NH1OzqK7zC+T3S5jS6RF0y6HMDmKNJmghQp70JKbLCHroqARfDgcQMpZVNrw180okbL/4
gxfJexq2yefbg1na7YjD8YMEDXfArV8aKkYXFxrUfE4037LAWGM7XFqW85+fhT0pEaKBYG154vk+
o5HuPbQEoIO/D36g34h3HhDF6LqaVzCxKXxhCbM4sTTS6WFo9rxbASsuLfq5idn+on6rWF3DBHRb
IS36UE+xfLmWEVxcDTQoAEGOjiidzKZL544kg+HiwRBk7n1C/+HqmDBVuHnxGELq53KxwcrfoQ1V
IthmXTBCN2/t+xdnCW8GYB/xirxqgCRdm9tcH/BsSMqoSPSQ9vfEWfEmS+EaYkS0JeLZjUrgPCWn
G2YvqwSzxJh33xnZAZoWAEOrkDUuKv/QbeTajrSJAQL26rVxqtD04xWWg6WNDXoAUC5OZIU4P5dT
yclQs2Eo6SmtOn0L4VgbQm1WuS/KQu6E01evt8/poj1E3QBi4nkCqo5Lez3xQWrPaHnKMKMSmRnQ
aL+jUHXbirF0OwFo8J+Z6TPO3OjUE2L5I6gV8sG9H0qIFyXlIy3STUXcYwo6Fz0togrpodRVdxYz
D33lb3rSf7VF/lmY9LHL2IZZzoPDvQ8r3za5olmiCp076NZGIxoUM+Yc9FOKzNRlTE/I+n53uBCI
XNH52kGJ4i4pwPnRF6QIuC6zXWXk907LdyyR/cruW1yIs6+Y3WWGHiuT5fgKKpPAfVM6pDEAK23J
x38aLrb31AiLVZ8d1hTXM7O4TU+WzB80rdrp1NhZKS7tvGI7OqSQPiIvjSufirL66Mi1QGV5oP/Z
nyPuaCrB3ZLAvj++WuNLYgV6E5r/kEGbCmu45UD9iKbJ2bs1q0vOBSkqjJKHlnis0M+sZ9vbc7nk
ls6NzJx3SxJOdZpVp97+Vom91n9X5oprXbqwQbkAziC8va/rrByk4W6SOCW0xORG5/dS80PdGfca
1LKaNb2kJagioKR/rM3uCTCpjQSq1+XJTb+gtIN2qTREkjzoLXSb59DDgjY7K+8IeUBz7YqPWHIR
57Znno9xwvTShO0cAtMlee39NCzsLHBw+Nr8I2pzwe3VW0rgXYx2duRc5AD0tPHKU2wU27EFaaf+
aozVpuuevalFnG8MAg21Lv2HbQNBKqheuMBKorvr0hn2TZ24VAnkbNDU4Vl3kn41ujWo7tLGQcIf
ewaZm4mx49LIwCDWJxN4XK6aV2X7x7Iy7oTuoJo1uocsXsNSLO6dc4Ozm6SlhlYP1vQAb7YZDwoV
KitqvV0G0TIkH81n6uzFGh50GsXcd09X9VTuRD/8vABtOaobwCMAsLUWFpC93tzeIos/D6zBdD1B
HW6OSPcpSVrTQVtRDTawkj3wdn/bwJIHmZCZv1NTSPbPVok6whcqA6axt1/6+qC1L3G+ElEsjeG3
FwShI+Q353wkohZj7lkFIKbVsew/udlKBLt0bhGoTHcJml+vlGzjESpO0AQA8RPIxGrPjlinPSNB
g24HdbKaflOq8uX2rP1u4Zgv+7nNmZ/KKVjneAbYbJWILa2KECw8u6TWo64tNgUoeBNkubuSRuhw
2tY83UK3IUJKGIlgvHW86sSpCjP8zRP1fSnSe1CQHCobEntjFqYi/ZGTYpOZ3VGAJk0reeR14lC3
/tGK3QMnzkb/W83hKaePYjC8gYOXNfpipmvzLEICSluBb3dqKewPEIZw6135D23WPuqANp4t8Aho
xLs0gQg2t72Mobu3i5Dh0ZyV07LoAs4MzEunJjqvkh4Q3ZMDQTjbOkgQ0NqCbh3tmbqbtn0W2vcG
5Ga6t6bYvLgJ/wxtnv2zTMnRRAAEcqdthOJB435IxhNrT1DaDOka6+jikTqzNtt+ZQz5kMQECr0U
/atIZdQXxdqTZzHFcj6Zs/vQGQFM9EsUM2On2FetE/SQSCycJsgycnDAqccr9Q74w0di8m1ees/U
RqeRbYXpCO7AwXm7febWxjzzVH2BepE31VbdDKyVAnUltXIfL/rCs1md/n52AuoxhtaOwqE22iGQ
8V6JF2sN3L22T2anDPrhmelCi++U1z00PT9IENUl9CCLflvU3w1/JaZZm7TZTd8WwmZujAOhdUcL
Cmg5X0nELZUCcabx6gYfzO+q9+WkJTlofZWPZUlMdIo273H+AckEPX4cjeeqf/TsF021AS8+9uxT
SXlA6w1p45BYIqD9rqbvRv1NjNuKr5SWjWkmr1z02YfNnE0G8Z+ES3xY4Tz2EDPzAJlPmpMuD2Yr
I2YB1F6fOvObYj/06mvPt2n8K28PVf/59r79f5yj/5shEDpezhA6/ysjo/B6VBkh15zHEfC+IDOq
rY24RAk9aMHVk5Am0kaxU6KF+lIegXd6b8T6HXidftz+oMWJgQCFDXAeqvvzl0kvW5UziUbiVnaB
JQ5oNdgPWhy19srFv3iezgxNZ+HsPKmhI8oY0ZBDTAktGAPg0+bYSbHi9ZeOFLCS6CAHCRk4EGbH
dsy1OE0p7n9p2yE661pnCJkNxeI8B6VlsqOQRL49g4t769zk7BQrmSYNxIKwpG0fZt3W976MyEML
/7nI9HDU0adRpNHYvo/ZFt1CoamNG2d4bGuE27619jXTBprvdBeAEFArA2d1haIwfM2ibOpJqtQn
yXajnwflsO+g4NVnQc++EvE+FivosSXHcm5zNgOOmVKjnxyL7Wd7FqQq3d+e48VVPRvUzHNVdRsb
qsCg7IFt0O4VVuyzDy1C1UI9mbx2a4rfS88VhJAgl7dQTLxiKBVtl48uBCJPDct2PR+jIbZRoBke
nKltpDBXhrc8f/+Zm0cqltnnHTGxg8A1xoAt73e3p2/p7LmTcLlvAS0EfpDLs1cVYPx3dTgdE/he
u9/Z6ALOqu1tI8vn4MzKLETAXiZdB1zDifWofsgX4hyrEuKq9WZsXqv+heRPsXmfW0bgsg8MHLZx
+zIKSKkebn/I4mY5+45pts88DbgwTC0W+I5e3ZdvEPXo20C3No1377hrY16b2Zm7aTvdHPIcttL0
q0afe/sH/GeWvReSBX7+xu2TkDsn/+LxXe+yYGq8JWvMiIuBrgv8HgDiYNNFeulywBDBU1oNcqST
VT3r4qMu2zAX+zyHhjVwYX6cBVAKCRznOV87l0v1djzqp0YnAEqsK81lTzEIy6ipAYkOfCOI4b2I
Xn7JbVYGaK3/6TicbvTUiLe2I3IApfNfmTSb1y6rvg15u5ZEWVx67HJUFdCqC6zD5Uy4wwhaxalp
rSHNhif6Kc28SMMrLGuKLW2KqOvXXn8LJNoGpuCPzdnhghdufOaiQQ/wzUcAnTZ9YW5o1Ww8XW41
0UekzJ/asv065vFer7MIrjJiIrvvLTP6h51/9imzjeB4vVkN00uASDcAuXaYOYfCbQIno5vB2+vs
0217i7v/zN7spBlaX02CVRmaE+D30V/ueOkv6dKvt82srerskHl9Ouh5N8Wtzb6y/Ih2b0zAg8U8
TCBxKLDXbhucosGrO/RsXLP7zK64ALM//HGWVK8xr36U43hI4zqoJEh/CSNhV/XQ9V2ruS7aRRJc
h+AYmo1+H/Qzz+Vp1kAhaIL8Udo9GLS9r3T2GQIHm5IWR12rDlmhIrf/h35FH09800JuCTIgc1RV
7QJ3aVToLzb9Yg/BwwMHZk8AK8Nse2VmF3fMmalpqc9GWKdGHZMUh8WictMb2ouhuqjPyxWw0bRA
VwuIbhbX1tHpeVVHKkeREa7DTFGJoM2OJqAU5aZZQ/ks3ttnZmb7pJKdyTQfZsxYfC008iuv3ZWR
LG+JPyOZRT411MHKAbKJYHPzHlIrvTdZRwNN2j0AdmgQpM0nVchNLdM1mqylwWFsk0Q8WKyAurtc
qgTsnv3QQibIbooQoh1BvKa/tWTBJ1PqB+DY616AgXW50RMAft3qIB5ZvhL1rP389PezveY3Wo7k
BH5eK7/I7Gu8BupZ/P2JbBM4DDw25sVRMWj4fAVIORrBH7OkecYRWokvlo4Lav3/mZgNAX1t1OoM
ALyJF2V2WPZhujZLSxvs3MTVMtci6+wOUZuIjz5YvVzWBzHqbaXsQoMUP3GNPmlJs5KLWDqhPgpi
KMKCavFK0a9OVNJUqUI+KUNWTomNZXVvhCaPADevTOK1KeTKgYlD9wQgZfjvch9U0OoAcXSZn7AF
gXvMvnBEIm3sPte1tyaFuBCLTYl5hNkQK0SSfl6117JS+fmkpQS+7VCpH4A/BErmgVbv2uGTbjAc
I+R6nGyTa2sv0cWBomcM8qHggbvC97qdUCaJGYSVnAH9o8Axh/rArB0itMYIHPDZrFm83p8YLYr1
PhLtwFzOa0fjALw0M/Go54P2EaTQATLVSPSspA4WxzVxpHsuoKvo5LlcwHhQMYdkBMjOpF+Hnd1s
qEGgNOvfm3KNWO36OGBEZ7ZmJ85xNOVD6xoSTm4ObnztWJRm1Et/y5o4yspyowv+3JT9Spvn4hBx
9047BppF822jCoc5YHpAg2RHoqYa0a+aDIGfibuCQ7/vdniztGrQS3NswICRfZ/nfFQ8MruuwJtj
sh++BIoTJ93V9reNXHtHUCYh/fCbBFG/6k0xm9jgaYvEki3ViKQWR+GNJysjWTICccuJjhIEuigj
XO4M1+zkQAQCptp7RadFYJdrnANLc3VuYRawDIMNBdiJq0SBFqeqUb1H9JfF1ub2bC2bmcC7DviH
ryTYEjNGO0SHyqGK77h2qJxgHFY87qJrggzafzamPXh2H4KcK9EbgahW1nkw+pCYeCsbGTn5Lu6G
YDCfY/EoxzYwyIfbg7uO3xFBnBmerRJoHQ2qLDxLcqvZsJIEqf45RcMpUwXKmD0ICNb2xdp0zlZN
E0bS9DYsssz+0JXNjvc0ykGRtrL/FnIel0Ob3MnZnKZQbO5KCUNluePJBz2vQr/eG+avNP3W0CLi
9DiQN3QoBsS6K0HJTbo+tLqDm77enuMlB3I2x3McSw1JOMigoVzh6k0a6IP9YlbdXdHQbcfNw21b
K+s519zOeOL5qK0jy+8/GvIe6X1fL4IYOU9HfXbX2l/X9q1vXs5x1vYJqW08/5T/VGQ/dbNBQxE2
LPveQUEsrsABUk3Y/u/GWgffqunZzZNB3sQ0h2lWeaTXn4CVztjPwT/1Hm70+LOlHqC8ETgD/f9z
B3O4hIFWoSLVMGRfbMr+mRmHsVtBeE2H7vKJdLFz5912PPu/Q4mo6K0g5iFp0n2eGsHY0ahztZWT
suyp/3M+/sz5KH+0YuJhJnvjF3i7A9m/396USxf3+QGYORkv1ezcb+BBNcsJUg3MSAJEtRAhBw1F
emw177Ej4jR0/4DTnCYSD2ik4DC+OWBvbOpcKymiE8tLd4WRBsood23fh0NVh4ptC/OOJlkkym1u
Hb1hpbK1uIxgCDDBQIFs/xzZrAyjtccSDsjXH8c4cuIirOWro32A/PPKEi6bmsp79tRDOYfqVUnO
+p7hpTCAOM4MRR3VyS51InuthrHoX8Bg+b+G5r6MuJk+5hMyIAahi/HG6j6YAIhlcm+SX279cnvj
LACvsIBn5mbvA26XeWFXk96l/0or4NrKOiDAGrI73frRug9lvh/4yrN+0V2f2Zz5tKRGv3+NrBlI
aN0d9+5NbgeteLD9lbhy8did2Zk5MGlB/ht6wqhi28gAvvHxx+3JW1uqyf7Z/UdyvI25iXE0Y7Pp
mBlY3N24vR9J0Mo0Zh2lDWrat20uXu5nY5r+fmYzkb5XVS6wKbazT4ctMDSlFd02sbonZu6q4qTT
sxLzZiv1VHlZlFT2c2tldyARjEq8JZmu71AC3xujXLG96MhAnYQK+gS8mb+poHNf6+BehCOr2tCt
7hPggiAUk77Geb/14m/130tEYf+jfAcuZJSA0Th3OZ/AP5sp0EsZeDOMbV36X4cyj5Cn+3l7Tqet
cHXhoFYwtcFCYWlehAIpH+m9Cp6K5iwc/K/MXYF+rRmYjYMZda+cBJem0MpP4wDlcyf5dnsMi9v9
bAzTJ5xtPU/Lh7asYMK2ZWBlL57ydknPg1o8G/kbGdfiy0U3cWZvttXzwlVJW2POuIns0od00ILB
364LrC9OHVJxoHJ2UAua103SuBcZG8ECkXch5JVib3d73haP7Nnvz9ydpotcQq8SgCgvTIYXqFKt
RfxLI0DWZQowJj6EOQNUm4Ih05cuRpA5mxoFFr2N/n4M5xZmY+ik1qWF9HArgbXCx0CIxXYoa962
snTJom1VR2+Mh26fOT5SdczNRaXhkgXXh9l0Gzl81pI2UMQKi3YlkF+etD/Gpo852841Xu252cIY
2vC3TfakeWuSg4sWkAZAKy4yN1fEXIIzv6Geg7Av94OyA8qvCW5P2JqF2bKwjIqSj3Z2+uCrj7n7
dvvXlw4gMAAgd0Xx3AfJweUMxS44URNgYk9tUGt7OYQoqI5rPQhLXgU0kSYyMqi/XDXvKtI7kJYH
b1VW/mQlnGOWhaBbDAqc+CoJrHwFrrG4xzyUmJBpQDvZ/LT7PBkyd4A9iY0V8y/MIGHuvdcG2Unn
8+0JXFwepMcnmcOpGjMLrmoAou2xQhqIG+8CeJ8ft39+cX3QZo30uw5qkt/16bMdzGNLo7TAzzuD
vdHEGCnigtw8C/mwYmlpkcCagBjfnGh452E+R9Xa7HREBGZvh+2Qh7n2UNVH1gxTEfIxTYt/2NjQ
bkI7t06gUzGn1eik13MQXiK3VUV9QPXw9syZiwNCeu63sMMks3O5tf2axnFZ58Upl52O9gKKqnWi
kCe2bNQ2x0FFLAPTHEqvnwyA2r/0FXgJUjvmG6ogrl0mvQohd2/shjYfNhrI1wL04TJwj8jhKXPY
EKgEPbCxb/wgtazRKMdYBHJkdBFp/ohSsaVHVOu8zz2L1coOn903BCl4ZMHxP6TgXQCYp21zvi0G
S8Ra2Q2PHc/CSn9syBei+MoMzgK130aQq0X2e9IghT7RpREPIIeO5rV8zBuN4WaDYLZs9IYCbWEO
d6motU8FIcmL5ZT8SEDJshYIL50tVH+dScligmnPogOWi852QEJ80lJIpejQX8MpWCsDzqYSSHAQ
Qp8ZmU1lPVKNK4ptAv/HizzwkDAerH+4iM6NzC4i6TYZ+DBgRAsqbzuudc4uThTekwAE4k15VRix
Kh9s/mlTgDbEae90bkPARGn5Svy55IuIByqtSZ7MRTb6cj8Q2ZAE8En0ner5nU61oOyrDRqlAsXI
im9YXBQQdqEJC7VZ8EhdmnK9Nhns1M5POmFyPzq0BhNv7Aa6y7L9bT/xO9c0j9sBb8RZAv+0A+bk
S1sWdZ2CagQ9oAJtSLbCOS9H13qySQVNidQbvMCzqhEow7jbtCpGAnlsvXdM9WddiirUe1JHLdiX
Dq7WE+ydXgW6zSxkgf3mEXduE1m6Bsof0QzvNIN4bNY08g693E2AwnexJRWeeL5Xp7tY6n0MkquG
PHEqPuu9TI/+2JcRUjxk49EMnZuk8x48lKRClXruqUR8EzqyfgdzxvjS6JXa2Vb3jlTUV6nL4sVI
0PWZA1Z1lJ5TbAQakUAEhWeeLL7pkic7ofKJngeItkoqpPrM8bVPmxy6xp15P7p2HAg9swMoFz2C
ENzZD7VrB2Ko4QVomQWip591X35JQfkSAk2itmnxVo4fPPVcAy0J3pUdyNfktmg6iMBUKkjjfIgG
oLUgeNr2IHCSYZ3YYVxDLcw1vB3zyzLiLbo+rdpCjzZB+rO2aB22pvDuPMDeQo6K3DZnNf8XVwA0
AECE6EK/Zt/paqq6osfjV4Hxw2zKUJFPdb/iupeCk3Mj07V15rrrjpotTdIcEHI9hGrym0n9jSoh
MTMkW6z4yklaAGSD/APhCVJA6BkHT9elPSowVkFFfspN0QdVFg8nP9XqQ+348bHG9g6NVI4bVzP9
o9Hp6WvLUVULmT4OD+jMdbYWz+ndiGTBTiTUWskTLR10FK0dvMmQ47s66I6FLhzp8/w0+iqkeh1l
OlqLio8rZxxjnB9xHxlEtK1BYPGKh4FWMctJg6dNRhw6tZYNHxAkfqeeqoNGEOcpKbt+Z+CuuXec
yl65R2djnO5RKG0jDgXwCcQy80YgHL7Wi4dEPHZOte9c+dr4bjiAgGllqZduAQD1pnEiWYvn4OVK
M+oVRAiHngz5Cf158cokLsVTZz8/B/FSAwUYleLnZXbHxzsAhl1727ONlX2vsn/YFh7g+jYacbFq
82dJO9Y6CJXQl0+d+JS4yYMDku2OrqG1lm401MKBCwMEGqd+di13eZ0YnS/QnD0h6Ct0FZMore2t
1q1cMr8LtfMdeG5pdgodKD2jAtrBkpM85d2gB51mHmIosdoyC4GNjoqWBn477C1XbQZfPKam9clJ
x9CSbC9oGWmDGQ3D2p0+25u/ox/wL0zNhIglEY1f7pnU1Nt4iAd6atzvhHzxu5/2mnLTksM7NzEL
sCrLkJzlkoLD/6toXxP/yWTbuHhJwN93+5ivDWY2yRQ0oqnJMRibyMAvD2Kc+phXTvPynsGETTEQ
GoFm4UKrMvC4Vi14Y5BAj8c+dJHrydwDKpQrlmbx9/+uzR9Ls/hbc/Qmi2tYQmuJHoK6pAnzTFl3
Zpxn29jC/ZTV0LxNGG5HXaLuens2F9YNoGdExmCUQep0PlCwUzGQgpdgw7KB6jF7517F+SGu7D3P
nU8V0Ta37S1wSIHiC3lh0FWBoQKe8nIvxhboZv0+GYE1g5BcMR6d9JPmGtu8fQQsRovLTZu+c78J
XP5rIEOY6Xes+e5Zr3g7BJhGND5nT4a3Rm547fcQE0KaBo/i6V08r0BBYE9LkySWj5XxqS/YxuHv
MrMAIfupWnLH/Jfb03A97Zju6WXn4kac2J4vZ2HkTqFpRJePLHsZym+8/EzBwF0aRaQbX2+but5g
F6bs2QsZ1NlN7UglH4syBhZn6+ebAlhjz/3YJScuI7D33TZ4fUPhrkfnOHJNYP9A4fVybAbVzBRa
E+qxtLZ5H6Urt8bizyPQBVcsKnhXeSZGpSWlTdVjk9CoNn5Z8evt71+ol2MA3sTohGIkEhezxaEQ
f0N2VpOP3fhEBNR3zIMmPzXeYyG2LTmV5CcdnqUtVhzb4sD+mJ2zqzEFfAArcvUIxJvjv6T/gKxD
NzTAWcAqAtZ3pancZzZNWQ4cfyGakPBjlk1NizuteVuZwN839+VFeGlp5qMdR3Z48+RolanQrmwB
CbC1B/2blTTexxJaoGAyqJ33xnPzQ0kZORTEYVEHusEvVayab67L0W5s4/P00W23Am1v6ECx5LbU
2ze8Ge1HoLbAhZAVzgYAd/djEic/is61uzBTdvxd+boEJfPYbj3Ku3crcz/kXW2GrHWqXWKT/kNp
jPm4SXI/e2pq0/yVDUnf7h08B45oQ+Eftb7hIescKAAOsXeflWx84WXZIC+kiefU095St/CfoapR
bnxa6zsqR6SJkqpIH4fEaXao/dpFAHUFa+OW4D4K+8zrD31bgJbaSTU8NjvgGKmZJEEPUO7O6gt0
OXQahCUSYm1ZG3fHMh3ZITfsJkh4r+6IMyQHUuMeyJVIdxo2DOjn0Tjfggxh21NuRokw45OBqB4F
FnQkmUQi6hVtG5pWlvhBZ+ve+1CV2lOaN5IH9mD33wZvoHe62npN9yv2m68EGOwh0/YqtyIXnC8v
ae40x1bvn1NNkF018u6QO/W4SWuAoNCmouMlx2XYMyJCF+RKT3HPmscOZcHPtplpP2o0tGyzMe9f
ia9pR+VzFUpLuF+4MxVqMlE+2Y1sdoUjc6ywoWRoSDv90nSG91zjfgT5VfZDgXdz2ypkEEHjm21L
xtuN6f8PaV+2I7nNNPtEArSS0q1UW++qXmZ65kaYxaN9oShqe/o/2D4HrmIJJfR8hmEDHlhZJJNk
MjMyIqG7OXXqwKPRcIv6DzT6rDI6DInX4BELdQMAX4BArM0xMIw8u0HrDsFXhj5oR/OnqN0K9APT
vJkdN9kgMOsCrQJuJHjTUyPItTF/1jtavs116z7nZp09JGCz8mvUnu4qGhtPfVSAjSNqSyBCIMfU
GHHzlZVC7Ce3oEEBRvo9LSLnwbBi9LGgIQK09MgyTCaHeiVEtNFHTzvfcAp6WziV9UOfLO2P0SGO
8jLQIRC0u960ZS62fa1X+1TomOyhhICGO2RbJOugqTDV3Y5qRr8xHS5uSFQbt5ol2j2NQV+bRniN
a5PBAsajPjCzzNwTmyGoKF1n5dy/jJnON71ybNqR1tC2zbMnNHjtTO+dpXsPbPKR9+v68UIXbjSk
+8G7gf5QW5K+n18wSLPFY16N6dNoJeQHc2hWQkDJ4beRRQT2ABJWwo7cLdW7+YCLhPjzYHqbhrD2
lhq5549lrkH6+zuyjYEDPZKHsc3KwBTfGluHuC3ttiJFK/4wd3OYlPrw0+XwGJOkO94NZgDJFDNg
+mA/VXgp7aErPG6zAS26mSj5hrVF/dBFnfWMihHba+Yc7foIUiGjOQ9hKjRt0/Di6+Tx9pA6yIxo
dkY3vejB6ArC6H1WNuKn6IpqVxLv11RB7y9myLrSOfWC2oush4khPdV67s50BH/Wp3nYup7LgOrM
Sf/CrLw4WHipbtu8+1NyCzolLSgMrEkX+56ULaIArU2CsoBDjCCAAeJBx0sksnqf8rT706WG7etZ
P+wjDo2gJIfCKit4+lQaogkqnrDjUE1rmXzFe/59P0OfG1Eo7l0gBs4XVcP4qTeJ7pF5SeOLur5D
LLirTMif6C1dYYBSPOjDmJRxQd5RUiOrUa+X5V45o5b/SEtnMzraA2irQyhVlkHkujmazswdxHh+
m7W2Em4v3PHYszpy52gaQPlFjY3SutCc3kiecMrVIGhDb10FbrKVDYKpUm9ftOHibDAhTHhRTjKj
GKj5aU6ezGFj9WDZ3M7ZBqX+TGyuG1oczYkh+ecnWa4ozbQZpycM9U+RnfpVuRK7LoViyNEBaIEC
D9r7VW7NKjEmKJZqyROz5sdkSt4KMfRg/B7+zOlwjBIHuVvzAc0d9zwZ/mnY+LYyQhkdK3OJJAtm
0pZHDmqb50OEHFNmg4gxeqRzPaV+Qkpvz0FD8OaYpeUzaIBsSMeLQ58504YLyu7bsuDboRkgCjqy
7Bsa+Y0HiFBH2wJyjsFMmvitNmi58Xp4QAvJ2V0U6d6hjdx5hwviD/po2APzCn4Td3HTArNjFLvc
Yf1zVczkmKDDJTB4Md0PCVpQTbTgbUhKxw2S20jVzl4+fpuwKsdo6ukRlKTxn6h169dYRyR1fXJU
fNG/2wjvFxs6GHg6qrmo3IicbjI9/mh7L7p2QMTmp221ibQcGpKbRPvaDjGOnJXcqvJU+9eqDU5M
AH7QsXtRUsxZQWNX55B3aTYIOno8jkFIUGlI7xSOt69pmezHaA2bvPBkIzK1Chy9ZJdSG3B46fIe
WKr0qbDoQx0lEDKJzC8TZbdeVezjJDquzK58CSuuR0AEJ8Vs0JqC/OK56+UjK6tKpzgrGlrfk7Qb
7xkyXNvBEeZ2rpzsFrOg9zgrTe/J6oh3J+ZEu0WBOVqT1pJefu2nmMpPEehtMnqSPElKiLrkt57V
PM/W+OnaE8QzKQpCAHNQvOzU01E4Ge1zJ3mihhHgpvI5eWMTSrDDyvN76eA6NaS8T1jOtAkCrsmT
8L5moDYqADq9vnpLFhwpYA7BPSgSqWW0iXkNqV2BVIUx+pqjQyBo5ZRXtgESRx5apLDxbHBG43BS
JsubvZpnOvxx1hBBujP4/Sq/1TQfVbANCPADc00jY8ki2DQBmkXPDTp7lbOwnJCVTnmD5SlceoeH
P72fHX3eGhXzHpOG4ObUC568zJ25JiC0dBGAr1FHqgS8bjJTde6BxdTnuhvN1qNpsGmfDZb5VoL5
65mac3njMWC9COotkMoizS7OcKUmLPV25mzEfz69sCi+AlOEhPIHf+T5DzHcyRpiMVmPTVHcpmV9
u5ZFXvAcKfMkW9JAkYx07bkBk1V5Hk8xfazuDeepWmuTXvu8uoiDNqbcAmVP198WxQHVz+vzs3BU
nP18GeedxAR1bxcG8H70Efnfqv8Nyne+pr5tLlzKQCrA67HBcOKpqH+A8GxjKlPy2NAij0AMoFHw
MaWQggNXwEDZlkKb4Cjzj9OepYB4ozLb3GoRMI68jZ8h6umj7dHa5T2tj5lm6NsehbAfOaumbyxF
YOUj7ETC3nDWoJDK7P97d2H3eIDa6+gYVWY/97J50Bjurn5q/SQnLwBl/Ly+AOrs2Bg8Pk5AUSn7
4MF+d74CTQ7VSqOg1TEyEJ2gWyHZN1PaB3VKJs0fo2l4NPLa3TIBgcEeKkJ2RI56khUbVLVd36gq
7YZxI9mUlfui23a+sUScbbRy7u76WLzRol4D5as00Re/WfEawyyRfy6d6tjYgCMK7avXJXcRMyAW
ne5aqw9kHsmzx4NbOvdZhP7Jea0f6GJplGlTztPJi3KeZpg2ff6mabdWFK/sjDUDyqXj9AnEJuQY
xReHgj5s5fPKxvt3CnFpAmclR6IiHIjnll1jQymwZhUADg9N+Sxg57pzLY7hxIj885PdLenqulSH
EbyXJxKApu/699cGofhuWjcohchB2C6yXJsJr/K1hncljruYJ8XVakDS3Ay41GM5fM/EjW2wrWD3
dlLvTG2tuPMx6SeB04UxxalcrwQSoQWjjT1959od5AKRVfpSjcIvu7fae9KdGinlPyDp26X1e7am
lSTHcs284nKjWduFHsH84PjUOhTZLbr55mElI79oxZLEu3gHoPqtBKpDUUesGNzqOBdBZgZGs8/B
mrimDbboGhZFZymqC4h5lKkkkRabo8D24eXWNHYe29VrwjuL3n1iQpmuea5dAG9IdUzoW95/gw7Y
de9emijgnYiBLMfCyyXJG0jtQgv36KRP9ri3gnnct9lKs8ySf0tuXXRgW658tZ5vUS8pYjQyYxCN
+9TPd5EZB1n9pYhfATFaOXKUgPDDu1FVt4HyRscYrqpzU7YwrcrOvfpIR8+P63gz6q/xcMunX3V3
KJ3v12fv45er3iwLlTKuRl1WfR4w5PtnJMerYxHh0Qd2ALMPssppD/ht4OqSHHWJI/JgrqpkN1ou
3xiuO+zLYSR+pGnFwdNcw08yXCnuUCa3xBLyZe0WAR5fRaAljZ34QMc2r7xxhheDzPE2yzz6yB1W
PeucvToZy8H12P10pkK8omGNvlaEZBtosI03o5FCscjhFUNewK03IvaGX22adcBusgigZGTtxq7H
o7+Zq9fSHPha4ufSf5H2gQgcNDCxDy8oBqyim+KpFXpYjV+i8lsZr0EpLvfguQHl+K9TwwVVFgwg
sBpIv0m1QO/yT98B0gguMiR3IRBCzHOvAuVsOYPDWQ8nu9qwuQtm7dle64O43IooESGvgwolkPEX
bGMOmjA7UxPsiFUB0/HDVAFF8BbZ9coWuVwSE6U24DUB2AQXkpqr1s0u6TU4wbF2g5IE01r9/nJF
zr8vx3lyIc8N7ZKxwvdNwPfcnTduvWqlOXNxCNAkxsElRVYdZdFHJwP1HvjXjklHN7yDHmO9ci4u
DQK6mABQmdjbF4J4JWn0BBz56ZG5d2m2r6pNXq5kfNdMKEd7H2s52HvK9NiLwKxBgr+Nq0/HRriZ
Tkah1D8mWumdlWAUBCXLcls2K/tiaR1Ovu8qhfw6tRKrJkV6tIs/IKH3vfjm+gG7MkfqPQ6uSNJ6
MQYwpV9J86dv20BfUyxbs6Fsbpc1jklBeXwUDHCWPaCG9loMqdIZ4FqSC4Et95G4hRzB+Z6Ysilp
NKYlR4qeW5DVBGN+YOQhq25EhKwBmn6tG9P7LpJ/BMED9Z8qPSQC4NW1/OjyWP/7Hcre9KyeR5UR
JcfZ3Ahzhwoj6XefXzIkZCTnCnAreLOeDxVP2mFqwIZxdJHqJ/s+emnXqJWWRnFqQtn+tO17ij7+
FO+KQI9vBDQ51loAFg5j49SEsmBRYvMWJan0mNJ3o9xqEDxkAXH21+dqaf+cWlGWA7eBEWtljLmK
toDgMf1v1kLytIEjlEip7vO1SB0wJMW5lRxr/YZl26ba8zXd8cUhnJhQ1sLKXMiJFCY8u/NZFbjV
4S+mCAyckH5Ao5OukoFxDUiNLiXJMSaQ6Q742ht1caFPvq/8fmSNRd0n+L7wHuMS4jiPbupPn5SQ
+dj/9MSK4k6VqJwUOITk6BQ7M7vLceK7x+sTtTYQxZeGqSNtW1IsxLvrQEk68LLbalgxclGlxDl2
Og4lvB5ADQ9WVMzWkFQ71gE10wA44vwQ9lbQI9GhT/t8fViL/nUyc8otCSlJI7E8zNw47SK6zdaO
5rXvK1dkb0Ug3R/l9y2ItIQkX7nlV76vYt20tPLclOL7LZR7/ynW2PTXPq88rawuA8Ahw4Kgh4K9
k5//0+Q7ytVo5p0FDXv4VNfdOmzXr+WfFn0WxWfw8AGogaab8/OpG7hLAaJKjpCRgXB4Cbo/4VfW
178YxYkVxYXAjU4Hs8UpmLuBUx5AxXf9+4vX0cn3FRfiAEtB6kdPjny+6cOsvBmH7XULK/Okxlko
p0U2HzCCQb9156CG0A5Ky9H7dSsL40CBBAgWpGrB7qmWE1mXg0J1jONjV/tsBGH2fuxWGOcW3NV0
oRRvoikNZ7mrLMWEdni7SYQWJhEwH/Q308fd9UEsTBWKQThw8Xnwk6pXnm5Heo73SRSOA7Sd8jsv
e6HDoRRraXP5S89f/uaZHTnSk1eOYWluX5V2FBbad9vVA81Ddr8GXib1R/bdrFcmTu6Ea+aUC8R0
49H0YpjTrXc0CkXJfiq/5TZYv6eV5+GlF7g2Oi+Rq0deA50jyokSMVbOUx7pkgWExCDKeOw+CdLA
0kgTSJshJ7CQdCIxXg3guTLCygxobG+7VfLNSz87s6D24EIkN+Plh4UUfPbBsJaWW5okqM2BG0h2
7l2AQIyuTbWqGg10epOdyJ3nppwOWr3GL3+56q5toVfZdPF8AL+HshZNhlrmnHdGWKODJyo7AGOb
3wY6hQegKBkXK3tncVRAwKOaSAmIEhQnm5txKieOUZVafwusq+9WkNPTf13foZc7B8kUHbKEgMo5
UKpSrDhgsgExCmKFNhnvMjY8cwqsBHr0fkEMAFjX+cVNPp/mhE0AT+RaSZCeEggnSe+12VDooV4C
4zrn5Y8Jp4/FhkMLzSz/+gCXnO80W6QYyy2rdTIwMocev+nmJ0RIf/F9lPAB+6BSMFB5dTukdwyo
Vhphbr+k6a8ChYnrBpb8AK1cEsoC9MMFxaQD1S2LQ6UYLO8pNDyjhOyhp8o2dW+taREuztWHLChS
LWDIViIANgyN0WuYK5vwTRdNgbNGerVmQblyJCQtnpkLd9OblySrXxwDsOjrE6Zy1X+caFgK4LGA
QQAGQllySx+GXOsoZoxksW9DAMhM9HvG+JuWWD41ZhuiivyfemZQ8UjSQ0/qQ9QYUDzUfMKa7fWf
c3kHouMS3CBISQNSiDaa87vJTEWvi7E3Q2As2RfNCLkBfcCVw2JpXqHEh2DBxWWLrOi5EX2aaC8i
xwD5ZFIeXMjKb1iDovf1oSxakVwaaBFABkVt/stB19rrXDfCNMv9+BVX7v9oQJkrt4n6HseVEdLs
Ph3v1tpg136/eT5Lre3EeTvNBvhH/SHZ1J8ObbHSJ9OjLAKbewcwbHxeo4e+uan1le8vehIgAujr
BFcLWHrOf75oxiovhW2EIGft2J57T55xb34+DYJRnFhRJiliJRqX0a8XoiF3Y4h08+e6Ey3U8tHU
CXAtAj/0msCPzochKQwRc6Q6iGC+OsZLRfJ94oSJ+Wim9X07d5CvizZ9MaJV/KkfPv0ChHEwgAGN
SKADoN6qdTc3bcLcOXTdaoNW9c3h+uiWggSKQ8f+gKihDHk+uDiv66Yw5jnMxxqSJGioQHOnlosv
oIdBEwYQ5TeONX2SO/rjxMNxDXZq8FggWlSmtMoMwQX6tsOh8mIA/or5weGoftWdI25R7BMrNcQl
T5RtzKgfgvHmAnqYTnlitTHXcZaRfdm5B17dFGQH6Y/rs7m0YU/tKL44TXrp1JAZxLii9zlvD209
fbluYmnBXFRggLimaDRWAyCWR2T2jGkOo6neO0n24Ojoybb78aEwnTtdLz6f48KUnRiUc3vyVikS
8KZDNGUOK/7u9Lc1YZtmeu3t4S/OUg/qoBiVgztQV08jyAOxgep6aAJUIKBgPNeb61O3tDoehQ6s
rOxDzkP++clIrHlqUPCbkGdKIfrT7BPj89UrBDYOym+4OqkJmOu5BbBjprEzS78G1XtkhQ2BDnz+
8/owFgKsUyPqrTYVXUuzBEbqAVhMxMhgb6YAKKxS9C8bQsQL9Crku1R8ZEbGKC9l+dXrDlz7HXV3
7fB6fSwLSyLJtZHvl3+jk/Z8wiAAkKZUyy00Ib7H3j/F53NEYIbC40c+thx5E59/vza6GRBSc4aW
40PL33u2z4GxL6fn68NYmCmES+YHY4K87hTf7Rkz6knT5jDlft49kffGWQGJL1rwEG46lmvKwOl8
IID5ORNyRXNojc02LYeHboy2rM3fPz8QyNzgkkMyB/Bw5XXQGK3tgk1PD2ftQZ/BdDlnQduslEcX
Fh2UhgB2oUQhuT3kWE/2YT1Ws9XNuNOi+hEtw8U/fzEGMOijZoE2IQDrzz9PNC+PEzfDNm+Sndb2
Ydl4b3Okr5z1SysCsSwdvT2S5ldteZ4GqrmjGOBavbmfNIiDNt17muQr1eql8AM0ao5rgHQMe1F9
xtPWzVtSxTh/PS/yI1ObArC23wC1scu51fkd9MOq2LghzXxftfWvFg0Mvsjil+uzunDvSDY3yccC
37jg3BtJMgGik81h0Y+7oUgeNaf8ItBTb0UguaDTiiOqAGkZIgDrg72L2g2kgFWWi3609ajo0bDm
DJm5mxsj+y1arz+kCPc2CRv77eQBnzUSrXhvBSUbSBgNrY9mib85Q5BFAeUWjnUdmadzf0KPb6tr
8pfEyei30wTdWS+IyzygaxSAlw0octCWZaGRHoYuEOmTUyaMF84cmqQWD0mcf0XPZlwj5yCSfUHq
+rEAkfat3to86CIC/WqN/sWTV/aFoGXccMAXoZ5lJCoaWgpjDkeebC23OXbWmnzSQjh2ZkK5iKsh
qypuWXOIlIBPxgf00W7aOA+yVUGbpaNGPj+kZDaYWdRsB2Rvx0hA5yD0rCAe1/n6lr6P4AirhY0B
gRfFN/JhRqJqnqZwCPr4keoriVt5/Z0nbqGfIdsEAJu3wJKm3CtehjcypNym0CgaoMK+p4W+ZcZL
GcfBGD8b/fH6Hl9aF5xmcp4+Tjbl5DRnmnhV1E7hnUm/7gIt/vr570NVyMEBgposej3Od5JgNup/
eTeF3SHuNiR5nM3HdE2daWFJsIlM3DDYTDJpd24Ej7iRsn5yQs9votesfbs+huXPY2+CHElHHKbO
kR0LouWdE1bl98q5SZGyv25gYc3x+/8zIP/85HasLK61RQUDOAr2rdliFP3Gc19NEECOMQt6M95c
t7g4JGi1UBlboJxmnltMcneY9LRwkFPdQoy3XLnuFy5K5OgcsIJhXJI++/zz3dC3FW87GoI8NcU+
OVbZXwzg1IIyZXnf9IQ7nEJdF7QJzE8turIoa2NQAnsBcheOQdBQRFvD2Orthq/sjWULQJ9SKHYC
8igX6WTZrchyamTVaZjwW6Rm6/zejILr67ywvbEQ/5mQP+HEhFYxfeLIvAFOCbZATZ6Gdv69ertu
ZcmbTq0o70WncM25nTGQVD/QYm+uoSGkuyhnIqhYTPBFUllEUbmYPVJXQJ0WNHSSH6S+dcd9k/6w
v7Xz5/FpqGagmiDpHHGKq2lZoxJe6VY1DefiG9f+8ZrPJyXOvq+seMOEQXDe0jByIUuhbznAlJH9
u5lW4OzLE/bfOJRl7/hopn2PcQzGvrcPUbKx813001tjlV50L9wd4B1yDdDwKAev6TnahIQPCTXn
Z6EF3H3KwWD8N951YkQ5q1gkzMp2IxLqnfs1Kc0DjcSP6w4s5+PSwf4bh3LpQpBIT61BIyGeYd9Y
n+/iCgSHYzQerttZ2ii4DdFmjC5AlDQVO2MdFy7W3A3B7T6xTbzWsrkwDjAlIecFxi9ElOoDhc1e
Ch0EtCsb3t4pb8RvGn9+BCiHoU4uC2MQ3VFX3OZgKAGtUSiKW/4rTbfXJ2hpACbSxuAcRuKVqHB8
wnSv4r2Dm7ABMD5jQdLeW/3rdSOXq4AGYrQXyBwButjUMZABTzx7zMyQgyjY8r01GvHLQSD9DBE+
aOShq+ACFzETB7IiKdLTnGYBoAXb2szRXU0+vclhBnxfNlqJJeWE4kwucPp1a2hmOEGYjmk7Qo+l
cd/le1N/uz5hl9v83JJybCUd0fO6hSVtfPHYbQmgtgEwZfF5jMS5HTmxJ7dVQyDgUxeeGRpgIrGt
J8EKv+nC0ao2bXvffR4lg/4S1MsRZkuuL3W3uB54goucmiGlMbwg8Z34Adyuvjk/X5+/JYc7MaSm
WOoJlJe6NBS55nYU31sA4a5buDzwAY8Btz96iiQiR3XpISEVpDeZEzYlA/U66KHNbPjZdPku7fOf
YG15v25vYUTA/SB1K18pEppxvlIai6NeGOMY0oH+LgiOGpp9ugwizxjwraNEigS+moo0rNrmWWGP
YeY8Jzs7WVmThU0KzkAdzIhI3eIFrvha1/DGTGJ8nn7NxX2bPBSf5I1HOgMDOLGgRkVUlGMZWWMY
5bkvupdpLbhbWgTQu8lzHv/CeXa+CHri0tQyqwlSG1PQdMTv4zU+8KVZOjWhBMFl7JIRzZgTZKL1
oJs3A/KDxbASpC4kfpB6QDu6JKXQseLKWsT1ZJm9gDf1/MaKgsoCg9GexPtYC7AdnWkryIasFTkW
Zg/1NR2ZW8kkhFjpfPbiHqRUbdch1W0OgcsFWodvrm+ShcmDBSTSUfZGikfdJJE9cUNYNXqZ4p8u
yDZGtunz/XUbC/kjtI8jeQv2e5n/dJXoqCisqBA9ajVN8zA5ILBGi5YO2Uq9uInFQ1zfgp72pqk/
HcjCKuodSN+j5+UCz4REr5uMJpLsPPeCZO5/Dcze6hXY/Ynx6TQ4TMluKkkmACSg4hxQyywNXdRI
unqHqv9nMB615Mv1SVxyhVMTyk7N8ga9NYIh39ppm3yYHjjPV3xh0QRqXMhSUGDkVF9gWmmwXEuR
28x68OXVHfj/hhUbcr+fR7GYKXAqS7EqxDdqKSqpBmseOYahQZuo9IqnkrngIOm/FyzaREbR+yln
K8fo4rhQPEBaBO0qF1s31zI88yusjgXtUAcZyt/Xl2ZhD8GZkDgC24CsHStnXE3cHhIW0RTW6YMO
6doRkql9+vmrxkJiB2pY6EEB3lQxMkSjm/MYKb1i1jZZOwfl2kNpYZrOLCjn6MShctAbsIAVcb+J
tS5W+b8rKw+wn4e+DaR0QNeiOHCD9hqzdbQuTBx2W5ep7WdG7Vfd9Mgy89GNGfFzw/ZTby3RszQu
dB8iF4pOJYLH+fkhysakrRNRCYRQQ8CTKBg+j00CDgIPCoBnEQfgEDi3YEVkssWUiFDrBt/h95O2
Hwff8rbX/WzpDoIdENKADAypeDUHXusaQBEa7FjNcCPqnc7JgySE6m6JOx+MLtnkFZg3wXDljStd
wXJ1LlYPcRsuWszjRUYZ9apZi61chFX6pklCRXE7CSDbis+DozCXJ4aUuwKMlTJhXohwJlYW5LWf
FWytdLLkEaA5w1+ISC+hMygPpTRriiEsi68aiGeNlb26NFkIOcGPj5AHIFcl8ixMMYIbDiU+Bqms
DmepIciNFbubuVg52qRnqcsir24oX6AUBxjouefFse4MZVn14cCf53gA5fCPWEPxIoohPvvtuvst
HXN4hADfitevxBGc27LtktgVqNNCM6EHMnZ1UGb1bw3ahtftLFwRKF38Z0fxgJn3Bki6MxGmf0jM
H9pf1ndoZDywXysh3ZIXIFEHtQQKTWUUTM/H09VZWVjN2IV5v+l8e40+Z2m60M4LghjcdhbYoM4/
P+QpJF04F6EAzeiIfriItc/UXYO2L40CqA64mY6zB3mbczMEQAUTqozYL3my+ScGtfX11Vg6tpHU
BHsjnBkFVnXVa2j/DmkkQr0K6+yP3X9FAG+I+wb9WNl3Wu2um1vaOnBl1MmR3gQtkzIcV7PaCiJd
Iox45lfJt7b5Vc4oHK+lCz4+pO6cU0NyXk/e8d6A2rbJpaHy0eLZBgI19/Mcgci0eWOW8PW4e7Lz
eleCqyawi99ZTDZY5BUfXCije1KMnspsmGyTV64Orjfu3Om4nEDB+eB03cOQVqji6kHrEDT9d5AC
Lr/qen7P+8rzARs9pK71+hdzLlmSUI1E25m6sZvBgBaywIYzhe2XxcHtj5S+15G74kofH7qYc0/i
EgDdQj5W8aWeFM6oRThBnIFuxri6q6fxtQHnK8/bwdcnsikze5NWX90u/jmKzq+dkiLVUQWt7v4C
3+fGrMdH4aKkaeT7xiqeaGlsub7GJrC0dYH7QbuA7eDxrQapoopRck8xIQU51Ow+Rxe4m38eWOZB
xEQmDhwZOKjQGWRxPQegzSm09YfK2K/x0Uv/VeYaaSOUbQAq81CiVU63OjFjYTfmGKY195uvzvR5
kDEejDjecImCRZBQOYknG2gGL2bkVPj9dQ4ZIeTDAJm87pcLRw94h1HzhcwMUiwqprDUoQKns2EM
tcIKqFsiHX3spl+W85roP6PpzmUv1w0uztmJQXk4nQwpbmovdyO88Zl2r3HTd8v3vzGApC5OOKy7
erqhxmk6NNZHiGpsW28z/oXj4hUKVDMiXSCYqDKAgjn2OHukD5sx8h9d841FK1XThYADFuC5II7E
u1ol7Y8hHFVTpveh1Wbv2uzturlLfQ/AyLzmid87yeH6lC1cCKcGVbp+207zLm2NPqSFDvKZXQ/R
qiZ90bvPP+HP7Chn01jnlLcF7OSu96BP7m2biNfEa3f/23CU4KY1BrOqhrkPY8giCvORtK9V/21c
Y3Fa8mSwVgIRBbFBIISUzWkSECAJjgi0B1etcx/x1+vDWDgh0UNDUJaX8EVXBbPV85A1LBFjaE+9
z01AWAD94CsB59IgJEW1VDEBCaEqAk3s6f9tx2pOfZ4/1/VKdWLJAFJ6yEcjvpE6T+f7HQzYrV4M
7RCKBOElT1YC2bXPK0dwC/GBrJ75EDJIjdIgX4swl/bi6c+X5+fJcaWDYLKbB3zftXdD50fV3jBu
mwasyJvrq71iyFNDWSibGBmadUOLbyBZWbhHbwogIFWxlVfmsiH03nh43F6WCCq3czQ3qYeQOD14
CNMgJpOf02d9LvxRrLjXkg9LJXM82sFvefF2GmoN/z0dsfrztyZ/cfX7xl45VJZusBMT6sSha4GP
ntsP4czTPajOxg6NgUFb3xUNxNEgALHmEkun5alB5RRrK9vg+QyDpP9RFndDel+zb4WxcgkszxwA
l+Dy0dGNJZfxxPG0idrAyupDqHm4lNG+ZENqg6Pl5LrbLe4fXDb/34yyf1DjjgpggeF2NZQjECKl
4ua6hcX1QZ8H8lHoDUcT9/lASgDvxzbGAcBafbgDHIE9IAdbBJHZVnd0pAaybHp/oHzyQNA/OSt3
29I8IvhHahLo7EsKUWfKkd8f0ZZcRy+GfmuNm36tr3LNhBIR8BoduADo6qFRf5vyeGN4Lx5aJa5P
49JCfaAZAWiE4LGalyIjq0jJTRQR6De+EfqP659fqh8A2YtWVzlLl8yHEPybomYW6K0GQs8Bu2z3
pRL3U/FrcjK/Jj9st/Jp+nlwFaiQoagMfSX88yJvWFvJRApz1sMODHMBbqPicSR2/zQ30Ja4PkJT
XvtqtI60uIPrFIhNqvZTgREGVRoI9YVuP+04f0r1I9L9O6SWA6fddFDhKXDwWgMEKZBc1vQd1W8J
xGOGbQW5Kdv42Qz3XfVLF+geym8Y67fXf6CqJyYLhbItF/MBtltZ5jjfKW7jTVVroVVptvdRR4M6
Mp4sQQKp61q193a6R68rIlMwAP5woDTEjti8gT0iLLCOfX+DgGTTFGspa1OavZg3SD3ggQM0Ay7y
85/FaRXlboHuHLzi7fLeg6hrpx90bTiW9U+tyo5EbJlT+yW9H9lDWv+ckxLQ3t5v5nYPkbRbISBC
3cZbN3saRHZ0uRHEfFg5L5eXF9MnYRBoXVVf2Dyvor4ysLws++K5iT/Nj3r3PDO2M/C4bVyk0qJt
a99E/Jdd3ZfWbVOFyZjgMV5tTKPdtgUJHDqCYTLykaU/kux4fX0XjgnZ8iDz8vBBvHvP5xHSBcMY
leh96DmfnqfajO/jymJbUk1riAZ5aitLhnwH2n5kaAosvbJkWdxrTsuxZA3You9zXk47iBZNt87U
88CdG/7q5qJ5bjVPWzntFy1/UGgieYnoQt4GJ9eWY+aOkaHGEg4umMIg6GBMjxxSdG28G0B2Mbcr
u/riWESeHNk/gJ2A06cXBcgKSkg2hMC6MHXvzOnuz/Ulu7jq8XWqg6Yd73v0Ras1x2nW7EHPDdRT
ascLKpFD56rqRODMUXoAX2i80vFx4SKKPfUmGZjGB2/oQqhWBWORQFZQByIB2bmVabsIAqUhWSlC
NgqoAfVSlkDNvBtGERqsJwEnsXsHcIflu1r6ZvbJtMd8r+GUFidT8tihpQUVHLVGVHuFKC1id6Ex
3nPb8KH3Pddv/NMPDjm0EzNKRIOIouvNEWasytnodu4n47frXrGwSijiYXfJtAycQ/FxTqyiMYy5
DemcfBEzK56rZjYCy4uM9+uWFqYMLVnQQ0ZnpMS+KPvYLQmwjmkFSxH5Ab6pJ630IMJabPtCrHE+
LozKlhJCMkb7kPQ537lVOhs0Zg5DP96xFseiuNHp6/XhrJhQ8wzoJ4W+VQ0ThnbLIRfHjMdhrd93
0YYJBh+CjSvzP+fDKFHfTCC93oQ8pQNyJWW/bYyieCyjma5sooXVwZEAWSLUCtFYrPqBGbPJ6+qm
RTF3O7s3znzg/WEsfl6ftIWtCrAAupclNByBrOIDZdQgQUeyNvT60in9ujPGg9CY6RtIpdzVXVIc
iJjTFWDHZdL8446SlLKoJF/KxkZTKVIrxuCK/hZtG01019AnamC/Ptmot3Tv0C6N2E3prmyuhQMd
Dc6I0TCf8Hk16zGLYpg0s27D/yPty5bjxoFlv4gR3JdXkr1o6UWyZdl+YdhjmQu4gQRAEF9/kop7
zqjZjGZo7jz4RTGsxlYoVGVluoyQu0LzVASB7LWQ/TrcBc8FjjDqyVMn4hXfM/UqKQdo2p1Tzr6W
hvkqTCMSVhonoBUH3IXEGW9jgzpjFGT6ypP1eo9CEgNFMSQQ0RSB4325R40ENJRSH6pzClFRoqfg
+NDDz7MloRv5g5X5abOtqoGalKrOQa2/DMiDJcrf3N6b0w+9iDNmJmaHLXNccPkNRnV2q79j88xR
qQbfy87mB57+bLOz92mEzszgLLWXtZap4cFQnTMrCgwv1Iw17On1/sOs4bhhW6DlVp/7DxW0tPcZ
LDR/u4dPKpbg4rv8+OznF8yvfTLi48R8GI1YJM+31+PaI11+f/aCAEG+hPID1kPz7+nX0d1Xxd5u
97eNLO5eiMqiThngX2N2waZuoKVOb1XnwrtPu8cxe3CdleL+wiJMeVX0XugTotmfxvkhiuzroCZu
kVVnHcyNoShWtu3y51HPBdQHWJ85YrorGtu1NFKdpRF3pheqbC2tcu204Vcmwsv/Z2H6BR8GUJlC
APFXVefSdLeyhGupsn1beDvDTR7HsVpZ96UBAfSLYhTg3wiIZ3dElnO36VF+OrPGDweLRMSIbi/6
dS0XThJp3OldCuqyq4hRTxrodEqJEZHkQQb591RVj4nDwW+tP2hMixj0I22D32eGtjGUjCRtDrnL
Vh5R0+aaeZyLnzGbWMur+6AhenVWjiBRnssTUKObvmE7D0x6gNy/5Z1auZKuWZjfx45WT8QUk+L3
zM01IPX1NUimnR3hnWVQ7rM+f4RQwLYDJ+uoqg0EUQ4yG0MjaGOrVxGRBWrIxSkD86zekQ1Fv3J4
e0EWTqFhoe0atxeA61d3COdB7ypTL88G5HdsegYRf1xCDPu2lQUHDysBammOMfGmzzYW8xptGD2v
BCTpcfShwAC53eesdqO2IyEbnjvy7T8YxIsEzE1TH/IcCoH2G01VoqjOXX3yRB9CVpJ6QZhnh872
wr7VkUkgn3dok4Y0Eq1Q5LrultG0RomCwR1YdM/LzQhNpXGtpre4XP/amEP/0waPH4g/4+JCOs3P
YCH/matsZbkWrEwUjEB+ogfgWgzUV8jCupUHAdD6VdJXUr0Q8+X2Ai24mgsTswOYK9sjxuDUZ67v
38xgd/vrawOY/v7BbzIcpkTvMIDMfHQB9LWdXxqUlW8bWbglL4Ywu10aYRaGRWGEGa9Mr3ZWRcCx
NUbpGofvmqHZ6aFd10nccfXZ4WFmxSlghOSusta271WCDk/Rj6s+u5Dt3LUUqWHGVTwi5I9XVmHr
ZGGSbZH+3njlbw8Cxm5tR/5Ad7Vbhm61q4ckUs0p4FpUIvrVH/VKha72SFUZF80PPG6iQXhhEJD9
SKDKa9JQgoe4vjOrrZmzr8oYtyrYQE4kDMw3EIeENXkt+xECIjVSWjH1jDgd9biAZpfv/NHFNwK5
aVI8j/pvicQGg4g5NV+C7KAba7fvwh7FUUNmYyqhA9kw20W5kGZSVnU7YQxcs9n0TrEy58sWJnZN
E2/mK5xe40DM2HVIezYNGQ0+egTXgKgLJwFj+NeCeXkSUvR7j42Xt+fG+CqSXS5fHW1z+xysDWIW
LXImvMDvyvZs+L9N8xFyp7e/v7D9L4Yw2f9wmAXr9FYn+P6gH8oBmNm7UW1TtnKap909iwgurMwW
W3cdLm0TS+FZ7gMSW2Ga7BALhVBP1LRhE/Dft0e1aA/siD7e/T7yDLNDbRC91HTTbIDgr6I2LUOv
Oevuth2S2NQe0k936DuAVON2QmsPKG2AHrucxEkR3GZD0pylsh7s/kcJRdjbA1rcBqj9g7TTghbR
nChjNC08Q9O2xaP+sfBCtgZJW/v+bARs1Bm6YBucRue7Xf5uyPPt37+4zSbKyomjBe/pmTu3Sq4k
7UxsAAjsNPw5N7+VFMWGNXD9mp3ZwtsDAuA8MWAHHi73+I7yh8Q/qjXVq8UN5oLEAsuN0G5eBtKK
noAAx23PxA1R/enVvjbCtnjVmkittfEuepkPtmZH1KhyK0gbzF0y+tu2UjEX5E70/ufjkolt8v+G
NDujtWorPzcxJC3Z+a0TyjpmxScp7QFhw39oevxfKc3ZPkhcUZREEffoec/krutWMmJX2xiNkw4Y
LREggkwMmLzLg+jXdioTmxtHTmTcFP2jlrPX2zv5ajUmC1OCHK94dHHN36Wj1RhjMFbe0c9MHgYM
DU56lgyR6Qq+YmphNAGoLUGGN+Gyr1ByAARqA0S4xZE4KQAGZWbz37mm7M8uPAYC/RDkEgM8Ha+c
pTDboOJVL44cPTtVk0dcvGbGGsL36mTCCgToceW7aEFBC9Ll0uR09EsHVbRjIq1Nab3YPNu4+iPj
zcpwFg0hFY+GTrwCrwgojI4lg64YVEcNXt+17ahtss4l+97PfhgpIBSf3g9IUv5rbuZxaOMxZbow
R2kRIp0YS8i42c6f21au3njT7KG+O10yAA3Pi4Umrz0OCMpwFAMNEUzu/PFog+OxKH71Fbah3R3q
hmxvG13Y6rjR8ETB1oO237yfC71xo6w7CaOyC6V5druJu2Ulz7q0yT3U7RBGTU3R7znuDwEIjhmz
ercdjjaAC+pbArjp50fx0cAsgnJHym3s8eGof8tkEdpb21h7509rfBHeYHU+mpjG+GEMiVeOZalg
It3rBahb/kQqScPm9+2BLG1sPA2R2DZQ6PScaY98sAK5Lz9pOKwoEWrBTobM3br/abZwdBCIoZfG
m8OlU8/j/ZARccz6YGtNbGpohrXdt9tDuU7tY8bg1cCYB58ADszZqXGZ31FiVOJY9ziYWxB6hGI/
ZFnolQ/E2cng25jubttc2mgfTU5X+ofpy7W2aq20EcfxYDWb4dNaRrMRzVZnsHlBTR8T16dPIIZH
FfrzPx8dZ2jkB7UVoKDm5c8HNsI0Ml7xY+uzMGtjbq11nC0dd0SXKOjgwYTjOPPQHdo3U+nk/JgV
Lya6PErxsyq//4dRvBM4QBQG+3h2GBXxRrQBEH7sgZ70IrvVVl4ai4NAr5EO7cAp0JwNAlF4XwEu
II6VeZ+IOwJgdv0fNhKSX/9nYjqnHzYS79AvUXBDHFl/L8b92lvpegRgCUBk8U53Mnney8+3Qid+
0YFjGXXL+5b1B7d/rtWnxwAkFxKGMORNuK7Z+ZO1lhs1k/LYsvsC+qRrBPLT/3/pEfF9lEMhsYie
PLCrXA7CGEbCOTBRR1uAfNv9y/M/KlP3iS02pV2uwJcXjYElG9C4qYVtXo70M1vL9bSSx8Co76rx
EOhlBMa0EG+aUO//w8whBTnxbAJsBVady5G1XLYBXP14TH+11t73V+7cBc8IbQ5APaemTPCczDkC
TGXVJek0tPcAoGOZnIW936Lrw3wWqZ2GRRe82IR80UR6z6zh5fbxXNh7yNwD9jQBMafq7uXgpOhS
m1ucH7mBB1qrf2294s3qk5VBXrtiJH7+NTOnSLbdTmk8A6xgqLy/+ti9Kl2suMvryxImUBpE1n2C
WM33BAFmhhUO5cdU/WSWvx1pEIuxjwfNjm/P2aIlILgQRANAfUWvkvY+UIt+y4/EGh9AbZhGwpm4
kBAKlrJfAR+9B3qzg4V3DXiKwKkPsuz5CycJkpZanuyPbTM0W1gaIr2i3dNgpN5DMJgS/BsTbxz4
BEQRdn6d3heu096Zdke+jFUnN5mZg3qxddWm4a4dQiKB3d2ekYXzePEbpxn74CBt1RhlLUR/7MCH
CWp3FZZDfa9Qa4bU+utYfbrtHGkR5NPR3mFNEgBzBQBHMV843dgfU2o2oYkUrgngJ6ADB1a6K6t9
XWODMeBSwXKA8GWCFl0OroMkuE6btj8a5psa3nLtu2e9CFCAdg+83gmwvxLtzoEgXEf/SGvlfbs0
sx+NTwfrw8x2pqYFGaf9EWyHVmSZwy/qDS+S6AE0dty9JZK320t5DTF5Hy4cEbpQFyDHkkBuCXjX
/ljqdY9GB8/YUyt34tJESauSvHhoS6s4cVMDe2TnpFHQpWbodAaPcPc4m9s/Z8k/IXuAWBsKYNfP
IEbLqhSZYsduGDNUmrQTEeUbiA1WooilM/3RzixWlLkOLiVdZ8eaHgxexBoI84oyixi0gm+PaFqx
+XnGcODu0VV8Tbbtp2XrJ0nHjjzT0t8jchYhIUX257aVxXkDcnqqCuOpP8fduqJX0h0NdmQBPY/1
uPdaucn7bIUP950hdj4aNMMBiQlcEGBqs/0JGlErK02rP9pKqE0w1GqTGA5acpgGniBE/XEaeEmU
Wm0JuZey2oy2p2JNdEakMuScqGmQsK0RlKDf4NMlJWSEkH5E0RLIEaBep8P14fAYmS3ZmJP+WHtm
2CRZaKX3mnkvnNfbk72wpC7A4dOrGdR4V6T2yGvTBExe/VHor7J6M7o1FOBSjHBhYRaDjMXQQ/Cq
6o+B3LbtgOw2B9EKJJr7Lx1qHWL4hrd76Jpq5VgsuJ8LuzPfV1XCrSp0OBz79hu1UzAxxW6yR0da
kXy7PYdLltCwO2VWEdddu/SkroN+cnQO+dWAUFweRf3W4w3/abq3CYD4r6F5Yp1DfNEqR467ynxM
8sc1NtSlvfDx87O8eqD3WWEnGIcs0B0UiI0frOW7FnfDRxuz3ZD3bVVZ2nQptMcRd7vXgNrFIduK
fVNmHWOnAGpSbEfv+fYaLTiVich5wgAAKIwqy+V5Mp1E446f9UcLAnkb3thsQ02ALlIraVc23pIp
9PJCDg3h3CRKfmkqb2UZNIaODR+QRy+z91ny2Dkrl+uakdk81hVaUmk69MeEqTCtXnvvV2504e1J
W9rYH0cyO0Ku1we68BEbZf5dOjah7u5t88WxvtpryqVrlma+mI6OYOB26Y8qi3Mvwku7d9DTcSg+
rfuJI/RxSLN9ICylQRBN9YDvjg966jx7xPp9e9YW7uMLE7OIUpYOyPk0zJqLt1Ba/wZhZ2R2OzKu
hNdLxxUAmqlgPCHH5/B3k1EvoyWOEilG5z5FS24sNdVsbo9maWWQvpuaTAAOAjrvcjdX6K2v3HyK
V8sqeBbdmEcd0ZudBn8Ys7ym90yo7vW20aUp/Gh0truzochkUuMIGeVjMfzNrK+p/qitsUsvDA3E
6wC44SmOct+cprMDWXnqp8hS5WOjnkxF5V4vG//Odwq8v/yRPRUBd1a8w1KQCjUUhDbIaAD2Nq/J
CB0naTSwPZT25Pa/Os996PJhw6syMpnYUVfETnZIoMaUJDLu1Mp7Z8FxoK6JcgMkdHFZzXdNw8HK
rwrWHXurDofUDlP5zVwjKFyY2al4CmqVCTiP1ozLTdMnhk4rWnXHzAju8zSLqrZ75FIPRXnfitUQ
Y9qDs0gOjBlgQgFn5VS1mZmz84FVJC26Y1cVEDZPdJCUdjuRkV9On5ZxQ6CsmQr7pRJd2LlZJCta
bG/v2IXDOOUggMBG7WtqvLscsSgzaB1UAT22ZfEzoD/ygX+azB/cwh9MzBFfeKCA/bf36JEYe+RV
D8XohgX9YqoibF32bNv/YadAqmlaQiBmr5g8rNJqrNS26TGv218uly+C9180ifDt9tQtHHacPXwf
YXhwLVnJpWN2irn0iHZ1vNIOFf/K2ZOb/7htZmmFkF1BmGtCL8I3Z24Zuqt54qUdPSZPzDn45QrC
eGkUyCBO4R/64662/FjzAStBMVvaZqAPQvzqvdBZ68NbOL3gV0KXAZ5hQDTOMypWHbT6WJW4vkrn
vtf6SHG2U0SuOP0rxACy3aiowNKkRoQW18vdXNYeqWmZ6iimybc2s38kLPjDuP9YVVoSjsjrhAb+
tOIar61OZWoUjSw0weBhNrtqco8Fo2xH/eiosYgVV35MTciSpjZYh0kajckQDwa4Kz67MSazSMAj
JwPS4XlUXUqFLrm61I+tEdsvwtitfP56zS6/PxsWHpa4v1t8v0LhDYg41UZjlrCYy/KYNkg6VfaO
D+wfSEB+x4vmV9epbashSTO1mWpln8TKcLZyBDKEa2GQmU+9ZZ+LxNoXvnxqRYCzYvaHUlER6xZ/
0Yf2K8TTIzNtd40vNoZJv5AaQNdM6FGQyg208SJmysji7reu8e7x1s5RS0d/dufuyeBErmZFBjMe
iBA73JwrGXBzYp64dNcTBQm4q5AahKec11WC2vULlwyY8DYjJ0V8fj80vXmASqTYp5lpPOeJnYuw
k1AvD2z9H01j3ZcxJQFI8vgucQ/q54BumjLWcp8cggToQLf1/+naDjlTxseV03DtOd5/JiIF9GZN
ggSXp0GzeePZZeUeRv97539fA2QhAL2aEGCxJrZr5GShz+NN1+mHx75HyZiNwNsfat+tIpr7G6cY
v/dcRZYxbJTW5KFB05gmqKHW1ta1q3uns/KY0fpO5OzXaIHJQbIidrrkSfP8O2kX+7ru7vC5uNHH
LVjWI7/MEbqNzIxYoF7QNsLjUeIB3vnpCZxl5D7IlRM6pf1mApgNDA8q3GZ35m36WJXBE2269EE2
3YFnDbLGOdqMm35jFvkOyu/8b2rRNqqTAlwjPG/C1gNTcJ0MO9n6r3XBiih35TGT9QC+0H6jGeWD
OQUfuUUtQGXRVMkD1d/RfORhNdhmKPxy2KArwIpzgv4pT/vrt0UkbWOL9sWoUE2UMY2GntCrEECh
PCRjzrYJ8sUUMNXyh/TdR1Gz19wJ4qH27+yWnhyjPzhFEVtW9sxYdgcShzubBQ9J7kR50d9brvWK
Zvq7zHbREGfHtOSx6hWIe8stcJuHSvb7oqFfvaS7U076qLJy2yA3pdiPpjFAYe1shKcdstyHXx4A
ZR1aMDSP+2b0vqJN47nMBOrGQafHRLmPaacjC0mHX3atvzbWALCfdnQrc0OHIMpZeazJkN1BAD22
hC83ZoadAJb3LHd+J4a6B9Udj+qgSKNagcRLjmW2bYwUtE5aflRWgYzjUDznso9Bzomuesfb2mRs
Y1mwLByG+qeVet09zYudy5O4Rz7LbZsosMaY8NLeOWl1Z3uVFvcKTG2Zr9Vx4ie/AL7t7ssuMGKP
6kCQeEM8kWaFxEZYxdP2p2Rgz3Qhn77iRK9PiAFGbXRkG0BLXTFYVXVjDD0RzsHWgp9G07xma2QJ
7+WiS68EQvh/TbxnLj4cQrxkSsibcOegB71+TCDWvW3wyn4dtaYeI49ALy51rNjQt5BsU2N8Ep15
p+eFvumqv+il2dUlJNRImMg3SqEgnjuHhqMZubWoe6z0TsaJG9fQv900FVVxVwn1jRRG/0jGao28
+zoYQWIT7SVT9wGSHnMwTJ5kOqARhjy4bhv18tjnKK+0X/w0W3GN157r0tAs7G3AYucxkEMfKrVv
tDdUxrLPZzo+mgBM6tI5cmcQGp7Q8gAuelV8bemWsk8nUy5NzBx8W5eIO6bpItVGiV2j/dTXwsN3
5tCr7QXybP1dBQhFvsth5E3ZJj6w+wcX3Qg0LEFlYfr8S93TjTH1HuYB+r05iZWuhm1g5ObWbBWL
IRf4j9mPm9bicUKyapNyJ1RCACUcuNPleCc08qy59XcuuzhP6uFOybKEh02zR/SgqGiUjG7a3nY3
RNEX2YCN3tWgxJloP3TaPg2afjL84blS1pM21ucxtR9ziMgfpCmq0GvHZzeoN4LbOxMXAG/t7wkp
fwZV9lqmlRMWVWtERtchaAjkr7oQPx2DPZo6OONtI85Fe/DK9i4d0MKUBaADyMftyPKfwCsglHGc
xxzFve2YQpewBGKcZUZIevurPjq4y2hkCwvtTh1EGgQSXcCOZcJ4wNHc54X6YpSWEw5F8IjE7Jfb
7ub6/QpfACAACGSAAr3Kvmel3w11LlyQe4IIuPVoG7Z8fOZm/gw+5zBx3ZUY9Dr0xZMcquDIw08U
ku9cJB+cDxlJUwmijEOg6rIOs8xP7kdoU30ZSEDDNM8TnKxsZIe6H5vt7cG+a7Jdbk34aFA1ghkS
NDFX+ArfRPnC48lwyBo/eKRWR1+8ikF6g1ErEsgu7QQX2QtqmtqZQszodwng1T0APuZTnerWfZ5Y
3b2j9f63stGdxy6HOoiPdJ4dOhAB3PWSQiPZDXj+ZaxLuSGp87vpzPQLH5uWRGbbp2dZ6OIZL3xn
45SpmYUowejfzNbS/+mTqsU+gEQEwTk4G44CItPW3R+J7rBt0HjBi5+YcECjViPNRodHT/XJo923
4oH6WX7QtJzGSDGz/WhQDzs5YRuXGvkD72ULpCDxzr1Ixq9J4g4vom7hsREHvxlm328ZdmaUO06S
hDRztSoKGjeNikR0mwbQ0B1x6rWc6+QHZosxUSZYKMggf3zFtAL2kQGvZF8crJ5978wMTDgi8qkV
1/ASlUO3akie88qKb2+ChQ04qRzi4YoGWaTDJkf/YQP6PRRoczMfDg1APDz/2+QvGbsrM5QRfT1u
nF+3zS1cUHgiY78ho4gH7VVDjdn7wufjiHtjw/kJShIFmhHW/Pp14I5SMDwuQHuT552DxKgnaJv6
9Xgo6NNYnz4PPwTkBdwCwIPqIKSeg58GAZZLquPaqIKhCimxtdDg6avuUrniHpamC1cUdCogxAN4
9eyCsgqz8mRqyYMhv/jmFptOeg/DGhxtzYp5uQewKww0neAseVYeaj3ZldYPNqX9nZfbq78QNQC3
9+9wZvk6jYKWrdFhSG/+4gFRN9Caf/3/MzFtjQ/7WZq+dIgJE5ARSeWhtyNtWMn4XF8SWP7pCTuB
3ido6KUJRuzEYNU0XT3cG4l59ouyqAfSIN/dHszCwjjIo8IOUtVgJ5rFDq0huWKNIQ7E8cSfvNLV
jiRufsoLy9xMguhrXbrLBpHxx3N3uglnQyubprN564pDWqZxL8jexrBqIBcSGawkfRZmEeAx4Lan
Diioi0w/5cNC6Y6yxwo33UH0rnmneK52ddvSP1UWyC8W04vIk8O4lktd8AwQcZ+ydYCMwMnOBmiB
1oBTrRQHx+7opht1fSs8KEDcXreFfQ6uZVD8Ax6Jhsp54sCxOg7G6lYcjAFCuFSOBPmc1NiMHMJj
t02944Zm9wYqjijUTJWFaw4hohup749EHCCaUxxFZTeh4RLtxF3aQ/ROWf+QkakDKAbSY6eU9qvI
SL63hTsAblbVPyCint8nuLU3bZKpCPSwSVz1fvociADP8caAWKmpk9CqFdo6K8fkUcqqclOCzToE
s1R1Z0oWbDlt6FaK0o+HTqWPuPB51AaQJcPFOewz2f/DWlsA7ajhzPCGbqAxt5O6xGtTtG00WHUX
W7inw9GVmy4rg83gg6paEJmGwPtFbeGkW1s6qF2UXnCXWwyeV2VmbFLNueN1l4VuYZevZmW9GZI5
b4FUaHlqGduwiUzANIZkk2eM7oqakhNI3JMq5KiVvAEFrx1KMHWAss8oWgjcdP3wxIpkqFe2/NK2
wJaAspILDOhVPqmtUhAUorvkYDM9OQxN0/8kCfj4DNas6XUuRBNIqyPFBuA6KJ/mB1l1SWtlggyH
XuP1FmwGENJMRHKiGhk3lqdZm4Q15aNnlskbnqHZfxhpEADwNtWAoLk2c/SkJxqQt91w8I3xnw5s
XVic7luVlmuA8wUvcvHgnZ1nyHJnlkNxFWeQtUc/fBqDD38sTmJN6uDKcUw4ukkTC0kIXMZzXI7r
Ml44jgxOGrJq9nn0n26f43fSvotzDANT/xTQkpCguKbFaI2WmehnONVV1BnRUIYo7NAxgo4vQJr0
h95sWytkeaSbSDytYKKWRvfR+PT3D87YZ+PYtRYLTqBApr8DysotLXzz7vYYr2LN2RCn8/HBSmX7
jVU4GKKT2SFXHqKmc4CmxBIVIBcJ7i+3zV1jTiZ7IFdHaIsyljcPNgfcb5R2g39yE5NGyg7gIxBj
xRlyF3FHOiP0y75/qJGB3CFZ7t+BxL77evtHXG3Q2W+YXXNl7vZ+Lrh/wosyMgsQNVA7iAT61ikx
n0pnjd31yse82wO9CNBj6Ga+qjI3YEiF8JB/smm/qQv0QiVJ3KXjSmC6PLeQSoG5AFS8c7ALQ6Lf
FAnsQBnimDpjEupgSmaBVYbCys7InP9qGvmTJU5k99XKpC5u1w/GZwGrzhAwNaAPPVnKPxRdcRcU
1Uqx4rpcP40M1yo2kIfn2LxYQait1QRF+hMQ7kENTuPkfpAAC5xIo8Kh2ph82CRmEBmQFWTGmujR
VSA2WXdBPvjOPXDVrB34rNephHWUrreWqv56ILdXDq7mkq70ti0u5Udbs9kk7hjojUBWqVM9DVGr
2LHU/mrW6itjSCenskGDIt96Ut8ptMGt7KSltZzYn9BUN411/sTJsiRhZqG5p0w+9C8W+yxY5n2D
/vv52eD0pOxUkeHzNvpGtw7+uX2+r88binxwLwEUYVAynaf3KL4OtbfBOzXtn5oNgBjsHe3tto3r
KYINwBs8hMreNbdxNzoM1DnCPZGwcACS39/+/PVeu/z85LY/uGV3NBuU2PB5K9N+1CYDQr151Mz+
gbrtyg2wOBJwHWC9oaJiz0FFhaVMk6aje1IBg1ZYFpI/t8dy7W4xFojwOiYowq8phkF6itSMzd0T
iElSdOpR9VPi2hTtg+WvudrFwXywNZs32qgcdAfMPZn1VDLoY2eNuuP6wrwczez9lwGqLDMXoyn6
p8yLa4ZnZnCAeB1C6DfUhG7P3dJ40DYARA2CkGveY1V6LPNk4Z5EYTzSJNip4ettC+gRw166jHKQ
2wJEf6oDT3XVWWCYaqMvmT2mZ7fRqbclvlXvK7PlMcNt3UfS4c4d9HzUpjKH7uvgiSwuJE3v2t6S
oQhSdZYade50YOzPdd1m29Qn9muRF/JLA3XCHTzY8Mp9zXmurZLshZGU+9ZyRahUkERUh3ZUl5Os
RSrXdDZ4PNEN8dj4Ba0KWMMkA1+2BGyTMopygFeKfVmbZey7LD9ZfeZvaihwby0E1qHSSXZP0AWV
4aHKyX3hiR9d5/71YP2hN0owkbsd8K0mCTZGGfxQVGe7rgRPY9aR9lHjttrKhNgPeAxBPyGhAtGd
aMZTKd305FQ9iSC+XkYUwj5bJyt+y7GH+l2TgfN6KgrYNNGO4PkeHkmQk03nM/FgtKTdQizLjlU+
NLGLJpcvFl5FIS1RzGskT0Izz7JNkBQWoLZm+5zwrIrwUPC+JZrbbJOCVXgbOtquAYDqoaWFi5qr
NO+oZ39vHZlF6Pu2Q8Dm0idPT0SkQWMmMvq8DP3OqB40qv9OByOL6177kgmu3oJ2xeEunfCpO8CC
PKSJR+/sTHjMzdFTbqTnRDjboCQPSOeHxLRf/LHf1YZYuT+W/DvwNrihDNTnvXkYwLzecAbDSc9e
lm0rrd4mffpQemuJvkUzQAFAxxWvpis115TpLtCpbnq2pcHDps4esfggOXe3t0/g0hlHanSKh4G7
Qnri0tcXSZH2o4Pz54HNOAkBalpZnqXLBMlR8K1aaAG+amnjokn0rENmv0igCKar0PPTqPWaEA3T
t4dyLbAJAOw7zT0wqj5wPLPkaIBM/CihEnsGC9c+KOQOJ/eh9dsYbzhwQutxXw1PnWv/Iqw6JKW+
8mZaWrKP5meRBU85z2Uu4cpG/4dyzG9OxnaDWEs2L62YH6ANCTcm0FnzrhgB8koLYPnk1PjNP7aD
tAczkpVgd8kGGgNhBfIW8M6zM9WBpVQHDaB2MkctNC3UjMuVOv5CkAlmwX9NvP/9Q5Bh8MpGHMO1
k3BbN0zbQIRNRfYpC15Myp9QHI15P965Eu5NW0MRLG1KMFNM8QCaXYI5TpQUyndyr01O0iu3RfkL
MvabcvxVqJV5XLSD8gZ6HlHKA8D48nTlTFoc7GdIs9RQwulf0OMbcu/Zrr/f3vqL6/UugeJCag0E
s5d22rFse7cnySkpNxY5kDUJoYXv4+oGphUpUryI50UhnOtc4EmUnHj17If1Gsno0snF95Fy9CyA
wa4KKKCHCfw6ybUTnLmJHYFqb62h0Ul1dXrgFiQ+9b7yUfhk/V76hhHXg/T36ELP409PJMgaIScD
AmVkvOfx6KBUz2sT2VLRx97BWQM2mgsBHHAr0C+YOr6RcZ5tiMbuBktaVnIaWdZuzNxVEfj/ReTU
AO8WpVF+Hwd066Glw9+hobaNOpEUuzbXHdyxSfaHIcjYSijrRV5Pi6g1eLmzWvXD76BPS4wEkQEh
IzB8WropW/43DxwI4zhvnHD7oHqTx6LIq8hzxjVBxAXvh5GhMDuxXV53gNvUqAGB8ZOT5pVhklub
tPSe9LrZ/4cFwmUCD4g+4iuoPqJUU3kMO8Xyk7Api4iuGLgGJeKNDQbi/7UwR1cPKdpPSi3TTglQ
pjUBOaFtIlayvHOloJrKatSLtbBDjxLK9Dvb42fh+A/jEOxTt75zHR5pWbfz5XAw/B6YznwPLqzo
9iwsTjYKMqgAIXi+qgMZDmh7UsPHNm0Prh8D7hXSta6ShbgKHMNooH2HWl3pt5WdM4ytbminkT8n
+gt0XWNTp+H/kHZePXJbyxb+RQSYwys7TtCMqGy9ELYkM+fMX3+/LVyc080mmhgd2AYMCGL1TrVr
V61aa3aMYzZ9uD+etWMBYp+KBYlnXrbit1xcBmaiw/sZpcH7qGRVqx+Sbe7D5NRFJxjbd+ZWq/ea
O0PKRdS0SPndQLTjLq8aalHS6zi9xPG5+nl/NKtbiMe5UA8R/b7LQIQEX9H06iC9DqOhPEk+ve2h
oTW7uIxzN57nzM1aR/Xmoo6ffctuT/pspfug9b/xig0APGv+IdO09KPpp/6PMUXJqswolgyW1B61
qreeKFYFH+//6rU9RdVNRBXgxehXu16DithSHVImpbU/B4AbNOofYIMO962s3IhQPf/HyhJjbUxS
kpSRIb3KChtrF3/vhqc43shgrRpBABZYgcifL6sNrW1U5pjnOIkG1CdPzIwGJVgU/RrBWbsCvnR/
UGtHhYc5Tl1w3RC0X0/dnAYDr6BCepVMWjBI6Q7Ov2ny0lah28kbR2XdFhlI0WVK/LI4KkBWM6cp
GJskHmod6uRZty8obZWKJFCw7v2hrZ1MpHn/Y078+cXJTHUo/IyUoc2x4QbKyZlaAGdfWtWLatWt
typiq+ZozIQTmqAcJpZrc9qgOHFTisAzP1UhHtRNHPekQzkrb1GgrUwknh4kqcjWiXTdtSkDJFNd
KcRmcHqcpSD63vvaaZCiQ43aX5nOG+/GFZ9zaW658eshyorQHrn5ZxcqgO7N4rSoClwMx1rMXGo1
mUWp1H+dC+IkN4s3NsKthpgwoMLfAf+8fStyZrWy1ihUSV+nRv+pWnuQevPJ6AlODrjpMHHpdAJb
YR7kzPmoxtV3OetdQ0kJNqwv4zA8V2V59uVo46yv7Bh+FopU+FkKO8vmfXMaVTkqiKhm/9hLrZtW
j1LfuUkYnscg29n1FkJvdd9cGBR+9OJEKFPcJ/S7+a+2BGogcR7znHE7RFbTtJ+lt9Pji2kXiXBB
4ciHF/tUlXM/T8B6vU493LNW3r3T5vwoN9/N9GPhVjttGk6a35/LWT8lKuselOaG016dYwrHkFOh
XHEDkpikNrR1STxjIuTqpJduPPXl0WxfHedrmm/cQ2I8i4wg2wz4mQVPCXitRYhclwCsEvE26+R8
r6fGwVaeg/FnoUeujx/I7J2/pR/1m7jtxqYgszBIU5DuXDhVpYc0sCtq/zU0PxQjZA4mkNVWc2fE
pKzWs8Zv9nSS9NDl7wIcRMq9yd2SDthGKXZS3uySDOY8aPqT+V1iyXsnGNxa0V9i2zwV47mt6x2w
WlqZVXf0z9Kg7mId1p2nSJ64K0JXal8LqLVlOEyNl5g3dzC8RNHfhn82kgdT/Vtyvk7Gw1w9hOOw
8eL5LaqxHDvbC5dLvYUJWOznJhx4bPSR/xqM35v+kE2vOegOK5xdZf5hTrnbKWcVUWrJeMkHBBuT
kDzKdFCd0S0H+BrgDmwt+3z/2lHXTpn4SXRi/W6JWbgzX08nU8kU59UMACC3+7H76hDxJ0q9qyrt
gH6aOynHcn4qyu+ayp1Ev4he/SXJ884w5oMe/xM0wIajcjePXg+Fh460QCMwx//68bNT6Hu/2srM
/NZlvplKgxiWXQuQdgnPav3K6uLYcF4Tfk0el4eQLVMF/yIZjRDgozR8yXWIhI2vbfmuyKxDoh16
8jdqeNLkY6bHpC81t8m+G2bu+v6TIqWntH6ZrU9lf+r116bwGufLoJ/n8Xvfpg9m/jMT4sSRfS7D
h/sLsFLuRLPApF5OmlMVEo3Xbs6257wNG1+nTq24ffgiNY9Z8jTVnsGWj8svbfVLjx4odCSbIMeV
q1JI7tGvAFTFukHIN/U01H1g65Tp6Tp6V3r3hyY29GKVdByqQgMXj3wAAdcj02kfoWesMl5jU3/n
jOHJMMnTvV3/Fi9GuM4AcGS0Ty78mNWQqyyr2ni11ZgukOf27YJCCwtiHi9uojHo5r5pOuNV1j10
c9xY+3p/ptYWAtAaKlaMAxjKYqZoFchHoFPGq+gAcK1mi4F09fuC3AYyegCUyynS6Id0GrLTr1nj
tufsxx/8+ouvL6anrhtH61q+XlafcvXFbrZq8ivXIpltEm7kc6AyWaKKnW7S+iCvzNey19/pY/ca
j/bneCw/xaq/n6zgPBrNFlX42uYl9QGEyoRS9yaBZA3qoPQxm7ePGy7Fxqo/Fv0YHPJe1zYivhtT
HHwobkW6ipufXPP19opNkiBR1aUeyP46/2L2x7nbQM5umVCvTahmIfV9WaVemE/9Q6dq1K26MH0t
VHsLVnBzoTAa0pciv4CMCTXha1NzUORxAE2GJw80UA7tSY6hpHfMgh6DWPvZBVuEmzePUGHQIWAi
RUMNZ8npqQyVoflOmXhJ9DU06ZL4u+YARVv5qrVx0Z4ikH3010EDcj2uAAxh1nVO4oHaqI9tmB1L
u3myy+EHz7az0Vr/3j9Va0sG3SqddwRntxiqataGwHfMxGsms3XlMPnUBPprqepvraYwfRDjkT7h
AroVk0eJjdf2PCde6iRu3RBw/qjaDf92c4AXNhbbLw6iUI99OfF4If7U9eDrrJmPIB+ordOFHRQv
dGcYG6dq3SY0B7/FhG9062fqHlMx6gn3aOQ24UdzKPet9p1CiN4/2QDI/2C5EGL9f3NLDXspnXoo
yrTEG/pgn/E2lPtqF/zJpkDpXdBJ8wK7Ifqm8yygWbROvVRNdvloecaEZNawlfZcO1JAamCR5Dqi
BWJxhlFD8RUtLksvaazwgx7Mxte4CmlK+hT5uNz7M7dqzIJnCxksE+TX4v6ejDxISQ8U3lTX+0Kn
NFVED6K/g/6ijUVaM2XBji2o3nhcL/tHUr3UIrjsS69r8EbDl6ko3Gb+wVPh/pDW9h7IJI2Di2e/
yR1lRtElmiYVHpQOylES+pDSbBztWPlpqvFHotZnudXbjYm8ueU5ZQLhjMovlBgQ9l97qBDZCdmK
sdqqz4r07GwkALY+Lyb3Igoqk6jLoyoovYoewD1AzvtztubvLn/9wr+acdEgGsqvt78XFe+2ftyZ
G65uawRi2S5GEBt1CjifEczRQWqO2v84QctTE+t1Vmd8Hl0tCQLQ0/0JEn/9KpxmeR0UFeERoiEb
fPn1r0ekM+zhOSq9VppPRfY4Dsh9fIuLD/l4NtRTNW0ZXDktXHi8TsBfE707YjovpqurRy3v4jr3
oDQFrNsG0rOV1JPrFKqEMFSsbuyAVXswy0Png7UbrzPWc+FX3Yg95xh/pPz5K99SO/3d3LKYRO46
YhMTmAQFicUkGpMSmVIf5h5EhTHYmTGWdgNnagdIybbK93UoHeJioGvE+dxm0qE2otc0mYxwBwho
qN6rBlXDMlJQCnDU7lMxz+NTZ4dJ4KoI8HxkCZXZRctCe8DOSIe/07lln8nPpWZE+7Iy5UOZR7Vr
8lce/ByNBrPpoqcgjP3dWA/J+6Yy+VYpxQjeSzU9G3JQwfpJmwWrXeygZtmn5E3NeT7kZFB6N03H
lGd44JxDWZ6fedBJDyDv/D3LFL/CIZYrR23QyF8DQXEpR4DWV6vs+2B3yqtcKd/twv+rjKSpOSLC
DgYxSuTDIFlqAIKk6WmusvTc1WL7XwUC2S8aykmuMwamcuDh/8ks4XdMSz32ZCV00B0zI9JHc1g/
INA2uaESKI/0O/l/O/SG9W4XxM5OSiJ1l+q58Zil0BmYDTR6SillL9k4afuhSAZopTKL6RnerDVP
wZkzgpvk3UvRbekBrH5MNd5X3Jvd86+sUTaSzytbGMJDkLrU79GadBahvIE6bJYYeuYFdANF83cl
eRcNjz0TeN8XrDhLEpX4AIrnBALLF1E8zF3twwXn0UfvQnpY1jYojo1qy4q7JAYQ9CtivoDzX5//
UNGQSinrzMvCB/+jtdUps/Z5g1UQ1TuepsviUTEZc6PQEuZZwech8V2t1A73Z2nVAm8C0ca3kt9w
ylKOpDDPvajaGd0Xc6uauvH9ZQW7zKIp83u+rzsH50AK8n/6+Usd48BJfEOe+Lz1BPgbspn7nxeu
buEK6abUQNYJ1NiNK2ymNICQr0yRXO3o1+oeNO2VEB2P9yBLW4CMtam6NLY4ePYAR2PiFKk3KU82
7kT9eH8wawdPoOpIE9AVDw/e9V7Vk2w0bRAFXhsciqRxu7hwM2W/1bm/cu5oCqVZiBgc+bjlU70P
W43qT8aRmAO65vJXvTbO/qh+vz+adTNgdKADs2+JJokT6a3To8wLtc6j1uAOg3oujel438xKRCH0
03moswluIZYB7TeZJge1N0mDqzrdwRzig67Q0PhqxtAy94Prb9FyrGwEsUSE+qRt4VVbBEmxnrPn
lKL2wvdSlh/qYos+c80AaXbgZiwSHeiLnZBZcW1bRVF5Wkm+zjW2yiYrxwaqWbrQdbhrcMALFx8V
jpYkrVp6hrrPPnwYv8AzE+/uL8zKbkZsjYIpOuZ4ryWbTIVGWRqnfuk56fSxLw9TFANJlWx3Tt7u
IrFk2wghsJ9vXkRWruhVPDKaEdKHjv82csBrq0ETjWDagujtpu9galiiXI7ZYiGqG/tx2pqqVQP0
aKuAKWyqhYvlliU8PPDo2qMeVO1T/ru/FGvf5z7nvYj74l5fLHeqFI41ZDUTZKnnrg2PmvJw38La
Yl9aWFyzrVUpMIL1vEpQogwsdU/QdJD6f9ABv29obSgwnaCwx4ooNxDkMJqnehr1ygv+rsKzU254
k9XPE75TkhFwankRWltojsiTaVZeU3yZqp1qbXX8bBlYLHU8JGUXahjQs5Min/wNTqKVz1N2JX9D
p4/o3V3kIfSuynSzkkqviep/tYbgXs03YKorJngACJ4b3lP4j8VmstNyBq00lJ5Gj7YF4G1jhVe2
0tX3F1upUeQubFO+P4TNQyINn8nhwA0WncnyvX21r0wtZksbG3JEIaYQepAHV/l8f6+u3IBXnxcz
efH2LLpZLWqJQ2HVZ/yeT3Vqi9lzdTHgj0XLRtBALddbiuosbAOn8HSzoNoOskdypi1q8tUVQdVQ
dDDbvDsW111mdVJh+gUroleHuWm+N7p+7Nrs4JfZRo5/dTwCRs7Oopq4TFAroxUC6rVLL06e53OX
bDxtVlfk4vOL02fKVah2psnnm+TBkg+NchjQwr6/7FtjWEyXYmb9SC689PLsaKfH4fw/ff43ZdjF
ruI1MFRpbJWeme+SwpW28Btrq/2bwkqEOAKndr1rVdgckrBgS1V5H72MjfpLivzofZsE8B5qw7xx
uYopX0TwxB+woVAAAX233MFFM/UjhMGFN6S58m5urXCnJr3jZlNn7RQuKwjMIvt7qkXqFlxtZTcg
BQutP/c6Jbll1brJkjzOxir3Jj3bpe25TuERfXMNjvAKh+zATwsOCpja9XRCf54KbsvcS+pfWfnd
Rx20/Hp/R6xM4ZWJxYazEwVSCxMTZfS3qUUPqXOyYRtECzyDjrAL31zKFENSiU7B3v8Wb70eUpjN
dq5KPNx7KXXbWRc92q6U9fu6fy3DH1L89gMFoxpXMhe/QOEuxjfpk6SZVCa8yXDpXdhb0x/E2xT3
UQaGPcs0bpqBJN8eTC2sCs/wj4H0a7DefmdefX9xp8WlnrT5WOCmE81Vx1/JvL+/BVZ8DtsYkR1a
R0SjjNjqF06ha2O16GQp9ixtVzNLW2HL2lERCU0hNU4YuQQkkk5TQC7NsQcxEpqDknSotA2/tmVi
EVfUAdT98AzH3jAgm90NntJVr1Flne7P1JoZQmFDJGwEwcnCvUWlGckWpQ3xyHbwzu0p0zdePlsm
Fkc+7Bx1dMKBamQ/lye7aBqwdrF/SBpN3lj3LVOLo1H5aWyM1ZR4rNt7awhfzPFh7j/cn7KVGwF0
FaD+3yUnxA+uN1fV285co9noNfkh1s6z6cpwOv1z38jaDr40sliXcuQ5HDhq4k2m83OWmsn1lWFj
7ddswN0Eb6HIBBLkXw9EHWclN5Q49VQDspdd1m98f2U1uMvIycPnT35l2W1XAyhzHD8qPan5Jo3t
3io+tKjkvnmirowsfMlYhzbtHDHvasRo0ILb4nNbmaSr7y8mKZRmSE8MBmFqUEP3H5JNUOzqNAnF
A1EkgWJvsdQRIktZFtgFCSh3+qtEDmxjL60bQNn3t6IbnarX62yhvTVBlFt4XW8+G1P5aLcFPelb
WZSVe5eL8L9mxExeON2kp/CUJGMB5gWNiv40U4IZx86dghdd+SsK//qDhRcJApGU55/FwudcjYWs
MKohanf0Krpq8/G+hdUBXVhYzJtfGBTJGrnwlNw+O7OgJ3ltaB8brfe6HbvRFgx9dZ1oTaVQBqSU
y/d6ApvAiAMZAmlvVuOzpc7/TkMF1Y4vbQQQYkPdxJgXdhZXSzSiZmhUXeFZajFBGdubB6XheZ+P
HewOVivBYztkG5WH9cEJ5BUxNMXsxS43+gShTJPdMQiax1PnPwbdRlixZWJx0URVQcmpxYQTIXjw
GHyK6Y69vyVWTaCuIEjiyCcs8Y/GSHtlW1PRjiFF6H8hVRJtaVuurs6FicX1UmZzJnUl4V1RwPdr
eBG8b6b5M0x+Kn9QLqCDy6ZAiGqIyf9cb7jch882rf3c60JnpxbpOz8r9jCRIdU861+VzNhKZqxN
H3ETOUOUe+EVWew8LZfkVJ+s3FMLBQK5iLosFOuJvXv7Kl2aWbiGEZethBbjktSfVH5drfphbOXz
15bp0sbCOQAHmqpat7GhjG6jlnsj9aK+cls5OJhbmnUrIQfQoP/O28K1SsGcFUHKgBzWRq+/GFO/
79WCjMPGEVq77ZCrsfGXtEjeIKxkNUPERg4KT82NJ7qIn7Uw3DCxtgfoLAMTwD8r6enAnACPsQeo
Hbna9DpLXzrneH8DrA3j0sZivmplkHytN4AEjPuypvfqD9zA5fcXB8eYTGoeCt/n2QfaqNk7fe82
W9pBa6tOYwVMRRpPPfgor49nD96pMs0x85RRpYPitW7LvZb9KN7MVUPYT4YJxDp+mZLBYjSNH0WI
7CaZ50sfIuPBnzdma3UcYM9gdXJ++83rcWjZ0DhRY2YelKttWrqIX0CKcPp5f83XbmsTNI3I0/A2
Xr5k9HAMRqvkUSmh+BKW527+rlWPfdjvLS3Y681W4HkrzMy0sY0F/SRg4htdYLqaUzhq0sIbY2N+
siRj3sVSre3lUZFOsV3pZ7PvP/toBx9K1ZgOgWbGh37oZJcKWecqlTntJk2roZGRil2kOsWjj5rQ
/v60rB03SFppPhNvvBvKC5iuhmFqHVxu/iVRS3c2v6ndH9ztlzYW/tbsSllSZCn3ZNWTqtfaIA+3
VYpYXd6LcSwOwww7T5A5eKbGKR8tdfhgafPnQtUeq7jcw49VuTpJ0v9t7hZuJFPUPh1s5q7+llkA
WPZ99ScWaNXkjUS9HtDu9dFAqWy2lIrs4lygWdM/hP0/oLk3zt/qFrgwshjGmNmzNU2gMSFm3+lS
5FZG7Tbxpz+YLKI7ipwQ4BGRXw/FkhS0YnuTBSqewmE+zSoJS540962sXbsEX1SDRRaRHP+1lbis
tG6YLGK8HhrB6JNfnDKndqfqU5j+vG9KTMsyTL40JdzaxXsmBkWnmOT6vXH8MvQv2sbn11YF1w7X
jkwODzjO9eet3EitxNeAdgbpcwAhuTIED1Jovx3ByGWO+i/RqgNT/GLCLB/dALOfOZt6SQeaLL2X
bPuf+zO1MhRSYSwHuBxFOMProdRFkPuSZgHXb3+k8aFSjom1MVti9ywWQ5Rb8Li0/vDv4vngFLFk
WIYEVL/8d/DPrensHCnYDflDVIZ7et02ORxWbq0ri4vXRJLwRktYG5Z/dBPtXRXQQElFyaTv8O3T
ZwuNODCZ5q0TCCPAhFFCG0IrZe4YH2vklzJ7I+xaHQ4yAaL1QDSlL/aBlmXhbMEF7anBNyMrT4l5
jpt2rxRbNbi1zcCTQhW852BbdXGsLo5NV1MoKTo2gy59tUw6Ie1vbfX9D2aMRhRobyjg3/S5BqpZ
BnPI2uSqO0t7LXyVh1/3TazNl3iHQ7wllI6XSROzQEHMrnXRwQNzSUK7hjLu5YToZdo4PeaKo6EF
hcwPyB0A+trCc0qxEH/t6ABw9Kh5X5nd9yrz82JnaDEtyX4mvfdz/zVKo6PkxYF+lFLjWBCX7Pyw
lM7trGTfUHxKDk47N25VQjOXGHP+DXHe6DzMavJvSjL/6Myq8y4xa+2x74PpZM9SfTBKg/qBpLZn
ZENGz2/K3K2HYTwlkh7v2Ui9B8ve8K6ntx8VnUH9WaSt9GTCl0AHe6M5P+Sy08edmtvdXus6dT/P
1fBvq8f1Tiun4Vc9y9HnIDPiH0FROOfCj5RHo0ARy+7S/gQVzue4z2GvCubgHEnmfJKLUD+2ptzu
egkGdbXooWD36SBIkyj/BeU7MG8TJt7ANJMjrTZbbPOry845NHj78AZaLnsT60kKszlnsTohUvMy
Sm4Zn+5vrdX1pnGP1JJO3P27f/fihBSQQ2roZCVeVjaHFzmvD/e/fzsGOCEZO7UbeppuKFrAa0i5
3nAC/an4NRvKoa3Tr0OoPGfI0d03dTsUGE8gyqf6xT1Gw+D1YTeKsY/6MsHUye+og2xkqm47aWna
p9glSE/IGt6cQhTh5ipVKE9kQhCvCRuCF9qodnVBR93QPgbF+DTW8vfJt5/TZD5BZfxNjrdK2GsT
KoC5ovwLxG3JzywneS1nFsl4qvTeGMVnuecdbhTN2Yay6P6M3sa5YsT/taUuZnQsfGDlNB11c40W
Xbs354dkbo9l/cGuIWjecterK0hCBmiGqpMJWlysQ1dbOvE7M9z7xzJQnnv17aBXhkTygl1J79sN
wlJJaqe1SQB6iYyrCH41YNLuT9rqIFBJ4xlG6ZdexetJ60Mpj9pBi7356JiP9RaseW396UcWHNYq
XBlLCrdAqtXC6KnFZWH3miKnoMSAmyMr/gQucSNeW7WlcauJq5OqzOKeHmjrRa3Kj70YMuSHrNbH
Y2014763xnwfOtWbO7o5YdxyEJ+SlCMts3iBJP3kO84Qs7fVU2IDUiN7dXz76kBKITIYvAtuUMlm
V9EJZBWYGAPrCByuPHSqP2w8QldeBoRPKphXONRu2c2AQ+UNHQlUzKZPcb9rAzdPtohcbm0wWcSZ
CK0At+M9fb3PilTRRcsUpcxchavli1H9Y89HhZJQQEPn/VlbtWUB+qEMiPdbQsWbtjZbow0TUs1Z
/8kk3bgzeART4tJ8/xTHsvXP7IfGhse9jd4Y4YXVhftxCDwUP2M7tOF4FhHEztQ6ZQcfWLExvlVL
CErBVgKF6k3yOUinJGnigGbO4q98pAN/+KCaG/ipFRtsafoPddaLbb7Y3BAdalMdOpGHEqAy93sn
V/f6VsJ+xflcGRF/fnGdBwIsEccYyf7W4cWOyUfc3wmro6BCy7IImOEydJeReYKPsIq9ckATs5W/
wln5Tg26jVzE2jjoFlagXifVDHDiehw0XXRwD6uM44vafJaij/dHsfp5QSAv9DhAiS9CBVvtW4Jq
Pu9Lyc48Q+W8saHWggVen6KQjSDMrXr4OGXNrMpj5IGOnp5TVfroKEZ2rIk/IT4hfLfG4p9aMpCP
7IeeXqs2f7SL1HwuIenegoisDlcoCQEKopa3TN7m0lTZw6hH3khnXT8iKTT4n+/P6EqoACSQSqHI
7t2Wb2D6UKpJYuOl2hfTDPeprJ/C5rmKnb2CmE+pbazg2j7kAQ5EDDIAytWL0xSWZtrnVsbV5Ncf
MqN+caro3A7Bt/vDWrkBIU5HZYCnKs/i5WWOrNTUtXT1erVfn4Ne/h4W/oMDFU3U6X/dN7U6IpTn
DEJx7sBltG83UW4UkR15YMyhHrKKl6HZ3Texug8uTIg/v/AOlYj15ZJF6gel2Avo1s6M0629v2VF
DPTCSj3WAU2FFo4uOavai/F2lCUX0cUoxJpdfD9r+7pobL4/W9lek8f3RhFsBD5rQ2DVgW0BFqFB
YuF+GoNWRN69uJ/8kNX72Lu/DivXKcKgJFlEa5TQmrseQaA1+FfdJv3VQsn0pNofneirPD5Z2tuj
HZwcuQkYFJGaW+ZByV3G7dgmodfP0rF3nANklG9ueqYTXWTcBC74NpeD8EbriGeqF34qHDf65/5M
rS3E5dcXa506U2QilhqCqNkV+TOg4Pvf/50OvM7lXf98sVQXm6ku6VMzGvHzlWpfZM4uaZSdFE+H
Ih1fzVCCg7cbf019+y7Qx89luZWuXLsoQCTBkCZAgvRKLfYCPj9tp64KvCBRX43+fdn+k0vdFzUd
EkSh0l2sGae8VQ5ImB3NQPmYKH9wXi9/wZLBezRkv9JzfkFj6u/lwv/cR87D/Wle8W0g1Cj7COy4
4GG4nuXA1KthQCHWk53nUXqX0a/jbJypdRMWDBnk+nDXC98W2mZlpZoZeJFxbLLHWXuU/K3NIgLO
xWahn4gXCmkAaIuXDZlmZCQd3SmBJ2VO/pdq9RUdR0pPB0ErPaPaHcBwSY6osHy6vh3SUiGaUK41
0TKdaPVWamV1xBolcAHPFtnu60kdykKt5dEIvVZ5n2bfjOpXUGwkam/Z3TU6twTbP8QjdK0s8WBF
JvdExnnk4W9/Ukv8ESLZl7S/2qo7gqZ/Qp/vs5ao6Di3frgRQ62cfZLDxCyikY9rcXE0WzuMEy2x
Qw9Wu934dY7eLGYnBndhYBEFSvWEVKVvhV45PysJytVUC9/c9IMJ+sZATADRvQmXO3nwFbkpCTTn
6jDAwJZVn+4frdVZsqHAR2yTGsGyzdlOurxtpD7yAvSKdok2osyYZltgmS0r4s8v3GQb61peoo/r
xegg6EBLumqLdW8lgmSqBHU0bYK3lO1OadMKV2cRSe6qGd1oIuqP575+mucwOU+lMr06cqDuNWvc
yhwK93NzrgWlCU8/8gLLcn2lz7Ez6ATrUtU9mmP7mNrzJ3XoPweTvrEhVg/thanFnvNHYKh5gymw
bb7bd2H5ohbzsLPleGt7r64ZZTbBsgMP79LpzkahQfNA1G91p/wjctn3N97apCl01wsAmiCKX7gf
P4K93unmyJu0U1qML7b2rKANWjVb0iZbhoRXvth7mjzrdWFjqE4/+53+JDUfQOzTSrGFolibMAi+
BMWN4KRfund/jNs4L6TQ89NTrZ6njaTQ6udJnpBjoH/qlogoSJNsLvl847wMn/3qDy5AQLtAK0h9
UzFY7CzKRqUST2XodYYS7K05KD+PgTE8mzVtIPeXfjVogb3JEc1IIKeWuYxyKpu4HNXQmxqp3fk5
kL0xSeoXy2+RYNdixQ2j8DSa0Z4UVb834hKtmEQ2f2lD52ykCkSAtDy8KA3/LlqSoFq25qOjVQ50
vAEcTEEMUuZod6E2l0fFzu29ZfXZLg8q5Dpy5zO9mePGJbV2nrFKSMObRKBarjcnbUq9ofh24Jmj
/aSkkZv2/j5MT/cnfPUIIHoOv6LIHy2DxDArc1SA89CTi/aHHRenaXZ+JRUFt7bZmM7VAdmgSdFA
RzdgyRUpZCaNwY5DT4FA7TBUU/naGVX+OEAsvzF3ax5f5LEF/4+gA1tc8JPU9dUUsYuQQhtfmxTs
jFG9Nxpz2gejor6rg0rfa3U1bTxZVrcvHd3w5FIWFrWp60VzpMis5HgMQUvl78vQ2SOS4Lbp5E4l
JG6UIVOrh++6ceiogbN2oPrhT9rb8bvQniAJK1o3Voj647Cwy7lMMx78JUV9BBn/qrZe/Gsb58LG
sjmo9GvLV21sjN2pGODxNlFpnh604e198gyGWEfg9iDJWMolqnQFKQmSap6cnC19Z2Ub+Z7VgaAO
BgqJ+xklwOslI8VMc7kZZ14a9qem+kZZ1FXaL4ga3j9pa9tfdJpZ1KDwcMt+/wDNmKn3p8zTIE72
Kf2CqZYA9dy3sjYaHil4UIWH+Y0GqaEFOfQrfebV03FWd5H90IKlfbPoO/HtpZVF0BaPRZ1r2pB5
iJW7tVHv0xGR8NDNpZ9/MBxyJWB16RO1lm+vXtbzPAvk1Iu1vVXvWsf1i7+n9k98LRkT8Y4kQ3aT
NvFBQNRmBbtSp3Sd69TZS6G13zsj2Xj1rO0BbEBjQAKXZ9vCL8XRqDmjBWFqPje85rSgcjWnOM1Z
8/n+vK06oktLizsbuERfO8qYeopWHXMIy1HeeR4kx01S4yGKzL0ZyMd5tj8i9O2WafRZL5SNg7UW
lYj0JkeLkqi9rPEFTdzATz1Dk2S336EWeF+EWwjo3/nl5RVNwQNeOSBZwOUWl6SCwGA+RXnmOZXx
Sa9mFHei/VAxvKTYcdmAV9cb1xrGZw0YUDI6j1kRP9DfvL8/36sLy9tC6K1RMlteo3Y8q5lDX75X
qFW7b6QKiRYbGnQwwH9giFDkN56OCGnhrZIsiaKuw1sNYxJ/yo0oONKlGWSu30F+ft/W6gICRgW8
J0KD5S2azHXQmi2TqzQn56XdEnjb+vxii2a+5RvdyA3SK6Y7BLbbfb3/+8Vputkc0HmIxjxq80vE
dx13Zp+rAZxm5fzTKh8diBKy/FGbjcPQtIf7xlZ3gE1REdeINtQSPaE4QTtCRwvnlf1Kv4krN6+p
tUUN+5sJ82ZIcN78VpZnYIucHox7TlplTe61OkJxTjG/Gr59sqP4qAf9UUfVs3Qntyv3urpXZ+kd
2p+vfhGem25oN0L1tdkV9PsQoMLccJOAyBC/CnKFRnqbLnpnUv6qCrRtJh4Lh7Gy/oWkeUsZaG2K
Kcig+wDIE0CRtrip5aFPfIoZsD49C1CRE33T1b/vL+Pa/QlJlgLsES1tgGrXNkpzDtp+JObX7JOa
HJTwqDonrf+DrKXIyDrEwSpmxK+4eHhagSOFaQXbHgXEU9Vmp0FWXuZ0S6tuLQxGaQDiHKRIkaxT
r81EvkKo7TiQfil/OWa484NfctO7ofWtMzO3U6Y/cBiX9hYLpGtIT6IMg8NId6nxr6pu3dNrLkMU
BGTuaIqryx1Q9Jy/ykjEPf0QBU/G24sz8HpB9yQiTnjNF6cry+ye54SdEDdDbynVblnNG6dmdQT/
NbFMiZNrn5PABuGbh232MI1V+qKGwbBhZTW7SrRExxsFAJzRItDgtE+1XAMTMaLM+mvyx+gM31SG
Fm8/nMfET059FioPVZv6wHwi/Zh3KERu/Iq180ranNItqWR81eJHBD3U8K3ZE+1IM4rH+bdkHs95
+naGPkGfZUL0iF+gILXYddYcRsqcicY0399N5AOGrazE2qJdWhB/fnFcO6pQkh5hodR2duqOyfm+
01n/PlQUxDDgbeTF9w2/sUOrgFBytt+l+27ceHms5TEoaIv2YWr0xhJZkWoFUgAl0W2vP9vQ40HI
sutBunA3hLAtx+rOUI73R7TmRi9NLhxcQKgN3xxg35bQxC7GXVY/qFTxtH5j6lYjwEtLi0026y1w
vqzleRhZ57xOzrluHrosPnaR8ThAkOKmVvBoQy3gSO3XPDf3uS196vx44+m/uoaEoASyXIkQ7F3v
ESuw+qAYCO31sfnspMMjSPSNsa6ZoMOB8hCBn9DRvDZhVOhtlxkwUTqywk+2n/lP9v+Rdl3LkeNK
9osYQW9eWU5eLKml6e4XRlvQgQQdaL5+Dzp2Z6pQiEKo98bceVEMs+ASicyT54AX9v360qkuDTTo
i7AJrfRoeDq3whtgZpYQtPqzP28z8uYWyL4+Nt7DAM3xwHi5bk18TQ5oEDAhGwTBFfBGSmMi5kr6
mQI15/g1jRmPbmgV3WZl9UhK5z6quO6BrKrLIp3wn0XpsEVGj/p5AXTbUvSPnNFsU5vd3cKhuTjT
8R7S8XuD+/ECPuI4DNwW8k46RSXlQp78BOE4T/yJTZd1zVcKbo0unp1tRjXPTPX3EYmCghGVNTkW
9TikTyOrxT1GXuzqxwoy5uurpvLs6FP514AUWHhDORhFh1XL6ZICIlzfjmb1w3F1ZAsqN4JmQKAy
oDEjiInPJ6qaUR0CO3x5JGi9i711fLHosnHK6hvc8fYvxgQgjgeJK3Q7yrdVWGcByHSwL5C8eQwW
91Pu0m3g1D+vm1Fu+BMz4vidrH05hwv1e0yd56dxRuwNMdETR4xdWdYx1T2QlQt1Yk2KaCyzNmbP
xaCEXlk2ZDHL2jj3P9yoIjbD/02dZ0rLNMLD0gra3EcDAhV4kHbPTfBxjOOZCSkuRyvO/5oArZ49
Hfqf4Ja9vjBKv3cyCGlPgy66GwLhiSpnfJgz6wsFzLGj3tGx0ueATK+9reuuV29vwHgBLcATVc6Q
+FnFwiKaQV0cYWEOZbPP/Lj/C2C6YPAD4hFRGJ4bkotFnWUywhbY98j4XCZh88/1eVMOAh0eyNJB
L+KCRivtvTFqMlYeObOROQVRFDG9m3lE801Xa95NOlvSGs31EFIffPZHMF7Z8w1I6Cdv1+qEOJVH
9GRE0oS1WQjoKcWIgjQq4jabt0PnPvA1vC1x5fJl1b2blMNCalswkYFtVsYj0HBgi9mh0Svjd5Vo
mFk2XWAgqfo394L3Rw4aCW9UC899D3GawQeDfnUM51sL3Jqb6ztB6WzQvSIaF8HuJwttBqWPNpYM
z6cu+mYaLw77wYv36yaUMwUefFSFIQB30RKXMtaPVY4RDHSzercQQuD0Bp3w160o70/ILKBXEbpd
qMGdz1NDnIoTsR4DJb9oY+4aw/tx3YRyIFDDQVtsiBvHlnaykeZRXgZgpSoXyP1tyBr7KG3q3ssK
n4bcKxgJwCOPMq2cAQN+PzUNxLqCVu0Wo7XjZRi6uJ28l34OH4PaeF+KVVftVrw3zqyKsZ9ccQ2A
Z35AgHkHZukJzXB3cB4b1xtf+3r9bc/GN4ON+ybTtUYoth/ENQFIBP90iPyNtGo18yZehejSCsP7
jpVxT+59QN2ur5vSiHhGAbyLoqnMx0SAdfZoiId16xzW9cmIoMJ5uG5CsfvwahcYeOw+vNck98OG
sapZB/2sqtr0G758fHOffV6YP1mdsK5Zaaf4/JqDtOqu/TjtIWrVQi1UAJsB2xTe9eT7A8+WqnaB
nx7QwLZsak0goJqd089L8dMI6ed+hgTKkdBdVbyBDEOzwoqT6QLL/of2EAgxWaECPeqpHRUAt+Cd
jqcrAe1NdrPkeB20ujZ/pSlg+UUqyxeqGOdTldOZtXYA/EkgVEBrsu3t3+ZM4tluNYNSOQIAaf6w
4GH1ZbhuWhadWWdjDghHc3Qq/8YcQLu0RKgNMmNnF/mhmPr36/tYdVRwsjE0VH8u6z9r5XDU54FQ
s4sqmSP7fuq7t2nRXZ6qDQGJH7hqGIJwiTSJlt2w0M0LgLbBD74+OR8/LmiORrsyMqiQuZTBSHzN
bVaP9ny0u334JdeVDVTP0bPvSxcBDac2aA3g/g3vtvS8PXOfZnvTdyFk2+949Il0n1eabxx3e311
FEEO2mCQRQfEE2loOV9B64ihH86Z0BFZxd70o3LuqXE71TeMaII2xd5DDQkZH5GJFPw757s8oBwy
noRMYP84GuP9UkA9ef1qd0m7/GM2rWa9FLsO1gAzEYSlWDDpxePQKl+44fAjjbJHo/CTvvbe8oHv
rk+fYtdhTwN2jLepIISQlm1uvdUz+MDhpHm8ZO/RX/QpnRmQtnUUDfbS8hGt6U08NntXRx6rmKez
74sBnrjpHq3ZSAbj+yH9ToztbO4C8vP6HCkW/syE+AknJoo0pCRYJzGET+YEEalqgKt58s1qF9b3
rNbxoiq29Jk9Ke4Y0iGbPH/meOgE8WIj84dIHb9gXw4JZIauD061AYSqAtQ0LPQ9yamJPBqnCkx8
/Fh0r97B4p+uf141d6eflw7NOJpuSgN8fqliWh6KYRuNT7236bND+3FGRkCIUSFFhCgal+VnKIk8
2odtw4/O9GQNdNuu78TWFT4Udx042IHHCoCzuYSz2RRsVm5nj8fU3/IGDD2uF4uS9RJ+nPAVGEXQ
ZSL0EEVC2QMYYVnYJiPjMcvqOHd/rJp7TbXyJ9+XV57VBkeLbzUeh6S3tmWj2Viqg3n6eWnlJ4fR
kgz4+Q6AGsX9Ot/1reYdqFgLtO4AnWZbPqpEMjVD38/mEJBqOIKnAndL5dw06xPVIcQU1GEhzKDs
EAJYI3oEz8//UlbUsqg9HEOXo/F1jtP2c51+T+33qXoru/g9u0GiNUiyX0a4yfw9+mM8cnP9HF0O
Fe84iACiuQJZX1AZnf8G1kcZqvLZcHTxGyr3tsh26/CtaT4clUKHyESsg+IhSDVkWAZ+Q1MZJOpx
XIO4bZBj0zVKX+66cwvStoDSTRO1wkLGYtRwWKnZdsrvC9EmFwQJeJRK96ZRB21jFnZ/zN8b49fc
fLu+Dpe7Gj8fc/NnL1wGAXZbdZyZxYBg8MbNN02lJ2K+GAEencDeAKgiaiMXXR28GBYASloj8Q8R
z2PKM00QrTQQ4YEJTh7RGy/dZywlJog9yzSpHhoCNhjN5y+mSPz+k89LW7Vta7pwD58n1RZNynFh
/CS6xnfdEKTHGfAjYHtKizRJRyf2ujKebE38pbKAvgAceiQdAUWXLEROT8CoOUZJs3xLwx3NdJLw
qmk6NSBuzpOowkcvB7WjIUrSrjH3XU+aOELr8ANDXU4TuapMCci+jV5xASKSzlztGHPRomyZQFrM
MptNC1zD9GHwPpY9ECgrYD3AXfZH+PNkPAupMpe0zEjyYMx2o8Wb+6o2dFrjqqEgPQviS7TYY5tJ
vpjTshwn1LaO4Tgf0U92H0zOweqr7QePOQYDuSm8+0FiJmTtzhcnj5BGn3I7TZAMTCI+PRWQ2Ilq
T7PJLry6MCPoPEVnOHgwxGhP5ozZLDCoY6SJM3eIJaeNN+RP4ArarEWtuUBU+xlMf38U2pFHkxv6
IVntpryMyLGua/O1Mon75qWRjstXZ0Xyvs5qLXTiWXYEhecPp/9xfVWUX//jfdFvDryW9HV3ahcf
Wl3kWCxzuIsgxrtdQWa3u25FtSgR0Au+oCkHLkxa+8jKl3IIPHKM7N/98m1hX5n5da6/f9gKkqZg
8cGRhFap/NyvFm8shrBC714gOLM2w4C2Ma/ZDoUuO3MRgots4oklMasnm2zM13I20Tx17LP0Af1j
R24vRexxtNF6+b6wg1fK7J9/MTrU3dGyC34fIIXPbU554dugqiHHxSabHOnt0juYy2Me6ITSLwHC
YnQnliQ3ysLV6u0uIMdhLtH6FvmiIdhnu941vNfcsKe4X1ixya0ahK+mx+4btmbQ7G2dHTLwnc6r
KzYPhovmdNG6jvMmb56irGlm9uTYRKCxqF9Abxs77hcn+n19ghV+EK1lwK6j1xakLPL1ZA2Lbc3e
QI6Wn5KNk1PrAP1IsqlZPuyvmxKn6gzaIGb4xJQ0w0MF4jXOFnJcF54Yy1JvwIkGCWN051Xdullp
FK/rtAXEQYP3UW7cEIE93lvQ2ZWPCC3YYk+uYSSlR0m85uw3suYinfkMJp13cxm/hkC8fzx6EU09
Jor1NirAcpvG3BY1nVyGLmmnPdCJgTio3aYB/biTgRkk5PCiCJFolg4Iaxzqtn5GjhWIUDbr0ltP
5WK1u7Fdlk1J8/Dw8UUUhU3UFMDNBpDK+YFshHS0v8KpgRi0v4PoqI9e+aV54uOjMe+KdldbIBxt
21kHbFJtVAv/Ey1M4KyS4/EaZKZ2Vlnk6NTpIVvyMm79dee6RDOhajt49f8xA42U8wGmYTkhbIbH
sb09yjXd+H3QDUV1tgUo/v9MiL+fOFLEZai0lSQ7th1EEciPPniMvIcy+nR9qRS3HObrPzPS1hiQ
dTBmZmCpMqOP56r8xksdsFI5WwK5I1YEMCwpIqxCc3J4iKa8IRx2a/DYAUtOxw/31+IY4Yb714p9
PmFtW43jAkT50Wm6JQEOv7qtQ2DKr8+XbizS1u5Ta2XgRcNY0DEUL4654w0eyQOqA9cNKRcG6A1B
t4/itpyQccHEiXSpWP85Ok4msmVZr3F5qrGg4x7oOxAWQBJLGkuLUurao009CREbxlZf0102Lc/B
bJubjw8G4GCANsRYkGE+Xxs/YGEGXn88Akn2Ct3NZCG2xucoBwN2AsEjiLZTeTDZCH9jDE2a0G6J
tr27/JychdyDXlAHFFOdTDwHIDwNXU8gQ6QjUwp6DptladL3Vbtx7M47NBbZIBZlG78KQ82NqBoY
IglA0QGwxkUvrVI3V9wZOzjvbt4PtIXgxw1HNeD6AumMiN144m1W1xicpRU3BJqd/Keyeyz5X4wD
vUZgdHNFTUi+hJy5Kf3FyuEz053/LS333q+Pj+HUgBQ6LHhbofeSkOOIzscNTft2587+HHtjHe7+
f6akt0GwGKWXNhiLCWcZVOAZ+WU2t39hA+cSgH1bUMGKJTtZEjrVnt20CEgy3NbVvd0f+79IbIh4
518T0h3DuOOhBd4HiXBkbooRGSaiaV9WnZVTC9JZ8Uln2WTGINZyP0/WJl/Zrk7rjTNr3KUqbjw1
JC3+Gq6rbbdYfHAGNeUd409Rddc7sRvGeYV//sKhQQzzD0IfObpImrnaCVFuNjAuGjdtvS1mXU5A
5f5Biom3s/BpF33fdmp0a4t2/oQ2Py32Q1f/VZ13eH1w8ouM00VEOI0ed3ENIxfAjG262k/V8Nbk
us4rMelyMA/+NDTeIZWMZ4q0hUes+JDnNWLqmlEOdXnTP5DA6TfLYvTYD9lyqHI+oWVkCulHoeUI
B4A4gc9EHIreYclteqVZDZZfGYlb4tlgNbFXaLaccg7xco8AAUL3ixxslgVuOmjiGgkLIGAyN2Z6
VxWNc0P7tNL4TtUxEhI/Qs8MUbWsv+oPOas5W43Em73tZH52fb7Nyy84v5p7QLntwIaBiwZPBdAq
nzudfmjWsC2w7ZxsF/BtpsML674vnZuer1lHyWAkEXkI0GPavl13mrrvS/7GYR5igEAcmwnCOwW4
8r9cN2Ap9/TJDEmOpkv7aOiFhTyEhkVs5XHxbvxwjsYP68//ubE13BiS4ugpzOPUuUlfr/8C5baL
bGDTxCv1QlHByMPFyVMOpz3usmozQ3uu1mw3hQmkO0PgD5AwBDmqFLDbqzWDdAt6Ewto24112aSr
89xMP68PRKyF5B3OrEgB+wTeHXNxjQAtzs47jei+mUmSR6hyEDr9cvNJs7eV9kTHMxIM4tEtXdqt
CTqUzm/CJIV2bTQ2N+CdjmtB9DN3zq09oLZ6fYCKzYgHMMSgIDEPYgmZx8gLDKfOsi5MgmL6tkR0
ay7tP9dNqFYKEBEg9xBYA8MnebkWfnwI1yZIgvTRzl6hmcVbTRFKNW24iURQDSjKBd6qT6d1Keoi
SnyjKeK6sp6MDIRQo0v/8YKUI+GkUzH+U1+Ud8apSTGxJ6FPbzsttEnyKJnG6WBU/YF4zS6j4dME
2KWVodekCA9ZMbyPvH8213k3serFX7KHwq5uvay7Be+O5sK/bA4UutcO6vBQcwIplrx7+jlbHWgM
4cacyCsz8uNEy13B6d2QrtuZs18WhAqAR5sgOaHTg1H4HPTpIW5GGyeCZ/mmmWEqBaYiShz0Bh5c
Px02g12xQ9YR8GXTtnlgWfEd1KE6eaBLoJUYNb6M1k5Y9+WLp6jKMPRTI0qsenQfViQxb+aemo95
a3gPvPWKQzOX2cPYzeyFgm1/NwDbdovWsl/X9/llWVz8EDCZYB8COoQ78HxLzH6QD3mHOp+fQ3Sj
K3s3JiubHspisW7yoORfaQstZ39Kx+euz7qHugPXbQ0dvk9pbzdb0hT1JmVze7CwjHOcdUb7CJbF
8vP1H6pcqpPfKR3I0WKg+MjTKAGeI4PWGFviBiH227CADo4NfnaYetPbRlmjWyuVKzidIenQWO2E
jMGYp8mwONswu6vA22PoCt6KQORsGcSPODmZM5iK/WqGEVrFgb3Lwn3DN2ugeTWoHCcAAb6ABiCM
k3MfZeCNxpSRKOkcdx/xbj/nupSoerb+NSHjUSZAXWrEvmEyreU7BaTbArh3mrQhsMqOD2gdajzo
VgGDzfmE1VNo+P6QRQknLyD3iNvZ3ZPx1/VNp5ov+H/QSQMPK/pizo0U9uhWqwV/WRcoAEB4fI5e
rltQrfupBWlz+Wtv2mkJC816w8Kb1v9OfziO5r5UnR2o5uGAI+sVXKBGg6iuva6KQrCeBpDxAGQj
+mqNP8ESssN52QT57vqglGuDVJEnFFEEqaU0bZGbpsVkRkkFMZYdGKwZgp0OjZRoMdBdH2IJ5CsN
CPh/bUn+iyI7xaA9GSWzG/7ysugBxHyPbrQ8NpQBX+Mdpz7/5qd2PDXmTe9F24XbyRzYmshOuY7g
0QECEzoIyCedD5lnvbH0y4KdAr2cLnYrx/tRdgvamllJf6wQy9ZkMXQGRXRx4jCKonPXyFuxcd5W
p4ob91tuxu3N9YX8E+ZczC6IwVFu8AUfldRLV5N8KAvoZCX9GEy36Nt4X5ltbdDCXz3ysmp2Zl8u
2671vTc/rZzbCkq64ORD8z5Hb0KSZ7yGYlzIb7KVjgeXtd2+d0a+8epo2kTAfO6nMku3DW/tB1wu
TYz6Q6YZhCrOEjA/aKsKKjQ5WiwGYxm6NUiT0ikOjn/jeTee2e46dGNUfHt9wlSrcmpLnMSTVbGm
vEVPQATUTBOwl9Cq0ptxIdnPMGuGDePth0lxcHsHSDKjzxtlKEBczu0ZDQdfgk3TZJ721ldWfpTK
UXxecCWgIQBcJ3J85BmsqpseAJ2wvPcTq9QwXKjKvjZAapCKRPSCSr3kKMJ+ttDz7KaJkZPl1W+G
8mEJIPM9IXTaOF32ja+p/2gsXpCEQR1+XwzTJDE1LX4EJ76OHlXl7UEfCkY01POAOpM2+0DSem1F
2t7Jtqa3KQ3N5lC5YQT76EkDSy7Ap9JtsoZNMXhthsSj0Xxt0+m9ZvVuaCBlDJ2juKPsd57qgPVK
m6gt++jkE0GMtEECbtcDG7AhJ+Mh67aj+w9r6cbgeBd+a80P6wyL/SIaOxDNgyRNft8yVDlIACal
xFmT1f5RIFGA7iTNNCqX6cSI5PHNxjfy3gvTxAQ3XpPRWJezVxkIAU2CMC8SeUB2nB+qupgGZ8wR
iy07y7kNdWTTus+Lv5/4iNEaGWIiHKpsdn6HefCMitr2uhtSXcCnIxB/PzEBEvIipQQmFus58u7I
dHBHzdnVjUK68IKozFZmYZL6J5O/dpnm87oRSNcbGZ28CAICx2aad6RPv661+RSYoSaZqTMj+ess
rXtvITCT14fU2abjZtbpFylNwKOgQgPBr4uMcNTXTk14ECVLuA2NGx6ihqaJBZRrcWJCGkWNLsqh
72EiwyvIAUpGEz+qbjWUlnDBRA74juR4jpZ+Mc+cw4mYh5Qg+7/v1q9tpUEtK62Afgr9kkJ7Tqak
hPBiVAdmi8tg3GTPoPbuX6mOJkz57gZ68l8jkj8c4QtB+8/SpKvrp8xlcQuZUT7Pr4idh7gNEeOP
K/01rvOWjP2mYtbL9aOpikZOfoB8ycwikTp0+AG0RtKHtPdz7T1MtfNakXmL7ty/qKuj2O0jQABL
H8YtuYKi7OcSpLRRMuQxuuDBfeQYmu2h3H4gmIWgLhhngNw49zZlhIaNhuBp3mXBvgIvy+L3GhOq
ayx08Yb5o5OFTOO5iRVy3TPDCy3pcr9CRqJw3lDXtfdmMFh3ZATpN7KFxZa3aLi9vl5iQ8gRMGYO
d5pg/ERe9dyyUwUFzUL4uZoXn1F1O7og/2Qz+sXKZhct1N4YwRrXvY7BR3kafCHhB1pFyOxJwUg/
OKsTjCsq++XCbyrDQZiAuBpk04a5QbK8218fp9IeWu8EeyXU9mRuU2tALFbkSMPlzieS/86ip4p8
6tjbdSuq3R85otyOCEFo05/PZoBwtaomO0yAettZCH2m5nlq3ooWCX9LE7xqbMmZCI70e2EUDtLS
4/eKvE12zJApAi/s1H65PirVATgZlbw7bWJOULeCJW5vrXDTad64us/b55NWTp1vDHjWJ0X4bWo/
f7inFEEbaNHwuMMNhQhRuj2MskKWMvWRsSljUsb8w2qX0velNeeD4ay2ge9b9ecUtEp5oSt+qa7Y
/0aAdND5BBErJNPEwjDxmyfHP3jpzkxvry+x8uI4tSH5gW4OHLwjRQ7FJLdNaW3tfLjDs+mtb4yX
MJruLZe+WCX3t81gfzZrHXmCmCXZD53alzZB1zsou+LmTPjA4ip8o+sh6oKY8yfWZnE2Hafl5/Uh
/7nWL0wiI48uPKSHkQE7n9YU3iAf6ipMDLPN+YF1aJYjzZq/jF3q/ozw7Hy2Co7kMMvT7HEIlvXQ
d2mBekk5xoRln/kylZBrddpnH3nsHWfF+kyzFEReVfZPA4m4g9H4HTI10/zxWAI1Vg+c65B4xltL
2tM0HF1/SV08GyckvOjTrsG/Ah3+TnEwUTgWPRmiZfkir2YuhWPxzAqSaWOSz2H1USIjTDm+i7w5
hoLTKcXAa+cvoGJBtZAR9url+bfFM/u4N+nN9YVWDMMGPfy/6yz+fvJa6PoGPXhrESbeeDdBbDvV
XC1KR4xmddFuCcC/jOvibdS1JCDi++0etcnDlDrx2hxc6BiA1koTKihHc2JNWno8oQHx4GWYlPQO
qsTgsfqL2QIfBhjN0RV6wV+YNU5r8aoOkzZybtOufwO/2Y/rJlR3MR6e/5oQfz9ZkN5eug7CcmHi
piwGlRkSWxs3vR/mT9ftKP0m8i5otPPBViCX3shYNBk0D2DHCIpN5XvGoSvqeccio9L4T+UeQCMB
tCOwAdDAcj6kwsE1gMJRmNisf2Qj3SMZcser7GVdqls+f5hlStw5YFlGzAZVSggNnpsjhuFUGQiy
kem97Yob7TNC/PcXrhHpARCjoJoPH3P+fc/oTC8fOsSj41L+WlCu3TQBjcDGaU7GwRoi+25FGWQF
wBgbsEV/601dAmcStwV4brOeGTFofUxNxKNcT+B00Vjq4ad50kGujKb3uY+K8mq7e0iU7H227XQc
icrzFQWi6Q0uFqz+50M3AlKAS72KkiAc46eBjR8/X7jBBUgGaSu0yUrhAnUH3podginzawHMj45p
QHWRg9gK3Njwq2CMlmGfrKnt3lojXA3W/OwV2U8HzHp+VWzD3PiUVQA2B7Tf2QF/aWvnoVl1VAqq
gjegW9A3QVnJDtCBfj6BNi/nljU+4Bl+GAfOo1MVm354BZk6YM9833oQdqmDjRkcr592hVc5sytF
EKs9E2ZUEM9uguV71CyfmRXezC7Ingan0HWnKo2hbgCdIaEyIT9z0fswN0sADMrgDv5tVixdvGZr
unWD6T2aC1/jXmzh1aUDCTSfCXZGoZ1xIeBGWnsMxoDClaG/+pPnZeS5skfrJaCO9TtfIzAWgDHw
n6F1rO3a2HYXQwEwf0RRHNPOe6u7ZWMePoa5M22LPCC3bWaOG2b0U8w6d9yQ1pzjoSuDTdZ300Pm
rdZxdjsCxq+h3wRRGn1uazx9kZuucEXnOgFHxdF2MJdIHQdIUF+wIkTOSqg/4FbL+XbsW/z6XRl8
/DqADfSMA7quUG5uECOkLdSEknAMNiSa97R99vpQc74VNwGsoKYkmv3BySRt/85Mx6ltEW04axdP
mXuTEvcJLZz7rMyN2AoMTXSjPPCiQw94f6Q/LnqA1zB3eyg3i+qn8ZXnzqufs/u5pMdltfu4ohnu
ozQ2O2OXF+5LFX2YIwph3Kl9KSAp67Q0c2gNJfMw3vGS3A+ejuVKddrQfohQF1ii4EJbYCLD2lnY
5Una1/adEdnd69yMIHP3y/DWyWZXM6eKO0AEJ6iJo/UVV4AUmeY2566VIalkmU8eYKAF0ZWsdRak
SasYd40Wd3zizHvb3+luSuXngbpBvsOFnqB8U2bzPEd11gA9APissYzx7+u+9g8yQPZHKPGg7AIi
RcgDSAHCYhhdM4UzkFb1wSd34++gxgtxl4dxt+ym7+myY82mCrbGl+uGxe0o24Xig2A3gJe4QAbb
4WoPTYtnYmU+0fTdhg4JlDrbpomX5vO0fh91W08sxIVBKAoKZg2VQLURNeZMEXPUBd2j5PBgG/Su
oeEcO92C/p0y9XYGcFXXh6laPwAA/7Uq/n4SIUddndEeFBfJTK1PdBk/jwzF4+s2lFPpgQgTtUmF
JnadukVO0amSuOu4KdMpzmkRG+sXOhxH92Xsi+0yawJ/lZcHezyoaaD8ftmbNAU5D9rMgweu793y
4He3VbW7PiqNCTkr1g79hEZhM0xIUXyPRuu1M6M1ztJAU8BRuXlEN6gd44BByU1yER7NXVYC3Z1M
OfvheOy25mW2CRz/l1UATpcy1zxcH5lyJ4J8H2EVXBPSpud7giGJge3Pke8L0hl95cOyjdIw3zlZ
QTfmMJg7gsBru7hpq5lT1VhRXUXqFPJ82C7SlZZWbbrYswtBxfW2szdzBnG1Q1feBh8WqcFVglZz
pE4xvssOqZUPZspZlx3tcDM59673cXwYAgxBjgZd9uiChq0Ovb6rFqhEu829UW0jnRSc4p4CMR60
EUC5JFJK0kSBfsGBDgMJEs7nA2Tm49nydvWMru+PcgoJZgGhRAvuVzDU/1GuOfEP4rFptXzyk5SR
uLGKW3NebwG0rHSVVoUjQpMCwiW0qwG/KtMM5F7rmo05eMlY+DEb4mjRNf4rDizKhtBJB84DIZOs
+9gBojuthe0lrjclrVN+mozu01B9mDMIMwaPihIOBLIu0xqzW47DCpKLpJjuBWqbftxji8AE9BhQ
JLTw7/PTmbcWFXqwXsKdbbkcmuH1w6f/7PvO+fcLUjLbW/F9c9o1X2lf7vqu2IVhBxrzMQ57zVNb
te6grwYmBih0bDTJ3GD75Qq2bDdxURHF217jyy6llbAcqKWhzwaYPfOiOdFYAV9jZHITiImYT3O6
Rl/CuurjwW35HWngYoLJ7x7CGk8Ch9Ymir5WdGiQnT2EY4gbv3PqQxv580M0aantVFsSmRw056AN
SNCRnM81QH2tuQaDm5ApfEWYduORptkGRqpjVlE4VpSbRQ8tXJIQSTg3RCuzYKlfu4lTQtMR3Doe
GkM7PIGs/BDYxfb6FlJ5J3Q24Sij4AYYn+Sd1ipaGF2om9hGYnf11gHdaui+rfZfbFUP9RbAtVBQ
RF39fFRhWPcuyVovsaPXLKCxbT6u5lvpPjTG/agLCFVrhWQQ9irkpi97xFlWNn4bVV7ikYlvDMGD
4OUjJOna4C+akZEP+8+UdMTDFCRv4N2HC5lfXfYS+bqITLkdQKP3pwp8GVMg2cfDqcOhm6oQPajh
km8rZi63RWAVO8694EF0hWiOotJoJF6q0GHApSXtQZ9WYwihRPhf096mFdmVCOPd8GGoX7Lix/Ud
qAhhkK9E4A7GClwqspS1h+RoXfahl9R2/dvN2KYO6lveWe9uOHxbpvpT2oKJ5bpN1QbBuxiEi9BT
hnVpNxo2EPQRxW4EB/ampYll3zhBrTlaKneJ5g7o9tmCq1p+DtUprcnUei74T58Y6NB8prnwlaNw
wbQKZAcCMNkfj2gTcmYSuAmzt2azb+0416lXKN4DqOf9Z0LyeoWVd8GKen0yQsFkoUZs5MGW9795
8MRrIBXJIZo/X18bW1QupdcV8j0IxUSfJ1I/4jedxDEsH/uRQrM9ATJneF5nnt3lWekfXAuSwR5D
Ad330XSxFqu5Wbnf33fh2D91zWJvsrL4xQI2JyWYnP1s3wD4jYd6GhzY1IO/g0IvNwZ7BBjYr/9o
1YHBUUR+EyJPqF5JG8qF4EsXTOI3zzsDL0DnJkLWDKVKHbZRuamQGfpTV7IuKjEuL2qgh+GvSVvE
BUUlyfV9HRhQORohWIFyDx57coBnm41tBO3oJqv5z2LD6wRRzNvvdgcUvcUP16dOPSIRsEbilMjx
sV0hh2lOq5uY63MY3M66IrLq+wAK4JWCfjMQlUlL01cZJYaNIMlg+VtXTk+VqeuWUV2ipyaEizvZ
sVkGNk+jT92k7Ow1jrgBFRE4S4SwO8Lp9vp8qXLp6GgAuz5Iyx30tEhXtuMYVUqQDU5IT/xNs1Rb
xxjus6LeTaPz1aicx5y2O7vO38e11mAHlSOF28SzEuHJRY2ZrdSwps6E7Wbotl039zvANOBHXWva
e9XSai4HlYtDuhSqKWh3gbOWFo957jBUbA1QjrfikTiHabHRyTH/xR7EoYJwLDL3gvjlfAHzpnas
3u+DxG+T1HisjteXTLUFIehli0Q9xI3lRom5dYIMUqRB4i6Hdlvr6L1VHQtAIP/3fWmWrLUPSrfA
9yuI8Hmx2xU0adfFfw4Lyy0EVME5tIY5NhvPdD/3qVngmUvTeAoyY9OatDpUNs32QQm0QIl23a0L
oc/PftcVx2WcUZpp0vKuWZrohrTIHToRC780VabDm4ifKTt+lMAskXwCU41cBSPQ/iEwGiZjRDfl
6sRQr2Ngr5xDcueiAe/6oqi2MkhkxGMG4K9L6KVdmKCuXIA0aG7c6H25z6uj7dxcN6LYvygI4TmO
5BbuMzkjBDJGy2I2ygu0eq3qKbY5lkcHm9MZkdyPScqRVwUeRXZGD+56WDjKGJFmJIo9DHQ1Ni+i
QhQoZRQb9evQ7hlKiJHJ3yBbAF3nTCdborEh5+lSgl7xbkW1bq7TVzIsD2G5vl1fEMWqYxgQehRY
dxAhSXPl5x4Z3Q5zVWVvdv0+BK9D/Z5rHjvKcYBBOkIOFZGZnJUz/G4sQPSBcfDYhk6ShmpJ9Xm8
Q/FaBlAG+EzpAiCoy60h7/xkmeN62Ta+Jq5UBH2gIvrv+9KbprWaiSFz4SecNfs6oPe8n17mmm65
g8aUcP2G/oYvaEnVmBVTLx9/bC28ffGYBluJFPfZpLejPGvDpJ92tN6at/Sz0cZTv4Go6Ic3ASKN
fy3J+wwIyTCzqj5MotY4Zqn/mnrshoCWoLB1gDLFfjszJa1V4KRGVlKGtn3agLvR264hi/MVifXl
+/VBKXbFmSVp1awauj5NAe+5eNucxYauOqUcCV7T/0PatzVHimPr/pUd/c4crgJ27JkHLnn1JX0p
2+UXwu1ySYAAgSRA/PrzZZ+ZaVdWRuWZ3g8TMR1ZTiVC0lpa67sgH8S9+qdurGnHHkx6HGW6CnY9
pD/tMNcquJ6p9VcWwqeRjr/kUzo1g5Vtz8dDU6q3tnWSMX6P/DmDglniyW/Vpe7A2Yn7NNxJ9IwK
1pWtD8gfJy6sSo8Xhgtn55kDGq7kf07dyaET2EVjYoNDp6s3hqzc6ZlfygEuPcTJ5qGVqQZccRBo
pvtQ/e77FzKkC49wCs1GRBhDxjBJIv4yB6926SchvwRjO8eN+zxRpzCRph+iQRqoanhyxuVNfPH9
5aWKhquxcx7sSD34Uf8hCmvtBWXuQ8Wwcy/Zipx/0GNPA5qIPyukcViqq8idQwAQ45uqD9c0pl/F
ZF+4MF4a5vg+P61xWjPPB30WWBH4ltSx++47MZq+7oWtdHYYH3W3I/DA+0l32Iln4UaWDg8lfe7K
V0G/8/JCVfjsuQAcyRFq4MDn/GT7VCxsCRuBdGTWdQDdfRKAAFc9uvzx1+fbOUwDqs5/DnSyi2qh
1QSvpPBQmCHr5ZxGUZHK8ba3ysQ1z7S5UzpMJKxQzX/sz4FYi3zBRnUKPS+02358W4Q5tRYlwIlt
cb0029JPq0vqrWc38KchThaEWzuk7BSGkEMSjGvW/+dJAx4B5eQj5hEL+yQQeRzC3JQiJymL8Kuo
xmfXuyQ/ff4NISc5jnK0TjmZpkAy4XjcJQdqf6UUXnqW6FUqW4imkVJCzgN+q6G5bTprOy5qNUMt
4ddr5OxaRMKN5zumEacmENwtcb0IqvCg+6QPMvLCATjoLmQPZ9IjXE7+HORkJgtht6HlY5AJJidg
zY7id2X57XOnwuneim391i50yisjFXD/xXLhCn62TYLz6Sg0AAeEn4AoHIAst2pEeHBmsmNdvQbD
JFOg8Tnu8Aha89ow8y5o9c2b5RZSJ3cVH3dRM0I9e9w1Ovr+6zk/d2sDeQ0sOeBijnzbH/fGNNFF
j11BDoulaVIxNV7RrmwOdiXNvWSxv6auuFTUOTsosDhHtw+cjKdYFgtqvPZs1wA08l3p7eETi0a7
728WfiF0n3vZONOOmoloSP3EX4YodsvxI8jBRXoF314Bspevk6od75dxsXPjdivq6A2b/wJpDgUJ
UMtQkQA9+7TBTuOotIeFIkK0r8p/B4SYAEpO4o25lHifO3o+j3SSOVZL0ZPeWATo8bVXQIEl+/UK
OSfBhEcBsBUBArT908zeLviycO2QQ8hFI5IGsmOZYwboEZRSvC2sf0LMrxO3t2U+MZvv4AnOr6ZA
ijs9jeNWVcxs+tITqbEMyXtO7n79C8+FyU8/8PRCQFhlEVfjLRuv2qkOdZJWJoL8hSP48ygnBwer
ndqCVAka9A16wZl3qWx79ikQ5HHCg/YI050fdyKXvl0wD8Eevl+v0i92BeleCthJ/Xqyzu09nPDA
tceweYEC+MkwQEoSiyBDiiH630gBYSJzM5Di3WmnF28Ql3iQZ5fnp/FOlmeo4kBZMxgndLGzoulu
iv4vwGhCPAyKw/C0+FkgE7ds5aIfQYBBSqsik/1qInndJe6w9y7do86+pU9jHWPYp8xvhOCeCVqc
l6KOEtK9EadP3Uvp+rlACA8IbDVU1MOf2rp+HYELX6KgaYltV7BkbodNX1mJN14iOZx9HKAKMXeo
pv2kOt8sajJNMAFh7c3vwqCDvIQPyEbXv150F4Y5jexwNarmfsAwjm8OvV9uUOvPPXIpyTy71iAI
9geUEEKfx88/vZyyreehhL74wSnmD8q7K5f7F2haZ7fPpyGOT/ppiF61oIn2xyFQHArSqM4t62qY
U3Gp5X5mDeDlo+MOMAXiV3zCEIQL7DyhNUYOpILPLN69XKFl3Ptffv1mzjwPhjmi+gnC408o9NKB
hrUUsHlsJnuL6oGfQOPt2jF65TG18RZxAWR3LpocFzW8M6GBBJuT0wlkta2tqDseo+697z4L9k6v
CF+yPiTsvrAp2ynOwLaKNYSIG+fQNPWqIBVU/3xuv+nabrZgOV0qXp5ZoejxYs2gmIwJP2WEu4Pu
BQyzkSmQvVV8nS2YW6AD+BcmG+yeI3z3KNZxcsSzyoPriYLmuQNu3JFOs15s/mVpwye8hV2AvuOv
xzuT/sBi+V/j/aSFJPqoWyqBg5HWSCGzSB99z9IqTA0Ua8oxHZbtrwc8swFxv4KyOyg9QF6dIr8a
FNFLFc7IRcLMk0l7/7/7+pP5m1UdtraNrw/0y7yzw7/y9WhcwNYE4BM0/3/c21HbjYNt4eubcB93
N3+F54e65Z/ff9yLn86OCemSkQW+n29dZ9WXq1/Pzrm3DfY9AB/H5i8k2n78etMHVoWkNjhI3qhE
kigrF/kVJMe8nca8hSudE9UBlHQuZUbnjqrPA58cu/EE07LZNcCAwPBmqnU6BvCndN+nqMh+/Yjn
1heAK0CSApbn/hSu6nbyCcAtASL9U2XfxRfC1IWvPw1TU9+0k9vj6yu7BmiLJPZ/jlbFXetY6MXB
h6P95BUR6arR6Mk7+OEQpRLI0nUA06cLo5x7Hzhfj+zYo8jcab1DMYqbh7C8g9us+bKa+o0rN6a6
cJE+Owpg+0B/H62jT5/FifTk8LFzDwKFgdkLt1HjwnrbkhmaWZeO52N16KS7gMI1sMSIhN4xvv+4
tisAomeQ2d2DNB4FMWCClUz43OvuK5zqvYSTmCYDLs6/Xm7ndhQ6s1A+hlDw0aX2x1Gb2qdAmc4e
kOdi3wOmGQkwBrzqDQ7JU6rL7sWLUanXPL4kwXNuJQJsdySjQd8Ly/3HkUE8qyFJQr2DrfUja+J9
vTQXIvG5iIeCHIy/j/biQE//OERbzj1nEfMOrdzAXSkprEyzr7+ewHOv7Qg1Res8Bk7r9OoI3RrA
AuIOGCeKqkLiTM17E0NSzm1J+92Fc9aGQ9wzKzqYp/x65LNPh1CO9YK491PrFhpwgSds7AFHzuOr
iIb5KRKEZ8KdLjnznh3qD5wV+tFQXj6JSnwhxg2t3j8UdXddRs2mdtiu6KoLldqzS+LPYU5r+Gjg
z4NgA4Zp1n2b1uJCcnL+MbAOwMWJAUc72WJOFcpuJvj+ZbjuzU4Xb5Hz5S+8FHi54p4G0gHAwj8u
uchqS9mht3oYu+Ep8KdNXBbfeh3974b5A4LzKc4u6HMV00A8xHGvzzqXxSuDiI+iBSMXrgNnJ+3P
J/qjpvppKEZsvbA28g4COIuAocRUJiG5cNIeZ/708ANa7l/T9kff5dMgEuXr0jYUyOqS9G6CG6i1
acLOz43UdWo3gPFM3kXk1blHQ40O10JQs2HVcnI+LLAuOMLT/YPd5Ja/YfS6qi+UVM4OAcQORkBA
Bybqx/UgtCn9ubEBX174y1T0Nx5v8gCmYP/5sgPw/d/DHCPZp/kjDm1Y0Hn+wVhN/1iXfpkFTWN9
nRZHXxrqWD45fVfg86KCgyMV/IST8srs2I3nMRocYCXqJ2PpjytZlTLtw4DrpKRVd9Usxqy6tu+y
SBYkFcKaUwmPTGxsA7xzreqNgj1nPlMn0MkEz9y11HOXup0tdxHM2pKKqClZQl3uSNffVaBm39rV
UMMTKCg2FGyjlQ3l0Mx0Gt7noJMY4uB4H8g7KaOJonmt7HvkIjyJp0mnE3Pph9W4AKB29mtg2dYL
LotubjEjr6SZkQejfwh6vg+OMGrnDkwVbe8hKKiTVCUrM78d1XYIunJlj8WletWZYw+4fcwo+hIA
Fp3e6a3apTUNAQAUTm4yiJz/em2cyWLw9WAtQIrLx9F3ciQNkIsH9m4ODr28stld1+3lsCmbSxTi
s0+BxAW2vijn/HTNrkUPVS7qBQfupfAhEvaFm95xp5wsu6OdGpDEyP0BvD1Z4mMvq7qfZHBoxE2o
vixgyJcXkuOzQ6D0g0sw4AM/kZINFY07F01wUOz3fgpSaFlnznJhkDOvAycdWAYAKeJZTvOeri9n
6Svg5WM7zjwPGlvWALYrtCfq+C/Eu89DnUwZo8zv44kFBxpDSOR6QIHhksTyuYMbtVYgB6GbANbx
yeLiVbxUPERI7UZ1dSwdi66gcIkLbtsx8ldtcEkc8swyO1qroYFnQ9vnJ80S7SsqteV7B2Da3sLQ
rIDyuvv1hjmzDH4Y4mTa4pIW48g9pI2OkxknuI9nZzO08/bXw5zLHI9S6RFEfuDh+FP06erZanXo
QSa4eVKO2C3DsiaNDyA+E5mCgF7C60uQ/LPTh7MNxVA/PkoM/hgoFou69Vgi3yfNPRxbAn1h7s58
f4wu2x8i8LhSnDbb4L0b1JoI72AI2JBRmQxFeWFVn9lAuDUc+7fwcooR9X58hG4utNXNSEjgUP9O
XWU/aK8ReSMsP/cnh1y4ap59InQyAVLA5ewnq71JyXHWI3hVoVflhRtk/XjhmnL2gT6NcPwFn4L3
ZPElnjhG0Ky4b4N4oy22H/SShrq9lAKffRq4akArBnda0MN/HCu2Or0cU+NDOCZ9aOVF4Kx+vazP
7B7E/X+PcJrEw/YONRIX1xJTFW+UAO47T+I5mnHK/YWBQMsG8BrZ9k+8WLhwTQMvCu8wKfFhFQ5L
osVjSeMOl0Y6Tspp6MFR/e+RTl6QANd0cQ1WnPWiqtx/OjobhKmuMkhFL+Y/R8RAw+joa4B2NTqr
xxP302qAZzV4MwtSYV+qJ7+q86hpgSqPLoTT8NxKOBrdAG0BY/mfJD98dxlUSSb3oGabJ8ZuADD2
mwDsTKkPpQqCrO20ncRy8e69UurHwJ5N4iEhVwkZqjkpSNijiK2s6Mqq6nJTlUdLEpg1rdxAzS88
mgmEe2V05YlBbklkdY8QuqxThxbiAS+v3jcLDlgfutGp8Xq2UWMBnZbCNM3KLfx2X9Ro4iWhgO5O
yHyyaQY13ELlie9jWrDM1JtF6e0AAmZEs4hnkANYU3jTzXDes9KZFllLon1Fe/8aWRuq0I0YMhva
N/cMFpRpZ9nD3onG4C6QEf2ORDXKg7iSq6GaltVgonLVjp0Ej9KeUjEhPdWkL1MkQOF304VlEneV
m7hCW5nvyzn3ioivAG0u78PaohvuKJ6r0V4uvLhzp0UQHnEFKBDaxD+GlU/rw++Xqge9CJQGAM/v
e5q1VZ79emedHQJcg8hBqRXKVcfPPw0hi4H5cN0KDqTIQ5hwlogUTfU+irdfj3NuX0Hu49/jnCz1
UAyUgTsRHFj1hYmcyRyGiXU1peUMh1ahUM6/VGU7dzp9HvJk9gCS8LoOMgWHeFoBIkiWFb1k/Xl+
9iIbrFVIEKLu9OPs9QHqTnM8Iou0cTEpexSnmbdZpuqr5f9Tnvn/vM//TT86vEJDu1b+43/w3++d
MENJmTr5z39cl+9DJ7vv6n+Of/bvf/bjH/3j9aMdyvb0n/zwF/jifw6cvam3H/4jb1WpzJ3+GMz9
h4Tv0h/fjp94/Jf/vx/+18cf3/JoxMfff3vvdKuO30ZBXvntnx9tv/39N5xJn1bR8fv/+eHNW4O/
25uBmuUIrP3pjz7epPr7b5H9N3SxAjAaMPnHdh4Ovunj+AmJ/4aWB7JVcDiQdSH8/fZfbTco9vff
fA8f4dBFVg4i1v/7SHb6+JEX/w1lPdRjgWNHug7ZoN/+9fA/vJ8/39d/tbo5AJKrJP4aZB28/z+j
Ca5HIGhDuNrDeJDkB4fwx/VhLIjOCeKzjRyQVCZhuSx5WXBrXWgXNE8hgzYh3LduZrXoTe0N0zbE
7TCv4I+6mRBd99Mw8m9cuNYtp7JEK7h+AAJwGVIBfZ5cVb2zVdydvGQkWl1XVT187+cFZ2s9OEUW
tNz/QIIrG+D4GmuldeM/1q0BsHiWAEqmDRrZ62b2nvrICDvpRFEewhk4o0QGZQU5haL1X6gfA1DR
x9auGiPw7krp1z2+0Cpu28Zx0JwJFpaMNqj+Hd3YjoxWmvObsGNmSjoVoC0KZacPpyzpWk6sXdlu
023dOZ63/RwOPCXMrnIQh8hdw0IviUt3yYcmlM+sHOU2KO3oJSLT9xEUFlQdRi42APb4Kqs9areZ
1jYUx8KW72xUXrtETf27bBqSDSEvEm9mt4YtYRr7xi0zurQb8Lh+Lwe3SijoXBkWIMsGrypXYQdb
VUmqlQ6rK9tDFTniY85K0IwqSp6V9S775jZCfgNAH9egt8VWVmlKElTSVaon+irhn3tTLteOv6ED
+ZigepJCcvDeFOJVhNWLUEWYWiA4JaSRSP5B0aMaevFuCwHIOSL5AuuupA1Q/1rC4fcpBqJFk6SP
wz4RVce/lgBSJMsQWWsYT18HwhvyYOnSum32sABUD2HdmycfsbKOoezhohBOlw1pPMzilPu22XBS
O6kdlTtGqL9rW/ptmlQ2VnGZ1hoCAk3/6lRVzky9ljyyrvpK0dQy0CVl3dKmPProDDSEveFOu7Lb
qCh40wJWjT0MaYmMg8RuGniHeEWc6MZs6om9oKb9xAIC5CXM1cYmgeHdprC9nLDCSauqmbY+kTUK
6o6rNzacfPKJmDCZQfc14F5V7rtAV4MlVhGbpCE2lsCdpYiV1pO3rlypt3FcZriDy8TXqsw6Puis
Mc6QwzYPC8JvDFsXQRM9SpuX+TK6YQIL+vsFHKWVI0dMWD9V75zZJAkm1D5twFP28eDqlRUUIU0K
4DD2U6DvS4J+jW2OcA8UkVaVpYSb1A1DQ9ILrqfBf0CWZV5QG5zX8zRvy7hNAtPJVRGQfhtAzvcm
crHFFgltKFAIm2cV3AfMFOtwUNWaovPzMPJFJ8CThiZronI4CHySi3rqt55fe35iNVGNNzIOXxbU
XqpRN6DItS08Ox2+UkTo3VA5zndIYtJtZReptkO96SJJb21mz1BHBq0d7rUSWhZ1dSfsXuxcv1vS
CI3PN+iQtpkl5v3sOleuDtpNLZv7iTocNb/YbOE9Ta5ju6CroBAb3uIICecBWGuOllWl7C/toC1w
gXv5FlCQgnmQ8lr1CS7FmevpdNHxzWAbyMWP4cYqiqyP6U1tgE/oq7bLo1rEycxvedt8lxbrEo/2
0PDEqgrGSCXIzr5UZrZTARGFhZktful8PcXdc6mQC5ZRdcur/iv18DjNMO7kVD44GhNJIQxeiTHl
7bxjJtq2us05v4Ip0d08VTfczDsYLOUeZU+GdwHI2VNxY5w5LSv2Ws6oqUwMoh4NF09lNWbA+uwU
aT8siEhUCStJfR3Py7IB53RdchzOMQw4+9j+SkhP9/CfrpBWp/44OdjuobJSZ6gyZVvXRVM5V2Pc
unvIlclM+VHO625dLNrLGnuB/wH41A1pknmkzbVCytRZZWZcSyA3BcEO5ctsigBPsBcOQl/Ubhoe
tCmykQTukWxj24+WkuXG0faC06DcecPygkYSiJ+q1uu+GdpEmuDFLvUzgYiKASgyQx6KShW0VCNu
s8zy63JvtWRJGi2/1r38aizVA0jtmowH9KaK3AlXhXFOPej8bQDBvfcaYzZgtvW3S0j3XV3nkIVo
oWgYRY+ilM9NVYurMBjuZvvF6o4HYqHXUokxsSOzm+1wXXRj7kTRtQXlKG+wEGZicluNAqZAtdsm
AMxkBoOsBNHVjT9qtWt6bKG4fnX5VGLPAc4pRoNrglCvxoWnnx853z1uvNfZctAJ74It6QO0G+T4
Ejvw7a7q4DVqWB5ZhZ0o3dovguwH0CJuZ9IYLGAm7gNnPcXtjqjvMp7lE3YHDsKSmBvYmXUZrhLt
uq7kNpQBXQcSFxQ7LhDb+huUag/wGs3aRhRfutj7AveWaitFMGduUKPFPKL9W9jTfoGbF5x36TOb
rD2Z27zwvSkZTT9mRa/HXa3FtJKid1MJU+svzTBDmkX5DbpczjoC7RaF8ULmvjIrkJPR9a/VS28X
tZsg5vlrqIxtR0KO2CN1fHnXUCOo0y6eTOqCB+andBnKpKvlBqks3CdrptagpqV12cYZK4s6CewK
2G4KzU7ZhetIiGeI109XbcXv4Q5ZQVzP2xNXqjWYM7+jTvyq4wlVFAOdThixJTOrlxUa+jdtyBPP
9W6Nhco+rblZqYKt0bTz0y5wvkNoc+t1Brrq0N/OQzL6GCvKKqJ5oorGyYrauev7rklbBxIHfdV/
EU61cajSsILowcURoftABtc9eu+WKRu4zrphtK8cnLYpqZzUmlv3ntp9e1VMM+BLSlUZ7oXtZplt
8QR62bJmTOcEPpeKTiopWLhxmwGmly60A0cdp0JWK2/yc9pB5Izo0s8EWeLbmtAMiuqrVsTjjviw
+LNll8RWvWw6p1m7lkVyPgWrhZHEGjSYeBM8EUjvTEk9gpQtabGeh3ZV025K5nqRma/sZxGgBuG4
/drtoqQ2nrOaCSKTG4kb3y8fC734CVK4awu9Dbjd6z5FPTVK7dGi0ONQEH8nMY7weUjlUqhNu1ip
QnE/Jba6Kxl3EiXaDlGcZ349RAm0jlbML3jeObdFROtcV8gfILO65XVZpJ7Eacz7ODHFUqe+tB8G
a74iQR0mluPcuBTKPU7bx1eCFkizavu5c2aetHM4J4Nj883kmTanyEeuKUHWpMObskRRp4w3UTHT
bTghWZi0iRIRjo9Fi5DVTM3riGx/Ky3wlpuR3XPm5uGi/T0NQNVMrFBByodReytYMaQAI8ImlUvn
GRzVIZ3Ro8We2YAoko0Nh0/EMFUflR2oFZo+4SbwgbUlRmPJlS5UGrvuHljwOwkaU+rXU5hLZFgO
kJ+Ivzh8wzCJrAckpJC3L7RMFq9MfOiCtJR97ywNx+zGRSQb22vF++3StsnkozpaCPlH2sNTiDSY
Fdjuw8qZo3E1oeRsseaDLFrlmsUbd9GvjXKjPTydhxx1UHflxTN7m9BTX+mROKuWdwOwB4KMG8j+
wJZN2MurdHHTDdhcrEvqqX2pbHMFn+sGSTGW1RK1zpe4J+9e4co1hI7tBO6aITLItkyrwYbldm9R
9WAPBaprXtya234cvgZ9M0+ZqLnz6gddmARlcRRmqsWhdKJ5UxFYIcTlVjn9A6r0VyU6ujnEQfoH
aBCO+VEn7puu4HM5dEF7ZdXxko7UqbJ6pl0uBQU9hstlExhnaRPVux+qaqC7buJB7gLS7czofJeR
9+4snc56QfeS11lR9K/B0S6lE1zkQSfDdRN73YYH370JUQNVjUMUmWdF7Shd+sbfBF331BzvJgQc
saSWrUow2eOK++7vTDYbmOcu10gS1yFy6rAC8IuaUieoTO1bKD7k8K5sAPeH1Ikb2mM6ljdkanHc
NN4HGwiSdiWh5lwOWzuyfHgoBQnjhzH22LUFokGuQl7dVbXyU5dh/QfmHlrHjxrTfQ01RfxPvEb2
W1yqxA/1N6cQzoHrAEJitXlaKvn7EFX3gNDcOD1tsdadGTKLfZsAeI3gJYYyI2GLpMOf4AZsaEuT
qXbnPVoa0w5WXuywRHq5pe245I6ibB/Q2NtUIXJ7EXZ9NkRQOQMEatVP/fcipil32utmAXc3QrWG
1gMyNcRzqpcp8wemj2N4OeWsu550Aah9EVkpZ9b4iHujj/haxrA1DfT3MtTFY9FR5z4Y2+mbVwqe
xnE03bjCdjUOA8J/p0PhXrHC0yJviS5y05camdcoXpjR/boqXO+9DMZhzz0UCcGP6LNRWHeCK3e7
lDXImTyG92yVaE98J5B2lyjSoa2LV1C7/InZVrmuxxiFrVF89Z0l1RasrYMCFvfdMLeod4kiG2Md
WAmvlq1HI9CWvCVxcDXJGmHKFGXulTI130TaHWHNLLZ6rKoUu07fjDYVK3+C1Dvt56yocHq2hXY2
YSnflb/AZMrRGXq2S6KJTqy++rKUzpQqzxN9ouUE8bHRueFduTX1JNfCasguoFQkbkFTN5ZITeIx
p2GvsmBg8lrE+toFEC6a3DT2JpP3dPnaLhKV6sAi/W1c1PHOJ1MuJs9/jqbqAagioIx17eHeNznb
qTG/Nwz7MKGy/VYXw0PQzysUeBGs4elI8acxdcvEsmr/pqzucDHYVnpjuSbt6i2x+HXZiq2BEtTb
FLtBHjDnGbJfG4+NN7iiLunCh4+hiVcz+BggMxwvligEtIuTzHOY0diBAq8T0qs6LMi+66ib4Qra
Z7odvBTyWznrNBym+yXY+w0DmgBmLhIibdEq0E3KjbjtVLvimM0HQVBAaVyy0ZHfph3okC1p9naA
LGZagnlXMAue2pZdPEMi1YK1ztxBLLxvnLzzAuiOK4WWnIm81AFpdOcpNIuROMfXlcZNs4bTxFoV
5k6G3vRNthUBqhs0k1nEzkPcEiQG0/GOQCiQH6vJ7YacCmc+4sKKhzgWEAUseMhzVK/Gq7l3xWOj
tLqyzcCG1KNTuaqbkN27YDzl9cKmFW6T3XqK63YbccCJ6g567Xp0ogIc1km/S7bkYvDdtS3qN271
Acgh1MfedcIJgq5qfBAQrNhTB7K1ga2QpHh85TLW5VQHfG9M/ewF40GJ3qRcG+e6ccbhoQ/F1egx
JL3Yw0k8OLhwgM0W5VY4xftg7HejpiiK28GyredOrC0DZ2zU06qVPUd9QienfAILFmu866y1Jvb4
za+Q0+SCQ15/9l6ph6jac8w3kgDcXB3mPhO4UPkp5LFFJngMHdKyfZ0LKHgVftJGoOh1tYa7D/Td
gwk4jWUEfJ5Iq1tpRxdp71t016DymlGfu/BUa6In05tnNiNR45x0mwmZWBZ42Nyxtl5ngUgD1d3H
zqi9cut2rQcUZsyAqrApumt3wc60HQIQNio67VxVuPJb2E9jaK2MIOUXiUMtGnoXYbXl15p+G4mH
YETHNofOd7u1K1TnRYgqiVO7X2wt/Azrmic0CuYEJUyztZ34epIIBMyb4VkmYHOfAPbsJ6qK104B
RbDI+O1V53QvkqFQbVhl49aBtkzo9N56MeLKRbhxj+K9rd+4OE3im47YTSrL5veZ282qRTE3tykS
qSqsd5aMvaTUuk2WoLwWk/UOf9W7wpIfmteA1NDHUFTsaYiDOnN6y0kD0kxJsZTunT1T6FcH8VM0
EoT7iU/HKlgD4gZ6otC+tL51jlWtoyj4Eoazk3SApuUdJORpFe29hqwW48SggTIDtV/0fjg0dOKy
Qq5D6YMzumDdztclZyzX0rlHnsoS4QT2XpDoqZeoU84lrsUevSqqMmsoEE7lUbUiJC+gWt9Xs9ki
8t9oJfNZklUA7JFw/Q0w4tA3geUzEMupv9SbkEyPBR/grRCSuV9B9+8+7MG1CCZUwEhbSUii+RJb
nOE+6yFFozO9invK3gp/RulQiblalbykXynTJpskM9Acc+hKehI5mWqQWZCgTPhy70hqvRW8YtcL
aEcM/2fXT3aYsQIG7KiPfogOcUfpBrwI/AWgj23aA1q1KupvzdxucQ10MioNbmDjilRTkA+aP+lq
3KAg0374TOHnFbRHJ4vTFW8Bt1BW+1gOdETjLQqPyWeZl7FGFHE9dTMHc5iCpeism3B+FA1qlK0c
xmc8YrcFeOwFNV78upaizgAsV2pNHQw4QatZuUPEPloz3bcoQqQ1fImSECJixxnJehQMEumioKCW
8XESKFTZA64DtQ7HrNMzlERGlDZFiTlipr318L5RoTL3IAiiMMjkuAZhe123wzdUYljucANmRaDG
/0vdl63JiWvpvsp5gFIfJjHcAjFHZAyZ6SFv+OxMGwQSIBCS4On7j6ru3lW5y+XTvjt14arPdpEE
gaS1/mmtENQpYXSEJ2gxjX6R2A5T7DZPdAh24dje6qi/cj3322WO5NVr8C0nc/BRzPZCCmA1moGa
q4xfbAbrmHwyGAY2CebdGGT76GbYJjDF564vTxPe35T75DYVlXeIxqW6RovaIzgsSUk978zS6swU
JEvmbkD8hk3nkRFgXqJdVa7eD1qtKJb1Mymr6Gtv6AiQCkML0M7OgB+TYwiu+mxaVO0LjG496b9i
imAGgnXjdlO0Xgqcn16yN/Chpr1gL8CPn1vffscW36TosORD1+o8jprU9MFwBPsR5dTt7bX1eALN
XSGzykQSp1dPZMaAo6wGpJBtIcZQW+TWZiwZFDrMGWnFokNeTq1yWxqBTsKoXSL6bmcgOG/YnlZU
p0FH5nRKwAu70YKqCJt9WhYAm5riWMV+k0e0zigZl1y78oXIVq4EtTuUtAQzkdpgj0+oHwp0z3QE
Wj14xb0VMnGKD1iiU+luXC0KwoCWoEKX5pkU/QRDyrIvddEculiUDygUR8DLzXNlACNW1NN5ktjo
aRzw2pCGHJtGYXD5Em+ZTl4Ww8sL9JebQtIHmQRQGcrlMDfelypSF2+evyeoci3GMaxaUewlGJq0
agFjhICfv7eFex0H96AAaSbwzGdUFWspSh+etO/BFCV5QfBc0a+PMP04NxV4524xznpOFCSBoctX
EKcBMfdU6mDc2iFwJD9HFHHdo/TbNxGDxfDmmypLiMoMMtBrFxU7JonBxUurJmdOcApN4WzmEnGG
C/zEWLxtvOrkcByiPtjQRmGDMwQ7xNjRTBbetiydLCq65dy0eOw4VNm6M06mos8q6vpjK02R1Z3J
CmvXPAJ2HqIOfQQP31/KivgrWaCBEaKaznxgByfo70DXPbSxvaNeXpGWYnrkXvRQoNS0HUBy1FET
OBi+nZqu2/TFuG8jK3CeA7lrsDM50zUKz5Ublit3dEpEM0l5Z8ltGpQQT8hBHJIpWdYhhAYr2UYr
hrrYI+DOPeMt+8BFIQZWI1wTXD9Xw7gO/Ok0JmSHHhUoC52/tX79zR8wo4d7zRXnJd+Jvtz03ZAz
HsltrBUy2D/Eled8B67WoG2AfxHNH/sWI8W3QBmUDtINdkMVOpCkulM2alQMDdsYTq6Elv3Gr+VO
NZgI1S+ab3SPyMf6jLnHW3/qjnE4hjkFxq4UAv8IZJupcDGnuK/qMlcuOw0Lb8/YxUuwbU619agu
jhTg39ZtS+ZsknkYATp9amsPAygA4uA1tP5zjw4+rfz6EHbhknG5rOtYgodQSh7RXryG3H8sGQg1
PNZHDd8TijS3rfIGto0UnDEkDa7SGcg0thrmPi/iYciqqhpzg8KmQl5W3k/Q4wgFe/rca7uSCV40
z/XU1k0Ydjljhw+T5Ry4mAnkozNP0xN40mNfT2dPsegb2subhGLjNCnDxAPF0AKUcrSqvzCP7jqU
TvbOZs5deWzLsLjN0OyuUGmOwIPogk3KtlCLsHnYFHeqQApObrqUl2h0XgM+85WthQDYr7dgCjrE
eQaPfTEcAE8u2D6nDU0UNtQuol9IgKnThZc5LqK2nTwQMdnB6YHuZGhBAOnGSdAn2a99NS+rwi6f
vKWdN2oQN4Cz2AsmYLiwBvpBJW+uB9dpL8Ql4d3Wb4CVGj/KYhU7q6ZHSGrzzOo+BzJ2w55IslFC
vzyW5VPrYe3Y2nLkEWq98mL1xmJM98oLv/lAwwANq67XemogOIFnaPTEFW1fVgyuBcVbgk0g9aWp
6ZT3RD/qJpCpP5WrvhBrq7st6d0kcxJ9ntEDofX1so43JlvqAqxHubzGKNv2JYbQqaFcYx+EG41b
A/LE6R/msSEbQgR5mBVd64WdZGuTbWBAJgSkQ2A3wDIkREw63jUD8fOwWB6Yo4dNZwP8fqWKlBVJ
knIUUSlMs2tB5UMRjx8dB8CdC4lfRsb4aerAP85wq6VRzeYrG8NmwwRGcozJQPfVYrPBRW6h48ty
VeFAyxoM0uqiSz8Ne5iqrgqML8TbzFvBMQhocNFxNk+Ri/5fnJoieehj79xMwLUrXecLGqJel3kw
TkVu/KRJK0hrXONDJdK7baoxfjdbPEBUcBYBSSCYqAzqxH8sMAortyrZV+WMxR6JDBAjy5vAPaG7
hz6xC7chehjsNxMy6cvZPfqt/12MHiALiwqFI7NdhMm6mLoiyJN4qXa+RzlKoEmOa22matOhSAxS
FhlvPcRNsE0G6+7aAoUO6KdiTmcU9WXuCt5cVN2TPJa19wwC9lA23jqEXmmM6guOzO0YRzFeEmGP
3VTODeCSCDIfloxY/jNxNuhF8HGDFvlzTv/Zo5P3SEvxSfeLuUCfxfpcBPGIZIChLjMFdf2GJdqk
Uvcxcvdnt0gRjx9fSc3OlRd5aBo8ldc28C6F6eeXAT6tL2NfOIeYiA9AbPscJSrJKhKxg8+qCtyT
qXK9VLcmsHVuw+KLR4IHF8WJaT/hm82SGjUKbatVbbTALYChZdNzjaPNePXKiWYgMoJuUWkeF3mn
BKY9CSl4IMTPYVAS8FFjz33Bb/No+5ucHAAaAu2SspuuAQjBKQQHS1o79ecQ55LD9YUv9oz0sqbJ
JmVlNpvydfK/QKwFWpk1ukz9pAa7+UqDB4tyStNoLeflGvdAB+ra34shWbaJO7K0kvoUw9/Ssz1r
MPzKH08Uvjg7iZWYI5UzIFw31nlvsSvNidi6yX+/5WZ+Sxae62DM+YD+dOkG7EiTuRQFr7CV66xf
+lST6rU33ccy3Laz3kAHh9Mfnatwvc9FIqu8T8xumbsOJZ9rkjXHYwD90KLPc4EAJhoEhUNU1gRk
lzSd3LQ+trHSb8DO8uSzIOY2yH4Fn9YDt/ZFBAFwbChp4B/cY2bsyizdrTZFvA+KKUmDxd/THs/D
zIV/wGSC7dLJc7+AavwdakUmINDKhF4CSUE3TbVYtQ4leeSFTp44EltrwvxUsHj6MLcmyUMD+0Eq
ivaDcZjKCkqqDPrGA6PqZKd2G4f81VD/2qsaw6lkSw5Qh4ObamJ09uOAH6btnJmQ7dUCMDGS0HHy
qkXBGaF5hb0mIwi+A8GgVvHQoeGWXXSKXOGtHGeM3TRqGcA6iGnf2qYa8nEohzXGA5unxVQCkpqh
S3aj7Pw6TayJd2yQ/sfAs1BSzKEuN6XrkZP+nY3glId1NmB2LgavxrX4XGNE80c7LSXO2i58GAKI
PDbMlXiRBPkQcBZd5yJqT/UISHFdh2itrY/h4F7nqYeWqupYTiG5JNobP/M6ouehs8lboeFcTxdr
miPABmddLDEoi1lOmE7ZY0IA/rMSO5CPxYpGlX8YWRH74EuK4GnUtNu42kbgfqNmFc09ZDuULyBJ
5nAzO7R5C8LFZH4RAcWR3thuOkzdRluaVGYzMW0eJp/bjYPXbu36LDzzvvU/ld6dt3UMHBYUOnQR
DfTVWna0vqtfAdo22VxUaw56SDj9Vlr3AYFq9RFPq0f0fue/OO7sXBatprVy/W7VMY2yhpdomYjI
Co2cfNY0CICdlUqpnOnNjyf3TWDa+sptOyQBz8WMYm/cxCFyeGY0t8eChx8RsPIBigEPNGqxDpiR
axno4GsfdLvIOTmJPWGAEPgMjBx4qemMKiK6UCseW2I/6rvtx9Iq2tgeRX8S9HeCNbwVHJBjjX+a
VGnufEcWfnlua4kPqW1xTDCu9mF24lXEYSjMQINEcl3wCYW18zz2GG6dj5Yg40CyOoNoa8wM0WM2
11KDJanAOki3hsokRCfChT1gxOjB8eIyAzOUXLoS+bSI2Il9Uq1YZ+7LagTnC+3WW+BJnqH3hz7G
g9AAB0Feg6t8YR7aWW0xCpybUa28pvav8Qy8gQ2LyJiqtxMrNdA5JOGDNAx3gOvjFaQOLkr/OHKf
qo7rdB6QE5diPwYb4LGxBhsXs2+VHNV5Hl1XbU3fAeVuhxrAzR9lNc1HXgWfNbUaqpAe3AENXrWA
KldQgVHSgFqqRZf7MCJtDnIN/bCD2CvIsk0WDcB0harMHtI0pKo1c/xRDnpatRR2Uj+ayb5pInFF
WsqiskAQJPVYrHCwAe0dM57TZUTFXMKBmrEZPU46qaGd03Dy2leMlxGriUh9iMy4rHuPISi69YOD
i3EGq3icnY/LQt9wLL1EfrKTzNAj0Acc89In4ZeZlfFh4G2LA21uTwD3QvCbnB2JLelp0tI+doCj
8fUmBEhD4D4TeOeLHOCsPuqp797qeR63CCEXPvqBUOFUHg5IG8Nu05K6O/V+JFJdFNNbrarmkYYT
Qh08Sas8gDFwyQBuAq+HXbfQsH0V0ZP1QrNl08C2gKvqPCrVreVmuN4Tog8SC39n3bnbKWzLhzYy
wzFhAcRGlBbN2h+FPTVOS96qEVqtoZnKrw6LnS3zegNOz7E+jl/FMNDUFPbWVp7MTb0IveKjLc5V
0HprQRpQEw1mEDhqxDEGuQgaLX52Gb551Z88FM8rNNfRB+2W9yowYjvTAKARYdFfh15CwRJC7xJE
0n2cXVHtqBIKFBX6m9SGS39uAZxsJ46BTOGojY/04fIL75EwxNwWarnG9DtaB/wj9HcyCzDMF/dM
30bChoz2sj/BTg7RNvGr54BPJsrjEuGK0VSdIcxy7rXf3IHrjEq9a0tlvkZwUDy5kFmeum42Wdmd
IFrD9+06JCsWn1+WhOnPJcYwfHd65UJuR7nY+tKbTj7EOwAanEp/YmPcLllIEojX3QqQcjt9r+g8
PSA3zFkBxLUrhJuCihFhffMCHwnkXEAkYnV91ZyilVSNqLf15KLfL01TXD2DrWh0sLSdunWPWF9j
vsROlDYLMK8Zzp2dPynkibGS4xsbbYxPgJxPZNnPpzaJIAsDRpIO4cB2TjUsa6b8IVtsO609xL8d
YjMQFIRVlVe6wOfmGIwnSWSviFrXH4hkyKKM5uaAzi78SkMzOOCJGKLY+SDcZ6gEaqCOIqDnKg4v
VTR+DGrFswpq25yHFUOBEyfbanLjmwO0bNgQx2vO1ZLok6jn5UWJCZQvDP2fEw0HQ9n4yUPYQEcR
uYvKxxEynyGsnbXfDOKh77oQUNhQZtoJgf9FCgZS9BVp54sS4z+7Akq5prr4MbwkbtJX26XwIoAI
k7gWBbEbU4p6XSNf+GO4dNEDgpPZgVOVrIws1Koe/czieMimaa6OoxvjvbKaZrWNm73LwbGlCVIQ
zpL15qWkFqjgLKVOh1ElX3Vhi0dResOzKTXPOylhOWKUfm8411frz8V5pFaaFZgvvgWjkPQp3vZk
C+z/XgzFMb8OuGWWx23P38Si2QcCgm5VkbuaMBmaB1KNH2p4AWGL5dGX+m6DvTc0q2KQsDUUbmeP
visFIO8FCCnl/Xn2uyYbxYDfc/pwbQj2+sQl3tNCNXPSemDBkE42dD2ocKG0Qk/bxye2dMG28zBK
t8Tc7+8tJt2sZ6fDbtIBo8MWiFuIqrLfipax84Tx33nLxJgXHgdA6kK4xyG6PaN5rdiWAIUaUkgz
o1vpYvcahafWtUoiwGszSjnWAVHUVdf2ex0q7NfBiOwJvDbqTcUathGM9XEPfQDOExne7m4h4ZQn
JeR5SGseMjAJiFJuKd2HvFdrZYdyNyfLdAx0gZFucqIaZJ0KVsT0zqeiT+YVWDNQb+PVH0oA+Whh
Cd6evGT2KuNHF5EaZ9rUy9McUjh+K8OrTNHgrsNrMXOWw8Nc69Y91GAaVqqHGi8gwOaZy8m6K814
cLWpLi3zfYwvRGGnndgDntbKbcMHTJhzLS0PggKaB51Mcojh4MuYOvOReRYj6Ezi3Mk9KJ6Y0775
dRhf5zkSr7aHEjyL+H2rDQCkjMJ5q6nxANiJeN6gzB3WpG2/z2ZqZTrWrdIop5Lu1dMhySno2TwI
fWhUqOafRiZbZGtP8iuafyhlICcse2/nsNfOwO3iQxM126b+7qpO5B3R82lGrOKYdmEirxGkgfd3
yjQpIk/Ch7q4jKw0wGP9/hF2G0gOwQ47zzVIZXw1iiRPYPWgre3hnZ8NRDRhWFAnxXnJvgnfG1G7
u3R5ZFBsZs0s7FvvQ5TgRrXzFdhvdQP1A2B46VqorDrykU3YbHkxVxCXcA2l6YhaExNTHhpRgg7w
5uGbYzzvuRRmWpeSx8dZTCgqwm45UKgLts44gkHrBih5HJA6qWmxhYAGZwBU6q65EnzCPXQZCBdo
iLq4iIm/lSQO15NvnbvUCwOQkkH0uUdKmpexP634bFAJCcytNFCshSDeFF5cbQMcK2RAD1RfLWZR
EN+R8FKiCIZMqMZHhrQuX5j0syGAVvxgyqEC8B31lwLtbzoo7o55609ARfGGVCmgwOnRY8BE0w7+
5mtMQJyNwzw9YwxU+Bww1Wz00oOfpZUClmB7vqRza7dQso/7oB/a1ylA6RnOSqBnHKdN6y0NjgWZ
PA9iCt9IgSq4kPOGdJW74rhgXk52PKC+g7yfjG6ZhgSwELqE6uY0lKxKAUCmihgeVjLjTRYx/QTt
UnlEM9LdXL4IQJ/1veC0YkkJRupey7gh125gbGUiyPMQTcdvjpIv8Qip7bygrItKwldY/EnWFZ0F
laLYsV7c6LEL7tTm4NyJ/LEPIdOCBh69VE3XPjf1p3IM967phhP6lPpIexJ+1n1f57pR7BsEXjaA
IqxUu9lG82M9uARKYoWs2VUJBPRSt9A8QShAMGey4ADK/bHeMqa6h05DzJLSZBEQG4Ql0+kIOAwV
8+h9DlRYvVYFDF4+Bo9/JbMFXKfQRlWcFes4hsgowFIb9oEHSBNQryk/+RKKKNrG4hR38bBjiIHE
kov8akt56Y9bmC9NZtHupUYIdEhhFZ5l5/I8LngDqdbsBNlSxQ4kbQhm6mAjeTaL7V+QCkRvUVIN
h3CEGBjD3GaoWWHJTlWLsstaGT+5PWAmwlzQBfhTGAWShJ/rApGbaTuARIkBXD9x8DgWBI0b6f1k
ROsBP1N+PhorVvUcQLAny7Ld+EwB14RgASRLjQSk56ksP0cLGub1klD7GbJYwDpdjfZ7gVMNh7cn
4rzpZheZHc1QZV1Y0SNe9uQDHe10saJ38eHRa6akw2jgKobbGZKSGpMGMHg8XilvCPZah+NzgY9+
gCFmSgPJ1SeAyQ3UXROExj40mnkrLeBX+FUefda4KfK128xOyCaMZMQ20ojH2FNnj5LiMBnmr2xc
LAcEaoqP/UKLrFIdfokAFI5IqctNibYTzWoDGVvbf5lqhC1lao7vHL5XbweHjivXshpJFlBnNcB9
npCtW2UTpUte3E3aFtMVz64ibNdCNHyYGS6NcGNvPS1QY1djdA+rrdAbLhCxCsBKxD7BsdwfepeQ
VIy+9xwkfQADBRGXMpbFceqT7nGWVLx1Gm4kjK7X7BRQF1TvCAUR5uu14Z2CCqB5WkrnxYdE6SyG
YobEAycGLKz0ipk6UwYk33mpR6OPQSBwCM6Tc45LWmZ4x8XZT1R7kYOtP/p1qdYjxDXHpBXsbFBb
7EHfA3X2Bn7P42yg8PHBqpexw1YACOJV29DonJjI5vXslU8ShdXHvgeCPfthcdRlP69hUYzfOKP1
5wCa42+mjXVaQoGThYvfooEKxDrh8BylvBThA0yl0UuIIbcpsqgamGNmhripuO6qbVxH1TMrxUKA
1AIXJgYK3ZmObQbWwd8BES4+O0nNr6Uf200/1OzTEjYC3tVo+VpKv4OoIVCHmphoO7Z3sVWwlDOg
Zcy5nQiARAwKwGuJXLlXAbnqE435dNS9O+znzu/3rF1QBfg4DYkl8NhELia8wYgDqXyLOQzAMb6Z
ytYHE0z1q9EYRGibASKggNIkQ8HCsKePSdWsFh/p5ukETd5XMfgUf8Nz4QtIgBj2ONO+uDxhbwNr
bigA7XY0VGFEKu9eIUofD81UN7uCReEIaR/WKU7Z2JGpSnT1JZYdwtgTbGTJGGMaikPVPgaclGE7
BUNdwFAwwvaStQqyRhhq/Z2BS+UFpXz1LYGq8RmpMn61ISKheycucUAlEkzD3ZOUQNAnyqeyNuDv
lUuSrR/ZIJ8j/ESkXscgBo3doEnvThaTUXKMxjFoWqcQxpow6tAO0R2ZMXIMp9WiVmhEokdX1uDw
YDUrfeN+wUCV4EPvhmprJ9fPypBVTy5S5leQ0lPAlA3AGdlVUJz1pcYDnQJ7uUu9seD13EDuoG06
MbrItMXbuzF2Nugfij02eg88ulecGcSP30ksgZIoF6OaPGJgNJKS4d127aLmTMS6emO0DbZ+p+O1
Byk0+Jik3bp12WcUSwjFNma27iUWKKqgSTRIgkGPBWBl3tNB6tci8YrnsqItZiclYOxsFMu3IVii
Na2gUPPsgIfhzO5t4RZYiXfHgwc7nH/rNPjVWS7JRvmiPptI+yaDlwVRoUBTn6Kp5mkF6HsL7PzN
q1xfZJh2WABf8VBQFkXVpoXDkmq1EC22GBhF8AkhS4H+TyJuEweQd/XjCn9GXRY8h3Lin1C/xJip
FQ/5b+Csk6FzqnI7FcmwFb2vvtcL1DfQNWOjFF0AIV1PIDVxzbTyHBdCralYVpO0bQZUhWzaqhx3
I2TaeT96HbCt5dsAev8hTFrINY0woHOmNkQ1GLs+aNVA8KcJPChfNWAj4BJswRALFfQgfkH7eGmB
aujo0Ilv54YEx8Hc++imMXtezu22Vj5Dq12CfIkjyz4uUQ/uEm8hGCuURVdUEqdYsekrSxqMmOJs
WM2EVE9MQZS86iMw7daHnLH25XQUEmL7GCKyXLdYIKMq2SMi+D6FHJWkGri3R8BRte/YMD7bpbJw
bIjgWsIqtG+HAKN1HWXXdT1X1998pdGTBxHbjovbZL4kybpHlvPaD4FYsR4a39p9xvkENl7dbQ6q
YBBxDXRBt0Gkei3LAmNT3QZuCb9HelJatnjDosgbXrA7tDBFL8saBmE/n2bh9elvAWUxjIp+AlvM
1K9xdrlXH4zl0aNVfKpIoT9C9d8/lxDK5L8xiG9s55hwU6P62dRVBTHIiMb4NzVWIRLyeLW1kOQh
mBv6YxLOzQpz2cyGoZHZTHAW/RHd8F/u4b/YYv/Hj/xrtuVz/619VMO3b+r0pf//wr2MOJL/+98G
4X9zLz/c7cb/59AN32CV/8MO/YfnGf/XH/Zl2J//I7wnFYNGwQmGKIj/ti+7XnB3IiNdNUICOGgW
/Mm/7MsOAgDhL/SwXSPCHZfDmf27fTn6jxBeaEQ/ITLJifDr/8a+/NfQCOLdJz7HPoIH/upZNpoB
HQHJeUsiAFmoEt1NFS/OT8LSfnT19zkAYQEGp8Coq7amnwVeyXSGlvlPz/m/3rg/G69/dO27W//P
WQbuBAc2oIAbdpYzhE5xPtKI/uLF72kDf7q4D6RACk8X15bXLz1m0wF1hEvt1+78/on+fHE9AnBB
SvptNCgEAQgf4FL734W9/+sLfRd9l9AlAMrByxtwjmI1GdJ94S0CqUrQJbtfu/93PndMTO0JxiqU
N0Rt20NnmnXEneIn6YQ/+lrxwv/54cQ9NngIS4vrwmGtKoLgg1UO1tz/LM2/eWX+mhXxr2eDPII/
XxtBdfUyM5ZcI92h1hpQkeL4rLK4cn7y3tyXzb+iAP7nJ9yDCP78E1Rn7dKGIOLLqF9O3PT9dqCj
C/SZKRx3d72zO30lTvSzEfY/eFzuu/XLMYbcKmBK13qaHhZIE4G1BPMfu/pfsij+H5bY+2HVCEdt
25aG0dUpQ/jfNc+6gX785+/i90fyd4/q3fptkC0wReOkr6N0V54EvLB0aVzsPPUhXp67AU5gFOLN
uZH1Co5U6C63fHotil2k1vi1S14hN/rJB/09a+7vbubdekezPgYLiIvrVGDwH2yXS3kgsELXpxCN
KvW/AlNGPvCSam+n408RWv0WS5ZL1GLOUSSwKP3xL6np/e8IUISVjsC7zCvSfb/743/y2O6P5+/u
9N3mgfKuELbS+gqCcef7X2fA3iGeiG8PsBG6Bp55+DXJEENYsyZTnyE6AQPTbOa0CRg5+ZN8T5wy
f38f7/YZiLxrMngzCD5xt0YkECzLNBZq44Z4QjB9eehHgOBeIQkD1I1y9tjNWYTRAzUUbEWA3GUF
iVq4axCR7yGI+GdzzqIfrPL3kaPQczTQB/fsKoWGfWuIdgbW41gG0ClBVKe4k5mh8+A27R9dgmRL
PmpI5Wn9AXkXx9GR31mfHFkvPiU+u3kzOU0J+2TH8pmMyFGBAx8+kL1BLYnU5kPsklM0QRpiq3Gn
Cv8ZnMvXRji5AZAAw6p9gVplVXGZJ1V1mAjYzqLYDnENIdXyECr7iLpgDwHWZpqiA6lKaHKc/f2J
MUR6AHN4GPW0WQL3WpPxhbXy1PauA/2x3CZQdlWYHcvCBMQngWOGwy7O+QdDzJrbZjXQGmg4SHWP
2z1l/R7O5c2o5QHo5YPvtjfOe8TkNC3kWcUFoPEv7oLv9nDXiBJ2w0ZePI0DrrLIt7ibLTcThv2e
nLENwCj5Y1rAxPXPq+JHu+D7jd0CrqKIJbuABF97bABMIX7tsH6f+1sbeCwTVOaXwOCFWFQIE2b/
+Zdu23m3eQedaOKw9+VFwi+UVmHxEMfs9s/X/sEqeD8cT5MRRreIyguCcZD+MEMogXFcAwSvMkx+
Nj7xB8/9XtL++biDnG6OgnIeL7NJrlPA9wif/0mG3o8u/W5HjobRTeDtllAXkyldeHeboHDLf+3h
3H/onyowQm1Mar8c4diMTUZoA8xgbJxNA+niL7437/ZHS+Okl6E7XGD9vSyEQDMUtj/Lr/vRw7lv
yn+6/wkzcRDGsQwXAAs0TWg5bM3QVJt/fjo/uvq75QtKGuFuAR8v3PI7PJyGYfnt1y79bqGKpJqZ
U03DxYVqHyjUcgkckOG/cnEkSP71qUQx4UobbDu8cIMswZ1nrYh+aa0G78c31z5puzsGdGls8rpw
oBMdc35SC/39A0fq+19vnHvDXAcdUxcxxpt2gKZ7BDH8k834Rxf/tzU6j7KJcXEvKdYAcxb4XcY5
/7VH/m6VFtQOcJrG2GXkUG1hk6N5XSDj6Z+vfv/i/r3WQcDXX5+L0GBEMHlEXYAPTimSj9aaN4+y
qQ9gqr6bgO1bBZkoBQL7k1GHP3pY71btGIbz4jT3h9U33/E+ZX4LLec/f5ofXfvdok26qGwMlC8X
b+ix2ydIFegwOPCfL/6DegwpxH99VjDexiXrYQHRKmq/tIKSz0u0jCnXRbxapHXWDV4zZOJI7wHj
KhAmIGGGzBrq3lAySKT60mK9RCAn7RL6D9yB8LLtETZDQpdiTMRsjmAu3xowVaBK3fAXX6B3GwLk
M5G1xFGXPo6/lRbWC0Sy/uTaf9+M/Vs+djGJYkggU7p4yG3cCjpE8IxHHxzEFISGD8cJFpkV751x
98/fwQ++4Pjdcb4oI5IWoN8F/szUHZz/5OzMehtHsjT6iwhwX15J7ZZt2ek1XwhnppNrcAkyuP36
OarBDKqFdBrtp0ZVd9OSSN7Y7ncOJ+49sI+vXfyiRngm8SupNIba2Y0jTXpocnxq89+vfn5f//Cm
+RdFwrAIVZES7k+kMzOa8hxxZY/4+zplGF8a0HFI/ecDirubM063kNh6a1YMk2uDeqH76u9f4KPf
/vzv/zUixq3V9Nnkdyevn01OpLpf7kyA8u8XN84v0Z9+nouyAANuFhnHpCcIu/Ze72sSZWP2E2kI
M/G2Wdb5NJBl8tPieubog1NIq12XKQctf/8AH327i9JReyVV1pXytIjuvm7klaqC31+79EXdqLXc
llL0/an2UH3q9i/OO3/9/dLu+eP96We7eLnpRrRUfKaa5fWk9kY7u2zQVwHrVY1MT0KcddWQUVgV
uffspqm9GlsMAQXF6qCBSISmREQjWEh7kU5X3zxRade0pcebkVABq5tZAyYViwgeH8NxXMjtYrrl
umr0YFumzkN7Rvoby9iuwKiZ60HjPCn1U4cOJGgLg9GLXc9u+Yq2cWvjw/KCI9O29N46zT4luRT2
gH5utIDTEg5Au5UwF/+l4LSflR/t0hYpxG/1PPUvcTHOB6N1mhUnAfN69vWfau7ySB89VAZF14TL
aKAigNm7Hd3gxRsEvSdki4D7DSAWp+HHlJFDbEX2xdHmH0rwv16IDvj0PE91e6KNoliBA6Cdoxef
VLoPBmbv4n3ghNy3h2JoTuCWRMShrnfuf3onvMqeAzQhcsAN7kcjZ+Wx1GnyycT0gyrlnT/Ov77T
AL22S3S3OVHK0z0BChJPgWj3kzl88hc+eNG8ixJuQrIs4E/T0SPjoyboxKhNaXxSZM/F9A+vwyUA
ujDHOh6IY57Yilf0XEp65AJPY+dAm/fGrBWf3J2PvsRFMUduLRrdM7pT17S3Ssbf9ap++Psr/dEd
uCjiU1bQvtaO7YnkhfXqS0vcV/oC2Mct9NXf/8RHn/6i1s1LW1ReNjcnAIZHsku/UHI9//3SH336
i1onm9nMx4Q5kiwz86pXdFjPNLtdOyyOP7nHH/2Ji5Kn4GB7EA9xMWY6QCzwVZytyyZqZhp9//4t
PviBLknvSlPeLGfTPbkcsNNYMT/mwfhfsfH/b//adi+e/8UDhD00XFsrga+qXF433dd29m33YgZT
0OuY4GZxT3kZSWebfm0xjGjlP6uCV/ja7EBEOJVDvxfB+JZYwdfmLO7F425Ok9vKTndPXhbQYBYn
RZiPwDu+diPPN/hf5UwG2hLPPkGsNjVIXhHSjGb0W1+7+EWJtsZpAFsr8E1qdb6SZX8Tz1r9ySc/
37I/VLJ/Bvx/f/Kp7U1FR9+JRrjmZow5SEkCwg0qMIDdBDbBRI/oy9+/yQev1KWOnACJ9LoB/4w/
tXQX5vR1+77UbmjYrDZ//xMfvVIXb60WBAXd9YZzGpuMoFr7pJnB+5cu7VyMWUlGm1QjZ25yqxUw
TTtYfg5dWF+7+sX76rvET4DC8sHneAgNv/o2pMbXhhHn8n1NyQLSmClPVV5D66UNO23sl79/bvP8
y/7hCXIuXlqXHoo0x8xwmvJj1Xtb3S8IOm/M6iFOIR0111PmrHRjO4l30/pRWs+6vVxZLjkx2tX5
p/aQLQV4jU/q3j/nZX/6PBdvup1O9Vzkwjv55JzdaYp8CCgGbUFzQKd1fOSgwla3Xpvvi+Gmquhk
j6mPrb0FNZO350OM1q0+ebs+eBovtVFjnteL65b1icnBpi4di2xXrr548Yu6UNl91rCUrE+x71wD
gzuM5qcCjw+O0WzH/M+KloLPIyLqixO63vEnCAF1pji8sTmfbehpYQ+0BY5EmvlHGg8PttE8wc3y
76d5saLGARwFugaWWwHsYHA5t6oHI1tZjTneDoad3NUoK2jn8b1dXTevWUcXrpjM7xw2XFttW37x
F7qYJUwc/jsqltWJiNBv0yS5Gfj0E/79wT8/3396zi4qzSJqtyXqJE7tVF4DqKIjgoUdeBvxZibj
195c+6LmjJwgEQQdy5OXTG+KuJg7Pv3943/waF46Kuh2BZNGS9opnoK1CHL6iprPfvd/RFl/+G3s
i4KT9enSQhcoT4ozy30K2P5bY9X5tamBlGkgM8Gz6ZomCvxWolHSphs6wMt7yEVwTsem3Iz0ja9g
4Lk/0qwejr5V6ZskY+uwZyVIL4Tx4JiTuYn78X2SFgCGkQDFShC32Ijsayfytn1R2ZIS4qqqBn78
HuKBmW5ZUXyt2tsXRYr26coqZVKceIu2ECCfnL78pCB/dGPP//5fI7rnO6xcy744FX71HjTBy3+p
W/r/KaV9UXD0cTI8XdX5KZFOsrY7V5KR6rZfex4vCo7jSR+nzpidyIyItZG0eL0UEPFPrv7Bvs+5
++rfv4pVaU6z0CmOjXMzAAhhVsPm2F2l9hy5i3MqJodUUL9Z56E9o+0WApdNPI08M1tzhbEAB3NW
hGTZP3jy7XTjQDxIgpTgFs30xjfeU4IBDwURZ795prGBOXJYWOa3eGjXHbuT/KXef8F0GIKu/d8/
ayRe9MnX+3Mtsi9q0ahrJh3lZXmaFv0H/MOoO7eZfuna1kUJ4jTayK2iLk5yqDkrnzZ1Zn7tnl+K
2ukATVytqHBOtsmxNrvbRn2tbloXBYggVw6yWpzrJls+PuhmrEOPX/tBLspCSYFJyRKKk+PuY/vU
fnE8ty5qQi3KyhjdqThZtByTYRPJngZeb/O1T31RFooY1QQLTq5et/DD1Qv7cs9fu/RFXajqVhRC
QjPXF8zuSPGATZIc+FqptC4KA85U350GsyAHTI92Vxc3dmwGX7z4RVloatOFvary01wmz4abEjs5
80e+9rtcvJXxMvoW6aDqNDdVsUlosLa8+mu381LqWNg6/W/Mak9GHnTrYQTFKAKIY1/65Je9pFi4
6BMzMgFYxAb7X/0ApPvZUaDxzxbEH2YH5sXLGSdNgYCwyk66qW0pxEdee8d9otY6rb/XSxlmYt8h
maFG0/+/TvtngGxrczajOVlAU7LEFtpdAi3OUtZWQrgcu19W8cAVSjaGrdI5mlzFJYppuWrH3m+I
S2RvGUdiKthneEjr55rVp0tttwoYqj3MseVEAW8qZ1er/aBvzqW688aw0fMt/2bhsdBGfc/40Vop
vNrvU117keyv+S/NwmaCAGHAn3/48S/dfzRiI7TtWxa7RwYDa/F/yWmP+2FF9de4WT6B6jZPz8NC
rc6aAnvLX2+9HlhQG058kay5z8W+4Pto6Xs8N9zfn52ChsTf4ZIGe8FEm8Ihv+Z/5us2QNO9A8bW
F2zhiv/9GTsoAdLa9thy+fNnAoYYAB9v8vhdDc2GH4TRbNCbQ1zaK5XpQCVjwmjtodc3QZzwj5vz
GDcTERBDeVsbcLmm9jkO6LRsnk1nX4zJUbGsMcQ5eOQ+8xkS9lcSEvqm8SI7EriV80pu8iquYC9g
DHd1ohAJsYL+2nSPHgdIKQwmlx1U1ZVRAu9uWswzYH93/gkNpCEsypS+UdIlNrrp+1fgd6E+zlfk
uVZlSvtgsyoacgvYeNSLX7iw9ANowPqq/eKmwj+LpH9NqdKR494AnuKpyxN0N7HznbzjJ0P3+aH/
08twUfUT4JpExFlGeP34AHV55AQKlrwFczfMZNqD1CAJ/7XX+mIM8GtgBAM9IaciTY7gaR7txP2v
/PD/Pzc0L8aAtmgJ6KmuOLkqtfdkL0GbTt74xQ9+MQY0agpccGqso7X6RYxANHrxyR7sPy7XP92A
iyGg5dDacUYrO1U8++mURhgGDrxgqXJIrG/OM56uuAOx1g/pLl2MG6N/+vvt+OjWX4wP5dRX5ZTH
+cm3yt+ceWmnOOiaB+H6xW8rc4IbnyTJJ2PRR1/zsp9ZzrHtNoubnbDhtVdjQAix6mJYRcRcQqW0
6bry8yxKSFgSPwUByTtpBPsGZQTkB0PtydganwwvH3zxy1Znz7XKUpaiOunEm6/JQ5Q3kArLl0y3
gV7Zc4K2ouy+9uxctj6TeQazNOcVtKHxjVT6i5iTt7/fQP/P7+6lhLHsrUVImlhORgKWUAReAqeC
ENw5A7XXCxnstKCcVyAc6092t85v6h8eVuOiWpD6nGN/KsqTWeVDRIMLp43INf/+dT66+GV58BwT
QNVcnoqxfq2I2wrd/P61S1+UByuVnebbqjydtQiGO3xnv/OTh+mjT31RG2aFqz63zfzUe/pT3OWw
i5wvHkj800Xwr8Jf553sdeLfYMH0Z/j8m7LtP5nA/VMZ/3QrL95+I/ZrVQZ2dpKeKQ7TrJO0dtD8
dWAn1mluZkmoEVSfwIe15pkLfOfZHpnbwBH5KkU+t63r1MR8oImVNrfDGkg+KOkkaFdsKmDDBsAd
2kPibgq+xGo0jaqAa93Gn3yBf5bOf/gCl/20spsRYzVBelLg2guHrCeVBCQALgA/nKo75jMzDRX8
h47HsBg4T2CqNbrPDvCE3DmdZ1QLQSJG9W45mQW460OOo6/MgSnoGxbVvSvWhScw9SAqsNfnqcPg
x9F5tpVZ30VxrzqkXjZn8p2964dfunoZ1CfjwgeP1WVHrys8vXFyvh0T32zeGp+9ZKbnn1fOf/rh
Lua/MqjlyO5ofiqNJv02Z43asHm6PNru6O8GKBVrLJhyXRgC5BrQ5G2lQbw4o32srYGVlwxnHjPD
wc0VQEE2I9osxFNhpuxXaJ2N0qQzxCrrRnkzyoxN79p1w8HLiQSrFB9YMA43U+0UQGtoDWsbB6/Q
YNaE393e2IAEK67GvuoimQjzoMuGmQhck2GT0nPIHbK1R78O7vVSXzmTcZv2WBusCaon8Asn7Je5
BJfSyNBDHAtOtfLqsKoGCK1ZZh21NLCYyc+EvpWwHu3RXjazWQEALrXst6bG/M0H5PE+1EPznjZ5
d7sQd4cRGRTrAMT3hhZuyKzKUM/Y/ZI1b4gXYqOs2FwGH5/lk36MaeLfuM1U7q1c81e1BYTNcH7k
qTWvY1L9ESAgSVA1nQ702XktcIQc+02QbIu2fct8OYCDGexr3xbvtmUmT+mSvgYIa57x0ThX+Arj
7QiBfuPojYh0gfEkrKxxuK30st+O/aR2s6vcVUmDSnQW9RxsgpwreiuYqY6wOkWdPRF8bW5yDUaG
VsbtE2siD+mB37hvNvDj27yXdwzXUa+l9m5u7WTNtavQ0FGEFbMy+B9wKg0vdsQiUxfr0vOS27jo
stsMfwSL8F4jdp1/Hyf4a3NBGZkFCM1BzOZKasYQFdBYvmm5x3va2L9pHELVZSbVLZel00Nqj6qk
obpIJroEB1gkh2zI5v28ZDGp/NzVfoASMldWpfCndFm/s4xWC5PFUptMeOaqS9JhlxSVsc9tg7tD
vhqYXT8ne70qva1rielVBzW5ClobTUk16ds+oAcL1Rs8NjQ0ax2I+EnzVfXjjLsn/EtD0IYgbX6I
3TwJ6e9mVubN80NZlVCXdS1lfx8WCqyA0vW7UFJbaR8D3qP6gA4kWFFwIQyy7yG0wLGM4MMux4Ax
9E72dvLeu3FNAL60ftiJLQXrwhgVGlDNTaDBakfFp2/r2PRXc6DBevcniIOLbj0Lp7OIn2tx/5aX
lrevxiZZd3M5R3mq4www1dD91m2HJ7TWi4NP3u4NqPYQ2TOrS3WGN8yGVmxVC5RicJMcmAEUFnZw
iT47DT6/QU39boG7spfg6N9iB3ZvM3rACuqymXgjevswesCc5MCCV7GkslrEYOaLA+AmMNO9lBBh
xeSOuzbzFqIyQQBQKa0OVbBYr52eWdfGos72wDnIDooXk6lnCc8JrMld2jXBOmE02eqj37XrvPfE
kzFU1tHRbIDE8CM5McMIEAZeab07hS/cKLd0taHBpLuSiu0aNk4z4yZNgyLeDcZZwdLoU3G1WA7Q
CLI8xh6CdnXrt3oRrFGh0zvqOOJprJx8K0jUPPbdGdzqWG1Nljz1J8QDogBw0mYkaJaaANWSmqzN
4Jcv38BQoTVvx+VX5ywkVkhhz+6qdyZ93oBEIYTg+8Kg+dXXGH5MuwZJ5TaJog986n/mGnwkLuSo
JxUUbGoVcvzdQJ0BRanOIpTBtNSdv3TuejBNsazLoOxWym5HaMYtAO0JOyTeyYXoYKyam9YUw3bp
a2vtNIp0le11YrUkZnXI8eVyZsG3qVLMv7KzUIughVxLNEZHgeD2qu0MbS1qySZm7eOGWUBcY4ya
knVQjepOZ4NwNeWuvu56utqKYQyirLIQ/gE0Annj1e953y9vHb1xoTMvMazoLFJtG8U1qfelOjb4
b2qkOzSVVTzwE/opzdvlnTJXngZAc3YDmAGZM9phPOCsgr2kpz/8oSXJNOrOyUoMdwkpFfaKbAFZ
uqbHeOaAhgLwBzDcRMqlHAUGzEU5VBrpEuHsYf7agVVs0h5bJXAEubLzrndvjK42zzyH/ns/9up5
RFt1TGjF3bWemnBxxX7xDTpRfJf22cCuiYTN7uCrWSkzSKG1xKSyQrvSJ9xQnNkgWgAPGJTAvzLX
eLNmp/8xQyGLYNW3Nz0wF6bqiTjYEyoPK53YQTAw2YPrgDPktA28Dsu9deesm8LCrZnezJzLVzFc
+FQOWCPNwV7rgageAedXu5TE/00DU/F3nrrE9Kbp1u9i5i1ZZ93yrSx4DdP4HsfzfDfQ5Bz1qAZ/
iNz2N8s8aM82AI/9qBrrVeGE5emCPQhOk9oGcD9Mcv27keU/deHdpjmu3rwzrLuytpfQngcsHIbC
l17G30aTAUDYgET9rkL/EDj5Cs91w5M3KazLzttiz3ZowraJfHMq0ZJwhuGn2oIJAX4LbXL9bSfG
LuwWppXDYME8tPAUZgb099IyQc4QnQibNEV3YjG3awsNDE5JiyZgcidSHmpQZq3hLPj3ifXWVDlU
ChFhkxUR8rXmjvnMT73C2pQ7Z4iuCLRrkvNyL+iOXZWN4zNpneh1MTdBW+7nVGZbIc/fKOmTjUwN
rJkJUjBd9yv8mb13I8EpbIKi0e9HtzTWHNwV68KOLbp69cLaZtDZ+PsS0l4FlvsByaNlberOKJln
KQ2Yp+WZ6QpXp76PF72ikXOWG6XcMcLc425my3+Vg/pZI34DjWvG6xLu6NZl7r62RKatSii5PPyT
OIC2543gHY3Xpjn1G69QAPbj2u7XtekEm6FK3hEQAm/0stIGaFYNWZQJCLQkJzP54M4+oHNWAqvU
wEMKPrDYdkE9bylG7OEhbdzKCt9mfs5mZlD4DpYxgCRvRlKjjUyC/VC21pHetXs7Q+VkZ04bLraG
UpsAM50O7ft5ZntDUFeFMPoBj+LfSBzMgKwkajOB/phKfIk6Kr3MaZytZkE1baoUVCw0lLVQOcwR
RpKDqE2I4AD9r0oteEmX3N1Xma0dRTM+JvoA/p9u3/3QGtarGyBfyO3it5wxCBd9/eQ1OJltJnJs
nRb0h8jF0R5tmItv7IDqkWycalMxnUMWA9/JkQGI3XmTOr567fiAUWcb1U2mOcbOr9v40VWwVheG
z9U534kC8RvFZFz12jQ8toue/vTBGmM/m5a92SbtBlRlt+KNrUNQMBMvRxdkW6vsgm0F4y8iZK/B
RZ8s81iNQ71pKw9wkDWQFA5kj8DN+AYCi4liQDa26Tz3iEwpuWpyt2D/sbIOOXMTtIiy8kEXyek9
QF7pRWM3Y0eOK6ABoWbDRDEoEGFjl6PHjCZgDaX5c6RGp7xpEfYc3XZi9psYg0IEOPkPtZSgcRMz
s37izzA27iCTK8hzt8wZzYd8GJ7wxsTRSNs/RLdEX6F+Evd5UTPToF8E4rsV3MpYqncdO+YhCbLf
btDoa6vJTLzUIAdDou14uBLT2KXQYOnsz73rsgb/ioyEnXcwVPMxbllSRFWZtucxuw1rNcwhtTLm
hwEwrI+trkGL9qrXokI5FLmQ3xF9ZwW1EHxtmgeo5rPuZm4T7wqcevYdSmC+JeTshosQ5crL0nk3
+eI3e/isb1SXXhXU3StFwmQz9eDN47h6Lx2vh2SGvo8fLL2ZLYwPscGMrzEHSdepMW9k7iz4yqyA
AEQhQxtv4c6wLMqindqc2o6YaZVa4MgtMxQtP5+iWcuCbF2gN6JgB6bcBFK3+yi1UdNw4A31KW1e
hB77R7iwzA6ZxBDNLX7W7QDgeK5xduCA5YnSgQaHg72QLK90ZhcyMK/GNBFh7uMTS87Z3tqbp7WW
Fe825Jc7y5LzWrFBu5nwsvRYBjXxAHxMEIEQ7KzzuX+pRgxw6xJs3WbubSbZuFtIEWLfll7AfFdV
G0iltLn3Y/PaugC/mwyhrOUtaO3YHYfRlQErKtpupQ2j2qJg6Y4j8JkdzP7qWk1GvZP9AEY3nhFt
0RMf5S72bzVY9qPESHt0egnhjVaAMOh5pBICFdgmKW+wBEsWA+jB6prhJtdmRExDjSgckDnjfOxH
nDp4e9dqqicfDRXzBlc/6nwEUDeZS/s5M2J3Bk83VaW8MdKkZwXL2VlrQ9O2pzpdgfVBSuep4ls+
8wnYOff2RGjSjHunBTCJwdeF+FtfRdfb1tqvE/+p7b0+D6cZvLePYO9axuNyWzL5iMrGs38v7Css
MJlAELOOjbuHYcZo4OuT+yvBVwyQ1ZNR4UL+8ycP+G2STpvMcV9qNfrRoMOfsAPtt23p+gYgjAVL
Kob/RSoMSB2p6YcgYdSDsC6uElu5V3OtG6umDiCSlRD9+XrLBjzu+ZCodw96ZdDW0lTmjxrym6yI
fElWDCxvcuN2XBDthI5dQU/MujNy9M0pnKEGF12maxhVv8Y4zdYC6XVYmobadR0jdt+AkNRVp9+w
El5ogydSWcjW2cwFFcpX3Xw7KKrb3MC1HfNkvmcpFdzPpoZoJk+ntdLGbFXp3CBSDyBngYNyCrUg
0og9Ehi2X19X5zWJY6pgjZhT32u6764tiNCH2veWEHOk8630WdJThVjkzdpQRT5P333T1ek6JuBA
x8/g8Sa41rfKaiG/seSEnyVrEmum0CKfprxNbwDEHZAWRng526d8mujboJAjqc5+J8ncR0OPrTod
fWNFSqncGIFZbfNKDdt6cI31mJMMrswJtfEwNTeDKTOY8F3zO63j7AVDcnLFQOk91m1f7DXHPC/X
WxvaKgK0JYljiLOS1eOi6j2EsPmmDkqcyuViby1UgTcxV91O+oAwuvDaleHTBhmf+WWNwntG1Gi8
44yWH79OtV03mMuvubXcFdRFDm+bYDllM8c/QyV+gsXS7txy0NaNrN1HfxHxrmH6fdWy+xv6C4uJ
SUCT9KeFWYflZxs7JyNFWNZ5EA0w4KW047tBVnI1OOQfBNMTZvllmuFRM6x7nEJA+ulv2iftIokD
OsMjmWZWFaw09oM9yLXbji+j7RKrA2rIKaLnc1DpdbueAQq3V6auYo4Uwmz2PIS6nLCqtvKvO11V
x37CRtG7wYz2UCTDbjZoOaiE3fFcVNXWQBuLfHPIXkzBz1R5DsKZwrNhG6jvcQY2kWFAvOII7TYV
RiA52LfmMAfbaU4BcfZZftMRxwu9ejRPaNpPuMh0Fzj2ZB/0OlUdbEgd783kaemmb/0nt/YM8I7Z
iw880tTzHuHP8s4K7KVM49eiK8VvSN1ZJJW3yrxJX6lJIYVzwdohU5m+6zHaeZ8Y+LoAexhZoDTR
wKLx4zQaoxQbOZsua4p1nU4DoaAhO86ORgxJ41VO3L5d87K/zWZahOxZOLxTwXsMN4ytMgSNRs86
VllddmCj666gC+8M6avWyE3QaUGXncKSWdFapaAsSlU6D9KU5qGuqFZ2Ne7mqVX3xjJpmzL7Ael3
oeZh+yzs+cTyyNux8B4i74wnUmX9nKfJrS0GnmTZjazO3Om573TvF1plk7dCNf59wcnzlZlr5n1q
Z+QrLSWeEKbYp7iXSC0hqIYDEMc1Oni63Avsm2ycGLjgWCDXOjjNTg9eOrXcWKl9Fduc48NOrbFG
m2iQane+itMiW41gWh4F2w3XOlPTX7lC4YSAIt8N/RyEPb7cos4f+c1grtnNr7I3WraTArUeBRbo
ue6f5t7/xoTsBEuAZbNhvmVB+dCLKt/TzOtFqFYq7KoOQo0lZqiZRnYhZuuGtUof8rJcY0uN4jGv
MBcu5R6UeI2fRPfya5Vp3VEj08N+QwXMsPTn76jbzpMMaUQ9IiV8bXLV1g7qluAYqNwOi0rzkN7E
iv8P5MhFzXgKXMjzkLjZ7A5U+mQEKSR5/9iXprXue/fFdZxH23amJ4vHdZcZtTy6InUf2OrPQEqn
/dbtwftKEfvcTmcVK7WtO1/8UolCgSy9ERSqpdeH1C1BjFe9vrNry41YDKB3nV34wGNF+0noCFqy
x8a6OwuX9Mr311aVAYQHkHLQrA7iAOv5VS0yDJVwH1d6Gtg7gSoASZJwNvBM8QG3Il2XzINWrqZ5
sDXtOTLaSTy3aeAelMl5r0qxUORVfrOY3Rx6wPb2tJEc9OZsU+tSxlFj3IBpnY+wMrU7KPr5o5Xz
q3OngyvfxFCogp5ZgGbeer7BStFxeL18wLVdxQqS2cBPpweMndV2F50l59Qt3L4MntftYl+puD56
Rmagy2hprqgGidQJNmFszW+gKNNINExSHA8JeD2JcqvZxcAMYPnpnneh6Pb75kkVRLhvvNDzoVRz
rpSB25A/Ddm+aOm5LVHPboaJVj+OOxZ2SY27qRRXphXDJ0isp0V4YFuaAJuLd2xHwkJmp45SSkw1
PCYh/OtjV4PwxwyNAWowfloMbe3UADoXmEj0QWNtoL4P7KZYzEGNKb6znYBF+yLmnS5k9ozAQzub
edLbhgXFfpxr8wqonBP1nu9GbhCcae3pwVvMg9txpmsa2xblosGup2e0j2lr+ifkLTWlRfcPiHrg
RZqs8ya0uZwyDAzLvr4qXFfhTAz2WVpP6xTJSegVZ4+CA76dBtP8p6HQHTX6I08EQ6CWZciEei80
TH039lCyYNYw19u5Q3lc9OStsxA6lvUNlq48FNoEQPiuW1wAjdM2S7OW44mRbg9HS1a+48qNbZu7
1sSZ4mlBuLTVed73QnswUOEqWA0zlX4W98MSH3xfwxibAvVvmWbelcWybq3gqmeA63t/M9MbnFTL
AN21Qh4l5G0OgVFqFehIoR45PD3B1rky4umu67j7lY3QySgcOxLlMu6GYTwltEKBUs7Uanay6lQU
Qb0Zp2X45icuO+LZ8pJUZrPJtDfZ5G+Lxb6+De0gcoHp8qHgrXKil218T+JxEMuhnodhlwKuDrOc
RyVlmobELSibJ6Xyh5IzL9l7j6VdrdoOpP+kVa9e0b4nXUknNYNFXJXGOZV5zBjosX4Z11qV3HPE
Ei1iuTOlLvamiXmgNzlMW1qI9r5InyZN/c4Ha2e5dL82wcQCSN6zXVBsc3f0V/5SpWEyDUfWdMdy
1HuEesZuog82Koo4jbwuKK7TSdduvJSPb4zL2s71q5ZOZkqPKJDApsG3pddT+oj4zSAusxEKt2Pp
7TJqW2cN2uibo+YqUlkMNioQq0CykzSmzS4rErpjTYHstqjKsCpV/9zihlnbaQzdoEuPRavvoMO/
kKrS16PBNIk5ngKI2QXRUMbsPs3TddPQvGtMP6Td75hIatDSBYKa/Kcrg+Gw9KliH0zu/KnaVk32
mrfZkfX5lTMz9sd92jzEhnXVer8cx3yudXmw9GQlp1umBqsiYzPEDYrsKs97uoLZmmddM+ojzpGq
y54rt/rZobBkqltspJW9jHHvXdmTPxz8nj0/M2mta2HW9+zlOiEt6w8FO+yhHJdD18ueDlVi0Jox
apHpja+ZSXVprf66aDgOdfqTPdeHrk5e2fusUc29BVXNBhj4atrm2xAq61FvWVLLzDD2qTTPgk30
fDJZDRnhlkGZtwBCAfpKFJ3UpnzfKrIawfIsAh1BwNhsZxpbKrhWkeIsLfLspuU5M+3DggwW+TNQ
E5QuJxDvTTj53yn317H1PnbIsGmrZranlv568sBD2+X0ntiBwmhJiZht7XdhaTvDdNs9GZU9S55q
T6dXzlGLKn+McV1qh8GYfWdLPCZnI3tJPLmiL6zkRBv5OBN5S4Us0x8bLZgZV3wroWR6U0Avmye/
dyaOd42jKU45rbvUHB6RT3OjITNziOCxfDMam8mKNtDZ0wRs0A7oDwoC7FqrbmbJEl20zCBY7hcP
7O+/a6XW7DRSpS2I+1VZNGi1Wf6iEwyLjJhmquvO2hrcV7bG3ZXZGL+7Mrh3aR80KuBwSVr2EZua
7dqKa7Ft4x8ZBORZU/VKm2TH9mPxPBuZH9mlQBNzpH9cj3T8lEXHO4ufKgk9pFt41MKhbN4V8z/d
hHH2P5ydyXLbSJu176X36EACmUhg0f+Cg0iKFDVLljYISbYxzzOuvh+qqr+2ZEfp/zrCi5LtMkEg
kcP7nnMe7YuKnWyORm4y6fyY8sxAsg5tBmqdcvYppPUi4HAFSi3FopPte25RP0FpMyPiqU0ATPxV
3L3QO1Pz9rScWdW478w6vxyd8QarzDq0242W3aP2Ir3Idet9J+lzYzoseD4HIXrib0EmiGUfph9x
0ixMeBpvpgvrpG4wrE1EoRnplVsHN2bFkbu0c01TErKW45/1bhGvJz/eElcMVznLwwsVWfHGs9qH
oan1cnLyC3qcwNdH2iR2T7CJz4aa6sxrkSKG61hb5xNdKgBJG4n4iVIXtTEnTEjGo9HWddWqMcA/
FNDdHSecmHuyW2NM7kxlc3+ao60QSPjlc8v4XDZVe+cCMFiHeTfjNp2fK+G9gvJ5trzmlR7jvDZc
q1yKfMxXLDAObLvitputQ2x+F7LWlElVvJWoqg/dkKSLOWjhLeWevB/ZrK/tJjwXpOOtcpemRmzY
1Q2h8WpVtsU2i1qOTiFowNyiLu4DQFgYokq/R2OtlmVqPpa90a6MmKJDNWXZUs2I0yqbBUpbeXnT
hRycAvK/OUtO9SOnwBufFKkN6cJIPPWYMCtNcuv6Rr2MdF8uTSmSrdP1D6owmqPpR/56dgVSVJUD
IByT8TaVVfIAxZPCsAybW1dTigvDYLig8+esjdF1bnXX6+uy6J6qUE7sP1wQAWwQ5quxaP0Ljjby
NjMi846VwL7RAaRgD5wRtNWRxJ+akG2rY4vihPqbOffVRmdNzr1mLvfNwb6pynxYv29VSTeHb47T
pzuULIEH4L2oCZupuLOnQq6Vim8KFyijQSDtglNJvppF510PzuzurSpnJiGJahHJ6AUra77J2CQT
aj8QZSBoY6FAsDZ0FiA8VzB/5yq7g97aMnPb/XVaK1jtY54svI68vrCg+A0m2GiN5qJna7B3Sh2B
AYIPWRh+skpEB/oI4Px2HoqzWTB6pzA21k5tB9+YsQFbds0zbHIFLQL2DfYwg6BxVUBEdIJqL5JS
7ozRstagkqYlQQz7NLOaJRHb3jENPItKoN9hOsE6dxcKmR8sa47IJyGVUifTNXQfVACJieHOFjEp
jSpmofTJzEtj+xJhwngdVsZJfWP+tFueV5Ir+07aebpSRkvjse7m1ZgZj9VIb2Bo05rTBE36wfNv
tSMp2/VMnOWS18OueAXjaUV9wbgnNYPC0ojHmQEECVs3CuS01VVb0VMzoLroqFXkuvN+DLmJ/aTq
XeDD1FgikwmsFWSwE2RKRnd50kznhTLKVTqo4WrQp5KDHDTk5zRnI2VED0NHMuY8NR5MruGO6gKx
3LTRJfO5323hNXnHcXaDg9VCV/HHFD3BMNSbPqogiIKtBpSgyMkq7ci/GNsx3jljZL9UkZxXM7nw
hwjQcw2Jlk4WiAQWBRWGmzbiKJLQY9vQ9bV5ZmUm95H0I8qwvruoBif77jeSaKA+E2wQ0ZFYKMRn
03+FaZXsHE9Zu7Zq5t1gdfJAnDT0nNCJs7eB1+qSv1zKZViZ84PTt6Q3pS3gM6cxb3TRps8ysexz
2OucTkO/fJTuYL/SJHPQwIAfjunkLZF3sVZQMZWraJ7CCyqfwXIMAuuYu7W3ULaZUUF2KKZGOGAP
Vj6C4eqgvpaRxj6XNM2u7lLKeVPvbuhC2491Zoqrnoeys9q83dfsbu4SdvI3XhXX34PemuAJkj6+
MjOzPTXb0OMLJC5Ri3RGDJWxmo0uvBopmv2URphtxEy5FYReMfRLoPEUvlPfy1dFnKTExVQGlfwW
VHAEvukCeTWEsA5ZwkKALT6f+yQ+goOcv9tz3vKO1KR59mX3UpsV54si97bJZDIzAv3YkM0ufzDq
4UIEcCvQL7o3c982SxfyKon/5ENN1KOVegrAXV/UtZufJf3MEV8UxO0u6NBKbFpFO4abSYdcwxA6
zQoQXn0Y7DG8avNAHHQTGKss0sU6BtsK3paWHcVQd1PxPdHm2Br9WzW6L510sq1oKFxHXXeKG4DJ
bVCgtqxnxxlhUbl5Mf3wU7ShdAtplgZ58NIbetiZpq3vdJXGDREzclhZVjPSr2HipSFNjY9qgGMC
wpIeZcDCrX7GjFwR580x1jxMZHHSfVH0Wq9piuYvVuQMPwuvdxdx7FNgs1x11daaib4ag5+jI5Ob
qM30Snc2bT/fH85hj+oluAg6OcKOzzLJNjdguT+kssGBMw371LHrXepIpBNj4lSPc8Hi46WvYaCD
5lS5SbeGVQ3LoaqJZ/Wkv03Anw6o3AF9TwVVJQPfQDG4ON3d8Ehf7CEpWTkhvDFKTP829eLyfq4n
6IUBVY1inTWZ8yaDgdKSwb8eDGN67lnMwzFY7TNLJOIAwNVcQuxrkZ4h4/Gpdr+YhhccS93TZkpg
E9L21ZedLYk4qWoofXVVw9icI+bEcFY/wB702Nuos8QxeFDPBRgLWCe7gDnaJouSrslVgSzvDPRQ
eNs0JRKByEAsAOGDCl3OVH8Sbp814JbO7J7LMbqg2JX4VVehq6y1kVQc1XVh73PXD1/ihCakGaaP
QZEbi5yZwFgSCqaiVSXy6lkHTvE4cE/WWo2sDviLCVZDAjT1yGoWkZEnmypsXoYEKF8j6+fI1eMG
73RzlVRDA0Dbs7YWyZXHVDr2g07aZiujKaMLZ1OaGkt2+o2aON/U4swsgPDpPkXpodJhmc0lajXI
TFwKm9mqmJ4tNZ2YtYN/RhfH5ejs6rWOYR3ksUhQ49MvnmE8nHmuQb948NqLZk4cGib0hgKfCGYx
2O2ionHzHWJ8TykaxlSH8GcRpXhaZlAnG9sfKXSZQXIRaAUXurXtYGPZkkEZ5WrlNLCKIpc3gfU5
fQrtur4sRvfNac36YA0Bk0JzQs0Dw7xnzu/XoUPNs70zCYG6lVNJqaAu7J3fwXaQoU72EzWyQ27R
NW/z3oDpUf/MMicjiKrNDsMQV2xvYzI5h6G9HdBn0ldXw4Ma/ZgGp0l/g4hwDMkJhRo7L5qL2Uqm
lfCBnpJnlJw5KTF8FslUl0rWTwx/vYMQNq44sWXbMWvMp8T1+/MpHGgna7RL0C3M+7g2UHIm5Q3b
sRJONvz1wA+Ny0E1MHG1q1co1AQHvzShzYgYNvLbaEGgJefqoOHrx0g64Zo8d8EwIwhybF6LOl/r
sCjWrVtzXitL74joPz5rNbtpg+720nfS76Fbupveo2gVhiaATahGWxbjZu+wDBV02gZr3xcDNFpY
5DeRNUE6LUZ/Yxv+N99vrc0YAqMaw8568auaH6t2OiS6V7sQm/YGoHu4S6DlbcqiD26SkbrAoh+U
cYyqfljK3u7fWsiUBd9N3nowWMkb7mf0NWFUbrQ/08av+zegb4iIOe1fQRiZSjrLrjioQMfLSdGR
qmwhzyViHyjrTVe/JIU/8gg7zhEwgt+STuR7gFvOFTmdCPMT4xsM9/TQVrQlLWll68qn4GTovoW0
Yw8bqn7TcY6NbhVkeb5s53b+ZgehXoWZtpe2nJpb0OT1XTVk9dlQ23JHJCeoMtaGp2jIz1C8gb0v
ekon4VJGqCwMs7uhkE4ZvLHlAkhddemPIllHlmMFCxra/NtFUS/bLGQ6FBYcavqQ9OvWso/6szKs
UAJnOxrhq8GdQlhJTX4Oupy7NZj9XZ9O1drop+gumhGN6cDq3lxqVBTd5vq8mkq11pPPj0FEB4I9
RLFQo3zgf23OFWsu4FfrLURFyf1s+43jR+nLTC7e/SCT9oyJwT/UXR/uc+SfBE7Y3tqZsT1MImlf
BLqKZ0M2rsOb0/irrDcfOr7Vhrsrb3wQrree41bhoqy7aF0Vc7XyR8DBo1GtJ3A2e9ETNWa11nSL
UXIiQ07aKz2l+XUtSqRQSYkm3qrc+DLwXLUlDo29dy26c4QL4818ghzH49SueqvyLhqaUo8clTlh
hlBh3owRLPjSLzkHlbGmtN1Z7SEW/XTJCfpe29m0IUwVOrkIuuoQiOG+nDnXWtVcLXvbfekjZe1r
8rBPwOTFROMxoRWJKhK34Q0ZOs8qLt5cP4gpBUTUVwlroGzhlMNP05pp/STwVplU83bFWRX4cMgZ
g7Q+89XSvr3JChXvZOmVWNtoGfoLKwhsiLuNNdbEwPPbUFCN7aSCZOvajgZJmj8bw4QGdCajbut4
EUTWaEIX5eJ01CUAvTovc/qvCuiME10Jv6DDpaP6emrm8S7ShNSVdOuw3NExD7Nk2CSx8ZyObrxE
iaW2qqR1kpyyIzekJgb71AWKTFPUXtkBkwOho311RL98PxmAzmtZpruc3MxlD34SRr16UkhX9lHW
29+UixwlDvvwzBv9BycdXyPC+1ZJlsk1ggjMgAVDqvZt/6ZI3K2pjgOk6dCJAOs5WXSs3Dq/UbXD
QgkTCfGKmCMD32A4k1GP6j2gd7FwUuNyTkuQ6NJ+LZmQl6zuP2Pwka3aBNW1aTft0YKkenRwJ86d
E6x94FprNwi9CzOdXkFr5ytR9hR7m9hl7epyVlvqdmmmOeIApnTfvIokNiDmqKnCGXjlZJvN2RhV
5PJRp1i3ChFo46HGw2n1rW8KGH1WR+iO6WtjhejXuYVxX1+CzgyvKhQQT3FUzD+tqcjvLBMhhm47
cYOwI2Ei6nLq7YYG49jHj8posH2i+wN3ichxhegelaZhbf3OKM8NjxMgvG4rvW7TES0RNduKtp+v
q1fPwh+LXKdcl4iwtoIWLDrtiLBsUEzIg1OxRAfL8jEUcjPhTaXFZZRXIaW53ehZ0XaCBUlzRzQH
csHZUgIk8Jsh26fpYEEx7Hza7kEw3HYI7zaIvVixhtSHQT31d5VZpCt29dO29ONgKai1H8LIDJbI
Jqj49BxwHPopi/eQWt+gLBF4iUeJ1n51W59CmxYGZcRkNrzLYWQjPgSxt/EQ232v6LFyHJ8ROll9
sm76KH+oHFmgP6yphSw7mHMr5VTWBheB6e5DN6F9l3K2uEimBgAEhssItY2jriPdslaS8dBymvjZ
UMY/djKOgLM6vftT5y4StQ7djk9HdONns3MEnEjpJ4ry2+HErscvR1WyjadXD2XqeWFgJywTyoe9
wo7jx3183yOcoiDVD/u2LhFC+F7hnAFVHBYCOBBfBAWwMXn1RYNylVJ8jNwgSPWNNjMkJUZvLeIR
NR87FXNTWtU3io8w3AoguXOAhHwO++9kimSvnjm2R87g/n1GXWvjVXNxXszJyHoWcSgpGaB15Exb
TkTWUthZfe51ebTqOBg9zNEMvqHpW9YhAKhe6ECML5LmvK8HzAA6RssxWqrfuCBfj7mfey99T1Wv
dhp/rbOx3oYJu5miL0bgFXQ4zueht7ZYNno2rw77GY8jWjihoRyTYI4pD7vVU63kvB6ZCxdOHI0H
HWFUZEfkwORk+wAwge6mLaCWgm9rf7SWMUZL2RTFN8rV2c3YIPsoInCSFfFHa23T650FnLA274bD
2CGmJFQUz0zGmeQEAaMHljo3WoS3oVn5GzOP6cdl4gkhTRcvExZD1679LYrZYpMPvti1pUbBJQM7
XhSBI29tIHOHCcUcY79OlhXvEbUdYIIDTD8cVg6VfAOk8ECE8CMveXz0JeJTDsnZQ+uROLCwBmei
fuM24drr7OESYn3wHPDny9jtORXHLJ5F6RPjMUXducjceN0QEbwuvQD47cA5P1VUNQKS2Ui0Ys6l
Xn+rkLavyM+kjxhE1WsDMoPzQDxsA4TbS2FM3b4X8O6qaEh2uec2Z9HsjT+18nkXPFbQDctPuQQR
mtBcHaBpGE2PJ6WJ52CNHYd5uYlSSjXB9AjGUC+pD7/NZtetextlpWkHU7gkt93YSqd6Bl1P2xKB
0RrhDkgERCkDHhH4G9RJsXjoavw+qBnGaEL7s9N9uIqHKNxUvIFHM55xG3Vm+42WcbouEhyhM4fV
nTm5znlaujFKAj9/TpL0qRcmhc6QOURqTB1+MT0ZRjFjjZEKbXhjLEv0vDcJDgYs9Cmv8qS0SlCP
AKtxgo7XQYIefLc5/lvwtLsi49dnHhqknn/h1v7f5kdxfMl+NJ//0ulz/vW3gLL9/bknVNmHH9Y5
VajpGlTJdPOj6dL2V6jZ/+8f/s04u5vKH//1HwiY8/b0rwVRkX/En2GM+xeZ6Tdo2u2JZPYnaBr/
1/9C0zzLhHMGpsKGQs+fDD+a9r/+QwBNo0MtXYlcm/LfiT3xNzTNdv8TBLpNrczWNsqJk8P2f6Bp
9n9aVEMojygbB5FHeOb/fPurv0x2f9Hsgh/F3z//ykX6lBZH04hL87g6qW0PJ4L5yY2p0LEEsB2C
K9gs01WooOv2KqsXqhuMI8zEgl4j82LtwpcGul3SLS/bdAsVqD04TRrCt0qlu8DFPVyUDP4V22UQ
Tr6nAXda5Ex/4dEVpwv6X/Pg+wVDRZNSm8p0tPmZjVOXIYC6tg6uMJEY10hIKLRZSXeW1lawdLrs
WzVKKr25h+vJoJiwqcja+cLs/9G/fboGFPsWd4xfPL73SMBf7LEtAqlWamKHjNiRl/6srZesF9UO
oS99ysZMmpWs2vDxl5H1p2d1Mjl//Oo8IMsTfPPTf5xG0q9ZTmE0NtB/m+IqbPLIuWyxQj2pzLGO
k1VEG1Kk9GEuy+COiNuTeaIvhLXwytl1Ebr7SXSWjbl7bbWDD4E9CfI1+k7xBSbvoyP8dGcIDBeu
pU1Heopay8dLzHy7mboyT69ab8oPg8SsEnpNQyYJSrZqa1Za7DAKqqPdh+NXSU3vz/7TDfJcrS1H
8q5p6X1yWzdmHdvaa/KrMKqPsVmGdzB72dMQV3dh0PY+J5OQsigsARCiUtS7BsnEykuj+DyZQrH6
4nmdPu7D5diuEEKZLupabBXup3fLqAWWiNJVl4mhuh0rTbDN3TR/q04KYxGrlZgseWmi+33oZze/
sCb3rvHIIYiTwdkGuNq+eDrvNvnfrkgxdTjCwU3mfBpBNnNUaZeOc2k4yrmv4yJghIBZfieC1lTN
9U8pY70Ma5QZpK1uuyqBhxWGOeJii600+sPodTCD4Y2M5vardPqPxmBGj+1yl5RUDtxD1AafLq/k
vGoEtnYv6dpBmulqWeyaLhve4tAqdolIxrc2oKmIWzFfj+NsOF89st9mF9tVzC2uEkpoJT/HC7Vj
Ib2IBIxLt4+nmyY4+YXihM3BlOwL1bb7DN7zmUAuvY3GMd0kjiy/muLep49PT0lroRRcTCgt9mcL
dteVhTPHOOQ91Z2zKc4vDDG2G1Q/+iqFW/jNHQc6MTVdyoXVSzJHo+vESbq9TVB5vErrhJq+1bx0
AQc7TnMRMkPRXTqGKBYV6Uy4irVpfTEx/zYn2qc1TPLuQfuy5efJiRKhNCjxkxUzuGqPIkdfd5aF
a7h0mG+0O+HEUKl7/cU7dhoSH++VqaVJ2KrWjmVjJ/044cyxpnbQFtEV53CWrb60h7cZd83R9MYm
OwuNANsX57z7wqssusY4YBeWKqdDYBR5cJHAh0e500/tvfn1bPj7YkXZDY+FbVpsm7XjfhrQoLtV
RKqNe1mVZkH7rZiP7mA1T0L00ea9XeV21KsxmbX7NI6N80IUyRdj+v3Of7xFPBHHgc56mhmtz+nD
YdxiNqd4fzUie9o4qivvBZv33YCg8brJwUculNfi2kxC3ugsVAmV9T5E8+q1xdUUhpxsjTjVxJoG
6cMk5S1b/XFRqrABkNzhDDeaVu2pPAxv/iD09SjhHsLCwT6WjHfV2A3YMoAzoF5Hu+THxLCYopxX
HUb/aDEEefaQ+xOL1XR6UKY5tziXpnnPBr1dBC0633D2iick/lwqxG8i/sp4Eqs5iaxtXUTTpRfk
w9s/j6w/zEXsi2hPEuHLuDI/PbqsB/QhR8azjAbnoHIzwec49t9CaQk0cmTohkUoMDCWGT36Jv8i
1eNPH68UmwzHshzmQjaAv671gZfOdACG6KoxQuOc1l+yEqTv7Rml9bYcChSTKG6qM8Ij30ryFq/+
+du/B6x+HDSeidCRPahtuab9mQQz9b5H0TtIr1ieGBV9iGC48tRpR6Hm4U24EpfNaVAT4CGOGFHy
n6J28ZPkVerBHCA8/bqk0491HN3kqsV2Ui/KrhGc0QmPWUxQCelH+CFqXQ611c6IRnFsKzPaBAiR
04XAW9UBEuedWTBV1re+MU6PM5nd2Jjx6AsEk7C4VpEauSgjy8UxLoiKWAzRyLwI1Z0zalb34gg/
wByXOQeAe+XxsyG84Y0sAbWnppx9C82+um/pL587FBb34fvmyalNfU0yY/mURSX//j/f3T89XNfi
HjkWqdNMlx8fbq8aOx9qlVwZbKMxC9imviqFHewsFQnyv+bplVBhKnr2FK6NKZBfDK7T4Pn4cJmR
LNcWymNw2583/RnGEkq+fnNJj698mrz09EadHiZt2/JJ5o36YsMsTmFSnz7xNAVyygAczfp6uiO/
7pi1yLrUUMMlZwhe4gR0xHkKnAkjJxTKAjrqSkURvk5T94uO6shqxMRm4MJZ/vOtF78vGDabVAm9
R2icgp9JZT59avgJ7ngZApc/tG4DDr3Dd9n7QWgvamVGF3Sh/fWQZMmhzRlNCyIyyGArNNoSfILz
HPff3OgrXtdvO2eb45xzWvM53fF4Tn/+yx0CuhKUHCzMS+0M0UaMfX0uLTuk2VU4T6JAXC29SSyC
Yo6+GA1/2BXa0lHsfPhUV1ifVymhusDFpitxbZf6vuz7lLpOXuSLGizDG10FcZSURK5sVJfLgMi8
xQxwcKBOQs88Cc1yNeXDsB3Dqdi6gW7Hf/t1YcgwEQnbYWPIG/Px1lRmQ3e+Om2V7aG971qbGkzV
dc9sjepDeOIS6zkJewxBQiGVS53XL8aM9fvoPd0bWwuaxDbH9Y8XYDoEIKNd5KhXeMZjM2V0KEBS
roQVEAtbt9FGVyK6CGojRPkcT8FDH/gxGWPMNPek3vx7YJHTPtn+cD2fotuQBWV9MoTykr7tN5wW
58KLf37xnX87bJ4+g0/ioC04Un0eFK7o49oNXCwJ9RSZS3duO6DFY7HLMVIeuiANDnFCuntuEmRO
i0ptg7lH69rnyS5EDdkthRTt9wJX8Vp4nffFoP3T5TFUTfZX7PzMz5gP8FSz1ztovXhJ2vt6qKvN
hPU/W2T1SMzSP9+M399ND1gcp1rXYeZw3rPlfnk3A2pqqZTE2Qejbx1kIlvodxF2Q2pqZpRSxffQ
JuhcuuegiuwvJs/fZ2tPOKbLeYjv6VmfI+mdNoVsxvH1qh5ATC3S0Gnv3dQ1j5q0iqVubaow//x9
P2VzMcDw39i243IE8iz2jp8mozAhmi5zu/haRWm97MJA2tRDC7xdRYFF6zRnU+AoCWQS7UWq23qZ
gsu9qvPOWOsyK5/m3ENmW2uYfY2HY2JEMB3qubhogQZes9Ec9wOOLz+I5of3MkRSdObdP3+Ldx7b
r4uOVFJr6jOOEmx9f9v4atTaiHun7pKgnvLg1Va1V7LCZNHI26lNWfMCkeBf7/F1ol5J3rqkuq/F
zJIYVAHmKra1OyeS8QrFC5IBeurhqh8cBDxedlHE+beYrDt30YtkfjbHrthQza8JfnCrOze0hx8J
BtCr9+1GETvFznOi+WZk0/sd/ySB7ebJwZ2ManzOZst6TKgGIxDy2UpHWJVNt+YK3creWlOFkpzW
1lk19KS9DzTY0YB7lz66dDTXJMC3k3LXvWOUgoHpZZtiIATU9aboBZO/rIkXSlt8vNjKNtEY8wmx
OVy5Gh3xPJcPBlPqIW5pI/Sq624zyS5vVpeWnGN6vbO3QApsvGSIca8bdGZrJ5vV3m1b0W2S2gyx
s4Toy602+Rl6Rn6vpV3sgra0ULSMfXGPctfcx/SMD20Xz29uaImnKPP1zpWqIm+VnWFeKSv6YhR/
fm+kYr8hqELRFxZQ7T7N2sob8inGC3iJNJZd39hxMlGnbaJU2drr4/GLE8MnDvxf0zIlXgYav1y0
1x+XCUO1o5W7uDaxlbKjisqmf6BBFu7drBnfMg5ZpDERx7CwDdrZHDr7tYQLc2Affe/SGSYiPeCG
BMSXrJDhQekRQU0KiBk0m1M6wNacwv4rRMd7WOOvbwmLCbVpKWxmmT+cUWflqUFZjbisunJAK4w0
Y1mzcz8g8+GScs/BN1zWdrvXGAzutJTfvdOWuEMe+rMdnOHc4t0lmTjJF05jpHc97839P7/K7zPs
54u0eJ4UqPFycbUfb+3szoISJhfZVGZPyhAKqmOuk/xMirTbBGnp7SbP8+/SPhVHVNED+tpolRWk
aao++qEgZn4VZPfHG8cUw/ZZsTCI9z//ZVXgMzFNVyhVmlmpfdOI9h5QAJNaVOhbACjRHjzpuEut
eMbOlRbPfduz9zWQnbpmbN8abWcf4qLlWEKX8U2G4f/ptr23GGxp8dZ9riSR/ARlHdsUteJBHJGz
pFcq9h+9ocQA0TSIaeMy3RLMVOxNz8QWVbLfmx13x/G8vTSC8ItQwd+LRLyLNleE2u5UKj5ttH65
ZQGOK9IkB3HplQOloTwqn3q/ZM5MQwTFk7ZquozczC9Gz+9VPT7WhX5EpcjxfqtNeVS/0pP17TLI
veDV6kiDUF2fLtlsNmvDmofrGKX6vvZKfW1bMy7390Pg/+EqXFs5HhcjJYDrj1/eS4YxMEbiDBLs
FSmxIW6D8tEJ17EjggUN+lezmv0XvLeE3Jx+P+/arygTf6hI0TQSgk0sjSdPfK4r6A6ztz1a8yWV
h3BfFCzJYnblWxJJcdT+UCBzS4/zkEYrbKjUzkCebv75RrwfZT6+zFyDZEGWbOnZT306DOpBlIh0
pXk5cvDA0e+YHLNPL25Alz9d+LhESOFLEucsn+bwKMNK3I55VfwouiicV45U5RMgM8oSRD229wlW
g53RS+tak+m4V6fjaxD1xa4WToMaYECNmk4IDjC8pdEZFluKn0UbsXK7mkPvey8EBMeXx3xu6+mZ
fvqqfE2euGDo2c7nTlGa93g6uuHvOSKlyXyUuow2KG/1NRECYl9D6FgVQfUSI9C8YaF1r8Frqz3M
Ag7GgZKbyLSmQ51bt0HkyPVoEDBVeAQbpkrNxI7I4QeedvtIK/5bbfdUNcZ5wGoGCQpDd/PA9vkU
REPj+q8S6Tja9mU1I6Jb9R4+cETgFWqDUJJVZo3TDWkyFbl1Fvkw8UyikzhVU8dEUcU1Clvt2VQk
REj0NLhnY9+3cXXeNTivvaRV68Qc8m9VFlDPcMN8TQJCQVB5nVwrOQYMfMHYSnAQtMITOF+4+waP
aufg5jwnG6q6m7yy+zm3JL8iQ0Pw2FvBRci6s/FSa0ZkbBCg1BvGK9oGE5zXaSdq8zMnVqyfVJgK
1ROik9ubONTVhZ+644YzG0OFU5l73Q95sXPp3V1XHtE6WUlQzpz45zLQjybRE7Ri5CYwA7KHjLKL
3goH4/r7XrafW3YOonTPyeKLz+G5RRtFRXnM4vAsQb14TtDBSGaJVW0svx/382AhDDuVweKuHxBW
V9OPXIfJMYqp/Wa5z9YvS4d9ZVcNPClpPLr58COfE+8Iby0uEcX4JBj6hHuGdvaSJZ13zpnMOOva
hDywWISXrocFK0M2h6yuiyZc8OpKpHG/Qh10iBKDQMuhE8UOW0d7n1V2f0M6HCsQHd8HLdIKaVsj
RkiwpA4t3v+SNFOi8cJa3dYiIb2nw5OrY7BgciAjpB699K+1ipBRCxsSVd+6xUBpoDF/CuNK7TL2
uVfAr8yNrdDQLSqFE4qKcpctvNPhMTo1ct5rxlVXcRveHxrqbWvp0wV/jZNEXlCN0Zu8QUrT9V6O
/ofd+HYaiLIYmn1bBsWz7fcXaS80UmYX06HK/SULnMPGXiFWIkJ7lZp+sFFyau/KGRRaiAHtEKnG
Pa+TdFy2pIssEqtqUITJLNm/r0aY5yOMMNVMDdPI7TtOfOWFmBIQCNI1zsu0SNeYTuQxsqJiOVEL
fh2KqrjKyWbfBcroV9GIoKjPBcmu0VCudB+0G4Tvmogrj0gTO2u8iyr3bnoSzA65V43bGnXpKjJA
m/uMZAyPAaLkUobiCe8CLmpzIq6oy5C5rlpM0kspzRDNpqa2MEVGuBLonZZWWcvHporQtKCLMWCj
kcHtIfxySsJOkIYt8Tw+iEZbTKX+SxakyU07av0ydOE3vwnE2s1ltgnIJ71K0Qgty5p8jfdZMeQ1
u2cZOqONwoVFebfChJAteRlfZibnY2UylzZN/2zXIQKfMS/6t9ptsAGdzgBxi3cf41lPqEDb2y8Y
nZp7tr3tvTzVV/8q5Y9VyiA0pcSMOBXhS1Iz+xkx2i6+56nBpd2NqP6buvPYsSPZsuwX+YO5Np9e
rW9owYmDDOFaS/Ovr+U3H6ormdn5UEBPekaQRMQV5mbHztl7bcyOk8+dRqk6OPmYMrcON5PnCpr6
2kPRvhlnukfTieYuHuClKasNrlrWBnu0PCBv7Dw7ajpyAjwoGlQaaSGWWrjWpNaIwWJSSmT1KmPh
X/zSCWnauGwvUWyPa7dVDwSvEDMnnPIdHTIbYTsyliDvLemgaDgMuU2bU6ap4+o9rNCWLW6dktun
lyrHAfmMvyyesg+/igqEreTKbfHZQ77mSsZ0r08/cP7bb6bdDJ9ZMBbnUYvk1ckK7RFzmTo0g2Fv
6rEx98Jthr1uTWic/bZZT1FWbgDUwEkkfhcSZFwCA6qrpROn7fNt7AYmlpJ5CunT3LYyNRrtM2J4
uACA8oxdmDXIAmIsq1U32geOHOPFydjVPbN4MiJxnkZO2SknUG5Raq29MCKM+F0BR1nTp0OmqmIL
ICY5NRLaWRQofptSevliaThTR2SxA++zgI3btaA+Ru8ta63yq2x9ZnFuidIfD794L5zoIR8MhY0C
Nxuq2aMMzGDnJKm1qdNJnlumx3tLN+ydBPi5NHrk1jOrt4jK9lEZ8Aa8WtprA93YOQuzO8cZ4mPf
tfa9nKtNr3P55m4dbuIs9HJJRehusRsOQ9Y/GsLkfj95a4rS6Qtk8XTuVVr80XKM5+IojjQLXTzT
8Yivapv2Jg0+M9CGJaYKDPABNiRHC8WJFliKBMxroHkXGNurOOBs08I3WJQnR7NjsFfBcBQDQuls
KMRThhZiK9tKfeTUfSuaJYG7iieQhotJts0z/lvkHZ1XRavS1z8tMTavVlFquKJiBPWmrxtL2Ly0
5ppYHQzPIpq5djPchzUzNb9KznUETXXCjw0cOLnoY2fick/IF2FUsoU6haY+G74KUiPPOiLTQ8JI
am1WXJtT14oejUQ44Bu6GVnd+xv8XP5Dqo3t0XDb4prmihaf5VczSpGnHom9eKZtkl4B+hDqEiq9
/wF/roHiR6v0Vu4BaIvuKzPJvibfRDIz51HmTRIsGs1xVoVt+QuZcMfTB14OI3jU4Jaq3KuLxmOR
W2h3W29QL6nStMNU5s2sAa4vJHRFW641xd4VubU0RSXxEfNBgsah1FwZZkMXhgf81e9gxTI19c79
7YSs4onkHasi98GclQcoA8pF08U85VPncZoVE5Btsxzwls7PskHRFlSF+dDN/azcg5oAUnFNm6cP
VknKJ9VJSYs85gpo8phJ71GZg3PsYDVsKYP0Z6EBjUyQArLsbMl4IXJRWPWxvM+DYq6KZ4XOEDjO
D5GOGm8/CeX9aOg8M14qjPeSsoJLRF1zdlcYDWNIKA07Dxgu/mYYKm6Ucx0JA6R8x93CP8GliHkC
HNk9xA1/OyE0Pgauat6CJmAFehLKARBP60BTJTxEse58eKA8L7WXwKyXSDH36BybIzp/A5nk1FS/
LKvi16XMZumCTrhUkbE9BaXUrrKInE1lTiNsFX3K98VtxGtoLuTsHpYU/r3eUdadhVlHW6sKUMcl
9pHRRlEyPgx5dE18s5qWfT/bCiLb7R8ZMDWfotP6t5ZJ2QlaNowcp2ICLcU4uftbLxjcpPFJxIf2
Jqh6kaBXZnNvdmX1VdQGk2g4fSlw7pL7OMyJDrNN00ZwuYwIHb+xwXI1AQarxnd2HggVvWPT0AYj
BmtHEmVVl+IHDpfAxMofDsdxMp4bWVoPSPDvVGw/u6njPStzlHv20R4LzsCL14VG1ZXzlBXMRn1m
6waFxlo5sbZiraNCp14JtKWTkT5cFgZ2SygRC9MtH2xfJHvmNmpdNSA0UpQ776FbDic9kdYmNPth
Y7q+cySk/mDFdk4REUH8csOfaKSo3ELIaVeF/W5pYCHBdIJgLmlVtbVC2JUpKTsutk6z/hhlOaO1
AmdCZZ9r9S+8FBVuhLT1LzlBMfmqHU3rk7Xne3sobF18LsJE1kunUOPOzTB+505pX/DPld+5VzrD
RlNRCDves+LXVIn5BKAZic91NOs32YeNdgIL38MXjY2sOrljpv2ADeCuSr3xgsU4qm3apHLp4/Bd
4LK8ZtI8qCHrDoYcxsvgQKE04rQ6x774qiKg13gYo/Q+zSWHN+dA8pMd0VTwK0YvWzoRm9na6Wzj
pOBge4uh9NyfTU8tD+6sCZtDkufWSxqQYgK0vhuvfdN43R2EgbDysB+kVbIlMVa86Hhz+HlypBHv
olbEdDxFW1Dk+TqFwXUPdclfYoC0mBam3AAmYeb28jZ8/qN+SJ2qkQvClPxrGZnd9TanvrVNKw2D
OZPvYl853GMNNVJFZ77G821kPY+OkRU8Orf/Fgs9UiugfcVeBDF3IDPUEfvdao9y3mrjjFvK7b82
PvVWOs+8AxrYcuVZWb+xarjWoWO2d6RtyRUAHf3Cocn00aEplWVR9R7F9fDBfj7gdOIqxzHMb/Tn
W3OQlRQFBCK8CigI5Gw4eNuXpHuW78ifSSHzxsj5holDMP2tlkzz+UKQB118NJ3CPjpOl6xSIFAx
FpOoeGnnC2+QDUxv0KAgJYkke52ldO7pYDmYfHSAUdmb595fm1hsO2PptCUPVem1COnbBEOvHO/B
FTRXzXLbZ9PG/Ot4AY9h6Bt/vIyibPiBWlDedkmLT22YtQ1YFEHiYsKQB7RLWEMxXV3wQBU+rpec
vqiuhXMHjXeO7MpahLKqNo03jTuVhd9dLzEQVKPacxzcDRV0q16v830Wev6O3cF9DgaSvsKo45Di
LS4od4OdlvjpQeu9GPgQtZUm0+CxKTLjzDNLhJTn9eMytlr9oWi79pmvnc+PahNO+hgG6zYBzQgS
N7vPLH+aluZkikMZapuhs6G8tQ0o3VzjD0H689YJ0Qeby3iDhckQib/yJm4RUk+CT0+T01nJCnmY
F4jwVx7hWVw0wDKYbcwfjivnJZY3/R29YPM4aibwbIUz4Y8vFo/msz7qtA7dxNllnOjcTtJ+RQ/K
fkjKDHYiX+0UC8ENJhF+us4t7vZD02a/XArvR6D6xToaslctDbmu4qoBghbr2drSY+cpE4m+5/4H
Em4SND8SKPAF0uMLOQPYwKgQHrWo5bBlH2R9BH4EPSLh1pANjCVuKzhOaOoFoIdgzBCVsbgdFH+c
qCYsvGXF5H1fzR2LEMLOnk65gkJQPIda9Ms1LfsaV2CUOAEttZIGV3LsHd1paKC/6cxQ7ztV1x9Y
vuVDE1aJydbAB2ZVnvbVuHRYl+mAmge+C+KowUrKS6AwHmvOFKrFFMM0BggjMP80LdT2eaBYZtX4
S4f2Sl9LUCaqzk83GADhNZH+t7PCVOyl5qbrQY7JdarjOoCUGv24NWiCFI4p6s0SFs9UuerlD+GU
6+Dx9fvUfKaN9WqlM742wXbwQ2sSSHOtiZjmJjFKA5l/pqPv392WexXAnS+oLchXmZ/uJE28Jd0Q
874d06dk7l8LpyA0z9ArnMeItthFArol1aCxG5G/3jxXjob3TzPBnf+xHekGpAYX9+aS57F1F0Mb
TcUiRfnlzH3jrYiNegYokD4GKoQOSF7fR5aigLe1oSbkIU0ZU0xcuzOMxS103zrAATX6FcWOAOW4
aYmQZqX7RvYDtm0Pg90Mr7fdzUJNsTNs+zGqI3npG0q+za1LeLsi0emoIvASqX7nm6X9XM/l5O16
x3lEsxAxHZdSdDP34H/ArXBK+icCLuT9gBLhebptxLXgTed+eIzbAmpeOKJy6lADHNBI9kfYceVl
NGAKApngrwAlV0CUf9m146/NqBJ3QtQhuela8m5Hqt5Ho7UmFcS+0BzTHoib4/Iyd/pKEylWq+eA
+1hr2Xmwy/o9tWpsL0j9wBl048Ots+0BqTs62cClZsw2Q2Vb+xZ+1zW/6aPm1tatIYn8rnhNSZI/
OE0AAmZQ2rIu/WCtFXOLqOmL5iEBdXhJ0dXc915PNsbY9ZcOtchWgkqTi9K1f5qGmx7FfPBhVewu
oYelfBIxjtA+FrRFcBqKerQ2tonHeQEgw4eBQgU9ZoLYCXB5u6xVITMI0/twJ0XPBv12n7sdIQaC
sEdVXHRz0qE3tMTQeMKnKtLlRmvQM7qxzaKzK6ryXqoSyJdlhxc7YqhrjQ1L5CYgbuCrcItv02ht
s0mpFR0yqOyJl3afOrgJ69ApWN2cOPHw0dlMO5Ob7PB2zhPwwBnlTnMjwK0Ea81xU76HeQBUeJG/
LDzbnV0qwT05B+OW7pFL8wIu/W0todDXN4Vn0TQA2HSAbVRvc3qw+y4v5U5WdrmvSNLYe9WwLnNf
nHTRh099Uv7EFBWeKGgoyuw4OQFz3cGOMH41pdU+p7MOQ5auhTMKfA4Ey/CsczuA4juqp8Twxifw
zMnF8ygMHNi5WzsmPyXre2NTWPLicqk+eYVmfLKeovceWe3xtuL/ufn/N2Ij5lAuknjJNoPl5Lep
LHgsWYAxZdzotukTzfNPOUVQ3gZ8wb1u54e6EHI7ZABwo7B/7fueMaihSXMZebn/9YeCt0KntU2d
wb/751f3V6EHwyEp8NzMKg/39xFNN4IFSstkupJwgycOdU1ym/xbVmjg8C2S+NiBkoH0Xla+9x+y
7f5qX0D8jtSUgsZBB2//nvjrp3buDG5FemoQYbzFpVa+33ZkulQkYkVJdRaheBnyNOYW0ZbmnVkW
4Vci0gIRRhZt/vnD+H1+buKVEJK+kwvt8K8qxagmL6vzNXktXeoxSM3MLcR8ZRQuXcHEYvP+51/4
Nx+A60ndwUJiknlkuL8JvSi3+7jMAu2qNM6ulJ5ishgj4X3qhhJXVRbWg1bMSINAemcAvzMijhe3
GKq2PjiR47388wv6GyU+L4ip4TzexY/1uyHBiCxqgnbCYI27/971Q++jnujvClDqm7ZpvtO+97aB
KbGeTyOROENwr1pZfnvWQPSAYYsOvFsJ7FkT8Xpsav8o8pCKN4rks8UDv+uGLvoP87W/0SEQe6sL
V0eSz5f3u/BB9JibW2mYV6ygyXpqynanVSF9owROSDX4P9A9t3dBHkPShtjTr/08105u7KfLrmDm
O6cjTdBpgWsFkBXvatHWuyEAHXI7LyRuwv+9jJ+XjCZTeAz5Pe93fWhhJTmm1tC+uombkuHRmJs+
tJJthG1oQ0PZPrYD1bUMlP0+jnWzSYLhnRQ3bsX/7imRnKJU+J8eyb8OrHldnBiYQTAZiN8H1hjB
Stz3tXUdwiZ+IfjY32LM6J4bF5QTHFLjPhvjVVyTtlT4jndwGfOQw4WW5qx3k3OQcyFkohhd+abT
fHT4o1Y398o/L1T9r/pafDMG021bIBZ3f9cizOLaIQDeeE1uE55bDyxSSfkeUeYveGWAXgg82pt1
+jOP4mSFZ5dO6zzP++dX8tdNQ/JBzc8KS9B0f5dKUnNx6AgGnreBroBk8ukBqEAUFWQXf54Y/fPv
+xspNeI/BOCIFLHjyd+EIQBvsAH2qXE1Cz8WNBI/GMfk26KMLfRyOFEGckv2IIl7hjAUBf/82//m
NJOCMTqrwxAejobfTrMIGMSU5jxqo6+T2dA6dLSVIy+dl9LEbvsDE4bkJDMrAg2MYC6xq+reDj3I
BHmmfYxF+SRha9yjWfxPn8zffBM60hS+hFndS0zDn+UGdREWthga5xqlqGZvmr2b9IuBcfkOl7j5
Dxqdv/km2HNcRB3zeYG848+/T1H4Wqgf7SvRcvHOJvSN8zwqHrO0YIyTmRiSa/KwUswqB9uy3cXt
q/h/bT0+Rx910RTf7e/e4/9pPf7/y6BMEfN/NyiffhbNn/3M/Pd/O5OF+y/U/ywNwjMdB4HCfzuT
hfgXglOdcSKN7lkG+t/OZMP4FxosMqlY7rqBgZFl9W9nsm7+y0NIhtWRntdsn5P/G2fyvDz/j3Li
j0BtF/2e+edlVBak0HAoeXtrugbWqhGb//H27/74CX9yPDu3PejvfvRvK5Twb1wXnZbuyzFvFiUE
UpcBiyV3zEKmdW2GxgPJFjZpbMI763FsHNsop5cMeTIAXTpFJKKyDcHzMgRVqQm6olpNtak2Lq2/
DWPTalqI0baAW/npl+m16o6kLeC9DcS319b35JrKp79ObVveEb0wPNPgRv05OPVMZS5eKqyWj7KS
7RfJF+CUSreEUy7N8j7WWu9REjL60IhseGvlRFfXokqUgEje0YV2NARsMoZGBaVmMbpR8g3so3qI
HM1cEvhlPtp2BxUlS/VVEbUgOQuwhxTVkSDyAQNTuwMeltP9ipnBxSHgymzgKkCU7piuJxssR6rb
dbLKOKFfWwIDFqKJY2elkszb0P2BsIcD+RcJY93a03yCbLuOW02s6dG6IccHxZFPoGpjq89xyuAb
+yMKubxVR8uDdEDomm1BbjOcXaU11R2qGn3V6LUFPjqOj2SgAsVPRzMACF4PP61gysJlD5hunSfu
eLEdmwDYdIr9S9yaPrU7Sll8Jcbaayv/3FSIYC1GLFen8gnpMxw1fgxc49+7yBrfULFMd5CYkjV8
K/uhyUjE4Ouz3yPyoR6h4MDNrdAn7jyMUddkwrymvLaHsl25DJc0odZjRB4zyRTgZ0pdZntekM2I
1rjh2Vq6ST5ZB6mZYdzU2+bb0FQZLmpUg0/ulMlnWrlDtTDSJkNUzmH52HW2v/UNGmp9YpAPSlwE
s98+6TcZD8iT2eUOKgQoQ3clc9ZzVI4gcyZyBTYSyf1jAugIYJyMdryF+FgTQXzqiJNKV5OdEqLX
ldFwwcwrCOgjEGCpStgmC00b/G+KrBahty62Vl9OOWEPErWqDKm1ZDvc19KpV4FH6EGQE3+CpK8R
ZLGm/vNUqIqYu1GdTcfOd44/Wi+ckMFd0RnRj1ifIB8jJ7saCA+IZeybZDemHbE/apDTwq8UaWbO
KH8NTdMRIRbmJJrYSXkOVBJ+93ZkkaeArpK27ySyDToc907BA9urNodD0AXwTjnmZoCq85k1Vnjf
1UyRyjCLtoWdU6fLDD6ISzxHDEZ+iWqzo2+UVnQyeOGZBm6EQpQ+n+FpBE5DIqk32MlxZA2qhWjL
+/uUBIjsof0O2IIIpgRCbrjEGrWkPWAAqDTkDgqB19qm5ouJic2rRZeloPAhD/2ARxa8iQ6EfQkZ
9mjRcX2OIEYDLNKyayxbjSWbNa+tkVvPXqMChs5T97O3TeKYeiipG4dP5tATcPaI+Mi+q4g8/Gn2
bqYRSBPle9jB5ZodzTwUJnyoCo/fY1D2Fi+NxGJLZWZ1LJlO8qKYNz9obVls7LTTzp0MGHj2Iuu9
RZj3HrQQEgpJR0xL4w7RlHtkKcglVxf/4jDdujdEFcpFk3jmu07ubbZsJPpK0EdZgzDN7/b8RB4p
z9PeHaWNz76mddvR7ManrnT58koob0mfgovpumlc+1XKRCpSkiws0dGU08S6ShLzTdCEegusRN9G
yB+IyK1rG3GbO21GANgr3noDbj5zNzYzfpqpYXpwY7hqJEYOb17lRSv0/PqmU5VOFvSkDUeFY5St
kfHpQzv5M9avHdjlXF08TqMQTwoLULOStBKXfPfQgQt3dPdpyA15QetgvIt7vTyRxMerof8YfMH1
ib9h444tCY5NvNZ8vNhYHkZ9G6CvvSc+jTBbwfTwQeaAsKsINFwfxM011rXmPvGQ/bedIoy6m2i8
ksp4RcxinzFKehtH6/vXLsXvTaxdqe5NPUAXDhmWHuA0GoVYIqFs9X7lNT6scfbQmphlggbSoGSa
K6Hj/KRcJ4RcT/we9Y7WXaPaku6CxBgDKYrpqC8tKpytXwaq3E5RUoabMY3re/oP9R6ahv04xmO/
6y1NnmqRKlp0lvFqVcD2wAZlUCdhq58mq2CBa+m0CVoNO52uzKsYBSquASrVyWMjuMeq0jCFjuoN
X+2iGofkgeLjRxSRT6PAOu8Yw8/xrG1vfztaPG4UwQ8bPc68J9IW5zi0mPhN/nQUDh3SldexzZR9
HX+UZTjs28DqKbrj7D1UqfdsDE5zYNwkxnUc5tNTmCTDXQg8dN83avplNgxfOwZYZL/l0S7IBcNT
CT5yTo8fh6NOG2+LjHlkA448HtaAbIJgnGPxZPRK7KC37qu6ehxs1/sVYnXvCNyJw+cMhvEKg/UE
8xuv4alVRU9MQTZ99VZDVJ2AC4pVzPVW4Ba0lRj8/r0YTY1pHcYZTbaKrr7IRu7e6Cu1OLa2pRkz
uKbnhYyOsK7sIv18uHpx7lPGMMW8UPEisHN6car13Nz3YTYPPct+bTS9uSE7mkuoQA2jgbZ611N7
TmKZAmfpgaJYOEIV3dIyvYEpmjmNW6/K5H0po4hDLEkeo7IL93Kojb2p1ekj2nHzDG/MOnAbc5c2
+h8y/zh4tiT9tMxCpTOt3SDXaYSavnbKCS56Y8qqHswBBxCClCAp2GTy5Kjng+lDkyq9B7s143uL
jOQn9uZq2/pFi7iSoe6SGWeNqF73FKhHSI3uyi4KcfTrzDvbtPIOje/RvVBZ++BrllpTD+X5ym9b
7+zTYlm6dPD6hWsX/tUAE36wAY191IaYdpGM1hX3VTiiacIU2uuc13CM+w9GJ+YZyLV1mqhyf5hN
2pKW0NN0pgbyxx3joWbPzPorU2BjU6i7UG6TcMV8yHrwkrgHSE2o8KPQpPeQ68jLNJgS66R0q32h
sdVXdYZgFNUszFIQQEgeAueHFaAP6sZW35WMNEldcDBTLsumfqURGW8K6YgjD+60zYOY2W6owkMb
e/p3oZvIHOzCc2n2gr5b4vMHCO24cDUdexDvCMrj98Iq5CaGprguAhWc09T1d27KPEtDVXYeda/Z
t0gh8GTPUFH6VwPh3uC6KkATjCkRG2s8b11pMNFJzUNn1foLlgt5Mmt9fIC3Ze6TsrFebYSA17Ew
yvvat+2dV+hTs7VLob1il2gpOTTobM7QetuQvWOGZgcPmZcmGwYEEIVZ09WjDYBtVVhhvORYNYO1
XVYg+wjFTlc+vW5EZU7/s0VGvsAIeakpMbbsYP5+UjMzvmHWtvEzTd+zRfuvoy6GFyAY8gkfafA0
+EN0otPe/khp4a8HJ7f3vt9l1SYpnS9fggIdrYYYloGZMFjOwhdAu8kXtpcUmu4DaEp7ywgjP8io
BW8kyE66DAgHmbh12kXaPA7rwGA00jc2EUFB1z3HE+6YZRNm2FKwDd1HJFV/2IkR/BQNIRxg/hL/
pAXGdG9SDK6HbJQXcqG872TKKgaeE/2chUqzFFCq06KHMkFPEm7Gab8owsw5tD5QbfAME7A+Jx/U
xsZ49YJ0sngRRZey/xlJxKiEcpkbT1x+1Jrjn9NKYQCr4UvCdPYNtTPaEK1iXhGrIiWEvZFpEY3m
hlyJTG9z8GhavssjBVrJz5SJERBl7tSRxd3lsbzoQTwcg7F1SBFwA20bGr7uo/tFoei7fQc31gyd
J/Dd/bHMbXks6/kdkbDlLnXFdce3xwCOX1gD8+AaSMfE+YzTznoMmeDtxmwAaZuYYaGtmU5l90MA
Mi2xJjzIfsxyknbwolTAo2oOuftEXQU4LZ0IgwqNqV+kiCtPQ0coSt4bBkuLcxcxGvKWRQyVkcBk
SuK1AaKcuajZiE9LJ7iz0voKEoaTRxs1TNmptDNtq+k58iivzcmC9Sfg9J05PeleFOwblDl3tkLK
5UVGcV9ng3Wh34/KfhADo0q/BqfTV+h5+66pDiYdlZ0GOvGI/IsoD9cAdgratXhKJ42oEa5pSwip
wcnTAB0bvWZ8u+THbol8qd6i0u6PRTs1qzLxjU9EEDyHVg5ENCCCjYKwVtOavMfs5CbjsBVV0L2C
Hx05quvgMJSGe1czSnysAbeeLLsFUDuYNrJ0i94Z+2LwaRSx+WJMekzYOsAGnVvIGDKHRjIUol3X
l8gt6lVe5U5L58331iiUaHw2yiByKjFQcMaGee5iwoWttCV2NM7IQWomL9gQU8kV1BR6vHSwH77p
eoUCEGdeDdSvUMsmIBiRkJrkvYaJ8uI1rGwvtlBp6hbJ2YVja2AVK518pV7IpUcE2VeQOKjYSgFV
oAjzyxTo07HuXcG3PJZo84wBe7BM0qdJph351xkH/CR777tEOd8uxqlGtRJI69UYkL4ziq8VKQF2
/lRjlNh3nu89+4SiciuNCbesZISyu/BJtUdTEfoLp7W7b8NBn4RYxtHvVCPcjwrlMulOeposbCrd
i+GwYlBxlNld2rj7JNDQXlZ8ZAublUTBPWbtC8na8heIvrg+tgph2rJHRHr0yN36CY0oRbOnG3dM
JtwnQijI0/JDJVcJrwL1+8iW3kx+dyJMKTnHBMNuY1xHfCHtFJwNpAEMGh37ZHcuhTRn+SqJSQea
oOi/J10f/9QJndlUie08iDlJacgwzq7sILD3ZiPTOwbVYpv4Wv4pdQidpUGZsZB5/9bBaMzMqSNJ
uW5NdHU5sQl5ZPiIqYkdRFbonjutEJdyJMC5GSb3atgaqwIPLZZJswuWqiZiD9uHjrAor7d4K5w1
HsTmEZ2cOGEUHV9bq4irJbAQ7zyAMD8YbrYr0VkZ6ZAwBo7TDXF7NOD3doEX1say8OU6TfJDkeSe
LSZSljY1l6YnHyoZqqkseaT/anHPJGC2tvV+M4kieTG1cvomLKzZtoFLwDLj/qXjkkxMRzn7MTBS
5uih9geBUGZHhxN+JefQL+qB9JTIPL6iPRkQBU8e47I+m5ZJgNZs5BLQc/VWnlq0epAcDV7K1hpF
t/Eiz3yhx4QqMgq0HYXzE9P36VHmlbUj1Z1I0D4nTZT9bz7Uuw3hevBtRe2W+95DxU4UBILCyeyX
gW5EM/SEo1DUKvgl4/rdtSvbWVu10b2HQmdzqDTxRreB62rezmsf6u8KgW3+1jX+I3ryfu1Wujoj
zOLWx5lHePWUF7sGRopG2I9LD8VhSD+Q0a1Nv1w3eQZ7BwDUJBtl0zqddq93iXYuiqZ87U29+Yq1
3PoMk/lFV31Dkm0h/I3grCJ/V0P/KCSh4rgON6pUYLpz7zDqZDBNBVsGVcH8vtGslcfMUTlngZfu
lHK0s404C2VN7vkckwYdEaNwfjCj86+E+1Rou7gtZX2NI5okjU2AfwjIjJNu47jrzrBC00sPcQ06
/SDmgHJRTJupInZ5EWWDOachV+Ud3HSrotcimx2ViX7gPk7B5aRh9tiaSfAeIoI5jFXbr3io8ocU
a/YnPEgHyV5YhifHCHuk2iXkNLpyJoabnkxgYla5frl+715N8uS31HjlGfBrtRal/hpg9WX1ljnJ
WG0P2Cuvq0VcNGOwGWlB6RwnyjjoyqJkSop+LCiQi+rBzIith64PAAc1c2wvm5aPVR81mW2qwKwg
n1sG7ghuOeyFhsVxuGoHN941sah/GUIftyJ32ZhjLugWklWi2/VWb+/HzJJEiYu+8RcRcoE7bq7e
0avD/AOzZ15udGIlLmarOad2YMhN6WUOayXjbkXRlFrLXjOJuZNl1KUbHI5OdpjGTP8uoyR9taYW
UFAUJCSU1pHffDnuGNBcSMvqjN1E3mHwi/TVGLbZ9AkRX931sesQRmjUOsoXnzCuRR8NeHoY6bOW
4sgOHjqs4fHCmGwU4UyVc3qDhfVipeWwz0sXsP/YdOPaQen4Cqsjo3LW3KOtJ9mhrMwQiX4osT2T
cnEpqzDfeji0GCFNkd1vcs4PYwFLL3uNeqaO6OkQbC0Dm0ypvPJtfQGD0Hk2LbaIO9/up20G7e9E
x8ElPMiUwwrYwHCf9Ma47Jyh+bSmZjjiB/WRWDU1oja3tfON4/TD82h32pJrpPU8aI72KaPe3zpl
WZ+RCmezQbzC4oQ8cutaWQHS3R/eCbbBOeAIDRe/Ihmx1K3+Hn9ScBCKOyP1u0SZiLxlXFq51T9U
QRF9ZVBe1snkJsbCcNA/wo10VjUeMrIwcZH+lCGVzxoZEAFcWV4EGxoeNVuNOz2GKLjwpkQzmyLX
tG985IqIv8rLD/boJhsv48nPEkvsWkVBC3idW6CBk/NY4I+4JFhi90PYFpsOdX+6JP9k+iHHkOfO
pdknOcHmaRlQMoM2bLSwFTL0DhnZ44ip+h2pfvRFi9J9c6w+2LVpXn9OnWadRRKrH1MwIdfCCLV1
xfBm65PhLPvYrE6YRK0fAJ7UAyMBxshul5kHTMLpazOpbuvLPIGfDOI7ik34Z1xtgoaEvYpciTyt
iivamfrDchKOXPhT7bVtvHQFkzigOdNH1sZMyZ1wK0O+SKNIMUe61nnQDHvdi0Q7hiraJU1w9Y2O
/gijZLRiO53JRBv6b0YbQewrUHcTX9wDW9MMxNouAd9FL2hylS6ypahxWm5HqXydKcEWO1cW6gsp
AWgRA1/IN8Tu03c/6OOzAoh9cEaYwPRP83YbeAXL1+ZQOxhiwFVGv2/62dVwjNliiSXz0JOzMv+L
uvPckR1Lr+yr6AGGDXrzc+iC4SMy0v8h0l167/n0s6K6WuoqtaTpAQSMgItCVeVNE5Hk4Tn723uv
VM2P6KTaF1FCNtXVMIVuF2blloqecH9v2tyk+rw2G4lunMUpeB1eDju2urt4CUaprASOIFJLb2OO
yGuvwBqxF6Kc9SWxwIY1oxq9dUNVvLVGtN5kZJgHi6sNcYJqviS2qh3V/spm6gVhU3PyATMkcSbg
5MRhpll0i3r2OYZApxvD42CIKRQsQd9hsxiRy6AB2WM5NLslHItHbWX1A2mK7blmQJyo4+LlIuPR
rpn766KscHREKKPG2AC1JW7r96wyXk5I6aqzW6CFexVwQaiYBVuJs084Djs6D6oTJM/0JRX7gf3w
IJTbLIWexyY1fi4jRLCipODEh7Lc+vpQzR1dHJX6MaRJE/Tzsnj3Npk3i4SBS6Fe62HSiBhklNQ+
2uqQNi5vGP3l6ziyMQ+tWzIl+UnMw8klPzTbvazqJzBebRB11LrzQFAPczK2diYu4nOuiZh0zQhb
bNjOpd8yOtnnc1Fc86qHWBtnEWdhZfYyCUqhGymC+ZkvnEYduiI6ytuiNt2QnOl/yMOZR0iiRurK
ZR8Nrska9wFykfwBkGLpNZdG87FswY7uymqulm0UVzr8uRz0gkPTkP68GMZ0KLJx3ErxNB6ETs0F
R9W6RX3t6I8CADTOVulLcjWVW2Sl8Wml9B1zv9494oIVEihlGWkxYBzMuUacnbHH7l4fiUEp0kcC
a/IZpRL0e7KEh3TM2hf4i9qxHdUYJTpsQg+iOYQpY11NZjPk7yUHap1h+r2J8/h+YuotUA9JHshd
w5aZx45AHXy0LLd0kELdodEoFCDy9NNjElo0TRSr8F6qikAGp18RGvVGnSzma0oVsCoPA+v72r60
c4GBypRk/kY3LpKKbRLxwxO0Onus1DaUHJWV9qsPl1EkXKhnUCGgKGgB5ewL8ErwI4szMu9jJbEq
fLyzTqGjHSN9ET6Kq9xfKhyhAWtZuKkw6EZ7/m49fSyqVITvWrj0Y9DRqp7YaSysnHC5sixcscma
EZXIc71taXW5r9bqpBUfCX7l9hQLdyBcbK1y/tDHPXOOtdQNqmsNiUTOlKdAQ1tBTkFjI0d7GvxL
uhCtVbG2VaERkhUygYrxqe6medsnZqE4TcX6gtssiX1q2LqHwmSb6vGlq2aDTR5yC6VTrbQhbpX6
g8gcyYlKQdqIIjfJKuD8xsW8xEEKSnX2pwROWROPSh6gFxYP8LQh7Oax8JQksnCWMjoXHLbc1Utp
mOm6n4q+fmjrPP1eW9p6cjJ2F9J5+LE4CWwwYudoBwbnb3uZjHmvCTJo0rJK119FivHMzkKjRymG
CYGBYrFWuybN2diYfTko5XplPGmUWRr481dDJOoAJ21Z1yc8rHlpN2kNOqerhzQwqKtCohySYZ/L
8/iY3OMhsdjqW7FcU83vIiq3qXUqvxZRY/8d9/3GJARwJIQp445Kh5e1X1o/lVext4kVp/uOjMpL
gYt6y31bgv+KAI+3Zn5l4BrtYqtBlMk1XX2s81L9NYhF8dZDQCJXo2sxsy0kKeeeWQTygaXmCLY2
9+N8hhGQs0/96Vkl8V5bVr5vFqm7JZKcehaIDTC42sQMSetvBclURwoHFai4oQ+3dhmShz4FmI7s
Wz0Qj5f23FajV5sxeDG9Kah37MfH3KhH+pgy/dAp8rKdNZjmDBxoa83WHFRYrYD2rrVfWnJ3QEcl
AEskvnstX8SoIl3N5nkhFeHjnM52I40ntjEv6Ds98CAnycrpuU8Ks7eTsUm3hMmZgkil/pEyelBt
M+8kf6Yg4JIoXaN73CnCS5+FFB6HzRCTXoyi0Yd2MvkjBHN0j0l9jvqW7EpHfOscMtk/mnLPfJBA
p8IAUW9OIgHXDm2SNqzSoA4TnT2OFLtXtDsiiTxWk6TDYRnIrRvlOHj0AzE9MDNJ9MZpWB2sCLE7
I0+/ZVmDVwieyviOWy8zPcY/5o44NPi7FNcXk35NWvTz0NMFxfm3kb7bUqpcSYnXRyPKiZ3/t9hs
/ic1/Gt4xv5jA83x4+uj+pfb/374g4vm/jm/u2iwveiiolDlfW8zIUXxry4aPkKLmqEb2ODooVL4
nN/7/XHRyDhlGBmKCvKfrGJF+d1Fw4ckHG2qiIVKp60Gy+E/0+9/t8v8O68Ljp0/eV2gS5gcXppx
b4yqF1qnrFKemNtMEcTXiUOJh8b1Moz+tO/Lw32K+3fv0T9w2fzm9vpH35fX/PcNP2Ksdj0V9eMe
3+Y67HLpJk7VqYyepBiQBj0PZ61vP8K8dvVIdzuD5GC1Y9g7qA9NH7DWOGS6odb+EBayB2q+LWBn
lX6eKJCbsOoYFkmDjIiZwz5pP6irvcyf//nPLv9WzP6Pfvg/ufkMaxiLNIrHfZZsZ/En1cAiv7PX
U5fcSenaRxerv0rpF36T8UvSgzhy1+kipgtht5O1XCYeP0Z+Et6ST/7rLlxUawA4WZIPYEp3TXFD
J8ksNiyFLyu7MaT8mNgzo6dd9d78ypDu7kLdFp0lKI/lO6hJJtM+pl2/3SxB6EFRdjtv8GZ3dQVb
OyDk2JEXeaYLnNdJ3cwrz4L9yXDX7jwSzvEhPciL06teFb7QPQpF2Zdx3U+nmWdosw2lNx1SYv5U
zjs4lYbylGFhmkDN5y/k9+ysY1m6s301l3BfN57Fmue2Pyruku/eO3TYXdbY2t1kYWMnUByjC3S0
rYo/voZ3KwxP/WK52UyQzG6Ua7acm9yFsmnoQd4+8g0pNOtbyZU6eidCPyVH3Rym4qT2z01JK3+g
aMB7AqA4khrM46UZzmbEArgRx60yfpM9dWXBHsagqGCj4AGGaL48AHFCLXaocSkCUfXqTzq+nzpl
o2VUSR+1Y675UL0xI1oubp/JiSq79uCx9M8cHPWOg/7iqu0Z6iV/pF0VM9Cl2RNBKXmbdJ38jz1+
qF/i18CqzgEKXAxpUCoSwajpLl+NC0Z6mA0HQCAigqN/MX00P8ltvZWbjje20yG7BtMteZ3l3m8s
6WXSeYJEpy7cLN0jUyEHqLINURbARuxk/NqFI3h3qdoX7M7p9SNqJUVOu8k1l/cp9maDnaud6mxg
3DgPFGPPFFR5XvmH5bGZAhelbZPleVgSW8nIee5667kb/caX/dHrtorHkO/JCuSd5lu+5oue5eoh
vRybjEDgfwUi+KM59W/uPuZNf1weZqTSuDetYS/c8ku4a3ZSEJ+Vk3ZUduVpPpW78ihdiv/CI/wn
yMm/fbc/1VhyFqAHK+O7lYfhuTm1l/lWvcc3mmG89NSeirflVnrt0TxV/6/f8U8JBnkxcjj05rCX
zuKORunnddts4nN21A/mWdtxcjvogfxinpTH/3zRIrz9RwPuv73K+3v9d6VqYz4NpC816v/PTeNA
xcRC0bFLf7FOyW7eAg56nBm4M8F+XnbStgl0b/WzgFtgB9V1x//zW1fZdrvyYH3huz+0l/5c+8m+
vCSJoxH17II4pLkTpcMWEpfakshlcq1Ovpw5kexFGYow1c02nS2QaIFwQwBjIILuIR+xFQ2fUulM
12R20R2swW4WF9Uh9eAQ2UzvRtE5nCr/anTQsXDqbDU6fV7rg0wTE/fcoR+vYst536/7jaYHEqaO
kzXBkTzkTMwUNqj28mtBKeVlP2MkXH7NGPPQCtBYf2GSQ5cqNsVVRBGy7xaPj+ahOVn7x24Dj4lT
tiYhRjvZsQ841dCpMLySplwui2CH/t1YBViNb7nlG5wRrhD3PCYQpovSSjOowNGNpSR3jT4YIqox
Nk2xG5ofi9W3IgfymnVfhCZ75mjlrwhd1AjMNJi/5OO0F94ywdFSV1Jd6mD0XR0FA4jvH/EzPSpb
TEoQnHO3/Yo+17fJsPGTzWytP+eLeMVXx6K1n7N3StKjwm0VRwAZUri0BrSMovNAJBMZ2nXvcUF0
TA3t9Ss5LR7Hl6B5Vpqrpd6fI1hDOVIG3X7ZU984vTD0eRCv+TZ+VF7BmduJH3NL5scqGJyWm6h3
v5HuXd3P3OhsXXj3pYnl0afaMqIlnmtFpqOE4afdbxU397NNGXAC91ZbdVZfvk7IXY7pYf7xslPV
OKJTH0Yffu5Z/BVf9pGb2q2TuPyi7Ilvnzo4r14bzzoP4BO5+GzJJbUMPfHIQ29reHB5bXPHS6y3
GNccuCpk93lyw9p8Wc40yr132aa3rhElI8szUU47eiw571Q5k3vdWcpP8cfaNw/1W/vGRdDwJ/PU
dNOubtsFpuWoCHaO5rWFzUn0l4jW4SVP+V4XBN8ct2a56R81opbxWWoWu3rC1s6n8gX0O1jQlh7E
5WaieF/Fi4kCAM3R9JUHcStc24/0pF2bV+m6nM2D4LFCe8pB9hoHM6bb26m72o+6EwXVg/CKve1w
fzMFh8n77r3fWvzt1G+c0oW16mdHfCL2m+To/vAI93ETe3ip/LfZ+Zo90wdH+43skbz1H8klP4W3
4RU/GKN9DYPIJds1kX3/aqot7dYdzyw3dpDo1I9MgQbvpiX1WS5SdTd50qfU26TfPBoUVX0/Qnmt
F3rjFG5PR6XmUrZ1Yo4hLuSHOCHmzW7OtmzLL32GGIgD32lrV6+ihSFxb+qTw07RkcrVwe6i+92t
PuqhOy4bdLjCFTbVgTsR9fyA0lPHnL8PmiecomsiPFfvht8fRsTOwSkKd/o10cdECSgXvnwUxg0B
Ikr/E8WfLV82Pa1zsnfViwJcS37KbknfSi/SixKoXr8FmGbSNLHFJnhCWj41J31XPAv79TJdxy9Z
swH8dbHTNi53JJPamCuZGeRop18pM8+rTPkSo8AKuOnmXrGRbynMbgcOnNRIHMxsPzCIGtxuvmpK
0Hb7tb/IColYLMWAw1GicldeL+FymnEvbWbJm+Zd/VLesn207w9dtqvqZ1l6q41PK3vXhRfjNVqz
N6bLARPJMBFjqJJ29xgtvwS6FFIvfaIDY+4fuzL/ZNLh9REMdoYU95VyCtIjfa5sUKlP0E2P6QWi
x5Tb8bfwOj6OF+tlzOvCqZrmLo8fDCyItewKCG+8GH7xmd38FD/mm/EgX8TLci7WmS4oAtl2+NV/
RG/9w3iNXpvpQupkgzjnyXODI8lFne4r2RuaJoCtHSbvUb7RSgZZbPNrzL7UOD2pLc2b27ykRKqy
24dSgC15M3/6b1W32TUjJJJRHU79WX3Tb2xyhuVVpUbHwLLbzfL27uRaWCNmw14+kuQ8jpto3Fpy
kEe++lB9p+F+xJbMWOdmPovjZ9Z9L9JWeC2e+1f1KnLFjRpdOh27t53Oof1THlyFET/vD7d4VTjA
w+vxeaUIHVc0/dA4JmZ2n3VIqHk+1GyFIz06Wt23Yjla5qogGCco7k6jbOOnOh+9CrNP/6K6xhEm
xgrOnGWbRVZz6MLTrYdC8stwr/SXRvJr5TzgNBG9ds/umSmmflCD7NzcYP+i/D1rgMxb+jOcgtaN
xakXl1FEX7PV80Dt1CkSoRtFnkrcPPNLTEWqN6OoFlxhiOdvPN14aeFBda1r+BV93w3ZLV+2Li9L
8aYzg4phqi2OsGxHktoLe1yXXeZE4ltBBrUVFgjFxgHHIQN/l/SwWlcy5lSpsM7xO01/0S6TXeQD
2jrXXh3E7Yei7PPwUKif2Isp/9a1LVoGZzupfUra0qkhYVpTkOETmUmbwjSGauhq0l5J93P+KcUp
FDEezzqFYboTZ88FYro+fyfhI49Ngw0MPXXn5Zm18UpIo+OuF/bKcNKGU3ZVveQh+9DO9atSveev
d+PUS3KrzsoTlHZb6p8ZAVbbzp0fpPcLa5LXO/VTQrmKVzectOKcED+3WVBmHoMYDdRcaS9g3qzA
vJM/731ak7tIL0Na7iNJssVxdMQtOOl1s3rZpb3L/sHyGVVX+aZZXjFmTszxZCofh1vMV+tt80U6
io/NBe9MvTpM9Dl1AM/mcDlfpy+Ffvl7pbTdJN6Yb/Ea0Mvuc0FmX5V3ny066ovxaPrdJdecFOqK
S2BjgSB7699NZraizxTJqveG+tjW+0R1cIIxjWQ82wVpULg0ORV2/kTtiLkfbuU1/xEqZz5yhTOJ
JcrFv1Sfya/0MDPupoHL1p/iQ/YSnsBECAoqlCNFAQPX9bt5sdiTYeao7xsbWQ4aA++V0/D4JvDg
iw/8ms37sMX5X/i9m7QKs3GfhGTEBBYjcVBAkKZX4RW1/QmLOU+A7Een2w2ggHhKuyPNuHa4o6Ga
Te6zPLsauxx/EkaHbmxPaFxRnDZ1K9iq8CY1H0NOScZQHHOcoRynLel1Quqeq1+/bb//qfTZ/120
7PQBkPdX9ef42f+H6Mu7pMX55T+Wxm5J2f/L8eOj7X/+wMz8/RP/qo8JuvIXUdII9EmIYdToSUhR
fwVg3j8koY/dk2RM4w35rp39rpBJ5l9E/Y4kUe/gjfun/atCdv+QqMHUJOPM6FnW/imB7I8NvRpu
ZPzZRDcNVdHJLZp/Oj31VRVT0gZwnRgme2eJcRKB1WfMeFTsPfcR63MIpXool8mtaYZwKBfJnXpg
2RX09KVPhslRdbpT/u6d/EcC2h+Tx7/9XEThDZMMrSXzb3/6uSaakcRSQ2mps2my7x7MQGvF/QCw
O25qwWME+I57ir7/fL1gCLhkJZt8IBXPyyoSR883Ro5lt63NJ0lqadup8YTkPJ2ilYB1hHKsDKFG
9ZJ5Wdewc42JOhktA+Hdtkrqu1Gm5o5lctgzMrVyujneMC1H5rjHhGqWJ8KD+3olUPTfdSedx5+2
H9ofLsG6+xd/KL8/euit/wPuLG6Hv7sa/h1U9gh5rsqTjz8qznzK3xRn6y8WLTj3wPffdOW/3lCm
8RcuY6CwiizJaMs6t9rv95OGrAyRkytcB2r2W6Lzd8FZlf6imQjEFE5AqtM01fhn7idm/X+8o4hh
K3T0/5Y5JlhiyuKfNJCwF7Dg0RFxjGnNcCJD7Vnu51YucqcBjTodu6xg1ubSi4BP4HkmUYyemWQx
E7bOlIX6Ka2sSfzR721mZ73Wx4Ux6jJ9YlEpjI/MohYowEim6h/YMibJrhplXP006tZ115VLPVzy
VIMNkFlq63Zyi0NA6HOQ100q0sS84COK8Jq1Eh5NKnxwICqr3uF2FpLHvNMUJ9WaqXjsuh4zr04Y
qzgIlpo/4MTSxa0Rr/gvojLrrn2Rq88ZdRzCbrG0tMLJlCpFRHho6AJBCDUGRplQcJgaCsLrkl1O
XZEcoTpoga4z+MevYC0IIuSgZk7+85BGNxrXGd7RiNSY33pN5kZOJYrAplxBbMR0MLKJotDXC0fQ
B3Zbln157PJiQA0YtUppbWwXSxasEyvvHlOISLQ1rYr+FYOGbFDPZyXxVm61qgsiqZa7b9T/OtrG
QlrwKB+m/D1aa/weNJ9MZ6lS7vCfiorop9VoKregLqd2ZLNevnR16jaD1s0bCdB4ScGXrD5OYm80
PtlWki1qnm+ZVDHBNCOtTthSzvAWHUoeqS6mUDwSfhLco5xASrWc3ZICcXh/RUe3bbJOMp4tPaFH
houibSx/Bch9ivoB+2zBE0g5YI+iStuZYykRvZpc6V2wXmhEDp2E0VxIQWU7tn5VruyGcHtp3ZW0
U03bdz/STpY1shAYc4oaMVWcZrjykMXyu6FKNuZMbbyllARoKFiGl81gGgmnXX1i0H7RTFqoT71W
qPeLpR9roqmUdA/siy34oBxeOrOb+lNuFlL20iiYsh2TwpjevSPhKPmJ9dgSA+IppvkNKipTt5OV
zouGppDViz1OCw1rUsowlQBYoRk0tS/9xM7J7A+rNE7qm8SVoLxMmJ0xQZRtQYxynEkxoP9KiVbi
cc9k5QmDn8jxkaI13bXutX2kLsuw2OKDnOILUDZl5erPWmHyqrHQCPKUkTS/qwo+cXwW8zTc+qFg
27vANek8S4/o+QpJgiXOJK6zEVhhgheDgMmSezMIF86zIvSagEhMPTkjYRoMUcraCtJraw6krsOh
slCKJF754s55h2udDrtcTY+i0WIJ9Jjxm0vhQlip451OKETQOdbgRYpdlRL51iB2Wqdr5eTZ0PHY
VvWZpcCOq06zXqxRtEhmEixLlh8jnivtszfUe2FYVWmZKNlpm6WRZovNqPVekla19lybGBZMDjqW
mSFTZXpoHGOSTYLp5FYoV35d3M3ru2QAxVbtBsHQC/wTuGi0m74mFMzPy9Qq77WyoBMoFpZL515g
oj+GhQRYjrivvjp9YY3504jzULOtUukSLydd0t+5WuFDKGrsslU5VAtCSSIm4FDBzre35ExDfVm0
BJFGEQzrElVLx3ufmvV3NHPCEftFFbCSxUKBr5gkr9NRId8wYVHVx0Io6cLq6PvguJqIGhkSauuV
V50GJhZGLQGaNSxkGl8nSxcqNxtFWqngMi2veiLQS9NQvtM8NtBvOfzhwKXPfajU16Iac7eZpXlL
hZ7V7sOsGA7d3KXHRekyEPSQbvDkNKgKZZRE2kavRqnPbPZz1PdZUjI+rPAZXpsoWk9KRTOcRFJz
r+XqeO6sCh/n3ZZyVrFDo6wh2jlJmcy6M7CZtOOazCoOFuENbnn/lnUcrpMEug2aXmsowUS95bdY
ZAtCE59ri5hQOaZ15U6fJBS7mrCLKdUhCASqf2wswNGzuRi09nY5Iz3QzI2XADe+TtJU/GTYul9D
KcHPXlAnX/s42Gd882uLFSXkIlbwj8k1fq94xoW3LIz3OZG32pFsfvWZCZn4ms04VNGQG+z3yZwt
Nxln2hHmR2cTIF7q7VJixsHBrooLqbOBVkgnS0azJ3TXxQx36lDQj6EgDtVZZ795qyQKfrbV1Il8
KU2B2NDEfihjpR7irEXxK+ui3Cw0SaaeKOT6RVwp6ssoKUQeIRhDJ42Jl6WgCdakE2G2U03WaKds
he4pkgVKo3UMCv3L0kzZc6SNLUrwHIpOCCnbcKJIrY9NLS1vRbk028nImnMkmqwLEebEIpLih7nP
hV2eDNEBvw/rjzpWe5IpbXhT1VGgtX/ljtQF3pBIa5PJIcWVbydqrLsNwVxklIwS3r24KMIbdjh0
50G1LqE0YO2j2Og4UfB+L/Kn3LbLsdpLXJMm1lfSHUvT7smjr7yCrqNqHoec3i7C0VyF2JHhHO11
tb91GOG5yORsdIsFkuiSdxiyGx5iHg2dItcy9opJLpJviFpBkgo1yYEou7ZGl94ywl4B/TLohoqA
0D20aKuY2c1X/Hj5G7Au3aNWi2unq5IdNYzRm7hiF7KHdTrJc77sw2msiZtP+VbNeYBMRpTsTAOX
a6JQ7A4alcSZaACEIc/eohono/Ggr+tAl7Xe4F4xVt3u2oHpqoE3z87UOf1QU1Mlhlk1eJmKVrCQ
CgauUMh0NzztKVFcXE7NrJj7KV2bgOMMI4d+zZ4SAeRAWIRI+kZqnfSJiK44yNJHiEPRniwZxcnS
xcnOxsx6laMUx3UcSSeDJMq2ydg9qf2quFalWKeQTPhHRKA4y3MU27A3rmRy1c0g4XSqC5lhH6ed
ayta2UOYoGCtAJ9ye5QF5TwqVXHKkyZ27/j4JlE5a7DVRFMJE5f0OKd8iXqKoTQsArlxuWcxFlwF
0+oGY44IGCCisZskzD7lIEpkoGjMvVXFSTAbo/HYSXSKZvg9D7NaGFcBHNmLjM1nZ3FZslwyYKrW
7KKWUu3VkM58vVLVlwi2xv0NjSAio1w6oiw9wsw50cqLRkVYmVl2aZZH3WJL2hNsTKU6d5VGfdP6
8SsOF3ET6UroG8Cdg05C/WtwG+PNjL56OicezZbECXTRKEiLNGe9XWSPPkpusrjZ5X0iHuqeGZ2l
FJdlnRLiZWgY9DmcDKXo6clg1ruaYb3pDMA9hF3vwQ46S1Emmyi5cE0ojOETxeIwGEq6cqkA1p3U
IYx+VMNK35VqqB6MgsxBV/VVMHKMPaThXCN48bSYWexAxBEnj4vvcpXa50YlpS9qqsWbL17KgRt5
k87dzZQTwSlZaSiOpnDXXONADNGqAJyUeN2hhJLnKN5pqAVVVwlY/pykV9NLZIaxbM+92l9r9oQH
JdS1fbUO5Bd5izADrK2nNXmrOcSWRhP9tbX2+OLWbYl/GPFMf2Lfm176LhF5eg15HEBmv4/XG3XZ
F/Uge3I/VkcVFx7OR65YR0GUkLB2jcqp7+fQHueEEt3KKJ1oin8Jgt5vVkXiuRNNi3br0y6uHW0U
hI8Bx86eZuHh1MKyZk601oPP85WhBzXjX/GCJYVqwQISYts8cVmbTjubOjtSHDclLcZugbmb41CH
wWKGxdHpKfiGmVFVP0fVsdLYu2lshzZVqkY/MtWZcNqtlOSIzBweEjBjHZxzNuchdoXaPSAeE59s
44G0QpyY+67OkpexmyZ22FbokxEsjzP3XEvVqAtvqduCkg597KwduSUFwVNcifthZg05gXCwsAVZ
196jsQmJVmTDflFZY+ZxlN/IO4xbsSt5duhl4RILKX/FvXjKcPfhal7aY1HmvRsb7bKX1aHwzaab
99LanHtVkh5qDdOjmmfGtrBW81WPKUeNG9PH/ImJMs4Z7aymGLqNUB4qtl7bSClx/okWRV4WyrAu
hIRAVzPeWJgzbpLavA5ZQd2DzM5+ALvhC8XAgjOXKfdjW7pdPCv0CxftQxSleaA18W94AQ4LsH1P
Dfl23qQpXNzWIkg7YTsGvayLnhxZ466rmfr2YTG/DlP/3lhxvteyRN/FUaFzk5dvPVkHdoWrCJSo
YixpKtM6ucpsiG6vrLUPBMA89MRb9hDLH/pRwslRUw+3lTIuYjmVb+BZ6scywe4a4Wl+Zfl9L4lo
baKkIJShs7eh0NRtGjqj9d4kwa93H1xgC1BIjnO05lcPS1UbbpXzXrcK44hZD7OLZNGJM4xlcVSH
WHXZDLSOMNc3lRQ75m512Wl9gS7d3s+/har+yhVG7KtEqHNZke7FBWG3GDvoHgKPcWNmJMR+2KZn
ME/tqNHSfUnxbtBDXw2WlXFVt+DLtxW5mPCoFCEsjRKuGnk4KBGrNuykfKR/rl3JCOaEIg17MNrc
0XqSz8ZcH816yrZlp0+eklvNjVO+BGDY+u2yngqORoxtwQpflbSOrmARhFtfKepmxSy978Uu5y8r
96Qmaykx/PYJWLr1YQ1TfU2AedicUDkikw2tHHPRhDeSJBkZeAPpWOzjWw1SkDFoPtzUbvnqVIvY
lFzTsJOCdhhs+AWFq0V0/dt1K2bnvK2YI1jR/AC5xQhYXNPtGhflE4fd8W0xF/ECmIaqWLVWPGZX
xbmL9XRHucIM3U1BFsB1u+nKeTgZVKow1phfVM4FL1aVxO+mTEQUH4fhcWtiiuAR40V6l+/oYlSv
VTU8VuSwpDZTKdRI570lzs1Hpo/rjsfMEEhirb4lA+PpPLHqMxyh+bnmZnmpR8XiyNGyq4vjYdiz
OXhuKknyEq3Lj/ia40PLOfpDvyNpzIUQAC7S42io46Za9GivrzNTD5GDdgmrZqcYBom9Qrv3HqoM
V/vMnwt58cFC41tWKv2VE8p8nEdJJ47VKe2mZx3e1aK5EB9oH1eLaeSqyaydEb1BNNJVjtXH+1kX
1ENP4HQ7ZDVqRzWYbkizgltHCl3lYDvBSoYeDNmnWikbry8jmVUKOSFp+zML9vSztjokLCmqSXdE
irklzz0AU6J7RVU1aWvM/UXNB2ljyOr4nMDv9aT6/lDRrdlNQ1g6iTk0m5B002Nl6Vd6diUnLmWo
7At7ZPpeTEcxlYLJH9UfRK6lo0Xqza4mzvWCKA6X1jAaPAspJHPnjoh1YqnVMVRHTbsFWZ9vFks5
GZV2v2VrbmNJ/GjgPgQRpfpgqxiPyOmoB2mbtAFJLPwTDY5HIi7lluf5sCc8slxXah6uoZm1eypG
OHtKoBviMNZ2vPhyV3Q17cdK3bDxlB+J/CieJQ67RMoMXMTi8EhoPWdElwiPlAoUD6JI7tPMMOto
UaO+T9myOmVNrVlShpSPqHJnMKzRk6Axo+jc5eG4IXH6TcAy3pMBBp6k1Qaj5U75yQxFuacQM5LQ
CIS7vGgnTNds2tzKoK8e0ZKeMO7F/T3uxm5zUF9l9OWPfG3+D3Vnths3lm3bL2KB3OQmN18jGK3a
UGPZfiFkyWbf9/z6M+i8uNcK+UrIA5yHg0q4yoW0KUbsdq05x6TLrKg0etRtmt0U29VtXZfoI7gG
EevtJEtfO4KY7wR4jAIKnz90Z5b0CTVJ8ktuc7zBfWmTy4G7dKr7I+5Ifd2GeFp0bEJrrq75EbdP
95TFdQmHYLBvIbUbu9TAZ6w70v/CluwjZLCT5xg24safMUgWKHs5yxfxBaJtCEy6j+wyQkpeKRMH
od4hLeIEzIVR5uklMK3+whpsuFnQllAgzdpxMOIrFBI9OGiyHtx6JgFBRDnBT0E6/wSvAh088vl8
m3nEhdwFC6wj2DbQozapQcUOBY+b3UZjZNAnXyAicYMrnXie5zosjUs1uNGWDAXu0MVsIg93mbdR
XOVfib6drvSyS/ai1okjIMvjVuKwupqmnJk65jgj8okA1cXo2eBS/D5Z4eSujMKhX9uq6WZ0ZvFE
FgYGHxEWDxZpWCD49bQGNkw3zk8jeVNN5rRjA0GMiHb21U5NQWBClple1aBRyJU23jWxevUdMV9m
4zwcREhZZlUq0e2cLFDbKJ1oWqtIrpbr/ZVdo6CAK9JvtTwbNnagEboyDsQZryw/V5vY1LQTNVPq
YFjtTzKeovuwp+ZD1Vnu9NaaQYyA017HmT57pQ3IdmwC/TTUc3uhCV3dhfCmLt3ELtcpSZirAdPz
Ck43HnJSeRGV5OyGbjxg+Obevh3L3l1n8O3Rk8Y4i1soT02MoUsA7Vh3fmWy8wmTLqWdE5nXpL3v
UZ0nGFm1wyPMZnaPwDTxYvqq8726C/0THuppo7XhjETMXcqcCXhT9iTcV6+Fxvq31HapTVDQwRGC
oSL0Bp+q69QVXb02sdd6vVzIB9DT7kF/jtWeYBXkdUzfdEOIWboTAdfaWWTtIYjDgMtRWG9E1kUk
ODl988PO7OX8PHbGMyl+4YM9AX1YsdMMj2HDddYShdqByMPtAX38oMuyQIiMrQURrE3xxx9p3K3g
FcXIvqbnIUjFdUdEzJWYLE6UmhrvVaenm8ya058F7sFXPTIsfgzH+I4CXVtmTX+y7NK9hAGmGVzc
Mf0oO5RfgoKbehxa5o1eOT1alTE42DYReavOomBs6I0G72Mm4LELMXQ3NnlQRXNSaeEQaMJtMunl
uCJhBJ+8L75nth8RXMehow/0/KnpR4wjeA7XJCyodVvNlxhTuZ8AtaHMaL4mcTzsOdr+VFF3qcVQ
tqgavai6u474wrEaOrVxO5ulhdTWANhHgM02jBMdIeGceFSdBeFZM1Y/xuOKcwEyxKmz10BkKC2o
L9bIgj6yuXJmKU8W4POSECNCdrQTJGvqZXX+0NuoulC1Ewj0rSlMTk7zLL9lcfUagLCiWKEMTiBx
ucVWkN1MBo09lPHjPceIamVRzEQFY7b3GLQRiriFSteDn6A31OJgqxUtV1474V5lZ+WvNjXSJxIo
iENg0bTxP3khqLRDn4UIyoso4tqfmzV6Gmk8TxXLBRdzuWPZvh8t6hGmXSNfLP2rua04B+qNrh3G
JjlFPXajBLsnI1n/WufB+KUKzdarddteCubh2q6pdNTaHEHpDcvLQEr/ylamvakM644a+mOFimJb
atqjnLD9+KpCMgN2kfkUeW40qlstVhc4DMdryjaKkcZdlCyCq8Rp0pfWYkHsnHLcODEVBVxZXIPw
Wx3KgBupmDR9ZY1DvyHBIrtTcaK+G8bIwUq4nNxgFhzGZGy+m73AdeALwVVbBg78i/zeTGqylqak
Oeh1NWwtLnt7fybmDSAO4VHa4N7agYFA0Mn8lREmzk1OELnHCau50/FyI3yJh7vCYlIOs6J7awXt
F5/cyxVXofRpSJZF1kqAL2XGQHVNZoaJWgrUzYrAx3pTCdHs9SkD9Fn6wy4uQZmtugDAQBRa35Wx
hMNOiIuGNqXYYOTaj4aSwAnSWE2HmwHcQbk6FnrZ3AZWNu+aYIqvlC+Hh8Bwtd1iuUODbkZU0Sbb
3EIQ/b2eh/ugcuPbQYXdBhNdvY+5Hj/QiCp2JQW7IwHy0b51wR/TQJOHzKAY7JMQONhNsBsVFWmr
wPpt6Jl/WZOGcux6DpM5r/VzVg5KV7zHceo7zYpOE1BTI3CXpNv4bixC1rW4s7cwF/1HPBVUauMK
Ed1EMtXamOvhwUF2jfxQk+5Fk5otd4memYDPEs1iabAe+5a86lM5wYf2B8R42RxPeBIM7KlNb6Mn
jUubsx3wRkGz5oomGEWXLFfXaSJFsCkxW6O2bb45rQnTB1qBiSWfuD/FrrKxRqpIej9S5m4651Y3
FYsDBp985Qdu7OV5eZXXeDx8uIaWSO59SGS3svGNCwoSvkPlrM32SVJE19R1w7VTddFDW4LgrAFU
sYhpUbIxVQWQo6O6vjLz6CHq23sSYbIbEtBaDPQG56PG8Dlrp6StJYGkugmKpGDXn4pdH3XWym0J
CVhsdHuUfNzg6VNdqT7Lb91WWc8i1Kh4UvIgL8SK5lXfEugLWaPfa53vXNJ1yTgBdiaVWTf8oU3d
M+mB4E6FGdZfKEzFwdo17fCmtdE8SqBzx7JkK1wRIkFProDYgfGflO+5dL1ZF6ZXC4kiiuLvKjWG
GFQY2QoA73ybAAxxAt0yvFRZPlxPvatRPau/uoLLyEqXVUXZvfkxh85Axihy4irkkOS46amy6fuW
srgSktP+nDhoGTsb2wqX1WnciDkckHPyIIo3NVnB0WaOhxmTQ54JRB6z6ZclUUp2dhcTeWOf3MQy
H7jY2xYIu8J+mmKcodG6CvocOQTbpoFqb5TRWgh4vi9Z21FR0cRAD0bJ2IEkA2Vffs2rjkBB3JpW
tSecrOSCBTqt2cguEi8gHFyatK3w+1sLplhJXJu4A88oQGplzgDtozCGcjtKSFxrN5KtvrAlBnLP
UpJfg0GYd01LYsq20drisajZ4alUFhDSxim/pROXb4vRDo4abbDgEFV5RHjICNfNm8JQfcermYGK
mAZ+n5NUt2bvsXfLF/3UtQHC7VlTR6pj3Yklk/qCodC6arAi0MJV6b02NeGLI90TcFDnx0RzaCNC
sFB1rm5rBtLKyCOVeg29jrsosyGC+Lo/XRrFXNILNxrzQRMib7azT7OjTGuru5SpT853bg0nvZfM
+p4b23DQfEee6iSwvkbhYOqHLi7jU8wFFjUeOU2Ih1MVqs3sFv21BUZuPhKzULkPiaVqqjoha8Oz
aQHoXQ+d3zQby83njohU2gqsv1xfAQvzIXZU0EK2bouIpiZsNSpSmCzvnWqW9jZ2LL1/DN2m1khB
tILwpdWsjkuaxuiRYGq4ogAeh/xmxXvb4nOdTdHf9FMQwUviaLY3+ib/NrF5bcEqItPMWokGtiBu
BWFAFxFJHEU9lVMNRzA5oVs+MBDUml6jvIT4Y6fi1RpY0JclUZLOseXeV+2VVslryVXhMLZD94Mj
L1G5Zr10mZvUs4ak9YBtIESUSQ12iWpxMQ/6Hq7QfFVEsbWuhUWMTm9Ov1w2gvtMAHxaIyuwH5V0
rFPCofpFB9/0MA+DetIrv4DvHJE4S/pXtfZzK7zsBEAXKJP+SyFLED5xjt3L7sxhN1W0amm9Sxga
TVpd2rqrqHpVVH5XilLzldMP5mvfVNm+r2hOJQPZpn3HYmpWR1lU4JCbrKke2rEsV0Akxl9UPXWv
aZbj1SDEt6IYn4OyKS4i2zAQQMsWDbHqb0nPps4TBZx2WaH1dRJy2BRxS0m4Huyj7vdqV+VM2aHn
1Jsxitaq7ovTRDzuPtRs8h6DkSGsjZMB8aTNPZsIOHTwyXgVMSsPmWM8pWMovle2ILnaZvwkWhE+
jIB6r90aZWjp0kupct/2eqKr9s4cJw9O0s8HejP3HLsFNpPUGeC5+HzF0ayuoADQxer6SV3gyFZ7
Rr9z3+Wt/khmd3JSBYTKIp/YZiMi07xOK8EWBISGbqIKUBNLlH6NasbEYFj0T6pskoegDscrHZe5
h+yhuAJu+8iKJB7aCoZdR1YrSs2WO6tIKoeeoUkMjxu7gqZMOyDYoDw927LAtdgd9cFx7rW0k2tS
D+78Sn8FNj4Eqzai6GBQbT3m+txxRZMu7cXI2Mhi8r2ZEsWauZujCqEQV9F1W+mGftFQFvUS8hP3
jW6HhwRWBTdus7K3M4vXemTR/ZIM/rxtneJlDgRLBotjsFK9Le6i1ijWtkWpBtaeA9epx/DD0WaZ
dAnBdwViANsOSxBfJtMrMDnsB4Np038Jw6vaWPLlA/NHbRJ3Sau6MNapqsd10PY0dydcNwAMmj3T
S+xpVUvAXhziUwbiTSdmdTcpYHdwb06BZWNqNLvuS5im0a+2GA2YgWZfv7r9KK7asip+jNVs3g8s
AUsAmvHQ523/C53C+KsiZXqfaTGZ1LTELbMDzqz746UmmGZuIO4CYdzGTicfI9ffsCvARBZmekh8
FyExqmElKrS8/AzRjpCS8oZWFLwQif7E1Ex0i8Ms7uJ4wveWji9AtJ97B7DhOhVuvp/T5MG2oCj1
+N5vqVsC8oBgHz34jXEZKAAJG6u0/Qt3HNHnV1Zhbpcq7EpzaLFG7J970iNhE/ROQzd4pBcwjgPC
BwsCWWIW4UUSxF9VGIYw5gkl+ZLgYcdNmMgHhgZC38pK4Cnb9j4JWDGqvuJH6mfnskM/RtFPCjjm
M9aSDLW0DjGoXvUZHLFV5YJqFdzKr1zLNW+rLN6RkVx7k6kPz4x6zZs5od3HBTmJrYviJBz4syr0
h70sOH4YXWs9j/QM9rbZcL7qRwNgAC3ze6Se4T2touFBUqM/RI2PlaXtOSFUCV4yCXkO2yeJAE9F
k0T7OHW/6o1vHx3ftS7qordWWhKEP6l+UI8NMy0x1mxCOc2VghDM18IiCQO7Rjbnl6q3/B18gkNh
MGcvZz6Mm1EL5uYSFY69DaJiSrYNcCnQgVG81uizeowy2lXNXN0zWvxvsEc1Xq4NzZu6s1vKeZag
ca+B2OTmk3Z7sB3OwVioxYlm2XvSBuM1IOH20rajLvqSQW876nOAc03VcpeUQbNpXIETs23rq9zo
wc/XtFsmL6r03DgmThKSYoKsJ4BERu4Y/r6Z/o/XC10bj3OFcmNLhwSDhe3Ml6mI8RAYQNf6bTvb
ZvQt1qlm48PVxmjYtXlktL8y1WGm9Q3UTathSqv4RHyyaHHgVvKByFoQVFY4dwbfEpca/Ys1KF+d
DAdA/qUGJIWbOs3dPtq4mQ78lLKVO2GlDkapPQxmJNVVR+ZjfmFlJuxrU0txAtVJmLU/2klY2g1a
sjQ40codYJBUltW+TJbbJ8jAIii9X2et8vErGQruKZ4J6vJ6vupJ6iRc1y11I/kVaoPmb2j60odN
k3kvOcEeO1nNgD9KyhpWX2XQUZr5OhfjvNYVnoaI4vI99ZgZlwHSwou0zqdrYF1qH6qmDg+Tn7mV
1xqoZ0a3DDZGBd3c7/CT9JHuep1u+fctsnqywqgposMBWnYZ0yr/RS2p/u6AZ3+WmkwdimfCTrw8
nsafVCim17kcjGOL6vu5N8zWOQ5ZUQJ0nLhsbXMSZq3jWFSMuamR4ESjkMSWAsuPgzKKlo0PkBmp
mqbvMjlMv+yQ69JoWT7L9ZTVJkCe3pUbyOWYpEYljW2ruBNlQVfuJXvJuMmKWrIVdrQb7lrdF78U
GN9DDXJtn4yEiqziqJ58ShQIMYvVbFFmO8lyHtuLwBYARdY0JeR0I6OyCLw2I59DXIbjEImvXQVf
E0yakYzRK6LPkGqasOO66x+0xC5SwogMnTjt3JycrrotYatqGFBTK0XJlaqqc67bCPjNUblu4m6D
cog4YivVdneWKHUzRl6oS9ww6EQCSv5h56OK2zhhVOymYEyfnFo0ymvLbkRIDYPtmpL20GhcobIS
J5xZt2vbD77TSOi/5cUMRGkIfJQFpksVafKgNtNo3hSTlQVPLI5p8tQ0XL503WrSvTtOYGharo3F
fuhdkLpc650WmUZaBOyZmmkG7aZXRd3fxENaJw9oiMwWD07p99o/CXn/A0aHm/Jnft/WP3+26LP/
N4iybYTM/3+zw9Vz+hr1P9+G6Sx/5B9RtgMFRDroqnXaNibVV/T6/4iyHfEfHA42CuvfFgcMC/9X
lO38B52qSd4ZqA+KdbbDH/o/qmxN/w/UEAmSmeAS/qDtCvff6LLPkg0tZNmw6m1X6a5DwpK1iLb/
MIlH0zhFdtPqHicN174rOI9ByMGUY6SYc5y6ji4M95P0NBTqf7BHHMtRBm4P3BuskMsLnuE0fHcM
c9SedMUraHpGStNgykW7+eNr+ItTwvnrYywpdcPhpG2fJwYZfpmZ4FZ1D6/HShDNafr7hrUJUAb5
dtG3InlK0n2JNDI9ErpeueuoXOsJPTuSVg7VIxZuzTna6XWpeX6xhkiLq4J/dA5YFu2aNbRmLrxN
53FH4ASbclg0NmgE1KVxDePBKTZDf7HIduuVjTMuxJC9jp+TV/MZWImc1xpuDbLPkagDYXiZXir8
HINHNZYIdixtXjRfOO5ljvQbouw4cO7C9LFxeoomnr/++NN6Nw74TlgsIczApSGs/NxWUrObGz3j
gNy0YaWTexQO0MLiuL9LZBqv5RyM62m2Tx8/9m/fkYXHB2WiQ9SUefbYNC9JbQ14LJTVccstgfu/
25SfYCXMtwiEf0acIwQvBjtnMR+8HeV9Q156RRo2SpRDX3uV41n5LmyuBrfAxvmCjbSEZGvXz1n+
hXxsQ95kBQgr1nqG/4SCfT2uautgoHmFxHxbu08Jjrhcv3GArToce2+inpbR7B/G4dtkPtoZZbL+
W9Bdj8mPPv9k/vz1dciXsy0+OrHMorevU0+hQ7QJmbmBAsh3g9oDvEy8DYPLYdIxzEItiBcmQrrG
f+qNBZnKw20s+S0jGZGi2nXlTaZvw+oinZ9l9EsLD31leakDhLbhTnmZ1s2mHA5JtQk7z4mvXcuT
JgDGemkmnewOcRq7WHf4eDS89Tb98zUp29FZCxmEpI+9fS+MGj4SbXv2UhwLKzKwthT0AY+rhWXd
9cyWyvpk3BsLeOj/MX3+eaZL14yASUcCRTz7LE1JXlQu5Ez5DShF9JxGiX8dSgu1cskeWqGxipJu
X7gsh11phjs1O97Hr70M8rMfwXIs27alxGpGPOLb1yYNo3Tq3B49KMHUY8SlCe8xG/MX4oX03b9/
lnKo1mMCYrqfg1YszekIbGcBUREyp7Fb6cpxEFwVyKQGvd9+/LS/zDt2MbY+/EWCy/sy/f/YXabS
BNgHZdATrXkJoBvtNcqwVSYkbI60/pI4zjpOGnqT6pMp/5eFhSc7hIHZpAljPnn75HEcq6RqSXCm
UgHAwmrj3dTbwSd7zF+ewsbu2szDxXN4PmDRwZHIxDt6YUudvMsryvmW+Znnz1jG/dkAIbHEddnL
cHHpv3e6Pz7GBGxkbnb0rfEKbBRNJnRD4cbsDHgJlOTBmt/kWoIacqTfrLXDJ4v0X/YGiTGLxF+I
ZBxXznA5sztQ10RR5HFHXdrIz1WLNEafeiTlzTQdAxl5jOBPnvqXxUAanA4MmGc89fxkQo0MeVoa
zCj3xoTMCIMKtotwHcQRbXCKtH65+ni0/vWJrKqOLmj46/qyVPz5MRsV6bGEiHlxQWfEos/Gjc7H
DT9nxrrUaLXNsRv8+8n/GwYnF3cc/1l+qD8eWvoZNpx+nLzMuJE1IJnAhqrVu8WvSZmfDNe/LDTS
RMG7zHsm47l31LeGkDwankVLYztMkbYpRphcdoybc9KMT6bg357Gk4ju5YzLanP2cfotObgpA8RL
usd+EgM96IKuCBRqpIXWJx/j32aiTSQOOwf/sJC+/RhNPRjp9nFnEhFCV4GPCUIRCpaPR8j7V8Jx
TPYkZkgLYKR7tlJ3wTwEustT8KZbG5l+7/vkxyRpMgoz+mRnerd2Ag6UluVaSlo2WcNnAyOqXLMb
GrSjrsX2h7Vn2HddAIIl0b9MDXlRtTEfGvDXjR0eP37NxXr9dsHh2TZ1Q+HAo2fhPls9wwmzJE2G
5YARvcx1/tjEuDRHZJNeUyBs0YF9I0nv8Btue3IXvXpuHpEAfDY53s1Ifg5Xl47Ai604mZ59q/6I
rLgZat0b5vZVMDs2pW7tJj/ZJQJJXaTRrflvvDrHUQ4CNrchaZ19xXGl5mzsO90zE+pqizZnqNyT
jQmEEqMFBzoSp6gjxNuVlaK0bP0Ck02VaEo++0mWJ71Z9dlXFiM7dzxCASz37DRESJRhOA4KdhQm
3SbK2sURpx31uEKpqeTNUmGgSmGqrauD8hoHbUPkyVG64bVm9Z9FXr/bBLhwckmkSWrqFuvx2SYA
zJAeohEvAZdkjyZhuKzG6wrqajXUNuaU8JiV4a+Pvw3r3bR2qQy7gvgqLgfcds8GogjsUaSRmjzd
KDDL/uq5IATB16L8yZyBCiJXuCh8+A7hprG37vwls6+t5Fpvvqf9l647CO17CO5sSSIrV6doQa0N
+wAUM7lLTr5bQknkT2TwsGgsuFHpvR/iLNmU4lAEX+LpWx9SjDwNydXY3Hz8asbv9e/t98tJdzn4
4dnm8CzPRtqs2UaM+4btpt5b+lHj9unI10ndZvR36+ZblSP3tSHJPhTpha+4tT7ADKLrm4VcYeR1
PXwxUCYH1clCuxC1X+1u1zpfVbnPudYWO2y7k7utqh26C3gZvVema+yApbYONpV9Gwybuj0UzRZO
rx8fUpNkmFPenTTyfdKrXlyY5XORX0Fz+zYme5Oylu11NkGD0Ec88+v4LRXbrn3qw/s0vUYKI7tL
OB+2hAciw69j9LWfEejTlrufrQPkAIrEMN5Q5w/+ZrpbBN3zSh+QELeoiG7b+kKQSFE9Fi71eMbV
w/AS4zGJ7nJ/EwW7JF37IMYfyTLL9dtwvuY4jpeIrlAzb9zSQynKNVuaFwjCFfkWOUQu6szDo+Pf
V91aOZekOnF80dRhOYoiMKicCySESt/337D2jTgyUEW1QBo9GJ6XRHTZ3Y0utlkCrWVV4mDTjvig
YvzNxm3oJ9uoPcz9jyz8MeabyVkh5yA6ziIZNIMhA+nGAEOvzGfdvqoOCdJJ3J/9xh8vwJkaEnrj
YVyk05/s8O8XTMYUcAhFaUnXufK+3QYVu1OWA833wsKk92ZAyKmDeBNo2VMfp+SWsK5/sif+bYra
nH+loqRjKePsAoXeuajrcTnj8z/WWU+/Q6X4XT6ZLr+rQufThZOZDjmAncnQz5aCRVNRYVOcvKG/
QX6Fn9IWJ2ICsSbMLyBHlf69rB+m7m60Xk3rJ0RpuiJ7hb1N6Iew8TBb5DSfsez1Xqc2GPha4ljd
3bAov8O10Xi2+hrjl867Td9/DU9Lp+xOu8jIUqSnsQlPXFossSJqYga/FRwdEohXob0NL9qrVnoY
WQnWnEkH3SGQuK7uBcy3dG2DSIo8Mk6KEyWFwsX3uwuu+/Sy7PbkJEFxPgBAy8kheenbBxXd52By
pl/EZeobunagpnDgMukpua+mirY0lBFdPpXzC84s6V80EHZ6T03XET6eBhfP17q+LsO9MFBWe2N/
T0VAOauWrte462avH65MGHLEbWGTrLaWOjbNNzq37cmfn4r0MbPGlcUs643vCv90mw3HlmCgHs6p
rT2jO7fKG7OhHIYasa5u++xYdHuHZuf0+vE3/u6sxZ2RQjY1DpbI5b/fDuW2aFOnwq/lDTZpBzLq
X2QNmE6T1sXs0z/+908zDPYY8BiKO8fZ6CJ+y+obdEMe0ZPr2KKKN1RApRz0WF6OU/jjp72/0UG1
oRaloNWgFUfG+/bl6qRZqvPThE1P0WjPEMMHJuphtKR4dBh5duKMuKWSNW3Xe1QD8pPtZ/n0zmYT
x2TOstIAZ44E4u0PEDtlEXYJ7zuSurawa1CkCbf5ZNb+7Sn0Rqgvc1jmyHz2lFpvZpWoCllKoV4j
ZGQr7O6fXcL/MlD4y01ho8dfvrmzfVSkbm9a6BU9Irq36Vw7i9UJe4VBbI6jZvHJd/f+ILQ8i2IR
HlRJYePsWBZXhZt1PazSurCRbmlHV6eMxm0HZB/w/hxBtqPC8pOF/fwlCYEgnllQ9qfqj1LjfGEv
/bmSeO6Ijh6+lcWAL1VdiflHRRTFJy94fvHgUTxGcO42OXbjAjobGv2YB8jAKWsbLllYM54WlCN2
5T4uPWThH/uo9hwzmrYfT4rzvWvpCihejd6Ayfny96Xkj5sweWGmQLzaYLphpYWSH6/AZNg0yzCh
O4Onz5rzySPfzUNlsFu6ktsOx2yu/mcD1Ax1iBO9Q2FdlnRotfoKRxPMowlRvZZsZnQCxLaIXddV
kL9n45P58f5bhbzDg6nrcLrlovf2o45SDVl74haei7XGiSe0/QXHpnqi1tDO7t3HH/D5yOVlmYts
0hSrOEufHw4oL9k+UXilp483zYBFUkeMqira6GXrhFuoBd/b/NfHz3z3pQousRSvTL5PQdvq7A0x
pbYzB1nYoGqsEfnAFHVQunoVPod1XXa/kqyIPhnAv0tDfy5uSpgcfSg6cAkAbCTPJgsONs0oOj/z
CiBW0ZbeLQkvl6p+dCroibW20ktOjCiUasRHLpBE9EDZJb+hLToP35NkS6RPSCSq/j3sH2nj03ze
RugWJEG8xRW/TkW8GVyuvCQIQ/Tk33XL28545O/ANsJfIJdwqmZLfi1/VMvIEfMv5+Lx4w/33fDh
PR1FIYID31K6PntPAkxofKsk96ayvveHWltXpYW3bQRNKW3yMT5+3LuFgRoOI2dpowBGs9zlu/5j
go5DOdljmEWIELgGohHjAOEi+yzFJk3TXzMRrOtGj2773Lr9bzzZ4PEcbs2lXPb2ybOBiK8tqsgj
mPYneSFkxQwSOmYfajuiFLYEfxDJh5bX/eTB7z9hXpmCIBVzDgeWOFsfOhEljUnkD11KfTfpS75R
5HDZmlp3XWaf7WTvmhGKz5bP1bCW2gs117PZkkriDGQ7jxh4GxpVjUcIr73PmvEgB3siznvc5m6f
X9MoCzw7bQoP+90ns+d3afzt7KErQj+UajM/C82Ytx+2WTpyzOqR7EPkEhmoJl1DS/ho9JxGBUx9
K9roKCP3uhE89BrdUzqs0cEC95mnBwb8XABC1RMUqpspQXoFJItYsQBrC9I0Jkh+H9KZUu1Wt2/d
6sDFnnsoBlySlBCWIHEhrqt6pvkCBZfJxK9MQgMaRU2BAyLVnH4Zom2LFYwTz8okRFi/9PmrwXeB
FPlkzP/tK5HLt886QpOSXsLbT6OPDRVk2OAoQ19HxojOUGbtRcpFBF+QsR5yfQUtQXp1IE9F22D9
IRzpk6/k3cK9NMuREVBIhZ8G3eztz6D7MsKRxFXA6FNtNYO1GhV42f6LMzoBRlfwwIG2/XjKvR/5
7MRSSfG7L8w6+vaZqUJ21dZV583t7HUdKF/8QOAPLMoilr76+GE0Mfjr3gw6k1IXxWIkEjyWXert
44a8wwOpDa2nn8yX4o61Rf8CA8UmBy044Ybwpw2/1V5yzCK0M2uvIMqcok+zGpO1SFaNtdIf54vg
MOaekXkZHB/5yq/d+NS5N0h04mqnDGCnLQs2rkDzebFbM4S0tZCUWA8kVeA1TOtNLu6K6dsIVDec
VthNCnqi2jrT11yM+BW5KV4l7LsxVMVqTcpvHHoIsypJ9WEjxZogRJV7TrdfHIFEXJh7jahJShnh
Fot8JXd+vMYwsZy6fTwZq/zWvJlvW2yXZCo9OE+QtFEghNC+tb2R72GGu9bOCl5zhelwR+15vna5
0vVr+h8UtcT9kolu77Gvpu51Kbd1va3jdUsOkH4om21r7HIdU/418NgWeaWLtWfH/wmgAYzCLHZT
e4CJt5Brh238vYlvzOAIVDpawY8OL8X1+HX4RZbtd7HTLvOfANf6RG4CeQNhZpguC7NFl7xN4OVO
LwAuyuQlyk4ZxlKw4bfI1ALjiDqNeABC39zX8Gr+ZIV+tyktA2fhBro6x1a6cG8HjpYSdpr5MwOn
mRgGbokb26GoYxJZb4xmeJyB8a0jRwQelCn78MnA/eu4pbvB4F2q5edF2kgWI5ZVo/VIO90UdbzC
7+8NU7/TsLfybUl6OT02QGS+CAT6LPu39wJe30YKsABBLUWx/u3rG7xwbNcBQ01rjhmJYKhSu3us
01RF8vGTh71bhziXU+iR7E36shydrQkqCp3WafDrxSSF75vJv6JCvy0xAa7MKX0OWgZDPFX9J6uD
WG5wZ4sDz0UspNgXFa2Aty+ZJVFVI85vvSxGfWr0ZG1bOapWCIvWjlU7u4ikuWggjDX6gfGmTW2A
8H1krOmRzl7GMW1TpOEFERyNl3fiJ1pbdeTcJgiEkD3BxJFGfTFq/XW78Jo/HiPvPzWOEAzO5YRv
6Yis3v70+JoIaHdJbOm16qKWHaYu1J4DZ0bC6hYTc/E0xJ9c75dv4u0nxjMFeK5FSiFddbZr4eFU
DcS5imNaBWlajjvb7o59JS5o5Ggsq9lncqt3+wVQXrompisMR3BLPXvL3kdUbfVIoih8tMdU+5FC
x1JDp10PU/Xwbz/RpReEjGwZhoarn43DqCj6hvjIwtPYi3aVTjUOJgnrDHEJTuflgeseORbnn2yJ
7z9Uxp5usAMLZVPqPLsYu9FiZMwLjKKirzDWNRvkNvou9QWRoQZAt5hk0Y/f9P3xw2TALDVPWuG0
HtUyNf44c+eyMaDUJCS3jT1c9ZYq49BT07Tnzj/kAv1xa6cDLLiMcKJOVKCHhnDdG8m/XmZhwC4q
Le6qriXO73E4oEAgVGbm6SQBjy1mVKK2wSJG2dqvCCGpGMKjDZlczqePP4L3A+vtk88+dbx4nQPr
hic7njMqf9OTiY5BUzqbIP7k436/mbx91tm0Kak/OyxnmddU2nfyhAF9dCYySIIQ2+u5vbREXG2h
+IafPNd6N115LssqSwFVMhSfb7/lLMIMXHYhRUDQq+tuanAnannwyVn2b58kx3quGGwUqCLPpmgw
y/9i78x25Daybv0qjb6nwWBwPDjdF8mcK2uedUOUShLnKTjz6c9H2d12lWXV8X/9A40GrClZSTJi
x95rfSsJtcgo1piHl1weG3ME8GcVxjgTo4/EBj94dD0TlREPrnQs3lPj7Q+VIBf35hJfdTJmr7Gd
fsOYgENIBOcDO0cZ1JuSmjrKHOfA5DHcMwo9/PzRMf68Oy+XYLEASiDHKBvfXkKoGFayOUIa6T9V
0dJOL5yIuX1SnPBbQ+pQfXxWQtxbtaZ4MScNHzaDAEhixMYjtT9BjnR9PkJtus6CqptQc5JSWfmR
hkwbCuPf3mG5YEAzPGgcvfja3l5wJ61ECmSx6yjRLiug2yI0q62tUmJEpy3tqoFUNWLRfv49/enB
MJkv0xJCjEvL3bLf1VCuFuDAapJ0vfh0tzAMP2nD6MNGf5R56v5PPgwYBZRqTvL0aN7+iGXgYjhr
ohS3vgrZveGGD6l47ipwdcxt/+5Phj4SvDWHNx7AP0mN0S3pg4oYeEBu/KzqpthXrrfDQrsuBDzG
v/9hi+KMWlQunf13P1nQdHhDMZyu6V/usTDtrMDsV6AvyAKP7W8//7A/bUbYdhymCNRj7Lfm+7dr
0kZEbfho10AyaTolpF/UnvuyGCxF7vSHPBrsD1Yp8dFnvtuMNNBgTh/TDXEDtA+wHHZlRUJFWnT6
U9eQjTGPjLEJKUkFQeEiInw6MrxjSulOOvrjPHM4s0fNPHMCF6aFdD7Qrfyp0uI7QSxAn4aBka2/
F6qNE6Z02pGAICpXI/JKZpdG+7kuA0izHfGwaXTlZkP1wSqz3NY3tRbiHnPpy/Oxyxn2fXU62tgF
jQzEHC/SIdPmz/j1P+r/fx+j/v4pLt0gaUNKWswEy4P8Xk3loj0KDQPmZZpF1VaPS4S9Ee1pPR+u
8U9VnzHmXuOBE/tJg9bVeeJLk3ZPkzmfRRH0Jm2YqwWy88LCWx0GfYHtCHnbAPX/4DV4u4n+eqX4
vSkSaNfxmL9bTSABqyHQooSupH0uvfyirQOoG02YHCrOuJ58juLwFNuT+cHtF2/vBJ9s0EKno74g
6zGIvm+nR0VodoyDeCfidp/gbycEdNqrOvueg23sdFTRjYWiOBAhmehjtInBQZaHwlLqUzjMDz9/
Rd9NF75fj+3RP1m2dbST1rsNd0y0wdEhS6+Bo9hrWZOQ45Lb7qiN15C8E5blbm69J5Q3+iqHbPnB
+/r2df3t42kambg7qJLfKyjjoCNtJuHj+wZVAwbmOw0o56zpV5jy8E/32vjBJ759Af/ziZzSLIa2
8k8HtWqE1MdQYaEtJijUrNkhPtmfSxdgXjTJfd1DS8Gz/+sT97/mo39ycPzDM/enRIjTS9u/y4NY
/sKv1iPD/cWQno2k3OMBMO2lbfir9cjQf6HJTDm/1BnCdJfZ+n/yIAhRIVWESp+Do2cxi/uv9ciy
fkGVjyzQcNnkqBT+lvGIsubtuslI/7u+kU/HxMcnvVsn0tGZlvh1Z01pXHzLvdZ7LnIoI+sy7HaZ
1MKvaYH9F4rN6D7jyEwJxAbcfK7XTW1uhUfGgq3mtFppQgNFFCQ2SpcJgt4OPevEdInB9+jDSAfW
JoiegMZM8gAjWq8un8HeWljSXYvAU2/sHOAUXW/Um9xJndgnhID4hW7SS6p9J0AL1aak0qVDhDna
sziEqWweX0ezVBq2R7NtVzMnbh1irNAH1lpcq74rR2hDkRXXyYbZBbtiRDWysqAOxGCBsuRJZq4Z
rpBWE2LWgKiuNlJG2Cxkr0mMCGM9gtC3TVqvrKn63hhS7RgIkNFWM8xXvRcU37Aqa8c0LnPw+/V4
Q8youg6sFG65PhuMC3JpZC95Wrrd4yQ6TPyy073z1sinC8uY6JgNCPIfWBssomK7KjrgdIxhGSpX
PAOEIw/QrsweGVkB8FxFJKuvU6+oXsa0QfXXphrO+1TqLn0naWcBrXpNCUTirfNFDRoN47mNTFBc
VWydO51NplZdZ+hE40J13yIrjB9CUhCA2iFpSsk8djQcAQMsh1WmD9q5iDxnPmJVD++nysRN6uXD
/NjHGVKboosgenVuMxNBF+Lf9rO2CR9aHTSYD+jAq3eqd3VE3HTIFHzccoDW35AtTyShZSKvySKK
zykVeuUHc+Echqloic2k5/+lA658lJWGcm4QiiRTunjdRZNVEUmeBj8Ot1diUjEHmGfbau4JTM2N
rvLBSaE7wMs+mPh4c7BvbeOQA1GoBY/Ul5148qDoeKvRUQSyagZqpFKbHKCTeEdXk4m+YK0bTXfq
esloj2QbrqF36hD9r+1Mn6VmFU8mbAKeGbccP5uVDlFHmK3GIcU0I8ZzHWQLn0QMHiU1xbP0DQCg
J3B/qBujuKmvsYGkj4mY9YKcTyv9MgSFBgAGeMd9nid2tEmR+ePur8Mk3fRDQTY4wq+ntk9jcP1h
Zvf+5Cy3vgSUVWFX7RQSurLTHs2pTu2FT0Eopou+ZAfBhJCJgWQDrOw6XEM0UAYnsWKspl1Enorn
iwB6AWouFT0QuoYIJTEToEWhqjx3lbRyfqhUAq0hnoyafsfUcEbWaAjSn84NBtdaanaZn2OsoRed
DEQjJtmQ0FtnIrroFtpPY1fLx8BVIL2BOBOcTMpL0JxLN+0R6snUyXcobxLmRzkWnEMYAtQ7MHPN
ky0keRN0vzFa7S5L2ji5nAat0/eDI2gPNM3MPQcAYjS+qaiKfZV5ECin2AmHtao5ie80F4CVX3ne
WDAAB+h4HEUU3DlANcg1m8shWsdV3F+7yi3FMdaAv+9Hhdj6diTGQ3wC6WHmG0fLmESMmSAzsUZu
/aR4EJZ8iwHnGT7rPkdanygypV3YAQu+FKY3kYZEwFSXhOhYwTVcFIRdUaA1/dpoAcWcCH2WYscB
wowuUgBx31oGvD3DB6/3WHoy0OkyTmWz6+1Zf8BU5LkbL62S17QZnXY72LZrIAUpZfjZ1Hrzkyrn
8EvftfKLinLQdlHRmcMp7vrZQ8qq6w9Fi9i2rFhHNgpuirVjrp0+ilJyjLCinqJBuXb46ORGU586
ocfOBotg+1jkQUY6sKlwD8XjmJabcCxQ9FlW4sLXLg30bTIw7PDamPIN3buqIGCxnj97PayBlRrk
HJF8OHSAY11rNhZclrybbTNs/A4NSLnOdGdhpCW9SndGpgfHthQFwTrZ1DzCN28+S4g50DbKGvRp
G5R0NwNhlujoIPpNK/q6LmTaMegE/m+7jLfdrEdwHTORHDRdc75VTU1WRZwEcMYTjPbTIbAjuHLW
wFQR2GdUOjxOaa+vXLN2Ni6qJhaZqsqR+EYj8D4rwtm/V4XpPqFwQLao4bD9rHQoMSweia1Dz9L6
5kjzop33UZwq79CXVfvaMMYTNO3q+U4TQXDX4ARu9rnrPmsOAEszN5N5l0WhfZwDNXy2ujI861Ab
yFXSdAFSAqP3u3Is70CNtOcDfNhvXY35f6dHxbRvtahl/eQjXqvEqr6NMBkxKHFKZjMZst7Aojiz
kw1ZApu8zsLxE8s3mCCHR/TJovEy3GlMWW9m124fkaMgLuzjsbuij6UI+52D4RHuQpn45OLoLMQq
tUCEcl9WUTwReTgFteZPejSVW1XbcFsKJ8HYFqSTYawZnpDIKNp+Z6rMui3JZwnXpCyWMIOtjOCb
utBAdRu67j33VR45MKCC6IWA+5l8wwpm5mpGoNNgkXOF6ffVKFEDq2T+xs/Tk3GioX8DTdu75iko
0OYDzIoYY7qFGi8jFU0h4WkCeXkYeoTZ6ooDul+KQK/9uClAgVgg7GOfYPrJ/rXd979V8T+/T8D/
2pJ/9aJeXr9m/zg02UvxpXkTl7YUwf+JSzN+wZqIf57euuCU9t/yWAjxC7UxlpulBUf7iD7Hb+Wx
cH7BD0PTj44ifV6adP8tjwXlMVYnpjxUx4vt3P07vvx3vZb/pLajPnnbHtMCIC9pwGtsqeQiSVnV
g/yYtnB0SnNNtNKhl9pT6hQXI/1IQ0lE64w2Y0n/NLC71SCr14LdX6vk/g8ni6tfWw3/KLr8imCd
tvnXPy2+jz/0OX6/oqXJ+ocRBBufUQ7O1ByTSj9CFSPTqqygO6E0P4P7uO1K5a4CRUSTnNoTjDsX
iA+1cD53X+rEeKhdCCGjOR9FT4+VQgb8i0svvzEsP86dfCsK5t5e62yzdiJcFByWb5fJjeGE5Y0w
GXYQSXPMuvjZlPNxnsu7OU8u+IFINGwAeowKF0HWhHsQ5tZmdsuWIHYusDMhKbvBIczLdTKHV3pZ
3kU4ZVAWXjg54OuIOIDVYFGHD5C5a028YjV6EN1oo2TRbyerpMDp+b+utS/nuVn//Av9bm7/9Xs+
fPnXP//7hXKOevOFiraytbYe+6OXIOfoKRo6wc8cRi7EmkGsKoTb9oLEicUqDhCbVclzSXlakr0I
nzTkPN/sSmswGD2V+zy0vypwinn/iWPMqtDGqzYh4dElswxW0pAfhrCitUt14HuJ0W/UhLpioGJd
kxCT+XM9UWyb9p0jiF3unf66rp0PWmSG9eNnh3fizY9qj63epxrhCVNA8jMjWFUA81HynC953/aI
Z3qTYACqE+cxkDy/kzM8m3GWbPo5pCRo6z3yb9Dq4S0Ikx3pn6+d2wa7uaH4JK2S1F5sIzzsxTVL
7VUX1vMHLY13w+ff79JyfP3DY5+WXj8lml4fFSh26E+c844xvAaP/hEK4R28nRsXxTYg5YUz+Ux9
82BDEiRrYZ0qQkEBzhJGxuNL6kqGgw02a+6Jkycb33PKm3Acbn/+QIm3ffzfL3X59T9calRUEUe+
SB3R6fgiBhOMbiXl6DH1HdkrY/iqLB4ft7zLZHI7qwbxSBTqe7O3fVVWJxLqwGGrj9qxf3XTl1//
w+XYCS+6ZYF9c4nH6jgxWB1v1ke9pu9y1R+9PksX8A//fBF5dhLqSh3J3TrVsAOblmTr2kYDYvUG
haZTcJbRIQ0rE/HLd51iRJpLZuS3pAjmCGOiyyBsz7qmAW6apTtpkSHtZPGznqW3ApBumThff35v
3jY7fr81bCV/vFiHEL1xKkt1HAugi+FXD9xpmiyFawhn3PlgSXnXcfz9Y+ja/PFjwMw3cR539VGU
oNSJWLDrnO8n3PUGAXKiXDuquuhMgrSJ7P75T/ZdA/mj+/BupwoIauCIUNTHwZvho7ln8JJBu5qc
3ZvB/pYSFbBW06jdp2FH8mKyT2xrO5KmuNYUDZMuBkU09kQ7ZqH+lNTIvRvVf/bKgbXMnZRPJ/wj
F5HxV7fh3R5mW5NmB5NbHduhR9s0GSuDOAz2qW6m3OY8ENfZzg69e8NotpE1jyBe8kdlkE6/ZFQC
eAo3k94+5R0EjTC8YDa4zj28oaaFF9I+G8b4tY6Nm2GqiBdhNrSuhLZpcv38gy97eV7+/GXj7np7
g2e3qQfg5/VxjpuEaC+ybArE+NK+o8/zaFFx1pDzc5P6OAR6V9lbYBKrzmKK6DXnUxb7zBau6f8S
jtPdDKWOr8l5ZaHdBzkJnDKsP9L0yb+61HdrfkHg05TTZDsmDcxbrTPc09xWA3V03F94w2xvwokK
JRrB8PT47VehSG9Ku9IvLRHaKE7dGawBPTK4rvR7jGplBW20Ip9Sbtq0afaZEdxrQ/IgA3HPIfqT
x/mNGWK265r4RW9ERCVC2zkedWQTznTm5ohCwCndLZkwP78f39kcP7of73aHAMqxW5qiOhoJ0PIi
PrPt4Jjb3tfeEvuyIFpePXG7zqxZbk3VnumFvS2y4iOvxvdhyo8+/92SX7it6gyezCP8RMiN85T7
fU7RY4smuqooKTxg4WtRQC7Q9OFzKs3XSqtbP+6cku2K/BU855jopnCdTRavbfdlzMeawHbRkSoN
uNnMRRf6lcJHF43g6qqZNK4qNfecVh1aOrJSZ3lGsgVChZXJoWddRK618ehtYaEzTi4ZPjtPC/fo
Y15mQwPDi2Ddr3OCQPB6NGvojfezmx1IgyHnSaHXAx16Uypj2PaR+mQFiVzVVnAFA9xcyVK7gJB5
n2bOYyTT555FfEm1PuWh3NNP2IyDrbZ1ZD7//Aa/kxD8Z0Wlsn/7wpHUObh2b0A3HSlom7C+a3qz
Xlc9mstO0hwD8dpuJaFfhOO2JNsPhbGxWRTX7MTplnld7bep+cIokPK8MnOovGG0CUgMVcNIDuZI
IfzzazV/XKHjW397rX1JlEwvu/4Y0MdR/bnTX9AAuTJldraoO1ZmZx2twTHWoyM2irrAFUBRPNXj
yO38Jsx2Yy6JxZy/JYW6TMdn8I/njgYIt+r9yq33FTirISZd0DH3iowFOrj8rMEx8BQljk2jiyjI
8lPgengaDUFzUN2ktnNWyn5n05maArHRjOvMPrH2rjTtlPdfRgM+q01OT5Rtfv49/OU9e7fZBjPr
XDT06miRy7xru5h4yyJ18Cuo+CBcnGGBG3Os12EuljY5rgELtTYjCBDW/BJriBpphSDvJ7Vs05Az
wczOJQ7I6POVNCMTyeM4f3Sxy9b8ozf43ZatETCph2HeHpMcmrxfekDHYjsh6rOIAmpl9zLM6mFd
Li+gLjuHLlfS+qFHoN/CzSa+FWdqZEXxlRsn3e2Qu5o/z6Y6xyCA0bcoW7+YdViNFUxpu/mgnrH/
anV/t+tPZNLFEPXLY2Pp7Xo2scOmDEfImmXC0XvkF8moajeMlYc1eWTDGpi8C/PZSskArU/JHN84
dXBZddPeIsrXryxq5ipLlvGDTYMFsfsqZmTkyzxp8ZU42dZ2DH1lGAmULocWeY010m9E/Nx54VVb
5qFvhIa5h4CDTd2ojVWt0XTKIn6jFlh0Yx2sbNW2Oc3w5MYKKPqWqjFospIotGbfT9mzq6KrmJZa
BfrxnLfoUAfhhasVG0j8hJs4HQP9UNIuB5vRHIIpTXmPlqpeL8Zd09uPbdpSVDtluOkZfvhGli0e
FSLaPni0/+ppeVfAgKaxOw6v1THQANHRFaRaaoaKfS8PRr9v4YCEIXZRp+y+jqYBWV5D8C3Gptp4
ENw3pWysDflej6Kxjuksr/tEnmiK1pxOpHU5Gv3JLAo4fPj7f37Jf3Eqwev6dlUqh6ownaTKjmnq
PkZ9+4mMnHxl6QN6dYOUac9+ZG7+mBvRJYHPdNdLxUppawXKZTxptRFfNTnxIkl88z+8oneViWTJ
BQxb0MmoRXxJmxxdSgzQ+pa0uIXtPTxYBlJ+AwngJhImuVNJMeyzWjsqs4ycHQuMhcWbntF5GMzx
Ti2JmR9c248rVPylb78to59Ad7Z6dQyjBcAnmRBZEqm+/K5l7owRlb5cOZp92YYcm8lL0zEiWGAZ
ctEzFxjNy6gr9a02dAb9BL1k4U7a1QdXtzxmP1is3uuJxQywv+pEfyzM9GDMYjfAWoVQcu645cHm
VXe7eWtZDEpEdP3BZ/74VItJ8u03khu5LoxsGo4gw4EiBzs9tzBpxO5ZFNBqN/Vd43nrmhT0dOwZ
/wb3TRPsjHiq6aCE9prYois3as8+uJy/2GTdd5ssN90aauJgjpCF72WSkQzSklFfpuNVkIyc6hr6
KFZafM0152xJ1cQOd2ty6mecNVsb2WpMp0X4WsYmyYQqebFd7QPikrFcw49uz583Pr0CoNwdu8gG
iuz04aeAmvmbmIR3hF7f7I2wFiuA4wR+92cp3bCsaT7pVnlSMd0AxhFYJty+2tIxiI9UlwMJvXbM
tCy7sXq5me3k2XE40BX6BJag/UCu/lc79nswI3ZULMitSyBk3d9bLeOlJiGnvdVcmuz5s0jbT0PI
BmEiFjLN9sVhfSYbk5AAq4sucls7b2Kw5mbnyG0487zzJRh+VMdfQ6bKHz39y4r1o6/33Z5nVxpT
9oHYSoPs75WnJ+eixnYU68UXSTYbxWl4SVUWEWhZn1yzJMmC7c4hIY7hCpfHCns3u2xYdQASmOKs
G9ZaZbS774/m32r435U5/3uP1X0d/89rWU0qDqP23+fxqypJnGjf/6nlg/77x5p/f//t8Gu5qE7e
/AehdHE7XXdf1XTztemy9t//l7/525/8//3Nf3z9/q/cTdXXf/3zteyKdvnXaG4Xf+zX4+hBuMJ9
+Otu/xk/S1/+8C/9poMRv+Dxxn7hYpXFQrqUx//VwSDnN/hl9C4ChQGL7m+NflP+ggVSAmVzXRPu
0ELn/Q3Ba4pf0DfhdEAcwwyKfeBvNfqFsyxkvz9WSDhh8MIS0DlxQS9Drfp2ocuSIMlnOy18Q6/V
jZVU81FDLneoVRIAn2tS7KBrRqnNKpxY4XujyR4cq/oSlgDIJnk0uvYFBLm3sSYIN9VU4XErcQuU
lq2txhk4x9hztOtIz1tnRvMSxuOwpURfQZmf1u7oQdWoh8swaeetLIKHwenXoQ3TvGjya03IGAL5
pPlDbfhTFXq+HopLoxuvcn2K0UXAwpKaOHdVbNyq4UhQ73FMVHhUWnQ/xu1XI6nqFSlNHbBzQqm0
ggMIWT0OZ1XeEi3Gh2NHAaJJsO12fVGM1gnm9hNu4KPZ5+FZaNYSrnd3EIvjtvfSU2BYnd/Z1Q3K
u3xXJBmMUjLW98OcXcxNbRwCLTtznPLkTvHZIrg/j2PrmvyG24JImZU+2aU/eWW5BeB/mWiE43F6
Wma7zVWuSe1IaprfqWmf9EyokRUUOy9hqpw2O6dEKWTUTb8iJmI1GvZDy6RjVp6vZEOmm1P5iTcO
q1HK2zAcL5YDlEcqr+5NmxrieVyPGzWrAzNs8jTlAd37qdflZkmVG6rcH9HVBnkT+nmS+zwJd1lK
eVfUzj2KQTT7gXyYHK9EccBgEjnqjn7ivTEaW2sKtH07G8X5ZJrZJtG1jdaQZRSg8B+H8JU2pB85
844AKfbLIjIOUV2566QhMzsKbnPF5IB4cyLGkIuEqLOLhuatZapNEiXUGA6HuC5bZ2560Lpwj4ID
K6N9HmckNabJrnDqEoJqGq/DtDmr6hBOVYBfM5EYxBVhLdyNJwEP308Len8aynYl7K3ROF9jNyBY
sAo2MwqbVYnHhNYgtVbSvfamOCVoWleimWh6Gago8nRn1i5/TmQ7nan/iiysfVL3ia/L6SXTp0/e
EO4mcqa3U1ec5ix/0Jr0KgfmVAt7nTb9XQDWJiDKIwXcJIx2iQdo2XbELgbGtYqTCsat6X6us3xH
Qhm55dhsfF1QHSfMifB9lscBh2Eg2puxNw6wVk+yHA+2lhIDMQlCDDtdrioT5hXPz0NQOPi14Tu4
nX0jXGwDKaHsyKTDTUFIXDpKpueYB6eZGj42ism3OvhkrYUh1Mg3lRneVkUKfL7cOFPwOExoqNJF
1sxJupqjV9PQHqaCNqwMTRr+5uvsOC+qgY5vEMKkNxFYUOvOUE722tnxraWAFDviJK3pJMHcp1NN
ccDxcprq9WDFO8jzl6qodk46Xnsa7Vl38k5lNt5H5DCEBKTEpbytjfCaDucN2hSOpGplLPw7zy7u
DPwLjN7F1s2mna1DTjYz71Fi6+4ieWE2wctc83jPsr5G7rKuAthJVbWfkxIDb+IxDtf3IulJd/Ws
fVCVX5w2OyQuSDJag3pT3g5COzYBjso2REamUO0x5GKRSNF/Wa3d7rNhSQbPzVeXrfaA1T3fVuOD
1MOzABVsQwqHbxE7syIj+I7/SP20czaL44ZUlGce0YCOhnGRO2hukrq2VjgUTrWmHQXU4wA13WWd
iOJgK3KYCF+uAR8aQ37Zky9MsHuzS0tB40dvEeQhj94NngR3WUX3rjas7WXMmHqPcSLXrkHuGlrv
tdvH+/xswA9hP3jFfeTe5y79iUmW20pE01obOKzFYP3DuT8nnmiVj8YDCd67lv5z406vJb1ycqea
lTehi4wbL9k37WhsBCVqG2oIDuMLNHGKh77ofBnbZyjNz/OSaNgutnDL1uUKl9UaBfO95RRXjsXL
1s0Jb4mBK3oKWhrNjTxYXfccO9aNmZEFbOR7BOtXhtk9dhYIdLRmyg9C5S1apAPkqAv0vgSLzP0X
siqrnQzpMMkyue7G/lNehvZuaGCpKuXeq6G49qpB8Uml5dtW/kJsPeF7uboua32bz0htDIsl15n6
x4FsI8zeFFV6URItqHmfB6Yfq26URw7jVywF44rv+tFOxXzbj9FDYxaf7dA+eUX9OpnGVZhnTyzn
BxXoh6wnZz7rCGcW3YOuur3RkYMTIP5yymIJdeHrTshvzCrkoOwdqDdtDl8E+ZS+TqSIXcefNZuA
ZjvqBQdDpn5Zez4Z7msGRQfWFpheT8mHwsZxAvWg3QRJdYlzg50pU5h7vG+DcO3tRAYrqzytV5J4
Q0yMdn8q6/DTOOhPbkLWt5nvFKF+KzY38vA853Ue+7MSincMrZHzsgYgrKeV7rEyMBctHguBU80O
Y/TX00Oua197ERkAE9uDOYmbdrLjlbKdfeA514MDc6psr/KsfiGB7YbjHeHObn9hCssn57dDwTie
uYRDr9zU2ZeDIOstHhoQ1d6+dWwQ4RUBarGoVok0vjiJccXtvGfhUqc0rfapJLm1D9yKtkV34wxV
zw3Sgf8x8/bIrPIJQv86huK2DQj9brX+rPWqC7aOdJVV0I2nQN+g//PzFspbbUBi0abrTHFOGBoX
glmZXgnXhD7pku6egtBZKPKQklHumOgF4yH83BDLuCIy8FKa6WtjuMfIQ6Q5FXNyTkVDmo5HwwEh
9SPzHLzzM0PCmizeMoITWMXlTVzlT0LSPk+8bN/3BdE7yOA4FamNK/qLfCm72u5E1+c+K5tvmif3
5UyIQlTIb3k5bjTlnvVuNB/ypXHTDURBmwvLKVyoltjHz+Pq2Qby36FSi200RGl/aC00H623i1qs
wx7WmhWKQ5aHZjvkBNNNoLMjrz1YIbluIp0/xbb7eRJ5i1uxA0xq6ZeTAzugmp/LgPsEbJJ/uhxX
1ZBwS9KXxjCjMzmNZxEZI77h9TfSYHjVJvlOVq7Bc9/wOBdgIZvcJEWzQnzbIXYcy7zfFTWiJS8n
PU/O2bqNh/OMZuOmtzl0LXrB3LURRPYgduo5ubfc/DDVxWvd2+isvXiJUBO+yIfWV228t2FabQU6
4XVipXdarJ9ghiec7pOOnFjTXYVjXG9wS6CTwrFHChSwe4LUMkCDDYstsPY6z9EONEtkpzhOvWK8
FISPw1h323mqJRPe1mBChtozb/WQCR/CCws9JE3v2k9RqvNzuyDxyovCMV5EReKiYi/YNlN7wTp3
1suewX1IHLsR0/MoXhzQTfBnIWEMLsnD8US91WK70cMAAnerwY1E/J0mI123JrskfMfcZJZ7jwzj
xkbKMszTuZHHp6ZJXhwMrivltFyNlfbEEoK2tdpGglqN0XPWFaVAAMJCR9i2EaHztZKdvWFdjNdJ
Ol0O7Lhmnew7syZxKyDMtB8uNQPT21DL63ZkYRaFfrFM4FtTtmfu2DqbTtNu82HcTcTo5IYkzHEi
hKqTXyoA9WcO2gQE7feNSTCS5n4bZhqy9ghyJ6u2bRlsIxtJyWzl6OM9yaulOZssZwuXbilhomBw
J08TWLBesuhMZCK0od+ZDvpwVKeT0oMViylNyqqn4zcFBzJemZ1CN2cM3LBkEpMxdichmnYFNGwg
snq4wJzg+U1CMqGMCM3IQ9JDdQaead1d8/RFqzEwvrR1eR8ExQFc7TphYFj1cukezHeu6wZEydZ3
RYP4NJ3kGaEQT5rjcviRacI8ZrozAnUaE3mXB/alm8702LsznuGc2zrckXFZ+4mwPjdef47IfPBD
8q1oBO0nazgzI3kI8USt+paBoIbFZYKEsDbL7qrPHDoDufbVKOvzvKAYnquM0WfiXYYWHdGWIRq2
cjAmMw/kRDij3s3WWsus1k/TYM8w48qovAPi9m+BjLodjKRNxq6SaChgg6a0jnWORtINk10W5p8W
cBkxkAfNLNwTyvx8l7dpd2RMfWGiOKI/35B7BmAyJYO+tvaUXRtZRU+lM7Lq0Eg66Fne7mHy9ltb
07t9XXlYqfTIOkQWyzV50t2epHWqcZbV40Qq9qYNMKFLVRxBDdwHtXk2SYgsdey99B2Fa5O1FLje
EoJkHelUAbzMGm0bd1pGmaJjaIjRsLcej2rTesdR6kzQTD1e68P0hOje4GhsXUU0zvBGw4BH1EdS
S/Mo2/xklPGDWxdncQAvPSils6ns9EVWvI0mmfWQ40hLRezM31KUgT2aeFmobaLZFfwA9P+1yq56
xupMooLCF0MdX6so+SyMaD5bJme5JUMflRa+d6ntzDJUGMlIWQ1sjqNOqF/IKL+KIuultZRcxaRl
EACakSgI+AuQXbl84mBdO3Cj0tm9MKliUbXzjywNI63e0CZ6gi8Sc/BDb53jVl0lFmwWm8OM3Us/
z+N7XtdXw3Uuo3g5XyimGigkvngVzGB6U7d28TrJ7NGWKt8qmTNxdknXVIihpjElw0zL8m2azuJT
JFAsQyeMNrYwJh5ETfpTWmUnzHwvIqqo4QR/K49tnb5LdNvOEMcVkfSrOXPXdgrryZ7I8na8TS0S
gege9L99mlzt/1H3Jct140zWr9IvwApwwMBNL+4VNQ+2JMt2bRDyRHCeQHB4+j5U+ftbgn19o7D4
I3pZjhIEJZGJRObJcz7l6n2FRBDS4Ve09uluyOrHVVd7PENAHYoBnTDlOz8AX3lmvokmWYFHkwYp
SHghI/2uhcAYFKTBk5ZG58oU9yy8i+u823eo3+wC3oNxfLho2+UyarpL6Huj7yroaSaH9WQAAiMm
3oTl+091qlA1wTwlqoKgD2JegJmBNXqvyad56uRF0EanNR65axVesHrUu0h0H4FDwUxOtz51nCGL
QRMO0VtOG+VW2J9iqvQuqCh6dPwsrquLuZne14Wk+0Bnt2sDjdGB3GDa+QZqpGCEBV160z9WLX2I
i+bJn/zzQSmA2fzhfIR0IcYxH1FGAIw4Ht7xFiA/EwfIgoKpTMrgs2ygMTQOa4/H7vgpz2+BY//Q
VxRk7GoozgO2fOvX6LIb8DSNkIHJaXvGK+iotiPkPCiEFeWKvipt533ZTxCoC+tLE+cAYAwxJFbh
xyDNzi41GPk9+TUMPgIfCLhd9z4zizozANVdAchw07TVjTFg75kh/0OMBJrZlJjUl5c1fk9fLeGe
MvV94N11u5HxkurMa/GahhbzNR+rfcS9HdLMT2v13I3vaPsMsrH9rDHSwj1o/7XISUhO9sBs4CL1
5UWlb4d+5AB7NPfzCFwOGpwYG5zVwxJy74pMoz7RFPqHnTHI9aFouvDosSnEh3AI6l2F/2G39L0P
daQtpcREUfMNSH/ABOv1ts84hFXG6Wzs23Poldy2wzZ3Ys5ZPzxmqulP6+WZ5vSZd6AjKOYfeTlf
YA4JJNrkrmvH9RazjCBn9L752NHHiKAnS8SnGiq256MuvjWQYocC6WJulwUktVHE9gEDJIJ3VEAH
NQdDXgzAQhtL/5QX0NleQEOAMY2dB1Wk/YTJmTMfdb5wrrH3Bo4S11nwo1dTCpMh0YkCgB4DdIBv
DBXeJR14fsV06CezjzLAFBTFSSS9TeOZPvz7ovLBivHrgvF//18Tdgu2+eHDdeWH5/q/bp77rH5T
W375oZ8A8uAvkOeCligCLRK4fH00rv6pK/vBXygqghGKEA4i1RcK1f+tK4M7EQyu4KgMwCe44dH/
U1cO/wLFEZhPMSgMKqkQU5n/Kay/+6dcjJr8P4X2n//9Gq5tgUFQVY5Q9AaXA6rKEccsrtVQBAa4
DhjeMyi9oeoKeaHsLBZg4KU1JAkbKEicBeD8kCi23HmGnvkdOPxyjdHyoHgscWDHenqgWY3xj1l1
131Dn1AuQuiAiilY1AcM98SAgvcm7C8w+DcBQiyR8HWmOVUFcmnuye9lMEW7wGx1AIbX4Uz4D8S7
XWbi6hzimR8B4G1PDCSegA/wHwCgPfc4rsDOQ/8aVFnngg6f23S8qLu/MZOC8K5ZdeJF8rEywT8d
qP9vvZM3nnD2vbl9rr4P/wcaLJgL/5MTvHsuskE/v+nJvPzIPy7A+V/gHdtEQjZmqwB9lP+4ACN/
oXECtnbGoaaB7gqaGj9dIIS8IX5kk2UCLzTI/uCGP10gCKFuGAaAN1LMGGOc7N+5wJu+yk/oFhJD
6+RDpEJBRKxmSQNnAyse8gF0Bo4gMX7basXiW7f6FfqYsXKcC4nFfa96AjHHhyDq/+njHXbdA/u2
Gt66QXUix6M6iSiAinMuPUhur8xx9e0PerVx8PRnuGcahum4+a6NYiiJA3L36nD8Lugc2LnVf14W
wYQyKUtG4/1dzXSfEhAMuK2NRtzrfaspHwo5YrKjCaKHckbhApr3bktbfd008iB2P1csAcYHSvCT
pKiAo8HstroF2QnN4E1RgJMiW13uU95cVAs4l5wWt+nWwpaiGtpImvAeOKdppD+6EMUZt8UtnEwc
T9NYoDWfpEMEUFnlQZquPkYwesCBbGJRHvQjJoJklMRIp95DclJcRNUIakq3vVv+OaSKGTGPNKHV
+FmaCYoP4Qe3pS3/bCaAVKsWS/MKFXKqu+sq6i7c1ra8s+zLusTAPk3aFjfgGgAF1/f6u9vilnui
lTbLHsV1kHHW31ADuc6q7p3b0pZ34pSgTb7FrHTpEok34jTII4ibzaz/2x7/f2Hc5mZfo5YNAclp
kgM7A8ZWtd6lWdpfIfweQdUfOoqWh6pQYfB0yWgCsosLTryrdPrmZJbQaukDhhmvE15aiT+xy56a
5zb9ifb4t7eEzZRrjOpoWqZAWuPJA2UfWVyN/s906F8vbl2dbMk7ieHnGQ3x6Jqt1XnVHSOKPGDs
l2m4V/fPOk2UNJvfR6ZIVBBcFlD/cbO25Zi+HDGYhWpA0nlMXKbcG36AciT/4La65ZoAbRjSgikk
CeTyMRr7W4wSJG5LW44ZsGpEdyNbEo8E31YI7u6o5392W9vyTFWAvmMe0yWZxLycUtPGJ+Cx6tzC
7Jb4vb6Va9GyLjXDjKI2eydjerZm3aPbxi2v9GooBqAvESVZG3yYaPQNlb1jAiwHDmFg+WUZFWE6
ZuOcZB29AtHCrSnMERaqQ0tblyYQPKhmQuMkAewcvAE6vy2n+JuTSV7Gml75zhJCNqUhU5SgO6hQ
ZzBn4Lt9dlvbujADwlTHgEdBPImGfcfjH161OtrEcsyhn5q2AUoy6cn0vfWGpzT8223X21d4ZRGo
FPkralpY2a9ux2a8JSkaMm5rW17p52HUxgDMJBjyqa7qjI2PY9Ckbnn4y1jjq52zfvGCom3nZArR
JqbRQ1XGR27MQ0fQckq80QHDmMYlQZEQIhfKv6ylEm5J4QuE89W+DUQYQrDwz4lEGc0fAnRH5hMn
g/8qIQY6+zFulyTEkEgo0IoFBYPb0pZXlpKuXZ8CdWU4xs0yml2rUaWO+7ZuyzztJaMt6PfbrPhU
s/LKrzK3m2GrLb0+36mIoZ26nZIC43TQ/cVDVoCmzu2E2/qe6MXLQeIkJiI1UDRTYPKF0ruba76w
9L06KCGwIaLocFDM6F0AIPQJwEJHq1iemXqFiTwfB7yICAbZ61ntw/IY1fEB77EZNfOC1p0Xalxp
rf5EGgYkASFHpNsPrW15Ztmtqo84QkrTY3yu5uHJCtic4zG0Lsyu4cRHjXpO2NLe61R9Gotj1KYH
9m1TFeQ+psUU7JyESGbvPbRuPuZl7xaubHKALgwLEMpUS4K+2yOd2f2qSrdgZTOEz3nDB55W2z2/
UXwZ8T2ibp+SWJ4ZgZFND0M5J3wKL6sYMgdl+OgUrGyJQ4UiMxmDYk4GWtPd3FaPqlgd196+8Cuv
TAvaen4GizQiW5NS+/uybKpTt41bfolMEJSQcYHcp+c/8hkNrBLkDo6LW4nspA0v0jDDGQwMBlzT
+hmqs+/dNm75pQo6NXUEFle+vgkLP6FD5pZ/E8srY4BASyVyHMHV+z5P8deIrC6Og+qqlcWqBv0f
FQ0LgGKGnEgeYFDWOzYl9VuXx+LWjWl84McpXg+JqJd7EIFNO5AYHBlUObS2dWH2Jaa5Mx9XA7Tm
u9MZaIKLoJo8F6fHzi3P5ET3uZA44lqROEkn4JUXr87eORwVrG7lsrzIvbDNuzWZ1pl8Ln0dP0s5
TRduq1vumbPZr8RA52Rt6AfC8nvQq7mtbPkmmoQjCBEpqsqePs0mICvBHOdUbYNRLN8c+rIjGHpZ
E3TV39cLhE6BAfnzvrev9kv5B0tbrukFuWEZ6ZaEjBlgPCQhevoyoSXsZ0cF4w78CstFwTODoa2x
WZO5U6c+TU9Bjep2Fu3hR0ZlPKYedp8GbQ2CmvHDhIrKny1zwItsOSgo3ae8XZsl4WPrJUDszztD
ve9ui1suWpB+YUXTr5gY1U95P/3dtS4PH/8XTRLJSxWYIEQcn8pvpQbyPwXtituuLedURIAua17n
hFTN5yaQ74j64ray5ZjLms8khuBsMub63ZDXH9V6TJfh0He0PLMkfdbVK+LVkGIGb44HerKAy8pt
35ZnhmtYLvkEz1yz5SGt2weij4lNH9q35ZlcdZtkpodBwLY6j2r2MECjwG3XtkdWLROIKEHSaQ8Z
lmRTErjum1vXptGeByE3+GTXBZdEkscYROlO++bWpalW7cc9xWwkXc1HJM2XTB9TojtgbW45JOg9
xBQTzNWvFX/IU/a8bjNIbtu2bkwGcPjMM4aZJMxNgogYM2GZij64LW75JMYxo6IgEIcEEulqFuT9
CjlZt6U3W71KZpesbzMS4QRWYfvoAQqVpKOhjkax3DJv0i5qZ2j6LE12AzL+cy/V9277tpySaZE1
pMLSfh18yqL5ASxDx3h3Dp0TyyszBcaXgMJ15gCiPAz1Rw7SZ7d9W25pyADeA5BEJ022fC0BKRce
Bpqc1maWVyKNy4a5QJ06Xoq7JoWO0YKHj9valluWmP6sA9kEuCnL0xpwrzZURyLV5n6/SU+20dHX
R5BBX2pt2Yr0JC/DL5mR+xrYM1AW7jhcn4J03c2NmOWjQb+U3tCg0snD8vMEEchSy29u5rE8VOqg
IOuK40jw8GZz9GFl4pPb0tspfeWhnAwz4HkwDyaS7zFpt/ea2HFpyz9TNhrQc6JamJLxLmXxCTjI
HJe2/DOPsmUYMuwawFoA8Sig3GHjUhbzY1sWo4dyHlRv8jV5mTDMy2W+qEH8fSRb3uz6u+NoeSj4
yYwoeY+I6C36M6a9hptKZsORw35gdXtCeV4E9XmKB2fN/K+pzoFwNOzZ6aS80I6+OilRRadWb5ly
W1WYDsN8zNTHbnHLRgLNgJzOLEY7E3VOtSsLSBMSWu/cNm455gBCB1CKonnHDb8JMOibhqHb/fYi
0fvKJiEYzhjkqtC7K+X1YhimUYbi0W3blmdOJVunMVZIaMuHWnTPFXQX3Fa2HBP3/QCkdLomeqrF
WTXW+ZVkej1iky0o/eaEU8s3g2iqSQj6qERnCsLHkAiY70q66vtBxUcVdw8cdLtvn288t4biT6Ci
u2oX8dFvxZmTdey+vWrDHoFcwTqL/+z13i0GC93KKtS6+pcW7LBaoBkrO0yEGNJ8BbG7W0ikVmDR
hGEucEJVPCD6DDTdp0F4rLB34IvaGKZaUeKvDW5+MeTNBQUC34CQlzNPugXFF4jsKzcCMTErQTyJ
AnNTPKjA+7Au4pvT1/wFxYTpaD8C/XkCTkF6EYUm3UPtYnY7K5EVWkYio7QtURkv1fA9zjAWU661
U+t+47l+ezVHE0ZvZIznFVEgZoDwxYcUjCZuZrGCCzRvIQS7bCcxi99PZX8mZ+bUtMK+rfAye2nd
LAxBMfYwQOQr9nViVbZ327gdXfKghKAUNl4pSMekc35abRpJbotb/qmhnu2nEOLA9G8I0kVAgTrM
VDoubjmo8mJtoGOCuxncpnvMtyMCYE7Jaechf3tWhsHXjWHw/oks52ldJVVv3rktbZ3xCVz5S8Xx
OQPIr3Qx1GmL/MltaeuEM4gOgOYIqdbqaYUpFYxCroFyK76H1hHXRTjNIVg5kl4Wd+Dsuu2pY7x6
YVR9Fa/SEnOpdQ1rdwzzZ0hUwCDw3s0k1vkGkk5kcYddt0qezfiYpfDcStc2FMgvahAc82lO/AVo
6GW8AsLBLYCH1tlmzMw8r32c7Wg9lUNxO+bxqZNBbCRQI4dsFJgAh7BKWO9QCbkyvHTb9qYs8Prx
4/UNQJEZXVBXNvtqlg8DqMDctm05JLhhIBnmI4uQAM6ec7mqCzFObkHQlqFtFo9jLitGEKQemGLi
885LE7d9Wy7Ztc0c9wohcIrm9tZMWXBRdrNbKHmhRXvlN2oNcz8CyDUZF3AxDNUCtuC6cfP3F374
V4vjAeF1iguk+Z1/A/2OK9n0jkaxnHJW6PZ2fYgEKAQjLPDzP3jt+Dp5Ye1+tW2RhyzXHc5gO9Fb
nQ1XUBk8cuO8QH5+k4rbUCDIfSmmW5QNKSvSFbQApW52tZ/FlxB9Gx5MVJIbvs4C5FHLni3ldOOD
H/CjioLpCnxpQ7ejJWPBqYGYyng2m7q9mYJpuAMbF9g9ek0go0l69X6ZiNccoZo7kNm/6G28skej
QWIBFRDYmocfo0Be0bY+dzrbNlYnkAb6YlNjktwvn4JeX8hCO01W+LGN1FkUqAjKsDLJGn9pO/Ze
r47vQBumA96ReoF0UZsslQ8dzAn8L7mjQaxMrYQixwjRmzbhdXHddtA4apnb1W6DdDyT1UzOqPxO
HmbBoAcGBiM+uQVXW3tFcY3zNqxtIjl4JaJNpBZDM04DOPiU1mUGZuIULLGwSkeq6nSVINAURXAk
Uduypt+4pA3UCUpJfFnha85AcN/Hjfko9LIvwLFclX3s1ni0ATsDl10D6CKITyadkWSSOga11dr/
1PP8d+hzWMguBfOpAKMV+rFsktclNZdp7B8Jtds98xv72NLAQHm0nSYIh8Ib8qfeQ8oCMh3hg0Wt
htWcAoGNOpLg66iHoGsxxKEXsP9UbNNbcEIbYghv+/SvI1icD1FBIRIJ+qtsV3J91pTZo9vON7O9
WnsBsa0fFNg5wSRyQYJTTN7/7ba0lS+vZvKhZAke4hVzzM04XHpd61b3IFacqbw0AzFyjMBbDrTc
8X7j4JwBq3XbuXU9y556UHtrIwANeXQCUUq9r8Cr4paAEutR2GUp0xUGdJNwmT4GYDNSve/YDrex
R2uxgl8DldVkJf01dLjFbiWR0/fEjLF1VNKWiloUmFQqRsj0KBBnlDN1XNzKnCNSdIvua9AvUzBU
6Wy96Wnj9E4R9kB0CjVYEK7BKFO/fh1MfcEz4XRxCBt51EHpASTXYPlNPQ/ad9MwgZtqcRokxLy5
5Zy8Ckuw9GL1LCgSiHtfZuF05Nr4fVaEUfa3H7PJ5MrzEXTXGOD8qBi7FrPToCx2bTmnP3A+RxLz
pioGc6lK4+8SVNVOkVbYuKMc02zg88e+yZhecM1vTOjml8LGHfUSRAwQXmVJCDnFpAMPp+KVOHEJ
KWIbvn4dZ6Oy02NlWpYM6yrOCRhTpwj0o06L25ijYg1mwDJyLN62T6PxP661ccrowJX0dt+mA4nr
1AJEtk7ZYwcWrzR263UIm/g8yxgIUDOcE1ZX2UZgeRrR0q04Jmze8mgFP0M1YHYLM8TrPhyKD0HD
erePaROU0zUtUrapmROQAImanEJa3fFTWn454XKgtINUzowy1oXudQRkqgrcoqywXBMfk5goxcZn
aZ5QI//Y9uyD2xm07kxl6BKATBlLg0UYNMT9Puu5030shHVjClG28xKVDAyk7RVZuqsSOqlu27b8
clpEng/5hAF27oNjuC/e6zLwj7yXt4/2a+4pbNxRWszlaBrYpFi9q4ybYddGxOlZK34BHhEKKPqI
jROxFicEtesF0rR7J6vY0COepVW0ZjO4zOZxz6A5CcI3p5KN4FYyq0cK9qzM0MQDGa5cvQSy6/du
u6ZvY5XyCslWYJiTDt55tgWU1F/csG9QkH+7uE7LclARTEKn/kmO5CzoK6cSLcoQb5dmkERZonCi
CcZzauh37GcDfQ83m1huyUewukwGNhELgLpVTp6MqtpPbotbfilBw6lKjm/ZQ4YCEggl2fXtMYmA
Q85jeabwwRc+Fxi69zpxUy3x4+TGRACaVSuTJRjAa6rKgEpxbM4gMP4uE8IpuUfy9PZbehknIBJH
fsKrFjps1Gcxxk0bdelkcRt8lKZq1Pl2xJdIn9IZStte6jsNKMIslmvOns+HBjRWAIw/BbqGwKw3
uvXwBLN8EzLVXaZLFAwWGT3PBcrLpordMPSCWb5JhSZTvB2V0ZvWR1C+szNC0vbEzea2ewawM/XA
0AANkNswKm9WtwaK2KQGXieF/gw8BpyIgSZ2vFyX6Vzq1i1vs0FHQ0dAYJeDLTQqgxsTpAlwaY72
sByToMuWia32wyPWnAfhkJ1C08ztXWIDjpo50MGwKgZCPPB2j/ljsZRuJrHxRqANzXyuM+T3EEcM
i2LZ5QVU4J0OiQ048rfBR1kjReEZ9IFiiDiAko67WdymHgKj6uwFLSwOMq9yD17h7MuSefFXt61b
rgkOPITxCKQvbav4noZD9Q69N+n4QS3fbBt/VimB1f18oacS5cq7sWjoF7e9W74pRxNNIxABoAwI
g/0ginYXgS3SbXHLPeUyq3mAsA4U7uRXUOePu2paHc+LdXW2AfpUWYonGyS2wWdNihpjhfTYq237
dL9JPG3szhx5HG0UBMQqCtXNmuUphn2rMDS7mZnWLZOzUTxdG3X4GzBxWkh1qzqQ+pLBqfUmbPwO
g/w5LostCvQUXKN9avYTW44p8G1H7zfWsSE8QdCgdt3iSJYK6WEhu3I/zmvklgHYEJ62xuLaZ0j6
e+hGa/Y41/yz04G0ATxFlfKlpzBLaBh49lnVPuliUg9uq1uemmPMKi4LHMlQ0M+mhmRIPTjVa4WN
4Mm9EklLDZowiJc2+zILkC22jVvRE+Rzb69RPrc8xTlnCYZn570E5/FuYqujzS1H7ZvS6Bkz4cko
R3rSBjMgsGJVbtExsu5Sr68DDlVFlD1zeo085pxRN0SWsBGN5ZRBQGLTkKNbVcWH4CE6+75bx0PY
oMZpTvshblFTBY0pZBshpIxZQ7lzOok2+Ag6E7KoUySi8Sb1IQP/uWzc+ojCZiPKZ6ZWNuNNLhdz
5YObTS7HBhcPxJXQvkg9Ov48KnF1OpvwBzHm3s0ilm+WkGryZIBdF0xWp1xlX2sBWUy3xa1LtEvD
1tAyxEnR60WcAYrpR82PP6994CYKLd+k3lKBVF2BQ2lW6qlda3mN2yk7bYxx4ifxhQ1DmgM890UN
20Dwg+6CguvLuNe9W9ZoI5FEPLOsrgksP8rbArRvMxNu+YWNRALbfxB6K5YWhGPuTXzJK+MExxQ2
EMnngMFlHDahIKg2KPRx2RZuqYvNSUSitqhHjq6ENyzF5TSv4hTqh078J6DWtx6hCkwcCgShNCk9
8TTXKITEhDsR/GBxy0PrlFYUoztoqJRLedFAh2GPt8zgdlRsNFKcy6iCJBfCVhY+p8XUY4Qx6BwX
t5x0ipRoMo3FldAnmQ6vRHEMWnbAR21iojYb0xTUrFGSFmHId3UUDF/n2oOIYai17xjUbVwSlN87
GQz4LVOa59d97Zl9NEMY589x5kDstZFJTZNDLjnAoZzDZdmPhk0naUCPZLoHDGTDExrOCwJ1IzQQ
PVPfL1DXytlJObDoyPoHNm9jFEreoiwvt82n4wNruwviu41mCBv9FIEcvErNVltswa3cdAE0teLB
7eKw8U996stF+ylNdFvfxM16rkLhVhO14U+AS1ftzLDvrIYa/NBpKAl2wq12biOgugZQxwVygwnU
4EgCpvfL2lvdQGHCtxw19zutpwYfc2yaG+3XdwwM8I4Gt25TEkTGayIPdHBxdsui9Jw7Ec2B3NxK
c9dyWIkmW1AX0f1IqxtR88Jx11aSG/ipGCB7hOOtWg4ZPaguLKNj8m/jn2av7zGqD5OYaXlQWl3E
TetYtLRhTxTaR93iYePDvO5kXz14TeF2vm3EkO9HoOaYEA15HWzY2PXUA42g2w1tA4bCSNap4SxK
hADpFIMk5NgOq9vXtLmKfNXNQtY4Kb1U70013rXK/+AUxImV5eLlHDW0h18CjHC/EDIkOYZtTv68
+IEgbmOGiqICHAGAFRSJg48yUJBFVWdVv7rdz8RyTaCzlel7EIQypRdwLtT6vg2nwi1VtDFDuusM
FBPxRTX0vk9MGgOwpYLKrdxio4Y8SL4WZDNNVXT3NIQ8CnFrWHAbNOTVw9QVEi4EQTjIMCn6LjWx
cDqK3GYsilMk0NmE17Ppysu8Lp8ga+/UKf9FRMGbgVkuYnzOsYrbXbZO0D/jxsn5oXf/tmBRR6bs
/R65XDt5J51urpY6dPqU3IYMMa/Ba44jVQmbtd6FA6T2crp8/7ML/T5PgXjx231Dr5iTOMS+g7i4
SbtPdRQ+uK1sXZoFI2bNtzecyPQJb6BHW/LJDRHPbcwQEaHHfdQpktb3oMP1NEfto9u2rVsTMZaw
TdAjgVDWl7zn36eVf3Fb2ro0jV9GUw9C0gRjXvEuLLRJjBtFmQ+RbOtDinAM0ybacnF+jy7U6ZD1
bjNv3EYMjcYw1UBjMGGmJsD2FAEEilY3t7QxQyo2ZmYjrJJSso9qfVePzCmAcxsxpIOsT4PFjyDu
uAJbrvv3w6yd2raYJ3xrb6JUH4oQ9s50DvFeKCpC5bVyuu25sLwyEiOklbPt5im6/n1ehOWjWLR0
Xd5yTc8UvpYt7AJVvX1WBDdV7FaI58K6M3uTjhWUyCPEk6Xxdx4kDa7EBNig2/1g44aG2AMVHAR7
ILE8QYJYncRKuMVZYbmn30drIcIeLbnRa3YN5JgV9FadXN+GDa00Rj81hMWrQN0aAkU24TfM7Sja
uCHT+SQmMzY+Mg69OvEA8vHEbd/87SmnpQxIPwLYbHRhNp3mbrzI+ZwfGz86cP3Y0CHKlpQyCegX
H8xTGVQKHWiof7pt3nLRlQE6XSmgEWcpki5MbyXEet2WthwUxK9eHXXoDbedCS7ZKMnej6BG/efV
tw3+2s3CbfPW6tpjhZ7aHjjBQEX7OG/D72mQNdku1ko5flnLUdXYg9AJmiCYp5/EruNQSPZ4c+QP
OPRZrUuUqGXFWxMoCFJ20U3jgZMYAzNu456cW47aiAU8IyPMg/LZ1VKEX+Kuqt12buOIBp/lWTag
A9rRXkCXUlz0eWNO/vxdD5jFRhIR9D+ruERyuwzsxCgJQfWCGbfTbuOIKOQ0hCLbhEPhZ5BvHjLM
U43p5BYdbSRRNQym6oIOkg9jdkrS6mFd3UaRoCb19ri3xvcmsOmglSgFFLGzCuq1ixu/Kl7Ibxcv
qjL1EXQByIkXvRflOkBoPXP9opanspnMZuIQwmA83cd9fEeYW8Mc2Oa3G/c7lIeLwke5jJXpDgfz
26Qdj4rlnlU3FUU6AR5S5XEHNdC8SMrUc2uAIl9+u/ElZV08A22ZqGhSu5BkV54e3QgvuA0mqsuC
L6lPWFKDaPo2qtMx6Vnau3m/jSfyg2EM6exj9UD3O5KZ26br752c34YTrfWcQ1AeCEVTQW2er1BD
z+asd8sBbDxRRyE1G1Zbit5/DfL4UymctEd8bvMXdXPN0q7bUMmLfC6ZGlA6U25kVJxa3om3ZwXZ
zRI1s3QFUJZnS3/tsTn+4GZzyz3j1qsgsEsZxhsBZiGanoMVqHXzIpvEqGXQd6tlt7UQwjMQlibj
0QnQAxeFTQIkW1GX6JrhETpSebNW+osIZeH2KrKRRBrJReGPyEXDsfMS0ow/hkavTugHqHi/df7O
DKmWfYEiyxhnSc46CAPr2I3ZhdsgoqKbiz4WWL2uhpMijyCX2jiOZ/NfMERaQTd9gbIW5DH0LvfD
z6EyTmgZoCjfmqVpxiJmIx50rSZXRRc8i7RwtLh1e/qQBIrpVkf0pXy3Lc3odOrkPhAxfQNmjdO4
JrpDJNdzfCLa/CaNWqfqJ7fhQ2VYM49OAk9zafR+RioUl6RzC+M2eqgZqrFbO8zZ1EX+TtbdzXTs
HbcZ9TeZua1jlqZDzNYcws80C0kCeTr6ZRw8VHNWNcWPbla3789GEs/DEysB5OFCDmGxy1AHdVrb
RhB5ZKraolL4oqrQ70vIiJ8BDlWf/Hl18Xvr2AiiuupoKGs8zks559d128tH2hsALDFo4ZW7uAz4
dckj/8fcstCxOGUji3QlTd6ZFE/robpetxqMBMvZkRi/ha3ffG8bWtSzEBptGa5VDA+Tx6qnVZDk
segxEzqDly3pppl6u7pfh2YvJY9AeBh6g9tBsMFHzVLFQya8EGzBKd9DZPWp0zQ88q2iA3/Z9u+v
psRJhpFiU+FbtQH72PS62Pu+dKN+5jb5UTj2ZRSnMkzmYSp2K4+CkzIeuZt72wAkNNa9bFlwiGlO
7qJ2Dc7Z0kVugcmGHoGdeZaxxta7pb8wLfCe0ne7eG3c0TzXUe35+dbxQYEJx3V6D7xweaQkccD5
bOgRgwxv3OaDSGYMNtRJBrXrD6Ro0PI1OoMkJ65M0p3yulzQ9xgr0btdbTYuiQzNDK1IlHDiMaIQ
C4m8+Fr69UDcDuov2CT0IyHkAS9guWl3detD6t4v3OKhDU1a40ETLkuehG0VPJpozO8y0+e520m1
wUlhRtLCy3CYOFP7IRXrbmh9x1aZjU0KWh1MaQrDlNOUnywqvGxT5VhNsJmSGPPiUixY3I/z7pR4
1bNeFzfcELfRSXhjeb3xtsCmhDwr66chbGq3dMjGJBnASlq14DqQ8fC+Karqzi+I74TB4zYkadiC
e5aWkDElBrknE39vczh/vjwPpBY2Imlu/KUsSAx8n+rGLxAiyskOiXkXnui2XB7+/EsORH0bljQU
rSqIB+sU3vyEBFrv/Np3e+DauCQyYIxoMQjLhPXFvsoATK5L6njabWASI1XczAOCJ6NhumvAIHna
B1V+xPiH7LJ9lFe34RxWGdOQsELmMn0JZHENlnS3+GVTBYFRKvQE6BMSM/t7sC/fNmnk9ui3gTLc
R8+5CWGTdSUoDmdpACqiwW1EidtQGR0NDW9K1LbKNZx2Ai9zf3FS6/W5jZVpVkIqkgMr4+nhEXyG
dw33siM524FvaUNlKqjF991YbeXhwsMsqEgyOR4rWLwAyn6TEdpYmTXTOs9MBPRD1YvqfEzJxHde
rLzorCqH8l1NZLXsmhgRdC9Uxj94QJCaE5+CCWHXVYUaT0aA4Lafh4LS6dTK4BiHge+/BIvf7M6G
waWxWElq0PLADJKQ1+nABr3LRB54u1GPKd9lfcXus3Qs1N5nDW3O6yacm/YsMHo0665dVrDhAhiV
Lz7+bcZURx756iIb+fJjyWoe74CeLk7SNB4vTKOD5VRRr9An7VIDjbxA4n4EzfoIujg6eTU4dsaM
7yRrq6dmzZlI4imbq5N8NbLYB2Mtv1CztPVJVhTTh5m0RXoD+CEfd1J0qtsvixnvp8Ws/EdQVFKB
ACsv+su6qaa7BbJ+0W2uCsGuQca1ptcrhSjDVeHVKoWM7drXT+g+8ulqmfKmqf6Hsy9rjhtHs/0r
HfXOHiwECERM9wNJpZRK7V7lF4bLJXMnQYIgSP76Oenpe6eV8lhjRTiqwmEpmcT6LWeJPRVTtsVq
HM0CI3QCQ8BomVrIRsIASi07WGtvNfCxPQWAkDfZdAGb1ro87z0KYJ/sylZ9vq6qYcloxyz/AB/H
4a7tkfjdbko0TVxz2ZWXmoQVuemqkfJEG1Szr4K+aP2dGIdu4XEBWRyBA4z2GkXRBm6tbdLUDZ+v
3KiX8ounjJp9vtbSUZDI5FjeBxwuO1cF2xxUl6gjUX/vQpcbtG0pYNoxc36m96Mjnd0jos9V3C69
snD8adZtB3dZmG6nYswaexYWeS++TF3ghygeK8eaNbUkskpB8by2Ho4Hrq31N2+GjH6H08I4vOcR
kE9XphG+uw3CKNCH0Qe6vXVqmzEBaq4zF8O1ee5EArr+uh2/JNp4bRKB1VC8nysn+tu8EqoKk3CA
5ZaJ24n20xW8BKT6WLMRjSdn6y0rLiqCUQZHpMx3qtiy3sQSKK+H3Anqb6e2RREi6oq5SnzrO/uX
7n02urNp6KDtz8fBHoB0VhNHdC2UJKA7L/O7LqvQV4BIU0PfN1nBWWr6XKWjNaRKg62lmHURErj0
dWFfJGTz1Yb2TDvdDBEbbvK5DCGJmLf6MQuVyS+likZkejbLxw0vFFQNcr8h7BOp2uPgmPMeo0BT
Tv1o06kW5Sey9b0957oNLlGRHAOUaYuWnK2jCe/o0NL9pGY+JF3bVyyma+uiXc/zWsU6hJ10rIYG
HpmQf876eJ4b1KYb2Ds8tmXn11jlKqdxG6BfVVsyniuYZOwgIRc9gvqNnq0Ztz7piqls0jDz4xpT
1Zrz0Xj+2Y9yFbEVxtQAKpfKp/A6zt25ESH/q5zmAE6olXwXjbrv4QpdbVkqojDvL/rBoEszj1se
k1no93wVNu209MvOQu6kuFlyHewCODt0e8AL7eMw0PyydEXxldUU36quIVeYNF56vp90VvYPJoCF
V1JQaOqkW9MOOqam1eP9sKr6vunBk49Hn9G7JatVkdqKEJXKRlVwbmv7fa83c5+ZAMnaKoJsTqfO
PjR2kBdrBIetdOGRH3dB261mN4109WeInkUdQ2rDPY15x8k1Keq+iIFAGapD3jr00HoQxPy+q+o+
GbOg6S74lnX2DHfuaq+BCt53yo9PdMsxOm1epTaY8xznzMD3dU+nj10R4sfRsRimpEKf6L4AG1/F
jKzibpmHqL6E/5IAFiCvrNjxcFHv6oHW7hBaAypQ0Rtf75zbyuCqbypnL+A3sxy6BnbJsTJQZUrm
nDN/x3gFjUM+bM2uHddlgfMzWbcPplPLeYQeyVUZFlWXUg6CsQhR1LjSm2xIssi1B1uyr+1VI73s
vo++6aJdLly0xLpWI4uDviuX+0EX6IXkfGvx3xCMZXQAa0XPqBdZna5tNwMRtOhye+hF4XkKGWEw
64gbt4dQ4MiAxYQ29aPTE6Sy4Yg387TsCn+dAd2LBrealubMr4yviSohBRXXTtbuvGwaeNvGgs9N
zMH0PlBe8N3cVuNHvcLL0K+jGi+GGojey3Fd1/HOt53J0HMCyFfem36t3DXuokxc20mvH1ZtaLkL
NhCvzysVQHMhqQcOWzSY1MjveSQt+OOa8Ax0wLLWl42DON++gzpvXcdVPnCTugkqWNfTXOoStlCU
VAesqOG6UGUJWrtvc3RfYdVztg4F9ffd0SXtlouq54mrDf0SRlCeQzmvzSExf9RN+aBMNBTNgecq
EilkMElWQnVjomkZKnI29fn3ygTTRxTstxRkFCz0QushCSJo2SE9CKP7Bj2rT9L28ze9NcsQ08pF
Osl0Jvam5AYa/H65Di1xD2UVKpn0IyQBTV3xg53nuYtD37cHVGzyZAKNLqGmIfvQdvqw9NtEUg/h
B3hu4IeqR2ML8yUEf/eu7k2xVHGYGdmnYY91/wCAmA0vRr6RLl4iS4pd1dS6SirfzCIdmJOPNNMS
lfVgWrYEuzoM4p65gX7EpnJZuug6GK7yZisgoVdt/a62WRmeA2ZVmRhLzx6a0EIRnWy02hccBsJJ
oFw4xJDeiy76otqmBFIUY3Ghah1dw0VucHFfBs1yLoqqDC95OVPjknEZ18nHI1ktvzV1EYWJ72BY
lOq6ye+bwcghNZaU73M22iYmmedTYqtmijsHO7B4lLL2N0GlI5eUVtf7vmva9rBE0dacT1Ed2AfG
6OYSwHHQ7uM5QpBcrSXfKWWC/qKsqgiVHxe2MXR+/mrp3HW7UYjKplrk9LJe+qo8V/CvGc56T8q0
kcomPJwRTtla9J9muBvP8WRxB8QrbR4bNepDCUZ4DC3cu6oeYGRb8orhpAeFpk6LhSq7Y4g44gWb
MYv5SnFJz0RVN0tTtHFJak/gBT5fTDVyiMjTKOY95TGe1Kejzm4XV35eDWyD+SL4xVLOClUYI9Hz
5hPuMRdWUPcMFuDS7yfiWnGZuULkybwY666nbczmRNochkpmKAK542YAvTQHxY+5GEFM7veUdNGQ
NFNb1fHCtqXeGSWn4YbPhXPJNLU8v+i3GprCS6mL6HKKEI/Ew2Bm931ljdBxuDWw9psRhPvUZl41
6TDkjCQlRewA/fWFjJ9UkQU2HajKXNrnMOrEF1rse9TJTJlsEJ++QlAPzj4X2fyXdwr6NH2YkTLx
NVbTQUaDvkFFdsvOA4Hg6rzprVjf63FsBNYy8yTp8mlt74Zi5p+NMAx7ZA16RCg6C4ZEQYK2RV+c
9WVqLSTeznkAFYIdz3RI9/CCbHTKFcnzhxzcJ3LTarFFMcKB/KLtaMAwAi2bbhRDkpEW3mc6MY2m
n1wULDVqb6Wsu4vAwWUz7krErYkWZctvGiAUiqQuLXg382Lr25lNaIMWIUQcYrkBqnchdFE3h6FQ
9D1q83OU4NzsziNG1W21rGRKK2lK+7DR0T/ge5M/ucogithD9KDckw1eKDFEatX8bZtXxc7g5o06
3dJOfk2rqLTRR5CL5XghMft1lIwR1fmfrp3gjLqV6NLG+dLp90L1SwVR50KSswCmuGWyBhPpdnkH
dd3UjZNbD9CYcmMS5h0b0sZByS5B0E+uyrxbZkS/tukOLXSuPkEpRZG4Nw7ak4OZFgiLRmb5qlm3
0AIgE++7CzvjgL6wzdT1Z3aswY7Dd501/OUrUQAciav3zPEhaG5xjtfLu96BY3TY1gK5KlvWut0v
i9AsHSN4NqXZQjeV0omFYbJROYQXpWcK583MCkh2T9M6XdBNIg30FdyPP2LOuTjASbwdn0yHK/Rc
yHAbvtYM9KKES5ovd6soVnrP58AVZ5AJylTaVaTdyTCin3tGp5uC4+5PGR2cQLbQTuA/cJCK0yYc
si3VXe/chbFLxVMVVl2w1wXQdvcIRLlLYLRZjh9UuxlzXUPtDRHX3C0ofRTTuCP45Jsu2xBgtm3B
mw8VE627qjoR6c9BI8L+88xaIm/pMnl1sYLF+37mghuss8bc9vMoyosR/j4iRVhN62SA3n93tjjd
sQTkB6KfOAe2sI9LunnA/lYXXAWRzKbL0KDtkWzN0BjsGNNv8VAJDQRvBMhddIlVrzH+EPAJbkuS
ZcEdfKEQDlRZgB2Eya4K2YBOhXna8ZWsHq0TiJ/FVE6OgK8Qju/DqZFYdOCNL/2j6V3lv2mIUGbf
pjqj2196xsq13xnDRiVHr8ZmRIoKF9QscQ0jLl6jfuFndjhaxJWl9gdX27FKmwW3V1yPOZLbvJzK
r2Er5ecFBl7HqrzJiYRdfIQdgC6Rz3euxZ25pjzA/zOYANTOL4cs9EO/3lE4XBZromdezybFWVB0
mFSnIIlSIWnqU1ZZZC9TsTLI8qEHqc8g82vrlJf1ahP4IDASA4mTG5wKC1RCZiTbH+capHMUoUFN
bKMUYSOB2LuMMoCBYzU3a/iZsopHiDR6GiRh0ZT57Uw9z59wzA5d6jXW0q5wQ6T2SswGbgtCL6N+
1MXI7IMrUCF46PrINIkVssuRZeQORsINx+EX4RzNzgSleakB8Jr4do1pleVhg+/JO9bJsjqnM5+H
28ByytIZJ0x12feDfwcDVDi2ms4V4b0p6xnRKWoF5MkJHtKziIBaeAFQ07wlI0Lu+Z1dLZljsbVt
c7lan83nhaUcba6NfQeyx5PY9/nylYBE8E653IEOEhg7QtnU8S5teheaQ+R9+dR1a2ZNbBm0xRDC
9zVWIYXFYb3zDYkqvKWC1r81N61R/QU2oftckCZTMZ+dumByU98rEiFdlaSJRLKiWWLPeF1GzfWE
WTFVXA8OVep4ndq+ibfKc8yE28Qd3K9Belu3cIkJpjf1dgrnlImB3Uk9se7A0a7jiH1wvcV504kR
AM7GMUgPW1x6cL7UfMcGaKqeacN4/W2heefOoCtqQ9gbFlRjbyHATowZ0VeZAgJyySIaccs07O3u
BByz+oSjDN0lG5LkJi23yRaHbSmFxfnWFDwGWBok8RL557TnEKC/Xp3LqxiuUl5d2XAdkUMFPS9t
DFdZ+Uk0Vv3Fl4BMj4Rau9wWEZh4OxR1ISrLepHhFZZOwAkM6LQikTCiv8dHDOJqVoGacA5R6jDk
UJGDnnA7VPUFkb6FYbpTveQJtCvoR0pQeYoXSE28q2mEqgwsXTJkmovs1R73DeiEIcBSe1TWewlj
s5pr1HMgwZCQYBhLQAVwzEHoZV6QBkhDwnTIeuDYXJsP2WGk3QYnchplLEGKpx58MegoJtqrLjHK
lp8lRNH2U5+NLMlZqz5kTgEtPRhdvB/yQX6qXVSLhJK6/Ar61/ZOwSYCX9LjQkfmE+p4Lri+k3NW
fomIa2ga+Lrb4yHrHV95cIaDtb6v82piCJYW3yYuU/Zc5MtE9m21AkEdQk8hS0wtYFhSzUrY3YYw
IN9BTNvkuOcc3Kd8hiPzMhh9X7zLj8DfL6Y2CHMYOjHhd9By8+JdC3g9WjQUtxTqNdBjTcoMhbab
Wk/NlV0FOatcABmfEsMxnI1jVasHiOISn0QBw6mb4dbqXIr2ucjS0SG4H7DAAopSWtCMsVhQRUq2
pWghOo3qSCzK5azW/Q0T0frBs9pd5I0i62HK+278ZheS4bJopym/DFbbggVJVMn1HFeg1NwthPMm
0fXQDnEY8SC448NaXE+8UCTJJxPtN7UE2d52C/S/+zrLyw9tDve8u0yVIUOMSuclcWWe35OIwYFJ
W9feCDtzGJA0Wb9eL0iq93zww2HNWOgS5E5QGRIZLtIJKVl914Wh+pO2TVOmdYTIJO5Fqd9xuIte
ohVuIGPl5hFR5lwuH1Gj6RBBByC6IrWp+ukQjJFEY3b06yfSe7/PgnHjcaOz6sbMffu9oVE0dKhD
UJwW2dps7aGdkfAd5lHpKnYbdUuy1gvyfNE1AcShBObsXFXNbIsYMjpl9i4SuVGHoArKy8bUjU/G
sF6CS5Y5ZzCa0fQEE8E6j4WbiiimW7gO5yFEph6dWpY5QRyX3ZbMs6sw0/fOFQCPQvBOLSmOze3a
8tKwqwZN7icQ6aN7CEHox1UhubjsCtpkFyNtiDgnoVzdOWxeximeBl8+CNAT78MpK4Z4zKL1EbTF
6DPrfHdZT7w7I928WwvUWkT3zXNsiTi01n9G/yCMgY5BtIZuPU7OntzkyC9vOerf8M6ygAiczQif
PhZ0W/YD7s57cGhssG/lghJpIzN/H2q2Xc42EmW8Zrq5zM35N7P5eFrhdLaExKfR+aQhLZHIYyW4
oFX+jjV58ZkqLK5SlR2wS6Fw5/COBC1vBHzRJFNbYyoq2BDdrHnDbmS+rV8zFPk+tCKzt6vRE73Q
Hf2oyRqvfvwu8vn91jQUheUpzy8rsUHzTAHSeRBDUewxMUFsLExWgKPx7ZpOdvRtjOEXH7JgW+ZU
IngeExc0JbBCqLF95xsE5rAbOGrQcHLUDxpJ822pnboNeNVa3DprbmOKZYt9atfmviJ+mXeb4WF9
VpQr6q4zCYdHuLgQhpubc1Tn2+Ce6mDaU04mWLtkvvsWim19UutsCAqQqxhwJbTqewcltL9CMVf4
VTnMdZLh3M1Q90BpHpXIgr1jOQrUoNh59ziwrmWx7zjEDJpxnLK011E1xiwX2YLgcF2u3LKUVSJQ
n38PFAxfoMQTdDmSUuu/oERout0sB/WEjcUupNxuuoC3N7qi9TXfxrmOpeHudpA6v8ZxHf1ZtzAj
fwV18b80m06lAaDrPFkjSsDio5ntwV1dE87123RwolOHlIagtMHqDogRLPFgRrjVsODxba3gExB4
XppymKtj85BWF9WM44gy/zarm+iU9j3MYdlbmAafLctx/Rg4h5ebC97GRTjlfVPer0WGa/QMWptU
XZSSbJfMohP6NtzjKfEbaPUKBW9AKr2XDyS7Yrr6/KZBPyV9r2uFUkuxAXUV2njL5V0g2dtW4inj
G80lED46rJU8z/40vn2ko3oN2PfzVS5PKd+ui5qMF/hskWefrNqSKnqbBZ88JXyXtmxEtaBbWwTd
F9Gij5XPX94y2PLUJILjfOVQBoCgWQcnB+ElRxP06W2fLZ8DBvg0FBpZIUjZLXva0GDRA13e1MAG
cOv5Z6N1BELMcKRnRsGfMImbUpo34ZtAaJAAev7hyGyWlgsQNKF+U6UVEuiPaKENb0IkSM2ffzoP
VxQQ7XEROppdUZQqDN/e+uHs+YcXOMV9W/cAYzp7I9cqYca+ST5GnhpFQCsShXcJ8lQ4LR9RWoSD
evHpbSvlBM6rJvTKArB5zrJx5XdlXYSx33L3pgNFntK+0RaVeisKsOwDtHL8EOyjqnibApM85X0L
T4iWxEC4i6M2i94FoAvIq980Lqe87zlfsmiDfBegd/rjPKAnhQLdGz/7ZHe2C5T5UekGvGRkF03k
zpqOvunukae871luQxYpfG3Ucne+q77ouv/6thE52Zoj5DOlOArrRdxtief1elFau6Vv+/STralW
AAvyDPKOldMWhuFjSmFK8cqNGWELvsSdyFPat0AdB5K94MI03iF2zHkGI9WRLIBdcIO+MMpaVW0u
WkmXf1lo/cczhzH7z//E37/1BjUDeDOd/PWf7/sWf/7z+Dv//2ee/8Y/z5/6m6/tkz39oWe/g8/9
13PTr9PXZ3+B5S5QsvdoBq8PTxYuiD8+P3/qjz/5f/3Hvz39+JT3q3n6xx/fetdNx0/Ly77741//
tP/rH3+wY1jwH//++f/6x+ML/OOPu6JsSmPK7sm++K2nr3b6xx+Uyb8LjYwcyh084uRIZfFPP/6F
yr+jlaCFEFDHIDDv+ONvHdDdBZ5K/44VQKkCEkmgRnwE2toemd4//gj/LqmkTKMHeRRjJOCA/b9v
d/ffs//fE4LR+Nff/9a59q5H+mPx28/WCJQpICfCCQ2hwIJeBj3FftWC2XWEkMTVWNTBjkWzg/SD
Hn8Lv318ShgyaPJSARKZ0KcKIbRqzfGq2670LPjZWg5DYgHDOf+3kf8/vUsYhoCvUw6+EBen1Pt1
nlSjZ71edcjok20KtkRZKNb++ik/pLr+Z1v9eBl8tgT5LjoO3SnUV2ko90m0L6647wGsLnRkc1TD
C/khoHq8BfDJfydWDO+bgQLwLbNciVTIhlZpGdTsNTbEyxkMBfRhmRYcso3ylLDrQpuLhRV4azLb
lMCQ73LNeH/2+28tQ6YZtC4hukJOo045tEtQ5MZflVNQN+lWl0BM0Q2FmYQXm4FxkecsO9YMmzkh
VrUft805mcLAqy/SPgAy4tff6Bh4PZ8GATEcEqIxgskgp8w5FEfGDPar81W59X9GXVjv6Nj/NQfb
8MoxeryfTh5ECZWcRNgskp1qCCPSmUzJhvlqzYv+Ww4EEkCYsoULCl9uetW/xqT/yQJD3V2FeCkp
jqfCyeWQN84iFMSbzdFskr4AJaiq/fIoUJj7FHRZU8VBO0ffAe+yf1Fqiu/oNUYJONUojf56kF8s
rhBnDYWCD04gvP+p9gkq5MDoLCY6oMHO0xbt1GTCFnxlS718CvYsYQIeVRyWY6fIfFoZjVBMi0MQ
EnaeG/md9uT3dGewbUNMHt5Ah1JLjVgJ0/xvqGLFO4placzVIGCeNEV0+FBGPf306wHDufx8sYQM
EHrJSCQ5U+HpGTSieNfDqaC54uisbLuiRSMI3kfjrM62ofKPKEvbMt4yoV5z4vpRf3i2TvFoLM9I
EaGhHXWac5KsMHSbbX8VIXgxSZBXdZeOg+KHaV4Kjw5MhJ5xYxCFCfguV7GUXrh45JKjOVmvxT3q
+sH08NsDAsMQwWSoGKiWpyzRZm5HNnfReFUB3IUexmBWHpuRdN+bqhrUjrVb+H2oJnTlfv3gF9s2
5IyiWokbloYQ5jyZ7yLibPBN2VzprAjPy0h0aQv4ERCWZLoa6jDf/fp5Lxfx8XlScWDd4O1yKhHQ
SjvmKJ81V23uWeIX5s901L8GXH9OKDquYo5hjPA+2C1YJCcJTKhhT4OeQXPVAz/AbmoSbUUcbciU
dk2GOt5h1sPyXoZh9WQBFf09Yd8fj0c8gjtccn38c6Tm/dsmArhmaca276/6UeN2rQMolUD1/JXz
4If66POlzHGTUcE4NjzFWn7+GIh+tXk/qO6KbUELsHDQ1BKQki74UlSNMXvWuOXbLEkZxLnthw+z
jtpPWg61S/I1sh9baQAylTbolxjyeKNP6grg4Ne+5k+mXOFqIMe1je1+Sm2teW9gysS6q4AW7IOf
1uKcjVubRr4ozyPdzR9N7rcPDAXTc2lNlPBqq/daEGBQpy4DgtEcYQGQj/71UvxBY3g2fhFDMZgL
EWoIpMpT+srq58rrrloPTTAVN64GIpBw1pn4CLq7bJXcDjlwJBcegNKLcIOeQLGW9V+//hYvRufH
l0B9CstFIHI4WSvDmHvKoD5xyIvIvY9E1l6Sqnl1rbDTExePEXjJY0DGNQbv+VpZ0FOqqT0264/m
fnEDhgccaznv8sSH4AFXRdM8Ao7N35l6DbPUbGU0JoxUaocOcgW09LJA0+PX7/4iOIlw+IcRFMA1
JPDJqUDLNNb9ypZlOQSAaCWF1Xa/CuZ3wK+QV1bhTx6lkQZQTDZE9tCLf/7+rOXGuwl4qErwIl0g
sXYo1w2tKFXK779+q5/MqOZQnAPXX3OuTh8FPdXO5EHrDtpt/JKLMUxBin3NFO/FwY0kSUBqF4pt
SEkQcz5/IbIBVAP47QQcx+QumvkYQ5tg3UH5ytwPI89eKY/99Hmcc8koYXgmP3leNzds43geYcGU
Lgvg1+ifV0mQhSJ1dHtNG+BFiBAJVA4gJIW4FUfoaUw1eTS7hjwaDvlCNiDMzD36hR8nrt4tgQdD
nsnfXiGSEiwRKWBjSNmp3hkd6w5CR/14ADZ4NQg+bIZW4NRfQNiO3P96ifyYnedHj8aG1Hg5MIno
C6+wfFzzLBPdhh4qwo44LGkfxWHb1zT140DWpPdHUsKsaVXuo2UBSEIOVKGipaCZEvd+m94zQEKD
pABGCQiDHod9guOyK3ZFZ4M8qUVG4RTSACmWENFJejWSvBsTA4A5mBMT5K7ial6ASK0Cta3pOh8r
H0KsA8CVjgEoF3TU54mCPtPjr9/+5QbBy0tcWhrpOWGnajteb4sF+occKmZRYMmBQbW9/e1I45is
ozOL/Y7/o3LwfMFCish3XR7Sg+6H5andXJgUgosPv36Xl+cKnkIBx8TGIBE/jZ/Cte8CE270YMfW
XzeZPnaW2/ksA9LhlQX6s2HjyGJxKgtNkQo8fyG0XpoeRC1ykLCESnhZjkDcla8RXH9yK+KNkMcd
CyrIl0+Prxb5GpgYATmUHGhzmCtZuEFKlN+B7DkW+vzaPOKrOMj2gRwzmaxPI+u636JmI4TC7IU0
BBRRYZOgLvL8Zekoa0QBPT1EtQeseut9XPfKvzKkL7OB42NCRhQySLAwT5WCWAEaYtOj0srVZPbA
BTgAUJRdbzM5oqE7TAxUFp+F3QelYVGfhPDYpXFYDQ2oMwDcyXvAvNxr9+LPZhoVLcWQEVD1wqaZ
GdzjfsrowRRbl2ivZdzpbH3l9v3ZU3DkhSFH3UmEp9XsVYwc6k6Mgssx2njSUXbrN/57EsA/JhKn
KWovyCxxcZy2DzOncweWyHSIAPT9FKBOcOlN99reeHE7KZwjkiK6RLxPUNp6vlyAjFQWldj1EPZ1
8ZVAw/cLCrw6qbHQHiYUeM9/ve1f3E4KV0XIEDQCFx9hSz5/HuiUfka1xR8AYAgQnWbR+L7cmu5z
6fh4BbJNlkxjObyyKV4uV0jiRyhjgduFWoA47VWRaFXRnE/00EIL+tCZbiCpHi25B23O7YilwJoD
wF3eM50vlyPl7iMFTRKwt7w1F2Tj7f7X4/DytEDkjOADmRzW6TG8fz4QM2tA8WoaftAe0LO4m0Ob
tu0Q3kd2jC4HIttrWQ359YRIer8NY6uB+Q2i3a+/xot87/gtQgQJCG8xOKfBkG2rChup54egLYCg
BnYcMC0zm12WZ8XZQNkWBwUXf5LgNyWpsL6Pjwben4YhrFwwLc8HgOuu1lk+80PUyfpLtizFn23w
e17CPx6Coi1yWk0j7NhTkbdFq3Lt5MQOW9sBh5ZnhCQ9/03/wh+PQSkNDqC4LTVHBfP5u/TIDzYU
ythhzipwNEBE2eMyCs5+PVkvzp1jWh5hveDiROxzqioHoo0t5rJjBwmGChifQ7sjyK763z3ejtUM
glAO5XoU205XJgtqA0Uyww5VVoepz3mZKAdC4e+/jKRYeqjMMUFOZc9K1QEW2lXsMKgjYYSw8ixo
+t/zZ/wxMcei1TFJDIEBeKEIGQ096A8DngI+1CUyxSkdN0Ve2cwvDzUcLrgLj/cuorJTNQTZgVrc
to4fXJWZBwCd1y8tMOspqVDAYHObXzdFWL4SCr88uXF+oOWLEYQGMg6S52tujJatZEHTHmhRDgfn
avkRh1VwATLkep4DlvkavucnhyhHZTOSEWq2ErH3ydnNa1HkYFF0hwiW6wC9Df11E+Y+bujMLrQy
oLBOaykupy0MD1oN9rYdg/kC2Kxh3+a6fU3S8se4PksGkPxqVEJRANAMac/JECxNBwfIbmgPg5zb
Jlbe9A9y7ORV78j8pJiXt8q1TXcG0d68SXkO+kgMbWP7dQRCP0+DchnKM6t4Yc5r7UybHEO3dx4c
CshZh133moXKT0593EEaTT+J008hiDiZtAxipzaT7QHsPXteAqh5xaCj/Q6dG3HITTnXZ9Yu/rui
K3h97RzQ1PmpeC1OOua4JwOHDPtHmZqCo34qll6j0iuBRDcH4bOyiEmrot2kTbfP5FypuJK86ZJe
k/G6z7ZyiAu3Fe6V0+xFAoBjUqDTw0C+B6/wFAzkoOzpBvTrLgcZuf/i7Lx241aytn1FBMhiKp6S
HaRuK9iS4wnhsM2cM6/+e6j/P3BTDREaYDCYvT1wNYvFVSu84daPBmfnkBq43aT6G9/n68C5xDO+
FoINHhbriDZOTsplU4qTkvrNrfBTDU6+Lv6HVRhfOTRlLHKNV7POJlPCpkSah/NuH2GFVbd+HGzp
uF/btuUG0G3al2zgKm8YQjUq4knVT1Ft32M09VvpDQhvfjVupAZXFoK9tHRJLFvTxHrThE5CqNWZ
f1qEV09D3ppuK5XsFPXB3/deBfSV+HzBlzBAoZdw+VE4Kfgqw0idk1Si+gi2OfeiUAYbJcuVQ8Aq
Du8VULfGLX25ykRyIcyAWyDsIaeZjRPAK2B68vazXNk1shpTLM0yotI6ny7MqsKKUZenqNEElMWo
vIlyR/EgHMmNB7q+FMPJJQJyk662jckG4gKTI08FiPPfUdX8stlimhDGuCULc20pMnbuT5v3RNZ2
uXdtwQBFCWN56pjg/zYqwz7olhF/0BCz2Mg+XmekL1gFEO760vZeg5wyTS1tI538U4YzFJj4JH+K
abSStSlltmPI1p7bwo7gyMDS3spJlgvjMi6yuE0txDXuLI96+ZzwVxJphoV/GqooCTyCcJF4I6TJ
n0nbD9GtlkXGT6ctMmjkhoHeAkyH/4rCKW+jWKr09DgUT6rllAoA2yiFyQtzoD/ETVL9smoRjZ7R
jAATVEjhyDFNef2htUWPXC2qLTHdAn3mXwdi+FMjxdK7JHd+6qLYAQkRvQnncztns7mbZslcGtam
9LgiwmMC0SSEb0EyuCsrp/lUCdUovd63g3v+/2HnGZIogUllqX5qx1JMe1QgzJ9V0+hf47CpknMB
VwwKUlX6zsYLfZ0c0UnSOaSSfjWl3ersVGUdwDr05UkvnM9pWTw7IOfdLlces9h/VMJ2o8K88p0D
egGDRCtmOUWrd6iPzHrVdJYnqySxhKE6nDK/jja6utdWoZKk+a45yCWt5VJNVZ3sdPnO4Qoku9yX
phcjQLOB773y3VEr088hY2D4YC+/4p95mBhNKMY9z+I7pn2rGPrwaOScO0NsfnfXXhPxnq7Ry9at
1YRKlHKsoR/kKWvndmcZY35PkwP+o2Y10Q1NUfNQNOX/tI2kzpgoLQAhe3U4ZBwsYhvEMIQ+imMS
hY1bR2O/8bJepzsLtmS5mCn/2cZlm//ZRkRcQ33uVHmSCDAgnOJ0h2kqu9tyqPvHYC40vhp9OIlA
ipu2i7esHa5kfUxEqfEdFcUUjubqNQIdHooa3sap7fNm19NbPiIqJDytX0qfeSpPhWOAwoAvXnZN
9ODovnyfe9JSCfEbTJpWdM8xCLSX9//PHrRdAddKRemCvA+zFtGghZGYQ3h49/0H9WmZlzGsZgKx
+vpS2HBdD7XtVMyouih9mUGStSP9AwhNZwOWee21mprzUotIk829fCQzFX4ezbpzEoXif0fYafjY
Mzf+rxuT8UbXW/+u7LpfYZmKByWYrd9vP+mVCMAIlG4vtccyA1291DLOAWoPinIa+yYVsM9bsQ+Q
8t0ar1xdR5KGEdCo/tcdMz0QlakntnKqy3q6V5GEgt6tmZ/e/zQMw9VlyrkAGpa9/ud4RDBly9px
/JOIy/JstWm3GzvzfTLkL4eQL5G7dcHQaUzELlcZwzxzBri+p07L5K4Tc73Le4zr3n6W5YytbvEX
RBFgHBUh1HVlAS5dzUwEOU55RDY+27n2XwRx7rHKm/C50cvNkeKVMM3EkhYAz8bDGauDmKuZ3QVJ
S2o5LiMZWlunoSvjXWApW/PoK6cBkAYfmHjpm61FHXvND8NYVPLU661xw1hF3lLPbnVprzyQoy4z
vWXE/PrLCgMxwYs05Sk3Z3mL8IZ1X7UhwiNFkXx++2VduXeQ2QFTZNLLIN9bfUaIvgVdZ7N3cjYL
L62kuovjenpMSsW+6ftIe9b9bsuF+UVOeXVEHJB9Jk1B8jyxntWkPWN6Wp72yZmM/DTmQrlbQEx/
IelrHxIUbofbHnmXJ7vTbMUzk6Z3yD398awy1tHdehTWN8b7oC0VJDBsF5bi/H1sC8SDGM76mtd2
qfpFN2wVdl/ZtcEuTfyWe5W+QOuiRjTWaMsEpnWkOJAfnElrExfePRodWpJb33Wssx9lmI9fFN1K
vgnCKGJKfZAdEWOoJnCQgTrt3n4TVzJvrkhmq4zeKcbWnr0hrq5+rU/y1CpddpRSFredIbLbPKyV
o0gc1GriFghEVkTmuzRWX+ICS5OrOfxvEwr/ZVwosjGtKijWpymfVQyKEnka06F9/90ETIRjZjLp
oMW5OmqJzbUKGZJMFHdiT3SQ8OMxQgvJGLaqmGsf0BLimMI5Dq3HdaCrCiQS85IQBN3kJkDna6+h
0OSZtW1u5IhXIgLFLOBRC7tI4axdGBCWUGXud/ZJpr790FcCbbvKLt+fVfMY7NmCmCDnXRWbBtpg
cUKRcwq6sb6BAO7APW9+vH0Cr+0aqHMOwIIVp6a9PAYkZpE9xIF9KmykZX0tNm/RQMiOySi0j28v
9RoFC2Ie9LvDOWc28AozTngmJRxHIgC6Gh4+p8jlONWHyApKLxwbFIumInBrI7/JRLeb5+k8lsWX
/+FHWAuxxtbAC1JOXD5wmQWNUg4k3aDkqSKqON4bCNHtVMtPd3TOnF3nWD+qscvueLHKreljJeHL
vtlypL6280CBmSrQKuf7W3WVpEGJrcwRBT6kjKOJ7uBNpwxQo3Rri5Ny5XYmA6YDw8ARMO6rZ0YY
DDw3yTiym7ZHzho8hUPm3KhkA2cDkcz3t+WcJczDZiBVY9HLPc7bPrNwIZckAmZ7gG5c7hwNVOPb
r/LaV2gv8ggG8EVSjuWp/8mfTLW2UVM07RPFp31T9qZ2EpmoNyLYtVWWEEmiwbfO4PZylchEIQvf
T+OE+qDqMZ6JqCHMrTnTtSvZkSS1jIaXkmXVKVNQEwsiVTFOtqxQhhW+4TWGjL1gpjSqzWHGkiXf
YuO9PoHgeail+RKZB3EFXT4aWGEtguprnewG4Y/ersOdnSUNijXaVnB+SZIub3/WIpJpDO1gx9ir
0660g61IkZinELkF3xUycBY15druXZHSP3DLwkme66RHvQeBWsDNme43H0ys/2y46im9eaGG2TEw
BlWHgVGV1V5C3UYls8nb2Z1VtE6496stItrrbwd9G6IvaS3gDrkOkIoulRDovnEyRcDMNJvKu8HI
5pshsUy0iExla1Dw+sAtgjp06F9g7erafi+NuhJMV2WcpgUC2GI7e4vxudw41lcKZGjj1IvCoGYE
aLiKg/Ewo6lC0/vUygD4eIAhn+tYndhZE2pMsUjC2xGV+r0pM/uUBsnw14nqdONXXHtWuqj0P0BU
wo5a/vyfTxj1jdx30Bc56ZlUj2Nl/kZOaCvJurbIQqxa1NRswtEqGvWqWjkdVeKpT23pFaacd60x
h7u3o9G1c0IuxV1N8snke7WKD+wHmUbNOgW4BnigbcwDEbL0MlLwA+Xk1sj42scrVchK9BX5fNej
j1BrtQbbevM0Y6fhoplUnYZMkQ9AH9Kbtx/tygYymKZFS2sPFNw6BBqV1Y1BSY7AdKlDGXERaWmh
f2nvDuhMPShLaL/RzSD3uTwNKHVX4dT71iljDnPXGMBCYiX59PbDvI60/OWQCJgF0pcy134a+ZSi
npS31kkvG3tf5B2DCV+1PrRQ8HctjqCnaa6NjVTudduEA0HNxbiF7w0qx+WT2aXioDVdOScgFzME
oF7tvsx1Radk7FGXEfzxgzI0U7hDX9P5kU5C1I9vP/e1l7jQZJgr8egMzS5/giX9qHaa2Tmh9208
oZ/qPJjd5j125VQuQYWUmNyYqeuy+/980JSRhaN1Dr2owXiSitAf1GoM9mo7FRvf25XnMbhGJE/D
nQJF43IlRjFmkxm5f0KQTvcgamq7ILeVjRd3fRW2beGJcYOtjmQpikUIK/RPMeXoYwZTzGXKlG1k
xtdWAdoHKlOlH6ut64k0MmYqCY6H5RT+vT45mdukcbFRtbwuNkF5AzC1ycHBmKxh9ZoR85/ekqfU
rqobIwmaI9E2OVtOTO+ur8YPQ412rejL95n9LLUmK0OwFLC1IMCtrd+GWc70DBM6XaXU7ju9rCMk
uXAP3wggV75tArAFXWvh01D1X56JiIkz+lBzeUYvuDjroW8IdJYrgQ41AOFdEibNvvI76/9zpC8o
0m9Sbpc5Cyg74EhMU+EKXa5rJlbuG4FfnOHBC5Q2VICZ0FY3wvCLoMYqh7KpBAGDvJwUa52vGe2k
oJsWn9N5mpVjnWPb4y0tfiS0pFYe22zQVZTUdfG3VqTxSR31uHe7YZjPJdqfljf1OepZoYIstct8
S+iepVZl5JKTtQlyYHOI2nQ8zT8UI2kDL6pKFUHoLh1GL0ks+QxOAls2DWaJ742ywxSj1f1WO7Qo
nmO2yx0S7ocuFF9mfx5V1w+tAk0QwuFfpMqhmAp83hU3i+xI5Y2EyfBYMfHWd3EaFMntGOOL4JJg
+x0il5Z8SotFCKmq0y74Gs2hPXjIliPk5oSa+iOZTE3dMR1XuxtVKZPitp2GIkIVWDXB4Fth3+5B
dmf2vkTc1vD0seqmvT02Por+cxT9CMxOS3eFbCssHPxg/DEhY9bzoEavefY4FE9+bxbtTvq2+mCW
Jorh6djoN1EyA0ePrIaQ3aq94wa5Fn9tIsS9vZj+NG3xTKT9nrvZGh4MOze/xXbWG3eBH4SpCwVW
jT4YaZPonpJn5d9Qkx9tEGYy12HTJY6iTVzniHPfFFaKjVurlY7ltZRqzkGqvXYsg9phUBqA6nRN
P03/6lmmnGeE+MYd2JHMhz0W+V/fvj5eUrHV4VsQXaAf5ALrWLfv5IBmexhb3bnv6/wT+CD/TuaG
/hR3jYq+bNi1t1j3DTe2ovQHC5OsA+Iw1r3e1lJxzTRAFrmMnSdNTbf8x6/+NGRRyZph3nPzrIK0
1hUtu5+P5yYzk8dp7sRZrfpZ8dDAL9Crizu/+VuDE5hu1YR/cJssaYsHP+0STrOd5r8Kw9L++JlW
1C6Sd43ivb15r+P7Qp1Ybn7KO+Ady5//cyvqA7dYAZH0jMmGipIYXf570yyRw397nde3L+ugTauD
8YMZu+5Uq10ZOEOsd2fERG20+BTto1YKcaCNZH15e6kXBP/leVgwi7TZAH+btAxW+W4pw6ZQY7U5
26GW6DvNivpnpw9SdJeKtEz3zuTU0b4PWyQChGAePjS9+UHn7H4WsggnN0KEGo1hWef3Y94Vltvk
nY+EIXVwvpvkBNsezdwRM28ZnuYgRkEL8Hb0oGulZjCazxyYgFqWG97IO0u8JE/GH0OHnLrHtC2o
T7KZewdNt742N/b59T0jFyweA+BliAr/5vJ9WvPYxaj0d+eBgLATWZL/LdGjPQ7zlB8GSCuenQ/j
/u0dv/ZyuUkX2A539yuipi7qCFMGu8OSPRcn28wiBIAQa4uj4H3CX8t9TZ8Imh+lISMwit7L5zPy
iGipoarMka69Zhb+bdmL/t1dIlYBVSUXLCqJ+OqrmCHpQXDXakgvWrEbSq3cIWOyRa+9sm2QlblY
ltwH6ssq7+0MDe1ALarPidmj8DehGN21xbAvonCr0Ly6FERaHkdImxNyuW2pHaRIquf1WSksjDsS
VXVHFWZilStbDtpXeqnUsotkCAkVPbb1bBkNiwrjclId6IO6O6bYMJljgEir0oefxtJsPzLUaD7A
2IxiF1TKYj4E8nwflPmWC+Xr4oZRKYxN8h4w0hBxLh+b61ZpMTqvAVgq1cnEiOZegZka0sFJYYoF
U1UfymwKblLixV7tWmXjbrr2AyCiL81cYt6r9qZAjLEPHK3CG0YbDnljW+OuScSU7/ws734qis3D
a41zyPmuDiGw/w2ww+v4vrSHljkKKSATptUFhFL/OBdww86yNFKcINE1x7Q6O7wdAK6sskw6UXZB
uRuCyup4xWOsNLUAvi2cTgO4YdY3uaW27/4qF1wvI0imTQT2NXDCkU4vJgrQc6F2+OjQ9/ZUZzOC
XnkW0GqMAYBwM/Ncz4vhXyRhPFn6GY+8YkGidnvuEWUjY766CpGMeSpY1FdyaSTtNL7DxDiHi2rw
HGnDp5jMbuvavbbMIlLDiIZP3143b9PWaU1cHFBlyJPmoe7D4G4eY/td2mlLUHY43ssJ5+XrZBKX
n5ldlHbS4Ud5nlKFeZOZ5g+dMmpPbx+yl7vr8l5nmQWMzNNcgdSmlVNRC0bGuVTzuNsj0qp8FGbo
7CK7VUHbNc7jNGbdTg7ZuG+QJv1jKIODcnAVFfsgSbND12XaXo/Lnoqim/Aei+19jWbpnvQS1fN+
KPapYYSHofbLPZ244U4M1eCWCyhIUysk9tss2GWgoDfSsNfxmYk3NbzO1M4AkrRqGfS2TpZuJ+LM
NGGCwYqPC0r4DWrxm7a/V5ZCXQVxJJrrwLvW9ISuiJC9tTR4T4Mjfzgx0vYlYfyzCCJl9/Ybe52M
8Cj0punf0w58RQucR1r2I7UPpy/M96S82kMJa+05qcZwUXkN/uZONmxEiWvPByKCsp5wBwNjCcn/
ZLR+OthTgaEVfcApvZn7yrwzIbIhtN5r6kbf4mVye3EkmX4CWFtoPi/aQKuTr5dCydLaGs5ZWFp/
crQO5tsu8UXjDV2To3mvJAFI6TzHpcm3BmJJIhV7H1WzEe3wx57PIMT0H6LVrPjcOAh6OPWMKxmg
9HpwdYG7hgecxP+La3el7cj9qrODg5bqlmbRVPtBTSn+ylxAC4snKjq3E51wvKitcH7LUBWOvHxo
asdTzF4Xh74epk9vv+RXIYbqhr4QKAEOFZ2G1dFtVVrlWN+MZ932o0cgIYvp92Y7/tVbhZgA/xhG
rQXJ9FUC4ytq3OQQERBGNrQDGl/BXQVr4YBW6yYZb8khVy+Vth0NUXA1hOh1/y60VWS9FSM6G7mK
Eogqmp2WatExqgwReVZXDo9qPfS3cRbre8XscpT3y8IrkE3YuL1fk2y4vcGOMw5eJMZezaXDCC/D
RdHjXGHV95HKXmiuDfT3nNlaEruhIoP8WOSN+buW2vhZFmi2YJNUqj/HaabxkbUMXzdKjCuvgkY4
yAkSV6Yj6xKjDTswtdJOkMSfgn3a9uKQjnm8T+hvbGD6rpwtoEC8B+hajC7WOq5RP3XYVkuW6mfk
3vFdR9RajzbC1JVVgDLApGenl1J4+fN/IgYEN5tkzEzQSEgRP+8wo2vsbN6//Z28zovpj6E4xR0G
7lKlEL5cBlALBWs1xRjCmHG0F72OQVLT4syDyDqpMDLk84vZe/DdGWYz9pJAKr+nZCqfIA5Mxntz
Nn4OeDjGq8DbdctcP3U2cKMrSnKe0Dzel0ObHce22hovXNvb5cUtWCKyYGNVr6lZ1ij4WSRnf676
PeX1cFvh47MRh5etW32xVBs6k30JkoAocbm1dKZ8YxR+dQZUH+0cSnm8lIvmFnmW3MvNQuzefpdX
PgHYygC9gdSR3q+7xjh6qfVsoaqhYtJz66M9sa/HOb83MJh7b6IIx26prRklLEz2dYNmmJVODrMK
p0/YBdLrTnFKka3YCOLXDidsmAXxaeCcQtC73EExjFQ/qOydlbJz4Hw1RvY5SKwp3dmTE/wRTpEe
DaQK/tjaZGO8VtOLcjtnLHFkGhJty8H3VeZAQ4+DyfAXTAi32uoSL4rWwgRozM4t6Jt9DydPYnFQ
tMdKc7LI7VgT1INubBWv19blhlnkEsDXQki73AYpW0DRjpKe1QbjCIkR504ZOtUrMYil66zN1QdN
oQzZOE/68jyrAwyxn8iwKIgtA7nLdf05aSrR4WAViFrl+rd7UNmpr2lPnGp82mLZtI/YqTbKlwDX
wN/IRZS4SYWG9VvJqjzd4wabn7XcmmH81EAMPT0J0x88RfJjTrvuY9LN5dEX4Wh7LRNnMAwIWNqI
XUXad9D90U+8YxCHYLqX7pRCTbIbRBihD7WYMGX7QozxhCNpPsw78qvkd5NJ2mmV1FPceirF/IyT
nY/FEu6JAYbRk3wAX+TfquWg9Rup8pWIQjHLtAE8KgXaWhUs1QKMj/DwQqPA9D2bnuq+sI2tA/j6
hSANwrUDopuJobE+CGk/MpgXeXzGc6j7HcEF+gxMJHpqisyoDu2opqGrVMn8J8kMy4WUWX15O8Qs
rYnLE8G0DdQNDCTKanWdxiJHgOOMImPUXQJueoGhU4jR95D/wXG4xUs2dE5h006BO1vKVtB5/RkQ
bcjnNNhPwO/W3HJk9qE5zWm8aFqk7hjGN4ZotMMMG9MN+4nTg/7cu98rx5616AwiAgP09fITSLWK
S9fkekyS1nrU4wKWUxb6W2LcK4PsJYmiOQywwwIxR0NmDewosIkoMcGuz1UbOXsZ106OfGHf/fEN
26929Six5DIVFesgieZz5qrNpGdemA/Kr6powE0oxeST+KAjGLg9eqS/ZeiE3YGLIu8gx1pIC/Rc
ED97A3jURqR4ffOg+wfhGrAIEAGkOi53yXeoaEXJrCPiXBx8ByPkSP9ETiQ20oOrC5EiSL40Jpbr
5qTe4uOnODU9XYj4nZurWOkia+mf8buS7+0fkIXwNlBL4MCB019d32ZZGiFW6e057KV6HtJQvdUi
HDA2Etflr7n8pOD+k9Mz/aeNDJrjcu+GOvIdvXGycxgrHTx1KHIuznHxvswAWEaxom/h869s4jL0
AdgCCQOY3uo6qeO0K+vRzM5JjLxJ75hYOU+j2M+mOm483OuwyMP9s9Qq0Rrm3iynAi65alb1bjYg
HU7d+3UnARv+u4q43MIpbHOseG0ciChC8cuW3c7G5HwjFFzdNgKfhZAC52/dDTHUeLAkblznLG4/
Z+hceVWiGfRd/Pn4dpS9umt04FFXBm8I4+XyeUDQkuMZrCRUvbq1lazew5WUGx/t61jOrv2zyurd
YHCIB5HNKnZnqwccRqxDUVbBrqKr8DHBY2QHnKS5hUT0bvgGWdSCawASbtLOfMk7/iltohimV9Y7
xdl2GiTatdTaiSn8/vYmXnldvKlFEJaimexp9XhhVic6LSUer3dUb0rr+KbBInNXqCLev73UlfeF
RBHZGQqSyCCt1eYzs1bGEpDGeRBB8ysl0T8Pkt7D+1exeeM0szkTUBEuTwU2jI1fB6wy5R23ENCN
Jbcq7Of3L0Mg4qNdhPkAsV0uY2cQAEM/AEmpSs0dTBv32qhMb99e5crbAcRNMxstbYi3awG3zAxl
KQ0mgmndhV+03pn3mTNNT4hJv7+QRsKI5HnhoNMSWpfremUqePRRRBS+FMeulfXeR+hj42u6EsYR
vuOJqE8Bia77DyXpUAirvjwPRW5+7WRXHqZI2B/GJI2f7KxrN3gIV84cNSUZiQF/CozaKubhslaq
k2OV5z7ojA9WJibPzop4o4S9ugrn7f/NN5DBuTwMYa7EbSqm8qzoojyEuPG5Uh26jb17ndgxmOPM
LafbhPa5HJZ/4gF+0ugEjCQ/ssmij8kwM88Ou8mLU7t9aNjW42Ldt6W3tQSA1cW70JWXFssyD1wP
5Cc8CgtrdgA/cXZOlhjiyvWzMthpndk/BFYQ3GpA2O+0Xq2OAcOfO3uomue48rfgDtfOziI1BTIf
Zj9h5PL57clHkq/xy3ODm96TXRjhsYq76EfWGfUBkIXcyjmudPB4l0BTWJN8nmbx5Yrw3JasdyzO
aoqzqNKae2FP0W4arXKfKGAMXGTdlIewk84+S/TR1YcyPqpyFJ034ir/djB4yQ//eRW0nhDPkCRa
/Crm6Ouuj6VVihjrwDxX6OW6o234iwEnQKdGMYIP1Zy2HrbEzlMcjMaTNejZDpvS3gsjOT6DM7Pc
cHaU96V/L7+J65fJ9HIu6YxdbhH2wgOvvzfPmkqNk0RQvRrRKYe3H30VB19WQVgNfWAgcUByVquU
mYit2tasc0pbcdFqkIcUacSd3+raRsh9oXiudplJKHEQBCjjjzVQPotVrZ1xpD/DaA8fhi7HnXgm
8a29sDKi56htKJaRZpS/er0B710ZWDIhtNNXgTd2M/Yysg0jT1FG3NZrO6t+F7mah26PX3DsLrbL
z1MvkCHN/dYJd3RumpNi1ul/k1DU56DWzNSb2hC8ejLluLEDvZ3sQ2MXmeq13HqDV5XCuZX2iM7b
oIsxgQAn/dmFCpwNHgkYfeayw3Z1nzc6Fs5MW4of2SxrfCj8cT4N6ZwPuySZtbPZh/VHYXSNtW9b
nWlZBBpkqzhccwJogxPu6ewZ7BIbu1aFyTIZG1OGDJmRjwWgySx17upU4DlL7TDsezsPbq1yqrxx
4utahKCKw5w6W9iiq78DZBETaEZay+Tn8qzS4AwQuHC0c14LwGWlEeFDMWhFiV08zZPOA03odK4K
VQzl/XlGNHAODbRp7cLUNuLq6sp42RNwDfQFudUBGaxONPoEYREBeziH02A8JnpYPXbINmzMIK6v
QskEegsGwXoeDjKjbWNFZeo+yvJgC+ifo1rEG4n4Ok6+PAyvlcPHf2HbsrqZcsCjPY5qApv3aYyO
Tjxo5rEf9OY3WJL6q5SN9nnikNRYoNbhT2iOOKp20xB9JX7mT9TFVey+HTGYsvA2V9/xoqu9aHow
h2HofPm2QzQJJRjT+dz0ffND4SX8gbQcPw0AHhy6XX6D6LDjj3scJsfMTQsZZNhhmnl+9HOMo13V
CqJg74d2OdNra/T+gBmuzr9vQvCnaUC70RNJrxSuWs0qAz7FwPrSMqqZUKHbo33U6nSId6o5Jrfm
ZM9f5i5DrLYXbXpjJ+Pw0epC4IR1gl61Z8LzeCgztUq8SKgQ2xPOaod76zgk3hA6Ubivh9i/B1qF
b0qtN81DWIfzD6seA+3QG3EEXqepUCCDxKTA+Z/nLt5NXVChXVtUytM089e6SWow8xp0jDd9k57N
vq4D0DRNo8nfhTMgDZX5mfhY89jGXkfBo3ABVPgxfgxOOezqZfK2403GX7FrML9h6EugUgsrR5F5
LLGdtwBbfZOy6haUnt0qVOmyuctUkH37QbHoeZWm0z0rTFWFS+3RHjJwFqXn4CSo76OuRmsn8rPs
SR/scNhlWs0GV61Rd55OVKxduAB9sSsQ4eGDjVp6WaaKjYaTOtp9I0b/p1YU/w2NEJ/DMGLAilly
eK/qA4bKk1odcBkbQdvjgfNkxHZ+XyV1/+wz4/5aWa3Uj8iaarddl9WcDsuPbmqr6f7i36MXB8uc
W8N1nJTBLnbK9UMQdPg25LGOKnUqJbWToSSNdpJjXNymnSniY56FdBuHoZrGY2iK/recjLr2xmqu
vqr97NyEdlP/wWx2FG4Nlx08a5vXP005lZxGv8uf0rpvb32hN39CzJpbz3JSCUTRnNXf+awpd5i1
p8Irxnq6a5khfm+1uDoyGyXC0XovzN2CGQ+9UK2KX0zR6S0oUWWf6ScP7RH0r/qIzzsSh5nptN/V
oop/VcE0P8RdOf8cUA74NGFkgvt8bIBoxojcd80pzFHgzKJ+H0VWflsaifZcRQ2u9Ao8m8+S72B2
20ZtU46DMM9imgbpDUOf3mWBVTw5LYa1XpjhZOpWhlnivjvO5cOQxGrsNp1hP6XQm7q9okS+Qipd
BMZNm5rhF0fLh+cqU/2fKLTJp2yAWHPoHTuZd7EUyte27XDnzcu6GDyB82qB83Ioho8Ts51PmWnZ
gVf4UVJ6M4+UHGWjd+NdEAJW3OXF0N1lSW18nQsBvHfED5GEBszKf6MVgEQpYVs1N0FSa9lTamRa
ezeIQvzCTKB/NsGlRTttqpARsLVADVwtC8P6sW8N9Qlt53YBtijOt4bxmekxrpOaJ/qxxtkhGubQ
m+zCye8TXCPxm5ZDmru4a07V3RQa7WMYZ/y+rs+IUmPS2kSUvMC1PVVz9M5RHSDZGKLMcluzhFHC
9Vp7UIOGvWrGzowcYjpX6E/N9WcEcugJ1on5NFmK9Rsp4UTlytft56QPij9JZXAOorHDLUNLy45x
9UCj9dQWUfQn6f0h+BQ0pfasjtKIMBWFT+UmGmIPJ60ZLXLwtsruUCaqyDTrGMvBqZVJ6DFibCNv
QLjllwCzPLmEPvETLOMcfIxMLUv2fl+0jjspRgNeK8rSD6MGnvBx0RBWj1rWgNyvm8aO3DIOEnyK
G8d3w8wcw31SxPI/Lvuh4lT2003TUVx6qpXPvodtnvir9UM3Huy+UwAPQZUqfo++iTyx6Q/fE02J
o10Xm1XhOjwYhY3wy58tJHPgqfD+djDynf+SJmEQkulRVnh+OQ6D67dmY7pOFcJmaNHpzlx7ahxr
p5R52LvlWHAP6JGCJJCOesCNYVdt7XIoOY9Zp+o3ulmXLej1XH4L52b0BCyP2hvUQDmlMu+/Qdu1
PzfqMH8BjaLI+0k4yndVTZP4MI6iDQ86uKfWU+LKmd1c1N0MIqci0Adj4n+dZ8MBfdRlRObWT8Aw
T/BxP/u0GX7EVTvfpcHMndIMMRdEiAggJeTY+uWzNU1ZelOFg5bf5REwlJ2Ik/G+q0eoIF2hxN/g
uPhfIvDoZyMwG1gvAfr4Lqhi7buIMudU1grXEB7o0SccX5RgHwHcOWtDperA09vR2KG4h3Cz11d5
GZ0xvS6HGwVucn3H9401Ta+Fo/khabrJcaHvxvgvIa7huJGSy+9z2svRK4y5Im2efXmTRzL42OZ6
jZka2v3F3krAsUD6L4OeN5pZodcqgSXcEtIOX3BQ53IHkiDnZCeZ5RxlFy9ODhHX015p8ia6l1oI
CCZw8i7etzyT4EWWyejJKZ4/BSZECXL6xoi9MFYFAuhRO31IQz0DKA5sNt4t+j6xm8Va/LcT5LNu
rOQRHLJq1kjcZWs5fJt++XW2k7o6ToOv5Acwptz0WY3Xg4cdyXzj+Ix073OGTKlbyFjTnww/Vyqy
jbSKbp2yUm8yutKHSlphuOPf+ki3tozqj81oVyqoo6b/U2jV/3F2Xr1tK2kY/kUE2MstScmW5JLi
NN8QSU7C3tsMf/0+9FVECxa8wOLsAnvg0XDaV96S3cfDGOW+FcNbCUZC4oE8NWa/Tvmc94FWW4jX
YeNnzYHSmfq3zhStR+2vWe5NQLYVj5G32DeIm9YPZT919aekpxyFlLCOML4WdQp5DcvU+9GCeXRI
MyB/TLwZmxRnMhQSnSl9bpM4e4QJbNiBikYMvgxlYhfBlJjdZ6genRrSbEk8fqW2KBSKJ82FB6NP
t4h7m21AS9v4C1N1MHejg13Djahl4/qxY9a3vVXziRsilLtKG6tvHqVzHBwqc+G8xY597+Vmxl9u
yIvDzm2TX4Zim38xGaXbw42mqJ8mlkrwPVJF7gwiMYKtBSuuoJF5FPsRF5Pn19P6Feuo9owA8s70
p0rL6W9kmV3vN2tr3gcaiLl7ZrsiTNWu/yjcDPI55e/iuTGVWOzKNHMgdteekLclrntfJbmiAGkW
WclzZPfVfO9IGrq+8ApOG0I5DTUUkkE/dnPzaYnSCDGJ2VETHwHsptuZHj6JIS2s5OOce/kvCewH
HkQy3dWAK3/mMcwtBEW7zh+WNPsULVaDi3s6G/RNIjHWfjQ11vfEzAFYRNag6L5SDNrdmI5x5ys9
qmphP6Sr9H8uxwPVkW5C1iytjf2SrJKHLSFL75vVlIMoULXYCm0sw74WvZcPB1lV8jexUZ7tJlz9
jlUWa+TIKyIDZ6Ehe0RfYRx80RRG7sPOnTUITLX8syBXkPoKbd06TEdZEKjRaRj8qrfjz3hDJngf
Z7FyM9rCcHeUEq2TVfU8qUhPiSYQ2SAOhdphHqLaOb4eY5t0uwnzoiqAaNTVoRpF80MeezLf8dfm
rzM00vajl5UEdvWA9FMwZwrb2RxKpGXdWkQEb8W04gAVqwaA7kY/EtPTUx+GGgqPURqbH/vRm+5i
0aS9D0ePogxPam/6Sa3lNOGnMvsDHb/swqzTtWMyAlgKo8KIOC5yIGBQlAaBSNjC0zO4lcEknVer
D7o58fdnRK6Q0alyDlqV6nP62ShpaQZYa8yKDySkQ94kFnN52xRugkebl7rPtpFajo9aukTfYZbp
T81W6h4gQOthAGLiguSbHYr0gWNMZX+ySnP6kAtJPp7zlFBfiTvvc9EuS7cvSPu6HTp+1X+VoOEd
GnPq1QfkjrpvUsvqJiwSjIV+yWGpzRujT3hE49YtmqBLkB7zPeGWs18pNpZS6FDQgq4E6bnPk2vp
XL999ac0qvEjWkgy2hVJkzxZxD/NTVlMivg8aLn3sxq8+A+uqPkPzSo5cVJIVO7j2PmSZHP02+4m
7ybzYAvtksQlWy8FC3IvplziVpWgDB32rW2iQJqk3HMgnSI1EHm/QCmq+MjhYkyztYvhZ4FGoNrX
7hqEIOJwKqTdPI46pcyAfHC6p+q5KkSOtvxi4oLVHCLUwue7ZZ6mx2l2VohPa3CEbV66D5bbO7Mv
pKLFgA26JPpjujkzz9RFPMRK3g5kdQji+UaGDAmWBVbyhRucnjWnAQ+cSSuMwbeFZv83Rlp5Q9Qf
zWEspfLVmQ03u0OaBYuFou3HRz2auQYVylaf9KR3vJseNHly25i1/gUfOPPB6Dyr/+OA5dLDXOkR
nquytPqCwTq7K4EWaOzmJMoiQqSo+aNUNaXNuashQdWgkPlJgHVtbJkdqzsgd2DXISJzifGhcEr7
B7x9OQUN0XDkk/6432TBZ/djiplfnbp3nqwszlTfq1z5LYndRQuSnMbC7ImcYouyEPMrbdSVCHSo
7U8wNOpd46pDGi5SU386fdX+bua8QxpZl9aD1dkQTD1drvRs4rkoaB27+uWSOjyA8SFIhLYzxb5d
tVF8u0DYuO0H3e2DWl+Gv2J1PMM4poyygzJERrwzsKxQQwspjgHCaDUYV6q2m/7hWhsB+QWFEHDi
islYq9r/VO0VnAyisWuM08K/d6yaqVnr55JyzFwuudh5ZtFaRGuDl7JxUnlNQu9V6ZQGIsVd1CIp
ZWt0EM7HpwCDgl4NWNm2uybIEBgOylgd/puXpnineMQ6V2pA4AVfEMWIYpyPFfdlhUVcrZ7UzjI+
oZJgoa5i2becqWvqlJtmwDoUYufMCpAvvo2vUINrVaYA3HwaGuNDp4vqjtpFugO8qT2PXnWlyn1x
NCiQa4/eok64qRyaQK/7Jra0U9Toj4VYTagkddKG2stN18hvb9eutNfDoQgEHFKlCk3jb+v8M7SD
3YohFSesdPU8tMYyVvainfI9fGk1C5UhjmlDK31BMOHYYxco3LnfksI0vmuEsbM/Rnah3nduEoPC
a5f5u2bj0OQnVRxdIwq83mAAQNY9ttr9AhbdfJvSlQIrsmlh0WHHS5K2QESCEvSk6O/rs7HoCKVT
5qecB7CAfsNmf7mKkawNqROCftpOKKIOLXc0Prz9+Td9tpdR8H6w2cVMCeeM81GSyMlqqXTyZMM4
PUqAco+TWde+pejdEwZMWjj08zVt5deVWnTZsW6BkgC8CbzB+aBQCLS+bBp56qWqBZE2jYFH2SN8
e2qXRgEWR1HUopsHF+t8FDeq3IVSszxNjlsTQnrmbZks74MUvHw/Q0XjZ731gGBspjKuSm1m2ssT
j4F6QqEh2U2QJr5hMDHu357Phb1Haw7D8FUZBKXDzVCtVPusJMs6oRSa3Fr1Mj+5Nv46o0F38EpF
+dJYq6gQe5B+P7Jm599uGVsnRVRoOQ1knCEOgJS4mqXaMVR2ZVoXzj+sHS44OEVwoLdO3VHtaGNs
43HUUibQh4F6LybPkaJFVIdM7cqmuLTfwYAAwOZksXCbiXU8vZVToXDFiymxJhIIN4LRjR4aNaM6
vvQFkgtiurJLLm3Ff0fdvBWqmzmk2iXuZmhEPVV6++T1cfvr/fuD3gqbcDWLe9X+p+cVDYTwGh4m
cr7Vrba8iXolepZiGf++PdTF+awiTaiRgivfmizIPjUqKiraSVe0iTDZsoIompYrN+ClnbFaLKx6
Z+CNt2sFnjuvpINzZzep5W4ZrPiQUflOg9UwY/JbXaIy/86J0XWm5wrIBf4mXdHNQul5RGwS4wOj
pWV/UwyUK72u1a5cuq8+3zoKfF+g+aA1IPyen67eFAkgao+ua1Eme62c2oAAPr8CTrs0yrpEnGOC
B/hf56Pgr1PV+TrKnGCtk2hN55ddNv4/o5guwAFeRgCf64H7J+RzY3dwmtoyT70m2l1RNCrWL3Z9
ePe6oPAM+A1GPXCIrWyLRRyfG4vmnFJQ3aGd52UwFV5xZS5bcsHaegdODPoIcKcK7GDz5pqlKzya
Rs5pqiz9k9GVOGo2i0dwbtY3louOfLLA1qhmU995ReretF0U3cgMWPo758vFC64fBC2dZPqmmx8y
l1k39OhNnjQb0/J2mL7qTh+F/8cga6jM4/9CXjhfujwq6zbG3/DUItgfUA5V/MTBHf3tUS49JaCf
iJUJnExO8/kosqoL2iCadlJalQyaxkJI1Bnv7NSqrzwlly53fLO4mPAW5jneDKWblE+Bq3ADajq1
T9DVBzUy5DGHCffITF0qu6UU05VLY30zzpqvzI6O/9p35X8RxJ7PUK+5+vsZc1c312yU0Lr5huqo
R4rVFdHoW3NafK30pdKDSiNFujL6hUkD2SXQ8QzU3IGMn4+OJWCSRtA5T1qc9c8xQs/mXhdjvFdB
UaRB15VqETSm3V4Z9yXe2EwbdwCODJeMDjVrs0ebTsN7QeunE66axVPaJWjopU2UpjuhGa16U419
+6NEskSQiSU5NARvrD+aVoWKkiJXtmtmx1DyEq8qbxEYtOjcG2aDII/lye/orSDhNbnakIS9afaf
C+Coz1mq278QSqCXJitZZ36XTXF039YJAlWxS3sxNEe1QL6nlfKrrrTFccwoc4QLHFYZGGVk/lLj
2ZrvwUY0sW9gsCZ9Y1K7b5RwlTQs1Gn+AYyeBJX6sG6GXSwpiy1xgsZclINLDdRODndlLaQAV+wk
P9A2ojRkuQlCydVkoIVntpQSC/JTEdLTin84WjEU+wjjG/Qhcaj/kkz1SIWb6dr+NM9INhpm/9xP
ZnLrlithBoG0CqUvETnhQhP8vmDjKCeEN/T8vp0U77dQIuO+QSTGCfpImb4gVNHZ+3QhiobGZjVH
AmLcwCRquCl+Ao353WtTakH6mGvfDL0sh4NOky4K5kprPpa5W2a+iovKr7w3nPJGq02KWK6KJYnf
NNr8hZfK/YQlypDdu7JqNMrp5fw4y7zRdqMCzX1Hh9ww/IEW4TUjilcPGQKbsMrISCFy4hi0CXzT
oaBNakCUztgS+7Sfu6dZ9myBty+qSweJb+mtfgJcIlvclRsryJpxP5waMVGegwRwg0hU8aGsp+5e
rRzADCiuX4lxLqW/7GcHFhmAL9DXm+NrFBrd1WQSpwJ+7kHOXrFvsq79bcx6s+vHPg8g16g7tzPk
Pd1Od48KYnzrGZX1serLGUGtBpUAV9UalK2XOjTtSfnv7Q/zoru5OencLmCzIdvQCdxqIjlq3BRm
3ooT6Kzmh6pI/UHKOP6l6EMXLFP6OzOEEkQ0PU5svXgnZnN88MrIO4zYD9HmcW16bGoVxHGt37z9
49bv8+q3QabkZ4F7Bdh3fv31qcOjnZLAAh7RHvO50T/Fqr5KIajD98Twmu/vHm+FMuHTQ8CDXsnm
1psFyDWl0QnlmwLTUb3yDHAbc3RHB32qwZ/F8RWQ94UHlGIagT1iUaugxGZEbhSrJ1nWTmY0/Jfn
bgV8rWjD0qmyd1d+dDYiCPmVyrVyps+/paqXPcusmSd91FxoQjkpWC3EsVzqwXdAyVwZ7zXIkyCb
ws9a3SKjBax2PqA1xiS1tA9Olg7MoUHv5WfTqFR+Fao+vtkr2r7RYtOhDZQ5d9jSFUe1MapfSSu6
b4DmajoTylVavfF6S4GHhNCG3i0V3y1pdlaBjFiTY54o6vCxkyHf2dhB/fWyXvwwnEb7KkBL0pGu
ykecrwaE+XsLuEhtVAd3NrqHNlqy/P1hFKsPtHC1jQSasPlU9dR2mLQl1imfSFm7ijK6o6XCp4V8
jQB+YcOtOr/IL8EEw+t8vY//CemZuTHyxpmnNjJ+q1Zh346e9c3sRX8lqr9wdtGZXMtcTA2b482c
PBG7WY4C6WlJF/171sjqXtfzXQq6drcUWnTl6F6Y1wsefy3drQnYZl4NSt3GBIPu5ArqdklJ9w2Z
lIVOptpfySQuDcXuYQet8Es0es4/YRyZJQTTaj6Nkp572QuLntWU7HotulY/WX/1+QVoEO2SKhhU
iVfs//lQ6bh+txiPDyQerVNHOyJM27G7cs2+fhxZJZVMkjIXVNOtebiYrAwlqlSegGd4H1TqJE8x
LNuvEGnNH4mq2k+NO9FuffuyvTgq3EF73SFE9utJ/WcnakuVGLHqzKcCQX+M5ha1/zqiOfxsdVX5
nDlNdbvIDAby28Ne+KRovELm5rS92DqcD4t9eGL18zRSku7dnTY0iNyU3TW86uvdDzyXN3+VG4Dt
6eqbUdwZz61oQP0PwviupQFOS5VW8RO3iflpjqJrSuGvN6WBqit3CHU2VnOrQR1PmuQhEdPJAUF1
Uw/Cu4Up0u89UdY/3v0F0dmC04WcDs/J9rbyrNEylU4fTv1SqjcWFjTBLGzz9u1RLnxBiigMAwz3
xY37/AuKGqRkV+XLaUl67ZNlCm9f6FN6k5kY0C5LA1T9/QOuykcrI4MywZbtL2sYKVntyhPGyEnn
U/pQbyKzi0JFFvahSUBEvD3ghZ2ITTJ1csps6382BwC9KE1JEZs9NeUcP2nZJI9T2rhX7uELYPFV
0IlRYFpw3LY8MlFbIw1gQ9JgmuHJkxV9VEe4ZF5SaUEsFvNGTxN9vxriHmMd5levRu+0IF1vlRUc
TsmDXhpW4ZvHYEIL0i4UsZwmroODdBw1lCVi1AnQ9fd/VfIFD1M7rC8AjG9uZ8OLNWcGlXqKhlr5
VE3TZwLT7spr8+IKtrmYYbCsSmBcIpCJNtGUN6cxqZotT3E/1TdSbdLPBeCJY++6+QerA7S3CNQB
HFcooJ0jKxR1owcrA+5W0H2e/AStzmMDshZNXMP7rjf5fDsbavcxaujky6xAeWV1ry5qPb5CJbsQ
mSGuAaGQWBehZOit50erbNIFLd98huoi6N7jQj/XAaDh7D8Y5LDM4RCBxqizSJ0fpw4M2g20MO2v
1sWxe6DkE/WnZs6AjujubE+f3z4VF869ZfMSERWT2CAXd/7jJhv/j2wxJWRYG3UqO21vjAnQU+og
k5hFjn4lAr+QAK0Nl1XMj83JkJsBURWGm2gU8lS24NMQHEJFCSQ7nXenEc1HPesBXHe5136QburE
UJHm+saI8rm+65NI+6WANPlDBx44pRSz931wZkoB7/8oRFMw4bkQ0TfdXBVAqUzeLE+i25t6vj7F
qa8J+STHvNvpiVYH7x5u7Wi4GBFRfULC7HwNsBpS7QTk00lfzBapesS02zhK7w0vUz9plT5fGe/C
40UVES0EVNBXKbP1//8nFIjnbgQelcmTJkQZ6I6QYRWndQBK8Zr1zoWhVtohFEpaDwS7m6k5mWKK
PpHmCXPEhkDUaQFMd9NBqeZrBPIL9zstfS52iE1wXrc0x1mN9KaLdPPktvnPfkEqgc6rp/96e60u
jvLCe6bCjULVZvvC4bKjxCTN0hp9vDUoZdwPXWc8vT3K68/Gn3bXRvKKgTVfDtE/KwQloMyAwRon
XIBy4CoxHKwVq2xEhXulavJ6QrgFgTWB7PIiRLiZkNoM1ogFmn6q6hQWA01Y9Mi79gptyWNLnV/g
tCPXg78KWaxkvPMtZ0t1MkfharD7m29uktzDqH3Aq6anNojAVyGdxh/0ayT1C3MjsqA4yGu/xp+b
x8mqFkUU6DOfqiKqw070MpwnWw3fXqz1t2/mZqOYTfK9EtV4Bc/nZoLGSiuNlnUkzIxaQnNMbWNG
XUsvqOhou8x139tbo8/F3QmwhCeRi3sLmJkzggY9z71Dk3rzPVXfMSyRE7xyT2wXbR3Fo34BqATc
BAt3PrEYiHqm6dg/liJfwFvaWfdTh5j4WOl6T21ZWezHWs+qgwn8kqLlcI1T+erp5Bew/Z21foBU
g75dQCy4zapSiujg1HY2gs0y4KXGsjQPCLCDfO1jcePCm7ofxrl60vDezCmhavZXsL4zxJHReezg
+1xZcOLizZK//C6iu1XF1abisolHaltJUZzUokPUjMpnC77X4E/kfJGfactoBA5KKt3RKU0EmAo8
8+B19DmW6e44tlDGKg2KZ9HHmEIC/TWTcBjMFJ0rMTY5r/xgDUGs6KUdVuiX/My9xPusZLPwbhaU
eI9aYdHlHMGHN36W0BmAm+Qp98mKfgks4JatD7tDhZsx2j8LS7ML5MlT14amaI7RLfGEeoCYYnp7
NXYyHU4qwIXbyHCUe9HHEfBah/AJNK2sv+Ai4On+mC0RIGA1geQyoUoVqkLREsCN2VIEeeQ6oWZk
fR0aimfBS1Nlox3KzCpu09ZIPnXtqH1szGZ80AsbbpAwczfo6yb/02hUrKjaLxgtpAXiP7uoUQoz
LLy+tqhZdRYEi3T0wBU0af65MSOgjUs71J5f6im3I8yZca3xDvPRQYE4x0FEQ1AfEoijPtlllk53
7pIaaaD35vwlSVsrD8rG1JF7j5v0h9KnY+o7ha79dK2+ujdimC5A/HWs1Sa37DRy1dYWEOfl8seK
C+O+SvIG2RjcUP62EAfAjNfWdN/qi1YEtd1Up75QqhyYLfYpwZANGHPhMuYGXiWz70Anmy+LJaPn
JhoTqHuxUux1CBfRvmjIR4KoN6oEh4fYNfzchfjWmLE2IlkNFCFEy1n+cBbD+g+3KMl1GU3CDOxi
Bp2cOrrYe1MVTT4EC7gCNFOKj0UC+DEfDO9Dn+OHvhOWrvyq1cibfHguBkSQKSm+9ANkb98YB9kH
oo613neBxOWhBvnpsRua7D8BHOK76Y1w9Yxo7qywFio23YOnjNF+WEwEFN1xaKdAG9XlGfkbxDPB
d3e/NKiRSPE2qfhSAgRD42ztgIWRcJZniSxd5ntFX5REWITOuKV5VCrbZNLnPQmnUVCkUOIPxIoL
fU4NA8pdV5dFEoxGXt+Pbl4/CVNYcB0juUCSiJR0CpSk6n/Go4D81+dT8aGV3QJrs9OS/6x61Kwd
6HAjCoxu7v4rkE/RQmc2jT/gzGtxo2lKdUpwv6t2qdd3f/KyjP/2cb46AGAaXPtapmjfMjOqn63G
Kz9XvM5J0FeF/iDKav4OU2x4GiaaP7AXs3yl64FB4mbIs4YA3xIQ3zrOBCdHlJ2f1vP8eTBd/S4D
QNH5luzhszbSUZadw0pMgVvGmbHX+lZZfEPUAC8VWAJfzTQt/s65KcYd0G71ofVKWQW9a9bf46it
Wp8CmdsdsJN2f7mt4z6YZhF9pgsI6YaylwHvU4ixDw2jzccgbsSc4V7d5jEtD2Bed5glYjoRg0R+
UNVZKKHaePojDi1cc2nSOT+cSJHTrlS0/HHstGjZ1ZMx5XhYJY0IWU0o9opX2fcRPaIfy2T8nkGQ
N3yyyl9ya1WxY1/9pOYkskDqVdz7PQr/H1K1jL+Qnk9AzNVaV3ycDep4rwCfr+6sNk4/wDiIYRyM
Udn6gJWpWrfIsH7vClX/M01e1u26qI4/y3Tl+gxGOcZwm2T8DXIC+YysE6BQiakopj+OHtul1Nzs
UUkUxAxTe4i/WE1qNdBLUxPgb9HF32Iz6T9oOZsmrFIPC8TSG4vvY5R6h4ELeNhNJZear9nQLmtb
OBBRlLSp/cIq2i9vxxnbVI0zQBRNXWHNFSi8bh6dDppXiUUvNFF3uZNeYX/t7aTeJ4Y+Hiotca5U
hLZhzctw2JqvCqmrdsLm9RfjrBtxBCtVA/H7iO9zdFd0ZvSUk6GHyL6a0NtT41rpYhuyvYwKF9hb
Wf9AbTa5SabJmYzc0I7Oog3HForXfoToeyXBuzQK2jjETmuNhlboeWQj2rruVaXQjkoTQS/OKvaD
lhdXQuttFL/OBfiTvSbYyPm+0N//ieKzwnRRcBAsGPDmU+LpS8B9Cn5yAPPy3r3BYUY1F2QIaTUG
KOcTShIEGVf1j4PdWfJmVpLxeUjL6ndLQf6hS/Ls79vjvd4ctAhBhRAIwfakm3Y+3lyaI9RmDTkJ
OKW/Smfob6Ag1PcWlBnDl0OHOOMMovhKGvF63YAarqjhteSEgad+PqynzwvSmIN3sDJuB0PJxHOS
y/RKjvd63RgF9CR3M5kKq3g+ShnBrhJqhpQlLlMQLxzPTya4kmqWXUv9L07on6E235H2b1nmFK8P
dr3IsFhxPJpRXPP2fQXGWuNV5GhWQQOKGrRcz2cUN7lWpnhNHewC+Iqvgvy6F3y40efuWzUXG9VK
g1pSoPILs+OZcHOoQgHC9OYjaPGmvJJaXJi3A+ibs0FFFlDWJmfijVdr14u9QwqD++BKV/tY1JVy
5Zi/bMN/UzPmTVuZlsDqmAosdnObUDTUMJEfnIO3DOBZIrwk0n0hUzyh0lZLQ2HZ88duqCCmWKWN
tjpRpPFoqIBZqYvk8a8atGkUqKaFQzTe1AY6KS1qBACRYMMctMIU79/hq+8uSddLufMl8/jnzoBk
bCS4FrkHpS3NUJulE8oBBuDbx/f156clTVqHjggZK9v8fD+klEN5fBvrsNTpHOBTlwZpo0dXFvlV
LXy9AHk4EJSEagEEcPOEIEMQWW6X68cC0vaDoSrpqQXY9iVvHFLjNI6PsWdBvCL2vtXjqQ0nNG+v
NMZfH2aKriCQyMsxtueyP59qjhdKt5Y/j2MFgybzZPRfn5ZxMFtK+f3tr3ohXQXJwFNJsry2GrYa
hrmaIcsqpXq0cpUzhJusfMAs2fRnJwI9NUzRrdKk2V7XnPKYo/19J2y9CtA5qR69Nq8fHKN2/7z9
o9ajfX4EqLvwKvANoAm8SlUr/EWUxOnUo96O4qC2BSAjp/NCL2qoRevwU98e78L3hmZJzY+7k+Nn
bU62jfrgqMDkRqi2REPfK01/kEu246K7VqZ9BfhhZ8HLoZlJqcziod3cnvipjCY2ouKoKV1+8toW
EbVI9250wU4DSZsGUmblDoCGvLcnUF4RXuvITvTzU4xRRNgtFjn1HGdP9dibAcRE79oRWLf45vNz
+8DPoPhJ2XAr6TtkiVLABxmO5JtwVYW5m5riszJqfxX0QlwMWqxOfKkTOI/KoN0rmAPu3l6Q12cd
9wT6vgi/Y9UISPr8AFQJMMEhseZjU0DsdxwYfyICUfn2KBe22UutEk1XiqKvyABgXUW2GK04LmY0
fjCNpflIdKwFnajTfS4XcSW2ujSrtTKEHZi5PiObpQdYF4NzNMSxznLlSYd5CNM2f69K2Xp1cTsC
YaYNQvlp3ez/3MaLljWNJUyqC/YyHgarnfZd04+f3/52F+aCviptZJJfkGvbFRpRENIFiqdHy6us
EG6lE9Rwj9+/DxhlRTeAY18Lh+dzUQ08G7OIFSprewzsfGj2vVa/F1uDQDeVulVveT2TwFnPR6l7
S8lwHBqPLeo6IRo86o2TmlUwUjO5ctO8/mxAi1ae0NpV4x+bjV0WdbbKRujHaIyro4R96pejlVzZ
aK/vMwBcIHNpY1AnN7eQMdRj5jR3RuPYEI/eT1ob3wizHW9abLZu3rsPGApTcKquVP+huZ5/O2xb
ew95EuOoT4kdTnpdBUiAX0NkvD6pjKLrFOJX+ALieOejGKaI3EkyStFptkA8SKSPqaNVAQZurT92
dXr/9rQuPIuM6CC+jdzf2mbc7DxTb2UfSRbKoQr32M59caqSWh7iGviVrFH9Q+NFwRcjTx9b9Mb/
TKWkYgjp/1mdx/xkzUX26cpvWp/983uZz4wQBrQRJN9fPYuZ5EaUstePfZVYHyo6e3eJ2g03VryW
x5zGtXdd24pw1jv7I549TWBWepaEhWGgDaUO2vzQKF3zPZ4S/SGtjPyzYQjHR3K3Dzu1uMbGvfhz
gfVZaxecL7mJYhwl94RAsvGYW3EcjoPR/eC1cz/Ar7Rv9Myyg15ZselKfQ0yeWm7gEWg9Q5UiULA
ZlP2pjXXA/qkR+Jjx/WJ9rJjVuidjyKHeV+0U/3x7aW5POBqCU43lCbxZrc07gLoPHX14xzP6qFQ
FMVXeei/5VTO9gaScV/eHu/SNUKDiBIH8REOA5sJthKb+tGY9KNEQfFxijxtb3rptUNw4RrhliL+
JNzmLd7mlEgDIpdkl8YxS3iqyqFL9mChKCXP3rtfk/WqAmqw/hf4jk3QbWNnUSLUqx/RICqOhULh
vMyma3jTC19tpZMxDERqGCKbDWk1ZTNEKroUVmuX+ySts6OH0tTt22tzYS9QRAArQAuZC+QVIcOr
k6iih3ak3GSeSGELNEca+7ZCfQ7ltHa4ont4YZXOxtu8XnNbLbE1UGKry2HYZbEpA01Bx2Acsch4
e2qXPuBKxcPXghQYsebzaxht8wyLukQ7UmAUQeLqUwAZ4Jqpw6UJER7jowWmG7DVZpkERVNCylI7
irJMwZFPE7HZMN1UWfPeZisvP14mELnJ64kxtsF4hjSHTCEuHedh6EIV4RI/q1Eae/uzvYATNhc3
Z2glcbMhoHQZ59+tg+Oeu72qHlWsse1QRYr+J4W+vg+46Nu9PWDQHXRIm/wo2ya3qOvZCspbuH7q
AcVt9YGKn7Uq1cyx9HWtkIhLwggQARJ87mGMi7YNh9Qtf5tLqfxeuVHIjUTNChGeDf4QhqJKSEJD
NwBf7WV8f1CzRk1EUTDnyNs2t9HcjAkUacs95ubohoOcEto/8zXBhQvnihOzbrs1M6EwdP4RTbMx
FjU3vKOiSFQd6UNxvXttIHFq3ZdNlF0JAS5sQ5iAJODcCLQytigxu1bMBvC3cxRcKnu1V6ab2U7U
YO5t48qVcWmoFStG3A5omGj6fGop/f3ZMlP3mHS9sZ9pZ/gmXb59ZJV/396KF0ZinWDsAu8GTrPF
QMMZENM8eMYRHS6oQyOivLzJyt2iuePh/UOh3L22wSl+kl6dT8qJM9l49P6O6lwNz1Wven4EMeo5
q1Pn/RvwRYgDGsGqZbAlZcSKY6tKUjjHsS8y+qm6txtIk6/AwC7cfi5RF1070AUwTjaneBowDuzi
Vj1WfeXsbbQrEZpE/e7dn21tlDhrlEubfiu/MfSzvZhqrx5zIF1HU1PyXZE25k3cLMPu7aEunCg8
zqmvrkUPFwTm+Qp5BXw4aMrqcSjK/Najp7jzkEjYVdqEqHtu/3x7uPUhOr8FXbK41cGCK4JTtQni
B73Uldrpa8oK1bQHc5AfZl2Nd7Wi0vzlkhbIclEJeXvU1zse4gwwGmBWYGrg7ZxPMl9NHzL6i8fK
tOtdpJrt16o0ym8OUmVXhnq9QVbXEdIuZkkHdJvfe7Pe0xZsyuNA0krA29AM7RHafXtCr0YhgEGZ
YRV15nVkJ55PyNIXqx+lvRybaBmhgxXDyeq7ayWx16MQ8tFpQjuDObnb04uvfEV7s42OkQPREZp/
hQqaNK/swPUOONsSq5oNgDGCS5wLmNT5XAw9w6c267xjW0MhTD3Zpb6b2VYI8b/YdWh8Fr6hVuW9
nRr2lST51e5nbGB35MlgyMhSNjF7tCoWWnUZHWWKXlsZe51va903XbeexKB9envRXu3Cl4Eg7jiI
XTDRzaJJ0bejNIR7dFCRelQRFvuA2nq2R0Gxu/JuXVg5FOoIMtDtoKKr6+ffFKdX3D/hrh0jkNN+
lypDYEKJu7JylyZEIEiDkOb7qhFyPgrCz1zFkeUd8zwSh46b/g5JzS6crWq6EuC+vOybXQK7xQQL
tC7Yq67uvGT2PCFCf9RkIm7bGCHQUWrF3aDb8V8E1+1blBoK1BR0+w5pslXm1fM+OcmYBa6el4/R
4FmHysqTI+3FxfIR3EKHEIHrBIBD1e3fvdT0MinyrLVkuo2bfQVmqMKk2XGOiqvIW0trm6PB7/nu
dvPyfwxFl9ZiB9tr62XzxIq+Q62va1kEaPxhXM7OLaAd/A7d5BoTARbAq7O6el+t1Qfq1oa73Vc4
iyT/4+w8mttGujX8i1CFHLZgEiHJspzk8QY148+DRs7x19+ntRqCLKJ0N97Y5SYajdMnvAGMhElE
GJ0Bl+SmVDuQzsuIlqQqsQfFZIUaFQ5o8CP3KIzisWoaB+W+Uv89pc34Zk9DZviVPRfJKQlDUew6
DAs9f1Fi60uYtDkTLKjco6+AG3oTyMQ9was3CnLKOQwDTSgpiPJQhN0e6W1r2Vkd1zXissL5PkGJ
e7UnTLkkabF8Ia7NCHxPdf5V71ya50UpYn8CQP9JEZEGiEmtbCBTet6QriL78S9AvOpnWDVxs6f5
YwHymiL9kyaG4sVclO7JzL30r67XtNTXkDxBNrmorWivxNHwwx5pAaBr2I1vzI+qV1txil+V25g5
US1y/o2jvE4OI3Md/VvlaWWxh1uslrssmbsHZv3tn8JzOw9Ms6fg8wWwJTtPxWx2gZyDvIyl1Tr7
DC2HyM+xwqh2bV31LGgOherDGRDRwwQuBo4U7gr/OrGhQB3IkglwbBnTIZshPfjlOLjD0Vbn5sG0
01ZHHrk1jF0cT8rrooPX93VTsfbgWuPxaNS99WaoWf9NMKYCJxoZbwaKajEIp6bLj3YSa/U+aiyU
mt1E72ao6576nAN8YShceJ3uexgftL7XlYu7jxILuVG7iNIvSL+G7cHs+SARwzNaZMvVFv/nvsb0
ZYe3TLg8ObWR/mV3CzhAJV3Kb3Zixt8Tyrk/owkXC8RYof/PQear3gsFb0Bo0LZzdIy6+1TiCCjx
irXtBp1R1YAAB8OrD1FhV94B1K6hvipWJtUuRqH+nnSFA+dZIXLjKTmCcaoLRLF3TmFC6rQyA1KG
IbRi+HAApbGCwBKlhcTIrJvOFhKl0Oa04hHdaqRqbY595qeVi1mebmD8cT8oXU/TwTyQ9UMAg0FP
wrdKgyZghPTy8+Zx6Sr9mzov2oQYRxg6vkJC/T8drNgffeES3LsLGw6iq5hhYaaNC1ypzNFi2PpB
1/FEEheRpoFFzZ24vhKBDABKnxFSbtzUsvc9k8h534eu/U/p2Wm5cydVeVT6DPrPnNpKeKbr66hP
ZoR+IrLnmjH4ej4U04HxIMWx02aomKhcssnRcGP973jCwxiZiEL83WAX05x04fY/gJP2/6TZaEBY
n8tUHPS4yf6phy5BmTFqo8/IiSKnhXB+6n4pSlTQ2wUxa+7RRcuDAVDpW03BGT5mUagmVFBW/Sc3
vRq8KsAL5RSrpZEckA9V08MwumAT0iZHY6JW0tINjCRNPju4Ew4+zUT7lA9tm+yzMPJ+q/S7Ir9f
nPJnbWt5D5+41vp9ajn151gr6l+ZmGE/GvD/T6jxztUuw/IE4XPHyLzDYqAy689Z1qa+UahKeLLd
lH0aE6+ZHvAsMOFK12iG+pqbu09tGWLW4HazcUJ4FmybKMMESc+UemNHXtklZ8R7ix9VP2EyTRqG
xGsvMvSuCyyeHZC+bV/uENtHY5rOr/K50XI72lfuWE77ci5dsaNTZP4e6CBGyMtPaFHw+5XiIZq4
X/zWyhrPr8OkLp+pRLHnzhsFyKmdeFN68hAR+TxJK6vdpLkFHGyjVr5PE5aVe69T3LeON/kLcwMh
dpEdLy2vPWm+RbND6KZW6gM6p339HEXNwPA6imrsGQz1n9Qbxjnw4jDqToVbVL0kVnXFedCUBRRs
Sl96o7C/KnnontKpIMdEgQ7t+1V+28Uo6I9WWT62XWQCmI3aHyRs5kMDnnc34XBwzPmj2Pi2rjNA
VsUV2MXJionJejY3dW01pJ5VYlESD8eC8/EFPeFqI4Bd589yFVnHkQ04oDIuM0DGD0ZYWG0JTV7K
hNBLUF+m2OmPIGOGp17rthBBNwIG1pSkVhTghmqtfcmzop9qWxX1I2Jq8yNY4PwxMhbvpU17deO9
3VxKKk5RG0tsxCqHNtQJ6Qi0xx/HwXJowWESsCQqk+gOi9H7gfDmUkxqPU82tSxrtVSTV8i62Ev9
CJUPWySr3C1qiYPuDBLg/ko3jgVwA7hTjLQYaxnysP53MGzAfc+muHqsLWs45/biYI9kKx9t+3DR
yKGErPPfTXkvV0HId3Igy3EsEiRvG7qXvoYbyz6FrruxdbceSI7CECkwbPD+q/RX09UmHEK3epx7
TQmm2HSfS9X+eX/X3ts6l9UHVEiJ2CANY5i01h7ryozhn9mKxyJU2twvylzmBYa2fLUFNgnA/Gnm
+NNiJY912oZI9xqN+JYanVYxqCtG9WHyvAJlltIc1ANGavAodLxxwG2NVRbU2GIj+o1dlEH6ZSe/
s9Aef1mRGgUipz/JsFHHMuf+Q934di0QdXJAwZjzSjWlQd6i1cdZPOJU0/02VGH4zpLlXwxwzec5
BlR2f70bbwopM2kBhUwtXfDVIZ8Wr13swRIoPSSd34299tPLPW+jwXRrFXQ+PdojlPNURJdHz8Wz
TPJC4sciUcRhHjOstVQ0qu8/y42YjmIPHEuiH3Zi6z601nXqkIqOVTAPCRaNtEC3UxOF7Xmojjpj
6R+MFLZk1G48m2RNgYlkpEREWjUfsVyNlYmO4KPmFC62ScYCuyKmrbdxMt5FXi6PO3M4j/aV7Itw
5ldRojdnM2zcLnrEz6A2fW3oouXBDOt+3EWaJaK9lcaJ+XW09ehnOLaR4btIm6H+vTT9j9LKhrcI
IyjMNvpxeUZOvnF38RhNpl8gKjU/eFpGrlTUbvWty+bQw+SDuZzfDzYOUgio+72aS1j6Mk2/EZzo
xc4dF/cvJL2Nnwn11bDThTl+ZcSXPNvQAP+UGtWo36OF9A2jUGy5NQaxk9+lSgfk0cPD1tfSaqye
ItEu3b7oouTXEg12u7eo9wZSkcnLP0WVFY/7su7xPTEL1452dkjfcDc5UZftkzId/in7fLH3eCTo
nxq9dr/Oom7dvTr387dJTeECTiQ1SP5PWpTvTFjeWLiEKR5YBmyZ7lADgy72Of1377l36iwm+fO0
1zJS4rfRyrXP6jh49hH3gORBxZTtKa2iynvw8Ehx/K6Lrdgf1D4zDoVXLN3O8Eqepje17LfaYmoP
lcS1msd4xuLNJ6UrRhzw+uiFWrP8p59LBRaEF+uaj1kCVumzmdnEmyJehG+XTd9LbOH82Z6y6JM1
deYnflKLwVXlQfQvisQkRgm2H/uUFMmU+1/UVTSip0YsotloI8nKBOnyu60ZH2CkPCWBYnrJKRZG
5Y+FbmIFMIenIduCSl9DPKXitJwCA3LTJRrvcj1R1qXaolQXuMniPJqV17yBrRh+hzWEo9zI9IPR
lCmWBaGipD5vIPqbxnW+0da6/qIZjUiAgpTjMJDXuvwVi1jcJami5BGh4v6YDPXyROG2xTC+Ti9o
BiKaKZHLyN6uu8WxJVo+vFoPvMqLDm2IdVEXmiM5vWN/9DUC0TGRDOKahFN6LeeTRBEqdK0RtCIy
f+fOrH7qLL4w+MY57uz2+OP+sXlHOaxCFYcFTTKKSIAQ63F0UmJzoaBUHRhkog/0+GnJQKk9qxWn
1cq98qi3Wn2qMef4pMT2/MWzinCfY6HyooUmlVKal9+SvtzEeMoDe/nD5JQXsDKZFti1daYa0jWQ
lMbkcUoM7ccShrbGdUQK7meGaWS7fkRy8BAvCVaZid2bB8cZqLMnTek/b+yRvPNWP4UOA8A20iO+
L2d1ynLmCItTF9GjkcU2TyzC+Qczcfdfq5vy33lu6m/gxYtnzArNAa7YiFuSo2LF4Ttqb/xDhUkY
8GAuPISDs/zOEoT/9nBB5n4/5D3eN4WqdS7qYMvg/L7/268/EEAaKn1NiXlC2Xh1E+FUuNCBW8Ig
LRJOkWrXe/gvxsaFd2MVtseUfH84Q1fFEtL6OTojRRi4YY7sXx7+ViP7g3a+dK3BZDLWA9JA2uWt
v0IX9H6M7YobuAL7v8oIX/oWFucSe29ZUW7MKa8sKuk5Sx4+y9B+ZuSwyotTfo6KJEV4nvMyox4P
m2RXNnn+kkR98i9atpnPkDM8lDQszh1k+n3bW+qL7s1l5Gf43qTHD75JhoxEOfJgiPRs8SrgwsEO
J2/urbPIJgiRJlG3GYtwI/5cvUmel7EpCaDkTSDvchlQe0WEttcDWs/hwx2aAb3teFC2RIJvrQJW
XCqeSrWNdSNtrKto6djNwAjdGU26MNqFo9ZvDKeukkxih4Tw0hvENONKVrkyukjt3SriWTr9NGau
Li1lIu7gvN7H0Zwd4sJsNyZH78fwIljIVSl2ZFOOGK6udnAS9EItvYmCGFS63k3fxeTtzLH6DJc3
6DxkgKrxqUzGUzZV/xvQ7neiFEuZ9pPol0+NZe4WIz13vXVEqO7ctNF4KFMsGCtno5yQB3j1Owmw
gHb4ifzUNUXGy/FmsZohCdBziwUNr8H6VU129s+EdMLRgDDwqyMzwrAKV8+NTbq6UOUeOYC30Qhn
/LrGGoAAkB87Hw5dCu9YLXF6MBVa202ph6/3P5sbeRFfMpwu5kk6HY9VAGwtOFBLH0bBIBA+dTDV
goWR5AB6zfhHbGItuLGvt04domMIT1BPUwGsLosw1BnkhczJesQVgRiZnq/O6hG+durjrRLkdfhR
V4N3KMV/llwdObtEKHlEHTiI4/xnk2v6YU4h9aRutJWeXH+4iLoiY0p5Qw0KDP8yPMxez8EoJnZz
0ZZzFoa/hrbqN5g717hhqYNOIkSewa3CjXu5Sl83o+padRokIzHWr03BlGcUbk141fo/oeZl44Fp
sLB9vYuT0YfyaFLkK1mr+7EWIkpMKmw/qxmAp/3983Tj6GIMICHhBBVSgdVed5oqjaj5bCgmogMY
FO+Zko65Wmdnf+4vdWOzKcLlpW0wbODPy22YTXhTmbEkQVHkaLFBtz90dbLVEby5ig1RCMwF6d+6
0ck40uCLd5LAatN5b45T8RLZnfZRehsSlWjW0GEyaZpRf18+y1jZWphbRRJQkeET7LQDA/XR2shD
bnzszLjhu3JDkoyoqyKION+LRrHTQJh2/RwK1X5Sp0h5mHSsfH2hmuPGFXNrQVkRuPArWHfN9GXY
CtNXTfMAoBtq0INqEalRwgR53oNZTobjh48EkyfG4qQkcJjX854WnVcvLnURlJz7Xbwgljcnqfnx
bQSuIgkpNCDleOnyZVVlW+dzLC/OUYuPSqufU1MXh7CsX4eEufH9Z3pHbq5uIktiV6BA2ISVNUFF
DMpgG4hjB6LSM/EQNWP9gudf+CMSyxAsvRRHAOOk/bYaJet9Bq7j/3CdR0jDK6ISEVkvK/Sj7DXk
j8UyI7SC7WurPbBS+yqd5NACaG013jFor7GwH+p6F6ZVz8zUknS9EgMfsPVzN516dVKzR8hlqrVj
Zj3Ze6hN9d7A9tI+tLPm9L5IwvzXgCjvF0vPsnnj9rg+ULJrBBoE/Dt61uuvkZF13CVOqAVj2js7
xWnBnxZgQakJUVBHm33jQF1T6aj+GFqSVUvdbjgGl+96iUWHa6a3BHGpVOauG+z8V1yHdbmrImOc
fN0ZK8tvlXLQ9rFhViZmwqluHPuu9yKgt8KRU0a9/qxXiREeUxWHVUdPmHingh7U/aNyHav4sbKY
AchCQ9leNSfjtK8oTvmxDZ5aT72bPLdFOH20pyB3hBucDqiE2a1LJl3vOvRglCVIaUfvbQNnd613
po1v7PoekSBfyWSjZUPAWoWqUC9RrKktPUiT3tzjcFo9oOU7vEgozke9oiSdgmBIIkxzgax7lQPF
Wom0yNybwYgjkR9bdr7X0QvaeKIb1zbkeVIDJByAghE4Lo+SCxxiYG7ZBqTbu1zp01PSiP2QFgGs
Gr9KxVFOU/vWeqYb9LRE7TmWH9fi5Vtg8RvnhL4U5SKqwRLUutrcStGA/8ZeDcyGBBsVdURDcuOj
5jBsK9RKGbMoy+To6fJ5ydlTbe71BqEM231ryIR2U5R8mKbCKoQCwjFQBxBp+uUqKLPPdpPaTQB7
2TtGStMdILNGHz/0TFfRgSUtt9EXW4UBsBWiMZSwDmxXOMfC1YpzWdOTuP/93ugaovvKrAlILrA6
vuHLh/F00Vm5UjRBF1nhGfuD8hl7ahun+yz7pORtfNKm3k58VHai40I5/KyMU/hw/1fc+PQceobA
B0gSSDJXp8MZmrnGqKIOsIawdrYu8rNi2+GTpg/JxiDvGjLC1yY/BwSKSdBJ4y4fuDb0UmdH6yCy
ZtSzinwPmsXcGWHyCRtWBap4AkZT0RhE1GYGbXqq0Fcbu+/3H/n6g6DWk/g/2ZxxeNOXP4Ncuc7L
2WjAiRjRKWv6eq/And6IANeX17tomwTiMOXjm7hcxanxxXZsLnKriRTa/rZ7NISuIs2ji+doaeON
y+vWUzFcpoBFYJLx7yrgGPGoqNEwAikRcbwvkDvZT4Pp7D+8d4RnNOOlNg20j9WZZTBO10lR8qDP
s3DnLhVKZx1oqfurXB9KiFsQtvnQpeDdun+vDYqTa5leBFaPKEC8xPohsTH3FHitbtRX10uBauCS
o/YmQhK5Ll9TnLk90kUqEWWaDAUYWGzt3G4MD/QBNhULr9sMxEhpfCEJcFQZq8UWwx0sE3x1oMbh
8Bm8iIb1GFYPdllzTobO+FaFNThAr3Htz/e39Pp4MMiUrQ0pYyi39vI5w8JBYkrUPcdjMDDULvPX
vLCt0/1Vbu2m1BMC6c1NwGV+ucpIBhWXmd0HXud1z9VkLnvTnWHXOGa9Vd+8884vU2WLEY9JssbU
GTb3KpzQdMpMa8gHwKqVvs9wjXnsU/AQ6BerzrM0CDjTRXYR2xp64aPTh3QbnADle4RQ1J8infCr
tlICbEcrsziaCL9vxIAb2/GOL8YyjVDDl3m5HfMkhSvTYQiabgJgYqb5abBBv2MdlX25v/M33i8k
Ojp8YN5JBtedFrPsy0mf1D5ArLI4VItb+Q4A4cP9Va6D2vsYHFsAgwBKQ+rygXrcyhY9InQipvoa
YvCcFG3oL41xzHIU3e4vduuRaG8z0+K64HpcLWZWbu+i7dUEuKWZL50SuqdK5Ftx+uYq2EXA5ZDJ
xVoFJqtjNCx1rQncZZ6/LHaJ/6DZdxvR+dZJIKGgkkFqksbMqoMem8vSgW1ildqbdqkzvaGmmOwb
Z/56f9OuF7KJZQYtXug35NOrheA/YoKOzFsATj07J/MynBB3Vo84tW+RpK4PA0ea1BYZa1j0aL9e
HgaFOaTEhTdBNEXFER3HybeNFMCctmQHrxdbKLRbj/bf9VbJH4p5Dcrx7CE2ss0PE+ELv6+T8Ntg
2/nGxMOQac9lbMEiAiEx6SBsAZBYpUUJLZJZn5IWvlSpNr9SEACfbCOrvTNKf14BwhoXcpDILSlK
KrLlfwVMZBMxwyVMTylFtcAlPcEIvDcVdaEPEoqOibqWJk9OiaL1gYNvuDtDzR3zKDpz/hHRU5H2
5b33qqGrBIY9t+afel2IIIPpmfmLbY9/hXGhcrv3VfGGs7M+SVcwoX34w+P6danapR0RcdW4fLG1
aLOFuV4e8NrdU5GJcS8IW/v7J/W6NwwOmFYHfTamK1eEoHrUo6wQVRHk2mx8nWm7fZYW3pEfDrZ6
6l01+12B7v5xf9UbhxaqMYaPsBZpha8123BbaI0lVoqA0TK26gMCkAsQ7YHc1G/LLYbfjZQXBAIz
JFpiCJxxCVxuZZTplVeXdkFlG2VPVIs4E4O6+Wx5SnbqM2hxcYPqp5JAles60QcpPu30xsus2Hip
Nx+cggaha4eKY03U5HYoOor5grFkrUZ+asbGF2rU4tBnonTA6yrqRmolU4rVN2TIqMoATUIE1/Fb
GbDSsEIjpZvC5sZp8Rdqaq9NYQEI7v9qkfnwdc88jsby8Z6dRGyRPspJtWxgXO56qHaxbi0iC2xr
EKdiwZYuVbRi36PMd0AENtrIV6/zOspeMgvyHgkdWDuvUJox2cA/AW0PrUh2DdMO5Adn+1dIH7nc
aUUqUBjGmOjLpM3Zxom+vsBYnAuSKo4yg2B8+bDTlISwHo0sMJBleYtAuj9pefZhsTTyRosuAjU3
RT7iRperFIqzCLNJ8kAZ9HjfNGX13JjjvNFCvvUsxB0TIw24QVfgksotM3eE0xO0ANYPXagZT7Ew
64ePxwAIAhBiyYVBD652LLIHdxrahM44VmAn1Zzys9YI7ZjQZ37wutTbiHQ3Li4OhgRO03fSETq4
3LvOaBeBzxpwpHdxGXvIKj93wHrNYWR/+/izQcZglijFmljtcq2xDLnMoPwEda3guFiBEjlGeVhM
RDdrPiPYhlDr/SVvvDRJQ6RgowlJMrHaTo/uRbdAxg1Az3p712i9vUAD9+OrkHDSlWFCKo/iqsEU
A0+rE/D4QRrrtQ/5bvw8GMLaaP3cuJTeEzRgXFJBdI0AipxFHZOGnFM12vxFGJpy7tVufl7wh/qk
12r8pCL1cb6/gTfOB4dD4tVMThh16OU7w4KYa3Ao6wCYxfBA7m7t4bw1+yI0P17ukkkbWFIDcOaV
rYUAWye29E61ymAw1HDXmsVvrPgMCG6i/PihlyUCnTp6XPQGV6ci0acM4faoChAgzw8DOgGnDF7Z
KU+6LebTrZfG8VPJ15inYXFwuX9TIcTsTSa0SNGN+7hzhhcHZSpIN2mZRv6iVcMx78VWY/XWsnBI
sYpiP7lqVstqXqRDnevKQH7ze6XJol3sNJ+7MWHI5qnzUdXKDzPCUXnjpuFJWRk109WulhNCzmo6
l0Gpp68ZCq470c/uxqu7kSpwmQHsp9cq7RxWMcSaO0TyUvZTGZv83MQzUyBXUZ+w+cr+pHEnNuah
NzqhzLWlpRHdaeRZ12ZwMLkpo8umCuyxyGafwK29GvGgvkDuibK9Us1K/JA2I5RQApp+Htx4Kn28
yLfAAzdC2TuaChIyOJArLA58MGuKR7sK+trQnlB7d56Qmf8wFV6qIUvXRSmWICkNl+dVL5NZGbDk
4HtvvYfa6IsHu+nKw/2ocut4/ncV+az/YWfMZWXEXqVXgTNH9uwDIm4PtprQAyky8yxmyMwjhOet
evpWMCPnguQPt1cGtMtlB0b/oQ6OMohkaYHIE9jpYmDEXZmT2JqB3TqpDk1l6Q9DX22dlajI9qqx
ytQhTqDcTwZc7FSMlS9qTD9rEvuNJPrG+eBzYB4GUocIuq6MGriCOEyWY1BMnsmzzfXeVeKtIfCN
p6JXR5XCLqJnbazuA91onEYM1RCQKDUPiQDUadd9uE9UJd+VyyaY8MYrk76BlPE05YGhyZP0n5Ni
dYCxk6oZGHGTqA84Bjy0Zpwf3c62jvcP5dUGyosO10BuIWRCKGkvl3LdIemMXDHPGTp/GV+6YR2F
CpX6o9nCap3V4c/AWLdz43LO6zp9tHNgAWHShRuf2FXezyqSq0aVDHLsShmzMApsVEkiz6pT5NZT
ldrqa2dPLU7XWtE+DWZngBuOmub7bLXJxlm8tbhUSZbyPogDrNuf8DXyYRlS8+xGavHT6ieMGOvG
zrR9nwye9zAkuvYwDZPXP+RN3ldfP/4mOTFoXUklBSqDyzepIhg9oJ5knEUv0LhUZ8W3jOj/8x6h
SZGzUHfQVV4dzdqFsU4YNc7Ue2Jnxql1QKHU2DgtV6GS7wwWoESowRsGurJ+Fit0vMoJz1alitMc
Jc6L4U7wvPPm3a5G7IYs6b/c38Crr04uKpvyGFzBQFxjDvVIN0IaweHZs8T0VSn5thFrFGcIyltt
+WtgO+GYRIUmC9hxcufVA7aNkTXGVDjnwa6Mv3ESHE4gddLvWmEpz0oU5Z/CJhXPqNyXp6xqlFMi
bPuUeXl1TD1V+TEMWtyfxthuN76g63jAD+ME8ftoVyEjdbnzYT/HzkDGdq4wmT9mIqk+L7O9JXR5
Y6vB08iBvwTz0iC9XGXUzbZ3h9g5CzpCf4lF65562v9/lrTXN3KZ9+B80fV4v/lQ90K/WnIIVifW
GBx36SqdtQT+4XaWEOY6gCPdbqxw1fVHpdA7XwVh8quM1ObFwtx82iGXFVo7mum6w79Iomf8Xuph
j0O1+MEy+QtTrAoO9OzFv/EUaesd/ye6covSoMHmFfqEO19Nx7CFNWSkic/RNcNdwW1hwQLUwze6
PFCrRJ73jY8BCH2gBFKB3wHn2GoMX+dz7IFE68GGIS8HdrDab8vjpKSGfV6UHk1nh97I976bq8Tv
LaM7ul6aP3Crmc+aGKd/Fk2vFzRG9Wh//wu7dbgoCMDWSiA+mdblz0iMHpJbjkGYwARIamkkMNxG
sbHKNdSDp5VzV2ShdHSa1tfnlMX9GMHXPi8a3wfdKKP3y7xu8FWJi6PI2ulbCOscOFHlvSAQnc74
1jcYvC+67usUegEoH/G/jz+7VEBCGFgGz3XjMcsSVRsznF31GMS6Xjb6oRk/3pLn0V1CF7UkuvIA
py53eMgyEXvWjEMnQNidsdTo6NVut0t6bytpvnmouOrQimHix/Bu1dSbrQWOTYEbaJMNTuvnJQzJ
eZytoBtUvLzayNppw1zAznE9v09dNBKc3mkf7u/rjVAihfLJOSFE0Opb/QoFRGVVhwVzAKc2f+If
MHxxZg+pA9Bg8dv9ta7yQEn2kcrOrIhFwXqtOQtxBWPUQ7LUdOibudoBeWQz9UVnWDtzyYYPa8Wx
ojRqgQGFfhsQm8v3aehj1HqIQgJSQvYmsur+oUvDn/gUfVihkJUgvAIZQsQS7MlqJQQkIhcPM+U8
Th1+20hBKHDUB0PBYWjR/h8vTXa+AS5QpvONXj4W2ZAzL5munFFzM166sBgPhTGYrylaLRsX2q3z
IW8YLnYg73iXXy5l5rZQatOLggmzx0dHMePTSBF7CDHm3gg8N5Yi+SO+0n3gal+3+jo58c7zLAoS
Ke8yKUg06aiC7puyrzcSpFtLUXTjZwDikA6V/Pv/VAjGOMJF9hYRqLNWPczuYj65YvGeXQCkG2mt
3KDV/Ul7T6ZEcJOJqquDEbtWpSd2FAf9gHez2wjnhMpIrfuVqoxfO7Us/wYOKoZdOPXDdyG8rRbL
dV5NWxi2j/U+sSGsXT5rLy0TltCOg3npwqMjCbzCRCAMEa79rLAcGcaOhMY+fPhrd2QzCT1yZGwA
11yuaxWk8b1Shucqa5O/k6gxn5REyz5l2eJ+NlAs2MhUbrxTBxA6cz5MEZjVrp9TG3ol7HrlDAXu
lx7XMbaknSAHTZTT/SeT1/36lVIhSFolXyEaRJdPRhUUwVKD26617uLtTaPz6ofF83JUcDJD/1Z6
zQL7j5vxr/sLvycaVysDrpP7KQd+q0RENJ0TjuSuwWSn+n4EMX1YtB4JwHII91mi/8768JX4jTzU
/IICw8FxlQOSkeByNFEcFysu8NuMhmOko7/sFV688RJunXaao5rkZnHU3i+9/3xYlI+laYwGAddr
tCCLhPl3MRrZm90P6ikavNp3Ubx5hKkVvlYxIj73N+jGDQPkifEU+BQ5CFklxjmfgaHWnLm2Vasd
X0X2Bbe99gnlmvSttHLx48PrOcw/+L5p9HHoVtExdzHMotgLz7mKv1OBDPgBpn/6krhjsXHoZExf
vfr/LrUGNrb4waZoR4TnMcPoyK1m5MPQ8/t4DGYVynAqK3rqa1yHV04E4IRVHK2LXqdcdfeLopSf
5wnP2/t7d41OpyeL/wYkIN4ZCcjqMBc074tOL8JzsijVWZ/C8g8UOmxVu7ruwD8l6ILPyXKixV9S
YDT1Q5m7ywkr+g47094R5zjV9cewSk0/AX38w4ka7/X+j7wRPIFNIAZJF0nef6sDpQp7bFRlCs/8
nKNZgmgYy/LVmcZAxdWIeW/4UnZiY2hzK5LB24OvQ+4CGmx1qnr2KqrR0j3PAgfS3ijsLzGwiCcn
acz/z1L0W0A5U1DwOi5DWUubzIPKopyZuX63rRSiFVC+Y6eHW9fQrXyXkCVRVih80vNfJS3LqA4d
ZmQh8VlfDvGYL89aASSxcHLIgWbUvahu2T2Eop6O7pjMD+0In+/+67z1EUmZFUkiwl5kzU2dvKiq
anS/zrWDmh3XcriHfL9l5HwjCkHpghQlOW6gM1Y3kVpm0C9T1ztnzgzwhWl39dAy5DyUBt/RHgHQ
cuM13noupMXBQsiUkOvv8jX24ZCAJa/hXAKA3uNPiAuUULY4t7eeCylYWQijxQFD6XIVaDvFvADx
Po8hDGimzumT6gzpecrr+GtiD8rH01yucZhl+EWzmWtJF1Qsp6QCGHZGx3D8GaV0eUqKzNcRoaCN
6Hrrk4OrTNcB3SyNfbx8tLguG1exHeVcm3P5ZFdp8dPBSmSPc8TWUrfeFbcFBENuDkrM1eloUStF
+zONYO3HdtCLuA2srNhCI91chWuY7BaaF9Xs5QPhOVQZBQIQwYhxz67sDfE3bJr02/3vSYbo1aUE
t5AlVDJ3ZItWya1aoMaHQYR9NgtneWoVzzs4TS9Q1C/N8bXLEHEjH8i3PrCrt0W1yv0EiVSufUWk
CutOpGY+oeaSDM5+qiPjIVEq91DY+bJxMK72URbGnAs+UpgTxK7LfaRMScJSKM2jm03Os+EhYFNX
4xbV8Do4St8DxhXUxuAcgbxfLmOPqBCnQ9Q8hpmm4aSLAE+1m4Vex1hH5dnEFKMyPmGUmww04Acd
8L3ZRvvCdJV/P/hK+SXkbpKJRay+6h13tOY9jJP5JbY19nuy4AnnKi11XpK5EdPJSBwPKH5soy14
f+Wr3JHxvWQgA9VzyArWaHKvrMgBFrV9BBaP/mOcqDoij86oHdxZ1x9atw2Plprb/5ppqzjHNnfN
DZjk9ctmeOnBoCBmk7uu2z9V3DdhY5bFo1ZU3m8Q+ubXFCbHRli7BnrTXZNNLHq36D0gg3L5smMu
9yqqp+LRKLvms1eGxqFRx/oNyI3h27lIPJKceSC9oIf/92y7FIeehnvU3Dvd0e5LiASp0jyBA8+h
WWXOxjbcOI2UGCTx5LWEKaQyLn+gMWZaq1pR+SjgQiJigGn8HlJ4+rUS/AoL/MFfA2PMTxO+Ak+z
LsYTQK4PJ7wOpaNEQEhxOW5ReRv9p5RIXQzkXVGVj13bLS9W2rtB38TWRxFa76u8u9u9EwLXdxo6
6uXcdeVjojj1vmmV/LkRRrK/f7SvcZNyGWaRNFLevQtWJSMd1V4bxVg+ppY2f3FFInbzECtBVY58
yks5nLKhjV4sD4Gl2jTHb3nUjw8DVeaH45mUO6Jq5QqHDWavAk1XaXo+D1b6SPPeRh8ZEcdfmlV1
b/cf+MaXBM8fUAd4NEBO11wwKgw0TbJHJ+vo6tu1hzTNphfp9T1AlvWOxwQbyfB4df0koZtWblxk
j2mBu6oP6VJ7yabZgvZbZNOv+490azEUL3mR0nORAHF5HrNU7ax5QYymmHXnO7hW5ZlszHsYq2XY
+ABv7R6RgUEIGSTE6dX3F4LVHqvRKx89BLeNuat3igs18P7zXGVzUqCDQQJcAdlNWIM8B7dIndLO
q8eW7vBvM7K1YzcV07/JskR71eRI3l/vnYl6kSywILhoekKk4HTwncsN/D/Ozms5bmRb069you9x
Bt5MnH0ugDIkSyJFyusmg3LwLjNhn34+qPfMiEWGanpCEepQ02QBSGTm+tdvljQMiIvJqpMgfcyA
yx9ZMxZmnFKScnHKJsapDjNMN2+CV52wI9Lbq5UIoHqaFMZVWaYC0pQwrUldPAXjdaEHiLYJy+9E
TqX3fSnGAaqE7qNPPYj7TS8n72qUk853ltVLrPpSEZSx28/ihlZKj2mAmoq7IRxojVaZC2y7tKvz
WLQjahPCvQTQYGX2t3ZFcxGPhjLCDNqo83Qn8Yws4nL0CneX6qG97qde9zC98w6xn16HZddO/fzW
V46dHp1pVF+czRwuzuCWydgcprAkJTkzp+thiiC3Vji3dphsy2mIw9HsrHjusxzpj5j6lLW3br7W
0yjqezUEXXZ94clw488eDMJEom3xOuDWnZtPuhIb9yzHJrRj08IRHtl8EJQ1bbWLTnYvvEQA5ZsC
frPxhTP0dA4YFBfZhOr8ZA5FsI86RAeeNhGLupf0g89tSQNWHxos2Gdz2n5GDaR5aE6rYiiPsnSn
0L9ejXPl74UczBvcvMOb3ljTb+GQWQ9eJOTebl33IcXj7ksXKiup29FWuBAU6RWusOUdLl510hR1
EA+trjjcrtkrxAvDzYrz7d4NSuc7Rgfumz8/mxfeUhr49KLIdeau+dtS8dsu6BNuGzWbhWtqeA7H
AqvcLZ3GFlkIN+mK6tOfh3vp+UDv59HQVA+YD0+Hk5VhIUk2WeRsfM5mpxrjtg/NgyHaS8L152Bm
ACcNJzWkiqxAaLqfjuVQta6elOrkduz/cZgGS7lTuoke0nW11D5sO91eh6yDQ9xFc3g0o2yZYqpT
c2f3MDyJPBdlkOhgEA8RHjzfFAp1kKTVkvvBK/rhwi7+wrPAHhil/WZAwnZ+tgO0og7GTkt5Ktpw
/knTzsGjZsS4j5XLXF+nTXDp3PD8SOzCSeGNBLCgM3IuHF2ZX2rpG/OUztLa4z5EIsA0LuMPa6b7
vathQ7+qcA+7zpdgurF8ofrDnyfEtiifrQ2bZIhNj8dEC+HsmgXay83Gzjx5Otg5jjIPYabeFG75
02uq8gAD4BJFhgTr52OyHaHpQARJJ+i8dsV9UTaNz5hZVpE90escPhWLvr2+SqvM6XedTyDtsWQm
HIMmE0zUNPQEltAOIXV1rznYrHC4eXvVPHnxCKctQoPi5d8xnyuv66Zf5tj1M3Fr+MVcHM3GXz6u
xC9VsZjB2HqfxAxgFHwU4sWsm3uW9PUhLevhAQ/1AZ2WwgrA8fKOPgrhcUyDKTBGdqpQvXO9eoF1
Nm8fvbKn8d4fo/F756Qr2R9omt96GYhj3K/t9Kmyq+JLUIhsfZh8oyjZdUT5toGX/mmZ3OwWTVX4
rle2/uqnblckXTkVrxsrLYy9HET0dS07P0+cMU3xF2/m8YdMAzXFNZ4pD0tZQ8PxXfEW7b/C/99b
3a8pUlq2WNMyTmaRi8fMHJohHrMFmqol0hrD/mIa63iuwKpiWt/e+y7Ku3rXyXR852QDXvkwNKp4
yDNuDqoESBAyR/EEXYNbhS+tJNhitQJFHlIdgeaGtNLtJJdyvdN1MPygzg0gvMtG3wWmkYq977XT
cCwnkanD0MzhkMiyVjy2VkVTPKJY07sgE9aRfRXXkXoO8LEsCodOea+mNSn4QBN+ORNZAkKN03ej
HulmsY3V8rWX1uV8R+RAK49iwP4/GcyiYvMVbrgm1NamzZ4+RM0xG6GUQkzsU2YVztl1gmau+hJO
+I/HTmkFt1U54SsD94zrt2Zf4cy/hvm+8ErrC8eTeqEeL3ydsIvrNhn6Lu8SK+xKa1+PYdHvZmf0
6kRPTf1KVY7f7gSJDDjx2tr4SWHPxapcGD7i+tbOk0zM7jeUgXUdG8I2xatsnYwwGfnPEDfKV183
IVAWd0NhD3uYT5Udi7xo/BhMzngdzOWSHzANG8WhMKz0K0R5X2/KrMVMeHg4CZuO4JdjCqPJhAuX
Pic00B0/FNhzTcnAaZcJa42ERuQtfvmx6BZRXEOD0Q/4R1dfyjAov4/r5I0xB6uhunA+feEQDBLA
WQGbRrQf533LfiM5mdZgniQKt6SPsuKVaC+usC9seEgwXBzpELKzwm1r/m/7K76aU7SM7noC/Gn3
1L3rrsLtctcFlrqwlL44FDxYQB6qH2iOT4dqHWdd1Fqbp5C963XdYrYUlWq5SiPyD/75qr05ZQEF
wwB4ZuWGX2mmOMGvJ9uu+5uKFsJOhOa4F001fg3KEA3X4vWPfx70heuDOwNUSx/M34hST6+va8H3
Vxa3U2Ga3X1jQPmNgbDaj+kiLxGln5OUAgA5YKoNIGCbOFfmB+wRulbmciLgR6jYZcdgiSN1I4jX
tZZLgibKuFstL8cgO1zTNc5RY/0ky8Va4pFN9a1mCfjpVqoxLjzn5xMXJuRGH4KYuAniz85QtU5T
tXK2ZNPu208e/tk3eBH6Y/zn273dzqc7M3qe7eKZURsN8gxFWsKgStM0HE6KAPjEdelEt23dxB3P
d9dlLOJ/Hu+Fy2I8ztE4SW39wbOTgFlijCGB5E6mYIvpMyfbF+Qj7v88CsD+S9eFBxr4GJYSHDvO
phH2igs9VXnq6CMviW1Pxg1QPPlZllFU7X5hU6fjPUWFel3aWXqjg7nAFcEX3rDzpMjrBJJw1e0i
T8/zwZst++R681gcIKYG7xq3tt8r/EmDnVl1ao29ohA07pW21S6FHUp2jmqD94ErO+zIu5wOzlxa
s7lLzV50SR657Tc/7TszHqchLPd9a2RfhRhB6ZQTdu/sYBF2YphdtBz6IDCsuNPD3CU+AZ8qKWcj
nPeaMOwvQ5maGUeJ2q7jIvfhMc7NSF6Ctjz5EFTW9NBQ4lJmLoPjHBo5q4KrLJ3bmq12JgkHYvbO
NobqMUxz9aWyM1Xuh5WgpHgs3JA8IDcqq52mUbMkmlNKE3tz6D/0xFmVia7zSZ/SxQDgE1UelvHI
J8uRdZJJeldGq7TfctMROhilr7/PWWQbR5Vl/bel1vlj2smhjX2ZSlr6c605g4k+MGMYCpg4B1vd
jrdKOhGA5rRtgnNLcz91MHwSWiJDlZREo2C4MnTGKbPc5b0BE+brZHnTldstaRqzGw2fZ85L9iEb
SAQcGm1Uhyj3eASZXPFKMybTHLCyjvAJtlYdmfuMCRUc82nUOP+khrWe5rLcigeNNfNugsP4TVR2
rnBuXjGW9OtKXZnOMMgd5M32e+PJfIwrX1OMDLlbPbCvDnJv4nv1rst955FZ1ds7bDoMO0FfXDaJ
76wUyxbe2fxdjhE2K8bIiejP78S2YJy/6TQ86MrD5t48Cp6+EYM7W9qKsukks3zeZcAm11RTRR+n
Y9ruskqsbyYhc/Iu/z9AWIh6kE0tFDA8mHOzLRlUk0UG0XSamt6KobymidnrS9T/F5Yy1P2c9bel
7DneNeKYH5V2qE+NI/JXSBPkvbNhIEW9VDt4zvrC9vjCUgaCB+mAHR+e/DluaK7hZGVlPiCkKLzb
dZqMOs5D0f1jbBloAdYARArYIVza0+dmlOk4dk4xnNZFVKfV2WgLLv7Of54dvzzrzqbH1n+jG7bt
95CUnw7Th4FUqs2GEw72s5NEyCVusQN0ZYzDbyBjFMfzKTQG+cVsG8mpc7Y5APAG1GlsBJX/WVWB
+ARfyx1i1+gl6oAlcz9YNUfaZPUwlolXKpImcc02yFHWr8U3W8hMXbtEK35p7L7I96RurNVu0gbV
sBIL9UgzDZOIC3ISip1QsLuBxwY57KtgIj1CFz1m6caY3qVuHd5NZqm/DdUqfrpDXx6YiL2KURfn
yyEbSYGJ0zyPql1o4hcb28NKABBb3BCRIAEckHCEHAjQQIV2Sab7vBbdeDDwFX5plzjVnN1cQrdU
lZn6lPWRIspjMBRBNXlxrTLb3uMoVf9sXBm+/fMzfX6UYlRY3pxvNhLVuU2h7JuqH6XDC+GW4l22
BOoVOfLea5SU84XTyosXuAmQaabSETjvupFvVPrROusTZaZfHGxK+3sXk797PKQjIM6o3aqaS+jc
SxeIng7OMfcV0t4Zwl2UzlQKYehTB0wzx8LsxOvVdqr3RurZxz/fzJdOFBRsQIDon6lv3fP3MJUV
bVx2u9DpvDmZQ+HGIzh/Mvi1kfRps3Sx4QwqLsy0P7B9mG/0MpevB07QiV2Y0UH0Y39VDrn5BTjL
AIuo6juCAOaroLSjr241pK974vnuAz+rX/FuWDd959YXntQL9wwMaDPHRIiMmcDZAczxxzwcVj2e
XJJjTtSl5RUl2Xwj2zS7+vMte2FSbCzcjVzMARs88OmsNyWJkJM9jCfb6tQHQIiq2lEOgg6Y4HV+
KYxd7Vp4m/952Bf2AeAeTGmxKoTEck7yzyJfL4WextNgwlv0JFBAKFR98ltzfF9ObXjhMp+LW5jD
UfT38gwP7RzR03Qf8rByx1PaKvOrXXgra53R+kVitZP7SsL7f8xdrR6qbl2TiVTWcSnDbxvgAMjR
4h8VE/vZfC7daHw/iFyle1QRwwfpj90t0e6kTvdwfz/UmRi6/Sz8/mZarfZO54bxTmolbrWV6Q/Y
V1bfcj+QdmxJ44OfgxRQ8Vp1e1ga9JTJn2/z8+2PNXFrnG3+hZQpZ2taGMxZ5a7ldGqNKCB+tcno
L9uXApmeP8yNzQ2BZ2ONw6vZvv5bZZ36gzadOixPVT0e6O13CBsm9SHVnn3d0oa4cFHPpyw+VDSY
IHVDGcK84Wy4puo8+PbFaRDZzPYyHwpTdDBjqyouhPUe4sAlGsoLRSjHCPznN5wS0dF54yQtSbVq
/aA6dZhDV4k/ZHOxbboICFFyrOXBpiZ+7NOp/tFTFPaxi/nwJ/RUWJ7bzYSGirhLY9jTLBn+cfYb
OiE49Ci/6cRvcT5P70dYQrgDQNdkHI5gGoiyNsjx0hv7/K4/HeWsr21VhCyZC0srm3h4HGpjKajB
0vJkUy/A9BvGwxQN9fHPE/gFBgU7Fb10mAE8dNaKpxdHMnU+Sj/Xp2HAULfgzH5vSX/djUZbX4c0
21/5btbAHC2ma0cH1lUf5stHc7D8ZBxNfVTm4J2qqIzeiC6vLny65+v09uGoyyFE/ZKEPP1wEdc7
B0GmTyU8JQj3tofHsDnso0r+Y8t+HjJPmMPzBgMQ8vN0qMCY63UJOn1qORiRM6ZnYN7hoo/0ttw/
PWEyDC3iXxTY7QV7OkzTOLZKG87nLoXnDjRSfGzodN7l49ziEVHgjSsivacrYtNZG4u9oab5vVR+
eYTr1v9/3F+C/nj2oD8ABdv9/21hUamhqWUtitdsNU5o0sY3BCrKw4w/9YUt9/lKSYcc8i8qBtJM
OCM9HUpKqn+yRHiJlKNjvkslQTsX+z9P5+crJUoCCKM0Krfz3nmXxw4LWQuLjR28O7+izB9iBzxr
J2El7nu1qgv15KXxzl7aFjulbKA2OS1epT8gtBl27jJgH9sZr2d7uWQy8AL5hakDKR+8ih2B9v/T
uziSIqy6IBpOyHGwTiEjr42DzK6vOtVlH0SjZqCPbA6OavKbV8McNCdcyGVi6mG4JLt74eWEUk1H
bXNEfu7oqVKRW0HrgZrR+olTo1pfYaeKw+QgLwXhPFcpc4SCvu1FiDU9lFrb7PptomoZja0OhT4J
ow/elcjp80QpSUR7ILVPY6vIl7dhTSB5YgxL/cEIwvED9iQ4T5YOsFIyd6xn+4Wahxg+wP5LOVzb
Mnn2XuOghpkWmn8azOfirqYOZmdYgRD91Ate2dVSeHGPBvCmdvoxsSpLHolSkok3WuvbP8/5F94s
8peQaRAzR8z1rxX+t3vj4nptsSOOJ6OmskxF7RztXl8qbl4chRYCok76tUgOnz4Bv62X0lJiPGW4
J+wqObZHbxblhff3hTkFG5o27caNRGFy9pxJ4asasb1PXoXRppMWn91FBjuP1s+FQ84L18NIlDD4
RiGUO7crFkFqTS4NtNO0EhHVTN2406RWXxjl+aYeAltQffIXISfnC+zCBzfDhlWP5Y9VaHatHdIB
EqOcZU1opOhjvhqXPJJfGhRROzeRGg1c5uy8ooHoi66gDjVgPx3UsGRQTdtul8/LdONMtf8gS8O8
wJt//uRQ7eB3AUeEdYk95en8gGTXF0iZSEw25re6w6itt9tPZEPkFwZ61shn8WMQVHBcHf75Z0tg
2y3LUtW2R/SDHD8L3Tm4R9X4ydiVMt7lBM2Xh66ugtsCq5RXmTL63Z/ft2dXirh3AxKgIEJceNYt
6A0AVATk/Un1ZRjL0ll30lZOUnCgvjB9nk1ShrI3moQDp4gxz65VmEY0GEHan3Q0VUk6B1ayTiS1
/+MLgo+AKQ8GUgiKf0V1/baATDQsp8ho8lNgav+AtOwhIF19r7P03Z8Hes5ToTXIMwM92LqRmF4+
nSRjTSaQcIv0ZJewhohXzYKONKsZ24N2XtomIVe0Aj5flzI9LE643EVLv3zAuyu/y51xrIhnbwmO
c/s6qEnbGNLvXjsumwSzDVy07BhkXP35Mz97mbZpTccSYg3vMPKlpx+5JOoxd9PQuFlgJDziQaUM
Ukz9/JS5eroj0S73k87sx38a/cWSDkd5k70wND3bp8P60YQtSZvmp8rxGlyS5JB0edPvyeuuLvGi
nqE6GyMGMRGwDmvvRvR6Otgs0jmb3NXh3FJUjzlSi/u1manI7dQjyz2qrKq4WtYlvRHoisYEfu1a
f1Lj2j9YStrGvYOnjvtmyNP8usyNuotNe/GbnefW3oQDjtE7QKWRESUFfp8aW1Uz0LEoTfUD50tx
N3kFbACzRpgXF8ayQFGsMRSDKqAKj/5PkBLsW9aFuVu7sfNf6ai1Nt6CpBILhNuVN9pLy/tUBkGT
lGMryFrxC0ceFK66OPi367ib06n3TtGilg8Rp2lrZ/S++KlGe3kgcJv4XUtT5ii9kK8WCWvG8ojw
wC9NNxrmdVZjf8ILUbgyCfLUq+LRGvIhyWy/8hJC4durSZiC6Jy03/HeOF9rt6g3X49SvhJ2ldpJ
WtWdSJAEeTPWi4RjHUYUTCTWrDkcjnoewxuSOtOvtGIi75D6U5dT0qLvSiq1eOKqXA24GjlQ0W0T
5DTbOG/0atd7q3/niX7VV5G76jXxXBgFez8fio9hW3bqCh62bx4Wq+pIg1SDbh7coejUHhJc+sEw
B9iJkjwCLqk0B3NnOvTCuOdS5VBXMu+riCbBC4YAGNeEyi2sOFRt27M529m3CiUBqUPkpuDnZazE
eopaT5+rulZEmkSKNJ5l9oyPTl2GB3tV1qcea5HpsBAJfGdKozYOVV5Xb4lJU4cl98JDudRmtpsw
on3DnXa/WLmyb/qhD67taIr242DJ+2iamvdUye4hUkV93+gZUn0QvF/WruHj4RrzYfHtUSUY7zF1
kNXg7L64PzA7YqExV/05wHbsSxdAQZaE95UHUtMBI1u7GT43tp+tByOcyE7vsjz7WGe6+AZwPkex
XbDA7ZoukIiUhw6cAhdtSEJZ6MzJYsvMJb+0hqHdY1PR7uxGhTUBho6v4nKy5Y9+g6jQ0+qfHS84
tcJatp/XMMs+0oJt+eESsdHeaYXIY4NQ+zcqkiMRbmv/mZ6q/eiSmPeZG5aWtOZX761T5GGzL+12
gg9b1U69g6NT+EnWW+5pXIs0SnJh20drSa0WmxM5NzysaRGxqyLa2rjy6+K+A2DhCF26po67EL1W
r5buyg86s9rXWNM/1lG3Pfa2LWcUDHIIY78wep51CwU/qcKwWa4FKjk4P4MpHw2/rz7KNdLtjoKP
CmUxADyPDhLFN5XOKxn3CwyapJdC0dJdi3pOCmve7vesh+K6gZFnJ2ETpt/yMrf0fiXAOE0474zv
LRaTmoBWMd6mhtt89oZeNgd0UenbPF+bMElhK0a3Hezg2yjtl5NdO9YUZ/CVbMIbo9mPm4hI9Tj0
imXee+TenyglsctQIi1fT5yMVtTAE33x0W3h9PTuWH7IZvwpyerJdXlDFavygsO9h7WCtzjuvuMl
HBJtVcN1aSu/QEE12w8yxIE80ZWtv5EH6A04mmVY+KSSM9FBcUnRMTJ0P++pmSq9s7oge8uLOJhX
K63qW+XnNWtiiqFBTBz48MZdxDLtai4qipValJv0iwjjucim8dBRHWWx1xdhv58Lj+ySDtFJ3JZT
N+8D7ax9rKe5wMxZhKkdhxC1/f3C6oidtlahizVQZo1Qn4qO12Bg9Y3DSEIERKycvpu6orTjYoAe
k6wzC2xirnXY7tPagXWcFZip1VlpuUlk+N7X1C3Ctz27gHg9jsX4bWIK3bursWKC7NEDTYRTyNuy
WwjPcWU+35oyaHmm2vHflt2o+x0GICV4tW9Uy9GWsGZ3wRKI4XVXYTrzWhcLpHJDWOy8kOC726ix
mk+T1RGZXuRd91kbNjR0cACsAyTMORVrsiBQ1yCORkAhFCnrwlrqxKmLTtPPl8HJLR2R7TXr8y61
1zRLBjuCEx+Qt/ZpDC0YvMbsgYV1WwfNr9F2H+sqNx98ltWTQxxZs9Ogpbfw690an3uwlpt2sc2S
9cbtP/liba9z3nYa7OQ0VLGRtQvxEhUuWwmkMd73wU7FnRsSBBObOjCP5sKxI8mmxeJFU5Nz3zYt
jyWrukzvCE6t/BiunX7ou9IZDpyzbUWgvfR+sH13b8BwV/fKYu2RMbdm+g7dqJCHQQCV3rlD1Lmx
HxU63UWV4H2WYbC2O2kq9ZPmu88XjTnstrxVKAH5sFYT2y3E2FfhENAt9zwy73eQ8dvwWBQB6afB
Mhs/A7Hwv+2CPwesQq1+16zkvdM2rfLsTVbgn3mYBPlBx6Wx1mILMxl+YIdnFod+iFovwfdQe1do
x9iO0rE3gz2Jd43cS872X6Rnlg/54E4/LQNayWGFmbEkTm7ASAg0yvo+nbvHwa7abwgvCuKuG/T2
SODt8lDbbHfcu9Tx95aXLc3ertsi3xVWR80X9a7hxCbuWzBfu3m+c800X/bgEMK6csj5pQKtenkk
oGFhiaRX0ccj1hVu3LUdntrWWt4ZvjPQ2XHq4Jtai+hTgdfWl3Zae39n0YZqDhpZwjvStiBN1R02
EpnZT0ghMX/fR6QXHDpnBM4ojRS2aFUsxKAOay2MhIAAR+9o3dZvkGcWdrLm8Gxt1S9uQoyjo5IJ
xmCW+J2DoVblScfD/KgLPjl2497C0SmKewk/ptz1nAJx9nSNdd7VXi8gBPhFBzsX3f8tkhC2NqKe
WAq7zurhemS0cpNV9Ej185513ZvCsUHp0UdvTAxEP2kdGe+9Snl93BnKmmEFuXYRG5bf/RxwQ/po
qrByoMT606vcs7i5s9LGbT+Y2KxX0WI8WqVt3llObU07Zx4WkeA0s558uZZv7cXG4kINDnzYSHer
vaMlmf4sR2m9Wwez/GqYeRjtHUlsX6xD2f70gVSduKUgrGIZlOYSQ+8lhSirRudHDkmnYjXLlzxu
xNCnCamv3QmO6VLvyQ8JnV3jUZkk0+AwwZ3W2g55FUvxTtW5mJHVVyBo42KXn5rRat8aixzSJKg2
r8q0tYyvdVpBxqlG4V8pEaivdeEHnxc2Gea/GuiTukAAfTJIzxK8EYvsYjyrfASKIF8gomDtP7JR
tvXVRAvtJyKSiskr9GhfyTwiKcJbIg0RAYrrW6Oelj0JCPyO1cybLgnqFCZANDUt+tbawYfd6lqX
w04l87sIyQHtsykt4XwV87jeIH/BvgSItH41Zo71KTQWGzfkdfSuzaXXQQKaabxrTFh3sdJT9a0W
E+nKrRnV7VFSCT14WplO0lUNm6DQATShqSD36arq1XDvDvbgJIMqs0+ebicdE7bQybjEPvCGTmnx
rRnWLNjlWHt8LrJwPEmvKMHGVmC9OECM6r1pxomcg1l0XhmnGLl+CZVT388QeY14nmkkJspOeyNR
AcfzYlkMEsMIBrSuMK81ksKzZ3fnhqqwjz5xYl/bAJeP/YBO4ktJknyUsP2KUz22fnnfC5c1IFOr
VomJTvDLDP7wbsnqIfxS+bn62TaNzhNLYMoImRWCTbJUOI3FAbMzx3wo9z7IMQo+2zqo+qtMTJSi
8Oe9de9WpbpVRbiE+Ouyc8KlWtVXJBH4NAQ6ypBrwS57EyyhAdVr7Lw2nkgEeGeneWHAEi6Kh2og
yTR2x6Ibedam9Q6Q3fk+YATSHXo7SL19kC3IwgHEo0sWJs9g160wxP7F2hzG6HOe+1iXBhC9yf5y
k2dTdjRFqj+AglqvXSmrN1NNXEk8uUFPoFCerlv2yHwlKt09Bm4xJmEgvHtJ15SuYeMtF4hHv1CJ
3xHXvz8bqnE2THqU51G5bT2Oa+6Pzg1QQpqkozcQaDqzwwtdcpb3rNQ7SBESGF66/bHXkOSrzkoP
5bpEiTkX1j1tijBRWefsPWWtnOj0dFO4uTymJo6ioUnBG6+9nA89+MDfQOf/+Db/z/RH++bvD6r+
+7/49zcgKZmnmT7753+/zr/JVrU/9X9tP/Z/vu3pD/33Xfejeavljx/69WN3/p1PfpDf/+/xd4/6
8ck/9sxQvdwPP+Ty8EMNlf41CJ90+87/1y/+x49fv+Xd0v3411/fWmCu7beledv89e8vXX//11/4
gfyGsGy//99fvH2s+bm3eZM+dq388exnfjwq/a+/QLn+kw73xmHDzYbZB/Ix/fj7K85/AqKSZbHl
lAN/AMU0rdQZP/SfqKIRQJGyAUdsQyH/+g/VDn9/CTN0QFDCAeBBIDe1//rf1/7kKf3fp/YfzVC/
aTHMUf/6yz1r+IBw0oqkTb2ZGPD7zDM4aM5zd1mkgZdgI8pvGTtzLUfC6HPoDgWI5QfbX+pHjTCs
iIvIQe8wi9HScQ1YGXtKaYLiA0HcmAiX9NqbZLZXMERp+wXDLJNqCahX+9EKDugA7ma78xCFpGYB
w7ZgVsvOSMeE+d3cyUqub7pOFE3MGlEhZ8yN9zYNqbc5+H2OcKQMl9iM1jsTfjwm23jCV4kQ69Ey
KfXjws/9j9XghuA0sB+dmCOYkZRTUJaxrhHzxJgadUlV9us1WcDmBUbfL+Dst/eXO0nPCMogOCqs
hmdyKDbKQEMAbY/z6l35AqGclF5+HSpyvMifE+xjS32QwPfsJOZ4U6HXEcX82a2p5KDDPs7aSK8w
yGlupeucfKErdB3Vjzb1or2KnHtnFRQj7ShZPbv19QqjYRcU+bDELu0LRbENqU646wV8epsBz64L
iBO58RZdez5D6P62ajan9thMxtcIKhTEQOc18pQmsTLjXdFw1hJlfwnEe2nUbZ5bOKsCLmww5m8Y
rpdlRVXAiDwazgiwiqbnkMMtiqN6dGOsIKzjby/tv1+M31+EM1j019MLNpcXetk4epw3NmQ9OrNh
eO1xce3lDeRD85Xt9f3OmtKM6mqVqGbsS5HDZ8j7s0HPcMoWWzhfzmF7jND7xlCAWL5LYe3JSwsO
f76+c0utv8faSDAb+Lt5aT+9oY05dmkoo47HuKwHSPQUIc6Nwo9tjQprB7E63S24OR7WqLottU6T
rBmLb0Gnyl2dGXY81HX7ulmRAvmceP9Z3/nXp4NJSRt46/xBt3r66SQqtSENOIwN4UcfqO6k5bqC
kBXTFQE8/6wL8fdgVNabHAVuxLnSuEvp06OPbY+hWLNrZmB6mKrqkpHkSzMKwxB00yHZy89SSuUi
lCsH1cILE+61LFJNrd4tx6oux8Sb4cKvVjH/vQ0/2YV/n8ZnDZa/Ly1A3xOi0QXd32bcb6+N7+dt
qR0ubZqKIpkbDPtbs7iUHeGd9awYhn49tASoxfyhNfd0GD21JVx8vz1mwXU6PITyWkgTsCLat611
qmS3n+qHqbkyjI9Dv+zcDiluV+wi46dpHCwZHcj8TbR4j14gblrnQIrebH0HUdzcgSDtlElOMbgU
B3PqSA48Cse/ks6+StWpN7+7g7tf6Hin6rEW6zUikLAKjq77Rff7LLoW1evO82IPuKlqrGMr7p0U
9+dxeYWwEEndlNS1l5RrRwUBiqWnvdfmh1Sj/8dE5MLE/mVN+nT53DLRYAcjaqcncc5HkpGKjDUv
+2MBse9AWZNRsXrefVMQ0FV0wZL0Tr8eWofFH9jeiptwwoo2BCvwvFpem1OV3+agSEdhLOaRYCCo
2Wn/2BPaGjckqB2AVeCP/Xm5ePFjk2VDIiBKO44FZ0sTeaPjkv8v5s5suU5lzdZPRBWZ9LfAbNT3
luQbwpZt+r5J4OnPx6qoiqVpHylcVxWx981ee4kJJJl/M8b3i647LC5Gd98EyM25/OY8Gb9Khrj6
zQ4z4jOpfU/1Lfbtg31/Z/8XMfKvYsoPo8V3Ueb/N/r8vxhTbtal//zvuO23mPIx+ZYW36of70LK
7V/575DS+o+teceZjMALYwQv579CSs/5jy2OZHgSgKaNpvw/EaXUCSnZWrfEB8IGTbj/iSj5Y+yE
xH8cC0zCQc30NxHl6ZmG1BJaDi1zMJGElae9N6svWoBzWX+cSm24YjBDKf18Q7NnRlJ+JkfYVuG/
Py4uBlaZn89gAdTipxb0tNJSKYXRHjEkDJv6rD1q6RyHNI7iI4Uhin3/eg9/CBP+dEEYVFvwTXOR
YUjvN75MjLXhdml3lB5tOGRfqXbNSB8MCXpR3c62+mxew2n0xR0Sc6Fl24D+fIjbhv+vDb0WdcI8
KdJwrMUZ6VtuOxd64la3/YQDro6SeE9xovkRW5wqH9/r6Vliw5fZQlkcFcS1uIveX9pLtKgSessj
zWgnQkSU+wLn5idX+W29cBVujKeJMhdf38kTLRmJSMDMVdp5Gs7pHVpfyliT+46p4p8NL9z+1rvl
sl0LdSBHFg5RCgHv7yiCd1ytg2qPStUMg5y3Qnr/MDKV3U/yiAMr+mQu5J9uDgodSiiCDbK5k+zK
UJ0GMqdsj46njX6UJMlRn5V2WBzr7eOXBSV9ex/v7o5SheViA+ONMa70VAFEu2ig/AacJ3fVdCXz
QnuFpFKtAe2h9a4tM0o8JCnGrjZnF2BAEodDRn5Ii8/UfgDo075Wy9T96LKVQ9grcnpUWuc52p4O
ekoSk6yj2luY5iNfQ3+ZbGbZ6SGRfYoeTRQJ9SHRioe47edruUq99kdcOi/AafAk6rVRDAjjDXGX
t5uOEaG78aAPqWn56KQNCPcx9R/wTIJ+O8XNqg0Z+1BOYe7B27nME9HHxyIzOP+moV8JExTAR5HQ
tqXj69h4HegPFQO/i0EAJvMn0ql0k/OVTmjq+B6/tQpKND0vso1qddT01pn3nNtD/iwTmeP0gN5E
WIanPJmKENVfPVRB1q9dctM6mkeDJaGdqZ5HZbcEGKuRR+piIurBAT9EblKGk4ltLNRyz0tDA6XF
q+ukKf0+WgSkyEaLVR29NRW71yoDpktVZ2paGsVVN84kOaXjXCrd7LUbPVv06bI2PMAHNHIcGOFS
ao9twZw8327KcYWBIBioiztxvJU8yzSEDBgPO9elc7azsqZJzq0m6762kW7Rc4tBidUVz4QW/D6F
v7jQMOmr8kKTS6n2hp6tKVoATDf7xWpEf0GFtFQBdL9h8ruZZCzUgWE0tBtka9PzKnWasXrc6Q96
ZTgZLjlg6b7FqDjDz5iXM77IWaRPtdc745cYOGezdxIDEEPcLDi4OuAZiO9g8bhXY4nN6pAnbcXA
304btjRPVboPYT7u9k4c68t3M8nbgqnBlQavnD9s3k5anKRhqZcSpFKZ0sWDgTKvd3SqI+tpiTsk
cFWSFhMNZQAdF8JCEL1zR9Qf4BQ85XhfIQ5JbfDbzpi8y0TRBQjdOEHXsFpmOx6m1km8cz3y4Bgk
sxfF131puHQSIgMpNf8TfVSaMFFXhVkiZtpGiaxkFlRGk4Io9mKXiFZvcQoHUkME5BOf995dntTu
eAk1Q+lfKkuMGv8f6V0zP2Rh7WrL2t0XiGj6W3oFjkSDYVVPXYMYJSjb0mj2Y6oUM3SLZnw2cvx3
oajkxMigKu+SZzcxc8bR923mN0XkVEezxW9/PzmxvoYznwdtQiBT5plZGsbVNi6EBn3ZQYdJ8Rrg
o5vx1j2y2r2neKAJ5DfQzZ7qlBriTktWGNa1xyAXjFlV3ONtzRBIOczP0ZMfLdywMdBzNsTrHu0K
OC/TAeGFjkOtkEdaq7qzaesoH490L8JhFtgw0PSZtOuF0Yj5aEylcrhPJ6eBhdGqD+VUmsXepNIt
wyk2l+uhz7MmzCS8k4DJTKr0gWxo2TGiqSnDbLVy6uVlif28soCK0BTt1XhtFItuYujGb7EMsCpp
oGrYxhEIfa/0Nl4DM3a6CD5HGVFcdbTxFqxJU+/TPh3eKsOOvuvYMdyQbH0pAl2WFJhQ56RZ2Dvu
wMaWzfCXaJePd42W9QzoiIT206oj1RwgrK7PTZKV4zl0mnUE9RXjqYnFAnk/VzQ9UPgo3JhrhmqE
TqR755ZzIoOITSkPCrMab3ttgJSQ0/dydoa+KtzISdy4PtTdXCGpiYwz/FNp5Cta2FUwAzpJgtSI
cGhu44iMK6dqmcs9wMR50sdhfmi6JJIHAKZdsR+npNKuqzTXMH9OXneTeAMIazv1mG1ijbOnggaR
zrMx1rEdQCARb/YYd9+mtVPxXq8Xp9uT7bYP4zY+BgNdsnVfoMxU4dYRaq7ifkh2syzzyDc08ACB
M9Hw91vXbM5Sq9DHQ7L2sEOZFM/8PodpdmcOAKcqwCQz4iIfHPNbq7tJznKoZBIYPbNL/QyKChjQ
hvJgUCE7vOqkqlBzSZTb1WpXDoYtbX5Ktaz8uWZ18R2rUbavzGF+9ey5OXD2lS9W3a8vovfwAvUe
A4bRBNGq4p0pDq0SvdZ8ZtSkQ8FgjMrh8xS8bVggyX4CDjAd20Fpv2Y6gzfE3nGP52FOXy1w5K+F
0XWPg8Bi7+d1m3VBraWRji6DUWIHmS7Dmyq1KAni0o6bgK5cdscAmyjjUdYGEirMsz+lqGgzNm48
8uTqvvmSRrEFECtxrYeNYPZ10eOdkaJMGZvB3a1TFEPrQSr2vUiN/BLtIlOtMFTlUQ2ZQZWN+9RU
bf6oUb+7KNWMkrt6bfp5L4ciDaMSQEA2SOO1TFvtWe88+3lYrUtQgOOV1mS945sq7y+H3gIO42Zz
OMq874KuWkEFgaVLLgetUbtOG8v7FuXJRWmuV1LWY1j2sr4CqeJZdMnlepu29nC06EcieENHR9nX
od2qGc+yFDtlJPeN2zi3pbt47s4oZusXEpuMeSaC2bu1mK2g9BjbQpd/CMfVK0OUrXVQ6vkTi0KQ
j2IvezQKAclhse5KT42Mt59MM+i1CkaXfcEtxOcGinp23NV51VYstDWl2IRacWWea/AIGz/DOg3u
rxhROs2ufNO03PwpRykYlrFMLufZ/Jwq5xdYwOnc9Fbjtq8K/QgLrAoZzdL+tJaE6YyqB2gY2HMX
l4F0OtJlLAWoWyobot+wCM+ftEE8N1GjX2cNeCmrs4ZzzV3H2E/VykiVcRDasfCcfrcaKBj91NKX
R2OY1uSQ8CX+TIuxzg9u7tl3Ds/lumYSxr0+J29oDC02FhDqF6CC46uGDtt62zWdd2niz9rLwqXQ
n7bA9v2iWIxr2kOrxXnEVBJPzxnmkjJA64h2zBAU1MvVRXkn68jvgPDUDD8a8LBj/galMJqALw6M
hC0IPxqr4Qt2aUOqZJQ7tVbrXYNd3wwK8O5iX9CIFKRpy5IwQ3yxJ9AWMu6CvB5y4VPusWwIOM4N
3IW8DAixrJdGMuxooSM8XZrVPL40eda7rwRBHcLAWlUPeZmL7+VAr+bY57NSe7RKc3OdiBj5JH32
6S62WzBJ5boWGWNznW49rJAb0zPNnMbpVXTwAH5Q6uyNs6Ux5pcupyL5UqN2Op9bBpgG1awJGrq5
DmAOOdg6B80Ug/iCSzLsm0wOD3ANkURpWdr5E4MlnMPWcmRSlF6mL65oppleh4W22jI0bw6jgZsK
GGhWvkaN0a2+IjgJS/olQ9DWsv0FMGa6yhLDOCfWae4N9BHiXrM8DvfUMItfNIiBVLlGYlQ7j03S
YQxaVt7q/eK9yNyjpGs0VfMcRWW961s7oYmdm+NTZ5GLB9JsSXxAj+B0zqcZeiGt7Q41UOR5sLlY
XPj6MabxqUdZ+oYvc7xr+2o6evl2uCz1kOJ+LssLLPxoW8nxgiqKcj7/sp2+5Ga2vPXKdcAEFk5x
qWtjdLM2kk5NT5m5C8BfRfNF6UaEhIhPo+wbI7ebIUytzs4Btonsxs0y7dHulhjXpgvdzZ8X9Ms3
RVTmw0GbjPiFL5ZoFxnk+Ez7xIV4IfNvbYTGHHpKF93WEZ0nxAaQ1cCRgyMbjcvWmwSGbq317rGl
wXDJnah5WtyxBWNRTdU+j8zxYrA7LxDm0PSBmSt1XGqhDqmRzDDivPJuJWvnk7bj83KwZgi2iBbS
1I5wQGfPgLBIoGS2fNnMiMhjxvySbhbyBU0mtL+2TEyhwX3SgGX5i0104aBXIggaCbDnBAnGJJX9
pSu9O4BlwE2U7HeoNNtfc9XZPAfyn+MoCHmruWn9ERkmss4meTLW4lB5VXu2dvWrLqILg8HXN24p
z5BkAbxxSvbxKvc1b7hsSA5D284v4kiYv4DYnqFAI56FFIL/fg9hdfI1NztYsbiB4MC243GkOlX8
DFMXcPwgBRKIodsnkb5H1+5bSe1ca0O/j2Y8X76J4XNTcay0Ag+2LL8QqZv4MAX9aCPZx+7SB7Eb
7fVMv11HNiArNmuCIJV9w+Cc+8IpL6zcfGRsX/KUTHjdRBPTfkLgeog9on+CrvYsle7torNfQ/Gr
Yf24WuULs/K+jNNi+VVMdB2tzU3S5RecE73fpv18bCXEGwRZzlVFEW0naef7ozKGoODh0Huf1X0+
CDy4bXLsIsc60zpLHbQxf2gJu/yySs4Z18R7GbMxmJSSR7NXqIaM9otRyb2b8e9GBfAp5aDmHNDa
+ktuPPQJH3Y2EuUBwBPrq+e018IE5K4KFb/x55cdFmFUpgmSHyBDP4WeXcx9NN4CzfEGFKP5Zed4
+9IYRIAdBQFG0Xvnucc1GVmHHqlOvtvrJM8cq7X8VAfzVhUqkrzUdAeq2wr1pr/TK/UQpxq2SMe5
WlwxXA2wEx+GYp77QPMA8JqNjHZjl+uPBVUNI8wKtESsY5zvO200zvQxHmGOdxrCU9gHRKOoAptD
kg7qOS3XNuGCPUrjbinYYRAt+5FnXOdqKB6NypmAgYgp5e+t312R/9TNUlBq6Pv4rMLUSSOzZ/zU
YPtuFO37ySRZ7N326+hZ+dVMWh2u6QQP0Mh3WbuN0hy8PAtyjT6D9wVv8wt7FLiSdPZ2ZiobRJAL
SRzmjaDs2pu1KjV/ZPjXlVNo5SXqPRl2VBh2raa0nwaHg68Qq1+vTvmLT+0Sn9h9Bo09IKZjKglh
rGjPBts5ozj4QPb92OqFc+nV5VMOXcUfDSaw5wNQyXi0BCkIVcFGex76ZMdc1fFLOep1tovytDkr
NEUa3RjP2Qinkt3sV7wNe6hdb0+OQcNtdr0b/IH1g1CyOM9Lr/bLhe8kHlGh0Z1j0AazTHEVdPd2
K3kHQkWTL0pV/9jECLfOOBHJxdrzZCbRRUEP4dHJLX0/xvExzXs2xrabaKHHZnWHZcVEzeNK33Li
h7yvH9okN75oXvLk2akbohEzzp12vrBGDmum1yIEQA1+5ySIlqkYVW/ofM7iqGuui5ZWiiZYdXUE
nlSL71Eofa1XgFOFqIEFDhFHrjOKryIqvZdaZpidNGMuvnKNs67KoRr3o/7WM2Bgrwh6ld+JZjmy
YvtDjjCBFEnke05kgC+THqmnHJThWSXG6nuuW6VxZUPV6nYs18ijPhC5TlgkKLoMexX7nAIW8GTZ
MmFQ38Sg5E8AfPP+zsQZkIeN3SG5cd3yq5Xxp+axtY553OV3I4NUroj73WAYiocRDTIvAQDld5Hq
9rXwBpuHmlWPRe2NdqCarjgw9JYi8ULAf9OonuZTR208IauQ3NOMunRHTV7sY0/1x8E25jcGi0wE
1WD/mH1jn1ey647oeepDWugrELFs6M+XYtKXkMFp6nlqOzn7xGnWbWsNjKUcx6S8RRD0EFOE89Vi
l5djTiARwLaLV7qcGuJbDBTpYRnpa6Mb9dKAzxMw2rJ40tnpXd2FbVUmkOdT/W6oZ4prdpyVT9TZ
rNdSDON1XK56G2DcWX6JRa1hvy7jAyUWBVrLrhgGKjxrBCxZtNWO0wlSB6AAxivGg9QhlDQt3AOy
gddSH5YqmIAU3BnmPAjW74qObMhZ31gXokwLV69ntlEdj10AD3oAR7q0+v0EEioKTKq567m1lV2h
taCp2zHxvXjogRUpf3SM3uFwm7060Gi7ogBce1OyYbt4OjCmeRTQCF7RXVcIVlEyV6Y/rMyk3VsN
VX0E9j2eFBIxOnI0ArLLNYI7u1vNZPDCJQdFfMG0lmL7JsryTPW9Oe2ZNYk/xGzS7tc8eIDn5lT1
9qGyJtKKPlaSHHYWXqDZtbhp5gqd6VJPqgqwYvQvsu+Sr20siCdFtlSFL6NypjhL8gV0fZHlfVpP
dUUGrHLYp0YMIn1wKVQhZEdx6bd6qyFWbSJweDa2fBlaeu+91mXWARGXan7WInssjuaQrne4qxuD
A9dDk9lb0wC5WlpadzZVVub5icZQ5H3uFhbdBUXUvzfSMbdDe9ILuE9dQZTSj0l9a5jl+iYau5mC
pUnc4ixVjanvdSvJD4UzI1+d3Ty7WgD6iN3QJtZXK8mUFuBsWoszyrhoKdOkk0BfW8ALPutJLwLL
zZxp5+qTYfBPneb70lvNlYkXvA5injSifTTjbHxNlNd+0TfD9zyNqEW5uZU+rUuD8Ne0R6KbWZ+q
7WlYJtvOShUHajp7hT83UNpDBH+rJPGIFmYMt+10Z5Wlq4i8W2o0/IhsDRxVODe1oE66q1oGr/rc
9SaBAYGjPVFK7O6UMQqNFUHFmqWbNsveWbP0EFFEb6gBU4BALWqMzy1UipkFrc/DFn7UtHwH6OpB
WrbVBNxW69OjS2/gyV4qxPdenmerX/fl+lK3rBWfLN7YvGe59bYysLvYFd0gbxrqAT/56FCRQpdD
w7DWMjnPx65bQgfjwhq4pTm44QAT81GLTPO8lpO4LJ3e5eTWjKRAJdu4z22HZwDPGyJhr6/VWWOX
9VeP+l8QNf2zWlI6zHnrRF2gqIs4fiSb5dVWVnOM7YGeEBL7RIRdVKPiX3hzTUjATb0pm9LxejUl
MmkoaLTcZ7WVpKoxtq0dURslWquoU9PXp9SWISzW9Tvd9OSKelj0AwiAxN+CXmP0ZRt7wi9wtbFX
zQvlfTkVy6vlGtN3nGMKhfBcYR4CitDyUtetr5Cvc6oHM9D+zsfstqJ31jUXJRZHq76f1CzErvEK
540IEQCuPjjlHdLeHPVa3za1n1eeugd5bmGJMtvJZqu1p/1kOFN9RM7dsyixkhRIr7E7+SI2dfvW
3vasQ5RnRREkaU6q3CYlxhljVrhsJm8uKUKIWnDQMqnR3fW6lj2PXSbLc5sa4UtBWfe+tUE6h2Zr
yRsmprsYJmJ8e0GsA1ymrLt2RKqRl3j7NBl1RPajs4nBl6F/Y2QbzPwo265b8Hx9xx35DKPFwZ4h
Gy2tjzCMKrHzjGmtg57pn5cc6USRI3Q1kwSb88XXwO797C1nwHAiRUF+mNp1c1RTJhj93MtfgEVM
rFdCjeNPGOu2ddYlszWfR17qHLVceWvIqrdI5bN5/NUVfTvup6rBxjIDv1F+Yejtbde1+guV4PE7
XzZ6DndhVAPeEVplo9ONGZnRksY3pFXpVTa7aNw9DiC2rVxUj26l1S8J+4jwIRmDiYgbvfxBOTta
AguggiDI6/OLvETcGMRjTqBE7QVNCCx2FgjzceqbunCNIpRaQ3EjGpnIhhGrmb/bzmzB90ybafUH
Ou1NEJtivQf6TXNHFjPI8XY1nJYar44cSpCU/sqNbPiSRHH3xDjmMmU3TjBGljKxH+s04lBM+cyf
uywVdVArO039WGrMwBomSnm+0zTxayEdzjlDyyghtHNjysOAX/XGymJWXtNlcDPhUo46IKjVfQU3
YL5hRK2Q1RjVqoK6ohzlc4rjiurWBXJH4U29cQCdb5d7y4wUSZoZf8OLYXX7CgndJTNMu+gApMU9
44ZA1jeWMf1kxk/7EOeKBafob/8kppv0QC749Px6cd1v1Pa9S5tSDETZqvYwk0zzoqP4t/TqSCAS
U9RvYjTcbuu1+8JV4uAol/BHCQ28Oeyqlp5LrWvPKw4QEdL4QBVvbf2fgywssolK1DadhGlctsEb
bp6GNhV9I9SGkQ8Xg0C/OXSKzfIEwB1Rj8FUl6dVmd3LZMbWG6urWoJFDN1zRS5zX0UtJ41K65WP
z23UxaynM2xPh57iDvfhbJ9bLV4NZifE5U03uGw4uTWIlZqkS8FpjgdWmKeY5XmbuvNWV5mG+K0Z
kvZlUth3MbxKte5t0ZI0d0mNTcMy5uHZzByduoUg6buN6Qarb3nTxl8oC/IggEItyw4rnvcWF6QF
D73Zuxkna03JWHVSV7vJY5x6mPWik/sa725/iDPHBB0EJdzYt1PUpgFEdWLtzpw4WOvKiI292/Xm
K+nhzIjpfJnsq6RNRTX5Xjqn/a6jvdnsy9xBW16JYiHSsKlQEnRn3GRXtKq4WJiYArd9Iju68VrR
f59EUlh7D4fpC+2Ett53A/6WXUznrKX0xFl2xiGxOKxzRo+ekxdXFtUYLkuywBlCt8NYy93A6vja
JrJZwwFbBzlLH9OibGVP+JS2Ul05icWQGULiWPhrQrGVcJkpn7eLPXIHqRLRgE9vLh5VK5yXcgAZ
uVcl/MitH0x3gqfZVkdkwMOzVwKGu8wlLN5dJTeL9dLUFZ5SC8+iT0lzssI1YyM9IxOVEWNcYGaH
zDITLArlzvVNhKPjx4BRX92XtrZ6+x6jbbrHLq+92jJx570pTUI1aq4Q+incLNreZml9T4rafBYc
hBoxZGfH9zQA+M77rHa8R0x5LlH+LIkTUj1Zb0p9wTntupGDbZWVMfrlEFmgcS1K0qE54O8JbL0z
z9B2pufw6vFcSVb3eZR46/dYysEIaY5YTx0ezWZfNeXS4XDuKA2RHOog+QeGlfitpQosXoTQHEex
lVx0TdJnNzxeSwTGQGFY1XRFfeUK8bVsEzcPsM1Tj6jnzvhG8KnTHi2H7VHHWo25BHLybassKoRR
7JE4Y3mK6Wm75tIEWSEjNhT6rGfEAP0aMKbMxVCW91HlG7FdyICISF5kha7NIXfUXFaF1rosxix/
iDlDHCCvisIM3WLh+i2FcrHvPBEdSA0820+W1L43PFStmHqL7mmCXx+F7drLtzih+EK2v1b7j1UW
v8l/kFWQBiFLZg4fvpQTsYolNMtmajbZ2qisV1sfl+e8HebnziWfKFMdv9XHFzwVWlLyZLQs00gh
yDkYAk7kPyUNq87RtOFoRmJkJMMwJPSuIRg3odahirqELT2nPFtSn0NaGVRpqrHAhf7xz/hNx8LP
2BCgEm4fmq5T6KixeSdoto9HvRHTI6tcC5sRay51vOoTUMRvqqN/qKYel0JIj4p1+yn/EjyVnWFv
2LLh6JiV3fvxEGV31P6K48d39PubZI44PiDq46RlKL/fX8Zu61JTQh+OE7a8fQuZANebl5CyRc1h
StPkk+nXvz9BrgfrCbHehvs9ZRCyzQ40UtPhqA/gu2i9yqc+hUtv49b68vGtie23vxMC8QglwRVj
C1A6ydN7y63WcVK5DMfcyy2APMhG1dz3+xZBF1dUsKipoFUXzmItlOGtNZRi6s872TgPH/+UPz1l
aTJp1OD3EP2evMyiQSpAF3g8lmV2plv1z6RWryDF432j/y/WjWF74LsMxF2A2d6/UPqmawxXYzhi
O86Om9HuqJWW+MTl8afViXYSO49tCd065TZ3JhHZkHUDxSjkU3xp44VTie6Te/nTY2NgPTouC/MD
g5Hf30uSZQQ+YzIclxmT3qHLPa2/xS1ZzBfQuAB7a5ai2/vxuzpdoag2UXRvZBjbsCzW6vuL2o1O
DtrM+oGcZvjlWDZKZWpKSb5rFi16/fhip3xMChKbBg+dKoBMZged8sXcEbOn6/bzga5f+a3qe/jq
CFCyHcpn/czT8YPOyNyfZN9bb02siOZK2zhGVZ7tKmNuLiXx4/0nP+r0w/nnRxGmstmCxsF18v4R
uDp6R+ox8yFeXDvoi657wMRMmV+uS0Am0ezwEE83Zo0QBAq/tR+qNtqPS/rZJ/yHd2GAVGerZcel
63h6zmD3diygKCDJ+vgg0qj+he1Z3cEzsm8/vunTFc09b4MyUP5iQRPc+vt7nhenUmjc1oNLiyOo
+1GeFZgUPzER/emGeNFAh9gAdcc9WVxqoEVjrt58SG2dcuQEr5jYq/SWGIE5xPVPZLp/utx2sc09
ZCK/PLlcLlf0iGJaDmuEoh/fI0I2Y71ijthnxMk/PD5cfS77G3JZlM/bp/yv4woIUKU5K9xQ6U4I
WgydOoAoP4PV/eF+QB/zUXJWeQi/Tza3UhD7k44OB3Mo1K/OztyjF+vzD7umf/jX68GGzYuWml3A
cU6NV4ZSdMlM+qu6qa9MultfjLL+FEzPU/n3CcWig46L9RBLBDLxUyEuw2AqQhivP7Rr8zNLK2+3
mMNfzjPdthhGsvHHWXC4GE6RU9aAOQJ0ZH9YNaqclWkm51XhdZ8EEn9YAOjZHIdIBYk23+v7BeBS
IsLZyNRxxHFZuIKbORcUR/Yfv5U/LAAXfQNTiAxwoPTS318FfkvfaF2yHPqllnepKDt4kdLWLjPE
A385PmZ7cK7BtACQ6BK99D/un3+taaMadIzg3Xwgmp+oIyFCZKwes03n83hcpoccRI365Mj7w2Pc
jGmYE7Zh2iz19zfI6s47tCcz+A17uRZJqQ7ZYrp/Oanmn1vDkyWg8G6e19PxxWtal1R+6eVO2xyB
u4YOlL2fer3S/1L5vT1D/itxFHK8YdJ4fz916VG98CJ1cOx5+qp0a/ghSA/f0slZP3GO/742BMY5
pg5SUWMW1impkAo3lUAqoofSZQ6kYTDEa6qG5lA3lKg+Xoa/vyUykc39hZcJGK11cli0XjRPdMQg
/Sg7K3wdCW2B6//nx1f5/YakTmy10eJ0k2j55JNKPVQmrbMIprLp2aGsq/lCtrYNW6Dsn/83l2KT
YMuDTXhK8R3mkTl5kSUOptaMoZeWNIlVPoWOkVufPLvtE32/53FXYOlcfDkQk3Xj/YqgejEmOrix
Qw2zzh8nMc6h5xTyW5cgRN/Bg32sVsQLEc2KT3aP318bSQBfM3THLTE4hTQjoLczyMzi0DGG9MFb
o4X6lS7/eidEY8lB6G15G8WyLZf917ZB21NnolLsHEoqQcdqdaJLCULsk8f4h3vZNvTNF/NPfnhy
FXO2kU4UCVexoimUeT7sdJwEfx0VcfwRfZsEgkSo+snni76U1zXrDk8sjdD7Khsw2JRky9/aXxzL
YKQBejZCB47EUxQ+ot6ipy2rH5Ley8IOWl9ozgZcqzyv/vr9cHBQuJAgB7Zj8XSLVfXkVOZibb1f
5hQzTHmvj1BlPv6ifn8/5obT5WQ3SF7k6RdF+70B89xZB3NrTcYLRmIUv/KvVwF2qG360DaqgCPj
5P0IvURu5w3WYRSZgine/IgScIof38rv+xAVlw13C7xhM5idHLpavk1R8yrrgGp1uGGYg3tpMHGW
TKRgft3H1/rDY8NKuxn32Pb4RE9eDrirho6MYx4Yd9KgLCNyScPOMKa/XthAjrAlc9ZSGuCUf/+R
phPArAzk/4FZ74u/OhZCLoSmn7ye7a+83+sI7NCYAL9waNfZJ+eEEZcj5ZCGu1lc66I3tZhadaIH
NPSqY63Pf8mV5aTdxsmDq7a3cJLM7f1dGV1nYlTRzYPGKYlLx12PdPGjT97R73cFqtvCpMbcK2Ke
0ySGbY3zz8sQdXZVnZ4pMBRVgAIn0gPk9su0Q3oKUO/jhbH99PePknIbcFnWGHsEd/r+1ko5Ti4d
eOsgZ1CR93m/jhTyx9EpjyYjIqhjxx0m8yIy8LS5FNXN23Ktp8/A8NsbO/0ZBGgS/oO12RFP3uhY
2C6SncY6lNjzz9FriRtLq6P9ks/znSmm+aY1mM708b3//lFQiMB1wkfO0GkqWu/vHRwxfdW8sA4Z
NsTAQo8eCGZH7T6+yikulmfqArTmu+DLIBU2t5/xr4NrrXota1O9P6SdQrjZOVYD0TCfN4tP5UbX
8EFzN9BSMzLDNKWJdEDkkL8tnauJM9uZ0NDYFVNMAiuxpg7DfY3nvRmc2Txbynn4MgzpPAdrbtrx
zjI204wXq0oGHfQOmtEQT6czQQF2/GS9/v7OcARyePEf6qlkwu/vKx/61somc8AQ2Hch3oKLuCSi
np1FPyP1doMxXtJPgtHfvxGuyehJIvnNsGrK99dc0m1aPU7Og1dm6z2xvBZU+uJ9E6U7/XC70fgk
b/jD9QgSeW3USajI/XY9Jo4lctH6w0jOH47Yw/bwcrXdolvWuYuG8uHjxfL7mcBBwB1yc1TmaJC+
v790Nsu8KMz+0HdZeYZiHLgd+mR0ldFnBbnfbw2bMefPxpQRWHFPVj8hPTZRrWBZtt3wq6hiHRhc
FV9HxEdhGtvmX8cH1I2JqjjohG1Sz/h/7J3XctzItm2/CB3w5rVQKEMWnUhRlF4QlIM3iQSQAL7+
Dqj3OVcs6ojB83QfbkRHx47u3cqCS7PWnGO+vLTBG2kCx3q3zxrdvcDzgqnfSZK3ajOvP+oA+rfF
th6SO02Ns8sqqeUvWaa6vdNP5acJU01Y+En+xrT5ahTX5PgAeJ8qms9O4ew9BCo5FSbC7b0um+SS
LQsVk85wj+98GxiFLS9lBkBONh2Sl7cMR87a/JXjni5qecAklx4CP0NJU47u/u9D/emCaFcwD3B4
dfE/vByqXJLONVJQk1PsmB+LytOPkGOb7ftHIUcMeTa5TOzlz98BiUwWl+e4j3U0Xv4w2o+TqLp3
JhAxRYAacEyKmwYnBeamlxeDomXwWs0f9siA7GhKoH2UU1y/s1j/axSO3lSqVkiAcfYOEC4yTPVY
jns3aajVktS29XtUDu+/ZR6HBJtxTJjj5w8GeXju2sGAaL5J7pHrJ6Bp5/zr+0fhNSb7j3l8bcW9
vGOzPaOWRD9OMTgViLY6ad4k2VTu3j3MusI76w5n3VOtb+FvS2G8EDRiTxlAU+CjzUVdV+50SjKv
at8/0FqeI0KCN5pSzNmX0/TxYqBMHPaL5SdXGgKeXT550xu73XWH/mLXQhWfthvVOSSmawDHy8ux
dIxCftUMe2ipRr5LrNTIo7Sq2/pqShrztkz00btSctTd0CycNnn/R7ue9qkzYQdxbPfsdtYjbiSF
jXw/dG1zDRh5pML+Zsznr3L2+WUiPXMNVqRf6+7Ly8RDPU3uzGU2pZVfmImdPRa1Zgy7Je3Su9QE
/pw4fvrUQI+Iui4OIqfIgjfu9Xovz34EtXuX4hBlJnb3Z9/0OBJ5VrmZ2juwgcGvymaHcC4+mhNG
JMQNQt16mF7UG0eNVwsynWJKUuxJqd+wSJ59GFx3zJcZjPu6HpNTgclqqzujdtVjXfpfDAXXhOMt
DxUtyNkpw6lgmspOH/epQ/8KpYuS32Z8rCcJK/Wtve+fbueaFcbz5M0hJO/lM63noqXFZIx7Efj5
YWEhPtXdDKTA7I1212aCBy318vu7v39eI0pha5nIYP18OaqPrhOAxjhStqyMuzweVFQTqv3+iXk9
VAcGB2udytTZjfSKZLKIglP7vlDojlpdXqaYpN94XOuTP38h+RxYYtghrtPmy2vhWxiyouuY/icx
H9gp+FAHUU1AH21RiW9rIkJ+vv/2od4hyooeP9lgZxc2WbPAS7SMe/LAC+hWSFpxGrhP/5tR2GUz
AGfrcwhNT7sB3gGL9IzX+BgsttgmZZm8cSxab8/57aPZ9N+jnFU/sqojctmgsdHGhKA3bHPCQZnB
9r3XYumAjJx16qLpcP4qTEiS0GBmw55uaxMtLQDawhjMN0Z5PUnQROVVYLMB0IpC+ctXoVyTCjth
jfsOwB26XX8715AMiqR4dx2HNqBN3xaOnUm/81zx0BZVL/Ri4tn0aYGlduiPOrqIN7bqr9c1YIx8
PebaR+NbPZscym52pBcXoF6mxbWReHZUrzHEQq7F4lg/+bF+G1djjEGjbNS7NzwWW9BfjFqOJSw6
L2+mX5HvGqfsETyJezrRIDUMALrfeP1eqVigAb0Y5mxiz2eT5iAkzz34ZJtGZD5jKqO6M1SkYyRJ
7kRVEQCD7/pqkxI/gIMGYfECPePzu19RY9U/MWERuMzu6OX1Zl3Cy5vFw74AYLzBd27fBQTBfvz7
KK/new5f2M44F7GZpPnxchS/nYJOL+ZhTz1HFddmo0E4mIWvPrO6TJf5rI1+1DmIl99Yt19/5xQc
qRMQBUT3jXfq5cCyq6vet4Z+P6pE3Lg9Ab6WVXhvvLHrTXo5m6Afpr/H1aFJYj5+OYpK87jSG7nu
hIB65im+nHKq6j361u6NN+dPQ9HRQKNH5YwG0tlQfbnYaiyY9yFY4VfQeoDoEu1/Nxr+e6sd1I3o
V6I24haizzv7DuOgGwdqbuOejJyrrEBor03Gj4atJugx843r+sODoniP1oCtzprovv773/bmCskk
pRtz2E9F0+7KuMUPJYZUPv79RfzD3EK/kp3Ues6gTHz23WHmAuFvczabFxMSQJ7KCAWtu7VHzf6U
zgnHwtYbL0gNy97omf7hAh0XpjEVY4ortGlfXiCVdrcOsBTsgXW00VjV82crz8E6/f0C//B+cCZE
vMltpNV2fpQqywUdHCS3PR7/OTuaGorqyMR5LbYNvp4vfx9tvV1nLz69PnRpTB2/vu2XFwXCMRhL
LDJ7mVhVKLulE6HniRl+/S+lPAj/2HvjCl+PSRF87cMxZ9EPPtfC1abMtYCG5n7skItS7OmAR/rf
m0mqC3sq3spXfv3c2A8jgIDjZiAgO4eOkuDhd0JQZ0ydlmrV4jVEhcze9u838g+nHIdzNK0ygmG5
Ln19rr+9/xDkp073OOUEfrGHdvasT10eAjn4kSRuZKvsK1Hb2BE58q1W9Hcf5dbRqaSubw4anLPR
HU1LFHsU5mc8kD+7wJQnKEzzp79f5J9uJc1oE1Yjd5PszZfXCMwJy8XIJ5DTsA1dsqojaaN4f/8o
5GsyZVGJo5x/ttbUsm8kEX9ci2Yll0AlgkOpjDfmxtefGR8z+yAwe1QwaZu8vBTVBVne11W3RzGQ
hiJvnO8yL6ddnNv53d+v5w/vO0NxamH/yOM5LydlvV46Xj50e+JZMhm2xVQ9kPurWwfHHL0Pleja
57+P+MeLI1huJRZaVJ7P3oZM6lNDSxi0fuvl90EGrQNzwTATSkmUUf/Gq/+H0Zg+6Gv5VPGpzp6N
ZmDhXSpdyn1nO1006QSWunlDUIW08nev03Rt2dXRvuUvNjwvn1oLsMIHPtft836wUesZ+Uc0odOx
j0mC+/s9fL3jQczGCg2peP2uznu4A3FZtTZRuh9poRCbWMHnvyVBZch2OI5EflNPpv5d6XG5vCHG
/sNUQlmQJqjOvp/35pz2LYSRi4Rg473htd2trovhpEgn1x6zsUhCTFDuFlZTGwo5bvEhJ+8+/zI8
lPF16HVjuS7Bv81kZmqYXblAvQInmkazjPV9luZvLDyvX5p1ENfHTMIMz+nq5SA9vflUugPojZQu
IYGbYITyAE+1eKsv+nrSYiTqIpBf+Tss2ZcjGb7Cou4uQLzAZe0SSa1dECHxxqL2p+th48gZjm+d
kuGrqZHAlKJl+zObxmqkXG2KuQzCIB/zN6auP1wQCmB6IZSNAcKfVw46S5Om8Fg/EVYVX7JscI6j
Kqvo1/v/Lrzx/wgtfoE2/isE+f9FvPF6iPif8cb3ZTP+qDOm3H8DOP5N2eA/+Q/e2P1nFc1RtqWm
aXMW4vH8JzHD+oe2AX4Cui6skZwP/5tvbLv/0FVAiWvzN57b2if/T2KG7fyDBtjhqMxfePXNd/GN
qU6dvYk6522a/ziAViMAYcvrv//t850k3Z1pcDKAblrxOJRe/A2qhyIWZnEEHC3LzlRI7zXIdkae
ig962i2URQGHEItEEmeCwV5h9bIHeLDYP3sjSmTa3XSpV5GMNdTuV5nUaRqiLNauWyMd54Nexom5
HVopzD0rICCb2eBkGtp9B0jFStILmcObGUxrbyOsNfd1WmQf8UMYTdTaTZ9ikhPUcRyU1x88/H73
Zpvjdxk7aPGbATABf8xEhAZwm9y/wvc1WduM/ifxdmJNXsJw2MUbVlYlt2TLFTdDIhEfSxraxiF1
45pySpAZ11gfPXfLdrqDoqH31YWZOsmlsuEPbnh85rORr0S8BABqHWp10OhHYaBFAkMiFn8zJhOH
ttlOAZT1cXdiMqhOxWSYQPS4yjnMzLoGJ2MqPd9Mi2zkbgJzgk86yRxc0VoJ4SsWXtHvJnDvT3mS
GFjSTHdMDiLg4IJDLJ+eTIpmHyzMbSVHKF3HNzsX41M8ADSIpB90T1Xi2J89MncevWRSXwqcrDd4
pUeCDSdXVaHTWalGTCF45lBM+bXVQkMdQQOYYKbiAP2JXW76FhZp2Df+YwC5vklz6IeEj9VGtgtI
yRatduPFT9V0SxjXZdwCfJyTbRrYB35FDWRV2NlR5l0WBfZ2zkyQTNOzn9Z3WHebkcg2f/m0pIV7
MEG5XUMdgDgqNnAcwt6sYHlY1ddFMz/6cWaGTkXgriFuHDyzYh6uDKffu9VyMw3DA4DTi1QzHkv5
I2/VLf5U6Gw/bIF9P9GfqCedKmg99eLfDP16i6dik8VHgyDZUNnWPk7lkyiYjuv8WqiZTYq4o3K1
cRUMSSsgWqbCZmQ2kfIuQBYBgB2mzeSau6qDhuXHKWXg9rT4bBVNq9gafSCiHCN5hfnLfGATZt27
5UIIni6PhHRgK1bThHe3BHcBTvghHr1yW9tGNCrduwcBAY0CZy44NQ2BQjQas/bEApltbDH8NIvu
yvXzW7Jw2svakTn4JqmwtPnIMQryBIeLNBm7a28cNyBBV0jUsQ9OHQlkUnUfCJ2OMgKyFzv4FBjP
+nyNSDksgq1ht6HSP1HRj+BJfCoLOyJv94C0B47H7QwgbSn1DZq2JcrM/t4l/wBIIkABKIOAkvvl
i2uPd/HS31ue2mlknrYJuaItnudq2qr8unSdnR/AXfGSGyIFQuZJeEcTrCHIrb576af6blI94QD5
ZZKBxUQJIXLnRGbYFiJBWOLNJsJviGx+i912h6Zv7gftY1p+Mwc4YV4eJvMT5kviQsU3L09DPbtE
+4icogyD6QBV8VvqevysNPLmHqFqJsfPqb3iYcgBTu9VYDwIvPH71A6+alrwzKt2SeYNX0RKVJAw
K8DIdyqwhzDrxIMnyhFdJYQTWZFL6bd31URIkFtjgV0x6k795Pb9aYTc4c9uEBZTvgPuZ8Jeardj
vaDY7actdr0I2uoNdLW9G6sfzjDD5iOvDZE8fpatSUU+bJLiNrP9KFblqRzTq0XHVBU78Ih4Haud
AQLociqH6cPEH63E+NnTGuJh8/Fqzt1ra4EP7Tr7ZrQg2Zjannjko7P49xWmoFGqnRmYQDRu9Axk
YgnWA1xCY/P2jrK81svsa0BQA3lcYIOLzMk2hGtinGdOD3YCxg9gQne3xHyu8skajS+img5eXeX3
tRJ7e4ZkUll3rZfd6NXJyfRTUvh70ugfJlhrXs2BYFPM3kgUsujuvXz8YGrqiPk5MuStNmO7zZIP
yh1PnSgu6v55RBkO4WPo7ktvuUqY9LUEO7rVfTDVRaC63dh5H/sWDFIFvSAOiZDcT6qAw9IqzGcL
MB7ymzTI7Eae3cBfOy25fiqd+WBjPW0ULGtxl7bTpsGb4FQLWdvXpXmorO6kUgCBBY2LEJrKxh4T
Ui5zkwJT70WNp1OgI7Udkn4w4nWnku3DLpyZVEpypxfifwaTeOvJOeZ+cQC6GV/WddA9V45bbPXR
P3ituPFGyIEEsxbwDMePtqpA2Qif/EjaZ0VE95MCjNpPebdf+vYEA3vvwORgXV36m6x3TjL+1pX6
yVAdab3NjpTVqAA/6XAK74YqzFJzvxTDV5E5J312b42m25jWsrPVtHOIUTWdr4tJP6a+8aYbf+XT
yVuYd1ulX9owPFxLkmKIQqSp4mLjanb6bC29BStLAbYZCnlTQDWBKRMi0FLPWStPtmc/LZLAp2V4
qjLjcoDlsLHsZTujU5vhL4q+Z26lee5VR6HqCK7Kg7JL8xOmqgTY6EmrS6LG25tqWCfbxqo+Dp3z
2V86k8/sm/C0ba73X5du2CmpNV87ewZo/Djqig0LDD/KhABrfTAls72zShq5cQd2Q+vUVmb67Yzj
fjsvt4FxrAZifPHvxQp7YoN1UJeRj0gRohqzYPacud2zGds8cHmz+OaV2YPhYzI3SDPf9mRdhl5y
SjifDIkKDomnR9oYoPnLnjrN43kVpwTH/x1Wnq02P+p6L4HO45e5Xrp8hWw7eaT1OweJIAvodKh9
hy8VrMS4lIfZeiIN2b/slunoKudq8rqfDstaQdDpdhLgYuwsdGYFGoW1tLiFC3JjdJ9s4pJZHx/J
ErhISPRdoNHe9fEtNrJPU14cRQCKLwa8MoGxy+TGbibiadood4YQXudeWJj1g+QhH+gbmNMYVku+
G+AvkXOaAiOoQWXm+ifk4eTqUTnIW8KOJBxwkCYaX1LTH4vZ5422nB2prd8Tyrah42RX0h8uiGK/
da3UBZ1EyA+pug+OCxa0i9V8tHq72frSOSVWfLQ81oMqdJfuwHYrvc65NgRkfREgnh712wSYTG4R
6mlES/69iUuXxdrdJi7g7rxizp2eK5coHSSl9nxPvutO4I0QxRcrJxLcBx+cgFMJ5g++K0Jr/mL1
QNWAysIhvMskGTdwYuviM9oH9mvghafsGlA4YvpT2bMUuHWo+wfctt+BeB1MJvgCQFHZsKGtEu5J
zkrnhJijQk9aMCJqEgiMCOYUBM/pliDqqNfAGRSAe32Xdbl5dAGu5tnnpf2U5hIsZZdVN5lmsEaZ
G+Xau2TGzLmCo8pZMls016oa1pQ6uzd5ZO6Fn6J5w2oCJM8Uxxzv0zxyofNl5ntPnXDulanHn0Dc
7vyUbGxdHroVdGMaYelqUbrMUcKBwJbzFsL9rk2+j2AvKavTgOiJvZPhurjSKt4pfsi0NFENtQ91
B68nMd6zvnxE1gboN7EBedwp9t13WT672xGL7NoS2yjaYpteWFdtYT6O4odm46Jsbkb9smr7KIih
R4GiV7m9K9uv/jRFLhC18RndCTTlbSwhQwLhrNzIqn/Ezngsqht4YBdEm16iKEiexjrdSzh05Syi
AsYeuXUAfzUz6m37vgzYbPXJ0e3lHpD+8AOhBPNO325F2UeNk8P8WkoHNz1g6oQTRsF5ZlPD/uUI
8WQJcGpafZvlCuSX2T9mSogjXqoQbs0W7HED10G3t8D8GqKZrHsESOycwJgQ2uH1YTWRfyv4fU3u
PGPtc7RgkwHcn+YQoP936XaQI/UHZ2CVWyBdA1/qWcXLlrmwb8Oh5uC0ePJrBoZtMq3v/TCqu7qC
JSZYf2J7Nyfxhe39sP35i+gurHmFsBNEMF7mfno1G4Q5zwPhTRN0muUy08wflccOptG2U5cuYDBY
MgOOELrJR84XRDzhAbx96OkiEl0erfsd04UG5y67ITV3SuQPaEp3pVMd0+mrKqc14gLkb7f32oCm
uLMfux+JXkdOZm3d+FucqpveUkiZFIgNG5poGSZNfZl45c7tgk2e1jtj/CA9LPcf+K3Bhm0y0R3O
o8uiw1n1zoSWbQ4GGPf6KiecB3jcwU6K3TL+tDIOFeb80En3ak3A85ksr+1q2CMS2A6K6hw0/7wi
T9i38ghmqLWVhnY3u+nzmmIgdGXBrqaEt7HGrA9Rx8Ij0rrNEmv3Fljp1nNOsJW+TPNYHQDZHCbR
xsfCTfqttWg3gTew9dE3ngEGy/tQ+iPcRp0ICmcLA0NsdKfsnq263QjPv63XOITiwsi72zgGij8u
xKJtyiqpcXl2xDjUVxYZvRC8k9BwZ07i3c8Fpow2Vyza5EXDw0oL/Tpm+1PLrcrY15eEf4j8Klk0
cF1VRE+D4mTKQTNDAgpmT31JfeZzs+4OMAW3kNXI8n2G1MY0YJV61JnusNEGtj9W/UDEd1hx/gAn
E2yVoUPWzcaL0uQUyOnmZHZ8g32WHTJnkIfAkXCDnPK+mvNYRC6yX9ZeaEX2BCa7gtFvrOuGHszf
vUISwt7G3YWhlv4SaJQFwrHRfmgBrdTM0E5FIb4JGe8tQsJ5/BNuPSuNXD+dt0Ikl7kVA+e1NcLG
24KJxhfTSQPm4XVlvR+HneFCYBom69JZ9KM9BNtCEtFhg1Ka50NV1ADeiH0H8oqzJ9FCOGjPFW16
qFpw8AwRABgqwzkHmErSeZ/kxa2wgBoCJISHuPG8Q9lWxHy4OL9PfWyTOwzryWSfate6e8zaO5pI
Q9q60RiTsNQc3Xn4uWTH9dmhaPNb/pA11ZYPqcvnZcOWZ3pMgyAmUa705ecMkp/aZEPc/4xNOzYP
85qFt0Ee0sW7AL9mtcmLBQc/WCLdpWE7kHoAQ57/aFYNzODCmO2boYG9DTaxr7h+ImnIQATsea1D
0umYLIzpajD9ITtW7FmfoBtOySFxJgq5Ln2BLOyFaG/GCvTrtllK4xSTvsA2g6812yicMVo0GbN3
i3aZc4FJImEG4A4Yqlo4Wey73tHGsGt82P+5vbhZmLZ6t+78hsaMpGs2eQiex7ytqaDxczSQ5Fxm
MXz//xXKfl7LjWs1/H8uUB67H+fxa+t/8G95UnP+Qc1Jw4Iq49ooR2bwX/VJzdDJUiOuV6ftyhdt
rQSJ/0T6Os4/q2WArjOit5cFSoe4XxTx/FP8WLRRqV3+VzQcW82Z6fvfpOU/R/q+bIYhMkXLQQcR
aMSvgug5xAIDppQSQVAoTPMz6h0YZi1vTb5U2h75SLX97c78Z/jfEyd/OX/+b4P73/FWtbAf0H3D
EUEd9/dqaGGSIFCTIsOxrgD0rMVLFbYmYWFjYMK+dlcvSAwGF38PxLXUdZ5yRwAtZY96RIc3X/SK
k7fTFhekGBhbjUiJKC8lvKq//9CXVdtfvxPmyNo6oBtPOXi9b79VbYOgWRaKjmDaPYhjjUovUktQ
tJuFeMN78PoJ/CJdMJqH5Bh9+8uRjEEa+iLbLhyDVIDemdy9SdBWNLJh/uJNRGD8/cpeNtLWK6MG
vfbfEWXRHDxvJ2UmZD5kjR0SZmUy87JspEWdhVZazFeDgvmTWbDx/z7oHy4SpSijGQYsHNQGLy+y
zMtKlkzDhB15WqiVhHYRFVtsSXMQB6vRfv59OIr0v+so/r1IXhE4GwhTkPLRFPj98fWyS9AJFoI0
IUKdNjIrxo+pUVg16PFaPuUog1OCow12Gl7Liktkrwut3Xe+e3pTAjWzWvDcCatxHQHadLwoZaXO
SdfhsEKTz3YfIIZY31KCp75wwqee3ZpUefIKcNzh7xfzp3vH9GGtKlGUxOdKhi4TRumkrQinUfeR
9XbFvpLTcoJEyGlgMN3o7+O9fvWhOdCeW18QxCjnEi8HOY2np0G9HqfFJbY972iWOfsVId9HCFgf
k++tHjoMKsgaUXa+fEyBUU4kXjcUQ2dOAiSc5wefvdgb0t4zcSDDMMVCtoLgQIOIyfPs7XMcXzMR
jLah7gZTlLdBTkEq9r9OowXXu8k6cJLxRPyXs0QAZpGdtQ0wT5B0b7SSX317sHB4tWw+PhKy2Qe/
vN7EczttcKo2hJRhbfyRF7Sta+eynLqWEglNFA5BxvHvz5NVpH0x5TIoAGfI+8jOzMA5k515qhtF
1rFtqdH7hxZf/yYWmkkzKCk2YEGS/agD/S0zgsf+PvKfbryJEIFo2JVSqJ9Li4y5shwt43pTPFUb
EiaCMMeBt4m1yjx1WmKECmXsde525uUwNtMWljPq/9ic3ph//nTjecd0ZnIc4OgWX954Y4i1vmjy
Fi4Tkg+4tqcqz8gdkNS6cW1rF4vuv8V6eX3fkR5hJGG6RTRDntbLMd0aMQig6oSSRNnu5xGS0dLr
zkWdJ0EYeyik/cZawnRM6jee+B/uu4NUABs69jzTgJLycmhUmZ5QKSfKxqVSH8CiuuyJ/dhbnIMe
p74rQFCXtPm1Io0otXVRMoCOpOj3lqXl1VyymjqDdbvCTofNz9kPmSi/Vl1FW0sFXbIBBDOFzihk
mKt3wlrWj3zFmiBiCAAXrECVl9dcUoo3e8drwqKm5ivKMsY+q89vTI7rjPTyY+It4nNC3ouCiBX7
5Sizkab2MEFhFzreRzOrsg+TJtw3XtfXtw2vG5mca9+areH5rqw31OQni6zDtl1rTWlV0Ccp5g2A
8rd0oq+/jNWdAt1mFabCSDj7MuIcq/1gMRTAIH2IVGtru54WUVTl7hgGC1F6HBhl8YYT9/XHwYK2
kgXo7TEXviILiE6T5BDClPa0YjeT5UVTBU/faKj5JHuTKkpDWcbt35oN8XOeP0I8EP8qOrF5rNjI
l49wcdyergpReVLz5EWc5FQAfWEOt1mmt+m2MGS2bwZ9qDdymChdWaX1NLpNcNmIZOAZ0GLJr+3Z
H0kpXvKaTqEPa5fMRqImtTxx5yjzXDYdIqhnIkKE8yQGW6uOiZ2kVyl1SrlZ3aZy3xIzc1HIJLei
bjbqR76/Xm2wC6XTPkX5Sq3GdpwrghobGXl1b160VpfgswlGymOeSxvcJtttjT8wYqbNuck/gKhp
b1osas/Cn4k2aI2y06irdBnBXbMMPvSLwztk9fW8RCZdvTIc9ckkfcDuxWOQoaqKmrZIEII22bgj
adJJN27XBmtoYUy6hT202rc4m5xHduxQz9lKiaeypXlRDBIKrfBgentCt+/o9aicNmuiHyT7DOeU
TVX5uWloy238TBdf4bD6H20yYxfOywllD4uG7aby4t7eopiYhq1Ssf5NWcL8bFdKK2+FmVoeQRRy
qjakymMXh78ngf5iIms2SQWJc5O6ne6EI9IPwpPwRagImq4hKAKnArBXq1LSDT3zY1e13rzR0E/O
+FVKjuFObZGpM89KAo0vSRrVzHwCezEWKWlXZeJnh2FEsEDoVJF1kZ3HuAzWwNKPymw5HJDwqbWb
gZDaz1LpBLfhVSK1aJbt6KDbGrsvlQ7WiSZbIzm+AIeI0tEDi7B4Njm0mWmwGi2paK/b2pfcCbPO
7ZCZXOkoIBbb3kmr79WOXA+iSALfI4vCbC0n3WqGS9FesFt9VOTrJKyjeV5t3TYgCZCEF4v/bev1
p6BtF7Xtgk77XNYBOa+84Mqn/jSABA+8wjr11TCQM6fnYGpbZQfwPgIxbMBEqc9qXHiLuiCfnr3W
gRav6l7cpo6cXdKe+pZA18FfknRn22K5hloduJHepxwm8mEq9+ngIhIQ8dCQAICmdNi61E8P7rzM
7m7IFcTyFhhpH9qZNG5N2kdZVIx9HmziGCV5NKSZuspUWfwcF7DYoWWM5Sca3QqKvk7DbRpxh4b5
XCTXZlkPBeB/06f2GTd0ZpxelDdtZVofdcVWPpp9sz2mFSKxTSJ1EMqjCsZd4E4o+1TvuV9T3Vke
itZ2OAZ0xHtsZqfOvnvjYCybxJD958IfYgm0emr6nQX4ZwxdGrZuqBMVRpGXOtlxSBYR8F0CiI+y
3CfcIclT/Se3nK1W37ewVJdZGT8hz5E80FkE+0X9UNLGXTwiufBdWhS7AkDCl2nvG/VW2RDHt1Ot
L8D20swJiDWo+cpTJ7NPLqHeSHSGepBbzXYnEiaqkk7ZkOhav63mXk/C2tFQ9tUEOgIG7tv5a245
tM87TWS3JKL1hIQMco3ZkJWuNq7fuE9k0RYdRbCS3Nq6MVXklZQ6ka+I4PtgDPxY7D3aQ90X812l
ODrsx9ZN0lC11aHV9fjD+j3be4Iq0KgwM42fNTRHnyRRpNDwk4zmOSAGRZww8xrlwrYKfgR+ny4c
DnV1KSaD/kXqz6a9oQ9GooFS6FtDmSTNfUZFHhLo0DQarygiaxKdnZmqgL4mS7ideydrxWzgTnUh
w06mzUezXwpqeiDFvjv90n/pOQs3ezVKpz/GfNJbIwHGH4Lx5pTQe/NkhXnRDB9ccjZA+8M4pfk5
5jWpQL43JqFSkz4eUynim8LOSJ8aUUoZoeOlOhImZ52eyQ3O96kXWz2RugmhlarzH9o5hgPp4ND4
EizIG2jDKVFEhtLsJ1QJJFmkRYV+tzKNhRCndBBX/dyhS6kXWfwgLiO44ktsvyANaL65uSnV1pEN
MPDWIIYEIyFdiAnI+3zJKSy90X1RFpHu1lRCmZKd7wsBLnmYaa35hbgDqrMgpdqbnEYRuTl1Mteh
QQHryhh8tDopx/diN7oOYYTebE/+Tx6nqj+ovnCMbYyVud8WlQ0jSPaJ+T2Pk3KhgVV024lU3Y9S
08ovS0rbfotyiByyiVaQftFQ/UIh1COb3PRVrp44+xHVI7zFIXirSy1ma69qDjEqNH3NJyN+in8q
0UIF3XRqSS6vQgMg27cR9EsZxWR22wSPuLG5zVpz9EPlT5zMq7FKvCPO7o7efq4VyQZRtHYUY0No
qxKY4jbCaEgETds1cQ82cH3KXSUR5yREZfCDUpvJ3Fvo2UjykbU9aZbFjSDanBp5l5UkUM9x/HGm
7iLDqRaoHpDrl7SEVc/MqxxQsJRA0jBv4+WrW9Tke/GGzvfkewnuRtWxfM/G2Ca7xW2saY07sAEG
9wAo+bdu02/GqhBWWPSVK3AjepSSY7pCGw8w/1cfcx/KH4Mm7ya2FdO6gZ4JQVNrmqfGTc0OOu16
CdREukdhiybdZqVXIMxK46kJA23mo0zG3t/0ckV4ukvL92SXOsqL2bN+4g1EgWSmbaFRP1mYTgeN
JFi8hnSLirLxvxlBQpzroryWWK5BVNslme0PCBF6dG2ZlZ/YW3WElsej8c0Tnv7D1WprC8F3yWnx
Yz1MRr/xaMqawxCVVRN/6jhJ01i1AIQRvVPEp8wfrO/WovqorJfmSzXMzk1MzjYpNoXV3ZaFZl5p
DXINlrrys+fS7/XhLlPGyOJebLJJp9s51sUOkAALCzDyXQEd+Zg16EoClCpk+Vh48OlFasOPps2W
z46T2g9aYyv6JiJLqJGSuhTV3iA/KzlX9LXTirBa8r3dK9uqbXlA06k+qcXgpMmN06+ayTORXOT+
8Glkk/Q8DYE0jqlYioe4IbCL7VPnZ2jByjmK7bIXJ4E34cl2YqoVRBPInSmKkXtYF/QCEtRVRA8m
GJW3elEOF13rtSC5BmpPwCr4/4QsuvPPeKho1VWG1Rpk6oiKWkY+GvdLM8fWFn3d8kmguGkwvzjz
dd4I+PhdATsYy25b0BXscRd+mGzSUwnzbLwHoVpmZnOSLookIhcQbEgjkcEur2NkVdTE4me0pN13
qWTxsHJ2W7J3BpNkj7yRHyv6Lf+HvfNmrpxZ0vR/GXuwAS2MdaCOpiZbOIiW0Frj1+8Dzo3vkofi
xFx7nTa6mywAVZWVlfkKHLfbRvvKojUeomqs9pxzAOas3MB2QppMzJ9JB2sATCI4Utxoyrh2jRFE
qi3KNYDUAI960FtSFuIJjFVEtBczs9zVcCviDc6YUIHlTJa/CrPBgajn2LQ4NeAegxNFjo5yJCqN
bWip/JMCQYV5lNjElhcjPPSzxtdTc81mhnJVgy2g6JvX8QERjSnzmiyz7sS+1q2tig9ZaMORae+7
gB90LCsaH6VFS7a9ONAhbIFAfMM3Ub7jxmP9rnBqeJCMbl7cIYlFjIzEOCX9qgywYK0gBoibD4Nq
cxDgxaRkggyIwBqL2xZNndjNjNyKOaki5bqOWlUCIRskoi2OIfHdHMLxMcYTuMRIYiZPo1tU83Ak
AkDYNEu4aZKQFE2HYr4bypCQpIA//q2mIgkfVrrV7YzpnsE8ycO+aiosWQzEw1KbjCC2NhNW7KRp
+Uh/MVUAWbuFVS03iRDg+Rq3RvUbdbWIq4ckB7EToD4921U4SDsT3MlWLxEimlJT9lROEuwKpVkH
QthLzEzfDzfTHJGdBwMCbzY8M2QMRbmdrwV6iXiDyRRkblUNDWZsuCIs25thkf6opIh/WsBEhl2Z
st4BuKypmk95kIMuXJ2mXW0sI2A56bjyoJDR8vQso9Vg9HX/DcuqWXHEAVMkG0fY+k8NMMcd1B6j
j4oWX+GCP4oFD8nXWPd15DcNNywCehRaWswNINkUP9MZ06ofA8kQEIcg5WqMDB8udEUjgQLLgGSf
krpNFd8Ypok4QEaIQJgI3kCQmimlzLyW4IRZFG/VOKB7aMAFUpzF7GlgIPo/qy4Ih+5kKDMqe6EF
78NO6fWmCuc9WTn/G0gVOhlU0PDe0UNVAZGGcH1BNpwzhROMwe2EHVbmRo0SxCC44QrZgz5MD4mZ
j0ezKVMwF+T6u1Sq4BUOENh2uA2x4IKsUu/6YQLbR0/kyyCJWHOiiFIoZPf19D2QZbrhlLVqfwHC
C/A6qWS/1equ4QLHUe1VgjrdBoZgBDb8auMBs1oBIE9p4mNklv0SeBKtlNbRcmIOHp4CVUkxGaY7
FQs7blqxKt2E5aL9wU6VtL5GptFulDz/aym4VaVRaE5XyI9X4IOSnnzQSABO8Zoddul1WeW3PfDQ
r30zxwbWLhE+Z7gNILsX4wRCQiUinumGpdinyLo0QeQWClpxYFyq5UvbNSrKsZis8UrJpFzhda6h
5alQDncyQ6i3C4IaHO8sex1wiqEGXkvOiwtwnOf+aDZyCvIVuDhN4rl5ErD8GlwmX7rOGkyfqHs1
IBT6NlncSmy1PXwEXXXkZIh4caBWR6sNS8mNSn0kqzQJyPR+y+Ih1SLddAFWpb/qTLJOU1J0x1Up
BnxP3eiLQ1kz+zYazXQ7hoHwJ8HVJbZnQQvSPXr0CGaNyAyVNsK4/WkJ15gyBskoeeRJ60UFB6oM
4GNlbuTaaHGZLbJ2K2Irt+uUdvptWbMyb8y5gdTbYp8UukslUVJA1SD8qfYKkLCyLAoQY9GiOFNt
Zp0zZNKYekawrFK8kmBwVa7FxEEnvAD0BWlK8TkRLWSiRQys/A6VsW2Ev3RJwqymP/A2HjWQOX1+
zEDGMXHREF/J6qD+TdA8/dPGcnNAOMsYtiRv3OCm0Yqf5MXQHuUiJF7oQR4EThUVyfVMsmBhV9mC
ryiAAu2aLi51W0eE6W+dtknvqkY3hd9mXP8oP8tQVrE2asQ9tQnNtJsyXDDHQUFbo2iTzLuynvA9
C1sIY/4A7nRySmBr2YaTNcvcDjVgMEmLGZteajTCYVJjQEpchxJiTzxwTxZMjktSuOpXB7ijdrUy
HK9SJV2+Tx0I5jaehe/1lAvfMyrLJoiOUuZUn61C2Yd1rZAVcHJ2jjBWTb1PsX7AdDGbqx/QF2AG
s/8BIVVdGWZOX+WheaVKhXhfxIkxewPUK8oMeSP+7vCRyqF5rdfkUomCuwwFntDJpMzAy6qBx6d1
o/q1ZRNjYd3V6p8Zb/m7Gk0dfNUyNUq4TYV6xeKDG2CXWmBSf6m5gdgZZZlDShDmr9PSfISam1ub
GPJx6Splv7r9sguAtEoMBiVgHtLdqAzm0SrSmC8+RNFOARsjOWiw4/DTFb3yE2YJbQu5VNtiZ1D9
RXMZj7N9mxY9tlT4wWHGhnE4bewAHV4gZ0gO+sZIyQ0XpYSGToYzptMnep+7TS7WVzS/IoF2Xo7C
bd0t7VNgtM11HSsUp8W0igIqQHqh+piTU1Iucrn5HeNFp6zwSh1dh0nsb/MlFCJXD9P0Kx0fbqYx
+m6rJ61F9S8o0R/1xL5K6z3IQlJJW224X9paK2k12WEejzB0UrO7HmG7gjGjTWNX3SxwGBZ98kWO
sA2lEa82WJMCHB3tMJyFkiUplOlGotD3l66ZeVxI7VuEJuL8J0fcdGylXI9AWlYUAwpx1CLWfRJo
Lh0vzQtFWPOu2qE4bhOWAhy4dDW4qZuMzCZMZLPeUz9JDlwogDsKAEh6aI2qvhwFrLYVZx6oKdjp
ULWdY1VWTHo/Ddhv30+8W+GPvaA60mDgwYx0GpcjxexVJ1SGaPT0WR5+cv72nY8jS3Sa0iDUdih1
GMUuKTONDMjQS82LwnVRJnoWXmcl5Jv/1nKMNooO/7GaKuINZM/lbjTD7uq/iyCdFz0fafNmhZy5
Iof2toH7lPufN7LeFMkNWuWrJAXlYl2Wzzlcet20wTKWNZ1yQaVYABoYIZPebRMjvapzIbgPEuyH
Ph/0bReHUZGP1RAVlnRFPJceGPQYD9E+rp1sGJXS1jC5d5DjbVbOTOKJQgatRq5jH8Ga2I3hv4K5
1gLuL5A9Pn+UN/0InoSWJZoE0FAh1Z+1sgQNUVM8wCrc2Xt5H9e9tJlxtrvXxe4S2/ZNg2UdyqQz
gEsCXejzjpHcN7rQqMQ5lWreQU0haNRRX13okL07Cnw8mhAr7OJcUK7VolaqDTJ9jHEXL+tK4b4o
0+YCtOPtKCSi6FfS4GD2CEuvOw3UDqnCrp3Xvl5KH4EkVF/XpsP/TrDouY2uMS+oIxqrFIB21lYu
olXPN+pKZ+I/bev1RcoQHGnezfGFlfDOTiBlUeBHIomK5uNZuwhvXqoe9dq3FvVwvyztCKwvSw4S
on+7aOksrzca40If+b2OjUKBGkmdteemnr2fko9RhX13TYWbS1yP+as/JrW+QeDmZx1IKwmBVC1I
jexCt++9LchHBTGjIDKCbufZDIpCsJYVkzVrkUfJDrMRc2bdrLSDVInKUYBzfpJ0jKGbqukPJU0Z
0YGYWLmLEFYXvsKzXdSr3iMPAkFbYgdqcB/PG1dam9OuQf8fVldaoe084UY6UFMbp+UPyOThmAtK
67QL5oKL0A27QW2yraW2k5OCRMWUPUYKLqxk1yjRBQKDI++CEEnaUin0CwHzzcpHI/l5XxkyKDb5
nE4O1Bsj9a4voUBN00NmTZE7K2K6/TwsvTeKSeMSZAFKe7QSX+8vLcDnRK9yqAe5bJ6K0vg6JUJ1
+x8Mgl8LbwFQCzu/14MMPXtK7DMuMEqqbkepzm7wwr0k3/usyvBqcvliqCGC9VtZwqBUXg/TK1OD
hk1Q0BDt1SsFTSJ/ILgcSbFxhaQTYEtIPvl6q0a3vSgnztL2sCNlLZFdLMCKba7J8QGPLOGx1Abz
x+cf4Vku6PzxVg8FlFuwiUNX6PXjyfgGygF3IafKtb9iHNbf+qq+08elPCgWmViG1YyzQKhLbGM0
+hNqOoUnGf14pYczVCJ1omqK+v6Xz5/rTWTgqwF7RVkDpQuUos6wLY3Vz+gmRKWTV1LuA4ylqDVI
oWvlerpf6uFPmBVw9mbr9+fjvjkQmaV1SawYTcqcb1S+qNrJpsSiSHVSzyEwyR0DSq6jmF/CApzJ
T6zAhnWsFeqpQSOnafb606/KbcJSx7RW05x+apWJbp7NipeD/fe6OcXAJYytq7ItjCvNWnI7s5ZL
lo7yusrP5l8FymMhgMGJSTb0+iEyaybT7ugKDKocOKAuZS8D3mMbImLhGdO+k+bJ2lPSmX5UQid/
V6zpb9PpEjAfKkagvaNrhMULL6pr4wbMKZwfOa/1+2imhBVW4Nvp91STDN840ShhxEDg9Vq8BEB9
Z8Gsijna6tAAUOR84qilzmIl9eA3JLX/Aw3cvFvJw57WacUdJiTCF4n+ymlSuNt8vmTewPhMMgCs
DddThFVzjsmJVLGrRIopDp5C/c8R0b2NCPD1DrCOeFfP1qWt8U5wRM9WBzyCiwzn11lAKWi2oukh
504GgPAOLFt/PReqcuGt3tkIBt9ztf8yAcWcxwXExuNEsui+FkzsvVgoNRErjK/NtJIuCH6duQA+
bwSsxhBlBK2C6t25wP/UaSoRpsmdppMiR1JyqMbV3B/gltO+gjuAlLIoUdAX2SuxXG2aMX/CDu9I
lhIc5KG+EHzefmGU1kGSyKvNkYbCxOs9UWV1mPZDnjuqICUbtQXMVQHvuHCUvl03IHOA6rJ6CAOA
gl6PYsnhnCnsISfMpvhL0XCVGxpr3BbAdK/KgqLJ5+v07YwyHnagBBrkEjDrej2eKqQozKI446hy
EfutSg+CKnzgR2V7yYjj3aHQ7eC8Q/4SqNzroWLKoRne5Zlj9H2z01YU0pKa006LzeTCOn1nrlYg
GnD6FQoJJO71UFZKN8vIWDFDFpeQAtHBjAZJuDDKu3OFfDzLFCgVbc/Xo5hShJrnyAuhHl4yTVpz
KKgFOd0EMT3Q0+FCAvTuB3wx3vrvL1DqxlSLMWpqvFXTL/e1Dm8YNHniR1N+Car73lAKZx0HLdYJ
iKW/Hqqx2mAUJF6NWG1CCDIkp+2y5iD0oXrhcvbeUBx0iCqsqi5oQL4eKpTHapJw0qRd2qm7oUsD
W5lyxELETnA/X+zP+oSvzzUw8NwoEASjpIRe0Ouxcq2ga9yBJygkWfpZ6yVoWDUxbyp0VBO/xI0b
CVG1f8QkkhZ320ANI92/0aM6cBKtqtHnqAPT7QCY0xfpUAWETSFd2JJvF+/6kCwqCeAapn5ngUbs
yBurniCrT2nlTlIQQEuVrQuB5u1nRzAMxgM6wSTV+jm0kYI9AG3UMRwZDMYmCvJsV9f64qpYBF8Y
6s0tEtlGDg24K6CUuLKeLaYy7pGnTMeM3uxSpC7tFONpMmk9zlI3FbaYoaXiIPxyKYt9uz+R0KLE
hTYaIj+o7r6e7cACa6SSTDvDPOqBXYRhS21fwtdZCg58+PKOyW/3LPXlSh7U4TCnBhIVURt66GuX
UJ+NIX6cpPRGpLHyINXjcmGq304CgGdd5ympTVBtPnvC0OqmSuwAHTQQxu4FMSxPvUgFIQqFS7D4
tx8DnVoOLzgnBGDu1a8/Rp2nIpf5OHUywbK+y3KKng5Na+zVu7m8qWcIgJ9vtrfL2FqTdQ4xAiTa
XGcnS1LRoalRwKNXo7aPJnqId2azIP3z+TDrc7/e0iR2ikQEMVhk0jnXpNICrTQRAHEUSq37ZcqB
r/VUPMGVmdOKU6ODOIzmuBOo0NpWRnv88wd45z2pxpApqwYaUrK8/vuLqIzpkmTJOcU60mjLwwMs
8TDoCu8/H+WdlUImifnlegfBZXH99xejECMb8Agd3L5AGe66ebiF/5B/1TKOms9Heu99EPs1JXg7
HNL6WYzE3EGIR2EA6iFagR9U+fDTEK3q4fNR3rkBgw+HpgBKnyqPfK7wt5QVhJysT5xJaHovkTs6
J2lnTq4xB4kb4wvg6W02u6rc0WjK5t6b9PFXp7VInIBu8mmPAxVM5s6RYJP8B4uKZbVewNCB5fLw
+msDZAlIuhAAEuKovW5BTCFTQEdjwaAB/K2ochVH1sqv9AzEHYSIC+O/mQO+C6uGqIwvIzNxFhcI
jk3QawoMz2RIHyPBSk9GG+QXRnl7zSe1Jj+iCrHyNUg4X79mKoxZy4GMnA8ohhn4dRRtkjEAo1dk
VPX1NDW3VmICkpGAp3l5tPxQURzbpCDxPCHuO68RMuMxov/iPi+P/69/918k9y92ivuj+/Evpbur
H/mf//tfDz/i8UfxSv1u/YF/qd/J8v9BqB5vVQljSMTvmLB/qd9JME/X9bIa8wA1UvmZf5FLZR1y
KWqdIvENmheVin/U72RxVdNjlxNRJBhK3Db+F+TSs/KpwF2XGLjSr14voyGUTEGcEB6rjtL1dDRv
8q18A9FfP3SPl0oTa/T5d7j/Z4zz40sNGxG7+VA66rf9VfRko4P17cV3vvmf3/GKrLo+5nu/ei0i
vAithpXGggD9/6gcjbvgOHwpj6Uv/gz/qhf4YNKzeO57Q6xv9WKIcdSMbpFb8dhEQ3rTEeI8I0wa
D11aaPAG0hZuDshxn43Clgp0u8M3PtiOoJ38TEYLwk5qdZP3k4EeUCIBwqtQr0Dm38VKInblVjGp
geXadgYi4GhRLYEYqjK/S1DnGVW5dRc5qbx+lBpgJom4scRodOEKG9AdA9Pum7Z20Z2JNlKjm18o
dWm+3JnhL0nsyr+jleoOEHB1W9Q0VIV4IlsT89y1ZiSV5gT6um1mVbPRjfxURAWqDOFd1xbbzhoq
WDlgP5Ksj5DdIeegulXvaKdbXgg/4EbMxF+dqZUK4hQ9uoNxjXJKb5n3YaOom6HH966rx+63WPat
BxEz3+B1H6J1IJdf68RUDm3TVBuYDYhgpGZ6FbQZrHpgpChxyT+4nQmbrjNjd+ha6TREevEwgynw
hDAeD8AtqyMdfHSuglBB4ay1GGIFRee5+ctI+9LVuEc6+VCPDjDycJeKRrGJFa0+yFEwgm+ETGAp
QejkCQoEpdJUXhZIyi5R6m8Ai4ZTIgumh0LAJWf551r3ewtpPTheLKRE6IegmWrpaEhHQT1hJ9Ys
W2ox9tSarmAcdP12jHemtaOTeCEveF1L+/fOU14PiWQMgtlCphxzZRydMBpkhzIkiIC+Cm1dRnMy
6KfBEyKp9T7fkR+NuKayL14SBxMqBDMbkhfc6q442spGdpFa+fzXP9c23vuIZ7mUMRthjToVxcrV
r9XWTwnJxU3O6wj9HhhPchcVB9Wmq1/YNYQAV8LsMd4XAuSQuwvPsH69957h7ITnSK6B7VnL0ayR
cAzbhxFA1dJaboTIiKrGXpFbV0WJbImYcGUyjG+wrWGQNEu5byBxL/km1gwwQ18iCRt21D7RcoFP
YpTfRqE6rGI5nz/p6zz739N/liMYXadnVIWWY1a3bj7cjoBCVdfIgZa0B+13L28/H+e5p/jeFzk7
RXQzVAAvIyOXYMXSPCC5gXyWjATGVwP2gu4jbWanpldGB2PPXTJGXYRm8aMh3HT9tsnv0bz6/Ek+
WH7nnuktqGhhmYX5qG5K0+1HcGNHvfppoZZqjbvPx3hOsd552zctMwncrAR45qjYVBoO14MvHGcH
nemr9DTsNL+1kbDZ9S5cSk/0Qlu1kXB0rmoXf/Xb2r+nErGbvXvE6K728ILs/nDppD3L0P+Z8fML
gAkXrk9aHk0yN6LoWZYt6aecIjrqruVfoAmL7hTjHggjumB2/fPzL/JRFnFeB5rmshgA1y5YylGE
sevWbicLgCZyj+1V+QhXZDmgznmpzLxutPcm4CwItL2QQ6yq2ICbcEt92Z5sEH3EGZBX/qVv+VGo
OS8RDqGW0YxlFH0TbPqnYtccW4e22ja4tx6L7bA3/coJvOgUeMLuUhX0rNz17xk8D9n0I0RR75Yj
XTT0DX/EyfXKOjT9kZwgukLzBpbyQ2RBD6fBLqZur0FPt1X5wuo+U0P+9wOcRTfdiClVD+VyLAzU
/vrsCXPzK2x2fVODLAE4MDF2g3Voyu8tTMAS08IiXYWujE0d6bqLyYgXMy/auEMC8kfWKADDUGXI
00NafLMUJJys2RdRRajm78DvHFJfl7KHHzWDrwydV7c7s98JybEt70zklgzQk9kBC1OnL/dC9dSK
d33CFlJuY+1LgvxauDyNIlKB5i0tVmDOo5fGohfI4Z00Xyu47QhISc7xL2POnDbYBcvX3txkqXyg
K3iDDcl+7pJDJAQ+QmSeUm+6xXRNJbKV6CZUux3mGkB2DOREd2F76gp9O8E0m8Y70p1xOo3wvqpA
3GllzESps6Pp9/okfems/vs0cJK34wKJU6NRHP2KpP5UV8v/XLiQCn9fGeajsPtG+sSMkdpbCLvm
Jj5oSDCesoO0TQ997BQ30rbzlh/mL/E4PepfutN4Lx/bCwH/ozjzxiehn4ceJigbXriRF6dD9U2N
7WYXZJ7+VII8pA635Pv1S831SVS+T/Lt57FG+yDEa2dpFCh9OGd5sxyRdj0tiuUsooocKYdaH42b
xhxulkTbWSNyscMTJFLXEpC+NZFKNjdq/xC29VfItQBei6b9jpIKmoKLNxkPmoZedhL4olT7Ccyj
RYQj1W9qEZZLaINhPMJ+cafVOA0mUN+I9LAGz4REWY7JiZi7T9CaawC/SVnsgTZbwqMU7MMGEYf0
GywoUb8Oeq9S7iMkxSFLzSqCYFF/7GUSVhkV2UvVoI/C8XkVOgaNPQy1IB0tMM8P072xHb4If3QO
g1MqcOp8PhMfhapzjYxISIuxWhgmfCp/jHfLbvw7HY2tfi/+Kh9Q6fSXp/4++/P5aM9KI+8E/XMH
i6iPFx2BLekobwQm77S0tvYr6w9d5C3htl8RdzfC1bCbEiQCkRy0l+1wNwA4cWLRlp+kXZp9U0p3
lZW9CUS79VHrHcMrc7yBvQ5v6/PHPIMA/RM+z62j8j4QBUUNpOO4n9HtLMGoL6huhl/xN8erlJvG
L2gV6NDsSv2QYWlTKzf9roIlnfvlBb+DsyLRPw8hrwnhiyxcGqFqxDLfioKPCFNnupVRib6H6Wb3
aI6q1/Fxqg9osbZwpdJLWcB6/L4zQ+dufCK0WXPoOLr6lrYuFpdo3CHl46K8gxj0Scq/demWDWpb
iHE2FRyfkXCd2UJ+wYfjowc4S0ODMY+bNuNogf6EpKRbjEcFlfjPZ1Z+XY3/56NqZx81Je2rWquW
j8hci9+nJFq2DdbQXjcUFPsaSMnGEGh+KYmx0ySTvDciRdpnUmrxtlB3UxUBYzkjVppLGvtSoBvb
NugHu1IhD1bhiO1XJcCXxeDYxzEIiYdOau9ozkxELsymfqXDiO/T56/z0dus4fXFEkE1TDe7kG9F
njwPW5NcLVoMO51+ff77P4oO2lndZDKzvlAb4vS8H68sv3Q0Dz0pp+FYkry/wu/Yj/aXGiUfLXjt
LGuaY1CH2DjNxyhE/Tb4jqaAJ+a3XPkDCEHjXYE4FyqtgwW0+1Am143yH35G+fVnjKORTutMwl0X
GxQsM6G3S+EaL7wLv/85mL6zqc6hFNYIkzAszPmIbuV30TO//Wp3o7uTbP3Jz/fGIfEzu7Inz9wW
9o1oIxbm/pKcbmO4/c/0J8ni78/n8zl2vPcgZ5tLH6rOEgNjRl35pI6/5tKXym0NL+p7/tTeDrGv
b4wDvTwbZsBG2OeDHz8kJ0EEA73JRRe9Belv/g27BlQgon1/IdQ9t2reeaxzFPIQNqFAK3A+JlJo
W8n31HzqUJTHq3X5m6b4BIYT9MxfChYGG63aL70bRxsZ/jMtCCHYtRNk7P2CW49ximFiapfuKOtn
ee+5zvZXHcJH6hPmbfGJB8KP3h88BFq/6FwWLszImvG8N8TZDgPYsCz5oLPoj63XHce79oQsXWIX
h8QtttZJ/1rfJNvCQx/Xljf5k+YqduhLF67a8gdlXfWs1EPdWoQKRgSZsy8WZg8y6vDoD2DqifaE
jqR6IZAKuWhZ24bpRtWvbJsET4iyTRgV7MwAhjbcOmhMmosGZvvTrB3epb+Qon6UL5x7QWnQnPLJ
1OYjMrKehnH0dafhpjEfmtYZhsfM5Cj2FBDQ0YAi/D7c6I2n4UVabcT4Smkga/pm6k/FU1FisLBv
sY6CXpcV4i4bTrDCoDo7cXfTFldRg+5qmTqfT+tHO149S3ALo7AE4HDzsfHhOXkIrtqDCwHRNWwU
1d3BpbvjCHbgdnbuhLvM1ne6u0l3sQOqac+V1Iaqv/n8YT6c5LPAOkitNmdSQbYdR4dGnzaG+S1f
doJxG6/SpKLTK1dNadkFAjIATqFdHusWLmyH6kK0wN/v/DD5vvScLjMpSAGBLahsTeciO7iLcjsK
hiMOaAl//rxn6pX/HNLn4NxUADE9Nuu2I/dwuGlKVGdgwv2srxIX/KKouFSyiyvReASFBotZmi5Q
Cc5QoP8e+qzahlx5Nso9SZdyHTxWbv9D2s7fSpnBEu/zt1M+SHDUsxgcNAZOzSlDzDi/X8VPil/f
IUe3LzbztnKb3eLnP7Ib6aDb3ZNw0m/KDRgIZ3gC7mlHV6R6LiorJ27qu/LevLReP4gD5138SMGT
ftJ5qHLa6vWmqPdl4EDqolVRuRW5Nbcrbxb+yjeiD6BDGFyoiSjXaBu8XZpTgpjL8FeUb8bU1VV4
3rf0/ut8X1U+njr0M0dE0aNtiIY6Uv3fPv+Sz1jOd2KnchaelZzS+KDx0L2j+dl1vZF86gZe/xh6
XzhFN9NG9UVf2reHSxeYj+pJ50wWSIZT2AwMmezgcU7H8pBtJn/YIbZ9ilWb8o5NWcfYh7v5RvKy
ycl/fv6ya4L63rueBepBqLKlWAfW99qRQpyLsuJ2ORkXsu6PFv7zan2RSsqiCI5zvW7iuiQg6uBY
d9UTQkaSl5wusVo+yvCew/yLQWDYzdaSMYh1D7XO4K5+pTtU/Rpb/yq65S68wbrqwtnxXEB554ud
8zcqRAvMpAnlo2hd9cirY5ZlujU3zNlG96qICXUnFLW63pdZtNdWg57FzYg4CWnFkzzeh5ZH38EI
baTCKl++nSSIrXaFFnftj4LgItES576afIMlHrYuSuTQ5RBSN63t1G6nEQ8PFMhpH/zpsQs1WJfj
k4a4eX8TdvTOrsO7svZMxcEL6fMl8vxm773xWS4BpUzQEeGXjoObevne8mWv3GR+5cO23yyu7sLt
vZt33UF162PnRKduIx60m3nzPfOqx88f4rk+8d5DnC1UfZAnFPT47FrtVsgHfUX7pcn9eYO/EwQw
nKBIdCfNru9N+PzfflBaMa+bR44apPBRy3lK7OUKwxaR61TMDlMNpzWdMH34/Pk+qnqdG+LGNOQN
sLwUPGJHz9E/c8fmCfLladr2aLTtDMPtDtwKddW+JPX64cScZQP5AlMSWSnpOOHD6M9z7+Te0PqJ
4Wpr8l+paGfY+v1iPqYbxtWmL5TDkWn9EyK+vh13pcKBfFvq10Lv6FfFpTLxR1nKMw3hxX5cW4ao
k/NcGt0MmNSbJ8mnDOMNruxEbMzIpydm/5FoebQu3tJ2tam9zn2cvGoDIHUX2fefz8pzyH5v1civ
r2A56G6xX8tQJcKYW5mA4Cx7XKkQC7Sg1+5K+r42Op5P7Zf0St0mG26BvV3k7K9rvCzQvl/85Kt0
CDtvup89/T6/zf8GV7pwUyVfcMHzLp2UH9WGzil5wMLF1FoDZRT8rEx/aU9UDvBNcuXOIcVUIjfb
d8J9tMk4DmI7OgnLxnI//0wfBdDnY+nFhIlKFQzTeuKV9ujlV+m+dHbarSe7mXdvXLqSrN/8nbk4
p04sWdqk6rpaGxbDcOw9TL+3lZduRDphgYsS1lV8o35FgeMUbfSN6cT+hdf7IDV6/uYvXi9XBskM
TEY2N4q7uOHW8GO6Qsqe9XCdusU+8rQLn/J5jb/3lmfBEu8EMynWTC++6nbqXnOzh+po7nPKG4KT
PyByslFtDvKbdBc+ICF8sNxLrtkfnOXP1ZYXrymPYg9SaH3NW8l9mGz1OrCzyyv0g1vrc+R7+evD
Rh8a0ONHxU+3ovfH2AyetRF2lz7dR/n58+p8MQAWOz24NQbofNxGOFnaje6aD7FT2aIrORHXHMH/
HV1ImD+q2T0TVV4MFwYYADaQPo6yY270/cPd4hR0C+9U/lhcyb9OHf06dExbdnO39Z5CN3AuEQY/
yIvPOY8JHIfFgi11TG1MAx1ycu9S6V1ZT8T3VuD5XWNuE1Nf56nzGxodm8U3Kfwgt+Y1O8B+d5nb
OqHfeiCKtoov2cCVOMlvUI/6IbulHxD6sMs60Jfm0u6KFzbGc8r/3mOd3U9UJV6wNuexBlf0Cn86
9k+DPewlm27fLt6i5uepKDzYqdc+STan+d/yGFz3fn6cvG6zpf6yg/O6kf2ZRT1uo13oXwpNHwXf
c2lxHLCx1l4Pb+l6OY6evlGd6rp2JBd62651UXLZGbf1TXVKLgjoflQBPdc5ToVJQHGMEatwsUXj
OkG82r7BozBqgSO5YftDIr3MncFJPRNnr4ubbL3EvDMN51QJxA6zGKUu6bj8Er4uDzS2uI43v8kW
fmBSq6Ku6SKQh5/YPZ6CP+svF0LwR8OepW8Sppdds74vIkN381/Ucwj90brqJAeMGjssoRIVus2l
D/xBzBfXv3+xu5McN1AVFuRxoev0J1Du+/oWwzAW2K2G5INbUfe1kTxSI9d6uPCSH42pvh5THjJE
ZMD9Hudb65o8NW/96PfQORMevVQ7bOU74kN2atzN+imOL1QTPxr0rAozCnj0onwGqmr6LmmI/9ak
vPOF3P+jdqF4lkB1QoICDupTR+zOsOWST+Fd5acn9V782rBBnj7/ch+tjrOQNU24IeoZNNNyzgxa
UkKKXIT4tcJQ0LHMcIP1EVekKbkw3Eeh/5zDEBgaKV7CePWTgQveVX8VPNWn5Drl3HH7h2bbHpd9
vMNE42+7lbfVXvbpHbjdY8TN5vNX/iACaOdEHSVOlkXoWSzjX80NTlz7la/JDbbty2Zq7Oqvsq/u
mqvoVr/7DwdcP/6LHWFNGha/EDuO4ZX1ywoe+hGhIRwq7dGytT/yF/k+7iGhO/rvMKhc6UI15YOE
6I2He1QY2YKLnnS8Hu7Lu279xu1jdj26+W75a+3DewyoWFiH0ksXW6dcVV9Xj+X285d+f3MAiX79
zl0ASzfIVHCVIlq2w11UP6FvfWFzfFC10Z5hMi++aD1adTfh/QQKSN53u9j7f5yd2XKkOhOtn4gI
5uGWGYoaXR5vCNvdzTyLQTz9WTjOiehmG3Piv+3Y2xRCSkmZK78FELq+ZGBnZF/j9/d31p0tgEmw
XdU72+hXOu+/8XuRdv/zFfMSnfjDhDfCWAZxGojQiYIOjYRfdOAvxRtsdnCyNMYz+xw+Kz5RjbJ+
SjzpNo4u8I9Q3MyoKib4kclx+iPAAFqvffVj4XM+ywTfIb4WO1N8a/BXkalK52gCxxFH4YNkZfdk
Zy/5/piLFp1/R4Dpe03rQVIEKvklrMHNAXPrFr2yoalmaBpxfp45GzUt4CH+fUwEQ15m/Ip8n8mN
P3GeYPNgxXvAsoVWeRd4Xb5LR/UMjtijbMIVfclnxqdmyUOQY2UzKHSle/nj78+LwGT8+2NmjQFZ
rcNMA5beXeYXejuM3JacUJfN34LRnWEBYe951myIh2Dz9O/jGJp06lTjcYoOjzxcz2Y7tmWI82Xz
UuuCMVgQUpiyP5gYimO0M7c3yjLoHP33sfDmFBmF4sv2/pJB40HpdJPEyE4x8NAH7TYceoc78K/8
nTkmF8YUr+1nd4jf4CPt8bgTy7Yk2ewL8Ytje56s8ABw2M+zYWP81eXf/1rpYjfIBJ6r2AbJS67i
uA7ZDw+5HQjUKFHEO0+Rtx6zCle91kpRynLwQpUhkYuzAVBJ5tgxIN0qn+FCCk7VI4vWaijXCbNY
psP0gCBbUL22wwPhGYuHxBIWrXLWu2yCyQoBMck+gPWB+zRc1MGc48gJ5rEkfayRDknU7spAzCRk
Kpj1HyJrFxL44shrhlPZmw2VbE4a3VS1NfF1yKyxVL2Q5d/h/gx3WDQBuGkEr1xdhogX0sOJvrXp
veX8UGafypFz4FSvz/0AsDzvZ1zopPlz1pyBgDQEFlcNWHcy4oC0v7RrWrMEl2/i4xoNUcsxy/Vj
h6P8pyjqdW0yHxHYow/E53un+GRDY4aXwPPP02Ljyop+1H/nRdHnHCsy88LH+JiA0GAmC3oDcBtb
Pe+sqbzIk9sdgTFnUPBpPACXdSQmcxS8U97++Tcsc+O7F15FWZa0ilSF+AkwnjCmDHuCjbY8lzTl
zgM26iHoVPz3JaexKgCGwZDCKtykVuamOAGi2/aDsUTvM70tCbvc4Q/MHfqVn19qI50qrUklYG7H
bRn1ONU61OpO04E7pA+RH5ucL9vEQa8IPZTOzw/bDHer6JrH+TjXCrovRp7eJQr/5Gi60zmxRyqZ
Wrpk1tNTE4sOpwKeBmjLBCYrJ/yi8EoQiODW42JqnJmkfRMhDk1k1NDQvrLz6za20XWLVFGKjdhT
AbkCHC6OwqviCg/DGR2jjCkUb3IVwGWuM8I4qCCtl6z+AZJczi4YY34E1SaBpArw9J0Jv8zrbybb
GhTSlCTN+hCfBV3dwN/32t663djUFeXfOZaoFSiBYY0TOTVCzofBlgEbjEHyOu1RSiqraK2fh/P7
q4a0xvEVKdKQZMIbdNBIxzGrjwJjpcqB0NzJ42M3/fn5OSveyf8r+f4HGzcTRk7DCpMKRalz9d74
42N0Vaz8XX2Zn4a3bOeLfPWOfvdJViEICuyuKSSMnOh0pzbIvdgAWNqcDQ3bNGivOq4UMKLX2UP9
mLtQOD7v7ddbi/Q/UC2UdgsuxqPbiyAaA0TGSOxEb8qtdCef/xTe0WIaivv6961vtwpEHOxvUml5
VeDqzrgiWrM5ubGdI01D7dpJzFfFiIzJ2issbj1vdQTU+oSOIcXz4GHgafqd6E2w1620URmV1o3S
ogoPuRwUo4AgJU1PMJ7VU3eyQLHfOU4tS+ebibHud4krMPzrCBMwz9+E8Zd0bbyRNeNhJ++wFTXX
rS6JWJExWkL0YFf+5Lbnwm/81ExtKG0PwwHG4OZ4Vl00N/mg1I4HWEj/vLS+9LLfvdkqWEgDzE1S
wAMCfJWX3B5YXeJhOO1kkg637rl24fy+VM1dhtElJHpyq6v16BV2SBE8Yw6ChbbIhkAXQUEbVQxY
AZ2Fy8+/betav253UYA0rMMRo95A7G3LBs5Lv5JMZ25o+zpoV94cjoMDfC3Z+cpbR5A13LABs1Bt
gMoJqqc5yN4EUEygF1COsxM+oN6peagWySfiJK/F3oFg2Re/G/9VyKE4qGdgKuEdrfCaucvXhvOo
j4aH/zGorVGlTcYDLMvjCbmHjN14JV7hC88opZpZgM5at3ap2RqSD0tfXK5ZR7nv5oK3Xm4VZGB8
NY6gwOGoL4D6cK+cCG4t8DE/TKkfH+KdG90yVN8N4Sq0sBkNGQ3s0iADLI3C5SAf3Z9n4FaGQF6d
ZtKZ4Uma4BZV5Wb6Gs1GdhM4oz2HwmtBnbbX08rsByucDTCfSfsQiTeNu+KIrzwO4513w0OZn/oz
2hN7uOZcOeLMohX96X7HCQ5DZhLaqCH7gAh2rjShnv7w8+/eCohrDbUYhRGlS7RtLKSI9MhJbd6D
YtFRb//jE5Y4/9ctrkiFGg5f5ZIN+gwLE3xa2Go1YE6bA4VpSg+NzdN+T+9G/F2LnPMGJldqNeI7
oAHUGl6UM+5AN+KVdubN1/gpfCAnyOHq92pnXW5sV+uWHyoNGZXZdEkSND5X6pIlQUv0ezeBuMzN
b+bsurFHZGDgQLGroFcfU+oZbh56fWRNBDX9184X2hqzVWRJw0QsRQaRfeDMGks9tboBKETZKXHh
rJFi0wL+QQWlA+4GfWKLl5YCUd+4e8zfreevL1NDJrINF6EmKOnjn/xh8ENgufZqEvLGAK5CCxex
FA7ADBvM5+kcvg/eWBn5RX4cb5E/wqsPZhugo8OP0JA/fh7QjWO1tAozoRxNrJrhiQMcyJBSwVHQ
rzySGNVlT2W9cT2R1uEGVAEY5mHIcN/9yA+xqP/80zcGay3eVqnUFmGLvwuMk04G8DmZU9zoWmb+
/Pe3duq1hXYN+I1WTyrgDQnyp+VdvcJJNwy062CEAeczTmkVZ+Ye7rVEbYR8cZlzf0Wfro/4hGYa
G+TSYtpzbYTGHGWLyKckBnPAnCHw4tAsearusXQv++vP77kxpddSbI6fh0RaxhFl+0csmGOze3He
qA6BXv3vKzHgKRZTiCGMTvQpvVRPAup6AjXm9+y8d//dOuCsNc85XD9SiIOhjPFEC43hBwCCvczn
F1sc5F3FVI8PzRn7p7p4Ne7Mvo1YKq4CASgec8+yGDXioWBRPXJO7vYfsOL53z4K/+/A0XBIJxaY
y0DRkJuCtx06DsSPXtn581uXz6/29L/nGgOCqwxbE1QiaatzvTGMxgwgxkHT5/kW2gAt9RysyXYy
/RsCIunrLPLX8yppbpoMCJNAYY7ch3Qc0bkOTxsvvoYF2umQPgwgwdx52kbEWYuKKSmVAXZjKO3i
+odewp2D08ZCWct+VXbqWo4JEZ3lTif0ialTXXoCA0rTdtSwX/2I3+yga5lvVSzMz0zB9uLX0MBJ
6NJJfHIvL8oBKmNfupZmfYZvqVzpsDmHXl+2EzOGSASa3Cf10Fm9Dgu8nUzIRhVU+hKQ/PXRUJ5R
Ry1d0u3QgpQ26/NOhoxeeK8PfYBahkGt2CZ+fJLd0e1dxsT5zxQhzJJef14FGyF+LQ5OQglM0hE3
yJZegFxHa/I4UIvBmvj5728s4rUuuB7TLmmYCikYHZT3EwAqOnMJbz//8Q1my394jjBAJdhA8Nfn
/C0JYnKYQkd5G5onGBfCDQimT3Cy0PfqUVvJlnVHLWXgqKAxE65E6FSYLfWaLsB6zptjGK6aCY6X
mWqCI48Gj6d4r8S5FUi+ZvJfc4QhMgtEPeZIM368C6098jCQtBsvrUGt10W3b5/DN1zvfx7Tr4Xw
3QJZHSZknsBlvcTjUtWbNU/i//DwfSotMbMqCTizGU02OJnB5iRrAHERfX522cyDIQ6Sn23uM1Ax
FWbWBgnE3wtuneF8eFUZAkzIUsXIeLNBF17fYGYzARqMUvIqCu8FUszox23ql59fY6PxDMDtf8M7
gXWWUCn4VmkwQ4Y1aXp1U2xgiMz2MNqTXt9RFEWCTr5Mf6LX6T05g0kHufDl5+dvZezXGvUpgvFb
BCxUMNnsU//UnyJfOKFUaUpWFaQ+EsefMrS25Y018//xcMuvjjdyt0DvlnTQovWVDpWv2Nm1PiQo
UcLo6JU9kCtxwr3YtezD30yUr5j217yEk6Om1gP2AM5+GmxcSY7k3jjpLTlKH1MQelUQu5UHHT1q
P05kpKf/D6nuMhm/e/bq1KN1ozCLCQ4kkJW63ID55M0wNMr1GYRPahUACzV0J0+wsSmtKZRcWIKD
nOPQGIOWmFjDQ5i/TtoT//zzTNn686tjTt30cEzqMFHC0USZjMKBsL+h+YnuFU63Npk18hD0JRDS
WgkfyhQfZ49/ZDO9cMKL8LwcspEIg4KUQt0J8TXWhZ8uH8t5gxPZR78TVDbO3WtlNSPJzZCSSgx4
MR3gfBcdq27Y2dG3ki1r5XQRSqkoSXg9tYr1tPbKO8vbuNqJnqCZRLMH9TFsLnLzNJZwEzGY2mpu
KoWZ03PVPKnA/JfFi5p6k+L3YYPSpARLZpgD+wPSNrgUSsEgwRbRm5xR0yPG5VFDVIpD3doxFOzN
sDPLNjbKrzjy12qqYIuMaxyOi/OZRI8CuVGwSRIbtoRMuvMVtu4KaxG2XDOjwCUJF7BP8V1wCXJ5
MHgc9PyI443x83Teuit8/fvfL9LJvdL1BHeFXrn2gvjJxY8wYSaSW2jGRP+IWmZkYwwzee61S4pb
LwE+xVw6Hv2lUnWutb3TwVeW55sg8XXr/OuX9KUqxUD343WzgwTjQIa1h+re9DAJOMPaWGfiyVCe
xTMPvEOSAkLmtHS2q5NcOwIEDLA14+fOLPMFVEOwMtE/wbrpuRB/12luA9WXgmIKR3mgBDXVKipW
jyFaY557OL+KTsJB6khMDa8F1rdoyfxvFk0NXJLqYn4E/9gKxwTmwH6ZHNtmMvvIBK3D4tH1oJKA
Fd9+/h4b6Yevs8xfg5B3sybVNSrH8EV/kP3fg1/6g5M6P//1jYW91otTkQK2FbaIw9InS17DaGdR
bxxLv85Cf/1qkASjpojw6ebijHpCFbtaReGrtlM42Up0rsXfM3y+pRJ2OMGYelJoFo+DL/ichYsH
XCf3jgAbG+TXMvzrJfopTxllQK5zsAGf0DO99ji38FI7tJF01C75zpLbuIx9veRfz5EreK+2YobB
EqCXh2Vzu7jXez9/4a3i5lqYrVVRx2IWYQLhFnvmQI0EpQ7HqMJtPaiSDqgCWJjxrVs+Qbfsk6fW
ye67qquNsLgWafNqS2KxipHB1fPCwClOfCoPapCgoXqpr2hG4sxWDCy0rr0qO3eirbTUWqBdZWmM
2IFZnXuDHTqdMwTpPTkUlmpKjmqDiaJ+0kD5H+cJuyyCv74fpSySQyWW6OhPZ9XPjpAUiRfmBsN7
g33WLnTnurSxWNd67LithrQAkTkQ80iHlaCeSvefJ8lW0F8bUEykIwKcBHHE6PtjJnRICMfQv4Rn
GPDarDRZQqcYVfg4wcqxmVEJh3+2xKBlEnbocGUPalGwxOHPzq/ZWHjs8u9/DWgI5qo0p7gWEnO0
ult/LI6/CQaTN1V3OMY7x+2tqcn/+5QMVq9Vx+OztVwWsPxggGBtwVPxUMCguBULr+ymnUW4ddFl
V0nkEU5Si8pgaZ8SffTv+dD96AHjVOgWkXYe8tUn+c1+yS6H7b+Gja942EgsCrvS463OWR4SWdmR
fxVNKA4dtMG2B3RROtFD7qSPyoXx4KVMcaXQdn7BRlgW14JsKICg11heE9ITtMg0RgLdBJqHjb2Y
rOFV/vuK4I//+4pUTQcWpqyo+bU2LCci1u0ys7M5dEASv493dsWNXBxsyP59TDuDmKtMGEnG7fTw
65Ohj8RHZw0gENTMznu6qa33WYWOmZlz2CYiOJPOgvykRoNt4iWX9rqnNvr+diKu9dVSGBZRpuAB
st/pOB1fp+OeMHzrTy9h6q/pRoasl9IKf1pQHgXxaQhtIQOO4VzHO2n37xeoqK3CQCMovcJMeADl
nP4WAm6hIUvRoDXbkMOdvXfjng/u/r9vMc1lyuB+hcEvLID1+uo9zg0VqV5fKPWMnjhcMDpwX+AK
W6LtuPnDayZoyIkGPo/9c7zbyHWIa500bA2EeeTwGzIUlEWDFGclDyB7VMC7y/SRfVLNinmq4JOb
Tk5PXlTqyiA8FEfVHqAawN2nPjIBKEC/fv5BG+FKXGulaZhERT3iB80Pg8kcqhNvJVeHcyS4uJ/2
uge3hn4tkW5jmUnYEVcmQp+lymvpga2AmAZPcJbfGpXqYu8msD0t0dmEMmzM+5XqwlNZme7seznq
SbanldxoQxDXsmmmVJQIbgBsII38pY9aO3lNSmpoiuwOkp0I4zEVjolwhaufjENF+gTMWsF5LMFV
4liwQAscwjLemZMbC2utlO7rKtbCBj+Ggc1cT9DuxANzrqChGijOeOcIvUSYbyKpuoo8uK0WgxIj
xNWKO8+o2km3JkauZ2cr+P5MK641xP0MKxuuxjuUPbqRuEZnQMeNpb1C4BICvvv1q9hTNgNDtGWj
QQ+mUwezPhyE02Cg4dKCWgfpj58XwkZ4VlcRiIHjFClUPGaw+3eQpfWlPYEN9upyG2dzeIb/G3yQ
Tx1EbrncwWICONQHauTnzJdN5aV4H575FwUEBnB2oiNn5JoB5kVmRmAM7tW4tubA6lSScHVe9sPy
elC3ZJMHLLsWF2ad7lSZNgL42v0AtozMGCfL66E5uDnhOGCoqKDvLJONQ6u4VvV2cB2XCYNjvpoh
OOjjU2mrD4CiW+qo9+bsE0O5U6QwpWvu/jwfNrpc4Tv/7wfr53iuquW+zI+misDgcm7F6DkImKk+
odTEu20KI3QkTLMLswRLuvPkDakg2i7/fTJfEjapeDx5+kS/Xd6aHDRpKHpbkSOec5sx0idwQ/Cm
2jG7Z+jNx9HL2jumbHTywBTr36drSaTRDJ3lqLpFbxW+5myLRogA+RC5oUlfM4ce+yM0siaad8ob
c51bHRTsY3qQ7crtDQgX498732CZnd+sfWWVO45iTYx5AZFrNEqztIfDfO1swaidzt9D+mx+51V8
aTkxU2MJEsTipL2UA0bTGAIsxafQhAv5oQlCW7JEO4RsEiKuneWyETPXWmC+nDs2nWYhUBP+D0Og
PVQpUMN1+fnzyG0sd2UVbSgy/nElY+C0c4xmzC7YU2xuHWCUVSDJRgA5UxEXtjLg35EEx8p4Jp+C
jXxZHQyX5pg8YopaiVNdqoBv3Twxcl965QO6M3RbJ5a1FFhpQAn+0jW3gPe8gxYM2wp0H3SMDlcZ
Y/qt6nG0l5DfyC/AgvPf1UC7uYlbCZWTAVpgPR3gdmmEv9gLjIFmf0ae6xOk7O559Edf3s3LLlPv
m2m/1gpPCsOGdJmS5KV4atDGgePop2wKZugRiz1k9m5b7ffFmf/YXA21wM3NBOFGf2PAa9AVZ8LO
Wh4bhLmdu/fWy6ziSa/SgZsTgpKyWvSuyo+z0WVNu7Ntb91D14JetZGBEOEwH6N3EMAYa4AhvB4Z
j9ye+GQrHMurAAG3Fxr3fcMGykN0QxU5vY9/xCcokmBTkCRovUYvIXehfnkczTzXqVkedz1zlvX6
3UxYnUoyMf2/sq4ZlwC/tWflXDiaVQJEkNlKarVms7OsNiKGvIoYHTel+Sz20FshGT6znU7lk9pz
OlPuAZ03TlhrqLGSKi0cHBcFQGgD2t0yJo0BGi2gSILPXwtOULpzm9ycFKv0CIWZ0EwUhD9lfJgS
M2zfe0U0FADw++iVeWGmF1gA/hxpNw4+/9Hhhhrc5yLocMvEFNBpWnuk+NVr9qTYU5ebPz9k4+N8
Edz/un+LxeKTHTZCEHIx9w4zTjgcTymwJO0Y93pdaIP+84O24t1ahjvEfBhxdT8HsZGOkBVnKRxO
XvLQ7CGJLEwwmE0BZKeq0avSE2dzGF7LNjaFvdW2tR2vZbmKqna5kg5zMIT+WB16yuolkFelxaJR
EPTVsEWLpNP4yeQVoUc/Efb76HeRB3XB7kyfL93XN6tuLd0NiVLAZH0AN7S9o09Q5+rUHOdXVrFi
IUgnaw4BzFPnU1+fMvJGmxCHBtHgqpciscOmgt9u8zhOpSGy6NxsSqOmyi3NXQGIXG2KrLZvrEJo
jCJ0kekARTPHlcyRQX3ligNf11aRvo+oRJU8kI2sxSf3TvlFe/t//MSreJawQtJMGUaYOYQ+/6e8
Q13hKwa181PrctfqXmb6Q/q487SNVb/mSSfaWHLlAO+P3ohcFgSn0ULd144Wjg9gg/E7cr1gLQMv
rO8slg2gmiitQlnFhSoHAyrwatH9zd+7DpmksjzzEQBP+WMHl3MuuogSGD/zvUwlJ5bRnV5mVp6U
gazM56a5A0sCowIsAZBhZdmKBKgVYr1IJwP8t56atVjpA1fCEWHSldgS+xMl8s4a/Aod302/1RFL
VTIyK8IID6CQADeBcsos2rPkZqmCTMRdRQdP12FdIkXT89Th418Zc6qr9hcozXqUf87Ze19xDo1+
q/lzySGh5Y0io7eiS9JnJj33wDQD3qs9hJmTIaufgGQhpeOhwCqXAVnuIAALc7PhnmUUclipPIuV
U9eMzrBXIf4NyolRx0CtxYxelC9Tmx8Hxsk1q4NRBsWfAxFHE8qjoqmG0loyWnjHaqdEuqGwwkf6
9zzGJEqTEQlUWha5AM5kbpxbmkjYPjVeDN0ds1PU3Ijqazl1KlO5bySRBioE9SKIwHoEG4yoQms2
vWvD68+LY0PAJa5F1QkmVD5KABQP5niEb4pmZ39aBxpUyeUd7L2djvrgzKlG76SB8jJwFhytJEXn
jWqsdT7IkLy0b8xifdS5Q2z0HZKZ4GgMJwJiiLozIbc2hbUWu+c4EZB+LCgE5Kz8ABP7IJ5ni11Q
RNmLYhCCRnj0yhhcau5dNDba1sS1ElsKZcJGU8oiJVxD799dxRnFBbQsyufkuVbNqD7P3H2sP/vO
Zq+wpqaqPqkvIjfpHameebRYooPtsw9nU0DVik3sYTxSasS5WSDpJx3TWN65sW9dSdbK7pRHPzQj
4IjIdX4TzbaWYkwASgNmgbO66FVD1z4E3+0r2+ylRLZm6CqKzzWpp4zFI4EGu+V25Mlud9m7nm7d
8taC7pSWXVYubQoDGiwc3L75k1RjhL3hQ7wjTQ4aOZiKB3qQ7tq1/DPc2tyYLxwY0E512KtybWWN
1whqKgtalXfLYr/KfvoKryEnPXIeZ2b+cMjPxRGZDwZYzOKXiJ/y85qU+K8Z9k38/Y8cXBUh6yA8
aPBFehdZ7crSl5rJPsqhv1aCTBSoQmJO5zKoimYwCrj+ReBuiRT5bdKZbVceqyYyeUTB8krDi5rY
VXsdqodUglVgmRkNyg6wTtQFuD5F03QJgR5NCvorDnufRPTUSoWrVqjOpzXcf1JYj/AwnMk6HIBa
XDa10Cga2FAm7WEOCbIwoxXlkTWCeZnHlhCi1ZclN4bTqN5qMvAjlQ3LaLOZRBMgd13lvbII8r45
jtpDg2ZPgfWgabNIqcZo3TtzoUUm1WD4d2x5JglHu1er9z7xYP9tcHhdSX1NUxGSHMD/WT3sP4oK
dhx5/kq12iiVP1GnuerUGdnMNya2m4zY9fTMFjZDkFOv1DY18ghYhGxIdJ5eYjEvdIGrT1ERg+tH
R+ickrG2Z5JZpJ98HJbU1oNdli9K8lsY5Qf4dj4PaW5qWfkoxZNTi+JrrOXG1BUf8TSeyRR7nOb0
NUigpGRdQjQdDQ98lwZ10gKkJGIVUj4tQVASk7LXu0pC4BJkq5wB1gfiin/NMqfg/TT6VXW9KYIA
BItkPU5VRN9SVwa06ooDOlJ6GJdfm1F+61ThpLVa6rRKLxeWUsjp51DwzUdfNQWwLA1Q/aU2YQRB
04KpEzOVZgQDSY+JYK1QNJ2iYxSpPrQK/suBly0qDrokIHih0d8qNfjbMO1LLLfRi1SVz2nxRnIy
BFImOdwkmdUAl+JcpG9cR3O3gg34SxyDEa6J5Z+5apx57ABOtlLyEMbnsX9s5TMs3g0Gnga1TUGi
aAYXUHec6JUyvsStkYWaJUROxhlp6NOyAKu/gMWiqvWo0HhtDMPWa9ZQtJr9CkWdTy4C2onjQxp5
ReqS2p/ac4ejcJyFhtDXZgjc06SDmRePOktM0FoxdWPEYdksGGcC5J0kgdgHLDV68QprnVx0cREF
AE5lbsMUxB0kLbIjtQYS2IoFJ1/BCLMndj7C7KAYoZJsWbPl9JChh5xtjiGgIQXqKEChXdQ5vmkw
bKRoSKnq05g91Ji3ygtlYTHWwN/yQVL7oGp/F83vCWtObOHuwL/XEyYJbMY7EjtqJj6jXIcOMQVX
EmYyEzGF3I+Nwa/uDdzSjRhrnKvvpXiZw3s18pWnlOwZsJFz3nLHlm+tBi5fHiXRc8+pdiQjnzjf
Mu5UoLFtGt/mrDrgNeiI2iQDcE/3FDazMWjkQNkI+mvNH4VQ80jJPwhUvMHTVrir4di5Baxwmdhk
hCk/SCmSEli8dVHCOacEyApTQ0QBqwXrKdXrijXE/FloYnOi6R307ZHim8ewpm0Uu2pOwzw3hqqw
niJYxVBYUwbHi9Yupvl5aNCgDqu3QWNwFtWn6NS/5lTGoBbnYYSHLgOeVDwgVZ5AXg6PDiZCIYtY
DKaKlCc2rmdoGoWjyXifuNRuldmsJMGolA4fiW08rjFL3mKXXi9QX6qgZMoIYO4jo5gDsiosoNoW
7HvM5e+IcIWcglICJJrXnDSRNLthu8oVYijaNbl+bWrxUvM0DIroYRzPffObpK0O52FCnay5q/jq
coJsETHRd4DVUciVofSs0QkHmXETtQzNsj/NYJOrSRMwce4VSPZHbFYYbaLdQ5gLmwN2Q4GRH3jS
AaHNZD4GeHSa/IjME2zbe6K3gYLIdmaRulYuAwHeGZ1LcX5lB53J36DMV7UHWF+ww4eshZLOQK7x
lmsOS11YQKDbOJUNkhvcB/7PZvZSYtRwhlB1bjQ4SBlREBD0AZ5UcnIaYSRTBeysR8Wt4i4JmFel
RXCBiRpb5Q4kvDLzn7hAi175yRXAd8C8QQGFPeujx6GNXSbNPTnOH0nagLSeVbzTFX6MQkfTFY46
xIotoAtP0uAAPMlOh/2qF3iYD2RG17eTkQFDCyynhC1NQhRcUI6HSLgjkicUvjYUyKI3CaWESDpo
uF+J5QgEhVIbkuTG7EyMsqrxhIiQY1MqyQf30Cb2JFlhjl4/2eCX8iz0loUjKIqDZjAAbifF4ORE
x+Sxok40mAoKlAR9SNFllHhzVojOqLBSVI4dnGLUCEF09oo/+Qy2C9o+bjW82zLAvT0iZwap4FGX
luOr2PXniYCWDiA5Uh/UKvMAVnIZD1wZnOwGq+f8WrCY2GoE1IxBtSF4rqoZ8ZgQtFhg1N6T7NSB
1J3hWjSiB/NYzp6Q4S4p/hZYkAZEk1anlH0sZkavkAkgviJbXIcSS/sIdJQjdUEkmlGMvsCmv0rV
qR6sDsguEYkAGKMW8CciD/N1gMAnJTe0YpZhC+e80gKlW1WsPoHbg/hIKeJROdkyWs87vjcInWBY
bfbsm5r+UuBkR3CNsZPfvYoggU7aCnEKgheIZgGI57xKEwyetznO0tp7Gz1KlS8soUKXh2NVHlCN
ioqTTK0W3F9kqEW9Uoy6Rpx7ZaaHYr5XuLSIvTmEHo+ett4piavB+RM5vpc5OqD+KGJxzPE7bJBs
ldcCTW6OOOXBt3dEJl/hiNU3BeJQSm81lbwIX7SO2LOIW2heJyRI4TtTti3KUSjPGWIzW9o8+Sng
I1bEdthiaHaGP7tecrGVyvK7+ha3VlLOmLSpIci8G3X5ASgqf1gGHxlddczsHg6hzQzSe2UPCPQ1
vgUyN2SafHA7DK7pzZKeclTph0a5tMTQiJ/HxOSnxqH9UBpN2wQS8gAynLRFoTk3JOCZh1DIDx3/
DmvlkobozifDRUiYC1pOjAaAUFAm772CnBLjywzsTxsgJqeR08XJSNX0OE6NgPBUyvDorNpDzyuV
oc0UJyvO5aOXXkHKqBcVHKrYDoc9HMpiXrFpMRUf84ANP1UEMy1siJfBidcqR4xkm4o9KEyd2c+C
3iP7j6Qle1RqrN/MwyagiGgir2ZfpKrNl7hW8rITN+N5Gl9QL9YbsTNYsAPbYjR5eDDSSjRiKdBy
Cbrskh60uYE9MZAi2NgS+aEeOxuNlfCPhJsscgEaU8A+mY1fylBxmPCdRcoA2TZ91nxNucLl1NEi
Hsany2RGI1BYirp6bVtHKkK/1tQ/VIgEc0iZS1F6Yc2+cymMhBJ8amloHL4eMWLIzD8SlJ1mR32A
kFySVF1TDhB8NziFzO0bpZOjtcA8DU+F9sazT2R+EimOdVadX2fYAXDEpjBSAWo69GIwK3EUMPj/
Q9J5LLeOLEH0ixAB03BbwhD0FCm/QUhXErz3+Pp3OG81EzPXiCC6qyozK9NIb5Oq/Y7sdzkyUYD4
vg2o0opLk9SnarTVjVZKO6PmjZXawBx9tdrKRfpPmI0X2z0Wug9asVoJjyectS0Nb8qNdMP2/Ezg
T3RoymI6TkZHqlvZx7t4mfcjySoblnlvY6WcjH6JA00ePypqeMDupb2t2i9lTb0ytX/nmYzVKnVG
4zU1aN+R7IOzJ1ei3QnlVIrvLGUwGQvS2yYcX8bG7XLkW8uwp5vdNaF0KJU0iOtwS8zoK/Z9ByGk
7TLR4oxl8qfZRM9EhKXphNqb1qe8mDRpvHYG+eTclqgkqvJMcT5oqIu79rimn4n9IetcFWczs+NN
xoEvR0I9Me3PvBqQqdM7T2q4SsYZmx3o7kO3zsQ7s4q1SewhPs69FbShdqnN9qhDukV1cVhnmxU2
hoE29PModSul5PHVciD6CqJ8XY5zVPjJmjj68iYL47OeGdOU8lAoHCgQ11T/TbuPmA6pL2oS49kE
8Bpd99ahu6hJ78iaH6vfHVyvpZV3SbnVmKe00wuZqMdC5Ne5j9g0sPiTCAY9D/wNarcQY5IvNG3a
W9dWH4tmB1WXvZbx9KqCz8zqtRmOcxn/kgxCeCPRXYQ8jUtIXYS/KSSW6TZh/RwR7ajwBt57AoY4
C5mX1Wdu2Kry1O6QQUIr/mJvi/xuMw7QazzOrqj3va0GSkn4FtW/mXhLSBB/Nodm1yRcu43uLhLK
UOVrkp+NxR1SNoeE8qvmw7s+/fASusxj3B9OWBReG6dumM1u2PwzTOLGtd9q9FazOS40ct2UHBVN
3kj9r2FJG4VU6vJFs56KxC1MXLiBuitsKGawVK380PT0aocKkR5StltYJ2mMhTsOCnWqXNV4X+N8
v1jVS5OgHuiKQJWdQsbQmiWaXHdNe2/SJ2r/0sjlbu2zT2HykJyENYyUJzcEdeKJ5Dlku7Z8jzXX
wsBDlo6WHBTfEIyt7kTElpYfk/auWzu6hHXeZh1IhrJPJrI9unhv2r7eUKkZUw76PFzXyTpFGGaw
byR3pStB9/Y9LS2GqaPhjLhZ9RmeqfRE/c+8kgFL3IX2Hi7bFN/4lnXxpIg8NT2L5stgfckaU5L9
GO1GXzZOGcgtJpgEZvWZ35h7ozpze7ZUmDE9auxqyk8qxpIz56fuXUsmiISwPWG5tvUZYanTkoyt
7nQ4yPBreYkRJjQP/+FC9c31dWalr8udHtCJFABlV3OgmnOo+Xp4smwCoxwmnZqOr5fcwTz3WsFd
dMh73G5X+2zRBYus8RT8oACEhzZzlWwgSYormy67K6JdxMSl2ZkXMS2oGcdahlO7LSWgb+/WS3TC
6G7b9UwUc7+X+ti3FTwzkweQkBCT2nhR/xsSi5nki9+MFXdctUna7RhtWz3HCfKlFXjsbAvFM/OQ
D9Ee0jxyq1SjN05cQ54vU2Xu9Ai+XWg/coQZVdEGlParNAlfyv0Qh8X5PWR/oy3z3SJ7mrGvij+T
q2cuGTs8Bbg0THcqysqNxdo2TM5uaD5NsRsR11fLV1dfBVsf5QZ+qSf+ixsg39B9Z6OXL5vylwij
TVMZr0W3U+NzL72T7r2VJkIqLEwCMJPj6Vu9SxCpZZ+UnM4oPNiU2rFiSS2tK3CySk9+HtaQTMum
OTzF1TR96I08f4iw6YAqrUHsJanytWnepmXvgU80ThxnvkE6dNgz+aqsfKfVn8VZi8oWQ/ZJ7PN2
3k9RslVtMpGM9boqKhtTmd8v465U2p/VMJITLfCzLUdlgNTEwbHpudfqW1NMf1HE4CawUwjD2Nz2
cXmrLfanQsu+yYttbGYjZnpZQmJYpadKXZyOOGo+lysvw7eVj/E2CpU/yVK8agh/lumWNee1c+pP
rfkHRziw+sHMM7ha7uT/DAzG0rH1luHRwJn9oXqTVHIqcKPDos7aPsgWi4lMnOqEBT/PlEgvc5Vp
s5SeMvt99VUl/PQboTyLbpPXTiwe6wk7TqyovCTfW4qvd5ETtj6ZQkAMS/GOPyWNYInk1+3lgwJi
VzeEwe/IPLbta1GxLv1nfCsX8ap9SItPuLeyVQZXMdy68/PkPqSnQe8cmGP92lOs9cgFrGCTFV/s
ON5m1bnlv+Z8vBm0bdPlpyHdlVhvjk6ZbhscL+2Llm4NwrMRFZem1xAzxBQc7SUanerFwFQqvI2N
6g3FZsz+JYYfojpXduKkoUSsVtwWv8002+QhlOdrw9ZaF6TaoSjqXWpsCYFn1XXqv+PBVZNdmP5K
8Ve4Pkf9vzFbd7Xit7hR1S6jXwlMGLWYBG+IVO0az64vlblynSJni8DAsj2N3FpXfmp92WN6znU8
hQ1+GcdDJ+igJvBVlM6c8mpku+yu1RET6K1JPWrJkrpqiQVWGp9QE2+bLj4K62hc9PrIFrmFkQ6y
mdq1/0ljw5TtReZrATJRXrpxp6wkwmdQ9diGNQZz+KFN97QJEmv7MjkHLFXaL4W9q/X3WGEBMZ9u
hvhnYtCbAjARUj9xmZXvoiWcUDI80RyL0o3ln07F7rf8ttHPFX/1eNVh/zV2yysPo09FB+A4qcUH
OFMfX8J61+j3Mju1+rFiex4JeMH2POImWfIoeku7U9QdDcFa/ZShl5NbnheuCWjXe9ihblSwqnTu
H2uIOMLHo+HGf5SkkIy4WbyUneCa9QcJoIUQ3eFEO1KzZfaPHs9t6kDBku2tqDbWN0Wle61+9caP
mufc2Al28sm5J+GjZ7MDS+Nes8dLWFRPRHButJqHSVC9fLPDLQmMsfXCZzGrp/Iu4tdovuA1LK0v
rUZnEydOmpTnumeOZ6g24gIp07A1ZD7cegrfSmllZZrwFn0n8IrLapCbQ27nW7NMOfFYBNquEl+l
vcBDusQ5/Fg01atBlcxpwtSYYTZ/1atrtGyq4inseeVPBuNMKfgGkATKAvtngiMXJ7KuS3a315W2
7wSzPrYX5Gob0zwu1bXUXprwrNPQVrBgua+F7qgGRX5I2LMeNMDDzAe3Sstdd6u4BzFn7lReWeaa
e136pvE5rPtCAuPdNp9dFkws/ppfGtlvMkWTtcH5k89lxttJJuZM+VeKAHBzk1d7PfExYSEG3Tb9
4ZdTJtleLwIY0IkOZL0m5ktd/g75l9F0T+DtqBC07lj3jsj47t75Wcv0Y9baTdNCGZo3xKI2X19n
y0EMFlFXT3PxsSTnFYeQ6L0ro02hPaXhtmQejzam/SJmF9jNPqctOJi21cod6izH5KYaGcQAgXIy
2M03pTkYyI6y+DDSynKPGE7b8b4fU+r+YDDOK9wpq+QCDdFStOWODohhOeE8kqrHuxDObFRvcGYH
9bJZZLP9kFoXfYnq35S/d60j2CnChMa+lFXpYNFrgJUoh64CRzEuiBjGkrS+rZlemZ1KlbJp5BtT
e7VoK0KnWh0ZRWz31OAlWVA8/jL9qlXXIneMaBtpP7qdu7rxnEVOnu7idjuIAJKDMjyazkScQ/2C
b3CaY1smnZby3hEGXZ+H9Bp3b3oJgHvopMkb2RlI88/Z3mnyHx1dI0WOQZei0sfEh2xlhS1zpRkN
jtM0pGJsSt55uheZfmQTt9ZuCsW9ryL4Ez4fRi3km+mb7meqAk5KHbtpu7XSoG1pXp47guG66Dc0
Dka4XxHBxq6Zb8efJqVVw8GJNX3di19ngmRnV+0u7A3TC3YMeOqzDeJ+1MjxtRhRAJdkznJCCdwa
oCRSumui3M3b18wgzruA8DikA02juZO6r9UyHSPZF/gdEgMvm0GJxJmkDZVyujXP2ewJ9XX91ZI3
lUxwieH3LWRNnnvZKB254NsnGNGNStfkxipOSEkk/acDbn1ehAW2vSkwjW+5R3OSXXtfYmGSuE4Y
gflnFl5/wI18UZAAAS8+U4HMEAc7NVCNf9n83l4rCkscJPi20KaFv0b+NqEEBsrKuWqFo/Whi0Zn
NGjPgR3BPzZTt1tQS+rmR6SdOoFjTuZPMQ9pflGnA29C3oAROhrreI1rd2e5R9oJ2Ouq4i0BfDCv
4+zi/qQxRyqvEny3AEmWGsMdZyAxxBjmxmx+q/A8YStt78SHAZ4T0zYHi3WpCIwcNoaF78DrJFUu
usfNuvw88MAPZL+mfJTnpxlJEaN/XW2XzqtTX56cSnLDzuv6HbbVcvJpjbssLd15ggmThydtDDer
aW2jCJ/57qmcOWGMnzrJBqj0Lml9i0avrYNm2rcvDaGsOMz/MXuGSCHFW4Ra0fLC+4Cg/MP8GzI3
VpxKxqE+UO0NWz7WFIz7Hv5g8FRq9K+W7pXfQuDcj5lgFApviD6t/n1WnsSzhg2BOj5179qyrfiJ
NG9dVqDKWxkpAT0IUZwOU3yYfK6a7GhItjBP0EtzR0kGl2Fa4Dlsswdkx9V7ifQvJeGm9PriAFhv
q79x5Obdd5JvQVqJeLbmF0U6dK2bzUEobxn4jD+RmU77kYqfevgC5CXzeJN+qrTU96y0eMnqh6ZB
q7YFyHt+Dudm1xoneOwNgfOCqisNoLB+rYEPzndd+xpwALCe5L+qujFK5EYgomrTzAe9okzPzK07
M/vXKD+afnvg/xhBcbOpxfU/YOnxyolNekziAOsY29GrAH4AFZcMMBSv30a6k4k0lF9yvvKJ37yy
IJ3dwZs3cK1meJfv8CYdIYfGvG3mFz2/p7xTcY2ZOFa1003s+vpca1tzccPZBy1BEEYYACbcBepG
ZhlOF/5G21beNYrP+2bOnwNlITr2umeGzhBtw7p0ieitpvsaY3lwsJs7UPH0b4gap3oX4s7XLndu
jlO5sR1bH6h6YuXhezUOaUisgQGWMDgNTY3U8K0trzr0TPLaSb8rAfa8OOYC73F4BBGIh47NsaPC
0WrPVip3KH5wezAjL72u7ZsmwFcUKiHW++94xUlZQBddL96IXkqi/BM/jwSAoL72mzhhWz/k+jbN
glxxbHpXInIs3MX6rWVxR/s5oy+3ELnfUhFkw5ajaRQ+CLdEiiFwUu7L9mv8tfRM6gXclOqMcaCb
ZwWZn3rqm8BW/038x3U3mrs625TSW1i/1F+lGu7D9AXm5DH02AMi/Rabr+69Owkg/XbWHC1/ao2D
MlLMFdaWX+zwbY4RhVQOXwK9mkKjvepuCiXGTdzRORsw5ONGHh8GSImbVWi7+ae90lHVz2IuDjN5
oKrwJ96tjDXUjfRssOxQ/ApN+agUdm9zsLwZIoPtqlbVqByHpXR7oz6Z/y/vJDZUJEAt0+TEpDRV
1Zcg/4DNFePJbNR3CQBiI+nDg8OuCqdrYe0pQxbIs15koESk1UTdc6s1+26Jd2pZOcZQB20d/slp
/WmP1rekJtsGanmTGYkjusDIMr+YhGdanmqMFJZNGfmCafaKkAkB6cZS3Cr+UeNvFTWCegitLSM4
KbqttlPqwwOGi13Z+IOyL36IUQ8SDdNtdvaqS3Mfmsgblr9h1FwUKB2FC8w5EPzJsuYpqzZs576J
Hezb/FH3WsVfLb+EatGH5G829irUyWwNH6XwGMabzhHWdMoaPJj78bD0HOICTExlvQaQWk3O1c3u
PiJd9tMJW7cm8yMzewIC8LPhEd+l3sbxMdgD1M4kGtfto0+WsfenBM3t7EUN12u9nsDUwnX8UKx7
oqVPVbhL+dW6Lt2EdMdbtM0oExjdX+P4RN2cFn+16bGO+l80/U4orSMQgA0NPhYUpquIw4R0UcMt
K8JRy+GqfTS9MMP9A31YAL776xQF5bhfQGIhq6AStOjJLuEv4Hl2unJYDSB31aszbsF1Xy3ARLt1
hY07UYWTwbEMX8z3Er/tdhMaXsWCZkiKyXaUu121nKsfE81VZo5XwGVQinG8SsNeuq39kTgLdihH
80O3Ip6um6vbwgzsOkLb8GtglVJd1Pus7YoM774dIXebjHxubr1x8Bm4Rfss7BtqF+ykkRNI6l3l
1adP5juahDtHh5QuQ6ZBwK/FwkoNwijCSKrcTCO/EPC6+87Nj2EKTHW34FREXNf8M6IJLCDwLiN3
uRjo1govgyYOZ/zGtTjoxkuRvtrGaZnOGSwrQK++Fz16O8Ddxm1hnRs/HxLQ/nescWBP7jR5tCgK
/owv43JplHv/Z//kibEZEs8I/9UzAFaS3Gdj+FCoDAu/eYjfqvorRwlmT4fxv9zfKfEhRbXelVjv
6kfHOjajQivxkdE90kbmPvidNm/swCapKrzk2TYv7/Z4bEdPyi8y3PKQHQgutjTrbXlvQD1/ZWZt
cM9t/VOFv7rlZDZDP1rlTHZ47rJ+XmdX53nPDs65hrMIGlenfE0m0pKUwouTj7o5yd8Wv2bIvLn4
CavXAUdXkV0ZASEhYY+EOK1V6vaC+snGYKfso6o7iBYOEEciKMZC3q0jkwTIMVCfz1nu6Z1ORv6a
rdDpyFkGxAF55wseb/6G9c0slkNDH6cart0fV+WSN848Yfq8xWjDF4fQfGR3C29pPmYZnt8R2u/y
kFOgqLE9pg8N2UpDs/GYbzKVxgIVSe5UIH60DCh9bBZ904/uWWE0qZ1eC+bV0272dWxfm7fUdngf
AEEBK5QIckv6y8tPXMnqwrc/ShpN5b0FZonSQC5tdyk3EQrZwtXMTR3LrnpNSuhw99G7fSyLH4YB
m0Cy9d0QJH4BPWfFGqboYlMOKoWHPm1Fv68HJhqb7A/10AzfrOQeTTy/xepL0Jjrdziiliifpw/p
4QTTHyVUGm1NoGbvJ1wa8m5mVKpWjP5OkYYq9lFnYBXU2guH0xqds+WjSd6j2LPlTxmKLhFvRmZv
9eMse7MB93jIQeBt6B+CO+TEeLEV+XsopEPUUGlCjB5fLbB9qX43Uq5ZNx6+FEzQxy8s8+PMZdYo
URlax0XH4srgy0GoL37ncF+k0laGv47DnTzxgNL7MDa+XWTbxoTDgbhbLzVauggCFCH2eKxD7onI
NTjadfUvjc8JyHQUOS0ikqgNrLZwFtLZGBji9luXnrViQhw0ocln3ZMTEpk070gfy9hP15IeAlzb
oEo1hmdmk7fo6HHyCOBByy59Pm1qxTwNMPr4O0uOpj4N0Z2ISbjuyEYgtaHfHs2W8T67xTWOAGOu
t2igQEzUOsgMwm0spvAi92NmRZhnEJP+zaq/LGXLe8kwDqQoTae2+spt3okEwIXu1Iqrs2KpTmk9
SZ37eNTjk+gvBX9hlH/xp5kpMkbrKRc/YY1b9lsqI89XGMDVZ4n8+Fj357XH5ohhlz45RBXOVVEE
yp8KaG/HPshIs6zIIUNVuKXxJpG3bh9qrsL1q7K/uyh6/JYD73+KKsaIGBNOwqTvThxV3KY5RvlV
fFCyLQU40TQ2IxLtwsw+OwMINZ/xtHkDB2FNBwEZxMC73B3L+K+Dh1+Ydse/VXTuf0KVy6qfB6j1
iBmt4U6ULeu9oiVK2vcxz/aahSYrTvcqP3hkmQdiMQ/FrNwHPAmmfSmew+wq0DJG4avcTZ272spl
6MfQa9VHt1l9xHm6LQ7S/GEr4NcI3ZyBjzK8JvZNVUd/zvfdCk8VPpURiJL21Ef7SoU5vClSoFve
aoeuMf62lRfDrhjmThQO3a5e7hLpJVFHOu1/RvUtgJiSfqcL6JZN2pI4WYK8ZzjCFrd+6s9pod5y
AVZNfFlc7HVsFIt/okUu0S8yrDNx9uX6NXUU0ti+Y2PNmZvbb2NOXiQbrr1edb9URvgnlI9aW+2a
gRPeDzr3mvlv6EFKqMDKJFnBkFlfYbzsyel7job9rL6YyIorVgiS5k2XoqcOULtlwEhMaTwlsPvA
aZbslAnEbkbT4uuaHPu1qt9MI0rumkAg1ET09OVa7YQd3SuT8B6BcLT6p0aZp+raTmpQMxbr2yo/
ICCunEgmdV095zFMLkIoET6UgcyNwm7fCpsoPcka92Ia2QXAV20jSjUY7Dh0mtTMnEFuxm3ci++o
NSMfJhTVwhKfrBABidBGskMVuvvyEkp+nwdCsdlvc9k7mLTpVaK+h/p1GZ8ZP9v0YFvsTjSJW6JI
Kr91Q7gmQQjrRm8ZpzLM9C02YZw2+kukm0ZIEUMoqzK2Nj0R0QQJpyBsyBR2zOZeIyawqW65JR0a
RZocS9I8HV8OlYNqu1Z/H/TEVcpg0b50C/5L3eY9b4P61c6M+AVqirqEK4GztB4EHS7EleaYGBmt
dXNu4/rNMJR7RN2MetVDzC72qaJfRow3gQkWulgLCItMd9rgIDHgCrQPEeNRGcfjru2K4zgNAlYr
hO3CYDi2tk0j82WyMOeYVhE6odSJTdsIxYsjnrdpQ5MMarq4EDynrmyvhWo7FreINNdnrfu0U0LO
MRppxqEiwUl3Zxsdqq7VP7p0NKtil0QDu3FDAr5fbOXwoo9+SgqKzVqWRiT1Il00C0NbnALKc6rR
ODt0kaYSEEKhUS3m6MSeUkLXuRQvi7GXWl+195W+jeb7aB0EaaasB3Da+rp/4rWO/J7ADugssYLV
pxJ4pIYGTEGapXjprIH7K+YLq+qU+RKTpmT97OZ2D77CNFr1TtE+16RmREw3F+htyTyI+GboXofV
ROfaCTgTRG9CZRmYLPI1YAKwWZBipdWyvIGNBs1D/uBXGNgOi+lqER+33kWNtRuW2B9QIAwqg2Xz
Gk9eMwxBk2u7RvQC7o2WKUVziOiZ+/e1uVXAqYP1z+Tepvntx6+8tzGs0T7q9gfgLGzLcx8lZ6UK
cnU6rvavsAC7CyaUVt0veucvBs+hlnZW/K0JQlskl/Uz3KL2udLVjl3KX7K9JfLRbWvkL3YbfrVl
Q4BOGiIiQY03K8KVKuMrMZWVzodgwG546xU5UNP4voSZEzYWaXfC0cMEJUQlocMdu2XbtSZ2n3M1
2D9jW8veIC+WKylR4il6+KtU6FE51NrQEShZ98iGU5m8hULXKv4H9EFcU8nXQkbS2ZEIZkb2AQm2
5sIAcjq6ofCzNA2Gxj7E8wyTR/gNKqYJQr6aI7CxWp+duKt8oLaqEkjORuAbayzTQzo34FLxtWGp
rQEeGbLyJEHGaaMSrCgR56H6mBTbT6zsgjz3nCXpU/hYUNTAnQba+5W9lQLVjWEYsicP5eAb9UMh
dp71gyxS67Yi7awmw/bLh2gXnbszxdjkh/HOGDerVQQ2Un+dhkownaTsJlWoFLR7z5FvoJfCoqVl
62XPGL/G9VM0gcrcqSEna1HaxLQn7OhJbmTcOvU8mza9Tu2SbB2q+kbt+RH/uhrrv9A4ZigQWhrl
0qRLN74yqWGCkQx3Lt7KOntRrMW4LNDcYAk5o/lDva1kmpuPF7O+GvGr1IJS7+Wyehy4MsF3sjC+
a4MXTXtH0+IPGetoMgriWGv+aqT8mTNa70kUbbUEsqIBhctkYTtLb+2IDSJ56a/DE6ab6XHsOxKO
dryM5U8WfscjcCdH2Fp+ERlMdNhFyj5+D0qxyIrXGv46+B3bEfJ1FFszfAqVsxb28TVjc1NDhXjX
5/Unqcdpn3avVr7tc+NXLxJiVsatjlyMLD8fpXylXYyJ3IAxh1hx+9rJ+ufEUB0Df1hzcnLUuJnW
B/1DeYffNdqQ2Ubza3lJnwMxXKvmtMQInlCvWmoBy1+4RtwGRowS28PezlxIcuDt2kyYSz2a2hJ+
QobZkwI7l1iefKf4IjtBwtWiApGZuuvPBGe/QuF6FV5bTud12iXhQbUunZ46EVdMNr6O7Q3SCWp5
KiBSfbsEeUN0arOW60iK7o8yZQ2GJh6zz1GKLxnduGgPs/Q5TLbPpf2UiMaXphehCaxXJ3YTNLfM
JP1Jp9crcuQMY8dNmz9FhqUHfbviAUL771XhAG+qPPHnj2rsIGKiQebQVll/TJjEimI9RQpO3eAU
GiBQP6bQqsvFyo2HiknZFnKQV1/rguPHLJx2VR1F+ejDam/POZ+DLdjsyzTRTvEbuwccCA+p/BUD
Ali125hg8j27GpWWJy5g+LoYrJyCdOTr3ia/Wl3doo4hSDDyLqxoQlfA2JtKv4VloCBF3YjQPkm3
ceTX+MNUANhZEoz1YjHf7RprvM7ywnbL2CU1pqoQ2mUOcS16xs8GQxSjW8AcNH8c/+LGtG4oA5rN
GJfDdYhB9Ln2Z3itKFYWV5bZ87ABqtKjPKSNM9bi1USGwoJHZejXutS2CXsu+5atZBZXpDKwCuIc
JRrvYbE4sCsiylkNY/fh6PRe1/j+Lutbto4S4o1A6eWSAgg60ib9Vo1OM0lOtSmsTaOml1LycgQi
Q4XBnKYxLpoSzIJssfWYt4E6SkhaZzBAGrGnQYru0Zi7y6xZx35evmYJ3FDT5da1VNTDlWnfGoXo
NHu+gbhm7Vv7mJQ7NfqrbFzmE+Wq0YiKesqcyjavagernF/U8BmVeu5l6WdD4Mj8NrQUzbq5h9aT
hoE1esJBJknAep2zfyHDV9u8xdOHwuUWW8+98TbroLrKiwxomD4UQW+pgCzW+HtcXpuzPbE7EMZN
czQXSKZQz5XATGL1K2RbtYA4jVY4uSoMXZvmSh597THcDRDn4drYIKnmbmoz8dWvjTepDQvN4fOc
jIEWmm6RzcqzbP2Eg+RQFvQmSV6RSJHLYCDIaLXaRBE8Sd+tHLGBkn51XfEbrTEo2Vu9drsmDV8l
4AV5eE5mINnYQHDT6XkWxOascnxQ9VayW/D6bbiHLN1UWASIjsIIcvnfEhMyaGnoirV/RWKdAC+G
1ZKhk+lNWMtB+sY9rldcmOa2LP+00oBg7LEkmpXhIM+xglnwv2p6Mwb2hMDkhbCpd9m2W4rAAMWL
hq8Kl/QhfmYTC7k7KsSRx831ML0ME9JQIZdMK6mrg6ioK+yQKZKgp40GQQebmh6fJm39snmCls2Z
5G3rozPlW1Tan0Vd0ECDXxpLIaEteJg7IHrcFkX72hu0dwBuqTGeMCROJR/deNTPW5OFKBTMAkLE
ctuWaadNHzJ1IjI2sQS9AaFdaKhedAP5d53q4TvALxdY82uo9ffIN4uOQ4mRjmK2l10xMgYmkW7S
cLaIpXE65gt3ad7wdUTNokVOMYFy4pY8sNalDNyTDHNFpT8V/FPJVq8f+90gIwJZrQMppxvWimcF
UUtrOXmfbJNwIccYeEZ6WyK+sUY51eYRCPLUjgDflnFVoipAPl1EU/s+kyNbDhX7Q6jVcHg2e/69
hP1gWF7WLfZMu67lYOlYG9Z/UwiQV832+5C1UM8xU7fEhnNhCHAZUfssJ8x4nJ6RtTe7LretYLUb
4NdYHMsUtI9eSHajym5O2oDSzFJaxMbyPlRphtPOTVOdqS7iLezkkb6UTZROR5se27CFInwyJgMA
ydTPkmndzaxxlPBcLe3RoKPXrNjvLMBiy+EaO2Q2/QoEWNS9NRnilGkOKqFdCAWEunuBh1zYsdhO
06/amIcitT1h8Q3Df/H3PYPutsUURGOzS/ixlA4N//hSKZOvp59c/MFSFYfENoOw2zIcx8NJfwnR
7NQ12d6oVrpKcUKw3dUcHWTY+zj8CFtuR14UxDVxsh7rSPd72G3xP87OqymSLD3Df2Vj7s8qvVFo
96K8oQwUpumbDKDp9N7nr9eTvSuJrqEoxUTMzTSQJ80xn3lN11GKtR4yJOLSFlca42gA9YZuTetZ
mubDuwZSq3LqdZ58t/FiQv5hjJxasHHJD7t+EtqpNn+AA/P8F1eikQKOrZ754qVFp1szbB6VikaB
dUTYz9qsgUQWgB6n50aJP9SOavDstEfC07SihpWxigFdCHMhVeKkpMXK9tRFgXz8tB97MWrnrsnS
l6oFAr5PV414avNwaaBka/tbpXvMICMpDb5umjS1/HJscxhyVEyjRlCMHBd9y8YeINhSv9l66600
xVmHuvndw9+2yaNlZ2rYikN4SyDexADylNAAZQYwwZC3PnGQBnnTKd1d2Zza1l9mPdQ/I9uoUAgg
Bc4RVBx58LXGmxINzU5gV6Y2IUduoM+nVMtIk1y924SgPXSqdLF3KoxX4Z8kYwa/CPjac6+8Ktmb
SV9ezlF1rZ/TZIADGrRvfZfCrc+SZzkNjpmPiG2pVke5Mx+8QUK/IB6mmd1vRbTNbCTmStztrLVM
VSwgqxzfg+txmyYUxILvBKFFcr0fgJI4j7fUjllb7J6pGS7dFPh5SCtzV2dHzzmRzHgpTeFt7I60
yUVeB/NKD950CqftqRcPxPt+7hwbndZVhwCA5LaArZ2KfIOSPPn/pgrBgetteysBSR1A2tp9s6pI
TizLjyaKleyVvJ8NerzpPV25wy8LTKxawZn0q25u1SBwZdll747kZab3b4plvibKixkdB6ueRoUA
4KKUQLJi291bevcCgj0N7XnjACJ3OomqcjpGR6kTP8gF1XxS4JkbVDXzIhk74aO6A5FNl/Xkushu
qAmtrJ6cOHPNlWQt5AKTRR90abLHL2dRKcXUZDWjja9Z6jaMaS5XlrPpQvWkBd4i1NWZa3cQMZZZ
sJQFyFKg7bU2U4plEuyF5dxBhqj8t7Y1b93+m+7+gOpLK58s1NDFTPHuZP02EOqxpM5emNledNLU
0KxFakjGndmFIKE8U12QxCHgFLcLqIjf/RbWVYtCW2wF2ovphKjNNjlmoFH7r3BdRIBK5ZD0xMoF
jbMcKnBd8530bjF4YI4gTHbJk2W9gPwb1LeMZoEK5KGZdYIYhg0le7SM4Z6caW1w6iQyvRHblfYN
JChRvXZDuDejbZ/T6XDTmZ9EUCtMQEP9Kuz6pWe5ewHWIO+CnR5kG8XV4ch0+qLOFGUG/2ce6TlV
J2mTO1QN/Mx7LEJpjn4vrwDeiQ9iOC0XVdzu3dKZurRX0qEHlz8EM9UyZ1HagqErc/klG2zDo7SC
xKt4Ks1iWtvsqCscHChcrxXAbS1uAAZstVnkUqQ9qO0zG28tP1n9WnP4aFNolgT7d4OHfAuo9TsC
7Mw9MT80+xY8t1WubVJmx7rPEoNuzGkwFl16UxFJyDlFA61atpZzYn0lEnJ64j0FJK924bTQalZJ
lAFMtDOgUkEmZrJqVVPfLXnBchJvorJFi44ibxDMCjJ315/l9Gvytt2YmXGH+VY2K/X0tixPvbdU
1Znmq9uMCrGsPlR5SgjtkgjM08hRJ3kOJS1dSHRdVaubRqP6EtmKmhyCroY4/gSlbW1LydKVQ2U5
yMNbZ9y1xGbZcLTFj7h7oh1Oij4yQjHFQZhXt4apkwYL2rVRr4PbtDY5yAerXEme/NqUGSDjeNNR
iFGSjdX8cNUB+Ln/ZioRtXDB2WejC/ZYpf6uQwQcQzrr1RtI1hx12Gp08Adiibo7wHehitLPew7y
/iBY2I2kQ0WQJ37dfYMyVNk/fPWnbKyGsjzG+oFOJm3iHr6xyPdekcxUGPmBXuyi4Vho0RLP13lB
70iNb4vk2Qwe+4JzEK65tY1asOwFcHF1X6BNFRYWRcqxX7FITahT/iwaUYj0Z3WCVlBo5WDuCvFT
RTI3gjdsFNBgRpBS7Wdw8605DCIPXbqyWuEzNI19b06Lt8cxUYFxuwD8rBjW1G2aWTrsNSPhl+nI
OTREfM5WkVNaBIgKJTGJVn12Eys3CvGNtKyGDZqxFPYnAzpIZgehdXgcG1/uPM3WMHR9qpL6moKR
pi2r5pDX05gyl3vS3HmeEGSDztbe89Ebi8KIFT4I0B3gJEAqeTeAySeh+mqRP9NNAF8lGhqvBQxd
sa89oCjY34aA8WySckXlG9Ed8A90NIXO8QqyInfiqV8mi7Zvb7KS5sbOr7dl/9xrs8DQp0q4rYLb
stsZAEYV/5BJgqnphc9ZrK1Ny+LtvdnZsRDJxjDp8hY2qEyokeKVsGNNWk65D6I2daR5GXmzobI2
qW1jCwhxixQ3rehrd/qjpP3U4wRcl7Hx3eEhyF9suY7hrUB1yFt5Bjt11isV8IdwKQIAstbWHZ+o
fiVN58uDl6I6DfWv1px5UmUPUlPf+LRjahPh6GIrGheamJh7hXvvBuOs8G9129/kvGnFkRd0XaZq
Ua8rdWdJvY4iKiFs4Ja4/YUrqSr3kI0J7u4tN/0GUQMAAA2BBTZs80BZOyFCyY0OqKQfklnfvOq6
SrmopjzgZkt0sainFmT+bY1SuTlV7H4tS30/y1sNSc7kJg0ilFk8orCkqaiuGI3bLRyrwmstJ+3N
u3o54BCmhgXsTipPdVc++EXKai9dCYc7HY0VrVKUoytk42HU7ZNmBvn9zG30em3LFA5cm1qCZoPb
tDpgolCgoKSI/ikfDkA7Q/lbWKTToUSpADx8Tu/52eRo79xTThNIhzhhFwsnKF606lgYkCV6+GBt
F78nJWTnvnSIUWuQ/XL+aGI5XMQ14VdbvXmqclPk8sYatSCy+JihXWSklr9Km9uCwjE9tUEOJy5F
MIvGsSlzLEKZ6XR9kRs/MDdC5yjo1k777kJRtj0SOM+5tRvCpMTqs0NSAFKDX9+QeeI/q8Pta+WD
M2aPGa0QVXqOZP0b0kcirddxFDyrLnzcJO7vTLwETlRNV4SelUbNqzm2EcAnGVbDvGStFfWdhVwP
sH3fe+urteKLuaTMLbNe011ZZgg9ZVF88tDLIm4agKqhLUiIjjMD6L5e++6GhzieucCzQYX6PeiG
/uijaj4hzkY/AOivJ8xjPAxTtXWmQTn3yvJNqbIla2nWlN62JnNSQzHV6T6aEa3r3FkqVIa87qT1
BGbGyaLqOiudfpiacUSIjTqWiJuf8Tjh/AW2ZUvVuAGwkzunVsOU0cqX2RheUHXLs+9Qfut2Yfmw
2fCnMqiR86xQD3JlAYjISulSo2eUmgcJDF9AfiGHiDkb8I+dousIJaC8wV/0/Gg2JAnn+FDuzVaM
nMhbqjtpcJ/nC4i3cPGPPs3QnuztAbwo+gEST925CrwxigwLN7636rnT38losog1yxJKa2YvCvG9
rQDWBItan3bFd3DfLv6+0l3pbLz2vpfXjbMKXTHr/KMT3ERgT+1Zp5yifNG3P5J4bicvPl1547uv
05x6rOii+s8ee0X7KEVzExOqdqdQ4BQJ8jQJ+exQkt/Hxy6mYm7JI8jTv3FNAptDyKZhN7eGPku6
vdI8JtrJaoyDcPXvGWdnZO2JgWdSs6c1WUr1Q+5tavtJJVjOqINHjZPOS9twDlbdTpWSj+bD8agV
SGAkK1j+aW1tHuwcscMSlH0amdpWHUm1eW4h+UlbfFqgcR7LJZFoubd1oD1DwBY1xNQYY/VQFaCx
1LRf1cKiE5WWG8dM2RbqXlk2ALCmObQrOX7Kpbco6Jc5XJI+w6W3GAYEcBqfX9K3veqs5aBYF1m+
igRsqUgsZUgAFoow8Y03+sF0c2/44VlTywkOUlrZlJiNTSZLZB4y6Gmqmmubpn9JWS9rn70QI/tE
IYAx6G3IS9U2T01KFA8ceFvoBEQ9dLw8/o7u3I0nkUSncIID77YxE7bffmmhkdPFy8o4qMpBUdcW
JSE6kJJ5E5Gql/3O0uWJnufFRjM9ZxZ4+jd6EwiO0OYuPCSkaCx6fPFG1t5cxVoFcLzCgY52CAKf
LofXqCxxdWIocLIQyJKC19gC9erRmukVbUn5NtMIaq1hU6jhLlbLk68B+RXRg3D9rQM2QxfuXi99
dWJlkNCqYGVb3koZIESgsNal/QypjYYGYHKL9s9ELR6zAD5DO0/FjVMjGd3H+jQb6UchXeLbmqna
sLmqI1PZCNno8twA3W2oKs9Z3VHdpjWfThyyRU/pIAv4ZTypc+mbyJ1nEdAWpjNlGKgdePoPg8O6
iOYywHy7XHf+wvAJV7z+pxsE28QGwQ5RgQhKTynS9SOyM1nWdj03gbF5cjJ3jFvP9XcV2Bxdokox
xucRDNzEsDdygajTvWIiI2eCBQop7NJZq/JZACceD3MddmEpHl2lmNl0BqrIA7Bx63JHwLoDPZ8N
A73dpP+R28BABC0ZRF+aHkKUFd+YVA0LAKa1D6QIVOBEpR8YR8m81PI7J00ORuQdsX9ed7F1zOpd
0CKqVNfvAGkCsbLEwQ31GZIb32TH2zqxIU1DD3ICUT5tSHtCDWsXOmCcgg5A8ddyVPKo9PqZGNWZ
4F3oJkNs2i10m4k0fR2eIDxPRsnE23YCZ/CKZOIFOepzj+AsDBpdUnQQfNrCE/dZdVc5j1ceYFQt
/OQBzo2Cc82T+khV5K0ktdkIEFWKXa94AVBEne6Q3Gf5cx22UGP1Qiei9+i5vteuRVtJGzzQB1fu
44KGqnqmqh5WSlI0NuicoduP8rkRfHZagIthBr4LnpIyz6Mpfun0PB2xC6g3SFeGNi+9gvGWPsi3
FpVqDIbJydBpCOui3WW4jgQhr5tTywMtfQqx56R3A702rqNto65beW3UL12F0EHJBBP5srLhKsIG
8atveaTMA2H/4BQrvRXrl8Jcwts0Jjm1B628VfR+qvREajYPld95/VPCNly+qLm88sF/SDYk88A1
Xrz2gTMU8hOUzKkFw8zJOqwn6lWgi02klcDrUX4faiJaiPNMbBUufjwx3HscScwChbOclf0iNdAq
k1VeFys5rDaJJ8AiaZi0EhX+iMgPlHyj8G9dBPNOpYv79Sf99ek+m1pn8vBNFkZpnEgDRozezWEW
b5xjuvQnr7PHchVWE2kJtESaPIkp1DqwspNNOznVM2tCcXrqLn+60zc4SDsJLPT86zuSP//SlB9/
/9KJ0Tp6rcnxrr9lP4ZCaLzH2UJhdxrbhVNKOkTEX4/1+ZpFkPT3oUzHy+pEMFQaePLaSgqonqhj
dGOJ/OsRPpduVY2zracSReKavs8b+qnNxd4ACZ3tQF1eke4elQr//PVUfRz2w6rQgJe4MnWhXQ88
JBpeo/LalvP5nqmeyyU7dpkaUZlGO12ZpHtOdgIsqL415+XP/l7jRNdnzpN7xV7lwmvSzzYWkSLf
5fc8R0js8FjciztKsKMwYXplAMW4tHeNr/DDq/IsoZTCdNUbV2lWKJ9JIIdE/g3jgm+FqUwyW6Xo
7c4pCI+tVbDSYJH9oIX3ppLtIQpKTyyqiPk3NU3QhoRmlWOj8BqUTz4ZX4xOrn7MvaMtRysT/kDt
ouXf07tskcWVdGUPePrYvknZQ6Rvu596Pw5gIgM3rOLkLlAfBdqb2RyMlHuQPLTQRtDJXmktaHNP
DajPxNjAotbqOSDaW3zM5+aJXsfgPfT6QkJ0JUSEdicIk+uZSWIBroGNauM+VzI8A0BmUF7ngwaT
f5G0NFKWyF7ejSRdqv8/WxMEFYTWKX5B0k59Q9gwO7b1i8ppT0TElhOH24g24pAd6OR3GeoRYgPM
t7C6SYs0XjNxUBhLqKpRq2wfzSdAAbp6oxIckYXUzYqGGDTKsl0bqFHV4X7UfovV+w6JZsCJyo8y
Y2ulsuIAUsHNbgCF077qGih3r1748bCH+Erc4nnKRJIMtk/3GBUuTDPtMVK0ox/s3BSklX2IAbUi
cxFQeCznVb8uFQ108MlS9rXzjkVS1R3ULp/r+euQbCGqgX94LGD2GdjFZGz7yHPBtZKpjyqnkI1a
zk+F5tfouVsnJWuORZ28KqE5s8mkZQLJOKFygPohiiP9NtTtKfmpX8w79CcoYZAXTKzgVXESZD2y
hUfnHgf1zF3Fzksp7RPSM4pBmWahiIygmoJGDmC5VRhxlql7IqOBno8KoDvhrsJ2CWYZsOcQoI6T
kXqoWO+pTz0UE3iAQflQ9Js62SrgVgoQ9CAz8wAxAT/gVNbrnxZSgI4EiVZrpxidGwM1JuwXYcaY
3bHWdnF8i7aQ7K5tA+Elf04C0prbvITdGMK3dJ9Lxf9med5jmKwSaWpnD2F1myXKTG7cO0E2ETcN
RHoM5hJr6tXwlUrVW3ZpOAFSnwGsreP09PW++su+5M87HySh35czU6Sx7D4DKIzGD+Qn9EBF8+KX
ZE9gYBvg0QZ9ZI80YIjkW6EdYhktAfRIQVe0XjEBOtWp8FlDKmmRs2tz86fQQM3H1UjxeckonEoU
K8gOG0T8vVvg7MhubD1g8jB2whpYrFFMQQfnJjEyyyNcy2VJE3DXik0V7YS1aeKNbciAdu4j+rgR
kKuovM36VR+Ux4YyY2TTAMrqahnRDpjonner+/Zb6ujT1PpROlsHEJkEaSSuTnQa5lnV3YZd+6o6
zUrr+qmKKkMXIUKtuHtt+N4la7XamcPw104u/Szg6qyiTTSkQHaAogYghHvjWbkHqj+86Fekmy/E
5ap+FnuEuZAtNWAI96V7S97Cn9rP8lbckWhV8tJ6q3bytZHG2OHPs0XVzzZ/vr2pqADgd+1PTOPY
/elwAqu+UzQUy6fFxnuvr+gYXzqRx/P0wzETCMmQLEcKdyJhszbntiqufBD50qXHh/twaa91lD4y
h3DnCaB4qYtkXKnX8AjLCFXEUqKJ7COSkcSDPm8p4s9EZeL0aJT1vipTbZlGVbqRk8G5Eql9Hj1p
6tmj1ujqRnhyKTdOyGrxBacoGzfYrBS5xq+XufX5M2u/9Ok/PHMi2eD3I9Hd0KiDL4YUY4FEH+Bk
BIN1N5hYpQZPPFqAN9oloGiy8Eb4bw769MIZAPR1s7jZD2DFxXuY04nww7Vb0v4rxMJKNl7INivT
H8hgIZTUfeNmpsf2TAU+7Y98jzxZOjSBycRRWgxL686L3mT55AXNjMrplEO1kHclgnFqSbk89J/r
ZJ8C4kdRxY44M+TvBU6pdbewxWPmvcmhdFsMNH+DeNZ4oDRl9LjtgKaNqHEzfMy12wbP9SreA7np
Mqwwuu+Zj3g9rhg1DbTe3ggbtBc5z02bvHXDg1LQuPPifdFBY6IWQK88oG3pR5k5/foTXIjHNfUs
hJUqSjK6UdJkqpaeQOIQVvY3obkPmguVaePEKA4jh9BcyUg+DwU1Zfz3j188SdoecI20rdzMOJlF
WB7oVEIoidPURoc/SRCRicwZ8LsQAT3L1I9XHvRChKiMMuEfRpbEILFH9OpWlAVd3sFJFmFvnERN
3JKAGkzMzoVKedClihrpe5xL80aU4H1byio1VfCU4qot+daVya9cuqGzqLj14rJxvVzdem0pYOlG
laPiNpCIZz+VUPvy6Qr/aBWQ/Fpj0gI0FAkcjM5moFUR4i+m1r0VYTQCq6JsbaDIj35qUibbqoUy
mYdKcduZRC5K6pT3rW0EoKNbGXzFuOiQifABa0YD2j+1VTpXdrFf0+bPW7H262E/vOVaVoJAQpl2
Z9QGao0mFbl0kSK6CY1uWjsm7VmaeFL2XYB91q2U1AaNp/7gqv7YrQPVU/rvSR2fsqhfagDWY6CR
Hl6kFo6SLqjjoqhXbUEzD55yW2S0bpD2NP157Bqbr2eKNU79z57h7ODqNNuRlNBOkQZraWKCuJpK
L84LeuQBTSJEciwVbqi10lXKijNAsxlI/nf9lN36zUv7IMgh6Pa+tnuWFXJOy2ErALPx+DAPeCBM
aZBRejUKRFlWZvBCNRv5YWViP1U/w+gG+gHz8D1K9wZlN7KkpwKTF9LLN2JOAR6nJ2UGcCbKebgp
kZiA+45b4RKOQZUgoTfJv0N5L6RJfETF1NLmYXmLjM3guSBItzRbkitOE78cvj57T+Ou/uFbK72c
pwOyXzfI+S/UVbihgXUD5nbi4TMuJvcWJnHa1Njgtjv1FjZw2YnApS5bGBh2GVQZwpkzISJdUYEd
/2oWT6HHzhDSmWrU8F7UOfTHZTSFh3qA8LKPlgTJN+hiA6Ne0jZeR8t6VW+9ubWAdPdXZ/DZuWdY
rlMYKU+F3/YUcYalspRuIS2jDI4vfDtDYGturHnNk26izVC1nb4/P7izcEFuu0UPIL8SasjjPvDZ
6z0LCPyhDjt2fQVrP/rTM3hG0/EVGRMKJVMkICb+wnv4esrL4zU/G+ss3i7YHsJwHMvZiVOyxsDi
2L8hxT5N5n+xgqqcHTR2BWSoUHrzxrGhE+Th3lLAbSZdqFz5chf2018eCR+mYyU1udWFrXkji5Ek
W+OJlAcpSvpiYUf5VXOgC7vDL1umD8Mkql0gzD9QUqMvnrX1TOsfyA8AqJiL1sDfotxalGrsa0HS
hRPz1/T4MF6dtk3uRNAjmhqzATRMRb6JKdEjP4jMTjvLFLxpkisT4ULQ98vf5MNgKj14LYrorXJw
LAfpRUURwLj26i5Ee/LZvupqRtaHmoqtkmveNjnkTWQ0v57Alwqdv6LqDzdumrGVGl5N7bpI0bYK
C7AXoWcb1RSmDYLonUHYLJkQqzNwWAe5AxPg68iRYfPgzWPdI+bE+Rc5dBV1iTqvqHiktjvpBqkG
Sa4gH9MDm8XVCBF9Sfhbo1SkdWR50rZGW2TWVRCdGjj/yJIl1rOmoOaJJ7MDHNEfbPPGimWUYB0H
sbRIsn/UyBFPo6yD5BFpKQoXiBZ+/SYurYKz7Ys+eTGARMURpEQsCRV29pApehMTRb+y719I7LRf
m8iHd+0XugEFiyE8NfSXBVhKdNs9fd6YQBN12ZTmbWeWO6XJnIPvFfUmiuEgIsEbQH7LhlnAxnbl
rL40X8/2La+PASaYRsd3y8m8/Y0F5K338yvR8aWXebZnCUM1Aqlz+xuR7/C7ULqFZaPtc81I5fNN
VzqLhcvG0dJOxbrBjwp6Cqj1lrtGkeZ/aSJI5/Fu5cdRDmr5xrDQ+NEk+3uJgK1Stq9RE1yZbJds
BKWzGBYysDcog8QgPaWMOgDTH6fNJog1Ijpva9nDYVB7c4Im/UzRgAt9/WwXdhJp/F4fZmCO9k+e
O0oHN/Ghjp/T4EodeXw3nxyD0tkOZZn0xouc67ryJkxGkUMw8zIcWG9uDFfi/kv3Pv77h3s3/KrO
k3S8dwFywFr4YXLlALx05bOlX6AUYhYxVx5V7Krw1EpXvL4uLAPpLBKpcXeNHSFz4WiGAHQvz8B9
o2n49ce8sIalszVclK3rCoWr66Y3wYzEUZDtX3597Usf9GwBA5nq3GC8cxsGrgSPa9QMSO4sbQqk
9eshPn85qn22ir3YcYcmAmikKdDwVZr6BkIYb9QOv77+5+e/ap+tYz9pBxdB4nRnANx3pcGZyKap
rLUGsUOcCi0mKnuvHYF1SBVUWb8e9fPgE3zI77PUi4DBDVqS7mq/fk1DVacirsbLMELsIg1rGCgo
HH891IVNRLXPVrNR1yk8qCHYwYoK99LDEEMUn4rb7kGdXGulXfpKZys7830rwxM22FVqSpCe5D6K
vrn1GpggczO0DK75IX8+41T7bHlHnW/LqlMiigvFANZT5D+a3Vb0UATLb42XXamjfL7WVftsreex
iDQN9O2ukSz/IefDbx07dVZff5LPl6Rqny14zw1c282KYKe5i8a/D5qDlF1ZkZcufbba6etXwtGi
YCdQTI3NDvXieV5cOVEvrZWz5d6aRHRyw1uJH9GsT+C3oTsnI/A4HZDNvbbPXhjFOlvxuho0gGXH
d097q1kWP+h9BHhnOJMOyZP3rz/BpVVhna373pKrpo8YJUBxrJgFDQYVaFlM4CXWYuNA5Miv7GCX
nudsrYd+FWISzUjArOEpULCEy2yVcxT4CwwzrjzQhQ9vna1yGw9gJ0xR2eztpyZ6jqISMZK3r1/W
pWuP//7hTK1i3XY6P44Rkjg2cI9RKfcq/8rrubCifxWvP1wcOlypKoD8d9oOyfwauh+V5qOUz7X0
yg54YTFbZ4tZq+qmaRJGqKtHVOFgS1659Uvv5Ww99ElmZV4rIJAMHTrHbyX82erKDnRh1phnqyAR
RRuAPgp3gTJDD0RCoQNpvZG2McvRG7xmd3zh3Zhny0CLsj6xxrZIin6dUA5qtP56zlw4EcyzWQ/M
TisMvw7hXMZMF0p1pkb1HTCtniiPX49xIVVSzbNJr8rUPKzAD3etGyCrbiRNf5BFUoODZjuSPep5
gztKWttpMAeV2M7tIVFXRCyvYWWJlew27ZW98dKLPFsjtu54dWJk0a7sDkK7we/pyiS70EJQzXHE
Dwuk9PrIyqM42mVIati0QmFJICQwqd+cbyV8YkzarsGHLj3E2UrJBrn2rDiPdgEA/Nx8rMorO8il
2aD8/gw1jbPBM+xwZw1iqSGXU1D29zE8MK+dqeO8+nNuof6Cvn14S3WkFSJLGKEWuCdU6NAcHfGz
KlCeVYPZ1/Pt0lOcr3fXp8Kvg0cKoKLX2il0gAqAckiHaxb1Fz7Ar1rwh6cIjbQ35M6jA67Ej1FZ
gaYWz1/f/IUXZJytdC9QhV0MYbQb3pp7+TX76XyDGvz1tS/d9tlir9SqieC7R7uqN3T08JSnQhNX
ahCX7vtsjVfI5fwLBFYDAsMe89FYeLdf3/alS5+t2U4CkpkHLisLew/6g4A/FQ3VniEwsL9DCdqJ
7L/4hsY39+HDmlls1G7FG4KJhHlZjXjG189w4fg0zpZskuNLhyIgM6YCSLNNFtLRTrbZy7Vz6NL1
z1auXZd6YrnMefxN5Xv6/qPheAH7egKC4+tHuNSbN86C1iZLfU8acX61Pon35Ut2FHccGOp3deo+
W6upMwcu/fVYFx5HPxtKM8q0UjM53OX4yAKP+uY+6CN2aQLP4OsRLkWW+tkuUUotzHXMDHfJG1xv
wG6RNYmelDfz1vlGnPz1KBdW3Lk/uJ2npoSlQrQzPWqPFEPTorjyAJcufb5RZFIL5p37l6jVxiaW
poFz5a4vBEza2T4hxWpfwP9hMg2gOxIBs19tsg6lyDafff1iLg1xtl2kkok8xNCEuwY1L3jySHoY
FIavJSeXLn+2ZcR10uOny2Ecx3RZtr2/bL0rlYgLu5F2tkXEklphKcml21skuzHUKWbdS3z6+rVc
iiI09fcNqMt9XVgtQA88G7v75gjiYnSDPlTfy0PzvXy9Msw4yT85hjXl92Gi3Ef+IuQh8HfDO6Yf
vSMmyJjJS5+eCqbN6pVZemEha2cLufMd2/GBTe7AFqDBpVeIDS5bZ+K/ZddOtUsrWTtbyaN5tYba
HUemh70thiswftj/5maxoKWPxr91rQt1Yc2d8x/yOi6xXea15RUKU2JVsxN+/UUuTNhz9kMgyd3g
5FTBG4GUG7bK4jlFKOvri1+67bP1rLaiHmwY0DcVym8Sx4Ij3/268n+8df/pvqfHf02Z8p//xf+/
pciq+a5Xnf3vP+/TmP/+a/yb//2d3//inzv/rUjL9Gd1/lu//REX/vfAs5fq5bf/gT3rV/1t/V70
d+9lHVW/BuAWx9/8//7wb++/rnLfZ+//+OMtrRPoaXfvrp8mf/z7R+sf//hDGbe9//h4/X//cP8S
83cPw+t76JfVy5//6P2lrP7xh6n+XZE10zA13ZB0zRhLF+37+BNd/7uN5qUuabIuqbZkKH/8LUmL
yvvHH5r+d51/MG3ZwD5Zlk1+VKb1+CPV/LtsybptGbCtVEkiB/yfm/vt+/zf9/obCJFj6idVyd38
tvAN2zI1RmYoVSdV0c8rZ1WJjpKnog0aOz5wKlHly07k7dI1+3CeoCR337pqffzwhv59Ex8H/T1J
Hgc1eGhTZkBMDFGW+X3XIfy0zUAzQZHXMZ2EHJoNRKzKwK8tlUOMByKA5btQVVwD52OvRNPWizr5
ypHz+1b0r7tQVEPWVVnjI5vndwEMP08jKVjlHvqZcM8chUayOyijTUL8PVaGextXga8fXTZ+lQv/
b68dxwV/aSqGKVmSrMvnbRW/6EUv9DJdCrT3HnALu+lRiuvvGgBt4OMdtbs1qtqJto5R6D/8NCs1
tAxSHKdltC0nYdD1b0XVtdp3VB+VJzcwEQv2g0E1HjovCah+Q5nBc8zQk2Ll6YESnfTQqJUbuWsQ
7cthh6tZnOwbu6j9ZaTaWGSI2jiamDHnZYhsvyNLnTJLFT1tt44fVlPR1+pTAlBpqiPrliIJg0sW
3y7Huyy2MWsLutZCV84dNDBIaUCmmEqVC8o+UsIHVI6T95BjBsyk0PAUMdYDCnjoN7Xuu21IDoxn
FdX4FrYcPWN7qQzhMbPro916T2GPk5UZVeIWLTVntNmoThB/83UvK9lBGkJok0Yi/YywJJn0TXIC
y2ucXC0SKycbufoS9myNwyCBGShUNBKciPI+WpTdcDDyAVKXh4uInBevueN8E5EKoDQ2lKWdqdIM
EkUxUfpRB7pCW7wNqwjtYwEhslFiIN8GwEpdjYzXqrc2bgzzN4fMNDUGOXnPLEN/s5osgxbfNdJd
42pPsRmMrrbqttOzOli0wrCNuZ93yJEksLVWdaQmFL7qJD1oJpYefYxRrZyL/n3IswpLVdvQOlgC
jYyQPdpY0bHuRInHLHS1AzxK/Wca6dCGDRzHENw1tPa/qTuP5ciRLIv+0KDNAXeH2IYW1GQmk9zA
mAoODTg0vn5OWPem22zGbJazqFVlVpERgIv37jvncZK9ButkFsBjXFfVj9ksjHmYcMgCLLrDFDwa
XUKG7fMcqwRqVkd92NklxAG/qWxfvHSd7Kvmi5pPRT4mP4fI6cb7tg2QCOsq8i5+rhZSShHggH3P
ixYCeMMqvF3nieEJCkjBvTMDyNpqNp/hmoBnfaM+P7yYPMNy6Torwx5OPAAuriH37I0nIsTGXloa
fs7Mq46BScnuEVENXrzc+PIUMPVbnecR/tchZ7j/VzQHw7dirWA4J6VDIgx4QugSSWFSEXHHUEyA
LjKYe+TwXP9RTeECXF2qFFRsWJoVu5zKoSbwHE+U61wL1GRTibE7xF7eIx2d9FTsF1M3L3mvGr3D
8Vt9BiytNxhjUzhwX5vMParUAOHzqeufi7pym7exZ56RiYDFH7dlkYOkZJ0Hwd6OjAJvAxsCTR87
h/B+Fhq/Osx9hunbHbj6gNrODWFFp8LdSKGEoYOSRWVXKD+h55Wlt2lARJuQ/OhRLAfZWLA+mY/m
zvTFbeK7LMLhwuAsYH9B24zfiwAQxrdkZKh77EqGXEoZxjdxntfvRy+EGWdDXy0f2WD87m4a6+jb
7OeyeAVtiIgrzbzwra3iCQiLL18jLeb2IauGuQDw0uZ8xibFvz1VNs0/eKHhpiS5p5nqkS06mnRx
EDh11oTRqcxldU8iHrRMknkLwHaTdf7r0Dgtyij0ppBfy2UOLuyO0u5V4Q3lNRKqO49egPs3CSpQ
/sOyegUl18gdMUB4y6906hpzBXjHbY7aWLXe2MQeZK6lt8jOTLQesmKarrKrzIuey0kz3RACQFRO
BDqYlnf1ay1yQAGViCVi9D4FgcDRYfi2QIQJ92XmDVjG8pB4ZtwU4lz1Ej0Cn2RWXXlpZQya38b5
Xmfz+qLmfmJco9WgJftqjuoHby5v4y+RNwGFBZK3U95i/0Si1DhDAHND/9R6PDqq0OtuYQH6JUY1
5Mcx9TFxWaYFf0ME9x90Prag1orewvH05RTsAxWMX94MUe9iMYKCz4UUgpBagunKg/KGUpoY4dm5
RQ75Hyp5+SuQRfRcu0GHokngOdgiRLrhjYL5C6pl028WgCl7h64ITE5B6j0IQudNu6v35FRiBiKs
DNS6sCwN3KCMAK3UC6wY6I4+mOAJss/Y4YQskyjy0Xzk2h5tAj/oGfLWXN+7TT6t9zaO0fepJjHp
qWtTGKye36WPwTJVxdFpA+RA1eLcsAS+xCy29JlSD7llnmSjGd5+ynXRPDp9TfeybhqK4pqEBxuD
8HN0AzMPzo5YMR+1U3vM1dPFpZ7Z67nFMiARjJhMWOQctU2e+iWFIwLOmCwPP8gn62by6BVAGjdO
WhQXjY4cdHff/VD1Co6qpHJcJ+xf8F/66gcguZmmd9Rj3Rst8196TOu3LJEN5B/iM4d66LyPKoja
r3YoRLHrC7d1kSZ3qz1Cjwlf+gGgyg0T+1RIced5rn0ApdGM71Hmwc30bOOYA2yR4VsOLOKpmcXA
lHrS+0/DFOfITYwJBdaVEhNr63dCITVY6Ep4zrIUW7kMzK6lehke2E9vB5/R94JrLkUQH9p2cdR+
SnBlHFU+owkktLTeYgjFb12wU8ClW8vqqFlhyK4qCk1nK1xhryKsUCTP8NX4lxhRpjD3drkonPCh
dZf5JWpBk1/D0ObmMI0UIA8qV1BEakzcx3oB0IPBz7X2vgbggY+5siE+XE6B3bmD18q5QKn69zCL
8S7MnGU+DYQ0x93qtvqeHXuKsAINwVeT96ZB57F2gLEKd4Uuhlb4D2lrUV6HtAYaDeILZLdvAduD
t46SieXBnf5ksJ+AdwjoCKcRJjF61IED7GYxVJDZeJICSral35/70x/U5DihumH81Qf60TRozeoh
tHvGbsLPqMP/vrjvvULOqJ3+IhpuWqk3wOmMbH/I6TqA9QCkHZfm5PYdbu62RU7mBwWgtk76bInC
qUhWF6bJ7taiC7/C4XaDjeTw1zNRfMkng+1xqtVpDFcGqHu0mHU7YUtzeqDNVY5zOyihOhCW/OZE
Rf6RuPB8wNO40L7ICgXbQIz5HWUj93dvyvbiSH++NFHLTo24CRZ1ln4GjRbfMt28TDb0EFLns3Mo
Y84Ikzu+rAj3OJBWh7Yp7mIpP2tlUbuWtzfOaex5zPsOFgK28WxhWjFTXQ8KvE+Ohbdc2m4UpyFJ
gt3iC477Y7+cjOjRx/Vutnd8p6R14mT7FPjNQxGWjxyD6l1/A6QqEb7YPucE0KHexYqwDb3ovo3o
ncdhftFudcxN0hwWSHK7sKhOAyKjUWkY9mAPBzX9CKUCv5lOKOZrhifpN2IXKrtsL2cb3ZcIUQ7u
GIwnloe/Q1TnRx3Yzw58Y59k8UkE0XfRljje0LHP7lg/5jHZQroAF/5MjMjJNkA+8h91wurMrcw7
5gvZL+2drOnga5fPHJAZ33TEc0wMXkWOPiVlR/rXByoJ8CK7rEtElbAXHhZ7mDB6IbvID4E3LfUv
cc3sfVrCcXRJCJm+du75BtE1+G72YlZJgKr1tGG5mogvk5A5VXICOl4wveG4SoGtdw/p1DRPHNxn
DD/jhFDN6wfOfo7+6l0zXb228t9o8/pfiFnMw5i3n3od0XKaor8bQhHvmzooLjBUnzyJDqfT8Zur
8d/EI6Ol3O62Ygl+BEbcWwuLnVtQ/9W4CrVo6R9NScCv1rW+SCcwwH4ICCMfPramgO9mPrzBd3dT
huzDekend24wuuZHX1ExhV0aQZZcm2NjcxxSXn+/ztnZNXP6Xo0GVhIcSiqUwLCIaEhFfykSv0MP
u5FLXbF0zKlxh7fG+mx0/LcuHeNl20CVD77P2HEXuu+cXBYHgBpPX1XO/o/eBt/RiLn7GSSnBnhw
BO867weoOGxDSIsGHvOlvxKkYZDZA+kmi1K+qLKs4Yur52UNXqTRwHpXz3/A9B7+1BPIwgnSMAjL
9sozOrz5FqGxkHdNFVd3BjzKMmX3lVTQg/KGKhCl2A0wESZ8+9w/a+Zk9pI51ALO2kAwAnjzdBCR
e4P654xuEvOeLvg9jkqpF8dbjnk6VqcOfCDgmjb4tSyl+RFOIxgyyfysbKLix1IF3gMs5aLZM5Sk
HowZYjiKFtxV6bvPxU1m48SQ1wdge9s0SyFAuF2FoG+Rv2MJzblMOUuJBHHsUI3xzolw78YMSBdj
yURn1DQXvRaXWmQ8oTIenhtwZJfJrG8iQpYi6jb4mF1561RQAmiCmpLzGPSHuFwuigEeMshOeqly
T54a5jf2gQDMXk8xWJh6MeXX2ojXBZrZ2yDZ7qaQ4kHM6g+Ox3+zgZu8jBkFxzIvOPR6QbGLBfTK
Sqb1bsnj75lnry1djcNSZiDF62oCquorygLL0vsfiefH9ysL+FUSXs4xPKAoS6P0vhxsenAGeZz4
arZiqiH9Gilwqw+72gUYlxvHsimTlF5l5T66KmKpr3s0prUTH9Mox9U0qBTftUsu2QXednGXWLob
Zp/GryBK+ucsaWDqpyQt2C/jjWJG+qqWrL1JOK5cONOdXmbnLV6zKof7WumfQTA/R2kffSnNZ8Xl
EkBKhua0CVEvcfAdQWYOZ9cXl5qXhwM5g1NzJMRW2Fa/B3zN90xZAZ4N+ooRzGZgGCUIodfLpISh
5QxHDChg+3TSv1VZwYAec6ZzXtwmvnO1WyGHXdY1zl/s4MPkKwEv1W34bhvKFjjjSkhKcvRPJdL4
7aK5EpTgzK7GpO99O2MwGDg+eAwew3mKYTOZfrqTtfQ2eZt2sH79X4PPWjnefJ44lyv0xyv21Rlz
B2SR0Ub7OFqbC8AY71JUPK4dCKR1J6oWIVZQyB55wFjm0avR49w1sAhCOT8xDhjKDrBabDKun0J2
/kvaj0kEWH1ejQIs4LM63KbGrQ+HzXZewkCqB9HZ2aSt7tCjxJFuEwwCCwmizRqnHJ8RSnjGRdwF
ueZnGMXDCEnJKbRCDT/3mA6Us/pNeBCSAiKbeQfPTB6yPhH18sud3CR6Ul37rZ8qnACpl2o4AdnK
nwrvJyEGL4S4MNrhOWqoHaOWj4ggcE9K6zH4kcyZV9qvfMgqXZ3mJuj8/jataUMOSKmtUshgvlZy
Pq6rdkdUgb4sERu3g1zG9eC1Hb3Ey+wvncxg9a2jIMLPLXGWzsHEkQ3prU8tbku3qD8ZNmUcqVXe
QULRgqFS2BA1LeOMLZiTbaeSbtvE9hiV3i823X4bFZl9tS0BMujG0t2r1IGqr+YJI0SJmiKq/9bN
iLmp4DPtgvYbCKn9GkLjmfz60RL8ylpGCDLGX8GXKS6wa8ZAXw2msGUNQBQo5McMrXvfzjyabUqX
Q+h2OFm6BNBp3NG9zaFNt9uY+FHqrrzwKtpDYvLgOZWlc89oMXfGoYAzPZGxYKwuxGgp4GlM2kE6
3PtXBgzS/rS2gvdpWUv4rOwkvd8/p0Mn+XW6uXkP1wzNddzbBMH3DOgvblruTrPrZI9RteQfrhNn
YI/9/NCqoG73FmOsZKYqRVAnPJfnNelMVuzQaBVMhyWKisTSGu6/qw5o8VJw5CzhRo13nkxkjjr1
knHXLIF8N6kbY3XWubl4fLW7rAcApuDHc4GeClQAIApTY+e7tpt8RiCXh7lT+bkf7J8WW0KGomKr
7XhQpYKiV4R7My/tWVYdgos4Q1cBFfJZrVN8qjubPFax7b85RmwdW3DWKNCX5y63DkBs9V/XWSBg
dpPX3dl+dO8chwn4VMqj40Z617EMHbCv3E9h6Rws5jHriupSmKI4RiNHW7qmDMOmw42hD0YleBF6
0iBNafYkjJC8tnL2vxwnQWji4/vpRtDfakrcY+UjuuxS772RUXN2b8IuyrDffMQaCHzQagwrdGWR
tc9yQnith1XeiXX821cDWPE+qc99gNmHoejurNRyyip3fq4nmO0pr/qjSVv/nOaRd2wY6un3Tl37
8ymQ0rkfOlD3u4lCxlM8Bb3ZVjwV75RocIe5oj05ZYUiUolg52QBHFMV4MXVXgY6JOWh95z6qR29
F18Bli/cvHyuIy/gwBPPF6CvrnOQdQqWyi+bnZNgzE0lxmgQ4CB0s6LneYY5mlDhNME9ImIw0cW4
xhcPCMcRCdq07DGhBTTiBhCDeecwOJoxugngEXl1l/H7jdaCuaynfmfs+CF00Hxfc/6KziIGAjAW
6W6vJwJpDsPJ5cB52EZj+6pcKnjTwuxZlBqmAY2LcJL1gNFmAdZaGbqZ2eS6hxLmXeO3Bxv1/c9B
KBzMFGtP2VBzOXDKdadnvMUuV8TfGVcMYHEIygehzbFnXv5BuRDhhj4uDg7+XaacluGdG7sGD2bK
RPsA4CnrgklhFlic8tz17Y90hvTiUUzex0HT4WBx7V3Ez/9GbWPea274n71PUXKrk/m7rnIGn/IB
2q/TFgw0zTN7oTHt3umh37pUosfJtZdYV0gRIj9xvi+iWvl0UbN1BUBeMBXqiI8HunwMVahXavjW
d1x+mRdyf3ur/Zt0HJKpFlca/0o5vkLZf1kQgm4ZR192CyPi93G9QvnqHZZ+n6NENQFGT5bkkCpZ
7LNM/aDhAKRsbX1sRBzyXcoCnOPYgcMUXHhbj95d2fWItGZ0EF7Vw0Beq/psCzEfykAPj3MifSYw
oKRTqIu+L0maPjAB8meY4+pJpkCQA9/lGMJZ+1cz9gB+pWMfxmIGVS468D4VLDDdi+Tk0Q15nuL+
B5UoWKHObog41WGWvagbAFkM47SLK0vpwVYvGqDDmf6p42Kt4gCzsRNsZa49GL90w+tdhX370sMw
JwYfVPs5Bdrf5SWjpmv/UXp2BqYdmjtqpGhrGyNxxufNkxjwZuEkgbKOVOZmlR420RKgU9GwJdDN
BU0OPcjKn76nnWNpXTSLdS3htyRR3f2mFLX+ynPtX8KIokpYsi24i9dsO9NBCfV95zED1H92CoeQ
PuUroGBTb94oA1QHj07DdjUNwCM73CEwwghdIjvuS3VK+yp8SM10b30XxRsqgcA4y7lvu/kpi1GP
V0ucvIecNyBO1yEuKmJ+EL9n3w+el7itOJAWLKf1Ai5zbrtzyTrazt4rZetqCx33G+NAwcFUfDqT
Nz8sgxgQardHW1X0IJR+nsXEE230CtKJElR3b2AI/Wy9yqzIoF1m/2TldfnBD6LswF8Xn1QQuvFz
mYK1OHIIaU7U+INzK2LHbp2oxPLNaR1gHxXhi19nVXLWQeJ6P5BZ7NZA15Q/m+Q3B4vla9ARe5a4
dZki7ZWAV/09xO73MSu5iTNTExQdGhwPcg1487ta6mIfagWTqdMchBdZU5Kc0SM8Ao1ykkMQmV3L
lB1XHA/nGOgA8mCe+OklaXVgtjb4s8iyYy+u5x1FzeqhFRBf4yFSl2CIuT1lEiPq1GJpijvo5HmF
jKWl0raZx7HmCMdZgCTBaM95yIupG2OgQGbLa9V4DY/N6j7Xeu73XeCwAac10IJylAU/pOqzF+XM
YbFL0olba5/1JyZl4RRFEy0t/HiMxQtVP81OUb+77G8bj2ryvClb5j3Swcj9DYmw712kgZSYzRv1
l+EA7KLbTo6Mr+nCFawrTf2OOCS4p6EUXZbC816WSuiXW8XomfqOvnhZ1+KpK/z+xtUaEPrI6FiE
kXoe2dXe4CGESFMY40WytzRgMml/ADWfX7zI++z8Kv/wQ6/BO9yNDLS54e1jKe3ifq4+ugz44xXb
Cj8Rl5VeL5/9aNd3Nw/9jTs2sHTL1Za/Fj+l9zaGIc8H19NwHWjbZJ08cccOqVDXqboMMnHu3KZo
cS2q8S7PIMzHczEwr1mJnSAqxMWJYeO3fghusjF4gTElzBPPYoQUfmKgPgcWQ3k4WBeQQ6Uvl+RL
pzVh6XDrOAtq7yptiduZ3KfGBDDJgZJKB0U1PfXOeliPqQNa8l30YkZ0QDUw3lquyn+Huedys+U0
Te0tFGF/nUWoxkMpmxwo/eo57pWZsJt5qBWAtmxE84F+mg+fKknLaj+4tnldhm49FTjoqQRp0GdW
BtnBp5DysExoUmTjIZVk/2VlmmXrPba5+EnrLRh3fljLQzRb7wGBG8d/EXA4ZFmz8gMPg/k+OZbG
AL0XxG9O5qKKF8F4AXp6xALmiH3fzP2fsIqMeAH5TFmXKdU3m2OimrJbbd3zo92kxDGq29dRpDwo
aPe6xTxkN1LjGL00A23LOENwv1ZvqQ0+I/u1RrK5xx53Ck1M/iXmCd/1s7qyNm6pbOeXHkaEnkda
CisVYPq8x5B6KJU9zJFB7OPPje+WjO6zn2juvMOVXxjrmKd3eHmerdcuh0ws9cFfp36LvQG/+a2b
U+M7zaon7VT0MOBCLb15SJr6MMyQ2eZhlqdx8F5mwF8I4EDFEnqBwGvhqHXZRxkxip77bBUpwAq9
0n2kVnEKqfknpYHQ3gyHKSr49/wTNZS5aSWfPeC8yiEUZSLuHg7D2mUaT3uZm+A14Ba4z8z8KBwS
qCHQM4DVwHbzcaem5iEVw8MYBzDehu5vBNBl5SYBfNlkzw6dYtxGZ09n98WoQ5zDLZVzs22bOT/Z
RQRP2FCubjGMiAebD1cUP2UYPurFo0LpP4CObUHzBH9lRnBhuJmA8rRMnssFsVU5/yoSO20xBm8o
kvg4UYJj2cDha8MIRWpaGSaRMYdDokUbXXHjveXZrqlmEombe8LZ3QQ7WsLmPokM8NtW0sKopmYn
47Y4lJT9knW4o1qNraBPJDN+lN5z5z6vsudSUn2xlhNsTD96k3KgxwwtEPbWgH7Lsnvn8zkto7m6
MN1kZBqzVQqlkWUJOXLii9lT6D5l85zeh5Od3nkRAM64Fc6XbuQJXdVMf6P3JzTrrb6F7N2ZV7EI
E17lRT5yfyU+lamFrg9lWjjGjRfIZBfkrnhQHGyo+WKrbco6I01RoR93h/jLaUpvf6tPbGhxfw5q
kH9v69d2EGX+K6YDYy9540Tcpwgd108mM7a/j2mMzRQWJ3R3Vk1c7KbW89VjUCyAlwlRmVeVi2jh
cDf4ZUrDgcXr0lV1mtzRI0rLbaJH8XdgPd38V1+KOQ1JXZ5Mw0Hqw/Oq8RADbW1+/O9JlP8g7ZBD
CSNNTVFT+aT3Jv5zqDHL28jWwiQn2UcGf3XRv0xuy+VJcJ2Yd3NYISR03ZFPPB0GatAtCQAGR7Gj
fqDe8h7JKigH30RRAHBSWk8vFZ3xjmEB6hgbnKngzS0T3dl+xA0GITuq0oEkwtzeSRQwH9WiqCsN
ciQdAmbE3Td8+//iX/yfEmn/Y9zs3yJqj82fCmH4nz/9/Vfz/yGYpglR/s/BtO/pn776Kv8tynb7
G/9Mpbki+ofSATIkpUJPeTc+yD9Taa7w/uEqGd4SZtLDMUw08V+pNE/+g+lHrm7kzwRhytuU0L9S
aeE/tO/JMJKBDILIixiF+D+k0jwibv8WTAu47fgapYNLNk7T5PxPil0wlKaLs7A5NXhnZvCTVIDX
b3Ujs+a+AxM/PQ4zAafvU9PN8qFsAaoqeia5EVSPqAxbd+P3SQDtnbUFg60e7O8mVGv5PK4w5C8x
ze3lM4jTxnmIwqkNsObY7OYo8ZK+gskvI9dlUr+of4o0g0beLuksEN5xw9lVWjRkaho7l3uRrXFy
CcOqeQrjsXxEPOJMR4o/1gXiWcw/Wzzar9oH7QRXdXSmv0NKqm8fRGNJETGghvjY9xprVZL4KqZ+
y6/6w62bYPzWSAaLjyFlug6+EQGI8ELlmmGitGDzYDTOXcruTcDcaM42UljmeHXb762iqHeqZbr6
HLDGuLnzu6DLz8b4NRj7cTKvNHCr+DyKjP9+MHkhtfnQa/EhFLiorlk80p5lDWQJOsa0zuefg5sE
40aU7bqc0plG4XZ1CjRZSufKOcw1VE01QnClpiPD8Rj0VtR7YW72lqWaRbGNkxxjz7SIVb2Mnt+4
+85MsFMrz+DuYRgZmmuhFuryrnCWLTD4sdmVxhoc0Ka/VaszkAmkiUKoqVXcobAkhhLxIY8Nq0Yz
WWPu+qwMqLHAu0FjJOKVs3u9OIDnMjs69aX0i4F0Vh1Mw74OAxBmyNAYBqTnr7l/FI67bMOStPsm
5Ipyuwr2df/u1GvzR2gK0ec5Yz6farrXJJu1ofd2zORyszzHEMt/150rsoPr5pjqvUAvK1tVjTiC
usE0n1f+TLyneruUmAFInGzHKlGgjKOknbZgG81XMo7L7X7grV+zKRUo7SbX5ns9W5DHwTqb7yho
gnBj476wB+HHa3k1i7Z37ahy/dGBw/vpsj7nZzZgaIG1KTPzqTiJ8rRmAay9we2yFN5sjDTJzn79
ajozMAgUNXP1u1WJ2/3Jqrqsz1x0kvXgOjTkLxUxH3XB+4WnyASaM6JhCn/jWSVu+jbl9PuIxeEX
xtiaE2+LWE6zC4xZDnxQqOm7woAZXnXZ0c8XUbR+xXJc50PjtcY9cpSO5VVW1MIP/TISWElxBLt3
OCGm5ZH6k1g2i+VS9FRKbVxx8DXJM2dHsmKsn8eiJ2KIaZFKqZcqSJBZLtz1JL2cis9GaRsgN/KJ
LUQhirokU/TIauMXD/VKMf9OUo2kquKPtz5DMRqnZdi3KOs3wifMuWw6fiSYsGnYI7bqczWXl8py
08rbugvfYqUTDiNuurIS5HPSDeQVtOfuZOGYZlu1C2XYWxqovhI1C1/zbBi87ZK3UG7LtamJNc3W
9V4pt6uvai2IXPTdSn1E9mLQr2T+RPUdG7K8h+qm13O5Os10HtO1OUVB3HKDXCkwHpG+Ftyj42Se
mIse01BSLBy0/U2zAJK4Py+i3cT+RGqTdkeJbtcOvbtb876M72ZbJuCflZ+XF85PDhWHwrQKeLsu
gy0cTXJJEsGnOMQ4H24htjFDTBe4C7kVIkCQ6ERho2O21o7/NrToRDfrMPaYiegTFLuQUYm3dYxD
7BKqLtXFk2Ux7ZKwWdBOikkBSWszC5o6XOBg+0BfoEp7ps5PdNjkn5byIJe6te6vsRCNs8nKFdxC
msZ9d4ykoNkflBhfNr5TcjdYVU/UHxZxvx7GYonM1S9c2mmJhsi7d9xVfhkfRMBO2QhDbuWQUtzW
XtR8osowUOCrtfqKbLUE3LC48T0vJGbhFSxMPgNIDvpvBQkKwG1qeXOD+F5HS0+0xxNouicGGfHn
Yczzom8lY1407JJoPwAX3NgufSj68WUweOpJI15yupn+1NJQsGtHeqhGsyazg22rPfzt764YnLvQ
iSm1lxB1R/+3S8Hv0dMVQxkGjG9IvOZHOwc5pWO0QErTBzR53py0ZkKeAeHvmQPfM1u5Ne3jqrrh
+qiK/c2YodtxPv9cqvWHDPtToMmGbVIykq8ZrQ6MCtNCb7/GM+z6m0D7z2lVfdCEIRLGSJxDFACS
tCN/55ny/yYiwNctXhJs1Hdq6KO7mtQeznpkgg6w6XjmC3bm9AfnTXqmJAW3DtXfYxXo16AF+V2l
AUxHeZzzEOl61L23/viQIO2jUo6MsgkQucfzidaetzdQ2bZDmOzYyPNLJsyx43CAUz6ls1tJFG+3
aIXF8O4n05OXBhgIxXBHlIGr4dpXf4e64g8oe4SS6+9N5YnPunZSAJdcF3G3c/dh6D9dvF/J5F7H
zHpP49B27q5zVsgDJbVAGS9np2w0lGy9X/t5JayZYEQOO2piMbtGa7ptocurW3fTTtM+4KYrq+3A
if+80qS/JqFwGkqgM7Mvbkf8wlvUtRM1PWU1dbR9Wt1ShOPLFt6wHVu1g3t8oXrYnrW/jsciLi+E
nnaWs8+OBeoo5865n4M1O40LRoqR/xupy2tN/v5cDs760mZUuUYbd1TS6/2cDd1hoF2w6TqFb2dF
gFo6ZLKkWEmb3AjcgCnOYcw1IOPERaNqTMj62vxvrG26D1nwGVuYPtQU1HdJPKKRjbr43LhEC8bc
p0CRB9Uffywl9dZxbtD1+tVvH19jRok8HPfO6r2ibO6Po+ASrEgnvPMBpz+7Zi13pARohlbei57o
5hflxFEhsNfSIXXFi86GzLgtYHXaUDO14jnp80uV9LgjC71JcKydRYNte6Yy+hVPNchyzQ8Fi7AV
8g/lfL0VtVuR3GiL66pI1eraZldaDHu/DhHJaJS8NXMDW/Ip6YESH0HgtftDCAPaoEu3k2UI+zNN
UeKrMfmkgUAD7V2KkXreJEt6LyjMpEOQbEnn4cqM3eCsWlY0UvHe/NwykMDjmM4kkMx6XgiskIGC
L4Pv1FV8J9x+kZl99VEUfBZEyZzZYowJPTaiYG4oDpIBofvxPRzVuU6yn3Rlwp2I8bO2dn7sjKgv
g43Os+ndDfWQejdhzE21ebR11eyS1uKSbW30TfBanoj7dRDcW0SXMonY/Py/Y+EneMtM+zwnfkKP
oEUKRZEzLKh9S7Xc8SpT/KBkEtqPCkXVRlB+goVMe1ZzNtgkkLa2szP/bUJ9YS28sDujIEjrYdcp
MpGBvqwA8MdVxqekdlfQ49kxju0lUeODTn37Oa2O+k2B7msS6JxnghZhcdN3p+uOCPC+HhaUVx0N
HxmQgfX95Sv3ZgWroyAH7QQxoNfRbfkBc28bEkxjvYjPK9qSA3iPDlkitaI0xxAqMMFvrJT3VR7L
bR6CRS8qmsil+Opb582pE+csh/ZrKJPwh6eK8aqy9SkvLGqTRD93C+RSwek0iCr/NAUssl4WdEch
oes3UbTs3aQJu3sFqPpuwK41x1BMc68kOSD8QT/XVKWZW0gVe1DT7YKgLXmlU0TCTv2W1MR1sIB2
yY4b/GOzzsnRpxRxYhfId//N3pnsyK0ka/pVCr3naafTOW0Zc86TUqHcEMpMJel0zjP59P2FSnVR
t9CFi7to9KJ7IxyclDIiGKSb2W//0Dfx0a7rPcMzLuLwcL4XDpyA2iK60YwtGUaJ8ynifNgaILjr
rglHuO58zB9x77KI6H5MeXeNHrnm2uv5SqiYJLR4nHdrnohfhRxJRQ7ZlxwtlkAQ7ZRMvncm/kY9
fdItq7p+zaHj0k3NtHjNsoEIXXJam0vYUpdXGweW15Yieaq64sz5FFwtdTHgLTh/Va442gPU1RiS
6vOSWM4L+01ibDSUTeLNpbfuBxFss7lrvlWIDVh8ZcG9Q1bSbeCk4U8EyOF9woYcw3vP6qDkBiEm
xeDoD8TmWHcjq4BtGIoHWEotp5oSjxARzyorgoiPtvNgb+1lQL9HVkZ8XGIJeYUwTlq8d1Rc6Ach
5ctjkjkQa9f7xopfDAEMYZs/JzqMvwPWTtMhxH33g+MLjq7V7L0M6sUSq6zFF2r1b+lichYJ2NHO
lv1qdEJ/Q+v8EhDC9sVZgDpjysWvpR6fx1jvp0WyWE26jMdwQE6xHwFEm8z+LEfn6Dn9m1/4zo9A
cKoaRZSjdIfxpk4Fd1SZNs19oYRNxxEsO6NnkM+mHt6aFbop282QpWlA2vkcJB/9YokNvOnkOKzT
R5yo4rqJL8iUQ8/4NsDv2QrVP6cXRnqJUIStSPm0eDWpwumRSQqeCzZcmBNfgocQ4JfNRDRA91I2
/Y2TjPcZrET6sJqASNuV98b2rW2VOM8FNKxo6EbyfSjTfDhxMKF+CYnazqLaDlj1i2zXZSVxykRe
e97BtKs+CAJsswHsdiU2xNayOXgN/LKkuTzqc//ekwAGu5Ug7p41iKQfDvwg/dWOHmv+rgw36wWC
W0g0h+yr4/ljXlx/l5pFMt/HuIjLSefvprPrs5k7prJCYMZUTO/JkOF3LF0HfkEj8sMYs0rNMfdj
gBtR+0SsCe6HvqeWjPEUaa+vbnvFBqLv+h8zrdBB+855Wsu9HjwCWxtfoIywU3S23j6X9ltYGEJf
A/AzLKxYGxIxLPIfyJ95+SAa4+zRaP9Bl6RfAD6e3XxEFSc2rltus7Z48XrUNOxLiTmcGW59LJ4a
uMlXS8/Bny+mPFQCc0ltz3joM0k/T83o9LTrQQsqnmDP6SH+wtAPq6iNmZopqsP1WsAUZ0E6h5sq
L+8TF2NPzz65eeP2xA52J8K4GjagwftYdsUzCxXetlHFIwfKtW21bPzMd7ZJO7icryh5vjrm24gl
MryLRFx5boJMnZiyqMjscjN38B98OwRA5J1lE3uona/9Ec9/nmdEKhXxeqx+Thc61o+im+EVAkG7
cf8gKs52TEmOCtbfk9W5bN0qHDNIZkn1wUoDrKkRDJE5mK5fsdPZe76+K/xqvY1p8I3WcsE1xWGd
4rGuuOncqTiroj8U/cSRKp37hbhV9IlswzrcLrmI+yUkw47JiV7CHgn087SYb9krpXdNC9TglvYx
actNpcYfnV7bKyfPiAMlsPmqISp1W4de7W/t2YtZ1WfFh2OSqyFNP7SgexsT6pI/twRheIhCr+Ma
Ln9CPdFkGm5Wu6KRmBsoOBcreNMt7r3pm/ojtAyEpV5PPysUcNcqQGak+K7JxElYZ2+A14p96Y0E
uAvPHa6LhUpMpScpsmvgtAc5vIE2NAfgrexUzN10KlXasd5HhaQWPMbJ8nM3cI3MdTPI6kMqcji9
hdEeYee21hJH8KTfxsBWd0XC1KRnMOCsdJb3mE0tmNfgnTWtKrwUf7qa4aXdoAm4bbM2f/M4diAy
lXcJ3CkWL5b4GLhvj5xBr2OSd7+kWuKdVRDKGFpkGrSdN59zZyHfYfZP0Jm6V8QIjPkLDoZZC4uy
D3ERAgU8NAsUYC8V/qPUNE4eK8GtHZjiBuyQzIGJP3IJK0z47O3QyL3xoJ/zOvmqs+pHTOlDeA9d
8KUkR/xghNqz+Hvydb1cMdpyIibvPtvWh7m0za4XxQmLfibTi6eopTdFG3/pgnWA3RP7XSb5ej/h
6Y/GxE9uYG0u2LibZIURAJsVxZZ6AckLCVyNb1SmLpGF2bCxXDgjjSI2Lffqby1ansNghpDI7zh5
btsVeL5xDO5Cg5JuNMqYkO3JYs0rSN70tyXbaMJaXJlcT71cMditqu9OO8qHCpRjBxHoxgYgugnS
tbtyWZzu4J62JLXk1T6b4/Zudnt5t6g2httBAvCiEEtofPvmdvGvEt//NYicVNSGCU2OhpUyQvsk
Xh7zAAUmev9gO7Uwylq4Dmuf8BVnRMNmfajQiwJMh9GSkVWt/YUWvBs7NOl1kqjTDNX7KcX84Emm
fkwK3OCwrTFLjbbNsbJ9vdQoTNbcm/sj6298xxd9VHXW40YiQR+pnbI6lQFM0dmkJJMkmCDvVRJs
4asv2T5L4uDNxFVzTHxEFjOsd/h6Rmz8ICNeaProV0u8lGoypLivM/bEiMvcnVeY7M6V61tqrKfS
LOpcGJxQaRC/kdtp7dgl6oekJ9J0lsEh9tAc9euoNqZ+65OW8OnW6yJpvCZyQoJOSfBVU0vTzaMR
Wb077STNZwxxHjobKmQvCofmy6GBuLeMGe7oadWDVabtCxnFvzSkQ6Axf8ZKv4yLU6PL9a6abLfc
YIXIRLN6p6CTw1PVT/VmgrYI5BMudKTuV1/lx6yD1l3O5bs3qifctvK7vjd3VZvOJ4a0hIxvl0Nu
rtxfiZrWY5fkBvmJuNYWuc2u5+zzlXUoQ9op4NtsqjLZoT/PXgY/K8lGROWntqPvX/VEZ5NLHJKN
63us2SIHwubR6ZbSjdxGDZ++18Uks66XJPMK2MCT3JInn8DrxzGYxS8ww4x1srbDmaBwi/zbdamK
B0wTESProZRfGm3yD4pFTpa9bFgEBsV4ckvSYijS8E99YmwjkqIRdDfuznV6CNpS6i2UI5NuF2ji
PFZOnlTHtrI5SpqYZyEyHaPIRrqMEE6d5tsSbee8KRBWB5TOqX6cFUEEaQmCairUK1oo0N4+r61d
O2sKE3FadKZxRlgDlGgZqaodUSNBXIuMvxTuzm4G76WQmXY2qbcgb6m0Hkk1Ny781wQyOUGLQ5Y8
jH33Wgd5c60d6yMoZhfhgSKQeWwtbmk6KuuBHZtSm7SeneekSMRr4+jhl7RtkuFl3BEPoVL8UQmm
ctuzrEUJGSsnzDhWCK3p3m3uUg697MVUrndtGCAuOtP10bMDfYlsTGmRkoabyY9lfPbEcmdJhf2/
p2uEaEil2KtQk6owC1hAhyVGG5yxuxLErYq6qcvHbSdTccIZnFZS+N1dCQmojEV9HmWwaJbbAgRM
54kpCZBIMOBZ5uzJxANY1tiM+zLNrhVMrzfGjfBYNaK4w7/tLqB67MKxltdtxZ0ojHgpmuC2z/W1
BfOMO7HAnKN5glNJOppnUMKUSn1bl3Lhj6I/WniRsq1GX+5ilF2DJifeYH1movqeuV24g2LwutA/
f1xaJdgFbBZqcd3MKFF82bHLHE1iRwbVM5T0FbXOMiuiqBl9jsbxTIN+uD7KGT6EBKXBBbAKiPCC
3HmxNsBL0vW4SmF4siaLviJIgvC7DsMf7ZxcNXXbHC+qTp4IfIbTXPZbvHgs1DcLdNmBsCAgLjVD
cmNFS6j2WO1929ytRbfLjL6SpUO8D0m5m65HCKp6+s8sXG69mP1HXD936H4vqGW5R/vaYhbePKez
OKsOjHQkqYekEdCbLTLIR6g1L01m2ie8zwmu9snoqbw133H8+VFYm5irXMbJgyWwbYDdV7Yvcb/6
ULbWEFVog6wZEkm2Wk9qdKebKZ/Sk9NO/aNqzcw8kHsj91e9WBQ8gxgFYgKmQOYE3dDsWgJoIiS9
C5nsyEWOTVB38WGxc9DkpZqmTyM8tE7waxFYQs0cgQDg+ZUANaU0ZIqPjr/j/OlGaEFu8CaXuPtu
ZX1XHDy9BLdq7C+LpAStswUfx48mQcA3kB8v4rfhnk1XJja4FZBnLMCEdn6dy62brhMjvSyvMW8t
wf48yWdwgXhLqOYcyxuvL5Nx72JbGEerJqk98HukkIH9NqBpldHMeuw1dZQ815iU3MqRUroVwK/H
rh+ANfoSIRx8bv2tw4M/IJl9Fj/dbvoYLMIEh7ClwAGrWYyCRVf07zDiqDze5Kj1QOkL+o1DU3cf
ZLhF7hok/LulDvQGLlhK0+1knSHrsLUfctPF6Un2a7bpNJ25DqoTV657bMU0f8/skNzpnBQadGG1
3GdtTc/YoGu59mQIUOpYbvkOR2t44F3qCSCWoz4qfeFsVmnMS87SEGdHtTobYMDtIL2JYFlAThhm
qQNpPwwhTmQyJeN8RUPrtNlK2q2D3dGQrXo3N+k7c9zV4JmLOUIHl9AwKQy7AvQbCkflX9wHCBa0
JFnZ8OTlEZVBdT+5CllYDpK0SecJVfK4jNY5tokAXHpcEubM929DMzd7WkL5a6AcX3N7bIyT2jd1
MAQkUVrZXd8OcCLFNLz4FlS3wA4wCLEN6KAm7h5ku/sGoFzk1FUprjmAN6uAmYoZXfx9GFZWmmvv
k2hHKvZnIgzk9b7NrcvjPLVV5PeC34clD0GU1mCjRKOPDN4FpMz4ynO82Cp2Gc1OvbPKfCTGm13r
ejXO0/jQzh3rqrCl5xRZPu+0mapHBZrxnpr2lAQFVxnsi6C90X1K4tK9TT19smvtP3akQ2/yCVZG
yKoIC73OJuqzqVzey2wJhUba3aUYU2zaxV0+SyKQ3T2GgfNNxvb90K9FOm1S3Cq+5WVh3nvF7mer
4GXCD3G/5UBFXKfqWaBCvhr69RD7/oUEWFMLYNlaLK9Gp3sKXCwQBAvpOxBzHAEkNnJW9h0ZpNgv
CrluJOoW50ae8V16CXwN/SLc+DQHOwboM1zjELGaM55MOrH2EIXe2XmBx0k9riyumxZD3aoMvpl6
ejKEisPobvWdKcUNiUxbF7eUnde5p8CGAzDOD4acUSBWUubjufse+Jm4NeylN12pPgUruqjoFv/X
VMkfwVz2FKT2Z7hML4VozrabVTvMRBm1ugrE1ypsiOWKfG9N4sABDYqI6oFnRVCqdjnj767OXewy
pswCDHFdfFxDHDM4+Z9RIVu7tTErk47pSfexxQ9bMVNhCvFaFcD+a7/KOxgz6bZtOtVGIaM9DYHd
N+gYgb5hrC7KqnckrwXzwSoCDdCXNfeYvfzIutI9QfAYobmiZAQDrskeg29KDdqA/YL+VbMNUNhn
gowiz3O+WeSGVk53XSVoqbGtwdgFvLd7YjBk7TmVg/NtuHiDAkF9YSjeObfw+ACrLSEsfrOTZW9V
I9nfjlCWs4C84XZVtNtZHHtXfbOw/+cRO9oWUWcbP7ZZq1eOA2TUuxCGJ3v1YZFVZt74DClUXZ42
uks6jLadnjNbBKy9eigDaRo/y7ZgQkwHbrS4BJVie9m/2oFFvurYlQ6foa5OljXAm8N/UU7tQGGh
taGYOOdehQyzC6BH4PoLrZF1bm07fE0Ti7NLgHl5iHmxmHEy8vKWBQCz9dydSdCucZQlbJG6otmQ
UMRzelEYjnX2AOhh6JckqVTWduSM33jZ6O5p3qHYDtRelvT3rq7jLf5R7VbHoyTilHQQUpTfAox+
9nJIXASQAecAYquoc1X8nSrj3hfF2myUFyc/nFm2Z8cDO/ctL0Im7G4Yq8Qt3iHyaUqK8DZhcQ8e
6ZdPnXT7PdfBPq2tG5/R089X1Wj77Azi5yKWX3LG9tBSx8EfAZViWXyxzOuCaBq66Uaj+Hj0mHdZ
Tin8iOx8vYOCcdPWcbzVYZCfIIhH3AXJUy/MsHAhBvLS8XW6n4Mx09sGITGPkoirb0o6Ghqz8e7H
YXgl1dY8C6yFEAbPY8FPGCiXKE1VrB6boW5vkJ0zqwUQ1EaI4Ung7F23H/1tV3mQFbTd5P5uYbjK
WRg2w7wB1kiZK0wL66ZN1v55ADyxUenN5s4VK5HB5YQwPeqqamS9NnYUABjmbvOw1HlC8lOpevXC
qFcnAFKzL1lkZQMpDzg7WRSB0ilemnixIafkfc8B6I1Le5jRRBA95vk4n4sgwDd8qqcJmHwGE4jR
mwWbhifs3XF7yIneKthXlyv0HZCDbiJ0x7JNfs3ek1wDzhnvutY2xPg1l5BN1eo2kIB5/Ha6JSgH
ex3fuqshIeVbBdkZtbnTJYgyE1N8W+aaLGKnCpy70YWcaS0CMHEKQvS0Ttq+ZkEJQIxLhNnO8QCN
M2mhCFTT4vyovbosbkIi50+43MVqW2EDBy8KXsV31vqdOgTxsPxKnMm5b+IE9ydTaHqLWg1r8zDC
aT/ViAkh3i4CMXHmBXN9I+y+1UcngzPM/GQ17yUEtBktmeJhrsjT5MutYYVAfkGwGZkKGeSuFTYF
rqWZf9c+tCXSYQvYOg4SolMN+IDDRzKMMA9YhEHWYRUWRgyuaQPvZoYlFdR+eLYnJCYgi+y+tyxO
q3PXmuGmD/AdoQAVK1wBCkS8t2Q1TBGK4+aHaSTP2mKmT95FAz7JGXPZpIVls0l+q66CoQYMucQc
NVtbxTTdNsJQvev9NBTYrjBDXjBR+9OGsNFctcFajbxBvuqohhKNRCSZvOKwmGBOrrmrGbYFDA/E
KnYT3NVF2mTH1vbJ0FiDwPKuUBxO864pbDqlJEO/QXa3XNzHLG9prl1ggq/VCueXZHDC80p3Deu6
mprmdpGVzI91M+mnwXHK4LgGomMabWW7RCx++w9OuJ6c8AwugC/iFH5n4tesxwuUFMpmzRuNSFq/
GkdI9VOgjSHyLZ29ad9MDGebXFZNfYIDh9Yjx44a/9G8yjdDNpMLHs4MsDOz+Tn0E5lyKhaTF00+
1PoIUvdcc5EGB/kl6g60oaLNmJJsNCJ3E0S7Gzh1VXjk2kMeWnGU6Q7sV+CByyRZU3aAg8x/gnWl
hi1oafdPy6T6cMegPrJArYo0fY7tGR3IOraF+1Eajt2nbtIgojB50rr92YRSSwDI2ErZEqi1fETo
wgmNXjew971dDsvObYel3cQu0eaQHpSmUZa90P9Fxs5/9uHzuYwOQiMJBdkLsIX7V+9KlaqiQme4
nNxrfcXhH//d7O7/02D/BxukS9DSvyfC3nd9W41/O6FYHeq//c+/7fqqrfrhb6cu/1l+/jM/9s+v
+sOQVcFfAWJKqKdQ3nHqw5r2D0NWeX9xOinPg5rqO3Bl/4Mhe/FtdF10gq5wlO1faLD/YMgq9ZeC
9e2HjhO6vwnX/x2GrBf8C0E2dDBs5A3gG0wlUfJfs2PrpSjBNXPvW+teFoS5hd1RC/k6SxFjrqHc
YVD2lWLVhXLJv1vtYt3HoL29wNJA2+MtkWXqk/6Ho12vuEXPvUS0J5vHrstB8pdgPrGN6J+AsMoD
KkP3XmSFe5+jh4/Ypt90o0kjLGu67TosyQ5/p+V6WOOPXDiPfp0Rzlg25yJlWpJo9Le+SD5B4RJo
AXEQhUH9XCzJCYnpD3t0Huta6SOeT3hPlOPFxngN6N+cxyTP3snDeYvxnYmWgIdPTMELvQxULJID
wLF6iG2X3NZK0HuES/aGocKrbJJvMi3eKsZRYJfgJAvrZ3phYQz51wD0G2VC3REpu5eW054YXtrI
kd33pa3Z37e1fS4a867t4KVb1BHCv8XxzIvPHfMKVuli8K2dU9YEmpbpdTp0FdiyDLZx05LcnAXu
RttreRBQU/dDyrvLbLb88yxeiUeCTVjEL4OXo5CytBeVDherKfMvNB5i24fiVSCvOixjd2Hr2P0O
LV2/m1T26VuQg3LB5xaYZN3H+GNuYn8CBXTLh25FIrn0NL6iqNJPTL/I+dPlcFRsFd6mmn4Pq8iU
pfo4PORjnlKqa7VNKmtb2xdX/BlSXjiwu0HGra7Cfm1PYQOXrWtMvbM9aDOZ5vX9VdTvnlvZ56Hm
DtB+gvh+zet9s8Je9IT+BIF+DH3ryp740Dj3FRurSr9KK/3CWuhL15Mks768Ae4NYCZwiRIfgZ9u
h/gk5sU66hHTXm4TzTInEcdkqp98Zvyoq233uKxocYaWSk8bzapz5uPzLICqjuMF+qNrBOXDvPIC
Kkm2SEGqDmPF5hixf3vK+sVcoWww+7LTzvccdXuUpNxgSdwdVjG9ImdYNn43pltUhY+dgkkCvcI5
JMK7s7rRvdO1aj7I9KWSQywBuFKPTH81TG770VTZJ8q516zhfZu6WrGqt+ZvMI3w2WEzhekxtcRB
Q4XfjCTiwtJHOn+W37p6KFuHdW8z47Ix8S2yD+22oWJ1BRnrJW6yd2utn8n9BijPuAYG+svm9zUv
a9AtDrBHCy0TTCS8RbImvZ4MMthpxFk7v7G1XW3xvoSonPEk4a3CwrfkZoclieZqdg8K4D3KKm5d
Fyby1rKm5AZh7SksBTd3VT40jq8fUb3coUln/lrqszVLRu0R1rlTQTfvGfpB/o9ELL413fqKhWwe
LUK+xhTbCCu3IWIe7bcoYG/ytlR7neA/WhPpxcfMECh1hidCB91LB33sQjCLX+qe8yVrwCpV4O5y
q4WnymdvxXCbBPnNCr9o4y/hSyfrh2rkfkLmctesfCYx8eppiji1mwQTZtJPW1+yOKrc7AtDExzl
q24LDlvQkstxk6Fmjfr2srtDnP/2+/xjpPMiVV5Gi0R7G5IusYaP11cLCsBGIK27rBO6jddA9bVt
vuMmZ4BUgkfFy/V7J9WjsKCEyQC7irIoFcJHfKqERmYARxf2vyWYKJu83hQW30jV2hgyJaORoMEx
l6Sy+XlS9TkRGXAaYabDAGvac2m3Z7a9goGYI38Jm2A7L+WzDzwXOaBST+byRRbuhV87y52li2DL
mfpqPO6e8sJbHqkCgjcT+WV7HlIqRR3/VF76VbhTe6ryLuPcBNj+/btLyNRbsbqncfBfYrMmO+zT
zNas5h1ytGAIK7ptl9DiTnlT4+9NT99PzqFMl9dYZ19g5cgFYmFfheN020AqZyXFI5uX4CBVmt80
i7lpiEpEGuXchd1068QxLKSWshSo7A2+5rkdCnnVBxipkF3+Wnd0lwD2nNYuOWnONOAgV3pe2O5L
jMOafeZb5bLpsrW9DQfDvYadZDSNUuPwH9w5tfMI/JlFkIefw6J8a6zsW9bEA2cB9wL0NoRiA1+t
ihsnsieOInfF18bk3p2dJPkRo9H+2TG1v5N9VmPTwHcpKQfz0J3zZjJXk5191gALOKn0cjMNKBom
BDRXOaz1YyIVCepBYL/Q4uP+OWEB2q/qcXJMeHBzKzz5QbhL4Fdspq7mu429F5yKWchBJYgmi/ul
6+n4x/J5vQiIXfM287Y2S8Jfzlz9niyXtacsb7JmebV67w5WfXPI5OgfdQA6Ae4MfSxpz8Wah3g5
cSVY5PwK8S3bAtmeyjB/4z44lzM3ta/8l7AIP2iSP0XgzzspV05vzcbdWdb4KZ5LYOTlNcnrc9wt
TB7o/m+dkkkdhhBF2bN+UWmgOFf6yxLwTBuouhTB4g3bExhhXr4BQfm0ksulrxCMoLJGM1hKK5pm
1s1TDTs54T3aXOZxiVmY+MvrjKoRMe5YAVoViCkNisPSTq49kVov04J9data3oJrPvM5+VrmZA8V
99MMnDJ1lQ5Hq86r41LDnXNS3h25oOAOKDwjjA1n0tZXYuNd3+L55IulYMHvTia1LaqJi2RlX6Hm
aWstvjt7ogZq5KVoCPX76FhXBRTHTVhYL4PLUY4NXhAxvfNuYJ2BbHPvg8Wai2o5SgixB9MCcRYe
yNnUXq5gOlbbsU8Y0cG1UegqN4YxMdrq1cYTMMLtEanPVKfLVlX63XUuugErf6ixDNsK2Este34m
9gs/0pohnjF3uhiDRUyNHEcmfsFy5LHXbheFa1ujsOfBWBvfObT5Wt8lvQ2fLk/Te4KbZ0QBzFxD
N7/qMoh/AsfzYfLufOnvOiAx6KhTCfufbQ2uC4i7wYYRW3LkSMhBe/ZFgixXzll8PWAH0gju8NO8
6Qr7Z7VcLJ/H6q2o9LCnbz70UBV26GI+L0SDcua4MobTX2DEvGtY3MO+LqujC+vyVlQ+6ZtNCytc
hd0B2VFJvjx/yJpb01dzHmWKs9sa2bxOSCkYZMWjyHxgN2nfaJ+npudiIkVcNqx0H8aJ9wdmgaue
hw8EYi2KARAI9jhcbuHo97bg2MkLCu/cuxYLa/5l0HOcJTbL/dxPn0dLDvul5UaFR8gC+VJfPCf5
rGrzlkxs4MdLi53ik0j2IjQ3jiyzTX8TvLCIQIMWvASpQzvtlZesKPsEdaCFv3xY3+MWOAC5kfWe
CIqZqnE77Swe9DxW8+n3Yagx2NglsbwqUvb85Tjt8ExZNjQ9rzh59sdplkgmQNx3emRjG7p5uMeN
091IxUonKalvl4MF6nsXNST9XiwzXrCagr9FuBkEXk9ttZwreMZUoiybuYwG0weA/P7we0b7PzCw
/lt15+W1Pv4ppeDPa//fDBPA8v4S+fNfDqvXQ/kTllrLuPqP/9T/u4H177/uHwOrdwkNgDvqCU9h
q8/E+I+B1UW4GQpHugy0TKwEQvyRdDKV0sc6bDb5uY+vBlPuH0mncv7y+CUgHY7jsq+Q8r8zsDIW
/2dFJ6JQwkyx3VUUCV8yUfPzf8pUaqrAwycBgxJ3ZLnfW4pOABs1z83eGddrnmLN0Aid6B2rjHBv
Sr/aUrq9W0/W9U+DwdOub8p1TwVz7xAprOj86MJLTJ9uFQNqhJv7qwIO37WmHPZD23PGpy2dD7S0
wzg7+rhiybRzRYzoIZyqG5xpMcBHEXBYZcUo1KlHvGO9/WSbn45fLqcCFt8GPdCwL0gzpzOs023V
g/nhjZcfC58xYoXgAM+JumyYpzZWbepNXXMurFV6TU8cbO3Q2/vLZTpNaDQ6upxwxVsHik1Lnc/f
7cV5DEBcdZt9FmggtE+He/kfYSxeVcqpbXXFPqjWHx2b2KjD7nsI8xtL4MeH47I+eDP9LvLGN9x1
kt1Yse9Hi19Dp2NKhVljwMRpQrBH/ZJBfKUwKrry4YsftWve02UIMbWpntnU3sLcY8DTzNR6ZHIG
YLgc/Nm7f6mkKcqGQ5Dy/utWZC8N7c1JFzq9D3qUNdiirct17KJG8ZaR9pjG5PdkC7RI4zT7weGS
FBC1KrZv5tq7G0zDkOvND3XzJnpeDSOgt3xkRMGbnWI4cRUu/6vy8jcsgZ6hK1/HK8tQWfKXocAW
yOwzivdoffwebwJbjBtgwNsU5HbbFqmPmxUqVlzVX4aSsdSjFGMx9tbQUewR589XyIQ13/0MSXPp
cXWsMPrYQayhc7yI62YtKDN8PTKkV5pFSl1rRxajJvu6wABmubzHIX8LQ6hEYWKT9y0w7LrMHzpL
MWspu/qtzkKmI6h2GIU49g1yruo4Ba66Wy63zux0tyE+wVFYjcPNbyzeh9jBCm2lm4k6v5BPOa3V
u22L5lGvwxlTpIPUQ7DFgAMyjH6vCRFhhkPLCSH4rp7Lty5un2GhFxsnK5873m3WUE1F8YAqDuHq
NMMwbC2zy2Tx7g/mc8FuC65HjhurcqzId7r5qqzwb1MXjCNMKWJFal2lmJiEC7eCREG9hdv1KSuX
HtZ+pD3BFrqoWI1r2iBjqHQA6PquEowGlXTzDfw593XQGU1p7LMkjg11M1vyB9m6x362Lpq08rld
eM4Q7X25i422M5hZPeXcdrr8cms8W/IUZxUlC25CT5T4taiF/RhTW5dh7xsW022mU5xpQFLYKVbH
POPSzjUshE2qbBQk/VRtY2zobryVXdgYu96uT9bbyeWemV2+TwFne5/7ccK16CEDoNO51xKj07VD
XBqamG2/22F0H0JbxNjb3Uw2w5Yw/ALXaaZtE2QrOROMn5DyzxjHwP1bvGRbCyCGpkrSz74KP3DU
aq5iS3/FgTr8bnhtH4dFRe+UjI374HMsOlI4J68s1DbvgJPChAswIMLZyoRXbEJwjsswxJXERDIU
t7CN1bEKjNiOLGjhFxGdKrr0c9TT7VyYr4DN5Gue0fNIDI9hX9BP4dOebLswLTZT1peHIZHgfjm0
Y4e1ogmS91aKn4EY8R50Go2T3qUhjAezt4GtImWAHoyCmxwskNQDd+SkLYE2KqybWfjS+tWL21wN
UFvgRJX1fRA46zGY4+Y8MPntAoKob4qxbN/ryhuiUTNvxeMA5Zv7xsXN+/KwpSydeaTIQ5Qb6M7L
UaBixiId3qcVMNcprZmb1PD3LNf/x1sQx/YuZgv/vgV5ZvHR58ufdqP7Z4D8z7/902/Y3l/KdwIh
PDf8g3X/6Tds+y8osdITKNlChYfDf/Qb/EShheUfCTtwCL/BXeJPv+H95UgfUzGMJf4XdWe220a2
bdlfObjvkYi+ebgFFBlsgp0oimpfApItR9/38VS/Ub9XX1Ij5GxkpmUhD3CBe3ESOE6nLZLBiL3X
XmvOMaFSyIqp/JN646MUMOUiUa70O6UFLGKgMdsQhvjFlXU7kd3bVJJWQpnN1TzbWNAjAHq/u0o/
STWafvBfuT7CFPLE/6iVfqxrcL21sVzx2Iyiwoib+JpGxEQ+Bpj185dfv4b0YxH114tQwb0vnkRP
6nx4VIMTNaduVG01re1O023PY8fvX1w4Vi1S/FIZObcADmRDVl39k08okTr10484vat3pVusJ9IQ
IDp1xLBbZcyMYU/SrRpxryYUF0cRETAfeJqqzYU+2aXJ+pPPPRWHP7u40zt698qKJSAoLQSovCyT
ZrZiiuxoLW5uj2mD2B4Bd2yNSLdLQIsuzbNPXnbKgPrZy17UqhFjkUIzi8wZaNRcNYf4qr7H75He
kZHmf/IiP+ZQ/fWVXuRPCZIv4/XPXAd3F25ydP1WtxrKK2YWdpOB2qLh9MnH+eDuuZwVkYMrWkXX
906nmyvo8nQfaQK5MpmCwTHWKDfdccUyzFnkrCnItZJy8clLf/AFytOnf/cF6qPQ+6PU1Y4KWbIV
j3WHxa301sHEWUUXnVdcUXULTtr2demTS/tj0Nifl1aepq3vXtS0egHP0Fg7kYz4qrNsRUQM1aor
i0dG7d2VO8qT+Of7mZVj5M/D1C6gNX+93sWaQ19hMIvaNJ38Ib8JXjFQo4livoNYZ488FjnXv3k1
L9aaCESNqURK4ViCgVLqnOBjVgbr7fZBe2l7yrwAEiiFyq346QInva2dP3kc5IvVR+uomDq3BIO7
1I15cCc9pPvM3/u4v8ylf0wdedPhR4zItrbbL0i76O0e0n1brfstzvwvLvZqf0FfAqzfQWvm1V0I
v+253QkzYcZa6Sn74jk7ZKcYf7GNdWylaXthwcFkWfLb12Ho1Hszl+7jgkHlPV3A2RdzVsi4Q22z
WtfKplLnlkxX/bE+tafK3EMTnWc7ZLDGqnLCxbDWHGGLcb9f9rY6V9zlsCo3GcadpWoPTrqG2ulW
X/x9eajWQbKp1+XBOiGPxryVzvpzchKWzVVxxIaaBteq+xLeKztvBegGF8k2W6MRBoaBf/trfA00
RCzt9kVVWTAOwgZ9Yr8qV4RYhdtmXf2bK6N8sSZLXWJ5MQ5Vh8oPKekE8GOYVLuoKdrwaEwHT1ex
k1aemfya/vdn9+B0r/3sZpB/fLgEBV1JhK/dAdI+y0XANJLFBBLctvzkQ23NJvVF+RRISEFYVto6
PyaBvBqYpNWfPuFvQeE/exeXKzTun2qUWxcDCpkGGUNPizIbyxF0wQpoPDAhXBTxfdyJWzchLyHT
vM3oa3OBKh4ZHZrTXAJymKLFRlnUA+LxKaxBM836oRMohFsLW01xQrdWeiDyqIzbDUEQwZIifYGf
z2ZPbOxCxqAjoA7vBBr0MieGBLEczVn45VWLjhPtduzdGwPiIHG4DT3Jge9GzpQCMb9thkdAfFdV
T/7NxOWOPfXYS9oef4wNwLlYKqTMmQU5UPQ2DSM5+C1a5zCxOXffZH619qRKmzVSQi5JVCyJNMOL
H2iHFDyblcLly18880mqP1GrfFSGyBd7VqgqVqwWueu4wTosHizLezEF0e6D5mjkXMERn0V+Qldv
kuVY8o2zDn+yiX2wpk/AsvdreuN7YqtFyBkkt3jxFclOTcUOFEoAFya4Z2zxUzPAUz5b0z/YM6WL
jUstzT7QRagBBep9dsoJochNPu2agIJPfgsNMTj5xcDy7kHENT75nB8VsNLF5jXSwUp6D/AL6RPH
NGpmKZ6jGHuTz3THCvOtOm5bjRSZ0yebykef9GL3UpWkrRStDDdkClnWJq7KW9jW6+lLDTGBgnRs
y/ioSezUurwdvY3l/PqVP6iApIvdbBDSJqpyPdy0prUlN4DJaLutLIFKYNjm/PtUBv36pT68qhdb
WCZ2sYk8QHayQTz6rrgxtfM0dW686hauKJURMU/1SGsj/qz0mRbEnyxRbw/RuyqkR7GcIgaSnNat
twLiPrc7mWAgEx/HqCRtA1ZDdzCu3joAvJVoMD5bpGXzoxe/WKVVwBRKHFDy9S2WLmvtotAw2RzC
rE5mUm/h3choL8JyoltT71I/2iYAFRKySoryALF1O8adExfuY65kAHToEUYrnItYTsO5UCPWWZrV
MlI2RbXMsu0wshRh118KfHvSUqjdOSmVMwAK4GWYOI1zU5jAfD2r7Nrnm3VJLELpjAp12rjn/sjo
66SM2y5/URlkUST6q7ZdgTFBtIiaojfWY7k2+qXYLzJarzOBxicFHdynwd0O0YMiH7oEP86Dpp4a
+Wz197n6rVbvkvRGaleRguXyWwvsqHJaIGQE1UgrQBpispL66U1X/rLsV1K7Ftq17zme5mg+I8Il
LTLEubPcpbkn5PKuNQcOIm2IJD0V1qGiXEVlcwYMSkBJyMcaGRBHWysvHKjna4x9Czoq8EbaZdRY
TguLvy0O/RA5Y6jcYIlcNYMjiuNBNe8V/bbN6GkNwzqGPDxNfutc3YaxtvSxjPpmDwKKeaw53FgQ
umaVYn4TUuk0VOatWh+kDCVTrJ+Bre+RJ3+B6rk1gv4kQTaiC+QAHVj4cWl7CdYzqNaSJSykofrS
CebSospJqtLOw/R5FC0wIYF/HZg0aMeBNUe9TeJwNRYps2IuBvmnTH9McSf60TksDAeXuBa/EoMw
UyssfwUNyG+Bty7pgFp23A7JrFS6vd+gYyf/T8y0cRGnHXJjfV3gaq5RTfTE0kLt33SK7HgYGIjf
PQ4kaJk0mNq8YzI/Rcvho4+3Zm5eS365TmsksY1iWwUBLf589NhuMAC1VXYT9+lV2GJ5g6djSKJD
2ijsB8wYxXRprjhTnuvoXolQgI8o/xj2MyaYxhJJ9yXHyuGl4tIac8dQGyfOq70ei4shhJynGiDV
A/NVlXuSKvdQo+AM8tBkEaxdg6leO6xlMdh0nnrCqbSn83fTecaLiW4Z3BqZePLaj+PloGk7EPb6
cCwiEkwK7boVu52MZSfFutuJzUqjX6Ek0lpwM0fD0usa5lr3j8B9iSjQtiYJg2ETkZX6KOQuz29/
7XuqN6PcdkNEQ2oUPDMWJcuEjgDJNIr4wMo6iwxjngZHSQ8+2yc/WmguCjEJYwL9v6ZxisEZq35t
Fi3jcYQ6vkkuBcfNb0nozmuXkkofN1D2f72gqx/VAxeliIHqTzUqHECmwmjZc/dezQOetMssFA8K
QGpog3O1qmdNfsA3NsuSG7DCtkfBJ+o30AHmUELm5HXaeazPxZzso7qxjZQBAEaObIqgoIKUelws
ox2b4TxCi66m5yp9FEWqna9BJ8PE1pgWqeyREc+lsCIHYN5SoqEDWTT4Xjrr2msZy58ig/wBwpeM
c9KN819fgguS75/HTvGiJBr9dkT1Bu9KQQQ+mRHjTSyfU/GRHQa2NfaDvmG2LxAYA45pOFYIkyxq
VpE+ski6eu+I6bzvwlmq472vAxuK447KDZyqvrgGUPDJ5mt90CITL2spSfWx/eBMSwbF8dmEDQGQ
hdetEB/V6km0DiWoTuAKgPOuS4bzjL+cKK13slsvk86Yl0HK93gM5D3I6I6bTN7GInCEnMvsl/g8
5k1DKmf8oNTcbi8MEQlGdVcVQT0RaNce5kdlId7HYKy7KekIGcQBn/AchKNAqlNhURHzyCgSpeYE
HTknGNqtcZ4oFYP/L3HybToCkM80D2p/UWG7jSBkSQOoF5Xkh1KE6MlIon4WuifJ6/Cv7HKNsbow
XNfKQJSViKz0OqqdGLNleKUinNPxXksVd6HQz8Fa77L7PsecI5tLE/VREBbzoiMcK6yWKT++hPDQ
uzGQcn1u1Y9pjbvKOKvs3uCKDBbdZiw/ua20qdD8Sd0yqavfV9qCkXoKNBzOzYRtSqssHcVVLOvH
gaxOQmKYQDoahprwziPTougfC/9aS9r5JI4Z9GYxNuY8rquz2nhLM4YOYldRgC757ZAF+X240Qrw
0gi2vBKdENyJJppmTg1zH3eF0fjKihgSkcvG0jdLdNlJNBcNXWsz37SJEppPgQUdaWspecNFO65J
h5sDmkWVkmwiy1hHcmGHCfuqBkqxyBZhQKBy6oGVh1RBOfLrx8/4oG4WL+tmt5RAe7klbJxHt8Ly
X+h7Nu+t2I4z1avXTK8ORWBdy436NReCcyOufANjFl9c5MUHpSQ6Ri+updJRuc3DQbga9YwJaXRb
+eq9nFSO7tUL9GOIi7M5QpG5lk6H6NbjTPKoV+Wu8/qtKWTATtWZGD9jHMZygZPBw9UzCCszJECN
u3FIhSsBiFve6Y5H0rEP7K1omjXmRxURJITzWdtnC6aH+xwuxRDkmAbdVZKgauP/C1FnKKqvRKB6
4V3RhQt9OjFnN26YAxWcBGwzLE/AQKMVuAe7x6nmMj/79WWWPlo8Lk4JEB8ZGjBs2pCyZJtWSZ1e
XRPpStOy3Q71VS/w27G5IjXHLiq4my78DGROsVQfi8EitO2ztuJbS/9nT8bFIWIcWpfhNCZWM0Rx
hGB3Kw5X1ZBJtDOZ90Vj80Ky2C42ujPlt6OMN7XjReYWtTTrLzPeor7GxQgTcJRVERvh/RDfjkjC
cOeyziUvSTM6tPU3sjWbyPmOZtanMcvCjYIQT7bWnebA6fjkwn50/06//+58YuQAwusu1qFWqvTG
/AeFjlau27UEi99uQ32b1t4dM8ht1m91RbDHGh3Zv/niUznx7sWjsUDqCw7HIbgaP7+MAt7cZrn1
nKjN1i9kJHHtlgAPQLb10QrjbcnXKuAd/eT1P+jwixdlS5yiPZFLtI4Qo69wMG4V8mKZax7dkB4/
YJe33lWnkdcQ3v36NT+oWMSLiqWMSMQkpEAj5d4iXFyxTfM4neunzklMadL54gxpy69f7INWDRTD
Hy8wRuranOQ4TqgXtzprs0ZIVq59laGha+Y5CXI70wwbVtRR0IYtBtutxjno16/+85O9bF1s+G2R
Sog9ZM3Rked3hL6O5E3raP34mBAEVzLO6F+/kjQ9e39/JuXLGAPczIM/1pwTi+FK6hQ7NJNbkc84
XVmchqvyW1Vgr5ZCtspKgYpEFqVKaRoqn91KPx9xwL7/8UqnaV3WijKaTsRumciqTUzRXIrolXM9
kZDadS2Rg2XO0RcuI97WJ5/8o9e9WBjjuJXKTh1MZwpYj4yH6dkt3LtKfot/2kpcej0V7D6PjkX2
6fX+6Ku9WAOtgAzhKV7d6XFaz+kDVundNPzHUiPDfjRmuoTqgpIT9HDjbVJThSL6QBzYE7msR49+
tFKitcJX+uvL8POnCpHZj1c/nmA3GgpbBzDHM1i+RUXYcyBqq8gdKPrFLXKereRqn91vP184yED6
8fUKJWGK3OaW08nhi8noMcF7DTpvWq9MxV8Q0Al8+T7gMPzrD/jBdEm2LpaqSvM8TTC5wwETrQJV
tGWSVpTuwfVM25erYzfQLM4fCmNFBM2/tVbJ1sValfgNGCJ8T1Ts7dYbwSAyLWt4gqdl0UyNrciw
EgrLv3lVzYvVqtGQBJckCTgerb9pwch4TvtRYfcetnIpzlwVDwgcZk1zv7/mP5J5nLOEfy5DP97r
R//X/ySZKYEuyDy5hh+rPH53Rd74AXyq5xSh6Z+//Lsx8s+f95fSFKAJylDZUJF3TJXvH0pTNKim
xvNvGBKBQ++tkcpvJM4g/pQkSfub0pSaR8TxoOqqwt82/ony47LnSTGIXFXl58mIYDmTKcaPjyjR
wMAL02C8JanpXh3kDSbp67CUOMfFCQYJZSuZU3ScskUKbywg1b6il7pxzeyuUbS9NOnJwopen7AP
Rv/kji2ERTBqaYc7I7iLshFwJC6Hpe6GEKrCHtHlpKLMPJp+w81QRtdWl94x03aMYngyQWyinD8P
iN84z0DXtEbQStakvs+yVyBSDHfCHHRCbZ2VULqBdL0IgE9OSEjOp6WEuFL/xnoObFTZ9QSAmpJx
zgzhjBr4yk0YEcD5KIAHNaawJpTkMeEQnGYcB6A/g/6UMbCAa3ot8W4BI0FoVXdMitQUU4UWEEQn
MpvtiFKYt9nwlKU0kfw+ehQoZmdlmMCMHjCVSP0NkTB4HiStnWPtsLuW86enZHdmB/0+b8yraYet
Ju9/JNcnoaJBKlXLLjHuKqn35j5+wgUtuqWqumty5mhhlpUChaC78SL641DBN9bgfpM7JsESV0Vo
Y3dmWVzbniYiPcGmmKMp44Ss8Z5LCucoqjgo10K7IkHwGqcp2cU49omovePv0uk2jfWgg/0cSFCL
TWRjWs1vm6pxQMlK/mDAeckMi2KemMVrGPPWAU3G85aU+pmhYjfqJ+M6yaUVbbTiLvTG+05xF4Mo
XNEU3MYhZ9R0LE5CJ37RMqR1Zq8WM0mWSK6sypME5E20wPcxbeiGV3q6x8ALHoFoEFZYpa8e+W00
hpZoRIeZayavY1J6tmiSUsGRiiC2OMRFEMPwzSvYZ5Aj761QITatf9Ia75gFxiE2BAsEgPCt8atV
nI03Hmkq4AuqHNmgECy0wVqrpL3MctIdqAJRQIfFCRfWWmrF+zYu7iKJk4aR3cVife2ODdCA9CRl
IB26LLlzx+FGtmIPS+B4E0y0ULii9hjU8TweQuhWgKbmuk+ztZW1h9Ysgdi67lqkran56s4CozNz
K7jjRVi+RhLfcClvBT+6bi13QTN9bpDhhx5j0xTlK9jNdWRKCzNM9lIwfQWuCWoPhpTZlgujggVq
thqkz5p2/sQBlnZkgxPi3LhXCmeyOc/YI3ivFW9v1mvDN1mqVq0srKEkrcUcXiwZcG4uPnUIzk26
NE0XXyMDx4HUYdYSGutcdOoXK5don2tOXidvb62jYE5F4VvkExsZG04ucHHUTtqplv8yiNqZgInt
0CaePXbqJhajNZyLUxX1N2IhrLUwWQ8mdwWRPS+EqZ+AwD9lnfmt5VzeFdgnZCCqw/gUZroTEaHY
pclrD9au0zj1vVvkj9/r4X+lTcI3n9bVf/7HhYTr97UR3zqWcXYI43K6iPYu0GBJjLfppBN1i/wh
lNCtm2loJ7n3petpvRj6cnTTnVdXD2ECt7jTl5+8ix+PnN/fBSZ4zcJ8QCPbuCiiEtRIRVGWIu8i
yRcKUI0ZSTfrAvyRJ8c7EKQ3YZ48Jfi58sHdZCUabC/A0pJ8H879o83/w539f+z+T4X48c7/v8vm
5fm9qpM//X1fB+r1G8Fbqqbp8sXGji3rN1FXsG5gYFGwH057/u8eEkn+DeuiAk0QcgVhIROq4HdN
J/8JRohI2JxisTdo1CT/JBbsx9uGt6VTc8Bex6fCT1P0ixOPYOJkMoQItm0nJdea2OHlIyaItgjJ
QE6CJoYDZ5Cc2QY9EiULEj2hQKVAucboHFRwmEUWFRvWzaJQWVphFRfSVR6EeWOjcNU2ZeYGB50o
7pPcmelNa1ZmtpT10v3+GP4X3HZX7StGlfL1X4TSVf9aNunX5zrI0stSdXrl/2ZeJ0M0kfJym3x8
K+6f4+fhGYtTGcT/7//83yqa/m1VDs9fnylI188vWfL8h++pen/L/vmz/ypIqSw1meLxLdSQO/CP
glTjllbx2KDAwJNkcMv8YX2a/E2iJvO9fud7sAj9ZX1SdJGfaJiyRQqdqf6T2/bHk+lbGh61MCU5
qE4L49PFWWqwojKWU7G81V2EbQTEJqpu42C2M7GxaScsoyRfhdnwmUjnovXz/YUtS9JZ7FVLMf+m
vbQkuahrpb7FKLooDUzZ4E8DK1oIk79bJPxT6DD8DGO7R+9KIAbJxVBiOxhd2BooUFcT9KZSq43a
60BxkqdwHBY+7eFUbk8hT1EcNrYHjQl75bHLXqREW8Elmeuedp3E0TnLX3xUAnqR7NRsXFSJfgZx
t7d09jWiuUnMyvA30HEc+5US6o8klPkzTbXOYg3cGlZwiWYifPHVfCVW8cEaGfarwbMCWdZpS/Ps
JUxEyvyRHuWtqtJLhI8eB8FXn2on8oGVlf2p1RuGqhzYyYAzD11skF87nKYfCTfGafEQ4aLsnKg0
rzoL7nwqu/4SkgvTB1Kaay5WRFgOJ9++ETYh3Z2axWnB9GaXiu6XIQcqkXbpOhXCr77fhEt8IOrK
6PIHy3UXuTI+9QNFaeULPtIFIP9ju5Ah670lP6v41wylFAiFxxBV0EeHNo5uD8cWuhFoZUym42qT
09hJ1WQHzI6IGoLqgmFB2tJnDZRp9fyrg/Z2u4DSQc2vUf7qf+ukFFWRND0E/1ucZbbYa4QmVkur
GBC7aUSPN+FM0bsriMXnVve2vhUvVGD3UC0PAdUfXo2bvDaWxdBPyNPqwYv7uxjyS53lK1/Q1szy
CKNyF74EmTZQ1zibrvFzrQIM3QNtlVmSIRrVi2Pm9ndJxRHE52sP9R3apAfJbWh5uMh1+m0BK1Do
cIVM3w5gmwUNchBuE8NGak6iNt3gJKAFnkmim9/O45hmkI/wF84HwRCzKNZ2RUXV2ArJUzfhZhqI
UJP9phnyx1grNwRckbSsreHkX1t6ckxkYwdm88pT+qu8KG6AoxEQLBBYrN76AfMXS75tS28pURQP
bnI0eEx6Xz1EcrnEiLxvvS9YB2w9SY5eznuFwRrj+y0k7hCpXipx4phps+EG3fmju3m3pP6s5BN/
3Da/f7GSQjYnIDCVXXP67+967W1Ulkna6dVtKVrnXLfOIcmsjExIdwesIGK56yRMTr22yOuQSGeG
wWV2cttVphIpr/VX8OpXZRHuArAEYuYtoUXjspb3uRYDgcyPoErP6tDYQWzs8hHpC8FdYsyAU5D6
bVkUjjYRRjAYJn3qDJwea6NbVHl977ISVm4yh4S7SnneQmPYBhEGeKDcblxukPTbMGFfXCARXasz
5fJDJgXdXWmGdt4ovCPkQEECzJOUm7pecs5bkW22lDluwh6B5NtyPIRA00+XHo93m64HrdnnVjvv
c51nOFoYrEJZnSKWrPae0l4lCnMuxrmJ0dN6Gjmxkj8idfvEklcwU8Z5LQENKRG8NiGtPkCkxR38
vyu3y9dZ9NUyDfyXHF57YyaaX0qZjyBjFizLTVPla7QIx3ByUXKmd3KFld8Vjr/+xi902r9/4ShI
JbYbavwpwvX9F04Bn+hwJatbrjXJ8ywpnrbyBm1eqem6oFFudRqZ1941Pje0VtZCCPNVDclb6LmM
3BxoYB7xDy4sNcgJm8vWObZYTnrLUlXXrq4CVYkOZkLIVtbcVyYCcEW5Ldzgy/SUyDy3dC6WJVEU
7mA5pGodSnD/v/6QFBJ/W60U2kwYkDAL6WzRP3xGNZYLQ4/G+tYPDYCUvGYnN6Qtd6Snu+Ena+Ob
FPFybVQojKl9qY8xTP/4ai1waJIX2UrVrN5gdFwaM8NWaAoZ3rYuyD8zABu32g5a6bwnYUNssChK
retzgk0Xn3zyy+eZ/tb0gU0Jk5VIj+2iWapoiA+Uru1uO07jY1g4gsUEadpUi1RHoabjQKbKiNVV
aajrNs/XXU0alaYtE54nMWpsPdMPYa0camAHrNcbvzF2GW7FnoDyMPW2BSuq3KZOZjWwqbOjJlvH
QCvv1dHb4k5EQiTfJkJ70ms+Zjo090kTHhRQE2Ws7Eoi0rzQ+5okxaplKGsOzR5as61EwWvFri3r
/VUV8iKUQAlVNjZasEUesZGDUZDy7g53En8GEn/+6AEBI8+bvJqYdV4WzpWo73rF3+bkwn3yJU93
zPvvmF6hrJoKNnlxalG+DaDfLZO55OJA97msuqCsmayslNj9/tX9F9T9Hx5K/ztW+kwXuWzv7uKJ
sfCvV8jl9XB4Tl7/8z/OQZKVwu61ql9/qOP/+Ju/1/Gy8RvcPBoCpmaapj71BX6v42X1N1FFivfm
JxT1d6nUgolxkGXOmvCJoia+P38KpFzzZxURLws0YOUfVvL8vB/uEZ2o7OnZg9QIFIE3qXPQ+GFl
7fRcUyGgbUVRBTAEYcxaDpwn7V7Acc85EpxODgskD81o4eKbd0ZSNe6JIlbYFZrKWqaZKcK0cX3g
e6hkrEh2v7XCECFU1H2Y73kag8v3iWeZUw37xzos3U1AUGhBx1OGzWSl45789QZwqVX5x8wwUMCk
hv5FD10CfgUCZhNVjRY0gGIAwuW8q/1mFqtqea0pMazmPvhSdg0WbK0BlZNaSvasdbwLN4OJOe9y
C2N2oWQJFind43dQPbjlAukWITbDqH8N6C69vr2XyjXIyig5fJsLBNb5nACv8XrQ+FVP7Nl1ZhTC
uQBd71CdRfxUs1HUhes1iGpJnc1QfAbj3qhJkRwNo4diVrZAhhqJD5e1uIoTXBsPSg7CQGQXYXQs
gHkXqFTHqem6D9uwEuZqGA0k1hRzYSRNe5ai8j6NUanvSNFIznUi54+BlrmPUi/14GlgMcFp18dU
O8puPu5NFZCQFUqIMlRPDWeJljYLfJVYl0Go06IMiFrIs34TBg1KzzZNi3tJzlycJLJ7rnsjwYrJ
uH09ICeg9dtyCHDFIjppbRcpM7zq6h1hCv6xi+QYM1ipNDmtZTjjOQFGT2EuGuuKuOWj37fVWZJc
4b51IywFY2U5UeulC5f2CrnJCdiGqpdJvtQBo+njk8ZY/2swhBqRwoFSXfU6smZZtR5F/G6HvvNH
Kjy1uzJSgApaM5JzXJjJURXhA5rRJEQQO/mR0Ljo2PeN+9g1kdKQlAQswuPcYXNshgrjvmlR2yXm
Gf/QB6G5Jw83eyB2U3wofH+4JTdAP4rkYWF24Y+okRrdtSOt8MYVBThuU3+WZv2CfBqBYiqR0duZ
5kqNh9IpwrGdD4IeLay+bG/Zf67oxlT2QKG2CLKesN4J6RP7bo3DFTDyuqp4HlKSLdCeRWI9l9wk
fwT8xYEWO9ReyyXvmESN9zSiOF+94ZTkmmcT4Rey+7GM9lT10V4B/XAdS1TbQwALTRrrYKX6KO9q
TaEy1xtt60GqW1UJbrLY8lFMhinxbTF4prYz0htCvPLlIDe4CRqjPPqyJhADAg1topVZkxserOaw
V+Qh+TZhlA56Pfh7l4rmq0t8wEqP4ANV0OjXQRRE+ymuzZsNinoXD4ERzEZBj5ddXHvh3IvLlirM
K5vCTsQyQ59eoSybMGoSaY3+POoQP5IQ4CkwuyM0iabs7iuvMoBsqGz4EuLrgBb9RugJ2avNJroh
9y7bypo2TPOgPjqLvpw9kN7l3/iNL1/XSVdtSx0l+0AO7QbLb36blW6I7NvtatJFx8YhTECY4uiq
vRYEzRTXJe1ICWUUXpXqCI5PLo7NGDe73BjTUxG16AKAb6091hkngQa37HN8BZpY6M8aDOqN7nvu
rTLk0tzT1MhO86Rbv9tzfnIUejMq/rXFvy3fbFWWJJKgplrmZWEM7KuSUpikW1Xy4jvCmeEo0IjQ
oYQ0ENJqyd2ClNbnra7A7Eil9iFH3LIyhrp50MKgAzhRtysXqcE9HuFD3pFCVAq6fJOERvggVmG0
Vaifl2Gaj06vFWhyjZzzjZVk1iejclWfxph/fRhTp6FERUr7nJaXSiF4WQHLKkWmkufbhunYvZmq
rJoBfIZv/Tg2T/50Dcuq6MmTe7u603UmRIunb7r2/vQt5GWlrwMExgDthPQkxyBI1B5FUNSH4rFn
W9q3CiQTItokEf6EFsCFmr52eUAnKEDQ2KgE/sazfLpBxulWqaabpplun2C6kfzplsLpnD0U021G
/447js5Ktm2m29AbuCFZwJpNJdXdHp9ICJeOGzcPfGE/iC6FX43EJKiNI1OLMAfKEalfrUJmYZZz
FkTkgaQSSmQ66KQLFcmw18daXLiwSW1Uvh2xxOQeYCP1HA0QB0+0FwZOIxpE2gI/3Kas+8wc7VSP
t774FAXbcHwmEUwjJB15YxGeQuWhRNxX59+gFQr9k8duqtfKHPTOPNkn/iktn9P+tlDSRZ84cnYV
9i/wbWcKEk/GeDmI9+FBwpDfWJLt1dvg3mo5/XFMYVMlXDDfpeGUqdw/02QrPbj3UAxr46x35aIO
rpAoY0Nj72xawj0WgTuH8OdEyXJKpZK3pGucvJccsB/HbVwwHXnry3Z8FOJ7IhdU8RgRtUXqYJAs
XeuLKa+HF4NbpguuGmtpDnvSDzB1JLN4ik0ogqXCNY4Va8GQzvTvoQUjBPTmVdzNNVRNZjrlQIuA
f9ScAl2Ub9O0PSRtPws7bdMWypa1azGZDLw0mpMVgPXnpBFG6EOUQYiJa6U0LBVrm1BDIY9kwa67
Tlznpl/jf3HzBbMtLp0p7YQpByAkc2JFcSJRDqSc7DS5m8kw+YZRPSTlSJivhZx9GDBSpf2DpbW7
Jh7tilqr9jwAbdzoZqDuLSxJITmIWjC12h51hQNFICvfxq57EFP5SzyINlXPV3m0Ajgn56TPF02Z
3kLZXfdFte0QoCR1tunyRjPxAj1IzbpPs0Oslqx2gXiliFgvWG5uCrVZG3K67pMb6MKkZ6jqy9jg
DR66DahhTOHhXMIc3mDOxS5p0eAkTm+njV2KUVj2cdPKQ7kYk0BjLaeBpRW4nswkQAETKouaaMaD
aLrHsqkZFw8HMetX5C/uwtEiwXQAn8zwuoHC2klxM8cySvhEatzEDQYsXMvJpjeeq4yvRZ0P5oti
nLEqy7SfTWWXdcs2/JIRYC4gHDCAwxJ5v0hDkiRm4C45yBJcqoEkSryrlHQnRreRUcIKQOAnIUBa
xcL9mFOYFYNdNyk8mes8W3KXiXngyOUjcgsXrGSq3pOzsBTcKaz9UImPHplrBZm8VrI13BtNwW9N
qzGS7aTaBOjKakic7MhtC7OjnBXoZnPcFh7CRo9MtEd/OJYwN+592Zx76Eljj0DmwPFE6o9Jn9/w
lPCkhDQ+6vvRWvS6gi6/ntXSlUkITlPoc6P8angACvbK7SAdgd7MyucSPKMWfoU6Mb7SDZtLxbzu
/z9759Ect7nu+e8ye3iQw2YWyOhuNoNIpQ1Kicg549PPD/TxHInykcpzV7fqlstlmWo2gBdveMI/
tE49XwbZleW7Ukbct7uyArVhDBsL3emznN3OyPYpy5seS3DCzVDOH8yquChi6U7r4uQK7GywrYfI
KLaIaNB7u+YSiKhwRTRMLpWs95UFNqmHd2akYKM7G0iJyTiPSn5P9Ll3g2co79ryqmpVIE7P497w
l7Dom48J1fsd9ECzoD8AHQmFFe538Mzx3qCePTNNEmQDMmyJzO5kYgGqlcDVys9p8qj1dxaSGrn0
vu+R9VEStHqf23J30pK4N49wyvTGeUJDuHir9DuKhF7Wrq5Upvf4sHsZXIyvCdaTCaJnh2CZFNbW
VYUMXj7WcH6qNuyTI1yR7NRs34mUUEGtjBklW0JyKHeLvmOtcTHWD0iK2Ig2RZtohtQ/8M8Ol2yx
1eVZLSSI7n4rRmPdeXL6qctRDkPuXftNgeW10MHL0UqepxqyaRpIMCJF80OaB4KlTRSpKc9rEzOR
8n7BY8M0mUiZ1QHtoEO3tbQKxvq2V7cKkQlDnD9CCreIZ1YyD6W6GUVhO8GqIbho4hI9UOxsirc4
UFiB8BIUIIxU4z9HpIAwMZb3g56fxWpj3WF0DLpEam5H7CHDsR7UU7qIi6vgr0h0lSNeMOMe1FjY
kbcIIrlFkt+zR79tq4w5ckTFKZSLZfQzA2btROsn3U6b+NCW52zIIjOLSUFwqlKKb0bzuWm9RvGK
GaPtYncxijHciUPiBOLnIIaKrKs4jFFksvFRC5Vq82c5Dcs2BZGxY5ir43Vmy9O+XMWir/y9fTSs
zU6ol4s3QjXd6HALgEEp7/P+XljMqEp7W8XqB9SEK2HYVz0kW3Umuf0mU3JU3pZyAn6EGrPWTl5B
lmgBfk8fJ5pF3blYjCvAbeTXsbUbZndCu13fFSEUyj3SLZo3c/008nYMdL28cTuZMW2G4euecRwL
d5v6qUrHqNHi+9p4IuPBxVfy5B0m8KxDeejDSsQruxvPu2m8kYAnlTvyr+lg6/lj02Gbtscf06Y9
KzAru2d9f2tsg1NYKN7h+oILjvibOucrxAZzETAXVQ2FBjRQu5/ah7uo9WWvdfM5NxZChx3/57ak
0Dh9JBbabwr8eIK9XjNvGZKWE59Gg9z0op+0BIAv8fM/Kl/9V6CS3zep/0/wrTlqQ8N/i1b2d3nG
T7UtbxiBxH36oa5F3ejPkpZs/nG0fOVDJYtytX4Abv4sacnSHwZJiE42giI48lEgrP/VmtasP7AU
pNZlGpIp8zv/bk1rxh/aIaJJ8kLtjNr3P8JKvkLNYx5hILR1XB+1Lva71zjfnS4Okko5agqTSDC5
D+/bREdMV9rhp6IUhHl4VZ9JqazAlPApV/qtgupooPNN+GJYLoWV6VTXSf703RD+Tar2qrx/3Bhd
a7rvaIvRNTdfNc2N+DB7LQE7d2vbQUSZqsSWh4UbLfrYAQ9d/madvar+ckGFfyVdBJCErYaq/bjl
qwhOZsOKuSN7M17ZvdmfqPmPb3/9WD+i5nF5OQAHoghG1jRAHqi82O/rh+oUVwmGmwiyKJOI3OOu
gPHrMjGzBYVgGr3gp2Tq5Lt2W1Ln15d+DQfg2sB6jpSRLuDxpK+eMDaVbm6Mla1z11Ejpt16ApcH
V03VSEio3NdBNWLsY+kvHG+TmG9PJzmoAACDMhz02xEHoQ+/uavjqv/OYo8RodUMPkcBJyTptHJ+
HBGjVRMLQ+vYjVdF8A93lbCTmmG0UXfd7Jae/0O+LrdZNw1gweDgppuUhvgniO8KpFuxabDuhamK
ccRTDCKk39ze8UJ+uj2dUMlipQDbfPXCEOw3dzzdY3dNgGmSbyjYdKr9Jxpfa2hshfROrYQG7igy
14Ek5aNj9UgXxKvenPE8H8+/vp/Xy4LR0iTOBMTmAKZQhf5xtPRdXzFu71MwnASWdp5Wk9f2lF+N
VhTep5r1WxTJ8Y2vBoBeCJuQSV/x0BX+8Yqy0ZVIakKxt7qm9Pd1MmSU3HsRB/LtxQgSHme9LM8d
r8BO82G8bq1W0KuR2pMQp8ITRqK/pVz+fE9MZZl6DqVm+jWv7mkdBg3dHT2jwq4b9/2IWUAvyrOr
JvEa1hlemUZfWb8Z+tcbBGqFCosWbLnM+mHDfDUQU6tMFnYGXoM4KAnTgCi3Vja/Qe38zVUO8DqR
LT5QlnG4Dn2/QdS60FvZYca+Hs6sFBqgLpeTUj38eh79WDti1dEUZoelfYrws6W/cH+/63XVGdtE
kee6iwRBedPIqRrVelxOdjHB+NynTA9ygbLur6962B/9OJm4LOcdj4bYqvKCDvv+6Ua1BrktZviz
VLsQI8+sCc+qtKa132xdCgVSGujbYzZEpVXoSYRRe0eptN8XeXFwQushBXM20lq1+vFNIVB/DhoY
hMiPNmgBD9QHqEKrW/vQE8VS4FH39SHPteTCVFJu8yWX7jsU7g6kAxgzu8MO+JIgy7s6+aRR5Wlx
J7xJzZi0emIMg0HM5ebKMGqaPc/p6o21gtWNIFPy6Fe5Af9uDRMltlQa36btql9FoVpqf6bkdWKe
5Im9YrhKhKimSudQ6UWIQp6M8s1gUiy2Tak7CljAkeeolGe9vscdLgnBP8CtUaSNklOxz+XHUdOA
zljKVr5dMS2LHbMQhBmvoVTCP1sc0UBQhMX4LMh537tCRdKiT100tFb8Zsni7m2p5ii3VX09/BkT
Eqr9vejd380ktiOkQVkdEpvTjxMWJNkux3TMXAOTJUzMod1rIAM9vZsqV9nL+ZqW5u9a4D8dGsc8
kmntqUBSAYS+2gYX6MVU8VvNrZRe93a5sryubltXFmrd/vWc/ZvnIybgYghySTQaXy3IAUtFQieL
S7EqztJGZI3daOEA3VBPzPPN13U0if/5RSXSUhFrmANW+3pQEzKudYdcBlV0vCm29TZODVJQKe5d
0SA+0UfQd7++5t+MqX5w99CApwcLiebHF9moSiokm8qDZpnqW7xwp81MTEq7xAh/famfTjGIQ7JC
CKIjEEuWfYz5d7vPkON2J02N5g76WrmcWj1KFFnm5aK1Q7+p1t9c7wXV/sMhJslkUQjMcz3i6tcI
KLLvriHVMyDrjQQ4lWk9m/tSfs7SHV5+UcnvVQBYC9I0vbS7Vd/tD2JsrODPCmzYHHyGmkBfClw5
WF/iXZdIKMGr9bBFA72s8TdL6m/ehMneaBEk6ozSa7nFGD7nIowNMGeseS/ThIMWmmu4x7bD+v9x
KeJR05LAVXOUvprd8zyji1EnhiulVW0vppBFuSAg4MCu/JuX8DcLyTS0Y8UaBhjy1xaHG1RFk4Yt
nq27Fl+wioNRQ3SI1dGA6PUylvkZAO/8m6v+zVha9EYs0RJVdIrF47z9bqo1lpWtKY1hKhpF7UHg
oC4iD9sBJJSDfzqrySAUA9oboFsFstuPl0rXHVH5YQarqZhA2RB18Lp96gM1pysIH7j8U5/6P+68
x63/OKnBNRySw/jOc5y+wP6+e7Q4VYoKdCI4Yr3T/EHYxovFCfubGfLzWuWbFSDU6rG7gyX+8am6
bBRaSx00N9M3yxGkbEKWKJ2uim4hSlFgPfXrUeQrf34udgad7Y/3JRPt/njFsrAs8jCaraM+CxC6
M6xwEfZXZwuAJSasdt0oKTzyLW1Pw9rtiT0ttMNhGUkbqhBmmz9AG7J6b4AAX7qrrkP+zOa8djcB
uRFnKTUEfoaVMEKs9jikeDa/JWrvauTY2vJLFjdbkGbK8jxUWXObTGMp+x3e04tdKuky+RBiJrhr
JsRcD9nF7LrC2vpIy4ywRTBUyDltbwFE0IbyQ5evKyZiYjIlMKT76VvaNNTo5jYpMxuxq+Vz3BB+
OVbcGCMpdd6dSdLEL2rfruiG6VL1NExT91TwtuEfDfE1lleq4jN1qALlmRGt6awT6gr5EQP0tDlI
YBgoQjaftUYdQTYYCPwyiPGG5GoGGULVyzL20WShOr5RiruqAhbCdi5MBkTDAhGVo+dmnJWpwAXH
WpP1mzx2xtGB1qtPejt2lbdOrfxIsjC/w/lpSwABL1JC70VZEzxjNgSp5566J3Q3OmAdYGnVnpca
DeXZqFt/BAxD+6uRq9LH8W7YKVduexFkq6EROq3KCNdXALNKi6ysvuzbIDy0hZWDtuzop9qI9TOE
U7/pqh/jV0XVy5q1L1Ufp8+6DOrCxnogmfw+W5KHcitjHLq6pb3tdaF9S+g2jrQgM20H8L7XWN5U
HUL5XSUM1M0Lgdp31sgIvCWqhJBWvg8jCkrjSmNCV2rRuJQ7Ng3RpJvjU9lUCNilk04xUum2+jTK
mF4gBGJaD+iwdVbQYZV7FqUS/8IKGaTNQWJxYFizYcgoxdfxmTe4Sg7RJ2o6244Zsb1Rpl+Od8sH
jVbCgySPlek6mfikOJbQGwB4a4FeaFOY5s1i4oAtaHWKG4NsFTAJlBi/uEXfvCLv6ihTQKzguCgm
97O+y49cSKTuPvTNW9he+wPzOqP3l7bzt67prSkoGmAY4FY45GwNzcBbvc+M36ki/pwJEECgdwHn
l2Y89IgfFzlgY6kECIbuRwpXH9wiBhRmLd9MurB4hB2VrYgLln0xbIS+VKPfbDI/ZbUEc5aBxdrB
Oya1fYXjqmWp6+Sqkd0WX0p6Ndipu7A0dsCKEkYvo4ZxJyVqAhShdtuht24ttTFuZV64a2rTcmkl
eLy/vqmfjyqWM5i3I0ohEtNeHVUj7oiLUEmIOJhkFxCvizvB7Cy7A2p//+tL/VT3I5Ql7Doe3pJg
xrwOMayiUSbVGNEgkfUlWpt5c7e8qS/QvzDH0dfhU6oZNb3fWbWlPhM8EpCGlqERs5xxiTbo+pxn
U639X9/Yz0GCCoPnJf3FQVeXj7PhuzMNfukySDkNCHAu40WcFmuxFb0V/MbEwCsu9Bo/O3ytfn3V
VzX2Ix1WOW/IudmzZFx/Xx1yOyCsTEsX8KgoSAA+YMOnDNhG9TRS2ol1bOwVzhYd7tkdtFy6jGD5
KjsWs+Gj0O7V+1/fj6Id8++Hs52CsWFSi+TWqAG/zs+lfl0FZcYIrNvn6QRzYdf8QictRH8zbjNA
fBuayr0xTdckwfLXkVumjx0TUZ0S5vDXeaNm6lh7bURrIQFTqcq0YFHtcPe9rie+BNlf9G1Eysxe
V1vxesI+kHZ6Lx2GlPS/tLfFJIoofRY4ttYS1gZo6kk9Tc00aREabEpkx3KJYzSW2SSdZdP0d6mW
1Mjp0ZJHZrmQlZjFNGXXUpZpocyy1CR2ZWLm5FA209FaXNlkxgpx+kjRy163Da1fnkyzB5O1qeMG
d09dkkjiPYADVGCoK0uCZlXfVSZe4QBSqi9ISKol+MRJNE+4+oCksjPBlAYkOlepbFRfyQz5VlPa
4Unfl330pV3poNKLneLESFInvppv4u5mq94/DshrNmj3rUgvLqYs7O6oiTeAW/X6bmZPGbHxpVeD
baVYvu0mBNfxsDd1NCxrCl5pC6nb7TArAIqFjxJ2x9tWYVJEQ+lubUbtKxartRBwLpbVt2rexPEx
25mfT7uFXUvYbU1aIXXZo9yFW4oBJySLh2hfYkRDh1afL52RWzTelXgv3K1cGzXKl7Hrgy0di8w3
tLmX7uXCnHwhVZXOnXpTjDEyMnssLKcWXTy8PdPbbO4s9IzHfHkUkxVMg57ScOBtJnrnwgqhP95k
rdS5shjDouhBeX1J43hBd3NLvhhMIhBqRaZ9JujVcQiy6k22G1Vo3x9uY0RoqTh8IJ8ESlWCX82d
tMk6tLq3BU67DveGWl2FmolmjRkszGIQVG/p0vFxGPC7wcN0K4Nxa8wBQANyaU23GK2Ld9Pqt1nW
5A7WfxNK1wNoN2+EtCACtWCa2tlQYFiUqrMBZyUz0WSDfH0oUY8p3Cr8Ft4SNQwH8sBKTLvps2pz
d1YfzfUyq55GpRHQBFgW7bDWm9tvy2Y1adiq7bQ4FVChCZvHAlGEcqInF3RlqoG8wKYU0e3ElC9W
fVzH2IQhrFcVnJDWbHT2VXXQA/z3UIYf94UuOpNwbS/rEItPqYTNk0+FXPisL+A17NrCc9Dt90Er
wkYt0vcJSiyhUFkmkoSxtYquga/o+73e9A/TCNQDiMPByEDKAlWJDXQkoIc1y8Qja8UVY9vEDSvk
rV4/LgKFRFdZy/X9jtYCeoi4OVEogosWdP16RDaJ+V5ohDWzp6Gwahejlg5XnnYQnyaso/B6ZFKd
1l3Nv2nGINwng4gOdltm82dJT9EpXIxS/IB/qvA4rweMkahSuK9GZcF0nDLNG5Y6NLBFn8sPRW7q
72fZmh5xHC6eoffMNz30KFSEhnZDd1Md9ifZapPP5WiA+ZnEaaqcvBjV1dH6FKQv62yqvK1emtIr
O8kkfm7XbnNIrGkKm/qBLYhRWNZsnKhLyz4aTZ6sJkXhIhEiZSzLUrotCapLB6n3psKxNlM+gtUt
DDQlO3rH84I416QluRwJQgcmFQRZQSfKzMwvwwqT3luKsVjPqAKoQGTJLO8QmV3er1UNW0nWa/MJ
LKp2GrpOUlwAdniUdOme3MANyYGdFoa0IVW5mKXbLgOoHKmojI6+zAYAkYOlTxFhWOQ6gk0HqqWd
QFTTqa+yK/bv3eL0IxkgSI8S0QTwmnvlImwW37dt02AVmoq6ncHh2T1ZnoevioCGg2smuXA7s0sm
lPRr+FEjAwt0rj/0bYW1EN8uo4BhKRqQQh9Y2Erw2mU1fYtIiFJypPS15TRru6HRIzYd2OeC9lVi
NkVxa6gjdE7TGtct2FGHf1a2Dsjn0kzCO95039EXUAB4dbj0JGDsSihC6SxltNVhu7yfyBGQqUhy
rMkQLwQcV+V66lnFhDRyXHNmJbjBf8VcHeFSRTAKAGpJd9+JNBpcaaprnISzXXHaGLlRnNmw+gDv
paaZK6ojmrQL5mt0usxm/ZzoMkAVmbj5fSx1++c+FWKUn5uaU3ScFYRCeZkYsqkdYm2aoVGrHRth
A5hDn2HBoi+zzfGIzkDiYxffj20fprWCmZYI4jt28xh/EUcohZgKMMIl7Z8Vwn/Uiv+PHJEf+uy3
7bf6zdh/+zZCIf9v0GyHqfhdtPRTt/3y7fOnuqm/77a//Maf7XZFR4uAwPrPFrui/UHThpYhgR0w
nsPC8q8Wu6L+wWonAFYpQGhAaaky/Iv9rSh/iDSAyUooa4s6pY9/wv6WtFe5Bm0qWmdIJijoJ1Ao
fq3E14+z2SQVgi+rno29lyP487W0lDl1KsMsbkSBpNnIx+JDZVB4wNu4R0h8KwTIqr1uwrFOmq9T
nkmLM7dl+ZSNS/wZwAk4jx4uzF0MCUN16lqIqVziMv4xARZvy2W/4oqBMPGF7n1R+0lf7YfItzTt
9ibsaw+qCWg935mz/SW6tLRs9/HyXHaW9lSXVv6Yz3XxGNdzCsdrF4w3jbGoBUhMtb1U1bQ8VtuY
XYV52iD2zhn5fy+Nul/2JatR0afYlYQVCvesbcj8KhKS76PVc6roSNdc02E3oM/pg/40zTiGYeFU
12uwtxPwVGle6XaomJrb6VRShiDnanWbjmPxIcnar+WCLZxLtOTxDuXe65DfKe25Ek1gu7h3Ew8n
i/hR3TflxtDX5p2SStdSq7XUE9RcgrUcwxkxwVN5NQ7dHMBpM7pUcgHnxaVcYPcLOF6yVW2bkQ5e
RfHU4k2p+IpcpR/ZDBLCCYTNLXDjEuWBeujwTVRSs0T5L6nz0eWn3adaFTrExAH26E4qlcubmW3t
SvfyQIwKILjSaRswDm6svHDUsd16l+62GAfGsGgPGafAR9OMKysgjVWxTKQ8NNr4/i1eVVIDA44F
lS6fKLU4hgRkwlZebMo1tZzeYf+V1K68LMqHeD2ch4lSG1y7jKoLIdgAem3mIhB3K8Y3xJKK54pe
xNcsLfPutPdDKTlFLejfGK6uwvxd2OCdtwWIPWOrIkU+rJlba6o+E0+RnulivreeuloAv9o8sSqK
Lypc3RzZWhrEqPreZ8OOrfAYZ4qGZgB6WKKyd8+NcpCMCdhGgWCtGB5VTr03JRaEOA4ivi9RdGm7
U79r5nuMWTQ1SAbYJH9Wif9nN/1ftJBJ9NmS/rMKx5tvdfGpmP4y/Pvfbobx9jSivHF/yI0032+1
/+/r/iLs4R+sA3DCuu8vvbe/CHvKHy9EWSAdhyTMsSn/C90ka39YKAoCNmJnNsm7ubt/bb38FW5B
wJpkqHo6Wi//SHgDlYsf0miIC5THaaW8lmYGTq0aVHyVmzzKzoRTVwSQQ8VuMTiwzRv5dPyvejWv
OrgJe/bBC4TbSXqD/ad0G99n19mPvfoGed4w9la/8vJbqB8n2end4ZRfik9ldOB8LZvgvo0QRjzn
XuKuvu5IfuwQXbr0P09zVHhzqDoTf15dOWjd4iE+4SofrOfUIewLu/PgESR4KN26aSSEQH1dtITD
PsLr2BcD9dQFFPTczaMAEuqn9k1yUlzJLa4DxVJ7upHcNmr91ofZe02uc2NLvuKOoeoKN4c2NzHK
pbgBUHOVT8atHnTX7SZ19Uh191N5zaI5bP0qRDXMR5ctnE7mqbmP74Rr+aY4Wdfmpgq7wwrLyxyJ
52Qde8KNFhgOmRxpjmFXN1jEU3VA/5mi51N8B9vMXj/jnxWhie/lfK3iD/a3yBvc2H/MbMuRAt3N
PNmLn3WHcfXbUH+5DdWTQr7B7QLExULVbqLB98S7+LKesqAJkHRw8LgPp6B2U3/xu2j3cKs/o9sT
9KH+oT+jY+0rju4qp+JieItvBEUkBctdHc781vJQ3af+Hlj3U2YPEa5l9xQXnSKoTnCnigBBO6cO
Nnd2Mie281N6yk+mrzxLp+IOm9sv1kdA3twHlQd7enQSZ3FBxDuzR2h/WXz9tomoRduzVwRtKPo0
NcPpYtzHt9tlcztX9EUXMLbdufpt/iBeqq/7W44aItDkMIm3O/DgV9HtPe2qXK2bISretE+110Xr
s+iPjhbRueRLsrv0PAdymAcapmajJ3mFn9+oN5pbBjHK+pML2yR7Q40q6rkaXNRAcfCoLu7qU+Yi
vxsQCb9Tw/aEuNg7xD1dtOm5WdMbv2T8eXPFUH2ozko0hWBuN8kxr+qDdMdMDGIv80uvY52I/Ozr
dC6fpLvsM+uHT+b3mIAEsIP0kxoIfnZbvMlv8ot8Ki/6TXM2H/IbgxXQX/IoPdUn9Tz8BpyDYfl/
WOpHVfW7iiGphdzoTSfdbM7ioem/+qPbutinhJNt2C330LvPzyjC+QarsozaaHdVDzsPhwP/EZFu
e/CqT7AzndKhMOCO/uIB5nUK+23mZv5kLw6US4+EKAslt49YYX4RSiHdmvxL5hkes8hJ3c6RXMU3
fHhJvG+FWT6e1eRUBYWD94Iz2rjjulWwhs29dsbVw8O7M0iCLMi+VZ1dGidtcIZv++fqaQ7HM0Lq
TyYWt2EWbLdtiECDA312Pj8IjuEIb4n8+NkYxh9SX4/KsxoVTuw2T+aH5EaOpGuSXUzm0o1+y4SM
kkh+3B+0B5Qu/flk3FRGmETzKbmU5/1KJ8hXb7VAae5MPh3biZPb0s0aaI7E9F6P9eDPjmlL/PwZ
HrHz6UNpf8Exz8Nk24a24A6eeBpdxf76nPP7i8ua5LNAVJzc2ezK5Zu8IdJOyyUP5yBnYzWvXTji
xKf5oF5aW3IXD7KKk/m1am+hxXwUzsk7ZpzbOp90W4wyZ3ewU+TmvrKHX9SAl3IjnOvL7oMA9zBh
8aazdVc6Gv9XXCEG+aZnPqiGXQa4IzL15ACEipu5eJd6pVc7yDNGwu12Oq5b3myfk1s9sZGcxKfZ
AeLlpx5LIOpCIswANLq3uoVNG8ntr6OTudhZe727OOTr58ITHaobfuEv9mL3OAtOHDWDJ9iVPdnP
CSfC7LLr26tbR5qLSSMak1HOp7pQfOjCHFMQ40Pi9ky/7H3PtyOVEAmcQALTmFqXh02JGz8YES4u
thwIYcuXpKf2KXGnP7PK/9hSltSXhvi/K8//PjJfdR8WI6NaC1b4pvP0m52jDIuMgOKS24U04gTe
Se/ufu+aDk/AUE6OcUl5Ewi6MDgLPxXcN1ha+JOn8ceM0Xjb2Zq/eZX9tXZqZ7IbO3XiYGYkDRe6
0GkLp/PEMsSH2z+WLIwQd3U/moEezD5HM+aQuZ94A6fi4PV+udjHtDkOSf7CxYLbwZ7em/ltPaCC
F5mnmI2q90228tgrWcLix+lURscXDqHOHBOd6rr6HX9K2TQ7b+CfyetxUQhwnrRN5/gRM+jTMZ+H
ECVn/h/3jah4QNcxonwRWkwJmcvk0eKsPOzx5Z0nRTmTZXT/fJCcQAGRIzaD1DXd0t2ZlXBoAvUG
EXDHsLu3E08nM310HoapdWXQOMQVn92LJ2dt+M2n/JHvZ1xlu3diT/fEYPRhdHuSW3kZ/+gOUcWJ
72O4mVPCXfmEoqbXcUvbM6/FaV0W4GccDZM3VCHSp+HcMXdgNLnkNA7xtaNHFe8ZWyP2ztWveZ0W
09Ty8UmU8MnE1jugWkeswkR3RW92NxbO5hy2ncffHWOGrw0vM/EpfISocXEwYobOQsARkdXIoovI
tvxjKjeexe9JbsNFap6hwiLxItmlC/Y3Oh7nCJVGfzpvITsBb29jtjBAfEKwj6nXhMfg1dH+nq7n
aWM4Bu7a5N0TTwRx0F7SaDh1x0R19UC4Pd604W4h1ulMWNNL/D4ovd55g1Ejz7Ax4WrnGb6bbXG7
KbtCwZo9xgKJUW4aVdCXQR65+YJ/Rc4B6vI+JcGdCcvthPJ5DPRQD0dOZYB4nhUKZ/ags3C3hEOI
Gbp/XEslyjvWSOLmXvoyMSWOioUbzZ026HVHiDBQ5mqyZ7DyjilRX9ibwvKYyewuIlMsZfOIvT6g
0eISdzioLTiDt7/f36fRQbBxU8xIm5AmNqJTHPUG81sN6F+VzDyRU7n7jIR41PuoGPGTNKCqzCo+
Zmp2NQPMWX3Eg/0wdpazFeHSFhzLYeQj2LPZCjvw7GFe56aEumzRjhCm0fhFZRu2LsdeVQYTQyoz
pY9HnezMrRlR5H25hMGskhlLCIoea9ET782n5V69sqfxritXuqncY7xbbobuRkj46/JtduEuvBEs
4R1iJL/nPuqgPMbDyfjMxvM37AhmsPBelqvEbx8bv8LvtNHESojZi2gkOTMHBeuCMFoMzBvtC+jW
SLzfApMjBoELt/0kBA3bWsPvTB6NcZZjRRiwsvFA2+PdiCzC48qWbfgyb6qMiF8dwrYQ7rDb+hbP
id8NG4HpWW7jEsw5JYM8+gysK56Ul71NfJnhqy+xYx0nz7FaN0c6tiGRV81KdehJ2S2PjkLGZcBd
inMEipJDB9+moGLLnuRjQbTway+nHrcyX1Jii9lebckuHtKvzfUY6u6kcaMlw8Duyd+3nkVIbgb5
Y0yI3d5WQUegQqGG/QkC0XnXb+rb6n77BqydQGEksskIV/qQnYOlHgcSH7OuVmXPZ7ISr2QdFzfJ
CbWS3IdA7jan2sd/54RcQFBuF0yQ01vE2m6Gm+FbSrS8+VaAyaFDEASb9gl1gyALuRcfIpuDspfP
BLNTdwk6Z7Uz7H9nu7SRFyTqbv0sBK3Bp4hG3JyUIrMrpycqOsIugfykc4BhOKk/2uJXwUnIGSyn
9Y64pfV4Qf52M13Xi+7kPqZ6OPVawUigtkI8tge+XvbwEvXiiHaldW1DJdi9jpC9cMSoPWvX+BHe
68gfxDfGU6c/AUzWLwRiHpBlGhWBSSqhBRBLyQLsjGHBqNPTH2c2k2g8x1HzxPgyUWBm3dJKDuqz
fLcINiTx7EmNZCI45aP61XxU77KA4eGz+ZuE29E/ZN/wxjrrd1WAE4oP4p9SeYI6iZPco6XhwVYL
OCIJM484VNptzUsCwet4zopIMeHHMflS5VAccyYXK+YxhJdtawE/sDtnsO+ITT/VcILtEbzIJbsk
DXnN5CvB4sPG5v0P5Se1C2sY05H1ERh0yq+9l9/EUO6ZJ/yheeTDxHzH68XLzscMXsNGkplsMoZN
dORh1st7s/hCtNQ+qetZ+Eh4ygQUhkscDq5pJ490BOQoQzEnSP3Gqd38A2xR98vKS4y/LO7ir94n
yJFsCjR3bJOVyD0ajuGptm7rzK7BbZm7NBjtzT3CUFobtvoSNQIq5xJIt9F7tsm5SC9hfAeyj8ke
P90OPvDzwLY60jBr7IV+xqP8pYqyqPfSK7339XnzQaNzuSO6xeUYJLjXcYWS75dZtiZX4i5sC+mz
ULiXfd2nrsZtjMTJ+WBT8n0or1sSqH7D4XaEdQRBbGsxc7oNSURvDI/Zzrae+LlXueitcS3Rl/gM
vOOAM4cXx9x1PtEE56Dl5p1j0bRcHUzUS9Cd+UewfUzu/bQ7T895cMSzx3AdKchok0JzkY0junXE
dwJ7lG7PJ8zI7J4j+7ipyeG/bEAyA52zIRGdkwjI/Ezi3OGbORcN9n+8NYikj6hOONPeJaaWvJrN
zsVNjmPUPJ6DQScNDWAOc7Nwh7mR1onZ5I9wEGNIQt3cM/3usWHzt6IywCf7xUcb1xY+yfHrrLca
D6CG1ol59NhFjBeH0uINb3cfT2Y2ZZOzN/fmwAxbsg0O0uCov4wBbSO282OUSQHYlAkLLjOE5OeB
iFHwWy6Ue4BLiPgxZ3NHbphAyk8j8ZRd8+iIsf8vd2e2HDeSZdtf6R9AGubhFYEYGcF5EPkCoyQS
8+iAY2i7/34XpMxKklJJlretzbrvQ1mVlVIZCATgfvycvdcG5JdsdJ8TiBmMfBmM2+v6haM2O8xy
XFSoKt403i6/l9lv8dzf7U4/K7+XIcKbYyz4B2bRVa2dKFKpNIt5VdJYYl9ff6VOWaMym9hDSrzr
7OQOH2yxyWIAYP2OWdMyVkAi0NnqiIOmUJmDaJdfLvXWuNeWfWEbs8DRn6KXRGXqzxfhXXgKT+3R
u2j3+lruifOgw+FRsYoVPSaK6uFg0TMS9/nttI523T6k3htWNis24NelUbMrDuKUb+QZWZz8B1jp
smmcujN7v6yI/ca9kcuxjSuUD+PD6F86bELFVtxBCbgQp/RGvCzbgHa77G8FzZtsbe00n2n0Slw5
Z6P/RfJyg/P/tlR5PlgOtn7WeXY7k8c5DqwdTFjEe2wdCBxY1ZgQBzEoR+rMZV9hrHCmsBoCKDgQ
oUDhS/8oqDsW7XRTcvNoLNGkW7aUmYPlQInK56/onKymDdAPzhliKVo3y6YEO2szBCwT/DNLjRZe
jZulurFoNFA1+/r9HCy1wdK+09f1RrCQLTeCvXSrbO1NFczfvk5M8amvGpYpfhHBNmKyO1f7+VAa
V8LmdfcrWlmSFb3zByppVnL8KeUWbQ4rrn3DV2cZgLK6lvfK1cyLZqzHtXGAerC32LXljo15O7Fe
QozYppyzkk1KreRuR+qfdrPUkSRQUSEuNTanBb4DPueV1V14l/VJfUivMOwnKqVeehp4vZdFhLF8
tFrR1+dFIY0x4RFsg+WZRHURtBy1zmBFbe6YQaz6feuDWWWNyK9GJh+HdllAdsvRlsM17+zA70hh
7vMCXiwlYk/9s5R4xrpRNyZREod8TRbWaikMR25cv2drZS2pWTWWkg4tyNLJoairjeNyKHF4H9Nv
Kxfr2DH8kp9Hl0MwsiYtLQcyP1ipcurZX7+tH0d7fx+WP8jUoN1YWR67zil80S7MgwengTqZeu9O
vZ5v7MwnqHIzB0shywBvvZSW2qa8BPdPl7l7tPbJjXVZndFVu5q/5Ef+/1eIsxtjxx6/dg+E2W3i
i5D+8VI9hJfRARb5GWOxrXGYXyv6m2hBVkz16XJOm2SPT8TvjhygKWM4Gu8lJTGHuE27my5yag37
sj1z7uYD/b1A7Nk019mh4hFJjsVRcMQ8PbI5svQH6nnGgjev1yVNF/1Sf+wOxZFdiIJWZy8LNz1N
zobWhL0Te+/KjYLhCwKQZt9szLPmzLvI96zvrOK0z+m8GRf6uThz9hy918sBP916/w+Dm/+KI/1/
IE1x8eX++2ENzrikTL6Q2HP9Uvef8+TL2/HM8ne/T2YUe8EiWhpOHtUGkor/5a+puOLof2D5wOWM
hxwm8DuWv/cHKEfAboZrIYh0jb/H4przB1Yd8HFAFB0TK+w/Goszjn7XsAXmjycHKjpsZDzuqF4/
SHBrJdcJSss5anWYpQkzbtVpU3X2yM6e5emtnjnwZ1xTDNEWs0jKmMbp2gZlUpOfCU1FvGsoWVQd
hJVP/IOeKre9Nnb0M/o4eZ57PWKUwJz0a12ENedLs585F9Zmf1emtq2vnCFMOVB1kZKSspO0bLjj
VNlB7rTuXVKC/0DHWLacHjujm/yEKLPMFw7z0FW5aLyIbxbM78u8WM7ccvBohfRMYeEpmRR6okod
ZVVMmQEHurPuNTvtqDp6YD7ojUclxtYoHI4nlSNfvN6iWW0p5XjbqolTkILiGiPtfNuU5w0u3ygI
pahhHHqx+jn2vPBrWsb4Nc24g0ku9aG7EVGec4jTMP2tMrXqT/DMPRSE3axP/lQL9FFFOxYFIQMz
GXFiWBjaRSSY7GpRpwOd0tyEOVJSdexyXh9BNRsAd2tq3m818Iyeb5R9eymtOaIc7+b0WRtL9OqO
zd9etWY5ijXmK8IuQTkp7IRqUg5BNXZ9/BR3pXqhhDainmR2KwGj0i3k+bAACrciGdoHUVhSjD4a
Ok2ulQRtza6p6+xW90b0DTLxiqORxCijyewpTqEj1efBcdMLJ7Ocz8DzTOGH1gStBGv2wFk4Sk3N
n/opvchNr7uvGy9zV0btIlYqRwMgThwqxucZQ/zkizGd7yLPYrcdnJDzqWa3fbJpmhhWUqpATuRY
IBZqT63X8yYyGsu5Sh2vUnwhZ2ltZ6UiyAWpEdn2QzaEclXZUJj9xtLEtZLmTrPxdCuEmC07PTDr
1nlx83peMD6Ofo3gSHWPqSl1ewfVWs+C2ZxJi/bGMGM6U4x5tMlDxynOqm967VJpW0oefdKHQOHd
6AKBoDAidpegJiKMm46JHRJPc6M2U0yXp7DyLKgzgLZbpXHNk2kXONUJeCE1uFVcy9iOSAwK3BhT
BfOnEv210GKn9yF8Dl+0YoDNabPkmH6kgsg9lp3XPKZ6N9FB6MdwJJM4rkGu6BAgV0om531vCqGv
entQqRNsQ2pBp5XEUPUjrojAbTPiY4cZh3NTKpG3Agaq0fXI8Sw/9pYS0kixJ+KyrDFTHjoM75hJ
rFG5bxM5DMDMHIvQqUGFhzIUIenrekkcc1RYqNULYKVawnTScMfmi1dhb/PNVFVp9qUJUsiilZ+d
MpOXyjgidJzkhJIC6lDx2haVJHI5A3HvR3jwb4aueJlCUCvb0Z4XaijObM2XnptutUQzAxbRlrN1
PloEQkNl/NJJ1aU/l8/usUZc6flVusimnTgZb+M+s85NI5wGfyqhCAWmA5LMKQojJbEX9PFaVHW0
L3K+LfKRTq/9vhsx0VY1RuegSJWaXdhqPTomWpeh6GahhtNktp7pe2beYr3pZxhg1Zg7p1aVWr1S
HEsQGD16tgQFlYyE0NvFQO5ZhFWpKVT1S6GH/XPZmva8tgaMBkRjgYr1Jxtq2RYJZ3pnpmkpVnpp
aTcWD2F9bg9xUq5VQhgeVMg7nG075v3Y6qZRXeWaQTphInl0/QEFiM6/cIDblfATkN4HV/VzFMbm
Se0yawCTraObaWXmFatotNXGdysFwDxeL73aQIvN0t+Y9H7cdbA+mNh5NdABBjTv9+cs24i6GW7h
sA7nWkPMF1Lwo4z6zTlOe88JXja3xWmK8MxGeIOjY7mMN8c5vSUsWYwtXXWPJ8LnGVJQxXe8DH0/
p6cYK9jK1tPwachi5oHYkPrA7Ob6N3aK5dv8fZpcLsPSdXx0gBvY67G7vb+MWBgELdkGI52q0A5u
n8pHq04FYLvSpLD4Vxnyk6Pre6nF8lHk/OBXJS0FQI1lffiosgw9TeRJvc6rxbAqzdES60wb+JW9
rgbo1za5x9yq0Jt40fJCOxMpCtL1t8v471Dy/K9N1vkO/vylSjIgaKAiQ+f2OXsRcVI8v60S//X3
/xTxGNofLp4Fz8NwQ5m0GDL/FPEsf4L+EZUk7wrLCY/xnyIew/kDK68DzQESxpKsg2XmL/0kf2QA
moHngkruW3n5D0KfPnpzkO9YPLymhRuGfB/1IwkIC9NcKVZeXUXFa2reLYrCNhMBrqbVCJWuaiPM
GDRvcg6djMFKmKG/frI/gnN+uIIPlSrs4czwWq4AFzY4sNEXhMlXJFAMp2lvtVngNldJ/4S3fIWd
hADBr/9dz/T/Z0chOL1vfqofpMAQeL/27bN4+2x/+yt/HoFc449lrdfALfFfhF3z+H5/sBXX+4Nn
CSjXog8GK6+zcv75ZC/nHM0xmYzDJgCRwjnnryebOLMlyUzl32V7Boln/0iepvFl3q3OQL+wwiND
Xq6PLKoPSybvXI8py7Y3CBunNeRj9KalhSE0vTIUAdLZHgO8HSouTGrW5iFkLT/MUaHv5YiaXQvJ
GywLY1NoyfWb+/iTxfyb4e3txrEAmUwH3bRp2hwfP6ZqJwhQ9c6UnLwGLXzMQ5jBK6UgqXRVGwYa
J1hz45riotg71azmxxpfdubbVkL/NFSmmzmZ6nVj9OJWiaVAi18JMzAVjSQRbZgv9a7TjkMdxcll
Ws1067CtmHI1A53/nNipyvSvCsMXsP/YuNO4pcYLKb2OiglR/9dfVXsvHAIoRe4DGzTybEuFteB+
qAhE3OJnj8ZwE6uKfTti+Rs2YQhWO2w0Z2cnfXKTaMq8d5WMvrTSJ4+FVSvSx3/u9n5ROsyqOj29
SEJL27qw2r8SVIahN6q/b23/XpyxXMmHH2VJS+Tp/PZfxsd1yG10qXpJvE2HebwkuL64cy1QvTGP
hWUbw4VsJ/dujMd2M7fSvJi92t2ns0N7veqifhVia9t3YZWcUc0Ovyk1fih5AGYiJ2H/IIQBZb36
4T7a1Wjn7pham7oW3U3VNWOwkE3AXubFriDV516dsgszb0Jgz9QDFjS3469/Sw47H2+RyT4Fngkg
HZgJ5CrvC55SVGxybYQSC+dufirHKMIQWbj1OjWzTxwJ64CeA4NjbGmAR4S5clXk5U50NxNSF2Rt
iaCnmfW1cAb1qFj9Vm0GUKpyJlI1ktX1ADINNK8y7UD0ZBu7tPRLI7GG7WhiKKrTJxxY2qqt1PS+
WoBCoi6zezG1sKIduc0HLD6tMtzGdlyfmoGBnjkRCebbWp/cxsYAZ96OSF7ZAgF4hlukxUFObMCG
4zT+WxsqfgDNO74r1Cbfqq16TGBmu/4gzXnjlaZW+sYUyT0+7kzB9NWpBBlb7kMfJugd0rAzuIzF
vJfL2tt4Ul17WnrrOBmDbgB0zAkU88tgF/mTC1Zyh2cPtSSifuT8EcV5O+PQ9+m/YHvKLWaGdTwU
L4qCWLzRMmuV5NzfoWtDbOspaQPSa5J7NaV5Ekb2sJvHonny7NY8V4qcbnHtouHQe0KwwjbZx9ZY
7RSzEc+hK1YpbbCj6+LWbAhWPfSZXvmpIejUWHm7L0R1TuuhCOA/WJxGZbqt7Ny+1rD7BbVU6vVk
y3iLmH6xNOvxi9fl2Vp3G7nXlPrGsLocyov8VOpkGmFqhvzST/MnJweFWlQ2fczGa4NkkFj2iGFA
/TmEj647XM6TKjl595ZxWw0ZYz9X3ibDWOdB7E4Eaw2K+xrldRqfjYpnnxtGwdlYaBpH4zJaS2VG
SzVl3PtJJOM50cKCMVKLMc4mSS6YMG9trbZi8D52N1MBPzlzmpDTaYSUyjZzALv45eI4RYOVa1OP
I5uGSF5Uyhpq2BhApIo3DeThfTiI5EUTZD55akkHenAfpxlcVV4Nj3nsKS+kWuFpHEkQsYzqacSH
uLIrbvKcqWg0Uhsplel9ASqybsLR249YLi7CqfusNTq6CK+2VtSU+AmkvqrSCEEKMC9S6bpmPXNe
DBIepIK0ijM5K1dxk17lsPcvM+EGZmv3+zzDpsXbGG5AInZfiWS7tDSi5TGBnpNDO0A3T9wXuC1f
FEkzQw5I87TQtTZpUmSr3gPFr+oJc4UKgUsYh+Q260I/G0lceoVRCSSbThDjLxj0j7gtI7/SMnuj
hZUElJ4n3aqaWy2IzWjat0NrrWGcvLBVC7oMEdPKPhwu6imjE5km3e2Utx6px4152RjWupxmRqxp
LoO6JQnKT7TJOILpxl1tlZxn2DXGp6Icvc9G0WDPlbH9SQG59FSXBgdr7HjHsBAqY5I8KxieRF68
s8R8DbxhPiegodgC7LAv3KYkXXB6iISY/MVXdBREW+xo6IYbOgHmfWvM4iaOw8Mc5jMRDUV4lY3O
fOw44K8qz95ps4SgHk6AOFpNT3cQNBQQ6qmbeH5dxf1rxjv6pKu2woA914uLPBqjHRHuzibvBoZK
U7qfKsjHWjSn2641vNAX6Vg/9GUKfbsYeN1y89DnU/+qIrk/r8wW1Sn+wHkN8XiCjWZn6aUnyGhx
bP1TWk/HNhycfSxYxlwjbHx8WA1c+EKui8wgbEIo2Tm8RfshoSVcrrCFl2dg0M2NayaPwkOU1Srx
tVK7zbkZRfkONNqSgwM8XXMaM3DcwbsdytmiT1tr10LvEOLogpmZHVNCqWPocdwf45pGRHIByN/Y
VE7yUAEHSDAr0WANCtnPV6mJub+LpAKjvtTabTo39hY+S3tQDYGEGj7FimcCiQVtClow+Bj9tMuv
GuzowYJhIYu2ST9Bm0vu1KxUX+toHk6eXnzOIMyfcarCNRCSCT6mOWzyyEO0O6Svnt3c9DnEA83r
P83fKiqc9uUmJknrFNEO22el7fiVUTunxtFoaLUyvEjt4qqYu/vUrDBtavYN21R8MIxRWw9tP+45
dZMKU9UHu0WBa4sLZ7KM9TAZcA4ImVREZcGla9u9Uy+BbmaDEB9POurl+RBK9arsaTMn7sBU0h46
sHdtp1xJK3Ppf0+I08ZkhNaQxJswDT+XU+gEGGrZ7ho730UTUpVe1g8tJv1nmBv1XaKn+ToxiRvA
AtcGWW9aW/z50p9B1J3hmoV6Y8bGzs4IY4mp0GmhyHhvxo1zZXZuHMRzw5QsBw6qFz3BBW5rXvRF
Cve+MXm+2fnkTilldlZR8d1NXnkDJdP5OurKqe2SO4gF40qbwstGynrdMml4nUwg1SU90VMaOsnO
HS34910IRh0Ts/VSiiR/daJ+OG9kg04X27xfFjiUpVaSkpF6NY0ORSnozjVqNPuOUqfOXkBwA9AZ
dUsvlvkM0PVolO5RRlXfbpS+FO4Z3cxSWZduZGMNAAaAaSKUirbt5FipqIfh0Ro3xMG0cQRvIS8h
M9KSBo2YlLpv9R0tvxz+Kcq72ii+lGxO+amR6eCc2YXR6CvNLWfxtTCcJTgD8KK6UnmAql3p1a25
rceiw2dQOiSLgn5kffJK3DC21XXnnWNURLU0UKXg1uhqtFfVkVw3fTDaAdvQ1NS+kox8t9oRxtkM
X+yk0eh7xV9P9I0Xx8ONXlFfnfOY44N3W/JW4TweLY/sGqcYuR86oCAG0H1oYCaBwXRcAG4FvttJ
PJjQYe76ts62ppT5eV26LLqTheIiKbxnNetIaHOAlpep6wg/lkxSeGFrAjJKqwe1JNUIf0ZmLx7v
2Fz385Tr5AdFE2oYwxm3IRMY2qOqHI2g1au5WseToE0543EsVl3XpXe4KnPlsjB7k+AuO7pkqJRt
5DQwoB089WzuVeOE5VM75gPhUg7s93bd6U6GhtGRFTm5MXMosjxScYrG2kQo1BFYApoxPGRQVdXA
NkW5r0t7uDGk2Rz0vm8tX1el48eJpu9as58+cweo0/oShJEhU/u6airS+sA3sI0VA9XTiOOIPKbP
tdCTAxFPGg39MEkudT00HqpaNZ6otY01/8j8WTGcGWRqVNKXVirnxQBXgH4qEeaNUww3begJzl3l
fdHA2Qy95CHhvq1Cd/RpVZ5nivUg5tglJsugYIWGuQJ2PK71TFzLRhpHmPjdcR4cdEtJM/gMfDK4
7XZTXjPiStJdqs9uzSFWq8pdHcqQTIUoD1Ill6iELIBMK1D+6QE8e5iuTaeXxZEEgs63wjDudlrW
a8qJXozQr0hWilNCZtvs6+CZgCAoL7+2kdKcqa4k8EHTiz2TmvxTTJJFZQtUMPNCZ7fs+lapbMVP
8qg51DSZfdNRvQtFkglD3eqs0qkeZphPE/FoQFgkor7GUv20Zs5G1PiEQUHXy+dhGMRn1xPTp9jM
8VM5jTiKrJ2+5mn6OGZSHCoNwIIPKJ5xJA39J/jAHICJn0JuNHf6M6bbYj/pTXSiZYR2OJR3UdNa
d4Yg1mToo5Mox/qTJikOGKupRmDXffWsdLGNjFDJ1bvSZVlbCTseMCS0doqkxo6hCxh6nn4t6uKS
OCy8pvg2T/Wop+mq5/IjPJsGGgGNoYM/Rxa1je2+FpkH+YZcJ1kjlsgy9aCOBK2uvXY0TrgC0MBZ
TXfRQGZccycsQJQ0KyIyV3LUN6Nw668JaUXAUwG7CqMiPrpSkFS75fDk5YUa0AK/gvHMXykzFzUs
2KuHzDQBeSil221JKqoDh1HHBQoosqVBuWEAtf3YaVomKHnou1Ki6lxGgG7TUn26StAYEcq01lOI
ElBectmPF5lI9+y7rHJh2b0mxL1BE3Ck6+162+yYQymdjZio7BANmyJK13k+eBqGVgj6kdbNYg/p
Q5y456+lmsCe8SZrZ1QCaa6B1lKBZeYWqNKEgVkPdMmVpxZXAykWQZa5D1HTzCtTNBSTRvsciWgA
M8L7Zck6vA3H/CpLM+Qs5NHfufrcoA21sulTlPBW+rlnkm3cYJu1mSZ9ZkWZt1JkQQ+ry+e8yOfl
jHPSerB8z+aMKno33kcswAHRuFMfGCRZnXUmpuiSAQyFl8L+6sX0kKh2GEg76X0+xOnKaig5Kb7l
saqKeEdJRxZWGxHB0o3DrW2Z+3zsjgsC6GaCUYWNvJgIU7I5zKVtVd7VczUG8egADE9jYdnkCirG
TTdmycNQ9Hrhl6YKhHskzOEsJhLY1xtWc2/SrPMxNcmVy0djLXQjemTHiQMvlbjC6rHbAOhTA5Oh
6bPat/d1bjvndhamn4usEGcFGKi11WQxJasAhZHemIqbPYaxbKytikF+77VG+gVAiXiIR3fYkJcY
3VPYKmckmGrHupDDM7Ox9mKeGrKtDWKylivLiMDqEiIJRWlQPsyV/kUdIsk4cKrdTdHajmRo0+Fm
zB3tiL0fOrynVWdJqqcv31oX/2hu8V/p3r5DPvxvilbQoXNynkEMokM8hX39y7nGf16vb9bX9+vg
//zHw4voXtryP25onrwbbzg/+1d+bwkDhABcqwK9Vpn+6cC1/uoI8yfASWlgcTXQJ0HR/6shDA/C
ZMqAVoW/xaRjmRn+NerQ/6BTvIxONMv55oD+J6gI/VsH7+8O308v/O3YsO16o80LGkhREVp+a1m7
CK4OQYj1vEu6BHH5QFujItXZyhWOKfI+7O2gj7S9sMyU00lMAdzjkWit817S1yLLsPfEedYIWjou
OBSJoZ/sJhvVsh7pWznaD0YrCI7L0+owMdWGOziZF2rmgeNN5tfcih5NEHmbaXaHo5Lj9S3HaaXm
xfVQY/4ssji86rsJkaIERlVrsMO8TqOuG8pgYAkiH9RbCiFZtc11q8cs66OGWrNPxi3FFKuRsxTk
ZbqpRmfdlv1JFBz4PFk+ZGlcX5qJgajV5ZjPfn9bmSRCtsl5WdjXauxI32KQajQuIYhpfF4Zzvlc
Jfedl1ylikbuknqKE1YYa5o5YcJzsaTbrqRlEJOW1sQY6SmiSsfbmkyi16VQT0ZdvKqcZFZtlGor
c9SPRT8fp1kdA8OELVRImr6DqjJ1y59FaJ9H8cgE3FUU/lzJVu7YohbvIH6nwsXcaPVrzZmiI11D
5IhyWsWCjMAaQkVYejdZmBPo6l6gVZoJX6jGFxL7Xj2XBhggNYuVetp3Wk7wKcaq0n2uw3EforgJ
9YB01LQhqIHJx3oInYuSQ0o/tRQvdd+toGgR0e609YVNQFTU56rpp8hQAiNWKXAJJhB7HTKUn7Ot
nZc0L1ZSTdutyS3k3GGidVfxqgrNuRk05BIT9UMsEsIySYiMdLqhIBrBQ3atDEZ+476a04ckme+K
2EHOE3GXezsEyj1Wl1NsVseuHeieWRl6c2VQDnMpHoWIvW1R88Q5+RfgGs2mo8/fxXq4JpHCObgW
aYBtQwtAaNPRUdRyq8jxTsDJAJPUufjTamS5nCSqFKG6nu88p7hgh7gNNZJ/EqgkiD7S9rVEypN0
/CJGt208vqDo6b6U8VrWCTPDel9FUIGnp2aiAUrIZsWsXkzlVVdiLvc4EhX1GZj2Vak+ykrgdx7X
6D7WoH1WCxU0LHHSpBYvh3c5uvmWNFA1HrfUU6mXbLzzrHcZ5dSALO7NxKInjdPEVWkbKBrAJLBr
NFvWqkMRLOW2vfvn+8q/5QT9D1Q/agyNbYJR3jT+f5j7nT0Te5Vk78d+f/217wu94/7hkG5gwUVh
jMdImzX7++iPPwEBTm4OU0Emg2C2/17odWbaELdRMBCug0iEQfhfC/0yIreJ3ED7yA6ByOGfLPSg
jN/NKb4Lhx3wjlzW2wU+dAhxqsQUbqN8OAmiKn1VEQsDK/+cyXwb6VhfzYUHAGkucfYJDf3eLg5V
dtMsYNpIuxoikG+ptJc3NHyO9Aoreq5jtnMzjluWVm7nXPj6UNANzVkk+B9rQ5SfMlvfeN5VJ4VP
XsjRoa2Vkc48I4fUstn0m/xyZmbja5wrVk52MRC/so5JoXHNCcDYtW7FX0c7RJLl9Px/4i5Lyy9N
YewjRgisAWl15Lae25o4ElnNHuO2TZAWBCAwn0Ix56DwVNAfMToKwAwSS8sgXfMml4i5fO11pNcT
WfuitPW1lw/bsMPiU2eAmuvkbBi6BxnhWZjsXRN/degwKKWKGVN1buZw9rv0E31fiJwEYbmfhthC
3DlyfNUuaNiCpeklCbMddpnqrjX1r1ZKAqNl6FeaOq8nkjm9SqS3WeHqp9bi9DNa0wWh3soaRSVe
gLI2fXfqnjRK1H3SVTQi9OG+qK3z2TGGg21b9SeHXsZqLFK57Yq2feI8iTxvJJita1tcEUkleP8t
u1xxUmUDHl19nYZtvKURgEpRm4V7yaS1Oe9tGivcw9siG8TBTM0NR+nmrJ+rCiVaUt8Vip7c2ay2
O61SaT2wpANvlWvZht8Hev+oIv23K8e7cvPndev/wMXFQqTyL03TD8vKqqqyvyA4b9eW5W/9qSig
ylvC5llWyOdi7XD5oz8VBeQp/QH5HWqNQ0m4rDn/WldIqOeppkg0CHzSSZMw/15YWAr+gAlGfUkr
kz7gknn/D9QyLF5vR8QgY7kOtGdkjUGxRS/zfn1xrNHq7TY0roWi46LMonZlxpWz7Sw0aKuI7AgK
M967eb55c6t+ohhggf74wRTAYNMMkiPQTHBj3i5sVJSmRQPNvDbKsAoqJ/b82Znj3wzrl3/L3/Xx
whGifNd1cGCI1BFgGO8/xSpl2hd9p17NinFSnOYl1NBRJ8p4yIavkZmWB0f7XS7G+6X6x89cvvkb
KV8lcg6o6EevBHUOSgFni1h0IoYyuiTJa/3r2/hBjPDtCy7zfcB0zNMR1H34MAUAcefxYXE54FCk
O75uKAIRVPrzTaEO8feX/N9rChbNwIc7yrEHMwAnG5OP//DtZC8M6KiOfkXy8LUemoIRTbMvM7Ah
jKmJ0lH2id4fGnMX9udWR7/n119YW57IDxfANqiRzmERRYSC8MM3NqCeeV2lX/FRxrE39fPEq+ot
RDdn4UbWfm0Lb6VK5P52XBL6s5E66ap1XS4FJxCPfSdk95tohR9+c52cJ+oDRGeL9OxjLF6Ec0GD
aupcsj3SehfT5He5QMhLljnzgeZ3z9iPd4EPpLhYToDEiFoff/dWwsFzm9m+LC0P36Sb3LSacqYV
dbOpU3K2UJjMt3mJgDdulJU1AA0ZBnbBeqr3SHNJhSmqm6hHE/frn+eH9YTrchYB0EIRW/RA738d
VR+zofBm57JSm7XMrT2RAk9F2jdrDsx4Z231SBh8uptyrf0N0uen9wS1hkpKDKsiyOT3n91C9he9
5LOdSBwLh/nYJI07LRo3XO344Hj9BU1Z6h2rBbBgmHSBNMmYjgakIafpiARZD359O372XHhL2BPy
YcpE9cMlIcKA+dro/Ex1m10ihiEVOOpfUE08Ms/Rf/MUfrz5FKA8DWTPqfQfltv//gaQ2xSaA6vg
NVjuZzLP6WkrG6k0t+OoP8VzdzcmAA9KgqF+/S2/vfRv30mC3ly44/RiEHIuMZMfPxgxf9jN2rXp
3SRORSc3CswCq+whss6lcmy6tSSA2iqCPORcmSSBIR9/cw0fl/pv14DEFJ8R2yqP3vtrqKLWMOdB
164lk7OTA2fb+GxiI7bPrXbFs/DqoJtLdjZ9YURp1SreUwim5j9dnj5exoflKW+TKY/YxK+jV9Im
2i8kf6PJaSXS+sNSznHAbFb5sw3jQjuYym+et4/iNObH/BJv7sKHR6ADHBqqEx/PGD7RdpG+k0kw
owZ0KNB30R3FY8zEZ77LyyD5VOaXtHLil9/8FIto6ofH4c1FfHgc+rTA+kQ07TVHETrIj1LHeu0C
9hy/lOpVzQPSwpcUBIL/+oP1j7vht29vaMumjyEH19n7Z0AyVsbQkuvXZkF0z4ro75lWQ7Syx62c
r8Mli97YsTX42XBK8Q61w9NcnZfmAXXbkN86EfIqYyeNG8hoRX1IzD3ikcgm0Xz36yv9Vlf9cIt4
Xwx2brYx8+NjYil9W2WGdp21m9Hboui6QLzpjquqDzomkVUwYoBkOnkjxar5Il8BYpVrZTtSl+Wb
utw2/XmDGQ0yzoSXX91Y96IK+njVO74JWqHfMRX59TXrH7f+5e7i9GORoVp0yeB8f3drYu4KQgb0
66zcDlhVn1v9GBHeXT465jovVglY2h09RwcqSrq2tWCOrubhbsQwXQbjKf7Namf+7DF7ez0ffu1R
q+KyUnquZ0L+tSJWxjl35SnK1nOysZ01mNw0O4lobwhGEJuiuUuNnQbt3+0voqeChSi/KtQzS90t
carQl9SHBCAXuKbm4DickLCoMvVOtnYZ5J8yF0nSzm599fq39o+frV1vv8mHtctjZtATU6FfJ/NT
59GW2uTFNnSf++neMC5//TMucuT3b6fJAknHGr4x6g76He9/RpqzIIeR/l17tP2uUANj4w933sl7
cg7Nb9Iprf/L3nn11o2k6/qvDOb60GAOwJ5zQXJFJUtLliXdELIsM+fMX38eyna3RKm1dmNjLjbO
AI0Gum2pWMVi1RfeMP+yV/t8MdhiZn1eqEYAl+Cq7d0CGRlkbZCH1C07JcvN91oKf28fBxs1Puk6
BzkVgfhpmK7CfptDFo8uuva8kVawAOPTMgBrZ2uX4umE3WWPoRLMKbtNbOkQHuLOKYFc3iKXQVFO
P4uCENASGrv9da2A+4FCA6TTTcdTBeVNYFSPOMgEwpWc7Y+s7zylt1PGRIwwkJRveecTbaqCmo3S
1biB5y0iVKCtpUfltqdIKK+9cFNTO0VaLjgtYwd+6sfDP/Nm3gzPJczCcxsQIL9+vQImyFZUsOKW
v4kUYEYosMP3BMhF5ZFLZzVG55m2yXuUVwZtG2Dt813FTw2dGwmnrLO+XAfeug9pxUc3ApgHgAig
qdPLDKklvrXkdKpvzNxWD3ShY0eJV9VTiWJeemvlV77gSGjhlbZnXk/SiVggGWXm+FUeO+nf3cRE
VDMShlbxM1T+RZJVF7VlQIKTrpJggx8UUEb5QeT0vEGVjwZmK52V/loe9hn0cjobdqNjZYKJ0RoL
U7HeNMfufePNYTRv9BcPtLh4vaaTgC8O0pU5OiG0Wxl81Wkfu8GFEDkdMJvmogsvOn3fRieSvs+Q
eEPU4YDwTTDBHrWpxUHOM3AQQn4I0G6AD5ndoy94Qa8iyJ32W31jPIJGvgoutQfaMcaB3eVNu7Xe
Y+xhg+Wqrsy1d4sehHJDP8VHheQHV4uJm8FNek4MgCfRZ9r+ZbruEREVHIWfwtBo/4t+8pc5Ipbi
73wBKKiToc3+P3P14mUGDEKQoq3QS1fCwbrQHqPvluJo3ygwNupORMpKWGPMALZvrz3Rf/BxOLhg
7ukDgbh1C1AD3AKadefNlbIqblJUXLQf1TlbDohTdtuaTsOl8xheZafeSTbZwiVYil1+LJtYhu7z
B4QNILz12aEPb93FJMD2Yh7HJFjcqrM7dLYqOz3HRquqNoWGFcOW12Y8NTGUVLKK7NiXLL8J53mC
OcmDT4VvsfS85V7s8b62cNSFIHwVfM8odn4JBPRZ49a1kIGAdwyOt18n1ppDU4sc8Rbm5El9nV3x
QttdimgOzXyVzOas+YLJrTm5hrD5+KxZUK3IaOYnxAyYAhIJF1nU6zWyUhpGuskaVWtaQyiqD9fc
/9olnUCn/tx8sdz/4YCLw41eZyvo887KKlIJW3/KkPcUbXTQq9GezpACyYjqsiOnzdF5LvYCnHXP
TOe94H2ZHhvZ7s/bJ/NauoweugfrJjkSP7/73v9c1SUJU9DTX6P5NzR1BWSxHqhBB043oVRw5Lp4
f5O9GGw+aF9sMn9qdHAZpG7jhEnUTmkdf7zI6VoB2cNy7zYwUnsAjEY8hZ13iNyK4IB1CLmBvevW
2ObyZ2sCnnUuInmmVTdqdqay3ToyL+3CKw85kL0jm+C9s//Frnv2g3zxyAGGo60CWueqnNuT7vgl
y7d55SLCpaC68KiBtoyObbz3LvWXYy5i3wy7UZ3OLTuA94BMwLgSrHVWH4gxBeSdvgiYr17Ru2Dq
2mevOPahvTtlQ8fdcq77is9v8cWUBb/PZjUK+cr7IT744967s5DP+obCi2oLzUWYHomt32b085f9
54DKfN29GFD2u6yGCi9f6RY0CHeIHc1ap+N1xtwxO+r43MNmk8knUNXtWATomR9Z8vcukZdPsNiY
XWXVQCuYcnddZTZpEbZ7xOljfP3xdnoTe8/hA0cZ9mlzRXPJQw78qh9GzxMP/UDOWNlJux/LdUdn
uQhk3HDuPh7uubD9Kj5bjLecV9xmRhUyXjyuEnOLIVEDzwcXLXQ8ocOnbpOCC76kT0OPXfvSXdb4
SK7C+MgbPjbtxR3dm6rm9R2PYcLzNh0Pbke9l/y7MEPz7u+fMotJLz4fDdKeCetCPEAdMFFfHMD9
rbEJEYGeJYgRrDr9Ij0ze8CjK3/YiXdZYiv+ma7QjXBjz+YfX1yPoSvkDvKnpURJkzK+U8jrj1/P
c5Hwo9ejvt74GoBqs8h50gR9JiQv0IgFDYsMNZVCPEh2fn5SoJWF4NhkK9Um44MYOsDV42OpnqsF
MTYUKAPXR6WgmFDhtrmfyvO4ogCGnSxMGLg1yWkwwQT0N60YOBoXFxKoWILrZeu0o5sI21zKkZIh
sDAOaff94xku2Mns9Od4GaIrbDdKhdai9ADvJmpDmRl22cV9YSFKHeI0s6uQiFPulHhnkdpPnxME
APVj9+ibIHkx9DJegEkiBjjEHYBYA6KJEGsF7t+4VuDUfAropnvHhnxzci6GXEQMWRb2v95ncpqL
O9Reuj3GwKL+3Qj44M4Ua2XUR47rZymi5SaSAQvpioy4AQiA15soEMRQF6NROlCFa8qdihzvaAdg
SIy1BsS7nZPW8QaMZIxac7iPkEgMNlCSgn4t43wLG3JA12PjQa9AkzlAUcbxjJUcudglaFf9nXUm
mjtPfRTuxzufvejzqxsXzRPyY9AA3VWlrFVvI6ZIdcFjocxY0zR+DlSRYqObbxVoZ6tfzXLT+Huw
N31KAnHkU9Lnj/rtKkB8plckGzQ0X68CjkDAlBpBPISTzXhV7fin3Q8U9aa14eGPCrkAeOQGrZ7g
W5tvJtTeMrv6OuwHhwKBeS1cxTl0DRbgjABPDVaiuVXqdWtuwzv/Oj5L+S7tAQE7JLM7uHsnbb0e
sCZE4BK97uGLJaxa9Ucr7BME13OnR0kV70ATSXRKRUCF1K+BTjn+yct2JjkaVeHoSKjyJpJj8yGn
8ccKLA7Zxqqtuo3Y72DQIS1X3SYU8K94wIzSloTdxx/2DFH5cL0Xh2wgmKOQ6aw3RZZd9Wjwqs0U
m0TixxwB2MIxEf1+wo2wBEKEQChB854ck7zqsbqPoEBxeH2Lj1WA3nuo+ajBlRTW2XNo/SKQgLAl
hvEUSXiluEi/dL5DXvLxxN8GK/MyazMMCFQodOLFxLMyTiSUqqSDEdgVuoMWAA27+Z5885ERxESq
dydw4YWd+Vv/68djzxCft4v+YuzFfaEMCqjplLExs1BvjK/iEyq9bEHta/e1B9US2bBZca/276j2
1AA1v0LNELYzJs+3xfOPn+a9S/3lQsw75MVi+5aIN/PQIxmYOhNK7ZdYiYpYkCD+eiR8eJsSLdZ8
cYtk1jQKaTVJB4BvWzOmmMfX6CLSAlMbzq+P5Du6Q+LZ2B45Vo6OvLhE4nQMxBFWyGHGCyk2ECQf
enHv1GQo8DMK7JDBGbrQAT9e3KPbbHGVpHEEjUFjYP2+vanu2GP6A1xqVKeEG+EpEJ2ydJPBJjI5
MvC8f98cpC/22HzMvHitqCbAWopZa025UtCB6ly/3CC9iAbExfigPrXDplB409OR7bRUdXgOFejn
0m4HekZTd3GCW4nRKF0vSvRDHPjviuIIyBo/27C6471udnYbXFf5bWZMSGY9hv5h/DIV+0q5KyUJ
HtjnPqYDQy+WVqCHyjpi70jLKfBwFRn/nWOCB+9v/z8fd3HcBl4hdQ0jHzyKAKqD8JpR7zzphvZj
Wx4r874XWNBjQpF3BnlTh3z9UppESHroH9Ihg/GMiktfgEpW6RUANTgNCgHZuXWBec2x3aDM+/vN
bngx8GI3lALW1i2ieQePsD2xuQNpG5X4lMgrE80o1W47WKnu9JVGSCyvG1wbWggnLqJc1gQzeNVK
bt2uAoRt4904nMg0w5uNGq0V/VQ3Ljv14CP/2u069HzbswnuW33kwH73WvxzBs+NnRf72czQx6jT
km2lOg2V6Yr9QTV0jO6aAX1e4p3Y/fgTeluSnI8rHcwIqHwD8Y5FRJZIk5r3DRFZYOzwtLar6LSG
ECtqmavid9C6tb822k2Jd4e6Het0PZADSvhDpfgTrpPsRkvPkuSMopvcuFp4MUxnuAV3gLhx2yh2
ZX9mkDUZ+ddKvAuBpHerKbnFhh6RSNncJmZpxxO0kgTv2xISIvVymZqKdBV4p2F9ODLZN98BlWgF
KAqGaBAKVWNxNo8hsir6QCBgFWc5oZ2KWFjbUGY2N+lNZe2M5jIqLvha0/TER5ElWk8JbdlLrbYL
5JdjJyucPnStp8ZysLQC1okapgwxYDMHYQQP5wL0JgrtGXkbhhYFXJh1gq1Lta6NXX8rn2BMQDmS
GDNxzezy4+k9d3FffQCL6S0uAEGbRlCpTE8dVlZLhujUwD4fcJjYW7suXvulA1Y7qC6pIhsyC7/y
YSdrFKTWarWmpFYwN4Q8NFfCB8R3rP5HhLS5vGpZJgVhCAckf43pdrFh7ikMsK2aHSrRRqi+r7eN
YVv4O6AlfZ6ioQ/HHJcfE4a4k2KDEz+kmJLIZ5TYYX63skvHtoKai6tEaePBFrN890NpF/ekr5W8
RtQRw3jMFteV9rWwjgicvL2z5rXSVUj4okndSFsciRUEDZA2PqGRCgp1LcL3mJrPmY+JOpAgBMNV
p24/Q26c5th72OvNkWLmm9Nq8QDz3fbiW686uW/0kvjPjLZm+aVozg3dMbAT84584m/z2sVIy0is
0BQwUQTborfCqJwa3a2kX8rGDoRsm+8tbxujahy6ee7W+fbjPSm9OdIWgy8iLxH69ODNexLKB+1o
PXEtNsOwF4VNn53W3U4L1hA6PG8fVhspOverjV4BFbYHrsVjpbOltA5tqNdvfXEATEirSl4USIc0
O2mMrUl3ol2ph/w7uD3I8EV9LCZ7E6EsBlx8kiB61GqSmT4Ax2z8jmxKavoQGL6K6VWGoV192aa3
rDqhizfUu48X/23iAzIBbhb6WkDuVYAniz1Wy8mQTWp8QGgJpnFhZrbapOGqsaY7z8jxU0omJNOz
9t4vrQC9HtKveub01AbZUIbk02asvPO+SnEWHccfppyPtiQJT1Wj3xPzjRslHR8Df93BVj7jxrqG
GlgdCbbm7fnqVGMSCsmiZCKfqpvW4kudW/WGEkrxocpmUIVeDquBa2vz8Vq97f6TjEo6lVPwGzMF
bRHSNcagCJFvBIfS1O+GPMUWMUSkQcoRKaiRzFoBVT4FoU9BRqZz2tJUR3bhyFzfHkvPTwF8FN1H
xNGWsksDltq+743BQYciYMe1jySeHjlZW0OOxrjJBDZlqUq/IkNPUfkRTutIPhglHP8+nI7s3vlr
eLHypgikRTfpSlqghiyUrF9vn3IYyibwPP8wMIhbhskBipZhi43/o0eH80jwIy++lXk4DXW5uWcG
3x3U6OvhYDlruOjmzB0OvC6H0lpSmsApG/mLlyDQUKjhtplJ1EWWPpQxmZQi5sJJLU63ecctXnQG
HGa9KFd+Mos4UO1otS2EerLNQVWckINF0vp4F+haciTqXWKA5oefuxAme4ewV9QW22ccc6S+QT5c
yQOtj6mkfFhJGfQ7L955TXKmCYa0y3yI1KWQYmbmpwJO0vSQijIuEX7Ob8a8xJVGlHdyYfobxTzR
g1FwI2OAbNzizqYpx96v/PYFP8OssO2mn0s6s4iY+9FrPdnwxcOgS+dBittYqSLGaIb1yRR510IY
Y8CSTj5d98HYJkGBEVUti5vI7M+1qGhOhoFiIfDS0xHTjV2rSDjGa2chuG57FMXgs8c8HYRaiQJ0
rTsPxLY/DwURf5Q0mpyPv+Dlaccr0AFgWUhv0mI3+Of1/mn0FpqYJtaHLrLKTRSw+r5QhwQXmQHP
DC3VMLo1EAhbyzWxkecDpDGQ4kOuiZgNwuSwF4SeahSd5SyuvfMopATnT/o6pMmdV015iSxFThA0
puumw/EoFyrPlQey64+nsuyFAJUGLDoLiM4YjhnN/HoqYo9Ui5UW1lVUVPmJEPZfZELNFC63xkZC
iaHAdi5stxqC2rYyaP15GgBoUSQz3idSvGp7IdorCSpVBso9wJ0iV1a47p8f899AbLkonrJDUz09
NWcPxX+9IrT839f/Wf/8b/8pn2klr/4D25uwGS/bp2q8eqrbpPlN75j/5n/3D//x9Pxbrsfi6V//
fMzbrJl/G1Ls2Uumyi/yHN/LX7NcPj8ISSg8ooAv1HX7/k//4tBZn3QOUhIsCRzwSwcBw/oE4gOk
jsS/F7qwyicubpAzhKlUy599n+u8bYJ//VORPyEVK/FHlA4lChB/j0Onv75hf3Lo6PEtZTMteSyi
IhOibZ6r4cbTLbSt2WsOQnrVveV3nj3IFn1boU+3Yh5KG1mJgpU3hliUyIkM3bMFTInAfvhgdFW+
r8TBv9HUXNv7JHlRX98PbVmfF72Bl1+WXutVB13MJOofMP2wtSBFesgrCmcywVNJQZRsktjaB0Fi
XAXKQJaSWwOIrNpE8L7tTxOriW+0OFZvCUjU3O1G2v4dD39WZsm954OAMWcZ7dqb5dBkQaVxox0k
7QHxBcjK0ojvXQiMyCtVJ5P72pXqOjqjFZSfZV4wbnNYwShhkI/kacZTjvxtFMWE/lELM+8QRFAJ
0Cry/dN+1PV7n+9378eTsSpKA7KrOGFEgwnAaZPk6NqihACcO/byJwVFqW2EYvY2F4zqpBiz7HGS
PW9dTboPx1YybowGzExf0seV47jaC8gAbTM/VC7LfETnQZendZLE7R51OcOFBw2FETk6WqGeX9uo
VkuObkCD1itz6tHHKSdbzhA+JQHyz5F8I3OV1G7naR5WPX3RPtaKQEcgYm8ltD1QJJTFqt+XLCYC
aKK+Ql1IQbcuayK3GZLorCuy4mwU9Oxz7FXZFo0ZQC1J3IjrQI/bjYKkxZna6PK2iMToXDer7msb
doWTC55xpUeBdTEOiXCa+Xn3ZcyTZF/lGr2IoKzcNE2Ti6nI43NrKAET6ZCcVU8G6kXVSrfTBpRd
42Pi2+dBcNYWcBabqCM70IXG1WWqjYNGzUCdhY1EsZwEutXRKNpiJVJWR6HOHBTYfojZ15Y53vTE
A9/8oCrOtLC7NFMKUmkFvTO0QvPCqBDSr6MGE8yG16XIIWDjsX7SUg9rUTVAziqQ+5850r/hGP1f
ww/8dX5yA//1+Xl4yPx3Tk1+5o9TU8XYHvlgeCsi+qscW38wj9Ft1SHGEKACJJ3/5LeatvRJRZ39
hSDxS+axOFOP0Z8QKf9wFv8dfiBZBnfwn9Hx71MTfdTXd3Pv+SoC1SE+jvJw24UUDTu/oV9YedIm
9oF4YlqSrjQ9xCp8ItkrxAGYRiY2KNmS4zKb1ilwGDlNBDKtcozw7ktzEHxKdh+mgHQ7VZz2pVmk
D5XvdbtQ8NK1pE3NaqCjaldmrW8H2FTOJGkkyU2Nmk4Ua3BZw8cSy5V14pOgcFh0CW3U5iG0+vGM
Mw5k4TCXXssYPSWj0vtvY9+IezQIRUeNBXGPnwQgghYdyh5W977QO3VllkUFZNyiGGliNJLYYh7x
ZSIADM7O1C+tGLeQwcj1mxJ2GymJhr5WKGJS2U/AW9ue+0KCMFlYlIv0bBpgYms0YrviqxBZ9HMD
9HoCFGRuQmug4R8G4xP19nZtVcZM36JKnImJ7si1kiKREeEfnmcaZYTihyBKjS10RDUi/S+711tD
srGAgfedrMxRRN1SmzG3WhRe+8lo2oZnthi3GWHryJV/lagaxTAlO+snlD3sAVWmbev3yVaQq9mH
Y8JpsCnSe1RxjCsz88aNnvfTmSaPnSs01XCahXWPrGgurBEvrffItW0z1BnNIQ5WUh0gtqG2tVM0
YLQtT03WI0JN4Ft1XG/jKjbW7TBhudtjaFFGG3MYQVHmMAgswBF6PHR4P/oE1+jYbdGTPMU6xNwo
xmDYvi9eT+aw0vvI240GYmsSMqr2aDap7RcJdpRzIpSZaFCWqXyZ6gqYCoxhTtsmiy/1qsFZpK4R
ZWoS675WkLLN8UrZo63m2eqUq1vQL8VNZ/TFoesomAfQ4U7KGMsCO1EaRFTRDXSSfsCOcQirm7at
240x9fVKBaG3tVI5+fp8LvzngJz5YH99QJ4+FE3wkLxzRvJjP89IU/xE6VLWNbymngNB0s5fZ+Ts
P8VROFf2yYfm0+6PM1L8REoxc9KgElNbmROl35Gl+Inahy5hO0HMMOexf++MnLPe5RmJOsNzSfJF
cROhXyXuylLYQEorHaUG8jOQmmRxuMsKvIGKIYDn127UUbobKAXYbdqflkOxw7mooNCelk6r5HeS
5J/U6XCn5/7tiANlG+9NCHtjjWt4eylXBoA7Kf3hpdO1ICMhN/XXjRRlTgeyfxJp26tNoTt+HdZO
raBq4/k78ER2XkXB2mqs8xb1ddsy4k1SZFjmYmbjFmO97gWah8CtYdEQYVX66VRUdia1BKrJDyui
iZsjPduN90kjbRG0m+xJupZrnaaARJMAse6tzkdGlAIct7vypeo2qPXHoVHvRjF8aim1jXJL1VuW
v0bdtMWwizaE+S0p0XVALBZWwWBsxNa4iEwka0o8kIrgMHAUQ+3QMUrC3UWOMIQiN8kT6dr3e+wo
teqpVvqrJPekMxYrCxoMF61LGSF210SMmJw7PxutLrXDoGltH6OfHhWh9Vh256IUFBzw+N6Gof8d
aydq+uKEaqi0KYtQQWGFOH+aMB8vAeejnoyBVGNX0pXGoeFoKKIhd9lcmlOOWp1+bgmxtNNjZSOI
RvAltibHAi9YeRpuMTJG5UZ1jsCvuRoQZXQnYYxX4zg221xvEDqN0X8Qm2tjQj4eifIOQ1E/Vzal
MdWbWezoNNCacFvW8Ubs0Fkdrba7mPxK+z6YJcQm5TEYSnPL+SuAmFOEreV5eBJ3+IwWIhq61QyO
a0L0TqH0m2OZrSIjwcXPk8utGpvkJU2s/wjifNVFo/Wzvvf/9UnG6fHXZ5iNiNRD+Dq3/iPC0ziI
ZPD7VDj0uWwzt9F/nl78iWLMBJb5JMJVQOVPfkV4sk5ejCSNRe6L5Q/l7T9OL1nj9CKNnrkJcM0p
Jf6t0+t1gGcoBrBXNP6IdUi0JexbXgd6mqApbA2cudA8btejgXdUFiXKdUSYeTqVQuIq8LfRyxrg
HQTWdC8HlQ/e3+tsRenVI8X8Z+bjn2fpz8fBeQjSAxUE6GmL8qhWZL2AuS3RYjG1qNpErbW3Kpyt
ZqOgzvaH0HtA9R3RvbrpgLnQULX5eLE8RobrLNLwjtNGRf1MSPdND63RnTnRB2+cptaJi169kdIR
bwpfFe6UKqRuVlWaZDgV6q2ijU65cSP7hK610Qmb0WhC0RlDobJsLACFWTPWs9yQ8vphnLR8VXsR
wBM9hvVQ0YRT7SLKqYE2NLYrA5u+xCwaLMZEFYEbWe/HH5JiINOFEj0hbWeN+v1YNZDhqBWKP6tW
f8nCWYA3fi4kuDv67MA35mzh9Xs1mymJhKCoEJhGUwxVH7mXiY2x7OqRsGkE76xLv0uFtOmSDsWf
+yw1N0ZwVSIDl4k+QtcHr1obxjosxlnCalci60yl2UZ8fx3WtePFoWtKtV2q5lbNhSMAo9fFml9P
P3cpICjOtPLFNpjKGC5zVPP0MQxm5MdUNLzCbPPiK/38c1v9I2vTz3mYNfW//jn/luVmgwqJhqlF
qgUt8vUaSQaReFolkLFRal0JGq80Q54uPU2M9H4ykHZNyjA/VsF9HS4wN7YCiDiwbzNLUFfmDsGL
sMFHQC8q9AZATVamq0JNxdM+HRsul1AcHtCYU0gOsFGzLcnPLyHS6zNgQQweC1TbTzU8904TRZU/
t2hnikiMBMKpiMLk1whThS/BmChuWfUxHnSjhr+26R8D3C1IIz8nwGlmKWhPULEzFxPgIJm00Y9x
xEi6wa0UJGW1GH3fabZmkSM9X1etAp6984y1LrbwRkaFb04sqOlK5rDT6qB3ACInq0HPS7uRi3o7
Yc6JqKxmbpDPx56kvkyTpkMWPI/cFJDSmZQL/UVvWMpGL8SrBm1dtNv8zG017uiPtwVH9ettoYno
4lg6hiBUJjkYX78grRMUHrsHX9ap1VZG67wMzc7xZfWHhBGkaUzHyNWvWxSsKCPKcC5kRjNR5Vls
9yQWcq9LGbGoqutx1ukb2152Y4E6Va2sPp7eogn4czSVdiKFVRhm3CKv55cj2Vuh2Ve6gM5AuWvN
usBEFGRmSCcmVbBYH0ES558J8MxYdcPhx8cP8HyIv/ruyJw5lpgtghUE6IuzqfWECiNPv3R9HZpq
kqfqPmlTb5cYk+d4tYYF+CiXqzarUBcsS8vJlZKTRjMKtLYTfETiqT4VO/zhUNlfW0pzPXXA4VQq
cNhJNqIrByr5e5wFtpKiL5uZQc9v0xXXqktwyImoXafDpWpGUEN7CdnujPYUDTNt1XeWf1VHgnnd
BbMyplcAbowok06kfCttCEak/hsz/8KeFJ0WZYcKKxf0MJXoZODZbsKgbPdSTic6NHh1QzwNP7mJ
/4bw6n9bQ2Juzf11lOWMRdXWLxPF+e//TBEV9RMZIH0x0jnK3Vh0/Q6yaCMQYcGcottMv+lZg+t3
GU37BGCAQ3iWeJ3RA/zQ7xSR30f0AWwGpSFEoCi+/e7D/LpXaOH89WW8OPJnUC5ETnrLM5lTRP51
8cVZaifhcjChBzpVkIysvpRsMYrz1unMpD1UWtddCnElAc1XvW89t1Jg56pUfRuwVhEoZNXy1kjV
4gt2BEC6G8FsHnJNL25xXE1bu2wlAxxi1BQVwqoh+quZjErf+sVyH78umQVdX0591gsvaOMZ8f/i
4qoKxAjFSoB9Q2/QqZARxw4i0pxoUmkMGP4KpKrjR+3d3x92ZlMY/At5UmOxeNZQaHQZUN4eUfDo
VXqRMYV/Mb2YhmlfdN1ZX+HE8vGYM2DnxQn1PNWXY85R84upDkMvKEUzjwkrUvIg/HrYP9tlKd9/
PNACQT4D12dpSVqhcEXYosuzEM0SI8QBgtI8UToXXi5TjAq7eC6xZp1w3WABc5IGozHCgiuj1hao
Ow4T2q2rIfT1E0HItS00lB6ScixryB4ECt2CPmzjnZTL0oOopYIG0IhwGvEQK/9cKCBmbNoOceJ+
PBm66W/XTSKioZuEIfhcXnm9blKbqXKW0/WOInFKnKBA5s7pPRHaMsItA0qtAZQpL2sN/OBSInCq
wuV0a02FEW76XktOpr6Tzjwvm/p1JbXDbKxSdk+BOvLFqElpHsxMooskGIJXuEmr5q2NiLCAC8rz
POV5ymosxzs8bz38idqENYEDNHS2Ny9VPy+a5ffTrIjZYNii0F5Lnte3npc6nBe9jEcslNDD5F30
Ql+uVNH0JCwYTLTPlUJJArcLUvVpjHIS+YnzAzELxcypYQztULpmmwsuqnnDDxWj5R4xIiroyGOq
hJRTYyk/4iKcBLtPJXQrG1kQsKBATa10CgUfEECDvQpCNagGfnmKAj3svGogEysjHREbVaGg0/iT
LK0QmQ54uSMVSzCamFgfqBTsSx/N2UjK5G7fZ1AgJH2CKIMEpowCc5kOXzPNyEOQi3LK9em3VwFX
8DXW491dqRWieBrgj1N/Fn1Iz26D9cAVwVi+CwakI9faVPfTd21KAQ/1QwSjpjCsYTgfqGfBAcZt
pFxRKR6vcjOffCfQR4vNXTeev9GTGLV5jFuq2BkbNTVss9FwPcfKQupAi9TJrtVoesILC2MM00Ua
ghhfgVyss4bbNyCHQl4NuwwkRg1clPEb769lb6z2shim6YafYpvoRov8Lj0NwNHkafWB3M0fnNrz
5R8B7lRYzKqd8pSHIN+R4gUzQDWkax8A6/Q3hZT3KpYUvGhcH2aoWJTTsBwI5fEfkBTLHbqurE5S
3hreM7T1ULwPit5DH1UM58avDhy1zcvbej6ku7AcSnDEHN36fIj3z+c5+ivVNxzCOeXN+cD35qO/
ni8BkL3N4f+kI/L1TVnJzmQJ1qrwCx09GzFkblYgBJStBsF09Vqkca1gfXMdRul0LM6X3hyCOlVN
LkBU9qgRoHT7+mPuERvuA4OlxP/9IlPS72ZEVyA1SVkx7T0dWtBRhiz/KFq6zVZTw7PRT1Usp0Gd
dDDKx22J4+rHR8wce786mHkmGmLcpOS0XKqL0PHPhQlrgxnLz5M3Yxqa2vOaaM/rkzRCINnlvGzj
vIDPz/CfAOyfkshF99cR2OZhevgHCJeweBmFPf/Qn2GYzmv5VbN6hnP8rHURoIEbs4imaHTCLJml
UH+HYdIn2p40LGd3UwkQHn/0OwyTPhEvkSjQyxRnd2rl74Rhynxrv9w8VNoM4P8SKEuS/mct55e3
elY3uuEV0ANrLWnWXSsY2Xk3gwxIMj26TnvBU7IErpy1q2XEV3r+l6Fr1bai9jS4UoCLiFNjcQLC
X45PtNKCECP1KahTcGu13Q5DdFErIwlwkPkVxyNXjku2git7OwjCRS3WAOUSAUL9mIVatMlq+J0Y
ZmDVhrXhbEKU0RtNxqnOfwZv/9m0/+S6/2jT7qqH15XZ+a//3K76jD6SnwsxwOnm7vvvrEFVP5ET
GESdiJ3RKpqxab+3q4VW+KzyCaAQ1PGiNAv4ETSGSqz//GN/Z7suYikwlkSDMyaKBBlNuyVTO5si
g7a5LGNF0GIF1WHZdBJEteRtB7NTrHstzwtji1FkIx5DqS5O/uehSYyQrUQ3lyL04pTNyikMY9UT
V2obRq6QReN1ryJF13YiOgwv3sY7WcVymhRawIzqyCSDWqDJN3+0L0LtLq0lLSZKcDEH7dd1rXyn
izvASfH1r1LZFOeBH/VHiBHvjon0MYBrDO/BXrweUxPiAfCzMbqmOiq2oQzlE1Vb/6tQxALuF8UV
ECP1yJjz73xx+MAD1im6SBIIddRFkSZejNk2hlirVKRVjIxj4EuRchGPigxjNRuSQ1pR7Pt4Zd8b
kZRXmilPkoHt2usR+7GeqiTIR1frS1wkxDI60Y0JGkip9DcIybebvz3eXNmkaMbpSh1rMR4muTXw
pHKkJOifBB3uFl0QnFe6H+5g0R1jwr3zDi2EgCmcadS4EcJ9PbsKcnUYDvLoinGJp/swXkhY+IZI
BNl6hhGTGRw+nt6yJs0LtNijs1g38Bp1mYci2e6byTirK8v6lxr47R4qUnpkDd8bBMlvigQmQpag
Y1/PShYG1CLranQnTwJeV/f52GIzZ5q7jyfzdvVAanPAsXDSzA9aJNVlXJToF0ij6/fV1MBGSdEn
U7B09detYBnEnFEekI1FdKa1I2nicmyO1blnLxmcntrcgFrMMUUhtAwqdOm6UQB7XDRfpKAT114t
lbYfZhN+Hyz0kXNmubLzqEinczbPJAvEq1+POsWTZwR+MFHPzLzUVXUPpHxg4la6/nhp3wzEScbZ
DeEQ720muljaRtCrPDC0yW2MZ0mgIANeLh7TVnxvFEgcs96rjje9uTjCDBOpP0ELROJxabyPIwuv
XM0PpGOqHW9eFkk+6AtwEnzR80Cvl60r9cKPcm9yUYqPkQrU5BW8gPRC1NP2JOMmcWgx4Jj78Rou
OEzUptFw1eSZzc+1jKbzfEO9uBXMFjJEHcUd2MdNof8/9s5sSU4k29qvcuzcU8Y83AJBROSkVGpI
pW4wjeDO4MwOPP35oqr/v6UsHaVVXx+zvuoyCUGAu++91/oWuizasON69G3nNBpU8TIiZ4y4beel
1+Rv9wumn9/Po+ZhAsA38vOF3ZlUWaMacS0FDhLYCl4k7d4txlaEUqxwSR5Lp82a7n9/w893XIZC
toUDxeVUgcboea2FrHWBXmyZaU6gkn9wieu9wILzrV+TGs6p+KcDNq4Hs9xmwGHy9T/fjRo1aLPP
DTMtht5Ka1+pUx5V8oVP4fkORDg4ZDjmDJyGLC707GEGi8U3HQLx6MTmXa8i2O6Hrd1RTBjroVzF
/sKO97enyPXQkzM5Di6UwUuR8eNbYwzYfFdCJwGDReNhHyJcKkGpxQCuiu3ihZf0b58gV+NoaDKA
u7hinrfuZpdEVMFoESOZWZ2HKczjvVxfApv/6p7wt/EgPeaU0fOuaydk6Rl7GKSULsGX1lTqiyvH
doxrOhDpP3wLL3dkoy3gmwsCxsc/P79pDWi2EqaXLmZeH3o9ilva5OJqX9bthRf+lw+PIRTzXdqe
jHh/vlQB0UD6Ow/PLmR3zZxpTPagGV/gj/zyKnxUeN44lSOk+Pkq9uhFepZVmDbkjb1d2o7A0EK2
L9Aif/Wa47T+/1d5di+X9NzR8XjtGt82rmm+bfcbQbLpXhYOQ7yyfvf7n+mZ2fUyweN3cig9GVEg
Xwuf/U6EcOUL6xcZlf6k33WdFG808qHrSmxVZkn/T028nYXVaIJjMAAALLNDVC4YXkS0mVks1QvW
sMsVfzzd/vkv4hyG/fLy6jw3FpZVFwQb1p00GJcmMyxruEHlG2SjbstkMOevph7s979/DJev+W/X
JL7kUnH9aW/++cedm5Z4ycYK0hVnZWxqbz9GtUEgejAb7wsHHi1+itupxtX1+wv/8pP0XLZewEZo
s58tM+WQo5NpPPiD+O5ORD/sB0H0AGYlM3ihanjW7/rrl/7hUs+qBhKZa6F37nEuNaKw0nqwZ1Eh
2vO62HKaU4gx8E0vDDtTDraG39/nL78ehhPYIxGgo0b6+QEr7BEMQvhRB6lpz0e7c9zGqP1PFp1/
X+V5S68vNlJplyBId2dZr90ZTWIbhV3ide6Q/Ac3dFmy+VZpODnPbqjetdFzcuKHs6Pl2AaB+hio
+aVC4ZfvJbk67KsQ3hmz//zYDJrHXiF5bCsRTleRswdXC/Hgj2sUuJ+U5bVX1PPeMexd+4VH+esr
X9CNls8X+VyZUYYtcX2AMNJaVxbMsZ64L98URubNhLyvPeZa38dBq4el+vLPHy1HXg6JfBIknz0r
XHZhMoQxFi7tCGK2cC5dCXstXlj5fvXl/XiVZ492C0ZtOuMeIA+zZEZ3zU16a0SRtEbzXyrG/3Vo
+6uX/8dLPds6pga+bcggJG2DZTwTnphn40S69+8f26+2DgabLp2IiMbpZQT944klaM1RdTY3hEYz
gkjhAo6IOJFZjHHJXA7V+MIr8ssn+MMFn20dpjOYKEvtIO3JDv7SYirCXlWL96Mm5fD39/arJ0j7
Chk2429OE89+rB7p0bxGbIvLMDhfgmHZzoNepxe2+F/dEN0UBviIdi4Iz5+fYI/LtS/wi6aVG2G8
M6382saIgYItLA+/v6FfXooYVrrVZLvSqf75UkNpFmWnZJj2LZgv0RggFRhYnWYSx184yf7y2dG6
sShXmXg8fy+Yke0DRUGQTtCHErPruwNj3BfBOPyDn++glygH2nyIQDnE/nxDYVThyhwKRkmMuDGi
h93NpvR8/v1j+/W9/Psqz45HG0Hb+WbwC22DZJUvFuMgHNX8R1dBPUU7kVjG51mJPSGZYl1Y+1S/
k9m5rTbMQyleeAV+dS+A/X1UbxyUKYp/fmLVku/u3nAvVMpuHNlFw9ruvNSd+cWLRtOVXReFFMLg
S+jkj6vCaOOFl7qzSLyWJIoCt5uhhyB+z0i3L6IXvtO/X+3SBCJnjpKb0jN6tiTsBKrPVc4s1KUO
ITsD+VvPKVKbxtlU3ti+cKT5+yMEgEDTniEREgF+qp9vzrIFviWztFNjaKyMo9RASEvovLCw/uKm
cM9djqOoVS4N9J+vMoYzUhbajqma+nqDpdo5A4TqYkHFQfZl9Y/fC0JCHfoUNNM8Vohn6/jS9Bwp
mMCnSpjeVxpcxNts7Urqw++/pT//3T9/sj6ZeRfWIRlX9LGenT07VOFb50Ev2pet0p9Jk/X74GCR
d7udq2ib8PWGoJOrR3cLXPwVi6NxBTc2EjYJ9tULqQX4Lw80vW2RKYrzPousymSmm4eRTPhvVttk
OZ4G8EjjgopjWazBOf7+Pv7+81zklXDl4FQhYX9eOxcD4qdpcKgXZr5ZhMYebMiZzGSRrVWrHn5/
tee7LEF1xJLRTmI5hf71nFTPL7ZT96ArhPZiNegujOpp7kvYMAV/DhkhWdfyhV/q+R1yTTIVMbdD
+uCizztY84gdv27dCM3hHoXXnXaA900h/JUUCHTz0hjl+VfFnP4y0cRGTzeHHtKzpdyLxNpHFVyl
YiiJbdxN330a/MV+YZX9+5O8yL8uaiWeI+PaZ5cxwnaQCl5KatRBL1MsisG3rZF2XHh599GrZkun
v//t/n5jxOde/sceT0/iuRqXTrCmV2znfMh6OHVjK8+dHsMXlovL58OK8OOXRTnHX+9igkB2zjr4
7BMeBz22TIHUQdt1W32qTd/oT0HI4eVB2IheIIuZK5IieCLEVNQ6LWe7elUPTfiqWJwVZVa5O9Cf
t6g10kKV05teVvknhDIGedEGvkVWQ/Vhrwr0R9ZbXOLuybLxawJPzB2HtzLK76yGk7nvN/qeg26N
44DOy/tyh2GIYki+AYA6Phh2RObEbmHEuEZm1XXX2kONvXK2Kk/bvDKoqyxru4M07qGf8kXz1ptm
fXRyIq1MNFTVQQQSRGkRDShc++3OsPtvnW0I7FHzbsb4w62vjYRarK1RfrS2aLzuoCXda8NiWzXU
UL51ZtFkgYPtKudfgmEXOZbrbZ+rFUd/PLvb9AazgYJ3vGwtHDQJkypeeiNYYwQ2UqRbERbdsai0
T5z13oTQ5/bFM0D+duTzTO5+8nUTXveT0WBjcgLUZAZ0455UybtmVPIQePOQGFjpbBIgetMhY9zE
A7zMKsOEWlmIevDMxQ4Ce3lwxzqMMRmPt1vRODKJKuK5g3xZCWqhI4IUyksqbwQO00mMuUZZOt9c
e7EX2NxG2cTl/Gc4VAePobCnkyTVyH4/dYFRIAryLk+qLYrgrpSaDGREUPBXm4JOZJb7DVL+UJRe
8Og4tfZiFfXme63cgOhhTSyPMqyoSbvQUp9q2aJPrsa2+I7rjiRzfuL5rWERRhLFAwpYSL5KMWKE
roVDGhd1OXf6W7MHpXU/FvzB1Bls/1WwWVF+xV870pzcK5eGwerbXcb8ivGYJM6AhBxntpcDavvu
lBc1Ee49RmDkRAqVpd3kln9dmCQUo2Uul+4VXE04WUHjCfPrMjeiy9qoDx4rpzSuBnvaxWGGgvNo
r/LBKjeVbmoeP9ibDfsHtESAN1cRS3Qoph2M3rqo6MtuTdX91s07Qoy6tBLUa9WtNmzonQiuXeLb
ajgpw4gwlNWsI+eGpicKs74VBWquVjcKSLnYtuKE50ATJ4tJp/fUkonAKlXcVy5pl263l03Wiqi+
KxT+wLhS66gT3Y/d3TRysURjKffiXoWiTqVvT1Wi2He3W9mJymkeFGUMvZa1yKv1nTOvFt+R7hTx
8DWGr6Rp+q18YIOcZWbbevcgm8tOPvgI5PiyNaLPAgOLWy/qVdRLo7krptHAnM3jsKeEfMhxTvcp
RGEaVUEFvrMdxve9DvswCYiAKT62ZtU6pwC8BW4KWRh4AsJpfGWgq7toDEc9RmQHbWbJyLNr8kRA
H7ePSzAC5I1UQDKQEUwLfzE6uTwLwlEGBz8kFjxFZIUWTlR9hFgd0VXm8q3OqTZbqbJ2C7v7cOFL
ysq13u+LaA/bNPeXljnTulFqOX3hf23yYYQLG6BLwzeWO1bWlBPylrDXOMQ68vjag4OZoktD07DD
QzlW+3ujMDwFITiC+hEIWeBrr9fylegkPKtwaDsUnKb9yltzOJSz2RtbqqyRmKoBeRHixF04aahh
XAV2ERhXobCKr8XA7pcisQPDtG94tjnPFDXGrVbqKAV5sX/WsjKdpGvD5WnZ7SqAemoxZDHUWHzy
8aSQD6YKk3Fric4h7qWQ/Hutqnz0B6NH99lrbRwY8Rsiw2K2HjXaxTIxBarleFqV38TDbvZTXDj9
dr1NO0xx2Aawz6HfVMuhM0dcMV3hNPYK6CdcZSr8VQbnQFvav2Vvp0fLO9BYVyY+mSozGxHcVJvY
IlzsxoyFIQrwo7vuaj+WsOzEcSIIZcdFk0s/3ttl+24ilijPZBhUa7aUhX8TVYIta/E68s+dcLXu
7b7bRGINO9GPYiqD77NVRXccnRz3VIrZe/L9aTevnGnYGXqtMpInt0NymcyqZR1R0rW+dVos+8GF
t/dUN63PTelNwZ7fCgxja2BNj3s0QZ4PxV51p4mt4zWCV5sNQkEhIH+ydiDZ50EEnZu67SZnbvPV
qFQACMXSmmi+fhqBBvdEmB8t2DBwoObA/8JLNsGKYx+2DtYOfSDunG0ZMCzL0Y3V5NbyWC6D87pU
UnoEkRkNWGat1q9KSdag0N/GMp1x5k4Z2JdSprDKdJB0TUDGDQMicilNe9SMG13JeXTkbfjo8Dfa
6AvyWidoxJwJtuhoPJmD63zUtaALvDSN80G6TeXxRMeqOloMmE+jFwxObPXr5Y1qcC7FZmdHN5Yn
C8I5uyH/1hsu8TiBp1UQR4Pr9Unv42cmiZDCBvKLmF+FVu33gGUNehl07kZ1cDe3hvxLZzaEc4r3
Nx2xFr+bxF6b6dA4FWkCju7nzHP1+nnPWazvfLuc3+V7JSBOVKX+6AZ7dVNNtQkwW1xU0lNbNN+M
mbURksNURq+Vr3eZhMJoi9gCiEvQXjNphcl9LSGCmSX7G9Gy/IARyUhOui0V+VJqyxvMhK3s2+Om
dqGymYftJV0FOI6zRNGZsVxrc8dU7flfPJg1znUfqEDGXdt2LnSQcAeNZG44KCtdhyrhExMiqVdj
DuO9Yp1N6sUpR1aCwgH3VVnEciw5WNWKDkPEEUIUEdVE5G2nYVNmpgbVWEkQ6WH+YOes9OelqwCF
baP27E/5vEnrsLv2WN2pdmdgH4Pf6bYDKnANIbmonf713nt7NeORVKX8HNhCqK/Tavg57UcoG/XR
1f6yj++oKWviRHVAmGOVtbO5F9jJ+4KY8dcoprWdZ4t34acc8nXQHVW9YQGO9Su79obY5fmp+WB2
e+9jYvcNfyQ8Yl8X8VXUpV19CJBzY1GdRk+zFHFgc/nSABJlXeNvG4xiAaXNm6pxjkXRTN2r3K6h
o/EP8C9LPMlv+ejW31ivp+IQ9EMHn6Usd8TjDW0o3Kg9gLdB6PLbKAvA0spe+zdmg5Ypc73dO7ZM
GuqsZMAp4mnm/0n5gO3bhrEOm+rCD0pkC1sC9GAOQreDa8so25pieHL5u41DCBT76PTToo9GM8Fr
CwcOpXEze1V4yJtVv67l5PrXq66MD+Cn+A7cIrBUWu94AQ66QSIdZb30VgJszQKoikOwNJr6Rm5J
Y4TzktW7LK7Morfa86y6dX83DEs5puwZXfhYg7HD9aAC8WlBC7jjJ53Y/fZo2aOsmpvBSfRMdzTR
+xa+Weup7ROeIKSXcl6rPCvWknxVxwavAhegteQhtJfooei3/s7ufOkBsDOWa1Qz/hozcyyf0NM7
T1K2qnwLgKzqwSfv8hVwSVasoRfT1bBpDTU6glp2MKJacmRk2PUU1KvdJDb9iiIbLEuRITCHbpuZ
7hDet9tYf7eg4Ad4AsbZjBfMmBydHey9qQtH8aEOuvYzK6L9tmmtDWumnQ/FcXekDGJUFz4D190H
ONNO5feLysI9NpU9f92MUZmUMCHtzZyc8NOGmyg/oIODBqHY92MaNaaMh2pa7tcLQyCGQp5/k7Y/
Ubt0Pkf3fturbyuJcPqggF5h0cOmmcyGzc6sSESnhsut4aptL7Fiy+gEXVazI2RGRb8ohd8HxLKK
nM4FbrX3RHyKavmgdu8x37cuMevik6chY47N5cZdfxqj1N3m71MPeUPnmr85r5dXVrCKV0M4f8XA
I1KaTfJ2LVpuQIxDSMavl6vxvuRbf9vpVXyH8mXP0DLnFmfn3Gd+U2LR4pRgtQlb4YgNfBkzhipG
JqvC5oTc783nuV76R2m4b1YKoRJPNaejuEPKGcRbW7lHPAJtKs1xT3H4EElQ+jbom7nwzZTzOLXM
InwExTJ/aHRInJbCvXsT5sZ5l2GZ6m213romQJy9GrpkmLbwNiyDPrO3KHofMYC8JuwBTHXQwhOa
TW287URrPDVu1b6BfGZkwh7ct4Otl9dL2NgyziPxscVWRhG6Y2iJV0n1evnZhrTbwx3kmuUdRd6U
MQtW8FiEo37TRN6e5Pa+3LleUydtP3CoItwGtXPzdl/bkzV3DYKVab+xF39J9MCXTaAlWXKLibWN
o8/F3ybdR9HX4mSBw/wAuW49GFMVJa7u28TL1/AWd4ZQvJv2Je8u57ZUtb0ZA/ZDvJTuld7EdC7p
YMfrZN7ga78OWvc4BdsWo1El0j13FVshrb7Ix6ReaQuP+yjsR5MS+xQQQXdUarWfdpTpdABr+b5t
IQ/FfmEGr/ZyX7JhDa9JAWvfXdhv/NuxtlebP1znbnRlMI35vi1jf9aL+BA1bnnnmEaTdK4J9kjU
Ol5rz3gsTae/2QavfRt67vSwGdPmZ4ub11Ss2jZPbr1NB5NX0dkXJ3Oq4Gmh3Iz3zTwzZlKPw0xb
d69bebAx98Xb0o/XFKFiY+xqRk+il0GZuaCtknKMyPZshvC0F7JIN63EGcGef12Pzf49DA3nVPU1
R+rKvoDO99OuzY9+5xsPdVTlp0smz7UUpTiJjnZEXBpCJtZa3KvJG+/d2hJvhfBBqi9zdVuuq3Gm
L7GetqBjLVu2bzNKjazJVyv2pD9/oB+Fh32uJjJfx+pLXhX7lWLseFN76lPL2YvKwgli2bluOoIy
vNZNC2uyaNRbZL/2VWsM46HPL0S6zfd5xqFZo5Dtl0xypKyT3DVqh/DaQWaSoj4e+WTOSLFe79EQ
XbsLstfE9dsh3ndibUVbaRtq8OKnHYPZK7NtDRBf1tVS6/zs+qq6nivvvZs7xv0eWmsMPrAjAro0
eR/3VT36ZReAKLcfWDCCb4102Rv8wrkPqvz75I6PM/fwifJDDUnj1erjWkfkLmEkBiZYyfGNvTfT
Vb2L4eSY+r5uZ4fvhkUV/HsuURv7zj1yDI5d7qSfxCIwFu1UwOucCzxNDpUI+5JjlUnToYSOKfQV
gGS3yT9YzlZB1MVQjSlxHjsyXO2JoCSsRPup7nq2bLFWxJEqMazDESwgGErOb5i7WuWnFKPWw1Io
cyUe2/Eu8HG6Cumcz9UWu31tEMBA7+Fh1R6n1nCo7Wtf0biNYWY4HzqvUUStFr79GUV2k5VuNOZZ
5SrMW/vsy7u1iNo5pj1ELCeAGl2kPb+WTDqWiDZx6p5IGld34ReLJbbi0/OBbkezDQtzWYnCCaqK
81Y+Vljy8F37TizclpasLun2lCShRrHgHSJHwdCmm7lNSaPYGySpVk09yC4RnTNb56oN9ZzsHg8v
NrYV0JAuF+h0lVkuKvW7Org3cuGHCQDFwAPq6WxPhrS3Er+in9txbRTOozIKi4z6xvIFRaA9TXFo
evpWuX1A0rjVRF8HZYyf/Wma7mtc+yPGQrco0oVV+wto0bBK2dsaJ5uGqOfFRGtXJKEM7JHoa+W+
azuDpQ1NpagwFwKRjAVny+52po0CPn7SVZctlERROm41Uepy9Mc37aKEH0foMYKY3XfiVWBu96m2
N+kyiRwCGHl6WgnKE5NHQ0y3FX0oqwi919Pm5rfTaOE0aRk6wTsVUt9FXmcZrOkF9LbK77t3wbTR
N273MX90vWplvx02UaQuR7Hv81DhflPN0n1SIK+a84prB523Bqx8aziXohlYSrgnrcoVamK3YqOx
240j5czRH35R3vdP3RJyD81G1zRa6ByRI1nx9OwCulQcYrbcEnvtuj4FZBHeLm0dPuz9Eg1ZI/PK
p7szbGsarNTiaQCrwDz3C2dsBAeDziRG+zoBpyJlZs0LS6RokfWniD2gTEVt6OMRrAezOSpzNE5b
7j05XmOXB68uZHXQtGEn9MiAcJJtGy64qqaYpkPNuv3e7538WyHZeZLN79uHUIixvLE51GEbukxq
6PnU4deO0eRC2MREDNJelPkDTIcwSAzbhheh0H42B0M4+Z64lFvv6iWnk80LKCn7wsInWgN8YRcb
NIr7WBfVsgL2cgm2de3NqbIwj5bbXYGHp6M60kDqwgYymDBbpJQ2DaQwGTszpHpsgtl+q0Ki1L9L
WVWk39SNPZ4tmm637VZ08xsT/l13NBSfFGVIf+EetC4PIwuFqTs6JGppUnzzbCCms3heKvbOV8na
Qg8lpV0b1wHVylfJAEcnwb7hlbIG2ZpgqsLgrq9a+claIxBlPaTDV/a6sQDOIDWwOu1t2x9y15vu
ZkhkIi2d2uCNLBvr7TIHRXCc5m1xU8R2LlznDoVu4hZga+NloCS76luLHz7tS91NfmzlLgGa3dSt
7ruJCVD1eujHtr+VCHt8Nyntut45vtVMgUNH59/7rab4geSgBJHmnenHRdMRxkdDe97ehZdQn0PL
Wke/1g8q6hwm1/dqrgGFGX29kjYV2UA6pmJ29SHydZ3f9psHkJG2KEGOJXDh8dh21Yh4HSm9jTKr
GzUMtF7vE+GlwIzUfTCxjsbu4u0hkSFN1d1vlTVYt+bWgnOJlklRlTTDbNIbd6DO+oivKUV1z3PK
naIJzusSEXxMV2IyHjfag0s6a06HmadQoZEshmnIfL9C//G8bF0ZCFxHWyDXKxqZy3Q/johxDyz5
9vLGG0PqqsNsO1A66WUK6R+VyIf+raw9t+HNMbR+nW+OWXwflNkYVyWisO4qXD20fSws/fBGR4uN
Mq0DvvFZlU7nlwlAXYeMb0u4hnf0mAy155FTLuyh1vJJGuHLE/2doOcHETTqyuUSeNkwRSJNs5u1
MpNpV91mJQ0D6+/Af9bPlUelllCOrbTpzG30a/dq6eq1PtOemaJ3Nf5BJKRVY+xQltso93vyRYve
oFVej9bov4vWyllf7aMRRA+itmn+WAKffX6CeLsVzIZdhzpgi7zKO6wU0s0H+ue1PhilOxpN3FsS
eiVZjLtX3fkNqqruyLjS2Y+WZw3VSdl0i5LC6A1KSE8vkaC23Fafc17LtIl4vXFcR/x9nuyPXamC
7WAGgxFc6Tw3jA4intMBl+IIWDTvm37V8zHo14XTtsFWbjxoW5RGhVNdGes7hMey7FNTNlNDjswW
KX0cc09F942ctu06V5Eorn2KfEE+wOJWqcOkQKR9twySQHN6NtXJqIepe2A6lduZ11aQ62vfVgzi
o7nvwqsqR1C7x/PYhu2rblJB/6m1GHa92Wqzbzy2u9UgI+fPYd//uRT/G7TaD3PPC8z9X5D2u08N
kPZ7MX35JIb2v85j/an9Ov5ksL380b8ciwYKsD+CAIn2RYFEiOtF7vSXwxbvufkHICEU8H8DBhu2
8wf+ApCXWPoYSv9oWjQAyl3YsUyr0XdYCDH/iWnx5/kwc2fs4h7oG9/FNkLN+ExL4kcU48vc7nfe
qoxDA3PCHIqCXHYOO8wuXhqy/zlv/vfQ9nI9tFF4RfCbXXSdfw51f/CJDG6zCisq7TujFXB7S6i4
tlBkQi3+HT23jyan3Exhtjsa+X3TfDCK3mHLs7cX9Ax/SuN/+ofg2fAxygCFZlANuu5nvYnawSXr
Uam7joNNv4OMz1vRx1azltf9+Gls2vwIT1KDdSmD0zB43wtK7BbSX+qus8ewdnw9q6g9No5+GyjM
CmvjovZ189MkTZUVquFgNND+WCbTYQ9axHl/sv1ujwm5VS8o2p1n5n8eLC43H9nFRToRINF/pufs
vL5svLWnw1cmEHpnmhdk933xfEJUac3ZV/OlqL1yq3MxZcN0qsfXgnyJ+6g7S5pa7skjee6bumoI
eBuOY/dpDA+7fYB4wHSI++0rirlbWJ3qRoosbAFRMSmM4XUWEO0PxdnvUydICveBsz/JFb3E1pfZ
X72KGiDzy3i/I2Cza0/lo/Wx3tCtHAUR1tutC9m5P1M6bq+i9r3P0u2oL6115funmVnLeiD0LT/R
noAm5RHUxJTMPFrNcQY8zFGT+QDHN3QpGvluVgO7F3HDWSJKBAm1D/M9XTk/jElMexc8OU8AGDbK
l3taifQDCpk142MVQsyj1ZVaMjZulsw/fi4OEVHxQWw9qtfGYxTGFJzEpq8IbYzDNkJNPSxIlcrb
3UmmL/hV+jzhGNRcQ2b/2JsnD+IoocGULA1hRbFnxfatvA3OXhq8YVLogHb5NgYI/kkDjNV18Zlf
zXszcleS0j3pmzh468T+MT+6x/IogV3dikciT/LttPdnqeLolX6f5bfRzXyd321B7L1V11NW36wf
oE67t22bMHlZirT4DHo/TLYrpGjnHLw0naSYUmPtbhnAruvRuV+M2AKxkTIP46D/VB+Nm/2p+dze
ht6xIdB4TYosT+wjuWucaF7XNzqJbqIzB2A6BHGRdB+3c5it74tkSPKEwjoNzhXfVBnXhwpeLWHF
tF++y+/RGsvvLXuyycQr8a6GGG7htS5iPr79Xt4SnsADfWqPXiLO/ZR2MpkzK6m+Vmf1YZPH6CG8
wTJwuxz0OfrG9ncXvW7Yb7ekvts/8dkOh4Iz30LTKBb31qF93b52qyQil5maq0qovDg10a7vvL+0
Q/+3Df43MQ+/2wbP4/DpW/3T5nf5A/+iS3h/+CE+HhywxIyg8kRQ/G+6BKUAqHwwJV7gXihL/8+u
7/wBPsJFR4lbA3v5ZWH+F13Cjv5wwUCEIeghZF7/NGEkeqb4QvwOyJVF8yK9jzARPlsy3bIZRRBM
A8PCVcp09+r9w5A3w+twtfcPuZpzOn/5Mn7bAqd739rGVmeFtnXwOijLAYK08q3ysF3ooCnbicj6
0hghLeeNd2ddetlmFTVvF4nUPi5Gb++ICJPte7MajgEqmjadFgd9n4dxv44XZxoR8CmjVxnjkZ6S
IwAqiJ5YreZNIR29pwXtVZmulTCsTIRhfe1aaoTCJ+3bvR3m9uQhnTFS7TayTBa8iMwDDNV/c0dn
nGKvWTsC5lwXIA36Qjc6Gsx1iNCyGle9sZ3cLs6kWXQ1C1w03VL+5eqc4x+xkD1N85A5zjxtSSGi
mRSr1gqnZGoR1Fwas9Q6qvKJAXOYilXndZYh7iot+8+rP5Oyi4eXKHUPLjQTywLhT7rgW7uq/GWi
G7qNVZ8Il6h58DoMTZO8CSkUrcarHPBN9fK6H/qcfW0V+ij9Gov83ubRnKzzPIoLu4p1zdStddvn
Y/t+7NqgOXZbtH2koRiAfEXtlSxi53hsh41340yrbrPI1I66zZ35E+qgSZ8A0paUto03IMFww6BM
fSmiLhnNFp2lHBwWMx2Qn/J6YrT3NTKC/aFxGGLFCCHyU1H0tgfpWYQ3CosREiZFQyGZ16kjlG3L
w2sKn9aPp6agv9/lIoKWCh+CPp3wNztWykPcsFZLs6e25r1L7GDgviz6OvSxBm6V7RNQVbIPIvqG
x1x1NFAKG0qdLNTXZVFeeJi2yvhIkxWtXx2o7RgME/6cOggJYI8oKhKntYwv0VSOA9qO2RxOET1y
9zjuXvihW9zuSssFzGK5adZSGci2vZ+LTt6N0tS8mbOY8gRNZNvHZm4Z37eNYBRwv9Z2dPtyW5l9
TQNqjM2JluHkBkW9nJrQU+WrWvWOd2sB49bXMH0px5kE4C79UJn9HKYgMvr8CknkPjKvaNnjuz3I
/SMd4v9h70ya20a2LPxf3h4VmIeI7l6Q4CiKmmVZG4Qt2RgSM5CYfn1/gF2vLFWV3bXrjuhdlW2R
FAhk5r33O+fIAdAnYhKkaxNjUDit4dgBNiW3iTEUEuPVMVd4aNpo5JSTp9Fe16nXGnIHzDzZa4oA
IKt7N8SpSzBqpiyNvVsI4Dzb97k+TsASk17mJ0PgafWKQiv2yWuy9nGl54ywqiL0VUY6Oh3JSpvw
Vtaq+4KbAL/wIT5VBERFq8jp6x3GH952Ai1ez0lZ/0w4wXKFApiSgHVT1RCYvluusgJLNgVwcU1J
32yGPopXjTeSEawE2v9bVhLSdXj9z3/Nphp/b5i0+lJn8vXTj/vZ/APfaznb/M2mWgPswY5g3pn+
qOX4qzm9wNXY6WaefP6r3zc0/TdsLqHeKPUw4EVg8+8Nbfa6NKG6ocKh3pdt8J1L5c9cK+eEhB+A
WGt2viFvAcgXrcNslvKupKlkptjl0NbbQSNO0BK7ktk37Yo16MxKn8/Ht7hE+livnkNX7LOu3fGh
VoBPay/S6MIxeFNMpsKP3STWGjOlfPDWEbO/rG32AYYFLjQbKTG+Z7ya7bNHTNNQyb2LE0sp6gcp
821Q2dsw4qGrVZC/tQOZNpRYK9jxWsEYk67sLmqjD6HZ+AOzzAk/4Qj73IBiULGNXTIYJ3FIDG9f
Q5PS1uOsGXNgt3CYo0Gd3KOufaKzekvu9K6PSVXy2gtmEwYbRZsJX/I6Wl//Aml+VyT/6cIab2tF
kPjOzgJka21VHEuahb19bcpk01XW9ofb7fpb/fmjw/VbePrPX+H89z+Ux8iGRDSUfIWefq3oH7vv
D/bfi+T+/KvAZqvYdgG5o4Bw371B5ShkJSZ9vXXDS1bQNf2hSWyFxsHdZOxyH+rF2gPodStxLqML
ZD+wtrafJFet2zDYzjYGw3tsao7YOvh290Eaja9qjwM3TsTsC99Alt1+lbQFBswFvNh48izOCFhO
OMaNQgSWLNhN8TQPyIMYS1zZE5y4zHBTG0DSitjnhVgZOYMx61ix2/38Ar/PMuW75ALM5hjzc4z0
cb5AP1xhDqTo8vuu3uJzwyeOd8NLQiPQkx9k0e0FEAHgtwn1XDMay7koKSBQwMf7+ef4y+/hh48x
P8s/fAzSzAx7xMtlm3jBCqOlecNcISKEOdd/cU+9PebO99Tb3/idAqUoAXoAz1gWDE4WmroKrIRR
zq9+o3lhfLf8zO+DmsuzWeyIu3r7K0E5lCm+jKSK6/dRaR0SNVil1PxKxuwi+lB7J5vNszWPyMtv
J+VcFN2mmT7oRKdN5C3lwGZFQObyZ47cq59f7Vk89EOz5/sl+OOjvVM2ms0M2SccYRG4rKMB7SFI
mgBKYZ62CZtq19nKRunC25+/7V9/yX+87bsF2VOAFMqOLxntpo/9F5AWSb0l5FPQ/OK+/vPC8fbi
v1uiciuOMcrjrUZyvZoaM7zsF863v3qHdytHJGvKmZp36Mfn2rlv5C9aWH99sajDLC6YgXPT29vH
xo25TBwWWaldteOLdLg7Qijr4OXnX8pfPg6YjnizGw977rvHIXZabwDF4kshVQVVeSkfkeT//D3Q
C/3VHYfDtYPllTuHB7/9bRorJA0u447LasEK129LhF5R7B70SfVbofo5g12XQSMZQ9vYvmgsdQUf
ghzFeBzCOTLL+Yo78FUMcebWZbKSjBG6lhrAjutmpcX8U5dUTBF0DAasUzY8QEvT4cu3INDgNdGV
kjZ+JsUmLa2dWr6GJNdg7r+S3nRunRe1elVMft4pj0qpHrXojLM1U12qtLZfg9f200YxXhvzgWHP
VB+gTciQE341eYeO+i1n+Ew00AaKc02cwzacgi1sH0t4eQjwwY1Uxw/i1q+nx0rRjkaX7FNV7tt+
V5bqpmjSs55/UY+xVnyOa+erZXaPMPh3bjDctkwV9XMfDzfQqF8ZwvmR0q87DQfgRL0DH125SXTR
zu5zkXPBjNU3I+BoCVefqRu3dHy7v64JZ1b6ZwbhFHPGzuqJ7KT3WmZiLcKzXnkbbpHrrBVn0egn
Ub1KjhDT3rlpqxcx7QL2xvlX6HNrG5BANCq3EkDGfgmnZ2l+qEkErYpPVpxdB0O6ssHwzcHzBUX6
RIZH0Seb1vM2zJO2PWmeE8CSHGihRQ99VW0rURxtb6fjVquS1aJOJKGM/VZvi9N8uyjxa4VYZ1CT
nWNGt3w9vsueKdkp8FNFqmSdxkh/deWwNd3grh/CFBWBQ72jiRNdFdAH2Hsl7M9G19+VVU8jtdmB
hwawL96IFW7jlxUKEDzeyNm+mMPfTWZVrr1XM2vVz9tDzLc91JDMFgwlSVgBeiVsC632s5JB40as
48o6rl4H/lGMOK4mN9793HrKxg77TexpNPDMgxNeFHOmqhMdkuSTAS6o9eqWa56HnEPbS1P9diIg
Sy9RJKIJ6jRRrnU60xnqEwII6ZF491l3BUbrcw6hVeA3HPta+RkWoE5qJL3nQm579VoFSiD/Zp00
0S3kA90K0x/g3RSje0pC6Fuof1opUMmzuyet75D2NJVuID3WY/3SizqfIStT2fRcY/wg1OQ5Nqer
3C7OxdTfMhE9ZRxlVfNFC8KjY1lYFUXMv1+kSSZMXj8ahO8EzkMHMEMbZR0Wn9vxS0+oswr9Yw7J
HoU4B6FxDUMFeZRvIrDWlDZAdC1pITfJKwPyldGyH2raJubjOy1IYzgTy1wH0Hqbk7QXn5E4gR0V
K31c29PoJ5qySaPpVKZiz5D5ghAOZunlTFE+l7yaxJPSLa4KXeETrBK63DiAXRWi4Tr0G5dusm2j
wlEif0weU4vaoUIjr2TckCityudgLK8DacBpmduiByMJ51wHMmrdu14vsOUmuk91doBBdLz1TaPU
q/kwqTdrO0xv6sw6wM2uCRU5iHDYMFSjTa+sLTV4NMjrsBMiOrj7mb6u8miTjTHD7uHECPxqRg0i
KFerzEpQcW7LrIGdo2MyZvupsNd1OgHA44zttnc2dmOd/tz14SbJ7yxiJvlyyv7cFPl1nMWHKM+e
3Vq5idv6ODTBSWdenYT9blBOiq2vK3CbZnpOdGavfAsWy3WLZ3tn9WueMXo4W4030soSmKk/AApu
yeTYG4E8DDGzAahEU3qbjqa6KLyNq15z0PRBT6kVyC9TyPLJkn2oIKfvT4aL5TZNl0A4FyjGPuDS
uCMH45TpX9XBWzXqdeTJi5FujYKaYAwJkQlvHL07G9WzpYe3tRwOXXdZuo1vjN5GmUcNer6tUyZq
+SHHNbxIxc5gueuT4awkyWMd5KBQ0QUKU3jb7HISYi8tfR1Y8UZX0kPc3CG13v98F3wfGE4drGJZ
iE0wMmXmbO897xRscZGoFIwe4uKYzCI40FtLJ4DXRV2hp9sspyTUaWmO5go5g48GfWO60YXo1MuB
s1LtdtdK9Cj6XzkC/Wl7fvfJ3m3PjnBzgEc+mZ1hPlYHV2qAig7o3moeU75LryFMvf2V3/6fjh7v
3vXd0cOQEDhjQ3bpbCjsmY+tTHYm3v4/v+zefNZ7c9qd32b2VGC86c5N7rdnj8jBw03VxRyRWq5s
aTPa47Qt22vafRvCnv1i8DZa31/NB4AkajajjjXCJC+6yn0K+SpSY1PqEKWjWDvyQm8ZvNG9nWt0
BJArJHorU5oPwBQUjQTuWaNv8KqV+mpFFk8NWKj92N628X2rGYR0hSgktZWhbbq9QUnYuf2a8FUL
U1W1EBvNfIJbN0xOJ2GzkahKSrffjpG1a+zxXBvtNfKXrWt8iUV4TYP9en7mbK17tELGw43wrSm8
Thtvk3rZZdDR1w37x8jWNq7X3yA2fSasiYDkOzuciPjGqTYbp7sGKCnq5D4fg8ext5/gjG4nShNV
r3cAYOuUaqx0kq9DxYGJ7mRI9mNbCL8BuI7ZSAwCIMboVwYs73zCKNXefnNLifVDVcgSSEdUTefb
8qyyJkb1nals5zaOO7knzHqq6VEeZVPsWHsD7xcn4z/1j0hD+taMms2QrPcK+KYCE6pN3r0odhBr
2/IQnWPa5S2o6HKL/qN52V/HRtPJeAEVquMwav/rMn6pi6b42v7H/Mp//Pmc5PLH/+2+FDOT0bz/
R29+hkba9083oxxv/gftHs3BG/mlHm+/NDJtf+/Bzf/yf/qX3+GQ+7EEDnkpZM6TfPsFDv6tl/Xs
qfP37Uesr6sfe494Q/zefDTd32yicmYXrLlxQwvy37M09zdStGzMqyhnNGIU/ug8Or9h2TC7FH3/
SxaCP0ZprMkW3UrMeMEGnH9k1G6rb4s3h1Ax+o30HS0cBnDacd8tOU4rLTKB1ZyJhkJsTl0TBx3m
VmGspxwxAEvHPiiYJeHfUHE2LVFURXse3CR6QOsFOqkOkRXdOFqViXsMDYA7C6wL5iOPTjc9hLe1
GNg32EtnreolWwcyMtypfTOEWw9s0T5isZY5R3tqjMheiaZmr5RVZo63QVEyNbBIdk6PSS4U89Ec
06YBbuMYRPvTzjR3FyFp/qgOJKqjZkALBgyswBsGCzQoF4CwXmDCsJ7BQihEIEM584Zu3aTEEsZV
ziBiQRLDcsYTowVVDIZpsqEHZoSxXnBGbyYbiSc0qg09IFnsOnVsoR+7TpTVpSUdU9wAbYNIkjDC
FGysqhZ2EtUzWg4f6+i+P1oLYpktuGWig6ixSM0YZr8gmd44avfxAmp2C7SpCyHPyjeUUwqwTmNB
POuZ9mzS8SEVVoFYd+ZA3XLghDArB8jJFnTkxAKNujM/as4kadqYiUuE0AyYagtsGizgabVAqHCY
HfoXK9aibbOAqiGGmFCrzH1AWMPInJQNwHTF7qGljONmyLVbeFexsK/lwsGmCxPbLnyssbCyo0yD
YVMtDC39IXjarnJga50Zs2VUZYqttdC3w0LihqGEymX8ylubeWhEm7Sp1Wo9hE2ZHKwZ6K3DQeH0
uHC+oTEzv+U3/ldpglsGglDB1UIIuzMszFFtVuQuDHFTGG10qjhy3UYLZezMwPHgjuNjxgJOsJNU
2mmfeB50cp0NGu7FJMYRRb0QzEy7PtIdUPbGwjcHC+vMNBHuGc4eXlVfeOixG/B3zYULxkzyztwl
GHBDzp0h1A7uQlUbQTkNvtQmsBd1Ia/7GcJmQ3MujYXM9hZK22AQFsEDJYVc5X2DDlfPovSKFJ1Z
hzyj3hJQUPraQoBjLzSbz1hZ1e6oQKDEQ3MmxpuFHh8XkhzvmTo7lDNgjhQZ1tyYsXM3lihcrIVG
z2YwnWKHNgGy0fJhiizI9WCh2NOu7c9JUlPQlloKK9LMyDvkOvQ7skjwFCWaqfiSABNqimp2G8oW
cl4gD/jkaSFmncHC1hcLZy9m5F4FkEw2/ULip9+o/IXQTxZavydWueNsPlP82Teif4b7vYXzN1w0
d+tm4f/logVAMowuQM4SgUBHpe1HtQX7Xg1me53Hsv0sZmEBCgc0Bqra9ZeMclu0Tb1AhVAuigQL
0foHsegUQjFrFhqnHD/aceWQ1czMFyonsu3rdNE69HbgYIgwedgpqIseQqQJVRMmDOgk8kUzYS/6
CWvRUgD6oqtIFo2FZ5YwV8MsvYhlz6w6XhQZnI1QZxheOOS+pUcM6kcT3/A9onl4mALQ4oWAJoQe
1SL6iIMuxWdjEYMUZZNx4ReRCMkZ4pyas3QkNfQ6oFCkORFGs7bEmmUm1aw4cRbxiTtJ/WJcJCnT
rE4xAwehSreIVqyElELfwKavWKNupybNZ41LqiOsi1O3vW0WCUxoxAxSkQcgjbFwW0HZOitmZJCg
yOZsRO40driIaiyioiI/nbU21ESMHvJFgqMvchxzkeakrck9Z6BQPegupFYVT91GT6KrnJ0q1rOV
rQVMUcH8HhDZGwcnLZHD6ckZS8TuxNcVbsZWvRFW2F9FTuKHokSSmobidrDNizSpqmsKCaCqJr4a
M5wHXeWiqKO7gHEXO4J+0c6Vc08RGDeKubapZoxxDnaqjrbA2wrZQKlma9b/Yp9FRomGw9b8vqyq
G+Dgo1mrhyhkGE01QkfEaB7Z4wQfILh1cjd5EGP/WMJEbFQ+hK1Ga1FL+RqqA3ic/oiV/CGII6zV
OGj3YWBfaQGhR571GXHzPVQ75XOH8wfcR7nv7KlEzSoup9k3UTTKDveaz4UtHhry6taKbI+V3phf
Sm3Yjiwmly22nMcBrGTyJbYjT2YYDys76sZ1Sw18sPvovuIVNHzKQlRzjAjXNO8MCtWc+52mi6z2
UW2c0X9pqxqfhUw18Y4pWeVAUjoYiSt97NytEWd2gKRdhBsQfAA4fXBvvNzW99MkbPaVSMGUQ/3k
IJGHKSxgNJqi2oZxehH0xbFF6782unhlNuNVGmc3TChOSje2hHnVlniVtXUp6GhdTCEBk07OjmJX
g/B5oeteGc6JjCXtJwRZ5BAre3NMHvo6zi/52ruVi2rhFNA+JC9s6HcujjLoDqCvhWreRIgvdp1l
j9bOA/jRc8XZK6Z4qLJ07hKx86ITR7eYUGCZAdLPzNtXprgMvMC8a5CjokHNtBtN6i58unEz1BVd
JrfP6QAgQXKzyr0OFJpgk62OEPxs1UA959b16nQtPCRKvoVm+K7ry/yr5YBtmm6h7ch9HbejVO3L
VhmKK4JFX/UkNA6VkvvFCPNOp1NgH2DpDaNfcjaaQrtiYqgnSE7MbK+OYXFnlz3tlQFqKWvyfIUw
LL5OwgHcMNbT7lxUkeOXEZ3W0mvLcO5TX4vSo7ESRff1EH1Qy1a50TiqrrEKrjeMLj4EsuuYFoUv
ado+o83kSGPblnmnhGpxbxN6zWRZGK+OFjwkajY9pFiCrUgQ4PwyoQMbidPrzbiDGcLvBQH7uoro
hoWl8Yy7sL4apPmKzH9tOxiF0POkQxkqdw6eMNLvUtu3RmosLQlOpY41+NCOfH6HM2tc0BrurTOi
diTexnDZ4MRBVL3l0ZtFL35oTe+gCLtZMdi4KfJ8OowKpkNpgzUBvlRb+Ov0WtohIKyR3gb99DTq
0ddYKuRHKv14ryNDfA7bCmMTRvYJ6sjYIs2FXz4v9V1VmE0O7qniB7thQdUJXGiinBGZOpbqNWm/
nbjU0U+5KNZaMVhfK1xzCOHTybg2/D6oWr4jaTbNbd0SW3PUs7rvjLUZdV76NUBtgWWVCOq+RRJV
6FPpD4UK8nOuajfysm3aO53DaVogNn/p3Lot402Bm/6QYZETMqQ9o06WBpJHGtbZkcJO4uCe6hkW
SyvXxQTgJomMtrrD90QZPlpZFjqzNwDnKONojxOeqbsoi3BIuq8zWPry2rUzdRCnEFs+yCNwitRt
rjvh6SL5FFR1WGV+E3TBV5LUnBiy1Cn4SA1uQ89mmAxAp009rfXB1pCSdaY97KRR2reJ14+rTK1F
urXpLrCR2x1Od+daSRTjIcEd9MkwdOYSuR5p6ocyjkzlexLaP6p5/2cF7f+1GFjaBj+rao9F/fou
0mn+ge+MqAfuybOBmohgDFJvqBz7L037n/8igcyj0MQgljQClVw7pqe/IzXkQOFvg/Oly05P1fmm
sOUPkFvoPPy4w1n/qLD9ll//Ry/N0TnV28v7U8SAXy0ygh86Mh3NXbhM2ULIdNre0jN5SibGuBuz
qj1nT5WYtus+VJOD2WCCsFWczEdfPtacJs32Ipyc/tBoxiM2zyjSY3e40av2oyxi38B/+Zx38fig
ZI5xr5Nan6+JHWNAZiTDFlOf6TSg/4DyKttr2J/qsrEyuzkaveaFm3RgVaZ3a2fAIiXy1aMTi1YH
KTcyemgEOMUprHPdXLLYy1auXTuPQQ1cLRBfUmuWe6MAN4F6DFKO4pUXRq6CPBFtFWOrQG/KVZtk
5Cr5hRkOA3pRLNkYM+VIn3rTueirzq4uSidCJlCOCcHmUHErI7AQF6p1luEdEYYsnHXfH9wip8MY
42200topJ/SHcyi7ixHLTS5irZ1tbPrJPsN+RvpaZa/Td7nkkHVL9HSJWjxR3eImDMb40LSDGR77
KdbUCucnDvrY+zpxeKiN0rs3GhmoTDW5TiY6ZkRXF5Yg703RlOxjlQ2Dc0qrkvWtGjDWDJupuxrw
D1onY9s/uGqmQaF7ySDPqVfyuih0HdRvuWd9MmRY8zvg2pjeqzbaP1oNy9I3aUmYhVsWniDxZjF0
Vm6boQs6ZhnCTTy/1ofgQavDyDqUiRs0CWCnbStHT+A0WdL58FKsZsCdX0IbGy0M4xLLuVDxgWDL
4SZqgT/tdNhIV+buimkzSU0Db0pl6xL1srUgG7YlDSl1nab2lH2aZKfRO9cCtlQLM1XjC0zkxOms
zML11I+Y8vSxhRCtFxlWamVspbyiMr20ekKS0TBMmrXGpUH9iLo8DjcZ2kr1Tq/TkUhQxwweW7cL
P6UmxhEYH2A6sbJi4VFSJJG4k2FvwRq7I+gqTv5oA2HWJAMpNXH53cpCXrj2wHatSOlcWWaZZv4c
sHLVhA5uYigQPRAu7BQqHx+/+BD0rvnVMY3MZtwFRIv/LCAF3vkAsmZRCs4liumckOQxpqS28vbp
wuRGzGJvMdpTVPx1TC7WOJjepVBdmvwpqr2DqI0Yg44pMQl4LqbxvrbqCAy5F/KzG5ctx/3adF7p
pjNYTp1BfSJ4aXwwykIPyH0dixynmYS89UA1wKfMqsjESc9x0riUtIa9HfMFSGu8N/P8IqwFBHY1
w9hy4bK7hdFuK8zeqYnCFnbbtLRLswvxLp/Rbg3do7ZVypn4LnSzm2BXxw4S3FXb3g9qfGS5IDZz
qQn/E31jLhR5sxDluY0C329c2mdCzx6VembPJ6fjbptmJF2d4XQbk5qzreYQ65z+422c5xhDJTGF
xMZe+HbTUqVzM5XOkOJdBALv1GHzRXq5Z2zZ94enuM7ELamxMYqLwdD2zLEwiomKbsD1ixdytpXj
DFfo/vN9h2sDNumjRhtHlzig1TsrgE/bTsHQiK2hn9i1KfnkLOVvbXeLcU62Ujvnd/Tq/zfif9EB
/tlGfCH7T3H7psE8/8C3jZgGs2mo6A1wQfzeRv62D5s20eqz4gK1hodS0KAn/fs+rP6m8SM2uYpL
euK8ef/eYHZ/W7JFgGLpVROl5/4TlSL6wDczrRm6JTOOPvWcaoERMfnub3i5UTgSDxUs6TRavtBN
9A1pAaqUCPVapdop6hUuDyX+NxYuzuta2v2wgpyoqpldULU192ScrfNQEEbstgUjXoaRwVEnry1e
511QZWvbG2oQizgqh7UlI6QKNFzC4FIKW9CVQxGc73mn4aUOkxETxUCdjWKx0DX8FN/X42yzRmXW
udoNws0Q3wGsUVEI41bGtK/s8EpklkS1gkkc8+xSw5qVCZjApq4rsZ5zqvxA52BAj1XW6qUSuLa7
z5s0OtVxZgJMmjqNKHMw4+tMd6b80BNEEFFXNzWx13nhgmDkQbsR6RhfqVN7nlrhnjnRK5e6F9oW
v2BtJjeYu8cfaX5alNRYWsEPYeUzrCxeNho8hvLkA+D0QyvqMW+R/tNpndvoPKc20vdKMe4COwjl
qycTxdqkYZ46NN+Jdj5iidqHDPfJd99wuA/8aixiXH8c+MmVG411eQ6VsbBWVucyZItUwr/PsotQ
1ts4zLAOad4e9zBtgqSPjOgmZw5OPyw02n1pojy4buvKkJvewLXFCB033ydGUV4MVZWbn23MK3Fq
0Vr9a04nkTXbS65pWdl0NrjKmDfG9l2gaempqZOOfvcwjfxpV/e0fl0DcGoaypdItCD1ue6YT1ao
9/sUdf280pZnyxg/YV2DI37GZYTTsLC7M49BWqcfHMH4Y82hiiT1kC4H/VLV2shE7xmbmhwRmdDE
G20crtrUo1qUnHY6do4qD9ee0xcdwg/sDHdJMdS/4OoW1OyHIyyPDgpfZjL8B4diasK3j45ZRB63
yCT9Mozj7dx53OkqPuQrjt9Zj6mK3eEqyilvVRlmh6SfmOpVnufMjXujvMBc1LkpncIk3aKMLoNc
w3dpvnK0NAf/h/Xor/DntxPy+THnszqzNJfRtaq9H4Ca7RioIhXSD3ERjVdJYgTiOogb1+WbTgQC
QnQjOObRe8BbWm+eGa+ow4VR6gKgq2o6X9SYeOMNaU71Co1E/9Vu7RDpoYWTqOLle8UT5p0eCTaX
JKs5CjlJUlxEem77eZR/tRP30ugdkB8exC0OXIh3+gY0IdRd74s3WslNWU7tc4ZlScX4Ih8pQgMN
5WsTacFjxqj9yxgGxU1luuk5s3F0XQWVUaKrbniJdVpHeBcMpALsZCYQykQUENn655fxHXjx7TKy
vfIfKOgYDr4DDRJtcLo+0iXpUbEFDVV3T7KyH0QU6/sxTNuDpYZAgnU0biq6yhi6tQ4G2rK5dpRe
O9hd3D4EtNZ8kXbjhUuE+dapWrEdFb37xVc+f5R3dyciQQQTrOxQmcZ8R/xQYHldHuF1hS31VOvy
A11WWvhJOW0Lqer4wJBsgIAbHJtHqfjVZXo78F4uE8PRWZHuzFEk3rvL5Hl15GYjhr7hYNmHXODR
pTGVwMdxLO9dpdPORqYTPB1Dg8Cy4MwCs0zEOzqoYpo28LBfgixUTuaoZzRhXf044N38i+S/JXbl
7RUC4sDPlVmuS4Dxe67aTfIhK+xI+qmbsJ3UYJ0ybII73NrYO6aRgqLB6gL6bZQ60YCB3ASdMTG9
Ek8eovV9F9vmE2YCIM+VrpzrQGk2mttlexuzvf3gpHIX5jq9xiiIvgdD/qPD1k/7GW9G+X/bH5nf
7+V3LuB/xyx/Nrb/+1H+Tn5qv2Sf0k8/HrfmH/muJXJd8tW549hLXcIG1PlA8+28pXiognT4ee4X
BvQ0N/ir7wcuzfkNiRGZ1RoPzKIm+veBSzN+41zkMNC3eJxmP4d/cuDC/OHNc0kUh4c9gk6YAioR
IGn33XMp6N1xE+UCWR8ThrykuC9wWfGzvL1WYzfbtJqVIYULv7qJlt/P3ijbtlNuhsDZJ8lY+3pU
4juAu/wql/p4CCwRHjBxxg/LbZwNQ75dn5PPzpSpz9aFZnzWsSj0R5OJrRz75yIhNi1EWIdPnDy5
sUmRgQfYmkPsjXC7pxz/GeDw/pNWYrDK0Df86pCzvalGJm24/ny1GItuiPWiBGO8MDml2GFAg4OD
Ym1ZC3B9aOQ4bGq3KVYSc0WweaMNppWWRiWnLhlu2x49jJZoDIgcjniR635o8YJvfUw483jHTI7Z
kaOJl7Et29OojQYoAp11nQyAmzIp8ZM1mmTuItOMd0Vm2us+YGAm4/jslNp54FpeuqQYbHH1PTLP
jneQgbqfQEeRZcCzaPRlcyEtJXZAI6tiFxm19VzBYvq12qqXiVafy0R7QImZrDIh7N2UK2x2lsKE
oPS8cxEyd5EMbEKSafSPrmDtQDKMAwA+RrNlm7LvRVWuRNg/hVl8adI93ZqZaT2M2fgAjaLvq14N
L/NIZgeMZfRPGFqlmMWNrenHgxU9pz1Cn1ybdDywRNccrSH9qPb2+Go5VXPi6GPT/rLHp6LCgk0v
qk8qFqPAocyQWlj3ylJXej10O8HiNXA1PQ5jPe7La+jj+NBbinflpRGqfquojk6BhMwmjPi+Jfxg
XdoYUMR0zaC80ic0JNnBFRoN/aSoL9ymtzEZp62f1wThxjXJ6Ku26qR+E9m5oVy2fZW0+3bQ21VP
6zw7BX2rJBtIN0F+ppVw7h0CrF8HsMrZXCtY09uuKGQLJWBe4aYi2cuFAQjTNFnpQ4ulRO9M68Jy
2tMUWsZJ5vIWfxcsLDpYTqTIHY7jkYtTm/sBsOTsYf4wKgZ+uGX6Qcev2c/G8rEJPLjOerxT8OS7
E6khLpwiou+mVSJTfdkQaLFWI/w0P5QqlkZPnZIWl1ZluLQjuxa/DNl8GJSekl6LnRd8y5PSF54y
3dmNCI5ZzBcYhvb4QQ36Zjv0WXuX9G1+yjIruFeLjFOo4uSIvQbLvdBrnN9Rc3db/D31W1HUKR2z
OHsyRh7ZVBbqyYFfNwhUBC9gZtcr3A+ZEW/z3lU+FJk9XEuk8/RfaHzy7CccTPgOlWTXUfzsS6u5
qevhqwo9tMYbE+/n1nNoU8rUh4LWfNwP5RG3+3gVRdlVGgTohQef4Dp1r/RX1WxWN0AsHCg64n1V
Z1/ooA5UOpznKzKqZ0tI4OxU+kbOxCgnCgg5pDnca4QMzY6FjUPzJKeBB7qg3AYx2oCkeaWn035p
UTRtJSz7bBlpigC7YFOLIuUB3MCN4lMdKmnanEuTQ9a4CftmSsZN45hW7G1tK9C9wm/6EnmJa1xM
gW28GLUQr22Q2k9WkdvXQROZx6oi+KJur6dJsdYybPEiaXEkVsA+9lXFxK3kYJSuiD9xbpLYemlb
hM3J4NlrPSh3OYMcTO8QKARh1D02UWCcc+XWrprRXge2g4U76+OlrIZihVlpcvJcEX1MvDa4gk3u
LoM4Cy/RbabVRjfyAOBQsc+ZbNpq0yh0eQp60H18agPnwpV1gWFI/lkH5MbjFDvAefgnYat0ZNCH
IKjvUCJofuOpN9Y0XATI8Blmt9PasCqxbpJh4KBZCfxGP1ZDtMbWEvsQNGMX+cgwE70dkoSo7K68
BBMahSHRY+aoknk3TSrU5hiKlFqCCKFtazJRBV6S2GNyNAwc5P4YLxcxxtTzCWl6wQ3tZigbGkqq
0XeAKqXu53FkfKXPulFSiTxCduPNvGau0bJdTqbTwaNpF3xfxppJWXGIEXfTPq2wasH37J4WwNaJ
be3KTZV8nw/q8MrsLkXe0djXXjhqx6GN72ilA5viZH5v2EFKO79vgR0snPZqBl8l2W3IbpUQrRlu
Nlo8q/HyVr1LsWm47ZoBF8ShelIV+n/tf7N3Hst1Y1mXfpeeowLeTHoAd3E9PSlOECQlwnuPp+8P
yqwqSVmV2TnrjvgHlVEhicQ1wDn77L3WtyDIekYUfWWd8ufNCNmgAHznfJjaxmAVspPFzXrfSxZC
2MrwgTQTFsGQdR3zZ0RXG7iIebmy+Q1mcWlvInnmfpzn3snhrbRtuKnKl9d+LRLXjCKT3n0u+vo6
7QojZxg897tQmnIvBj527aXCaeXskVyMaNcwtYDJ1My+qWam37FXoieIHkNmInzNjBSqzGDwvL6s
45Td47xr3FCdxlM+akWgjl0McWOI/YFTqEsNsnCMjhylTXdSUlaXiPZ7Z1FRS41sHq20xteTzMu+
B1B5jE1ZCvKBjKxQZR8TQ5M3Oi0KEaRG6iXAfzpDJESAPizdYOHWFAmdAZW5DQPCaxZKl8yg/CDt
ZISHCtDGNMb2KOsEi0B+svWWHulCEM3DMK9+OqgvK+R8JYGd39zFM7QJNiDi3lIVR1OsjkjpYlpq
9AekOvYIchKNJwGByE5QTABBchab/VsHkOIK8+1aSrIvU2JkefnE0o2UmikNgole8mbQr17fxqmv
hnLQk13+TCND201dHMyWdZaNhvFyOjnSSGZORddLgfJU6/q5ylhtEuR6beQyGt8AwfuoZWZSJVCa
oGL76UTDLHlmW30bR9wRMjBly4LQCTnzxty6ZQvc06jXvUXsL90a1qyM8VG3ln0ZJ96MNhAG+sdQ
R/E5Gq35XpjiG0rRu2RE5hdztgoIgxDpkJGH0insdrqbz+MA9B+dANqq7KOpYum+5gRp5FudFoOc
kqdQe9SmOgZM3yy4mgYLOwmWKHmyvmnWUJ6HLTFinNWPuVvJh5yN9lZoh5FNJOzrK63/E/GmIlD6
QR0nOcYctCQpDEQKb68eMBr2QDXiZD23UDIGlwSPKrvAQgFDkQ0InOjhaFueh2D104Q5j9DDvbrE
6ficWVNifSxLt8jh/0ifv30XUP+F9Nn6U/DCLnlv3/L+rf3puPRv9IL2D3pC2qZ9Rk2Im/Lf8meB
v9qIcjSOSNhGbCjSOv5nf1r/h8RxiLY2I+HvM+R/HZcU/ooTFi5lCHp4JGAT/VP2/Xuf6s/QC5hZ
fu5cafo2j+Y3bupsxsR/iOYMIchCu6w+JcmO9+u+fijupJceUFfvUOXVru59zQ7FIXbWkxSAGK12
0y4LjKN1XL5pp/Frv69vukv5kO+Fa/4VK5irBfnDGnvGx/SEqb556zyQCvvFaTwrkJ16HwWqZx3X
/fgVSp0Bt9yJDrnb3CIue4tv1M8koCo8yW8k/Qx5II22/NQ+9KfuIPidZ105xvhwSp18nz3Jt/Vp
8sLbdK/41Z3syF5+Q2voFvpbNbjmQ+ElAUu05ZfX6nZ6pMDib7rb9WTu5tPw1O+bO+GqfMgHwGv+
tOtP+g5piN/sQrcPMk88GH7s6J/AWQ+8yotyNAJ6ZXeCZVsf5qdQ2USaxqMTBWzMWE9puHJQMQ/N
IeSiOEyulq8F4mM0X5tDbd28D+fkQMflEF3im+VgXZcnPsIT7+GTWs4P90h0DrojetqxvBq2YZNb
cB8+yPtqxwt0OuehcAwPEu2J4JxT7I6O6McX8yE8lH7mVY7q9naxm75RELVEVrxoQXWQfMvHdxgM
5/CWSD1bOIavRsDx+H7N3fmWErHXbMSRtgBmvncQNWbISfj38RkPSfSeS0eldKajth8c3Sl9mpa8
rvm0wHF1zC/9/UIWmOpMIO9f1lMRJLf1sdlldCn3TQBpwSE+ed/bOR9Luo/3hl8E1S46QmR/6F6F
S3E2b7jCs+UT2yZ68Z6MApOPPdslO9017pSgoWz8CrReeM6O4xW52udybnt7fCYUw56flWN/315N
IL3xjimGKgYMWHTMs4F4SXwJ2Fu9GxzJH97Mw3LoSwd6v1ccpatwz/05OklcXpMiMHzJrs78vJs4
hAz6YO6Z4vkG38gud+svWJft5na8AbXIAVC58KEV5Da4cxCzX4iu9DBThZY+7kOREx40vskZCrt4
19zZbXax26dOdL4pHFt1qrvUZ5jrG0H+1e8fUN/pT3LpRukZTYB5eK08XEuElTiD03myJzhsHcmu
ecX+dix9HJARLnk741d8TbmNRGfeM+5XpatObFlWnhiKYxMFQae/DAZO0/5TkImLsD7z8EhQHwOV
WQlm5dzbNx+dbzjz7IHksg2H6Ba3Fx3lcbxd7rXHjU9M2ERx5M/QbwI/hHbYfQwubMXH3EPLGrSV
t87OIjvEMoj5CXRkyf45IyjW2HvtyTpsWTJLIH7MUHMT7l3Rgw3Y2stbc1ifS3J6rEPkNS6exvQQ
flQPw828xc57+qYWODT70sto8R6Sq/bQfCayDmbwPrxglfZ6fzmUJxIafEX8pj1yEsBjex3ua7Tm
SPz97jqe4Tln9noGxQ+Qj3wflyNKxnLkV5JfGr2NETdXt46Ci8YRbBRl0R5XMtWvlp319UHFlD3u
lIf2wCNs64/IHKTBHqvbcXSNHuUf1nOsqefqRv3KhEz3ZspKRz5AjY9ndLnn/C25F/b6zpL9EpHl
bv4UXJTXjfdcASyBoWxnt4LHQ73HCq51Xq+88fmKLx2NKPUZ43DoFN/q9hlijOpCxtkgLuR1B6ru
yXT84Ui/TzQT9MCwnBydTHtERdd9mZ3ZLrzprnHwgEmuDhGFMTetX4z6rd3z8aEpl56XgjTC6hWh
LfwQwlPy8APLiw8+7n5YkfbeEL/QjwfZy544kkhf1CNRPCVa0H3xPDwnKyIMBmRBPdEasKedeG6J
qns19J1BPfuUxb6OoS6DWPaMv7QKOEGLPUFmHplDKJnXFyzy2rrDEJsBRH7js17uFfzcwXQ/3RtP
3FNOyd196e9E4sphljP8OvS3mXtv7JF6kHeF8oiJ+/Q1Nk+RdYtNdXrunsVbUbNHH98DASU0T3aD
4ATK4JaPwo151wVfLYK1kdW5ORKls6C+GWdRGJzhpbkSTWV3hB9PZ+agpa9chwiZrl2+GsMjxINN
qLGTdRD1I/LdD1Jsd2VlA73cJ27u9G5yN3mLp4ecpc6pi586fuD3vBDDchujnq8mn4dDQiByaHEM
Mt086+/ExNqJC5QH/Ui8Z92gonVK/VlJ6NLtGh1taONVi41ZxzxPheqyvuERMUZXeMI/UXxBwaL3
OCPOyYtYvkjXtn+Voj0W7CE6dZ9Kj7qw/tDaR+uqEUtxKKyTKu7cxmMcddXoOs3O4+h500fReTp6
KJ5E6Ei2+hytX8ezBC615hAasVB69Rn+JYs7eh0bGEm9y/iL28HvyWVdRgrzJBFv2LFwi3+QnEpU
zZOaqL6eFc8CZPEz05Lsnt4FXRVr9MqdAG/nMOwnt3aad/POvCA+Tdz+vJ26S1t+5z/9OT8sp/Cq
OYXbvJPmtudSfKk1wM78ZMJ2bVnq673O7qK+xvvhvaajdxzelZspUI+aaiPZ4Xya3VQnE7Dty6Td
SIHuDq7s816JWpN8A+H55MSIz4I2s8OYG41cwjjgXq0TTAm2MQUg6sBMNUBnk0OIdrwKeu15wuH1
ddhvjIHVMQTaMYdQdonEq4zdIQYib3M3j2eVMBycTkHivplBPNtSBdnVn/RDSEu6OpD3NvfuVxFB
gLr73rv/W1OM/wu/4v9PTkSdqcJ/H19ci18Um9s//210oVn/YJQsMwBnRgCk2vyXE1FjhvB75S3r
WA91lJ0oOX6pvCX9HzooNJVJ9Cbv/JsKze+jzB+nY3Rntrhh3OWWQSr6r/PDpCeQskjJ15YEk2kC
xwTCFwgogrlszYt0A/ZR6PfjaI7NWYBnhqNtmOkKk1ZDPqZQIxu0BQxKn7UQEiQoCnV4SeUKyEhT
DJiXNkXxluglUYeWdah9mF2PmFiJRrAcIe008mjopjc2RxTtXijH8UlcmhiEbV2lC7uEXKquClJr
sHWxEW/7XohfynXV8PTG5mZXYOo32yRj1ERHVAyyA0lqtfyIzDRGuN6185eCyDf2sbnFeZxZRrOw
fjat5GuaoOde30sQMGRUgweNOLBwVzScUJxpqNf1AIB6S9xZOinzrHotmOJreZL5XZYkyoNFOshx
7jNcIsi5U/7/nBKBQV8IGEMfNXCLzY4djEwUSbVVlGvC1oSHkZBNsXI/SrxJp1qyFYuG0R5+uOP+
gxjguzDhp68WEQCDMXq1HLc0xL4/j4bzUGIknerYGkMLcPQ4kMNih1NRTAHNNf02zSvLDTWkbr0c
GxexE3vd0fOE2ChpMsxgawLf/PlrQh7107T6O+DP1FSEyujxDPGXqZiU11ERTxZsU8yRF0nQZ7ci
/DVI47k/yGRj+n/7epBzAQsSEG5asvILp2AKxZFuXcP16IH4Q98mX0Kz6t2ir7oPCbnmbwsd09Po
W/UfPvOfT7Ecq2Gyb6dYEnJ4ttG8//yRD3WXmbKlmoy4eGsZDJmDCszGCROAF3/+1lhAfvkouRTL
iMywTd3EjT9fqoNiqaMuM11hIbeVVJTqI5nqVf2t3/Jf39EfLsPyg8mZ/8qw2UHf/XyZhPlUukaJ
Ac2eONuInDofT5XxF1eR5V8EaqqsyQCJLfjEMpfjDvn5Otk0q1OyTqrTh2FHU16fNWF2pWhSlgNs
36R5JD1J1L7kKlrkXUku5WdUpnIN06ipzBBiU6upM1W0RqUtxtk8X+cJUzKpJpMafkkxWEERlqsM
9Vuq1/SlEB1MoZ0ynysDDLzCN4s85eJsRYowBrQv9Wd1ItbMW/uBGyhjkcRxVqo4exiJdaRsrr1G
s3syp7X4EktqA2QpttalQENOPhSlUIly0ydqJL+fFIE1oh/xCLtpLtcW8PYuVG9LoWGyxbxOFzF1
4WErwCiPUXtEhYDPGdf1IBCp1o0swBpYX8JXtuiQWFvIqxBmzYkyHZ+NUGpL5JdSQTEvEf1XXKSV
NES314e0LMi0QEJ2HKq54E4sCg7WkSj1KaLppM4pkkhyCk8FasDE08gYyi/hJNb6I8zGcXRM0k20
d/S3Ze7hYas5RJpdVx7FqgxfsEwJnWutJLG8zJZsfqywhG+1LCOn1+4aKWEwg2WcSYQVp+2tsjTD
+CBaRp0GZpJVCSCVsh7tLi+LfAvQm7B3uqkmUw2pXbjAu1rrsSEVcE6zpyhZ1PSukYlc2NrdcXJZ
h1KQjyuC8+UdA33JS+nNxrqOCGQXtynMNva5olnhtqoTgpITVXtfsjwneDta6FmONTMUXCxd/ZX0
5CwdAS9G5gDxY7HAWekEqWh4xVpBeBSG3DIeM564CjT+YOZ+layWigYQNd1jFw+Vej8SDT8/kb8T
lcDXTPDwU5GPZG+awjJe82Yto83O2eThizqirzlAmaSHQCCgVL7yXcRRHsT9ZEiMiA1tlN/kaDCE
flfjGGo+IjM3psmJ0KQgPjIt8GVTpICfD5VEkl0DKfl9X+o4Rk1hyiIXD9NYHnMlNNGqtcw9A0JX
MfFj0zV25D8r+q5WK+AU9bxZQXu+XHPXjYPJUVkQFAOJgkmCRVuuNBSaFm9qgAut+rJAvJHddcim
yB56q5xd0MYYpfIuCkMvyQZC3tNpoYtjTG3YH8weWfaGUVuh06D5nGw9NMkfWsLoJJbE+3qzoiW0
EXirlgcnU6KJM6kt2ZBGreIcngEfCGFJ037A5BS7BU6ybDeXCxI3CNNQk+G1EY+o1wT3nBjpAjUQ
0fkvARgn7Zj2iVwCQm6s16QyopopHXG6LpyStPabJjH0vV40tFOMddg8XhLgO86mgrBZFM3yLGej
FV1HEN7aQxzPYKAqZeAkKGVieelGzWCOaNTQTdoijB7UkffrkMTD5mKyz2Djk4ZUKdbzokJ4FAio
t5SCl7zqfLm88pyxNrjuDW9XrCVwqrRY7YLxvWwFM/sGK5C6oqXfkWyjy1FzgI/cYKRxGTvmyEXN
pOlcYNp1oe6SqQyl6K90Xr/sATRmycRQtE0ZQzlB9MjPazNLCAOVLJzceE6RrwM6y0L10oKIyDg+
Glb9NBfCtO5lTHfJThQi+bXnMbFOZdWM/anJNFFi6jWLpiP15Lhf4pQM9sc/3w9/2XrpGaMBNdmB
JXZEUTF+wWeWJRPcpE1jDnilerVmsUCiH062skrCX2y90rYZ/VBZfb8WzXL2KzZ6ivBfNiuqSWaj
GoRzsQWYg1+iIPZxmlxVrrSnRbOSu5p0I/5Mji6hKcDrQxiM1Dmu93/+prfd95cXImGs4hBBK14m
Eefnbwa5DKKbLVdMVheDMZKSR+8q6yHEeEZp1slsQ1X/i9vhj3cDZYCkiRv9RDe/R+v8qDhMUbCq
gqpOrtQAM+tLVtecyZD35+/sj1ehSCRNEyY0KDiktz+/sxFzE7NsQveqaVS9qI4QPFgA6P/2VWQk
ZDJni60m3eT8P76XpqLuyYtt+hf34m3bqfJ+Ejrj48+v8otOkiAtfjlHNQlMNRa5X29NpZMnbE95
6g5Nbnia1aiOVud0xCuLHWLjqseCmvz2Nf2tM/d/1QP+KAf833+qL/x/UDkIwv2Hz/8P0VK3YIfa
H+dg3//974dv+R8cuznx4oYwJVFT+U2/yQa172FSIkI+0PBMykxuyH8fxnGFcRjnNIWakOf+X2Mw
0qlUCG2cL37HB/0tm8Yv97xiqNZ2ZQZ1SI65zi/3vKGyiko1ze+urdUznLn0kIjy7Q8fxn84ovzh
Ijy5CCBZLTVcFMqvcvaB46ZgakrrTjmWA62VNHQyS/j3FiaGjfz6TYIpsnuAN9oeiR9kyanZCRUr
V+v2TSgeZz15iAE2+AgBqJtEQQr+/E1tv+6HdfC3y+Gv4aMjyMn81WYazpFAUMncumGfvQ0GVLOo
tWp3NReJjG8YhKm0JH9xvkZ8+h+uyVPNY60Z+tbH+fEtVv1mIldErpmP+SltImvfZ+3iyb0yoiIZ
mXFpSgA/atmnWrf8xSr8y3b3/R0bXNrCG6RzelJ+vvq4gIYocq5uNQzCpokESzoqnYNgIvqLN/rH
S0noWdn0NkDWdvf8fKkkCod87HD6R/hRnEqkgmqsDgId0Xvun3+P0n/oR5EgAQWLW3AbRv8qvS84
VXQdygs3B+E0OU01FIdENqJ7kEh66VEGtq+miFiMHo4iJc5iTsM+14biNW9CBWJEzFwiJcieqMox
fJJRmlVuu2TJJ1Z4aHqoCF9mALKuWs+iH2IpSGUGzEmrEPZeV5zBnLXuupdlzaNnFRvqqyDFyQNa
MEVhGLMOkhOGfY9aA5JT6HRhLGterM6Ee5gR3vlCUsVTbGoJRPg17E+cMfUS3l/DsEkiTfFJYzv/
CNd2UGm1JzkDPQQlNLBi2fqcq8QiRgz1GV37posIBy718GikkuHUo2WerVSJ3sKhtZ5wVYefRhWN
uTPkdfmVdlUj7ae00zj29XnxmMTYNF30Kzpio2F9ZEpiPizaoj7GbYXFpgz1mdO2IcPXitjRv6Sm
tHwADZESt9CmVKLKLdJLok8C3v8UnS7CnjgvvYjjyuBq5gissAw1hmzKjAOZJN2ud7Vep5xVwYjh
2CDN8a2jqKbRp8fYjbVJF46DxXnKLet++aj1MvomGkJzHrO0GXZi28QvopYmD+KUdAzBWk1/WHtl
otZNjfwrIAxkxzS8xPOUCg1Kw2X1ekPceM+bjnUl1YCxgyUe0KupA2ZYQSD9sTU581PeMskDJsrw
RlBgOY/LgMJsqSRC30dsu4OmCAF0Ef0iKV3H2MpKra8kYpLzJm7hl6IcEyVZ5S190HgFexMBtRic
GK7qUzjUOkbaug8t3Bf4QoDREvtd15nKZKSZtWOm9KB/pGXEZbyU9XyVu9HovFFSGUUmhNAEsU5+
VxQ2hivgqcsgPc/rV6CngFLmZe07Z0BySfrapM+foCSqJ9jwCzl77fgsiO1aYTlaNdlmTSZ4YpZq
/cVEcboFyVYjHCRjlJ85dueOAjKq8JOq1/dj3ZowxZLxfTB75a4V685NqnX87PsO++4kdSpAulK8
lZESlac/f9R/7fiwglkbbs+kN6lJeDO29fWHLaIeVjhgdFbdpcH11VkEZ5i7yXosI5lIztlLIRh1
Gh/HoNtDeV83H5NyxNTqNNZFs05zcSUfyV2Usxk+0KbJZcGfu3z3/VX+TxX1vyBE/fCF/aGKuoch
+fZjFfX93//udSWSxYB7yHaL/WITBv2zilI0XBTbwr1xH7btgi/1n2IiaIoIjk2Dn2QN1LeIl9/N
ruS4bAZZWqYUx4rIL/57YqLvbdYfygHqDRUoI7AnWSMLjUSFn2+tbtDaOe0FYDCKsHn2FUQKGMnF
zcm/oW5KfEmEtSedXLxJRdmJDmLIwVe+8wByYsRrmMkg0JAAZxXKzt4sZmjaMxwLJOSgbKqIF3AE
jMUg3ojJeTfnDLXL3OKax38x9NCdrEFIUFvE2phoe0UMw0dZNTLLnVkD0PX12AFb4N96bGwqIVEH
CmMBsgEsvkh9U34g1AdPa/OMbigZqbd6wDJSYajDfWL0MxZKc+kJUpR7XQdDE/VVVHwqvwFqLIKg
wOgxdA0KAD7d3fwbyiaNNcVt8Lsznbe+A28U6Tv9Ru6HOTsPOHjFG1OQwveU5r3Ekr2Qyjrbw1ym
/VOTF0O518sZvMTSG/jWQf4wHsnJqjIbKFfmGpp2QUP6NYrm5SFP9e7aDEw+hlDCVDJHgVFK8Ucn
6E8VSmtCPe0xmhFZ5f1uAQhJfM23IYlvG8A5CbNXGPTl0LC0NQh9l95C6ZNWZ4HGLTw8Jq6N2bWn
bYjmkZCVsWQLJ17Wc5ipfKYJOEgUlYcxjY5km7/N02Wp6ZKW8JEL5EWNgQ3ADJc98WOx3RJTeqf3
2smK0NPI5okkdFq/agDKym86HRJnVj8ta3Ou22mUz0KBoWJqu+u6oGN1F9BqzGfj24mutM/WkCp2
1Q+Hee4uayhrPrp2HMjaMHjqvGQvq1rNFz3WVPy70knsaatwY4QGLatMu594kbY0RE+ABJSgJQj5
tpBHxR6XEVGQRVjaRMhoMcMamTeWGx2Rxx7ShzOSOAbHKg7x6iDXb/rwkAMK5Ac7+ZzNuW4FSajg
OYjKe07FrtwWT3VG1KVlMSWGf6Yljj7MNXqNtY4fx1aGtK+3RKsgMSeTMoqPovVNN8zILWmAkPSS
gFfMpvY0CSjTVsNRREEGInjATX2JSj3VvEpR1IcqspBt19gmWyzoI9YjbgQ6q3WQaO0dnHhY+UZY
+mM7XxKDEb7Ftw/Pr7qMikhOW0+IQUpSQhtXAVCwu7GpAqMmH2Fa+3KH+/1RyicfMyHKM0TsN2z6
ULwpxhzKRu6FBBsG5Xi717J6XJhNLsM5p6fCHy6HOB/WY1jqaHUG/oPAWSOPT9dvBiFMhb3YYGQs
URNYS0SaJ0O7d6nsXblsUGXiWKyB26RfjXoAvd+rK3plvCv9VM8uBB7lsHFbjobOiU5PsFqp2RzU
oYKojdzpzjGzVY6dJUT9s9akg3TlQAVaKOeUmtzWUyE8d4NqOfIWXcC7sm6g+6ujZ6WSXtEkn98y
Kf86KeiU676QLqop52WgVsJyqsZa2qU5WcSQEvnppkTZMk0iBFGBHt3BiGTg+Kseky2FZ8meQM2m
2Gg8DGdS5MtK2sHAKpvdUoxEgjblgMUIAz7TEEjLCoLILBqH06SkaXEtGuFTEoZrF9efeqgDr1cS
QVdulqp/AOeCPjGeH0jLQLZP/GHc949ig4zLZK09iVp4oMH5shhlLrwXSiOjJDft1qz2qSQiSzFF
ouKlsFQ+SFassAmV+PIB/pyJC7tgvUa9lFg5E5RKuFF1VC1JfUnKTj3Cd8FhkavXfEz5R8BRWdEQ
uIgj5FpB3LJZGZGAI5E+8WmT4Zoj5VDG5ls7FeFnGxuvOZEMANFQfCuICVexRuczh8/huJzp/wqw
zqCpyaXM0Cm0iJYdlQslpZI5caWC7+0IzHjDdlVeo3KKXDx/iduqDJzK9IY50wUwX0t2IQB+fzSI
pRQGiTtrqEyHs6S5sWWId7WQbdRa69bZdJTS9dypo+LxPPFX+iw+S/SwHdXqYqBwzJyPDBVylhqa
83Va3Rt96JorsN26Y8ylgVIQKKfNmOFBJ+4UtdYuTFeQz4Z95+p6bE5B3bBkUPd/ztpGMR81d+3Y
MKKqK4ghQPemxF/QJr0YWmWcFs4iZRNUJjaLES9cl3enldC0JV33g6UPL0UairZhDfuyPWnrfrYq
e8yba4YJjpWDYlXRuPer5inClHeMwpkuMa1Hj979EbTJ7AzJByvdYKdxpJ2ZMql3Cgyjr8r4LSds
E080n6DQddlNwuLAdOcWPTqRwfOuD7MT4eK0aevmmqxqZ+eFLr5qXXO3WOUJX9ydbr7VvTaeIFC5
aAWCdg2vnLzOIg6HgJgETnFVk/v4lqp3KxqutaEdplg6F710WNL8NpP3ojD7M6oo4heBuKJpRJza
EsUrTmchGU5YWwYcfsLjsmgXvRauTR8XTlS2+0KOvrH4ToikOCM6shZfExx/fmulJ1P4rCUCstlU
utynOHgerVVgcpnCj+KUYdWZZUOs2qn40RJ3arKPmnWyqh9k5d3kCIy7wm7TrwP++whQIbWBL2JV
EFs8S4ozcy6py+ghgWvbmhJLERpEAYRrJ8GOTQK9h+12XwjtczPsExmnHlu11YVutH4zdcFhkOHo
huAOc+PDWQ2KcrjoK4vP60qg6MCKYqDsG3XDMcwLUpgzj+wN9aSTF5Q8+MSbFXnUQGwyecZNkrpZ
B904GQ+dPAe91MBJ+shb7Womyk1cVF5G6DOxK9xGNfXFF004FYrKXA1PDyUB5vfROhfDtio+Zzmq
wkJyc8uT1a+tKLNOyckNmAw+r+gwV8Qit6vutSHneZzcptCcLJoNOMCmcWTTtqrblQxVFXMZMAg/
lqk/ZutaM2TuMoI99JumQ6vO48CROCY7tqwGDYorHX569PVtamXUItTIG3iyJTCZwbG7Tb5JSC32
K1k6S2nPowIzGzdpzd2ScxTmJH+Yhhx0ZogMzNSuE0BaWwds2PNl12zD0YpivBHkvaZO5aEStCSI
FupSk/iWpiNbPO159sv+BRqwsk/rCvGjDuYkY9yWtLfylNwV7dWI0yoYC/h+Q7NeZbM7Su14lHuv
VeCfyACnUGTiYLIhq9xpsNCeZqJIAz3iG8iMsbacFIZgBVNqyW4sa95H/AjsSMtFWHIfUYk4i6YN
AWSHxIkXyS+y9tiiK7CnejmZYnzfKLnoaux3PH/7PN9VfaoA+Jhqj//RYilf1HKKD9PUcXerIcGF
rU7Zk4q0K0w5fotlfW8Y6fNmzrVhLt2HC9Yh4B9Kk4BZ6/aqlj9gKPLLllQYQRd3dHgQAA4YXDY/
tHxR+9sGJh1hs0iqBwV0k+GwF7sFptipWk5SIhI9HvHBADxGLW4IOKVGXKZmkCTV4q9R74UUx0ui
OdbEzZrMQa6TiJCLPahMACsFzoCw8GtBfFE2KTtiS1Jg7gkKvqQzg2eQMY+d2D5vP6W3+RPMxvsk
FV4t5L7G2N8JkvjZC+PjZDUp2UAgxy34KH2TwVunkrquEwfiJSSDiwT2uTmLuXQQlAKGncReL0a2
OMv3kto9zuhbleq9y3m8mDXbDBePYq5zB+ivUjd/sYbpi9ka52gQPX0tFQx06PTlaFcm9eNchRd1
0IKhinTMXFbBYaQkq74XlcfJoG8Chi30NBP3pr42rLkIsQSaPls2Rb6XE9Uz4tVB0xo3GBX1xS0i
OhTpatqg68l7CROnYUauWtZrPyYtFJG5CcJWcmsqeoZLHiAeb8BL2Ss59LqDVSpfCLg6Ztwr/QxY
LYwpkWKRFyt7et5aflqZhwjFA5l5aNCtOdAGjlNp/GU19cXWyqULyMmDua24s5wQMwTyh9UxDelZ
hbobd58xKRZQMV2hsd6MTniwQuOBEN6dXkk2IgVczfr8joAVdiy+uppWjyzFjI+sq56OswueGbL2
ekwtTPWrph2YxKdHfaa6VrU6AOLIKqRQKTPnzzB9K9qLOIk7htieLBe+MdXAgNDnGsZylxjJnhbM
hfH7CWAZ0N/UYZXxmq56zTPdo93kTiIQQ6Nj+I9SQ8tPKOwO8XqtxNqGwEMIrqf0n1EleMNa3iYL
PgNQKgS3UPz17sxnpJZXctYwEfSVq1EZhxNVVSTerkjcaZkFKrtbhrsRxIkLqPiVBthZ0IWnrr8a
5XzfaPG5izisRG8T9SRJNJYf4aoDNO6m/fRUjUrjxDm7x5oJ2UO9mOwPSrtKThddiJoCa5wIn7oC
1AwiOo241Q+7aDnq0qzlMAM4V3F4afKPLLLU4RQaGmWemFWccMIWe5kdKWb6bAyZwUKoztTitJXC
D9DAdP5QcszrXVxZOe3JsrbUnQGtGU80+cnfjC6VP6SJ4JI2LlXeuJTg+6nb4tUSu0J1FLgyn+T+
sKw3acr2UijWck/0gaFAVFqW5oyQDcNPTxqHi5qkhANnabhEZPH/sHcmy40rWbb9lbQaF64Bjn5Y
JNiJlESFpJBCE1i06PseX/8WGLdeihSTtLjjylGaKSOdABwO93P2XhsqKkebSLlvOcNJhDohI5mH
hlpC7nbr8iuKo5Bdnm/F6tx0PU2CIevixc+gxUxHLc/r+GYl0AGsLOFQopX4bPShxZLTNAZf61iA
8rFCUliQYDe1tzTVxlzImdsvTaOEPhXp5IUvgLHeGUafvagjZbJG+PKbWtiQa5pEhniLMk5BQC1h
Y1wUPXFaJZtkIMNajcQ7mSINgiYmTJS4LAqoeVK6yMxo8W9Tbi67q1bIqM/gmz0DgsSPy7Lv3elB
S/G+Aenn8vkbylctaSaCFPZk3xFqUxnLqA283Wh1qI3dIgzu+GHdkyc1+I+EhFI5LEbzMTFNJk3Q
ptFT2OfRE+oN/RmmVvdL0pWO1o5c2jGHO/iXEBInEFNcTSeLDrNuOtNjPUSzosVs4ESm0Z8fNQ+9
dFGYBTnorY58wmTBMOday3GTg3JpfHKRqDzBN0SskgwtxV4l1ztpR2kyQVTfo6RdVkZKOm4nj0m0
gO4BBFM3Ah372ERg1A4wRtDc5r1VYOBE7wqtkZ0l4MZRmSCO0QHoqB3gjvUB9OgFSvio1LQd2RJM
KMicAizSqYkQGUSJ9Fk5YCPjA0Ky+42TnMiSFIdxHoAwpXLdgZ7MDhDK9gCkBG+SSsAAJlDl/1VD
/861FvRJ/7Oe+zkN6p8//vU/5ddv/1okQQmcpjoujvLP/24xT9Jt9CeWiUptkmcjDvm7xaz8BZ+J
Ih/pUZPd0aQC+u8Ws2zYOl0v8HyKgp/y/xdHhfgLe6ahoL2h3srH9I+Ko/z/nDQtgdEpEwPHoIB3
qNy+L7obdpIQ0hcKEg1gUkSanW4CKh9XZBUfW6PT9SEWmgocKHJO9DGW2gUqIS4YuGW9nEtZp75J
DV4FRBbBTjFNaVa0U3p17atTGyO7ojL+2LAEaMqoijnlFAvzZPh4DJLMNQaEz8g7FlIis+4qvgoU
JLeuXOnU5H1XaeYZTkOhJmAYoVIyO640q3HsCyH1mhMXNuSX8akz2CMkIbnco1kFsxY016wWwZd3
s2//e4D/nHNt/h4WlSxFbrS52gH3+K53UralpINw5wp9PPiJa5Ny5brt7+bHf9T+nqiLDqMgSJg6
+JAgcfkeX1wkVGO0XF13ZM6Eu6GP0zeJcUlPTbSdTCjO98tXdaqrmgbkfZHhWRvoHwA0HQ9o50Wm
NB2wILvGDqTodbKRqINRwXcFMaWkA4FuwcZjLhshjF8Ib98CdKjQe5X8+cpvUT8+WX6LpmGzoJ2A
sPb4t1QUOkzF9zQnaducQgumsD64d6kcewDU5+o44kN0K8AxGXkyqgKWKDPevJAqjzSlkl7+OWem
9NGvOZGGWEklB7YmqY5O9RuNcPVVdj35Rs4q2b8ypc8sEbpKzwTrgIaG3Tq58FqbShJ9Ob09lb2h
V/4Y55W4QlU8ez3cFdQTLIkA5I7vbmxSFUlTwZPmTb3BgU5Nwgz9NVaI/MosvjbUyaTSXMAFRgjO
XyZvdO6ZPoUTTG+1V/2hZu339EXBrtksr+gyTtpOiE+pMbEiOTmlpEVmysW2Uxvrj6cCshreDtY1
EI/6acwcIuUaO6jFdp1K/iZNxmHTgmPcsPG4lor98dYhp2HyA5c3Ndoo01R5t8wgTR2Q3Zq5k0A5
+pxA+FmPFtko4PPKK5i+j7MORhozji8TGDZaw8dD1aTaQ4SXc2fo0NP6GWdvTnT94vJrNE2r4+Wa
R6PaSCymTwPfhuNRBhC1spopucPXW/lpVGq4q0bDJjeGWmgHYP9bKFp3fXnQj3fxeNBppXl3F5ve
LBLTZc9quIr1mXpTS01IxvWrwDK9Mtk/3sbpUWGuYRqiJJl2Ne/HyqDKaDr8WJ4Y6oa6t5ELa7V7
pXf/8cNgkzB+mH02nwXlRHaqKhYb61avHOqaylqtcnNNf1+bqV3CbVQk/e7yHTzz2FBOTmpT09Qn
V9zxVemA0EG3gSYbq2Iqx40ZEZhmT32Y+uFNERrNwna97MpCeOa5IdqcbiLpCao4TToHGuapdgI4
MrJV4L9pmdzEWVk7APvKKxd45oaiSkRhSMPClkG3Hl+g7xfwlUG+cKxp2vtML5tHecSwkOUUWDV/
Ap1dvqNnPrV8ZSHQKexbiBzTT1bFyouqXhRBCWaBVqWoagzEwihwiMUdgjI3KAQRMlmpY4fWIuhF
dVM/2EpXPAR2YbVX1rRptJP3kn3vtFVDAEBmxcnKGdRpZCZxXTr6ZFfAuB8r6UKp62hAAeUVnyrC
r0AHkEuCVIQE5msupzMTjHWZNRtPGzdkcmK+f23alGiYzmf8BrTXEtRZ7sQdcibOlF+b0PY3xUSi
uvwIPkwvqsFsISY2JI/cYF9/NCa+IWWsa+ipQknDRdUGNGAzi4Nblv68PNLHh81QrOQG+yu4lx8S
bfNa9Syj4szbpZwnncQU7sqiX7UpjVqV6R502mrI3HABDVUzIaP55sbqtObGjLsicC7/mjPXrU6w
WpvoEa5+Ouq8v9dE7OGoEtiG6qQkA1wyi096rPhPIArDKx+VD6+VIU+wG8HBaZrmBwnSu5V3TPGY
SHpSO7mcEXcehMjoJK9/dn0qJd7QWK+XL+3D6st4gq+KNhFn6X+fvMaGRP+9dFkxSt+2v0ec0Zc2
ESeby6Mc7tDR28IwE2kewwNHD8Trx3cwbF0XNV/HZeWRu1WqKRgki7LYqSWQaDf4TMpF1DcT5071
l+T/hZjG++Cmy616T/CTV1Cl9jRqMHWwuPzbzt0BXZtcp8iksZyefOsM8qsoEaEu1mVVxrin9suR
CPsru8fpAk9uAAvztAViCFyO0xR791yDxpW8WB+RjkVB7s/9dox2wRh5rpMXjVipdHZvK5ZUR9B6
XcMTtKUrk1iZLuTDT1AnWwytGyFO/QleoUQKGRqV4/mRWCD/h9buphn9A6FvG3IBZ0nsQ5vABWY+
M0ftfdU1ycKK0CaLsVTWOULHK5/ls7dFx6xjm9Pe/XRFwd0ozAh6pVO7WUA7JZc5KwydXNOGQx+z
JtSvX1NpLJcixWk15IrkXlnUPiyk4G6RXeEl1w12jqf7jzK2sG2a09QMleI+527MjGiINg3i7V+j
ZPXM0VG58pp/QLRTXtMRJlNpUFWa66fyb6ORe8nLYnI9TPVFK+/SDDCsKzlEm8wMVZormrFRDRAa
/oAvfElRcaOaP1psZRUsEJ2ubeKN95ffhI93AhE/Gz+WuknzdirQ9m2l9+WSpodeqs2ORre4q3Kl
2I84/hwpHGnFDWb+7fKgHxc8pqR9IAtgBjJPtyxDkXaNZcCSSwlQ2w6/ogq5UZ4s+LQlV3YQZ66P
T6auwAYzkKDr09/fvYNJp6XovaLRQa9bPiAVbhYq1HuAq6W+duPA2o14fa9I0T/OcD4bKlUySh58
P079OopGGkxBK8cJCFNzoM6HN7RFq3U85JgOk9QK1i5ND3UW281wV4t83Fy+wR8/XoyrsWHiw0Jl
+7RCQRdLR5cajI5cNu4cr6a3dc2s+tKVsbgy1MellBgudiSCgxd3+LSIBgB52o+NBArFuvsjSd3g
c9qoX/70ejRZprrD66dDSJ+cNe+fIlgFD3Ylg3RyUz4Wip4vpMxXv0clna3LQ32cmwzFKWAKFpNl
dnnHQ3UDRk7FDwdHacp4Y1RajjdDCVizK/ogfjDY1h9/jKYvJIg6Y/pWEKVyMiLXhbCSMEKCUuW1
WhYEeXStfmXJ+/icplEOxy28QGyqT0aRvZKQvJgXXYpwrIdoZkYIrMvLd+/sKOyPbUOhJIXj73gU
MqmCrg+qwYlJAFomVWhsIe72V+bcmWdEUA2OJhu7BxLa6e/vXuoIWyvVNawenejBvWWFsUkkt/ik
ab7vKHigrty7j68Tpjjq0VQYQY8I7WTD1EdNSIQW4yVWIN2ooQTSrtTi1MQA21/7PJ67ONju5vSU
2G6fepKqGHw1yOsGL3HtOyF941D2fslyuGf2pFdm+5nnxbmKk8S0Uk3fpuM7SRZzaRQDOewFwaOc
mfAE137RrC/PijP3b3qXFOTUGr2G02yDDPGo70nQk+Ab/EyISmGzo34BN5yt/slAdCA4n1KgPZ3k
UoPbV8mBV7VNkX4qOnJXACeMO3ds/nxFYjaoKqAZgatqap+8n4KSlbSB5cqNI9tKvlczXV1IppQ/
9nmvXnlGhziU403cVNv+91jieKxR84UHwLZxitz0di2qJriw6Jr7eZAq7oNaV62xJFhTqejtllC+
iMuE61tAIq8cdYDBQf9WTSrYhRk2/6ETpM2lCrAcjEZlnz51Upr/LHHyQ4uKksF0khG2r3P52RzK
LaeXgf2Z10ewDQILcnwZEthbv5WylhhWD3ahr1a3TV/XrwOhdthNE3thui4aloT0+J2oAhd4nZb/
g6k43UxNxYzM5n/aML9bOsgcsLqBaF20Qei3PGC2nLqMZkX5SL8y1JkXedrnsdOBkcTW6mTVIC4g
w9vYtU4RF9Ftir4YuaEn5bsSZfgs99Ximuf57Ii0FDCq4Fr8wHXRU+y9bVS3jkbZZBOoRrMubQ+Z
pYey/VaNcn9/+ZmeWT40Nir0d9gk0a87XT7GyuKBD1ju7SxDPTYg4wP4dmXmnLks3JJ0kDBxsAmw
p7+/e2Z1DJKo7bByFyE0prCLm5siCsv1KAflvVSReXT5qs7NVBZ8bNCUV8koOt3TJOQgGyKrewf6
BvBycCCIqQSyb0KEnpB5SF8TFWuXQ+m2I8retr9ZDZugf/Des4ejRs+XgLKTPt39d9fteZkRq94A
uMKAHQ1VPt1I1NShimh+s+u12L9XU6vdkjVM5qKBEqIOe3lOo12jaNvkeyJ6ZSqQwxTqlCVLH8z0
fGg9gotdXkX8CvSpRks0Vz7PZ5b7qR8lc6qAXwHd6fh3D5xf0L5IgOqsIQB9bkj92k46ZU/2YPf9
8rM6NwOZ8bzSEz8KT+3xWHbnSbKcJNwjH+GHn8Gzw8jmLf/BKLzMtBksQAqnn8lOsq1R5CBE6OC5
67gKs5vcbv1r8+7jYYV6Ab4iNoH00M0Jpvz+gQ+p3wFTmpgFiWf86OKiAl44+khEI9ewN3LiQTMU
FHafBzdJ0eJin75rKzne2KrxS+7MZK2zI1kOZuTtda0lcGygyrHuFbn9fPmOnP2pbPfZo2gC8fLJ
O9kHutbHGfedIgdp2HmQ7GKvhNqKqHrVEYY3a5Rc+3Z50LMTy6TxCrcK29SkTHh/fwpb6CQCZujX
6uilROM/l2UEfZ49JovLI52dVu9GOrm8igpnKGeMlLYpNlA01Lf+GHdXKiHnrwfn10S1xsZx8kVs
yCxzKcVBF7MsGLSoGyF01CNvprDD6MpycvaSsNlQ+qBTDCXg+OaFkdvAfmJRi7pIWQ6T9q6s5PzK
JZ0bZaqbUuuYyvWnu9fC7Plg6FXvaF3XLJQB3m+U939sK6fj8X6Uk+9OpMhVoahYVxLOcY9NprdO
3WfDZy13ofZdngpnytIMNpVomXQ29+7kxnWKNsihV3dMg6YjEd3CFySlVXfTeon10pU2oRCqVb72
uRw/iwjVt1s3wVZLBsu4tkJMM+JkD4UiBygC7wBdSONkXrYIuGxJqzpnEArgXYnQpkT2X3q4fCuM
579aNXDSBgF5UFdkAfeBtxysv5kd/1FwcfYZUywiJ5SNNnGdJzOpcX25H/vOAdGUr/VWgcBfVMmV
r8gZMCCHBXqg0FVUi6r4yX0HqmQhceWWV6VnbsfEix4i9q53fGsJnxCuUd8ExAkvwiFKv0kW+Xqu
YlqvgpLeV9wgyrV9+Lm39f3vOXlbtZxYKxz0nWO5FvFOJTeAfka+yAS038tz7twd1mw+ApToBSKH
kzscRWxLaIXwIRhUgotcDVFyHnlXFrnpLTmdTEi9ppokp00SBI+fY9l0VqsTnuiE7Nnh2yIXBAA7
9Z4eNDlCHA5kF9vTUFGpUt0wi64cq89dJX0eSIOcdTkdnrzF9Gw9kwSlziG7Mrkp2rCc51FSfrp8
L8/0IXhTkFmxl+I/uHqPL1MUfoTTlaJHqQ7+11joXuBg95eeplTrrZL1+IX6sK2waKX+dz2ySQjx
WsQxm7FWpJdOVBqdCFeisRskPiLLy7/v3JeUezopCkyK4lPmwdFHLSqQ1bdyRzFDVteJB9Jd7mpz
P1oW2X0ZjkBNS/Sny4NO68Tpo5/2ldpUEcKnIY4H9bwmEFHCmjZkcbAI/AoTYRbOG0P/otTS58uD
nXvOxLFMdC521ZiqjwcTWYP/a+B1oWEsbtTCqmdySNzbPxgFEBNMLdYl9iTHo7RKhNMz4D6qvYH4
P032Y92Wj5cHOffKmIaYeme02zGCHw8SIKxmi01/AH119dmtbeUuscbqJpXgSLuSZi9CV61mttwp
Vy7v3BMzUTEAiCGsj53d8cg06Ag8QyPkqB4OKBhiEJNzoB+LxIjwqCZyEj1fvtazjw2ko0FJEqXV
KbqzyAQpLEhRnK6zIY+rINWlNgiXl0c5t6pyRSjpSOjQKYMeX1fgl8LqAqV3XBdfqFr19g2tmHoj
4/u+8qade3gWuieErZSIEJgeDxWXmoEqO8JM4andXYRF79k1yWTvifhaJDz2DbG53WsqXPUf3EpK
rvJUFuWzqZ28AblsVnRIIYUmah98DrJcnScJ/LfLt/LcA6OmQT2Kk5DJ4fP4+kaM7EEbqyx0FTQZ
Ap0SddaJzP4n6zYB3VMHb9IcTsmV71esnI9wasAzxF/bKwu7s4eVMeSFc/lqzq2LNC3ZSKLg4aad
3LPCY0aWWt9jwgIw34AY9BcdgOZZKdulASwnkYhWjrsrGpezh3+izhWGnrAfp7MkT2ucQwp7y67R
cPXqaWHuXeLYnlkcjbXb9u2mQgK6GrOQgA3bT/fxWLxdvvaze06bLQp1FSo5FFiOb7E2KlWm9LwV
ceeKZazY7ao15PxrWLnBahhT7YcsRvUL54Rq3scVVggvrPW9F4d/yJ5TJyLc+19ysuKFqWHkEZnZ
jmbkDcY9XyxDuyyutMrPTF0043wbqBlQ2j/dCoCxgHyrZ2yvxzYiDspTRzwfMfGZl2/smXHYs7J7
pp7PruC08ZsnisiTqiZ2x6+SXR9m7aqku3Nl+3Zm6tLkFTTG+LrSGjv5FKVyWpS66iuOZkm4blpj
+A7PNl2V6HNoAnoElgj0DqvL12YzJ06+6UxXqJKmYEj6ucdzJhQ+OeM+0Xxd4YsHvEb+ErB7P4/w
fc8bdyhvQC4Wc9n1h4kSkctXrvrMSo5MhqojovZJMnRy1aVf+pHvkZ9hK428TzgILcyUgEsTi/bl
Kz07EkUxtox0gJgwx1dq2croxbjFna6yhm0BtmoxEln/SJzjtW/GmQmDUgZu5dTMtVAtHg8VkFLd
uYGlEFmLsb43jQ6nju9eWevOfJnIrrIRWCARQPh58uisUndLwNAK7DITJZNtVP6LF1pN7rjkWYK0
imr/DoRXpS29NI3SKx/Gc1vko/GnqfWu0mhElW/UdiActyzKXzjtmvtWw207BpOhM0u0dKU2XbLQ
JLPCMmD1ysp2De2zCKQtMW0LQujgamhe9f3ygz5790nFnnSN01J48ru6tB3DjCKt42eQZ4d+iB1z
MMSVy/8tgzl+ddh3H6iJU8uco9Dx9ctm09lSBS8slUbiK0wAKq8jJkgiN7+opApGsVVGK/3AzIUr
4z9lB5Jupfg2KuDGTe88iYbKvIYXI+HOV2r9qQlKybtnNUpv+2bEK9eULX72tvAs+aaANF3PBqu3
jI2nToTf4ED7NTwA4MsMG9mbCwu6nGFny3RAxwNwLtfvh/U4NkC0B8Bq3i458IT5DbCFuwNnGAb0
EK0SF0UVd8rD1hIcuMTygVGsCK9C4zKRi3sSke0FyY8QjZUD3dieQMeDno/PXTaGVNXSkfF7QNUg
fFqt8xbWgZMcHZjJARYL3HZ+hLVWOXCVRWdSL5MPvGWgZYlwoPtkX8oDkTnV1SBdVgdSs5+Hurko
W8Q2s0pU0JxjZYh8OjIT5bn2O4jPbReaq/DAgbZ+M6EPfGiCaft0W6kV4bbodzxv3mq58Uh0pxCO
RjYv7sQDcRq3dh/NsyrQo2fVI8P4ObKq8UHo3QDgLu5HlZR0WYIS3wRUjNgWkjAaBCJ4IbzTxAwE
XeM2K6T8VdcrAicEuQekCZGA0B3SEOIpGCGldBGhb5/yEqSW/RLsAWIUcs3VlVl4SFegDU7Sgn5I
XYhF4xFN1VbVp0oPtNpRiJXAclzTUF4RVhqF88R1zV1omKBsNHcU/aoKIGcILyFjotbJIiCzwYdK
47PWbyj8hDgza1ERKNX7cbErsBQJnNZVOdl7m2Jrqy76ugjGnk8QDhb4ueK2ZrFuLTlv7oWZSp/d
vG1fIQ82ERxsugYkwKbGt4EZ+9Ww0u6+VLBSWsmY0H6WOzHjpCNP5siwe5K1BEpGqJUdcRF45slt
CZR6rnhZXdu8rUmP093yrDu5rmwyqAPb6780llXrsxBgEy7IuoYL3sEBDJ24ldVffapJPsQTdcoN
LqVfWUDJBUgGfhXoASkzVgaN9YnFEm7CmI7Ji07qrzRLPYolcwqC/hsxyNaGNKDkZ1aVwb5T+ja8
d3GVv0QBUdBIbjRFzDrf92XH0lSXBE2L+GCoTDUe4M4DDLJJzKEi6kofghcSRssIpQSR3vtejFLk
WA0doPloByXp134GtD3GtUs8bd6+1YHf5esCEFe0MENPf/GluGtXCsmjYk4bSb2P/N7WaXT2RGqi
pyFrLrbHauZrAy9lS9w55KXIzuWFWRKiORfSaN9HXixhbXb5IQHWJG8W89DimWQPyo+So85daqvt
N7gkkgS+SicJSbci7SVAzU/elJmPHVOAoHWnR4NSLtBKKdbGxiotO4FtsaFLbRg486oag73gXfbm
hYckZd66WA3mWNlTCYRWnG5s8ok0iFWpSjuqJCkU5oEAVhD3gLJnwgvBEDaSoIHc+0EDlU+Gm+90
lt6Gt4aQOuJSxtI2AL/7ZcPvb4kqKCrVLx2OLumr6GT4ek2bZOFqsEveTiH7VoLsu3WjddkZDXgf
gdvXoSiPiyRI3RphF/kfD31vEcvid4UANjBi0QZA2Cmz0Y+CjhSPCmO7iwZ3YMGhQgGyUYFCo2dR
t+qNcgDQULjGeJOQdayETgIlA81vo1fmFFHcS65SfUMml/bSgwxB3ADTJsMNip+zPrIAV8a9K2it
/Xda4LOzUEk5bRWkd9S+7EedpehJF6VEOQ0e6cIIjPgmhIgAuaELWFggUpWFKZ4HXwn5M8jSZxBT
OTMqzqT0yh7xgyDUQutBZwm3AAV6BDQnZ0QPcWMLJ0RzQsN75HYBIVDcAaaWHDvE4bAxTcvCUd3o
B18lLNiEhINroWJjayw2eVM9H77w/0cu/C9EDu82Ox/IhS8/q/pfs69pdGTQnf7Nb4MujEIdB6VF
oZdezW/S82+Drqr9RRcSrc6kyUfzM+2K/pdeKP7SUVqjrphaouge+dP/0guVv6YePSUIjtMo7DHM
/UEUKgoXtkTvtkwCZTRH/6mggUWXrfG0Rz/aMrZq7gdYLBQ7umld7XOtGs0+DzCZNpSq10bBstN2
pjLTs3jcWmO/F3FJUlgik6GIuaJkVwEuiX7rrpHJDSAPGxZGpI77zNB6MgVCosC1XmgrWo2OWsvD
lqKsvAwSowbfVLizqqb9IegEgZyKskWT4iWyDcmcISXYlkNcO6ooMn2p+rV0141kNkN1JZQ7kJZ1
a4S/XLCq96JW0pdIGpR91qjSA5zZct90AWGmRpfs9LZm25+lQ6vOWa78FyXxqzesZj5QrHFBeALE
4Vu3zxYm7YjQbn8WE4DLb8xPHsuxEygjL1JDnHTSJhiPBlh05ZsIXkUTPMJU3Pl6uRFxstIHiDD+
JvoKqfAWcfKe7PivrlG8pWPxrSwh6YhmEZv2tnPzXWb2S1J09qZn7BUv3ScpQDldHdedqzwBoXIk
I18Z7qIz96kVPvpl/piaSGtFat6xmVhg5wdjqixorGyjuN931mtIdo4KDZgv68rq7Z1R9bu2K7Bi
NDkGG+mtqI2G1TN5qCvv0R5gQpp6+Fb32CLq5MWwxp0fmVtgxl+ibHzpqnjjKuASs+oZXdGCDIml
mqcPg1fCfnD9eeqxFzKzLxW5iz22VF1y74FRw/BFAdTJX9R45xU/QcqSvBTuooK82gxKWp54WzOz
l31SB3PLE1td0fklgXXrK8mvguPVjJXVkOw7qJWEoVr3omBEbIijOYRrzwqJ69DnQHaJGL23gxmH
TFIL9UVRul85ov9IzdGR6gdJhPehHy2GEYxLNPeUtS72DcktUrkcxy9turGIUPEVMh1rbATtAIZK
Fl/zTKwjEAtgvOcoqFe2Ha/AX5BladavUiwtS2lcVl72rLtPmQo3KP5UkuTaN/2qEeGK73foB/tA
8kir1lalCKmuiTu11u/qFkJVai2L7PNYvbhps8E+8Taa6FITfU1vagH95nZoxxsz0d6C0tv7LuEj
cnw/EEZC5BgjFZjZCxC9nkr8cPRWtcoNG4m1nrP1k8mPH5idChjC1loVQtxS/fbuOOqBKfbfdPGV
GbQdy2qptPKXSABi/qT4PKdinbpuMUva7hefxAc56h7TFiKf5a+8qADxo27M9JUIIfaOhr6lJLKw
8nqnknbKoeQ5aHSnqnN8tbcV/jUrapal8slu2hclNJdad2vBBNHJboep1ZnDyh7IIvajbWngUQxv
ZI8Azkk/zkfcTNWVCOpFVXlvdhyP1O7chyHuHs3p5fMt+0lp10XzSSt+Jtju1XBZQuBK9XDZE22r
Y4bvrI1RFktLrnZqFi6N3L7NqIDP2H1kxPqGPXHrPjSgdFZmBM/EQKvU5F6XytfY1NfEiD+zpV5U
eb6TogTwl2Q/tES7SMZD6xXcBrHKbG8jOEt14ypNysWQtuuKIFPdfxs0fV/VFVYN8MBdL392i/aO
jIsXOsHfFSv0IMF2bHpLwHT1ApqSbmTkk6beqq5y2B452c03frTU2gl7o80aIfB1hD2EQs1+lm15
r9rlPCYgCAxdkM5LWsQzQ4mXvfJtsAY2QqPj2eZyLFcF05ddPnac9rOQOWWVpfvLd8c50RYuh9xo
izxh06gkwOaeu83T9EeOkYYF3YV9CopJFtpNObZLw+8egRUSlWop7YIybzCP8th+sdK8YuXP32zX
L3eaH+aEFMfFvDLlLcf0e1Uad8XgcQrqJAwCUmvdNy5vKx0mf6UF4Q8f/yHBcUTDw6glvC7cgkR/
mCgns0xRmBzmOuGfznIDA2utiC9ROj7Wevy1ydq7ChzCtvBLNt91Kq/1SGl3dS4wTw5acqfx5fmk
J5XYd4Oq3An5FceZXrmxQ9aK04Xy3Auefc8IUIR7MXO3UFZWYC4r+7azg68xvBYkD8kIlo2kQa9a
I8B6qBPIceGQPUvJuIjAXMV037ZkekYw1EKMHnVPSKDJ6X9Wla5Od7vb2rFsr3ECE8BRZIvCC15Y
8+N5MjwKl1wjg6hlOduK0Hot/PY501xp5pfmcxkUAJd4WJFJq6Mpml2S7oMEIIIIXIBBOnWKKulv
WpH9ACX3fWzUJ5g62zTsirnrRWsrle81qYKWpMivuZG7X/MSCK1PjFEd8Hb0N2nr8JrPICqRKAuf
Z+5zFgBlhzCiTnlBuqZEnsNxSk5KKhOKsUC+/AIesN5IauhtLKW/DcevMA9fu4H/FQGIZbhKEmvi
EY1OGko/ZOxKSWvPAmlc2WnROZGnDpQ9Rm+m6PFdmg9sPABDTRyLth1f5Ub9JQ1FORsVG6FriNdM
Vz0XCQQnjabXdtR9dlHsPimj+xZ17oOd+3dtar+iK/za2WKPHmupavUPgogL8cnLOkBpE6iXj9JT
V1AAC2VZclS9lSErchwTmRysugxqvp8byQ6YEmf+qAHJ1Xcqy3f8SMpNzycf6mUbV3dlOxYrrdKL
pTvdsZi9+VzYsbvMYqW5rQlEWPRD/TktQAC0WkzSWeirM/r23i7wo9vA4PvdWh4FCZfih6QV7U9N
qs2lRbvK6Rs6InCBLIIjg/rGrP0fqUFsnB2NO+yWE+Q/gFikJO0GFn608ysjukuMQV4FmlIvKbEA
Bq1qazaExM815VokJYBohbtsmeyWRo53htWD79SqVWekq5i8ODBPr3n/pQi0nafn0jyx3b1qdslc
BfnA9oJU4dp6IizrvorLTc8yosrduqxQi/R1OVPRrnnRN9JljBmErWYh9OHO6opH9OjENktAJeVI
egBY7S3UPHniLHkzcDqzfLectwTSLXM1fSx6fzemocLCVpOzG5b5jaE31pY4OGIOavLB7nKr6m/p
nMZ7q5xWzyLisBvWtkas9ZA+JFTAsE7f5LL+YHmDten8/JVkMW+pButKDqVPo6Xaz7YphnGm2jmh
vyAqiZkA1bToY554V9TJCiZ/tfIL9QV8rbloK+nXfyeZrSpSq6LTVs1Hqa03g0ykliVRACmkZlNI
MPcmeW6fD7eiFN+CKnFEK340bDSRMs1F8Pf57/+OW/9FXs6l49btzz74nr0/ax3+we+zlmQZf1FF
pt4Cs4Le/uFI9fuwhWreAiOPEAenLEKJQxbPv09b5pRQgwJqarccUif/Pm0pGhAldZJy4uvh3EUD
7w9OW8ftAU5z9FQQiMgGpy0K4VPoz/uzVqmSdgFr+8ByY59OZ35Q7iOtiMR3qaRIM4uZ59q2xlYt
sbyU4fj53b3a/z7WvQf5KMe6M34B160i4Ji0r2hVTuWeQRfEflTn7S6rigJgUlsa9iNhskqzGXTb
z2/6QRX6nsJcDyEuDDng3cSJSq4ce+fS4yiIsRsg75WW00k5g9+F3INeF4oPdOEffxdNA72miK3s
BFXEyrEyI2C3QspZO49CuM+QT8fSuKt6VauWUdLbvmOpyUDJBid7uC+GKOrm2IYk80bPqkZZXL5v
0yH434dk1AyYajTk/8Qjo2LDa3r84Gjxp5SUumIr96GQbgq1Ndi4JyGxk0WeBdkVjcihxfZuPNnG
8qIjmePkj72VuXk8XqTGmsgBFe8CI0AWL2eyOmzVXLL2Eklz+a8+ysd6q0SqXi1bUZJx2Gtman2j
/N6U7P6AnNsRyK0tzO1kXMY62S97ujCBvr98Y0667NwZwCZo+qemF1Vy9VTTr2QDYS69ULaj3Mf9
pk3r3N0UNPX6mVf0tVj4BAv8zDK/eYiiko0Mu5OKDCiK/MGV3vMkJHh303hIU7jHZAeZ5jn/5fim
sWFxQc4r3Va4QE3nhZJUJG92o6pDg2zC/EtgFLV/TXw3tZRORsVObRgYYXCBkEB1MuqY4UAPh3qb
oaNtnWbEgPX/ODuvHbuRLU2/yqDv2aAJOmB6Lra3qbRKSTdESsokGfRkMGievj9KZ9AlA2nOAIUq
qDK1ueki1vrXb1aul5mYJarZbR5nYlkxfi9FOu4riPwkshgy0Pd/vhE/Tti+PaG8PfjzWNBdrPDn
eBNnIs4zaeribLdVlk1rnJhFA4c+LJPxL9jjMir95xlj17Q8lMBZXOllafzxjJso9oJY2OMpk8bU
b+rv54TxvXMu/M4ontoS6c9xUpUrDn8+y18ODZPUXyb+XGq+hvgJrDI8kWOL2TUnz7DkuA+8YtjY
GcrVd6SjcqKGnCLcJePeaP/NFYDgLI/xJVQDZu2e7f10mw1zirvWKetThxbfXFMp8Op9X44Sb+DW
/vlEUVf8CMxhtw/He/Hmw68Khyfc5X68zF1ajxjM13rf4a5fbWOjm94U1pr64GBO6m550ehlZUh/
ioW3t5W5FmfiNyJ3G9XN9M7xKc40nnuw+pd5a8PQskir4ByR9bmF+jPgsjIuiR9Kn3JROM9N6A2H
xjS8+yH00vXYltbW6dXN6EbJA2kRQy0Yu0QN9m9NOqaEXZjGPCrjVed5t+7apn/Dz6T9DLqsd7Fh
5cfEmd0bHofPRV8be9fM1NUa62Bdu2a7Du3IOuQ4PLkrEkaDc5sBNAVzSK05usG7tCJjqYgrrCox
l96ZSV1c2rFqNqlhzslKlnnGRbHLNZvqk+NZ7X3i44s/acSwWGTLk1dWGAtHxdNQZ/OdHuwR32B8
3bBJjfaKPOtD3FXJS92rN1/NhDMMImtwWCa9JUJ7swGfzEB+8IFu3FaHey6DQ4CqqG9UwJWwDAlf
r66tA4M/IAfXrN9HFsN122OasGrrsn1pM/whoomWpHSj6jEGyNrOZlRu2J4tjNPtJWKpIcVtquLp
KtzstiPm5s4NFANUxEJ3QZlk97oy9ZuW7oj5uBuWp8UFcZVN7lDeoXURmJpIS+OJOxHI5pYeAzyG
c84nl2zWau2ZYXOxq8k9jbWa8UqOFCClF+7xSX2QRemcqsQbt6wWYA9Vg8o84dewdcAIGfzNMc4M
m+cLoQv9YxRkyUepyzxi5hnKd5mavAcriJx3Rpzo9wVjdkyOidNu+sw4Nx5Ws2MaTOF6YljHzKcI
rL1ummRr5ETVrtoMd4dNqCeJeQnQkMXMzsMry4xluGOeIt3ioYkNHq6bUYxuf6qi6YuLTSq4c2cB
EIK1GmU8njUxih/0YKQjnXMhD4lh9DFNrq8Oldm+x2A4/+rgi3ukhRj2kiDZVeLl+qbx6YXrQe5M
DE/Xvdlc+2lUMTfVLZ8mMacw47hDWsz+LrdTe12AsWFNjYWrzTBr3Q7TfBVRRbUvwEUs244wrXaT
B7+1LtJ2Cfzyq69eUzFuruMjbVjxYLnJM2l6THMDqXZ+6wyryRrNj1Ya7LVbOGsVY01LAAEpQWn/
Lqr0sLeredw6BEYfFtumLZRfUn4N5tU8sgHZYpbRrUk5mW/gG4f7JWiYxq+ubktEow/kwhU3aZPG
t2kUTxcZO822bcb+bNSe0QPVaJe0maHtmxU0WN7L2tZ40kLCZabqT3mt1xFpGq9OnQKtVD1JANA8
86uV0J2fSXbI8w9JFuXGx1STYMCHBAMgxRRisHetw7qUX61IWm8Nd85+j+l3e19OpestWR9K3QQS
afhz6Ldp9B7DTHuRzsypTE/w5OzsLag0eWLMIjvvgQ7Y/NpiBtZSDvbtfKtBNkegwqAzodN2YGDf
KyV8g0krptNVWhzHRPCtyLhztuNgZviF09kDYAWdbtMdmBQJKJlMKLO6vh/zXSgrOzkCfEfBuiKL
RBw1cep4mU9pBjod41ikx7oPLnFpzmLdjWWandyJSwCIko1VexmtXOgbAmbYVLbExeeUzVbLuvIe
wHMkOCiyfeR0Zh/O+D4XMagn66i3RiUxiAtZrdiyN4BF860wG3ZYJq5z9DpPvB9X5APixW6p5OAx
dPNTGfKIxQROtpTHnhezK8E8ilxSBy2uTRewdqw7I1en2YauGjMS9ExW3Hp2dFfBhCJ5cMaDylK+
vsetNc5OfeLV863Cbth7LLygypk0Qw7t1zydeokeCPA15caSZsgrLebytZzzpNg0tnDBsToozUcz
1GTorguDED1vN5vcoQQWWRq27Y4E7PLqqcF2dmXXOPcgyNzvS2OWE+nBRt40srhaeZdn8dnt8cH2
180wInh2WeXNdTA5A+lH3OGm3MEqC8s9rpyaDL1EB465LQOCVpjRZlntMTieO7vckJ3ik64ng4Qh
kDUx0sf/WE0Q2yTBeHs3bpZ89ST25UZokfV7dF4Do3onCaoLdlFZfApHX4j34Qh55rUoB26LAfCJ
MJu6C74uoDK+/HvaTxk0W5gTqbzYULz6T2oYSgg4TWUuaS8MVirxKgpT1Ygx5shVzgYaDc4AVB9t
fTdTLM5HFknR3ccRCyZW4tTRhyqpgStrSCIeSsFp5kolVuNEH2HmwXTFrb1Io/uGwSEq0c5rckFM
J00VMVDk+DXyLaVswdWdSEXdgPFEoqnUpsLTnCpxKsdePuJBnzz7sbS2RhqNqzwIG70nEqU5xthp
kwjYEMOtHHf85JZd9ES6YHiqy8RbQ/vG4jC3vPfUyc8ESaawvkmaIBnbJ8bIGTy8xrOzB/833zW9
OUXMfyp1S+zeS6MX3kEr0n0UyOBqKCy0B4HsZ2XX3dFDrvGA0Xi5nzFXAW8ilJ2RI75H8GnuataV
TdiF/rvUX+Z6aehtrD5xN0nTWKsWLyd3FYV+v21mXe0yww1PhMn32zqMZweqDQtLwOSfOA9T5fdu
AAocGHNPvAut6AjtSeanJMA2HQpBU11hbOTZMZyFebRnbBtTPNcPjqWTrcT+cAdl5L01Fam/Qg/T
rcPSa1YmQUdnPbbTSWDUcUYvDhFZifwMYgmdSHGtk7oifAjmifvZjut878jIhYiAtzgOauWRwOvm
rpot4Canmo7tnHbbspOvmIy3900Md6vD63tTzUiArbFK7ivJx3VW7D+5eW8F61IEKNXNkrCFKan9
dxKhG1WC48ZseBjjh60CSHaNXj/NQ90W21RVCGe0dqCXOn6qzW2rBustjIzgIifhvLcjutNVXpKn
1NVGY6KSkOmuTzuF7b7btg2eAJH7PrPsyd35IeK6jwL5urzRwyQZF7D40ga6HTIhUoRIM3DBPsmH
CfCAmey+TVcz5UFDrGpfP6Rs1ifgdPuzE1cRwZaDfbRRrGosEmK9d2ocJFaBa08HcsUmY9NWoSS7
R7f9aUTr91yptrpVLn6C4Lt+cK/wz2XP9/zsscQ3edxMsbafU4xpn1Jfjqek7ap7RWrZMVk67Y2Y
xu5oNiNQQ9t2KfxUDSGNgC9BTE5de1sU7Spa9yKLvqqedCLXSsku8fpaEYKE2X26AuAhxb41llQG
Ys3IL++lOvDBzMkb8iuW2YPo1+PoK2vXt318KvDDXNWOw76l5RQmAIht2q9FX/eXKWVeqIM0e4D+
FgENN/387Dixx4ZSk88BeS90bgJlmGS9mlBg1kzr5dXNeO1PQQD/XdGB37Gg50wGzFy+a8coP6ge
x9CROeO06wY9pNtYNg76SMKG1+gmvX4XFtN4jfG16g5YFA4D13cyyPUbIQivIpS1ZxtXhK2VzONL
ocFOxza1HnTfhWuNef2apLl417Wju28xz9x1UZE+ZmX+YlWZOHCCLgRVWqxnLm3jbiZicfFTSy1/
Y86hR0hIMhEe2pXnhr5pD0ch3hBF7KDoanOG+CH14W2DbOjJg2u2zPii4YlwJHUKZJNdoMUV17os
rgY5UF8AeqOrlzdMlXWiduY4MXrFGXiZ7CPAnNBdQuSQYEyZsNchHgWX2ZQ8YtAc6alMZRyYFbTv
3Go2XgIalRHYep6/8LJigWY6XvkxT6f6xSVaZi/64CsD+yzldPqg3xqzI3rKlYHmKg3lQUBX3BYt
Rq0bK41fm0B6xHjwXrRlSqBal8/7SeOt37Vld7VVDvHLrT/3KhuCHWypbGOg3Hzw6II3uigSYqT6
eltO7qs7GrjodMU59vt41wxReGdGtvmo6AFOJlXs2m7D4QZTKYF7ANZpUKfUNsVU8ANjsu7GIGFk
AbmTfSUygkSwLDi6pq73BeOPrYVGi3GgIohRNJfFe5Hqh3itZhw6Ros2fzWDIVURSLzFKMz6KBi5
7WoRm8e8FOZaESS11gFjtchzqMZ0HTo7x6WimvlCuyAtGI6Z2ZfW8ZO1zI1wq7VRUOio6UBKcb6Z
PKIec+wFt0UYq2Y/Ws7wZRrEUy3a7JR1XnxyZUUsWTjf47/gv9FjVQ+aPvJG0nl028lDcLodAmO4
jwQF8ob5Y01Srln616ng7VqRTBOck2I0U0aWbeDCdXOV66yIzPVu09I1HkklD4M989JUHmTpS72C
YxV9ovaxNoEKmXJNXnHPTNX+MLVNt8coD9ZLEGc0ZZaVvWea4WyYZ2KMykDn3sxId5izMD+mlf2x
H3R9PyQjdVQT6duybobTNIcxa7ZvnbGcV+uIOuEhMqHvyAqhZzpalHSuEzzDEQjWnZMb71Jpv5eM
Tg9eMoHKmXnibcowv/Ymaxi+Zj4jVGZVStfFF5aybhUnxvhc9TUBxmLw8+Ncsl5PeKRma0QkxjYP
9Hgztv504d3OV44WxOM2iXeSUfaZ1ljeZbQh6xGmwF0pFM86O9RhLG1vF5PmTTEATR0AosmOhJzK
7WTn6YMMa72kCZr1QZsThgCBX3wSC3G3bprmBl8RZ23VRXPI08Z4AclkEZ/zcscT7TPqhF+5A7LG
JD12IuutHYRaz76fb2shYvg2rth2YZt6KytrnRVLjt/R5bEybiErw/dOCUnrsuo5UW12a2Mqd+/B
CV4njqZVNCaYH/D3r2FKbWaWQ3eoa/01FVmrmGB1XrXvytRZ1X5WQ+WAhGq6KQ1qyb7N8zcia6Aa
fnH52CXRDtKONK1blEHVKVr2WrOxu7MjmuA6alssdEPnrtO2LFcz3qkHnUTnooxFs67m3F/T1TBQ
HKXl7FVqDOOWgC/1kMigfNc7VvoS5lBDVDqbbwmABpV9RLs6jAx2AeqiB2Eq86Yi4spej9SElxJ9
wI4EQw2nmPTuUx2Z/rabw2FPUsxRm9imQVs1d3HduQVULWsWcFFN9doDXi/dpN6Uo672Obknq1lI
71OXwaCZwWIIUOtZx6j3uWBB5+9aStYtF+A1F+FzHWfGOitEeI9KqoZ8ToAYdhj5Addfa201GRPK
ppXHWLRoEuJxnFZtZ00XI8fBhjradZ9Nu1F3o/Y1kIjr8hX8My2t+2S00/jidV25A5ItxHYkAogu
yq8/FvEw3QbN5OqVYRTuCNN7nt0NcGNP4muWfyLFfOg+Ep5H7A4jaL2zyowTY94ovoRFPL6yWRJr
xI29dNogv6ZCBLWCji4eepE6ekUcR3XJDR+KtY/wsl4T8zuQc62J5QQygpsfeUG06TKQo8/mEGNm
7bDYEZKYeO4zdL3hKc+cltQ/mpfQKEPGvZ5qLj0Pdq+e8SSGzkVWjtA2CWRrZQWqLsiXSrtkHCkN
x+E6WYn1LLUdrsxaPLfstFfIz8UrWAklRx0bWtxmymoI3NrYAVau9RoWIiQc/a2HIQC29m7KrKGX
TDSuPXsQGEX01TyGbA2EoY1n6Lv81K7rurw2WdAiJpki/s/UYZloUDe6M9lE6CVbCM5tZYY3c+/j
Y1g2WujHGH+ya66M0rvWAwSVT33p2Nl1HoYp2kYQTfyNn5okrZZ5YPAGzk3A34KuDYiYpE0WXsKG
G34/2c7IZKokKYp7whejR0hrIoX29bf2mYU7Gr8YSZgptYoit4me2szrnJ0FMt/tgiEOitc07NR8
789mDqhXz4iV1hmqyHY/90WbQHiMZ3mOxax9IjSV3a4LJ0lB2CvseviPsJqJFsqMEVgwAYYVCS9i
Snt5QNnp3+SuQx8PVy1KP83EKwFpRjPNYz853ZLEbHd+cFLSsMlodzoa/wyJvX1uamvMWFvzxCgw
8+oq4Akyxmza3xALsNthNmpzV/miAwXJqKWPTZ9PxTkwYqBvMxx8cehZaRg26Cgen91YlgHptLrs
oKDUtH/7wFI25mIh+86HOINSfpzQRxG7x6oWktTlTsXJBF7oN+hHRXYdyrGSb0ba1jRBmgr9WFsk
Je/m3vQWhg48zelttoIlHN6PSUB7I31DIkYf+47nybKSZYZVVVx4x2j5dxRqT9+7Zm7TlyqPMIOd
F4kuJSnTbOS5sByOXfqUth9YjKV9Sy0kWypkq7mzYVu8ZDDvXRhrdGstPbyDfz+6ilnw5tRMSKKl
ljG9adukSi/Abuv2EZN/w3trOsPSjwN0AW5djoqC/xC4tDwsLvwtDJhcq6J4wkifbqSOYmhnESXm
Y2dFMfDwOJH368+DPMEX98WujSSLlNWq2bnr47mqdk1UYzRFmTzJLeTX0l0ZMYl3t1JKzjPpqgxg
cbZlUp7yNLbgJvkK9U9HTFNCHcfYau3xaBzYAofwMlPqEgyLzbW4lvPiY8DGP9t3iejQWQxpy4CU
rBCawSkId0SlFGrXmDNnDdgRkrnYQx8TuV6QM5gK2RXveyzPkcPOMFAdGLJMq2QJ36izMng/TU1t
xcI3NnCEBH9L+NoPqPkYgp26IZiDkxv1ZXKk4oG1s/0+phTfbmvrjK31YOcE+K0bhOfNMWpds1lP
maHni9HlHrGXRa30buqLwN6Gsx7Km6Frunwjx94483DB++xbUR1njtjeC2ll9UvYWRBxJ9/L9gDZ
sj7RatrTmbEtnFTZBl55QJlTmPdJVk3lhoXQnTehYWp508wYNAIrWB0aLlEigu+KOtrNFPvUsGXo
hRcaI/IcAzMbi20NfixPLjk6gLsibJ91iB/qysRiDHTNclRItNZcdV+EzES+sYRuENq4+jYuuEXQ
B622+7poSiFuWhW3u4/bYto4WFI++0QZuB+qGqnX1Z7j+qvDrX4BI8qcgwrxvtl5YwjN1U6RoG0m
FoZou7xhLNGEF/uHHOst+DAynz5/fzkVxNPli+PhcjDV7BMG2trdMB9KbeESmng2wGDRV5gb2LJw
hx1uT6W3w6G3Jv2zqUt7m8lOni0do9pKHUcRJmmSp37y8NeL3xElXzVnaZS5uaIU7RVYakJ6xkCN
YQUa3uUwgz965H9uJQ+uv/NVmPVrUgDlmYC5hrxZ06rf/M4ckjcMFq0Z5BnXF8mFEyA7ZIw6/omh
SFF8EG3PO5/aDVO8rIVDhnytyhnNrWeHk7u1bWIgdrUv8mxv4ySzH+zWjjddDkNpXuEs0+R7V/kV
KQ3jxLx2ZbPiyjcJtpOd2Aa87Ir4T1a4p5o8pjvmsSDrhlt7pPrIcHrfTOV0saeMKTWDiJb1E+oP
q9eYldTdsh2aeJ2Fvlec3FmazU6J1CBgE4tAO3qf+onb7EPDJdIeoJxKm3W6iIZ3uQATexeOJAbv
Agn3aodzY+rsx1wzz0pcQjy7dd5lBudQ45heEDBd5fmpKwLD3wxmIA+zHabuwUpyJY+0G+GTEBVp
urzB9bRBiQhRlEjpNsHysWs+mzql7VZdark7C0jsQ9sE0YCdoMzt9fc94vuodCySXCL7lNaDm3pV
fOUiudVdJUhiWbUMU9X7ekqUd/N9xfQbO7OedGtCqsWMjEDSic4CBZghHJ3sja7nxuHqyeCXQFtr
WYHNMjnY8zjLo82tPNYkBcv11Duq++q1dqQ2mh2P1Yf4FW+PJrR/ykQbiA0Cse5jbfmm3uopmMt+
ccMcbLVOxt6jUuYm43UzxY00DqWveCysKaImxt6lqm8HwfgC5FONxt4sSRl9Z4B8Rqu0ivvgU46G
Pb+KMfO+ADM006UzlEBKw7aoH6mIXH2PcQwgeGRrRz/6cd/w+o6VPgppePqSl7E537d4VetHD2pR
DwzCk5QeI8wxxRe09pNp7VKTTfK8JDc1r+wnOdJILhkByvDi89m46Zjn1/tB5ibcVQF3msaytxFr
bGihI9KTE8jG3peoaONsFYg4qS4IjIsqWZYpC3q7GVToAavRNiJzY4UMFIZz2VRTrRGOVcghm8Ip
9NbT7PSfWlLVcSwfCPaFLdJYISOCNIQYssJAFDokeGlS6oeuzTWhwgF5unvmsW5w8fN+EMRg2EVB
knwhP2Yt9D0e0T5oFwx7ZMpxKIsmsG7An4pmS6ennFPM0BSwvZWMPf5VI7mQO6m6ptgThy7NSrYu
aBK+4i0uivkmNjP91UonVgDDsxJDrXFUjupPrWsrARYw6PwaS6MeH4K6TuNNGvc8Z2VQctNMGbrV
Eeiirg8GnD8I0i52vw9YSwbWwczpeg569o33DJq6wzCYU70WSpbyQrCMniqC2fU0wqUx4lffZ/b5
Qs9qlB9i3zY/+6gImi/mRJZKSSeVeHCR0eaP1ADMLBMzWynCtT+HGnv3D0M4NtGLO0U8GxHwJj70
+UzQLGHAkT62k0w3DvLDGQw7YRRxdsrMyQg1pZDfRhgGmw8TeBbszeXCHpwuNdSlLEBQbiK4GPVu
LpSdPbvM+Vnos1zjK2QliUdst7MY5DM+pOj6miSpp4NVFVWBty5RLNaXXHZ0VEidY65rceuQcMnr
60MJ3U98ZTRsvZPJ+Q7rNbbVKlVe95mg7XaCWBUPELJnplD9ua3tujq0i3XpMmRJ58vcKtu+qUHK
F30EoaLTqhpoz6LVbFRq+lC5eZOCjpTucC0aVYp7bbE5HgokqfKtoUPPrjIc0O1pnZcQdGpTBf64
NrKpS49pF1XhrYxg0N4Es4psRi1ULB6gSG0tb71yDAJc84AgZNMCE3n2XSMNyebu0Qtuc1mZ6Gr7
AV98Sr24iIiiVkAvLchp5cX5toBTYdRQ1bWywqtROSnK3DSn0O23M4clKOXP3I6fWIBL+07cIWY8
Lq7XeGb9RO5yqalbT7fjXleF5zwoMYXdcynRfryMicvQLrSYuN/OZPy5H8I8ZPv59gX+LfLoY1Xw
z/9e/s6Xim4mjRP1jdn4P3+6pl/aqqve1B9/a/9a3bwUr93Pv/TDJ3f/59uP49dq0c/98IdtqVI1
3fWv7XT/2vX592/xr9/8f/3h/3r99imPU/36X//xpepxGubTYoy+/skUReX6jzv1i5Lv42vx+uvv
/ytm8xsPFMnnL8RSYf0ntDPsBiCAoeZb9Hj/V8W3CPq6qlfJf/2HZf+nxY99wqRMG7Kj/e/QSL+z
jf6HggWNlH/IsvlmnAGy+otzD3mFLpJ4oLTQSAxmRkjDbudMJIgZYro3vcrzcVFgwTgx0gtWaYW7
Z6I/v/Nn5MhHjzj1ZU+xjWZvO2VD4SdnRQqRXWDS4Bdl8XFi62PwmsTTM+C5/xGcYGZ0HgGSBQ4x
iaueuaZVE59bAXase0aewSelnSVPNmID1+Tet27ZxJswmyY+hOVPP1leXGW7OG8Sp16nXSuNtyzv
6TDWQicWSVAmiuMMLbYhl2gZAmZItTRjyyDd3qmr7BJEkgj1piuTizJ7Y7jmQ1ommzk37WHn5xMb
EwK6oLt1zdQTR2T2iVOuprl1JwbmTVa9BMrESTGArha3qxLJWbK1fINmu/UzF3U3yTaJvZcDM71L
0itFIRRhUEzJOPTuCy4OgfmIhsXFoRcskTH6KnVTo0zOsgWDfV86QaM/MTUaW8CGYbTWdTsWhAQP
UJEWyX9mM7QMST0o1nhgONMNL7qd3IVzFH4accCtj8gQdXIdCXj0qBUYRcsWwYIBwEKKEI7J9lry
YeRUEqVQF2KPmz1x8lGMqG7XIpW0QZMqcG1E6ytZt3GBzo8QK2jvke9XsylX9kzwoX4zKV4Jbg4B
JGyxwSAgSZ6MgUYSVySZqFBvYqfAfXylXTU66pI3AKd0b6issy+2zjWJ57UsiTYvlBLFgdFjm741
vTDsB2j1TG1Tv00YLobZU2TW6gVjawkFKScmPiwVQhczYm7UMOiTx4rRRnH1k4H9FCidpU94rXPA
FNarT+VQWPGhS+wpAgUVKPn7ML8boon0GRE2d3Xfk6DsJQzxV93gWXfoGtRR2XrYNkHRP9n1EH5Q
DPQ+S0++s9vaf4ZlZEwrL3PEXeW0xRcbh4NmLZxeEE1GPMUH4DV8qUcp8g+1OZpQkYj4KZlTfMRE
Or7Gse2XG5dNqIUgFlYYEPTMvFPjwan1jD9IlZ+nNAfuF5OrPg3uWN/lQLKfbNHKcW0nglZq8fjc
WPnsAEYFFv4gyC6KwU7PWWkauyVxG85hecQxBMLItw51RJ/F2/yGLLHaEoqN6m42HzWg7zbobe/i
KclHCLu9j4PyXn8zvcjF+FbVsj1PU2VvqxL5EC9HthUSm4+HrgCJXoNuML0AUa3HVZTJwtvmZWZ6
qDRzB4KMimR2atwUNCFN2b43QTuoYKfDqMtuctMCx3e8Oik+8BzI4esSQBaui26IMDbWRd5sCjc2
vI+x7CZu7zT68K2qnApEJzN8OBgkhXEzj1E3rw12K/9diCjG29oMK0HJ5ix5y9j0QW0jr74HNwpv
xzFtPwcWswYwDY8hUQDdWPFJafUUGuQh7KFqa74E/EYeJlr4ctua2jJxYVZzvakmAabUDSpR64qx
Urc2Y8Y0g6VbwuAsBw2SDeNx4i2Xmb9LRJWWL0WXZO0pE0MlD0Y9x9Y29/yo2OHuHDvVagyHRD87
XhOMiCZ1Za+dPpbJpanh4ayjse1mtWqjxstfGVLa8lbUTV3vlFO1rXmYYQLODzScyliH0PPzc1vC
hwDLoECPGbRobDr+scPdft8y/ikI+JEzzS4SsnnhQ+jbIoS+/XMihs8YmGQdEa4SFxFipxFker0T
Ma3W0O1K8+u/fTg2QcDkhdaKFmMhU/9DbO6rwEnrzvPh7hnp84hG6mzkoX1u+7C6caZJ/IUS/iNf
2HewRiANw6GRCsnfxNDqx+PR6tCkdxMK5TBBXaHiF9vGL5mO6GbyQB1tXfzliD8qBf51RAsoh5gu
03F+zmSL09ghRZ4jkhxZ7Wa/QTrGdUCGCbf0zxfztyeHs27gYLoIl+XnOlKUncbF0l+x14yAfsOw
81y7f/QD5PmxJdMnvxvozf981N+doIciAcK/Q2f3Tcnxj1vYenk8T27vr2Av671Rw0ex66zZdTW6
qT8f6kdO+3It6agCqKGhiUkBN/LHu4eKsoxY4iM61Lg/p4a/rKqd/gun/OdXYDkKopyASS0rCAXc
j0cpVdBl44IW0Pkmn9EoGBTgRblVU67fFa4R7f58Vr89nk/yLBandNnW8vN/XEAmQPkEJwHmhk86
UcKwet+nYvqg6dt6gNa4+P+4jFxDe3nHscv7+QQTsnWwVAX6bqUyUOz7OKJvamjfX/58Yr+7XTwW
CDBYSHAmXwjt/zgxF4ue2Xc0bV9hNZ/rZJg+W23yt+zOX596LhqgrhNirAwRf/n5P44yQ4DNPQys
IPCFzsEpoB6FVV7eo4QcV02dddcpYuP786n9JHP5/ihikA+/EL9MhDk/LVz5UIYBq3AEoIgJnzJG
p14VZqy2wp/lthcy3bMcGBkG2mGzNWFa5ky/hP/+z9/j15cPD2nbwkoTfjW24T9d4pAJp2RKFGHq
FaMnl/GFchq3jWBqj38+0q8300bGzRkTrge90/7phANqo7SyZmOl4jJ8dOeIQU83/c0M99fzQcth
oyQhyAXBzs9+eaXP4G7uoEd7IXteF9rdJuGlv4Db1X9Zt35zQi7EB19w5XjpflatsGbh4+QBAbo4
sZ0DLJeSwf5bvsRvzgdpjB1g57JEZouf3u3cc00UwDJEFhrR4MQiQmYfBWqhFKi/Gdr/5ow8GyEO
bzYg4y/JphKvPx1jdb8Em3xgzgFfJs7SvzwHvzsjek2LFxsHKhb+H1+32m0cIxVDuJpZnqAq9BCP
zpkuZ3onNIR6828/dh5FyRI5sEQP/LxhexOACS8hynuv63c2k8gtuRT59s9H+XUNYd1wUHp6CCG5
hMtJ/2MNSfvZYDAVBisLTRxuKoxWVnYCJVDY43AiBwarkMlrhr85a/72uNRZkFWsUGDJ+uNx1QiP
a1oI9M1QiMe8nmD35mF1V7au+jIR7vFgVFCF/3yyv3tMANzJcuPh935ZM0QKQ9zownAR/WOf0eWm
89nGhO0vd+53D0romItnaIjTo/3TuaGR1xaAV4hpS+IciYb6SlVW7WU4Rn85od8eiVsC4MLBUL39
eBWZ6bZoZqB9orjrcDBBK74SDEWXBAP073++ev/N3nlsx61u6/VVznDHLcjIoeGGkSqxqphEUuxg
kJKInDOe/k5Q2ueI1Lmit3vX9g4SQ1Uh/XGt9c1vPe1fIy1UZuFrSSNhacBo+F4wO+lh00s6OLMy
yDZytlCg3hpfx1BBJK5UH/hN/v6o0JdhiEKQH+45QZ63V5YYZRMsa8kHlV+iI6L/orivtD64pNcl
2ttrWg8DiVlkClUgzb09TBRVUxYVBpSAYBkDt9dHmCw9pbezqwtlQb3mTGifIlojehAGEvpuLbYk
B5FBGJU/0z201bRZze0eDcRH/mL/9iasww3OVxqi4Hdnp7HTDFrKaiCh6LWjB6CiZjLzH9yE37ui
plmEYNn/qLTL93o+ExpsZJJ/tiPSbhcl1o2XoQgFUjLb6mY2uvohhrz2gXPs75dGIRGlSHDSMcLg
+t7e+FEwgh7zYOqzua2biAoLlwq6aPPnJvs2vsxaBdw0B0EyTQ/7XZFqUCWTClOrk78rmq9aTOKd
eHZKJCqW87p2UZprwglNQI7YBAM//YNb+1uXwV8RaBnjOLj5Fb799iqNpY3zTqfOr6nyhrqlhcS6
2kigwIoZkNDSxR+5/Kyf+KZBczy6qIEEGasqHDXeHrG3giqOGObt2ojU4jOKrGCxWU2HKhUEyWh9
sGP47TGCsdVZFKGyxOkBo++3h5MrpcNVAHGBhIjFtQKo3VgMfbRs/62FrkdhRGWCxyoNw4W3R8ma
cTAxl0MMkKaUzBSltNFStXWkUpYc4GTVtzogbffntvP7QhejO7TnjHnsFXV2zW+PWpBhAW8brgCS
EJyiND3EunSHWuFkRu2tlg/PKtQvykFuoxKQ2AdHf4snWJuuvgYiCA6xaafO6V0H6bqlG6U50+xJ
0BpPUCm3jMKkd9JFmy71mjCaUXfJVd32I8lmud0iSgLq8u3Pp/Hu+bIgRei7ngZ7XHndGr69B4lU
FpA4F4qN0dTbVTdS5amQkPr7R9GRqa9rX9AH6rtrRd1EjXtMkYw21bMT1xEamiWVPril67n+0jVw
VyLOwpM0UYbrBt++vZa4kEcGohGpxYJgwi8C3XqiLsDM0NQpzQyaTkP/2EY1xpdjP2fL05+v8l3X
XI+Pm9e65CFAwTpybeW/LLU0NC1mtFSdAy9IuGbmGGS7VPRJ9gXIQt3fW61yNEWEPa/iaqBKTG3r
k/3laDohsrCY9I4sKGmIlFsfEeElE2jrxmh+5Gf4uk58e3MxvIElYsB2VBjs3o10EwwiNA4IJEET
COCdpcEqIGQ0rTFuBlRo3b5PYHi6rdTo820NkkH29ILI/Ea3MoGq5saCSIv12jDoT42I7RHyM5LP
riGH0u2glzm6QyM2KhyTihEhMmzR3nBlEkaPM2VzopekUmVRNictyKg6YgkllWSimvx4in8rY/i/
lw48V9+Lm675/r07PlX/BXKCmsjo/T/+Yrr8lhM8lf/In4r/3v4jeyoYRX6kGXff/ud/e33fj9wg
hE9JJKPLdMBGFrdJpp9/Ej5JojOCqEw+RCtW74u/mDPSJ3YfiJPA1Zjr9o2O+zNXqLxmFE0dJAoN
65VU89f5/Yzokk4lb0uO9Of3v0Z4KUh4OwTILAM4JwJpTI40V/XdVj4bRli+Gi4sM5SXVWjZKKew
Kp/LSl7sSM4YFGAVKvrnPjD3BC72xtIfq8TO1PQgKczjiyh+MSjFcQQdwrEyfUc+5895eKE64Fwg
O5qBT+F5S5UJiF1KYqmyQTStlk4ydE8DuukaQjhaH3tp24tC08hLQtOW1foJKqgsb5MbxORtummA
DKv2XPmB6emlU+6tym3ajWbua/PyjCAecNxRxjUnuqBsvt/UKtl7WM8UMjqyZI/oMzp/Tmy7NTzq
LiEdiyjQK09U3aq/tNKrmOKy8jpIDsDZ69LRAndNg6ZEazdyemos31J32U12k7iArKFNv9SfFfEa
RJ9IcZnDn0rKfLxcZH7ma/dC4CLBzh+B7lU3RJOBDN9S+SWWDlVibfw9kq6Lm8a0b+vsVAp3pB2o
y1lsAFoh0tLSWexMro51shEbk4QbMt1pE4Txyge0o3xxd9l0sZb16f1VSeFzj3bSOIwI3wuUd0A0
pU3rFh11/JHTP8xfhUfhcf4qvv4tvv69/hk9dS8//oye5K/di/z1r3+Hl+SJrPBG/Tq8qF81xiRo
XTLj14zC1A9m39qgnJKNxFYtBO+abCs99T77rMofs1PS+iJhAbn8AhBywWqYjfRD9qQqzgCZML3F
S/Z6Endp55FNtamH20WLN+XuGG6sBiu0c5o7VKeNVLuSuCvP1M9Oy1lXHEW+4rMMacOfPZnF8mw2
W4PkykK2zqYaGqWb5kcCam73C0gEKpgaKqXxwtjXvHv1xLiZnKlB+GNbj4Ojnu3G43XmU6mii7KN
x03ebJOKhN9Zq5B3zJ4ibkLqy9BWTL6CsuiS64wCp8YwoHPV23K01dv5MnoOYPi1l3l8MIr9JG+L
AyWa1Tbq1VVMDsLuOhS+hu051y/kXdb74Ya3l9HdNF1P4BiK/aUu+onwQFNFzeFS0QJjvXNlIEdM
FgibS38SQjeM8CM3BLcfdmnqUpsUq4cGOqoyXUb9Vhk24gLNza0Fr+CC4eIadlcfp0h0BATGThVu
tOCoBEdKfjCG9tV92V2YV48aIRsLK5PIsc5Nt48iVMr0b2eWb1vhskUMm6/hvsZNxEsygeNLdBuf
jq6Psndvvvg17pbQd5+Ogq3FNgEaC2mpsyzoXq+Q6g0o4U+4QbekIz1LuaAiObsVzohj+UR59rTQ
a2dvkpmlgn0mX6T5SxDfAy0HZIH8/YIio+4JQrfXkhdXRQCgGrt6QbM1FHUVoI36FXUp4vgmbK3o
QB2kI8XPIWbuU7tvQMtSJgWGuEovLPauAZlTzs3qvOpSfGIlG8P+v7Niu77O65cUdHg4O3k2eQbL
keuFFUNUwVlakG8xwJzBXiatuC2+xQjaWe46cEWLGFMCSn9Ry/K9+e1MGQOnxhNN7GknuciEqaKW
jMc0mJ3I+G6Nwn2XwF7aZtVuho2DL3ZWof26RZ2hmhpXuilEPy3uCvFORKmEAfDJfJIT8nAR0hkY
8Mt+zA4oI6DbeuzS7cLvs0txvqUCQK38Ibzoj8b9yHgo2eVVfmWtUlwb/bfw+gV6oGN7fP0xP/vx
G5HhVbUZq9ZqWTKwP//TwLd8L484kbfjjoFxOSz380gA00YYsMbzEbO5KPoua+RJAUXlzzR7LCqF
6bnNcjLTJ20GdiHfC6IXqm7c06cQqXTo9CGa2Zn4LBVQSYVroxHQ8uzCSmBLWNhGsWth+VsaYnUy
3+a8xyUpqnaN9jn3ghFxnpuSS0uWPmaw1h9akXGVJV11zV0tiJ71NAwk1SH35tm0A47sWrm9WFS5
Qgi1G2tTtnbW2+S0reohg0WQuQWuB0ZlD5FtPekXyXM/OoiNHBUsW3nSw7uS6TEgqF5sWTEaBjIc
fzlVEI1VR1ucSX4oGtXt2B6Eg0BOF9GBSd+hasGUF29O5cvOMPke8Wz9RJjKK/YanTbu7lVtQo9G
aVqn+bIBdboM/GysXkJAIRU+sTIRlaQvbQs/v1T+HEjpMxP7lwS1FBuiyVapW6Hqx2168TLHaz3o
dUdUZ3tZrsSSjHw4OKGl2GYvOb0q7dpCB7RSHTJddLXZdBUhc/Oy8cbxZQwvzBZa9rgBVZfasRhh
BnUpKH3uRZKK5AH3H3WOr2KtUD3BtLwpXshhYllqS+1wkK1zPt3Al7Al0/BSWcXOoaakGrW/XKGV
GIfFF0hrCaACpOGUJtLFpGVnI5vu8kxHDQtpUj1Hxf/BKvW/2voTQMUKd//PV6CbkqXnP276528I
6Jv4a/frKvTnu/+5DiW1QTZTU15D2j/XoNonYhXEm4GUkTt6swZVPpGo1lmyEgwkxG+yXfprDSp/
WiUgLGpFSFt/q1htXVD/ugVl/cloBuCYomoFE7K1QO7XTVlc1QIsLwtoVmDBy8t11cksxP/t2O8G
M/MT2bxYDOke/vhlo7IEhyE6l8aRYKzqlV170HJ9m+NaSjH9WRD0fTmoJ8IYB3NM72Lwr2K0fB4m
fWIaNPZUK28GanyldKALy8+zGO4bVbxGw4wjSQpTSs21bznlAPlAob0ivejmylFv8xGdG0TfMkme
jTTVv1fD0K6lUrL0eSosmCAaRbga+7z9YBodCnNJAS5D4ljM9P6uQy9nK3I2PcK3kN1JyStHoG7t
KsKGJW2fwrQqzzhrs7Ko9K+VGE9ulGj4UTVtvg+tcQARZWAELxnRVkXpZFcVYeK1ZgGWtZJkwLoa
/Xqa05tQ1MqvOJasDi04oAmyqJ66pNcg0CpF7za1UUdOhGLYTgsThnNh3Nc5w+AMNd9JVKay3Mww
kNcaylPE6hKjnJ2STLkdoJTfGH1zU8HBtKlFxkU1C7yGevp1S7tP8za8svJqB0SBdS/DKhkFJyih
ZA25l4GnGIcSL79oP2vx1kgP7QggKIGxrjROk0Oz7nalqVBOV7D7L21TW05xXCMdY7GVBNEdLAZe
UJ4ilekGMAV7kKp91kLwWXJ/yaP/MlWLB0rJkcwHqgH9xapRQha7BTw7ayHBuDFyyyGC7ugF5BGu
SaWuJ7H0C+rJBzuc+ssCiceXKqFg2lYGA3Q2iq7qawuoDCYFS1RJhTsiyUV6p6zlRIgGTihlAG9k
jT8V4uOkKtLnYK5uWnhb2ylIknOdHhWhRBEFlmM4tFHi09l8IyEdLMgL1eGhdjNQQ0QD/tqkbXbJ
2kbbtn28TwbNSQNOMa8HAaNC8k7KMPuphIGvIhXfaAcCOuZJQisDeUoWgwrEW3bOAoNSOdQTTltr
F1Mj5ztFnanqEtXFMeqW6owuPKvLUthhGhUs4McH4t3GjxDW3woL/FcbcKmA+NNwe4q/PjVPYc/U
86/N/ut7fgyygil/Ik5JDH8tTiGfpTN6/xhpBdNg0KTKQgTxymBnrRbAP7f7kvaJcD/bfYton4h4
nXf9VRosfjLgVUIYJQgoiZBZ/85w+zbeRuRWIxYlErkEr078+L3hpEEdrKVmdes3GE7YtA7txlCX
zleCIv2AUvo2QP16KAZ1VVJ1lbmCieftuF7qSoVRlNX4GIbt6ry7Sqp0E5nyrdoEh84Qtr88h38X
yHgzjayHe833kYRT4aPiV/r2cGklmjMyhManQO1WJUKgSHhLxhga2cWcHZck+3vZ/J9H5AkzBVL1
QSjm7RGZRTTStRwxUlmhoVD0pqH2AgSDHwRp34VofhwJmiaLLVoCf76LBWsVOpmCIg6/DoN2qzRp
6sUIG4iiVOG8LyXK8jSj7W41uN5+UQy7aB5v+KTHQa0e8lnfFKXeIjgfmWApbDuLalB5uhzsCq1O
r4FofeTz+S5PwBmTSSaHSJEDbYw79C6olBBUljIL04ZE6I56WV/MeYuPiTVf5MbE2locXLhy2HEN
6EyXsR29P7eG18KDf8Vef54A8TY6G6F663XV8UuodwqjHhGwCY5Poj7TQZycHmDny741dSAHBFBX
WDRYksBOgDE0Ny7kwIJZoz2J4ngow0lwOnH5KpfS+MHTXC/93ZkZFnVWZN/wMWDv8rbZUFCeRNTa
535A3dWqIUFXh5xHa3ddX4iOXjKH5UpFCdMoa6OKI7yqXP757vxIef16EgxElG0wpmhUY0HCXhdl
v9yeZDFKwDJW7OdjH74g9tMeF6gGbP7R8O6YlrISVuKSXhZxln/Bk+w2GJfFDWAEwLogJAGyYuG+
sXi85m3VXtQW0aeSUfUVkj990AM9GghWmfQQ16rK23IpYUiH6cMU+GgHzFu1DYjShDq8JwI/lGJv
MiExZC9BA1V5KBeWHjBlLakesjvxWa86EHR4mgDGLLLkVKA7zWxpFqwvDQru+5Z/7oUyEJ/npRyr
U7s0hJ0KxUBvPs31dJkUuOYBpiNy1SLm3Aw9qluOjxWHVIoFy8i8OBlY9yCCLtvhe7wobB9HvQ9q
x2ib9AkVIAzCtJiZ/9VU8eppwt2jA4mUFjU6whi20n3bU0u/mQNx1vcadcibCRXwzqBUffXu0IuT
2ealN6RC9T3nYLeKlulErMCIXUS1BBMhFQnCzVNS2ynozBNohfJ+DtvmokpZydkqKgWWfXNNf44H
wGVYCpbZhdIY3Uskj/OWFL11X1gBql9jEvIHauqDUwGw4yghg3RQ/RJ86mIyrUKlAueoFIxyutTs
UqfRLI3AT9diQaCWcHSyQJL9NoasY2t5D2A0s+pAtGvsODbUDQ79BrG3Knv4FQxEWA39ApM7pBLI
SNtncq7COey1at5FFUYOXhKSLvUAfYiq12BDsjgBypTO516O+FirYtLt81psdhbmmFwk7naD7vZj
V8+7GkVZuiMf1rhB3EWAJiO8OCJNSyGsVNSAt3Wam2c5judwK8+shNxBSZUD/hkluNJGlxCpK91n
NdQSEdPEdiK2XIMCk5JqqPcpG3HdG5ZuDo9LGwLuEBHi21OaJldBqlaW0+NDfRuW5oSsru4o9IdZ
pHh9Ogjxs7aY2BRNeqYvfm5UcukHjaFdTUgyop0Z9uMJh8rsBSSO+h38D259bS0RPAyMeAvDCEQG
RNcjNy55aYahgthiXgbzOEF/DD9DKjimUW58W6zipoJo8Nko8nSti+63sUJELxCb1S7EbNRzULGk
LTKimPECsnAE0uaWfaBfzdYQ7aRllj2NxK0LCV3ZLqgWnDlTkwNgXMJxvaptUKw21JwSZEjkJPOi
xSo/t3VYPgVJcS+s3g6yMmdErCAa5nNgEIQ0nmFbhL48sWPJdPQXi1RSwdB0wlUYYMlgJ+ZY2atR
IJ0VLcUw7U2lIlCt1tJWiKLezUCW7ZKSfV/JnoP0n0Q4PFQ8Qe7P5CQuJLmsYJ5Zfpjk047yHslb
gNBugUncCAblEnLbYpYj5H6JSeSZWAeBdCmMvAkczW7sjXzXlWZ1zCa8SZWxLQilWP2DTJk3hoDy
pTwiAUeXtYOvleHzKWi3gihVuwTzx8OUpM81heJHsVCWF7A68eeccfOhMfJo16xODkNXXOHHrNuK
kTOS5w05W2ithdNyT9zK6Jo9Zag6St4eGzGCQnRclS5WDP1yNeHXXLkVRW2xO+YZMSBR8XXU4PJE
wretSgqzND0yUTmxvfIbuSvdppKuRxBzRJTM0bqVjVpFZV/sCwS5mHOGYUaryptT1gjRdZonDiLF
LyC6VJZGZXHQtdQoiCgv2n3NTuKEYio9xBiXAQ4z6j3EM+RBlILYwliy85vHi2oMJx+eX3wq8vgK
nOOE99bCCpJwVdPQo6vxNGRz/4JhirKH3N5uyCmbdpdM1X3fKBZ1sVBSNnolZW4TZrscqJijWdia
gA36hrTRcEy5qc/ILivgx6UobGqQ8C9dyL2GKb1ulZa5ybbGyLLCrkDHOaV6N61qUNGclgt10q2r
IrfmvaSTHy0sNdkbiaHcRQwWmzAs5Y2AMvVC6iaDDVDxNSUWcR4lM9+UKNJOcFKuLSEMt6bQ202/
li7ICu6x+H+qZMQKViohcI3HfKnmhwwGwj7DXfFZh5D9mEGzR9SuIS2LkYdeYDaUM3nGzCtmlZH7
yRXtsi5XUk8Sd7cl9rI+iOnxbGYZGHpDSbyhriUCoyE75MjCPVMWSxRAQTlsQ8PS/G6CyiIlmNli
rfClQUqySXGgxTapmeGwwX76ila7tLW0qS9EDEo8E4tbPHHYANZRtGywSQXWpdTPFGbuh3J5SitD
swvEVQ513hNb7eC5ZXjyzLy4ttjsbsRMuVR62YFe2jzl/Zhswhq6TFKV7Q7JmCcNcXO5RPqZOu4b
qEIrkkb+Giom/Gx5AfFYJJorBumE0kAiczULwD4qLPuSLAX7ChAjG5tzE0zWLsCSEpXxXo2NrzEi
/Q1U1BH/TOZtKrkLh9v5mKPTu1xmmORVBVCcpNN1CDMF8VfnUEBAdBwtuiOMZNX0upJ2RMoiP7Yi
66pvALWpsTn1DsgR00WHqCq2VSLwFSsGqkyFXZjMva0HFgZZct0/4brbEq3W2umEf7rlRxNt3Q7l
Rn1gtaGfFnpX5AwyXWYLGDX7jAa7zlzLHG6rMcWXwmwVFFdmX0Pj6S+DDtqjF4EtcLNSJ7kSxovd
c9I3WRkPjxigxudCamBiDGUZx4eFAp6LcY7QkaWLTkQ1UGFrdMRx7ugJ8S6LlAbXWqGov6eaSROy
Iq17AP8bXUnwvjYxPBrDheLBoFj1qRQ4NF/gw/GgQGKkEqAzXeCSNWuJWGFNFxNsQqnO9p8wvmSl
jSOnYZ07qILls4bw5xL6cI++LG/Ku0DHYcKttEmut/CeCuCwyOBuIUQsIMbbMSkdaD7JHbpAlWSw
2bQvKzYZTzdhogJCScEh2tB9qtusXljrRU32WNaEpbQFBGxcCdJFrpBFiOulVPepEhrBvsRIo93o
eaMdTRNTMMTcWeiFFnWkrd4pF2CYzG0Vqt21NecmvZD5+T5hDHBatStupr70lFydDlWkqo2tA45i
yBKDL3M6IY4EwHFok2zcEjeqjvHcqc9ptK4wba0trMe5Gs2XLK+nDa18uRqNMNgWaOgxoySktJEB
btmI8EvJHwJwJqvm3uhJwS7AL/pswU17TufLRAYgcI0L7xy5fSzmTIG65oZGR46nbaFTTb1hwXAB
IeatVT+V08sMMnjKwqY0TLwMxKqYHqQxt45i3WuR5QZdJypoNiIWtWhYo/xzRgCdwJ84fK96c74h
wtlabpdVzc6UaguK2USQ0aUsRMSBaGIMZ5lUIlssAJEMIIoyp7T6GXs0bG7tci4tniXemdd1RoPY
zAh5Tx3clMKp8ynzEnksPFmK2gchkq2Hls9GKSvquat32XAlsUfYx2XUXRfxgu81+KcLA7LofQtT
MGZBvdSJLYrDBEAEfgeLKspcgCAtk0Y5gFWWO1UpQ0yh80VZgGJNg36XxWB6AHtrR8QUYubEHb4G
prVKBnm0iZ/PiRSchjJCEwRrpam+M8IDXQJbI+UmMFjVNG/FNouyu04Tkt08RKwIrMlCCJtNWneH
rjG8zA2Mom0DSv91LTcUeaszPNYRUxeyNmXBjWhwEg+HwV2SDsrCFMvRBjIEc2BTxQlQLks7hEXL
VbIVr28WCWJc0nX55OIEbLzIVjpu07nf1uLMLmQS289TzoRjWMly38VVvJXHLO8dPeuWjQzh36WM
v9zpQD+8aiKvHAmkalk8REdQGwNzgmUg+MCxba1rdKzAqL8BmodoG1DtRJfpxdslMvqr1z3k3wru
/b9ICaAJSxLxnl923L+VBd32xfM/du1aFNS+CRT+870/ooWa9okgnMIDooB8rfolIvgjWMhvqCB9
rVVj30ScgNzLz1ihrH9aq3YRaxkU0rNl+ldp0PorBfsmCBKcISoJ/e/ECvmcXwIVCCA0XaNWmIQR
URTEke9qAyWQNVat4e9tiJ2T9oznYxk9JEqKXUeE6WkpTT5u9L/cqH8TxpPeRih/HBXhFnFDarwx
wXp3VH4Q6zMREleq8ICA9KExvGGlPcf5flDj09yApS90ZZPk2WWoRQYuh5RcpE30mTGf/C6RCEeE
l+H//fb+f2eNG1Vn/3l+8X9lz09F/Cbczet/NF9Z+oQjFw1DElGroLYglPWj+UrWJ+KwyKgQUkEy
Qw/6z+arkjrUod6KMvonNJVr/fdfWUXrEwlANrR4qa01b/zqXSXbnyrb3jUkmRJzAsEU3SG0Qqf2
PsRV93VcAxEInSCJBgokMR61jSERvDKrcHb95ab8m2aL9uBtb5EJ97MWV0lm6twKYmpvI2q1lics
4KHjQRRXHxari59FMm1AZdq+PJqC2nf+aK6o/zKXx2fqWIBtZqGMwXQy68o2J9rCTIUzzZlNIeAZ
aNa95VqwD67Ung2iC2crRiWuWPmBhU1eOnlRjbuhB97ugGqiNniizO8hBZ8dMGkF4EsH8G4wbwOp
ZEaD73anYYBS2YRElatUB31ujZRst0pNVQniMIPaFYCeA76TJlvcAFOSMIZzZGtaj16/VZMRSESM
/4mNWYAMQiwN5EdMYAz4fbMR3bWoSqhwI/QL67LIoQpqmrDW2gidkruMgdjMmykoXywDyvt2CvID
sbp1MW80EJKVWR2cDNAE9jYjCwJHHGCQgL2q68thoOrVA+8sDd8TI611D9Zs9xiWlnaOgmgtOZwa
7cFsoarbQ5PJum1l8oggZynqOxH1abwV2nwAQk9p9ZWRsq9wixlakWOCqf8iq1ZwH1uw412yNxlb
lUJs4cuJC+XXOFqOj6oYt6sQTDLv5XmYAOZPHdZF+RyPPkQ0yvz7Gk9ipxVNgMtTaElXowDzb6uC
H9OoTJL6q2RUdIGaFAiMaP9jk4oqg+jmZpz0vneKsTEPtNoKj91mtm6RREYV7YVMKDN8hRgN23P9
MZqQrcHUkNUnIW8FdmlLooSeDjOy8TF8qC/nsRuek2YE09izR+rxM+5ZWOVqO9S2KpryZ1XUMM5M
lwlIQ10v0aYLx1l0ynGcP3fVSHqU2g5cQknuDOchiLBZboecKrwgKllKCjgIFzozwEahrPg7e4iy
8FRwDFSmAIWGRBaNGJ+CXfwGRyMByJvN4m0RwmtxxahpqITBHEPcSmLTUlOSDf2DOq7EGiyPZNZQ
QIFkL0uN8TGEWwvPctKVFlJsw1QU1gblWiqKJPwb0B7mu3xu1WyH+9fMvsyQhWcg6UbkyoLQdmur
wzKB5VjEk42CpHNTaI4gkqWsKu0+EuobpYFBZQMIjUACK5OawYBA6+cE2C7jf4u9CGZMQE6duk67
FAsfuUmJFio1LqNCTCRWrFZgTo9vT26Llj6+WBjKUehiws+HvwYIXJlGKjXjiNJT6irYguLaVYHS
ZA0oOEaewfaXrbG/pcgDuD9DF/gOhfAethKohQHeTOYpn2CiEZTT6m9wZXqMpwOp123IsuXsNUbc
PVXE/QFgiSG21ZE5Zo/j3DGLyn0VrIHT2Ag9dQmV76Oi5d0xqWaj9acKT4PNEkmxtifoTv0ZRUej
J09FU/gam6mvWbRWwPVDLirHbm4hFZTTYI74ckT4KCntwnpUJfr5uOhC02G4zcaxgyF0Z8SteFtl
Q3HNbo0aKhEN/aVmZRoRvNqUqQlKCZq5/3+i7ua1qBws1B9mart5WuLs1+Xm+vqfaWnZ/LRqjpic
1owYgrZ/paUN5RNyeXElB8IiZBXKr34uNTVmcRJUaPZJVL1Oyv+cqwVF+WRokrSCrUivken+W9an
b2dPJgWy4RbHVw0WmtSgv0sWK0JYsEdmY4WIJyPsFnVds+n7Qi334aLhhPXLnfk30/Xvh1NV0u0c
ivUyKtF3ObhqVdqlnUqBWtrO2rcpA5hInjiIBRUykdUsX/98vHXy/yXdxuURuFVRFBsol1XtPZVA
jAu2ahmwj1oQi+vOUPTbOtaTzQdHEd8dh/otGRdZjRoTHjOisHdpV34kCdC9rw67s3/eur5v2/7h
6Puu6x8dvj+6/Om6jr3lK/d48Hf2jtccj3y7d11+t3X3/M7b8yWv9ne7s7vlt0fevOOljrPj0/yN
zUfy8etL/JL37279827Hp9l8nO2tv/Z3vvPISzgF21l/wtd849m2s3W2HJfX8omXmzMff3BdPuqR
n+w82/P4xAf3aO92t/bOc3iP53mO5zjO+jKP9/N564c5F3xx5Eo4o+v18Juts7/z9utLvf3O9pyT
4/I1V73dlFy8w9n53vbCcfzd0V9PlHPb8M5r54lP3fLS/elmu71ZbxM3an23ezzm9nrYG4cf//mR
vS4Lf2kZ75+Y9W67kydNS+JLujr658edf8tFec6Ts907Nx8c6X1G/LcjvetiHehOuaNt+O7Vw/M5
tM+29+XkiPYHx3mVjP3pit6lltu6rSJjPQ6P6GF3fc1zdrjfPJLt4egeHOcDpM570+LfLuxddUQg
dXXC9HV1dB9vaS08pz8/IzYfb7vvb0dYu90v2fJWroxgiDnC1cE/rA3aP77+y9/nR5++caatHh+P
/uPxXNt0nOPjI8/SvtjQsHbXm91ms/E2mwv7RAvbO4ctzfnLxcVrc7ywndOW503Po1u4ztXBsemf
3v7KORxoffvtB4UyHzaEdXD85WpUcRjYEklX7oN7S7/hjn3Uql9F2H9qA+sN/eUQCyN5oXGIg/94
Dj26Jd39vHZ4bts1/+zsDV+tvTq0ucL9y7ZyRvvF3W63L6N9dfNRE3ktqvjTCb0b8PPOVJJ8bZTn
3e3Zd162u9j2N/56048+Y5x7c1yHSR4MD8KzGQOd9Vv37N+6t7vro/tQMrZt7IfDs88HcCnnjb25
vRy4fS6jyPVuQ7vz9rTzyvZOT4m9v+FRu65su1c0iEfL/uydGEl819663hXj0P64DjB/bqra2tb/
dJ1rTOeXG5+WoGckWioD9tF+YMwdbM77y8a3r3+MzFweg+jBcQ8+J+Ex7v75DKgc/uAU3s1BizGP
M/YUV/4Dw/uRu3Bcx7XjjXt2ncNux2i9faS3MFiv6hGfG+fVDK++zz1n6tmus4D7wMPxH93d+cyA
Tbs5X4e2fU8r8nkmzBLenl74wKi9t1/Hst1md95df9+F9vfr9UOfb8+PsX272M+hvWOwYxw6X/Pt
9++0Rsb8rXO6YYzl76vtjXezfXEY8rc39i2zyGTbob2hq95fnE73p/3W+7zbb7/dXDFTOFdMB47n
3bj20wUT0fbq4N7QRW1vv79gzN5vufUud/X1NnPlL9xuJleOyNyyPTIvHw/O1jvR1V9feHfDj9dB
4cY9XD080BCdbx88kT+PXrL4booxQ3yCDaYYZskD/9N2N0eXKY+ubzvu/sck53zQDihd/GM7ABf0
rikOhjEAzuMGrQ39eKb/09XWo66zd23Ti+znda5nuKRf7GxeyOjgX6+zMg+aB89X17xhZ59YEPh8
tb53t9uc+Ht7w01z987V68KG2+qvs+Z/cHZeS24jW5T9ooyAN68gSJaRqZJK9gWhltRIeCQ88PWz
oHsjpghyyNF96I6OKKmzMpH2nH3WZkW9Y+Xe/7ku3D08sCDXqX5Y5+D7w7qdyuCOKcTws1sfQvbj
x/Uzhndf33LTCe/eh/yd6x9gPR3+75p0TI/7rLeqX1YcFVrO9eev1uSw4Mmk9SXWdgAHcUpCK0O8
t9tfb+X0K/+3FZPr30owItq1WflV1NaRZxZtEJUpVJye2qimnPLv8bTgiZz54j+U4J//r8LR8179
odoSj10rA3ggnPYq1xfX9iePOroG0VfijdNB5igqrvfqUisEs11KYXm62Ntae70n4UflcxOkljS+
aIlCy1FPS3i9lfOxQ1aBGM7lEcL1fHttblSuyc6l7nDKLALKEqOFPsgaol4QdGe08boa5cv1Nk+f
IOv3wpXdpi4Yta/NdX1zTfJLE5+VYSYcqErjQROY2g1tlr7Ves+50b0LTfHy451D6cd6l9lMDaMm
b1X0ZLwr4O0BRejLoU76miLRIr+BqLkwktiRA+1yGUaUn5vN30bh5gkyxQEOA+l9n6TOncPz7Y1V
mf77sancG5eZC/PjdXtbniIm8gtmVbSHGflS3xV6VAt8JpzkRjuXhpAamJVLSfdgP53O9qiANZ9U
uMn4sIlxU0sX4HwdpKjvZjyoG41dGsQ/0ABAUPADtrwSXzWO16bUDsezkSGxaox30nGiHcRMEDwT
Rj1/PRUddKBkXVhnKHc3S3mwqOzuEkMFOiKwwPZTA5dPg6RigkHd3zeFIhe4Fmwym7TX6TjqAsUe
CgJkAw2yj87InXdtuhgBie/mxgJbr3Sn2y5dedXUZoGB8yewpdMre6neS+nGRy+b1WdwdtYbnM/U
58brv17v3aXZ+LrJs4FM8I7OdAZSapSpNhCZqdqKbyzni60gq/dAZsAu3c7F1q9R5q6W0wgF+ifs
uVIqe0vz/f/QFyY7i5maA3ebh4tsLICl76qgaouE4uLKOSRD5dwIWVya6pAM1poI0IWQwU7nQ+O7
SZMorHBFA34TvUyePeROEf1b1K188dmvuhuL69JKZujYDklMkW7atJhi9IHRH7D/jnjZkcDzNzCm
/xjKcPd/P4BIWRG6M9fRe6+/yKtjH9qCjEeKwigVJ+sxFq0XWrne3VhQm9fveo4Q1PEtgJcOBufQ
1U6bQXKX9Lld4iBtYl3YluZIGapM93VNpXc5VvgOOvYxirLsiN/zSPJhgNW1aBR6/21/KUwgpWcY
VJ2ul57TX8RPCh6WA6eMTqrNeS5bS7b3kprR9sYX3ADK/tNlE37UWjIDu2J79Zja2JOYGTeI7GT2
gEHYcFCqNl+qoXkbI1B6aBBO7oGd6IFJ+zuq4iTFX7tO7/z7foascr3n5zsNOBmdFUmZAXkTc7Ps
x5n7kRjIUlCDMprBGPsFiQw0jibmPLFRr3Vwzoe2RwJy4+ufbwW0DIsJ4QrlPGfXo9Xgruh1TorJ
rLwdRr6Qz82+vPFlL/bvVSubKTbDNF9ixabNs24I+xiToFFF4lhY+Jf636rVDen6iF7sFx+YgSMR
rG1pnB70a5MbJTkZUHM74cO2GdBy3Ri9882H0YM9BHyIFLWGWuJkhZaYMmWt26G0j33nQ+XNam9m
LbyNPk//6ZJmOVzv1aVxZMpS/kVbgAM3OwLeCATwbU4kJx2tGnsUTzwakYbhile0bw3kY1TRx9wC
b/TzVrubfuKFPClVWaSii7J5TEfEVbXsl7dpL5rHHjjkTqMG+8b2d2lw19smSiwu8NaffPmr7W+q
vULlDQLBLNHtr53A53Rv+EN6hJULY1uWovtyfXjX4Ts98CG36hQz8wTiWNzeBXs8k0u7jVUwRG0Z
OkphiwBANhDl9PfXTq7S3GAcIHoalK7NisDyc8lGx6qDeezzvZYt/WHq7L+/TCMoAFtH7gXBD0mb
zfzE17GyjLnGNqcej2ZG/X+Wus+aWikzjXZjdl5YcyetrbPo1QcbY8NpJ4fdCsvxCIRc4mbOLjKa
Zb4xM7zz7wT1D59KZgd13fr681cNsY4TZMVLHeSD1j5ITyDCLgsNnaft7WvXGV6mUaD4Lggj3Sq+
urAUoIWTreJ+zYPc3HTSzSYgah2nP4oE/2OubOM9yv9+Vxu2uq8aZ8GpEnf6Gz2+MDN94i6cELB4
mTebA4I3CTpVfGspS4hgkJioI2o9lYAVQERcXwSXOvjnrYz4i2fKFo/p1S258LjmQiWrAVi/6u8L
s7MfEss37rrIpUKA8s9bZL4Ln5QQB3EHLiKejbLn9JM2UhlL19Gq2TsGspYk8cIxqdoHuzL7d5OF
/KREqLlTyZDc2NzOpu166MKbp2YaVpaxLaezoxHja8WOEqer4RZlGgdiMcMNNOfZF6QVjtdVmwS4
/mxvQahuNhTA1cGSdHoVtH26hDxx8ztKWcobErhLPVpRCNC9EEGh4zsdzMxKrMSuuxqGTolyWvVi
+U7VCN7O16fKxT5ZK4wdWTdav80mlmCS6Y1aXzMrs5lak9l61PK+uFc4st7YWy41hSoKMA+YQTRj
m6a6MSqrqkB5ZKu4pehzFmG9zN9kpc03LoeXBo+7EEsA1yUkkpvNRRWeTCajroMGuc6+Edx15SjV
/vrQXWhlPWY4Ghm8VYR5+ona2JU+une2MHv1TAeFEChkOn//gbhQr/E82vCMbVJ81uPaSPE3w+QH
2U7NRrWvJo+KNAqSvl3v0IUPBGOD/nDikEP+k1d4tSe7RqGkQMIdWMiuDl0GcyAz8WgiJHIjF3Np
6F63tP78VUtlNSscjlEW+c7w2XNLc18aUX1jvq0n48lVAEDoijph/2PfJcV/2ghlPiAtdAEDzam0
Nyqd1MeCIkMqC21rwX5umo7Xx083LrWoU1ILGlSn1c0Mp9yOGgJFi1bsM4BKl+FUltkOF2Mjxz4l
knf4oMf7GQ07XCdl/EtNzENrl/VBmmP24fqvc2mQ+ZAOqBfis0gqTvuPpL/ovYiZ4/oDTpC1SMH0
lL//vhE0woblEjxi3mxONUeNS9LWNuW1SYPt3jymThe2ml87N9bBpa8JsZNYDtX2iErXyftqykQW
bkfmzOQs03Lapdg6B9ooVvP2u7IT843WLo2dh1LiDw99ZTmcttaDRp6KocLAubMjWPazuq/ZRcO/
HzwwD4hTV8T8GUTWzd3GnGN2xLSFglz1sthPtpncCMde6AvDxiOKHXFF525GLisrkDYJGsJ5dOW7
HA0bpYm2/NtQEfofdK/EokzeNpSunI6YtwyiE+vczxKzeFvMkxHWUentr4/YeaRjbQZ9EFRlAssI
xE+bKZylsrXCpTa1j5I3YvYwalf5QzXaUOW14Z032h9qoUV7Jd3okXj3A4aY9Y3z5ex+xS+hI4sn
TUC0xds+Mhal9X4XA2pbnMHQ990k2/LJmmxteGP342juptHPk/tm8DHbvD4AF5YBrwG0WECHccPY
Xu1EJXFILajzmwtE+DupOXM41skb04qtXd9G/Pt6g5dmz6qQ4pNSokC5wemA94Y7FQv+zoElZRKM
rdkc8Ai8tRLWOXi6V+MUBFDaYAbZDhY0p60Qc46nBuM57NmSeJd70ELmcnHvrciXN6bQ+QjSFOYK
GCTSorZ9ULFXOlqDF1tQZXjywU7MlRdoaEc+UfRo4/iBqd+Ndb6O0bZ3rLw10sj2Be/8tHcS7NMU
K/CUdVmIEC86+7Pqx+Uf1btYg+sQqAiDrLVpZoXjqdF+v/4Jz6crrohcDHjpcJNkVzttviiVFgN4
rYBQNTH12e6vvHFhTRKgUn4JoR/I5PUWzyfN2iKPVrJpRFnXwpXXm3U7Jmli6ChjS2ChR1P1/R1L
pbzxJddJsRlWKgUwZAKQvZ49m0ljpB0quAppKxaR6JjR1Sdf1TIXVtjUkfWksmFJgsyTxIzcPG9v
nREX5qwNiocnrEX+jlfdaSebpXYzjA+rQOSROkC1mCnDjHT5UrWNmd4Y0QsbH6kSnsquQ1EMu9+m
s6YhcJTrNBa+0z6xL2YveuRnMDWbHA5fK+2PmVnwVJ6ise0ORhRFbiDaVn2SjVXeMsq5MPLkY9Fo
elyvV9HoadcNgBTNokY2e8w/d8TPu39Gh/t8qU2Uas8RZsXeZ13F8q+PMgaBNDqRM/Sa9lpR8npe
aQWyYVUzk+3ZyisI3hFlyv6gJ+2N4b70bXl4oUGFjGLrW5AQPoBphPK0CmLsyj8Nc2q6e7ydYRYl
Vu8er6+WS43BYiJFQJBnxTKd9qqDzIKTNY6mC5H1h1qv+ndj6YoQuPf4cr2pC5sfIJ4/oL3V3Wab
5aOM2J7dkn5RGB/9Sjt9/uSBVDkCXs7vSGjKL9fbu9A1YvSojmFdgczfyk5ySyRFP1fs65XrhUKS
wGwaEKwVf+fvPxmYEXKX5EpdosWbuQG8oI7bDuSxP1sNpQFTj52ZvZTmSmojFni9Yxf2VI87FZY5
7KxrwPH0m6VTicndWhWjF8AVokqCARSKxN8O3oXxq5sbCjoUZ82Nl9Oldgk30iSUP8Qkm7nSdyPs
FhOIJrZERHAmbOHeGTOJxqZM5KexsjCAH2CuXO/thc+IQIErgMvli/9Yf/7q8j24g1V0Imar64gS
RGAPYNTAgMUG/e+cQcjrcPizz9kIs4kaI0o/bWoxYXUMI/AEbD4XyvUX4zg7g3fXU5wcjmUsbgRa
LnWNZ/WaPiFezGPxtD1FMbeaPL8kxWk594ZYjLCIbXi/XpLfmKHrDNycV6vvHbkGqjMZy805bDnK
6OIZr2AtTnLA/oSPUsuWh+vf6mIrnLuYZ5IN9P8cJK++Ff61WQHeg6qUNFd7UD3eoxRy/OtYGDj6
1QkRHzPA9u76FH7VSitJvTkztTMqt8FpoETPZ5iU5NXCGfdjdWOLvLBv4RlI7IiHNYf6lg+qaYvT
9An7lui6j0O3PBeVgkLOfSpwVXrLNfNSa8T4VgkVYWLedaedq8s2BVzH4qaMKn6gXM88tBkETG2a
6kcs7vsbvbvwyahIJRK9lg+SOt0G+1yjHieKAoJxqCl7W6RmYKtc6dGtW8SFyU4T/3EG9EDkrb/I
q6821ZYuu4R1PFFJV4SAVfrQzSovCZIkaj5en4gXRpFBJDVJph1P821j0aRPcFq9MnCAU0B00Xz1
EywyzoSRIJBL5N+Sf787cmITLeVOgoJ7e2wvlVdMcjJKfKmSaJcBSrcMGFhtb4u9FTVTME36GF7v
5qUx5VKNHQ0lpsSZ1mF4NaayS0VdCIs7Zps/GGQT93lhAsW2jFsB9lstrWfDq5acGlkYqqAyqPsu
Ge7ZqrscWn02YJMOo6S/0bELRw3WX7zl17sJZ8qmY9CjQcC2ehl009Idl9kWTwuAlFDZUA7FBGfH
VUn05fpoXmwU04s/EiReS5tGm8If4SZhx96ODGKCFOQT7MJP0imbg+Yo8zC20rrR5oXn2QqLZMfU
eNUTcz8d19ZbqjY1wbvwUgK7L0s8Jab8C+Cu9GdVmMV3u9Aayh2hkhnjVNw4Fc7v0mtWiC2UGzV1
V9vFr1mVO5l5UgY9DNfn3gDclcsm/iEi1b9dvBV3H6n2rajbGyff+a6zTldWCvdoAgrb46jsLD/p
iE8GkYFwiJRGvE/N1Hi+/kHPdwFenS5xSGRlxNG25+vgYl8OHIOATdTL7/EiBxl2VVuVBwsP++9d
b8c/rrd4PqDrO5eQGmYqWMNt9x3ZFUJqDTeIAhexcTUFsJ/8noJfuCxWcrBNoEHUdGpQM2pwxjdW
zaXW/9zicYyDzWCvP3+1SAdRaYlucQ3V6lrmoStYmMTuKznu/DEHIp2UOOqF9aTVGUARof++3vvz
TcLkDKFOj7QEXIk/hR+v2nfISHBNZpMwpgz2dGbCebLGI2gf7/DXLREiJTJEKudPgP20p7wdDH8B
QUTJnI/Lfbl44xz4GTn9gzPYQG6uN3e+SnFm5RnBvZBvSljhtLkW/hduSS3HiZEDN9GtMBtTzPiy
iAhcV1bHuJjVt3p062M6m9bn662fLxZaJ5QOB11zdQJip613veNkfUvrKMfSR712NDBWpfHXS3Jt
hYrulY2AxHRzEWCFeKi0R26Io/DBXVjvBm8S9/9DV4DxsupRe0IbPu1Ki9ZPoEpjIMelfkKUHoEK
hMJzSwt2YeUT3AZZCxkX6eA2nUT+1C7GsoeapVngPxWljphmx/fo/cD/eZ346yspgjPMRcmTUUl6
pghrY2OuqL0vAyFSc5+DjX9nE/faF/FkPV0fwktzEeWl9p+AJbr00yHEUBr0QTJz5rtje6+lCpcj
3SpCYx7z+7ptNGxmOvvZbtL6G3Vw9Y2lcGGP4RrHkBJ1QhC/1QbbeTYg/eDyHU0xJEFFRPHJAldA
HHNymxfDEPYQ2FaiXqwknpsbnT8/orlhUcJKsocI+B+zgNc7XCWWGj852LD6Umnf+BgJ7FKDxbjr
ZZy3SB2z7EMsJvt/2HBoGH0BH5ltZxv775IEDOXAI2DWVbsT/IZ4Ayzyq+722Y2762a5r1ASFD26
ywOAPZyb3ekHjgYJSBB3i1AboTboHr71ejWkN3bQbVDvv82AASeKyKLfvtVKDigtMTFJSclRdH7e
g3lagJNoKag8p9XekU8sIaCJp2iKpoMi2/kc9d1fTuezX2OzI1i1NsKRMJIQCGcRTLbbHLkYjsfK
Lcww85c9HG9wmgUBPxsx4/76YtqcWH9aR+CHy6pOJJUIzulYN1UCOc7tE8xJ4v7BVs681+J+OADG
u5VmuPRZXze1ruvXh+NiujP+lEkIySTZd2buhQZcxRufdbPx/emQvwaGPW5zPHzWn79qRQwys2WS
SmALDZYIGirYaNfOddbcm3Pqax/duov+8ja3NroCpJBwkCDjOru5xEJNUQ0+wHGIaW381kbeFK6R
qxuX1QtdgxnN4fEHSIX71GnXeopFIkGAKfSn2Sseez03szuwLq5xR7l+Sw2QW7PjX58gmw3nT9dI
Xa5KLdrmMXLaaBW5kUxmKwmLSUsjEsB1n2BhsLQjQN9scicYNJ6EHR33imz79cbPpgz5fOY+agXE
9uy1myO5GWCziAgbK1t18Z3WYNzkIHy90cpmR4fcg2gYF8yVHITV51bu0+cJBSyraWsMu3jYzWZe
vU/V5O+FMwlcsTitAf1ArjWW+MZ2frb8aNoj+YweziCdYm22Oj+tQHSmeOTpWiX1J3wnBvU56ToD
Ix80Lm13Ixt1qT3WBWf+aoMIa+L0a8rFyo1I1MZuziyIw+PihWAf8p3dL014/dtdaIrYvU8IH4ET
63DTtZqKriZDUgOvBpOxSOEvNXEus6Wp5sYH3NwI1g+ICoIUO/9g1LAtdEwzR+lTP9KrVqseZVTW
RxHh/2QIN/7QDeT4o7FPd8CLzTejaY83PuLZulybJzXCpQ7lDjP1dFAN4fvcgSUuikRcjmLpDGAs
DYFpTZjcDyrtxqvufFVgF0QOmoOYnCY6idP26njKsOBmWzPyzLrL8nLYq0R2Nwb1vFcnrfyxRHi1
kWb4FQmVmdGOjL67iz38HvMJ5Z0O03WAZHpjn7nUHNHZVZxNIQX9O+0UrKeiTjwnxhqgBh53AGw8
J9jk2LmJj41XWrNR7ucuT/6Llfv/LaNk/IgKUwmIDBYBJQGs04YloUY0/IbYmV7lfJMZacyq/Us5
EI1AO0EUTUSHDBAr/rQRrHdy6XgaBrF055sPqykki1HfiMCdTwwKICAcrmUZUOG2x1AKViAeUz8N
DYOsjw3pdS+SRL+/vrAvtrLGiEiJEpjahqbayhxl7UFory2Dmxklr4dEa2/Nh/PtA3IdAiqkcJSF
craejhih+mg2FQZvYpiBOUuN423UUwx9SNZf79DZEbcqmrhTmTxeKBbaHnFNxeTQkiQLFaViP5es
L15sO1YHldpT2HqVwP5J/i/9QwmBJzHhWdrf9K9ZGOBYMYppIhUpY6TsrVG6+Mjp442VfGkoWVGc
L7xXiItsl1Yuh4TSLzI4i9nBi66KXTV4OkRyczhcH8rzubFW76FBIqK+hvU28xxUWzLXvZeF9bhU
R7+FuW86t6QH59+L+UA6At3/emxu99vW1CEHUdnKBHTnTz348HARlnxD3Wv7VpN1/rZcRHMrN3ap
a69b3ewTkTNXlGxFSWjqw3I31EmHdeFg3F0fwPO7CElNImgcm5Sgk988nfb2NGMMIVbnRq9Pnoqs
xy/GnUrAcbXxqMs0gq48RhDtZBf9uN70pQ5yiPGyxQacGMimg9PS1kJMEPNTx5lCpzcgH3farUjS
xVYIapPdJ9rL5rvpYNojt43sBAvtYTiYq0mYrvRbcd3zKc+bho3QXMlZ5OI2j6rK1YoSFj8uEv0S
9UcQh61xWNImK+5UYWBzdn3ozg8vmqMgBYAWryhek6edgvJrgfCz0jBalHWMM7U8l3aSh2mzxqr8
fvBvTJMLS4Con7+qUbhxnH0r2VmWGNwxDT2X20bX6eSsXFF5dzxUusOArvzN4LZtsb/ezwvDyn6M
6GYF0nJmbj5eh0+gpqshDWMOn4Ndpst9lPSEdCse87eK5i8M6kooJSXHcudVtRlUv9Rm149VGrZd
F1eUn3H126E+8Jxd4vitvMusKiluXEMu9JBnHGEsDjgwYSsP+PXz0XLHsYWXDpiSZOiO2FL04owd
Xh1mNfy8PpgXVgKJK5Y5gWLSuVsFVde7ZAHkAJUTY05sYbCayxf/1//SCJFo4hyUgm2fw5pe4+Rd
dUWIAHrEFEDTcKrwlxsn6NmoET7hGCPvR8xmFbqejtrE443kYlqBExTqOSfsHmptg0XNrDtfrnfo
bINkvttrQoxbIuU8W3UbSMRmFVerMK1s8yVCmRXdJ8tMkWtYRY3mh5zco4cl8Fir7Hs69hiuXv8N
SKGefTreT0gluSCvShCK6U/7y3Muo+gzU/vZ1jLqwMVi5kb+NORY12Q7B8pnsQROUiy5H1A/Cd0e
h+BCc7KdTuouUns/0fRC/7gU5ix/JBlaDOt+zMGgfpZuSYTiSzRnaZneuWJoxa+ySEXk7USiRSIN
kmwos3SvjbEWmTs5gzjXwm4g3ZseO3w7zZdhqn1R7Rwpx/XPy0WZ35Qri+5fvdPq8ctiLI75rinc
pvilMqvrd0Y/J/o+FVUCFD7Vu7R4AHubPGhu6qQkx9Jh/gqbsyNBXvaYZLoHw0rKHsf6bMBknAyb
17zV8pWWkJoy9z4T3jGsR4daSu2X31L79CnjQWimUDdlhfUOI1O4OIuLtC/55aspeqibFCYrmdty
/IirlEO5JPj9KAoLkuTZLp07v/mEu2OTvm8qW5h3ue9HBAjpS2V/U9ifmEtoggp17btGLfFi7rsh
nUS3y7Xct9y7RrYY6nYFUqug5c4/gcufE49i2sJXuBLPcx1p+IFH5vyh6hfsHfO6dIzk2EEK/KJw
oGKXzZuqFu/Qy1bRuy7xF8TOvd4mPFSGll/VQVnyVe9jjaJWcynL5WPt1Gha/Rh0BH44moLj6dp5
+tyuHJoiFKbo/S92BAj0e41XhuyxsbfK/mNbpQRdg6FMoXzylMUdA0tno5s+OMnUZbwi4qVX5CtT
TVgYcRpNv3xxJhfHosT2BiUOEATGIb/P+6GXz67sa9C7lM141vOII2A+Bl0ejzM23WTzuGMnszNV
XxqXin3eXWXtd5+X2RyjCZsrexHPmGrE+U+LE9uIcRARXtyGy9jgDkvGX7P7j5UjNfu3sSxWnBGU
bhWO5zIe3FTuEm9o9HY396qCTwpNfwTr2rGQ/Zc0mgs06z3k1OU4x3ZZfvPsTMNuGb2EnDlb8h4K
LXvlYODC0VvZ8qR6DxnkUbT+ypE10rKx410Wd2bfBIm3GNHvtikNm6kcOS1lC2Kede2rZ81LS826
hZ0ITsypUPO3WvqL/jAatbV8ssqmjz9iltOVL1S3TlgR+ZEYsXA2Fww7tS4qw6FKZu0t5OiIgn+C
8cvnXKAewUa+d2i8GZX7Zp5Tx/rcpV6/HLyoYgfaIbtrpRZSSqTH4k7NOZlXrI+sef5WWgUL9VDg
V+aZgZtpCxKRMhVloz2aGIdifbWmwH0N/LSQ7bDXpEcYMFiMjFzAY4+DE9bP+lD0yy9bCrJYYSRb
VECBXs1aZR2QCJUeFXO6wKIkSLWlHL+hsBQpFtoL/XhjGLFApQrnB1lyMFdenP2wVTPVuERAX9Y+
OLIGnkDVzhz5abB0SGT6gA3W7n8WmMVJfHuN2G/AJ6OHaNsHV8+V1b3LKs3Om/umy/FuPzYTpcHt
buBR4DohPlqR/aY0U6foYRclspT3Hbt1ikZa97s6MGHY2DvDEqLOdkk/erVxv5gF29enKLfnvv9Q
ZqbK/D0eIe6of2qiircPtztMjtM1Jynct1O3TNOjh2ioNfZ1vFhjMPpzr+/bdgYLFPpiTJunIlWz
ulPwPPCO0IuuylIMz43R/+UVBjmPQwce/N+uTkb3UdeyVvvuJkZbvRQuFfmo/hArITykkLT6ZZjs
yYEBmLjajRO2bY+aA7nwZeaB3H/WuqrJ8TCOHeOx9eBR7di+tH9cSOIt3PEZW/UIo9zRjvSVUK1i
PXDiMX7rRIZ871N5cDByP3tPXq0m31O4fmu/eIldZHvCTc2EtR5vO/neqYeR4t0aFxfx1TCJff+k
T4n5tXNSHGnsXggfJyiXlAO+lf28Q4eQm0fk1lr+2M5lZIcOVlnWLkt9Q301e8PDr14UharfCNzL
8g9GlmA7oHMCR0/KSqb5Dftd/XWx9Fl+jkss6n66S+IVz2mGJ+tzp7TF/4oWSFWHthKJG0q9HuYj
d9W5Cwa8m2drr0QR/a78Vm+ekK0mxWGKEwyemLIVcy7Skbs8N45Rlr/8yMJ1pBEN47CvlqExfycW
Lh5oQKvGYFYzR7Tp2TYL0lOinDvnYzkvanmQIrUo7bemKM8+R7HXaeWdNbZO6x5gcceTfjfxUIim
3TJ6afPvgJ2p9nvILFWOgex0C5vKthOW8Y/RTFNvUkFfYqIXUqExrHZFXRVjuO77MrGp1ajkqkpt
pKmmdufMuNX9dvtC0/Kg8lRLtayMjc7/oaxUq8E0WwWeRA6Q8FEGKMMWx9hl1WzaKFN0UOUlG6k3
NUe45jk16OQ91NtE2CMI9EiCDPKqif0c6UHbfyvQhTYBNVQYvhmpnuk77MbIC1R6JUgkTVWCrEjL
Esv7PMUkTj9Hoyh+QTdPPaKV+ZARDa71zzoWbN7OZC6aO1fFTfETxyvvAwIvTmy/0OT07JTjdBez
vqI3mTRluWP3UV89ncQvB+yQfWsR9XzI5wrLoAT38Lu6msznehydZwpP4+7PsfAt9vQGsy29dR7K
Ucn+IzcFj5C0tP3iiAtROh4BmkTdXnMjC0u+ym/su6XVkLUg9y0+V7rLx5oXcd80s6aHxEalhok3
xIMdImJwBLbK8/SQOnb0htfNXAR1kS8/MI1K/Pu6M5S1r2U7IsHGI2bfKD07ON6MQ7SllfGRxwfU
EPDitYaoLVIyrIuy0nYDovGwIXvRH0eOt28mWswcC3XOmJ2dDXyUZM4hAw2oWrvdDAo+u8fJ0Z0D
a/DQjkGL82MIQtM4hMks2ukhBnsx41FWundZ0XQTyJrR00NNcAzhGEBTu74yMjQfuJdZu0avHBGa
kzFhgNTH8gPbnfGlNSso9cbst5+s1I0/2fEU4Uvp+c96A/6EEcEO4CCTijyS5jYa66FK/THwvZbL
KuCY2nlTR8WUPePLVrZHw2rT+n6qqNE59DhuT58yKs1VaClXJEFqtyNpoIqp6bR+gVPo7GnVLuXv
vF+/A5HwOauGXRdFBpR8A/5YaC3cRdAlzgWHSOoWMPXL3vjhj3bxGJvVMoUomxP6oE24MyViUVSV
L0n6veLTJLtkzMXBpPIb/zRABgfCh3WJ7K/IjB2PneKQWjn/SRiWO3icYd8TYBYV4xuaptGdFUcj
PrzcVJBgpB4OSz4U+vdZ7njygEEDTBu/7R38mKtWI6XvL5kfVEtbzTs5oOwNhK1Li6VfaPZ+6Yv6
w+i2hf2xyOJU342OSLugmNy6DTKJPelb241rSq1j0493oOxx+MJbz67fqUUz7ir8FO37ysyniL8k
sH3AukpfApPKoAFfgo7NrF0SKz+UxSDeG0irqn/0KsP9yGPPxAZ06uNQguPXQzNzfZD4/sCNz3ET
O0YpXrqPfp661pE7roevXu6X2e9sgYT/2wG88rXIa86TVCaJGZatj1N0t8QafdHbcsdtyYLIPSL3
eIgwdvhs2HPrPZQRdQA7aQ7xh8WNSy2oUd4/TnhvDcEwjlzyhqX2jdCprHjaAZ7ywS7KKXmalWF8
by1fvknyqrCCTjPjjs0QR7VdGQ1sjOOiW58aQ5u/iyqL/EDgNqN/MPoOZIGNxKH4mjVqIDaWtRj1
vmNZzphhlDgy4R2XaOJJcq99WXoB2kWrjOSx0nHN2OE0x59rsyqLwziWnnnHp7KHw9LLEe957g8f
BspN0n00JV0UxOSo5V0yCuUcMqQ6WTBQxuQeog4/DwKNUSGxp5107BLEKoiimjM9EIRs976Jd+gu
mmR0XIwBb7ARK8jiKLhP119kao5B7blZsmvjnr2LzIab4VBAiWRx11Dv+kTszchD8keDfq/cTqdC
TPBmYX05iRiOAM6n9K60vKZ+5K7Cqy3js6Tg/Xz+P1ra223YThbl8BSwyC+k9Yvfhr7Ev2Rdjb/A
v8gfY5zlb0qcB5KDySv9acF58qWMRD6FGhPqa29iuXHUMrN8aTKhsWcWOr4eLs6qXAq0yBehzYXC
PDr6hBusmRftC3l2O8bwp214vS1daX5oqLGb91Qg1SFuDw5ngeDU2iHjhY8V5TibcBkseaAOuek8
kZUHTrFQzOQf0OhrzUG4jTutXkJedt9ZGdfhbtDc/ZIPnEN4vZVmt6/h1WGwKIT8lsZUzgeI1rTi
Je3nsQ2HQkXmka24eouIIqLE11wcym563wmsJYUVgJDC/1drjOlfrRP+v61l87Id0ginkV7rbZKW
Xst5hsAuT3iHFMY+snmeo3tZgZGTXqgf4zhS6RJLs8iC1l/MnyRLeAN1vo5VZieaT17kVv8U5SzM
B5Pq9CO+Vl6yI5zdKFgcRIGxC5NZvUvtCO2JxHz481BFA8ulWuLvDtYy75zFin743Syee9Pon33h
j9mx5saDfLLD9DlwC5JO+yRN1WG0ijbZ+/rkRYHsk/ntqPJJO+QW3hkuSNIssMXc/UzxzCggvZSm
E0aT4R5zrRk0Ajfx8qPVrIFS+dorp7sha81/xtHqXWp65upHzeax7N3eS98amIv/a/QFfmuCOPjB
VK3zY4jz/0PZmSzHjSzN+onSDAkkpi1QVZzFURSpDYykJMxzAsjE09+venW6z7U+9q/b1GBhiIxw
93CvXgoflwxWGpv5eglyWiQfMmVNLBqf9bJBhGsP41a2f8zoiE/i/CqX+mbtc9lrbFnmfm+K+6oc
FbRpu3a/ZTMTnrPZmLh1K1TToNxslhvRkpjBgGDHP3mgsp/WG/LHhSP8IWgK/V5onwzClbv2FY56
ujHtKOn1O555ggeLkWlTC/rApinOa7uKOFpGPEtKJfPm8i2eGMOTytSaqcoW5zEh8ssH6RL+cRqc
0geRlzgandbZrktSjaUfXsBcyvdA136AP8ks7tXk87m7rF2GAFXM8AfDWjshHaEJmUpREkSwTcLG
x80zrHDUxvTXO5yvOm0ug/3RHTW0p1ZaX4QV9zqJdauDtF9cAj+WOeQly1ZF4PAYFa8oL5qXzV3A
gRj8ljnxhnh0kgwHhiBpg8g81U3u/177uLkjoXPOr00hPHWMI5qY02Ta6BwvdmZUnEzmV3IMG30y
Jo5fONP78rD6ZXdTseGtr6aelJF+9cSdqcTun2RUFD9yGtblOsyn+Kkg3duw+1izYwDG4mepLcbx
GEkT1pejVF2V5mpQv6LRM4iAuqy5UeSEv6ptGXQ6+XPQYXlkxZZYnsxFC+G5nda12N+y3FhzS7Xw
21Ps1u6xVZHe0hHJBO0s6ZMb7aBzvjs2tm8M3d4L4Sb5cz2x6JuUevTdJBf0AAe3ts6fpqzaG9b9
ziUc9Co4TWtJCi5bNPoh1HbFvBdvB27AToLRzlrWPb5unkmLYQ+6ZI1EMB5z2nZCTxvlXPnrxs+M
WYLAC7LdwjDhe1ZfMHzZd2dQ8w+FnP4nNIG9yZulMqkumvhHtK39L5DA5mFahvaz8nfvqudnTiks
OeOvgSXCLQPNPzq4Lc6uvG5uIq67WN4okentmDne6iZSZSN3lpoBDuL681ODuQfDvosqguoZkt7E
lLolGPlW8mawwv+52tm/C4Nq+mjKWv3wQii0hBQf/VnPOE8lpgH/JNqtD1rKHoHiybTM0QcMM03y
UsT5LTE4ZkosN/GOMA+HhOTcLLfDktOkOHKRB/Kpm561rlEERDX15btAmvUelYHi73YHVkIQbvQX
aqhIcbTrZBiBWCtl+N/LfrzIWrHdZdE5GCSAitXJWLgh6U5FHy1HuiaCMIkNrt6Q6WcP7hJsa9Iy
HxFWmZ+7tlGt/SURSSteuEMQ9mnusbB/Ta7T9OGuVr0EZAtTu4mneuw7Hf3wc0/aq7jO65dBV/2X
RmJ9h31Eb09lQDBV0uOC8eYYgFRCqKaS5f9ylE+k63AEZAXWmZTYIHw0nRP+WLyBUQ4VsXot1pWj
Y+stWz/BVJvmWjuVd9PMDMn0vl6/HLxOircy6rGmY2bIGEgjhZnTTNdy2+6dJpZeNeOa8IkHn0Js
xK8W44b5UcVEnDZ5Xd93HvMEOBCc8kUzZtXttGOUcJGJWF5Fcx3+zlvVXaNfp4tpVloMqSPzArIc
jgdkyNmWmkhExSHyBwT0DYAYdpnszd+VkE1fW6Pj4ESUkXvyg5WOvtPVXpIvNc3vzrjFDwHiPrT2
HZYkSe23zZTG+D/eQGWSOgvxVj7nba2HdNCd22DKutJ7RRhHeYn28vZ5iUW4pe02kDWqlTS3KsoJ
c416XT5FOPGGSTtoAue9aCHotQF4o3Nj1bl1Z/GOuIh1d5be3fngN/58Swz6QMQnLNFLKLapuMY5
ksOxoK0uEmqRuIwLx6wXTj6E4WEi/J20rZwiowDLrjPZ7PczaXXxcTdFfWM7O/kMYL4lt1jY+b7c
SB5OujCHxmyWqbssQ4ii447y8M3Phv1jjI0zHniG9e1itCsP8UZ2bdLUWftDi3r4jNtG5WlAh/IF
yWDvqnDTxYGZufumjRXNg4MVg86f4gEQ+GAIVCeZJ1vK6V16tqXtKBe1fFMZqbaHqItG+1nvwpmT
rtZ8BSLSPAWHVp3JcPZq7+IsAGDFuZzir8Avp+44TvO+vW/ZIp8jiMNLuzoFH86+Lm99u8Vf7dI3
xSmSXfeKebr6sfSimtLNE+27U3LqJg4T9/ddVDHGS0Hcn+QU8JbGwbI1R0FuXnQ0S0aUKsFe1Zy4
nZL7bd7E9Cw7Y/FzoGbgRWlcnAE8AOyGFOQ6MiRNLr05RlHV18AcXvtcG4wTsE/fO5GYqTDvWlW0
oW4ou/DYNvwxh34duTSByuF8cHZr7mieR2ZZEs/GtAXRK49s57ctmNowfgi7BlH+1exnSME64/gY
VSKKji52PTQb22i3lOzgDmQqXLSTCmsIwgadm4a0h9P+49rQwfqX51C6l368DT/HbMHpNAuX0UvB
mBlrbOgtID0i6IfrmQS9BptOzwMdwlwPlHgaijbt9t1/WKqtvl0dsXUHozdGoXxHtpcWZsJIvpj0
sJ1clx4DBUyODLgd2qmGoDHdUzUt5IHn+9p/k15F32YrYrFPO6ivSoOuDB7bBtVAYuwygLjVbfgN
WzovTPQQLL9YiDdLAhjiDIeAxzwcWsLqAayGOH9YLcY4CUBJ7VysqHY3kotx6ASHjqOJV8dVd02W
zU+QKi2zve074uVI/PsoDSGLyYiHG/+8pJtORCbXF3dX8f3QGk2KcjVWD3OXS/fg4xHxqGMMHPH0
1ri+d8FG8lwpi4VOwJldKU5LDGT02hZVjsajyleZ9j1xxne1qhnVfI7BNon04pvjsAvMO0Wzb81N
OUXychoGvSYD/P9LwVulUdY0UQFWofqcYlzyQZVoZfLEIPdiEA38/GLJvYg87gBZwsEnqC4nl72N
sjRYMvOhukY7FwVT6hWYqnffh1vwpyBDdqFu5dqS1QyLk/hNszunes/r/TBl7vqy+aIl9luWdsYb
QxFsGBZlSLx3OyD4tnhjmQjRhbdvwLzoYetvGx5qPlmE8TbS7W/RHSTR9D1DIudA+AOF4Ge77aB+
UkMElNu4i9RmM/pRWXI2NVI1n6Iod0BJFdcvGQz9cGxDEdtUMB88xKaic2K7aCoSx5l3cGbb1FeZ
57LXqw20TOLjzNAdQjrXKV3g+Fqe5N4zABjlT6lfDeo5niRztWTp8gnKRwJhjHKhEVqWOtF1BCdl
Qz08LCUt7wFP7vqqrQt6jDUX63hYt2L9dDNLinTmbsNtVbeNvHJ1Jl6mXXmPaH/3NvF1FoOwOt00
HVvYvru99wHAitzX3/8iGZJ4jYff7jKZe9Fl+lVk/dgc42msfvtezXE6rGb/3KyY7j3bFb/HHgsP
hgMvux9sF1CCst59XRuFZ+8K+nQZur37lS2UPH4q7xi86L4cFrL4foadAJjf9xXHrXN8PCvJWLng
11b5R845dQ+DNj8xqu5D6uW+fUMkLX52MBMcZHFh5qRZpKjucCyFT8r1uD4PNiosev+d6IPBDaff
k4NnC9168Ftg5OikDKPRN9fdKpDeyczfhWnprAu9OHdNda40piiyx47jU6eblusN5AjbtwiZQ0FQ
6CyDO+PvKoCaaZtHIy39Lpfs7l0jAqwNV867KFwpVlMYOE9j1FXjzZyFroFgatdzRHoDTImNduRe
LqPCKsvHYcU/aNnZP9yhc7Gi1azTATj1VW4FYGm9MG0lvgL2yLEm8S85BCW4dkvEOVBe2z/WZ6eB
U9y59pay53WMH7T3SRCJ/k8mWqXSzhQjo/Dq9U+ViecthS8v51OsOkxfXFPKx4kWxEkDVD4PM+3/
RDmICsgn1kcWNuONM9Fk5wYH+Kwd1qSm1rGetJahvVJsBP6O/KpSSSsX1aa8JPZtXSrxkstqKqGC
p+mjqzPQ2pUwOZIlzTo8BNiTfk2cPPcgzfIBz97efRjRwmdAdm1N/MaZITZVJ6cfGcifc0Gg6vLQ
OnJub7JA73sy8nkFJ5YR4f8qcTY9PvsNH9t5ppf3ojIuUfPMokyR2BafXQ02yxLlxEArprqGJhrq
4sFlG3Y5Tnqdjnk2Q/EbpHzcX+vSVEyNEzzWsq5HbnVOr9CjBv10aojpYzdTilNbGd7YqHfCP9pz
7JOyyzrfDFHAkWPZuZFpuPrmAxw8VOmMCPkiwPq2uCoV8vjzMYcn5jD0Hu1fn4PbYUPjZimw7v5W
mVW+27qJZLK6tbhh6b3/HYQbwDNGzxiuVlDAP5YmXMOkcUhm5T6E4xUZqvyf22kdaWlV2JBAX0f+
H3gPH7YDFcGZLG7ZuerUzJiFcbzzBXYCLN5R1Na0hj50b+3UOt8boUb3SIy9Twxn2URnHDmDjA8L
8N8DXnL9U7159tOg5HrnB5HSwrDRdMeQ7ZAgVeM664sN//RrAB9nS3peoWe6pa455F5Gkm4f7cK7
sFJ7747fla+oVIufC9jsO3aekhhXtbavxPn6v6e9L0xC0+OA+cPNfQ79qO5MHI3bdPTXWH4hHB/2
xM0qTACCiGnkyqmb7UdHfJd/7RYdmaEaNQgvMoudf/gezQh6OMITl2tjafFQ3ozEzopiOM5TqW5m
3Cagm0ynfmdeCxIg+yg7FNMWbKew3FETkm/sCCaGXsz5Xe5XLb8ZZkCkhvfVnvpl8Zq05dldd7J3
4JJZyPxdD5t+HLqdplZkc+anFrjaO/qdb6p0cBrPudmzZsoSjIn8d+EaGKEuj1x9qhhgn8JayCGN
CSK2V+VUuC/IYXEGcGRBbxD2eLj0WoLO5Oc+IMmzbLhvOm9oKO5b9ywIVlWc0iR+JLscwkdnDtb8
tAnd/gwHuqO07ACrk0YQRp44bjO86NH4v9i5AJ/p6qUPk0l3LF+8KZwM5Z1nrbvf1pMqReLVGWjT
mvvhPVrdoT5EnMM7VHs0UpSEv7Bet+IOccoJcGkusmYMqxuX8gHyXIxaHsmqLF8qAo2Be/xNlMce
XZICznOBlQcd7KlrF9TDst7rV/a6gjZp8bPI+efTfgg6d9cJRyQcx8JJ83vGRFcdYHzkdbC1WY2H
ZRxcB3UkDID+Zp4LbuXrsO8sGZsqLvtU1NS+dC3cAsvhrh+HE5BQ/jAXZ3+OZgvkq3CK5Qf7Hnx+
3ZIhQLHtYOZDoaJZpbkYkGKoLHKv5orv7wOdAAVShR1El+tRbGvaLD7Ozp3IrS6BGDA3wXkF38SZ
IbYMRk02UCu9CyJ0PZfTIMyOyjBEJKq28albtahufbtlBOUax5BzveJMlDYdgOplZAP/9+CPxY+O
klJwE8Llqpe0RIcIDZR62utmubXK6ctburPgdhucsLvw124tU99vEdXQOYDWSLnK6dCurgCA2XNe
nsL3+/fVLvyQ0Svzx5ah64dhJmDFR/QYHOzRkH2vo3ywbFPuYZgC/EMDQPVON8NAm3JqwdTrtBns
tLA+603f5LL1X6IRfnlj3MC/ZPt6+QrWxj86brGM34Du4bw0S5GWojQGf+K1LX9ZuNXfDejrqxoC
pBPZgKNP6tU53Zseac0P5Tqoe43cA4UYHCw+Sqs1UA4rkcfWxYYc081t+girniK4FKDlnCQ6nNKq
LmcexRby6uto6FTSFbN6jZEefRSNNK/OGEZL0rqd+egwiZYHstjFI/3EjkJl5I8Po/a7Usv0Wpve
iRNqtazYgUJ3gnJMTTQtNh9KLI+Cbmd222edlBjAADXgIA/MNYRTlMjFqA9favXdc8LlUQkG1GSO
1vnLdfKOfoQhaDhk0JpXLT+Qli5bvJuSljRIm3KdezQr+FZj9ulhTLsOiCz49NvhgrOw+AxJptbY
S9vdw+dpLIODEn5YHjJuoEyR5YZ8qxnvQVq6XolsGc8w+PMBwVZyrsksrfCAVTIRK3XbRcCdMHL1
8IrBVPOrNuvUo8Lfm/uuofM82jUfoLWgd9tDXK3KnEwFrT2aoCVkPawVvyxjS/S4ZxwwcOOR+TnU
Tv3BQMAed9mK/cWV1mFrRYzbC5n01RNx5RLQSG6wcBwf/ZCi14CZbiLd3686G7+1yvW+Tx2T/iOw
k6fSEeXVT8tm3Xve2/Z5DmpabBTgFZqwMvNeC9/2bODb0vtGWLwqLvsuHz+KtT8rEJlB6mTDxk1f
kE5fi2RdYs4LYZcKOgky8SUIELVUBTaXyTZ2+vfKwsXPgBE0p9/w+D49mgS6CTiu+NgHW6nTcd7z
71JLxEQDjM45VaOArvD7jftctthPJ8viykfjbeaxJZyM5HRfVR8o6hhCrF5/GZTFbVLM57d4nlXZ
X+5D3b31EMK80HFjylQADDgJ3EERJ4BOQFF7UBd3hR66MJ2UO3EOb/yj01iopSDeowAcbxxhm0vV
ZgiH5tzox3zOkFhUZ6F9otRWWPRoi3hjNm/uPR+omztfifth0vkD6zSY52ayU1eu1GDA01mixAfn
+xhE1v0SHUJAtVdAxeHdyTfXP4ZOAy67TqX8hmayC1L2SgCumNcCWOlKhjalziLeoPXqHu1CRMxB
jB4PvNBQyQc+AbY8chR7b6LwBnPwCutcbgL6nRqem49o8LMXny6G+xSI5VN6Oyw/Dp4lMTPStwzq
YiteZVb62TWWrNt9N+IYc+JToLAhzeOs7H2ykGFg1zGnc/cm8KZ2CDgqbD/dCkVtSUKd6/qgGzXu
iQhsds++xfq0upH+XJVW06XEM+Sma6Di6dz6DFpS+R/geBvlL5zyy95jwx4stuwvnG1E2WOUGG74
qTPShtAtitSycvW75P3hCni4n2anDf4MqmiCo5jW7uNcHpjS4Dzw8qaTuAoz02JrCF/6PkabZN+h
8PKOE0pEwDNgFN+aieUC5DFB9m0PGxL9doA4tAjF3q+HOOvzgZZIlde734FgDxk6dQAM1B+nUdj6
Wx33HJ7t2G4ur8/kXdc+nBOeN07fMEMF9ZOjTfW19Xv4s0APjiCz8Jwf8z4yFPkNrjvKkNCe5K7D
jmG+OBltebB6P3gLq1uk+F8mm5sx9bqBbi8s6c/DPXJxhOwa57JyB/RMZofkpGBXY3GsIlr2ZBVM
okkFXYfYKN7cK0Q5RXTE6Y5spqAT3keHGI5q5XEMV93qXBbzyCcB8B8/zO7gPQwg0N0h27ztfXQ5
NXn51PbpdsQNJVVdBTfrjPYr6eK+fN0sdBmY1ObfsYO98YYjriyOC8K+CW+oQTHNhzUsRjBJ55oH
N6HVqI14qWOTI2Q7CxB7n8Shi3VcSwpu1r1PLJG+bd7cf+uc0niXVTM4p04YrS4ormOdhrrXhUI1
ASRIHBB4QrNe1x38pzwziWjqoiRko3S9NLHfwje0ZTBTgVzAXoJSWHTAKx96e/VqviceQjahY9J+
APGxRnf1VpJoNnvA43cslYEedKYOQrJlJvS5wBKgFZwbhT6uQ9h4J5KCgLSrxZve+srdfm8dZxCO
XDDOh0rb8TmMpWhuEfqWNxXVok3D7TxVwTHzRyCXKfMkpPd6w4dU3LC1CI0d7lv1oQq1/Ybj46pT
PdfxAdyqie4n1QIIk3C4Mw/gfwvr2kX+9IM9uMG/Kfy+/I7oQGsarnVYkMyUAs2IYZWlTqcBBdZl
DqQ237JOO9+tCM2XNALu2i9JSBzK4h6u1bgvKCz2TxqvFT28CVU2v+q8ZhXkOGHBFV4JqPwPXL63
N5N7ZrmAk4/6Q8xUjMZiEbhDMl8DbufhLt5jLNGw7YqC+Fux1HGBGqyIaK77/nmGxkdY5ZTOp0Ae
0R32svazI+KQGGkUo2l7UDMaIZju8wegFotZodtF65hGnCkBHXaI0gymL37R/Rg97ou3OZCVOz+T
DeXxAqXtdrev8w78tlMZDhAjy1OOaHqBH5L1CKYZ1a8l9gjeYen7CdcfVIA0mXVrwYpnn5IzyZqh
P0IYIpGMaa3RpYiihmIQvDbwt9g41sMeZpcj2HKJSRENbto7LpQhFFwXnLAdG/BmwkotOoHc15xN
ngs1p5CR4xk37YzL3bS6kFaeyJ9pHrf1WOCgeo2ZjARhcTohGI5nXt/NOLgqjFVrs6S2lHd4RACf
K1zBGaYRnIRou/ZKfvi1W7M/3GGjidvqWptD663qV7F31EBRkkaTCK8Fo40rNMDJQrF+mpqx+Y4w
0RuOTPXmdc2LtrgSNN5wG+XgPYa5i8OWkQNvpA46LWENpbzbaG4+xmqNnrELjhEfkVaUHZt4Z6Vz
91z9bYpK92fRu6F/qCrjXO1+3g/3U9xPj5vtfAftRoSCvT+39m3m1VOqnAVVGB25YPO6C+YfXdEw
51bYglLkEXFmB5Bx9Ug5gENixwxJrtc1QiB+E8sDZWpfU6+q0TgOFY5G2/jXOaB0vCa90+s7SiM8
MTqi7I1NjObS4qxqDggeoAeR+Yzvlv24+TAieBuvyU1x/uSmi7wLR4DxpcAEkqPECUiQpLiI6Cg3
j/ET43H9q83deaOhrvNXPHbXR1tMKyfMEOQfo7b2Tx4iszvVU1x/xhzS0zHgw4KJGKtoxIKmCtGF
WlrOlDceslsVgu+GLQYaP0bv+guMvvvoh7DcEok1/CssLhjNNmt71/db/IH3C2oeGGN/hAXYKyTL
noh+NVW7f5bMVvwq2aBpW9pwVWlVVr4+03n+mjpl2Pws8XYluEfurNsrkDpYz/K80zGvMWLRrt9b
xCeOw8PPoe2u5826OnFCd/P5DpQoUBlV+XSMhhjZNWcLkUpRrvY8hZAdv5E85thD6ATOrZ93hA2U
cmv6C/rH+sfYU5Vp4pAeLe5A6Ufw2H4hN60e2GvV6AxLtxVHFOHZg6Y+FSltvmRMK/vl2UUr/n2A
u3nxA3gExel42/aN91Q1nuoex2pbsNqJy9VeutFqnudinrFB3ScPG6Ch0dmF7b3qaRm8GeRpsyyt
WGcHbaR3wTR1d6M6OjIlieBYqp5x0cxjMB1czVdzzHVpqI/xNnVXnTLuwjrupqIYbNWnPvie5j8X
rPN8DeU+iBSvtR5Hg0ra6jPqEU5cYJGxZncrMw6CLpLqnwy6ud+K0YBHLc9mLl0O1p6pAjmZRQGD
vEE7zec2mewlo9P/hSnUGWa1ZlMUAnrAI6s43jv7ICg9WtaD3sfScJBPWsYXY7PVsKxsCLWXBn3n
E7PKQLBx5c7I532Wgza5jzKdGzYRk9p1mwaFCSDJIctYk6GPDMMHsGm6TZ+tgJtqQn53KImYjCAP
Fo4nxDXeq2vH8tNEKHvTpgnpctn+m8Z0dKLsoasUOiM6f5pcaNeiPvVeGzyL1kXIs2Aa8jALqfd0
jLJlS1h/Q800hE7/Uoel/RktgXwOILSco8x2RxyKOIacIBsqL9N6amlNG+F1jzLS0RPpjf27I2Yf
wVLf525KPQQ+JB2uu2UlTXTsNU/eB37yCD6R47ZXE4tX61Hi+65T/h7nJWPn+Xrftx6NCADqr7ku
83cXNA1F7WjaEiaWVyxxvVZYlILrWXeJwA1xABL4H1lnC3VAkbRDw4fRcIHCnn/poa3rOfdg32iO
keQni4dP2jGfdPhNV74wlOpG+mB/VfU2DXX5Emd1/ABtCOKyZdkuzgCX6ZMoEKy2mFLR7lsq2wdN
A6OGi8oy0T3LDgmLVdlnUABVnOZ4rNTBooWI0Xlpe632oMXrwjmfMJUzNuVRrQWwbIOiwzvKNgrv
z3OnT1FZ9qu5n/MpzZYVbA//Jvd2Xnf1Pa+pYgkGlyUJRIwlp2gaaGcwb57+bCz83ZZjq93DOjnw
5WXEVgF3mhcy9fWYN8m6W/HGAiLP2Fgs0aNyly+eCbFqGdFdukBjtGjJVvcuizd1Fz/qOtv9hGG9
oGnIpOSDcFzxfSu9/XtWrotEEH7GmTGDWz5UNXtjum/gMOlOAkV29hW0EG5gRg+tHXKBfJaxOrFe
KO9YF5u+RXGO4DiULZ19rkJNWFQ8bIZKDz3vzhaqdzf1lp0Qiqr8spFz/Ci6AheNOIaxv/HWDTYD
Onw+ZJT9mRULzvort1KxSGZNlrLuJsEsqqHdjwyrXcUaYtX3j66VyALQjM0s0WQOfBc7cstxNIUd
DpNjpEqjnRXo1DjL8rF6m9iO2zLJ6hQXcc03VcQBnRYC1B35XJ5XBwkkWP4yOcDMcdmFXNO2ZwGe
xszWSC7i0S2v8R+L27ttLaMHv6yb8eCte8OaVo/G7p6VH0jthT0Fbsbotb9k3cn5ZIs9MwdrgKxO
eUFjfJDcxemwU8TpLSpYKm5sMwgJKuRmT+UY0kuMRF8IhJ4rTYjlW/3ddIZA9ZK9j6deWxxeRmIA
7ghE0G9oZhUkZD8Hd6MP75x6ux2QFkdDhRejyiTKWypXIiBSvslMInkxIKko8TZk2YeG/aFffTbY
730jq3uFKt05CwbBjkFjQwbRfvgTZSvDH7guWCHoIR1X5UPY6LBxftLxbTplROloQdcpupeDN8qL
TEX7z1xszh0rpqtzwzKZ92vzpXcGZxrkmWQJ5VcAw8UOP+p09ywXeBINv7cU0OwEHKSIgPiiQlM5
jwWhB3XaK4cHtjqO/7LME7TyuATQu7Uzx1dW5Hq72HjezzsnuLlUoBlXFejJo/ZWMCQ8zpZbBBGc
kj3qk290BxwXjTP3a7LPgBgXUTlOAFgu2wTPYJINLUi/uuilujp6DNoeMSzHTX4/NiiJk5W7/AOF
+np/HvSQ4jgN+2BC9PMDe5LZVz2AIKerZ5gwlIkaZCJEqrzHheVjzofChuizGuCKtsJY94gbnvpq
ANtwhnWH4qVQnWbydeLxHZ+hoAFk65qvXI4TKoisBlJim7sZ0KR3w4vsUQBQZNFfKB/P46ScCSU/
8BXbn7EN9pU+3kMLsgHV+qhwaBvRSavmSZXsMqSwUMGnH03hI2fQ7J36LIfn5tWdjo7OJ1r8afCG
9Fyd7cmtAHeOldHA2H60I4wsovb+rEG1h8KM5o7OpZuDyxxG2x4LJaMRa7lR3M0rp+Zl3ffeVQQm
4iYRBvOM8L0Z5P3MMuCvKXP2+4BtUZ1sCCuWS72Dvz2we5bhbSrCnntTKL8/kuKlw9tdB83wylwg
XkUMMAoNNDjo84OKLldvg3xvul059ICMR19xXq0iYfxCo5hJlqYuhhHV+I+Q1NAYyiXufIqEBzSG
zjYHhEcAVNrvqEtX8jZiVpdO3sAuT9Ivlizaf993Pvs+/IdzOhlrtPY4w0sHkzNQyH8sdzfS+vGI
8AdCWLk/xdJnyVKPy0VYb+ZBiAazV5HlPDq9HJp6kRf/fvl/LnyfL09WK+v4ETa2sGB/37Vmh3XS
yFbahNUrxqEGKfNy6aAS9NjuHO7hKOJk91V+M5kGWfC/X/yfqWJ//Xh4dgfW0QvO/il/vzo5YYEP
ddcldcaRe5xkxofUEgt4rJkqSmRNoGg5m9nw5yUTFTuix7pDbUITA+A9Bvrtf/xF/9w9/+t+/Mdf
9A+LFQTP2Ti1PI68V9RhKMxDlcduSqv0OtIKU3jgwie20Y6N3nz8vSJ70XUgAO6WIw23QA7oSeL/
caf+aQHw159FiOHZ9VZ6/+UsNhoq9KIYibs2B25ldy5H2NGARtZzH/SHf78L//SGOF/t7PARnt1N
0cT8wyZl2FRHzDtKEOTA0acqQw95HOtStIXGN58E/br/w0Tn//caYrknA//8Dkr/H9YXCCTnvp7h
4VkHdB8CZCa0uRItrnbMFeq5+GLo2N3uveD/Fv/AG6gClMbB+Q3k+vIfb2DUs4GI/gW6DyM8Vq6A
f8vhe6s4C65AgqC2//3W/vcP/fv1/vF+2UCwmDIMLB52zsZEu9k7y3Vv0GN4aMVHfRijcXyK/SY/
/fuV//vN5sqYz/iYGofkUZ3/sv9wHJut38tS8WaTkORc52hbOXiH/v/o1fLX/SQkkNeGjQxAnL9f
hUuXXjzyRXub1Nf+WfoWtfIaUn57DtFb/4/35r+/C9y3KR+wxxCCPM2/Xy5ScRa3gjd10pxmGmg4
BXH8f8yd127lWJZtf6WQ78ymN42uBi7JY+UVkkLSC6GIUNB7z6+/g8qs2zrUgU6rni4qUUBmmK29
ue1ac435neIaafv58H1cEyqcDQM38tkaRdTm4X03fJRyVdUQcjZ4pVzuuMFQi0X5cOgg8KQquSKc
e8J2/WiLCiAmKuApTVjSCyVe2GXasuaLQOh/eiOBLquJ5khiFcTX0BrNE5yRYzME6wSTQggT/NOS
Lt7jCKGSuWU3rlreK9ZU1IVbGHWX/RtTEQsimPCSqvLVFmMZIibnRsFYTqVRonVuLDRHQ3milWPj
B65cQjyFCwqa+MMv1hvodOOAVhoUAjqlhda0jQK5Wg3EWMngEwv7fIocm4yWaKEe4FrGbrZYYXpe
af5ozlNE6qybPgMM4gy+bwirNuFSc2InWUKK5pVmKYbIKKpQI5Y2JbnVJtyBqTyuJD99CUnooQ+N
ka5MxblZZ7MlsdB0D5938cj2xcEAhExir8TpWT4c08kzJ0VDJGrDFKCiUzK8TT0Sb1XSaF0mnkkU
QlE3qoLg8UR3j3xNILBkm2Eysbmoi4tKJ4d5YJas9NprzSeZwuuIs1jqtpiVtWuf+ujV5109shrm
CxnWLIrEkbTcWureatDYJeSykIe6GmTLdSsop1zJj3xFQ4bopktQikA/L7oFrsaPsnnNeXIsDaje
4zraKHUtiWspE1Ejh5E4Xknof4MTG9rRljkIKGHDLBBe+uGn9ND9Dw1uYHZktryjKYbxXK9mbRAk
qaUf7O2IXXtKOb0TDR9ZJrQncrsAdo2+bf7B3u2kFSXvBhWmDGxcDPs6E7sVJFjhxiKCcmJHO9JH
8H8KBiYsldku/LCpMhHlqddSqvOp/XOFCmnZoFUU3oYkkG4KZMqPsWSd4hUf6aA1s+HxD9KIoIiL
b0rBNAzmjkUSSgB0xAo5EqUt3sYXqVL48iS10HxYuGxgTQ4E87CDEUXnxJPooAcQyLUadEx9qZ3i
vX1cCrPjgojJqgbxTV8iAcXOxMWjxAdGACBwFfcxer4g6k5cxY60MrPx+B+7Jwj9xfbZUq+SZppF
MtpAI1pImYZaJ9C/vKy5RbPkZBiKsgj97HDEBjHoBq7viCwQjaRXFXCd3M0roTm1vo50h41ZgmYv
csgxEw4bIqOk+hnxU3vqIZOGqVw5CBZPEIc/7opvlqLwsrCI5/qz6I3MhaUfMoKcdDfes3mG4yqs
0X8UA1X/Kyqsi/Hpq1MOGC9mjUjUtdlaZbFvhMi6iR9wY1aUgidbYBbrYhwG9/NWjnTMMNkXVZHD
Teeddzh6PfxWv4pLnuJWScowCYxzzGTqtWm0gVMM/ilznuPt8QTAyJT73ZKK38liaxjEdZAgCDX5
P+xEya56PpU2kRjlN+1QKT8/7+KRCUIXsTHjlIH5/+HpDR+fqhUGcgyykMrdnOxC3kxfn+8weQiM
acq861oLyLdV69S4U3Rgt4noXZsDBU91FI8n3Cs/3gsIRWkcJQZnJSXxi7Xr6QG4qRmfqWBth1Ib
KgtVM/03JPvWxupNanBjfyCFVzfp5vNhPPLluG7BC9TwKpSIpRzOlC4Uw7LEsMTOddV/pARIe6Q0
T63XSQ62w9ZjJEXrz5v8eKxgTMFQzpkcTs/loR30cmb1uGjbnpJNGw1V1nMikJE8F2Se59ceFbyS
nZcB8dzPGz4yZUywniYL0GT9LVmz+F5ygYU3aHfQqi4jTU3tuij6L99j6Z4F91Km4Ark9+L8youB
Wn4T4ZeVmNmGukYPyJuQGSyFJEm1ExP02NThaCYaOI8oornD79cqWGKhU+Vdag7hBrYX2rokFKDS
e0Z0AY9wvNAI2m0ULtd3Xx9Og2HEbcRk+mjz1Hp3EzFCYte+rqH+R8x0LcF8WuUwFU+8UY9NUEPm
TcwdUuOpurgzw3wqFIjzKJP12LBrBAvPygDVE/1tuaVOpN7+G73iKQ3olmcPW/VhryZwKjklgsxO
NS9Clyr3QkfmBSTrxGw82jFe+fPlg/83F299yFTIQiE0QHDxqCHAGZiESZ1bQ7KNU02sbycqf05F
wo40Opuk8O5hMDnCFwfDJCNTLibqbEYc28hRUcI1ooPP4dr4aep+PpQfb3JMDl6oGu9UTgVlsbek
fUyVLVgdSqIaiouccBrK5JHaL6McqBAfe/nUq+7NF+UwHjxbpvCyMhlXbg+LrzekVuDrpCZsi2WX
rsKuES/6AYKYFTbZ1jNJHUlhWW8ClJF4AAqkp2x/NEgIpjDyTkzdI/uNBfiELV3R2duX18ugR5mJ
O1SOtqbyVxjpIuHzIcV/PsrH+/yumfkzvFuHkd4knejhfuNN06DbVTvDtbCKVDUnVazmSksDYSf2
5NfMBGJtkZCKBlxu4soTiSd8qo7NL774X8YK7AyL1ZoDk/MMlS77aMcdFbXqq1KVMZIw0d93NW+0
zzt/bIgJfnOWcHLOpm6HfVf1CW8KsIy2oSkl3DUqiIwx7U/06thENjASl4DjK3zLudfvRhhlsJoM
Le8EEHrlkxf55BFL2X/BePvUVeBoh3hzzYRytL3iYgChIyMQkLhwVJiIu16FIpBETXDiwnG0FYpK
2HiIfbB/H3aIuiavkLFNxSbYD801mCK1dXlpUQH9+fc5NnLY93C0Engn+LC4xldc7k2KWmlIaMS1
gDLdNfLOuCmoGP727zQF+NmaL9Z4gB/2Ka2HurEEPlIxNMWV6TUBGU4TGS9qoj66/zcaw+2KEBxX
bGn5CgdnE0CH5sLbkYBZt22D8SUKcbdrknT9eVPHvhVXNA5AcMyc8It+oWFS9ToldINTRHoDysK8
1M3OPLFXzX/LcuMEkmzM4SFOiCWLOUs6fQwn5l1Wo5u0W7SiOzbH/iEgQrUuWqp9Pu/WsZlBsA+J
ImolcliL409pKBpPdVJn8LQyJ5ooj6siTMK41wcnPtbHvhEtUZkUHHxEMpZ961XJSmo01XM1dbUJ
vPImN6s9Ujl9K1Zhd6JjR1oz4S5jn4Dnyyw3O5yHfasIuI2TXtd6Qd/7qSXcYe1E6Y7UTtcg+rwT
982P84PIuoRxDvcImUrXxVoORR3BvpBT1E6O/amQppGYm9zffv65jraCyyHLmFAGOc/DXglCpw8T
dCYUbRBY1c6vLpFwnvJUOjJ2812IRAuPA4LO86+/22gJ11MdZaKrz7qxu5Ykb5ZMUPW7V9Ne/y6X
XvL7y91iChJkkqHVk+FZdEvRkyr0A54EEMa4rKfyrzAzvuhRTWCB94DKtsSGzuGxvFLKArCJbOp4
3uUKFN0adgzRZTVzkGJQoCbyzU6s5o9fi31dw36TNyVXzGVCsOwKKnA6Cz1fUrbnxhR5F2LbK/2X
d3dKKkQDjxqD3V02F7u7maL3QQASQ8Zo8lUap6/TLDWr9OiUDdaHDumKxAvcEHkiy7iXLxYVpN9K
aEUKEaVyDJ/SXChWcRN8OT5PKzxNuU7MZgl06HD6IQRF7W2AG64owy3tODNB4fRjHysXXVsg24tq
CxEddfIsfkiX5ck82bF+ztsGL3J2EDKOhz9BwktnLvhFvVQlaGXCSgnO1VBLv3r+c5zMHlsczJzM
bI2HzYjg4Vt1DuNRFma6ltK/ZoiMt5+vrfmufXCkEPGc7ULmXLg1/3PYSBVmddXU+nNLjXCRCzd6
uE1FY51Lso3jDRccir7wazgxJz9EF+ZWKTYirKvOwKDFN0RLCK130J+Hdm8F5nnareTccxI9cqfp
8fMOLpsidiySfcAkh4grFdCLzSOEKzEhDaUqWB/8S2gnntP2aXcmwFtfiTp1akT2gtXnjS5nyFuj
5PjJacpcMZahvQjqkNbnQ2DD74hvqA9IVpM5mu7nrSxP579aMbnzKspsrLdYbyShfXDAdC2gzKlH
VCLMoVgoSg515acEE0cam81CqEMj441FxmLXr/IcmzJtViMGHm31hXnLgcaJOTTeFyc+/TpoajHx
Nd3zjKmkKWoTe4oYUm8DXOWrV7a5FSI/eGMQV2MnWeyLbSsFKO+hM7LJaJuerDHJtslYf/6NPs4E
srNUQbBPEW0iPnK4vqg4mCJNpzjRC4uCV2wdQFhMvrrzkvk5aGWxinmQwAQYeDwCBPVsuFlPYiw9
fd6TjxOAcARoVsw55myTsfgqQyI0sj+BUsO0SP8lDfAcEgp0Z66Eccoq6W3qvt+WuGDQGCECsiXk
l5YOdT2MBHXsyGKRRYciw51RoFjbqM8rIS0vEd/m60Zv2y3wV9kZwkjeQclNTuyNH74db2Q8TyS0
UuZcw7nocVpCWE8D49EKqQAowSw6gx6fuk0dbQSFB2NKxkYXl42AfQEj7D/FY5laK6VUtH2GV521
+dLXmxUxKg8hUig0hP/JYq9ok2SwAn3obczwApTLhXkPN4USUjUKTrzxFj36qyluuVi1ksPGzvBw
yiueEcYZl1tbTyn+rumg2yaC9LVN4q0VUj9vncECc6lEmPIcjFQWUGkTyBDYqIg+V8TpVMJuKd/7
qxmyC7P5Hs9VbTFucHM68mcCMvpOq7bRUI7nUOTaS631tU3Ag5nKrkGjEJP6rT7GRIVC6dbfaXBb
HD7pqYW+WIRvP45OKmBeglyIP8QjzUwGoQcqIh+HxK7VODkbwBmsQ2rbThhyv+nC3q3Bt7aQyclM
HJL33I0Pv6OqpqCfR75jEFV3LcU9oLOUzeTFW5DFWy2vntuwf24l7HNU71umtY8DGeiRW1/ZxDu4
9KfiFPNeufiBOMhNDnRr9spdqoUosaAq1wSRL0qVpbym8F/jfVaT5byGnZnF6zicUvkWJlz4cwqh
UZ9QKx0Z/NnGVkSqhGAC+N7hgHjVJLfgPzsbaRgMXz3PXfTDhVsGUeJ+vlyPrKGDpuYf5d0bq5RG
ORjnaRc0urCLmRDnXEbbr69UWrFYoyjZ5rPwsJWKslYvS1hD7eQHa9kahHUhw5r6N/rCs0oiBUgS
Ql/MIwuXhQT0GvMoj6JnqqLrS6ET9NvPWzk2OZB6sCSIj5C7Xew6CC78okupqo5DKdpg2RoYVIRI
/spX/eZcLKA6yG1R7JUu6u6/3jRnFKoytB4fFwql1ZnUp5QWKgTnLgZJ61/wRRB2lHpr1ylUOdBp
un7N3n9KG/hxmiCc572FXInLNFvC4QcUelI7QhXB7zDV8iKKs3wbWPWpbMvHoTXJAPLpRFPkgbeM
1wdi2elikY42ZXm3oq69dKp55036voPgArO12Rpq9TVZC5sPEUkZWgBhVhmJ7uJYpP6o59mdjVSe
Ait4tArA4NtCUkLdATFbBDAba58kDIjO6OHzzznPlMNtxpQ4t9AzkH5BUrNoGvEMxWQxTZs6gmxl
8KJVXgTlCq8jih2a6lTkYf77PrankgpBk4x4dTFzR2nyVF+Gh1P34A7kIY2+J77vrdFZRxQ3GsUW
FvEp/7+Pe9mcDkSihKyUmbOMlgd4DVIYDV8RoJHgxGIuuLFaW+sCvtaJvexoU7zZKQKFZciJfThJ
AbVN+DUCmYEc2MscIGIsrjwrzNK1FE2S/rVbGy4zJmc1ggqm7JyrX5zYwkDttKlRgaENsDuECr5V
EWOc9sVJMivVaYLdE5UiL8vDTlkegrMJBhWgvNSsV2MfRJmb6IH2i9owExZaEZ3yGf4wjosml+OY
UABo4mjgUOpZuJIav0aG1LhpmXQnOvdhW3mT4SNx4HZF3lpfnAvBNAYiSCRYomPZ7mCVpA61QdmJ
efGxFeIaZOFJdHKkwm4/HEKool1klFQpW3GtrcqgmyA26dPm8w+1XF3cXVhVrCtmuWxCIj1shcos
Cc8nlC6t54m3g9VhmuS3u1ExOhsDouG2y0+lhz40yYjxcJll27Nqe/nmSyRDGZSaQoqwriR3gF+u
OVbeCNcSZKUry2xmXt3YrD7v6Pz5328jBMVkrmmz7JBGEVsedjQZ+rYTY4ygmnVot06/yjfKheye
Cm0sM5lsGoftLM4cboutXia0U7jPD5mL94b9a3/98nln3t4jn/VGOezNoNcBlX+0Im8QFNh4eayk
SzAvLv4njrYi9WafVfYefL49fv+87eXj80MP54n77vLF8zlRq9lSS9iqTu8ggrd/GhfG/qvn6nIk
5wX/rp0hyeBBZLSj3nibkrL6BwTNe+/EvFie3stWFscL5fhRIsy9mdZ4gziAA53MKU6s5Q/vpGUr
85p41xclrCQ1mr/XRbn6ETt3r9rm5eHbKefMN3Pfz6bFYttFyJyMUkgz5QrZqQN/wH4Atnk1OcY9
/M7diZkwz+XPmltsuRaOlWwfNNc7P4C+2j8ze//b+XbiwiEd2TDeL93l4zyts9oABTr3CgKWQ7DI
wTPIMV3dfdk81e49rKBTH+zEdrEsgGpMpbCCuc3O5WHHAgtX3yf75/1lYF/X7gtvAhvY5omD5dT3
W4rrFSAdcjJ/v9H5Ma3FDY5Yq3odXIY7z042rX3i+81n/SffT17sIrFKDSXlhXMnAyflf6oN8dMB
znZiOJdn82L6LyU7qoAVUUDm0p4V7XbnUQqRV+2+i41TfTo1VxabhmlEtZnNC83UHltvG8JKLmTM
zrIYFMmphPNbnO2zAVxsHpEpyBrAsb8GMLnCp8E11njAOfehG7q/KbpnIxbt36d6+Xb//KzhxX7S
+yleAiUNK9/kff2QX5Z75Yd3TbgR7HbxMt5l+/BKudbuTsyYU8O72GD8Zgj1fJ4xCnMG8gLzs9ty
y3M823CKVbbyXdMxnVOS7Q/BluUEWuw0o5zFST0vDBKQ63AruXepM9mvnl0wvPlatk+e48c2ABKC
iPjnajl03Ic7dh2baSbOUxYT4pXE+lBci5uD6lhnqYOF3019DdF6U23Uc2t3YpSP7avv216MMjyZ
MSFBwl3F7Vf6Q7IO1v16dON1vZO3p2Jmxz4p+QSSFojqSIovHgQRoOporIrarqC/ixLVt+Cp1PG1
zSo3mm4+79pyI+DaT9yTYIeiIPJHtHA4qnoTyl6QqJMjKI2yho8EVVmqQjzWxunEnqMuNjeaQtlJ
op8aJNOAi3XYVGLK+iB3OGd5VKmf5VaWoQdWkhN76HL05lZUMli8BuZq2WVcRcWlGj9IcEcNVblX
QCeNfdUltSOOcnoVFWl6TymTdP3lUSSCw7OKSztJUH2eP+9uEzmghKou8GrEcLJYwWVlT1Wb9AZc
fXJqLs5b2Pudhg7yhiNwgxBfo/xqsQ5w46kmyxBGx8i6zHJgX9T3wN9gKFVarsR3idQ1AF9To+ht
Itu1YMNGTK+TaPQetCZrcgACXdftylSXb1CTlHgMVWFh2oWIb9Ln4/Lh8k3OldyYLhFqQhdG7upw
YFRMNLLGMDCxlLoOzxEh8Ud2Q5i1gTvU+LyCgda6IVrjcNq9VGQef/q15ZuuRHZwWkeFop+qcF/e
L+cfSWF+kN4C9YqP0eGPJABpCnGJHxwsFmJAw4psY0aRPhH4B0bQF525HwuZYzfshhNX24+LTeGj
IU8jHkyEXlmcTpBchX6kOsSpGvO5RLxx3wAfuoK4eUoleqSluZJGJw1PVAEtz2En/Xq2vLPkCZxe
pCOloNbJzccIWih5qtfPP/LHdU0Ik5iXQYCBErRlSt43xCHNQVk5BiicVVMNGDyV/on0yYdHDp+N
qkoFSSYJZI6AucfvlphPckKJprZzPCHw7AFHUTtKfcVmQqX7sJ3ylZF4yUoWI/WCbH7yqqWjdGIH
+7j0+BnQ3czVSsjMlpG2cep6Py9ZXSYsZ33l557wTY1FNIFWAwtnB74YlMuXR3fexyjwQeojEak/
7HeqBamSJx6F9nUOAWdU43WaGsr2660gbp6TBWgOqJQ9bMXvO3JTY9SBecHPExISlGHMtL88fqqo
0BGJyBq5yrdv/O4bxqMSGw3CECfsi+wiUWvJDQXoMz30UDdtB2/91V7Nmg0UlWRAmDnqYs7Io1gn
eNHCh59Cfx/lwrTz8GQ58Uj4uKGYskbNJp0i5fZBdEjVLym90awd/GEzVxTh3yRA2reiqQkrM9V6
yLBD3e08of5bkvUfP4f/9F/z67+2/fq//4t//5kDe5plY4t//e+L8GfFt//d/Nf8x/7fbzv8Q/99
1b1WTVu9/uPipaj/sW6zXy9NmGfLP3PwV9DS3z+J+9K8HPzLKmvCZrxpX6vx9rVuk+atOX7m+Xf+
b3/xH69vf8vdWLz+84+feZs189/m82P98fcv7X798w+G+z/e/+1//9LlS8qf+j/ZrxxjisXvf32p
m3/+If0JpofpTLqIXNHMc/njH/3rX7/yJs+zsOuxqAKB3vXHP7K8aoJ//qHKf+pIfSXSFNTT6cos
12Jh/f1LCEqQcVHTxH/nuvTHv36ugy/1P1/uH1mbXuchbmX//OMt1/E/5zi3WHYREs4QGai5xw9y
seRki1pwFY9eAEK5+CMktnitDvlgQwjKnQnzc7uuMJPzGsO87/An3HJtEu49PMlLZFUbKxFWFh48
A78HvmZ3BTPchPk0hA9DpYKnosh/5U+liYOIhRZ26H6mYvUMD7pzO2G88ZCebQwlTbCtAtg4yXm8
S/QJLQ6F6vgDqNVzJYXP5WA+Ff0UuYC6z8YBbz89UNZZMwYbqCxnEnI9pxyy+0KX2kv0va8epnAl
1EU791VXTPr0ezl23aouR2MPHLrZQNjk/p5KxioSanDw0tD8VAXxlh8lveiQ7QKtq1ZWj3sMbEII
pcUoX/mTGa5T+INIiQE5xVYImbzXOxdUnu7GfXPWUMS8Hv02Q7mkT+sGr9IVlh2/cnXy3BB/cyiz
6QbDlO4OTu+t4he/vFj4rnYeBSN1qP0WBpgYQxjceRglbGOj31q5nGxBVpazc9G0nzoz+ytr9KX1
e5en/LNciAdL+X+3xDev+bwo6uVf9f/hmp4FZp8s6rZuqvBgUc9/4O9VbfzJo2iuaeQVob4VPv+1
qK0/KT6iOAe9LSk/1MS8L/61qK0/OdsQnJF5pNjwDWr0r0Wt/8mJxK3sTQpKYbDylUXN22letu+W
tUjZKAr+GXFBe7PK6fAkjfywCcwJlxDR6rx93aaOlYyroTfw88RUWTHgs1ZYDisbpRC38CEavCOe
jTBqnU5OMAeQsgC7kLEdYTcH8X0f5Ssujs6IjqAP7sizc50LtI0HXMVKFVwJQsC+VoxjQSIP6zC8
w65YJd3S7DqpW1WYfehYugBqCm3T73aUEdpy/NjUWn6uWD8qoj6jbGKigCOlOlQxFOPQBanvhsY+
xp6rtXYDfg82CYSLLJOdJh5ua3lwMvW7IPEghmKZCAaviSlyEohhqh4nFJqG32VPLh3KpHAQECCf
X/QQmKpJcNM42qMCfBqknitcFW9KCQcPTCwq7DvU2nvsRmErI8TF7qNdgXunhuQ5zzCH6/dS8TyT
SYrQfNTjFe4ldqs8cdYVhQT7+nsntLI7xrKyNazU7WoZnqVe76tWvAcTt8nq/r6N1Z9TAHo9tuL7
fNpzcLuhFVtrM27Ok1rEOj3DYkQZzqxY2GIH5vBmXrcgsve9XEG8j4Kt2t+SZd33QTY8GABFavPO
sK6MsqKfGhVQqeSwkVPHHihOJqXtJgZfO0VGANYV29VA3JL935Ryei4Oz0EXWTcJVWcPeWGWd+DR
2gvRyx8aMoIgwJ99OlqL4iOgfvh45ZOsFnskxYTrvkU432CBjK+H3yd2Sr2vq/to0Lwq3ya5vDKs
H5MpXMT1dNYkQ4eXMKY5U7/nMmO6XMZ2nYc80izDh6qtnbJPqeGKRDBzZn5d8Vrs1aj8MZUtzlHF
d48DSRtG3miR63smPn7JdSX3TlLecFICRKt43HnIfgffTXEuctLCIB9spNO5jAivrtQ7UOf1w9Bm
96BIsC9MgbmGPErWZeRBhEEaauMquBkAD1KE7fK8JUp4z8V41UsXANVvZL040z0BGiQnZGOqThBZ
l540+/76bt2iBI60m8LyHvKcIQULF8d7FRtX6IEiRo2bPk93XhrZun9R6DtPjxwlFW0xUCn5RBoD
sLiS5/DA4GjGr8hP0Q+dxUZ6hagutxWoSdqZBiuX4+wMj1SQf/WdHFjfwuTn5J9henEvF2f81gvM
o9qVDKhO756n9IdV3+hqtFeCFl/LTWthEk7Jmh+f8UqkVirn55fGM+C0PyhNwOGoHIAo33gy/51C
zqisPKeqKz4yBZZC7WRleF+O4nU1Rd9H37wUJ3U9YUJNkawyWpIN9g8A0p464eTcggheWsVdqfs3
hbFThgS3gU52U03aplDKHH8Aao7dYmETmWntQhm2Qi38HqCjn2lmdC3F1YVStr/7MHwGaxGsJsQN
uT8ZmyAQV2WnXFoyD4ZWCEu4a9r4Ewyv/zgVhXlDjVG2AV7XuCL7xirDWzhQu24/DWZ9lU5Wu65K
3Ft4JrC0qgFmtIB3VWZV13KtfUMgdxub/UVsVZsoibLfMULhhwR3AjIOvmqXMnYRFAlk0En5YEVY
38Z+uNbqYO+L9bYLhAscet3KhJdo1M+c3YHTpBjAafIPKam2idecVaPwzcOSwDGiJ2pBCAhkzWow
sVrKkrp1sF+QVn5r9pR0qoFTIs0pXzxMJP0cGwJglDjQ/kbv6faRPjy26lnOzSQp2u67qTQ+5EM/
+NV7PAipYBNke6qwad4O8bgS8Vp3FKNCkZ9O4jPYaONcqgLPCTIzhxXRNCsjhq8G7VXfUTsAsb3W
BLcur+KoHoHfqbC7vQYCplI+prJ5F0gVzmuWUHNSTOLPDr8sErgJXmZTOa4AvK3K8rtslI8RTmPc
Nx+rdC9Ulnlbhr+KGqarh/1HDDR7ZJFF247FAQY/013BuArFvYotZGttGuVnjjGXz9LAF14pz0au
nqnfPetRGrie6W0TH2+JGi9IpmGRM2UVIEhs3H62goLhoFCz4z5x8UB08gFLzT6E8TZhKoCLmDg+
wrh2ZEN4grLlGiWQ8BrO6EabcmOVGHhajWZ/K3kz1ro6l83pvEij20DTv/HQBPolJnlyVqTmpVGE
z/WAdDRoB7BLiYtRp91V30LQv5rb6h7cyj1WFu5k3piq/5SGIQ4ruHCHptvW6Na+gfBlgolOIPrP
6E7wz4bY2sQbPx+c3rKuLGjbZr6rq/PaB/laPsOncINy3ymzGyacvJT4Hxdc/JfcwKjcWPAvyw5j
81y40IbkKTSGnV7e4xn8aBYjtpz5eGZST2b3vjKuMFOGTOxBiyp0Is0WcGW98OfCV3wgO57LU4N6
vu67c6GPb2Ta3qkTXuKp70/bYsDU1rjM/H5jBEQH/eAS4wJgO3zl0fqljtXaL2XXNCvThqTuO0FC
HquDdheVu1am7KDgooGunvc/QUIrw9ckJHboFmr8lAv5nddnPxA0neEEieFO6rkpiuaUGSxM+jpv
8u5bm0nrIDZ/yZhRuLKv/mp063sjYY6DaSjwZoioPrZ89pRW+nqUJeHME7DfyDSmipWZDnaSHCVP
g051AFa0Cl6BwGz75FHyx2E3lDVrUcY51xTwfEnpjDjjVqNdjrmc0wjhGsrZKjKqR01J7zAZuZHK
SVqXTbEOSs/CS6gcHSocwo3KVhXAtkcND1zWcppJOSt0XKiGDWBrJ28LJ9Lbh0bvdgbIBZyfSmqg
KTi3RZmbCSGn2JTOQG9dtdGOSsvIFntZ3JQGo4NSCVLtHl7pNgEx4Kn9WYiLl8nfqpA8xPwDf0Bv
HSXGZkotVx/Cq7zC2EAUXjsFa0zLcPEvupHS8luhpDej0F4RPr8Vgnw1KF76pMAVAzb2LS6bJ1H8
nabKps1/S6Oy7+szyX/xqaoIlGwHg9cZhH5rlMkmpmamZtmQ8fOzi6C46MxnT96L3YPEiga2CBJn
1Rd7bfyeWTgmi+MWRqwF/CGTMmztO1ewHpQxdsz+pU7NlVYNa8xbYYJiJwl6udL5dqo7iBpPLLL2
+bDtpYDjIn2O5gteI2by9yrRXBlDvVwxbZMXq2YOIO5707e5bJ9hfe4YHU55Qvst6k3g9WCBcy/6
LZospTY+w/X+PMwxZDKq7jIKdlSfnmFx5mZ6Kl4CrHPxif5ZQbK1BlFd4aq8JQa/FhWfXbfYFglP
YRkCQ6nh4GvmN3osc30bfuDLve2nmdzWCcCJ5b0c6rvEp3hAnIa1puf3ZlSv8Mi7leoLGW+YKZBv
2vC3IcYu1hzstuK+DuS9MmXX0GVCd8LRFgJizD7fPpS+xP2jWXmhh0Cv8lbQbddFaD2oXbULuTpd
CklYpPjpgrAH5g03WBCZ+x5s9Y66I1vH15ncFy46eCGbubluMNtK672iXbTpILLpKL91b7rPe7oA
Ks7xg9a4tSLF2+o8k50kkq9znvJ2l95oRfVDN8XGRT4b4ZyYn4WRcJtk1vOAxmeShCu5kq6aMd71
+S8tL11P4+mQBmq+T0SQ8Zy2tRZ9a6f7TMVComJA83qn4LERTDKViLl5ISb1nhzIQ6NO29Aav2tB
/xAb8kUSSmecE87MaIhy8YxAhhvKwYWc51tZwGwI59kzjApkp1ChV3TVgEmTka4xAloHQSSzEcvF
qoiCs1IXV7DJQryyRhsKM9zv9g6F4JZSOpenzt3IkAt96tZYfOIZkp13mWy6eJxjc9I19yb4dHxt
cADqo2kTqcWILlRzMR9/qUNeAX0r/uTqWj3pGft/PEjiJYXFKptHl23ANNdO10pq5gq+rLs65LvK
EQwZ92ehPKMMPtz68rgp0X9uCVFpM5vSDRvvGwEW/zoZBBKVdVXcV1PFjguqvzeucN2Or7C/GGxd
wktC7TLM2DTi9ROoKnzhABjyKzoai8xaGy0ZLba+YoUl3ffBzL1rQeax15HMwOd7WI+essMjoNga
rXYHye3SNDEIZ+YwIzGYNte4aRHiFXXcQjMMdUwefjnQdtMIhO+ByXMgygzvWdCt60gUKnD23Ngl
Ob7C72Nay31c75K4IWcE7N4B00GoJd9jT3prVAr537y4xOWicLIsu646L3a67BfGHaukgqmvq4Wy
KkNknBHOIJIeRddh5Ne/JG2qt2ZiJqD9JaxMubqVCiZjvREJGxP7zvPGoL5VrxNuBmHolGFrnesN
B1nlC7PTorDXOvVOFpLAVXQzx1JL3IJxcI1BfunkGaWdteU2xJ0cIhtujVMN4sboKmXH/WdTSBWb
X4EVoEgJfm1NJh9pXWQVZtHTVYObc2hUN7VoXaVc/4IQb7q4+0Xhl92rU2vrle8ak/yqZPF5NulX
BjVUFCsMjtwajpxye2wkgddfjiJ46rMA/7JQwAZxFDZNw2fzJvwmCi2FUl9hKilpIwBosX4uKvmx
r6RbpZC3Yw1ya7aDVbKrgZl9Foe/S9V8qsR221vG7yzEdzqLXyv8PsLaezENayunP03rwe+lB0Wq
v1WJeqcNabD3xuCnYOgvWlU/52n9ZAjtbajQe0GVr9KgSlbVpL8UPktBDFejFXBlHppdjamhAgk4
DH+lPOLPAj0PUUFKGPt0im5rtabbIxKPnLjmVHORiNrpeyVq/joX8DQtx8SNzOJSEEDH19ONXAzB
VkmeC6nFDFWci1O1Bp/xUsc2JUlcva0vBE3QLuUaTWdq5mskTs6Ui7c1x4eaxHt5KPZp2P4IMCD5
v+yd127kypamn4gH9OY2k2T6TLmSuyFUpRI9GbQR5NP3l7t7gD4NDBpzP9cbtSVlkhFr/XbjNavg
kHFV2FUBhx6ohRqPbZq+USDz3DbVFV3vVZhlSCkLmQ7r90yqicXFu80Iut50Jc2ZI9e1oiqlXGS0
+DoYZrFjK3+qxByPdGWBZyxfUpv30zpoZ89Pf6hnNI20OFXd/EB04ncwul3YYlTarMTiV2vz7uPT
AzilEhaPqtU1UdP7731BczQqgHHT3BvSTKp8PDNMC+MzL8aHPEv2zupurPtFYrrIuf2CYHr7vqyS
SmauR4J8dj2dRT7AZWNYJ11OG72afjkmVvCs9naJ8uLZN6gil2Gel7DB1tZhlNwEnFSlu+z7UZHl
DUI0WebbP5aHnFpF2xhYs/Ery/GQTS6jlPd1by5EN3yccm7CURwmC0hDJRqNtUSj06tWnfES0C+V
GA99n10djJCjpVFWxRaPsbrjxi18nSZEOe/TQeAfb5eMUVQd6PUd2FqLcXxjIprOtDv8AQgn/XwN
DcnoR8c1aBqNtdeZpoSUTVwZh8xa8qv07sOJZmWu3KzCV4+eTKs0lI4rH4thRg+m989WJ6gr0a3l
fRTmkSZFQCmssBiksmY7FcPvznWiQH0Xyg7LenzJcnWdc+tv29gjJ6bsrqklNLF17H75lSauLAGk
aoCmjpvXjqZFX6jMIZwu9oqu3QNq609d0pz4tcdtoQ/PDZXnGyTlRjRKTZHqqW5zSydbM9AC7IOW
J82t4pvXghrsu7tkeh6XtUvB4Og3IUYV2j/H+2e+VqEvO/qNKOepsteE7H3fBpaZpOOcCQXNrjOv
xtZgRbaK5V1U/gHw3I7vHdKhI6R9dIf2qZ9KmmUXtURe3sQSnmNXj+pI8xXRJsqj8a8pypeuF5TL
EvNNM0WGVEuUPm/VJKm9VH/QG0WOIcYHmuFi745SNJ7NJrKXoxcm8xwjYU5jPUnLLsoVj/1IpteV
Q758802AvYJdgPP6Y1oISUhpQXNGt971Tk7LUzUu18kZ1K+lzpcvrdLTn7IB7pyuXa3t8y79A4GQ
71Jh3VP5HVSHGcsWh+nxHoZfko4xV6+OwR6NQxuLTbnxJ+d58rKtPipgfdfdzdZhUPaPlYN9lIsW
1U7+qNomhl+O5yRlIQu69ZJNgth4/VBr/ZPkJd7MXfY06HNCX7PzM2YIjZhRLFdGiX7OipNm6CF5
d1vbGXZGX7341h8LqrjK4cTpdQpIn0D7bl28SX6bsuMW7drD3JeUwtbV3lyTpwJPDIW1O10BTS2Y
g/bzyKNPvz1DQpU/UeN1IRBNxXpKXxCdk/lblXwMhTqb41NQP3Vus0+lE0NWGDeAKddJwTmrnShw
/HleZ3yuwzJsh8JpopnQHNFVV3tQlzz5LaxnErSGTbmCyfXW+yKi3nk3weXA9BStj/5cXHNF/D7X
EsGcWqg1lB53w8wssr4DehzJlt3fW2e3uF+PXsv1VxksA0b3PCf3Qrycnmy9vvdTI0jAYbwFqKe6
zn/KhbMpRvdzUTR7YWCI3J56UmOsPZCV7lQ4L0PqhQ6H2cgdOwEmNGl+qlroGhe0J7/30+jFPtVp
imPaM2sJjGDaB/pO9gs9ASZFG5tx8d9wxqC5Teh/vUe/URy7ERoe5Gb8GLTbACq9pBtfmBFlsuHi
qB0D+MYditD2Vs6jNQnSUE+VfM+oVtY+29GMZDOAkaQ/9xfMncVWb7qd1uvvY8VZPMgSuH65yvRZ
ef5x8JyDm+mEXufbYt7NwRudHJyh+uNUt59E3jvbeU4iU1SHYORIluNzy3GRLC+Fi3hjdbaSz56q
j8s827tOvx/Qwa5Rf5RRfQ5BFq7JuwswMc2xXPy/BVuOBgBaTnVYr9nWXfSd603HUo1xVkfNRJ/D
c6b+mvVX5b8vFT332ffo16egp0lqMrdu+THkv0A19DrfCVBonRZjcIXrUDnxMLA2GMaVcqC4vDfj
Os1wqtMf0XKzGPWlTxQEoL7zp4C/YOk3WQcbSDVO1gVbfFu0UhXUC1L44ZYxiy6fnJ1SAP+Zmdah
qeqDNj9UBihy6U77vrb3uVZuOsd9cJpn3/qqJmtDJUo0t+ZTXbHU97a2m8x53MCo3oa8PFFeomgN
pQ7KrUJl9WGzglJ32vTorvJ3baffrcFNqAbxgDAN8MZ+cGr9vHLqdU1+qPz1ri/JmmOvm280Km/c
7q2brw1MSCJf8XXFIv1R8AnUfPbmWyNvcnQ2Qf2K0ZUPd9iSIlY/rOSLHKluoIXyqZyhI9A87Vw1
RlXpH+18Pus0MStSRmfrPV/HQy7kS2V+VhKH3Ow9zYO9K5Zm46osNJJT6nzYub9v8KHAu3i/JoqI
KVerzg0B1XlXndrxRj13+2LkGZiTtu8Kb2NAKddDEHrJc14kJ9Ny0QQR3WgS0eek0VrKLX1pdBP5
27F56DJvu2oJF+GTtF+aad2glqsvbk7tw+dkHhcA3/Gg0Qrk9eO2lMV21o/wPEZ/ZpeyjVMtLqvO
R3evez+W/mHI14OWHhsm5KyISobFPGqa12q9VW4dO/qnxjVenEV7VKm3L5ghMvVCc/tF5hHVe1wi
NHhAmVF+klNTShEDrqUyvq+Gttbu8/U7sRSt1eqxIkeoU2++vWxTEwFwNVzAmFt5h57Xq0EeQyOt
WG/SBzMwo4r69sLaZ3Z+7buLU8JitSWaMJtRCXQN41KIK/2A3+fWMTAlb1wBm8RrIr07Oc3JqS6u
/jpo+3YELoqt3Ni04q9qXq0B4ivKTe5A4T0RBnDiLrrQWvxSQCYTiBVrJOBvau2VAqxozCE7KEzf
dLYZ+etuEda+lQJ90QTBc+1Nntt01wXywyoe1yFcGo1EJkDzQpybho6kaQtEPFocLPTDemZMFyo9
scZvY/WfM6+hqKd+uGfCQVZAgfi0xgfeSTO1LiSZESLQhnKvCnrVAu9tWaQVteu0L1nBGKGisqX/
y3A3sAXhQLZ7xpeoZzSeJRQgkboSZWZevsyZj2yOrF72dQah7EDlnrHpdL8+2OSvEiR4FtSGFPfC
p3Vs940mbmOWfEm3/bToy1zH6Q2tQvdWzFVzRK/BWGiU4rIE/Uep3ledEjp9GP60VX4mxm5rTSVo
z7TNJxH5WTjqflxrtzIZN3eQPFiWXe9pnMLuRiy3ROdPXj61pmMTtrdTR+cs/kIgjj32ZG2vhp0y
iYxZYG3vkO9LyX7R0QQa1UUe1RO0mjgvHQN/E9XB62K8dsWVWHbSysfNqnVRy/O5WFWcmGcaSx+M
4Q/tlYe87Q+m/4Uq7KkAhTXzh0QfYWX6yFsXZpku7kGSy/aQVYdlijJaPeWpcZ5Bua99bTF/0yRo
OmZK4Swg1NCNz+s/FcKj9RE4MqyCD38WZ+GigRawbB0FYV7nc5TUB1rMLvpifTfpb4yhY3iXxgWm
oomboIO485oreIEFFoUEsrTn86zzS5LPtm2ks6+p2ro1CYEc7pq4cbmYD7xbhAbAk0RrtvNBJALt
gz2b18mDBRqmj3Jttlm5xlZlPaY1aX+6m/9NBgqmK/MSIPg95qqJxjLdd4NFNZdiSvE1QbcqT3KH
5G0DHBpqi7efPS2AWC5heHvtd6sF12aFx9V0+1qVgX/y83F+ob3vC9U06pBAPRmgQyrof8jKOyxF
opHgins6yEH8A+BJhJZwIko9BkGhf42O5u6HdfKPLiuKt1Lw7nwt97ZBbKAKqAiIJZ3d+uAFy2WY
yH40vNQNiZxWYIJZ96g5CZVrbB+Tk/0KiD3dgkSKbZYInfdpSPdFbViPtREngZUxXt9k1vFsaZIA
mtz6Cu7lrwvKalZOZd86zqONPy5yTyMfNHqq07TNYhjwCAV0VBrpuPNloB0J9jCcyF3SMiYzUoR2
3e+Fp94IciDJTNoqsvs3Kf09GUFf5CXG+O8hsm3zlYgrVjAzHu4+c5M6r7k7wBDHqc8TOGQHYern
MdCvXjZvqkJzN62p1LFYMZwgCjqrstfDatX0HU1944PnLiejTWc6M5s0PTSlU8W6IKJ7M5NC/IZd
3S4iE5RkNwy2mYW6WXgTaxJRu5wn6UteTsIkqiwDvCwzfm5YLMVOulU0CGs8apbjRrA41mmy+ZsG
WAcwWnoTk23i506cJKLdDXrz5Fhm89QSg0LAWuLdRGp2O6spxqh0c/OXNwiasWsrYtVESOVJinkF
u80sdFqFW6AKYkzH5w7UJQLRNx5kpWfpVi3uuLfWCq56UvWKasLMl8du7uDICZwwSBpgN8ZA6W9q
y3guE/Fn8iejvDYJNuJtlbbWh6y97me+g7ypSd29kCBNNJL2P2uulxsa36e/vIMzF4k13daWFl2r
7EFX6gIyWGjdhS5eAyXDQn6uR+8hcScitfF9GoGKoDK/Z7EMmyqrzIfe9V7nAIjMFgkVKkkZZ1Nj
fUC5Q0y3YrpN5qpFtk7f7EA1a6gLvYodUibe05LSuw1NWZ90tPzNms4e940rnXM3SOurTyG9U/QO
f0VTyHqzdEz2OpWsmdT2AfG3DSU0HUibm01nm1d/L3W7ObsaoFOb7PkusJGybxybrv87zoa4OUHG
5ggdyX2r8KRwNYH1aLPNXCf1Q4Zjh/NdTlejWpx3JO1duzWGIfi5d6q3G1oG551Z9TGwh3SivGhp
tmOj2VHBA+6bZN3gbVL4LPbgaqn+9rZXPk9jIp7mRg0QKGuL/Gv9pKesjnV6Uv8GBSUT4QBYBBU7
C4vbOG+Kx2FKaaxfGd2INA/4kgO2u9kvGQxqcxt00vwwCPC/dXpifozsNQeBouxiyrXbmb1jXmv2
ByYcwUTVLngUQqswDPQync2tKOnf1CsSQXivjfZcFAHwoMzuvXeK/lK/IdE4oM4oTkrh7hr9UvqL
BpOobP9bOHMdwWjrfeiibrnpbRP8rnrN2BWr5kWz6J1LgjI11pkPjiDUDFHcpbdh1tSbN6tla/am
+4ApYojdam4AK4XjnvreCq5+aXnhLEaUMBYrhUUmV7VRnexYJ9z5dyVTp9/lGrFjRVLpW3wOjX7s
B98+L2ZqPBkj4ccMZ16LQx46lwVsCdtca31UFyNEnzUOFyQhFLS17ZI+TADA0WQb80NJwUhHDo0G
K214Mg7QYF4cGmb5N/euXzdnlSvNcVdaqZNuNaG/+TTI9nFX52pP1ov/OZdjSgt0Wa9dyC2mPZkl
sh/P0771pCbMDMfDd93b5qZuIJ2oHDOiHDlVA0SRBNcgBTXpq2AKaXDy+Vpy50A5yINKaH4NITHz
iOpcekI812BTbD3jza4S6wGAJ+jRFYnKuBKvNGm08iU1+4EwtiUikkjTfMo+SYtoz2Ab4N+FM4dk
Hoa+SWqBtRT+oyfSZacSWZx00nqiViIZSj3X2/uoVJ8SQl8fBftFZ3r1tWCQRPQhk59c9CTpJF3q
X+hJeVCBWHYZgkmj6fV48iyI3GQFJRYUweazSN9l6dnHQjpvsm26mz026sE0R0o7C9OK+LNMPusk
2QMijaeuTIz3+1EYOxiKb8TQLr+kPvMl8Ew8paXp7DAl8W9VzlNk9/rBttvlxZ0waJSqNiLfQkST
g0886r05PYJUCQ3qnUi0ja/PgRtmsui9TaHZjgirsf6VwSQkvrRpXK3lKSmX8ejLoeONSLVQ+Yb/
184LWBrHH+NWwPryDkGqdDaPBxnry3chs+UCIPe7nWDMB3qKg3WGSR5L4JhKrc3VawPWp2JgvB/L
2j5kfanvcSHxCEtrtwQoZ4bAP3j/lFn6FF+1enfs2LMfRWNPF0hLOzY6tVysZVgi6qN5x4q+Ce/e
oyfq6dyL6cvptsyO2tdtV776bQHiJEgGpZVTqulqwZLcw9T0hHlnLh+Qn+dxdkdjRzN7Wureui18
t9OG4cSKoJO8fZWp17zwq0ecCNN5tr3krdUWHcStfDdAF7a1hnB+Vard920dB7MtY2PuKV9kavwV
kGuEf8KPBN32APFLNb360iJdpu1SV20oaAROWr1R7PtOOVtHlealKGyY/7TVY8YfeKQKVsK3ISpX
CNIbQTzIsmpQIJjkEyXC1vVeJr7ty/UToAd8ppVUECaWviXSGu2FdHEqEDMYKdGv90Znci7vb6MZ
CVUDeNLOBltM3TnAnZdHnqyakIFh5NJgEGnKQcTLNB9q0LwKgTDry5p8mimNtxzYLqKhgB0kTNug
/DIacqATE2GBVRP3R5rOXX/RKSmQeaE5Gbs6+dukhn9egP06tDXhamkoeYhA0oPW2+q61I88oOWe
Nmfvd10GiDMhJW+IOCx+UO/tqjVzYXkMU7tSUc3f3Zb7BLE9CEyq3HsKOiSQslJW52VMbjxt7OX5
0FVonZL8aUTYyIjpz21UCDPfj8wfG36s/1ZV/bDvUNaR3ZLPfC0pIcBzOAxmRj2AV6ubWU4jkBEq
tiuxFmDrslGHwkwKJJ/TtBJzMRRvgh0BzVeXm6EwUvUj6y6/2dXqblt3ZiUrM7TUiQzUEf0rjE7G
/y9nPl5n4+z7onso7SX5PSiPj651MSQtldZ9L2O7/pRV1R6DlWzPiNJPmAJrvjOwKv1EgeHcNE7y
2ASAOprznLeIY5zsUVsaRNipMZ7kBEwus9HYr2oePsZ0TcM0cJimLSTYwdTlFzAsQl6lyRSdqY+K
/QHurdUADEdEHi9TotafqizqS5Akc9xWKyUKpkkr5ED043bSUf6treqjBdvfEyFvqGOrDOtiv3bo
WGvp9zeVBntVlPVWcCUdXL8xjiYZikiRVHPpBkEmRLEsN9Ui5+lz7ymBn4wVvR4fmV92lMCztp4m
amBDTbnEwWfrZ5co8UIyOPKsooVy9dT4qg88VHSa6z0A3eidMGUhUJSPlpu+g8AjRtCX/kpYvrUb
G3O6KZ3+zjAvveBX705i37qVJAfKIPS7nYZHS7tfDGquuIW8mpN0XFe0bH6DfGld/OvaILrindHO
mWXYv/uUDzOzTIqt0rSDZm+A8XyooU2SrvJxLQoswsQirQh83KLZKsojotIpjDcOk98TrOIBWjjY
2EALkZTaEje5Ki7JUvCOUIjGuyCdVX65wRI8+umlSqA+slPgPCR1Vh/dNO2/68bidkrOXbnuwLM3
njsyAvTJSivd/TZftVOXglPaiPQDdXJmVIc9UcWGjaS2PtlNPoZjHzisk8mqeOl9K+3hgRJvz4Di
/IGTsD+4OZIdWsWKAuXWc/4EnZa8EqOf7SuADNhzKHpFoaauMdhTu+wJiiTCqsLUoNtdvzX9bFcb
PY3I+asO/Dfdy8nTB986ena/7xPgddFLyOOW9vPKA7zP0z4Uun0q1yHfTk660cr1nPjTq9byX6yM
n2aC5Dv/5av7/+aA/8XwY+LT+b+bAzZ/qzSf6v/u+Ln/g/80B7j/QshPRI9rEv/+j8z/P70B5r9I
3yPJLdCJmyFHysI0+1/eAMf4F4mqLlnnRLHRpOZhsPs/3oDgX5hW7z4g/Z6Oo9O++f9g+Pl3Y/I9
9AynD65TUn0I3vf+Z+SCbheqwnPr4EPhMkdGxzI6vU2VfUrmfozNddj9t8/lvxxH/91hdP8Y/s2K
8M9PxHuLnBuDA47Xf7ci5G3aSoLWHO5D85dtlIgxwZW14gWa9dkMmNHEJLgYrLdgcv7oVv9U5OL3
UndYzzWqbyfnb8aMXI6ILrrhvaVCMhqQtUb24P8vUYV8Pf/jlyWBmywg1L4uQao6AsN//2WnBWoV
sNfkTpWAfHWlmLG7Eh0J2oMN32nD1JkV+9EfzZeezfOxzMtdn/WSLWj9tbSNixe0gQu0SLlCWMV5
p6CGyGwdrpWVfTg5elsUUct2ILX0E2biEXMEhNOKuHtCu7X6N3orxqgrrXiQivL50bOieUrnXw1Q
Teh4NbtNku8JuuRshij8rczxqpjQ2HvuMlbN4DwwGo19q0DjCOhvcmRtp97qdmsAld2bKj1LUXih
ztxMVHv7Wa/+FM4rru3NkBkV0ObghxkH8yNGU+0xTVI3DswmjwM6i9AcsDx3q2dvq0mPAm280gbn
x0nN4IQAe7H+Ymoq/w6oD+IppXpwNOFBnElD1K/ddeH58+D3qErr5i0b7eCAQ/p9tcWzg8K85c7e
DgpVRcnkvUMeVe68bl3P92jzQyGTV0OlMwp1jtmOdo+NHnAAYlmFe8FBHuttNyBY047B3P3Clqs/
rbOQUb3ODfHmM04EWZm/A3sqdsli7fj+gn3XttONApRsy2LqXHKG9DorvmWuYVkPkvzsNPpkhA2A
2i5n+d+UFATsILd2iAGsMhw73Tk4AQDRRgsS++QvlYdgdc2eOxPVeZsM/Za8y2hk79jcsw7gohEd
Lrr9Ky9r2JUyOASr+YXuvA6NltD8BVwRO1xTR0ZlPQCZ9NE0rk1I8PhEZ1PfXh0N5mgm1p2cvftG
VMJbZtWE9GSZMcb4yU/hZuk38NwXsVkVtF5VF9ucQra9cOv2ccWEENapobboq1gffaMNO4RT25RM
orCfszTGovin8db8y/S1V5lV1s2C1TqvmTHsTKFZpwyNp7e21XvnDvpzuYB1ZroHTpM6yRAKK7Uv
/cSgSyMCW4BTZHLbeAI6KxHXACkkxj6uVTbvbNNQYAT46ZUHLWcY0hYDa02PgKMX7i0rDOuFBNmC
D8epD3WP9kl0bXFNEgS1ZRU4vz28GQjPF2erU8kX2yp7aJ0KDbtDJmFRBwGoWZH+6nT1hJqy4AVN
q7gfFzwqyT7PEGIJt5dhb4wD3TSiilCS7Pu+VhEV1clTZaMxdSbh7MzGbq+aHqwfi+nJj4kcwkfi
lfpI9hkcykLS985ER7lhByWiaDr1Lsxj7SzyAr5qT1BSPsoZCnLHCR/XxtKm3xVTrGsgYhQVxpcx
o/DIXC659H7ZYOi2NZAm0khvN7T+FDnlnYzA8DA+znVibaEvYqv37Z3uomSV0iMUi5iNIRpyOw/L
SXXfswLSTnvb/aBP/bVexnz/T7dgmouAGVagBksldh+7mb5WsxZXo/Ttvde7b9ShFr9Y2YbHwZqS
azsY6YUjKMd5MBhRmfpNNJDQeGvGoGUlAanHduZ/LloDGciz+ig6AUWQN9WDWZTz1muzbpu4zgJE
Syo0Xc/G1kzEFyjfsGuLdvwBSzM2+eKlN8cWOoy9RyybObbvncg+l1rxWU7j00hK6S4bHPtUOzMx
dZp+G1P5opn2m3L0VwfC2WVVF+mlrLpsX9pgT1uzmA00W7o6OpVpHLCWDGHFAfnXUA2qX15gwjIT
5CWMa4AE1I5SOjrT6H0AUuVJnKf85MEaLaGHtmJveYL3eqhJF4Qcsfa61YAMFBqIRpeUucPa24mb
6O7575bqRNh2Yvrw8IjmMV56G2Vhhpp4S5+X/tIureKT7ZsfW0z1fh0BR3SsOMXZS43d6CUI3PLq
G9uqGead355sIdu9CuwS6MtLvN+OkbaxpeVJOAdBZm5UBXZUj1Z/BDwztkQFjGHSps7FtwrxmPRV
yXZWLftU2dohZW22NulkEgGcdypy/Cl5GbzJgODKZtLjFiGvSaey40jF2mNaTAZUQH8wiBIv0ZAL
a6M7/RJreruGU6bMOHUtVs3a8ZywDgCBx8wJHto+Yfgd6uo4FTJEcOYg6UWAYQWoiefMLC4lzqmf
rrVnesxdGdB1zATOWxPrk8YSbxawGKYNv4K4b4LlwdUVnKck+5EAYq9tPwSRxh3/Nc5eezInmw28
A049mVlWiquYXLFjIAefaw1sEWs91zdRJPZvbUFvm1hy3St7fja7JjlmizfBdlt2JECAIhFMf7M6
ra4DQROR60njTmgc8fWUUQHA8jDAn8SDU7/1rOYgD1jpuQ3abL/kjb5NKziTRvnFpdL1FA51djkm
FpognSrQH1vNhDlQGsqy0vdRoIju/h1q6sNpwckdfd1OVRAHdXfLhjW/lhJd3FwmZ58bCEsk3SRC
3QuNq5lLksDlMqz6Sj6ztYlYG3P0Yv5MhnASlE9jTUYML0Ry1shBeLOYO7AiNM3N8Tt7v0wQcHPZ
Y4UaJeqGUdMz6GDPP3eVZRxKqiF+Jg9jC9G37Ukb0GQatuihj4qffPCtA07Q9tQZVfCaDzykHNma
khnWuKXrj3ohZvXEeoo03091wDbaa/fLSFvXNrGyals1A3jYmlFqMbjqYnfgs6b7A/Zuo89r1yCu
avWwOENzl/YMHtRreukzAy1XZQbh4CL80mrCfe1/QFHhYNAjffcqewfSftLE+5qrZN8Rhb4fbJmc
MpX055T0l7dUy9d4wP+4Lbn+Tv2sRuQewaRiv+uLI4IFgekkT06ydIe/mroDrrJO28isW3mR6eLS
RZn1TzbCv1FOWdg06bMcjOYwA9BtV1s3d4F1lyJiFQR3d/TQAlve+xw/0UStXOgVbXFqDc26YUpw
t/5o2WdaP4djEyzjbnW8B2gdaB7VohHwy7+O3SWxowEnelkDY44gZMIFR0UdytOmX3gBjaUNJ0su
Wzl3zX4ucuNqqArVj5OfMxsmsem9FwnjivMI5tueze+mle1xQHdIfYT1KsARHtN5vSOCLdBk/92n
I0ogFMmUO5abUi8Z37Pi0YNNiXIxT49QUgMX2+r7V27S4nWeuDwHK205HbvuNHp3KaRMz01QuH8T
C6psUL35mudp8OaPcNlOsQRb/KSo/UTRuA+Z2cgHiekjJxMAGcpKawmODLI7CcgpxMkJABbavHj3
eipJBxN7lwUSBWpc9VdjSRkItarg7G4fEqN+sQccjCahc3AMhbOzJudoakv+DOlx6aoB3YHZR6On
VWcLwWYxgIPhHqoOhYGsqe1dPM/6HDvCQ7qESKz28iByPG6yOSt+RD+tQLPWdzm5X3UyviyteFzZ
xS7Ibf5Aln/hhche2oAAGSM1oVjqF8GQjYA4e69sNbpA6TgSAqMMgefybaBVTJM1D58chjQuu1ke
ijzptogfxbaqnGmfJyOCu2Wpw7Ywy63XKXFb6/W5bxs/Js2j2FSDwheTQuvl9gPf5B0J7S+i0sUT
QD2a2Zob1Cbqe2O3ybfm5vlGDLi47mqKxUdWWi4Zcks9LbYdFxhSOUTU4PZofMmSf3HtMjuX2GJ3
DrqYFLmGk3bzAcVEfakclFSpILdsnehttvDTMYz65oOeV/YGzNeO5Tijt1/HfXonYQoh/RgQznmS
SnyjxUOXvowDa5OHe6eYN8rBYyVdC5HlqF+NwJabBrIUcND79IQ27FWfq5td59AO1Rinhb+eGowa
KES1PjuTohY20mbhGnpnW1YapjTPQLrDGdm6NiyJZp9Fb9UPWU4koUGDx4Y40PEIODmhFyur9m0c
NH3b5Ou5VMpHa92+rVXzW+9WGVodC87GAjjdYMSaf6flffaFGHk2x3RqqbM1eVCpm0dD1fuE6k4t
WZKAceFSjXeRoG2hT3TSaT91wT5AH0JRbIunRZ8gzepCCh49Vsw1GX/SUncialQ4jvPWzbfrCBlv
kqwR9oP+0Q0/MlWIm2sfha/I1YeUc3BTmRn8AT5awblaaEImpE0w4E42wG1jVbb1Lnfsp6F2xy0o
5GNfBr8hd56rMUuPdntHhVfWyHHxnnMU0//B3nktx21l/f5V5gXgArARq06di45shm4GMUg3KAUK
OWc8/fcD7bHYaH6NI/v2jGdGdsniws57r/UPFypFrZcO++9tzpO8i43HyrawBtVh60Z5v5fHnc60
Ib14Aaw2FI3qdRxrFsKSNq/ZBVf99NqOlZ3VZ9EyUE1KG2r6o8S//iF0R/p8ostbzQ0PpMOMFSfL
AC5JhxoU186i8PmyvLYv+abPRv8U9S5pQyU98FhX7wuzG2v7ybCIu/5eT0FqWIFZfk7VkFey5RpU
q0J4nxVVfi0Yn5qdPuLaKNAXA+8lvq/ZyIiBALJgwWbgXFaqX8UsPBqwLtzgMsMdbMMEWhteEG7t
jiuw3F23ahRsSt7hS9O5t/swvGkThyPLBniBo8ljakYXaOwz6Kg3X/sDL9dBtsF6sy8OjaQ9iNST
nrhzU3wRRr+Dp+58N6EELA1wWZdC1ldDFpbPRVhfmiFAtCz1EL+yU7FKeZ+vJL3NLgODXP9SE5n8
WFKL21I8lW4G8hs7iuLlxixSfRHxln0dRJ99H0QRbIoA0uBbCuj/pxBnUogW2aX/PYW4ef3xWnyt
Xn/856Hil/I/6c//vEmsJK/lsezI+HP+kh0xxB9kpXDz0EZpEex+/hYTEuYfmioQC0KZTx3VRf7O
LSryH8g3YttmoynE3yi/cosKv2MIlPzIesmKMXof/uPcIilNUp5gerjGkKdE73oidOWLII3tLAlv
ZFLUCjksN5QWjcydNKbGa39611sfJBaPJU7+imai9aaAGAQWMJGxG/xekdAKC29SWDBkGYCZzHjj
nkQwVQW5Lirehk7adapKiTMU77Uk1m6EI1NFiVtUVPxZF6rjjCztMDEaZ0xJHo6+bidW0hb3Jt2K
qptMB8Ec1rq2zgvkOto689ZcU8FhAk+byXQqx1nZt6gGoW100IiMkPxxorPyEz9LLbu84ZEnXStO
8hMIVbSCgAxdI2k5PxQNQx6PVFA/ZCQwMs8iq9RQUz0/jG/Og7+kav76EqYfD0wDu7CpcJ+tCjRZ
eKbeVAl+vemQcq8UhfIihaZ74bRoGNgRzEvNRzxwsCVgNrHpbVsKmatcbpRd14Xhuo9EeGViDA83
kodzwsObh23zAn2G62/alqskr62tQrLAX/iG1lyRbnHuUfGDH6V5KSA8xzKukTwx7s63byIG/N/2
YcuFMSELY6oYC2Gql9xkKG9yzy42Qm+fU8sQC1awicJN5W6CjjO2TnsgXY4JaSm2qAeD+Do4gdBX
0HjhyKj9J6e20pci13pqXWEFV9sAI5o21Yyy57G64Pi52HfBPGLa4xEvT30n4qTv65gd5mY0dtq2
Zm1uOsUWYG5aLrnkkGfG/3SRmQqSdbgZqlRG0NQ9nog8fhPuR5p/I0OmHBLeLl21mhmCY228sU3H
Mcbff6f4Jyqj7TNd+DflOt6TRYA5sOT2upaWzIuFshRr9bq4TFeYA8+07rQ3TW5f7KvofPLfN52m
d5EzWTLcbtD9G78CS+dd+wnaDFZ/1QNFOt9IodKI43VEKGEgMUjRCc7spJEwmvCk71X/ptoYW8C0
n+wDiLhL5rvyElzjobtNrinlb81Ntikf3Vf7xr7bZ/t0p0KzXmj1Uv/ZQr84+DO9Pwrqnvuu8fff
dQHAs8SnFuvfiPZqTOpmiYEQU7V1WpRVfXPhxdYy8GZsuE5mFWbBhj56PLKvIII1kVfVAEWrTu13
N1VOQi3st7qTejM9fjK2bzEw48DjmTUjxi32XcOUuszkRETdjUHFXbGKpT6iz7XbLnw9P7Snm/Uk
0jj07yIFAfdmoyCSWAyr9FK/CFbf9SWJtEM2oyJ5MlhEwqxS1nG40lRTnUi/j+WSyAD5dQMLbCmc
dtMiU6H0X5vh2S+bdRSIRW4ezjfvZHW+xaQmyVXEGj3Oj1sHREQ4TZJ1N3YESorrvoPYkundWPZD
GUEPz2eO9bl404uDVAkbSGh345FpAOl70wwJT9afRuXsXDu7UcOZgB9NRi5mlH65Go2/HDdQVhuz
yw3Su5AYu11LqXRpQu2ZmY4nQ2fjRsZUxIMJLMGJAZMbpXXU6mW+N2GTeV65ylGSsSXQ4SjDuqTX
rNTbAYCZmTEnvfkWdix2YzypyGPh+v3c5NUrNFRb8r1k+3eyFG4qCp+Q+Na5mn6xI0pBSIidnzAf
tFRDRA8Vdk0YMhX245A5FU4NCnW+zxNlncbOjhwtiVeTB1SxREjxrtaTS/RPz0c9We6jAC6HMq6/
qL8T/Dhq7Bd21WZGv8e3b9Vr/doptmagLIMs+X4+0tuEeL9lqogmgydDLJZDlr8mZ6KVkuz0xCBu
tBvpoF22exSi9aX6CSKk4i2V7aioT7m3lpdCnxnO6W30z9BjUKSyMTIa+/7dVtNRXlftUhc3A/ki
js2VDi+nhzRP1maBhN0/Cffm8D7qUbPjHIezm9YHlyuJG9eSl0F7i8btFt7ZlS8gBuZfz/frdB2+
te1dsMkIGr5FYoayJcGuLOmL4tz/7s/XuN6N/2GRY645aYxqZpXwMUe+GaGU6zqFN9/3kjUz+8ft
8HhyaDho4fwkVJzeDGsyQppC+YiEs7tPcrvZJDnKCVEYXQS9Lza/3R6icAHn8TgCRyaHaApFCc4m
xQb4v8C6tMRaNR66yeejTNcVu76B/K2AGDY+QN9sXt7NOFfpB18HrXfwJGFsI88SnyjYK998r7Mh
mEZfzoeb7leEA4wA/oWrraao0xuZBhDao2ZUHILOXimed4CksZAR6e5L9aFFwbFuZpbzBw3kmfo2
XLzLuaEdz3EKOQNp76Y8CBEhKKC0O92F2xK75lXemDNz8GR20DzumSpqwoCIbG0yx0t0oFwKGuWh
YjvWyPuTYDUvAaXOOA2erCUOG6HAheHabkFVHBv9btTgBySRL8ryUEdwcOurGKW48wM1F2Gymvoq
DMLOIUJuWigRH6xkzo3ug77CkJ6Nh1mHl/XUCiJLGxO9wao8mFzeJBik5Yg9WJ1vxsS8ZxRGoKd+
RRGTVRQrOAbaIVG0x+xgyovhOUTaEz2gO/97AE70tYVXPWcZNHbO0SYxCTq5m5qIUeHHQlAf6CKg
FGXtiBUIJn3uvPhgObF2YXtiIsX/TU/F0pbI+Y7zLe0y3qTpreZIuAtDLm2TAqw6xiFt8+N8l07P
/7FHMcGz2a65daCofjz3PBcrcJRxioMFpwT37r0ILqg3AYehkFnWM7vgyQN+DGfJGoJZOk9UXZtc
N6AgAs/R9YIB1C+yW3dY2BtxNVyFN+522IY7cUnu+Yv0A/BF9po+n2/rR6vgffDJ5oGjWgt4neAy
9B+R3oZmMTNBPxpBS5BSZBce7TEmO0bspG3TxETgPAHylayhKKxgu/jsHMPe6RNkb/2ZTfiDRQEA
EWNbTP3w1T55O5HQs9RGSO2hUxS4fc0tRZ7rUikpFlMcUltSh9qmCL90crg2UhtUC4qRycyN7nT9
6/iykpXBzdfg5TGZR1KBGIZZ+MNBGbP0hbOqOkBcP84P4EdN5cSR8djF5FYjLXo8W/MCOW+6vj8A
C4GybCvk4xfqd+ul27eL/FvzVDzCpz4f9PTIoWXvYk5mTamEABhal5YlLorGeDXE0I9IfOi35wON
uePJRoNh6Cghz02VyaNN+jAffDKasOkOiE1WaIPhE2St1B/mFyQK0A4rr8XjYK7PBx1/5vHmdhxz
HNf3Zw+OvtS9+uEA5nwld88ZZfrzEd7euedCTI43ofgNfkQISQPCXIqr/AYNuDWuHwv5StohmLXr
Fv4WGpSPVtSu2MY/va39CZ2c858x19DJEViWEBmF2g0H2/PRmLowjWzmafp2wT5p6JgiwQWaG6s8
OSgG1Qxr0ZXDoUcOe2Fs0yfvB3KAINCsYtFuowfrYa+spTv5O+wg6U66C/bFE8I8KwRSFs5VPXOt
OEl1ULogoaJqmArppiWmNYSBLCxqBzF2NE9kHUjNZQAgF/WDkBbm57kn3Ydr8320yTCHWaxWpjxG
+9n80MVOz7d2CfNjgaYgZ7MOk/si9TfOzENk4ls23gmOWzkZWOFBdhMtceOf/r2OjxeiTzvj1rzy
HkBlXEHkkZ+7maV6us+PMW1IJVx9cYqevBtksua9KxFT/qmZ12FzEe8i8cBhLWYCTYwZ/2wd3lAm
g4hljGVPdp8619ESBPV46F5wVf1qfhq+21cIKbsL/0p+7GG9xkuo8agnWC/1xe8vGepBCiUb0iBC
m4yoLjm27fcO3paqAXwKUMHcrfGD+wCPonchJoM3kt9NeWBDly/1VbNC5vAnOhjX6haYzg4J1m14
kWtrsU8ClFQwpvx3DZwc11gmx2pceCiXDJEE5kva5DWC/f8gCPTB8dr6ZvtzvMMif2hB56wHqFUs
hzZclvnMveajsxcDsb8jTJohxU0uZRH7Tlk8DSjlRAgv5LE8Mxs+OAfJFNmqyu2GLKM22d18HJmq
ftzGa5i2/aZunwtA4NnMaTEO+GQPxYFB5hjkOYSj0GS+Dxb0K3iFw951tX3vburgMfGqu364tiVt
5uw7vfuOtyW8IqgVGgpXl8nIDMgRBHaCFmGAhFHjPXb2Tvav4KVRoOwgCyQrVMZnGvjBPjmKenJ3
YcTwTJrWFvI+rMAF1Kif1cpFNgy73jZhzUo/a2nXmxUwU2Md4aTXFN+Auo1gfF46zeb8pDwdTEpo
Jr72FLEN3u6TYx/HlwyBULnb+w4VFLVHzFDI+dLPy0+lJc2VLU5vNrh7UE3H9hxTQs7HydzJPEzr
2k51D2CPgHNW2jqV3F0VJTsrcrYe+areCb5AxdxZ7j0wKQCi7ky/nywSKjogaPES4TjEIEQ9Hmyn
CSiHupq9B/DLGtQyKid67m7wgfBnCsIfhrLReRy3b57Dk/UoEsiqPpd1tCkHFFKjoEUOwbEWeN2G
vzuFeWmTUcJ/kaI6wn6T5YKAp+zX6KQdWqiEMpWgznv1u8dBD67xT18WqMZVMyWGk1Uzhhzf+Qzn
WCGbbNlaLtQCIEF/KHNsAvQE3DSmX5pAhElb9mq168thO7T1zP1t7LSjjWHM+mvwksfMlkmK/Hj8
Uj8zo85ui0Oj5uqyl7BssCNnWHce2N4gkNGyM5RdY/TpzFL5YPISmbSDwpKFcjUFR1Dxgp8f5SWR
w23qmyjQ4o6h8Cx3de8bhZ21G0CzRkpOV7eNY6Eu2xgzs/eD1tOnHB9Q13hZytNxLgtM3M28OIRo
t6Dsgoz+OirtbEk9ufxhyHAYiypTbhsFFN75rWJCOmMOmzhakQLT2bZ42pmT2HqDuksY1cWh0CUY
zbYhRdvUDO2DDsn+BmG5/goE6XDVFz2M3BqiVFsNyop2kLRA3HAJ8vm5lwKxwjBBLCWn0TCPxNHJ
TwN3ORR1twsLeOxmFufb899+cukfP33c4sSY22DWHk8aFHgHhG+d4uC3dr1uUYBadTB0ZlbExMnw
zx4iccezlyIDUSY9pOXZ0CU2GSJEQLgmVUqGRUP9EoaBctVYLUJew3DnJlGxbAOBcJaFQNnvN9SC
9Qj8hSrOyVE2+InjxY5cHowmq9GJjpJN11rRTHeeLn0SouMiEOQ4SFRO22kDWbDAGB/K0oC4bw3x
19bBsdRAaOwhjMJ6aXqYtlhN1O7TXIvuzzfyo0XAOrQ4N1mNFAWOR7PQ2ryCilIe2kDTtkaSi1WQ
NmILWm+nZG2wMRrw2pKGk+r5wOMPnuw9bOfCgs7Iryd5bktyOvR4WmMfVlRwahvyn1q29dJh3i8l
lGgvgHV+/82Yo9MdnWwqHJgG6++4sTFVLcUzXcGq+yZJ8JccVBZlAJtPrdvO7C4nB9Yk1mSZdJil
SnXmqAfbx3jZ0q7sobxKIZL9kyaNlUaFM0sYk/tWOiCGgFuTeoDAary6ZBv7hXJTP5+P8nFjfkWZ
zBLDbiqAzdyamry7SOG6+82l5w4zj+uTuUiX2eyI4EMEBcxpfYq3UYggJVIabbExhgtcGjqY6NVa
SW9n7ShPLmskLWXqA6T4uKZy+h1PBQl4uIwgAS16gYil4+/35Ird+V47WdpjDO2tIAuCEUjkcQwl
bG2UNCr54EGsWzhl+BgiK2OBKRk06AwKnkZlr+4S9FrPBz49Xo8jT+ElJIdqZbBzmfcRkuF16l9w
T1pKw/ci9qEXQtRDJlE1YD0NX+xaXvWBmHGiPVne4xdA4Qbxg8TYyY2G090K3S5TDrYZbUzJXXv2
c98G6zq+q/CjnWnvuHCPNpMx2rhLAxXk/j+lRRdcTk3Pz5VD1Cmr1jQQ84WE7SGrUQVPWvfiROqL
lz4AOV61SKQOdbHr02jmUvPRlOICZ9BcHdCnPVmKSayg5+6pykHHv60svwjYlmb5Qy6lma3zo3kF
ToMbFBsWoo/q8bwaEPkLiqJQDuIhaDZ18SX3r9IfkXOfawcgPuf79qNWAZXF05yjUKM0eRwME+i+
DENFHJLGujcH+artwpuqiF+K0JxZLx/sMmA0foWarMku8DsfeLqgVqPeu4a6qavuCouimdXx0dQc
Hy2AlLnJ0IfHLcpx6NICZWBnDtCpdwP7xYE4uai0+kmE7UVuYAd2vg9PUzK8TbnlQS02mJ28wo9D
ZnFS+6GSVwfZj60X2LjVokGl81KoYOLRGC12bIevkRyaeFppKYrJNVJmzbWe6VBtwcT7jh8j4eLn
Nz2s7RuA9d9TBXMeXy+b55mPPR2G8ZElZLb7N1jiZMT1sFUVp4oqTslGLDUr+Zzb+LWnVaPD0WVL
1riKXjUqpGwkAmVcp7Jm3efInrqjqFrtIdgY16jrp5Gtbs5/3OnYWeAUOSawj+TWYEyKlQXHQ5vF
EbelxrLXahVcB4WnrVCWGtbCkK4sB2GW8yHfALDHmwvZNGp5oE0BMPJMOh48uKpV6494V5S1zC+u
VWNYFlbRQ9/WEo6RftN+6dDBQ0VxiOPPae1j8QCRPiQtTP3mocstf29JGt6MEL4RRes9J3gMEZL8
kuWyglC4Aj12IfW2/wWF3AEDKCaJjX66qt4FXiUDjfQwMmiDSr/TMpysloUbldbCViNvNNAMnU+W
FmI/0ncqIqO6gXsD8rGkMxXFDz+TPccQNrQkE5cutb0LFcgeiyqr2299aVDZbeIg/iST1gavGxnN
E+CR+Fvb1gXkNfzFDl1LOWNmRYx99r5PKckCqOAAVsZEum5Nbkdy5pYgR4z8wNa9crs1MnkL4VWo
8m/Pj950Mk8DTRZ7K8ktQhYEqjGpqHBFtKKDjez2+Sjj555rzmSKJOR50iYhClTqaz/31lhRz+xa
0x4jQUDujjPOAJDPdXmS7tEsSakSJWgOqCTsXS/eNT52GHaBxlU8in/+XoMotYJ0ZJVZpo6F7Mjj
eF/CChIgbFgfNwcfdafR6wVBfAu8//koJwfZKLFG2RrkGvhqRZ90W2MYXYNpCCANDzm1ssVnszLv
q7zdpKZAqQCVUdvCUwsJk/OBp7OCdxaBjfFeQmn15OlvtUZXpXnM41JDzRWTExMyZmPNNO/DKFTn
SW/QnRyfx53Iew4Qm0hIcqDci5aVpfjoXyu/Offe2vIuyvgV76qNMC3hhhkpz9QgGuWXnWdqD+3m
fIe9YRbez/C3KOMTkUg8oaY55BpVK9lDjwABd2cVBeYB9+pFVb1Sx12GQ7YODO0iQwu09QePEwvx
XtGhnDy0FxmCh+c/5nTacPehekz5jbI15aLjFvdxVKMM7Hi3nRQtE9u4DNNsNYRApNRq6ejaJq/u
StWeWRInRw/kF2sk25BuJWMPFemonzV0EHtKR/4txgy6vfERaRiWLkIsz+dbN91LYDsBVSGRTBFs
TPBOxhPZ4lJRE8lH2X/0ZBtwX4oxVJ3pw5P8Ci8snj/qGz/pDXN43BzXiEw/clVOUoFQjRaqiCgE
bb9pFBRrWlTjOLc00jsl6iy8WPw0mwPWTRvKF7wVPrjxyWTAtElDk9bP6yRRqkMD9Box2Bh7mipO
Zy6Vc1Eme4wC+VxtUrk6dDaKHTEAfxNGzszc+CiIrilvfUrOWJ3Mja6No6gjh3sQrsGxGcpJ9igN
ijyzCsdvfb8Ixx7jsNSpG8hcKKdT0OTSY8EiHxehmWzyFoHeGH3fldrh+56XeF793lTk8FQhx3Ll
QRxvrOoczxGRaZigCCU/uDigNdXPXH88H2Ac4qMGvQUArcxEYD+ermTu5kYqN3qOsw/2AT73GEpE
3tO/CzI5OTu0eNVGIYif4F6bP7fDAzpCvzsDJi2ZzABUvgtX9rkBKOkXPH1hIP/FUsXC3n1Nb//s
lfdCZdNd78/B+NVX4ngw0K4y8AET+SHNl90OCxeNhYpNM4I91bqdK2bNjcw449+dKqnTWREgq/wQ
i0/4DCxStGfLuWUz3VKnTRo/4l0QJRN9EozDn32nPcMODegOO5u59/LJ6pyMzWQLsOKmrqAk5SjQ
fhMADv25J8JcZ43tfNcO4cNflTotP1jk8pHkMvVPivXz383iyVqMIin2g4gYbg8e2Poq4ie9nsl4
z7VjnILv2gFDfzCHhimGb8WiVoBmRc/4y/zmhWUy6lPAaQsPvsxsWtIgHqEhqZtr/sxqPNkoj0d8
Sn2KShqR5Wp+MJXgIjdbaAkH1FPXIvt2flQ+nMEo5iKYCOGDTOJxj8mV4wF+ZNnztFhb1Gr09ovZ
o/Rg3zv6TEnkw9F5F2uyWiwf+mWSjk+Zwl7W5rXSPBqom55v0FyQyVopJEQvWnXcx9AdjdCMsnB6
/SfPP7gBv7ptsmCqNrSL8i0K0h6Zni9LrL8JvayT35/SACgpb5CIpFguJu0xJLWwkcJg8zcyxCKw
ZrEx6u1monywN5NMAk3Eg1bjuTS5keZ1GThZUeYHYVMx5nG9QF9NVRatoKq6xIX5tweJcLxhwMSR
lDgpweXCoR7fMr3zzwOpqxCLd3iw54OcgCpYp0dRpvOtw1ySZFB+yBH54+Wyz27DO4SL5GxRNov8
O+Zvd+rcw/OD+cdNEAgFt1MqGlM2clj5qqR6NeNlY4HutK9GjccQwj/nG/dhmHf5h8lxbVpkyKlE
cPEIvnZgvSJpH9Y/zsf4YBM6ynFMDmwVLdHRS4Xd1MEBRLsrlMcST74Bbe/zgT4eqXetmSwnUQYt
Hnhsdy3CBirlPESBO0Sj1ZcUo0eBdhkK11sK0ve6iTCIHVw2ptg2qvv72+5RiydnlJmGpFXbcYcK
qlWOYZioYK+jKmVlyUyokwfp2+x81+bJWaVYIQpprpkfkLzXMYBC0P5TeW9ehI9OhDDqijpYGi9T
RD9nevuD28T7Rr5JtL47JENFisJ2DKwgjl5FzqLp72bGc9wuJtfioxDTG2udkDIZs2OIHdgv2Isp
37APDRFgU1e2u4n1mSbNzFR7shpcvDZ6GyjEQXQ6jq43SB8CL002lfSPdq5fozaFXvp6yO7pE8lX
87XmX+YhFmDh0/n+m1ncCBIfXWPiuHaL8m2Eku5Cr6+EV+7kYGZ7/ODkPxqjye7oSMjppYIxkuN2
qzTIHSH5q6LNKIX7QnG355v04QHzrt/GEXw36ZSs8CV97LdG4fYfom6ebjM8W2zt0axY8zCFa33u
TTM3LSbbSjP8Nyg4draVg9c+Wt3zUM6QLcZd4XS2UzOD2D0yrCdtsyHuJXXF9bxK0k2IOwGpaBwl
Ma+3sw15uj3myOd78+OIiE3zjuZ/0/meUqfL42jg/MzslRNgrJf0uHAPoI2s+9C2kRCbAxudAMf/
3K9+xZycBhUOnMiq8ZZONGnZipeuMFeWaJZD62/SFOEFdafYa4Fb/SyJ9WQcYXuCTETum8oTqaXJ
8vZS04hKFX/oKvssonxVwcpN9XQFtn79mx07iTRpJP5hFhr1uNgW8q2TyztR0kCk77TKf6wyE1PC
uXfqW2rlaPZMQk4Wu+iN1lCQf95r25V6WT6pw5KaWYeKSrkASLIwL9x1vKQi86Rf9sY9CsjBFaqz
MzvoSYVPjJ8BgAcKjaLAGZreAKVkiJqBz/Cfyq/tz2JV7Mr74sG9M++zdfS13tUP6S3BKaGtZsvf
Hw7wu+CT86LvWmyIVIIbNy0pc/RDRm/jpSiXzVW5im+7bfSIAUj3Oicfcjqrx2aP2FuANVw5p7DM
UMTCwlXV2HfFqmkW+Kv21aqQ1n61xmpQX6k3xswUO9l3JxEn5z526r0I0Xjb51gsqMknZfDX6G2v
CudpwNbi/Hw+OUmOg03LjbKdeLlXjvMZFphVrC0zX3W2PLO5z0WZDF8kDaOXIE1KS7QAC04Q1GOV
7+ebcrLnTZoy2QRakMkiNsYJ6sVb5Ip5atkXosAxDR8nIy8WFoTF8yE/nJYgzpkYiL5QOz0+tKx8
KKiLOfo+shzsi7qljkV2dOnNkbw+7r9fcSZbgB9FajMMlr73XWhPYp/JWzWfeTDMtWX8hncHcIun
ilKmNnto+imK65UwpYUFwSrRN+c77fRi+zZQv1ozfsm7SIMji7SkXrYPi4V8Z3+vHtAB9a/VXfSt
/t6+IJ5hYeI2d6ud68PJWd/qXScX1MH3CbbpBT6IQ7NUpcfzbZsLMnkfiFxxg0znINIke235/iaI
X8tAXZ+P8r9sSr96cLJFSDIwHFtl3pU4eGsHXOntr9YPXj7GsySvan+DyPL5kOdnhypPdv+0BMHN
U0Df5+lW2FeR+amEcBDO4Ujmwkw2iqHPNC9yGSQsy5eq6YICfkm6lWoXM114ct08moMntS4ZGlYg
egYKe2wfxWdcGyCGb9EskaWlly7/Xe9N9olKRpU7tOi9SvvuGNplln/j9b9sC7E6H+j0oQyKyeK+
Z+sGvKETZnasJWZSlp2+7+DvBc0yvu/QKFv4P+xmZSweou0ck27ceia3E8AN8Pfhg1DontK9tB4Y
eUFteG+LdZ9hS8zaPd+mD9YUEcY6IScwkouTyW6DFReSRATZyx0ydlG56VNE+cwQn9B/FWp6x5Fi
o9E8SEb72Ajw2lsHarEU/s9/F2QyxxGClf0cDAsmYthYlJg5lhkKxnMzfKbbpqR5FXnqRDS0xTTb
pUbhQfa/ps0cQebjCQfQhZLuSDScprMMe4iT0XxjrzzEe+cpxzMDGdtv2krvKUMsCrTDcWOfw+x9
3LhfUSf7bDr0cio6oqYjNOlTpb8YczJ8H927mXe/Ykzm3UiAGsx00Pcg1a51daGtkwdz762Kh2hj
rcpV8zP4inT1Mt6o3+RqYX9Ov6UX/2Sq/P0JU5Sr5gCvUHDU2PdKzfvURpH9S5Q+ng/y8Qr+FWQy
H1MFq4TEoZ2t9NR7X4fq8+/9fJ2la/EGBfKsgIMxxrF8d9yHGKXinZXXt2UwYLYn2wi3y3M8wxO+
ybg5jLhDtOCAIZ5AUSwAg0pUjoaiUoLBr9U50hfcYJuXsB/qz5qa5MFKM+riOYhi0qE1ju88HJy4
wZ/DxWixVYCW95HaflGMDGs6IBg4bmewWZ9F5ufBsiNZ3S9iBLYSpMDLSoJtn1czd9jp3X9sBUhf
3FgotdvoyBz3lV2LrMKYuUJvPRo+NUneLIIij8lkmt4yUbBSB5s7s7+OP/P9Dv4WE+EQzgsbzb7p
0S6iGstKW1S37OXNq9IG7RIErL9IWkQn9UwMn0O5eeyEvjs/Lz5oqzmWLTAn0Ue8yeRSG9gKFjyW
3I7OqHet5ye4EQWAm2tqCkiYeVs1Nl9/PyQ9yyxEnZEX3WSq9xGYynbQ21vHQnXUc5pXiUWlCflT
JYYbp46a3zz46dtxKP8OOHmTBDpCvLkw21vqJ966jaRPdmzgn9FDxypL5zefI0SjUWicGqDEZQSP
jmePYmHp58pde2s7nrrEDCi4N5z2KY1M50dZNHO6JdPL2hgOjSMQ2sQDRTGZrBwwqoHVVnuL8n64
FH1drVyE4JZxGjorKc2tmTvoybUXGh1QOpCqoNoo3EzhZhj1lrg9W+I2Mn/6wr3X0fAMM+0ilLm7
Oeqq060rtY1vgjy71jA3PD95TtYJKDoKX6iIgFFB+3myj9mFpUsBTLtbrHu/dFrp7nrZRQU/qZ5w
PsZtNMNcNcjmVJhOqA60+ijuOAzv9s8WF5ao7wStDpTnrtc2ni6uWkmFk5othrRalMBxi9LBmUsB
BtsJyDjJzB4xPSOwzUP2QacaB/EeLa3JUBeRJWPNYRq3WB9Zq1ToyaIt+7nS2IdRmDSkLDWur289
8a6lCqNbjDS120hy8m0Si4hLHhyO8+N4Iu43CutSW4QNChJNl6csHNNKRZ1i0nHXdUb9qCLNHyyd
1pEP9uBgD5nHifE1CUrIDZGfjraOUWUpy8xMsk8uKpn4GvsdjmHVzi3TcDO4eAUP2On9eRT8lmb7
mxp5mf6s/s/4x77jV1P4mEW8KYT/+qdD9po8VMXra3XzNZv+m0d/sPy/b78NHGf1tfp69A/rpPKr
/q5+Lfr717KO/gzy17/5//qb/3l9+ykzquwjH+F/V2VfpGXif/3P1+THfy5ei+HVTbGg+nrk88if
/0uN3f4DHorCJjvKTShsRn+rset/jHIqkAog4MEkGUGGfzk9avofXOFhdEPvhLDwdgr81+kRg0hW
t2mhaD5yPy3rd9TY2XmPjlaeXyaXYn4gOGNUq7gGHS/drk4yHXOqYKk1RTksfDCd0sLBs/xGkQes
N/Dyww4X5x0YO7pr6ki+DDVw59zt0KnrKtiJARTuYaWVdfvVrVoKrJ7ZBCunHxJS3HFRBOtuaE13
DXdBcdedVXX4GalRbu0yjGTrldpg07fq8MgacETCBm+vy13irOyyl3/KStTibNoYTreumyjyFkYo
RU8S3j5YwJBwHZaJHpjawoHqfGmqFV4XPivrCVkF/7lwvfC6sGsbl/PI0h/a1jNono5z0SIdunjn
RGDw145ugntOXVW5gEqgBqs8sbFa7q0WxXE7toZtrJbFldW0SMw0VmSsXbMurnwtsh/k2FZuUBOJ
VuRo+bEisZp9WzvB3u9J9C/roAGHMIgGeSWjHvJtBRhyzdeHLw5WtFdRjIfwIjdg+Cz9sNWRDxp6
JIPSXMEFUhJBfl9IbfWz9DB3uIo0+n2Vh5Itr+zYt/2VaKPCWudNaYsLKG2yc43Es98se1121gra
iDZWaoVH9iCD3NBqstnAYzbtg/BCHbZB1er2wmsi90YKSuOLVMRWC5Ahab6noWx+l7Rs6JdNEmLJ
o9sdeACMhy9cJ4AdIawYo7YmcrxHUxI6WkBmAnaskcNwH1txtS/VUpYWqtV0bJOewyzzrKrlwsg7
/doIM6yyi9rhFZb46pMK7mUXBlmmL5Q+Ki5idvtiSefX1XIIk9pYKLHmPzZRgBUJ6yJ7DMzY/ZZ4
HD6L2klNi30xHp5ji9IfyolZLK3NXnsLLcu4aoRJ2Czgmuq3Q+PHQG0zyjW4WEJB3Lij1dWVYdRq
xIGVFubacgzlCrfl3l1Q+MOoLUNiGdM5vBEfmkHj03KzVheit4NdhItSsMv6HJe+IG73pjGE3/xO
xnLTMPAOjxtXuR6wlFSpEBrOQ2UXroGjeFkqi8gJcHsqcpQSV4rvxy9to/fJWoqlPlxaRrJ1nXS4
7U0GESeo1vxSovdkLIeuLDDVTuJeWQ5W6T1I0JqHRe331nc/aKRnBGIBqaEnIH3lk/q7xFSd5kLv
C1xeJKPRpWWN4ddVhkqjgux2g3K/kBw5WCEs69qrzjWUJz3HGHkRNmX1SUVTpllKYiispS41aXlZ
qBhwL3Mgq/EqCs0g39ttx9Hek4f5IUdBGi5tWxpuw9BOnv0uUr/bTly84k+aK9iLx3RbH+J+2LYv
sa60L5Gshvei9US/bUo56fD39LJ2mzahJYPjcax7p+Eei/KzUmoLRe/ceNEpvRFvBGUBexkkMuJi
qhW1d7ZP/mnRV7FYmlQRC1FnmEdXw3evNMNRE9cvIFQocmYucjG4n+xOh3tQwb27rMosUldWnmg/
2izUPvMCGMTqf9g7k+XIkWC7/ov2kGEOYIshRzI5F8nawIo1IAIzEJi/XofSk2RvI7O317aru8nK
BCLcr1+/R6uh2vl/L4JI7XnIUwUN1IkXmcsqbfMSiqN27C3JusXp4iFrRrCbgLmJirIm2BbEAT+b
HGF8KxDgo3XOigkQZcnOEbOUUafDOvbbHW8rFJxQdOvf3Viqp51tpyryTGP0E0M2/p1o4VZGi/0N
PCtYw/rNLWE0iQc0cIuxenVXI9zbIeYVEEyk2UaQqQE67F230LGi0FO4VUdgQnvULatq7wqAMF4c
rpgOYmMtDBEXuznWtzofmt8kORZ8jKwhPWWhbFQ8eK33bIve/KvX0jFj1v+tImHeyV2wj7tNhRnu
u5coHQ7lRQTg3GPRZQV6JWWKEzXmbtlR0BXtFoeA/TjRc984abEOS6y8YWsimef2DxY7K3GUhMG6
p8bJgxfsHkMY1X5XeQcDG+CNB6tmP38Yi+6pV5lfJELzJWGTI6Qbbp5dxT1wqOJl7/aqugzbbhhv
IEz51yXXVRgLox+tVNhiDK6A3nOWUjsrNNKJK/tnuAhHRxZhJ1NUCjGKgzFRzZp+uT+3rTYsMrPl
JJB//fUL/3z17k9uO7GVnYlr5lrVCEJLT79HqRYWT0a/v3qNyOFEhg+ETjQs2hi8ToxHy7xMsknK
/9I4//tWdwOXzgdNA2gUwSb/+VZ3m8XjHAdzH46FfqyNXJ65tUViCFAZdtF4CQjA5goa5T9kr/9f
E/637w/x/1ET/q1+DZP+T0Ug/8H/KgId+79zlXyvknAIA9n5XrX7D9y389+x9FN+fUdofXeM1F//
G/ft80ek7HwXiSTPEgv8f3DfkMAJ4PGJNg2+l/cIcv+vFIEoKN/Pw/8VWIj2oD+mG8fN+C2RIvD8
5+dlXh0g85kNSSSzSwB9AxhJa+3FsZp2bnvdBVhrxBHip5UMkxGcvSp/mJdeOUgUe3Xl9hLHxm1+
9uzKRFa4y3hvvTEGawKzmCvY7mxWJPiLRJM2n5p82k41N9QLMe0irRYwp3IecCJhqwoKY4q0yRW8
UpEApZsMlNpcX4JmOPr1vr4RKjVHEhHXyXxN8Anrd+Gi/GTMijUOq2I/AK/FZhqMMI9rYU2RFF79
tAILPM1199m5Glp1IZN50rx+uX5oqh0c7OIywZbmnWXvfdJz/7KEE8jUFCNwx647+k7HIbYt+lrP
VHZdiA+s5RuK8j5frrXa/iyyCdJWNK85mT4IdMu9bTb6kfu4h02WC5hjQ3tp8sY5O3JyDo12ypMf
1u2VZyRPGNWalNaVcSozDb27VUbcmHK6rgQwVhxFUh4C+LvHdslsyb22GzGrsT4Evr74YQWww8x9
2V+rvvWvyuiyqJQTHpMwgO/m7HUM3vPO9dT0b5yCE+nP+3OTzxfXH3uSwSxg6oF1V/S7F6+tfYfV
ersUdVbqiP+/TPOFFC9u4799Z+OfbMTcxVPbrTgOmvWtL90/YakGyI26PYTD4F/2LutO2R7+8oz9
odH5HDvsOB1mFmMjYy+hlEKMS40Vr8jiLXsE39xJR2t4XB2QTQbIcQIHYK2u2EgYqoTnrW/hV+tC
xCChw5Pap7MDJDfKjIndmFYtSVeWXpS3VUdhq65qsH6GsjfSjuiv1uXqJJHh+0Zjj9uQxuuWF+Mj
lezw0zKrPUYCrk5y6bNr3nsdPMRMLoANZ8hv/q/CchMXny9Eqbu8svDD9klZwl1d+R69Tt9RDMS9
5d/J1rvkTf3ug/HmYeO7gPTu7qcC7+mqmyJyPez27AxFsE6pU93TTOz9Q90oKBqDtZ8yp+5T06ua
h2ZVkxO10+DxWuBG5PV09Y9xrTw2j0VrXiq19Fe1GsMb6xUxbqo449U6lqPbxHz6VxIKuBl3K+6J
F4+KiRwn+NVSdxbAKJiq9LkBy2e587swxoZuwy5inU86dc2pO7jmUsBT7bcxbm1jvLPM1blor3dB
AQ69SFuLrq5Gyq7HheqjFGXkNoV1cTXvhHZmdV9kjv9UjXqhkZQ+K9vbLazHdCrgOCunTZqKu7Qj
5hfXV2EmdkZrVfl7/ea2VhsRYD98jF1ePNZdx8jd9rbLUnYqzmZJ5JAzrcdynwCFTtOMvOaN6yMP
953Q9vSyU0dEfmu0OgVn/2ETEh5rOIRjMV0qpkSECG/ZEXJsm8U9wT7RPFXeZSIQ5HthMnKqZTlK
MKJR9a2gybkYL474JfxeXOe5h6WqSgosYOb3wzBBr9iIIDkIFyr5ZA0lYVK78aRsPSHBF5xEwElj
uaxZOij/zZfb564lvaIdHMMSOEU+i7RsgiliIfvZb605LjJhxESyN0iGtThshP0dm2LN75Q2ipRJ
bXjps4zO0s+ZO7ZdZjzbkuNCFl722HbyJmwOB89s40D5xo1h/L8ObmTd5QqgdvmThQn4DfPKJjwc
J1MsHmWY/P65s3dngJEm0KrmyaUT9yJ3nqaHufapF71mPMlVNfHc17cCJGkShlA2ZOBVb5aYg9jA
FRyt2ShI1uxAH1PNwipzuqPjaJogEl2PJvcNumBJ1tdcj6RlTC6rZ2Tppm7hQO1kY18j7rcIh0Tx
V3CwWYCkfUY4TUtpPdRh/QmB6iz3/bXknsgHcVk7M4UCG1vhnLqT4Arb4iL04RNvcb3KIJ59HU2+
/iKlMdoywa+t7rJ84Gfbt2oNHvNQXTxPRf088Va2T1StuPRsVvo9q8iTziKdaJq9yBmnz1oZD+P8
vrjyhTSBuCq2J3caxt+gzbGxBwY51PwF17B6zEVLHQlJ2Whi+gm6jonmqOjAxH7NRXC/ATSNPDnu
K++Zkk9COoh89BZ31K06hjyztbFjo1tva71QqLfVGbdd+NrlwZ+2XusEweMt69bl6IF64JddqCub
xV6Pm9fP19linlrMC+qLKf/xhAWn0CuwMHt9p26GYdYpXNCC9TV3WyPeIOPdLbosKcohe7Cq2Y1y
zW/OuD6q6duuWzPe2zLzncjSS36qxlLd2/0GwgXjY32URI8mYumDZ8Bx+S/DL60ffqC4q/pCjEeS
yhUEbVi496tjlZcQ2uX97pjWx1g4p3XcnC8ptjzOdeF/DaUjIw2/GzfHQs3grIZI9Wh7J8OfOJ1L
cwnP3WBsp76p+telacLbJsyOEK+C00KCKOU1pIEmwbfnmfv+Z+hFf9thqSMV+udhCkEsj4H0H8vC
+yDUAYKm74FzDkhWInCRHAntwl9b1WkDwh75Faz6Yej2VJvYF0eyfPZ9FRUn01DHq5zqO2lpRBaO
/kPrBC9ttsk4C8avrMnHaG+kxoJVbhFWKeucB11/EC2+EcP36695luE9D9bPFuEG57fNsO97Z/jc
461S0YArVtaTuJHnYcVEEfqn2VS3LJCfdUY44drtn41Xn0hOHHghJjMaBjq7ZSvN16VYzfNYhtVp
2gjgbLy1fa/r1ovJGcSoOMr+3lhm51tM3jMahSW4W+mSUqPjSuvEYBxgkI/0xzKHzDXudzmy3nHZ
ZcMb1T0QNVpHY5mbMcfE4kcu+NK4QDEpPJDfbBPTHoVeVKIz1U4T5WL7peas/WxCNRzcLlgv2Uhn
lwQaxUPLME8KR+enKSQRinj4p3IU8jDoujxOnpYpZdd+tqtGHSdrqX/Ulj3H3sjtNS91kKqZjHbd
d/UxHKpEmRdKvOFe5zTMPYVlsrjePcFTBf0qqpXpJJAXX/q2/tnL+aUqcXmZ4jCO82Ol0Sqlnz3m
VqbOfInIUizKJZZVm6k0t9d9L733ib653tR2DKu2+B30uZ/U3gRZqJHzY6uDB3IbDb5NjwSHWo1f
xZ4tt11bBhNMpM3U68hWqGT+OA5z+S4M13tz6tZ68Du0fXAKK5Uzk3s0dyxvfIp3YW6PifLQsyBT
lAnpJuQS2gtAZ++b9GJJIxnnbP1TZoF57QPj4OyuFY2yAriQ1b9zZ41Ge5Zsz3cHUS63IWSdYc0i
319iW/knCLY68rruWaz7mYjIjzbPz/7kED9tuimBIbFq3ItdBB9qXd8XrzsOnnlDF6G4W/Oj6c8O
b2YjMeaxVZhP4XGT7XyqM/mj8L1023uUkX56WiayarJaXzwVXqzNTALmG8kyq/m479Mzc8K09KqD
Xoy0b36bk0i0NK9lgx7CLzP8rI3g59RmZ1l1fPNB+zYH9b9gsw9Z4cuo4W1tluDmdIyKd23cN/N6
dILxAkIglW2e7k37UhgQSEPLh2tvRegyz/mS13/npfKTdhXrhSxb764rJzPdpV9ctSHbmwYSyAnv
JkQ+dNFM2kNk5IIiSUh9b+S+Io7HfxC5+Wlo7t8VSiLrlQgjLWcdv5KqToS1vjcK14m2OMXIiOYu
Ve2ltNpjvfcmbsbtsVp7pPjqLDqVNmYTUsfrPCmLrbpHsHBOc6esxw6s+akRXfm47vIw5cvNWLw7
Jw+tT2uZ25+j597yFRd2saz2Matx5g6sXx8ri8FkXS/mr2UbqsNeFmFamNNfRxp9ioDLYoPMp8Qa
JpuLQSwPoC22NCz6Jg53z3kAy3xzgulprcaaLI3C+kWKQXeggJJ/C0VOAcdN8QXN8rY2M+eX4NWZ
53ezKZq30OoOC7xQv5FHi6AieNoRlwKk+9JaGKV1660W/R+/IWrScYbx1uzcpI7JMgzqLSxlz/8r
rZZ6a27D2Ow84HNQ0wkSC6CSd7139ezMuaim/ZtNWiT7ttn3oZO/aRu9PnPbWE36q2A0dqmnyiHn
eRuOyirviTHKf2Gd72Q0LthA4tYdMvLhAoJu0Rh/ITrpqzcP6jAHe1o6akkpPe14Liv5sGpxWETN
aIFrrz5tg3vSXnvvi3152bbhyQ+6KhJN/9R68gXN8EOAckW8WqMsV1+eZLEoz1UK4/RkFO2F640V
ZnNSl4Eb+D6YqRc4jtRVOmhIgUYNNGuT6PKiuss0lVvYN/vRnS2OvyJw3rNhNZPabZkRYon8HFxC
S8cy2R0jKeZQ0MGPaQuzT3bej7oebfK3xpO7OKeKgUDDZutp4P45Vh4v9RK6cwRV9Oou+dvc98Zl
DbYnu1Jfvps1qVkH5ZFszl/zN5J18v4GXvlrXBYdd6sjXlVpmwfPo4zWHUdRFjqRO7VcbKpe75DT
/Kgvq0eDczLLTIEPyzlZxq+Z3KramA/e4vonZXeXtTYePYT6X+M6I+faRXVmx4Fq1uD9y3MPkvw+
lye1eM4rC6IZ6vDAvp0zXge2/Rh99LBbO8uMGYT9nhRJX6Kvr1hIi5u7V2saAjhAP56C62IPLyFQ
2dSDHhO1ovsZLFlI8mfgn9CxK1qdsOImsThbw/3RMeo3EOICi2vHEEjMjGaqi6P6H+iB6KXGPJxQ
N5DCFU3dld0EWitq/CZhhNCjVq50zxC1gyhgheky1O4bofLVmwBzQvllG+dRV/rdrURzZwivh9iO
YjeKenwaJ/i13wGsWerO0pKRquhQK8vTcVPb8lF1eR71lmqTRVJyjF4z37Vc83/DrS5OG1GSkW+q
7a72/LeewfHJsav6K2ut4bU0fBuqsGr+DrUDHdTdmoNY3ZJsl6yOa4eF5zCb6oSojIwzxykPrd+U
H31VhJ+dU0+/GF8ibirvb2FPzHQAFyMHif6A/IqmEiCbAPRkkibN9qRdOMZi5dZpF9ldzICg4wxS
b7rX+/5Vys449oaPb33rlgw4itE989XMia5ICc4x4cTmRoRRPE091s5mFi/uVKCO+658WorWeR4d
QUbHYKz1aUSTP2zT2vDNbLA4XW96dOa+e6QbD+7axiTQOhzFdTWIhGM6UeFTmKZ4K1Yr6ldNAdK2
O0p8l6fNPmyHSvjqHCjDfJ0DS92TcJgltSHK+8JWyVZbY0wWmr4UWR5IfmQ9f/QzX8O4htvZNVsT
e4b3oqr+qIiHjPN5nA/Q5jvenYWjtVnd5To19oM9EFnqzcvqpqMoYE6Y20jb3O/Llyv67kgJ00SN
ZcqTGKzieZL7h2PW9/ky9Tez6oLUaUuezPwbc9+O1p8+GzLW8Quuf6LygLJgrmvo8VddvazV+tWV
xh6HjHhfKu3AwN0wELHzmH1aht0WkZGhIdj01t89fX/E71KndfPNJt41EsyaLeK2sZeX2GX+aauA
7U8lZjuhwbmHzTwSL204Q9S2hf2JoUmfcn+cOaE6PjdXfbp1N0YqM78yb2sjm4/nSr0po83d1a+x
q15ktn0ay3BHnj3b3d5cJ/1s6yj3t4vROCyQaeFQin6H6Mg+3y8bsOTTLArzPSgNBkjuajEDGwx3
PfdLlQMOCsAyZUWuEktbebJuKBfjbAYnH1zmuzNZ8tQwMOQTs/brwMN9zVD2H8rcXZ9VIZ13/LIP
Q98BBNFdxsHcE5vMOW0iSeaNIo+9y3REDu3dYu4zT+G+3Ty8wfR0jXxqCcG6mPBNAYoYzgHXPHei
Ry4iLwTZTm4A0tpa94trSPuUTUTNFMZy9QvHOJq9bT1stbgFlKF9Exwcp1yjdl2z165p/7WUaUwX
qBPAJmKEH0LpHYfdJgEUykeEqMiOAdGY58Gi8f2f6jQ7f04f28Co41VnXbqFFo3kqlFCW3UsG08x
qBmD5Q7M6CEb/IzJpYwL7D29Kai3y8qNceopXoNufalYCrvTa0aKpJHl592ulkNHH/LpFzqtMLSd
hkYOV8aTlFGu9+ib1q2UonrtPE2/1Cnkk24Jzr5XUXgyT7vP/N652m7G9blq8zKO23qvKrU9tBuF
JE2ofbS7sU4KO0f8dIfTZOyQi5dWHAB/8wXX8y+CkP9kG8qcVFS4LHbUZv9pVY5BeBZbCWIleKOX
FrqEzrR/LOapj6En+pHjyp+rDWQzezUslWT7JV9acg8tV3MX79aTu7bntdf7oS3XgOC+MDw6VtBS
6fXMJEdk6fGh95t7c+8elpBKGHtW6vYjJRFSS9gTwFD43ZT69fSDR5reUXpPNQOkKAvNDxqzS7hQ
hAsv4biZjy0Tnn9oGAmEtZemFjl1a5//yXy+CEwKh4bM22jfBztaOMLfCZu7jLP7bOKYjBq3/Ccl
lR+ae/OjloxCXbPpE3+3yBVw1i+rKbJDtpTPTZYzr6qy5d0f7PI22kwp46LScIzrPPEt+dkhpyyd
+2xg6nLqS2sUV9Pggwyr8F9vtwe0kdgodzs2J9+OdqmvwncG2vpuvvmj5Sc4oOqLMwxMsr27QA5t
FBaTEffT9rLt1phu+fbhDp5M6Cz+WYM+tJWZHb+T8++qzY6ksQTHBTn6pIqmv65dA4epk5dNbNP9
puvl5EySM2XKm2sZik/hL9kfG5VzyfY31ob7V5K4SI1RlWNdSdv6ojVnMF+gE+iSPViwmdah97a4
pf5tcMoo93HIQv4YY4DsEsfwmu1OT2Y5IN4W3W/aYKONHLaCCRvdOXKGzXL0/Ygl/KDnYZuiijk0
Qlw5WT07CbOsv3zYhRq/DBNZwoInBxYAk0+fH76Lb0F6zlcSn9V+zBzi6tNmybws3vuq++OPoXsj
ct4oL5hGGSxngQo+rdnRXcQR2f5eQ7aKkt4e1NdYNCsMw3yJZ8OSG+K1TU9fYhDcPJJT3H39OeYY
T3lW3k2mzRaDzEJeAsN59hgaUyfJO44MtDaG5XcmrclLI/o8dlfHPJbkfPGujiGQE12/LE0JpgiT
yhgZoccgWmZmMpPzitHAZXrTECN/gGkvHkOLNi8wc3k1u7E44hH1zxBOEk8WQR4Zyn2aduPqCfdn
J70KRWW/7CQnRp0jjpv4M7q8SqvVooVtfydV1O8TkvKD0G4WGQbFuDM1EM1HMgb9rWEmv9mMfXYj
JKSf8yyUXRBvXS6Ppl5+LqH3NFpzcd67uk3zbcmfQ4MJFBMuWE8cQ2yZkm+QFRQjHZPhjCmZTQXG
6boUx93TaSmay1C61WUu6fSsHFxoX8wJJrEttbKqOK42c46KqOKoGLMAem7/bPU+mpt8slYz/D3P
ev2lIQvc1M79x6Tfm6NtL9rUb3jlbDAEAe6RbHqqp+2RKTfHhvNdrJT+bRuHJXXbhbeYfbmFWs4+
OuQBnnVevNHfvPGQ2vAzqqh1zE9pZ6kI8tcp2M9DEz415Mb+Q/SCgGF4lpmYPW+QbMoqnYyaxyLz
htdgW8WZpe4/+bIhGc3wVqIFumLrAuStMtMmP6q7Fav31925jXtj+s56B5flKx8N1ESAznaTomDj
iZ4Cb/+J6g5xZ202nu1ySlqqkUjb+Br8STKyKS3vNA1t0vp6jaW7+zhX2ufBGM+ZzpgVkbEdcdw7
kZrrOSWfy03rXRRHY9lVHfVt4D+ONan2WOmngz/n+ScqON6adSgP7ir8j9Bofc4YM/sHD4I4WV0b
H+awZdwnXOdkuQvVPJcglD4Yu8HOoaClRW7u9ar+7R1GoMr4bXWtlzpBoz6xvvxEmp+OXdv8CXi6
udYjuzCivffPla2YnpRN25+ylj563PvwSOv/CuNlQu2m9GlV8Ifrr0pVl8W1tadsbjb3heNtV9R3
dkVNPby4fmnff3+Do8i/szccNxr76plVe8XTtrvRYiBLLlVmR7lRwRJV7B4HGQg+UNTHTmudiNlX
6Z7PZ+0XJMvU5e/ZFW/+2lwWuRPGUp5yx0POliXqXhVUB0KbfwRMh9KSD5uSuegPTpgxm+2NR+G2
NejCzq0f7LWeabXVyav1FuWus0WYhpafejHFi+WM5o+lKHyQ371IbBqE56YuQ4qR0v2WzovUtaW8
Y9Qon/utwNHBiOqJqOTpTo+tSNo5POG9CQ/NmltxpUwDtWfvqldNoZjUfYZ1qQ6NczCGxctIWOaB
524aWcXe1hhH5XaoRd0lnHtOYi5+ec39fkwobH9zW9rHvli43weGmdhUkD/CNjuOvXpxAsO/OjXu
E38o7zrJBujSSerZSv/I92/1ze4S7fd/bWs8W9XOXV+r7m2Qwf1oaicJWuoXb0zszkjabIhIhfw1
gTLC+BMkdZFbNzs329+NN3mY73AV51NVJY2gFxw7sz3zMDa3wFfeNdu48DsCjtw6f874xS+5DuOt
/J5haY13yWR2THvZQDuo8COSLBwj0ryPfcPbagruL2e8b1fDvfR+TzRouyXGOjavtIU6dhf71Rih
TRB6/diwbcuKKOOBPNReLOimomljWgUcmWcV04/jZGi79ZTSIjWSKyajRzLW3/joFB6YZsyefGLs
oo6Nl+OA5otX+o8x5TV/tQKPIxk1MG768N5uhp5YflYwmBH3673bM8f1t+XHOE1/xwW4UtvQo2uQ
tTQOH0G+blz7KLF25ehHua/xOshLCLNm1Fk6a0smZHiSPdPbr72s42Ysrn3vh4oifoFZshf+jUu/
TXd7cOLC7BJZLne9JmNJWZyn0GoxStX52Q6mLBE+T1k5Mo/Ao8jN6ejzOFf0ZtNTOPvlRWnCI+b+
lpNbfq+EZzIVrVnC6XpUj2WpGQQL921mWHLKF6N4yPrGSMRQIN0a5YAq2jjBZVzRlEPao1VtnzUj
i5w39Mwn9BAsrhULyJE0JU4M2DuMwu/Rn8uQ5rTozD1aspj+bMVIO73mI/EZe0fNipEwLdoVxdQm
ntBrWrFHGPDZz97FTw9B8GrpGcF69A+6IfaPRwZh28GsRfURtIP7ErSSXfh57U7u2PrRkjfNNZBT
ceuVNVIh4VmF21MggTdWZPZov6O156euth6x0A7XaeO+kh620VBVO1+ixpsvGnf88qzSPYWF/7l8
H3VlVuVEjkwMLHzmjXVjs0eEETElHD2/ZmK4WHtjHEkCSJsy+NQdDId5xY6JuzYdS0jqveKULTfA
7ctecf7LUy6HP9oWfCJbPK79sRirZ0FSYzlfEdhiaW+vTs8rrhj3slCFd+/D4gtSu6L6rO69oLLj
zvqoOvTkoH8xPFQUtfF8Gpr+DPV39LEE4n9ebNTV3j6OOD392bqNa0B48jy3sR0u77yul8UcX/Zg
Ynurs8+l9hHU5tTc5qSem7TgPWr6Mu1sKFcLmX8YulJURRzv5XYoawclgXtMd5zS+/Rt/rfPXdjE
yrC+REEoDG9KETAczE2eTyJbIJWlvYVguvOby7EHWqVoK+e4CZwz7QDygnGRZAAxf67R9hkQZtXR
otA8761rPdj1NPLM1K16a8VKqpkxKmhfrRkjlD7C/QmOZVmtNzlmqb1006nwmA4hK/EZmubbvhhH
2a7NY24owsSngOPKDeSDPfVt0oVAmPHebIk9TubJz9CiSmTFe2uxf5JKhDGktcoz74Zb3qm87h8d
zAzxqIrsPBLxRkwLt5mp9dfqe8aRo/FhxzycGAxFubfdtzFgcNIpWX1wW2ASaFoM4kUWHuVQfpII
XvNS4tmszG7HMmj+DRp3e1Cis2O16onmUW2Ja005krXw3/d64gWumOuhpfebefRbFkYLQQvufDq0
KKDUj6E9RDb9RRMgQDjgLaZeMFffvvebijX1WuuUkVlBhgcfR6D+0LekA0vqAu/wKVf6YnWiT4Ny
3ZNcTZjgdVbYSJVZGTnoYh/hZp0dZTOZXuAC4TneAyJzqpnWcSgfW/V9LhZ/tz48SFgKy+xLjlq1
s+Xq3IulQYOiINJYhHGheKQy2M1OTT3f+7578EyU/dZ+FpZhPWm6Orob4neq4MNwyyWuVlRZ/Imx
ZzGuKTxK1kGFj3wTxgNrgMWnY2ka7TEbguPkNjhuXK3sG8ZJfgsErM6cEoHjq/vn0NYxQqzX4DTP
JhyUbXNxe5vx5EmU/zVU7fcA+I1J+FXnDPFti2uNBfgplVWQQ0msXsIlq69TRlQhW5b0ShNG8CJT
BlWMRL6orjkdfltksVn4j/6qHoTqn3dD/eiM+bjq/BgM/qNyxbOtaifaEf1ic9Yqya3wJbd7xlXs
GaSgE2smbIC/GpeEIpaS6Y1XT5r/oBMUOMgNMbxbraxT05JOGLN1Vrw1FnfZcZYyLw4MokFJ1gGq
9947N5NBHyK1eGp1HmebPtTdhCBjceuFJl/iUnh7m1KCEiUvPRMRWvStxOFsh/IYzLyRCc7a3X8N
8ccmrdTyPMy5+baqtSgS+nwvTPjhvM5ei0naq0redNPvDt64t09lUOcXKkmsZ6HzrWGZnEuzZeV/
pciw64Hv24Y9aceKcAtRVsncu3UqvoVNC48BkdAURIY73zwtqlib1oNoBw7Rjle1IcmhDbOXsvO/
j1hnjLVr52ch8+Fe4nZMhQo3dKTiHW+cJHhofMc+RkvwP5g7k+W4kWzbfhHS4HB3NJM3CCA6MtiJ
lEhpAiMpCn3f4+vfCuneSolZJVnN7iTNqjKl6AD4OWfvvY4c1mPVFtHdknM0u6gOqVNuMXe9mV0T
rJOVbJThLpCYGob8q5Qbth/VW9dO2ULWgRYphH5YqvjW5DFEBuUu5YLz47C9qPPq2mSjkJNVH8/z
z13niOrIhkHPl5MJAlCiDnhDf4Z3Jd7HZYaZ48zGdZtZPBRsRgwDSh4CevsBmxlyJov4GLezRoON
iuzKZqGOv9pnafhsC6+E/CCMZctY1MFrkz9kJXYFU1f3lcEKv5h9f1vHINJhyYYRFy17yxnOwKxo
OuO67vp4b8TeYGwiLpYgrpaXAhN2UDsL+Cs9RL6MmaylfXMaHerVslmzbdThQZycpfpAPWlfOoM5
cPqUxkkU3N259f2WGqNdrRprV5Vsohu8+b5c6N56k0mzO89bJzQJpsQjxj7CGVRnERo4BHBuKXIw
ucDX78ikZum6tHYLlHXqkuayritj32ZVf+IbgUYu8+JzNBDjdNbaPZUJFV9TT0+1LadDqsyajXhs
YDCjCZvg2q571Dr3OumatxExYVPW0bQd5yS5NcbO2miez9A6zG3nha+saqGmiyOIgl13MEZv2hXj
uXJVVGUMaMKTZ05fEF67A55Ojk/iJ4EhRy8oSzM6TKvNbH6dotuBeWxAjBei3oDeElbKvMZM1/q2
Vc8PHVXLBa/1MZGJDtZ4MW6yxa04TssmvF0N1W51yvOhtVpzZztj9kClP/sLo+ONxVjnto2T9q6p
8pyDnVKI7kO9RK05XWLFX6+8eiadZA95svUgaxyVXVMaeUO+T8UwIP0X6Z3MtXVJWGG6qnFpSlaI
EuxEO3f6wLWb1mfytdwVXdZ/nQpd0z+nofugR+uWMnJ1g7IfszNoq0ckNSO0kaclJkqwzTC25UHO
fq3AQBRGrkADDQzefTC2Ot0ssi2/VbUVN19qFqUafo4p+Js1NpqHGlauTewtePhqrXDyxvEsLjvZ
VdRHdXfV9vGY7Prl7PrIuUhduPQyus2sar2rrZKxDHE3irFqjtgiFzVx3W1YEICbVlrkW6i3CtM9
P6LxrrbNtpa1s+N+bgOyA6+1Xvq9XuNx0xZY9DcqoWpTcdodtB0Fw+reWmW+ix36Ffb2eneDLboA
46t5qVr0MXCG5SiPmZqERzeJH8Rgvhd42XwZSuuhrrwcgh7l0DJmp0l59Z0YrWGX5sMze/1ulEGH
ww6+itgR9KIiK4zDHCJTF5VFrRcxNosVf7PNELGvVnEl+uQYGRX7gVxxK9N5OYxVtZWlc1O6jN6d
8QnEqR+yoxHA/67rx0uTXydJm+fKix5TUitmHHcBk4BTaHvHeci35Is5wBYGGelM+EaMRrYbOB27
Da6r6KKJhtF3Zp3Q5CzG5dpFTZD2sdpTBblb8nTyMko1r4mD96wZjV+sbtnVlRmum3VydiKeqbTP
sRUPDfBinCP9oYkRQDdVHIrnzkkHfA11OH4iMOpcTWWYPveksoJ46T07aGWYb1tpDn5PcRtjGWnD
k8jr/okC7E66bBOgaIncgxF14z6jc9mkRZVysg3pm10kGUsq6g+VhDHPQOMmtsy3Slso0QZ0yPFk
ptWOi/S6qUe/m1pcfOpkVO19WOoXQBgc0aWib2yhfOxiNzR2c2rUH20LbXiDh/s6S5POt5qsxapb
pPu00Nt6nDm0MdmT9RrcOXef89ZBGJC9bP12LeVzS+btM4zDmvBJoiT6Mos8RyM/yqnUW8sq59uq
FDfD1A5T4DGBPNkTo2cg+W70OV7PV2le2Z/I7q2bbC7zIxOTihpUUg9zJjpTf1PEpvWxyHIK+zjB
7NMM8aUTewpxQYQ72DHWZ8asH0y0oAsn5/agQTC+FoM2cD4nlfexqLlMMvYzXFi1mx5mzXbKsJDr
UwzEE8uRyN9wUFRXqljShwS7LLKEYRxLq+H7qMXzqK3X2qP6dZMyvbHC8vOQD+qKdmV5NC0rPGCh
bu8WzD97UGuI+/QIx6FuQGuatbrFXW9dEidKTx1f7g1PZbSLNs+ZYPNLZm05HZ00y1761sMRjDPD
mwkGqYEpn1za4VRaa3xNoq3YRkUbLHaUbttWeIeq98zHdHZe0njsL8eJebOd4+qe+cKvU714gZ7V
XdFH7ATLmlx+icpuDhzCRPfcrz4qaUlnaZtH3NGnrJi+lXo6rn3UX4IvCHGVjOlyyIe6HbdazW9T
iQMsyYnXKWvZVeHQBnpYvhrO2G+7pK7uvKHG0g8AmRNL5HfOuDBbNF2xC9mjxcS6Wez7tOIvnjAd
+LlZscHPyR6xauovvcqyJai7NOh6d/jq8IBrNisGZFppbi+G/AypulXU+8SxrOt6onAVMn2pIgMh
YVLuhR13b13OLpkDA6hiVxmDc08HZm2FHY27KuXbSZL6SzoiMU5Gwm0DbCGoi+VjRTAPs2NClEvr
o2W41TXzIHUp6XywFnDvL+n62YkxZCIeex2TFkgxIuMo6HJ7OXST/SUePO9UnGUOdy7Lj0Vuq80a
ERpYR37UMsN64jgRz+9kfKtsSSjUKkjZVgyBV7Y77JjsYcUaFpwjEpxKUEpj3U2dieu+iHPn0Fea
8cssAYLhFisOchw1gjqBsMlZnc/0HijGvX0UcrjsGwufVR2q4WCbOrwUWaP2Tm9kx4RGlumHCI9L
QZ50EMO4a7z0UhOzubYq0lxuXLPsc2K/Yuk6fm0y1tEZ27bsNHZvw7UX2EwcY88dsSJBreGDlVNy
lK7XX7gxtkrKhfwAyi712cBCCUjB9YwHECekxazXYapO3ScI6+GX2uo25hSMxOMY2tFeWh5u3okp
I89tM/rCzITCyG7N+wLx3o+MyPM72+4+sOL4gmWwlV8m8xULSV+TtR58xMj0hBjK0vZsktsUt0S9
YR7S+NJp7YObjOu2xhbhj3P2qvPpU53QBxPNxibXDMeOfO6hZ9skeWstdlW3PNjCXT7NsXGDA5uB
tON9HBKrZGG3+XkkKLgJqQ38xDybhxvvaJfldZmre4AoHX6mrgw4AeFXEgJitq7Jz8loX5ahuR2b
6oPFMX03dVm3LwxF1Dg204M02CWycbFCBRnpl49WWd/hNtB+ygQR1+xZgQXCwc6MheVqMrtGQthO
Ta4emu8XR1nqDxLXBsm4Zd1WMZWaZTGB8lImjZveBYS/Lt0UmK3pGybta9LagTdIhzVrZn/Ew5kc
qLV57Nir+4kkluIsaxjnVUZzYFeL63t2VuI1TMiRGIY+6DbVp7jnmnQj4gU4bvuBXrKV5Sv+GeeQ
EAGNio6WqcquAEyY18NgCD9uVMj3Yi0Ew0t755FrhOZKRYMthLa8H3jeYMGdZZMFEYFIrlJ6XLsz
N3Eq6tvJauRN5+K0l9FyTl4SsP+EbXw6tGM9nyi9WPA3G6/rGJ9nQ0L6XNQ3dddQ6yxpwVzpXGtF
xbz3Vjmd7C5dfqx6/69ifL+FNvwCe/iPEIjz6/2LAvF/A+0gf492GPLouU1+gTmc/8SPHJ/l/mV/
5/HLH7E74Av/m+Oz/pLaEcoTIOXZLmn+neNT6q/zinVByk6wG5Uc4L9yfIocnwSD5wnTZTulA9H2
Ozjj72U0fGd8hX//75+X02jrHNP7KcZnAZHgmpbsDPBMi22B7+BBakpCyANcalMUpTejPPv8DWp4
8sCVuad8widVEzpGcnCU/caYh/RLJgfC8IlJm267jS2QzjX4bJWEnb/gpSoDKnYR+qnVr09CGSRD
dFsR0BAZHgU0lX51/GzWVkVNOLd48vOQsYukE+BsjlQfhN+llDgW7t1gaMfYiNmyI2bsFUp4aeXY
xaUX4UsS/DjUbPOnNF7CUx+uvCy6N6jttq4d8+joHMBVFqKyQH8asqjG25c1uMOn8nEsih0ZxxtL
Fjex7p+MNdywK/zK0EjWDL29osNfnO3OArQmE2ax8jC0im1cz4ewJMDQiQP/Hcb+VI7bfD5b710a
OHx3sr+FOCtftPWp9SrEWJZBXrHtPMDC7tfhmUlrH5hyPTe9cx0aU1C66WXdeIitM0WVXW2MtN+u
gj85sAjFiGoAEDlfA33QPCXMIphz8I8tHq223cQgp0YKJ/4IYI2QMVVN+tkZ5BNxkt1SFse2UeW8
K5BpJQmc3l0Pc8Khk8f6i9XM3uecQ3qX9ClaY9XNAOWrivbXNtzokQll9CSaCl9wLHPjbbIWZHLB
ZPuKdah0sYqaejOblkClki3xFBEn9Ax1XTAH84A7fEyIlV2nrlEhlkRSnRaO931f1s5lnhFTtDIy
VlM2soTLsuPkQ29jtU/IEixw7ScCAjzImEbYgDF2rZhaPKcFlTepcZl8iLyak5+oUHKJ5YTRBscl
inpf3Jn2sOyQJ8zdtFAWm+18P41Njp5ghtM3M/HgDdhjeMhECRYNPo+zZfVa+W2Jp+KSK5+zke1Q
fqaRCF3ckMfeqbpD00HU6soufl36Eqe8obGnUtlkNxFC0TYK69dIgQhJ53D4Vra4TbxGObsuLLB0
eaJY3AtnrmZiVnNFfIE8XkKd1E8j9XkVVl97mrineOrrR1x8Q3mY2jBil8AkPXp/cEibvur4gT1b
tF9pa9pP8+rlj9ggcswbo9a3MwM59jIBmPnCzLF7bJdCvywlL73Bu7xQZ6VdedIyZfrfZD10AexM
Gj9tumj0i9J7lZQUXGOxxbzLK0bhF4UDzSDM4+6li9bB9eMlmpJtGrZWtcUy5yW7nGpp9BO2CZ4U
y+GnLWja7K1TDs5eRiftiUhfaPqEc/noo7ksVEE1uYJTlaviDdVmenVka8bXokiq9iVLM4HkMnXl
viFUiIHaMephH7ukKHdOy9zygIsE/2q5MO4nWqPC9nLuFvnExcNn5OnE2Lth9MuCVQWFJuEYpxGY
xqI6gQJOkyPWILs7Vr2Tga4pCw0WhnWEd/nQEp4KMyQ6eAiGiyfQ6SbG84grBvUKvIDTmpKR209z
XxD6D1u8nzF9SUhOgwIOHdE0FHjrNA7JClOdn1VrKl3GgeSaBjEyWyzzCWdI3Em8ViWxIrh9Mctw
mIBPUXwdCW7rgK+qcWBSdfKQSi67CyVqyjBVmeem30rMba28c/tsuwOe9Mxx272Sxjzthon6H9vl
IO1d0UVY42PGa/WWLAtICQYI000CEUDgVC+WOeAJa1dbT7WmPLgr1tJATAhglzM17qtYSZrwXmoc
lWphKOKj/XZ9MOUCETW1TYYfmMW85tR4ndsf6yHshe/lZRrvqtlznryK/M0hHhdMfu3kht2uafJR
HAk64+mxwrjJsPuUut5oaGTYuhYmZReGGZbTqYiGMoe2M0A1GTp3uJ0p+q+XaulMDDgtbIIcHa86
2NOEFXcWqBK7tukRUVwR1tbWGmUo9pL79twJmblFMiOa8AnBd6xPc98nb5gs2g5VtauXG8euCpgZ
oyXiLZpJeiR4OJu+GAscdE5Uu2rLzNDWO2wVVIppm039caK3fiY7NJ7CZkKMsbx8uCii3JYbjgBc
mfzBUTBA6vCerzMjHeaidCIhRycqndkns9+39FFHGD1Dfja+kTgs7BmQDA2M+tKWqYq2aTSaZ9Tk
0iLllOT4ZDral8PMpk56u8w+TZ3O08AMY/LNHOq48A0xZLj4RwLRm8hq0eBRoHC2a56tne9x7vD/
kLCqg2Z2+nkn3clyYJS07tknLkd8iJ7sviyDQybQq8Np2omEWJ7vpmHmBExWhNqGCsfdBmtIjJFC
xkwM7NBGQnaqBv5rlK/V16JrxpdBMoPCoTfYXLFdqE8JvfNb10QkvEbbY+7PJC4cAsV8il2a943H
Xy6KmCmemcbmfablgISf58VhyD0tmSzly4lp7vSocDa4NGkzvtcurQI261gvmhFWgXI4nUPek0gw
V0XdZT5iecAVFZb5vqiKJNm7Sht3i1WsBDWiKvqsnU+RzhhiFmr4WsztktMZq/kjx5Ok34wwgW5c
O/JeIZkmirahX26WxegLPx4mi8ySaCH6pvADNga8TRjqsrTvnVrJV1n1uLatSfdDgHW8fnVLt2u3
YdNWcl+ECDGbyQwhRqEbmccYA/lKFLVgVIY70vHJ1IFD8PA/UkG78psOJ/mVICyjX6OZ5Rdrkjrd
9pDusEQtYH/R++OJRx/LqCDusOv8G6N1BmyyHplm0Piz7bpZKxu7BSb2fuPqhhHtmlXOB+DYWNi9
lZXlRNAHe+NMAz9f39gjBozK5EeStsVpZHoUKpBssNW7iH29k+cfZNs0BWvocnwrYDhZfRg7a8jV
5LD5eINJBwHSKs59cVfODRCBVaiLkb2C7gbPQWSTr86m3VI7rJrjgDbmYJJVcxej3OEFH9L4C/es
93Xt1gkz3GqzR0UvLkSYNAIKwfNwGtMds+r5Q26q8q5PJIkjTzOq9VYSVVskbZr62XTDZbtyXF5g
HKD2wJAiEGiLmoxFWKUQVZ2CtBzB9G5V29VkgLTxutV6wS3J5Ip/9uQJHBA44FdxgwLmS9QPQON/
1Vb9x2bp517p//22+fo/2FbZ9Br/mY4SvJXFc5v9TEc5/4EfXZXQfwn9fZmS8PDGeM6/EHnuX6bD
FjJPwXkQbEA991v/S0dx/nK0xb+zLPA2LKcFbPc/iDyt/uKvg2h3TtKAQFbiv+qqfumpeFKxreXM
YTyj+M7Los8910/ER2xHSHJ4RPyparniGpBrYV/j2k2aP7GUf6WwfH8pFnDDAnRMIaR036FYs8QJ
VzVgcoQmDo6uRXxLwMKdZmcsT7EZ1fupLfKPaY3aXidjfPzpJ7n90Sf+3D/KX+GWP17foYU8YwA9
aLvnf//TR0X7W8IiWns/UVkU3wordkmHc2Ps6IjKBtMApEC+goWV95EAhYA0FIl7B4b3a5Q64a2l
PDbqtPnCo5rMa4P7XLTkfsLMKMTOWtOi3DsYsL41U+OkoNfY7MHTga+0NfICFXisrGkTt035bYZ6
BjjNSh3E86mJH8BfuCzDVE34QoJ4fGR6aH0kvFBeeSPP6+1U5vHH338hQvwKAP6fb0QBXFT6/IvY
tO4/fyNLbZJxwFflT4lHfT2A/nwuR+2AAak1RALQM+qROkQ8552NQgu2MZkIAeJy5SiRzde1wB20
oXTEOcjaADvokqh+7cT8vZeqi9DXZepCASPFlu6pZOUrzbEWew6t/iHswa4FcZrnL3qIm3xn4Lad
D25fV0/z4DI/TOxw+aBxZhKjdON5AKBosBLNc6ERpMOCxpk5XbE1+BTTNaO3+Hqcu4YdPQod44ba
Is12Jo7I7kjTUFJjpHMBM8er7SGYbYsseTah3REmV3EbxEUyO76HXfzZzHG4bUp7QV7vBsuxr1bG
3EZAeet+CQWP/ANzzYlSdYRpskva2XHAl3gJhQZEv3uCR1F0K0FaWJRObvzstI5lg7yxNCklMhgj
dC+Hqr/ryrXZZv2ZqFB3GGMDc8VD68dtYmZBqhNKetpkVNNmHdUwAGD0BuUv42zCb1inTJ5GENnO
ZReGHRKwsvMPCUZAc4vuX4rAIjhLmeKiCh0SMXvWKx/Y1pc4Lm1kcA7k5I4wtTNdhZHhhbs1cetk
lyDcAKbgqmDWbDLDOIZS4tgMx6yztj1ibnmTChBtGGsZnOBkn3LJznbR3lh2ydIwmTuT509gLAkv
hmMXvgyripOd6iU7JfiRlnUDgcI+2yE8YudO5mGkNUvojMiZaVtDuSBNY2ThnNAVu+YY/P7i/3cP
I1QTF0AosRtTv5sldagv2WhClYkqx9uzNUvhb2W7ZkbeHs4gHcV2HY1qN0Kz2Lj5EP5hB8Gv6Obv
t56nHGWCMQa065wPhZ9vvV4YUYLrmIFVGpXbvq3UJTiV5MJShdhXwktPv/+84nwv/z08+/GCWrjf
lUBOjvdoapvIT1ULNeAZw1LQK9xa7VySGm4r93loZrId1qqCXuPQWBqCzXlTy5dqQpXbzYuwN8V5
x+RKtu1SGmn0p30C7yDL5/cHW9pVHmEYpntKvttvYhWmN9NqkWQ1QnZZewvqCf3IdjIzrL9AKgQF
00xUjfaG6OpsCV/2iixSYfR7IFp/4tn/87TgrDY1IUnWCjnyPPH8+Qcqja400WpMH9tdQxA6nYjS
Oefx9B9+mH8+hDX1geI88sDaaf3uISzqTE/EQk2WnkzjbYzrNN3yOJPpplCd82YweEFXSgFiMxSK
W7GBn8pRrewYQ6YYJsyGWbtMT41eJYETu23MANICHYPBGCcYqoLM7O/f8z8vXi1sRrG4cvhmKEJ+
/W5cDah6DM9veVzrF8EyoX04h8Uuccr4PsFZsv/964lft1Wy0U5p12J3uwU02OWeeXe3kjmthsiw
zubkXH3Ch+LZG7QRUg+MMGVgNxOB+4L5KrSOLPs0TS3TiQkX0u73b+TXi4K6hcrFlAL8qtAmNoh3
d2286lrUIm185RrTXe661sYcs+Xh96/ybj/Tj5cBAnmes9uuw63x6/crJuJm6Zg0PssvaEBFTA6p
aAr7QzLky+ug6nDXd+2KbH7u46MSCsMMf8DcqNTOsh2MIkyZhOWeowH76B9I5L8+Oc9vTnkw2CWU
exeU3vuVW+jzFskjyLiAZsJjo11jO+ci3gMw+BgNWbp1ieoHYUM6Cp9Hd//77+bfvTr9pGtq20YC
UO+KyKQl3aXAsuDK6sEt93k1baosMZCA46gL1rkyrhjcg0Bj/DRsWxgFf4BP/nq//vj8lmVhpYOR
7ujvsMGfykjXMWOKPK6BEeLD6vd1KKZNnzbYKAA+E7TNEemWbtz+/oO/e0CeX1ebEARZLMRTkiHg
u2tPAr2z2hq3GRSpKmG2jxk5jxpKoxG84RW1mrM1OuAqmt05zAdngFy7RJNZDSqdr/UOqTmeg9+/
q1+fBN/flMPpxUHqaU9Z3runNteIKYmWDv4a5thQVNQfBxO1T+VqvQRj5j7+/vXOV/7fp9j314OD
hnn7ew0v39fwcl7hfmWcYqKUXpChcW4zwWDAaN3+ngm+u8W6uuBn8P60meiftz6PIJYn/Hhl6734
hF+izF3EJJ/hfsuahTDbhg7ox99/vnfH9I8PSIvEQ46VFWx2ePeFEs+zc920o5/XcXGIsEtcyVZm
jKJE+TDkTns+616GTjg7VXTGJk6c6KPH6P9KQSa+6Fj9cExbVT7rUbt/uPeU+WsR8f3dCTQ+HgAs
ZPRM9901SHATu5Vns0y9nm6jBnpRYswdVlkzHzaU37hNMUvhHuzPmLJrPRRbAHBEAI29G2dz5uOx
yS7hT+sWfVxCPkaD4XiTLJcEm5H39muByyGBk4RZLYCNJx2iKyJ+smMy41uMKPMe7GK+58JfiZ55
j+zbiE4OR0a4zQwX8yj4Y4djVEOppewdvunYi5+UMTPMKcm1r7AHa6zKBQxOYFFzvbyS3IT/2E+u
dWRuVDCYK0ApMFWHd9CWNmMq1yVQrZrJZNObcAscH/bYbHrsp0B7IKYQLfXE6AQma1NuLGNC/+lq
YR3NikQAkQirJurvWZj43ayG017h9faHCdDGplUgk/1yWUb4Do5NYoLugPhwSQSlu1iWud+hMYg8
oHx2v62Ra4KRn3rvoy0Gb9o0NG5zEHUZIXbdN+0bI2qn8KUu9BrUuZFcIKBQTUfkOjHVD/3DrGX1
lIdJ9+ZGslnJbRUAc3XXpm9MlLzwyLWpXKaeCzg4CIDTC2VbwvJhKqIHUyHL72xEHCxmuQQskJph
Fu1S1woRPiux3JRDLt6wos0vrojja5rjUT7wYbxPY1dmtABJp65wGZS0xRVQP0bdVTVRjKJs+oUx
4KIJ+wKWnAVhPNvaDmapTR3xDNtM9co742Ro3Ou8lskTLh6PrIVY+EHhd+En6XE9sUDTir09SFfQ
AFVNmmAW5bKCu9HyWLY5OSFCythaIbllX5chWz+pkOcpiC0dHpnxscXDmIBQ+Fm9jAQgteHx++Vd
+slF031ORyLJPpKU+dmiLv1KG7E0gBGL9ZsNXOUpzuK+JMw9i/m45IuGIgu54aE1sgbmGrC3yhLe
nZHj2A5Q/NILLIRRTWyS7/wcqmFdQGmv8zUkBexVBqNG58jncl7P3lVmqoWTcY9VSl7ozLVDApbW
ORtTyaHdWrWOxstIjbSHht0BDOhmVCCwPsI5yzaZHQYktUDFQxSoaDyzeT6m+C/0JidexMcYXDO5
kDaY/SAhwc21GTYKwkkY05YKu2qe7SLrO1874MAZoyZ4R2fG18LH3NF8U/kcP7PgAzORns/q25IQ
3iMxBkt1E5HBxKCEapVtM7KW7sXS2gqYdZYZx3GxkAqzOAdf1nPOv4TkqOeNg+ZRX/DJgScNi47E
PosXCq9BmpppTD1D1uxxTDHWXyW9O8I9NfRe1d1Z79K6Nv2st1UXDIRdy33ScZ1sMqOL5C634NOB
SqusJxr2KQUmGcrrjIt13rRQUYuDZY8m22Z7bJ3bc6zXChQxowdvwLSHVJJ51xW/kRvQR5sYS7m5
2ZoIC+HUGFXWBZGNXxeejnL5C4vIeooYxgJhBE/W0Eul9qeJTCOLAfuBUVGOG/VJSaCIG8dwB+MI
U875Ule9cXZ5s64VsbW+M8YGsW8wFsfeG4kBYM9awvKyJSVSbBm/MA632wRlxkW+34Ch8D5bhnS/
9Z4XgqIv14eK1Vrn73U+33bS6x6WZbV43/jcz0Fl0uwbnUScMJ3jGp+FPjNbegnYYgOwQUKMwzGx
4xjUPW4kYV2xMAsKi73y1WD7zhFl6rFhiFBDY4Byhz7vtG5HCoMGL0Y/H6b7euF4gfEmumWrlhQz
kWXplgtkHYtTkggNcMvt43rD5zYvpdmst5jp83vTnMplU+f4dEkstpoxDni5iqgdy1X8gSAtYpqu
kT77coz9brbFdV2lEjcB2xQOYj1f+WWXRl/BWkS5P2ezeZFwRXhBkbdCXQnQLuw37gtv8J1wNIyd
29sUWl2u6EKzbr0zJqt8A2iSPvI3qG8dwiXBpbkpP7tFO+HLXrMESTdMTOBNEvEqWFxFUABtCC0p
NgERJh1GMOTNWF7Oo4lxF9RQeeNadR/6VQOAyDdbz/4wh83yCaLB6Pi09fPjmFdzfbF0XCwH9pEs
2RZiFxAr4H2CfXj1kueHWaw28xhM3gMy/LR+48kprr00pINvOneKoHye3QhrKnvooLVJBnOaHQqq
tiGyvTHZQjvga6wyzCdw4zMLZ7AaplMc291tHoMMQbeqbFwFWBrRTdoZ9G5d1sWXcl0d3B45epfj
L/NqpMEoWrXsE1j18koQmTxDZqpUEwRTjrGVFmqfv8Sa5QwupuxwV5nD2PuqFjHPDRHDFmIrkgwK
nA93WaWHHcYY+xPuSePDWqH1Hte8AG42d5yEsRWbZ1bLMAx78MvbfKqME9JinRxUmLE/rms/gNJH
wAM2ge2z6a4Kr+zeijyvH0Uz3bYjvRY1zQXWM5SvPxR2/2xcYJC70hTIqELSoP7a0+UVt2fS5pCE
rQw8QYkhO/Ih1NWVT2Ije010Oti+labrTWrNaK2Q6igM6nhhfWNhwPPwl6VcDBbnTUPqr048fGnr
nPRB3xiKJQmeCba2MxdylExq8uEPlf6/6T9owM9vnSnv2SX2rgdvZlGzYBlUFUCCjuUoEpLFUuCC
GmrRfzWd5l4lmgBnLLL2yFDJJO2g5odEzkyLRxPA6Z++UlP+oxtgCqEYDrBiyDpXp79+p31Mq1Bm
6HOex1P5YjRR8Q7zVMln27WZvHp14hHzscjIOaYLmaFus8b12XyQfipMSU5tcsV455UVRdUUmcxL
uZFtd8NM5js5WsRvGpNPEXh5j1bnxW670OFZIwsevHKh3DWM+OvUY/bZQtMGS20NFvdDJOv8pWkx
8l6smA3O2x8c4zCY/F6bURgIg+O4hPc404irTdUSPYRc7s+st5klUKVBfmNKa37O10glm8xrhuI7
xIpoKCidOYhX1ce+Cl0vw+PKFXcg+4ClyI4K+2OezCQa41C2n0lzqHtItNhFinJsMHRBPduTN7So
7/qeWKZiuG5cyirFiaWjAYu/bbOKN5+X7FvSpQ1upoRaYDNRT2j29CkSgx0MKNgoHE3u2K7PeNBT
QhME3qqN03mmEViqjxj7UtsV5F+cdOE501K+UftUmBEALGLiqcJtHg3N4+CxzyYYtFOzyLNnJuuX
nZd/iYjRUwjqKid+pkexd50u+waUL1Q43ke16ykaeRTBTwQ0zWvXfpKycsfH792zR+yctWUslJ84
wghTNhhKYOlnBBg3tLH1FfWpFniYjMzYTF5ceX+YkvyzMSZfqmygLXz9rMw7Pw5+mhK0EcALswtH
gvtutRPf08Op5CxgnROPy9b+w+v9szNjFsH0FCMmYqH9Xer56fVIT5l6al0ey1apLz0YB4/wtYqd
AJbyp5Wz/3yUaUQ0XuO8/9r5/+ydyXLcSJel36X3+A2OGVvEyFkkRZHKDUxUSphHx+R4+vrAri4T
wSiGad+7NMmUCAAOH+495zsfSrV9pWF3D6tukwnkCdwp0NV0Zgdeu9oVNe1yZ3RYs7I01W+dsjPO
FOE+PloEL3RSKTjQH7XMZVb441YFFGr4KprctNi4buc4rA/g7ixwKj0+Ngdq6OdT98eCj21S5GDu
dhdhrLuaZepp9sZMsr2g/R+9eDUm+VL0095jw/KERoCALaof959f9NQzJuGEEqBByIn1FqH3x03S
FmoHJDNQ3f2kvs59yNWp1IfLOYGXS7Rqf0FES4jOA90QHm/x9/e8uEbhD9OW8pli3z9jDSoJpQd0
N7LClCphKOz8cRyOg4WBwo1Ru+kKGtLn9/wWJL2q7jCGjbdikkcsyGqJyazBBQU5yI2Zy+HfkiFg
IWdqWWPGBDLzvtPwagF7QVF3KJ0J8CrBPepH3AFFpS7TJdBraqMtMbXO0b4B+4ZTLO/7G9/AQrUx
3JZTiQUPr9sTC6V9103JvtgAr0LuOVL2OLVwxmRql1W+eePbUD/xIOLGA3DRVs7GlkOFcrX0pjrA
n5HD2TXKaOvRsibPqVGhs43oHMoDvhFJG07XpmDUE7j4CPfCc7GxJypSrokOmu6jp/MdrqrEaQFg
kuPEuOnbMnxm3c9AXucloPPPX8uJmptLsRXCPw0RkiFXRR+NK5NDFPaQ8QQ+HHaznCMESmpwkfeh
NTL1so1vk8Box3P3+PFbd9hJoB2nBeA5HyTfc+RjGJ3QajpGLA6+PY27yEq9Te0vNILUH8/sck5c
z0J3YVHatgzdWnd99KGtZqstOoIm/PmWZbzBwFFO4V3HF59glFSJdubxfnyNNAB9nrBJ68txlhye
P6czt4eI7tYdTXgHy17ceUgRGM+A2T5/jR9nFMo2kOdMFn1X8HG/v47oKylbi1nbVTL5wjefAlXm
wBeJVnvpCyocNhvxC+qSw84stPTL55c/sUDZFnVb6tdsvjgXvr+8jtRv1gfUF8PUefu+x18s+pqY
Z12vXj6/1ImXCAbXp4HCKkXNdvn7P+ZOHYpTzrTMnbqzeoz7yAhJP3SB/ficeeARy29/f0HgSsvL
o0uFOuf9BfNO07W2WnioWM72aLuKI8z34mvjOhipnDE9cz1jWXLeT5RgDxyDdhTtIb6/1SdZlcqR
js6YaQsOVZusKU0OCQV2wYa4pYOQwp8P2dirrzUcEUyWjW990wBsg3ZxG4g2TpbG9T60h/5WInsF
15NGFsFq9tQ/pJ1mI82sAcQGqvJrfTtGUpzrZ5wYjra/9L6ZKYjZXg/7oo+lUCaFpYgK8GXbTxnk
7YQ6QGNDf3LtKLqcRs3ESZCacMXwfJ35Hj4u60xqFuoXe2ko0F15/9IiSml9CWpz48oQfK1XmIdJ
V/XvLswcygfRBEAYOcbnI+XEx85Maug22ck0M9dzdu3DbJQtISATrlSiGDNKbXE63/z9VVBa0aTl
W196Catbq9xOYPvrNg5MpPuWHRImbbe++vwq4sTxy/VJRqZJaTJNG6tPmu/KpagCmofyxT+Uktsr
rA8UwTlrXCR1h68PmAhx8AMF864B1pTExu1ApuM+Iy0wohqYt/qZt/qhVSx0RB0Eqfuc6NA12cb7
ex/m1m+SbMLBHWnhHXFS9dFTafWtE7XqN44+OjuvDgudwMsk/c4gWNJaoSCfeTbLZVZfKBwA2nWs
zehp1nnNJCSaMcA+jqY9hgpQjpbxJLMCpTBZXy79Kql9dzPowVRcpumX1w4+XPwkFj/ZOyO8rzLP
i3af/6gTI96jpSyWBqLBI1o9GjlIryD5DwmIFv4orUhdmNIxL5GNzzs/4WSIgUE/8yA+bh4WrQmt
Iup3tM6s1WbdyzUvn6IY92c5pxdRGOVbYQHEozbcbFzWgt2M4fc6Bgr586/vFrsay6rJ1p1fsJqU
o4k5OfXhQo0kvX6J6a7eaQZGjgi7wVHZbfeK6r/68flFjY/PmMxjV3Cn3rLOrT+9KimipUbGp+dU
ZIlqdm90t+xrwI1I1lfALFnXzzgsfRo2IXvDHtYotulruEXdM27odKBlYcXlRuHCIkAksohjsLw+
BymQlWNKObMWt8jO1H2fedavuLOZvkwRUpSJ7Mnez41VEL7Fjtc5xGNiQEyOpLop5lCeWWc/LukI
HFjUdYQwfOrr8ouWk0pQedQOtR6vc2vB0WRjhW8oTKqLz5/rh0u9HTdd9ma+i+J1Ucr+uaRnYQqf
s/JQmBvd17nRpgOUbgxAcWz/7YBlFaeUtHSuaZt4648k8QrI5iNlLir6yXYUTXiB1a/c6JqAqyhF
CN+nlg+mUcr95/f4UfbBYPXEogazTdviN7y/yTA1TTvEP4VdKtcfCTvB8KCoh7dY7I6zmollL1EA
ajOtPBop5q1MZXUvcOsGfRe58KYaeSurZfr4/Jd9WLUcfhm1c77hRXjsrNYT3S9M6Oli3sDsCG9i
r3eu7CgzLz+/CrbR9aTJDh859KJHdqn/W6ttjZ31RtFUBrTDCs3fPiGxNN50LpG1Ozxn3gt6/epF
n/Aeb6Q9EYATlulIq9SsSK/CiAg1caRNmcO8pTQTgHJp//GnzHut4ASKXVyOpXdjcFovd2Om64+a
1gx3hSe7Bqu1nkYBO6QGS6IBBIGy4WIWEtD54wtrbAyoxlXUgXpGxkzHicpTvCPVu2n3Yui9GwJE
QlLpXKrcgZ7FFBSVlehEPWKJMwldkxQLYZl9l0Ig+zSKFjWT5RZ9G9BTnH/1TQ8/topzYmDamHiF
y6hZIp7GtpfDwsfW5cWYOeRDOERAqova10Jadsz1GoYRs5fHnrao+1B4ioSgOWJA/Dab0X7ym2n4
1/aquTzGRZHCS3DNGp1h26oY+NdUm3sOrjTMWjTJWOKHgTwnwKr/0EmSfjBoUcHWsp+oy4M1aGDN
gkMDuViEiJ1dLfpluxEZL1LH2kRrtrF+Jo1lVDjQmv57VoXWbxrOxtU8GahFtTar/Z1DWkwJVDEv
b2gAifRyTjOsHA7aKxQ8ZtQ90viDVaVzyqMkrt44n+hb+kB3VG4iE5WcjtzEcbTtNJqQk6RVt4+l
DZwILC0sra09dMhYx66cv5V1qT9VneWBO8UgA86BweAFdHVgVqEybcJtL8f6LrKm8SfgiEnfwXZU
/3RzuFDpmrp40vqGcJ846zwS6JzMBHHLka4AY2/oISK4EeTciMKXhIJZZDBCjag86giQ2iPFA9iy
WVODG7ZSHUurq7HhJi0gXtwlmcJgiHbF+A0KqJWbkKN8zxGJKQ5mrOaBSNJFC2oUk0/gj0Z1gygP
QCYEIhqeRZGNEd6fcmkXELReXzRdTXoDArZRoRPqewt/balDWwsj1zwQkzS91nR7zWvQyP5eJzHO
2vWqbVLCMxyyN9LEal9aZrkvlRN7FdlNTX+D4Kh8TmNYoz3d+Wonc9yi2x7aBqQQo/UffBI5vqb+
RCAdAYbhq0478VXOwwjDA53xS8FezSEPUswI5xGXotdJ4ECQRNbYC+ydQIoAHr+2bQVlX5SmmvGE
sbyGojI3PzkA9BdFZpr4zwrIRtsYlsdPKqpwXOUAXr60ZrLkO9viwQwS2AC8Eddr9jHdYF6x0qoc
ZBy91MD3kEND5uaTDOKi8f+1K6d5yWfK3YRImRZKFkPUVwIY0C81DhFzgRMPfNDSiTMwdACAgiEp
wchQ+4V1a6KIglvq2YO+h0Bt4+pl83nL9j8k1UqrEOZRG46MM2vUx/l4aXYYCFQdxDjEU7xfKJIO
+kQyUuzFfjYsdlIME1o9n1uPPuzdKLtgQfGpvCDyRHP2/jJdiIyKriVN4h6/Mx3x3vkHHyVxUKHm
XTKW5Bcj93AIWrU65HHVfEdrwJghrQh4zCIKm43mOCkEMzjn0wOd5O9A1rSnitfQnlmjTq2eLoHC
2Fk8OkIfDuGSuttAd1ffgItyy31klO5T6Xg0LFLabFc0/lII7840PTDxhA8N7eULwKTJ/VhGWX+1
6J4cWhSifaYNQqjl54vbiQ0Mh1wM+vw64bPOv3+W7EHzElMIKWRFar52i7O+skr5variM1vQjycg
XhsbXnTLhOksTcf3l0JFUWEPl8C8aPcSOopon12nl/6iKuLc9ZPfHKpeeRu6RdEN5vfqaqDDe+Zw
+HEpBwhBze5tKyNoe77/EfgZTRZN2p1FYWiHUUHq9prpu2l31u1Ax/DM0ebk5Wh/0IwQjNj1PU8D
VUjPpRY6xIN5G+lF8TpZcwbzZbE2+Ul45tv4UL3gGdNrwZTDdg3fz6onkLHKaJAz8TJpGOq9rKjb
QCtKdUOecbQL/dA9kr7gPUg6UbsWMnl2Zjx9OGcsP4D6FkpUw+f5rvaKxE+qcZ4wU+mVW22TvnBJ
mJjdH3aa/hrSYnyBE28//+0Y5ppsy6jXWAbqmtVN61oeF4aspk2YZCkdtKS+mJCFIEWN3DMz3JL+
/f78zJlIwARE58kBznCX7+mPGl7oKy22aLpuaGolySZBvDIFfWtBVB59twcvNsjv1B3y6GClNlVa
0p6S6zkMWdr5sq0HgAz9c6KlxmNH3EsX4DiZe7BItXhyNBE2YAXt2yXi5V6n0w4C0y7wL5lVS0FA
m2v9FXaahaMTjeEhp9T2VNZ+/AP+f4Q6i3Py1TiU/s2cDF68N6wB9oXq0uILiUhqCBxsqO62Fs18
mGw/T7ZpTtrFrmnT8odyIU7sCs2sX22STQBSTqPFgc1CIdNpUJGCBPK3sRlhv9sH14yG39SeiQMz
JPSdTTf6bXQDtGhq7oci9ooNVSrXp/E1JKyomAnPlQ1OvQpGmcOx1uBlrI8ltB46xzYbTkRTDrnb
Ma6ngrvThhEpFgqP8szQPnE9jj8UNjno0YR66xL98epJmU/IHa3YwPiiw4pmhRrCLBfsFRGF+ZaB
rZ+bMj/OztiAaCV63KAPK281W+HbsjXB94Tqdp5vJxa0IKrN6haljPxRdXG2jzHlb11HqD0lsRaV
MWJzN3Neal9XR3Rr3m5IidtMyZFoz8xtJ38cCz3gHU7bnrcqZGjNSKKaxamoEVPybMY0/dNucKlg
Oc585px9YlpBdcu3jcyD3uraedD1xRhrpsu1fLCCSdM013U/61eoTIlsBNx7CNFXn7lB49Qb56Rt
0vNjn+F6q4mlr9I40WzucIh9LFGNcpzwqsyc2NrXlgHDvZegKfbumBvP5J1jnwQQrwcCGgagK2Aw
xNOUGDHAwFHQCtqItIfaC82cRmDaPCPR6h5JBYIU1BL+Me3novHu+H9a7o66XL8byAwm6atOq99I
g+kR9trQeWemtI8CGg72hiE8bF+WY/Iq309pAx/uRKAb2eRO335LqEjtKeCSZ7xgTECxELJLs10j
KA3lWpxjj0em2FlYaxx53TZ+e/x8Oj+xi+T3eGCZOHPr+trM0oo69BFPo9ss6yxhF0t/JqB1FJ05
12NIXs/li6OLvQ9dH7zOa+k8UdygSOU4bvRIJcde6BWZRwhl75VbYsp3SkScdL/S+AcsCVIkhDON
kFD6AlzShICBpHozvgDFCXXDqpziQWdv4V42FttvDuVSQPt11XRP5Wh6TnJNJ2kpGYH6WLBnEgRX
MXi7kCbjVRZls0XEjVP9y8lX/MqMyeUwrtvlAxbe9NpVfvwly5ESB45G1MLeI0RRsIEMm2cx1+i2
Mhcd2wYZkfMbDlQ+7xVEGT4NI7XPNQbf6ufvasio+mhFssbTybJwir8fMFHngq5IahI7Yp/4H0fD
Fwv2yRyRxMwDykNXPFOcMx5gq/mI/oA+FJfoiYuvxKs7D9lgldE9Ww9p7SHXV/21Fk7Fj1LhhN7W
xPggJebX9ztXgj14dN2U0HtW1KT9v97D/48F+D9vm+v/nQuwaasf3Xva2tu/+G8wgP8fy3qTV5g+
DWBK1f8PtybM/1iLRZ1zgs0ng8n/f8AAlvMfG/smdTIXHxz/yWrw32AAy/iPhUCPdRPTGEY11/gb
MMB6duBbpXOxNIw5VLEmrg5/Oi1DDMSAMuK6lBtHqnQbGfKcDfetF/vnGF8ugzmD8wo1RjpJy+L3
x2KfjwbkltCKNm4i+gfHkPq3Bt0EQdVW0z6A+e2fKImPV72N6xzVJEnHiAl9rSUUYoLsTNaH/hxL
FTH5lwOGEoGivAocIydRq6QHSzpoXlxlNluywGfhu/XHIU5Bd+CN4Lg3ETtlGqQ+BCgeNcLGhXgc
c/SBnCWn/qBGt0kxhnf+Y1KxJQeLZOvbkM7BVYPxSNtYnKzuPLrZ5zpI6zWRB8Pul7TzpRBswd17
/2BUSBphXgmUniHLFuHv7uw9WuVTZJ/Z/KyPMusLrd7AHGeZGKnCbWAvP6u6ugU6FjgUW3wgnWzR
A6Ryl117zum02mlwXz6nUwa57QlaQ2saRJSQBWGWZMFLVRARjSNmF6Uk1vShG+6toagDw+7OuoxX
S9HbVQ1r2V0aaMgoNb9/qg3WFpLtCASfzR4evD8kZJFQQBxVYXyBSiuJ5nKdbD9mxkyNrqsOk7KQ
kDKKzxyQrVUP38BsAnSD7abwfCzP622dxHVDIPekUYmsbIDGfWzfUCmlX4NktiHuq9KHMlDS8m89
0NzT1pJ5cdMkVJmOdE59cIBkjFwLW4D7N8NWPSfVGD4QLdTfaz0G6su6FWRPQBKqCN/UlKY4KvWq
3jetQ3M2nZV5I/nzG5tYEA5UofNlgjI/wgBKFzR349qvy2yjg1AQAt0Tpy+F0DNVD3U0iHLjCDKw
Nq6tJnJLOMsE7pDrxA3bkogw5GHN9vMNy2oj/PbE2AcvojROhTQy378823GjGf8N6cm11+PKd5pv
KtTUaz0Z6txm7cPw5O24NOTQyaAj8df1i6KrJRhnxD4g2HPkRh2VaE/23bWp1cmXtNNp4ZObtJE0
+28Rkda7Im/aezutSP0cqhL/xaj1gOvi6lLpbbqrTOIspszq0r87Lr09FQ4FCJYYRkvj5P1Toeox
ZWoJ31ClNh6o8BOQIYkF2TJh1g+5VY/Vmf36ihvCesDxgP2rvlS0qMp7q40JPr+66dQQbRq+MSI5
XO8XqMly+AfKGSYH6rdTEzR6nB8LRWc2iOF2Y9cvpXjp2NcCgNBCdUEEM9lrxCiS8DPaxfCUuEZf
Es80SOPw+chZLWZvPxjEv08/lh6acFYHjFkNXRpavE0+joeGrje0fptT/JlXcWLQ2LScPdPGjY/8
YjVACW3P4HvT5J0tYne6nu42YYyPDSGtX3KMy0FdT92Z6Xtd7lvujW/CY0oDJ0E/dvX+bQr7uANo
+UJbw+Qxh0QpHmy/satNWvXYFmsqH8Eo3cgMXGvKh4NUesea4pjp179+zPZS9lu2IEAN1s1vSw0z
mwqSk82oQvncF/Uew2Wy//wq60rv2x1TdHNgRVCGYoi9H/GFnYMLwOQTZPPCqXAyfGyIndiqmCEo
cqCs1j/DOAEtMfDRB5k3FcyCRfyT1nlyS3U6S4moop4UuQhSPv9xJ0Yai9lyiOX167q3Wk1V1Wdm
bHaMtDxmS97r2gVbnOjvr0JhF5AR9W5qJOz03u2a6ojeAgdCklVS0X1xq5EKe22Yz5/fy6r+vzxn
vm6DrwY+CuLB1Wfu4nyCmshzFmZcEA0os0PTCbRtjUmRhO7P0bR6YzMXbnjx+ZVXe5K3Ky8bXNtD
cooAdPW9GsnEkbxjIFmp9JYEjhjXHONNu08t5W8BSlc3yG60F1cRd4EvNErvP/8F4sRi43CARGMM
RRwN1WqQETyh98guWGxGkMCJVuZbUrviIMmc9EHrx/y4EB1xY5vDheXW7RVxrz10Vgf7cO52lyIf
WVkjFW46vG/DmZlmtTt8e0AMMBYpHbETlaH3A6AXVdKj0Y7oRrfiLnOc/j6SbCNIOpmHay8XdXvm
qzs1GFgHl4mNrduHZWYqp8QsTRFtmGeJHS3kfGWNWvVaRn6+gS4ltwnEBPKIPfXy+as4MasiP2Cn
segdF1Hu+3v1o14vwOERF9Q3bMVakIOiHkmcRbGIO0Y64Q7dWXhmLjtxVQYgUjIKI8yq7mrwT0bU
Djn0eawjRK7pYxN9B8faiF1rjrgnbZFgHyImqTh8frdviqg/TkTLq/UsAVJ70RAtJ8D3t9tOLWmu
DqHDiZotj4oiX8LRccrmMiqr0N5Fjl5ru44d2GXdQy67NElx+606peFkKSzyCZtB138nBpHvxyKL
PLGJEJ4Vm96OCDohs2p+JSBsNo5I0yQwwmigtOrmVpPvOIrNYDMBm3z1oqU0JSc2PUdh9ba6kEah
iFEsZknD3XTa6kpmStp7hejpyIyPExsaiPOEVRFMgqEZBLfHee8fREhUe9CXSwe/gxJMLrOf4+0k
fQ/7rZp6e9pReJRnVJBrOcnbk6QV5nh8x+g815Y7k1C13tZnPmHf6K5C4Ju7VOQYcs2WQiZx2f0m
LTIdm3M+XgMSr658Nem3PuH0R5U11YWn+voiJQXttul0A+L4yAHzzOvmba7fNu0Nys9LtRvY3/u3
rQw7kjhVow2AWefflOlso1ClnGGWnJhPPZxITGM8DuwCq40J3LoJ5zRhWUO8ZKcUHpY2Ax0crasO
lZMXVupaUIBytl6HGRM67zkd4Il1cSnueoRRIYrQveXv/zjnd2PWJ0o5GlxsTbwIACmb1Deic5Sr
E18tRykE85BhmKs+OEgKWeicmykn1Lazt/CABkIndNYPrWKvbLyvGDdq/4KkLONgExm+pyuZfKG1
Atg9yYwsKFRbfosrZuxUn/WNL2KLMJg0F2dOGB/nUz5yFKKonxdp5LqBp3w9o4/P4kovhTWiRE1U
1nr6XOPXup2VLy5UlD5PHQbdz0fcug7NZwFIH5nsUiGi/vsm6/3jVZR4i31y9rSgTBv7mBuRfVcO
fnWhq8g++jMJ0W4yOL8dmAVBQdT5Zaqn421bQVq2iSgt/voL4OdYHF54GmzP337uHz9HCXrDeoHe
hZz5dltUILgLhdrqzF2feN4MfXuZXHHmMb2+H4AxDI7RHUdkNbEBAzYb5bZpFSGGohkM2FHl/GXk
wP99FjpyaewDuDjJnoFoqFfWPtdNUnUESjh8zzaS5ymNXw2CXQ5lA1e3LyzvzCf7cf9hmVDRWHLp
SRl8uO9/75glRdV1lAfGsXolFQrKCpoK4JX2BP3h84fz8auxqPLhNHM4vQD0Wj2bqLAqTSiezRym
NEbmNifBMTefGqU7TwmM2U1uK+f184ueHId0fRZnD3OL+2GHVVB2a1HpBqUfP7lW2Ox1DAkmgAC9
3OQqm+OdVtAu0ThSZSjorAXF7NEbySY6nQn6oDONilOPnBM0xU7KC3wdq5UXGeHUj5ymgokg333U
TBShtHpsQVbj4Tqzn3ojq76f+S1r6QbBXsVNSZ31/Qs2Y4e6gM9DN0rNfMCEv3BwsB+z26Db5gOY
BNuQbWnd+OMRMLuNZK4o05zWkIcMEXkQucP0D5KD68zx9OLnUS2xv8ZdeuejQiTEbsZRsVE2dMPj
5+/uxMdEX4ISDMUROspr5X+hQYcA4wD7eRDj/ZCm6bHyEHRV+dAeSFbOUVliUo9oa8gzY/XjUsZc
QZnjrWTOg1stZakgbR3LJIUZz4SrbrAF+0bjvUtR6A6Jdt+RWX7dppFt/9LNcf46DSJtt5/f/okT
KD8CtzMNcc5HHyhkyoZLWWPkDnpSYb/C8SGCooaJ2E72E5BseRxmj6OCbna7ftaGlxpZmAwy0m2e
mhHRRgrMKDqGdayf2fOceDq2WNQZmPUo7K4pjwlI19yJomgDR3/+DsYyJfwa3MxNMmhyPow14oHd
lDTDBQoLM7moOVzUT58/nY9LPY1q3tFiPXEW9/P7ga3QHvnSTUgSDQnoYICUW+jw584jJz5WDFC8
AFfYS9d4NWeRRqw6r2L2GF0feI4Nj2TDNtOFWgsj/MxiffJiLJxUHEBvY1p6f0tl4fiI7GyNkyic
+aRNvR9dWbyMgBq+/fXDW8xxnHpR1QMBW80KGZ4QW0TLlwV25yIuiVrK9Dw5U3x+M/utJh+Mahif
KBtaaOZWl3FzeuZWv0x1xKoRPzOP3+J+kOYFMCb5j4Oe07hwM8Pfqhz01ByJFEWEFv1rjD2K5aHL
f3i9oJ4GCvJ3kUQNOcJOgtnFSUxgD5WBuk25ev749w+HeofJcdCFRLH2jFFVtD1lAsrKJ0/sks5X
gdJr68zktrzM9bPBJUlxE4HXxz59XjSUPSKuooGS30hm1ENiSPFkVrF7zT72nO5/7eZbNmTO0hbH
ZQ7RkA75+9HVxNCI2AxrAeeAMgCipD0bZJduzVn2h6ilkZ0U4XRNPzDbROQfb4E2zSS7j6ZBHzeZ
IbjYuJjIQj5CfML47LXkuHA8viA479ryu1JepwAjz2y2T3znzmKwYvwstIc3OscfGzdjRlNfu2C/
SIZpOJa2yVFTBG7//TunS8oaQ7cI2uiyd/njKnHXar2dc7atZmlftujCA1e03ZmrnPrAbYHfnrWf
73u9oM1RllhjyG5LVuTntJNTm0Htm+k2F4U4x4I5dTGPPegiBuFUum7tYWXUCyjiWgDiL75OxqS9
qCS1JKuK/DOb/VPviE/cfRP1sDCsvnNpZqBRG4bWbHtEuItWXuRdYZ0plp3YPwKvhyCGjOStOfP+
HcHjctthYjYZEvI22Oq3+2qGUFLKB4Rw2wVleuZ9fbwvejN8LpjZkEcA+np/RVsmbW0SdraJONCi
xp/qO7vTpjMj/OOLQkZsepiO2BNzaF1W2z/GnhCloMLBSjb0S7g2zo+YvG7h7gQh4Ie/Hedci84k
sz7zAEeh99fqYWfHWsu1Fo3rtvFI14waOZ+Z207sOqngIe7CsMlgx6v8/jKZilVShSV6mEFqP9uc
OA1gQ9HlDCzl2KfgZuA6tQ96FqW3YxE3V3aq+iPlZvI5omZxyMDsFm3/MxuB0k5JVd5YkO+/Sb0k
i/PzR3Li8eOopimPQGhpcKy2evlQmUnhM6xIEqegrlV0VvABkShjhsb3z6/1cQgvRmBjYbawI4dF
/f65EDVETURQIZGY8UE80OlTmkN8u9kCe4i0NnpM4EacMyGf2Em+v+7qHn24flNF/PpGi6hj2q35
I63rnMTodAa3X9hfc9N0DuB5tAtXdc6dP2Q/imwJt1RaBp4cUmKgsvGcj5F1jht+vwryw5bWEicU
pA9rTV7hKFrK/owCFulffY98FuG+Xs95fom+zk4f53IwYGqQMPXbk3yPmxa6Vrp1geXV93aNOhY4
mKbflk6d2/s07slLoIrrPdLmc6wjL55YtSSKSKGxW6w4nTsRijIMkaOxM/btnY8eT21AM5GhyrYE
tCfGXWgknpfFbKGl32aXxHySP0k7y8AQ5JkTEIN5Jpu3mzKTw8Ho6L+kXdkPvc+5ajOPY39PkSol
xipqy5/wPRJ51fV2TUqOXVvQlCaCfzb8StLFmpHhfZ2D4yQfdFwat4ACyzFAEaKeTSfN4x3sIjch
VmWuyFzXjfqK2mGzMBw9DQDknI0/J6PhS/YQmmBqb3zClTnEozPOO8WeiUyje1Qq469Wz9GVyAmb
9DVWtF7uopYkw0ANYdrvdHAJUUAcr3qGXqA9hIIgLahtZnMwY2BLTEqVBaNPmobajvrg348CvPwu
bqrK3MiBPT+OINfeeDWH6UAHLGluq9Iwv2NXs/6VEofddrIH6zIKhwr8kz0MB3xT2KuETpQDNcKW
rYd0MzcIZTf/bMy+fnY6INxpS15iXCPv7+XEUdBgx4r9xpSkvBamW8B7SmO6U2nbQX1CQuAHQoTe
wwj1Tee8FNfjIfFiawDrEsdYlEAXPhRjOr1IhBovkyruzaZPL9rEacXOC4v2VyMN8TMjo/U59LX5
y5ynVbZRaWf/643ThNcuQ8l2W9NRKLaloeMIsbShkpehydERA6lD+IKMou4rvj1yhHJXim9l3kas
+yVkZ1AItT9tqhBEzE2XjNlV6JA2TWxY65GKLZKIsGYy5+4dEWo/9NZRaDWEpz13ifJ+pnVrzUHp
RfGjidNdAMKD1L0hw89ySMAd3X8Uub3tFqLo/MV1ygMkI4L1xs6Zyx0S9uIFCH5ibnG8liShexHZ
P4z0yAkG2wkfFRJYI8iHSFyPOIzxtgBJvR1UkhNCV4y3ueV2r1mrqvTCHUV60eRsBedychifGA8f
ySqPRdC0SULSklKEdmXmJK5UBZN3Zzu9kQfonut474hJd3axr6fQ6FGCkOUbkm0UKL+P8VR1iR5v
x6YOf1iA/mKccF2vNhHixGjD+CtwV9XxYdKmzAl8d7YfbYyEQERLt6WaipA32lqT1+aHtE8h/cgU
xUgjBflfULvbTUXEHdD7rKu/5UVaVtu8wekVaDQqX3s30+DilUnbb2rc0TN4Ikjdh4lOEKGBo1+2
u8lJVHGV6A3cXaK55uKoDXa2fIfKfM5aSbRjAX2CFAw664tYbPidCbf8KnrOm5gbbcjybifHS7wm
BHuQhDfGqECL5FflC3LIXF0LX5wyqq5L5aUjUqnQ/0evyuHFqrycKWKm4B1Q3RpdFKtaQ3Iixz17
o/t9cUcWTIUIlTLkV3w880u/lCn61hESoURJurjqjJxclG7uvunNuCSOxba8m4WNsyCcbeO7O8Th
l4RZuyeUL+kfKAjM976KiGwrkYkolNqzqQ5IFFixQ1NZw2UDwxdngWpFA6Gv9O9KjMI/OyniYUti
4Qi4M7XAFyVw7ec2sV9x6ck7nVSgOKihyb6ODfRphi3GWSrjC0NEslIRvZpkv/vW1gEQ6RiPM0tG
96i5koXTZEsH8MRo84jrhVtcVbNjbQ36Mg+jZ1JWFBPx9RtS7d3LqSa6b2s1Vn+T9x0kJdsamvEK
0hVAZj1N8q+ROTbegSqX9VUYHbOe02Tpg+418StHNorosOG8H2iZsueEFOZHlOPTfNRd06gpElDa
DFBUdc96jPtrmX7I+h6ZKFrX6ZMgwrHL+DC18Hc12eq5Qy6RPTrmnL8wefvetW5xVCYFsq5+dk6Y
YfUknQ4t4gjhFwlX/uTlDVjUkM90+uJEid1tFAo3404MJVZxzRh1/J66WURBakaEMCJtNjB14FC7
NrHUXjeM5esxmjQsxlEze0w1FkTHuexL/QJbQY40JnQIiE2q3vhBPRhOUEEqxVXYZrK47FOjZSXS
HAdWbCJuu5zYekyRZI0eDeXAS03NMLujXx22W5REaML8prK6IKY2mSIeYurc9nAKYTMD2Qy6RidD
NdMUXl78nRKHJh2kx6Jpwgf6oBgoOyeT8T72OlHt3NaMn0Zvbo1DiHqnTYkPxfISX0Yj35rSWvqZ
i4lfUrZLaqDEvaYJgsYJWjxG3qzdSseP4w0Bis5rA8C64++M5k7U/Pyd6OP4aHcxJTW8oqT7WZPA
SDvH7TweiNtrHrJSeMmeaSBhB+GWDRqkxsRmOuRu+DNigv1GUk7/r0WQhH6soJvTdnRG40vnGFW6
say+IoUeUxCRlnSXkk0J7xFlYmdryFhme/YOxWh5Lwbx6EmgOSwcAX0L98skBL3YSQ9z/rhsYiOo
Qle/Rs9eYcvWteouUhZWv2SyO/1gqHaM0L8P/stgeH1ykTbtdEPwhYfDN84r/zbHybsFcVAsONpF
MCTt0rqDaKlsmpg12rwI/RtRn7U+O8F/sXceS3IrW5b9lxo3nkGLQU8QAEJnpE4mJ7BkMgmt4RD+
9bXi2rPqYpJG2pv38AoyIiDcj5+z915FIYUbkGrNo5x4YxdHHfzi3HfAwWphMpB+foozB5dr78yv
dDGJsF2Rhj94LqEbPhlJJXg96Hdv1IGljtLBG3iiJxMfgGbNxtu6lOyVKXUeroRqUTPfdohNhNzj
stTGwtPbwPZy/cYehHcBAjzetzGZ37bskgtAZGc91AOvq74a8IArQ1vu+7r3En+ZcrPYuBM6xk2+
DutXCj4XAJJV6HkQqzObhKpleE7bbgEzQmky3CVrqb8WnVqwSsm1AKMqbOemHIjK8AioZZqdqoFo
O+8HJhDlTejMNFVJuizax87INhqbJmkrdVJHekaRFBnGqu2svJ/HMNUVxC29numRw2y6u7cHFQ6O
NepTcs/7kbZwRJO42TQWK5FfJIr7Oq9EVR/aPK/LY2ma0+S7mVjzo1OlPTqVUi2BooJzKYhxVs2z
qKtG27ROJwCiU0QQ8oW6oD9boos79jdY9GFHHI0RdKKrx62urMLdOnqdtYfFzQudPmDeJ5ESq6C0
vKk3ET2JdfQ9RSxPZa/kD02me0vYM08AEDwopkVCdd0/qY1RUANJUjQpVIqKZWj0kiJccL2sgZi8
4gVFlAlG3mvUZ6tykkerWSr9oDtLemgWRyMbtGiraCw8VOAjj8pt7xQp7MLYzXe4E+f84E5iPte0
yRhTLUgJfBQbog5mOWWEnS5OKUL4Ss5VgtZ5KGYyuezqwqVEMzzcm6SRK86JMGatCh1yhZ1T2Rge
a6ApBfVKqniE5c6Dd69VzuxGDXXxd5IKEieSS0mOc19aer3ThYWOuW7c9Mfk5DHfjerkTCSeemNB
N7p+OEKGICXp/53tcnnmZbKWjYFE/K4xZoveSFvdkj6cxvtWj/tXEgjqC9rsIibAfMY3C2Eb3YJe
MZ8k4H9aNgnVfNiLa1YI84DhxFqCadFq1ZXcDimUBBRjrPVhOy7tDmJrPgTmTBXgq6uly6gcVmeI
ehLV9au9nEgH24GhQqWYaCLIK6Kxwzaul01PF45Ii0JgI/bNOZXPaOW7GwvlurFL5apggPcIGLor
ZmLwQ1ct4ylItKnrfHBlFb577O3rzjJW/vz/SWRfGIlAzdNYVFM+VWG3ScZJ6TZMXIa/JXb+ZtRH
S8NxcXZhXbjGwP18ui7K0lsnnayCYrVaVMjjd5GanO3WFKEU8Fuug2vRcJ7Vb0Mv+kOqTsOBwPf4
wyb97z/v6hDIpDo4arBj25+9wivKrrqvsFLyzKQY54vhwynqGKKrmfwtOeXXXjKnaPKSEZGhi6KP
+fMPJweAcpowMSLaGqKRJw9I+5APP2pCbfEdVfrbn9sYv5GtYVO/asIQSl0lup+utNGhYWhN2kim
zZiYkx7WV6lID15quXyP02p+tK2aJVCruicCJtpLt3pkQFj65HcxCMNrYkPbARhfli1sX4bbf/6G
v2u0YBe9tnORo2CF//mKINFUG3sg+3pN+JbLlHIg9Za83cjJVW7HFs2FqGGO/flTfx1YWnQV0HFd
cWs0XT918pyE3ZE3ik81GnFUFg1yBeBvL8gbT0aDY9Njdw2CmSDHF3/puf362Tz8V50q7mkDU+un
HqyeeHHh1nx2L/P10BSzuxumanglqfeNMji+XQD3+oOi/McWC1IQ6ZDi26WDyazn049egAMYDUgL
/u5ZHDjvgKtW4y6UND1Tv17LLwzD879c6V+feKSvKHAYzSJM1T5nUyi95pVS/qMBzo0DJhZOBpLi
p7Gy9MR/KLd/vrO/eeJZWEhVuCYUkUOnfnrFsOFjhW6RQg5K00TNSBh1YsblRi7UmOxpdoxxdzHZ
KV3O3yYHko4zDVLO9N5TuxoMg1AP2iLQJpmZl25m3aQq/vOX/M1FYRtkBUR8Qtf/s6Zvzie3TfUl
oQhpAZMVNMjV5pTmRqR22vc/f9b1rv7cuLs6p68P+lVHiPHy5xdsVtSyWmooi87UNCevcXpll5sK
QCQjxaK5GXGIvwgJFYTmkYqZWHUhO/+lP/+P1P3nb8EdoTnv0TokWeUzIg5tnWUTUYC6IV7H6tDo
EoJ8n2bmQ6X1873SddrXJZ5kScDupJjBaugUVngr3O+KohJG+ueL8ps+q0vuIqMCeLeImf+xIP+v
Vn5muEr7j2Vhyns9xLgJVvNaYLSycO8qsksCrUrbbdJ0IG06uQalMLqoE/G06/N8AmQ/5qFohzj4
8xf79cm4fi9GToigcLR81lj3+uIZ68iTkZcV3naJpMEBnR0miavsStn9TW/462KEpJU5A44R5K0M
U39+OkZlUjseRGbl9ey+rIyn/GwcB+JvrobvMlmpriFeI7UBhzX/5S5c//JPDwVKH5wBPBHX0eH1
Yvyvm2CLPDfaeEXaSiLLtu/gx4wc0f7y7P3mkvLk8RJgisEq+YuyzrZzqV2lhqkpzUdyg9TbXpda
BGl12Lvkw//NgfPrnIIdhQEYLwoKZTbdn39WQV8CEBlbmuj6BPya6gag4ZyNOSIy+/Pj8puPwtFr
4PC8etjUz9kIU6X32mjivEFYKwM5woqE6UqLr4uXvy2svy4kfAIPC/UtM2l+2M8/K3HwmhExzSa9
pNXRFnX7gpEHgoG0iFFLp2SZ/ViZh1NFFspulvoPfcqaAFGlumlHGsbCaZqD2SOq7IQiQ1o0cWQL
s8WSUTjzoUT3+pfv/NvLA5QSxS9CU8arP3/lyVvQfia8TTSr8g8mRtNRa2YtylT5t6SEX1cUhtHc
a5jedKqJ7Pu0u07444rSrcH2sGBVl14UcIDGplu+A4irB+xpU/la26iPDvliJkyR9Cyd3jqdHLGw
lz3QeTJnU2YBjCz0uzb1Eu8vlcc/goifXjhkEuRQepzf8Yugvv35ehgjCIJSlelGMg5cX5Jswe4/
Y9/wNiXtasBhyrSWW1ur03k7Lrq3PiEgGpAIF04cLI6lLhtEEMDl0cWYUdd2gBKcthOAzDDexz6T
H+UmKUeSKqeiG+GRmdfUNB1DUusvIq7nQ2UZ/VlU2VBAa0yWcEgglu0VaEzMHJRiWUkg1oX+lxfl
n23u00/HHESBSVokhffntSaOgUnQ5KLqoqzbzgqZkUGpusVXeg9GE0hXVHlIw9ApgmI1yxZSgjU3
AarA9YyxZyG4OWuUyYcy4TwMwsmNryXzhQcjy9d3vPJ0C3PPlM3GHrn1PtWX+JpXDam+6mSuZZgv
2TU+X83S/1QEQ8OSIwW82GvAEokQP9/TLonLgnoz3SgqBz2vB7bTwn/9ixby17IKzQDnI4OMIZcq
8jPmkivlZloMii8HoXPKK+Et26FehzQoK7PfZtJV5BNZgzW97ayudr2bkyybibYJppaJ5iatLU8J
kmXEiU2nI9bDyV1y+Rcl0y9bytX0hkCWOSUpCXB0f74aNr1tbWGMt2Fys2wTMTDe4oAX/nnZ/d2n
EIdC+AqbF2/Sp42LnoiV87LSREqdhCY4goHNJHNCXf/8Ob8suYj0dQdnNCsYYSH2p/VL4d/rQ2XD
pWnhRlmZrfkxnZJwrca62cI/to9Tr8HJGxZzOPTAPa3oz9/gl/qAb8D1xJKN+AnWxaena1YBlnWS
b0CGoxINpgrUBafZielsMtHCg4ttKpq31ZkL3v75o3/Zt/loDxkU5yQUsczgf76VC6N22I0EdiQz
WMIZ58mZxJn4nkVHu1vi4m/k5d/c1OsplOBa9Ioczz9d7Ji3HDktzZaxBWWxlOb3FY/9X+7oP0q6
n9ehq2mbk9DVm3mtyH/+VTEn4bFcpxyWfWW9FG6Puzz1rp39nqohDfOBUJJgUFLcNgx+6ymUWEfX
FiXYTG8JAUZjTJcmG8S7YkLIJM+wdo8OCaFix2ShfEFNsoDKSwXrQDPQVR/0Wd6jX9NvSscZnUif
M0f4i2yMwafv7Hwl+cRTQkFYnhlI3imbl0cBSNmpQ0W3zXIacWnWlowFUF4qM/5aUR4AwuXxh1sa
3bTDNWMnUTUvhhcyh41x8aISLuGxIgoIRrMaZUjjuTJhuSeJGbHRLxAL2aledMKRE6h9rX7HmWRu
HhvaP+tx0QuJypyU0S5Edg27aRyWUvPrdqxqv5iS4YtEjqUFadJaS5CnKQbTzKZvvx0L6VFRSKO5
KErsjMG0DkyqBl6WO4LgesPHtt2+e9hf4l2qY4V5bRk17y2nJV2KY6D8d2DT/887+a+rJP4PcSfy
4z39Oe7k+gf+nXbi/ouDILpgXC8E9OkGr+P8MYz/9780/V+4PIHKYi2EZoAy6X/STiztX6TcofRi
B2Jtp8b+f2kn7r8s5Ku08VSKG3L8jf8k7QSj1afakW90TfMjNZ9hMbLVz1U8CSIuwzOSnsHLuA9N
nV+GRXo7TrhPOTT4PX0yQonwwvgIXQhtFc4bI0z3NqtUJywVLw9695tqFncZaXQJlmP6cMOJvdDw
SXE6y8aqb6DfMB/IaywM+Evs2rlxmFr41tDsJbJwczLQGg3LsURC3qaa5UsvzK0cIGFz7pPmrNQ5
jVxCYK0Kka76TuDDzhx7ooC8szMQ5d4696k+RcIM0/I59T6a5Th5z6NUd1bMLA4YbIbR66noruHR
6kq5Vm5UDHnxuvXaK/3Oevfab3y7zZTgsC1quscyrLLqdoRKqupF6MKXy7pnKE/7tQC2KCIjTo4D
jHmHjm4uHyTif3CxYxHPvqW854X6JMkpm+GpuB5FYccw3ntEW8bc3brk/ausCfIuiTNbO1+yCl6n
hvh7wSz19tXc8M0EmyWek6rdci3xeftedl6MG308dCoAbrdumJN9KInyWA/4kSuWg9K8RYce0JF/
7JM3CkQScNHOPpBetin1fKeRArZqOpzVGNuPDK1UD9xePadmu5NqglSFM/TZkcUWU9J7vCSHwcA7
NsGyXJf55KjzJV17f1nT3ZRlKC6ipXhr2sLwC7XaAGL0axIYdB2BU3u31trOm5SNoVzoIrTsb9W4
JzArv0v42DRBsmIcjIlT6jOjW58RxQa8cjkermGA9TRFq4AlWcIx3qeiOU3wXjdXDYQV9/cQolm9
b+OafGLHwB3b3yb29NC7hfA7a90ORm2BOuCflLV6XZqE/dxe75LGPRqTipIhc9EMSLJEOBMsKoFr
s3o/WFxkUJlfjGUdNzriD1NqPzT1wyRyLdCb6bzmz2wW2+v8bgA33E8vLQ7HPTsp3oaCeX3BUWAF
eYDLfoppeaEXqFb0THLvjZNvjfWRgJ98Mw3NxV7Phi1+5M5yA/ktqHsigQleiZnKW8UryZoBs6UA
dsExE4Nv1sc1fei7GdTJGAjrDZLvE+KdXZLHfimATavT7VWa4DfuaRjFhmIntAdmuun3VJMRe+jL
qIuHOKv36D6AxroBVoIbb31s5EoL0LobHJQJbbkvTWU3G/N5bdR3r7Re01V7z/svntwNShvEI43r
qt+bzTPRz4epDtyqvlCOPwijJI/ZQyuq8hja084t4rt4qn6kicVdGVeqq1nTeMoF0hLrRshpfHP0
/t3rm0P6z80g1DhVez/DbbAoJtnYaXcAY/GaKvGL5/KSKJbxY/DUDwzT1A3u5IUI9a/J+2Eq86Ou
lKHokyBPqlsPH5W6uHe0Q7sIKjSddgxWkcZZBujLq2cVMiBr3Lko9OCIvnT3aUNS3pqsK+RSJYmW
tLwsCAYCbeqfVt4jFOlnVS13qENIpn6VbZhZ1pcirnddzNy/Mx6y8Z1dXfpjJQMiWOEDp980t7tJ
kS/o84RsRUjEBaXT4Kyn763Gprxg1l3uWUdnDmHYUWtea2rU77Pqhi5UUsZuR710uocmVU4ZR6M9
C7q57dYnwRlEova47RLnS8xgAweC+VCQ7ObILAvNcWA2W/adr8bDw0qqPuJG/Y6sn0vXFlupig0w
MfeAcEdEdtLKXdw7Vdhoih2RjmQcHDHnBMZnXwt9ODauB/gKsshEj1spTm5jro/0fF5QdN+CvDvm
jnWjEZkVm0fGf0C4p+wD/eq9nGPTzzz7oydfHvBsDrJ1zdMdCSFmOJdufuhNpC6VtdxOwlJejdFD
wUAKN+I26zpvRNPiT33eRXZnB87K22Qq8SmeZX9DUOPiV1RJaHVAHlpxB4BoZcbRrvV4M3ZmdsZC
oIOSFKEL0NFXDWXa6y4zKbU1nhyIp/scrOPeHT37Qenh6jpo81i/1XO8xvGXUaBhYRaXPfdjO0fW
mrYM5Nc8RLeenZwqW2BOe4BdB7PZ2SWA4tptOwiPiB+JlJRBhwSFXTGHZK/Js9N7USd7bp7iBopI
twm5hyxr75Y6w63NoWyKTC0eEpdxBQNBN0Tn3eyJ4CsBX39vx+QBiubOoMMTrfr9kDXGKUYISfOp
FUzArYYJdcZrM3l2fdODGYqMdJy+MUdmHFbCy9uvJKuSduhZrLd6fcNUWV6n1d1lMKQIV/uRyTD5
trnD+rgiSVvI079uf4n+1axVNUhdPSAhqzoUjHZhagZc5NavzC7G0V4U+9GpzdAWsgrStXgdl1SN
rLkl/t1LX5hYY1wxTjSFxN5cnYesWNFRO3nxPqo1vgAI8oe4QAPUVJYL2W5pg1WrWJ06WtYiK7Xt
3DV2xHWnLLD1b1WeMxVONB5Yuysj6HO3FqLHkJSzeGO2yoi8qwIkj39mg3ZT9WOiAi91rb8ZWrls
rVZHaoLIhlzMxxnNEq1qqD6N1Z2ESqHgPOPHA6ierAbO2EVulGb9puetYJVYsqNrcXhQCX7YVdRd
24FbvVG687ps0Xz1mfyRjJkWkNmmYk/sX2Rdf5/s5K6wOKcTYMtqoJfnqzfOyIb9kKxnlNh3UnFQ
aNS70RKPel8FmsmOEsv3xSm+NkQwZkq77bnsWVZuOXdtbVf42RLF5mlZ7EC7Qpwb65AN1tYrwKpl
hKZqc9BU8WYe0oOsXNLferEtY5eNqjszBz94S3VJCHIr50s3WLu6Vm6gx29jww6ViQASJJmQBrSQ
plXqm1p7w7WngoBWkHuHtqyd1yYepqOcJAY8L+X5Z46tXegPis2AplWCEVSHTVH1tA+kasZ7+q/u
tkj0JeoJtgvGFMOOP8KRzcKxk2oVyNkDqiIHJrLGMFm7xCGsTMka5HUWk7ZD1xrOkSLZ/oaHaNmk
akyaN0fMTZpcZ26tTJGpIoXwU70pI8aOSkCCpLq1k9KL9Mq8yn1GKzSQ1BIaxcYErVYep9RU7rXU
y7diltZOpIV2mgj++rpmsrtvmqEJUwU2rT9kMn6AG43SzFgrkpfV3ICO2S3TBXJose9aS93l5dK9
9Cgx0C0YJC+pUzYRclDXOwKq1kdyyLRz71niMJij9aPSUmQ24zzegZJ9s+a6oZqD7Xjjwqv1l6Sh
nqk6VbnJgdlHwsV/qYpZ3TPZbBBKqs5dIyhS8ilBzqE57Y688y6kk0coaKwzEieeJ7BnVN6zNleH
PtPZPZzOWCPWD8PYGa2xW/BQHiYv+6IPNFoibVStF63E1CYnLQ0GR+S3nr1AP/CqwRCs0Q4DRQJn
n+xJeHtTqYGvJaCQkz6mTFnrGS30oJBoS4qzzD3jhYxOGIrGUB4MY56vxl5Jqdiuzhv889RXOi25
Lk7Yv2YQIeelVvIvvVe6+0WzsIPpcwWMvS7b6bss8b8tTNA2Sjp+texRZUE04LkpwjzrjXufedbW
WprRT6B+97YbdT3AcVU5dMlUb6xsqbZcyWtkk3KO6+YG0eqzWSzBvM43+tIg00qnZTlSvmOYn2oY
MKsifVHEXw1zjkqaSFcu0SlTtRMszttidcu9KppHd66eDPJR8xFdl0kemNk8sq8esHCHNJnGYOmX
MkRS+KoIjRBYRYuWzGnDTm1kOOegBa72no5AMBrwWKJZL5GpxOcSBgYKnb03vPEMQhsoZrqgdvLc
FIvfVvFl6BSdAhBeCtn66SF3C88v9KnyCddONlVivshZ1UMx6Vx8p98UuvvNW+yJfQBls71m2SFf
zfZR1xm+aQsjJFlibSR9DuzGzMnPzDU9avDrBG3eP8lSevdFgdiiTqS7GUv7UDlAsTMnieK4bC5d
LyDWFzz4blLQHXbiNiRU6ZA4ZqS33v2qfW3glBrtFbDSb2PM7+wooUO0nlnXXBkk3j5KO19APVqu
WvGCqzfpIrIamfjdwK2tla1ZDcmNp03fxUBwsEuFHaSl2kfgoK2NZqnKzFuVEdZt84M5A6BrV6WY
ggXBf6Di5g4EdSj7hFIdoZcdMD7fJMogDrUqbtt0RjtGKt8WgdoIv/6qm+kDazDjYMjtVPpxPSxh
OeFQR1cIfoHdwTkXiK63Uk+ynZUZxouKamw/pLZd+hpi7cisiOMsx9oOq6HsLqmRTagwSUuv4sQ9
cpTjJdAIlov0pMxhw5fmDtZYelCysn5aFMUL8QylJKuV9PBSw3kxSrFubbXvt2Pc4k5d5OK9dG4i
b+3Jnp5y6DEPjiX0nWpNYyT6a3vbpcf1oltjyUSryxGLKd4D2aApSpASTdzAOJXjzNztNTWrXuZ2
7R/RWVdvSNrGbxP1xWFE5nVQMdkPkei08cmbHHERRZ0flNQtv9pJsZTkj2GpMIH6rmjlK48UUnv8
Mlp6/FBgVr/XRMZGNDGtkUzMs+pRGKvxFbU02BHCYLXax0gSo5VrF1xaRbzRwVs8Wn2nR25dLDcF
irOj1DKOYA4Ppu1U2kOM9SRosl45/8N6q3qnu4mxF+tog1qWehIexivIqLNPLPrySGgdpzbX6usX
ACMxD826bia1Nx+IqUi/QK3p+8BI1+FFeCgjIxOmzzMNhGXfJ7kZuhU5bIQV7SXw6f2SZD3axLHX
7xdNAX9QU9QGer0WXJqJjdnFIaK7Wfpc5qYZdojpbz19Sn8Ic/KwPCRmgRunkYJHi2jKrbS6aaPH
uhZJ4XAydJR2PRYeQ0rfK9zDsEwxsQ11WHeDEeZzfUp5ajNv2WsIzA2mAgRpDUGx0JQwR/uxUvpb
9tnBR9DXb2I0MrkwH9Qq5QhTwH6K52wHlqbaUGLCF6+l9t2rgC8ZwJW6gkEAuvXqYxUZ5osy32dx
NYU1B3SEVJqPCtsNC6/40sR6udWdNJqRWOUGazb27rv8GpUJm4Oyq3itUZtzNNe/9FV101ool4Wi
Jo+ueZ25QXbzp7oX1A36vGlrOR1LjAhV+kPSK2Ho5WNMfBGoFT1RhrOpCZ+IXvw3ujy4ahwHY2kc
FiAnKN0lf46Yo0YvmdQ5sOw5gBltFXAavZ4f7xiEYdWQMJ5thL3BOt3Z8ikHCI/sdlPQT0I9g0Qx
fVSzkeaA0TQBFepedZqd1feaL7AcceDT2rPefoz6RTZUWvB6/TKvbuh6OButsK1NuqgN0Zh0MpwO
QrsbeN4x6yJD70reIbSig5p85Fod5ZXz0S5Z+VRXyhlrUR86HSGXXgUAXtMZPa4656kiby+cpPZc
yu8KAy3fELGC9BnAc7K8IQO5ZZFjjScKg1/7fYVNrrZfYkWuGyKWgzyeZvSinATG7nooQ6fDglBY
WxvVJgUCOghbUZ7HZAiHquNM6rVHgazziApZi7o03Q6x7QH4AAohiwoWT0WT0EJsryLVRc9vlFGS
5684yi9J0b4rKcTiTLBnJkqxMjmO3aCqG3PLroPYtawL8lUrEYG1KygcWiOsmqrbdbxCGJcaRNCY
21jyXZYWvC7a8Fg0yykWEO6Lonnuky7wWveN8IqJSKE622pqcZ4KtNF0JfDHkq0izxrQzbRC6Jd7
5yRWjY1gVLrrciT6bTxY4WC0tFu8FQyYehJebN+wZqNIqYejmU3S1/rGA5FFpBedXkSU6UmlDxTa
iZm/JZIUPIwZzQvu8B/aPMIjvB481b7Mw8TVb4AVHRh0BzQz3sosU09mYp/EoNDkJ9L6gv7fOy+z
sVyKoXe2UF0CPV2PTRuHIhM6u5L1Q7VrNhnHO5NmM/iO8+D1bfOMicYJTXCe0C3HmcuADYdRb++r
aQvtq1ysk0LH6YEk6mmTdDNguWG86Qu5tbPkrqop6Y1Jf145a4ed9G4MPeF61ZVUackMBYV/HVVT
wdOSPBWNUW49BuNHG1KzP9bpfpBN5MY8pX263Golxs2K9iKaQiVKKik3Zpk626bpGMc0a75FHnKF
YDXunZIW792c3OrSPPBNntkTzwrK/8px37yypq+16iyFOXsjDIS9lZkbkjeIngNrFlpKc9vFHu1F
C1W9W2RbPS6hnNaMUVbTPZIysunqZf3KZqVR22fhRCvoJAqNJqqu5pgF1/52yrT2Qmlw1sbhSESB
EUyzaQTunN8VnuIcgC98aFNahJMt322L+b6t4eNcSslrXzR3itGzSPaLiCAMNXd20cHoKhtR+o02
udFQSP3QWq11WksvuTSKnu0GjXyabBb0ZNa62RDlD+dPuy1tspey1n42RLGdV3cMdKdtb9l4yFlS
vZ0mXesyoiT0a9ZghrIXza4eXKtjvTK+T638Z1fijsRrF/CIFnCoGPATdPVkkTa3QxhIANgY4YzC
O6MHo+ieDftrhpT2kiyqcUkFjNImcPQ7hKlhqb4p9OEe3MaafTQ53UFDuOFz8jIfVn0ttu4op8c6
Hhpfuou45LWhgAYp9j2IwLOVijXMcvcVbBiFYdY/d7TEaLOz8Ir6emTCBseIrd203ZrySxfm7OpC
5A+yCUxoaXHEWBnU6mUi6+eQE/np9zgwXWcK9UmhUdqFqt3gA0h5IXLb8Chx15JChaas6PaFF+9V
TTnPSeZPRuO3JLvp2dMVt7OZen3X4RkILWsMc8mBmLbrC5S24ZwOV8sEE+/N0DENLIZp27PmEm/Z
+uglUIhz2jcY+BNCtKBmZDSH8oP8ia6xjnUziCDOhLmrTS+lY0DZ1YzDcGa7tHyX0JGQpvaPVOmC
pSE1InNV8pxamUe2LgZOeqliHdSCyUSMhDsaxuoduNARwPVpsRNjX4jiS78m6nFClXIg9XVfVUm7
y9UK214sQYBULVhI7Zp4KwbtAx38uJ11cSqvl12peEuMoTtMWTmG2rqGk25wLftvnhbnjQ8fId4Q
y32aXR7yLMaVNud9VLnmFBi9nhwqbXjHBjcAWLA/EDgEU2IeBB3kOa2ViAhvdqTEmzciF2yS9ahq
RD5Xw7fOtd6KtvM2hTcZj607P/IY3Aom/UFrJB9UP/qJjOmDMdvWcbGUYzKhxFYTWsDeOmdhbaAu
m5Y4VEvyCrXc9FOhzHsYNfVGlxwgm8o4F/lyqzvahfyfFwU35lCZ1daSSb7tcv1QJVnt9x21QEno
hJ7PB7Oy542iwztyKW19Op1MiXODpcoKIUUeimH2SKQ6p+LgVDuneKyL89j2F46p5E45Ubw6Nnu/
XUZON7IuYpZ3FAdzaaMHFadfeoaR2/ZnU00vk6ndAVUp/bRHBtRL0oot73IdXfsS027klR+K61sV
D35DgPAG/0mxYei9M9TxFojLgzVWyd4S80Xru0OPIQqBwnojMCO2nfo9tjEiYxK3tl2G2D7nf7g4
V9RfYY/VRlpE+JUGmk7nq9oTjRm7O0dx62BVRKSs7oMH/7Beswtm/O+1mRknd8CnfA0+C0nHmy+r
khz7lRNc68iXMbFUnOgNG/dNpZR3XjJCM2bZkt5BMdZdPZp5IL1hay/eAUeVF3D5UY7MRMt36x2M
gkvLnjerT53Di4mADOPutrqqxxCvhVU/PHBbfQqlipAGiiSM0LdrcX2BMQdNGm9c1RcXs5FHseoB
dqNTktAQQ91Icl+cftfT5KzVnHpJfKMBXDb7xPJeUIPisWcG6fRq4Ca39rU/rykvApVJqK75ZWqI
HHANXn5BiPklw2njzwYg1EI41p6eyhf8gnfNxG9ZFm9fC4ZRybaTOE/SRdlWlvdq8FcKnunZAPU5
iu9Tyv7cqUFvRaVNrmYVJXYagcI443na2F2K72MJSTEFZPpa6tqyqexvcxp/Tdjb7HYO8UQjp35c
+7NdK2dzEQfmwRtXVXZici5ZFh+b2O3YivOcEjDbVAjCwp5e2wPe6JFAFd0lxb+j/WZzVEYJ9+Ax
2H3shsV6aJ0Vj6qRaI+I5POUESLmdyxoanPksHwwaxdVlxdXmBI5362owwICwe5yzh90qM0h0LuR
JFqCGZJGIXRVcz+8mqVRY3jr1zrK5pLYYj+f1hlFMf7rovpvzs6rOW4kXdN/5cTc4wS8iThzLqqA
cvSURFK6QVASiYT39tfvA/UaFVhbtdyLmegOdXdWJtJ85jXKWtXHVYcD5zqbk6CizZJ9mUau07V3
MbJSK0VGRa1KEryhc+khhgojJcFDhbYVxN47ISXxoRLpVoplgCBOcwXyRBwcXeo3gx08x4W4G6t4
rwR44xbJYHmU7yxkrkFmRTXOSqk8XKXUEL9FefmOMB+8K4u8M5oYQOqdLxY3oBtieOXWWaJvJU0v
riS1AT+euHk3PaZATW0ylYeu1qMH0QgaaI7EnIqQYApi73Uh6k0aN3dTqa4ESFspnLbN+KvxyzvZ
eETAdtdCKTTShDyuoiOc5BsVwiiglke7AiLZYEoT/0bwY0NYv2vsmJuFq2sfRtEGaYEtIMdNSLkN
0x263ObGiTSiDPiThez2xnWkQJrPr5qscIX+FYLqncZ1HojyNlRRM2jIwLS+mL+a/t1BkN5r61hf
N22sPgG2QWLYDMhl+t73rfXUMjuEYTah+VUE4zqunvRk3PhGfIsm6Cao9lHnJsO1YYmtHvxySMPb
WTaCaEAagdpU6spI3tHl5rUdmJXjGXH4YjbDRmt+YW0la8VLElWv/ijdy/2MLdDcAHnDCUZjARuw
aq6TWF3L4Svk0HVBuhlxDeN3Gpm110Q8dRRlEhNLNnjfogtdAvo1MeDBMvj6qG8hxxv6X4FPtXTx
qdzFumKtzTaR95NNqr3yC1N+jBIr+FIFdXmfpRQEiwltuLqSQHjpjrpWtSr8KaOeus1adrSEujnQ
h7pXPDr1OcBeSgv0H0PZvoptX5+xBEwVkZmbomhnyYUMXGlnFF6eZvpTFqokb0PNVR+p1BMdPMM9
JCDu9ChTvgPIwaypGBsKt0nwXutWsJdjrugIFNpzqzTdLG4hYDhGdvE4JL65RvvhLgkUuDwhmCRI
HfZ4GKwItpta36MOH38dCOrXAeLdmlLTyDNeSsffWWn+Jaqkb1bjE2g7yXd/LLwil+l6JVyiudo+
1LJu81g90TDPt/mICZXfZ/4qJU3IQmkNYBLvW7bzAa2PErWG5Jcamfc0657UTt+rQrz3RkyKUYhV
g3dKk5DJt+ZjY9sHx6euWwzGnQOmjp6kdieHnJYaxS4PJOeq8F+45UM3zltqwpoLyATxB9qAlt8P
q1LmtPRiV9DFAKPXrySteRj7wUTcIL2HzLoDKAUkV78rDesHNLNHrZcOkdZcT0m1jYy+okbQx3zK
SdoFcXSf4GtDXBh8GeToAMDvRed1XY0VEjONLoxdkUgb6qOIHOjiSzlo9ynSD7ZEVTrXNGB69Btb
2jRKfINfLL49VvvTiN8rpZXWMsH9miwVJAklXi2eLXha671BgIDl5GkLtAT0QuHaDn8xDgSnSWes
hCRuda19sBsAWrh1b7Uh/tE6qPYXQfHW+uKnJueE12Z4qAY122oZijGB0ax6AalUUraaXm6sKTgg
R0cRycjpaAdXke88ERjeYvOD5EAV3g8y7mFivAVguhp9A9+VNL2ONJ7TXLM5fTAETWu+k+Fkm75w
/X4cV1lNhSQvmWjsxy/FZG1t0R0UfZgbiv6qyBxXzotkWxikLH6DI0Z6Bxmet98WX2SBY0gJw8Ts
/MdWQxYkUX9k+rjXm/auyaJNQK3CF8W7qksIkKrOV0yHsG4oN42EjSgCrq7ellvoOtrOGrNx06SD
5k2R6qwFVlOrPtExL8QjMtXuYZjtzShFTKAOXhVBc0Y2pR9KO+qUGZX3SBmddRb96XpTRLbbezEo
d74z3KpycAca0DXr5gVaNNrA1UayxkfL+em0mzCBS1uoBfIYMYIhWkgCgyBTb6wbcp9Y7nZJFL4Z
tEMVpDcUzqQMWwFyoSIpNwkNar2mxJKq+4ji2qAkj2P7xbb2Y6ju7Cx9GNIvaiy5TWPOUACcQibZ
QOt0hLGFI9I+cIarcrRiT/TwJweBGFyU4V0z1YlXKv5dhB4VfT6qVjDNaCOR2VJRJriVgRNuitLa
RpZTrcuYzB0J8rUcJcBxUvO3NKXXQD++GG3oSZOCHSjaDfi4hw9NDVdOisaNGKibd7xpayVoXpJi
PCSW/juomgMUikdaawjH2DfUOA6kqyP9MPqa5Jer3KxyPP1Sa6uVo2uB4x0LY9s6tU0vqFLcqGnV
baaoFNilrmDL0YEkDEtWZd5dt7b8G9MeqGuo8RbpT99Kr0ane8O2HJ6Uv5VbP3BhtIi12la/Gjt6
QMecWlRbPdoG0XZn7sOiB2kVXDtRTRsqwZYjoqP3jgxR5+nWG/5V36ohvq3RYabilaq3VVJeN01z
J3q4mGnVgWBA9tjJuUfbKb/KZy2UHGUAYEXJC0HuXi6r16QVL33ta/QhrKuhV57GrnzPaOQib5tK
lL+lrzJHW6EAtZ3Gt8mo21Wcc0sGqr1ubfOV8vHs6a63XihKhBmCg2qP97Yt1gQY2xmVYSXKhqZ+
7+qpGJliPGEpbG2NUb2OsvSOkp21FrFArqIvrqUU5BJaSflaKON7CLOTCx+OdG+30ADozM4sBxQt
r6u6sNyMitmqVhvENeoQMfyWCl4+Snu77OSVCUKGrTwcwiDN151O5RZsirIpTOcOyVD5GjUQsWaN
0m+1mSBCKv2cmgZAlPjaStZWCTv+i10kEJ22xVUoRpavoCsWqBqYbku5ymg8gAYO8nWDEufK56zy
PEjbAmzPtjI7OItq+G5EzpdRbylORyp1u3TrBN2PxmxdW7/OClowY8VCiyh0ra76kVXDtU6eIDaF
PmL/VADJMI0np4GnLmSDKkfdeWOHB9qYiVepir4Zgy6uMthEbqwmxk9Nkt9xZuROVV77WfQlLYrv
ahhdQxtJ6EYEc0PqZ1Or33O5XBt0TlFgWkucBdBEJTccgF1gEn1CEKWp6bU/lAAZwj2s7Hs+1xWM
fpRULeMeEQq3kNlNKj0JpJ5xeyxWo8Cf88YRt0PzFFqR7jamuY/U4gBzfVeW3aOdJMVeLjhahuJ/
NRoTcEQLCAZZjlXp9AdTG16MqDRv5UG1XDq4X6ZiRCUjvUJB5LYJra+lyhJqCD6IaqNTEVv1qSlt
G4koJ9C++/lDJYF1K6AHS3CW6UTSz0rFY0ltmpIcwGHnQQHX2ATDc2AmP8oJ9aqmj77UUvyrA3Do
W28aYUNNk7c3NPofxkFttlg0FfF+NArQCnRd4+RmPhZRvknEtA6iby19Pad9DKkH9B4iF2NFXivT
5IA1hdXdRhuBGo7UjJo0VA+ZAXfV7uNrYQEJs2Xvm0B3686YO+yA0YL4oRSm+BqWwn+sZCYKJFU+
qGMTzpT3aZciAfsWW0nsJaLLvkzAH981YfPCqM1GiXmJcD8Rt2Fq9KOrGopOq3VsnmNAWregaNNt
ZssjiII2uhqlxt6PU6ltbIHeKC7k4jo1YvHTz1CKEBJ5K8ozJqnTIG9SX652EkTiVU9P9AUnglc8
eG8qI3q1SnpJapPX9FoaGj2SpXrAAYvrDqD2TRKJ+NbSUnmv1N1TnbGMiIZLePhJ2ZNVxAbNcbXV
cF+xAxqa8e8qqNbcuZ4IpM2k6C48X1dkyl1ei+fR7gCxmU91CMJUCbNyTqLurUxVXexeaBjQXP9a
RrjOtA6FT+0VT/NyXYQWMgzyTVTEOMYZq6D1dxIFiB11JGlLRxkdD33SdmHX3Jeh9VgJO3zszcKF
KgleSs2GQwVQ2h2QLlmhi3Gbm8pLGDZXuforauV12JGB0Jlp6DY39OOjeBuPSKbQo/Ll8MWWbxCb
QnfoWgGDjyPaKjDvc6vb0RRflQR2lvIm9fQWBbTfVoJYW/7Qop+T41BDfuLcrqkHO4CFph8SIsAb
FDD4mxq2pFoDobHH6VWz/KsGcsTKMHMEnGiwEy1aBxxbPSolt7iI7GENAWEKAAyq4XPl+M2cvZTc
KoE7RbWnD4RNUQYcS7rPbTIGLj41dHV1n6fpfWnp3QaxFE9LZP8lBt+4QXqdVxawY4/yFVSFZ5Ft
O1zp8nB8gHvEH0SZ7/WSXe/H2iHDHbBorbov2Itc+53trILGySB1hcMeNcrAC9DvdysBZyQDN3vv
y5L9RGVQbKC+EfcXIl47vbzpsrkPAG4tLhCb6XTNQhrJ9hQIB2t4jOa6tHlak8G0Vgle9pUhbnCQ
3XSD8oxa1VXdgM3NjG04BoCVI+e3o3JFUl6RvlvKgPabMIKbCC+XFWSpKynvt10ybmPJnMiLY3yN
oqEjzoJnm014ElqO/1uodAAbcK6S092Urbi2mrcQFtmaupS6041xWrdD8sqTy9HpQb/lw0s25V6e
AXG1edJplcer3smLVVcSmKXKLyv6VRU1KHTVucECoVq1/I0BZHRlEGQnRdWsC7mm4pokERdJb3uh
VohbkHQr7maHToRFZbTNvcAJvo5NkHsQiKy3tCoyV6behsxIgc7PcAPx84kOt1i3GG+AuDbSEXfF
OuVX0Kb9wyz4FMfirnjLvjTV21tz81r81/yv/srpv4eBaP77v47+7ib8VYFKem+W/9TRv1T/958/
Dt5y97V5PfobL2vCZnxo36rx8a1uk38G+J//5P/rH/7H25//ytexePv3v37lbdbM/7WAmBSSxJ8/
2v/+978sFDP+7xyLTZglr9nv5b/wD8dCU/7TAA0gI0qH3oipznzPfzgWqvyfhoHRAPUvCx1bRL//
N8fCkqFfqDJ8QoQJZiwB/1INRkr8+1+G85+WaSCIiR4qlCx4x5/hWCwJFviVWVR0Eda2ZB3L6QWJ
TtOiUDiZITxgpIiIG9ApD8R54puDQsr+r0W5/4df9R9Zm97nYdbU//7XgsYmyxhUzbq9ULtQXPjg
cRIZ6GSTPYaeDNPuZ9umNdptKeJzfaogUWxINJ2mCXjwbAQbXxDhPzk4zi4Gy6yYSIkfU75kPWii
LFAE74AUXmVSDFLRKTVX72gtVfR74Sz46cFE5fICwX4ptPPPvG0MhWbBXH4Be+lvhj0YQYiuOV4y
hRbCxkBoyhurUdpGedHfDn1BmGAOQOixNxPbMQXmH4CT3qsYF9IG7kEVnP8OSx2If37QzOrDj2L2
KFSPf5BEszmmWQjPLfO760TPaTVFRrNjS04bfyrzd8yZqhk52NaAVeJ4oxqx82BTMbgg+7MkbM8/
BSUUQ7XRxJhtVxf7b0KGCZ3UHGjlKEU3UUareU2u4exRuKVX2dJSv4fObosNjeL8uwPD/r3RQqQ3
gdKD5rdIQ6+B+cioxoA5uWQeuTRy/PP7bOw88MGZZfnlhYwAQhAK0Fkw1aXdh4+63A0U2WagQmUb
XpWJeotaVHWlIey3AeQWumQM9QVjwVPfC+UEZaYXI2jAZXH8vWyJnNpH1ssTejXclWGhI0NfJbdQ
L1AgTkrLxUgK0QgMHeLrWODqtBrMrHu1TLC45/fOx/vCshwNfXmUXdg5S69eSGStk9UIlSEPqv6u
Ej3eAMdutg2wygu6AQvq6Z+l/2soYzFrROv8gGJp7KkyQqMUxaX2UEq+/4MnbLxvwZFuzs9tvgL+
YoXOA86ry1WNehzWRwvuaag4kZQUqDdoSKziplZmV7qeaRduwfm0fxhlthawNFzQsNc+/piZkaqS
3MjsqJ5GchNrcD8mg0yJysUKvapXK9atC19NOfHZOJ3OXB7mClKW3o0RRsPIDAzIxqZJumnTeLyP
kBnFH1dqfuiENBujGOgMIq1A4j9R8+0DDhMppnUfQ6DfKpiWEMYDMvs2dQPV9PNL//H3cQHAMkbI
UcF8dsmx5p7CjKXNE6/OGwovSAcRioc91RndvzDUx22F+ghUalubHbwxpDxe/5yLDvcgff7KBgLH
RUg5kx/2Fb+Mzp0sK7j7/NRQBNCxcLKYozFP/S99lXSYPRIQZCRxpIGSlaYBi0oe9mYhO97nh0Ie
XGduPLQEDsdDtXHFLZoHiUccCe6mouuuRSLZDMhSr88PtbQb5rDYMo8H8C1Fm6VPFo8akrIWcsMl
pzNG4GOd6hIyWh0Q7pUDfH8d9cVI4tIG2q2SVyPoFr24QZePii2t0/cyVdpnEAkO2djYvyS1SjcC
B1HT00l/L8gmfDxx7H2kUkzsAjB2MhbPndWrUNx9P/b8Qsk3fUPigOpYsuF601x5Rmc3GVC+8wt0
elAWSHMMmU9PAPf3Zwd45is5yEovrPGBXmkpkkZ4i9vI9k/ZO+16cYsKjvTz/KinzhHief9r1KVA
fGmjqSPLLbVYvHGuZghhIhJzJ02DfeEYfbwsWVQUHthlisMkF3vNNsdY8fk/T8sjnUfQ0W8QxLcv
KEmcuLiOh1ksY08DuVJs8AmxDxhRlLMDgwZ2WQloKtsakI51CTV+Pdqt9FwYPlXmcBjSdmXpsTjI
Ii4fpCHz3bxvi2sKJp/UR/hzDDAn4E2EB22AVz3+zB1UzbETOTAsgtud1g60i7Al/9IKJ3/ue9Xf
nf/AJwImFgT9Qm22W59FNo4HzOViViVXYgTjSutnA4n7beysuZ85NIgG9DUC7U0nsvsMiWe6NXo7
7IUS0g5OHOj8VBR8+bXvJuCOZqgbl7SQTt2uDpfCfHbwOdMX26IPHLaa6FLPaJv+yzj1yL0ZeSk9
cdnGV5k55p9+Tm3CWMvEfQzJH1w0jtcDNy3N6q0h9SK0ENJ1qvB+hNBcnhuLv0JNcKjWEb4HD+e/
w7zvjl9xGytpdCJQ5lD532JfxkJRegRAUi9m01FJGH2vHNR8I1d2focPLX0EFY96RQuGVR5Yl7ze
TpxzhieX+HOtoWF3PGsVdlRaA0P1VMSOkPuVMWks4PkCqPmkzda8wxV4z+w4BXkxXpbjoYycuDhp
ep5mC/3kOu/qK3yLLErPPXLf51f1xKU5K/LxnGAOizLB4mNS4jfz1owTz/HpztsISG9ifMVB7qgK
xUDktNqWrtb5QU+spUHma+mGAcQQeurxBDuA6D5lrcATVSseax+RJZDZ4xU4pkv+aPNnWewaVNBY
S8dC8NJc6o7EthEoPQwKDyM+Dd4QWA8/UVvXEALPA7IcNxyadA/B9f38HE8NjAbpn7hnlp38uF17
n6tcclUzGF4SRdQvmUBoVZuhRXXbql5k2/G3Ofq9lEKduBGIFGRUi4gYZn2k4+VFhbnS87AIPAnw
4V1SBu9THZqbdkRMJULg90IMdGo4RqOowW1AKL+4kEmzyVF8BZGjxKEwiCD4czxNxVMpsuRR8X31
wsqeHA/pDHl2boWZushSShMda1XqURYfmvo647Fa1TrRZdDNFO+0uZALfvyQWN1xPGQGm7/n/HP+
iibhMYNGwTHXm3zYlGS/zaGJabROidxuJVHdx0BjM2Fc8nZSTw6MSiOO3/h+OUsNojCNs6F1ZOHV
SqRSIE1S0FFATYetFQ3OQ64NWeYNAad6ZduAqNdxjcT7VQGacG9FhIDr2pApOMtD0K4qePS/k9yv
cmBpkfOEkJdz1wZzN8gydMzjx6Chry/KTKajjFT3/TjLoK/RCcD/JAw0+YeC7Qy8WTFSGS6wVbtw
E50IPIBnmzgzGzKsSG0piVshSq1mEzDPsgG6i+xxgcGUjtX5gAZ5jD4OWlNUdmEdJ4jbgBJCqWS2
OdSTjZqUGKTG6Xg1d1g8ScU94PxxPlER4Lexx9FIAoahW4ttgFZ6FPaOCD3IpMjyGJP6mCv0KWJV
MXayImjpqCbeOIkDMr3v2+3YDhL4NoD853/Jx8vTMannUUwCyuwg7na8H5GPH3URGoFnKr21RmEl
Wzcw4PZpd9EC8NQnMdW5GsqUNVT+Fke7dhoA850SeDU90nqFdm51QJzFckMIVArY+YaGaT0jSEp4
lL8QcoIW1w+97ZrmZB/MsinpZaZ0GCzD2iDDgG/A+dX4+H5R4KWaamFYZZDOaser0UGFF0UTCI+W
mLrOSzWmsRtW1wDtbU+VAqw40upSLHBy0HlViMYtqmiLQbEU6AAN+oHXDpxNSmaF2MWyA8qmmrL4
Bdg0ZVXojxe+/HxvH79lczH7/wy7uNdNSe4HeBJccrR19omt0cOogL98fkVBcBLbKbyYJGrHKxqA
phJFzbUT5pq5NyaIYW3cd5gOCYPuDgorwyAXFz7jiaofQr30mfGRIcOxl4dfncSUKLkuPCVLYLNm
QYz9VJu4piFNjw5A9Y09h/ZxBqoYsg+CDSTIu/MzV+bvtlxg7h3KRBYtArSqj6fuFD6Jy/wj8jDV
7nR9CHYWXI5bM2maBz5t92xVvTgY3DT7BhjEPk+MHC/MTKLRrqo3hjGieHn+R30Me5HqVpCEIuBG
hnD5uiomGWZlUTgiEC+8eqgyMANWvwkHLHqKqGiumyhNtzg02V5LWdY9P/yJUjrja1RzZz0ohNvm
V+qv569VELyTfMavzbLedCTYmxQi5LVTiX49SepwlQO7k9eBkkQ/a9vUbkBg4+w0+UKnwFBoF57j
U9efzqPID0JCi4r68e9RMPjoyqoSHoob4w4LEjC/gf1kB7Cjz0/95MqzK/9UJjXepeORyPBSbZQH
DkIcG7ux0vXvHZW0beGM9QDHBPoplHtthz2iuPW7Qf1+fvwT7z9dIodcAJElBYD38fiKBgMIZDFX
m071byz9Ny3L2q/Yw7U7WrfRXgXuv+4rlJ3OD3zqnjFm4XycCmyFlOd44BQbbQs5FQaWsSXLcIG5
gq2tX9hZ8/ItDxu9OJu7my6drarHo5go3lHoqOGKzhSuUEYeQNQGpjw5zhtaBTbm/KxOXdrGfJIo
pKN3uLQEkKZ6hiAx3hSq48GYKpj0mAsjZFaUNMOJbfC2xF+ourCNTo1rsoqaKaMhiO/D8TxRuJkw
55FCGFFjuO1UC/mVUb4z+/Bdk0JlV5ra+/mZnto4vBK6TfbIZJeapQKDTsjedehVOn4czlQ2xKij
1cKWV8xnMLUdTa7Eua9TpDMvzPbU8URol+miIGcby/c4tOBhW04cIpCWpW6b5jjsYZ610xDOvXAT
nNpAfw+1eA4RfRzSDkVdT5qVoGyzMtadpjhAgrJmUyuWeWHDnvyQpDKOQ/WJ9vLyQ9p8REdB1c5P
iIOrybZvMPyDNzrA+wljGVj0mPTb89/y1HoyFL0RQk+20OL61eu67uH+h96kg70HvIcuqGZrG3L0
T8qSU3bg6aMBTpSLPCFicMcbNYZQ7xA20RikxIbYAJ1J9Dcj7/yEltar/wwDQZWwjcuNOsBimAaa
HMYEEdIOYXUY1crfUA+ZIU5hWewALF13OPx8VyzQ7ZYOwNApi+YdHZh2q9ZluSMIhILSQQqOJYX+
FDoBrq6lvWepRnHhCj71yWcFdWxSVIU69iLQs6YURQtkV7wJbhhiPlDdisrQwCCH9hpNwwmcp6l9
ubBCcwS/uBmBBqizmLpCcWaZ4I6DlWdxVYVeCivtGiDXs9aE09MIX3stjexwpS2TXaWA3rGnZt+Z
an+hSXxi3rSqAQ3oGpAHGqHH30iqkahuMvrnapi1ni4Pk6sPVbjDhVZHgsgKkTTKhwuLfSrFokij
UmEDrABref5Vf4UaNUpLgajINorOrrYC8gciypaArDFlCKUkXTxj11L4uU13KynZLCODOPsmpFWr
ff4e47fgAEJVlbtsmfm0upoOiKQEXmYG8kbn7r6zukBzNW3sLrSr5g2//NyzqieFMNqEECWOpx0E
ieokY4w5aRMr+iH1G/FdS81UQQ5CVrZZIOK3SLPqrQjgjq37rKr253fcqc9NCZAPR4iHyv3yZtOL
oBnaXHi0nvSrrM21fY8b4B5OyXuJxB54767dnB/zxO1NVYxpE3Cr6geIBk4jgwSKkW4NDmdbLQq6
vRS29h6CXrJri1g8nR/vxKOIBjru1bSc557+8igPul9kBsoCIfgFLwBQszEb9ATgeP1qUea5jic5
u/BinLi8eSs4QJTFCKKdxYZ2DGmIhoxWCo/xCLu7N7aJJocbbTDih/PT+7CcJCyYegAwZinxq1kM
VdJnm8jiYy+SwI6TodVbOee2zHQJrStfLi9M7eNhZavyMGFLRf0WrvQifINdraZlAklB6C0UC6U3
PF+Cqb8q5LhEyU0Z9w1q+R7UZ2WDk0b+FV4WmFBoWhfOz4mp08hWZZ5HXaXhuLis6h5NFLmhSoVH
crHW5TrzEH+Dm2XnVbo5v8zzG3h0VudZq7hq8BhTCrIXJyUqubUCtOncVPbBxEO7H831WAByv3D/
nJwU+KU/A2EmP//5X3dhgPQMSVkjuRHuVBTnIIpKmYHxqQJgUUDCXZ+f2MdnmQyHrcomdUBkUG48
HjCXlaYdZ7EUva2KrVHZhVv1VXgDMk68lTUd3EiN9KtBHobv4MaaO10M+vdULoxNUHfgxzMH4SnM
rMCl29n3Eovb6ziX8reuq9oLm/3DWZ5/KwER7XA6QeryvnKCIXFmZSMo9kN2UCVN/Jw6uf2uILM9
rQuEWL7nY4b920wFOL9OH470PLSG1v58W5MkLba9kZZdj3Oxj9l2M+67qFS/ojpsbConuvQenthr
oA2JyFD0t+nvLbYAqsux2aNtSSd1DA44eQxrquzh0/kJnRqFbtafXh7W4Mbi9Zn8PgdxE0mu7av5
nmShvWoLHGk+PQpNJhowyEtzgJbGY5HiazkFZsw0Ul27KssMWnZnXCrgnJgLUldUrcjaZV7uxVxC
BwSNbUHagoxu77JSijY2wkEX8o4TW4DUivzYITtnOotRpBYUOApzc88qTPegcLUNvMTEBSmsXLgF
PgxFORz84tzlwMmKbPz4UJqFhd2CMQuKjgN2zroWPsdiQjM/SoNf57/Q/J86utlm2XHOk0wVVaNl
thiq1wE/J0HPUFWkHJD28L0qNgQBuWKua9Qw7iAHfk37RnXPD3xijkibk+CQ7nOo9cXLVcE6bnAP
9d0eq427JAM7rxetjRyHal+Ic04MhTGag/HVjOMlrj9eziKQAzuoFQdx5AHATNOhq2OQGV+1Dh6g
3vl5nVhQ+ns0/oDu/TGCOx6sMwG8G6JH42cAAQ3pxx6uKh8Mz0qqa+sVJdni2YB5OsPEse48P/ip
mVI2QqlEBmnzASsSwzguUgUJr6qxf4Q+Rcs0SEfOOPiU8yOdmiZelhT2eIRnAfrjaU5aBFG2HwGD
DqqJPG8zjC5FOvGot1OAz/wgdCQ2nOw58IvoQsZwapaYGAICoRhIsrIYOzQ6KXI6c8b3kwCg7GZ5
WtcYkJzFJTzfh6vFlEmOyZDp7NOXd7TjafoATzVUZB0XNRBlP8hTd2gls74woQ+v/txiAnaqUWHA
Cc1cjGIPSoCmpTbLgaXZwUzwCBswDcbeV1V3wYCP+PmPd2IBLYJ+UMQorEJWWTwxBoiCKq9Qh0hD
GNqWAIlJt1zawZswLrwzp6YG4h6UHF3ij0i5uA9VIUsYNUvUmg9NDokfuRqUCHLM6lTcYJsu3J2f
3cd6PsvpEB/w2XhC+evjj4aKFrkd96prNZSDVt2Yp9MqGRPFy8ege0wVs4d0loyTO5aaXUE5lJAU
cyYFJXq03hwz1zwT1sm387/r1Ko7bCFcxWa7u+VV20mVVjN/m4ddZD9knng8aoNu3I72MN1/eiww
APO6U0tWGfN4CYxc98chQ2ksjHNwBznUnjRLEcLV0kv2tidugj+oPyJCUKUqLImjkLUSlh+kDVJu
FSzgjZgV0LjDlRyhErRlhVZ1T3Y7PdROmr/9f0ySbwnGFPyTscztsD9BdnZkklPUYJPcoftdAPpF
N78rL+2pD8UZanAy8TifjoQZ1fzjWSLHgY1OMCv2pYAsS71W9giW91s8NZU92ljpZtQ6f1vqgDFV
C8J04OjZ598xm7R5xkBwK2EJcvwb8PUTND2VWbEf2FM39ToucoriGlmnv5xf2lMfFfgMdTryPFwE
F9MNeqdHGrG0XVW3pLsuHKEp031GYDpCLzWKDHJbuFp6hPDe54MfILWAoaCvcEyWRJlKbQCaORXW
7mnxlk5Wjzw6I9NomS6Uu04cSG6/ucoKUAjo6Hz5/5VslbpTjkHb2AQeiFNOqNntujj/afa9c+HL
fbwFQQEoczWXAQEwLtKHHmAebH8076MUAGEeWplr9JU+28iZ1xhzJhfG+zgzxsNveb5qCHiWqLXW
zOOxmBm8eDC+Vb6d7Lo2vBtK/ZJN4qmBKKyAsgfDAa1kcdUiRW4ZTWEgOQ4SZicH3KnZrA9fWpce
kpMjkXv9OewynYbjj5WNjgY9EjlaM1EQ1wkN5MDLdJjrYtL2/OY/NRRvFim/RbjoLHuvSL1FIzpG
UGUhLO7pNcTAG6Gxhw3iBJ8fioB0fhB4jyniHM8KUtZcFy2wQfQj4ca1LtZI+9aAGVTT+/RQkArI
xlSCYdph85H/a7cXUknZeUpM1yjpJ6za1ld2hZrld8j29D/Pj3Viv89FNzr687SApB2P1cJKRlkh
MxFPsF6Azg53Hf7T7iTNCqRATi7czh+jNNChYP2Y19y6XLodJlaGBJjSm9BXa99DcwPfICsJP1tw
4uLnU/2DzOJkLSblkMKOlKBNyg80LdPanzEnVb33oybfQYOgl3F+FecU6Dg3Ox5wseWhxKDDo7MP
lRjVBEVHV5ciR4m42KTfhr0WerWTFRfWcj6xy0H/2HXjtDqf6EXkABPXHyr0md02S80bxxkkr8HR
cWcPItwgTpCty2mw9rCQ9H2ajf3T+Tmf2jkQNal7EErgSrW4k0kDW3QSdNOVhmlW5IiRlNCbdJPy
VXdgfpUL4Jr5o32Yrg1fh8IBWbC5vJnzjpOn4furyZXxPfIbyUSAvjcOdmrnl6p7JwdzIIKacCNg
dS12UEmCGms1kxuyhJ5OHwx7TGDGHTDK6LNtbzYrZ8Kih2YyPXlxMWdWi8fUhFVKj2Ix7CNNnQOG
2pUTu3rkAUf5CDfTC8/OqY8H/WZ+eHh3KJceH/sGP9Xajjgh5VjHO3pFjesMAUpXQ6WsuyaSP397
kv1RJaGhSFlmGeXqNnezGjLJokmLTWdaJdhHXdo7ci4u5LsfC9/zgs7EKQrAVGeWd0ymlQl1UTaK
iXPfsO6UNoH13k3+QQfSfGtZpfRtqAiMZGAbu0GpsLkNTbSNyTAuTPvUdcfm4ecAfrMJKo6XmXw1
9rtOY9rFGNGxRZsvt4R2ITo6dfsYnIkZ90ja4ixOhlTWArREZ6AbGdguGVW8ioXWYUE1dhvTNzq3
DjPrwtP7Me6cMY50h2nVEHwuMQx6iQye4Zvk8gXWDHqkglBH3WuDsLK0xheydwOk5PeOwJDk8xfP
nElYIO1AJS57vmPK21iVmuEatkhR1c5KpKLGkLoNXeYOOQqqjPGFMU99SFJUmr7kaiYb7PhD4p0k
YaExGi6Io2Azqkh/IlUsX2Blnbp1/h5lcev4ILNDfGgo8WFm4I1S3a2azpnWYYAD5vlFPDUU5XmA
BAQaKv294wn1WinbU6gYlMk1sGCyP2HFAuA/K4zQOz/UR+gg6wWjmayT+w1qyrx//4pnpgGZPBtv
ErcyRSu7wzA7OwSGb7+gUJ9F+ygW6hZHTyfBjIpqsG/2IDf6Waz8/C859RVphMG3n4UCCBGOf0iY
aW2uKJRQDQ3KRNc0FhY+9vR8fpRT7/IcItI8BSZNaHo8SpX6fuDIgenmTaH+D87Oa0dupOm2T0SA
3tySZdq3pJa/IdSSJunJJDPpnv4s6j8X6upCF/RhgLmRZrJIpomM2LGXG1ejn97SZocb1aQmgA2u
zPQzbvdVA4YwHW5mPHbbCxHQNsbpYUnX7tbUT4s9BkYvfwPnYtWVa+nvqshodo2a14MfjFO/Q3jV
HaHo4NPkN059YZmcO1bQCf2fpQF65JMX7BReq0RIOnye8eTqKSwl4HkkmavRwdfMTrEqf/tlnxsR
aRq6YpPzEwnIywdtWnvOfZzqd01r+u8G0zDjqWUfFzhQ7VVO6+eFAc/NoU1WTBeZx+bzZ7L/NZkN
Y0x1nyt/xzW3SBZXtA9TNKff336sc8sz3HYaMhm0jAXbr/hrFFkJN8ARx98hanSSyhXhfqzwwg/b
Mvr49lDn3iAZywjROi1DxLEvh3JsPJnHiY3cz1I6cj3Dpg/XAM3SoeDv53q5cCa+FqyyHfw9oP1y
wNbG6YzuM2+nZAn3PsT+xdFunfg6rHAdxH3ajabyYFpDeA/47ns49f7ej0Ck+xgtHd9++nO/hvOZ
RDxKGrKR/slq9XujbyKfy9YqG/kdenCFFWHfgaHJDa/+3U64K+0z4Ci0XJVWbTCL8/oO2wqDRERj
wDlZVrz3LsyyM98fwutm/7DFoJZ7+o7ANVnhTGy/0Nq4nxW5UNX7d8vcBhd25zPz+cVIJwsIFys7
9XtGwvjwS9eXzXFeDf/CVeX84xCibOVgHujktMGybzUd7Il2ae9VV26/EG7CLgF+nF8Kuc4Ohb7R
psmYW7R9snJWr2lHrU2+Z1OouKTKctOV8uPq4Fr/9tQ5s3DY4CmtYNfBjnB6/5qKqKVznoxA0MPt
qyasxk1kb1dhCFHP8Yriwnhn9nTkOJQ42OcorbsnX0oXRtg5NTvPFNB0kw+BkyxWY15lRSgxf2rL
8lOA7eylLN/Zx6RzLCTFQsvBae7WmiIVzA3hNBgnQCGOj9uhZXG5LNf0we299cKKPHN8Um6kdL9l
dEJqZC+3h0IuPWa9K1cvq5jIsYDZ8nqNEQ8roklCzHaOvVjC+yl3hyTD/eTC+Gdf81/jbxPsr623
GLXqVjbE3eS66xUun+V+qOzwRvWI+h205Im3FJeaCM5E05R16aogOqHscBozhKaYG3cGB160Q3eV
BaAPytZETyCj7GpIh+rascouwavJvrD+zz0uMRFxPFsNB8D253897lJ0fRWwrexoDscfOsBcwtG5
k+RL2z+spZYYYct/1l1RvyY8IWFG/ZOPfbK9IeAoOaRZpEVIYpDLAnyfqinu2EgvOZic2w+CrffR
YQrbXOdfPl+99JUzLuQ9V1/QgTx6Klnw7zmMVBEuvMpzK+XvoU52uWX0rdGrAgK/lVcZysK6qqzU
ipfOxciMQOjw9gZ0ulIckqskXhADoSh7bcTT4cq2nWt4501O8LzUkzg23WQONB1JXO8pjlxZ0tPQ
ubmTz3HqLNOF2OH08PjzCxC2cbcnO287J5OnsQw7mxDn7ywyvrf06Vo3EGMuFUFP3+v/jeK4W52M
1MFpn4czqmUoepgDuN/UCQqb+ht6MgTKmeyMj+hM83+VPPwZkeQIrWOsyVd1a2y2R0z5FJSDtY+u
izVPk1ZJ4FIs3n88Gk+HOpk09PxObeT2AqBSWe0AH6i7Dh5fTAkr/fD2fDn7tba+AybNJug8jfSg
c2ETqGkWxI/gaFjD8GTiNPo/PBBabPL/uKBQ+tq2ur82FE2xpqHNSdCj1UfHzOt+ilqMmOGDh377
eU6X9vbquF5tgZvjI405eXV96qyOM29dfksuUDim5oemy2taz3L8xv99rO1GhwSGoxeb3ZdPZYU5
yBuFVBPJr6bcQDZ3oMuIuLTN/zELsD0WynuSQ5un3etcWY2rIS6leKO5U3214u2BlFxWOyhl7e7t
pzo3I3DQMrEx2DIqpxpR05+E1ULw2dtDpvZqmK1ja2Hj/fYo574TtwsK6jwM+duTGeGKhlMFb9f9
tGGB0sgnR2NLce1IMVy4XJzZKihtb1YJKNQpn5xMiRGa+QT5mW4MFtadqqb14BhT8EfVegyD2X/3
9qOdeYHoorYTjHObdvftz/+a7GSoSsuXeAV6yp0ebbsWD2VbORee6vSMZkYQOuMTQMGFZPuphQ0K
YSGdHipWi0wv0b0zJlxl3AR2o/HOLkS+zyOZXgg3z7zKF4Oe7BairOkYzoJ8jy84/p1VM74r57K/
Dep1eg5p7b+g2jvzKon2goALL7pd0z1JWejJRkODKyiQzcFJ+JIRyHpq2G9/sFfJqO1dcv2ka5AA
hGl/MkOKNo3SsMT2azVXY59GIOnmoE/3LbtJ4hfcfsemEUfVeO7N5m8Qp3Z5yZDhzIJAcU7TJo08
eHudtidHRV53tFKU+8Xrsl21tuMxVLik+1yLv779vOeGstiNaVzgiGYVvpyg1YCCuYN2uU/Nur/u
Zoy0V6tbk6EPwwuzdFvGf+ecGAEtj7cJb4knyFy8HGrrGanbDI9mfwRvwTTp39etpCLLafoIDgJ5
7NhCTZ3BWqQXxj4zWRmbqjb/IHY//arzwh1NeHW5N4Th752VW5CmBp04kkPc7jDZ/R9e61/jnQQ+
El/zxXMZDzvmIQmLCRGNcPtbWzuXFAJnFj/FdBJ5LpYLhHMnsXI41bgtOJil0YJt/oA3Nexmtyre
y9wN4AsqCbo1Curj//CACOpCdIOOx1n+8mNq1rxX0Cq4l1413fD3qquqQ3caYYx3/e9DsX2i68A2
hxq+83IocyBsJwnEt5vyaZcK7J+xh5DHPi/1haHOvUtiH7ohkNBSKznZrmk3AHqUezwV5t+xHcr2
IEDa7LNldB/XqWyPm5HBhbDr3Nz8e9Btif51RgTKcwyn8lkXgdnd+EpYeHNX7U2rdX4Tjiq8ED+c
fUg2UGojAVfJ0ySsm0ElKlOwgO7c3tfAd47gUI+EX/4xbWHltFF4KY44NyTHEzW37ch4dX0d7cX0
cbPHxHXKQwCu1Kh2Unko490R9kXLFnTMMde+sOrPbW4upk+IMQMqi6er3i9NYUTY8e9VM+j92I/i
QOs9Dffa+/Xvc9TdyoqYeGFUdGo3ahStHRXYmu9NG9B8AUkhyWdHJ11rDP/DyqOze6vJcKsisfRy
utg67cdA0hxc4SD96MEEukaiuFwtozMe3n6qbbq/3LE3tTVtMtwIkH+c5j51gdharUGxp6e2eUez
XXvnqouX/dfzn7dGoWnTHf0p3r98IJyQSJmvabO5S+56c9IHP9RRIlrzWS65c2Fnfn0pJj/m0WeE
roqsxul2OVgr+NBukPsAqgfYtyo8dMJ49PSG7cjG6WrzTIlFpcD1uPNy4ZrweiFE9AJsd3GKH1t3
98tnzajlY8igBrz5Ug97uXG58SmKPLmRVnGKQQP8wah///ZnfL0MkLDT8czb3ZSApxn8sCwCKHDR
gOFMOgLYHYZjBJAKmrCurv55KIquXIIYj2aU6GRyzmmUjTi+13tK0XoERi3sFLJmE7UxieziguTj
dURBw3OEPImuRhofT+VdfKms9Hu8z5bUkTcTtpq4VoAfQbYZ7eqw+YCq3IHQPF94ynPjsvDQj+Jv
jJfjyVM2fe2lyq6rvQPd+X40oXdNPhlJMRlPWQ0doylsHnhhKv/766WXeWuB4AKDVuLl9MnNfh15
sdVe9P10bY2Aq+1Awx3Eb840L8zVs09JnyV9OP5mwX1ypVXOLH09zLjYrYgqjVJbUBAHvIBKvTyW
cpIfm4jqTzkCg/r3x4y4zWzl4E2EchJcuPNoQ1wgsdp5+B9gEuAcZbrO101v1hem0Jm1gSyWaURX
6Z8N6OUbVYXHLprjBib60LkBpNkAI+7Foyu75sIyPPc+cR9AD0XLEUXQk0BtkEVUAb+t9hDmrLgN
/eHYGWO7H1Lb+owpk31cbE9DrRnHC/N1u23yHC+3clgc2BhvnTPEUqfeAMM44UCdzsg/UPaAhOLu
YUF+6yC+xUNm1eq7Ts00S1JnXtiEmA1yp4VsXeRbAIZFVwdz7Kh19mNZGPLJMqoA2LzvyBbM4ISC
zNC+TPDjqLo4wHjov97g/N03VECfkS2Qmg+iOapRsEdSUnaGzRd3bqAQ7esmnZIlXzhZ7DrLGSfP
5oke4pUWQOkp5/tYlbK+nsc0nHa20o5KdMffZKAS4nZWF9qNp75DqeSBqU3qTthfc4mF2k4pyGh+
3kOP1UIb373Fi65oCS8xw5qBlR8FT723de6CNm5nDRyqFhnkj21v2dFVpHYUO6FK8IOtK+3xCq/N
oRU1rDGRp/EUeVA9hjF174c8c/8ryhxSi6JfLouzYuwkk9aGaBJKg5pplZvr7Qgwx0mCuijMa0MX
Ux1HIze+eGlJXR7TJaye0FiOElmHCI5YIKdQu8Mu+uWCMfspgSFtyUBV3ehCBe5tJ8Mc6YDtg4BP
XWO8LjtHWg/h4pt3pW9Ozm02r+IztwFg0Gs+/WjqvPrmtqL/gW1cB29nCPH/ykKnvItauCV74Olt
k4Cj8X9YAZeKpA/CSRxMLOh+DJA9IWCatJhyOOfvzcGg8IqKSV65wbxMiaty4FGjPdZyN8oGKovZ
amK+te6Nn9JoCh1nCtuNHcH8ei07bOABLfZYehvatN8pZ4KtuK4pmBJVaSfYz05Au66eitAAjDhD
2h28ygmBxPnqM66M6YO1lOCg+s5VX/FpmecY/5JAJOE8VveSe8pvuyAKjPMO/vnVmObls6knvBdk
OzvOva0FpBE6uJouhk7YaFwz2/rLCA2mTZaIPqF+EArsTV2316PT+G5smDSvxt2qm0/VKEwZDzKd
VZIqyZcQlQSEYhKV/iazVakYhSD8Y18DWPJTWaY3NYP9nCLwP9i4CDi/3JWJBoLeWJ7pFF1vSyyv
f4WW5hQDfr12G8aYJEOJhAbz4EC37waMHIJ4MKPehJuDSfZAmpsO39TT/9lkPX9lJvCoyUvL6mga
q/1RBbWwE6Nt/IF3Ageqa0NI8EximDeFixVTEnRgzVETG/lwENk490Amais/LOYI6qF27Y1Cg5Zy
eb/mxervq0n49Y6rrX/XV5MOY/JQ5g8x0SwS95YVXk+OTU+B3ZWApGQImWqpa+MW5Zl4TiNjefKU
TU7FLebFQsIQuXfDMCxtAl4sd3+aQR4F8ILHdd+Rgx93biAV9HK3A8C1prStNTCp2y47LAWMJr4G
V+6kEWOpDlr7kXO/8t99czvDct+n9uzMcT+onE1DBdNUXWOl02VPmTFIfERbiJo/aq2C4NBBAGj/
qyxKbnHvrMoEqGnjtGgV2mxgSmfQQfkRaXsjgEKUoL9UNj2I0lrHuBbNdBf0kIBi1bWDfzUZfV98
9Qx3Lo+zBSudpWQgua3B0VGvNIcBmViaDh9HWkOXY9sLDfTGWL3fkQK542JEnTmxENbyTpSEQImc
BgMKTzfNgnC1qssfkNDyPkY8qYtHZZsNXVCtDDLrQwmJbkhWv8g/0ddqRNg753DFo8wa4aiGNJHv
c2QMI69lVu0uE5XjgE3K8DiKnFF/8eAI+3FQitC+ouRPBMeZH2SHesln67CudBQeFqtt7bvFgVr6
e1wtkT45PdSsDy0mbE8o/Tg2wG1Cf/IK287vweBO+leFG1lzi3kUWLTAnCv7qxKFHd6HY1eCEcT7
8UPXZV3FhiAg4+bZAFTT8WecetylLPLjYPrl76gKNO7UJaBQabHdHILOG4OrKGglYX2uM5n0k2zX
pPELn4+YG4gw6BdTRydLp+LglbB+d3Ua6N94PZvO/eTX9X9z3nrrzuh8fA/LtNH2fVGv1afOmFV6
4wv853edn4cfAm1a9Z5aWt0fgNm1//k6aNAbr9nyCWL0WCVQu438LlM5mseI3+PsVuhbxbW7WJ24
MX1oT/FcSSO/qgx3nW51KNg3VzEMtw4ER/FjobsV9lPjrXi3QInrYuCPpf1hkHmTvWMCyhLBi1MZ
Ehwy0+0hIBJrwfQFdv+FHjk7Ovpd6cu46F1MHftUBMEHZUFSAFk96Do9tOif5t04LS3ayKHsl+FQ
8TDyvhs2AJaZ09hbI4MbJifOe+3fki4d66toXIPokJv1wrZpzJosWoo0x92HAorSr9xZxTeFvmGA
VyvDYN9qz/lUBebU3xXCDvMqxv5OPOVG7xcQC/0c7wVcapxB7UM70+ucFFAl4VxPIeJQcT8GXW04
hwjvD8iyONnN0X+WU2XmY1VZ5vjFSnGJ3BfVmgI+o9zoOQe/qdfw0A8+HszwYf1+7yyhAZtWCXoc
DsBzFvnVFOsEwB0MpFMejMEY9fzQuFJC+i2KsoMmRhrtN0EjIj3OZ7LaslaTPOqyndRHzBw3g9ZO
ZuyKbrdayC6aNtyZ2QpMzQSbGbHkrdY5FKEOAN/Vfd/FbQnUOw7WoDO/R3lYtDE9Rj742WzugB4X
gd0k7F7g40WIIgVC+cwinp00CBLEwuwAyqw9f0uhqOVO9XVR75YxhTI44mSxz3S6ZPf23LW3vQEG
a5f3srqzotKor+pA52ZiTZV4Hmm6RTVqhmUVM9WyNCkg95ImqZQG222k3rLLdB3NN8plk8OXW0xr
Mlfz8HVBZv840sMjdrTrzmmim1ybEN3EdD0LMbm7ocwVm9toqy+Y7kZwHQm3nLiY1QKDVcGDRI4I
vm1hS/0cTT3woCorq0cryNhyaxTFQOzYCqCWa9fO3+UmDDf2/bKu41KoPMKa1NKeZA9TNsJt117r
gxrMttwpY2rsw5JWXKZLHJhgOTjL8jhg4eLguaThVrQZ3KC4oTw8JuScfZvJuI7iQeA9kP0a6kLN
9CmMaQnwl6xck4B3IiDGJ71mluoyLA5VO3vLXRd6g3tNm49jX1XNnM9X3mCp7iiMVPHbdcBxVCRz
X0f+R9ktviwJgTQgB7iQMhA03HlNdC9d+O73XYEHC7+tmyKbnsN1gdm80K4nvxKuyu5LILs2fUzr
CNRmYhLHTyI2vFJ3t+NkwzfW9qzUFWyB+kGg4xC7QJaZunbTcBD9jn8Z+e8+E7VH5rsZxt3Y+6LZ
+0bZ811wsQahLYLajWGGU0CfPdxu4iWqcR2eRx22VyRmOmMXLZUzfQjr1v1k8X+DfzrBp4pnw+77
fc066A62uYQ/Wn/t0thSfhtcyUFAgOUqmQ97J0rT8XZyo+FjsJLmhNoKxg0ts6jNuPAG1T92qkKg
OfsBra75qnwTzqzLbC8qb2AnMtQS3c+Ez0WccbSMO6tP85/eHIQgMcPC+25PqSeTKYjE+4GYxEbi
77tXhm8WkKCriMIb15tM7VA2pzZWv+5wx/xLwR0WRefEEQWKx8GJ2vnYDPxZE2ZuuSsNZf+3loVN
yEet9EPuTvM3NdXFg6wc0sQQ8Jbqruwql/hDAnAmnzmhi8nMgY5Woy3pvQTMgwG0VeLItVByQQvf
jdYnsJJBH9OUI9t9P1bNY9Xbw5QYldtHyUDY9k7ONtTJYnUideQKJn+tq6pvIx2G3dVcV9NXo4mi
+2KJCpcl51gr0YPFf+GPeFxe5WVwGErHeGzcRrMFZ054rSGW/yr9JW3eh5O2H5mYDrBmVxhP6B2C
jBCvKm+QPKSf3BpRe1xym/iQlqkA2pz3uACZTPrbIGsEw+Sh+TgbS2Ql8KrVfeTPpk3Aiz38rd/O
7pfBJIrlUdJFXRUL7di7wfEmok9aWr54VsWKdyJYzsehX/r0WoayCuK55vvsQryuH4tF9humshCa
zBiMhtjkrLs1J9v8iQqMniJdLcOz5mD8hZY3BEqsouJ+VpKTLdSjCdd5ZPvZsxTcr0UlFd5Cwhzx
NVCeVyU5Nx4vXvICu2c3VGtsidy6Dnt7yyKhMD+sqVMNSTSb4NcdV+lgXzqjddfmzNGYBG0Ko33A
IRkxc5A2VxGisGbHi/b9vWcXxg33CUMc/Lb3f2baSINkHfs65z69ViUnTMcZsjpNNDwQiekmFs3g
WYeBEyDccbHLfivAiFVcj1XRHEuvTJ8VkFLuCpjhe3tP4AhA//3Svne454rd6Gb2dp0y/OXJGUKL
eBNn9NvOHvh/l+VkVjFTofGTcl2q46o3EHuDVW7xQY+W+ZMGQF8nQsJUPdTeH9dxrtJ4Yju5P3Au
+NZPvCErsWs9iyC/TP3G4kLvoaZoyVvOifIru9qBr4/K2GqzfIqzmZZmxIeGz219GEmy+tPkf16N
xl13EbZEP/Bm7+c9x7YYOJjxAY8xxJDuEe2kDTNrlsW4117QXHd5qyJMlMZ04QOTZkHZ6LcAOvte
h4nvYj33MKdV91CbVaBi0XVReJ9y2b1CGu18MS071XE7wZaJVxE5T0WmzI5sT77usmo7GxxtO0ti
mj1hvV2QF4MxHegPvjvYWYw1r1vcNJKiX+wXrgvSPB2Wq6Eroi8r8eNd0QvrOxYsTXW35n6/namr
7OhqrZz3duP4Brhgv/tRuEbVHFai2t/zymGcVPzE/1owVOwkyxrcTzUVJ/i/ncqvaCTBQrnAZrSN
8ZexFZroNgfxHGofqG/uErE0q/+9a+ZR3FRDU3KZnEJ3THDAoJkodb06gLk7D0xTXbHR8yGr6EFj
vReQziHd8rgGTqljpObDe1vU6XqYzLn9XZfzMiahN0dEUzNNoEljudnzdiPhcGPHng5cd8dfHARW
vjO8JjfYYTUvxA/n/ODJWf1YyQesu1q0RnQLyMl+bNFIPDUdlviJOS76mopmxq0pCIr3DUjQMe5s
34Dsp7qto9qrhk9W6ubPttO7v9WsImrTadceZ+VwTHFl4yrucvvFAmKI5E0ZruMQqyYsSJ3Ark/Z
z63lN3s/5Nay19N3pzWNinevwUnYqgwfa/wQAqRUWf2zxcBiwg0yGiSNz2taxL7w7Q/p2tpWTLsC
vRBGu0jz6FTEAjHvuP/RmUWDR8Lo6zlGltF+DMJW3XnFBBK6YSY89m1RfcmXxf6dZx496QEXrnhO
64LYY/Cvy2mVX6exHDlZJECSmN40rB2Ek6ZUbgOFOz6qXetG5VWeHzF8AFYd9KS4Y6O2ZpTYkWCb
K6Z+ynEuqKDZUxdCR9Mqk5uACYTsQdXBYsQK/kHPg7vWFS+jEbuBzh/c+VmcT35mbvj52pElLkVT
y6yPsn4mDFDdMwmXwCQWEfOHguC9OWST2zKXJt/85VHaFnEGPT0EwlYNz7V0Sz/u8HZ24rmfw4e+
71svierCegLDbX0HVT9Zyax6+6eqovZ9wYRfE0/a4w3uD12QGIoI5Brnwt4mN+m1N/2CAiMxCuUe
soV7bbwQv09xifjd3wddOhkEaFO9sDl1+Vd8HaovMrLKr0NhknoYzEV4B5V20/MAcehDVLTkL4cI
VO3O6zz/W5rNFS+NZNNKYdkxn3O3dO4mZHBTYkIi6GBVj+JXOLXEg5q7E/sAbd7ffCfDbmUVI/b0
6SSHOz+3WoOLerne2Qs5s4S2LHRZdtT6H62hcK/tciy/Nl4PdRaTZP834RadwLkh/achsOZul5lL
+YUUbvFsVd6idy2R9g9r5dpLWmElBvJlyJjK1Ki8/GltnxdLEiwpFc2fEXDWKnGmyGeWBkZt70XX
WkRPac3drRvm8Vj/MaHF79y9kkEuzLgq24WcSAgvclem/bZj58J7lBWG4eTKvPDnnMnh99hK1MwN
qBM3cRTJ8iRwbfFh5UpSJQt+rj/NgV0Xr77G+72wLX929dh+zr3BJvuQe0QQqUFPB+Bh2cGwzktj
2q+OpZjbQcGvLvvBDElCUK3b0L6jsZsjX25HYdhdd/QkkdrVTv4YGQKGsR+oaUfjoAYm4eYcQhMX
ot+WIojaRVPjXdcaY4aYa477WRUIdx6g3uO9x4GtApaHqnt6JrJqTmr2nuDazPPZfte4AXNoHXGR
SbJp8h4pe/pm4uCUAX2MbC+3u9Z3sxuHJGO1V1lR3XTOPI6H2jRUFFu16c2J9sfOwizF6KhczK4/
xja2ez8QX/R8liXVNimbRlyFFinmY1RYk5MI6hoTPidZeVs5qWPcOwW3/N3oREYXh8ohbxMJz0Xt
UDoWUfkYtuTEh0I+TaNZ5jvdurOKVR3p7JHcvfiu7MwWcSVL9U7VnoWUbm38x7rpKnFdccp/aNts
dGOZEfzvpZ21WD418zzsBAd+tGus1u2TNVysoxp0Ue3lMtZPvYJHEus5IJhPiTp6lDpwMdpoaRrK
iGp6kEtBnihqar3GtvY517zKCyTBs7OWcT1Msostso1PdkOP21U0FMU34iHugUbaBcutikjKxIGo
BzYkatLvReO03/LQTT/phUaXLYvcdreKukSYTAU3mmQdBu8maMoORryQFMWiJlogbBOg1ce59sL5
uiVT960iAfJeGEGZJ5LTHsY2a7/amZOFwQ1tYPpeOHNQ3S4kX6wYl1EybE3oGd9o/U0fs9VTH+W4
lO/asiO4asI2/Miy4iN1YVretlPK7R5notD+YEaGkV+XtnDQ56qu2e4VPgyv1hgh1VJvwYzCJX+t
XO6ELpeIYiSKWzxulTuMvVDs4ffdFQl1Iu/oitGej1VTui1HpN++Z/do3rWYZhecCsaU7frUs2gk
kY1DHmu07gnfRpZSZhVeeNd35Ejveu5sN1nQgn/zpnkEp2ct33WjVX4TqYFtUOjBvhpqH5PeiSIG
LQSpF/42pGc9CrYaljDWsuWeFoDoUweCkDwsvcLfllQiMqT1I2SCpTp4Koe+KWCs+14RNyC1gzgH
p4Grd9kF2TGfbG0dzJB8AKebFAguAdOn5PNQucVOH+hhC2PDY9WSvtvNhbQ+atetPnlCuw+TNJeC
v2WS+W3FvBzRJbjUoZym6JJI494YqyjLvuJElw5X6GHF+5yS5c8lL6HjyDXgQmTg8Fofwj6tzL1P
c9ljozSLI5sLiji+cGcSm8Sa5m70s+59QFnsP9eWYxGTmSEwEYI8axyKGmFCtQrvuXJV8RwFyFTj
tSv0lVjnprxrG81N0+YI4OriB/MNqbfai3sRDPn7xiG7Dae5by+ITF8LKCKkiggoqCuibX1lbWbK
XrbSpxytXUKvKDMPnTlYEEwy72MhhvnT2+XZMxpJBnRpagqxwPGsUynmUCm8422z2gd5szw4KZih
cmDrFAM2cqkF/BgNvnNdV8O0y4wxOui6MC6Uwl+18W++X9jGoewGT41oc5Na/CWbYrKrjBtSjbo7
7W9X5siTjlT5K1+7QO2bviCSzISkvRysFOcPLDMpdp41pTcY+pOhffulvNbKUGBFULX5r/IdTpuY
FT5ZdSYBidoibe64wrcfpVPnF0S3r8u4lIWQzW+2gJiBnZq8DouL/2C01nsTHPstVcuJDcD3bkWz
Zhd0Rq8fCOUP8E+QxZuLyOmsyiiO0mYaNfuowrFWZ910S5XDvFB/PyOIAc9BgTFCjIOn4za3//qK
ba1WJ5xrHmjo2QPqoPrdrrL/iHXAjD/Jkie9Ieent7/VubdIgcOjTW5z6XtlarO1dxNe1Ps1k1PS
hrNz5UZtehiy9pLT19m18kfGEPEimaYnD2hUob+ioG/2biY+dxoprzOOQ0Ilr7lTtp9e2fRAHVrf
Gj63ztonVUXD7T/PTSblJqX4/7/hZKkIMErOpDBvXufCpF6vq+YuMyr73wUOTBMUhZiC40d4an5o
Bhi8L+RC9oxFWmIwi2fyxHKn1tF9phhDOFCUY/YNTY1/Qbh5bgvk4TAkpysQud+JtiKI9Mp+VDT7
pnL1XR5AE+uWrEdV0HXflUEB+e0ZdHY8GprotEQkDqbv5bTNOyvyDQDm+96slj2Z+ikBKuTjI0sx
TlfqoizdeaXf4BPSUM6Rwpy1ToVj+NUKc/GqZp/WVZddlwsjJa3tpXfL5BcP/eyoD8NAea4RrQth
eKJq7JTG6se2O4bYpdfeTa1L+8vb7+HcJhFhXmI5+HdbdNu8fA+68RzMSXMwdkNQfjd0uf4w0vmS
u8bZtw3XHPU2whnu5C9HyfSsuAHaqMpWcgB5ZLSPpTVRmeaWd98TVVxYL2c2pY2EyNmCvosU8Yn+
KPOl9EauBKDqrOja1lodKGt6ZM3QfJmp8t6vQd+OF/RWr54SIRvtL0xhuoZp7D7RW60SeABRa7Mf
mi79HXhF+ZmmqOWhs+b1enGrTl54zNd7058RYQZsvGVYFds++dfmm9VzhBFO1u4DTxXXlDXcj24V
kToL1yDJ0XgnTcX0XhZF2s4KkFDU6GHenkGvVFHbb9hceFDPoos8lVyrfnSLYjGY2GbgY4wOda50
t063kXx7Uwn7EJodXr+y0heMlc69bzo0eOXYRfEDTmYVZTRHpcXQ7tOGpnOtpNgjRBnibpmmfTG6
9f7tJz07Hg1b+JqxT72KmjhBF1z16naPVVzxI8x8WOMB16jnFZ8Omdhrry7siq/m8R9pJOI9lgx6
rtM22rmOKAKi8qaNZVzjNPCHR+zoJtIObn2LtCF4QD/x/zg7k+W4bS0MPxGrCM7cssluSZZtObGd
OBuWHTuc55lPfz/obtQUq1lyKnYWWaABAgcH5/yDfRASXl2uclBg8IgJg1KkHHq9qZJhLJ1mMKpg
qJ3Sc13Evyo6l+AE86MUZW9+8vpmFIlX2IqS07PQDLokZZDYat54plI0xV0cQQT39FXtLzwcsn/Q
kG0ut7/kK1tFlPsRo1WB0HNQpXX89RyrESAJcKA6UKCM/dHzjKUmhpDxKU/Rg4AVmnVfqfWlQVNH
zl/gkUu6TWMYPcZgsWhJAOwKYvAcf8axCB0v12h4/kY0gSolc0TaEACOr38iuac+xlZYBU5dlXcK
xTRkIrr64rjUfuL10ARlb3dTT322vZHY2M1nj9ymLwxe+UE9NQsU+Dw+43VovDNyaa0epUe82FfC
HPIbcBtKwhvEIv5zPcHaKuiEFn0dhJNB2RmFoieSi2h+F6Jn8dFerBXdriXWv/WKZn9I1bJ4srSx
xeSpXY1PdQfo/e1LLtAfJR+QvEyMJK5/0djXzdiVYR1EObml21X1HXWXOCjKXJxt0A4H8XvnpAm0
tYCvGoZkNcmc4UX4plqhl5E6seSpntwNbf/DXKwocGzUe29v+FfXPOmcytULap1L/pUp2GrgBRhp
dEtSkuXOs9RE/+Vi136wgK/vArl/MCnkk0p482bPRhN+D2OZNQGyHOoZhE/pObquPDhrPnm6CT6j
CW39nhfDkcv069ekpIkAziWSQA9Ttwkk0jZuZU96E+h0Ink+Z2AybDv2e3Qxx6AeDOu+r6Yh0GLy
HKN3649xM3R/80Kaft1e69dfVUiBcrIO89lVT/7/F181Q+0PT7ukCVbhhHfKPM3/uTB2nqbebIaD
Bd8di7ySRzwFfxQxr8ei5+iAf2Ysp1Fx05519dyIdPXmZcmCt08LUiXJIsZUJMyb7KYcTNy2HEyW
1aUzfLZYfq+FxZdMNOlBdH69WeUphHqp8h2BkW0CA60SHZyry6ecs7XzqAoDCY27qD6SepI/+QpT
zZ6xTJZOKpfJ++B69WCLNZMxpG0wtMvXrrc+K7Af/HVMu8C06tlfdWnOLLEHjdJkB0dy79MxRUof
Us6aC/d68K4CYhSvzHJScvfc0qG5B4yU3GXtWh8M9fqaRZON/hXngpcdmfH1ULAOBHbRcRvYqYmQ
Ta1aTwuZU6BiKgmuhjeSSavNbQ9qHbtn8uW4mzRcs5pYzRzGrSDn0CEe8UguHHHWyro7l2YC+FTY
7X2Rui43TN/+uRqt8720gCy//Zzw0KNCRE5IMWTLoMG6ry3irMTBoxmsE4h09cEuoOY2rXtEldvZ
vdJ0gnQNUUg+7Waxi8jsYt7nLfJ+ZulTberfVZS336gf9uxRAL+CY89A1F2uP6lFA4b7sWkDrCzK
Sz0ucVBC9PfmUswHt9TrxABysdRBQi6VMtLWcKfCbz5yGo1T0uRt4ORJDSFIL3/NHCrPmdfirfqP
z3ND3l1lDprUgbyeW4wJA3gQu6XLhH/GBJvazzPzJ2gC2Admlh+cjp2DKIMnovkoXQJr3tzCId7V
AlBUh0ZChCxOaaqeSZX5tLCoBydib2+YOK3ANOR2wGPiembApW2Mk9ouaFntT8gkh6XvWimkrtux
em8csmreDai2INa3iS3LgJlElkVtEPeOE7hh/wEiSHtAStlbN7QlscqgrAHBcDMIpik0WsKpDabY
LXwkd8ZzZA+r1MCP3vwOAkwMnxe3H+mTtD2+nTD7sZ3rLkD4maedG0fnMOnAuIzJ/D5HjuQ0JGN9
cA3tzI9BZX1RVmDtrcZ/pWRxPaZTF4iCl7vbTu0dNJWneunE74xkI8CFoAr501YuQMAqLCe37LBs
VccHXHgYCdrwaXJour15Z7CMKANJp3bpLXm9AztJ+SZ/6oJ8mZonulC2Z/TmeLDPd0IG15ogMaFi
Kd1+rkexytBa59Vgn+e4+qRxFd+V9N78yKLtRyn5N9IgCKGUg3FPIxhuRfa1sNNFvgx9UMUwvgd1
tr2mJA1Mi3g+KDq8ejryEufBiBy2lDhEmX6zgnYE5QBELJK/Yaj8aibLeHCz1g3sBq7GKVyBUZ7U
trOHU7qM47tKVxzfyhCw8dlMxOvEaP/KItOkOZ2uf+qTYv/9tk8std5x4dPR50dEm9NyvfiOvjS5
tgrbBww0PKJW+u8UNc3BidwejudBpKziszI4dbbrQQy1GWp7Gmw/pHpJS1lJLzONXK9O7MPUfhvN
tmNtMs9k6Wd3AHPrW0trV5zE1Ra+YpXLv1rsdr8SoEriI0bO1PvwPc6+WVNnRKea1hEU2djCvc/G
8sEOihmOS1+DJn9jJGSZUSiSOb+0AqNycr0YtquoQ0js8pEX6R/gjMwnuN0iAMvuHHD/X68FQhGw
/1DigD1KaL8eShnWTHVA0/qjYmofptRa72t37Q+ihPx6LxNjqSsLaRy3CmSXKD5sEjcFWkK8Kini
wQhnnh3g6PcoZIIPzPJ5CbqlLj9306T7Gi4QByoxrzeWHNqmmohdDnFqc7za3gIEi4WFH/ao83VC
q338iufz0ueZf/ug7A7Fi4bIgZIugq/XaxkCG9JBlJq+7Zb5+yymxLGGQ3GCVfH1N0YyDJRzTfIL
dsr1SNIjFwB1xVdzFVqb1hAyqQ6p0Vm8VUro+dPBj+eNJvP2rbmzWlUQV/PQADpUpndRl3wjnvVn
e05TVFizSSJLjhylt+F+M+b2UmkWXjBZx5iTqYy+Cq/yhCUyIL4ZdlfCg/iN6c12vM32XGe3nygt
MV6jVMFKEx++m+4enOrdWQGZlsUMeo3bisLa2gB7qUVBZpgyoBLgVvJ6pC+WrTOQdCc6yAJ2x6PL
50ptSqa4iSJw2pAHaiwDJFma/yGWzjk72mx6TQEQlFfFkbra7iEnq0KiiCIcekXXm3LoizwZR52d
AtPsrJpwBsJ4mT/m9RyfNA1IrqJY+UVr9fTg8tibKW8wmSFQfXkl5mO1HWlV6lJFQILvDgA/2sBK
X961s9rei0X5dvv0vWqTyP1Cm0DKQhFRqIBdz7RpRw2kP/rkWqyEUHad6iE0wYqn6QTDxMwHGLPQ
8bi7lR+OXv4tMvVIjn1vyqAdpIk5lwU15+ufwE26tMKe0USubam5k8IgSRzFvO/QMbtflOzIem0v
uJFPIsNJk5NG2GbOQ+0CfGkM0x9AavmrA9Cxt+olaMPq++3l3Z0aCwzKgO4x/jnXU2vyxBqaGn1p
mM51oI5J6Y32bIOmm/N3ldCOHgOvygrPnxPtZMSEZNK3VTTVtXYG5crUbFBogYhG9VwUFGdpHGie
hjjIfa5E1kksk/HRctPuUoCoOekW6hK3Zy5PyPaa5KbSeOYjxEOqez1zDZBOjwOMicqpHSILHPFX
rwpo09J0rUEL7Q5HdeWo47a/n6XgvoN4BsnoZjPl2ZBnkTbwbdveRdy/7bQ/JpOCXK8lxb/6oCg/
zWVWTrmdGE+aHQ6XeVLGo+rZ7g57xu6gW4X+0SYKW0mnw0uv0YJ3s+GuqLL4G8StP6N8Fefb67w7
kkRHURBEH2tblxfJSLMqJB0pekf/I4SZ9zgYSne/Ijp98En3hiKplycU7VU6fdeftFGtaFFUhtIW
mhJJ7kD0p0J4XpJD0b/doWT0xbiTDHLbFI9qxeimhKiUoox7iu1a+3vNMoCE1pj8e3sB5UbcblT5
fib3oND46oGZ573TrnQ0ffzr2++IJXC/GLF1sHY7gQCNKNRUseiUvnGbtWtX0VO4IXSmEzU/a2jt
b87cjo8KMPx+iJaDSe2sn8GGgExi8hQjsl5/Ki0HDykUw/DzpRaXMoNQwTF0vivVMB2VpHbHAsAB
lZMhze1JN7puMooyYVvgzR2ISrMfetP4obtr9uX2p9q5lbmPeb5JyUncIjfRtC/xdLFtcql8qHXj
DPU2+mQJcOlePqytDqXfSbCSdGmqoOp+8AX3IgtQEB63eBHzZ5uDUF3T6m4hJ5hUOz1PqdGiitGj
IeIo/ec8y4sLQOIu9SLi0kOZjnVA1yX76/YS7C22PBTPsDLpeXP9YecKCY12JlvuFaNXTxBb64fU
MdGj0FUKx7cH29u06JmhkAoikoLjJguybcQe1LDgqZO5pFkoKYCvMicAI8M4Zr65NsqRhtTu/F4M
KbfAiwbRHAMCR/HY9F1j7O87UcxBL2LnYwj1+3R7dru7iVYm2Bubt+nWK1OfKzXOG56Lc4Vy7onn
VnOZ8Y4PgCzbEH56K/sSznb7VbEmcZB27Y1N08HhgqQug3zv9TRxnZiqhoDhV0UiHl13GoNIE8XJ
tQCuozc/BdCQvidR/daCLvmBwebhakJkl5b25l03r+DV0Mw3/LK11YudgHkfcx1C2ryswe313fuU
OhakRB+e5RQqrucI6UnJVguLAKvqf5Z2Zj4VVt5dTCc3f2OfUjZWaZSjQUTyfD2SAh+/Ek5l+QXB
1R+70XhC4UPxlUVFH3m2f9ye2F6ShWsZ5ktCghBwr70eb8bOFUY+BiVOE8bfc8Lefdyk5rs51Mof
LgL6nxfgp7BjE8VPlMn8VCzY+WRV0h043TwDiDaXFx4ouMpzycvJb8JB4o7wESiY+w6vBU9BZOWx
rrAUXlvxra7XGt6+lbxrkNi+L0OMNl21UNlkVo3ufAZpN8oxqTHR8ru9QjvJHyGSfhLCllTrt7jQ
sDJN6Jdc35kyTGdgHLavqvDkO4j/qNsu0YO7zt1BdWTnIr8adBOt6rwauxCUqvRPH0+VrXUXUEHm
wTWwFxOlsxqYQL4+Fa3rb1+goJtMU2L5Sa19HezEvKw93k2mmj6iwX0kqyWP4/b7Uq9ADpH4hID/
5gwtCjxdFAEsXw0rgbR3pHltYU0fEoFWRaTWcxClk+rpsCBOE1zLp9vfce8Iyx4w7XOaXIDRrydr
uuloo3SCUx6yHH7YJVJeH1qLmcTl5XeGAiQne7CgnTbrukZ0mQxKZn5dxfNdbAIq5sXffEyFcZSc
735CnL6pOKEpS6VwM6swq2mrYsgCtRCTjTLSPjbDJHyVOppv1dURwnN3FV+Mt9mYUmCgmzpMRFAC
haEJSvJEZXENXMU5stLYnRpuRrqEGXO1yJ/y4vp0HPRrOgp6ftRNIYK8Tj57aQM9ysvLZnxvGslR
B3RvchTTJKyF2gx6ltcjWgUFu7in5F/Abj8VQ6J5DR0OD8XQtwJ15N31cqjNd2s6NxmYEu5TK5yp
BM0Lv2vK8aCKvHfkKDDR/6GKTFVksxG7bhRtyoFCTA5VST12nQEyuHAfci1SL2ZMApjXbviugovx
XXPnbj0oMO/+AKI6N6bshG6b5F0YLl0M8M3P+tyZvDTDBEsfR/cX4hRKkJacd0sflTPC6LkvnCT7
9PaTSL8XnTOuUrgumzulMobYJcGTEW4o0Yara1RdHCTU/gTelx6JV+/OVrq/s9rIH28PY5uKvDRD
RtM6gbhZOA0fV8D+ftxPw52VJMVZo2LxaNfCer+a81GvZi8Ro1MAUoC+FQWhzZ6CniBA7xDOhYvS
nqdO5bdBTZU/BSKYZ23i42Zj3Z9adNkPAt7uewKEJWmLzeMJT+DrkzPb3aC2M+5trhjWf0eojmcK
8dWdU40usk8zk1aq1pOljlNntshurWZ91M2Qu3l7wUgsuOy6w9/YNnJ1BcZ8CMrep4YFPTaElU3f
emkO9vReXMKGRpWUFJhN28p7ng4VLQQ8gk21+8/IO3GO6zpFI8roAyoVRxqbu7N6vkgAEdGr2W7h
MneSsMexsjPa9LTOdJ6sdTkqvextXZkBSOFuWT7d3I5K1LnZPPDwbbRo1iW/e3lPUxcXeKQBWlSn
OjjtAQfdMT2eyCLyBzuff8NhkutZpZJJkU2W2zaTReLGmRJBpS0Ua/S3yk3jjdNUPiiVnftQCtEc
sYb6rDqV7hlFjuJNPYQHTKe97/vyN2yDppo2SdbhqAniHneVNW4fRVdod+iqZp6KSfHd7Ri194GJ
ULDREDxmS22WHk0Cw7IjSsZGVU13FWJ7d26yTH/eHmXvbqPUAFQE63PG2ZzQKaZqKXFTPoST5F8k
IXBxcYocRQN3DMe3AkTl9eagrq3Bf5Ow/c0aisHul3Ilf1X0tEX2AczRQ52gWXlyYr2zvB7pxtgr
rT6NvB5o+lHFdne25A2gbQkGENeu45HRTmOudC2lBXNCN7pAAGTFR+7BKebp4N0iF24bddiW7FZI
nWSWm4XNpsUqV3o3/mqqReSJDO0TW1lKv0daNkhyaTK/oEl1+3PujvrcGQbKTQzabJqmhO1byM5t
hgrifWVlnys4Cxd1Sop3iGsV78qIk3p7zL1FpQgHGODZ9Gvb/q4MHqPPxbEY/dX3baSuX8SY9Ch1
NodBdu9QyISWsrsuqMNtP6Cmz1Nkl1ght2l1rsD5vp9EFR0cPblK228nX2z400ku6HZGY94ag1jo
MMSVpv9nll05+W2OvMiSlIYPkSp56PtmxcItnw7wJbuL6fLWlTgCDt7msjaGSIvNvMAdb4jH+y7O
MShhNR6iNppOv/HduJXxBAU6Q6S5PgyuaPBSjCgDu01dBIvdf0cIYgzgg/VvH4n3JCh3nTIbJe/N
SO00CxdOEE6KMF5P41SGD+OEPoxnWIN+efOsTLjgdLxglNAh2oQYaPrjrFep5fdLlPi9IZQASZvl
fZzxurw91M6NwFDY9bBF6LMZm29lGZjU6yk1kqgalF+pZkOF17T4n6FtkKpoiiPT0J3LmHaXjJ8S
kkar+PqD2WLKEtUipIjKKZWPU6Gon+vQzRcvn7p6ekiTGjX82WmNjwNKRGh+z9Py9+057xxANgtH
kPcDN8a27OHkkU6yTOUHRH36ZYS3GaA+oP26PcrOKQA8T1dEFlZoKWzueyDQRaohj+B3Ikzelf2U
/NsMSuWFpCEHb6G9oQzSQgSVQLq8Mq/KK7fT02Q2fAfVnDvdaawnlNESOBLjW9Xfuf3IpDA7AWFH
F2tbyVpUqstA9Om4j/UaRG4ID3RoHVKmKDlIVnY+k+xTwGiXBwG3rOutYlktspmjoSNEksznOMnt
S2JT1bj9mXYOAMkYoZ8OFoU5a1OUNAYHSIm8bXgi94HQhvovZ5yKf12l++FoSf/j9nA7n0rykon7
Khbf5A/Xk2odtHYrSqt+XnT1x1KbpkvpDlOgiekoUdlbP0FgZPFs6qBbGBKXT2+KleYSSkbizmnG
IWhQ8D1Yv/1RJG0FViEgjM36ISaNUhb5AJkAHC9SEu0R1ei3ejqw7XhmQ8+XscrlGXi9bJnbW8iy
0U+JcqVH2WFced2PKrqs6fe3fyDMyAnyXM+oAWzmU6pS1rygeYX6ovFBLReUh5c4OWUWHc7bQ+3E
QgsZGShkME95dG2GKsqSXk5HJlmKXHh6VCMOHCJMo8T237qSx4and6t61w5zchnNjnz29vh7e/H/
xpjEYtmavl5UcizbcUuy87Kw1Is7t18qJNk1L9bX5evtofZ2CWMYXNQC949tX1UNS6RTG0Ku0bTd
qU3LpfSMxtXygyntLenLcbTrKaGOMzXJylPAWrrhm41o4P26OGj922l+buy1v4xFbQaxUoXePOHA
cnuauysq3zq4xkrNhM2K9mltTX1HzF+R3HvUMgdBS3VdAOOLz28fCXyyTCNhM2lbRsO8rnRNEo0G
3JBld2XVun/EHa90LUysgzWVZ2uTSTIf2VcEdU37XX7bF8XK2Z2dKu/o9WVLnf90B0N9MHs1+x4B
aHgAPV18MGf9yC5ibyVpStC/dWlQcJFeD9oBk8hTnb25pJmOWj9NkbEM+zsXpIF/eyl3MmV5v8jK
Cl5GbNHroWZd1O2qj4bf9DOPmSwc+ktSVTkq8XZ4bnuzfqq1QvkPv5qjss7e5cPtRmMIUBVw9s3Q
rabVoxLH9DYzTbsUFQ2f0karijtCDzq1bA8Sy72pkuZRy1Al4WFbRlMQIFssknOMlDXzHv9YhAfn
sPVLPepkb1Hzqh7aTxL3w8HJ2AsAkkvEF8U4BsLo9SKPeEQ3K0fPZzyYCPMcFx6GTs1B9N4bhlxW
1uoouNEzvh6mKYz/+xaCTS2M71Vri0udi+UgM9k7EaQM1FyRLQBjsIkybYy5N54FHHOjeaqKzLzU
XaFcYFujREYb4ZQiN3d3e5fuzozriH0KxQe67fXM+lqHLYwyvE9XEJ9Vre2DcXV/3h5kb2JcRtDm
MZGVto/Xg4yVEiNFndo+Kv60XNAYR7oD3U3y885L8qL2hio5Yj7szExefhLti9iPs4WLKItQKxW5
WBRdh2H07FSt37WIWb+978gwEk5Myg+icDO3JI6URsmp1zuiU37VCJl8EbV91E3fnQxdY3DfhBMw
C9crGKNjq8eZzjOxtpQ7K1JQDWuGwTjYgfLHbmIyFFaharJQC5xsMxmjGCs1HWjDmXZqfMDj+kcI
Oft9HeoosE7JRyQt/lFnN3+njQiu3t4kO6EZyhS9JMynqGVuW0miBhRRINbt233kvis7NCGJJ3ii
tGI27N8ZTAOKhdANd9C2s9pIHU4jkW2eYnGf0D2xA80saBerQ13NB0Fqd2aShSM9Qnkcbh7DYxdF
CxhL26+aGrFyu/lzJW3xhzU5cnzf2yYCcgACAjY361a8wegU1HjdkH5G0bSo2CrT6i1rjZvB7W/1
XEJ/tVEoMpE1S9WaLdkin1Rqd4jd+Wo74RuxaPHjWEPTShZ7vMsrOMU+wqO636Aemp9Q8NWeRtup
zwm1+ejUTqhVe5mlH3rc7m5gsMQUUlQwvltXZ6F1jbIOMHzwI1b+ydp4eOCJXA9eMw/hmfVw3PdS
r0t4jY7G5MnKJIPt9uLsfW5KjKBsZCUXAY/rs1qlTTPlWQvcgofAe/S4BgSUrfncTtphrr0TWaVV
u/xDdDC2ubZIzHDQKWhQtY2d+6qvlMtiDu3JYsv9NcXlfNKwAPuN/cwbXYLQyOTZUNcTVFOrQ4gV
UGHWWctXbZoRyRX58E/Bg+Zgo+2tJfVoKnAO4ltApa6HagE556ZSEhQ0h25YqIX2f5mWF+VlaFrV
ON/+cnvHR4dYy5sQihhghOvRRiNaUhxpbIqbQsuecqeuzbPR2Mtv0DR4cCJ3BYCIDbKNCEM7rgr9
Vzhia/3RboXzb6N3xn+3ZyN/7faMwmmnlg9h+HVzM+ottw1DYpxKLfgdFiPiKcxt6xQnGpLp04xb
ye0B9z6WFCqT9QdqNVvJhTDMIhfQoOWXbmud9QIYHSZjwxkTtOw3zhhdY7466kayPnD9pWhNj6Ig
/vmholv3Xa9nd+3YjEHlxEdopr2Q8nKozW5HoNuu2sa1fPL2LOgt+hTW3H/r0Ynxk2l2vWkVK5I3
be8VqV0f9Er2tiRgPSQfwQMScDdPvwoXP82k3eUbnWF+Qtg2PRfYIh9kgXtfjrcYqRKlSz6hDDMv
32I5b+gpBVuRLVF7t4TooytAFB8nQ5kOztju1WFSU6cx+/yk3Xy6NKrAzDcRqKJGhOZ9m/OKPWnq
2LqeglS25Y1NRHyeI8rHH6w1SjA0mHHT9qzFEt9A9M8XrWymnxMGLtXBj9tbbQSFAAPAa+IFtfnW
HSSmXOiy7m8U9ZelAuMByPc3QDNwpimhAXWS78PNayKKa2zYMRGBpCDCwDa675XaKHeRQD/p7SdS
UiKlRTAc/m13gYx8NicNaKS6Ij4TWEWbIMOoiirn9tXcA27z7i6iVCcQ4CembTM4bSznWmS0+YXZ
xP9g8yXu0lzVPqM4ax2UpvfuPWYlqBxo5MTbREeFVxH3hUTJwCQNNF68fulM1Ke1BXMle5ofFCtW
vtxezb2AykUEc5jXhESqXZ8SsZRIBQ3EN856/DibKAETWuvSa9xO9etuPELF7Q5INiL1xiRERC74
i2MZDgvNc3TdfUVE6ilRhPujsSH2jJ0e/xVX+lGDaHdVeUYjR2cj5LYth7Zjq7iLSocNj+D+Q673
5hehFMN5XDHxDqwGkyXEUfSjbHL31L0YdhMRTJitfVNzHuJJ1U5tgm79OGGv9htfj9yOzSKbGtu6
f4FNhYa1D7cTDw1enKZYqKDFoE+gtiTjibchmhq3x9w7ERZILvH8ZiOiXH/ArM26EZQPLUsk0T50
S6EH0WTY7zPHSQ5uxL1FBAuK5AiJEr3ZzVCYf4XjTPvJN4ckw0RLBcflDQUywgfruLdJqGshZ0j+
ChloM9BCt6kUBfz2DqF026usfj2HQsqjzVoZek7uoqsxNP3ft5dy7xq2wcDagBOk1MrmisLhI4mk
PoMfQ2VBJrvHhKNNwWLEif4Om3nrbIGbOGmQa+C9Gu5BwNlDfdN1lioo8AW4KTdnMa5yMa0gcOgw
NpHjQ7Cpnsx4VVOvnnrR+u06To+9UbezZwwTwMsJaPzk1QNelCfHaaqjHvXedwCETjiSSR425dd7
a4Uw0GCMwX6ucv0RPHd05smMsWuvlinmDo3w9USpDtZhd1SwG/xDBARkej0qLPtxGnqSylRXZUWx
0n+l2Zy+w3p3/VAhHehBr6wP0pPdxedeAZpObUIqCF2PSidKMfUlITEH8XXWcec4dWUbP+nWYp9i
sMPfXDB6jyWXXYACtkWuECZ/OR0mErd34d4pk/QjqepCHNkmCJhIWaPaU1Qqxzi88FaIEFJF4fJ3
RoF6j6wL5dRXpas5B7o78IzHDCO917Upf8RK/UjoV4bV7fuA2xOMJzk72uqbRZ1TRddb+T5wp7yj
6mJZl3TO5suEjdZ9P9iVV4W5CKy0Vi+35/dK4JC+m3wdgyqkcEtlZHOT2oPoV6PGPczus+FJcxT1
FObF8jXChXAIFNjewyXLdK32RtOZHvWEfT3P8oMXs/lkPAu53f5Ju4tBx8Mg1UZw/ZVYd9gg69DZ
NrlLuPzQZxWJVoBrg/C0ep3DB0PgMUv6bTzOrVgP1mPvnucdSGmUKja9/c1RbtdS6NE6OL4SFkP6
Qam73I9LTfkYGVkzflPjyDiCGcuPu/348lWhoX0os7VNi4DcChsTZAD9KQxd873W2/YnrUHh6ZM2
N9pTtvRt0JmNfvCc2ZkpAH8CFqBbSdCV5+tFRkN4RNg4LBwfZ/T0Y65xfMVaFD+7VvlrNcfyYLid
S8OREFDaL7YAbKZdD7dkVdZQgGKfDbr1lOPD5s8QS/9BXQo7rGV0jXco1ojPbqnm4MoV8yBw7U2X
0swz0YBtvlUAXvIWHdfccGQrNqw9ZUS2wMsooP6ztoMrUypn/Xl7I+8Bi3l909eWHgbmq7PVFvgK
uW1v+3NXx1+7ZtQu9pRFT7BvrJ9JNuDGbeGpijum8kNf9B4nrVQ7CJM7p4nfABgHyWfQ3dtud2el
C5ooCxVPu1wvrVWjLQAf7S5c7cKzLKh3sNHt4pzh8unfnv9OysXzjZ4+vBkeWVuBlgHtY4DSDL0U
yfJH09fOV5irzr1YXee/20Pt8a8cxpEdDdmvUeUyvNjNBWZWWYy4iT+6dfqBNMD9ZWsFJAs31orR
C1OhVWQDWfsBV1hMbxa1VLUzVkSIJ5aq1GdOaozDTnlXxIS6VsPe5/ZP3Lmv+IXsBEoHXJzbzrGl
DDHS6Inj42m0YLbX9sUj1WP9YJ/vDUO5TCJC+FffloMbsyrUKmHP4Q0fV/6CgdwYNPma/3l7Onvn
idUG4WVQoXvVh8OPPu1dPSdqoWYUnTBgbD6rnRbid8lGtsPoj9vj7c5LykNKrBBqtJt7SuhZuTgO
SXXiLOXfoA3Un7Y1HGFddmclgU+AjZmTvQn/XV0a6mKj4lSs6/TBqLCNbeO18RvF7j8hV3F0RHZi
P74iBueSMgewiU3srxx6fmk62349DUp+UtHcKM+6GWPXHq/Ytl8qAXg9wLAn/uv2eu6OTJ2a9yxK
f9ZW1dqqHXNxO94OjpKlnxcjjD5zV7Axtdri3i8EFcNKWQ5Cwt4tQJ9HSsfQB3xVLBwbknAlJWmv
R1cfAEat3fsaK6OPEPhg3QpMCJsz0qrxr7hN3PhE63X5jUqMQ9WL0haIcWklcR0qrBUP+0ahZm50
oqHZpJbRNxfX58Uz5uaIVbO3oShjAQECKUvZYJOkd645kMSRXvXYD58NJCO90FqaxzIKf6w86A/W
d++rou5FoZnUie7T5pZ19GnSaOo6cFz1R1xF27tyUD+aS9lccK2KvXZojvCe+0Py1kUOgPfAlrgS
5opVUCB0/BZ5MfBNyKGfmt5Z/Jk4/09lpcW7KBrNAwTy3qhSFQhIBcvKWb3+iFrupNkSq3SXdMoT
hRIrgWJG/X20pu4PqzatEy5rh6Iue1/zxajbZNnS5gQxM7oSytKpTy4KYOe5UJd/Fry51ROpz6R5
w6BRx7AS64OiDca5SavOF/20Itteg3LECFH/wjJ2f0ZptXwo87V/un2y9yIl2lrIvYBvo+GwWRpd
WaKuognhxzP2yZVbhh+6YX6r8CTvBlhKtjzMDlfN9mGEZaKamfSA/CmaQTAXpXFSM6yUyeH68+0J
7eURsDGoMNJeoy4uv8qLu12oLYaZPZmqcMfenxVciFMqYBfEp5KD87O3dtKP6Nk/AavTzS1TWCRp
ZeYA6U3z7NyMoXLONXs82Ly7E+JyfgZugiCQv+LFhOY0w8NGl1W2YvkFIA8Lx3b9h1rwEaRkbyCe
k2RVGikR5P/rgWpVDHXegFZTWhpnYaZPJ6NEzymLyPbf/JFctDTR+qEwwJ2y+Ugl1tX5KKGOFaTQ
d52OtLcG7vwEVbE9yKR2ZkWOR3rDEvJy2eoZGFpmwGEHPL8mSRiU9ZCdK0rrP1Zs7H9jKF7kYOJo
QtAm2HypaEQ1YILIS5Zj42pgOjFuZKgadKk4qvjudWN4/0kejsSuIIRz/bF4B8UiS2vbz7FPugit
UU5JjtXXMkaDV1JjPs2Z3QSdMy5euETQ6QrRXGIs4bxYHZb7DoORA0TNTryj4WXRf5DZEBi265+0
OCVe4SXTV4cEhyVrhIFVCfJjzUpO5jRowe1NtDseCB56pBbk6G3yypWdrqIBnhFPigJ+VJhrsOA6
9HXBtfIujFvtIIvd20ouNQYDHWJY2lsbkaHTkT0cyYKUqZ5+pWkV3U9kAsFUuM0BoOe5w7N551NE
MmRRWBoQbBczm/IQ0B5XliIqTDyqnqX9oIi2Q4WL3vqnNFOs/xKtawdfIZyG3kpmjdoLmlUNfMF0
Hr0F64XeL7QE6vHU2fUf5MICk4+1LVSvM931qZ7AOJ7qVRu/pLAgSuxjcxju8HWwJ8zJ5eNTYSjl
hzSXiiOqOvQatoNdbP6sxKyaXpSjY4H/bpZEEG6bkZpe07Sf8rUefmlzm+PyW1vImC1LqTYnte2r
5aTHTfYJr9ihviClp6tBiu+F4ltt0f6Zppr579pU1h9xEbl/tHHYrn6H3NhRT+F1Zil7eNjV2eAh
+FsmDC9iqjEgPmKKEXiCo9V/d83SB0Vi9pfGNMuLa6PLWbtkt30aCq5D9fNbN64cnduJFEgKrWyi
3xBGQ1hn8ux2YfR+duu+83iOmu8tc+yM0xRrzs/fGBFkEX5GCPNzA1/PN8NDqBI2pGWHgPzBAgVy
Wiy9ehJ2XAdd3TsHkfB1wiXVsw1wRtDRJZLverzKNWNtGWnz9ThKoGES92f8F/pThakFL2iBjjG8
qYNlfX08GZQOEeaA0HuBaVwP6mZpVOCvgKhuZ+Vf+zXRqEWO5ocQ5PDBnSwj+fXpZCj0fyg8UkwG
+Xk9VJQOyrSEvC9jDuOpSJTwI3Yy5kHN/nWAux5F/ooXuzRZ9DkpLarn9arYD3lTDo92pueneFSx
NNXRP/qdz0YPCjgfRBuuzesBQ0fkykSE5wXbozytrfkJYDmOr2kL3hOW6326YH94e2/ufjYJwpTg
N9kjuh4U9qZuQumhL9XH3R+WgfnpEI7F09QcklP2hkIKDI4FkqRUIzaPuaoZ+k4xOfaDUaJWYozN
CS1Jy0Md5kjVeO8E6LLdwHYkGXXlT3nx7XhZSOELAF5RjwFpOZruiaZc+MVRo/q9tU6mZznFEbV9
b8NQNaLVAtxZmmNcD5qsjd6uGkuJiXk9XWaRtJ/G3NECtAKa/oQ7LXoEt7/e7jyligi3IopcW8tT
FT2PvnMAFDZNot07ajn6cBWbx2KB9KO7U3ZBl6C6/M6gPMklQZda6eb4Gb2ToIH0P/bOo0luJNnW
f2Ws9+gLLa7duQsgkVmSxaJmb2BUDa0CCKhf/z5U97xhotIKj7N+XJBGKxGJQISHx/Hj50B76Qq1
pnm//0N65N2JovSBMudjkFfa3oNu55auZ3pX19SOTm/C9mbtIDJDh2KeLyFIbHXo8jg+mFGVBE2J
rYpeessONLc9op7GI2mlFYD4Se56/i6jvPPUeUiXcMx78bjWnE5ZPso/8mhub+AOuqcmi9VHr62j
QNdaNH5enuNLz8sjczquijvPoqnTSCoZ9sTzOskfTiYmDIypT9rmeI1N+Z7D0KWnBeTBupf4DZl4
M7sNV9MlobgUxpFu+sXcJjdZU6nVsenm9i325fTiabP4HMmpuOsnV//jP3haasT019IaRwZ/Ptul
ix+26IYlBKBwkZ6w8oOZ9MW9LTUNn3S516L5DO1fXy+CgOiRAeRRlt9s1dGblNXbmuntK+1qGRfn
+3opO3Wy10JzLseD0ig6RsKtemtqefI2gbO2kxVswyGfgb2D2QrXFQqW1ubAnKhqdLzkJcRhcT6M
0CiCzMqKIKNHKXx5fi8OxUrifgBDC9z+fH6XMS71mqJJiDaKfGUmhXrsK7V5P0zVXp/jhaHYLmxS
7pdUnLdsxqVPLbfr6iWE1mi/sY2Sq8GYZ7dlruzM3zb2MX8gJihScZbAK/I2i3aIMwX6RqyGemEn
B0Vd0P+bZuVrTFr/KkNq0vArs+x2soJLz2dzSSc15Q/H5vlUGiCgelUylU6nOkGECo0fUQW9bjNX
7BzNl1YpjCL2BewJehK3T4iRTKZYmrKEg7d2e0zONAMMZPZVSeHj82zkxbfFnR3EeC39qC2NqyKG
gyLjTiy6MNGrHuralgtH5lmvhkUHqSt6RQ37fPygxKZyY4GhIcpazcdkGSjQ9PRs7Qx6YZ7JX1cQ
CSFE+lHWr/90gi+lVeDfG2sh1xPtpMWxckysKX0zcfPdOc8uRD8uU9QRoAyA/W5b6soK5F2zcy2M
tNYNXf46uRqi02mpz2FrNPLOw3PqgBFHdajllO9c3J8/6SqssTp30YPMptlsTkOpJxVnJy0U9sqQ
KePkU+wV4jDHy3L9chx4fqqs3c5culZXCXCLTdhLS5EJPES0sISOFDhlIW+kqi83TeM1viG6/v3L
4z2fWZzrqKgCcLKQLyirCboJEUoPp5T1K9RxuOqc/pshm/y1pdXNrdJ52o3Km/aXpioOL49+YWJX
eUuyTXrxgbs3AUKPiiiuzWH19zGrWyVN/iytNn7tdLl6fHmkC89JdgLVEJRDW0sI54t1tuXszi6h
aBL6FNaenr9BfH++jq0KwHvuu9s6dlJf0bP6YGajtwNXPPVn/HwhogBGrEWchZUKZ3XLSZEtlfmu
GubQzvXEOBl2lKs+Nz4d0XI7Tu47wAgviGk9/+Y2Wjce15JgFqRqnz0WXJ3KB7Ggf+Ineuw1QY+R
2vTUbTLf9uTqza20yx4MC7Gq9Lroskj4beuCdOWOjE5FOVbNzqt7HnIoTlAhpozFs1GtOJ9QquOt
Fvc1uz9y6xMmblOoNeo6eeAmRdxgGTZFtf3j5dd4eVR2oL7KKUJYOh+1FAWa1iqjpqXUT3TZjad+
xmPSm6v+TzFxbceMMvny8qAXVilcY3fV/ERJG2DifFB7VCpvxk0htIqo9zHUMK4dq5rwz8YF/j8Y
CoNUFN5dbnvbxB1+nyHs3lHDtGvMUwMDOiAGKwE6kuXOC1yD1nZFkj1zJ2EcuDmbF4jQclnVSa5i
bezmgZFm88mO3NRXFdd+8CJPCe1U3ILfi/DXn5F8juwOnh3sgs07xOEqmRt4f6E60U5o67xNLXGc
IydMvLPtLpzP7LbVsIwjivrN1oOhIaJDnsnIQGiquYZe93lePHEsK2oduTq1V73oxc1kwIr3K5G1
AXzLfud5L4R0djy3dzjx3Iu2BMvUiW3aKAXLRy2WIJOlvEmHLPkmoITd1S3iLjsH84UBVxWVVcgX
ghAk+fP1arhxrBttO4cSH+l3cY2ZZRTH1XVq6F6ocAXdGe/5plw7GykokblQK916beQ2eByVdzV0
7TS+VSpXQmczIuQYErs71sU0vJs7R3/38jJ6vn5JdoCyaDaCCgWt+/wpTdkbblIzrRLCUbACW0FJ
m+CHpBLVLU0lXzFHhHhmKTsFwefRgFhAlYnJ5XVy/Twf18hJ6mbBialbnfeY9zkF2jwtbtK8SHa2
6IWJPRtqs0XjSZpZXhMNPDcrIbShUlnElvugCmM8LlHTBJqx7BmQX3w+aEYq3dqroNimaKfWs9Em
DW9Tq83sE8zr8rtjcZ6MSent7IznQ3GfJMitunD0Mm+z57GxY6vvZmwmyfuCGaDoftGTN2bjKL8c
VwF9WC4wu9mGKBuevzQENFK7EwvUv0gUQYky57HuXNN3UkV58/K6fJ5prFQMYg17fpW12JwWTYok
In1rDOXo8roZh95XHFEetSkDDGE9+nNl9TQClDS/Y9t4enn4ZxRUtIZUE81akB9oMHTjnT/qKMul
nrEIDdUlba/7arI/JINj+IBF2qta76uAJKm7qopGPnKILseeRsrDAN2gCOKJisdOdLj0kuG247tL
rWYF3c4/D/bQtohQSA/LZhkRbCnV9xRHqHppeB6+/OzP94urcW5ypSUoUGXbLF17sKPSWKIqjC2j
ChCy/D7ajXeTDX0X1oOxvEnmfo+t/jwMrWOSWa7565pfnj+eWjhRW5DchbkSxYfCU3TfVob5fs4L
eUhXJ8B2nvWj1yXOzu55HubRwUBmn7dNaxsF3PORFziOcVnpdVgXiUXmqmnXTeZOJ0VGmr+QKD3+
+uxyvSTWkzKsPNfz8YqsiupeM+vQKkc3TFUnD5ACS0N36cyrTOQfQTP3Su6XnhFQkebyVRKTwHs+
Zk7STsqn1mFUT3qQOW0CzyhhM6lTFsS1a1+//IwXFitp7b/H28SJ0XI6r061OpzMJvX1tnHu67mv
Tqrb2Du5ycVHA+TCo4GDk7vB+aPhNdo1UTfWodmag4/oJyBC1SgPOWIZqBN7v47gERS4/iDKSyJC
u9D5eHPdFQl3FKZyyuMrN69/DHldnSaBNKWQlrczk5f2xROrACsI8uZtxO10Wxi5K6sQoTPrQ0zF
P/CcND3UeH8dulZz7q1O5EGeGeXOvlgf5DyxpUiH7BoPg8AbpYXzBzXpcy4KWnbCJEq6B3rT5zu7
HPIdlOkZwYA4+9MwMELOh4mbxpi12apCyvopas59fDBM0d25UfwYuZV5kzhlEiaQpAMR05eVZMy2
OcrxDh+5nrR+MnfaFC+tKOpDpH7U3pDW37xh4TbctXsHhfllHsM26/Gj78oSHuQyHt2k38MsL47n
kSLQGL1CpZsV3EkbK1OackKhu/n3Uh2cT42uj2owzF2Z+0laD99e3p6XR+TSwgm+AoubEGRnXc81
nVc7tZ3pC7C9UKZRe9TMOYaK7u61s18KB1SKVlgN2RCuuefvuJ9N+L+2WeEH7OqHxCvcwF286rpp
2n5nPV06u1aYlMOEYhH9VudDubKeECJxeXlu4t2b4zwe2qp23kZdOd4h/0XMmyXkt5cn9MKo6G5R
lkJZdRVz2kzoABjpTINRh6jkdtf1NChX5QBdtibhD2Rta0FGtWpn0HUDbjboqmOBTuFThWqr9JjB
zs0Wr2jDXnMGEA0zus8r87s1GPKAjcp4k1h6/GRUc9uNWrGzSy48MkJOAE6cJtzot2qWHWpEy2gg
ZaaNkQyqlr6B0YsRRNeH/J1jCy1ITX3P6PFZoxenNCpEgEDGqmH7bKKrCmTNNhr3AFG4sUMqKQuy
wO1gfSU3Nq/j3ojmsMQ67qGc4A3fzlkfffLqOG0Ok60oO2fPdg7WT7NGR+SloABi5Ha+2GaTcmeZ
6+7qMTlfZ52U4SLaLLR6jMrHHBXTqC732rK2cZlByb1xRAW5gRKwlQ9BDVaxkryIDk6SVB+Y7erj
LHY7w7eL62kUCEgwdoFQn5H0tMgDAxvKCAGc0rjTFcX8XHped4iMWF5PYiiOndFYfp+m9W01uDsB
ahsw1tFBNFeM2Fx1B9aJ/wkTN6S01GQyvUMsm+UuqYwbI8bfuxkBq1/euZdGIiMCt4GIsDbEnI80
idoYEaWA+82tZ/StCkjKpx2z/axWS7VD57g4GFyctXn6qclpM1jrWeOy6NDbrSXvAjOyRTBSGc0C
Q1/mdy8/2aV1srbf/muwzfndeYucFQmjXPRNA+XZFScHmszpPxhlvQ1SHCEt2pYUKns2tGhYGbd0
1hz1tLOuErd33rw8ysWJgxBChZpzgvV/PnHO2OCvCm/+gMxh+RiN8Xv4cPI448i78zzPoK516a3i
mHB7uIA+K0WhdOHoWWPQwApLFUDUKP5ozcoLOETkbSMSLWgjVLORoe1Ohhjc1yRKv8pef/oMT3wO
uE1gppuMYGzaMnU7+PnoRaY3k55rvqq19jXC1vNBi5XlRunNcefk3CYFDEr2RcMHBPaV27HZc72d
mYmaZgQzu5GHUhXdGGQVkTSKdHFSuNLuvNRLA5JCr8VFgFNUGs5fKm0tUZqj+kQFOqLfqaW1lOnW
D+5iKzdatus5emERMRo0KoRASbW28gxDXDSZND1Eg3utvnKacrhJzNk+OmTtO3N5cShOKNAfQgvO
m+ePVkVD4VWj6x4ifawOmtGofgscfWxNuvx+eWuAh66C3WufGVTN86G6yeYWUAw8VdaO10kTf21o
BnjUOi5CL4904UiA8IOoDmpSWKFsk5w+UwYN7xcUBERhP86DLj5SD05pZrOqd1xj7dsqWuJAjccI
zHuMd4a/NKdYPHMeQWmEzb2JAZGYW2jbMFVLkLWj1on2NLp5dxDz9PXlB70QOQHTgGDBndCw35JE
EryJnGkipnkl/c2tqXif9dxrdg6DS8sfKhp7jpbelV10/uIau7ItgSTLoRdj+bYXZXKdxtkQmJ10
rzRKd8HLT3Xp9cECXasU9FWj3nE+nsRg1FksCq9FN8jT3MTK93K2i0dVq8wMB5+kO9mDW91Htmw/
Vk4X79muPLvqrRFm1cdc+13ZgM+g5nT0bIBe70ALvhofR0tEQdTK4ivUcvW9SJrqmGnx2B36xjYn
DG26PsTs0HtLObfE/cdLnQ+pFw//wcJyuFpjHLDeh54JJUQU+Ppq8dB8XYwj/TOz7xooD7VUBHc2
6xpDf07Zn2YAshW+UYCKz8hOZqy6GaoU3mFp0R4g0jXe45xIV/Ot2JKvmqwzQtlaewv64sxDd4Ln
vJb+YXScv3virOF2NF0fijpJ32etnlwhWtU8tElsn7gZ1aNvTPrqld6osR+rVvU+7XFrh/U/LMC7
qqy/qlYZ7XFoLswHGw1QE34Qp88W3Shis5Ayar2DK7Ta75m3q6VjwGQG6Gy0vk59gavr8eWdcCGS
EJtxGFkBzhXFOZ8Nq2nzOKeaf6CrcuG2YPThaFkDRsLTcnh5qAubDvAEdoeNTwxvf/0oPyWyowVb
XSs548ZUESE22/Ae7K6huTrvg55rwrVdVO/NtizCckHL8uXRLwQylhltlMQxLqbbClYdd31me4l3
gLBoXAk83LkrjslOYLk0nZh4IvaxqstwLzh/RnOwFyPKOVdpnf9SWVX8PmYN3mKTutcIdSFkQrha
aYKrBi6J2vlIbdrGU1UyhwPMtaBuUbCpUVcNnKVbvbzbbAcIvzQejfIc4Fw1aUfdnK1q2pZCNToP
rkpf0quev+twuz8pbV0FTVHslZKfKnyb8IDd61oBRKYf4GnzfN0Q57wk4R1klVTHNEkHJJmdLmh1
vbmZO2W5Slp38AV2kv5q8+uniObeFwbL1hs7+0pa9ncE9vRgsgHR8d4bdybk0qsmfDjsHd4AdZnz
F6BLuKmeV3i0VaYGyzm2H0VpFj7ExSh8ee3uDbWZi4JTsysrhhoLtbzONKekaGekry2kKHY26YVt
Qq5PykvbIPXebRRK4kRmI8ofh9bM45O5VJR8F6Xe2SYXFhN3JJQjkR9ArWurqBFD+e0bDEJReVV4
r9Xixr4Td1rYmCN9S71r//nyDG6h4zXcwH94AtxUqBCbCyCV1yWybTSrIpx232sueJQTFfdKk86f
ZuC/V4gt9H61pMXOk154dWRpwHxPDB3aijarpLZL3RstnnR1MHDROvA9iumvzLgtd1Coi8+46i0x
4GoQuE76T/E1mWegUz2ODgOiOz9owEBtLVHUqkVFus0+zVasv3KEEl2LthfHl+f34mNiKLy2xsEy
2Ta7rOY2hoNGCEl+pn9oZ3hGs2tFhe/Vw14j0aWxiHsr+QLtY7i8589ZZ44x25NNZHBL3ccJ1b3J
8vzGXWhv+vWnAnhZb4LUlEnVzkfCmGHirtlEyKClrRIC90BNlENZyyDJh3TeOaIu3bchPaw+ISj+
rApO5+OpVooRsZtEh3GogSu90uo/23omcfxyVV9Zclp6IvvD0rcFZiylGVRV1+ws2AsBgM+wUi5o
UV+B+PPPkESxSSNYxTPjmfMR5ef2fcv9YudRLyQ7oPuUhwHvnnr7zkfh4FRqu3YA7oZSzUK3TGo6
6+iwaaV2MBEXso6K1mm/6otKGAA0YY0CaZBxblUXVb3O89RUo8OiCeuzpY72u2yM3/3yqjkbZPMW
vSyplkZjkMnoIlpO2Gx6ncTHsh3HP18e6lIyy1hrjy3K7QgfbsJL3pVR7hgyQoR8Lm/yePKEL52+
eK/r+fJFU+z0Zlam/NSORvYh1rMpgGLXJDedK+rS71XI8MMw13uLaH3EzeFNogB6AhAMJ3xb5FDG
xJDmokUHmWjZCQh3OmKStxovRa1ftHuSKpdW06owxh11rdRvby3urA0WFgMMp8dJlPuCliPpA5Mt
wzUVM/f1NIBWvYJC0e3lKReCEQQ+Enf2C8jNs2pyZU4enRrKwY1MiElI379N26LFNCufzV/POJ7q
5EiIr7yTLfKnKE4xjkaPW3uh1UGXtypwcNqGo1am1y8vrEsvcC3J/2uoTRTQaK53625UkNYqjUMx
efKIPOlw9BTZBxWXtJ3xLk2jhcIZPBPEMeAfnscDzWujsbVmBTmclkp5pJnf9XT6WGrS/vDyk13c
MiuUjqgux/4zjvngJHGv6byx2avnL4uBPqhvqOKLbJEmnnRbf7te29H0LRIf4QznGs0T029V2LEd
SBI4pNkeXv5Ml2Z7JbyCxRm0qW7Nw42oVwpHUZVD53i0cNF5ODy0uLP5FfoO17Ttyl/1Zl8DobNy
erhtct/fEj3momkVda4VAPG8J5N2uq+mHJoQN6xXi2eV/0FIBO1AhQgQFzRp83pTGVFQ0DLm3K3K
q6yU+Mm49L+kq//1y3N5aSU5dPmwJ2ERPyt6kpLn+ZgREWkaj94XWf0JAot31Jz4P1mzcDBpjqAK
R761ib2aly1lak/KYZl059M8JI/CFOMhTfW95uX1N23DKewKyPSwguCers/8U2Y3O0nezB7rI5/0
7tDkZudHyrQ3c5dWIVAwrUlMnPtMP54r5gLKwx407Vmc3G4cP0IPjHyl6PNjnNMw/fKbuvhUYMK0
YEAadrY3ckV15DyuUo0yr9XD5GTto5wzCOkvD/N8QXCRgU0ApYlmrme4irqgVlghaRRaiV1/LAQE
4qCp5voxT5am28meLgxG1kQjFIcR/2zXxNTrE7abdRwuWrkERu95J9WKnGBw9PGvdP+/vk3/Hf+o
X//1/rv//R/+/61uZpHGSb/57//ep99E3dV/9v+z/tj//bbzH/rfh+ZHBWj640d//6XZfufZD/L7
/x7/8KX/cvafsOrTfn6UP8T85kcni/5pED7p+p3/r1/8x4+n3/Jubn7887dvtaz69bfFaV399veX
rr//8zeX++1//fzr//7aqy8lP3b8Iuof/7juii/V9277Yz++dP0/f1Ps33VATJCKFVFe/bl++8f4
4+krzu+0j60FTshtq843ixJnrj7552+2/jtJISuf6xOZ4VMU7mr0WfmSxpdoK/boZ1kF8LgI/Ovj
nb2nf7+3f1SyfF2nVd/987cnbPff2xmCPRdfiiHstdXYgKvh+XaGtJNopkSPJ3XS7rHLPO3aFPG7
yO3TNRuLrj2BD4UuF0RjYXeedDdLX2VRod+kWV4dNYIM3LHkbazm5tWSJq/c0envVKXPHyfNef3T
5P796X/+tE9Nr9tPy7yg40RhCuhucwka3SZCZ6xC3CTSug9RVWhO0NTCfdcYtT36tQnl1s+8a3AZ
/BNHU7ZvkmHFqHsn064pisMbJXqWxywx3CuDziC/SIq+9j1PZolvpYv0/GxWfiCN279S27J/lbVO
5DeziTazbmbLY2KjViHrxXrbQIUSgekpxuJTmrDaQNGj76tco+sT5n/0UTS9QSBAZr5uK/lrTY8Q
Ay+cRg8qERV/eHkJjvryDD25l5/PEO8UttIqGk979LYa04/FYlplq8MedHxPet0dLrHD3aDBgr1C
pzsJkiaFLlu7tHmksb5KgYhkfNM0Tl0GcYXOPK7ZTlioc6KFld3oj2lbeaWvWFZ5mE1j7/b1dHHd
fGLuz3xYqnKIfW7xF0J9BwaOjIIwYuVtX0XFtVpb+re+cCvhi9RKblS9id6nQPH9WgGIrwoZ/2nC
1jQCei00EWSFuHcyGbf4p7S4V4yGOn9QW6P/EJVNkwYyysfO76MueTM03fQ4DVLSX4S3vD/Nw9wE
KL9FuL0bU/bHkuU24icolYU9p4XrW/2oCZ8Fk3yXi50PQTaYcBHUsXIDOfdzceimqXlcRiQTIqWR
7eqJnU+H0UneOdUYfZKGlgWDnZRv+tRpvkiVx8isJdMPi9fIq2qKkymYSlf5nOgSFwfN7b53RYN4
ylSA08i6FDMip7Z3T7OL8hpaRPNQl3OBhjbm4o8vL6A1vv10vq8BYYWk1no+XrVstA2ioQCtikhV
tGA0UM0STgS1w8mYEqNwozSYYmHn4ahHia9UthtWWuxRqZXmm2w0CitQFEScOzhyphhep07mmCEH
ofauHWKShMI12ocYceMusI0eWq87xtm9N+PT6LdLJBLuD818L6P6qqHRYfQFoJjmq2Y0BFMn42DU
hrs56vIksApp8kNKnwbtnBRhAvfmS1Up8kMx1Et/zHNy1rqj96yCYpv4sZ1nb9FKNlwat2YRGGrG
7Qxot855qHmG9jEq853T5r7WmA2Vt2iuQyOhE8JQO5icnY7feFx2946sLRtGpN68QhxDPfTDmNzU
4zhlfjr1aMcshdneJSXfEEg7NV6nuv2gdO50qGQlkyv0b3RJDu97S3JUmzk+Vk3kfLTn0uqOdm0l
b+k2E8UB8v6tWscSpUOreUD3Mftst8V0Z5ZG8UZHFnXP3+IctPvr1VNGxmGR7jPKBpvoWuhLTkLR
64EsWFzpLNS7HOLyqxZY/ASpDPkYq+i+1kui7hC2Noqsfw/NGUmLJi2o8MzPj6EyXtyoRPsw6PQG
BrbSTJ8z0sJbYeko/Q7FtdnL9kQxCJtACiXw0JuDnsrkXvFaM/QalsqIQeJOKfip4rSJTWBfa4vV
CkBBqTv/WBiY1ZNbzFrgjSuubjrDKWs6/IxSR/pLNi5HA+mCQGuE8CvNc31HiYv3cR2tUjed4dvG
oJ6kiIyDHhvqjZKuNj55FN+NajGVgM3GN9KDNmg7a6/G5OjPNzLSpyQWT4UmqgLnn32WZinyxNOC
SDGzO+xq54n+Yn2urqJce7tq8nRBlgnvk1qU6GZkuXjIm+bPpMwi3c+thLZqZ5RO5gP56/xdluqD
mWttdrSnJg6zWk9fzWrb3pRlrSeHceSE8aMKWw+hQVyd06V7ZVR2i07x3IQW8/ixABkKNG5fIcJg
KAGlDd5+tZjn73/5yCTTqgYnlIcsGh8WWyhjwAUufaf3dsyLzz3xULKvP4+attA8mjXTvVwKDvpS
TrdGZkZvLKjRr8oqZeWqSHQSrPxaxNqtYs+L4iuj595yLTSzgAwhPXZUfa9ETqQyjW7+pPdu8rZA
/fdTmQIT+ameDBjqUEZ7Y+YIbznCmq6LZbbv1D59T2db/wVxXu+gzR2GRk/nxjAnybKTx18608HT
CMeU59bsZ1PdkZmJBxR/AmNMo3e61MyroqrkQVTFEHY9hShr6RDP4xi9bbMFEoaaqH4eL+0plbI+
FqX6Ze617Ji0mAhTGEoPuPckftPM/eHl4+NJIXqzY3DHWh1aIWpj/7Wuyp+uh108zIZMVI6Pocw/
tq3h3ipKiZuxqR2rzLaPrCbjpNp0RcrExlKubT+3Qz7eeO6YnfQl9VhvphH0Cu1EFUAFivZDe7to
ABBdnB01NzHft/OC6KLjAVIAnr5pkkwJARutz/lQZ6/60k5OpSPLK7EWIV9+wOeRCuMqDsbVbIyc
+Zn2jIKKoAt6ygNquf66bjQ3qOtl/KhPvXcnytyhsaydOLIORuEP3pSGNvQNv4I56cfS/o6L67i3
1zf0W8InH8pDhoIYhTwN/Vnns964ZVSpdqkFK2fktelUQ6jMQgaaM1znqDpdpaLy/N79ZKuclJp5
M8nRO748M+fXzafPAIoD7EuBYm2u28SbNM36qQVxCZpm/Galpn01eIN2LPV42QnLT0Sfs0VG0yf0
am4BCCGvF5fzx526OcO6s9CCLp6K10PpeB94MPJvx2ENyUj5I4Wrlgd9ZTWvOzQJ/6gdI/4AdBKL
QwRugT2BpdwCgKU99JVC+5rX8spbaBXz24LCub/Mau8vZbGcMrjilU97VZ6dSmLmPWqGlS+MzkRP
YPaoa+W1+FIVAN2+RmX6xkFB3Q1NI9vRxLfOMZGnCUYgZ+WUg2bDXDfOn5pL3KCmFYK5I1nPoZoo
tQM5VXdj4i7v5Wya4Rg74xtRF+71ksVZ73ej+VAPplMeKI/z7VYm7ikBYhNdudX8ti0UhPvsGbvQ
eEy7t5rS3KpS1O9KUXWdj6M6pey5dMWX1lzcD+QN1nFQ4rr3tSIn2bYG6Y8aqmFhNtqm77WpPJha
4wUZYjUPRrk030ehKN/xhE4/xzBdPxVj7t4aiu58xQWMrLqBZXmXYz1X+0ot7VsofxiGdUmO7Htf
tH5ZOdJER+BzqQ/Fp2bSqiL06vfc0gacfJOOznzsCIxSjUBUOj39a0n/f1jjtxVreAHWYMF++3GG
Z/D9f+EZ3u8WvnbYbVCCXElZ6+b7G8+wftdWDhOV+tX3kZIoK/RvQMPSfgfAVyGYPfUtUZ/47R9/
AxomgAaqwKsMEt0h1FDtXwE0tpsE9M6FSgU2AEWeysQmNOQtvbwRylG+nbRTfjVp2fLBzCGSVqvR
TJ5LdY+/92xEeMDQbHBsIEdkajapq1oiTtXV3UodEBXylhYGLMs4ampQT0I0R0tPl51L2rNDaL0t
A45StERGxcPY6DwU1K2FUr+aS3+yl5LL6TCXkd9NeHz5i744XGgaJ6RIF2VhgSzsJ2nWiunPsfnn
ZIji69joQx3AfJg+er0xun9tmzMw8GeY5rwExqzT8qfRBrHqsxlE5/WK+VMOYLCTUQ4yBJFxXoi1
FXajOGZ29gP9eUpK8+aIs4ZVz3uC5pt6CiNjqsQaQoGHlYas8CZfT6HVZ4lQan8eLIgi9aqoFRfG
QqSpE6lep7UqUTK0dfEg40Zot4Qs0u/C7Ljwiri1cx+frLR4Y2l5r+xhM9sTkk+HnQOSIsD0oEzb
thQ64upytOvab9Z2T1/BCfi1MLuJFDXHEUvALneuFKG41cGyxWyfsC2q/6xX+5kgL5XuD2n1KU3N
Va7cJ10aU8KwFXRzftrqF0A2SMrrRe/f5ysVaWoWEGBRY1ypiSAB5y+wRF7PmywmI7PgW6ZxJEKe
JrvN80K9clTxvS6yJQS8Fx+SeDS/tlUWC9gPTv8gaBe8w43V+mz3iZn6WjV0j8rkGEE2FzmC566A
MA8aYH3C5Yp+1yZNtPnQDZb2RQpv5iIyDkXg5XOenFpkiJLD5Cr98nqcvWJ6NL1U+7ogvGJeNXok
IXU0UlT5a9CUKvYVD2+9x8wrFz00RI/flF/WLi4peprUXuv3sZiGY7HeHl4n9phOp9ipELWLYsoY
h57gFlv+0NtO/5Zcv9F4UZP71VEkLjMC1kV3LQulPw6zhZFtPzRZHlAucyxsdJ1m5HhlzSlLX4tr
IVG1fZiHKpqvF5oaI1+te4UzlStEFtjOAOsQg+PpS4wzVekvKLDIg01mlt7NqbVA+1zyPCTg8BuX
Zk1GBnUg44iaUn8UHe2AFEKskpbhLr030VUR91Xa1WjuqBN/K1Ohx4GS2/EIEJjnua8Kk6ns6yVq
T6039bFfL3ot/HJIs+k042r7NbatCEwJ1c8Ewmkpg6JohPStMW5vmijWzGO/VEnxbuiQE6IkYwC0
5Uk2P0gA5swn7S0+IGfcuQcv9tzvBfbGNO4IAxFhTU5TgEai81VFirbwHTq5Cx+W6fTaNnvi9BKp
Fl5k/XopVhLd8lUXOgG71lW/uSLJ82PmedG9G7vm0Z7BTPwyHgwTGf/KPXS1twSLHPshnGbaoMxF
iVmDuiRV6qcKfbRMJo8LnKzvKTgNCgWp7Yulq2y/KzXtEXQclRQucCOZTWZ50ztpDnVMklcn3pGa
vRbEXtW+tmA5IjyExsBHhcgyXEUogLxtLJzHry08gko/K+Px0c1N6DjDFNMeogkvtcJKDPV1azXN
Scl77QYk7UtZKsDStlLnXxYMUfVvjR2JY6fm2fc5s6zWV+ycUCWMedJCS1YtkkCVvJ0X+3Zs+uU7
vs30LsieZpdUH75ZtZ7dqyJT3zm9ulZ7PL3iMyxTf9WPwnjVR1b5f6g7jy3JjSxNv9CgD5RBbAGX
oXUwc4OTkQLCIAzSDHj6/pzkmarM7iabu5lakMzKiHAPh4l7//uLcx7M47sYZm/nTVme1IRo7DqD
yXOB7vQgwLGmZDXuyoOP8j0+z32TSKtj0i5BBRgA+6xdX00OOQYTACDtM+e4Hp2vWx4NJaKzzH13
2gIo1ZGt9tJuqYbTIMQMAYJ7gr40/B7gKfeCK3/8o7eYsqcT3x+n41g3L52yCZDFYqG8cjA7Sleo
qju/9UAPtlE9V76FJ3M/tdU7Qzq5K4doyfe6dzG2cnjcLjC9xALLzmORNOPI+bXpdbsK11k8+1sl
PkqztveDcU0a9H1GO9aG5x5C9U3XBYGVKFt014qcgjrBt8ZbcN2W1UQ+YSuGA3CjOqy9Y33voni4
7eEk72dHKYMCKSuutL8WXhJ1s/zRjVuZEqch4Z0V1hInUoP+myGP4qMJOzrXctiebAkw7VSRfy3z
S/NejVZxu07WHF/XPb2Ls9TOksyTCcDEsNtAYzeidrK5uWx7u5cxrhuJmib9G6IoFmsW5N4tfo7h
YZzxGCNZocQwVNoysTL8IRYxuY9AAhiCj6N3CsfIT32AzLc+Vl2ZlmsZl0nRWdshHtzFAftwu8OM
p+CpKnKsEGbtQ9+Z+/Vo97WYbjqcws9ea6/HqujIe2sJEkyLup2fufnrD6xyvNvKGZZD05gse5yc
TRc7/MOGBaDX7Z8aWFHDicz3+XH1iLlIbebv12KJI3m9TG2xX1azPVgtoCrUqHJLIrvmLCtGMP55
3D57+ehjdN/5wWGLw8vtg9Na9ChBy63HhpWuzsgatvjEhQzNcGErYDEzmuLQs2LZ29K/w8EEjwcd
6P3i2npXkTyburLCUX0U45WpxcMS6TNq7Zcui9wbuazrAVrj0ZXusQ+dr7SHT8qOv4+OenK6+OJ9
9rHmOVZm+uBv5UOJGuwshrG/x/bKKZJ6jObEm7EtE4XzXGO5MNExHkboxMKgCzZNz39Jr0n7sPUS
PwMoc9jNrxl2oYeeMSNIcVyd0J87O+aN3pmbDof4vKy+Z8op9r4FC5o1GO5loKePxe/N9cJLkHfL
Ct8PEZ8jjjz9W1eB8e8m2zrBSzLjwWYSXSfCm9ryahDrvKZDjbBmrpwFBpNNsOvQuXOd+HL+UvUb
Zi+tXd4GjZz1zrEK+xCWeqjHhA80y79YwsxzGmWR9azKPD9wPhf5mTAUAhdrr6nFKctQXNwiExJk
jtK5vXQ2hyr6PpzB0efu9dbP2VPbe9vOz71MM37JVQrwkOVXTTu61LqTuFn6bDuEU2nGI6WGTuPB
iAKrL23uoF2gGo3iWQ833qrMvlzsTTF0sKtlF/dLj3+M4y8nTFoE+HZP+b56GPOA5YAepasJVzux
p217qjI+c45B4TkpbETxqZ/DIt67TVGkW29vToJ1vrscQuqoV/Zsf1Ot9qrT1opC8qCWNthVa6Me
Ng6gA4lFKxL4Ma+/YZLgXT6jkMwCkKadp1YBtacrq5eQ2h60RjeYwa9eE7jHSFv+Y2iVGCRVsfyh
0Bq+9rMq572sy/Y8wvhmzO/LIZUhcGCcS/fVMOr4DfU5flx9B06RVlPpdwxBvYybY1n1sbC7/uS3
S0sqao5JddkPDJaatjhxm9T3kRWbT7PbqCe/EsPV2tjR48JfM4Zy3peoGq9C6bu3nVfnb+6qm2Qu
3Mn5jCO8uIZPGp9yYih/IJ0JX/MZ4fXQZfNXPlnxaXIy+5oHx4rh18uGXTO4QNBlLYb3oO8cmWA8
7O2Ryda7tR0+jNuZ/UYvl0pvVqfRlcOaSNUYJmghVUDtW54+zXntfFZyIgBykPGV03ehSqKF9ym1
17YH6eNVNGAKkm5dYXjexlwFzbgc517LnVbdss+0Kt8Jg8dgRgXRld3kvZOGyvAk59hbD74lZoor
R+ob5O7XF13YVZMBMmdbwD9sHX6s9lylkWK7zdl8zrwK5nq0rWLP2aXvOse71mvdPc01kuN0zb3l
rI3J972logctJudFItu7bianv1tDtT6sqvGBouo2PkjdtUD4gCWbbc7WusjPtKZFOsbaPGI4YB1h
nVgkkzf+dl947ZTYqmJGJiC4cqOJ/luLGcFN4yzO9TBY4ytqHKK+Vx8MP56KW1d3+UNvy+u8Gu9D
jIZu1Drb7o4G4CoPrXOLC85vQdbpLyKbu1cSx/SxRnJoy/JIEbcmdtGNR9/C/zUKl/pmmMWYKrsh
3QA938HpnfmWGCuEiptbcaHVGvc01Mn1EE/7yrZoGPtGvXiaHp2ws/q4tsxmXSRwSVlK56hXdRPW
ytnH+TTfxTJsUx00xbUb1kM69VGUOJ4Z7z0ps7MOZqh0s16v11FNV2rR1gsll7MbRGtdM7FjJBjz
uHnu/VDt+oI81XXw3bc17+tj5KntWretZmQnPgpVNNQhM+zGuFn2jSyXo8y8770/dPFhlluzLzM/
u+6tDQfLYowJYFnde6tZuxenGNvbBnCWeOGcubopPKppeLDJhtPiIQqL6XpVjIWMta4nSV7uTlnz
et347fhSbPJHrBkHNzqWu3wxcXdxyGTMVDIwLWedHVVe1ceaaFvK/aKNd0Hb3TRF823NuuxA7Y1X
XLB1HMyTTCav9z5LnBhS3F1yzp1xvAsNjl1d3Y2sKWJaCq8akqCl8sg2OvUlqHjEpTyOvtwe52hy
X0K/qE6G4KNDrXtiQlTbx7dzNW5A3MOWjlXPOvCG6mBz7n6NqQy/hwxgk3lxuGfQLJ+bMbNuwTgl
mUx+9BqjvdVormp9bWHatS+W+i3acs5cIZokq9syXWI0rU437SxizK+mLkZswziS1spZuPprhqk0
Ljq/sYZFXKpiDCYRpd5kKnAOesqfeSYmKbzS22VFNh7mWL9FmWgJJjH12az2wwjhbO9ZXNJOh6lw
3YTHYi3bvVdOjUp7xRJZgm7dQSC75MsifWt1yXEkaWMc7paXkhy6k0UpdY6oL2joGO3Vgd0cmlk/
eZMSK3dBXLzbpYV9aLkdLDf6Di3dveJpO/uIq+Ucl+URRsC6RxRxt9ZGX3MW0Lppq3mmXttO0p9I
f3Bd7lJT3rizWNFnNz6+MNhCzPu4r9fjYnVEtcRc7znb+wT0lR0ojj81oS6OuFB5700Vxrf9ulBZ
dUWAtcI2H5j0cY7I+GOMo2d3UU4K02YAyncYIjh1dwjc9WSxgZJW+96NkVH1ra1r/a6biI/A5Mac
Iw1JYN3ah7piWJjqUGLvsip1WKawmeGv2hQ1oshOYtt+g9axHUbfm2nGxLwSK5M3+35RJE6gaJvP
kQmMnzTzDDlHTguPsN8KQjlDuia/p0VIUIfqnV23H9kElc6Y6BsxLtU139jchyPDpXPWz+LWz1WF
9mQY/N/yufOvgqVb7qxarF8kcToP8A0MY0u99idbiC8kswVTiieDul0gb32pfVs9BJVdXSE39m8J
4fEe/BG1g93RXmintB9pKMVVFsn2qNpZXXmOT8ZcbhXkngzYG+MXqW+nEv/8rqiHu76M+SPKTqLf
LO95agyMjtXXnwd/cT4ajZ4N8tQ8HEWrZZjIUa6nWLbSS8gDiM8iCEf+QScwej0mSJR1ryrc7G8M
eTfi26P1m8cKP2oRmcMQdtoBTXfqa+ZDTAktVCmmpgnax5nsORWwdJh2jFhj2BzGlH0yjI33iqUh
ac5ZJyg6tyl+77baKTFrtsX3xcKgHj5N3z+Oqq7evI1X2lVqmR8zaC9XZsDyppZy+Jr1Jj4xtvR+
6zrdXeWt+GaVdXvlr5A/LHKmXyjbn+tFlDd9RUfLrHx71Iy43ouAUrZQZj7Ztl18SD+S3xVmkOAC
mAKA6xy72h6vlmaLb6YB6to6SfUSLX30aIdDu69YNKe4su2drmSeGIV4u50n99itufWE8P/RrAqj
NTE/zp3rfK1Hk6de0+lbuehPaClhhRWOPdlJZyz1AdGeIT4n0pB2ssunHV0Sw1O7NNmpmS31mxlE
T9KVtK7zoJJMXQpCr2Y7v20cwrCC2mr7pKyq4MprjfYS0zQAOVSx/iGLatb7ZCC2oEyOTtNKUt6T
qlcpTwuyNOuwDcYclbsG30MdbPve0dWtyrtn/EdN97WYjL8wZXQx737Mm5Csrw5Y436RtcjQzl7G
lGawnStnHnqq83lzo/3AweLvc0ea4q0HfcK0MFD2hxOrYD1kNRETMYWXPCxDHx+zabZYheHmXuMX
5j8ucgBeisjoBTTyUeATCKVQ2SKZWytZnrwhzIsDCB7VMRSlILoW5OLp1B3wujuRLhhP53YDcLlR
bg6U1lnZ4iZOL9xqB23A2lWEQa4HR9f5kZuPOM9Ox/MDx2krv/QT8+9klEFZJZdFK37TBa3QHfqn
OvgBAifVwPtYJihDTCM5POEL+3N28BpK7gRel3Lu/aDOPA6WZawOTCzltwU+4ItLQwAPpJ6fmMOb
7Dr0df024cf8RveEgiKzG//zNshgPpYtLjF3Nqqo8lgKVeyF0P4d4pKa9pwAq2LXGwRR+5Wu9Tbv
VjOeG7DEFeQiGx8GN8vaq9Cdpz7pWrfcWX7b3OBWaeGKFxWXchNH2fbYRkVJqbnkjwWcXaKoZjBi
llZpFEorVf+AsMgwE059IF4Zxk/1sSsHzvTCceuaCC8FcgjBGpM0yNOapF3L97o7xzZtzfMcAmB4
gEl58uAxQLNzXb6+3Tae69gQq51sY28elm1hewd54C9PRelO7r0ZR74c29oCe0+gvBdsWl0e2GKv
W6L0qIe93CZnwtKZfB2EjQMwXrEMFBPQubdksZzAPnT5BR2pXMvcYnoWbmnuhPM7Aw99WmRRi6eg
syACZMLCslhgx8O9wbZ6Fq0X3VKVF7d5zgAi9WbTFLuuZPSUwgcQ8CupPsO0yqWWKbPDakucSMKG
qHUFir7ETUtUmiO3GSHJVGI1TgW2wxNRh4+bVzI5h/dVBmdvKT1ADeXph1zguIDnUD8lTbDJNg2q
yR45VoD7E+4W81JBDKJK3gKfaeqycoEsfmmC8wb7j5hut+HMMJ36VvgDsbUzDfcnPWTFw+h57bcp
rOe3wNUxGLga7/3RdsbE7UIYWIIA+6RqG6OPM8YH/kkE0F7PRR2Y6NwNAzhtMfh4BCxajDdjXzso
GQL5gB5hFem8tPWbR/3+vrpmu4u7MG5S1StiV+XUiVdhr3adDrGBykSxHH7ZejgBmNR33NKmjYIk
Uiji3ksomRT0zRiWP5joA9ljZz3LE8NlSn7wZ7zbgGHG+Cbnvj3GAsOIpIQ9h86K8+7LsuDal3hW
FrHiV1GSkRGy+jzp6qsB55Df3K0bXqLcm+6cAZ0vOANL5uLnTw4u9WN+miZsma63Vdo67VROKnaH
NWi9w4qWrYzywXOPDREGD7VlOe6D6MPGu15r4giTKRBufbbcsp1Ta+lDLu4sN0j9QOPXtHCa+Now
63bvo9XiYJvkWKf1OomruZy85soOqBL39Gosbl1R7+8CMdufS3EpO0u70c/+hAtWWnQzu8KmcWfP
zY11XseFo17XISXFmvFRdiWieEULjjkattGUq5kZmhNZfPJujKbYvYfrbbsAEg6llVqDpobO4PMr
DOzKJQ2URRvo/r7e7SgvvhtZucHep827c/klvZ0iY+oqGp0uTw1D/M+jwAYu6XWAg0M2TvUzeG70
pewn+Xl1+8LAZPPqN5eiU7FZpfe22WABydwaG3A9xOFQTWa5RzkbEPvThubdWeWod2MMuHK2S93S
WI8W7zBsXBnsi66eRFLlWdUkLrZgd/7Qio9sAXhupp4NOucTj64gObA4hlqoOiEc06EzgF5s7TzS
lEC6V08dkHtRvVa91dwww1zVLoaydecTdZRDTbTto54Gi/lmZgV7HIJzb1f2yipY8U42nW3XxTa/
dTrPHG2x1dwYQ8F0ZWkXv953Glf9tFngh+9rfh2dcHDV4X5u3P4ewQ5nHpcwPktNa7IDDU7T3qBC
1zcjFAj6xHAKt98Cv+m+rmEoxh3XuLteC/oj80iYTk552mi3T9cRk8rdEHX9q55CRWpj0zHnWK0q
Wp5+n2KtjdM0Z1yMLzExDME+0LjFdwspLuthNG4ExZg7kqltrPJnWS2ue7ocnvuAzRYmVjHHb9Jf
w5J+NJqeYrRqzjkadEs4fZx/H2O3TD0M9th0pR+fiwW4KNmmaHoTItsMTgEDvPVONhhsdD1XHU5P
vr7JejdWBzW28VFYESD/BMrfnhbIFeZYBHXeJXnb3kAkbDOsJOIm+DaHY7E+VPHU53e4+7N5RWM2
RABm6dmBACVwOGUI1a5bJkaJ9M9efRbxlG27frDUyANqhh9DZ+Ebam2WfFNeb6/X2kg3++RuwdbH
iWvghXujM0xf7NKW25ubXaqDyNFhtBdyicM9KWRW/+xn1VpwC8q9cqZ4ToMOxtgOBKjctcEI7rNk
PXcGQ5SyOENFLWkvNamwU4odiCw+/K0oty0xemjmB1D5anxsiDaDc7J14X7sY88cbHjFIo2g9ov7
2bJqqrm83EWLfU3wmPs05608DECD7yRJbl/z0s5uxdY5tL9CXCOu2d590ZVU2OP4FOYbZGcE6ljN
BExzpiA6Scql+94th52LeFft8G8KbyjmeCVX2bhIZiJ89r1g+iqbMGf54MBztIuif2COXX+Hjrr8
GLdL1LLH6QMfeemfYEtW8bWem+g6UH0w7Cyp8TewoOOmOs/W99A25WmsFLT3eCI+oNjCz1j9ZZ9G
0qNeLUrfXTixFEISRnckH4nvTdlE0H48fM0XDB3P4dLa98UlkoFsPTSPVzpbnTqpOzXsyq6aThwG
4kRbNSgE5FX3oQoVcIDP2jKH1SZ/FIuj4ou3+dXJQueZyEjH14HnmysBeyMNHCu+WiFWYycsw7si
Vu4+WKcpgj2/ZSR2GeFbDEIy59jUxUZklhXYzLFa209ydDe30eabUw1C+MWdxgJ2XCzv2UHKwrOx
pqgMi3H+qr24BjdkFMXQe6luJkhWbiqBUXrG0iU8upxO97DEfSz3HZLe+w28NYfMOjJaFfl6iaJV
S469ctY8b6IufjDL5rBzFjq2orHtKgVSVl6KtZRLmGMx6QR9iY85V9Ve6Ul54w7L/QIq2tzxWB2J
5KDMzmus66SKovkTRmL1bu7n4cbdtvzsdDXDMSd7R03UcveIzKrSkIBosYejPLyv2vkRlX51p+bl
lcyslauwk/sVROuG+el6b1QhTWr5Q/nUTVrswgG/1gTUs0qHbBRXk4EkEXjW/FKsfvRlrXV340Cx
eABMZeFvum8PthgQzometRHnpYt7LbyXlLcW59RXbnauYQ96abZY+hAGKuhw8bL74qPxRuuKwVsa
LYMaUqsqB2KK9YitPC+486GFBommO06lEc+2iZobmCTwxaCwhwnnqX9y+cyYVtPoP/gzzhOJErq7
JUAgPtMg129MHJrdJGf8V6y2YE5PDogH3T+Or6t27j6bcuEW02vRvWoVhXe4t6yfYtW7BBMwZKoA
6N9bxyLdK5u4UksizFbqF7ssDrMGyIJSW18Li5t8JTIvP+S2O+y0pX5YobucRKumenehCKX/p9DO
yqOG+rxZMbjo7E/uno8dWrQoB2q2POuuqhJQanSrPK0j3e7/mt3xMzcHagcuJ1Da0cHDz/XgEf5M
7Rg4L+0W5lwyVj0ndeR54nrL5uUrCV7M2+wmvMdzhcryr1/2Z5LU7y+Lig1aMBTVSxbCLy/bzqUR
24psc2gtNDVNvfrZrgbz5khF+VImUFajv3lNx77QfX7isVzI71i6oMFFyUyW4S+/7BiQBI+TFZeQ
f0Ezq85mDmVzeCUwiPBCKIyeX0xGCHLrUFNDhoiqE0N/Or5FBtu0L9bA/sD0Kl5ooEqb5jUcjXrH
7EZY58ACMa8BZqpOfDBupoZWwq9+NCRoVAy/UWaehN1SH6yVM30N444REF5AcPK9LkZ8LOqufayA
Nay0rzfvbnHU/BrR5eq0mShrH7shcKAB2bNCGD03y7yfKr2ue6mzsN85k2A8V9EY9R8xprcwSCwl
OUXZdEBluE+9xOXMBBWvbOtsZ6tEU6R1r9IwWLYzIQLBk/FIYk8lvcKHNpq7rjARGCyl1cGzKC7T
Pvc9f1dhbklZaDXZCAaHdGg3QPIW56i0l2K3ju2KYZZNz2ZIVeL0HHp15cgAIjRFmfeOErNvd0p0
1vdLNg21hjFheGRiVX7CaMsVx7JaomnvZ876tY5MaafWYOaeVGkzEhG9GIgBaGcJFFYg0TSaneEI
AB2zUrvy5v5cN5OSdDMS4DgOh+E63iTXTLTpqoZBNEB4ycNuJdhZxQP9mFW2R8Q8EOY6rCOafRXA
MwdsKGpgAUfGHN/QZqC/1vNw5Tuw1g+9WbczudC2Of6+Of4RzfSlg9/Q/CqI/UlI+78T2B6/dxdt
6vjrj/p/UFt72Y//Mwn1iLy3Hb+v/05DvXzHn7Ja9z8griEzgGwe4cEfXnKD/+Shuuhqcfnhf9g6
ERF7+a4/eah+/B/wxgNyHvA1FT8Ja/krUuKgvdkofi5xbf+EhvpfGPmhH16E5BdfU1pVIkV/PnpQ
1k1mC3MDA6ighrEy+Wb1c3UXdlZxPXsYWZBTSXxjrqbb2B5Hxu6cMZ0ow78hYzo/n/hwInknQHMh
BBs+CY7/n9/JlDVtFbmtQRcru3K3lJ+zwCuZitvLD7wXyN+M3OJztIoCeQ9+FMmMHP84QPv6hHWJ
oNiiH370LykY07IwaOkDp3yy1Lr9DcH9v3mjsA0vrE0SbEKYYj+/0SUYmfR7fGT9MlcHq7K84wCd
PkP11xR92kTZ31l9/m5W8K8L4vfPBo9wmKoePFVmN78o3hA7RguBsyiH0Vk2G+6Ldlc8W45tATCu
3SHHRnlnZfNvJVS6HT5IXuJNBiw+KiVMihWcVzP81FIMf1xe/+hM+N9t+P/fFPUXUff/vOvTL+2X
b1/+fc9fvv7PPS/Y2QjZ2PCIHRBBuP/inuNU9X83eeT9h8NWjvyLtJ7/Cljy4x/qecjmQAYevmS0
GfzFP9rk/oUH+6/lg2PJJabhctAgQkGp8GvmSKQ2+Jmhzp9DL9629WPE+Z1mcyEJsZ9em0jMF2C8
N5qLt+5gi7UPVU51MeHfmStSEBdmTvQLk7tUFajE1gCqnf3cykP7OKE7q75A8+zG8riV1Ljdfbwg
zndPnq2ceDxrxNFVc+vlmYxakhtCq3YfA3eLymd7dXxeRkhrVdtz1s4YAmXD7A6XYFqERAXU3tDh
T/lSGFkCmP7+tsZ1jBH4+TC3vJr6zIqH4RloDAen1PRz39U7px0rpHXoiZiZtkmG/qMK99UWbURu
c6vaQ/Y34tDfNev/9jGHEJy9kABUFOJk04Mt/3wwNPhRqNaP8ncnyFsNjLaNC42d7eKICArd9qS/
JRbT8P7Dosw0mBkUbt2aA3rGuXxbykB3bqJFGfGRTI2TtQ1e024GVJLzcKr1vFhTjoAMREQ0fhJN
MxS/VEaY6rsnWE4jTwAn0R4cXhE26ak0p5iwTVLnc9+jhSzgMtAXMs69NJyWdov4iFrNo0+JKbNd
WCImU7LbYy5uh4+ebvIoJB7LWcJvQyed7pX27fLuWuBrfmDAlIWXNkW+0O2CKNd8OePwfHJP1iiz
8NnyZDiOu7DPJtu53rytnUNICRgCiUPEBaea27xVlfo20MjOxKlNlEyYpzMOCUOs0qFOuicy261l
uYlMjTr0LKcp409+1VW8Wi9gIJTHHgCCtzD0vfGtY21KB0g+YLrFlyAuhGNH8osr+o9/2/T/DQn9
cvD+/Mhxt3AvajJS6BAR/PLIBzmJoKZ3fdu8weB7hDQ32/SVDTk8ELA1Otjle5RlctV4EnUbixzL
CT1VJ6fJYK6f/vrtXG7rn96OoC3GigOhCvOU6NdGgmE1oAjW068jthQsDVPZuQEID/RqNXsVgCGX
R0gljSoeLRdm33Jjypne+O/Uhz/fkehZLoaYwUVCAOwBxe+XsmKLYB1ALQ9fQ2aRorkjtLxdquMw
yDLwH2MeCGBzPrMeoVxgu9ZD8bb6xWFplWtE7Mohw1iHfy3w6WFkNrOCc3QfoiDxLLI5MCz/6Lxp
zuWt6aCw3kaNdIK/ka/83AzySyAbcuj2BYYPDHp/NXynqONsEmp9NW5fMaSjGfH4GP1Zd/F6LLyx
95ar2GrHS5H/1w8SJeKvjxIfV2R0WH1i+GfjAPzLYTJgd1JsXv4a4MO6Zi9YKMqwP0wjJMDymHk4
wi1XIQmWLHC/Gxo06bY1gvbcMrccW+9OuVBJa+J/8stOXfBeh64/j51zWRfM/ekuhsIJq/ieoQCO
7cdgbi/HiV6Kjp8ZDP0aokhwtpBTuGPCFn/KGlkZ9aTauGIX+8VQk9obi9ny44PHDcAmG1WVBf1h
dTtx2bjwpXmbq1lDfnLsqZlzZ10GmL/7huKEb0CoejmTMssEPHx0XKg10mExeCfh9UKcNM4p/XzZ
2yiOV/4OztPlpyx9cPnRBPOW/F7GHy8HCwBRw/8ZtS042m4w7eV3rsqYfW+6sefb/I5avPialfWF
czV6Bm4VrVVr9x8coi2fcDsyQ4OlaI+Fq3Y4yATOzlGlXXABDnFTeRCUnChU5XnNNQ53j5UqJY+k
VWG+ZI9Kzm1gfen+OCDrEEFj9mL6qTbq0+IgFsz3HvCLK95t8PDKuamri8PiCTV7V5kBwIXdwAG7
LeDUe63qy7uO4B7xe8VVvljP0AMvp1rzx/vsrVJbz60aL/doJxhrIxpf3aFxiLfQ9siIeQ5qAdfL
zmZ6VK5zr/9gNmjxmP78UQw8phXV0x8nKqKLzjwhox8hbuQS64mjKJlCui9z118ebol3a1W/w8OP
IsmQFpey7EoW7WWd6YkY0PnataGzFY9t5uZ8pH+9N35xYmFfUnqz97iCuGrZHL9sjSLI7HHbmBB0
s19uaFu2Le7b9M8zz+oHw0cWLPDd6kS3lcO/urbXvLs/v8TDYAcA0KuayXqkF7lc1l7nDjzFSYeD
fl6gHTfjbq4HyaqKC/eyy9TvIIdoqnzsEyO9QfjPlWNEiRrXjkfViWfmle4EZx48Pn/CaEOY4KYP
EekyPhKu6okAIe7kcoG63ijkbWeHOS/wxx/ApC7ru/tjtTsLjjFUQUw1eFvCXywAQ1E2C+tgWAX+
7w8K1NJWAYLzpZuK9z9vOwdlBL+xBcw4x2lvxbZGcaxW0LRHrkfKqmQIoUpOae5XuW0jdy9mN7zB
W3wYv9rC0mxcZxIudywWwDOoM25m/RhcCennWbxvGmdrzbERTusFB+lkl+0olAVZ8m9PwZ8PwYsl
BJcqvS75ihfvvV+eNJRSjzNJyOcw2PzOPjTZslIFui2LkxzCP0rDzPebqkwBf+seOxSnIl/vmlRG
zam8db1d+v/wdqM/RVgaXXzRLzEE/6XQ20rlCpQIw6uYXM0vvy3d5V/12GdjfDsx4VRPHL4M1Q4T
M3ijv+J5DUn2yLhMF9ZXdFI2BXHsmNkDNtMdnKAUQ6GF26Ux7VTRWw5Z5Ye3VlQF/nnIK4rrv1Gn
/3JFA0aA4OHYhZiBXtb+dRcZoaFZuT3WjevQQx0oF7PB0E8ktS21dZtVovfOrqUnrY7DapPC8vLX
G/mXaoV3wD52fgdbSZUAAf35ituGwYFc3OvnvGtlKN61bYxYD1bsNCx5PFpRMiRFMEw8ayfyL083
ZGSOP8g/fR9IyQVgIA6XwDC/fhLouv0GoY16/uNsdMV4OZDZ+Vz7hymzyTPf69qNLxuCXU858p+c
ndly3EiytJ8IZtiX2ypWcRMlUVKze/oGJo31YN+BxPL0/xeF1Dli0Yw68/cNWxLJwpIZGeHh7jHS
HmGXvH8ZV+kGxaIpxoi44HE1Lk6brx9HXkxjn/rOwAsZDMyUDhzVBsTDBU84O/yPP+bVUDzmLojk
7wZ0v3kTfDCZTgAGJQLn61ki24qyk3EN7VfwRp/qj2AREKQU48f5ooOPA3F2be4dzEbWlzi2QIV/
8wRIna82PFgZw7SQZovFG+/06hnMZdgMRRW1X5HBLoQ/Z99gaQ4zObwrR0RV1i1DM3u2m05iqmqt
Z/UhbeJ8xk2k9ihHzxaCP0J2YZjkhhlm892PFHYGcdFtIetwT/svdkgkUyrUErMm8Jt08frwkNKl
H5dvzCRupvwTwNTYGDTwCzwP7iHAukyqsWslicYcu373gwa0JA59gDlof1PaEKj7L0gLZRW3Zj/l
8A3TpFTZoYVdAq0oT02bS8n2cmyMenjTCOnmWU6qPfznuB92P5iVLEkOxPkuHz4ob3Gy+LawTDk0
LDtLHB8ylul70dlWw9b8US9bzxlj1ZvLGb+fgI3Zr3T2D15XjPxbUUMa5uRvPEqtx22TMvFsWrER
W3/inVYWHy/zZZenuMRXE756nnCPZzQ31DQf+rbaREG3xjGKoDiMY3RjEGxa1dECQwWlDmE50ew8
bjkg/x88l4aTdsvkZZ+pJwsuYfO8lEto9pyFBrYNtzvbxiBdjwR8iGznzR4FTpiZfc2jadVmcinZ
tLnW8lTCa6MMhPwKv+fRW9aUb7H3UtVgd/Gd+gcstjULpebMpZgkZ5MHHDtrwq8m+8/IEavUIqVS
oytAAqIbd6nuOOglA4QfLZ/at0vEF3tfUUPtS6KF3K3kPC1bTnhGdCPm5wdICOSsthZch0nKl9Tu
+/OW8axSqH31mkCShgZdlOqvBQXSmjziepON09Euc8YXn7IJts+zOUbQiM6DQnf7n47+Cb+ZxHHl
GRl50+TIhfIiZlB3UiMBdp+NpGaNA5Xm4XAM9q2xAcoQn8atcFr4oXFaqdD4UMENzaADJ8Pameom
g+OR/qeiHrDVgTHOTjQ8u+W4LcFDH0WSt+U1kt3krkIr3dDojGg7ud6L4Zqb6h6MnGPJwk3AzEmy
+2VwzOnMmExsVPwmKbL2YwW3Klq/smO2ZutuKrQHUXprln4m6avtdhu0wphStrpHfi37yQzGkedZ
JS10j5uciZjcJ2kavUJcjp2CD0JDJ4WCrm70+7aQxJEe1Xs6hSuL/BZ9KhuTIZE7ClaDR7Kn0O8H
7jfRE8tMG0sbTlO8BKLrUg3ramt26yb9sp8fIAakdg53tDx78wIl5ej6CDnmg2sUKXVkEyj29vvX
8ObwCAM5NhhC6AL2MZj19eHRZUGTw15Uzya8tOUZyZRfPK01xcQLPpTUOuc6SiE8/yZiX+7tF8QB
iAY3DOyQydOY3YL10+vPzf0KvCoae2iXMUMabmGqZVEO5GG3i3Ga3WVOhyerQ9hgQtBPu4DBx0FQ
rEivihjd2h9RavRTcje3G2/7VHVlELZnpjiRuCKg8hzedbrR6UKEWm/xmB9hjnTqS7J6PaBll5sp
0g+7dfvCOidp0KJqsin1rPI2I3S1GHE7yJ/N39Qgl8E7v9437Re0YWKUagIN0L15fd+W32Ek5gsP
t958q/+eL25Pnpf1w8T7drANo2q2wnkiINTZagt22WDvDsOE/RZ+G5eEpuIRFEcqVQvnvu2lpebi
G5p2mYOc4UIxHDhq4ElAh3z/xa6R4oX2ME7W4s6nyOgBWA9+YbK/Huml+1V2SseE/OXej6OV9AVG
ccfDHmtDTiPLMfDy/wfvSX/xHq0t40rQ2Cxpj9gXiAVtZzszMv1kGkXvolOaOYXiY5vajIqvDh16
vyl7XlqGH7Z3VPiRMs54RyrLPnRDNFmMJPE4byaau8u6yltuYU9d7n3MLPPM3q1wKXp/6V8nshSA
NM/xU6HDxmC5a9g1H5YsitcpesYmSan2Lyp6SG5b6iTsNclZiN5prjyexmK7giK///nXWw8kFMMz
oC5P0ug36WPTEWvXogqfAZjL7cXb9zqDHwOWgJ2Wik8kgScm/Nefi5sLnUV6ii4G/pJL/WJf4rUz
U/LczX02XYPPddtBcNzZbiQ+DosDlB6Unsjw3v/cK/cSUlSBuSO5Y1x1gPmuYg1mn/XSM4j0WWE+
1nOPY1c52VGnqwSo1G4emgr/NeO0Uo233ueupGbDOiRPVwhSTefmQX+PurGDb24P5EF/ATGEM3KO
31yr7MNX+5ShUoDZJrUG89II068fUrSY1QRzMX1e4nCiSoQ6JwvB7f0h/JscIEdQaudoI//IFSPV
umOdrEv+b+q/iVxXlyIIvyJUuWk2lnl94zit0cGZbAN50O9f7xWeHNo2dRBGxzxdjC1Bcl9f7tCZ
OK/XlfcZydRCIPGzVFbR4jorf4LnzMGRzV2U33g2kldU7kLTm5maTE/yvyPD8J5tnJ3pO8JQ57/g
GtyWNGFswNqfa3/K2EvmhNcSjqTegEbrZgg3DrgBfdn28v5DuLQzX780usFUQzBT2Vpvyv4oWRKK
Q5dIE2Ahhj5JCfxa10sXF0coLQIfbk0z4VdH7pk2xbPOuRKo6ryTMRpi0gF0GZJYe1a2cdkakasg
Fa4TMMEiQKitMOLIPlpJuo3bTbBUDYkDVPXCy/7z/k1dPDhf3ZRDTzuQd2tJvnC9XSN3TTdP5epZ
I7L4GUT+p8nq1jA9ZcHmt+2dAsxkIHUNI6VI7rLaHkbE4GYprbhkmCG+H8betkgFFXULcje3B676
srVuEBtHUFnIb0dzHChdD9ARI7s4d/5ilgbcZyR6030wun7h3LqQhPrxD+VYpmmc9mTBnnEXJsl2
U+kc9IA6ly8Uw8O/0i30PbDJYMiT5YTmvC2dW9/IXG/FStM3VQ1JOWX02sPUqdH4ujVj6Y4/9OvY
8C4m8d4mfBnA4Ia6cShfXBjg3Bxi6BKW4o5Lg7BVrGaNJZdLyhF4M9EkakJqp5Yz5UPpNHJ9HS5v
SMOp88JqGw9tEbpQCpPKbBukKcVCNnwMlJWh/Hz/Pb45bWjHMuAWYBcnrbdr0/fSZHODYnxWNSJe
G402yOuPMo0j9ilQsDzDwCoheA9Z4f02+L79eNkUuFbhT8Z5Hl7lHeRaWQ7M3z5rKNO1a2TNx2IK
fT4/u7S4XLwZuIoyyXnpv7n9yxjfV8sYIy9c/TBOY4Q4VLarC0hHN8+trVOfEz+Rqiovyd/ASBn0
xNAlb4azHd1wORu1WQfkwAu0N5c1csICt6Go0LUZnDTBDScCMn8Zt4bA+PXeE9Dp/NogLfsKsbM3
g8NYJ9AtsPe+fKpeWcyOkx5HzwDOyrtbIfZW6hCZ45TDwLLWwMCJKGSATpHhIlOnv52l/iZcM3wl
Yt4x/VLa9NZ16rGUWGkMNG8/6xBFOeLyynWzGoIwjLcCc5Xx3vdrh9Wy+mm9PM/4CPyuAHht2uXi
Sgd7hnANTmqHrn3dcYstfEASxLjfqhqRtXcglvEZczHBkUQsy3p8fx9cDd7iAyEOQVDCE50uWQRx
8fVRhZrUx0B4Sr6lbpw5zhHTHAo2HG5Ar0gZYSeq7zM6WCRdw4jK8lAS68rlWJhgFP2Baa0TX96/
qDdMB5oDMl6EfJDewNsja1jKccUaI/2WRIlEktUpHI77gh4a6e+eoM00iZbn1oAle48c5+JTcDln
ONbc4slL11lOXjAKHqO/eVTXQ2bI29sDZZVgGfkS5FBf21ssrWz7SzfHtJ+PmANJu3VPQDtyZ3bh
4GOy/qz7WpkzyDL3cVUa70umvKNBSQeGSTG3zKdRd2gDM4ZCH9WjifrdCFpceIQeC8k6yCbqVxiq
WAvfqbm74BzIotj9louE0z6GkyHF5rKDd+8/2eskl01PU5mGPBQxH4HaVc434eBuRvQJvurKsuqD
UZ0baJUx5gAew+sO+EvJbn//cyWc/G+48aTN49JOQiaJpJYld5UQ2e2KRCtols9Yf0VL+08d030p
X2iOVAX0nP8h8Hzef+mvdoDgra8/jDUj5ohCvCPHFTz49ZJ2F3SnDUfq5xS9sg2rE+TTMQ+p17Y9
XncIBZfmrkJeyAFceCbrJ0lanLiOsTfJl7aMG74xpq/JG3NMzKG+7oAD5FLsso7xpYHnxZA5vKMH
fYsFkhA0/L99e3L4u5woQ7UHHCn14zSia0gfXZLR3HkY8f3H5WJSkfwqjsaNywiBx42v1kBjpsem
aZrUC2rvfFtOKt/QcR0r6PJOfMj2C0WOIzcWLLb8MO42QfkRSUEMslnNzAW1b9ptowd0QFYxI7Ba
FgeFDnMkLo2/msZGH5+9PmGI5x/1/iBmqqJl/bNaIB+5R9sasVn7ROeWWX8PVT74/nQecelzu0d/
GWhaPifAndxA7XbdgJgA82+eWTZUQlFIIwqmGqGtQuF5t8KZ5bYU+bsPC3kZWhcZa4sUMzliNmiW
2cnxFsVVp3bcTQXKvrnjhW0C7pn3iAWyLf5cun5m5WcMZst4Q0i5CdKUljjCBs8x3VD/77gM5VIy
p/bo3xTAJBxJ+h0UWwGyhc+K29XxF72PI7PwAUVrxjWk7alznM1xPk7mGGKzFeEkDOnJKawNloDR
J3J9OL3V8HCsqJyrmIQWg/+/fWORWwa2Q7J3GExATucmhSrMmyfUSyLReA3N3X0J4dguiZ+Nf/tk
nOIRIjW2aDTHmEbQMl+Lh4ieY2CFMonGqYy7Il4T/lI3MERfbcYPmUnavdzRyKejc5Ogmh6SJ1PZ
dMyRQiRgvrfFmqkp+Nia3bKk31J0oUP/YvvYXGA9BkzL02gxwJ1XcVxkZd5nLWojbKNCV/5NOWvk
HtGsjtYHnaTQ8SdlelrGvPPujDzCRyax3cHPPuVdWnCNEwJlfvQ3+/lyBP0SPCjMCVnsaseFpUkd
cxU8+HRoKkvZfFZkAogiN5gzhnPoKy/p6kNXN8i/IEr6oOvHnSWg6QThThxa08nyKrBKfIakTeu3
SRe8GNAmwuSvGRIoZz0zRY2IanBHTGEtQIRHFYY2FJY3JLTmhgrHqIND6aaQDu6XdjB5uiiMfOlv
DJ0cCJqYFZkpqN3ixRxDGQGZeL/tVDKPX8H3pWqArH9gyuRidfj841pcHTBJpUWfYN5GF48OQ0Tp
Q93ggJGjbi35sQp9tqzocRBcW3eWu7wu6QJj6gmuB9abyXSHE93TuR0f8Z50qujnD642pj2heEgu
uDN3nQrW7iYcN5cvnuOOOApuVjDXf+o0LnFaVbXnxfEqhWuowaqH4bGneKmNuxta/kuLQjNCbAYB
stq9rY/7T1tbwKJC3sz8rvhbnUddylU6O/zeoCxvqkdkNkuD/ZW/SvKoc0iUZLGRIc2rJsHUiJ0M
lfrko/TDX+bQRmqkeaDzR81WyBFEbt3n3N08q7sr1kG6J3a3SoeIIsfpGRKpQLSwqAPM5sc16SLe
k9euXjBM+6g7S5r6YrekS5z7Jth9i89uDGuMqZGdn/9rsEAk65M9IPds7uuCBCY4akA7YsmtDpxB
g4b6w/s74XXRAEZE/xxGdcAgIqF6vxHTSGaI4GD7mJSNtDZ3HMEsJzKTkJtnGWucLEjN3wNkr7Nk
Ph4PdJvlGgCRe6hcrrahUsbS4P6yfLRrxLEUdJ0roIZOlgnn2fKcZBVm+4eoRgrE1VTIMFnF/wdw
wZZP+zUosCFpO6PwccU8FrXy60MeKDYoQAZzXhsqrOqpHFmkc4fyb4EmC716cPL5pNqmYa9E80gW
nWatrGAKHSGm6tVKCygO8Gclnaj8A6qXge2KX4n0pvJL3zEJLh29yWBZfp+aMKnUl6Ko5UjTrb+M
A9ivTgmBe/1dgg4AenWnHEZgosRz2qnA1dcZupuOModlTD7VSUNP80Q6EtbNmVSEZX8agKB4C7Q4
5aTZSjpaH3UIj5q0rcID2uBore7tsCvwTUXQOU0fMOg06nPsezk/y3ZZoNQ6Kq0PTtqn2ws+pRv5
Nig8cOdUZsKCnNdePkF6mctz4EJHgp0TYYYPI8yNpS/CjA153W0zyoDewaB0WE8IgeVJhVMvvwSj
RJAJfGZEROTaIxl45VYFvwofZGnJ12Eg5XgO2EEDG4qjcAnhaTnkx92cC2JlzKZ4bWgqHNU115ib
hPhPhEe6/ocacGT9YDOwAXQ8NAx8fm9LVV4Id0virJMY+cf4XRSLoq46T3Yr4K7pDRDMmPcCwvPs
0BouvrYzVN37PfdfqkKIBJnQZWRpwxzazlOfVE110kRpnINk262TMdDDXngN7eNerLSuKbfvLYaQ
MsIKQ4zmQc2cd81NrxB/PzdGEaYzkxxwstimx2SrpKJhQpoUCH7hc5ZgDrTydyifyB1pn18gUA1Q
951CQHQ3WGXiB/e530kFMy62SWoSLF2d3tC3KKO7OoqtaH3Irf6CN+4XHHRWyGWNfSicpgHmJp9p
msUgD84e4gBrJOyXeuqWtFlj9+ilxWTYhyZ3kmT6hOgM5jCugWZe2mfE/i4dg7lwpeGRBRjTIkTf
Hx7ae0W6VmTFkjDaGUZkZpztDI087ZUmWMFqR6IZOzDHbilKnjM1t0l/b+eNn96n8KRJ7NptmvgA
FuXCIzUZN8NPc+ILk3KN4MP9UC172WyOmZkYff/S+63ArjqLCR1Vd8XjGsQ1F2Y1HKr2nX6Y0GTc
rT+FcOeZ6URIDwnw/WZICqh/3DanoW8ODv/oZseK9m/zKQ56iAZRaUt/yxG5qYcIrJLu5bhIY+G4
4PLcflmzavH9m71yDepYGCkckiwx/Yem3AZ+FoxD3vroLoRUTSjS3bPCMsLEvMPCcRtRu61YwqZn
hdew+bUFQS3IoT27FxK+bwufojGarnYevQSj3PFIxJTIrTcj4x0CFRzaLrGYb9SspuyXZH9hCx4s
3PQOP0QtzcDirp9KAasPw77WJrW59/OaD2i8bU4flaw3TZFcshGdJZRqlraRNcJlPasStUt7Bt3P
GF43pLkTf6VrZc3mQ0dbYfVPRgt5okF/fqFQeXPfYiq4TAtczI9NU0tIAgEoGBnV+NNU/ygvYWRm
WxIPOPvbZflMIhYEeIdyRm9x+Fi2ZC3LLZNv0RWIh0ZaPLS24XbtTQnpXUUfR4pQ1uSIZS3vKw/9
DkbAvKOCxtoJmSvyWItgMSH0fYhNqDC3F9w6URymR92gU8qUToPmstk4MBJYObikt2ARUOgt1lEn
kXqlmcg71ozoop8k9qB3l9BGOiVMB/30Niy8ueWk7czpfmsHhjlvvZdgIFDL5Vi5K3D+fMkzqxhA
HHAOZzWLBDOoO9s8NVYJ4xS2cKwcLKyNPquZQYYeKm+/BgmvzDwV5BkYdBXTlATTw892BZAw142j
quzIIu4xC33UHakuTiUwOQxDXM9Z5S/Rd4xAbaKTXUSufxj9tUsUMtEh4KlaS6p8lSPMvmyz2Zhj
w/EO2dxvYIyHJe8zq/zc8m3gEAdr38sKQ3h4dVmDqzNcLVo8XnCfLaHcIGReEwpub1O6mT+JoMFG
R98uDojfe/62VVEmSz83OYnwigXjSKID6V863WOiAEc4LBaBxYu1qwgFCXdLCNnhnD5TUVs8+uTh
Xf05jjYJWJ2FP131tFAw8286HdedOkT/harQ32JiGr5g0xGO9yn5O29IX0+1n2n2pTu8YJ3WOl/0
+5pKGD/Q4qbcpS4GBjAkYKe0oUXEkUOeH8/I0QADnzR1rUycTsLkzmdTbSoLdK570twvTdR1hnfO
MKrd/klmk5wnzqRjmTJPhjmEF7wy7RNhLyDMlRgzwNRmTROeLw+Z0M+fwjxp1Pyhqqatz+/ahToX
pnbggwAevQGhxHzLfEHZdK3KbFZDIvqfH5gecYCu0daEeFrv20Tf4BjSZGTVmNWF+FnWEhYGSBjd
Dx1i6FqwAZxIrB4O+rjEHkw+GQKTy9PXEbuaZp9b3gkSuFpLAtK1oewiGzsmLl/50F3rz8qtcw5B
1VSy7ay9w1aWjnxOu2APVZ2m/YDs60beAtSrS7q60xUy5qixCRLGz/FvGjHoilaAHa9W0plKvFH+
1PgkDmzzvJLTf8IUhy+6f1zsEXC7AMb9BUTEuVta2ps7XVZdEKzwxbvJoTtzto1wJDh40yxsSZ3N
54x2Z30Wiwvgae9UlGrBFhYyQjfKFi1LrC2C+8AvGRaAmacnP+1D6dhe8I0bmKowEDXN5cGGcwSL
Rt+3XkT6Yeid7bmN0ByGvS8aLgG2VD8BEx2Eo4Bt6CDuZhPmNwkTgSrSGAsKdYBfJLS2e+bn8PzO
85784Wq6cXCv2K5VzeMytoxz/4DHRjFP6A6Yf/4PEDzB8qaMMQ93qay6wP/b5S/JZXcMDVs3xxlO
BVKdODjUI8PADBz9J4E/PA4PkKgQ3FOC7lSG/Fg8yavBvRRgaJCeXndgdonHFxUGMx/Cqu4BK9wm
rsfoac66XPCr2kG4edMzqpUvkZtBqQP4duPlu6Og1P4tRFduzAkxgKqgimFk/ZH2JJc7OhMF9g3k
nbKzD35uF+0f5cTwj+7g9KHgdMO2yMrdYSMSiIE/aKAo2WHAtm9lU04M0ub7RxfpbPobOOW6mqCP
TuuHJgNFE9Xcpdr4hW6AKWRf12PjfMTcDtO2Q1niuzHeOAWP5geaGFk5gz1vSFS3XOVO/rivu/dL
2Te1JDSPSBrT4F+8Ff+q/RSYqeG7xmA/hU7FctFbh/mB0tXf69p8wcprva33DVvtnfF0z4zev5jX
oDiFLU16eg0MHmH+KAfFVSmZM9q1G7xYPaXeIgTwRZFlEWEu9cA2Z5etiD8me/D9D37zLjzT9y0G
i9HvcLDauqqo7RFT0TRypydvP3CDHjiteNQt3Mnt4DPoXEBlU5S6/yR73v7+ZVzfv3AriO4BOi/Q
+TdshWm28Cus5vIJWcyOWqY+rwEIO+N0pOyH7X6ja/n3P/lat24DKsDqsF1asXQFguvatlNZAtk0
NphfOkgJWQYxdc8pzPHAHQ9jRwj+AQlR2iLLXn9OYSfxGChCorobB0n8zWrzHKL1+9d2vURRBPAs
PICKyKJpcg13+MMGDSCIzQ+6wvZ21t84ReTr+xKd64RjVXeDKt+XQ8T7v0Avl5XwK9ph0yqGrGJb
Fs1auHryCn/Ztb0vUkHX7pkKULgbpNH9mcAFVOaXNRk7d7qZrDEwv5eFLyeb5fS19b2boOTj9tmh
0ACGThjGmt952GU69m8YOlcNHvQ7GC2havdR0tMifEOe9LvV8hjEdocLMO8M6p5gQ3gnU+e//16u
HQZAvxgnYiPnw1iGKYTB1bMwY5PyoNvcDzNmwFv6p+P1mHHc0x52ja8hJwehM0DTXP1l8y5AfxaV
R6RTY7LMRvRxCdxqnk94pymsCLWUZi4bOcJhLYbh32SFzsAcHaCFBtqJHeMc+v49XG98hjkyUQsj
J5q8nvuGzkR8VvDuo+Dpp7Zt39atQc4BlhPmFBhh5pFVozWFAGZtFYY/v3ll3mttIs1u22FZhQGB
D/7YGwIYZyiugdhMP+UM8eNQU93QhP1TpKIyfsFi2fB5g8aKGu952wV9WqOc+VDA8fWkX+p+HANv
bYvbduvM5j8tk7iK76lhIUpiHu2AUadBOU1ui6R5ZYQzRUkSQtWeLTsBiwMIpu/lQnBjfeq0t8PH
kbeGmlO44xpbbpJFjdDfaxBx7Gd8RtEGP9ktGtdjSeDeephmBJfzwQiVhylnGGIx1dx0YWdjxVSY
6Kqx/yzCkPRNh1a/BLD5yrgUL0uP6POCXp1A5J0BTzwaLKKwVMyHonNgKnzzE+4gnabqtnAYzEzu
Gw6y70s7TVPzFGBGV7Q3pucM4/jQd4wmdE/AB6n58v4Suh7TakPk5tUx+w5fEtxFrk+tIOQ8mOmr
PmlMvd1vn5yJShIKtm/GIXLOuYzoefa00NCd7YxqDV52u7K0yCcB6MytEAL+5o5CtNylbPq2K5p4
zR/mYieMLem60I9/17K97thikgAZhliLkAhK1TW9z0E5Dlxu9h+oolqv/jcSe8yAzuh5KCu0lFLv
1K02REuAIpM6bj8gUhUI3+v95/uaiAG+DSfGR9nko5NiSOA1QQZfVa8PaOp9CDZj7KEgDHHlJDfG
AtiC4d//Tx4SMMeQIErfOhDFsnUV2OjOMLIg96oPunWp08ZuTwqR0jNW9YbpIdgg/4YFct1ZIAR4
RNWQ2AzI/yYpLFQnFJG5/ZCleUCgqaj4/L9/fn4ZQEn9HESD9PhiS6GTvnv/Yb/5fMjnIXM8BM5n
iN8bv65yTcc1tNJHrQ6YCQhSyL0SLlWWB8XivrMRx/6OD/XmAnjNUKvYU4iZTMLz6/PVB7P0UfUP
D3D2LtHDvVR2+pjFOlrgHI4IvBlvvT4bgj/ffwDyan8930OLJFA4EgTl6O2BUOCRjRozWR9zgsv2
Dde9ITyngx+DLHDRTM84+zZ62d8s8uuJ4zY5J3E0gvNEDsqau7rvwnOUs1VN/4i4Ju2mj4HbNutL
VPX5dq/b9gyDbpw/R6uX/jn7RmosfbwzgCsX0LXLJ6qlIYASuB1Ri4AznXu7EohF8wLopEiEpwvK
sFfsvVCwMTvA4WhhnKQrmif6t8K9eP+xXudwcF9Z2NBZYflRZ1w3iWIvbhc81/PHMVJMAuLEsrMi
YPAUI1u6E5MNlZf/lD95K9j8jwkdmTKlsIM6+ZuXfB1SGJFEheGGclU00a6Lnrkco8QZ1/wxuBCH
MhlIB9IoOeSOPb1/828/jshFywgtIPTbN3Z0eeZ5dEs3DzN8ZIA/EKgLxOiWilR5dBlX+jsGvfcm
NePQpYwiiOFegfPem079EC8d01K6B001zi+SvSWp2u1lGmZp8IiUXJWP6YohFUMwMUl124/2NG5t
eUYnHJv9o9vCyFAfNESmNUVeAj+egj7qQfGWMgba0BymhnlVKM5kqshnb5tGLHh9fqvkbisMEMRh
8Sp9k3YepLrhlJfUtPQr6ciI9RzfoiU/F+Z/uZPJvElJDyVgEB5H55gmPd8e7tyspp4FdsrhJoIH
NnEJMJPtOVzNpAMaaKoSJVOlbDK5wMokrWNByY5Ie5Vt5rGMO/pKR5RE8I+yvdujakM0altQy4Wi
oREsrEcexofo8qNhsgFYmGonuSUxSvipEhpyX1BhDd/EHrb3pPxxuJGc9HEpeNVeuzCGmVN1TSp/
OIe94eLBxdzkngGgQ4X2J7pn5Baa6x0RMM155r5zgPnNOXsJKvPP+8PSZZEOx/kus9VojUaom8Wp
txfdrQZMkzrSvgANOyAJoiPg5IXtataeuea3MQK51Tru5DxdczLeVB5m0ClR6+oGXOPOYnORXZDN
Xxl9OqV2azdzn8uQlYSaAljNJasBO2v/Q3YZ5gxkxATj++jOTOyFTVAymjvhcSNhqlLuEkAuuyxX
HHZ5gMZkiyYQJkJfn1u2VeQ/VHaLX2yGH/H0LccmATUcoLa3RTd7WoLwqCaJMeNqqGjCoZBPGEva
uy7oVIfY/TsUqyw4jqD8fndSZiuwbJIhzXyZ1jGlTQrUbiTQ9qGAqoNveaBpp6YsEP8c+CtgMwYG
mpinJbU08xj34Ef4Q1qIgv7adii99I3R+ZQwn61ccW+/IL+aKmDv3VqNfcYTBMgfFdPIpXoC7HA/
9iaDqtJjx+Sg7Y+5X7kupzOs+Z8KviiOEWm+pd7Lwu/ZXmjoTtO/gU0s94VOrJo+4RBTtfbZMBg1
8BK422KMnxCwieWKhxEjrbcC1fgAcTLfrKG8Gfbmo4alEdgL0xPx0qXFEWZS0waApCxWqnLfonJr
84YWQkCziymCeweaaEgsuN2qyO/VcxAWo0HDY4d1ibyC6vR7FNAJXLT6bvYnvsJW/rwv68lf2LLF
ZeMqE2A3udlUaA/NSTHAjmW4d8hjA5D9rjVsQxVHRk5IT3gHBZgXIQtzZ48yJjL3mH8WYO2w3bRd
7AFM41kloLnWjjHEY076k9lV3gRuWKYJQ+UYmKc+BoWTzFDKNHO0XlIOW32n+xILVx/BmVnSQEWd
uDgb9ic7hLdvdRyzQ+NP5fXKYVrLhVaqG06O59US/i4Cw/HCmDUvkkP9mLRsvs9LEaQUHFV89g7V
gy+CgGi0uAxNIrEmybrwlDlVcHRJzJeFibEODRst/E+SbvzKONkgPTWOpypw4x1Z39sifrgI9j7N
W8kLBBeSJ8QMtgQLbZMng63v3rrZbBNb/0d3l2dV3STMqAjUnO8XQmL3Q3vdjDPtRO+mh1FFgF8v
yzQA36XFn1qC7HdW6qVPjLbGefVGB8qsjkOCaLU0HpuxaFImpB7ryMB94hAZLtSIbt9s8/77LhB7
76xr+Ac2WbzdA37gjLI5oBq2TFbBzpbaX83PtX2JegNPgSAfwMLnke2REkkIl8eQQCE+ccjKKZCP
qTRa9p6x7mTvvAy37gWgSBZpR6rJvxxuO0ilG7xMuyPS6/Cww5nMWJQt6JIJ8V79nY/Qw51hXdbd
EJdlcmzbjHcadUaQI82sKYAn5gv2or6xYBnwvPcgjhzYJUtH7C/lV7rXwT9VnpeW7/8stovUiOmo
A/te1YV8v7MX/TinyQOod8AowdUVT/39BZnmIoCBTAjesi/5sOYQVPQx5wYjOc0cbnKuadykaMZL
/2bnJa2bI0tDuQldhyeHNIMOCVMMhDk17nGltUo4g3jkotIyTrAfPbOhtT5Kg408nS7SX208Sce8
tOHKkSbsf7J2AtSyf/qeu0FikcJBE6AKvBFYRwUBlZuLp5oYifpVWCzBrgOi4qysp9wIV/ND51/6
O+3Yhn/36LjSPxM6mvVhAmIw/ilzP9Ri45IBRrwF3Qlr4XxxIGrwfHYT0klxNIAzkE8ijle2YsVq
oVdEW8hAcIbkD0gwZsRw4ZwZ+5swicXdyfKDiwsWQE07y3kCOu2W4VGGvSc106JLNQ2nCT/xKTqN
O0V+X7bRLsXXmYA+7vEMIgLcZ509wTnEKo2h08ekaxBY06erHEa/ln0j75c3xIXrgKwTR73Qweuk
O1CswrzRTcGayTSkzXuFiNX2Kg3LnQsTGej6EX61KK5s6BOXHHfakypNLEIMJBwXprdJyETdKCuG
Ng37zsMYmEQLGzuJs04+TiwY+Bjp8nWk6Tk2N9kuD+p3V7bYppprDrlFtw2HCGaEpDea8ADzSLJK
V/9G8kN+Iye6oLBVOgqxUBOS2k5RdYQ7dcTkKOCqBhqj7Pz9PIrsCHaQAfsYAtsenfbkqd/TQygJ
Ei10uzHZj3jciyBc7O1GvTy37MKm7GZxGdgT0h3kGfbMFoazj4GcYkiJDZULGgxPkiAPZnSfV9wX
3X4mNNDG21fzlEBAhfCw77lcqNTdgSaKA4u0HyAsBffhWDNg9Mw8At/9Ue0vu8F1fnsZc4wBEPOn
ENueHd+ULq+jkmRQ3+JE1dizLxfNOz6EwkGiBJAu904jwbJd2gHe3gcFoalK2Gs8UxufDZds+qgb
v+vglQrCVozSjGkdgyu9JS2ryXfik0V6wfvvhtLrms8M/mWc2qHKaFpAsyrg7tJOvERrvccg6G/9
dBOG2Vb69xqsMJJ5LJjZjTcD8+26XF3AZk5JhveMimA0H5k2IP1pzaRzSo/1Kp+DF8IhWJOyZOD6
3q3W2WuxGLIWLY5kVo5+yFrsyAmN8vYoHKd0+TjsvBWkr/UYnihClqa9cbMyGfJ/vV9PXmMU+P/h
2YVcDldALF2uQbrN85cmS+ryoSpbaOBQvvd8fpMmJdNBJbvSgpb/6oPRJFHCA88AmXu0ya6huLJw
xi5stvQhL5kp82OlUgiQE7SYkGDG0BlLVZ9qjgrC/PsffN12AR6noA1dOnT0V3AwvxJHGUaIH6RM
qK0ZBhq694CSo588RNisQBanrz4F4e1mM2gJ8sY2pUNZH5nG7mDo4nOm9kxxvoQWhqSHdfEJGto0
t5/fv8hrJiz01zAEAMYmOeJ/gZBeY1crFIsgaJVzqxlqOwdu0Y5pfS5wqRkubWmccV5p0yA/xEsY
hF+XUbUMiWcAGAy6g131wOB9kxnMvYGpBav5ULEMcCt3d6u6jlkYJdY7GTPmysPkMdoNlx0yVSc9
VTiaANrvu8W7IOrv3yaOUq8xMrrVlo9G38LonVfhXcMnJrQr1qayzyPDHA2mkuZJ7WIbh2d3h5Pb
iHlCh9lSRu5/3BhhHScnbH3T5pO9W6n5Dhk39WPQW8YPayKo4M10aUZoZzjN/AbfhPd5qAIY5+mN
icsuw4LTlLFRTz1c4NVkdEuaujkKXVMUJvVcTgGOuxi+UNnN08jopZrKZSUQdhejNjg7Qjx2VauQ
MkZoJWwOdzkjfmhrnAZn7M44Quxixuhti6vMwHTUfPDap4Y0sKhuAX0H+zsem3C/T6tXOcFLsTHg
hXlIrjENxSlWGzTUx86Oyatvtwk3hY9QgNaKAgZ6CPOPaq9gLsptuTIY78mSqhuypxcZ8/+j7LyW
49bObf0qp9Y9fJDDqW1fdKO7mUVSFKWlGxRFcSFjIqenP9/sCXkruLT2rnLZlkR2ADDT/4/xjTZE
FQJq/o6MVt+qMV6nsmrgaMQQot0kyggxtN7hsptDa4pSLT9sey2n6/xZ+7gsEHQEIZEtcNIdyZNC
e7InXQfnzYmvXYpjDgLG9E6p7xBTepgWbAdYutd+KWLCsruOzt1Zo12qbkSEp8p7hTiTZKeYI0hD
0S6vsAGGbdNPPHarYlFunagJYW2Gp1xbGMPhOHdeE+97a+Ekv2dmRGp4ScLSMrRPiFVWTFh6E4DN
eOBkmKUNwCDh6QRWcsDOX4ZknvQv7H5N/3KoSQmMiQKJCgJLayTjdJ02gKU6NKV+MnBD2jwalvxm
9GtJEFKuiI3que0FNG4p2wR1bhtXIa3UBEnK3fSI5Wjo2MVOzkCYFTu88asaSHFW0StLPHfC0OAu
gL9I+rDECMkt87Xs+W+GGMCJH8cYNWCKwEztAK9txAk/N5UwB1YoFmrnchRJapGtWQexyJ4MtHyg
IZkJowvI73RyKKCJqgjaGkKIGXkXUwENNJyNOaUe1uOjDGsIQTfT1NfU5gYjfioKYnuRihPjfGt6
Zdftk9l2r3SuwcBgZr2M8ysUltTx8n0R9J0eDi3/lpzI+9LEuywHWn2l1YCfToQR1inJmOn4EhFZ
mh0tJ53w25lG+whwIRWHpu5l3NzqOwuCdALvLl2Eg8VRWFFQh00UewSA9zMqyNDo89m4DoKqvtO8
hUBRHV+RtxvKZAonToNEDSd+HVKdEcFV7ODdgVhdeTfgCargMCFh9fmypM8W1WDcDq09kvmyWuZn
ww3Sq2J2OndHlSi7a8tgCNs+NZ7nciYgsm9fXFKUnkmRy+8Km6Dv3drbyE12dNoiop8rK4HNeUO5
ij4yaTf2mgb7zCKcSL/B7aN9DcbYOoH4K8MFBf4BMW28JybMv+C7GgddS5iDBPWPJxd8y65DagKr
Klhv+jUiPDAovOWDXtjrEf2ALfajUXTvRsLN7iOrbm9JGVqPOTT+x94Hjh8FujiIrJYwP4oH1/Tb
q5POySE0qN1KiI13C9c7vqhhej7pteP8uRCm/SHq+vZhobN9E0Pguiy6lmxopG82QYqCmI1sWg/u
nNm4RtZsvtStfrgWeEneCbMzDuvUZoc8s03IXWNNkIpnLF9rf8rfN4M93Ze23l/B6UruJk8nQ05r
s+ZQlO16jXcreA94qrgy4si595Hk2rsMoOkOibJ/raO4/FA4Q/shgOx2Qtuj7amTRBdOO9SsJhTd
9mxoNJuiqW9f2KNbva974s72Uvh9tJZRe4nNVNwEoqbiwaHxPXJgE213a50mT5i3hNJp4bSO61ve
RuJL7KZQgJZICwWpphSlIuOLAUTsQsaEXFips7xbSaW/deOuPhnJOF4mU4ZhKloXRMwExezTVtj3
wHr9+QDqt+JdjOigcXa9rmt7kVFNrXf0izz6C3nrc+CK4YvB8nZCHEe2FUgJ7GSEUJdprj/ZTMAH
jVzld07seRfWmgoIXR1fgLKw8+SzmcekP+HoDYUvqpehzBxCFJtM3PBoyojsmig7xySwhXYkQ8bP
jZsYlM3LnNraVWO2+Mw47lw6TCcPQpALx5pZPUOzIQVuHbOXpMrTYj+RFHHfOFNFpSQysE9DQ0Oa
Olo4XifClplQS2tn8j/ZjoUnp7aE+W+3mFrzadG84ejgjr3MBxLV9lQJ8gcoff3DxGJDJ7urTgMQ
+Z1PGfq9i8LP3EWlMPJ8r6VjwgmZ+vk8HguCWf40vL66S9isHbQJYUgYjZ6e7sj1jA84TZ+nDCTe
PIiPyWr2l0DdX8fOenap+4O/zuejNnj5fg3M5sjBp9Yujb7JgxtqdeUFX6yw9myP6jt2FElwpLUZ
jfTRTZbkRKO+g0muZnqtEF7uaFbpL6gP5v0UOASQ2LX2J0F1JsfBNrWrHZ+q+OqulXORJZp9Ldal
+YxBTrvKOdIwuOz5lgSd6WpIyVbbUeIrQxgazZ8Ta8e1sTjuB0htzUMZNbodVkneH91lcp9Ng5zV
MIq09srrHQ9gPRviNy0pEyK/h7qHJGKC6T8kTpfeNrM1gM+Jujqsc4cM08DD3+x/Qlfj782uXeDj
cYWvhrE0Q11M6KFXt3sUcMwOg4lI6EgVQ3+M6QSMu8ovI76QYC5BQfqI8V97MMCgvQnCvY95kFo3
2AEywgTNXr+aSBs4+NZQPmEEpco2r/5LRO7ghxw5QLcTUt6x4yrU742A9KNsNgCTp1FbnGLhp59t
d+guCI4md69D4mNHvQd7ZeJ06K4mueJRFTE0MfceYdw1VylBniE4L6pgpGiFWVqnX/2acBA2vv5D
SyWN8AU7vij8deZA3/W4Ocz4ulzH+rpJlzs++GvWueVrsxoEucaA8kRuMXc3Vn9AE5ryW/TornK7
D+5wytgH0snbo9VMcblzprQOM0dzbux6dnderX+G4mNfz/mM27Cw+tMUGFJnzdgN07YuPq22mYC/
dkSHbqUPLmp7bJ9caEcw2/I8vdNizdyzCIvHqp3HCzfQ1kud2exExlN0YfPeWegRXfWY+CPB9oK6
Z3GcM0LoTnnsJ9mbknRTJZQy1jX1YVLkqyHpJOnayEKc8inVKxu1dJ8C2WYXaZLPhkloOy4qhoWq
emyAk00/101S2/O4yadzJhTOc6rs6fd5QtUOMxiM0EMPAI/w47mIpzV99rDoso8lMWriRxxFz2Jz
JQ+l3rmfR3pdO8h4ywG3zo4iAv25Oe3j5mPkBOU8fiu0rGSCEdWMyyO7DCqnsl+32iutC2iY+64E
7BouwziutyhT4vaijWhvwMGKa6JZGHVudZeVQz8Ouzhw+uxAvlqeHLSutcg/1CoJ8YuqxX/ToSRG
V1DbjRLnTM4WTwPxPx0b2u/Vgz01Ufapd2LRE1wIuCd9hGcZGQaF2bww9WuavrPjngAtxE26G6Cq
wvudYMgvhx4tpQ9cp8lJfE8BMCbHaMpYuHZgPqQHp5vpuG0dziwo8IUNBjudUFWMgjNzrVnXeglQ
vKRl/wZzNx+QYqKCd75+w92ZtZ/fTvSX46tFdxlivifqU5RHNNmpu+Wr+8KGjLBQskwH7YSuJa/u
NzB9udIaF9yOmN6g6pIEiMd8ziAJl9FLRqP7izOrlNnoyySPC7NTylIMYn9czndqa5zqmiyjbe0F
pOR0gHZYo5ruYYPVbTaiILIL1z1EFotfe8deimr5tDloVOPEGsy1zParr3VLfIIlVvOeqrGorcAK
L1V9UDZBIGWdeyWbKhmloFTK8pxLeRWMOulnVC2JRP3d1o7Z3D5iMiWWO9En2RBWzl11jtg0+Mpd
OSr3UZNWssTGKUiWrvUJiwRQImW82HpI6tPkls+9rZREeqsebp2d0ZCdM1yKUVXIycefjcvEG51R
u6TXZ6VwdjwujThx+l5a8100ilb81Qeu12bXnIvxP5H37Dp6fbXGpFCMexP3YY11AhQ7g1zFNhBn
Z3ao80hzkyYdX9AWx1un27J1EXkoUChaR4YGEbs1iTI3gH7n+BBPm1VBNL60ADbJRLl3a4Gqep2r
+1z0zbfWm+TFJWFMYihzLcFuufEGwzwWtCwjv3I8nh5XlhfPGl2pREhI2fMSaJs7IYOXCfiYVhAv
J0OGKsKaV5XWxjbnGdGHp40mAL5z9XhUSQvk4K7orjWRU77dVRZ7IkxiynWxFZEt1YepRC17UN/U
wuo2fSvL0qymgFpGYqUlNRIlyg2N2LAUzk2W2zX1v63q6J318Jt/k5OFLBu6c2LM2amcMPmy94ny
lry/FAAlH4VgwYJrbJCryZvT26QBhqFRPo6NVD98WRQrcVhpmAhsLFMSlxJt09gfgA5KQmWPfkZP
9mnGyQGLk0MiH4jIs8tr60NvTjO3GUfOKKS0Jnq9KyC4zc8zBLLuy+YdFEGKTXVTVnRUpVI+xdQ1
RCBveoQgXYIlhDG5zJ8zpgX9SQdiWzM7B0lWHvEzjuNnTm3pSyVBuxP98sDIH/WkGKDuzlZLnb5r
m8x+TtY4K25SF775seU85j6ouaR36ezTUDvX1fu4xLOtOTgVkx39239X0tWg29qMm5F9VF4sUhnl
FTWLnolic9duxt7xrEcnC4pHsqoH2a8HGIGRCrFE6YL/UZrdllHrfJ682QheRcJW+kvu9PKg3yrp
2jZoz+ZyVQXqIl2qOvB5y0YQoYNm/1guIipfyGQu9WFHQW1edHJbYQqnezUfbdAjpbGB4is/Dq7p
cT0tpY8iJvIqu+Y8eCZI1cFEK1BdojbP61IW6/0l4lng+Dh/Up1RoxMxV8pWePT1DKRU/QO1YucI
rZi4qtmWq73pn23ZFgUV/nKKdNk1UnomNUdvy/zi0bCpg3yx3joH3UaJtxg4/sNmmMWOInUuqg1k
Lp5k6hcwYM05jBEmO09qKoPNK+1cWzdc9Z07VUDRATEiL5iUQ6DsO/mDw7nVEZFbg6pLObype8mP
aMyLHKn1CMdueLdhftoS4ADR5UrfSeFHGtXUY0LZTC4/oqnll1c0XqD/cvnZ3CGiMmdBM2Q0y5nQ
DzURu8gFGO34UqXsB2W/JAukI9CPJAxQBHO71PPSq7Zblk5SvGCRP7U+u+MCzv1yXmh3wR3NKQCX
7OdFnrneYet6NXOGreNydAs5E1AalHse1UFd6kByGCrEAKLZGYVImek3h4IiPn4jui6R7OuOWDdZ
yCYltFD3bYNIbDdbuckEvHdet2ljOd24UySX51R5NzzhnRsC5w4klv2BGa8CJ6hBZMdFGbD5PfME
2jNBwF7zcWgvorTqLJkAaoqiuKL86TftyegIfKIfHbjzDBvTLXn4T3DCch2rJFpfxPx5mUir2wjE
FHn6gCIBcNEutwqsoxdbT2xT8Ft2K/s5aIrlrhRfuJXU+6Iq6v61KwwxmO+t1i7tNHT0cfGmo2Es
EjamA6HkyqgeuhhJTUTkvWno2MDL7nnB9vHBPS85WtHJhVahAmIOoNKHd9Yob0Y6tsTyVeEeyguI
I1/uAOpzNyxChsi10hWXUy1edMlcPLuWNHHSSFR4wFGslQdxA1qEqC/Qc4CtuxIwhPloJM/z2Ni9
vkqDbUnjuQhHjSNliOygZNtELARH0zC2ktnLwy0aYGNhBD6wBPNDBlWpCJDdnkfy9hirAV0lY29F
t3GqzSuaIKijovncGWipDoI8lHEJaZ/bfIttp2Op+5+Wmmf1Xwj9OD9eZ7laHAvBo50HSI3Kg+t1
KddKt1s5627G2c19rpgiqVJAAGKRgqztAuZtJqVyzlRIgZAYWjlCsyiRjbV09uQyW7dn3mhH94RL
2GoZUB6Yl12GPhDaEo9Lcsb5DnYw4fHdZBJbH3qTCdH4lA13UzX8N+TAhpbTOginGKMUVXXT5dSo
7rnNlq1zdHnIc+BY1p1g00c+XJXhKsCJyhLM78WiXAF75VkxUKKfwfLLrYEexTT8egSTXKLKBf1E
hkfP7ggu3Iy/VduvOaIuKs6oEkuSls7b6E1aiLOQQJ3LUbNSrwu/sfPIg+K+GCphqWHTwgdTFhO1
Io4BFi/nWsOywCfYnLpOV8pm9UIcDn3IbLFzs30hofZscldbW4owLTdQKTJFu3Q8ZNsz09ambMQj
5pFgnT5qAcif/CCix3BKMYKdHckV2zF2ZXLYKBGZX+hykG3XFci4HCmIC+QwnKNejl59YjpxdkEH
O4L877aeynKv1jZK6VJrsVCMnA6epa+VQLZoZRBYt2dmO3nAuz8fQDp4k5fbtJ8q8OYmsiRaQbo7
t2PSAjC4M8IKRyv9D3UijUUn9Wl9lki7rlrktzFNJJr67pyJs2Oj0H6L4ZHAwhoXgRo5Kiv6NmFr
yuTMl5em9S1Aq1QihE2t4yl5g79Yctbdeqz2QrINBm61tClIJcZOueRsUzZKJDm3Dzq0OCScyolc
ZLA0nFARLBE02PUJ0ZU1GZf1efe9qQO12iI86DpJDWa+wwAbjS+jLrR65AIUilwj9VemkgUp0Iip
TN7f7qZSTsZtJ2++bs/Um3YIwNlCrR24AjzfgwT5EPHIUr1QxRs0d7esAcrNnQ4xrqp3MZ0tyviU
nHTwZkpGq+6D1fvypittU+vHkoGk1NWx2nJvC3nA2Ym3CpTvf/sT5QN5izaNFuJZuUAbnZP4pA74
duzAU1CDoulwHWXHbzBypeCAHiMfV7KlpRM7UfLfFm47Oyh0mxrv901Fpz5yX8+UADbBpZIRJtBY
uEWb1ktJeAD9y0ddrQOuKmhQozzHWq2rFCx1ViOvvb7MklEgL6YUrChLMjpCOdUG2By43rEp5Els
y3EbDU/WUSCLSaDD2uLkB+RKeQNY8TjM8mYsTNG8mKCCzats2PMNYLAdelcHtQQfQtnkB2XxHsja
4DXlcU1+lvMeZtstjsGEWC+U+GCEcX00xR2SGyWy5vyFroVMFTn59+cdmyraxJZPBXPvUB30CDVl
ueHecBiVl3rz1Jcajy1W/jMBdJpNqeRRm91t6Saekl2mrbxPTUKEEtswJSxFS87uvqGqwQPjnksj
Soe4kTvULqo7q4NLtdOP7VpKITM1U+TZMNbURtneRNqVoZKsQOxx/tmUMdu6QKvtXC1Tz/p27Yg6
n+Xcdi63bCNO7TVnJCF8j40RsKlBUHxIcYXaPkWwqZovyMw58ntMZPL2qnKXntbnMpmCT2yJA3pN
2jobvLzT1g60aTLkd/BR9HXaN/ocGOx65HFGZK0UrKmtNj0FKbvZXGPW6teLZEHpcG+Q/srVFCSW
3MYayNvlyqTqc46VyT1xHhk85kqjyEK+SIJ0TCzR8wZ32FAK6ELl/K6OAr6a5bdLjY9CLucJVSzu
uueexfzeHCXmfOtTTnTtvatCHA2TvbwTbmSWTRG5SUS3CYhQBbkvUfUvdQDSZoQDt8S8GA414sGa
hL8tImVnSs/zNxTC97EOiNbOg06JEtEZyUvUWTnmxYr+HrLV6gCwXJrFvzmClZCIs5jc628HfOm/
5ke+6XyUHpFhyilRPQ5bCZNEwwV2EYEE+D/Ls+ZtK7nUcdZ75nE2Z/2YuJpcDzf9nnqQFbaaLLOe
iwf1R94T5aRjn+ggmbe0rtvIPi3e7u62ZPoWeFDGcnlXNDDk/Z1SrK5tK8Wzm91nWx1VJMoWxbCR
wtKGY4pxQMe4tuOVUZfsVY643dqRUBgtlrLPbd7zJiE1hhseqVFcrG+61vMeLcaryCjf6imCQ53c
VrajHKrbUclyJ7ltECoLZZusNobS5nWo1M5NOL7EUCWIW9hQmXovoQtEU1l+x0KKv6w+IVmQnwi6
l7QXGI6f9DP4jiinxrR92i5IcX2/2+SydJblFyKte9bbEykCvrGE1OgkwbtASsS4VKpeVx7+uXyK
6kTyFE8dtTFutQUfkG/FIJbpHkpcr8oCm1pTDSIvo/TPobSx5Taj1V1JlcHNL1/VKyvaO+Emc24a
pjIW6u5sstl8a9RLV76us7byUdg2JqPik6xqJ4WMUoqIJZNCvqbuD/xCp7Y1m/1CIzzToyPWZ9CR
98oWEq3gnsyLyek9to7bWXLTlKv9gXE+4g8DcsL4kDSG3efvme7kxhy6s7zgvm7LW2osNEYohpKj
6UeoPDwcpts8nhSYc/jBHuseVQkFSdh80bYtN9F1ThCb2CF3k5P7JkPfBoUXA4/7ElDTZfRtgudI
gQk7JQ1tq2TxGJm51VEv3woQCt206cuDuYuHQ+n3eP7oO523olvJeVPdS2MrtzBRuz5f4VImVTys
lOhyYxVMuBdsfS+mqlvGZy2hyMuJ0q8MY75aDQJkiLVwy2JYb2tk/7Nzh10M3pmsla5RXSRvc6uz
hzp6eWVmj32OusY9JaY7Oj4WJyMe9FPvAW/eOVSRh2Gfuf3SvMVmLcY5xMG45ncctY0idGtSdoeP
HbhH2w9NDC+Aa511tbxDHVEcOq2jV7uhrEYZt10GS+p6bBBFJaeg4CR+vyTjYF1WSyWK54rH6C9H
o637XLhDMB6h+q70NbNycSnHI526ElMzfNLrphV3uOKi8hSNfD5UVBaKbsG4AzPlHMAt2Cdqfslw
P7c8W8fSjBb9VAt9Wq9NUCRhLjITRb0wPfYFMdMvchM7EMuuxyE9hPo0o/+yumS6ap3RFVRqON8Z
N9VaVRMGrzpzjxBVApAz5jqJaz8tVr092l3Q9zRLfCLA0qNdTBo5cqnQhlvNy+di2aPNRdG/S2kB
ztrOqaIpt4j60ivLo1urAabbD2s7LUid/KwbyeVCWGbPe5GSKZTtUlLb0W8nzA9uqDMMLMzotu7c
RMiMTbHTknz0givwRGnv7qzR0Oc1HOlZTe8K4Zbti3AqVC3BmDjTNS7SQRxBBpsVYWyFfpECvoAh
jdvlXR37Xn3ZUPG0b4OiE9q1I4AvvvpMyvVrrbtuRg1Uw9/9uVzRO+WHZJhHe9x1yMxrKsOQAr64
xUTPCdT5R2wotK92zsZ5OqubeUSkpN5h4U56ao3umu6mwbPEZ2dleyUtbjPVti2eRxUOPSOOtRuU
MaZ7j0iGK7Nr7WARFkkYOb0oQgVoQqVL6dgXseSqLrsSNynkAzUta4hYmFc38fe2UVZbfOVCSLFu
jB99Ku0cDtQWScTSEnhS+E5ThTgpArxSU88AJvJbJSdWL5Kp/iWz38jirF7FMFaP70R6E12drZeR
ldbkM8IYB9ESKpHytuCokqdqkUbghs5zM1AnHlYPJb2+H4Bh8E08ICtE0pjr6nyIxqbV/XezvVaa
f8h7g+ZFmnryiLQaKP3eOvKoBDLi80b032c2uTmajYbZrcN7IZ762o+qL2mfu9HXiZB0DJL6qJcP
fdHbMBk6GRWsvu2y1Z3Of6XU9ekypVSYnULvTZpBXfHssZItB0F1cfBhC2rxbIUAcGV9Ilc0nvS8
K4n5kiYaDuKZ0+rGGbLaPy1zjzQz0k1C5941xhAX+HzpRpO7MzgcJzoSeo2pY0uB+/ada1XR+mlg
42Ei7UBIOe5xhlEvOFh9jjPkxSzMzNBOoitSkGSPXsfLe80FUh8jGK+TdmD60/BSLokIwG6naUxu
IziwEQ72XOpOfRjapm12iKZMDSsbiZx39Rw0iJ+WKc7YAjh+foS21B6dfkqKU9AvyJPgAXgBwvXE
fJ/rWqPfdTiswtFpZlpGRfFnjnn1GUx4fiFMf3hl8enr0Fv15RAFToR3Z0l408JL+muKiLD127Ge
3saUGtwF5zrxmFDFvCuz0brys3E8DFPAQOypL9tfawJ8q7Ajm7E9JWMxv7Y2krKdv5pTup+6of7S
xDUkmAUNUOhRTHnfYla+Br5p3wDAsKrdOmXJcjSdsrlznTn7gly8ecfsVnCXMzuB2ldaH5K61S68
iHkex+gyXpiFMeHF5pCtf0YWzaxW1KL/yF4+vuq4+UW7i8RgeWGM1vPSpPr9FefFfAUBNEH10Qb4
VWhBcPHyujO/0ILInVuTY16FL27KjH1CQ7vZtW1KhdxwR/cUe+z0diltLffScdY0x+TixxliMLP7
slYlCqQYCgaILvp36CgKAB6LiRHLzPTmlpAGusWVV5h5mHFAom/XiEuvTK0wM6zpJoti45OvC+8z
fKP0NU3y4Qrlo/Vumg2essCNjkFt6uiXCvvKnLrc3/fU7eedqUftFZgK8SdrGyvDiGnpT82wq2MS
M+446n0YUN5/ijgPEcg8ZfeVHpTH3uyDk+Po89GC7//ZLM3kOUodd+8EeXqctDV6TDK0O95kFnRi
B3Peg0Np7irbYkpNtWQMUdiVzckqvfTrLDTjfed3yXzIR719Rfs6eyHKRgqAdqKN9a7OY2aWCHTi
vmnxQZLyBHu40PL6zu/ntjvog1mW4RhUFkJTPR1P2MSnlyzgLBZWcafvTTsaEYbM9nUGDfjWYY2/
XuMB3WCyOO+NqimOQxaRnU4mwCWMtRhNZD9N0SXazSE+MC+J9/6wxDcQRjv/ULODe5jidPpq1n3M
6W306chbWd21IV/Eem/J4M97fSYAiU505uv7GgzvLW+LaTWO1mMz9uVrocE1fsr8kdBrfuPoy/7A
Xylr5kul6VV0oWujO3wIFsRMzq0/zR6OQo7fa+A+OT53aM738kfS+ASqHUEvgnUaqJictCExB+o1
IjKsw7pQCsZn2ZfzO/xQeX9rTlhILpHn1MYldbTc+LIsJB5kez+YfOc5xmeRDTvPYLQxt5iUjPtw
JkG6fKfrZgmXCcUo4QBlmC+aG6wWFkDC+rJ3KdEDKIl6TjTsB68A57C+F+0yhWUVDd7trGc6nWih
6/rNtMS0dqsRH+vJXNL1XoAe8XZ67nT3aRbgcScwwUyCFoEikrRdptNgv1iw0wlSK+gVhaSq9Bhm
hrjRL3kMCus+Gwpn3YIT/+/r/P/iN7GlbHT/+i/+/CpqqjVx0v/0x389iZL//Jf8nX//zI+/8a/b
9LUVHXqB3/7U6U3cvZRv3c8/9MMr8+7bpwtf+pcf/nCoZLD9w/DWLo9vpCL050/B95A/+T/9x//z
dn6Vp6V+++cfr2Qx9/LV4lRUf2z/dPn1n39IwfS/w0jky2//Jj//P/84vbXlS7X8/AtvL13/zz8M
5x86IegQqyzyDV1fMrwQ8PEvzj+I3cJPCDiB2EGCk3mTSrR9wj/xSxDiFMDBwDIK4aITWAj++Yft
/UMCyOixOux6+H3nj2/f+4f799/38/vUlB8BKNJVYbq+Ydt4LDxps5HC8O8AYyvctdrqV7yKC9ro
eNexGscctyM9C1N7dtpb4mTmV4Oj8uV3l2j7JN+/848srPM7c1VMCTJCDGrZP9lXYDHmMD8TiJNd
ScoQXUf9S+NCeTyQP7AMIdXDoL8cqDG9deVQ/m0M4o/sIfn+xM5CE2PP5+GtPKfJfPfNe7vjbOBm
Yo8XSJAQkhW2xUGsE+w65uADpbfizTaXygxJYTUQjdeGOKFOt0+/vw4/4jrOn8MzDeICdYk24yH5
8Q6MuoD/s2hEWGQr/TCoTp9s1ENX+BG0dPf79/rRSnN+L9fWbVAzrmNb7tlS9N13rqeajqxGfTUn
zXd8Amjrh04eZdptb5lc81E489/YlH59wAguQMQfmGTfWI730wPWzdPcDxgc9/1aTERoSyHaZdGP
QbnraSqeqNLqKGTXTv/y++/6n66r7cJ2xDIUEF8g//2774oj1FvM2kD0i7jTvUNqHmVX1qyxoZGF
qb+5sr8+zSTPQ1EiUZaHyf7lLoL4hlfdFvu8KJxrgnK+ZvbQD8d1hq0/GvlRW1a2WcVUVX8zjv7D
BWYGYeRi4OCLOj89P/XQW/6SWyVuFZfGeDbnh5jTZEh+3Ff6vwHeZ56r319bedP+G1t0fo7Q9pqG
ayM0gF/0kz+OpIUBs39DC0539C8OlOd0lzFT/c3b/HoLae4zdwJ24JepqPx4C2Xkmm/WM0cNh+lh
h8e9I69wWL+uhMH9HffxJ9Of/FJcPt7GgcznGhAxf3w3jx4D9GwTP0RmZ8/eiNRzXxr6cDKMFAf0
XFPGC/siSfIdtWNt2U193/uYsqWHXGBO3JVJBbfh95f612sgGdbgSQ0mLHKtfho/ua+jB40WsR+S
xlqu8Ycse8C1+XSbpknwv56LIAYZzIg6K4Jn//xm64KvY8bIvUfmT+pwQ3KKw9aKqAh7qv/8/Rf7
9RmSdCID1RQzA+wvVrjvx6fLDJQxRsR+AnF6IrSDZ6isa0Ilf/8+v45MD3yCpHka3FX9HOz53TzQ
E60nUiI09u1UjbfZohWndZqcsFihZO5cJ4hfdaykT2WkASz//Xv/Ot+CxeQtwW0wt9vOT3MQ5c64
n2u+I6omVrchXcnLXdmj7l0TUPDtUJssPb9/z/9wXcFw2iZMT4/qx8+DhkiH2K0ibCyJuc732loU
z8y8fvj7d/ll1nF1G3GIhJZh9+D//nj3sDWtKFVsYl1bQ7v37Sy6jdirX+XpEO1n20eIz+B99/s3
NX4kVzJEmVtx5rqWHKi8q7ze391LAWRZs8Z5oDgXJMF1ZMX+BV6MWgaLrP4FvT2EvGPuowSoxMAD
tRRu/DWtyupCBnSBOEJMZF3k9NfXv7nV57Hxw5zIjXY5IFs+5dNf9zOWyKkhjNoCDKgWJ9/Us/GU
0Uji6IiPBbaOB45srpL7qIyD/QIX4bLLxphhvOZv0Mybce9QRROUm4e/Aw6fF4GfPpzvkyUDgYxL
B93wxws30lrxM3IP95Sa/I9tP5af6bRD3HWXAjtkxhHrFnsvDyb7RLaBxtrO5mFZTZjbbBA/OsRD
XZiDh0MmiEfzyvMiWKp2O3hx2BXtvBA8VzMlY+1w50NLk7TZDUgPiRXkYs20l6v8q2h5mPYjhq71
uMx+Px2nCpgSoVc2G0Abl3S3Q2qs307u7L+NpVHNF3gOMoK/RVNMx9qkK7wzFxgbB3IAiqt4CYb0
GMux1eoZZZ06mfkQwdA/zq2R3utWVB1NjE+0Gaa5eKVDtiAl4SiGqAbc0x5YKa+YauN8T6NSGxAy
W4RaxITF7TDtsiPqVwoaf2ZuNt+lujX3h98/0T9PTszq7OPBcvs6hF/++8f7Mhf5nJQjlT7trhiB
FOyt4oBBzh3+ZlKQqwUv9d0jAF6R1zcJkfIDWLy/uOmzeWh7IGr+zrRTN3mBYMRxEkmk6JB2pyPU
nbajUFwZ6WHVsQ6EWW/dg56MqepFY4eJrLVuXHTCd25FuTaMoSvcrx04jzy5oaWh7WzTdfPdNGU2
sBMzelwpoDahxcBLaMSt/Z7iTnGi72Ai247W9jj16efVHDVtV9Lp2HdT6h5EPRWHdK71l6lbLsTc
ZJ/0No9bmSg2vU9tWeFjw+PvIPbi3U1qvETdYqwZfYvmQU6J6bERkX0RRV593xAJOd6kKTSf2hdu
e8p6nVpPL927OLgi64r5wAuTCrUAgnWvWvdFmk9EcVDufcDU55AnCLgk13T3OCQaPlzJpqxP1Fto
wiTLfASgSX/cGIz1oxWnlzUpD+sLN93Y2+iqzLBJ5qI7adA3bdx/09QetaIcnyAGEqq2DvTm61xW
WJbswRhrKk09n2I5GI2ruRfoIrUrnbo9jqCie4j0pX6ELJG/N82kfLO7AZAWNI3OQ+vpdMAo6mw+
ker6bgjqxjphGsSpq3dd8FdbGy3FAk1zPkVjNS/kva8UNFILV1FvUWvZtd483Otp1DwA8ioA4djp
TYX47gqU2NFtA//YWrN1zcXX76oFrFptaxnO7qGz9howlPYQVzQsL/DxvyXR8lmjGslRkhrnp5Yn
6jEBbUGhfmgo+KUTBPrJsP4kWc24wPSB2Rb4sEPp7b7VDXq0q/mVKJfqkKW+P1EFpW+6p165HIO2
CHQiADzzdind7LosHeeR0DaqmOsQu4itMugavFn7F15xOvyC7rJ5Gv3BwG0b1a94Bd6nWefj2zAn
qtRzSdHGXgvaV75lPNdTXsWnKDbNI3ha/cHMsMyCW6OXFhN+EKfrazuN7MecLN53MP0oyVnDo4eu
lBTtoMEwW655yPFNnGxBjjU5Y4wmZq3OIeiZK4gc0D10Gi0yI/B7ggEw0EQI+1vvyYizp8QEpnzF
oaW4zFuUUNSL0g6fRu1khxXj/EeK4StXMncgJ1ZxzDKi2QW+KDHcl6umnwqM7Nh77PU2HtwZhyDC
qrVN/4TXUJHd1L6PSOje9QUi/cE6JjrapP/P3pk0t4102/YX5RcAEu0UINhLVG/JE4TkBn3fJfDr
76K/Gy+qVBV23Pmb1KBkmyKZyDx5zt5rZ9ZLxs0Rm62BIktUh0VFKpw5x33aY7oPRLnZoGfJt0UL
5y1cJ8/6bmTe2pKuODBb7GWlLk3dT5G/JvHiq1wiX4b0FqaFIoIhV90V+GPe4yQQF6NL6CAQjg4V
UuK/TZ4ry9IPjhc/Nu3Q3o9Lm34nQaY8MGs8Z0P/5KVWvLFLg2VqvTdqfWekVGREzOXTV6qd7/jL
SVsS00enWvM1W1aH9WyaBzJh4bRN5YPy4otY6uqkoaH6kkXrxUL4RDJS+qav37sqfQaB+D2Z6auu
7oK9Kb5hk0KCNE6hM/Q7rHztxrPbKlS9+RbH3oSHz7joAmDDYDXbrFqfpYOCoNTUKbbVTRVHBadp
/RwLXe5AUv4kvWrTuMabZzWwyNJnjJ4kFNu1HZRj617Dyd6BepKSnTfLN+q7B8BuT66Wa1vR0/9g
6EjUTdNUQU2TnKSd+AzldEd2uT91+gPedjdIOHjPNdbZTm8G/LPKDro6izeJrV8Kc+EbWicFYCI+
U34WflTUtHmaq3+5XsRtybyJbuZMihLhcryCZh2VnWgbsHw45MraBIDMOCWW9S05phloxghelGwc
7kJyj9NNYJXJgC3YO0qdlQLBakPFczIytAQqED8akmeIGLtLThvWG/AE2Eb6w4WrcaB6Y6LdtYbZ
X+FK33MKj8bPSqG+D4U1vFqDXh0jnjPGHYyVzCrf6k3Kr66Et8f/cMl7HTO3MNSjKboh0MvqWVum
0+p0Xdh510tGnI4B+Av8v+uBauJmvc5tvZZ23aoTDMU0BpZAecKJ9lrl0bHvimiXqqryhTmGRKdj
pCGuD2AEkzHm9iS3oqq4LZzi2aGjWNKk1fhiSucJK53YVP2ItFrfgpm8L6i/0LRKcrSt+Z4u+Ddk
JJiqzDQ+i9YawkYk33ojTjeTwY5YVc7iO9i3ALD11oaxZXyTNc03I+mOV0fl0RskavKi+unS3vZ5
7fQn18MkICQXH9ZSJ9+HaK1OHZaBLYSb4pFsmOJ5JW4E6xCgkqkRa6g1iCyHUb+C/vLtmmuEsY27
ZjYQXdrGD6P0VlYdTY2xhzcOENU9EAn1kOjmXp+nx7JqzsPYPFS9yl6Vau/TOLUCkThLgFHwm35l
fMAEkYcVIg79rIUZTxrlxAN3YVQQfpMM6e3K7vzQtdODZjG692a1s8GjmrW6kWhbWO/mc51zuUD/
5bttfJflybHFHLuq6d5IWja6cbrFTHmbO81ThMPchyDj7vN5+lmvjHHocp+T+MqNrKrzZIwg9eKk
RlSi/bR7DymfJw15IjsYbKwxn/IaakNdGvhXi/ns9vGuLWtGWcaEcasHWkUEq4TLHzHmu37h5fDm
xFO/wcS7E2w4rS9wV99q8Vz6UrN9KF7Vs8d8g5sNUpaunwlnNmp4EDT+WIuriWnUWW7bfjkOnbeG
cvTe2MBJo07Xr9GUpr2vxxzi0s6oU0R81lNDuyEjp8GqZAW1u44E0rMoaV2U/pIXYBpAX/kkFU3A
TgcBLmOJAmARW+KxwlbLd4kLadLEtkRn/AFiHSe5NWtB15TvjIadIF+r71oqBp9ugLd1cYG6ZpUA
BQLa3E/yUlFHBwyEntB+nu0ioylzNVqUXvMez/ppij11yaN83FuxqTOk69uNWMBR4nq4YXrnBGMT
ketWRqFOg6Eo84NWPCH33CN92yxTE5qtfmIIe+MkWahBRdxFVTUGRIhB1ASzSyayDEnb+Y6b/5vt
pIf4+tkm9vpkaV2Fhth0DrPV5Th3O/5GSRuuY8y5yZPG9dvV3jVJuhNzkW2tzrgDP+5b2mNrmdFW
tf0OYMJLxK1tzsZAN8w7Ko2tRhwYUiL4/gxqjWI6gho5rZrYdRoOfTHmnt9bYhvnCNYc946u8rOG
vZ1ZOONlK6RzFJpjGta18zgzOFohlJFKlL853bpp5fyMR52tmxO2r3WoS6bJWLHLt9It7uifYsYe
pzo00CAwGytsemBpRMXJ10Hg+6ausv4W2hMFu00IZsL+LqN5DwgJ9Uold4mFiDqeu0c8CSGIAaL4
6Kf5mOMoeERNop2LzVxp50JoD1Cab00saJgPxUkH8hYWWj4cbQxxLCkUznURn4SJNby2Vj6gQVSl
z9zra0q3J4zypbseBWi9PPRCIK9Xtzrntppup6r+5gD5DRgKZ+fapSKnmv7ilu0d9qHqMhKVtbcM
YBOay9FdrrjmRLqXkDOeU24lT7HrfdhjQ7sI65PWPri2eLIiEQw9DUL0pj9Tx524hjIInxznq+Zl
nZ8iefJnYi79Ua43qQu3AjxHSok9vdFefx8HRB1R5zShXblPNuEUfqIbWwg3606tKju6pXzCA/+Y
JMKhrdHeM7+5Z35d3xK3hA2sXr+aszh2Q2NgSR6vNhXnQRUTdUMfRSFG7DuovUUAILugQ+ocKNJ2
hFb1W0/BMXASqwD46VxSuBPMAglyZtxyX7fZBwhN5PAiudRNQb01qEL5bt/+NPXivux1Nn/6SL5m
Ny89Y8igXZrvtZzv9cYzDw2OgWehD0CF5sFCJhEvwaj3iuTR9TI41rARRjxBdc5Ap7RL6fhu0r5n
5Xg2iuYm5QA7tquINpJbz4bzKtXQaGv5DetuPal0ehuqwg5I32KfoxwhJMQ4Ox6CnE2p29U+Supv
ArjOcRi8AeNyemmH6IL07zhP4+g3Zeah7xo4dRZHhAJ6bKDj6PB1N0GDg//f1wzSOHFrwF7A6+t7
WfmChmPvuIrtjJ3F11onXEpRnQsrW7ELENE+Vs91KX6sVuveaXGf3GhuuyBob5GUpXzNqtZFWNhz
fCOndqvlEaAVY8dgSLxNyLkhjIgdsbY8Qe4cET8l7jK32rr9wgh4eMHi2geMaQ+O0+3YzTYasCy/
V/JcD/09Y/3CN5r2LNco9KwFe89SweRuKHJwrD2MnvOEJp0A1bW7azXrdam8izfK/Vhq+qFz+ZiE
66pNMc5hFvc4dMWznrbaCf7dPSyih1avH0pSU/18Td+II9nJiudutczzVNRoznoD8Zt3XFcVum3D
bLnjWsINhqN6i6yVPaqGeDF2u1mpkD7GoVgHnYOlr25d6+rLtt2K6FwEdGE7eYe0jO5RPhA56VzH
6sz+sX5vZTm/lEXpboiyD5XOpRaQDDdl/ScOh+uz2+gIyR07dAqnIapDZ7BGKr2hcWetAURyRzVy
MlmyebZJ0+y6MYAF7T1zYRwePS1KCqTpIi8J28CN4IsMFULhS11bb7EeLPmDTRBG7TOdL/q9lU/J
TduL/B4fePuzryc2P9H1lIzoB+StAWWUblaKcvgYKXo+QVxbxnc6OdaLgJW6F1oy3w7Sjoedrhz1
QtJjcwG4o0WBpqcQMFK4zHeYRCIOa32K7EMtiyIcSOdxCayLXfhh/TyGzag/1WBl9POIKvbJbobk
DpZXvBnjK9onevLc5Z4YDO1DKWUiAnxnv2uCbPmQ3XqZnU6iMTSyox0vqKT0JMuKLZqA4U3xAbHC
eul7oCy58SbTvWWUI0JQvs+ey0KW3EQiflImAKmK31up4iHi8lys450Re/c0gqtg6eYxKD3ropKC
1sdSZzeGEnkUxAQEflhJll+SrIHwBMkmq7UgWjN3s7TmR9u5Togacz4UDInZ2+vZ5C+tFjoL1m4A
NWned3N8XGUWhxWUyEtddadpnL7kaY8jvtXGp84x3iq3ecETfgUfwFFKIBF+ZMoCkoQiw2dMtZ5S
dFR+5iRfkhzwtq932rQv2UtAulgvxeIWj2UTvxolDyxrAzdJznsyBWJCpxhA/kyg65EpYZijcaBz
8YzbRG6SqUNsEVd7p58OQrYP6SgvYEAgiGE8OzFe/0CPUu/idFGPOBDLa0DiWL1zL4s/2qpz74om
b7cK4MkD0is6u4Bb0mUQFrOE+YEG5WaJ3WMy2+udmnqUJthjd/Vos59lpLGOWZKdtSq2HnnA3/tO
3aVU85fK6zIs416dh1mlxDMXYTquEYOdx2Xo1gPHYud3HKxPDaHk52JdszvHGZejs3pfVq0SR1d3
7mKZfTH5Hk61WdVh4nhARuyShUDR1ofg+bTnouZGP2KNDOdkKJ+9lQaCnZZofOKYt2DryYrl2z2o
oUVTi5Dyrlm95JvrOvY3C1TECwoSCd/QfGl1zcUTVhYXeCvU4ajLbgoXdiD7Y9P7aab5WasU4jrj
5HbTGKjGwuU8o0ZKdIb4vfqWOf0NXwsTtLl7Z7JNYqLV3M9tPb83Cd0nnpgtgqOWXpuZnBiPVGHX
NuVhqobx4NZFebVQN/u6saZnqZYoCzrPfjX0wQgJgCJUulv1remV5DY6xhjmXpmHUO/ClNYQsNDF
2MvKhmqMb2QKRube2rI+2hPRT7Uh8+Oq9dOWBzD3UwuulWNRyHRu/zov888Mmv/iyigsqBUx4RtG
mCZSEiS89NluIUSnfow7rRSb0rC7mwEQGrh4OWnPpgWoxzCaFC+bl73RJEG7BklCBQzo9ZORKm0H
fpX+mSCdPBnGu+VqUSwsuzhMeVRtBksD7d+C7dkSFNDv0eAhBytnvWN7L8QB29+VL2c3R1JFxAyC
cam3NQ7iYHHj+BG1r3UDFPosSqPc2NIq3oohTd6qPrOUr/czotuG8DgDNOXWo3H8wyUzhiGBBI8z
xmn37nlZYp6zPjJD5ugFXtuu1781104z96U2A6A+Uqjw7MRmoIwkY0Eu4DevuIqFclEtjS23zTpO
NJBcZ7hqvpQpnHu8kFVFapfJgtzjeKFTIeha83xDQwziIfPeV400Ji4nK4Hyx96Nm+ioJ9DQDlM0
JBVdanq7R33QU/PHMMxwhRm4d5h8y7Xqvmb8m/Mr7gDOAj0fZPzhGVWqzto62OlhLsc+DjXGCi/g
fX5NJWx2u7Hn8YIW5zZawCHBLBIDLI0UfdR0aDaRtA6cFXbNFQho8qNWmvZHXMb2XcuFP947v8YJ
XZv32YHydDEpKKp+T9xD495jdoumo+lNjtxGQ5/P+3oohy+1XbCoiB/if6hJoUzzF8WUn0aII7Ij
1qcF2s0yglrA86lMdcQ1UpS3WAHVHXiIDG7UqMl9Mk22F3RWEnG/ou9IP7srF+2jbEsk96Xm1j8G
Q/TmZZlsswyJmzItRmWWBmAfVL7adqoe2z1t+XIKVALEIGR4WXrQHjRBpwdOaH6UaQRsOKOriq/a
2HDd3umruF9MRUfWbT9Kx9lJY97haHpQcz6/wg30ybz6JuaMRmF/6fIGS09v0xdu2G4guO6Ba1j3
8MyNq1pQP/FtvyVUtXgNfri42sPcmdc3dMAbAnYa4ERuTRFE744bF/2GcJm5+QxqtjdLRsPleolP
tmbdOFw1v3bJ3AG1tQVjo7jXt9zio9In+igP4u576rn7Scxf9Xiwb2t70vzcU9t4itsLf8V8pGWe
P0lvtF40kib3o6U+iBPh6E5WZ99SbYdcoRIgHRDQjzW/q5/ljstXTJsyBP4EytrPJ88rYBgMtX0/
F3CtN5mHijNWnY2LzJxcqBrNonhEbNIHzyP49w8srHGLQTydzGPbz6Wk13Adt2712cjmPdBeLvRA
tDoXktvAvaB2JNcT7o3jSHen8HZ17S7mOW2z5UrEdC2P9JkmrUI5t7ZzqlLRFz7siqrcsmDcfiun
ScGXKsHIXKJxcuy9AQ/YCU2BxCCqVvT6+hRr9mluNFkf+HrTda9PMHI2kRr4vR0HdtmVB8cUFjVH
PG/rdjDQhS6xip+GYinkGQ8uWwG6bf5LChCTKHAGHqLpBuwDBUx07kwvGraq8vpkm1hmA4SQWAbX
r7u8ludShy/2mMu5g9o5kEe9h4m3znu3tPKm9f+7TUxuNpZfJxv/0J3ZS5AiectYB5fIiBPEl00M
iNCzS03ceHZjpHv+5YgGRpcUJ31wMaPKrr3EJpA333Dy5WjVJUeimfcX1vA6bDsYhSKUCBXml9ED
BCo71aSERCT9vhRcA+GdNtFdrjXdHh3ZfJ35vLQYyVHHN3hXupnpZUzdebvGVXpgFvfTc9YvHKlc
sijATy2xEhc27+GUmvYJNlmxhx5o75ArXJUfM70caQ3AUes1TNYE+q7ozEBvPWqjypwPSS8wZFyH
74tiroWjbZTfRzcTW2bm0WsE5Ui/ttWS17JPk3nbz4iSuOV3RH7Tgqa2nLphOVddg77WxpSwt/Ad
nwpH0ghKCtu7LdWi9kbq9ly6oO1xDamiMKrhsW5Yy1TuZV/1T9exynb0OKRVl3tXhpJLwB843HDs
rDOEtPxDxfpyD87LuJ/6dE53s5sDuhJrfFg17REDOZofS0u3yDNsGjmFA6266KNgab1+K+LROKZs
Ee1RcSHbgUz/UcQkHeRe1D4ancGthoacyTtZUFqruvvq8aU9JoxPvsK2mzcEMvSboTKroHCsQve1
WvCZLilRj9VCe2vtNHO/9jI9Vnqk7hxuqncO6y7wDPnFrFYD3JA9Gh8FXQQGZ85gbJhwLM85g9aX
hAyH+1x3XiVh2JtZL90Q5lx0H0Vjg7jbXe7KLtLYGdD2OkbV3LhdR7JlPbiX3BsRdi+0swGhFTnT
yT6fDp03FDvXzr2PGSnsrpnm+qzjKbvFHY8+mQ4lt2+LJJnkutu1yYuuRfLkNONHh6UiROp3cNJI
nRfV2htOjOHWGxx5RF7UMGHqmncnzdNoo7fGQtx2de2RZnKqt0wTZYjzOwKU4kjzYxRJPAbCq1o9
7POSFZbP9vLeOnmGwT8SBtf+LL3zGNy9JuYyvM4FMFJdaveCf+lG6qt9GSWTIQqMaj0SLym8DQC1
/HamFNn2opq+g+zv76s16e8AlRwz3aFvpAND3tNQoGtldZJGEbFxZhLk9SrfknZ1fZIE21BCm7yF
zajtOwcdgO8irlwD4hXzXZlpRWgj1InZeNbkK/YpdyuSWiPpm7k2I9imYV91R4RcjaJPnBgDmjPj
tIKx3MHdNWiTEJIQzI2l0d2fY51HxcVJB/TkUWoV1wEUlTsGkh5DPdA2uwQPWeo7AhJjPFfrdjVx
MMRi6j6cJZO3WT79GLXKI+unXQ/caaA21dGQbmQptENV1urQ2hSiVu5ZJ52EKAbG5D6Z7ZySEg7L
916R7fbW9I3hQS5tlxsDgPpDFc9UHpAhw3Wt3FsaOBBy6mg/Weue+1u67bUx9xtNPaAJEU+LXQ33
HVMxytcUl1naII/wNBgWRSq/9DrBab4WWfIQW6xE2Ju18xClKADcOisOXjdBnMzGaD9mDh261Nsg
8a+PPLKHHIfQG2o6utoxvUcts7t7YUb9JqHs50bbZ/kjLmz9dQafeQtuaeJsNhL6OLYBvd17ye1r
f1Uvy2w3WnoKVBRtAXK8JPAo8Lnb9cY+T1cgxdg87tZmLCgzCJNnXun9gFjefy/ziiCVag66dhzf
Jzg+t21ttlC3RxSoTj/yOsz0GHYr4PeogtzZIKwONfBxcchJK/QJ7o61JW5gDyZ0Amwbr3RLraNh
zG0gnbQJ8CK+9UaWhQhJnssy/2YNyExqUeJxbUysg9q5trzWpFxALxgZgpqotfMMYVA5bEV5rW+E
KDY4K5uAvoo6Y3mkEbWq5IFWeHVSWvEwUTlPbpnaWKi4ToiRcaREdnusobPTalq4MuMBXJITnLR0
601TfELnMfBFsCd6s8cBXNLDKqb1cYWpv8nZRMOJRRwUc4+USvPCeDSfwHARBza7W8vVYxhxc0jt
pT8Per6n1Z4dS2/52vQ6rlg+G/h4nEepnFOc+XJ5hhgw636TzkgGy36FQp0qNzkKgrm+RGVU0rB0
lpS/AYV+Y07YJDYu1vzNCJ0dx51ViVMhuFbX0yyeVN8MRwOa1CnmePY7CAZ7j24aTXjVX/rWpaHk
FCAO7DI5ublTweJIx1u3aOih03ZeTFfb0VPkEsK1K6hcifLPm7Qga8vmCY4kciU21bAqSmtbcwpu
zdXIQgzmDgyhbryJdZtesFbSEiR6JNB7xzsNOKbhYMfWgxY5y3ldxvbZirjElnQqX4UtDssijvUy
Eow5ZXV9posdaEP3NR2t8m4cLe9EXkV6JPJJ37ed6J8j19RPXau55zpu2+80j7VTKtoY0ydM5Agv
DHrlTLvg0RZRyH7G1IExGUMfIPd4U8p9syAiJMGPmrHGmamUzMOlqLytYQhrYG5hDXdwOsStmzK2
iLn4PzWice+wdbOz6/TCjHhVK4k/Rf2gGc27K/vq3APzr7dYluu9A0k9TE0sKoNahg8P2qhfIKr2
udyxPZfGyVZcvW7IylUPkPaZDK9l3OoBcV/eUUy0Gq8lIxOgegojoKCbSHPUjp6JfnTmQvhJxDuo
OgRYGUa2apsXfX8EAuY1fkfG1rHGeHcdctdfF3Yateep9h67Oie0KoM5sEmcvscPPIp6vyidPSAt
hnBBrrYvnQU6b6V42kDsdl+ijhKT3gdRbZtJg47h07nTTqoT5hFQWGYEcmydZ8KjtJ+Ju3j7oaMm
m5bE1J4by+7vZ9MUz1U6Gjdd5XTHdVi/ZK1b3uA6dO9lZnXHMrLrB1EuJZyvuJQH22nHjja6sZbB
zHBsA0iBm72mlhta+0VocTHU/Ik2fn0owN6UPh57nf513E0mBu6Y/FR70MYAJFP1bZFVMoZYmaPn
BIvqT5lHHjMVwVlAPA0UVmiHKKK8KWPJp7Xm+U2dZk8G5BfTRxUHUD6tW1BKtt6fhr7Pd1cbfknP
YUUDxr1xRvLr6Nt+WB36CStCTpsOc76M9Z1IuC08lTO7n72gjAsiId1L+ytaxFz1Tn8x0VRQPGWE
pbhVFQXcyG25N4hR8bWmJGtRJTUjD1NNVo1TrNGXQDfH+AfQgIm5KA7vBpbJ0ZCV/iExjB0Hb2V/
sCTE5Eiu54ZINlB3U3VTzyL6gpn2I1GVy0Se2TduqVM0p+k5zx11ixsv3zqEK4Anta+3ZLP+brrz
YdCayG+97KZ2xreURU43UaXAO+pkQphkuWGrINluoqaBMYXqqroQb1TFISI0dj2q7b1OCqAPJJrO
0iizNoiNqN7pMSHBvr2UNe/JFgRXCNf0J9v5Rhsv3XZttesta8Z9XfU3RTaB1i5yjfEVFgUk2bav
kfpDe8XytsnSlQeDS0MglfuNRDFEDogpd2WrD18yQtYPXh3F/aYY2m5PO6rlAUIIwWVX+Eur4js+
b3RE6PFOucrUNdexnrYrRpxtniw0j1e+JJHgXV2ZYoiTp63l04Q3nLivcnZ1flhh0NbXO9drJF35
JRbrkX2VGa3D9JgKiqYX81GTYZBfsvjcELJydujjihqdn2lhzybNALlsiTwdkahwIYn3ky1BIlva
PIUxwpIt7T9BxtxsPsyMGbdYKJgPOSYiLGV9neBKCA7/6+ozLGfPDWt4Xat03uuyKSgc3Irwy140
r3K0GKg2tem8dpZAK+hA5L0ZIivDHqv4PSj6ImZe3JehJUwbMfX3iaSlib2XHuhIfPEhpQH7R9Hl
PySXqHRsDQO9dLn7up/k3zWGLlDc9f/K6Ve3W8C7Q2PMfBrziHrgyvjsWddb5+BEh2V2h3eG9Q6D
4KHvMMh43IL3c0SKq9+qCoEru6G685hIUo1lqsr9dZCjsQEkm4gf5YD7FvZUXc7/9QX8f9vfn2x/
6HV/Y/vrfvz49uNvrj/+/H9df4b3H9Tv6PcIfca7YbrI9P/r+tO9/0juSVIzLENz+COsiv91/Zn6
fxy6WC4Sbcoti4n5/3P9SfM/SIQtfmRbaMcl7pX/g+vvsxj46jdzLYtOPjnZaFHtT+YLDPeMImwe
rwgkI/Mxe714WpvshaIgYvg63prOPN03sRS7YRxTmu+1tf/Lh4V8b4nr6q8GwOvq/4sg+dfv4JBe
i0aBGHLiG/j5X8T8GNNnWRKbEyyjqe/rVWvhhIju1FC4/cGt8MkT8eul+Fx5t7ppcbZ/citQAvfW
pHkCyW9NHzyvEItWLQbEPzzx5ieRtXHNGsfKicIIr4IuP9vAQBi4s6vxnmoVWeG41mrvmi4sGxxv
9u0MA4L7QNRmknxNeheBhoRVHFqmO984wrIb7MEWUXgw1TbS7po2cIGZPuUL1Nn9TECeDutmkKsf
13rSw1SbUCvZDhinEFwBZ8gyyzRFJGM3b5xpFmpqp0pDVeiyD+N2mL872OJCTHkxKoksZ2aVuA7j
fWNR1gL8bkQ0pMd2cyJVjnyYTpQZh/ic4LXutLUxjw69w+QP1ol/fDseLWCca47OfzXD+bwQpFFE
jtDiAD7mN5vzaxtNIj/+frXpn5cbzyFPo2vhqsWU9g/9e9uOMxxNIjAdOsF7QZP1tESM5BdWz7M3
yS7UCVWhYwA9bu/Fun6Z3TImfQW5eq4P46aUoPiBP+g+swbqqt//fp+sQgbtKI3+J8+/ARfd/GyH
6ox8KBg3xgFgNXKFSFLU/EZo07YFFRImRSaefv+Cv3L7/vr88YqmzVK9fiBYk6zP3oNSWamMFuEb
9ZQ+62VO1gxi4HIf40j9FudmgyibS9oXx0gacsHdafygL2CnoU7G/ETRaSVHY/CicjuBwUZn0iEI
D7KiWd7daDWS3TXPLL/KzxEcak0D3+n3b+FfPjPmZJrjIJ6/Qqc/PdbjWmXwtZEpJFr5DNZwADKK
gpJT94aOyPffv9g/14/umQ4KcDZgQlCuZu2/blfwzlEFSQLfzBwgbgREfVdWxXKpRCTPv38p82ps
/PTV0E7yroAL1IccB39/LfI+c2GP9PGqKSV9ieBFL91OPOAh+Hyx7FvXjkY/8vQ+86nrY1QvnXen
4oUsclSZusWonUiErbJF5h50LIvPvacchGkojgIrb6XhawPTn41mFijMNW8pbgGOuyNa5hRpswlQ
g1olnaY7bh0ddaxEPhDS8R8ERP9eWyhkplYQpFcZd4NpR96FHzLjAKP1oSy3oH04iOaIIoBamUYN
G9Vg11Bx4jS5clVoFO+nBPL/f0uVvwEK/nqqGP/22TkOFjgQIdRdn78noq9bLHZUwmZSR22gG1df
kmso+gAu145nFOXda0yPjll5P9BXn3Q63YxwvEvnLRkX8N66gv1k99HVXvTal5V9Z7eZfefYhHWC
UplzYwvv03shNDEf/LZ18/ffLwD9unI/LwBWAL4g1+PEsq+L8S9n41B0+cTdkHOkquHjW0s1naSI
auC+6M21KnHogtqGuxt+hfmZ+lVXLJA5220UrFOVMTSOJ1LWwNQ8S7uRG65LTGtLEkuTPzyFn7dv
9hGP6tZjQMr+ZWmfftfI7dhnrhtrxmxmo2fI3q3eycLffySfnFLsj4ZGneBhqDQ5V+1PXuAmVXYc
tVdJT8OEs6J/QJwOY3h6tXUXOjl6W6J4JT9y7e7u96/9j3Lp14tb1GvsMzyS1qeNpu+WaUqQrwcE
OS1QCiS98KRZbk0riZ/reCT+c+R44PjF7BAIKVS6MTRr/MPv8c/9jt/Ata47tmObnvXJxYfa3hKj
SRkjknXcJn3Wni3o9L65VDlRCpVu/+Fk/rcXxCxomY6Nm4qq9O/LUBGNM0mtjwNjSeDbAxzZD3ZL
fKZiNqEGp/zDmfTPpWRovDFQGcSDecbnfW9g2SRkTwCOL1q0nPoEIIVy7v+8YHkVykDLsklspuD4
+7sqiKPr6HlybHSeue9nTF2oHpw/lLf/+l6w36KqoDDQ5acFO7uVQ/+I9+J57RLA0EQFrfFSv1+a
//YqjmFZPHfYYhk0/P29lBFb9ISJIMhbsW7MFv2hNcTFHx6+f30VF0wSBbRl0oj4+6tYMXl77sx2
xDipmHxrkMV+Hkb18Ps3889nXHLHcTjycClK69fW/pddTzMU4CQ0TwHSASbIuM22DX90l2e5jaCi
W168DKkPPn35hzf46x38fcPF9w42l4OdteHqny5EjYKV1kVsYpDSZKihEnsaWjFuiwS8a70Sq0EP
cg3WYay2o0mAgPdEERQFUZTWf3jorvvlp19F4r1l++ba6OjwXf6291tgsNIEufj1w0ZR30J2XKTZ
7D1zUX8ALPxa6n9/LS4r3ET5rHUKKPtTDYgTvVM0aSIaX6v3wtPu0ezOUAAE3BxMmvq0W5xtOmva
EUF9ilC4yKJzKetIck8YkxcippzoUvKvPChzJBZPA7Ag6OQkebEZu3FlU1zToQw82WeVb04L6buQ
Fpi59yOQzV9av+GqWOFzLDLm3L3Wyb3pMpn4w2P/z88V05JlGjAlrpe0zyQSxUB7XiLD82Mav9vq
fyg7k6W4sS2KfpEidNVrqiaTBBJjGmM8URgbq2+ueunr35LfxCQEGTWoihq8h1LS1W3O2XvtWBc+
CXvDxapb5Zmv8v28yfZBtxibFhlHmn4yb3JaKBBl9pGnlI36ireqv6aOi/ZNc/9Azer3n3837++M
2FZDo3bLLoWxczJiXBOw2zpxuWWhD5ophEpRUcqEp3RCtc88RvF+g8VNcV5nDUb74/xdLP/5SklJ
jJBDkKZQaJvKWLWryx4Z4CUA/miH6UjdTajgUQo72t3Que0Bpo0a5ALuy+e3/X66sOCxcXQkBJtH
fXpu1EcHhYxk8Nrj0jxp8dRh1mrRB8lWoigcyNA8FIVqhgKN2Zkt+vtHvs3rhG8zt39wZkXbRldy
4JH3TW74qHMw96at9BMFZdLnt3k6+Rq6oAXEsYN6rWu67045UZkA8abaSkbyL1HRp41sLT4zhP4u
5f/OBBw0TE6BxnYINWk+nYyhLEcGXtYqbvy1HCkRE+24XxC8EQO2zDMRf3pu6hdjsajpQQESxY4H
gRMsTAydZhBnjpv6Rp9YnU/7iWZF02IOokFBCyeZ5tH+ymQArbVCyU3Rm5zIp7Fw8XKvLVDW2xhX
cLPDUYWU5vOnd/qiuC+OuLbBGRF4OEvk29lU2FYj5DBKP7ORGMQAZWEPJMo11eX6zDN8/6LQom8o
Kz5+oBjOyYqfGcQuYcBtSLIo+4tZQddQk6175obeHXAY7FAoVRdimLGdEU7e1JJQwxkKDI5mNcrn
uUAx7lF2UsAkWOb0ZUTa5/iqOw73fVeRCUmUNFNBQsQUip9+oKkD8IuSj4WRzAM+oIAzJOqCMr8x
lWaAoWfj5g4RwvRJJ/ie9gGBasBus+jc/vLdxpp7ofBA0YAiOZQW7WRH605pTxRD1vp9kT0IF+wt
knqLDW1qXxqdwdI7m9rdTOvoIUqwtlpao5+Birx/a3xgLLOIpjm9cHB8O0CGsrBHeksYi4Bd7mgD
NMwXa3xmRfjgKmwDN0AUnzIXOtmnYSHBoYVAHaEWZxasGURtR6Mafj7YjY8us3HcbFVlC+2aJ6M9
6Ql8GqqCFF2w+S2aTCAKuJ3y9h514PwMdG380jpzd9fY6XxTZfn8CGlcn/Zt4za5x8bMSamAsRHa
dJ/TRUcCb7Mfi0b9I8e1PUYryU+0Z1c13rUZFJGoHScMZ4WW4qRUTJNeFofzR+rXI573JmqwCKFw
oXkro2OKGPypLiocWFOE2NqPu3k+rnlrOH6KMBs//TQWzwgc5/6AIG6mw1jJ8QUj8PoLn0u6cRYM
MsjRnFSPRZxXAV03TCafP8V3K5yhQ9KyDTheNv8W2smQyAlvrkYxkz6jddOTtEv3z5DaxUUqI+eB
rGDS6LWunkPo8MlLVFJAqThlSMAj69Cc+zHbK3s7MW97CJulfTt/sll7Oz4TgQs3q8zZ17W7PPLg
qHlj7LMXX85dadvsvb0SlTQK5CbfAcfMU6pXs8C8ihVYvLZbm8P1SugcvWjAVryXNsEeMiUjmgN8
9dUSNtpgwdwYSlu7VYdYezjzDt7d9obQUfkVzNkWPK6TnekMezZaEMb5EDeR70R0ySvGy+S6HtLr
4U+HEg/UBZL2JkjVVMPXnwgqXiQBOyxBavqN/oehsz4rw5m1//344LfpVD22fZBma+7JrFUKOQmU
jLUfo8cedgJJCy53Z/hjNnldHFJJwh18BtStu3VZSpwQo9MjzaVvfNVMLr69zx/W/3d4J6+OiYVn
xbA1NZaHt4NkKAfRxzFcGxQsxBdouHQoHroFnoi5mExk0rqBPAEXcOsZLBbPWV9tyN7cVp7LdFEf
+6HW0DRa2T1huW04u1XxiNNhLQJXGaYnoXbzA3Wq6CEyjTIP9HYRUH4TTOjsqLmh2UBJhrRLiW/r
Lt+g6KVi1SwpeuZcmigGjhqFf3SXQvlT6m0h4QCZA/HxThR965d6ZvJpKvvQid79xe4ZqXfJjKWH
ibMajheXtQ6d0U1sEATsl+h6uGX2wpbGuQTwJRaPqJvN+kEV7DXV5HRPxpYRhQaJZpo3SbPGQc2s
8p0+Oun2pKlVP6TJbENdWiRYddSCajfuDXvcCQJtfknbLZjAkFQMAaCr1tpVSKzoBNRuYQR97cyq
35llP12TBlSkB6dczB9mMsFOAJJefTPoYDBPxZY6XrpxkUtv1MhO8bKxj5q9NiZOdpHJDZ48Ewvv
+qVGvSCITNt97IjAVPYQ3pu7Qa/bRwSYIFNW+nOtx3GUDQWeC/zudNy/6SwiTQCEIH9t8Hr+cDDZ
X9cRMHw/VgeHrDrMEL/U2apCDUXKcjDAFiDUHmqrC9pMtleuXrmghOtaeZW9Aui6TcnnVTKFIayP
JEcfOlOj+5ETrIGuriucdNcTSKd4bBfsF1zA81fEsu5Xk+C/CfQAMz8VYsR2vWD8eDVs89jX+7b4
WZrIgz0wl+uxypGH7cdB7W8oKFXf8VBlT7Kpc6wfSyswfQz07HbIdzXO++SebfphyspXdSJRIdnE
CRzrtnTnYJ41ixAAN8JzCxq7vHFLCZV4rXR2Dyp22/ZmGPRyCQiPRkmj4ByqELL2QEnIR5dogaKO
W1Wt1RUh4XbQLmrdZWUpu8F+rVdToRpea/gH6yrfIEHWYFl+RKCA+GLri02LTicwYz86lWVhd8Hu
65mkovT+QncgkHmGIa8fzVR4ttrDAMqLXB93+NG1A36ndnt4kDKAqPQqkB8VcIm6pFMeGOTWXim1
a0gkgghadnMZ9Q8NGkM6NmWWfK/bpreJWFzHH2VUtIBmyOFKdoNlR0dyhvHkImNMHketT9pvw6gu
im/qcKtDNzfADskyj0EpJU41hPg1Ee9WJudvPwGxvviQQ9z2ilp385jiiCJJfNSwVpar1nyFb87x
nT3a8jqPjn2VN51W7BGZjA/ogdsOOjZbfX5OWT33JGJg9pjt7jrGv8H2YCyVg0hN+5msz+H73Dgw
MbY9GCmnJg52zyJ/DGXm6uYPg7pYxlW+WBDqmx5JHyYiN9kXOXtRcmuZe0lGNXBO9YinukDMw/xc
k9IHOqMZl9t0NlSklnY7GJdNQ4L2paYWZX+lYn+j55oBv6lnR4e3MubVXao5UX2YGmUmAiOpXP0K
dT/RuRyBgUpELefvQHbAvnsFgJlXQmBAPG/NJIRDZhzbgDZCfVwKSPX+PGXuwul7QMuYZsi8XREL
e4fPciJYwlmS33MsV2TmToSQ3ZL2pUXo+rWmUzD0FyVqXjhb2VwVXcFtEeO9Cej4sE3OnVL7FScg
OX0dlhOClpadiYdfKzkSme2ES46HiDC1JcOZ0CQQ1JS4yqLd4NhJc1ATcIjQr8ayuVDVMn3se81I
AiDftHjIgybhgil8yj3A9hK9qTuv9JRR00GWQDCDZrOHkYnNrsWlFmkYbcFiDh1OGmTkPopYHUJE
iVjtYpa5KkOpm9WdvcrltUAYVOzsvte/G/2SSB8tOIvH1KVu5nezhmIaCxSSprpdEbJDIFCZGe1q
QOecjuCUutxYbyunTV4Gu3Cma9Nl0bvoYYDBzesnejwpceIl9BUUgqR1qShcVZZd9H3p+metreke
pTkHWS02Y9ebLTpUYlmDWHH2YzZIRLEkChNYc6QSZWJfG6/sFhcr9ikMD2mo2PGL0tgvpans4Z8l
YRbNQcnnDv1gDhsDhlk+PFSpfTv31YMzMmboT2Jr+ZLK5rkw8gOnxpCs+lc1JWBNNQ4mUlSHNjPB
oDeRBcgEX3PgCGTNjGVc2YNnze5+o1UhWH3qWNyNprtaRJTd11l6M4G2Ma3iJbOxc7T1cRXP9QCs
oAQg+Ev0JEsL+2DwF2C37NAHEdeKH6OY7Z2dOjlw51bwVPHXrTokgqTnNogwifQfMY5RTElUrptI
/TIgXi+hIiTDXYTrDUSL6c4X9BquqKTyv8WcZKumiL2iU8vbOLLnQJVyn9rdwzCWO0SMgYDefIym
gmkXVA245a/GXBx6xVi5w/IeheUT+40HvNzUF/tk+qGirLxQF3tfL+sPKzFD2bnHWDOveP93ulY+
mgg9zRSsRd5rd04Tf93QCmYOwumom2UL/MpyvZKV7opRBltn+pPL+JKs8IeoxN1Zxv2jaOKjkWjY
judp3etrcuhm3aE7Od2DV9hPRM55DSCRVtUfoy77KdrKl70GN3Rs9mDKdiQ2ptAwqp0t9O+zot0K
HE1ZQndGrdV7Le0J+40qH/cV9WslsLlNfJKrtu/r5F7HNpZkjo4UDVVXmayhVIqYn3Frleb3UUxP
isQ5AtBNyX5lffG7i2hwzV111LL5Os7y0J0S9kPlF0A6g18o4pDFQv/hpLx4woN9XZlm3JJg+qLl
alo5okHImzT1d80ACmWx/k71H0jd95O5fJli86nge/IGKw1WS72IB1PeTfAERwpaVo07WZsgsSCg
RAa+QPOgJLA3JTJSPcZ+1/Tts6Z0dUA/9Ja4zAuylz07i1VfXYcXPvwv+NEKzKo4lQebKU7W893Q
wsolgv5XPpAIDIQxo5cqypZN0myj6q6r49Q36nWL0HrHwuw8JQwd46BO5hEZxQXZqBew/PQLp2mv
c3iTpe1cS9MgLKxGLVzoyo2V5djCNzdsnc4XEfuYfdLlvzn2Jv5atq+ZVj4gdwTDAjSl635ioVQa
r2vwoRwmrFDE4PQGvvqqriPU88SeWyTB/9BQh/wutQKqhibsBRoFe5AYwXuGOqAQGO9dp9EAEXFU
ZA/JBssNenIaYJAl0j10fQJkWFUXSDhJp6Est4Dpp16C0F5H6tiv37MVH7O/JEtKQCPpqZ3fJiP5
fY60RLhIimeFvq0tAKNqfh5g6FeybC0n0LN6Gn23rcmEIh+ShkWjiMDoRPqFhBJU+iVfBawc9DbY
RJ1NguQyG7xg1tResONJAwNctxqhU44YT5DCtGw3GzEBDqgS8FqTpsuRk0UpQaThdgnVtUXeTdl3
Yo50cNN53LX4WapG9VVqyXxHotaY7Yj6pPDfV+iLfVHAu0MWskKllRhofic45X8glYwYu3otv9oj
H1cgixwsTkseKNPXZrqfGh3u40hd6LKvQPUwetaqCJolY9uYJ32Lxtteod7UsAokmYdo1EEuSTjV
M4sLbhcgl6yDyQYw6ELC5jArVLmuYECQ1oj0ZxrM1BfGzDbEnEX7q+kMgu+r0rHuXFNC3EDpAGGw
ZTmZPWT3INTsERHzLoGsbhC07Yg/S2ToJZ9aO5peLIvRQMYD1S3QJx3/Pcmn7G4nLS/hNFH0Gq+k
TY66t4hRv9ML1B43kgkW6AZ7NDukLRVfQbJJRaCrE7DHURnMP1kleX21HOInY0Tb6pl2kbwIVxGA
bPK+/ab0YrzGnR5v6oRhof0YDZLbXju1R4nbZUfbKVnarazfXBCxTbYzmLgVGDPsA+k3tgSnt7pN
dwsMz5UAOcX6WGQIogJ0F9E3W3bVi6mkmoZDrxI/tShx+c9Bbb4YlMWPZL6L8lCOa8m2DGSR6ady
a+wlFY5BuIro4C9riZckcIbYHRihEl0CBVwVkIzdOxeUPPACwhiFUIV57kqRRf1k5814o1rb2F2U
nqdMH1LZqskTDieSNByARlgeEMmttKbMumJ3PuSR9oPJW3P9SKys7M4wsn0zTKyJ0NIIUPJk1MSH
rBzT7/Fc6ciDs9Qefae0kNLNmj68qEZc36ptpvNhG4C3oBOU36YceB5E9627i9bGRIER8TUCtKic
75mLUMdbFweka1E106HTCWNnh6SWVykGdCJIKGQRwplF6Vdw9IMbUBGjb5taQ/YlsibIa2u2oJ2H
GDPetHoJq3Nqq+mFc0aKnkVf+35HpnB9FLZMyD8rleSl4f/w3QJoWrIGO5oMJK12SvFl7bCHIAPJ
s3na/a2IiFhaXeyP3jgo2s/aiuojMqRB+O6oUE9T2Hj/Utg4f01FuXIysEvh7MvOyArOSw6VMbad
zRBEmZZsnAeOYrt+HQTQRUMt9J1SE3PhAc3CJ9Sso2lexA3yxVvdaFoCk6Z1+EVxRu0D+EruPXbh
6pY/Oz4Ty85RPkeOdJ+4bHMhfQ1Y1eAe9X8EEVZwZLLuucfBEoewF5ibMooGHIKws8Ja4xgK4Xvq
k4sWA2Oxi9UlbgisgTDkketIW8N1ScuiTdYteDJTQ5kx+69ArhxXpE8iToqnCGsFswZQd6a8Jm/p
Y1nll1YpwGX2jBcsgTDKJW4VYMiwjNZ28fS+nK7Tlki3cFwIAfHHniO7r8cz3wsG8OjgxBxqOEo0
8Gto0qu/JxvDaDACLHuqG6MGk+QWtorRY0guV8gPwBSUqXcCmxBA6rgKYcNBrpXWvrTNq6wrqZ+0
xJwj0cIzpXJKpb9hOsdCHUAccpQdfqXzCLhwizotPIZgd9Wpipl5xYANkyGf8YG3eq0wmbfZ/Av8
D3M/ivqInW0+D9/Y0SpdKMgKAh6G355VBfcHTK8qfsAJ3j3WHb4PJJvlZIRULBgTknzS1nchbRZB
ryx2T0ypRajGJAgSYszlM2wGyCBeO+VL59WmmYi9WTvqBnFgjZw7G8hrZuFID6bVjW8hCW50Ypjt
dKH6fIGyNpqcRTq3hqi9Gkp/hexBB9pYchgJmmS0j6qRKXEohLSfZQUI3UMJrf5cmM+03di06vNg
teurtozNSxRHRndYZ2kf+8lKbE+f4ugrsd9YqYul7e8VdhLSL7qUIYbdqSmCzLBjCSEx2ypcupq9
imIQDIZEpkswdVSf4JeZwws26TTDsVwvcAtm6aYBeZKdyn5i6Pd6MbaqP3UrqQKONQD7pYzakLOl
WCQn1VGVfaUcYKiXC0tXy6ccr/BHbTwpOc7WLz01byjhKnnAXhKPukJAcFUQdSlZv0iYiuNbs20Y
DFZHTRSmQQqKFSLqoGE2WFd8N60ovkPFM38LlUWG9WnQ2DPrDSs4KWvMeQRk7w0ytX9k2Cz10J7H
0l8KZZUXQ7nkv6g/Wkd9zvsbaImMqZw9sUWhsZ1+OlMuj5icKDIhJ/yrB8Dl8B+lNSwxtIxs1UAs
tPWgTxptJD6LOsrS3He7KrsChzIfORyf0Ua8a6VwEd3WHEOjWWHTfX1bUhWjSxe54nTK0TMN24IH
lZd1cqaH/U6WbPAFEI5i0mjAE+CcSms0hUBwSj2N3xKCeFyEZbMSdMZTNW/c1aSAiJG5+he9oqxN
rb0KoUc/aMNMnYDd8aVEJhYATueoZ7Cp+ryu/K53+ve3WSRjEA/kAqR++wjmqnaqku2wv2zlK61q
k51ZR3eVk81nGlfitJe/PQYTNaKjOfgmCKB4eykUEpnWRgBX3HnqCzAfrf3HrQ12LmWdIR4Z68Dc
Nng16aY7y9Zdvyc+/nkl8QEfsYaFZrR79bqLdfgCc15dAgag3kXy2q5utejx8wfzVw70pt7Oz+VY
i5JcR1ZOE/btz53phReigAKtGAlkokzSJbWBEhDAph2GNGl3ZNimQcaEc2nx40M2E8NlqkZPLvT/
gKiw/o4SVczBRlePYEY1KFalkSDYx9ZazEL6n//iD0YzqnJGj4WGkT7B9qr/EW2wK6wUsaDDgRkl
X7uqcF+SRvT//Sok8zk6XV1SBt7p91S9LZsshZDQ91F6TWG3x5YOWOnze3nfAaeNT7ltM67QFbPU
bTD9czMcPNzaJsHLd3INNqujuTv0xO1vs4TbivDcPVZzZftrCyEzwrt6lADgSBfRSiP30MoqO2se
4yCfSXRa1N52/DVS1iuKfsllUdjdvpsd894gjjOM2bwGn//8918Vv97EeINUB/fP6VBPa61zKlVW
rN3sHXhfCuVK1IGdCZP880ud6pC2r4rDn8NYRfSkGluT7Z8HBUpfTP2Ey6Mh+XVXp3Hsx27N96xZ
RKGp6bmv+FQaxPUMFY0VziLUoq55MsoG6H1DTt6Kb2GZBG8gWZtg4oboCtoD0hxzJ4dVvZtsUh8o
ldWBbo8wCbulvP3PN448AkeJDbQKvf7J96mKpZxtatW+KYb+VYFfhbllqnYWNTbK7pV1Rvrx/p0a
aElpVFLsoXl6qk6eI9VMwIzg9Bva6otldNX30hrt68nIszPr0keXYrXYpubt1Z6qTBxMuES9Upim
jA2QGxEHtMmIOjguddc986m9nzY40PIYVcsxLJubezuAOCXNOnS/BhsMZimnLY2A5KXkzFU+mk5x
tjFCWQJcZHPa28vU+ZSBogCloMy4Nv2KMNUnB5lZFGoj9KGQpGIBuduw5u5WrEMKu8xEGAJ5SUFm
SF6zwh6wGeWNtlIr91rsKF+0xbEexi7rFPb+5Tp4dB/ibytx8tOZWe+DN4LtC7QGHxs+mlOVtNIQ
4WyMSYP0YTUDbZ6Vm7QS1XUkBuvbfx3X/HkHvRs7BrwB2smmRI5RKxYH5zUpBeNF0ubgAkVJ/DNu
Z5845+zMXPV+AqGbvO22tsBVlxSuty8mi+qoGTgD+kO0mHsAJcPGnW1Dkk+dL+mKaejMjLVtKd4u
rCbLBt11Nl0Ig4yTGWTsxWSLjnWqQJvNKUCL7jPNkUe7FfY+73LKakPc3y/CIWO7rPLiXG//vRDO
QqiDrs/c9iMuBsW3twyQaegRwwKm76vyd5IJ9yqrK5fSMNhxgxjcfFKQwc6ttqUPqL9bNza667Jx
4tnT+QwTQsrjeQmBQTlPlgDxSGel7Sh6ljYtEdgokcK5cRFU1UGjVLSWiuQXeEx0Al1aGaA4HZJD
DrQ7ISGbi8yfdTYTtmek+TIfYfRQpqZbD2oc+Eg7+3bUO1zDJdsoGPJGSdGCz/0x6e0NOZJP9r0Y
VgRcqOAsoOQkGqpXvPLtgIpiCe+xplIjROwQfxsGV/uzThEFdbB/T10q8XdHQ9b96aq1A+/mZsMF
spB5DqocX6Nfwh58xbkJs9fVnVkGEMNy9wmCVI0qUutN23dVuKvBXA0g02FMps+9Vslnqh/9bcyh
UA1Y5ftvydBTlAVO2iAVpuQHeKNDHHa96gu7PhJ58C2x4QJVH1Vm70LZMorvLbkuSJdbE26AunLk
vpioLgNYp1uh+Ok69oeucdzfht3Wd/GCBCxsRLU+zxl6f0/p10rsVGKwE1BfnYzwRY4pBXNOkx74
REXzFiyYT6owpkfNqAmchqtHz1GOFvAVGynD6E0oZWKvnRWn8gqwarwOYCE3RgGiO1yqdYahwuks
88chqe5z6mHU/ShSXnN32Z+0GakDYtseoe2BQvyjDKU8IKyHANrHc/KQxfoqoJ06wFxG8LB509JO
bSODhksPUqbFvG4XL6BJVhIqzfHh8+nm/fQP+IYFdEsJVfEdn3yNctZSt0zh8pJ40IW09rXQmvCO
fX6Vv9P724+evSLbOERSXMhytlnon20KWRolag56uuUi26BTrPznwvNpvZLG4oHjeBqCfWrCWYlm
v5Ip6A6EvygsmxpyYmtfZU43H3u2Wn5DIxU0VBer11jgkEa0bhP0ZdtfclBvAqnUMihHyiWf38IH
8ySnOKYsNj7EZp1ur5uoagy+shLySGXe6BORG5Um28sYLFQQ6wydz6/3zq+AKQe/FVdkpHLZ06S+
Ka7VxAFz6ItAuVsvzO9kweyji/VPcTlBkDyHMvhgheZ6DADcOQ7zjnOyENRZNQ7aAJ8o+HG4e707
HPZe6F9MXvB18s5scN4PureXOtlz0D0r1XbcUEjdE9F9HpXAMwNOfPC63tzN9hP+GXBLzCyqbndz
tXvYcSv7/f7P/dXXMzfywbje7gRtK2Z+h1Xt5PxcT3DI+fobX4bd43wt/eV2vDCv4Pn7yEn8Lpj3
qE0ONPrjYL1Vdu7z56Pk/caEa+Mv5yzGT3jnmaM002LubhBmU4j05mh0DnxLza7tV+fMvb5/af+/
BCmHbODeGd+baNCVVhJ2vUgtfuoQY7Ppd/+r0YHNqMo/HOetzW54ajXUZEmPltRq9olp8SDjyrxb
iB4MZZ6ck1m/lyZzLUdXGe8YOKgonBwyV2uajcWUqY8wdYCihTeohVgVSCQoJOfoavyjKBVSF3CC
kP6jJUOQao11/O+vEGu8wZfH/tv4Wzf5Z6TSvqNnwIuk4C76kGbjdDCy6htBbuqZI8xHb5B2AKOE
oprJuentN4FpLKvBPWLgVtLpgEyZiJx51c9NXNvJ62SuF4xJ6hAuRaV32lqEPg4U1i4nZaQch729
xsYmLnF7tDy6MoS14sJT73O4ZE5eqs9pozr3Zdkk90lsaFtGxUp5wbQ7lErFJkwx6av1XhNN7g4Q
fP/fSxowI/Dv2Ux7FKH/Kq7/eQFdRvsMHdJWBoQYLDZ/p1038szD/+ipoEy1BXYa3vaplWVQ3U4s
tJVo04/ldWRVNoCaEWSesLLHlvGpI3WYuzOD64NXjj2R18HphZPLqUXRgTDsFjolTjMZzIMrAc8s
AHLP3NtHX9JWrHFxklJRtU7XjlQUNOj0GLx8ZQDYorGezX5syIwzWWl1hGFqTaKFkQ4tyxM1XFTf
yYrxinQetTsz9X8wJWqYiNEqkQm9eezejnIlzTvxV8vMYRn4nEYRGYnqsne0Ngn+86dLcRArIftK
ipp/VcT/jBwdkeksQNL5Wmfbu4pgMg9l1BXdvv+u3MZ1AqbCpMqDO9P8u979eylEUCb7feYqfeWw
vo4Is7BJN18Uaj5fM4LXDtqatF/zdrUO6MzpMyqVe/P5/f49fJ582lvhj0MwcxX1kJNtXGPNKG4c
zh9zn1sd2avNejTrxUA+HnVNoDjJn3ZO9DCOSZpStCn9yqdl/J6dOd9UJ4J/AaLv6hLrb10Yh3bF
+ymQnpCpN+qsYGhC4JIrNq3lrCjScFQ3fV8ps2/zIqozI+WDTxJqE0J4+masbfbJ3URC4gkWC+Oj
1pdv9Dmce3qWo6dT/g6FOrmPABCSM8/wg+GJK1k4qLFZ4N45YIsaiKkzsegA3kC3MYjsuhskQjon
Uc+cdDlUv5+KaaLQeiBWGt/S6e6e1nOelEmmeLNEX+OZAhi2lyScZ8asQG6mjjUd9c5QEbch+s4f
0nx1QzXWicFJOheBgB6QwKpct0OVbtC9Uo2CiijOh9XaVIkkjqHqHDZVb0joBymY2H6F4atRrZuX
sXDtn+SBiJ+NteovNS6dMlT6RbsBZG4rnBhNC6txRMcRM1lXwvUQtYpSbZ7LR+LWS7Y1Ta0TXaRr
ym2fCBDjYnCLG/ys1nclr+yrOm9MlNOROt/kckWvPzpS3CAPj/vAGDUl8e1eNq+DNdTk6UBURmAN
9bNF3quQPNIMmfUw9KZ4GuMZyhhycbn5YolAU2yninYa09kQ2KVULvupoSVJxyC7dN1k4bROw/eu
UGPL8HDs6xEKnqkdPeqfMLbrHIhIGBsgsr3RjBGa4Ny5pDuHDFPGizwm1JTge3ZrEwUAEDu+Jmea
XIz/Kr96K7wAv2TLZe+gaqLtI/egbH2WXaR7llvRsoGomqmeiuo7AglipyClTTP2uqUDOuZ203Iz
WMTG7xZlRJxe5ACzPZcwjm8t+cRLQFO6/WnBvkbEztSdhXaBScyzioq/6lbEKgbY0ttrBFOOQpZ2
SwJXGVVEOg5Kr4FsLkiRQtiWNRh9jWacfYfUyn6/tjHCQsTtRJoKugWXk1tGpAc3zvgIfwWxlUKf
TAbTnDWHwozs8hpsMoiqkr6wl1NZ/U2NYF192UH/DvLeSo7jkFp1iJp/OBaSCIp9hzQLCRwpOI6P
JNV5Tai08G65tWu7gXAZGsXgMlbnvDMRLo4joslZqoU3T0qNlMFoZiNc1Nz5TaVozi9bbWk1WIDI
cMyhIf0HLflsho4CurWZ42H2e3Wc0iClLYR4gHhVi6TEFAmtNqPX3BIFqGJMZFx8UftFZxAbETlV
jIgFsY1GFzOsVav4xYxChU3WOSkE67Q96toSY78nmJmcUJFrc7NbsVPKcGg6Ca0fS5mDErvrMp8u
s1x3pTUZzUa0G62LFVcW5ZpONGRsOgnidQZiSXMtqfWrdVSMPiDVafnRtoJkAlNrerjOuVWQg/C3
N0TeQ9N4qw423FNkZVBkInvV9GUS5yu5FzDsMYSKurlxYBqKvYuuOrvIy4gwOdTJthbkbWpXh7UZ
kffGfL5LmLXOdB/bdQxZe6TC7aVtOl2TmWI9jSxYPxNsNW2Ys0gixCpd8v0QhAJ0VWIw5kQm5bC0
0lmLMU+kJHsDu3yY6pxtuN0Js742uomJslUHBgtRPy5ZiKNB/rrTRtGLsSz9t87ONcKDp8l+JRQE
u6kzksUQVmhTrycBMPN5dGi9ekKltYejIHKfETJGKHrG7NZEYPOo6LN2l5QTJ251ys1NTUrMjuJs
AbLkVIpLCPStHuYq0eMLZvpHdBH1t8/X2g92bmzVsUfh16Vubp0cTkyctma5crJDpe/4BdunG5DR
+e/Pr6K/vwx/G0cR5UBOQ9jP3u6WLCfGUd5zGXA/4Rr0QeMXR/0ACiTQg2onj+6N2Ct3+cV8kewA
A+2IHtgVoQjrnRliMPGq43LhhGgYzqyTH7TN3/6y7Zf/s+NpG3toY+I//dyzvSJ4BYkWvqJl8e7z
XRpg6DmzG/jA8/X2gielsJqGw5RuFyy9lzvv8OyHX79+/rTfr/1vr3Cy4UiXGM0gWQK+YhPdKq9j
wFYy231+kY/eKK0c3drAf6wHJ7cher2nV8Rq3dCCDG1JhA8f+DmH3Ae3wlmJfTYVKkJNT+Pmsw6Z
XAITyM+Voj2YvanurGwub7umroPPb+h9w8Bm97J1tFUTCsLpsTU3K3T18FwQzpIN5MWkr/jNaNUv
U7Ral+U4YyYBjtA9SNKZpgtCm5VzQ2M7M7zd9+IBxKPJ8caE1fX3K/pnLKIzpE9GjII/jm2m3uFG
LAkzHwQREhztIyw/SpzcTghNnpVEtwAiY8Hfu0YswwavFkfLeE3PfSAfvGi6g7bNhoqng4/y7QdS
J87QziDl0FN1xuOCxgSZFc/wyqqJMMWlYRi/CBIgjbcYRrZpViwKwl7SCSEX6QDlTzNRl++GleqL
vyxJ9fPz1/ZBmwX25VZQ5AS6VR1OZjD8yYstRkT1IjezikBIA21m1wncY9WCThoFbWqi3nYiu/Xk
0vW/zTlyirBqYFoj1u7yn7J00ttx7NZN+60tFVvGngzYRKzrnqQ5vcQya2Jas6VU5F5xk/xgOZED
LbeRWErkIJvuzGh8B+6iS4p+hU4gGUccg07BmhUxQANeSWyreU47P+9z/VhF3fi7JYftlm01EQP/
4+y8luTWjm37K4r9Dl14c0LSA1C2vW+yXxAku7ngvf/6M0DpnMtCVXRdXiliK7aabLhlcmXOHLNL
VQd2rjYWP7Ka1RWyYKE/SsFgNii8tGGtYYgu7Q0lbh8Ck4wyxrfwALECji19/fl3OHE4t7hLCopQ
fWwG8WJBIHNWtoNDhS+ZVTPg/KZHW0tbr7Sy+LHu2hFJraz8mDAefAs4Km/oMFLTM6vSqbuYwTsY
RQLNZMNZFN3aAvyOgB9DiqB3pEuCd+ROfTeFL4lG7OXFTjK+DU0em25YTEO/TsnBfKunLP5+5n3M
424xmdEgzVVP6jqkbxfvo0vg+WEKB1q9auBxFg0+MPBRL4WK9VKkFdZesUt5HWfheNdEwfDMgKAz
R4mlWyvz/VVPBmRN+XbccZKKN47im1uK2vp1Q6X+zGibd4TlvcIjRJvFQgtDYTHHZWBg5MyYQygC
xKYt/RTkjqRtQAAIzx+r+szLObGmgAWHYgByZaahLb5S1/aRleJk6uHykN4g2C12ZTMOuzOf4KgP
3UTjPafcoJAgzlwWuadSpE4kYJmHIY6Fnj/UoAkUAdkZCjLuMCgdazNzLbOhjyyRu2x0DUrwX8Uk
m2eW0eM3bMtzuhmNIYgIqi2Hq+hkJcOIQRstp63TfgmV3MYOoRlfjMnQsHxSwufPn/2EtIkFG1GZ
Qu6BJrAllNNpcQRE3B152A/W/oajLdXJJsatOrL7KVinlWP+MLUiUzk4NtWdQcvCTzNOKzq6zJYq
saXl+jXAhx4nHV8D/zGhFGVlzefmK4Q75TeRVOJen0bre9Wb8rBu6fI9mz2fp8nh0OQ5wKDMgDW4
NcsJXfpVrlX41nhW50gf4Pz7V7Zp5b6MyBGUQaJfE3SWdDno3aqJjGjv21a/0hL6W13cfNK7SUnG
HZAmUkOTb51JfJ5Yb9h6yJjxWRnI0LYOv+sYVY4qAgqbdYxPx07zA6m7HnMxNOw4lvYzHKX6oW57
8VKRjkQAj93ZtTNW+XAmeDjxnlSSr7MqD4IRQczhjdSqXEfDqJLSxvRtB8XbpAmr0S/JvJ9Tc57Y
m1DmoZqFg4w460idpWrhSPMJeMZ6isyNPNjNRTaZyaNhxeGjAlSmdZn+Ystu0LqxrdS3iWaIy1ox
i52VVd0ePW52EzuN48Zhme8lKcIFjHNXfKZIcLwGkwAjJ035RSZIWNaDmwB1QgP+0hu1Xv4KSL6h
j1BuLvMIkJaFvxVNtV2xR7Gqn6MEH2f9uPSs+rCJDaj+LMKSFs+katJwdi+sqhtZyCHjbGL0nvTA
DQlWSaUdDreNLMJLHzsw6u9W6Xzvoq5/duSultcdamqbbrasvsrCIMtWU51aGJliZQhMQ1SKdmYT
OF6UkbdZpF0pBBmWulyirLqbpoCV0tNiO7kiiyFWplKN/x+fxDZRLZIdBqqwrLw5JUf0tqMvyRZ5
9xinFr23bEzvA1HLXVOXA4dhv27cjHD8DKDnl8hssZawE5vUuRgLLBLLUyiC90TCG8zzqRLtDEBA
l7UZdR5mqflPpIXResAPYdjQjjzeJg5iOHyotPKZFgZzG6a1f1/GE8bwny/Vp26LurumM1wcZvDy
5CFULJYkFfuuQmkifYXvkHjMJ/IrVuxoSLfV6LteGTT9pCqLWIWFeRvL8bAGz2Tt/TIt6MYT9Tlt
/IkFhfw/OEi4fgiTl3G/NKCtjAP6dKaonR5T8i9r8oTGPraps33+Bk5cikMk1Q1IOcDVl0Urc1Q0
0Cx+7eUOEIoKZMNKDcMYaw7znN7BmhfkwzEwS+xMYFHzgoDE+HCdDPy29stAb3CWTfTxljbBdO1Q
Soz2gSKKG7rBMc+Kg4LGLSlv0HxUpk8Dae1or3FUkZ/J0yl4KhEQKm4ot8GdZucCeZXFD1e6hUeN
a0dTeWFZ0fg6qRrAa4dYx6AvJ5WtG7trNHPTIE15Q8+qvEJZqV8T2jNfFEn5oTqF/ELLnfxWmfUF
Fb5kM3Vl3K2xGwqBl2QTsBA/LntX6utKbGd3J3njh412Xzu1bCDnktESNSWP7jZaSOsR/UdgVqQE
tbYnFR2VuU5Kg84dCsf/UHoaJLdx4gzKBitjHIKA7MO6ybMUt1jRg9wgr5YIKmtWbHw4yF9fQr/C
J4T2leF7b/L2cNoZmgHNaDe9GhhQ4kaV0qLl4ssqES5A5UDq12vDz0RlOdnqSFpGGkvN5EkTpnnu
FH+87FIlgzs0Y0zn9WWOw347QtPtTnuWTjKU1+nvOTvrKx2Xo00RG+oObomgpXGoz6xpJ2Qg7IMy
BZ6Z2jaXJg+vGvdDO9UVYYgz0k1nIP+6MuiSv5si2SQvi9PrqqaRExGe1O16alsrapntNtFS9b6S
nWmDaEzfC3q0OM7JpXOVgU89E4H+kiovRv7s1EBheNYAEBoubrLoZRWzTLR2RpQrK3J9uAfZDPWP
ti8KzsalbjTrYJC1h5FWmKfRzkMVgaYjgSaRB6Nyoe8MEP2YBY6bOyWtxrozzdFgLfeZ2+JSQCBG
q961pnSRhWK+kqSVYoCygCdtE1PSmR8Oa71sQ2dHc5p4sKI4e6cHdAw9O3S093DirOZOcRzdVqPp
/6ibrG03wjHHWwgu5QU7YaBzjtKkj6ahn+Xcrj3P/sU7mlOUM+lvDhuW4Zxm+KnUUmrwLHAFa0t2
4hXp2midIex4C4XV3aAWxoCRpjSSQYZ2mxNjXiWdOWynVMU5SMkpn3y+Op4Y0lTXkJ/PjCiUwYsQ
E0GjsH2zrD19ktoVdrHNO2kgZVWlwncjim1UtYJzet2jJdlCuoG4gswPqm19ufr7dUgvChwSvIWk
dO9bUX1Bnx7RTGGdi1yPw0muZasw+2RUC6Q6FgOTHZayiqFQrM/gSK39QSrfKVwoT6EfRG8SZrSs
SwIwPDXW/hHVLD4TpKuN60CdlPdKVX6a1ey1OGrTk1Fa4wfwyOY+quzp9fMv8UsMdzA80FUghDI0
VkGAj7+e5LfVhUNAY9VFWXgaHkDWdhJN2eNqgdfGRlfKMbxWIhpKVoVSZBANqsnvAR4MPWVOuw1I
lYJynLycDP+Ip3vY5rdpV2hnjiS/UIfLm6R6T/3eMUnGLJtaMiYGX0+j6RnPaRzSneDnaKToc7ET
9l8t7LkszxrM8Ycoouilm2SAR7RyE+xkqOd1Tyi07eFkmpRIYhXc4fZyV9AB0beAE/dwKInknV9H
SAzK8y3PB7tE6AWqYQgzcbeCg2QXa1VPKCDZEurFraPlk34mXD1OpFu44pCrnRFz9Pgum8p0q8ms
PkZGU3epvu8ihboLZtYbO7A68i2JvQII2K1bEkVe0JK7dGijpf+OYvOZYXEUU8x3MtM0sR4htlw2
ceFiJ2kJfa9cJv1qUwx1VaPeBqp0IUKhbNUOM+gh3lsjPMxySimrJedWrl+r9+Krcw8m6iJD1/nf
xfnPZ/nMa2u+B7Xub3qBYhAwsmp+NYVu45olUsVDPkIQYckUnASImF5WcEhB9XA3y0tWdZBN+z7z
Ldx7A/na0alD+q0cXFW90W7CzC+B6gzDNik1zE58UnsU1GTa+GPcUHO92jC7xTotcZ8ly1pu7Awe
Qi434MpzW720q6p5+fzFHy9SKpJI0EUcepH4y4ukShQBqKwdg8CmdnDZlYdu3eSttYEtWz78+aV4
sXNfIaJEFDKHmyckG8x4Q7rpWh3LSyUxh03R0AeOhD0/k7b6pZY6/JQcwJA/MoUxQuBrHl6rsaRR
lCV2cHI2wcUt+5GYjRaWhDzESokDaLC5k5FvB7fkdpxzMIgMBsx5SOv0WNTDNBiwybNKOWLjNt/k
Imn3U57QQt7n5auqofUPbT6nLRT9Lg1S6Zbkt3InHAvvlSgsdnrZic0Qp20CiiGT95o5lvsMN5Gr
csyLc/qRozQdhRfIqRqvFjUyhY/D58XbdMTzjCx7bI3mhxxkSbaCviTdxT56kg17dSdtk6Fu6Tgm
iRbuOCCDrRTUh0FIDUK8E5iUs0E19k9D0wqcXjPDKFZDr8u7QrHpMih7K0gBkCTGi9oU2o/PR8fR
Fs0T4AfEHsb0IyOy2KIJCSu8fWPAPlEX3ig4S94WrdXvnUmN0Vo6JEmm8Nyyc/Ki5E6ZAHN/yRJI
jA9HE+oYK6Er7Zs7jnF4QeZAxGD/mV+meJie9MYuzshzj/XiPCpxLpI3eqzAiC7yGmEO95A8H02H
WpzvsD9QdkVFTO+iWHEu/FjPvYl/cMCQ4BCOM8+mlwMAF61S0bwQSedS/kdpC26I0UFCCdE/QdJi
EdB0AJR9At/TCLlWSal/O4tGz0zKE0GKCvB9fmx2mmNvKUNgVOzoUDgGwP6PIEXTCDPjyDZXEfWu
izHokSykAzanmyCfAji0XdCj3mnL4ZmAos7W8G7aYC21BQKZSdijj9WqAgyV0yiKiiAoSLh8PixP
fay5k8B0aIYwuf/FuCTXEMdULtGIj5V9VYepeB7VMvFo5gz2jVMbKz9O9ZscsNrdqCOahCMzXJlV
V29ATY1fP7+dE8s1aR/S/iQpf9kfHc7zdgr7HpBb6uGuG33FvRYwuDD9N1k4hFSfX+s4MUsGi92Q
L0X9jCrAHOn/FqqNoASYGywqwvGHdRCaF/TWYcw79jAr6ozccPiVYQnayYYgkSbbM9efF63FIq6a
SOV1lrXZh2/x6rUkRh4KfAbPyyh9jIwyWOtQaJB+sysWU9S/jhS3b3GAaddKXejbKcwqIFmp+lT3
xngmKDwxSTg7oMDgH0yTZYZFqjrsn7Ug44CCKkeYkrEzoKufmyTzS10+9Jy/UYhAEJEuEdiWPgVq
0DnUijnyYnhk1w/qqFZfFEdQfFSkJrU2ciOBdyF1YEE3lOvArbU44Y/pbGZxJouIhHKalOvPv8eJ
F8C+jemOTY2YGH7xOYLWltHR8jmEQXKxAb56acalsf/8KidGONfg/QIgQB287BamP2e09BATn9GG
/DR1IVZ4SYQYGyjCmbl96oEQ7XAy0/ENQB18OL7t3KFC7LDs4ZPgXHICR9Zq01z3+PkTnbqMTSeG
Q2qDZsrle8N/Amrb7NCbT+hk7Vp38DC2z3ltnXhvJD9JlDNoZqnsvNX9NlnzIFftJiTFGSkigwAn
12tNwvIVie6knJkKx4of9ISc8NkruBBCj0WkXBkAfwLq56idsI9tJWiraaVkt1kKxjTJFciAkzat
7Cy3rlUNL8U4zyTPF7pzS0VRWrVyRziM4ff9gPDrXAbixKtA4c4NUsWmdLfczpQCzQJ9WniQYyPT
utSs5A91Eub3WaFhX48+MeM+onX5pohwIl43SdY98Juob1oMOB+Ak4zRuG0NkFM0lR3LrRAgn9Oq
nBgXNCrPinS0FzNUfPHFREjOENmhR86i2rcqvfiTdm5rP86MU2AiR8v6rZOy51cdXgUvFweJaFth
01WB9u8GwLjF1K5UHAJR1YbhygLldRPldXCTw8pNVjDOg6+gcl8nRdJWJjnsc2vcPLEWaxzmktoM
JjAJJJYGP1mXV6hZdbhJudXfF3ozI+jK+CcM52mj92O7Q0S0lqL0A3OEbq3jPb7tSQudWdCOG+no
PeD0O48StKNHx3y58SU0oTLpxZ7OTopJP52+zLfgqpI15a3oriI7/JCJqYHKC5s06sYRTXz/Htvq
vYqL+tquOv1nJZcwRtDGrM0S9+KhCUClFJZ1Zj+cv9ThW6PtGwURaX7+yxQ//JKgbh1Mx/mIkoQM
tqlz+xqeqnOZaAM+SPSWbaWkt88UfE5cFPA+M522CTxW9MUgnYqsq40W8lLtTyz6YLCuofE023LA
Wrv0pWyVUyH0Pl8xj5PBmPIyQLB6Y/rS8rqIkLvAjFW9rUtvqNL6a8AgeswRyX2xi16/gfYIFg0C
nPPNNAMAs2RbVMXLDMBXdCf7yYsZNMH3GsLLDSoCddacWePXVs3M1zP3eeLtzOoUVDfodQiS5p//
tuiWyCDKyChKT+/QPrPQY+uXKPr0xVYrkbJnqen3Qo/GO0USw+sIiG5uPddxhvaLxliHSPXVXZ6n
abSuiF4vKj+KPyAypvCNogGw8+f3O7+2xQhitKPoIXTEQWx5u1Y+lkWfcbthgvV3JNMQndDOtZGC
VHvus1p7s5oQmnSAEu3zKx8vyfA4TEVByUOUIFuLF5XQQjY3Rc41BbknhBTBjWjIcrSoas/s6qcu
BcplLoRxEKZZ7/CbQPcmL6iRxeloc18DUnTcwo46d4Rve+apTnx+NhkQK0Sps1JkUbMIMDoUkkzN
wsrBgyJez+3vk6aKC8mRR0jAkLDRgmuVfM4V48QzMi3mDjgCF3Koi9cJ0isBeCgDblGqci3qzlll
Og7kjt6JM/HYsTjQQgSGGAUZHcJOQqXD92lnEQof4N0eRqiZ7RUosj+yika92fMUwm08aBygVfoT
nc1g+Ua/tlibpl2RmBD1JQkQpktEh+0sHUUSfNuUKqWZ2oHwoOJV6l5gbQhuW7Tl2hFqiTk8/NS3
woyyyu2Q1ju4JBB9n1ljTnw7SsVz3/bstcZ4OXysonRQUaR+4cWDEbwQkbaXcwPqlYEZ4QPqEnmV
TlF0//k0ON7yCZfQ+nLo50yDVvbworYgs4dfCwiXMvfXBdlIV4t6+c/DMy5DRQBJMU1gIIcOLzMo
bU9rnUPXdjiqtDCM5r05THSn06xCNZIi7R64Jl2GelFeFLJRMmAjrITnJDBESRBFhFbuGNb+VulV
UtCfv4V5WhwuQzqSKhJVyF5mnsFihtqJzvGlkGntwd/gzUwCGhJAE61GE66r2yRmsP38gifiVdpo
5Zkgx5mIL75IcEg4cIy4HFSeGthyBxnadFZ4OhgOyB5lcrwo6GkwCHCXlV1daNamVdpygqVXJgmE
Ud8SblYn1lsgp/Ft6NctwMo2OZOKPRGqMcxmITiYh5kjsHgvLPuiayRsVdO81NZQ5syNKqOtiCCO
vBEtBxGttZWN5bNeXhjJ0G+qGgtGIPPiAaGreUlp+pwI7hgGR72ML8VXItLj+LtYalIpU+APq4B7
MPcp6J+0rR9xEURfA6OYPvKYgvDGIUXjr+OCJpR1l7ftI4mrNN/4vo2DQkIpBXoE3MpXqWq0dyTv
tb6y60mRvWFCS6xQgPhx5oMfR5jEleQNGGf4tSFVOJwBfYnITa5kCWBKh9tIVycUmUZj2KvlGK+R
++q0NQbDRqnM/qZ0rMZYdXKhvYNENjef38vxWj2vm+jJfkUIFOgOb6UAyUsMDoyyFsU3mnyVS6fV
fvRD2ZzJKx4vLlxoRl6QPKW2Zs8//y0YkQIrTLEN5UJV73uKEkdUfalbfP44p66CwolRCplnroEf
XqVW/SgoGw5DcR0wKLrMXg85/OfPr3L80nAZolhA3yFjj5388Cpql8OEMJXYC4O88mbB5AYSprio
VeP98ysdPw/1AVNjcZhty4mKDq9Ucm6e0fNYw8ZZdunoBjl9nBDWn1/lxAqEoFonjzhHQYS1i5W/
wY5KU0qfftw+dq7DYug/BEKRVVWDbeoZmq8iaSKXnlxck9up8xKl7VbQV0tPZBUVT+g6l4kI4cLH
rXVmjz9+2zZBIZEsDBOIL8siEHUFxfeThOZTvXz340QFgFlrD5EdN29n3sPxxISBMdPvKPShXV5O
TA36D0tILLmgCRum36TEbqSo9QXiz2jdRwPu9BJ7mocaVl35ZlA/tch0Xgid1T+mLFDpo/kc0YkC
Jw/d2OGnjzIOhj2FIra7EJ87eRr2piric6fd49oM0aHDMRxp/+ynvBjLQmpH9EaAGDO1ip8dggA3
tKnPgF5GxKLLERkKkPlx07XvGqfLFRiM7vvn7/34C6OMpvmGShh1bQg/h49KGzP9jmxZ9DuY4SYY
OSyS3Ghh9Jfn3uqJbYxn5ETETkbbBRc9vBYOfqy5KR6GdpBjB2TkyZytD5NGuexyIwPWGxjGzySf
rNCdg5jrcWR79nxZRzyl40yLX5fcUQ6ZajuyzoR9p+6O1zBHzb+U+suPno2a3yt1mpJ1aQm/OoiM
W5Xe36cGteUTWPfqIpI7OfSERveSnYRiC6f7wc5sWkhGDhJ7oQEtOHNbx6sQGmA09hQYCImYGYfv
DOOJJJCaOMV+pU3Qtunp3gTH/adbERprZM0o2fnnPCAOr6IMUSNT3so86lLS9yIJ80tK6RPlfkM+
k4Q7eiAuNfdEzos4KfPlA8G/0ovMRpDi9FjydZEmtpza/ziDS3ECHaw5YyQgPi5RT5kvYVXYA3On
Q6HYobiC3V3Z1urzyTNPjoN4lXh9JrswaJjBR4nvMLGmwYd96yV2NjyXcag9azDJXiytlvfooE1X
mHK1G8Czw7ic8j//arpmosNj7fh12jz8aqHfOXlmcsZCrDInW51sW9gtBjE5Rk6fP+nRoQgxCCdZ
PttsjUnkdHgpMgZpINVwOFQ1B1yVupmqYFF1ERApa805IirCpOM3y+GLxkT+Q4i0FAPZPYu8XeIJ
wtkc34i+BbrnkU2TkaBkau94RjzgITGkmrg12xQTuxF197ekIkPm2rmmv4cCUeA2MET/bWq08ZIa
crstwaGqXqqYKtr5NGOLEYUx0vxP/XtCouNMDYtxgqhzEkr7gPTBbOggKWXjEUuJVndpPkCoRV4U
961AGaunwFcbw9NFD3TCb3pId1bVj+mFbqnoNDMWPI9ubGhsspAwYm76TqGPudHjcBWYuXpTS44f
wQLp6ssWXhII/CywP9Jg7HZmMSQSZkfRBAwfXSnN0p1Z3cxcpwiqYY/holO1WuBRyZe+RVbYXzoB
jjg0woca40EILLPb3pLeciiJr8LyVYrY1filtWrtXUS59FbIoZGB9DGC3G3V2HJYd1vpBodcCX91
vS8gBhKRlFfdTLtZFV0D4ZN4BiRfLE9gfNC6RNJ+koNwO+gAeLapMIPJLdUCBqSdFzT74yEnr6Ra
dd5S/AZ4QJrFvhSY3uqu3MqYWUkjXVy3TaCzKChwEhHjpQO2SG0ymua6NUq8ppJoguMMuZbPNOCU
Hm2ophZfuzRPVaDn9QSmq4mGpyYpVX1lARV4xochzVat02BYgvq2stwcLXq5oumFkoOhjMCLatq2
C7cfi/Zlwt7wCRo61eWoKJtskzBKBELAYsjXDh6K+cVUgC6C0pul1ANa+LJ4FJBcX3WQtzuXUWYa
K7jKVKeqysTlasgKwHIcHtVhZc7taqvYmpL3aKoHJhFce9UVg6181RQkJ65wDFyGkFC1L62TTjJs
wY6ojtRvbGNk1ufvyCPa4dGR2/Il1g0dTR8yKEYIp74rEvSy4jVKjao6JGAJUERp3Z3cgFz0ssCq
5mZ5GxBHOgbFbHkeA5FgPgWu8HvrGcJHlHta4Ng3xVR1Vxpvk19nidlUTuv0aT3R44gnbjn1SMmT
2aSAgWjNWrsYQ7M8x1qDvCxL3ucLz/ESy8akKHMUPqfuljuTjghgahOCXaWkIcajjhtsHGSCV2UY
6vfTYIzPfVIAKsFt0E3JrJyJgI9liTN3aW4vIxukzMebw5WvBvXkFB3puhSiBe1sTrZi3qb70uxt
dBiTuVLjqNsC+9U8zcY1jOZlkjc20iwFiYpLHB+uWaK6h89fzIl9lBSoRv/jv3nhi8AAIdNElV4H
uy4X9m2eJcNjXcvOmdd/HBXx+JwBSBvNjSUIMw8fn0SMmspBlHpST+mjnza+7mCKLD8ZwthYmfGC
lugqsieokJi+jjqyjFLIt1XancldHQWqaKtpHUcKjvJcIWg+vBFFLeymV+li8rXR/+5gCrHK8qm+
LE38jf701TIVqC/gKkCATl7o8FK9XvYJ8efsXFBY20JL/J9Fbf2xdQHlvbm4RA6VBhVG1+FVdGc0
rJqKEs6ZTbzpdaE/hWEtzpz9T7w2pDUzw80ixUU1cXEVc+CMW5CfqfwuxqujmjbYm83UU+vMCe54
QCLSmit3KHlO6GEqjQq5hTG3Z9hMiji0xo1fIMn9/Nscy274IthiUhyELjjL7Q8fqDXqoI5C/Nsd
GCS4JWXkbbxJjid73fqZX7h5ObQlYBZ8CVwpGvvXUjP73BuMPppB82W7b7U26c5MlBNPzyxBD0hG
h3VqWUGpgzLRq64HMVJl5pqmRHsdK5B/zjz9cVzErkNURHaUJOnRoFEpHoZqPps/9SGWBkMQP8KV
odW+KcoNhVzjhmShc68MGjbcmUGLnCo1Ad4ThXFnKUn0zLvBPY18vfOkJY7pkmjv//xVQJinLujM
PBLC/cMv5E9DVEUxxSRHYHUiyw1RuEO3zOev4sQL57f/St0Sl3JIOrxKrJY15pxkbq1EwVLOafsb
OUmUM8PtxPRBYoSrEv+Zk6+LSWq0sdn1kVLMhjcVdBy0dkYalrvE17Nz3/YoAzL36M8fF+EEQscj
HwA/z9nPS04TViffBTjHvESTMz63oRHsVDzd79pWie+FL0IsLFTzVe9i46nsOC1//mp/HXUPzzXc
CVkvdAGze8vyCwYF1G8/RI9nwhYLL0Z/kr8Ecdt85ywSovqiZ752+7LP7EuoYNqL0pdRcNGZ4Zh4
qd3ojz6VmmclzjEAzOJWdhM1b/djYw3BOoHW+QMgK5pSlSTvZeKMRb2Zpl5+j5seW1TiVrLqUZGm
P22/r9RVLnISiqE+mc+fP+fxx6XQgriRSoMyt3EvhlATmUOhIDb0QM1GK7Z2HW5xpH5R6Bg5c6nj
8xN96bBQOTyhXoJAcjhaDVLItLQ0XErTQvWiktXJdoso129sjcLZzuJ/0Ib3RnnOU+TElek0obBK
lof8wVIAbFblCB4Ic6FB7ZuXLAJ+jblGvdGsUntTg3jY6H4Zv3z+Zo+XKdJnODrwHVmv5F+lw98y
zuCwa0YQQFR7qhGO+r1hvEL0Mq5rP5wIJeJzzcjHmLwZNQv/kwQGVU8+6+ELjjnzyIlOJ0UcK+Vj
ak+YJCv0eWqbUtitth+FJip82jTpIVAdWgbtuEgeLSdrsSRrkuAu7H1OO3khQfVS0JE+xmC9Vxpm
ojViA0iyeyo/5Y+8zqqHgN2FMqARhF9xbHLAfuLGdVfT/ozPY0YhCTssqXW1VoqSdSHyOL4a/NiU
XOwgS3q32qKiJcyWUmVl6ohpVhzD9J+SNdbZLsIPWneJdmHIlhVGpeEUj18qqbKCWdrot7tBECa4
GYf19k9XOzQVTPs5cTK7Qy2DvcrAlBQDQ7zJprq+ItHf0q6AgbJOp8Lq8xFypDggZWHPalU+GvwB
Z17efxshglYrWw67lpy2lVzHKo1hM6Or2uFNUu44cQtaKCz1xs9j6ICfX/to6+DarOZED+T7qFsv
xgr9XpKgoxJ8Ch1hFygQ6MFTHe3fJ4f/82P4L/GR3/17vaz/9Q/+/UeOcU0ogmbxr/+6Dn/gCpr/
bP4x/7X//WOHf+lft8VH9thUHx/N9bdi+ScP/iK//z/XX31rvh38C0mDsBnv249qfPio26T5dRHu
dP6T/68//NvHr9/yNBYf//wLc5msmX+bwKXnr//8aP/+z79QZPz2wuff/58f3nxL+Xs7wCXfqvHo
b3x8q5t//qWqfye0ZgUFnUGlm6H219/6j/knivl3Ahv+fxbaGa1hspRlpASCf/6l239HvsiKoqNY
4wezYKvO218/Mv6ODmGW6yAioZMaseb/PPnBN/q/3+xvWZve5WHW1FwTNSAj77fNj8WK7mUW+1nM
isjZXkTMOeaFLWawCJts6c0ftkqZPAZonHZ1nhg7TZ0VqE0qb6DZr2TVvwHqKu+slMxCZAXahlym
4cWYcq2iOH321dHckM/XsdSNUjqLe9n1s1zbDNHU0z4ltOtCU5tdYZjf5tPjnRVZxYUJURIdbU7r
c2J+pQPuvbO2aet/q/Bwn92n2ktMLKc7Ipfywu58zVOxUrxUQ0laFyE+sq6wB+dC1SxxN4h88DSw
+1sWj31T0GRKv8WdITlvEW6xblFMV/CkriRlwCVbbaQtTLBi7beKtOkkSbsezDkXJJUVSKYMIOQM
e9rg2ppuA7mOHwZTyIOHYaj9JIK8XMtNHa/x47ZfsJ33d9ip6tii1mHXuxWcKnWFx5b8RE8++Iom
l54KWyOkGCqslnRVdK9xPRRuEpJLw4XawDi4reirsi0B97FsZXjXliM9tfyJ+XUWTb9GpqGtWxl+
2RrkJVahqd77l6FE2xWHQyXwFBmrYUuYAkpn2KcrURtgEqUgy7+QMNtmVi6tg3ws3mjsEBscuGjv
wrheqqliWvGjLjqdjEk+4QTYYu2Op24kHCioNW47kx9KV9S08LntknREJxqGa7/h0+FREstkA9Gd
ea2Cwhe1EQSnsbXU124c2n0UjKQR4nLc0S7/Qxu1jzyZIBBN5jrh8PIzIXHoxoHUwjONovK6n6ZL
pbhXwCoqTboCdxFhL5vg/oxvGJtKS2XECtrxy6gE9eUAYeQbXq+XCmy1qcCKjm1D204lDrj2qD+O
Is/2dWf8KEv0gZL0FSumvWr53/NY3IIg3maDvANY+lA5Fg+QNHxVMZp3LRHsR43yzq3yqbqo6MX2
zNkFdGjkAcsVZUWlDIfbsrtUIzvZtkrq3OkpLqIAzWh0Xo/+zgmt9koUWrq1FalcZUb1nWTwbso0
+dvgSDpOiEElJpfG8HATdnK2x2HQuTGnbMDAtVXHl1Ft+XWaHMPjV7Pkip6xai3H5X1dJoVn94X9
NJZ1ej+MrellnQGIteulHXnX7saprNQlAp/ZrlbgZWYwwrLC1nyAqmKhOyLXJtYRAcU6IVx6rkpB
KdJowqu2QOCP4tffm9BL96qf2F86Kdeu+y6XSM+2RefJTfGMQOmrReYRQS3hj4fJs++2HaaBFBYl
r0TrF+nRl6JPcxpZS5ickWavUh00dGrkz91UlTdyJgTSXxrJoJgmXt6olTtoRnhlld2PMcFaEN8T
7suPxgABw2xCU8ud7eU67pQK87oJkfE6iQyINlcwKUxwWNMaIR6muhiujFqSd0lrZFe0vJlf8TAC
baZaFNSjR4AoF1KhYdnHEc/THLRdWtMFD31iyCuL9ts9dGQyTmAkA546bkbXj1WvaK4nLQhXGu0J
l3bbl9fpIJjDj3mVOutIN/HH9oVr6sh5p0h1VaknIdqp8sYAV3Lrl/JVK/fmFtTUsEeYaT2EmoL4
lmX6omDtZwzqYm1ANbkumzpxQ/yKYwHPMovXfc8JrbN3ZOauMYndlna2pYjFCmF2ezvTrv2G+Vb3
P6h0ax6Zxs3YRwDpYPr52Mp1KzDgV0ZxH9AQDXe3WhPVxWuK6vRR2LF55VfGShuVj9LGVojHucB3
GwucrKftL0gKcs3UbhHaPKRFGt47uGGRPo6TiwKhy2aA5AAXT8yKl7i/4/wY7eBhFU/4yqL0HFZh
bIZeUJEJb9MXejUmt+rwkzGMi6xL1vjffB0VmaXCti6bRALNnKObUfXa2Q8cbVyK4uFTkA6JD9hF
bvalkV4MON0YWWSv1R5RmRxnPgUwWx9Xamc9D1nGr7dDac15jm8wk97ztg54/1jX4+lCEJ34s4WQ
6Wnje61E/VZui3TLpBt2oTa9dviMsDsYBGlj2b7+N3PnsSU3smzZL8JtaDGFCB2pk8zkBCspCg6t
4XB8fe+4T3SRVV3sN+tprUoiAgG4m5uds48T1PFitQv5jnKUPMTB8lAM0AmzOdupduqSYplu8TAO
Fh0i70XakItELIAKOuK6N/NOKeMwWZn2YJD6+5D2TJoIAbqvN//ZT8UZ6z8fTC9jb8wftLR7l9YK
PB09deKaff7mZG3FglvzJVl9Ig8Dgulh2mCS65+scVruXW2ccDiSfbS1ScnNvsPGYO2VtLZrUBjr
pyXrp0NVbUdfFuXeAc7C46HPMRKQ+WQJnVQBPSznC5xnNyTbm2aS8Dtjn6rADEU/tmHHFsxU5SCY
F4dF3b0tIyI7beqeEZj5p0Z5RMEa7JvZsKZHOeTjvp3rlDV8kAw4mscGIxsKnolAmmZft2N1QOWo
nya12S+TcUcTWsYoQNzYqRCeC7vQARL79mUs3jcMwbHSU88Li3Z6skhiP6SKZ2uYtM9iLEXMQ2gc
sK0GD3OJJJViEq0f9l9aGYWKWkA5O73pchHxFdy9K2WK9XfQ4WpoWcFfL8RZ+3W8OfNVr/lpGKi8
WkW+t9wp6W1G4BxtMIGK+yCr4QZ4McIG9g2Rfqu4F+HsT+9E/fD/FquM0AikO3fL07deW+RTBpaX
cFgYKy6RW/stEOtl0rsp1Be3/4LQBz4kGc5p4lGI5UnBchNveFXrLcN+LjsZBi1PE4znHcv6Z9lP
OzUZe5Vr560rLmv5ltVsmMVbMFV3rlPdg6rEPNDuHRDX4SCsJ5fZ02iRZKOem8J5zMqvQU0XH0ZM
FjC4GkBtlNcgxRNhHct2fjNnNtdljJepvbdn69DfcPilD5m9X/2EQRjrojU9yXTVT33jokRfB3Lv
h6NbZJ9tODIMadynfhHTQcigJbTPemhXJjWkkGoLuSwTE8Ek7/YWiRmtW53s/E31zm7WA6IY6+aj
XKt7fTQhjZjPNFveOl2cHHu+Gyf7fmj7h4kHZpM5cdhD0MajtY3J6OVDAoxaMglyjhplKyphoo/T
JQ3gyhvZXSWywwaOgHQnfiPIgVFVN198OOihyP0vGolfCRRrFfkT2wPgeT/seddWwsC9esdO1oZL
SYojIRHOsehd8yDLZo/x7H3rOyb+zMABBaYPvaflB9ttjHjWUqaFq/08V/yUpa7mxLPy/qkb+Lfc
vsu+5drwRYilSEyzYsceSufszG2zD2bGzl6jIhpzKZYhca2V9kME3nVwJA8XBgSrH74TWnLFlhkG
q4iDSezKWw8Gk31i5cMYWbeP5fXDGwUb/4YeZV0f5z4Vk7YK9VYZE79jsdRvPGg10WHd56qUd7Pv
fmtm/bnmGHOn6dUPqrPuRFK2+WYN1mOtT3yqykTOAudde7Zr49FHaLjLzCW9N0b51AvjiWb1HtT5
fmzV7SZau9lZm73iQgddz9oPhfTjGdb7esyLHzNBbWbt71I1NdetouoZKhe7/Ki+6GTbXv2lZNLU
dcF9XZUl70rdP/FOPfh19R3QEPme6PJg6OnHRQG3Qs0NTHDBMh4PNHEuVjoCY0brnXDuPrdgW7ew
wloxkQZBHHap1Kufd95XYIh+JFpZXlIafjEJepiCoRfxS/lTDPKGxbzt59igjwe1yapC6qkmDMo8
j1rXvdcVMdppmVFiZOK4tGZ3advSJIO0nqELlO9zmj6hQ8vf00FcPHb6qVuCBGBU+eyKqj/XuDl3
7MhDZJd8RqNl+t3K2f6w2s481CCtiPEztWPrayy9N2N8WGQL/7GQ/Zkm9IvGxIyED8Ouz2ZAekmO
fC4xvFuffHDmUyu74XkV23i/pLkb6rZXv2jKKDE79fUUZjW3o2EoemS37M86qYK7nG5UaCgtSCxU
eDOiiOCL30H6nDKT9CjW9P0mMW4vdcFge/QX0E/wlcugnU8Ibaqwt80Po5PBd8X7sYRlVjw1FfDS
osfcuJKXfPN4vwufGAAN/u8RYEdzqtsZY1LmzcNxALH9uhruFs82wfXAqIZvZrr0u3JU56bLhips
SiN4HWb2YTiPLhSkyTtZRPDGrV+rxPc3FXr1oqKZT/VJo1HaRujCvHu4cVlkSsM7lN5oH2ZXwkSg
ZaodCKtIIzmpz1KtRpx5nY0cGuzSfRF06pCV67ug+dbEfeAX8OZ60hLAsqf3Q1maYEI8tVeslMnE
gOhazmMQGxtxPWrcrC+BbM3d7E7yZBQUAxFINJsMUVNH7ZDlIRKAyFxcGRMMuOxA2venEYzSCc7Y
fDbH7dUzSv2zXEwjchjDfNoot0keYdgvtxnWeeHUe4PE7IOXNXPUirx6gr8EGAkuhH5O+3mMjaYB
quSl47VCoBevc2Hc98Bib8/R8MdiTTLqg9K8Dta0z43maQ0+V40giXCqP3le234Yokb17JE4kVmp
eTC1qgm3pv8WNKO9lyoLujBV8Gu6THR7T1+tS4HSLXJHkBF57rxjh3Be28UY0EEjiyNkMPsMBp+D
jeOSWJrV6z4VUKVuXuMrbOCXYnCWcJC2c8TuV/O01u9TzfOVDmtMNON4citwE0QY+BEGBv9s3t7I
tQw+lUZXPs6Wvu6w2RlxZ+cPVjb+0awTpZ1Vg3z2nPXK6Xx96KFhJASlvS0O8n/SasSlW0oo8yZT
YThm8uzp7NuFTIslqUsnzcN2K171Vm13lSIlYRDU+qPWyT07yCYC0iYW07670S7f/LntD7BS3SRf
UmdHqHgZ6tLzDjeVUOR5wsDVjFHEAYepGXyXdEGZs2BNOTLXdB+tLFCH3lvqfUsiRBM3/ea8meRM
PCJsMJ8o1Jyvlj9Md6s+5zNFoCXve9Z0ViJhf9dwh7tWfVPwdcS4pGn9WLvfRH8ATPCApvlbJoOY
zEezfxLtFPnuwZqar4o9/URmrYiCtqsPgTf2uwDQJGWnZCgeYAJ7ZPAB7rwsl0+WzVarkYb2jScS
nqs/aIfaX7KLNucEchbbU4GY6Y0bX5xXyyt/2Km9QhsZnL0PWPmlchQLa4H8qte3F3NqOC4A3v0k
aiN4a+TEuUWa/TvhmM1RpVbxZbBnn1IqNVh2lgFguObV7UHNRly2DFiWua++t7g78ghJHhFOmTS2
MhpmgrQSTbQew1IYt+K9tgo0sG42nUF+ZmRL+ppu7CccBqTurLb2tFLUcq5bhuzNtjN48rVTze/Z
2mOPFfraPjVu0z6UfMd91VI2Er2qyouy0AokTtMb9x2l3zG3apI4lN/XNwKuMK7m2lmf3byo79bK
hNWNeFMLQiJFBZZVmcrneW3kFltckkT23r3T4b590jrDPtaGtj3V48jJ1PCq7shsug3iVfTpi5Ck
3jG7ar0HewO7l85ijStKYjYxnxB7Od5SkRan8M745PJ9a86KaMBe+DEHUfOrUyEw09dU25XoHA6s
S13i9NhhlbF5HBZajkxFAM7Na6eTDqgkD+lo9CWOeNlqeL6c4GsWbA81oq1Xom/mU93049kcUlo2
HK1CtrnAi9EGZWSn+e4Q573iVG1UG8k8qQ/xvT0uc4AYCh4hq31DWjyNgJPAOh1ZwE+voKfWozMv
p7XgwFRo50ZYL8SHRHZvKswG/W7iODJnIDdn0jwONrVX1DftGCGo5uS+rXzkYYiVv+0H+9rVOmr7
ih0yNR/5FkfTmd5sl1AQZSfF7It4dvujD+C6aG+PwVsvcaZ4xr4OsFakLvA5eInyLqN0fVK+N8YO
ngeH0WaYo7HASnPG1UK8WV6xxci8MWMwNcCkFvJi109l5T52aovNWu5y5b/Yep3kfbpEcj3I6kcJ
7TFabBm6ufvkbGP7wslw2eur/wekhgbxNofbxXcmO5wtKM3G0m9nV7juiZgS95Zxs/P17JvMxA/L
UOpCfu/BUY6MQHojKjTVwuSx+kT3oiQPmOsUKYagwFd7Z82bPYmS50YngKkWztm3nG/woKnpllzg
u/MDKng9InF2Cm32hMdSENWHuvyHMim+vTavn9iBE69Ta2QUNAI9NEWa09HvMOlYCtvcUUTd17cF
z6mKG1u1UJjnDTt0Xeo8NJsfVgdUujB3dPeSmsTB0EcuuA7Yk1oTmyzRRHPJQTtznpxmiQtaKLVE
MpiP383Vu99844ruLJ674LVh8hRphS2eBo6AOx7Qj3YAWHl7HlvDGLmcumszxdnEB++tK56KBkmW
xTjiUTMVBu0uo35BU+b6a1JZ6OZc/dl22sTHoWSOznkNsi+ef+hzRkz9ElZe8LJpt96YfzYkzJaZ
NJqaStbrzpu/FLEj/Ne0c556zSBQl0hJOWn3oIL2c7t+6KK8ZgXfeDJXjgJuYqv1C/PpkLpht1Ye
m3t9V6QXDLQroc3pSVbDE5XqXWnTJG4rF/Rg6r/3uSPjTd3W9OwJa2iP35uRXpeaR6VaEbZ+GueS
OAPT3mKyzPdNYZHxOxgBIGYaKe3Q20d2/U8F2peUzmO8rOMFD+bTusVZZR4JHAdVY4HrctBkLG0Q
5Uw4QmfdaHHbFk8jNrfFO9GqQYk6eCw/A/MnrSkPUzadXES+NA5Th2oJiZ4G5txZgGC0B+k1F1ev
D8p6oPNI2S8BZ7XsJqkkFEc26E+5NfTAyNWFnzS6YxdOo+dGlWzWw6C6UHXM2ZYVNBXNvwfpV7ux
nHjXSISelmAJ6UGENMqOS2ZndNufNkvfMz2LM/dDSp+D3pCymQffvbbaW0U5EVH1oxtSGvb2Nl11
QqwfB6g9sSc6llbyHKK1QB8NLM+OW9vMD0SSNjzLOAk5B31UBHU1tuDpbrWrW7PgVSsy0mWJhyxJ
N1psc3MSfU+gmf0+DJ8MP4uWILjXAzPq82Dn9XYXLQD9tyoejD60UCLklyD343YZ8lDaaex2p0Aa
sew/d8YPPzc+KM5lOBr9kGij/1A2VnrMnPWMN4EXniCw87ogKE31h3rqr4VDy5VF/mujr/ecQI61
lJ/Hdbjo6nNgjk9Nj6SGDpOXSICOB+grn4u82AuOKW7Hj9KJMarS4ZTPExvuqr0CLEfLxExjjQZ9
PuvEi/v1Fm+ggU19ip36osrmqOX+Aa9Pdh74/+R8tIyVZM4HIsB27bLXhotNn4oiyD75aMDT6pW+
Q1imr70kpo0VxdueDXOm0z/t8mC/0BftJsbQCqEqTZZV96K09q+MVEIxn4v+M0tRSM0R0oMIUzEw
xHiCN/u62hIrpkK3YT24zqs/j5Fhvjvqazm+Mm7hsMdxkP1gZN1tt/U8IKb2ut3ov426Fk2dERn0
O/RbsTA1d5NGz20u0SKxpnGe/LxqI3GibXXe9NkLOyAYLyPRCfHMAD0xmdZElem/LCKwd81qPtne
rK79OHAOMVPAWNMPe/VOddkmtjnfY7avd0E+lCe7Y9ZA/RJrwjfObSpfum6865EtD6RT8VQ3/GQi
qDk0Ij0WXrtd7HSIN4vxfzF7B6FzDDWx3OvKfyw2201cTcmO78D5TrnZ2TTmL41j5Rn9stm7WvX0
oiPnO/iToy60s+zq0aqmH2xBdD88KhlbzBfEbXpYlLeVfFL+fVpM6x4QMrGQJY0Pll8mGm9plmFS
rLfxUeqvngbWHcV6JS3eZWG59zkihyOTaVq487Nd0h12Odb0mGq8m6l3S7O3abLVxQOhSW3NvG55
6zoVMhP1dmPbXkzzYRvYac19SWw98pM12EEIkImxei8CPh7g1LNe6Pdd90kOCx3u+qXUQM0uU4xo
wg8b3TjJwt7Jmglbs/27aWqq7JTLW4pP5ac7WuGgu4KuowW4dVdbX91jOXXXXHdo5nax0MVTRyOX
Nku2kFkXPNZQfTjLOCt/Symm0XHXLdj2aU1PCUBa1HJECvWSOcc4UmmpoKiuWXouTGc+QHDPOIek
/SGY2+HRCLy3Is/y4zgCYDCGPLi/aRRPOWgwwV2IHK/zrkFfH+u8vRdi11tou2EkfG35s5AMTjIw
lzKNFEaWNeQeG4eG3ureCKQbks45HIjjpQDiIfRQ3G2ZmkLL1d4dasMy0MSB4mFKbsqOkPlBFa0B
vMrepziSEwL76pM/T3cZRfOLugnsZ4QkIae3p7UIPmpp70nauUjXz/eb3XxWlXZHK+EVRcRBc9aD
0fmPG2rjeNJnOlbBQnffOcFHe7Qo6+aRWW01W6EAVg06cnqte+biqJQia5tsmr85+v2yl1djnMzE
sQH2QNP8Q1BCh1vhD4etLb8KlVIhOuxXS0ldNev5R+F/eFv/6Dl5ScuB10lX1zyzX31Oihrt9z2Q
BbocyF53nOWPfQUKql5NzNSdLaIBaU1KgF/OPGKrTiPepn0wim+VzyhP0Csw2Akz/XnzxbHZGMO3
WAoiXfG0oaAP/ZWnO21jPSsvmmcplhjJDAE3sji5S3GixZbuZLuo/dKnbhxU2Osy29q3pBEKd+D/
UW3kuiQ0522vRRum+9es9g0w2u7doutUN24XgHctL4tIDXwWaPVB6jtQHW8jt/6RnZa4c5yBUTD3
7r5v5I9upkUxuyjo09IydtuYEQWNDinJsDbclZV1nxdyQjbNMztMfn2chq4+Zb3FetOtMyTQAbXQ
aHkH15i+pGLrdjQszFgOqcA6Ue9WzXjm5XsYclo19LGQ0ZFOkvTbxGyX1J8whVn/5kJ54c1RkpPa
0J9lpRff3cFuj34vhtOGdyVcl9mmg6fMXW7kWuyUOrARgEe7wRXy2K/OeNRc7CVBU5dYS6EK5lZh
hGZRkDq4BVNsrRC+EV73aJZovs550ydDhnZvzT9rNTXdUBR7Y0FzYFqEbbmDlseQEt8yRkYP+OU7
qNgGrrnVbhLaRkUEMk+LpT9rV2uzmVe0C8qqYsWsHBTPah5eCDt+r2Zd29nDFlwoDbFtT4y+8wEF
TzA2HE5099pyAM7BoJLcqw1HDMrFa7stcPnmzjkOM/1sZPR0mJX+gFIvuNu66r51zWafB1P7ffJs
dFXmoF/MPgu+Kjlqn8l3XN9yMKF7u50Vfc+M7n/dfzG0xuWos911rrhXwnzSFvPWlOUD+O3WPq+9
JWl+MrEoLOq9tR9ijMzfy86KRbA0iWcOfUQbmuInLwMkCpQMNbX4FraFXR3tykc1YEr3KcttM669
7tUNqGcK00ddYKdLMq7+dsiaQL1MZPkeCOAeX01tvNaGnn9hiILhDGdwaAzrtXa5h61V7Jc8745e
ju4Nbe51blCypF5OTm5X72hCJczhrKSemvooJgX+2pL5sRXFrk1xIdP1urZpNdxLOX+kzlglSB9Y
0cbNHCMpKBsIuhzjoBtOgX5Rmf4x0T0QmrHTRhFPVnPrTfH2CHtbTVDmlgXb3Hke9XHet/BKDiQ8
Wv+he/8fqa/+UVf1kx7r/6rT+v9RfXWDg/yv/9I4/UV9dfz2o/povv+kvrr9xX+orzTD+tfNSKPr
uslLYKJ1+i/5Fa3vf2FEA2WCABm9KKrq/9Zfud6/wGTczIY6f+WRcPDf+ivX+hcGZrBT/A1qLgfC
+H99tv8H/dXPalXgBK6NJsykYPcDnASO+bMsUA0K3ejcLgngHOZY6DBU0a/M81eeL0WofKWTVfun
+/Ofn+HPmq+fBV+3awJCQfMIGs4Aem38IviaXUewMHcjLd8x/2A+3ewMaYAV95eHRerOby73s+r4
Py6H34PxB9o3tLG/yOMn4GJtafVj0qAD348269lg8oLrRef+RmT5t5cK9JvmmKshuvv5bqYkB+pI
xsckg65EXEUgHE6iinGfToM1+efbiATvT7q5//xecP9gGdiASH+9jfijW6M22jEhU6q8E9Yw73O2
vi890x0mSdKNh8pkVGu683C1sfr85vp/9zPehHuw/YgZ4Pv+/GXZu1MXwyQqfdevz908biGDouEy
bXPBeU/7Hbnqb6/HpIzkrH+zKH55bAKO+qZZW2hF0pRp29b3V3e1lrMuff8cwEz459v795e7Yd5M
j3A36yao/ZNgtq/nQDqZPSSdp3lxoFV9TD/AZGrtOwcZ+NXhf369W5LLDf4L6cW9fZ4/XW9UHRAy
qdBr+SuhKplrPOiyCq61mfX30rR+x/759VmFx42/C6X6bQVCOP7Lz1c5NB7tEhVXwxnrAYZIsUPs
KBhwN/n7P3+1X+j2GM9/udYvAuCA3bVomA4nc9OMx9LF+J5VWEn0EpKqlmUzJbkJuL1dH/1Um+86
udqXtEtRevzzJ/m7L80Dq6N1NjlVBL+sBbJQiAYrPogK8KoqT5Mk2oj8THNefv3nS92ej/8ja/33
dzYJ3kDWbd7MQ7+6S3zH6DJnE33iiECFec7JydmM9XlSbRVE4yS/ZfxhnYisT3f/fOlfVwbg8Q5b
zk28i5MGt/zPj1JnlAEDwKxO6k95ot3ZZjS/aftZxb8Dqv7lQqx0bG58lxsrAUv+zxfK7Ak9ATPr
pJR4Zlveo2hKvZ4EeQ8Nax1k3pFMFivRqmV86yZSYv75i/7lHmNWt1kOgK3CRHL+7av50zuz5BCH
tZZelV0t+dkSkLLRy6wXkGagqDPjuxT2dMy2xvvN2vc3X5zNktwaniWfzfj2nP3pwijjGhwDokpI
xhwOXISeDZPXk+qVjp5hbABqasu+X5CiWBmn43/+3n+9/M1jCCOGLY1N9FeuKsPQwCjSUSTj5mw7
M2OMYaUYfKyO+LHErFz6Opai++lOk39oKS9+x737650H64QckO3H42361bI5Vk2ui6nvEmIob8rt
4ntut1bUu6LZG8PSMohugp009OE3z/bfX9jXdXwEmE+CX+58l88Zg4IOwWth0HAK2oBc9IqZP0jk
u6yY7ddVLU/IKPLf7O2/VkqYRm9uF6ICqcgg1fyyhukqNQzmIW3iAdmOCSXodrpfj5EOBZOMXZ7/
DsXyb9arv/m2Pp6JgOgyWicuWvufnjP0FcW0DKpNmn7NLlIgpBxdczl2dYBScjSNJ+mP/nMTOL/j
JP31ytSfPtUhvByfIIDbI/inJ9wiCn4ddVknVu3QLiy19j3Ty0+dsm8Scds6Yjm6Vpnu/CbZ6ddt
F8ezgYeJBQw4JbbWX3Z5Rqpa1bIlMORjcllI30h0sonOvrJQYgfa8Z/fpF8Ap6wet83WvBmZUN/A
yPnlenmrmUFfjFrMsXv74NhmxJ4pJkiJudQP/poOl1Tz0EF05FJcYFjmVw+V/teJgXLS51UZktBl
HzvZjS8ajtRDbgbyN6vNXx493nHb1NlGDBKJOTL8/FsgHyQTCZ4jzXQhIoKyM8hEsj24dlUcEE4t
EWvRtP/NncHpzb/70xZGbiJy33/XXFSZwS/PgEesxpSBZYhvXdQaVs0ybF8Mq7WqP2wO1P2dx6hk
vdRrrunnbMoLC6lgsbl7LBpWte82aRb7Va5r9TzmiNcd+nVQwGN9Ts38y5zOun4Hq8s2nlPCZgLm
qmNHN7BviZEt10aMh9TuG+fLYqq2OdCB2kqctWrQJlpTmL+S2qvS7eQLq64Os2XokgFiB80KG1hV
31nS8j8wrdbuZyAXIrt2zOW7OG0tErpKHElVWGjT9JUWKehrTWQLUIoR3UunDSTdNTzqOcrJfnvK
rHWmgQneL6d1UJZ2slqY38J0bBHXWYJ5LtHLyGiawFD6y+xL+0fZtevhhsJ9U9mK3sGnb0ym3RJk
rxyQwBp59XSbk3TSR6cdaM3DJixmDZroAz3uqhrEzLh12qVnEcAlMdXjR2AvVrcTziAZ9lJWHPsM
DwyN4IWTPeFloEZqmxFQ79GTHmAtflGkFCynbNBAri7r4N2t/qohNeEsxJDST51uXwZkm7GgCa+j
Y2BpLSqlCvSTvvD/JmtulvvBVLkVjbk5fjQDfPHE9rSJVir2GABlZFVF2jSgnCuIbf1ACr3cza3n
yp3UpnQhj2UF4JTPnQA1nqMViJTRzRI1DXneFaj0i7H1dCv49/rIhDR1R2e7/cNy9KnZmwOM9aNy
tWmO+N45DXsptuxARpB59NIBYqln6ELFs9BhaIpM1xLYkIG2HxxnynbGpqkCek5ek6kyKRcFXpq5
d16F3pRu2dTncQcorkhAfQ1w3qTpEXMghG/upLt65Sm3C7RMQlPjjk3fAmRLUZftrRpESGwowaxE
H2kBrnZ2S8Toi2zCrVA3CyaU3oZFS1k7k8pK33pnqi79gXhK3rkjPu2oCMpBJr6lEUoIqmR5sbqB
KI286yjEa2mKG4xMI8A6dZcWKSQTvMQeJgPICatZs7MZeL1YTZbzMwxTmpFVlE47a8un9gmHn1bF
xmRmxaMurTGB5bDWZySBeb2vzWLy76eWoS/DrXa8Q35sZeeecusZ+bymhaIl/AthrZ76z93UDJdu
o9EGmAWdxc6i6emTULzMjJhqlTH4FIR07QdloFxv5qLdz46dPtgVNI4DFUSBTq4rFl6nfuwphOsO
+GfDtgeaeS0mNhh6p6/AVNJP7Gc34pjQASZaQYp8ek3prrmTS7p1XVUEYLmdiceZ6MX2q5uN7FFU
qJodejJQOab8ol8ekMgU+qMJGr9PaHJUjzd9h7a3Wr3bgVRF7lDlQztxO/Q5eFCd2wcPHHxofwPJ
tLorUqj1GY2jUZ6Iupwv+WDgRzcZDn5bmd1IkonnJY0dv02PTb6is10p2YCD5BB1aPOaJoqfSjcK
bAX9DHE/tdY2boJ6VqS0Vw7yT2QbGuNpN/teTKa+Jdnmm1etslHOMGgSh0XRsUGs7+v3E33htECK
L+gzWxFtRRGzmnB4ErhYpkivCJiN5rowhs+ZlruM6AH+LLulvE16/N6bxP3cGTilyPHoxKmsZTcd
21bymqM8CrydYk4+RplZSblzVIeBpaoD526GcKley6W0F0oQlOr7YgJS/mQ7vbPEdqVPRQQ0DoCS
vgD4z12OyEnu9qkVusOqh2sxLnU0Wd32TFy3z6ylMdbdhoikYQDgYWpAi4+XpsRr3ND7D7Y07Bhe
60c64MV9o7qmivFlZdb9rNvzJ08fPP2Q6bN8DIJMvKS+ct9qAj4VYAVwLCit8cCRCwJvyiXJDJTs
WnZBOFIY5jHIGLtPXA/yY6hWpl3xUmPDi9Il7zb2HSmxVhFf+lpmqaOSPG2KB3cobgGRvVC0m2v6
rEnX+/Xz2vqKBVS5xrPXNNm3kbDXLqJApG/mMun/USrqyWPrMmY/lrzn2a5BMlfut3laxqMNY4ip
iSDd2x3zme3Iz7MfdVb2Q9Ti0832qOC812DNBZM/crBwHBKyA+yqThfYL85GjGBXqT0p0M3JRdu8
0WJKp2fgSUUeAgSV523Enh2qIq1QWE5rtu1VCmqLYYKnvQ3jtv3R1NaKGrcwXeMwb6kfjYSsMXhp
BLqSWg0MBWgg1fmOR4plKTO34roFgxwR3KXaD0M40yMGHNUd1ZIiy4IpxJZqdDp2r6JAUC403Tyh
/SPOPEenXsWWlfr9Li1SXgw5Wg5cJ9tiJ5qbVt0URgama1/exJXCtZo0tOsFX3eWU3TwfijzqxTV
eNHFGHx1hFP2BL02gX+zAvY71Q1rEa9tjbihDPLta2YQTxO1HaMaBBQSKyWzVPe+N3uF1a11Fyfx
9JL5eeaqbuLkKjEn1WI8ibb9TtAcB1fLaz0AYN5I678uP+asEqfREY0e33gnNxWX03x1lgpGmYZC
88ouOC6YrJT3tbX70QyDnqFhtM4m0+opqGxkr2VNwuy6+aV+yafeGQk4GMarbeTbS+at/XulGC+G
aKL94Vl5Mg2AzPkA273MyL5rc+a7e8K0DfFaD1t5zwQEoi4G343RrVOZ1KNaVX5TGBqPg5vNbpK6
Kca/pc2CF8VjbWN9IYoBYcqt+UI66RAP7lJ+S9MCP0lnzIIERR/d2ald1luda1H6eLaLPENSwp2V
N8/VsbZXBPZyA0mnT8b6LjtlHjq/ZLBX2OjqooofvI471TRasqAbec1Wb9mZNotLIhn0/UgnXeKD
wa4jSfRl+V0ZM4vD5i0GTahK99EQaWgBoq7xVBX/b/bOZLluJMu2//LmCAPgAByY3r4jKUpsRE1g
atG37nA0X/8WIqPshZSNrGpUg2dpkaZgkLq8F4C7n3P2XpsTU3gBJKbt7dLbCVkVJVdLhUxdttJZ
eucOgI1Sh3JosWItvYgSHAwhYzSvdOrk6ARgeXcTwYft1XJUnbHIGgRXPnq4bTVNrF5l0NfeqXMd
RmURD7S9cRczpwd3SNr50iVl9DI27SaKwy+cJj1BMqy/zqBT2lRCI0nM4LJt/al9Nc6UvdRetiSb
pG+Sgs6hVPnGaG96ttAR7j0SkJ/qJV9nVV08j5eU8/e3kYMoDaEgdZ9qyyRPSIpUwwG/rF5BoY3t
N/TxmBc9vQiYXNNU3dVxgG/KMKXPGK26U8HpNun0TSENuKF58dsH4/fdJY8xlxxaWbesYngNx/OC
7UqSojlXp8WqAtRrGGO7TWkgkW1m3wT1hSDxBh2NbOksWGOniJKesnIN2NBWdd8b26SHkInTsh0D
ZYZTO3ZYibEhFelpTvJRYCD24GeWbUjmTlKN0GJowI34kvwY92da9+GVI6/OTnkfLWYDTgOw1UJ8
zudorpjoMX3D4kBoc3ldc+nVsUj6ipNNGCcn3OpCkiPfAgYcp1ScrJEA532JoBTWoOOoL5YYnK8t
VDfORQm6yCXze7EbB6bcW5N6VbKlq+Q82Uhy502w4MndllDxiOxF2YrQyUtgd0xyqA7SR9ljIUln
bN0TfbGTUTfi4fFA0yFPSiP+QntRrD4Fp9ytq4vQ7Kc5DgfaqW3+mHeaNdElturkKjbGE67w1uD+
jnjNenbDbzrzJPGIKOq+WqmH0IerxsonvVEDLmznfGK8iZVo56RZl6FTI6pi0xlrVbCVctS7sXLt
eNPLXHwShFl8NgXNoKOaVYZIbIjqu6yMo34/tTIjEtuI8jWnw0LKXtHzhGbhIAs6VaN77luhOXZC
cUCFgUAeK48MIDHqviIt1wu7LmLMGEJecvOCGMI6mrqag3Dd5+dwceTRZpAMpNIrfP2ApDXMt16r
1xxGT1mcQsaRU/Yab7djrNHO+3m2kKZ0uFFeDXvXtEt7XCSDNyEHJbGgxMSMaHrYMAFN6stU2sbb
uxz1UPNzet0YUXTv0mqQT8lkq4tkRItUeIwp9AIbMHvj+Za9H3i0eyYh2WBzOLO0t0PPQYod6Tan
Glai2QzWMLwU9ETkRsp2cBFP4GU9Ng7a6K3Lx8qNKVd5IlKfNgAy4ppv+Uj38eJZtbKvedYp8S0M
9XzywIQO+7zM6i8hYgzvQIRi9RWy/cSTQgAwe0UtRbsrRkZ/G89ipyMJ2SE1Qnmy9FYj23KUkUYk
gsg2QQCZJhjZp3rKD7U7ML5vR92crTkol5ORlfWVzxRDhS9rTJKExWLNq0tDjl8zze+pYgc2cNK7
N4SC8JQ5ljvlDxYp7OferSKizLpkuXZ+iEtx6IQ1niwjgSWU+dS8L0yrqV1HPyIedFgTJKpMjT2D
eW95aPrCI12auvvZ5JwT+HHEQfxKSA8cDh4vVlD6/dYwKrJJ33XRP3tYJoH+sGMig+hIpiLTh6Nv
OsXVbaB5gFmY2dpzUcEq2bHIsvzR3x021DGZu3HLkups4rHtT1Ep0PQto+ZIl7Y14Xj41jmxOJgc
Jo7nQXhQmi2np6QbdrJ0y2yLeT794FeYZNCcZvZzGVbIMbukgWU2K4PyIFaQI+bOAoOdEftxDjMW
SDTDNvRvBMjTQbdpfxigkqKSmrTr7x0xod/wM0HLmUncmG+kGCVBNGmxnPIqUB3PFSIDxAi18yUY
pnQ8dKg/P4TK1LfM03P1aFdpGG8Jjp444TVzRHqOE2p3J2TGridoiyQPzKOCJ28g8w/ZGxgLEKqS
6NrE1dGGQ0ElkcnRuLhaVTk3COyG2N5kpZWO+2bWaMlao9t77HrDfG5bd0wODNr46DKFDgpfnxsi
rOtSiUKgSaGeY8lpvGMFhgsPAJnlez7ROP4Q+nmxFqiNn22HvPLUgfCBtn8YAmi138ssT6DH+ANr
9W7gXTHncQXF1lARNLlhMlpE5y6XybzpcVvN8IE0ImOdkxO/JsL6yzFpOF7TdwMoEPSYruBtxQ5u
tnCYX0IbQ+TBd+LxHDc1Zj9r4kAHyD2bPi1uawH+TVmRgiRnT7KzdvjuFWq5wf1eWEZwF4y3bAlS
MKSpi1i3LBrl7DKOHdOtcR0ygBkUDMjEHMXguwlZhncK7od1bkM3H/aiMN1jbJPdiuu/StRDbbGD
b3yB0B11pUwR87GRWXCmXJmcahT/eC0LK+oOJWdjA8cyktlusfrZ3saqqDiakXFxMEDnyRUWU/XD
I2Diro3cxT1g/eCS2L0HJMEzXbALKLHQ0yd0qLcioUm54TZQb5J2WLgPMRahD1fgbnciAty4QsS6
T8Q+cEKbvNQKnqelGnxKb9e5TAOZnducGfUj1NIkxYLn9URlDYAidgAwNRa2EHvsLQom9ysp8PA4
WIrzHqleA0dkIjcbI7DX9/iG/Qxy6dSwmeOIsSL3wG6FFdxoAkWZc7XJs80JzNp6telR6WsF9skv
Qs0QbhnD9EjeRQr/A44ZTNbOIoZtqWwLQegcp3JfoEhWlBa9m2BuLcJk73D0PBeCHyU5ZBzu6CVI
tGZTTMRzjZdu2oFM6HEAhC6sWuxHK84XA+znyVXDfcqhlge1EQEOF9ppCdJc9ksKaUiw+AqX5MWp
Mmr12JmmGzYrTAt4feVt8cCCg6Vr4x8ZK++XSgfhc2+pydtWxAnwDjzDxGUJ2/4DL+nPF8R0zYto
UgJRRZDG39IZgscJkrHlnlIqSXYU5QMrIQdKPnBCXOZTAIEWsBXSY2TkHDZbDATQQ7YFLRDWniXs
JeuyVvc5sdYY/9FcfpFOtoIsOJl9t+ZSfrF1h0d6UQNdiynEOaDqAHxJWdJ1uTY0btK9SH3/lsMr
BgIQEJB+hkliv5ACqF89g11hM+uxeMa/bH/rpDO5921X0yIzaabFzvb4wfNSjsmxabskOOCgyZEs
JqSkQN5wEGQu3ldGhseW7cbdmkTA5MCymx0HJahhm56DPShXZ3kXIGY9z/lcfBN4dCN2Bsv5wvIx
dO85Q6fBiSR3GaLQ5ACxo89QcL9TjqV7HNWcRmgNAaOkRu6+JcoiNZCqGeE9HTJ77ytBx0bJhQsN
ys76BAS4omCOsGAe5YxM75ot+D43nm0wC0Qjhyikhq3asZEvgvJUWd5ptiERtEPW5jtblMSULKKf
DzBY6DXQe8Qz3laupHQtFgMMIZP6YyUKy2wtwW58MI6xvwzkNuakXlmMxXyUKB9ymBzhFa8g8kHX
0xgLnbwcuWMjCslr4If2IekG3NpSJ9i17URqFPlifWbxp5kLG1NVHLgXmO2RAj1BOBLFQymWiXMM
0OWG3hjxIEc3tGoBrjgaSHnwAqooQ7v4E0sdjj3uh+S+KKLku7SSFAWqrXJ0aVadc8k6OYxHBPSR
DSSMx2E7EDbL6KGbrYb5PUQNulsmGsiJYDhVcBm3zYAc8eR0gnoKlVtc7jujI7gX/eCUlNgdWsWq
lD1ucNO8WVnuLYcgNuP7erXCIs5Zgh6z1Eqql+k0nR1d9fQcuqCqToWij8crKNYhyDHtS4IV3zlH
hkX/Aw2bPtpXixdw7KGN6R1AjfnATxKd0qmOmqI5FA6xYAj1FZU7K4XTcz5tGszKLo6PbRAPHYUL
3l3BRMCY8shNpx/shoLY8cuI0jBzVq/hAkTQi1s4BPOSKjq34bK6S6wErzIN3uo+bYeUVlTqLy/0
chiehTagjHSJ6WvYmKI/Kg+itXaD9HWIBuNv/Tww6VZTh3SbBK8JcPByNXD0dI1jnBizoSMJuedb
zoJFU0l68xHbEEJH6YfdcSz67plPB2CmsMr02jKqijbSLPoqG45AG+XW/pEFgUrGjMs0bNuqDJsd
wkkM6VR8LcrWFn3rxmqDPmbe4srmxMnC5mixdINzmJyWznvN8ZmKJszDCV3mgqIA1p8jt0xAzXDT
RTY/WFkcR4e5dHx1YKE3zQ1sShUewyWIotNk7GrNBNQh/l4/6/XBddrujX5uQQW0gELeJabuTrPk
dtmOjKnM0erc8knD26lOvp9gDED+4yDVHMK3gm6ut43JVn0MRO8317y0kzs+ez3tciQkD7HfCA2E
ICaApy1Sm/NLktf0n1Xs3bI5TtxN4IPvwmQE+2RPlwuKupaCyxAydI8gqlexdyjt1fGeJUnxHsxG
ShVShuPnFNKNv8nqWFqrO8C8TFloYSJZcENPC9OgXavD/qOVwGOHJJ/KGPKRI+tdKP1a7WDkpgRI
wcUYTmsMxKd+7h3KIaPq+k7nEAk2BOK6X13Tpqslrg6/Eu/rPnnYD/Cg0esdNrFLFCePuVsckjkV
36XqAVPNuKleA9yXR2xXtBKj2EIO3MpqJraX8xtwpxQ7JkgoTq0omcaPaBvMl2kc6ZPEGTJvS41d
eay6ZWY6gk+UGDJaIGjauS0TqGNlGeybukmLPSmYbXOEcZBdikCi146SpQtPlZr99xGVUc46OgTq
XUql7NAOUskjDe7lvR+RWLtHmd5kxxlooHvH6Y+KBV6Sia8eVJv4fcZ8Qu3weNvjj460zbLnUkol
nxm3ENVTzowijw20CnG15ilPH90KosP9ME1mfgjJE4veN0S8yJsH6Ud/8otI4HtxcrrLTCnVO1jT
FZpYz2mD38mq/ml+zYQWTUQAaTokcONXQaVXtXNA0TjtRJyNJJBiG7HR4u9Z5MQBI4/+h0Lgv6W7
/bdq2p80t/9Rnfu/UXe7ajv+ve723efy8/CT6nb9/n+obh3h/SFhYzBMRidpOytz8C/moXD+gD3L
EyxxkEQ26tn/Yh6Gf6wobRSpjLzp3K2CLfUP5KH7BzTigC+jFYDWyTf8dyS3PysriDqk8e+4kiWN
fd9HhfbzNN8QrFix98z45KC0OTn+Q7p/M4dqmommxdDSinnv4c/+jYyAj+Nv4/z1hQFl09TxSQXi
bf76wnabzFHhjD3yKI7EJsixTltufXKYCG//dine/UMj8HeJ7yr8+n/Kgb9eKiKvlkBO5M+/xvzR
jmdeMjI1bGIC1AttggNV++80Kt7PAoU/X2ZVVAfoJlExcrV//iizRCWDXXbDLaT83Nh9mB6U7ZfP
cg7MRWcEnNLeddy97oEEaTenhz0FHgh4funxMzRvZz96Kgh2i9v1x5XTzmHAYZJP51e6D8TocUbA
y5Z9a6PinvuNqUutobM4ZlavlIPjN5zH1htqNwzDSwc/MJtyc296wgNZstL5fU5GwrMHne1NJ468
0un44itGk31dj9iHpiHZEINNcUyTfvoUAaf9nVTrX1wLQSOJCL5VTw6s9+cPySVjyXVGW98KBm6r
Q4hx8jBVv7niP697f14KwdPD7cU/aGZ/uRRBTlmgECPd0Dy+GHoelFrdCE8piNXuP99c8l+9I0Q7
2FQjUsV5In9+R4r2S+a3sbrFzHs7imk3qXbMHA9wLsrha5IfWteHgqPY+rMtlqDDYNZeqL0J9bAL
+3fu8Lmw8zPZn98Ty9unY4ie4kGoaTO6975iGF+uXWWBH/QFONFu4CA40hQZxc3p35mMmQdz4vex
Td1of/Ky19xcFHZJaPSkf6TS3idgV3JB5yyn+WbyTb4cnbTl7ntV8UPezI8FUMIovuUL+Sr54xww
D3mZl/w6Zu9ZlKDZXWImp61zX8mZ/vpBUPm6ZuSPn1eLegh+px4wjve/+XDFz9rCvy4kvoTQlqGD
yPEXyRkGo3UU7KgbqBbnyL8egrC2D3lRf88KoqbnwsluLs7DA/rO5phCKnxyiuI+I3zl4MeptavS
OLgCIRw3FT0oRw8fSds6GO+7cSCslBz8dxUY/Mdc2dm7OCcrQeTYfq0MnwvHk62jpoyWo/ONnBF9
LqRvrlFj5F3gqW5TWx12ma6sP4giaM9MJEauUj0f3bpNfyMOc9kMfl3GQIlK1mkP/RVM8J9vtCJ3
7TYfAg2+MRSYkrPswFpEZd9C1vNqYX5E48TyLYk3gFolPiaqds+1YPKdjACxSfEhYs7JnZ3fD/HW
CnH3O7ahzvXXAxcLzYlsaf7mgWaQ5zGK+89Pyp8xtr+swzgtEDTYrh+yg61P7d9UfNaQ+nQaHH2r
5tHb5pogA0Uz76jR8e3XJv6xDOfiOoZwPhn9vcrcnX+jI/sXuw55xSzTbDgkkclf7qex9oxduMVw
s8KJVS6y8qtVLEBWfEYy//nt/suXYltFaYEylmzDn98tTvauU0zGQcH07oZhirNHrWW/pYP5HU77
1xjJdTMVxLBiwUHVjHvnl9eyHR0Sx96qG5YPfV+FJIkLgDKPo9HjlQ8DRnm6hFs59sUtdex237k9
zVKrATqRdv7DPOA5dnWu7vuycn+THvaLqnF9iCVnHNwEaCh9LEK/KAYTTNUjs9HulvQxCLk0wCEX
2CnTecU4mkkZHfEkDLeRFh+BP8JdJ0nr5NeoP2oHAR/OxuVkkWK/KRdj3yf+7P7mWv3zKQjdMJs2
KmJi25Ga/nytvDhJA3cWAMkmxEpV3Tf7FMYeKOa+pj2TFudcLcHNEbr+zSuvV+anZwKvCyE7znpe
AAny6wkdiowzyJSI0blQ4V7ORbtLmCj+Rrn7z6/CAY8DJf9zCDX9VT8LRq013ZR718qmc2fTntvk
srYO//mO/6ddFyZ8xDpt25zsWK5/ebiCxA6WcjbLdcU4Ih7r0XHYMFwdSUMZF/qfr/b/a43/46yH
4X9fa5z153L+qdZYv/+vWiPE4McWgQ1KcDevfry/ao3gDwwCZOpJ/Bi0I//E+/8XX11SbHB/SIoB
nBNewC78V7Eh/D/wbSDtClC3ExoOqf9/7O+TBBEJP/AYW/L74Y/4NUewYdi1aPD88CRZl3Jpfw7A
cTDndsVpocjGle+kv0mOQpW83nd/e8ZsVkVJ5YWfkLxGdvdfnm7Xq4qeMYIN1UXTFEHjmtfnygpb
nFQx/cgdpIs8oDqY2/Y+z8MGMs4YO+C3Pa/urnlt+f0FlBtqA2FAJu5jRR96HbJnyxncCiosPttv
TgIWD+47zL0t4URRc8hB3dlvYdnYgk57DybSVllF31XkLVbgzkzgd4tYXFtcvNkmb932Ff/R/I1D
muhoyOMbSAo76jaxVOajKfLUkBWVLe7WjdKxf5eT2PohyJmC7czYLsGFLEhM4Zh0Y3Eul8j76DNu
So5WCOaaX20aB9zdjLrFXkUrR6TOM4coeHJu8i2Kb0vA8ZgLGqgTOu8ZLl+fyWtqTNCXOy3Lvti4
fe+NZx1XU/VeRRmpgk1ioiOUouExTx3nwU2SkGQmzKRvVWU/WN2U4lBYkvEOOH19SNH3BJuAqeQq
lVPexm+U17wjhq6pAMs3k/VBCXDoe82+UN7sJbbJdAzyCWN56hRvo1MHr5NtxXtyc2m7+W3VvoVt
2D/YdTh+oSvL9MNnpBPvSBvhjTZjBljDkbNbfbEbVY17r/N506VgxIn+hOHmFgmJ65zgifP1XqTR
jvZxS/nU2YDBlzmBOxG74oOJOf8dRF0KWD8w0fZJ62lo0WMpOtCEUTe8y+bZmA+qCnnNOKi6N7A/
yFaIYam3QqFDAPwil0uOKPa+WJv6l7CpsifpNU52oFE+1ntks/lXG+BMuJmyDi8FlhI3OE6C3vy2
WxbPRkhX1UV/ZKBRLul2CRcBXJFm8fgtFDRrxYUEgxwVnpcsdguxfiB2XTOjrbZDt7acKrtp3wjT
5Y+F5XHtjdcxPdVZiTRsQ6ZQ0zzw0nOXH/o4BrFtySju8eU5okBiPugC8nE1gU+FzZbmR60F95fj
V7RAsbxbCUFcqOSHcTe6rhjf2QwQ8ueqRQJ787ntuQuDYv1uIn0V89nNX19EspGZ0xQh5oANQrI9
7eVJIgbpizBQ6LjaJKRGgRYFs3GXRXUynP0ilsEnOHDJvJsTRtwoi4LUeu2ZawfHJTXczSJb2jeT
mQD3VzdWYEPGgXddC8V/TFpIGjV623QzGNWpt9mHT4DKOWt2PCmND6AAJQeT+CSqYfR6/Lw19No+
NnJyimdT9jwqdjvR1/SGpsxfULj2xbsx8NrqSdOexVxcZawbWuHk2edRlGW7PMjVU+Z1FvOumenz
rptxNn2lV5TLXTANyiaaoKu/a2VlP0p4U+8hzrT+W1qHC6z5xtHMnp0LgTf9wUKt+yJyr8Dk5Cvv
Kekyed8Mjn3XzeUpTRDn2JDoWCi3adfnVPqknuaoYzIlz7lx9aeBGRSqtOGwJP6zmAtz8hMulca8
LzoMBdoM8h0VVvmu86H5DFWY2aiUsukqCid+MQty+X3hWpl8BKvwhADiRwdsR2+abPKPNiHPZ9jV
aFfrDAznnAmGEzFZ0F3kjR9qh4WwJNnsG21uZjSTHTyWDYOWKesPMvFfTR4BmKmJGYB7+tKGzfeK
63wnO2IWCQ5FlDaq49y18VnWw5daVw+cgaCf65FBR2x9sPJoVXiiaYrWCxMhLQNu2136GQKDNT2P
mT622qZfk4LADklzvDNo17kdYJ4w97HmjLzbNVkjGJp7JLYsrESHgD4ekuw+ytOXEIACGVXLtkxc
jX2dE1yRZ+1HJ3HAThTI7+Zr6ApQJk5yGRZa4nbaXTSAvz4oGDquU/k+vqE2Y6bjsRcI2FMJAK4D
6tp8M8REIdgdGR2d0FehSxaxIQdsiWS3b3hkE6+6uC3LaL7ACcbK+Yo+iIw3hi66qu1TqtyKNv3S
n8nvOye6ZEIM6iiOzad2sZot+m3oTZ1HWGoQNGgj8IFEYAA3yQBuLQs2S0RJ0Qw7FBTfcO+fLQet
UuZCSlPV/BYXBLls45SrlI7IaxC/HFrHurl58iQiQBJ+BWk7mknMmPo1MSCsOm83Z3laAGbFiWEb
ET52NuTTDYKvOy8JLklRR/dD7D/aLZ2GFGQO9doAfF4+2nlKmpLKbjryTyasFe2V5N7NYhbuKULd
5+XHhME/Igl3huNWvvOttNo5Cg0T3tjkElkI4dkm2aisos7OVht9yY2axo1HS54RrQlsRp2sjxiC
F+Td4QTml7Vn74/lI/H0Vr5LtN3Bc1HabKdwrj+PemFpsphvIImaQPdnWF44Z3em27eUMEfj1Hi1
a9gk+BgIIhmmBCekg40k20Co+gjhgPZbxqx8A+SUEXPqDsWlj6f2qaZs/gyoKPkUWW0bbJEckVDg
zO2NlWN+QJJT79Dxhx8leEA0zkX9OY1V7xyIEoYMXAFn28+IhIapT+D1QhBKAqICwbWINt8PHWQt
1ZJXtUnzkcZQjLxgryCTEwTTZXf4V0vWxmRJdvZk1NuUaudEeKz81AZut2+aMntkqCHYJgpjDsE0
Bw+DE322/a7ch/S0oAhmTVkcoYw3wRcGINq5AV4hFCUk742pLocFsCehaZnSm2EzanI7ksVKHzon
mX5EXebuIljRTF1nK3v1QwTyhRvTMu56Akt2A2M+8PxxtzpSYhGYnQpiFDmuXSJQ4jKGr3ZeUhhn
ycj40MXOgTOjsB8ZleKbsWw05n+qyHcJ5rv7aknplOBDksfB1ALgVZ8+oM1Xx9gd4WDbpjgt9mhf
wqKQW7hnYt8rrXdlQiNqS2Y1kLQpn9Ygm7Jj6WX8hdzaf5StrxipDotAZ28V3R1+5mxbpkZ2CF5h
W/t90X3oEISf8L4bCLlx45ztbHJ3raMKdn2IYF+xl8xHoXLnY9c6omRJJLdgW3sAThHaDekpgSTz
kWmX2QPW1rAhjRWpTdVl9gtKxSN94RyBC3kHsddXZ7uyJ4hbCKbg/UGIITLbuwNHKS+JWzUfwkm+
Iuawd0oZp8SGpcjoauv7zAvtra6Do2JdPCK3AMrfC8t56hU1PlssvqW4xh/VTeNxjbR8BPCZgX0f
GvK9XNqdoikPJBb4LIcQvVq2w6vsrP5YDyLisFMaOEngAQX5GI+I9pbHocemRdRGcNW+/2Oyp/JM
IguLcEcIElPxgao9r2QDmbFJnLuc6MFLoIblPnUBmO4shJu0QuOq+tqFSlV73CD1OQTKc79APkO8
Eh8l+lOsdQtZxpwDdSHfa3K7SUUI8vgIVpYcmya3vjB+TD/aPcwAEtDb8ixxSsYnCSJ5R5gPyiNk
bwjDg+aqZGWD4RzT7+ypilpY6/EoR9DBM8a5SxgEZKyMI6k8UEcfWXqG1S+R+dDa0LBvwrQfTouD
BsBYyxCudqB+h9IYI4/Kpku8suBzd9HPWghkHkVuzScamfmV+bI+VO4o3iIKnea718QBnWkdRMPV
BIt+KFQ0vrQU8t6hrQLEDqVnIQIGt6Q/hKYL70QvYcYSlfqeihKo52JJ3FSxoUgLp6Rh9jywWM/g
DtGu2Wp6Gm3HEBMBEvZHUNnc0ljx3E8JDautQvtfQPGK8GR7PZFyg1UiowOvgp2gJqFvE6ANQvsI
dqoTZv7Sjm6bH6IiRY7QB+70EIxWiA0zCbP+FGifVtCUJ428Yjl/LPUC2WSCXo7ny/TykjqieqKV
CuuK/PHLUIjpUldw5VQT5vtS5l9bpDndbtGOufnNKnvmpbpHa0L7nvs4PaJelHs3QwNW2KTMoDkc
AXt5Ki62wrCoN/R9GctkiIWA3MLH3BuOO8lDyuVPNmMboI3JKdNhyKUF6o6uyo7uIN1VEO+chPQ/
K9PM73EolYT/jrlao8OxTiG/Ke/GuLbOKIeT25CClx5M9hIHYCFY1Z0rfEj/3mAAI4gm8I5R2NHM
Hvz4zmMVf/CxUu7dMLM4AyTZsz+SqyW7BUIyzNk7IkTQEObC+xpC43ulB6dusGLNowVA7Eho2XOO
XuZsz6K4+bSxn/upI5yzJWxF24k6WhDmT7Hr9smBNQjJMAN+2Lc2Y2s0ieNdoV02aoxizR5KHwd9
0GKbQY4sTt30fjFTcPRrm4NGhoOp36VlrIarT0G5J5rF7ATTnHaTseUfJ7czZ7sGto69Btry2u24
hCjHCvDbgXXqqrHB91cTOSV4eV4044TYRvBPt2Jo/JdAhSgyauruPOGpHXztsokvaq0qoShi8CuO
hXaSd/EUBAeiHNy7sqvlSxLPy488siBYadteHuiXPVBAMoTp+G33hAYQwGNKB1I/UoDtpK0huuIg
0itntbGvYQgT185Dj6vVIvEFU/Yev5y/0zUn+2M5WsW7QDYm2lgesaNb8qJYwBIfTxlKXSe9DOUI
Pa1H1713u1xvx7jMvnUNyQnV4AGGSzOvP4yVlepD3ZHLsm18gqgoo5CdjHJEA9JSWt4sXcvzrKp4
0wVIMYAB6AeGCt6XYB78D/M4L5dSqVXAMah4Y7LBm/f2nLtk0lNgQLjrgZPv8TUjkHFF8oqeuHvz
ywRCH1Dg9w6auL2Pj+GMPjq7MGwR3JDoop6GUaGcC2r63SvMMvqB7TV/ojOMn2xi1131d+BmlRFb
rjwjStC87uuchBBa3bwVX3tby53QbHAcA0rqzwlP5tboor2mi1ucVZ+Zg9WnDMGKkjFUR2jFFgEX
YSeJ0g1wUDCDReZUOxcPKkRd5HSWPyhGXX51Ri2OMmOZ9Kkna3fe2NwzLprduvwQ5UlxV4oye6qC
ubjH/NBt0JsvfPrhVXJZLnHeFzAi58lBK0tuAQVQz0Ght4v8G6RBlEblkImv8yCKz2VlITFKsF6R
2zhdWr9tj3ldN2e7jzKsXlEPWE8VaJXYi5PxUfexRHaSymo6D8bxPyxydM2pBfX+qg0XHcFZIW5j
YVvZhmo6owjkMHUt5s4uId5qbNoDXtAjsumOMSMqqEfGJzAxiMsJPpVOUg5bejZVunOXFkQhXjxd
nqRbLM6hhAv8BXbx2N0Kf1wk9vBlEudUpfXnsp67z7ZVLc/A81e4dEPEBI8R51I+vdTq70avnjGo
FEXlXYtiHg9VHqavadBy+GEPtZdTz4nzB4czeMKNBKC7sTIrWyOdkmGHsbp/mETlvNGdspON9kcY
npmIX7tKPrF/wx+3R9V8G9GBpfivIOtzZ83qc+FF7mUEFr6y6tf+ll8a/lzZbf2VfcGk59Gy5CPy
CtPuWC3756wYIGy6qcjTbUfL5YR5eum3yDnNxYLhtGc2Mj5lqKf3WeVj0bAjB21cG5aXvARvhTXe
Tz6v4CVWMisG/YHZz6LXMI2tKEkWD+tXE7iVf0gXh+6apSWdgWJOJ4TCUik0YFpgpkahxf+DJ8lo
U6QeXSxdOdmnySvZYPqhoROx6vPZ/6sU+4Db+057iVWkMRCOaf+Vn+bQj9OPYLuibN90asXXWrXx
SOlA+Haxp3bjL2l9tqidlXS2OZStxIoYz/D7PFV5zyG68i07E9/GMym4eSMDkjoRVV6tOxZfx7K9
vtG1d+JmlTgj370kSY1ePsoDtzzj/LUrhHtjz269CeJqsFvQA8QdnkqF/QuhPATb5qFKcj4MF8WT
PSM/DJaK3GczSnfTMghcw4gJAjmQT1AQUzOhZX8X4AfByxtN7Rsiaj6rFigF8OMQHTSs9MqtrvSs
7eZZuLVyV+C0KJ97Z+by97oN9UkDxCdLKS9nfsFp7ERxp0hH7r5UtaQFU8V0WP9q5dC/4kNi+EUr
aKj+L3tnths3mm3pVzmo66bBeQC6zgWnmKWQrfmGkGSJ8zzz6fujlVllKU+6TqLRQB+ggKwsp21F
MBjkz/3vvda3mjg7RokQa4RIQBr1rJxh1FYcUac7utYn09UU1NWDoCm8gKwlnKb33o6CCSc/CEKE
4nBsRb4DvQr5cDpEepqq5VinXquBi9nMaDNoeY2NxYnq04aP1LUKr9/xPdF5raqivBQQEkFL7FIp
P9RNnbcPGdg1lucqWMobEePNdMVyGSablrlPeoL2wXcVsV1PiUKa1ERzZsb96YXE0pMfhz7t7yj8
W0KgdTAiuNtFOKNjaZAtJA5h0AF3VTGKYCjj1fJ24UCbsdSyC2I4OSpkSL2+ow0o1E6RE3HEI70t
LhIs9ZE7cAzTwZzQw9HXUmjbmboSqM4oVEWPA7vkI04ZKY62LPcjuoaqCTdxj0CdHIn8KOjIjFDv
q7dIxGV2qSbQYE3yU2S4+TW2O2i7/0uEAU27TdXssgs0A/gwngIedswQL9WxkOCclq328NNg5fw+
I/hZOfRpooVoi/GtiTYfJKHOffhprpqMBKOJscJVKyv1ZTEpsUQ/ZdAnGx5iE/uK1JM69+v3lP/w
pvysJTMwRbXHVEb/NK6gmEZzQfGE0FyoHujeDRg0uBpeG7Z3rtwv2l6d2xpt6CAUIfueQhD8mVYL
OQtpfZWNeVI5GEY1UiwLJEKTmPuzUmuPNRhO9AnRmkxVL/DrUNYrRcHGpTNvVBTh34xainxLqqU9
4awSdlA9afJ/MYtcD/+naQynUkTSpmMhXSk3zII+zloXQa4kHh+YHOlscm2XzS6M0tpdDdjnZlTH
k2Lg5yNOor7+9Zn944mV0JMCz6OdoKyjqI/vXHOrkY+C3XpIZApLsiV2dI2j10ir2EAgciVy6dfv
KCl/+LAUrSQeM/sGUIUA8ONbNkXc9mv2E4tEFlwsKqpiWxMswjkWDZF3YJlHIMzGpaAN1b4wG6yK
zYS2VezNVgCzUo6SHUWK/FezvvkKJNrJzPyYFpro/z4eV4EkIa15oNsZ2t2zCT7kTOgq5WJDum3y
L77xT9NnvnHm2whWZMVk+Mb99PHNrDnQS0Q8PdbgnM0VkZkK7N4pVP+FQuaT4oLRnsGcDTnjemVZ
nPaP78PkGZ8/JnluThQy1LOriKcpI3LGaWXwbPj1l/v5QubtwCDpssKE9Mfk++PbFbMUk8XBIlb9
ePDEU8zsYZ5pAm3MIGXRRzu/NqF4MNBZXqix3F8fwA8m64d7iVkngkOUHxojVf39z39S1MSjHE8Y
NJm2LF3dE/WYLQJhq2qnM4EUwktqDlgZAjHuTAsIgnwIFnhW9Hjqnoae0Yg0B4mbA+zBUPECFw8y
/6AwzAp9YqoTsWsSYOAEHf4E0n4CTOhpx/oBzW6M2WMs8rKdlGQ02BBHkLUDlmhSfMRSFrf4BITI
1Xr8+PgCadf72tDxoGWQsNagSKvLS5neNKFcVLeJkwtT+2iGsxofCgpZ+YJJhF5hxtfnedtkgFPP
2TjxJeI1l8ob9hY8UJncMB0kVJKHboeoH15DIXLmWxgUcLPFeH30jgH/LknqTb20DLRDbSjGFfgL
frfWDE2zm1ExeltlxZM2o6itT2L8sTzeh5yDJ6M83nRKx1fJuhY+hRWxKj42M3Of4x1KXLUz+mNi
ptabqBBV6HCOY2qAgDHDvu/wKd4VFvxkmySS6HZpuuXKEOaOh6mscghaFjCVwhjBvCVuKh7omTFQ
hHSmMC3bSJvn/lXLVKro0op64duUKEG3m8uBx33baxj8uJ3QdEHPiXO/RJmXHZWYTpInL3UxY+Oh
pCL3K6KKSqGFtj59mngjTAnnMmCas2yDNhS6XZdPPKABbRBZ8V6PaDXkij3OS2HyY6WjlQoPnVzo
DgFnfpiMMddRsNe0r3trJjpr+PEKfazyJj3feOKW7VjjrQ8BTm6Z7f04CQYfGtQu716iS82OCzU+
8SD5ELXnDh/BQ7skeAjlagroNBOAifXVuJMV7HpyIjLnmLH/XwQduGovqPB/VkAfn4J0OrUJclig
Lsl8ISHPS7gBk1nYv1dp05gMJV/soNpCPeSuSmfzTSJ/8GoOU0ldQ8ZVzQ3yAiw92yas9L++WT9i
05BW6CwVlFAWyy4aYUn+uFpgloABLoG4iSFXTU7ITPGKz8g6ZapYRxypji4Ss+cr+PX7fl58AZur
PGYN3l+mnPhcTcgj+8PAHJl3A5nCwiSsWFV4HNP51++zLq4/P9ZRFtDQkiT01XisUVx8/Hz0VdWh
S8rGBtpl3EaWlL8motLUWxxfGriBAtMj+i0Ilodgkcr7jpvi7deH8IdTbFkqUGWDEY7FQ+3Hw/in
1XCxZplALJ3BDRLCczlTxtNqMq4kGfuWrWjzdzJTOAe/ftfPVQWfGHUM0i0EE7rxB/gkMziQG7RN
bSKfkoOCYG1h1VrH3dA4HwbIbtK/WPf/8Jzjc6KfsEDlIqcEUPjxVI/cu/BfGAMvEZEWkB1GRGOT
8mrNDUvJrz/d58tHFjEFoJQUUetAHvtcMxWIVqxuwlgcotYHL6FXqXBVdtVSPP/6jf6rL0/jTOIG
QH8ifSZaRn1YqI0KB39agyc0AgRrfOMZv2ENcE6Mxpy+vws6fv2+3PmfrlwZfThyKA29K7Wpqny+
cqOy0NtAGql9OmJ1xbbdz6qIbzGds6LyZLXUvxMZMr3BV5G+a0I3EM8DdvOJGJaYeA9zrr/LZdLI
sKBF7ZAyQZxdcMHZlYHN5gZiTH60Jrqbqyk3uYVHkTzlsUzATxmYJttsuns8aoeZRiagfoT44TA8
ZbG5SnbIwdnjaNBKVx6t+UnRhpZk5gSy25HVmRFTrZfPYxcI9WaR5GmHNqMwgRcbPK4gNYbxfYnH
tOvwR9fkuZBIizdpY/zYX/cUBoJTMUjLGeyAONl19MT6V0vuWIZa0sur/VguqsE4rRiELYIbVm2S
pwk7aHoBgwiefVZzizwLHuM/mkuCwr6CMALm0Gd1mHmFMIMlfSF2ZfA1hRrEGBdMgpjviU0hobw1
uwr1UJ/n7HnlNuc1i6iUeXASkxfifUVWYqqIVRbSqTHJD8OpHhrCcONFZSEryFq8bNEHYBpfG0FR
2BBey8wWjFmxdthiS7xstbzjgyDToec8UyRYOAc3mDFUzKEFuh6pGN5guWmEUaUE7zrybIqt0xrc
98dWS+hYa6mKIbepenVbVsVMh1PQgrsY4Sa0MmAI2wmj3H1bxePtiq6gDhF0ktyEUtEORRMCZ5qj
xIw9+FDthpAMVqYONd6WcbVJDl0Z8AicE7VTHXMah+ZABi/itGrUDu/PBBA1fDoR0FV6fG8KJWpc
tA9VNK5flWVSE1SQ94A8/HiGMAla/fqxZphwnRpiwg1alvcTRkTXMPWp2pIrbulumrXCg8B85hr7
TEr3SBWD5RFZTHooMH+sga8CsPqOMnejEVHrj7M1YgjAywiCE3VzcEoKGtB+k3dt7aECyfNTPGIa
dTLMLUjNEfjgtlc0LuZ3+csCl09GzdGF1UbPzdW1OPPopP1dRdiYuUfA8P34cpOGSEQHK2hpHcp5
mjY/7vy/JCC9LnP++d8fDGc/BI4vJdFJcRh1//mnfrYPP9T+548XCV/LNZPhw394BXHq81X/2sxf
X9s+635XUK5/87/7h//x+uNVroG1/f1vL2VfdOurhXFZfFCCymxA/1w5un9t2tf5Dz/wLh0V5C+o
tEVl3anqbJ+Qaf6uHeWPIBqZoH+xmyI1VyhefteOWl8AsklY0lAbActd4dNrfyL6+99U6wtFB/pm
w8CswFZJ+iva0fWT/FRg4GJU2UZCl14BuaLJxuvjUy8J2BVglCdNhC2+zDyybClqhLLyZnUE4JiV
RfoAgKzfsgddLHobUEvsWqIvIo7j9L1Nx/phatjmQoJLr+mVckdVfVLcNWKZ0W/IrAcUVMbZBAh7
30qj/jbWwpOKYfblr194f3pV/c92Scp8/b+4/p6K/zg9za+frll+5rdL0PiyGqigPCuWQl/CXKW6
71ZJwfqCrwEUsyrBkceJK1KA/nYNGrgoSQ4wUSdbdADWC+33a9AQv6zdDQXL+npp/n7nnd8rV25a
Tjf37G///XMr8EcB8s8CV2PIvXoD1mgLTZS4TT6VCbEaVm0t4KymwiQDCJRiiHZOUmFgG+mWYSZo
iHCISS9phKa/qEOtjw/iQp4RDfYkzHAwrGivMFCI0+pqDdhH1I3oogSVDHs4T1Z8N2hAiog4M0Ym
NlFs+FEXTKsnS0SxP0kiw+VExmVIMTsgTysXNM1ypZzh0U1v0oGeIcMptF0KpkGrB5mxWdiYoAtR
q+IpWTpGO2KQ9N86KNqdQX+ESVkr3ozwMoDyxVZ+oNG9NK4CYZaWRS0jay0gQ3nsdKP9qGvJizwu
hJDDlHUSeQr31aROWL31qr+lxmLqRoJAvWljwijpbUrZprC6a6uI88zHb+3WUx1tVR5FfiFIZewh
Qgz8hbCgJxmJ42znPVjOuW7lp6lKuscCSdC2HMF+aR3khX/fht28+/73vwHF+dVtyBM/6p+K+OnD
k2D9mffbUNa/mAoLLrchm0ZTWm/q97tQFr9YGs1piyWfzjRkxn/chJr+RUVSwXcsqTJlxbrB/e1B
oClfMHsZVKl4k3683Kf77lf3ocxh/fQcwERg0eziCbVyqTmEz8ZhNdCyLGSo4RpGUFluRQ+utMVC
lZ8oebrULQF43GVVNFw30/RINz2gUKF+91HrZ5I3SxEhxODg8gOq/7zyljaHNa2UgingaQy7wuvj
erDORUgA/WGaJGF2m1afbn865f/FegJu9NMHwdGPvEdmFAJaXqNp+fGBBlpYMcAvQWJCAmltl7CO
egAVMP/2NWPq0DbSLP4eMyU/oCKqX+NqrRXDeqQ/HFdxmAHYixWVKd9SM4Ohz3gDpSQ+64GaKw4P
wuwwsUlOXHCr3VcxhG1tS6ys8W7SZnOdZOcy+kfTzMIt5Kqp3rZyhzQWAafAOjOGIVsIYB33QY/W
jQYNI3oTwXREjzoZZeTAY35LrvkEubEVM8RQC5MqOyy77KUyo3zwxtCYftTcAQmJYgkJuIm7AWXQ
JGNJW1BVaV4xmozo4nlII3qAK/IClTYwDzUVKCLZwVTnSOkIk7OqlGZhawwmoaJhMIIF5Es+TkZn
XulmtopgYZ0NLCmxNTq4Rpk2d7kutVvdCgU0R6BcjyhWZnOvofGpNshBF8AbRIR/N2Oj3teLRbnd
mDk6qqRodpk2NA8J8WeqDUlM4SQJdd2gyZIKVH+KtWzrpg8fNLYz5yHqANtlkwwoLic66gLWVS+t
ibVIkGVhEXRPygzG27BoWNCFOcRqrQOevczjQTHpjBfL96BrIEXlWH3fmFVYLR8iG6+lrB9gQSqR
/BoiCYmcKG0Q5MxCckGgaiJfllMhH+tRX1VkWckdMHLEpMk3sOONBNSjJo7LdUqi6fjVwLWw0IKC
ku5PtdZe4gWzwMUw9KdHqgwy5jsikY/YCSU440G54lnYnYEub1TttiBA8iUeyY5lAxRFsZOQwCc5
ZcH16UhNgVwrClHEsY+SpppvL5pDz4IWdbkgDO5cYeVhk287sCERBBj/mylL2O4gSl/exopN8go0
lRhJouaih4qVNKOLh2DaVocxehqrHAoXJaz1MMPg5s/QXK+xyjR2ibmqRmDyCdRwuRs21LowuoV0
lmXXACpCxmKQ0RwCizqXPtNDAiB5IGc7rr+5ZRybaiicVrlBBkgxcSC6jndYcWGis9/sz1Yt4aoW
BrBUAc1fNDBEOF8rcpvcJxmAeQIIp/FRhSY4UWAKyHoAf4Fu1IpCj3azMOF2sIBovQk1JNAeBQ/q
yKiYt3lVmuYGCX/2Vmhzd8qNtLzWZeR8tLFhSrKGKHbGTXwQg2Z8ziPE0VquYuJGPxzARjMfOsM0
W9QMc3A9dzVfdiRw9Y1l1b3gCK2snQVRcOH+FoYWnXiio+cUq6DxDAMM4NxTx2yEtjbvrR5z+jaK
JuRUxLbimrasgeCBFteKB6SXCUASAOl2JC3AFEPgDtP0dJAUZNYN/U0bovrEIiUJxhtbISnZDZxv
14z0Mkb1Z3QSQ/AerZ/YNMhvBNbuwolEOVgjoOsWs41FMr3XqFn7LGtpe6cVIQpcJROD/YrkSTdI
C4Xa7hW1K90hC8MV+SjJ1wBguJlnfewJkV5CNJuMOQUgP6NBQnEgl4UXTBneC1kNr0oFOa0n8X4p
9tMC2HdMe7j0BjpQM7IHLhoXull3l7K04r+XASPaEZwCLPVaRNZ4Fw+jchCNPPfQYVp7mnwEmEd6
kN7F80jtRBbZAHF2qkHzVH0Wfo0sWs8Osu4pdKTWxPBpifTMbajVQWKrtRVg0ABapIFtVHpcSPrU
kqSuS7F0DgNJDf0ojwEzEPeGl0dPqwRaZT+ohr9KBGLfQmd1gdoMWa8AII8zhBiM4aKVUjkCFh2f
0O1F16bCwN0pslT/LveWOnmI2YbhCFd8zL/rMaRCkpZlnRj5oCN0AbQJA+ZGtpY91SsicHxyuepW
cjEfwlE2c3c0xekpBfh3iqeu6h0WZnBr6OmQE8MfBSeBPYKKVkeg3Vud/M1C9HgA6zPfRLOSgeNo
2+KqRJl5aUQ04+Vgat8aswSuPRRT46cpfm6buxdCQdC2jJdaK5Ut7jCF278LsFB4GN2AEKFcDy/R
//KoKEetIFqZqwuZXhBKR7Pq2iek9anhFb3VlsgG8aA4TVWhZIg7o7uBeJtY9oRuiIt9MLR5C61o
EXmpuK99cx66xzoSEwhKTVISZx+l8eQFo5a+QK+D8lcMJqamGgl14sJZVa/jYOZvZ3k3mPuuh2sI
eFaRzrqS48fXQgHtXQ3+bnYEGao1ug4ES7gtpsI1xrHtQEfEABsHTdXSo0wH5Dw2XXc95QQdgS0c
gzNptCvQn7wP+Fc1wEPv3+Xx7+UxZeuf71KP8etL1L0Wbfcaf9ypruP79xLZ+kJl/D7YZ2uJooDd
4HuJbH2hU7ayKoCT0aJnOvyPElk1vsgGhTV9exLu2A79s0TmjyimofkwGFrratX4K3vVtQz/WCOD
F2eSQseE91FVbe2l/DQJ6UV4D2JT6+wO88btdQrZpVMvSwKm3THoej/UMixYcCCY/NaTx6MM0WUx
p64o9vq1wUzZrQu1Py2YMzfQBJGOh8+CGt/DqG3QPRFXkuvaJVOt0U1ZvJOOxOQFcFucNnepDo66
yUx5l1aU1mayYoQylhivwmHMvDYO6tYO8/It0rLKVUsQdhP6CNh1/XIj5GUR26ls7KoEEpfONA3V
v1n4FKrqJXtDTJtDDrhMjM6CUCI5F8HcghLCqqYkjGoxiqFhKaINsfLGV7XuVfev3xn/N43DDy2e
zWt58ZS/tp97kP8/dhe5Kn913/TTa/5c9k34cV/JD73fNPoXdjkqF+a6P+RGULhs328a7YtBo5D+
okUtY6w3wD9uGk38QoMfehM7SDpD9Ib+sa+kwaiSksXGkq4glAl2UH9hY/mu//lnh4edJXcK98q6
5zXEFWPw8a6ZKy0KlT5UbRk3Dw68afa6nDgZq8yal7oiGBwnR85AM5euZnKKHI1cUS8RE7oeUo5I
OV2oBwK2SXFjyhsd7NWtJWfPGuIPpjPj6CISVGwr7J7iXH+qjOC2bNSHhfl8VCsGovr4DdDQtTgX
o61HGYziqMKR12A37opjh9lkb8zhV0Mwv6vqSiFXq3o3LYzYieLCNUpWpyPLmXAgHrqx6yh4ridr
fOgkcLqgAONvwIlnB41Bz+ZLNE6dtEaj6HMB+Jp9wpDLPf3qEl171eI2KtrFN0PSVyJiLC7FQLS2
gT5OxzV0wwkj5vstmUjEsN+YRfCITq3bw1a5igKFPhVlGhZCbag3iTan+16wQjuNASTnvfRIi4E4
nGTaUNK9ANjM9hZabztvS2+SgoMZTWgTQgW9eJk/Q0pWNnHHfohJSo3fxQrssdUXXwRg5/Dl4LGq
8KUQcQ4LOdcwpurm0whL1h5wdqJIjLo9+QThoe3Mx6ptQjj6jfxcioxR3QBx8lZlmTxEydJiZSkR
WY7GTSGC0SmEfD4RgbFOycjTSRQ5dSQBW+ScLbvcFI5YA5BPs+29GEuSszvSghws4KNrycXXSJ3Q
ty9WS5MCHCjM8FMGbosDXe0bcaTbaChzHOzNrTLLBmqMmfSQmuka0T83SjJnGLjnGTEYhoa+vAa5
bDqmNi0u7rBbapcOlOh80pDcO2ye+gt5HZrirzRp67HwohJm5oglKA5ClPABHORIGu66sTRdVa6/
tVId2JDGT53a49RFne6JiFkBas8+DHNfW48gMbMnwk8ptSQcHd3qG85jp0atsOCEcXF7PYtzqGMi
ROWWVaVfYfzvdUIgsQPbUo7vkpXgkHXk1IchDwJSyZ6bge16ViyXQljcLKbup2tzQJ7IUmu1u6wW
Ar8jz9cHslt73UDQeAn+zGnkQvZyhVj4sSIOT4kMuwnU7+GoUfMV453eqnCFSlFAug5DKDMTLBtN
/0Az5bqCtPpNQ/qxjUOi4TD/bwBf6O6synu5Nbc85NktBpW+K2tDnjjyWPLjknYQQSn0HSo4z2Ih
WbDamwfqUNUeTVOiHDSCbYI1HM7vsAfeO22HTtlhATG31qxsKq0gf53r607smudOx1AhFfhoy/VL
CCNl9HWhnv14MB/FPnzBenUz0JeBzYWd3czEwmk5Jju3FmsjQemB58VxZkN2UVkT1n+VE122xiHF
cLmjB7Qcpyis9pCf2B+QxuomGJxshVg+mPcxNWzAzsjke40mWXQlPb1rzCbzYzUF8NuO3xQteYjj
0eugSrmmPCgbQYH9QEI2kD6J3TJro7xRW7aA5ZqPYeV1RAdLAnBvCt2F1izebMoI2hdYz2ZRKVuN
RCG/JkKO/oxIKW+m6tfZaLVrfNSmm4ZMZbEw4qhZWP1dSZoPudLt2kRuuNWg9CVZtNhy2tKXG+Ir
Cq6DXIysKkIsOcWTCkf2K2kou4DBsyOA9EXDg4/WWkQDflp3YYXzcxOM6Qa5GrYsLQB9HZI6UVer
K9W4sSzgVzTVuPxQQWM/Wm76wngeiADIhpRbtAx1u0xqxSfo+S4brZShc7QtYBV7eS0+LyHfcmYQ
idNmSUCaEHdnQ6ZOKfQziBMBesCI3acLOJ41+GgbxMZr2vQi7NR05bsOp0mevmNsneyEvZqC12FH
tJ/hGQFE5n9XLv+tuahGc/XPK/5TWTy9lB+qlvUH3qsW4wtyIgLuDaYayFgRkP5etfAnq5iZjjiZ
pKispH+OpFTlCyGpNLAMiYrGpIn+z6qFPwLVBVTHIGvux7TqL1QtdNg/1vpo1JnN0nIHboN6RZY/
VS1GJGozWNzBruUrtCG4oQ9Xmov7yo+cxB22p9lA5AnN/pvp0Mb1CjffxBsQN7O/gNwZZ/twG0JG
z0tno2w6b+Dpds/zd9/TcnATf7yft9p+8JBQhFtN34u9O4FyvrhtPVzF23xreKa/NEf2o3bFpEjf
yvmtSFvLIfPFpg1AkIGdnwbtaxXbAwdGLeIPril5kx9gOHnU3N656jmKKyh0nuVmm2ine9EmdlO7
PERXyujo87E/oP/o7VvCqI7ihXyV7UQ+jmYT47SvjvpG3lSu9nAQ3IwXEVzxTt02e0ycz7EfeP32
lqCKbzSS7PUdyPIxLiG7KMfAV2IvNmzx6/Agn3qnt6/IcfKkS7bnmn27v7q9tezTYf2P2WmO2a71
HlUH3rXdHOGJ2vM+zTiqQ27n9r1/fR3az5NbHXEcevnXkt9Mb2u8MeSE0Ns6iBsZeaxBNBNwBbu/
jXySnwxe27AfY/uac2Unu87t+L3JNV4wCdq6w1jxuXlQ3PQrgiG7OLKOXhBs4sQ3EjVGjHqEGDyG
gSFBQAW9+av6ZdmIOxQeBzVxU5W2rk+GDRq88KhdxefQqTbtlhCTy478lbD1otyTL2M+O1bZdq+b
l6Nxbu4XP3NNNz6GO66D28mbbc3FR7anB0XqJxD1lgGMU4znGnj7GQ2o0DrpVfWsjuRR2P1rdSml
jvqq+fVVv+k34INekPMCEDoUMV+bou0eIfBpAr0Ld+a7HiZ7eR1OGh3bDeBz0pVs644wAnuwxRuF
T8OJOw1geLzmMdwxVkijHatstDsX0e6hmXbRW88KipWYEsUPve4g7mhmH5uH+XFs7QmVDAMTxqIo
ElWA8aHbhS4BkbXoGsdW9IbhDlrm6ne5SmwIDhvzrjpFR/mkfGuO46a/0Y2z8Gw9M3N1RRPzsmWT
fMEvxH16EbnCJUMoQixO4+iJDpi9Em+l5uf823T4NQhA/IB6tRmPxq6YXJCNUgQP3p0R6konpd31
dJB1u39j8yvD4LdsiGnVdf8EpEg7dpctr1HuxnlPg7OMtoob7KNzskuOtL76t+CKl3SfaRjZ5/Nx
z/HXjvgN7BpLQDnZ5C5G97BcIUmsu2Qn5mn1pj/qp/wQbaxdYFLDOoKHw9oXuMDWHYzgaS8tP226
0saNPIPpDIxIn+YpaPLB1sEmEL1xz1VXA0q6k4ADOdqDKwD3+Ca+JL5NpWeDT9mqJ7yelAg8e1/4
YCBg/Mjv/fO8pY3nhOmBFj9nhxprcMML5TK4ITLJXe9gUbmZ76KUVrVNftYxB55eONW9xrphOMN9
cJWcw8P0XTe9+lV47rH1lg4T61bx62mrbYrwrg7Rcl0z1JC284mEUscn4skbEF/tFvcS4MLhWbDb
E7dNfEi+pxf6HmGW/kSClJ2+BnR7PVJ8zQfyNQS72coP5/BkPdEOR+2WnOWvyjm2qNOpux6Wedc5
0pVykh/MY8UYB4s8I4cXcSctJ/PSWxxjY96DkjlhxnIY2j3L553ydUMn/SJ6Uy7M8+Ao3vxN2V/U
u2Rb+gzCRLZ66Q7TnnqrNnyg5qIC77lNXZZl7+kpIqjMsXai/S3aluc9tBPnziM1176YXU9jf+W9
yC4ke6f9Lh/5lS266n3x9KCwmLPJgUThd17vjn70RM/cNvkdolO8ycu2OCy98Xgh+5JzUdjNbRu5
6uWy5yPY8eDku/LYu51nXmJn5a/Q4rEre3B0MI62xd/B6Kzb2YW2H10OiH/ujlDeUOhs2Z9Yyk4t
nPSkP6TA0/bdm6bZ/DJ7ezA2P47iorudScU5kNlsZ7cG41jU+3Y+2O2xPjLHY1uHh8Qe3hJ537pF
BkLFXhx67vhi+b/Oy3f88mhtiFRWNB5V3R5SQXAJA4KOMRTZ2e9dfka3tU2m+eTSgsacuDzFk/oS
ioiCYHx54VnbPAgnic9gqS6TUDZPG65K19hIHiIw5ekGkO7+m7N9E3YFvqyDfjD9G9KCiV9yAtPW
njQn3WGV3Rsn6YKQ1vkcc4p6v3YBEm/W/yEevTIqR3jkGcvhGyTh2uF18ZTmTmttMOez3bun2r8Y
j6JdAOEZ7ehk1Y8z9Nbvg+oanYtJI1YvA+/KcrWRxxdpEfHlEG5V0jN4HmYcssB0G/aB6VfCVhm2
lgsKz1HLvY534P9Jefk/qeWl/1JQd3rKuqcPdeP699/rRkn9AmaRPSTgfREt52p7eu928SeImBDG
URbStsIQ8I9ul6J/oZ5DhwzK1UJxtDI0f1NRgGI0IcRrKPM02siq8pe6XT8q0J97xBSKqPnw4ZEM
gKIJld7Hbpc4hrkQkj5nawrLvQk3YoSvpQVOoffg0Ji9z09gRc5S9rREiOJu+nIDtdzW5+hK7JMN
DENnSo55h6+1/TYGFGstVKBbatWtkhL3lUteWIOWStg+LltTulpkgOba/VKddFxF61uP1bU8bYjJ
cYaDUL2USHMFsEbb8EafrsRsYzT0YeEzGwRGFDuAwdQedimTOFEGbol/m3gInqk6YdNZ1OxLfsvI
RBeJA5Y2l5QmW6yB3TSvWZ64DWFgYnuuwpSmN0SUs56z7tfNt6GgTqrelpFVwrqfK3JW8vpZCubL
Tpx3K01dTdm4httGU04pbspYaOwpvzfTZ1qWqHdDsnZ0mHCoCWLdlQKmRpbXzApj7Be5giqrfRMD
eRMNT5NSIhAOPaJAfG2m36SM5TYPbqHQ+FIV+nkZHdCBeIbCxH2SdvS3OYmdP0qDX8IZ6kjQSI1q
S7fJlaa3aUS2hc/buJpjRs+7ISIUsXzowwMQACL4iIVLybhpIB8hdWbHGsCUH4MX1hlMwrYmbzPx
VVpezOVasJ4kvXe6RvHW8LFoftYYqHZhfLaC6Bqqi5caW60JvSZNN2JLEW/ci/AvZwzBfTV6gopx
V+tOAZ24TNoEZeRFiYNXy7WKDJhTuhnC/hJaIOsVwert5KeK5PSRspnXVBm995pq8IypulDYrLR0
AmTaUYDOIvK4RoEZF62gqH4qoNEJCZdOjErgMA7RPo7aDa07BxuRO8zxoRJlWmzflBrd3HdMGQ4p
6E4BKU3tdpOp2k3zKE6xKyP6ZN5ur0FiAovrGCoEGHN9axn5P6GDjxmTsUy6WbvT241Qiu5kFRt1
NI56PhwMOrkFHme4gZvFvKw6zVEMLwRDUcjZPtRvh+GhWkgozE4ZEiSCbIFtZu76jqH2KPW0KkGF
5MUD2cycJq5UZZfELygVvKqZXZJPXTBJtlkpdCcWd+C5tMCSITXZ0VTBb2lI4NnbFhGKEWvk6ENn
kSY3JnOmUF7yNN4W+RjaUzETXQLAL5qpiiTqtgmooexkxllv+ODicZC+Vel0mQfvU5I/F0wyzfrj
AqOJMoRHQ8T/uQ6pfhpCEUkCpLSjTS1nb3DRjTa/SanExyD3qR4X+Qx2AFSS5C6NeVTrZDcbhKcP
xLEsky8E46bMAn/SK39QJH+gCxOq5zyIfJ0cJwgtTiU9F2BlMnsh/f01ktkS8TMSQhRiJFXypcTS
HwmkbVLLlodDGX1dar80BGeVPc307lSStw3lcabgViDJiLeWUHoyd/OagjSY3OP0Z5ajrn4HEWCD
gT3o7aGG35q1uyR6UkjynqEn0FoarzMOojBb2rPATfXLNvq6muS13zTrf3pSf3iYfppRvK/aP53U
TypoOI15Wq69/yW7Ebv0rJYJiazp/yHvPJYjR7Yt+0MPz+DQmPQgAiFJBrXInMBSQguHdODr30JW
39tkFJvsemY9aOtBlVUNMhEAHC7O2XttuHrZqii/TjVFMf2FJM/Z24mJVDtZfPJeFzXt394rImyc
OtQ8aHGeFRxwgmje+FeuLVocB5IIwBVCrdsbDBmp8524soJqfOxu7GbD6cc27iznUGov0j2oEA/m
NVOFbjzpySVfvTYhR7uIvF3uB+TjrHRnX+NL1vrrVxWdm78e0Wv97rlNi+WObizlQXf55VRk3o5G
wYhJhJ/jXPG/9x01R50MXvdyyuZPns/yF529oaXtS8aFwePBFvf2Qn3U5/RfySXkKzM4Q0NIinB1
7BJvH8nPrvXHqP3makiRCY5hH4EjDGyt9fZqi/xCM8K4X0ntEkDSnRuKA8GLe7qr+wEQXkm+QemT
1JiaL2MNnc42d8I+ZNUG/CrojqvcdVddSYkmm9JHj6MWRJEt6VS0OKhZRxpIPPhKi1xBL/Z5Wd2n
xFuM5hPZCMzB3U+toTBbE/oNOSqBVKAvs3kPESo6je0PYdGQtaebWQQA/q+U0xzVtaXfSo8ES06D
0XTbxGIFJCzwnd+TjSbD9DFHZivNzegccyic6pVORjL9tq+EGhwqXV2qnHg6wVQyqo1LaK4RPUG6
ZI6VB8gSAUSWfYTWZ/5daDdR1h4bav2tu2ZUoF5SQTecKDcb1dKDNoJE0CRhQfSIqOrCBx2uiVej
N9676FLMiVkdTkbSrgC4oMphxsDTB4KpftZsErinwG0yrDHPYFxApU5rqs97KKPrwbqvCctIEoUh
+mpUHJann0K/zDwZOMtGXnuYUhop+c/JK456sUEMeZx6wFL+b0/8dHkEZGNpsHzG8hvWBwr/1664
S4trBFq9fsi6u4GVwyFqV2rPUTYEOsRoVoCieu56uKaevdZFAsm4XrfG5UgSZ4raCaVbUWG58aAs
xtNuNqfAieu1w9dqsWnrPCBrKmgrxeyJPssZ1xbHLgtjjkMRewa2N5uHDiyHl3fgRkgKymGlWMMY
5K61V1ZCT5BGWUV2Go8OZiE+/9XcozhAOi757nNxMXOAAovqJ/u42UXIV9JQQNknlFgGKRsek+9k
ESGRNLfuG9zql2S+4lmlXsLebEGzxA59HQv5fYi26SkDqDw6dHF2pblrY3tVUnAJnScRRpuhl3vX
uel6i6nc3S9LKkAXajFpULOR0cpmr2vlmiSxte+c7ORn2FNLyTZhjlg27XYMva2egdJ78QRtCJs/
1kd7U1m7yPbWg30xeGwep/hop/7BLug5eM4qg7AYzwnNqXJVtnezYd/n5uNgD1emhdHchdNd78Lo
0YtL4IUAJskvbeMNrbYArRlBJXcZd+JpN0TToxm7lf2PUdFJadC1kvJi6UecdcGAZGx0t6PXHluf
EyG7WKP43Y9Ajz1ng4TqDkflJq/Hg6B0YtS/Kx123l3dEA9C8jjfVohgb8SXSJIpXekXRGyM1TTI
ORhWlXGI/Ru2f6P3a3aKtRezr/PX7swSKZ6kd93buLvmPUIqGjYs4oXPQq092Mlzrx7wTxw0ILj+
GN9nOW4dYs9F2dHBuw51bePWZAO0P7DH7VrrZewh9flxMI1Ez4fR/bKlhIm3ISh8U7QDNtBhG9c/
yva5zuq9wV5zyq7RGWy7/gtu/0dLZUSv62tHRpipV2a718Kr1t9E3tPgslI2S2jeb3wSoHfopiYu
Ud4Abci3KrcTG9IJNHwFD9YsnPWoXIbqTU47zISLaU53M9tRjzAS4ypimm2HZ7hPKythXKJT7ax5
YznGuvRUMBkvlX5stU1t880PPW3zA/E1q1DrtqZxI/ZZ3AcWeeHxk9TiI+ksq6nKnnw0y1DewA7b
m+Uo0Yv82nWjjUNb0CznnSRb3S67jTlRT0PLUsQ5/mLUgjn4srAFkerBp1T71Icf5hzMhn0L3WbH
4TOmVEpAKD26A28LDtJTnz6K8nfJXknDF2U7eUBP4YBUbZ2kTy1RQXMlgvQ+Vz9tjj0SM5VCIs9T
0DRyWqDGxXj+baQPetzcau2dzOYDUNRViXzYaUjpS/bJPNJXpJBBTxmd4Go21cYr71kaWoGDs8sf
9PECCvxuzg+Dd4HFSowUgvkpXUUCmXaT0RF0Oa/QLd4gTFyTuc22ql1Z9o9xtNee4LPV8agwWilk
TAqLLpeTtrZlIG1jdrURsZ0961DGyZbu5iaixGS4z/Z0XwD29lrgnFl1TL2fAjE0U14figsO5LuI
FkNMoVyu3e/efBz8Pc6YdWZf0Xa5CLvHTN9jIl0NzQ5A9qB/GeGTZt2lTKgZueXBtuC4wC5cZ+Nt
owWQzCN9V4dHq7s01f2E4C/c5+wKPHHpkggP/WJNe2nfUoJutV+tegk5e7H38W2q6/BUM4NgAHuV
OrtRfp3Lp3q5TpGfiib9qiHxHGz5lZidddiDy3lCexh4NNnZ3W/BcTZuRLQkBwkGra/Daksp+UX6
ulfXxAHTlOzXbo0ttXZPGufvbpT4cIA0D9VXL9lngxFoSl50I8DMeWtxhs02ka4e4CxVzmnIvgzu
V2Hkj6Jx1pb4XVBhmuZtnVbBFKNWVoxTGlBxiNyag0lsBPNXNTTrbN5SVg05EMUJXmWU8OEG6fKq
p21rFcGk02dxmcAzZqIa5c3tzAtLZwpnwg0U5j+DoQocnWbxPq+dVToESrDIGHyjxHhKKsAupf1Y
HBsmU7veFZ25H8QjUQi3RmVvFMRn0Me7rBm2yvNBRmrPkql+rAbYitkqru9Ve9n3cuX6WArD+lLk
9yB8Vp02rrwx3vjuC4f7k0lCeikfQ/VL06ZTaxYHjcaHYVjoKbLf+G5Xsqs5sB1KHz4yGvrsi2Yi
tvP9TYn0wSYBtdPLq4XIENJrC7M+sEOO8w8jkpYC0bAq+k1rcl5hWMNEXjXKXi/3702cj+IIIwdm
ZYK/KhntYOs/gNRkNlkWuew407D3OwKvhnCTKm3j6Li4jADW1RoFc8HzIVVhswDiUtQeiqdrcoc2
WnM5l1eGUW+cmCRWlph8oB8D0iRF0l/5RbCQxIv02OkIa2vIdnGymXJ2ctXFULL4EjqW4WmmZj4l
9hqw8EnjW46pq3Thb4nYpjXA0ZdhYLs3qKZx9tL/zlZJxr2Y68JC0W5pgUvJJzPsXYFKxqvs1VzM
lyYnfi1Mfw26vR4Gb5UV9a6hK2QthHTdO8XLLsVsr9NE0SzSg8TaA+XZIm4J6pzRo9cwxSsM9xaH
9irI+qfFwNy36cYJGan0gzSgzKk65Rnbzqy4qrvrImP7UTQbtZxaVfnNSOWpb6IDWZ4hLo0uyIhS
K/qfLVPm4ORHsI2HyIGNao0cV5u1kjfzlGzaIt2mznzw2YgSX+/V0cZ1ip+mG28R0KzJsqbo8hW9
ytYgvQuszQqSdxC6rA4QBzOD3SfPiOC39aBtmYw7/cKE26PQC0RasrWcL4V33+McHyKWv/KF0WyF
azHpO6toEWaCfdEwekdxkIdfWyTDsVbsrYmjcjUHY/XUGPO2NHnfQHXKRw4FRg0jZra3Vk7EwrBt
6m9RTml+uCpm7SVq0HJZWA3Tl8h7KbJFQD/sxunKVBWWgTa/JjP9NNLPmju5S4xxRxHOtvLjwNap
KJO7/ysV5/8zt+3/S3Xp5SD4vxc0nH518a8m/1b+bN9Up5c/9S9Vg2HAokEGbC/ALI6Q/6pOm/+J
uQ6n3nJYFn9Me/+uTmPkQ8wOrNWner0oFyj5/MvjpyN4MJFnUs6muI0V959oMY2z2hEGHpSd3oIm
Wxx+1MPfHmsFqF41ZeDQ2lpyUGptar4d1diM8pGk85x1eHsyq+02LaSLHaG9aUFICeH29miYgDtV
T/lxNCBsh/6XOVXls1QqH9c2wQ/wUssYaU9U++GDhZzs4Nf6sC45smxfPfV3ig7Lz3x1Ol9uw+Zh
UFzH5Uf40FmpRLcmT5pe43GSnc1tbQ5o+/TIouwbdWGw5IjfVfBq96PmZwe8wvr64+ubywX+9gNg
YDn0DLDgL5b+1zW4yZJwz7AZQPPI08sm1bOrbkw4xXayS1dhaMIBa6MhPNaZp+1J/psw8Gr3uUPR
s6xplc6NS+EYzJcVt9fzkMlrw1ftbmwk6G6vbQ4mNkdrU7UlE0tZa4++buKrshz/S9q3s3VlNQJO
/+Sy8ttwSo5/PeoCSfnHtyqWfsXZrS5uSgo8pOVSeTkrN5aoywYXu8eqT7L6LmtT/9QqHRTVPNe+
s42rWZ1GD3LpKgM2PlC0VmzAMvIC1rnnx8/+MObf3CZkUdKV6bdoN9CmsY+1e1vjuJQy4j75yfry
m97+ZsejXOkATUIT/Te6zmhaQy46DE4dJO2TEOoXnOOZWrppbXwjGy6KaqRF6qt7Q1nz3i1GjuhR
Z3+fioFCgKnKPCAAm2gL6P87pKx5fUoyGO/I+cZHFL/ej6hFfb+p5gbl79QU8tGaS87/qT8escD0
W5Lc9RsPR1waltaO1yi3WtE5QVm31MOTTH7PVNdcCd9E2G+Y0+/K9LU7KYr86CZ+jyquNk61tkA+
AIVt3EEhkW2y9gLBpHtNMIa3gbxS3hOc6f+swvmRKJ/5qepl+VyBT3nS3JymKLlCKyfK5QUpuv6S
OjHdAB8m9zSBgMGqWKgjq7Rzqqe6varmsrxuAB3D4x3MZ7MxwktbzApRTXZH3HwLHSwZcQK7Rb3N
8D7dQ8dfEoW08CAVYPNlS4EoZ5jGK9elbmbQGYjaOTmptL0ecn+rGhuJDt4nv9e/GDVJQuhgPaTE
rLoRqmAyXqzc128Fbq+SvcFAPJOyo6BQXsoxMaoDZ0igdvooNUYH1MhqCapgY1E/e5PGQdkZuhvp
YkLL9P4oMyngXBfV5pPxdT79iKXcCYIDl+LiSHHOpp/aiRJVgelet94w0vBWSNjtqkWTTVeqQS8D
p2/qBC1iELjXI72iq8lxnzvN0OieZQOQTiU1RwQCcFHgmBHNdr9K9sPy9RsuJowJAdxncZFn9WXg
CgbABoqZjgPKS1/0dq/nLDz/putWlOCLWtMDILcUJ1B5MqlPPgml86OLZ/aXAAu7yyNhbvRoagM/
T8IvHz++8wll+R3YAZZ4avzuzvncqUytiglephWgBvkAtTsKUlcmQdxPYms0EmZOLbrP3tnfr8pi
QYInSkPM9OC93t69LpzI0PpRo0FnxMOG+Cr5YrlN9AP8NycIB0PCuLNTtmoZePUdxKmCKpuCxPNl
kMQ6dbFvfZF9215q2MVR5AnvwpEEzUFHnD+ZwLAbnk1gBHewI/BJGvxTX1/2F6/fVYPHsKQbinSJ
Duba7t1rfvz3eKqpDmPhCXd+jICoIdsKVC8MoW5wLobYiCp4wBzF2hYRL2eTb7VFP9YmaOREYo/L
sd8AUWjnIhitsPlemtoeT25yHIaOzF67fDbBnnPulGINBSm8d4BuHxxZ6DuE2Y+QLyl3zl447Swk
20EY1d59E8bUEMcIJhT1BkynUBtPns7/kKVH/UCQxbbz4RGq2OCsYVHKU9jzVrMc+ufWMIdNaFEQ
swUmbuJzdVB6IaLnWZ/jr4nvTsfKwcWLN7DZtH4UbrMoa+Y1Dl0UJqN07tuJ8puG/npH1h9b4gTj
ok9k3aqVsfUFqKaNmjvnL59T4bxAWaexJauUah95fJcgfi1t7TrUskejubFt2d52Wjn8tCJk6kxn
BILXCJg5RQ/zsYh7TOZpbbhBVGlICZU0r2LbwGeZjrvaMOsXJ6Q1H4WRTcJ0n9xoWBuOUVhyYGTz
d1BpHm5UhYBGVQbE9KyIj63TzMcmd4ZdQSf5usBywZytR5Rkw7FCxFW7drWnLWJ9b6UjNl3kYNvW
errWdmoO1bY362SHIhzQGsKE9WRp7V613rTxkiwJg7LkpEFAUE3ASbf29Dk9FFHSn6ZkdAIvCdUl
WMiD5yQEm4T2i6GTm2jK+MmJUm0FJAGB35BceRM7RVkYCwSwbE+5ZleX1tx2O6y8PjIuFyKJI5fa
H1b5PFBRXVFJ6nnPduVddV7zOE851cOq8669gb7DkJX5lTsQCxOC0t5RI7vRW+1rjO/3bmown2tp
i4y1HqiYxDJ3MAARgy0aY5eKuSZuI3yJMrO6HUeUlcBM4SuwF3rE6yGeFjfcocKOcKFH2cE0//Ts
YlhtXjY9FDLX1sDT6jsCBLILVeIVxbn9XHKmxn1vjTeNU083g68lR630rD0V2PAhr7xdmBOYVfed
5wa4UmEODH0BRpigLEYYbpQ0Ie09alX3lXc43ud29zXklIwHRxk3w4D938aJc2SZc19kZqOnNBw8
xw4t4iICeEou469Jm7QdrHcFCkGZg0t7NDeOs/RbMqdUuCYwh/q3jH9VVkdxBl9uslUZhdF6EA9h
OSWUZGd51evsTreNUWm3HR/M7Sjm7HtZRVd4whQ28Kb6wV5MX+SWywjyHO9oWgUNRbyL5B42/VMp
jfsU0vqxMFpdkurIodmA77CZkyql7FdzUC96/Lw5L+BUarH1TTDpP5PXUewr5p5HL5/r67o1qhe2
qvFmxnhz2RJ4wc4409x0R1kA3diYE81YtkmMcEO6C2w7FTSwMj8OX7SOEBGgEcmvxm3MIujiorxK
Wg2tQ0VYJplwxo4xJr9TUvvhyhJZV2OQfOxi7sljErBFFk0oCqLuIsmT+bo1GvvCtTEKe+78bCbO
74ovnipCu2Np9LeRbhRrkaY3Rk6kY+ErJM05wPae9NdvQ+KAiqWromOZ2bObydwn11/0IEAmfDZo
M5A61+iliZ6BSiOHcyGRtGTd9YjZ4ceUVVR0LHqGNRi4ajWXw7zrI0kNysaa79dduPdTgkiWrcAp
jiEz8aBG7TTKobyPaZMzLRBUtMvZO7C/1rE8zD38TQfM4CC6hFLdpIAORBR/66q8Araf1WsPtw5W
H5X/TGBMrttmLp69MgIW3zjW9z6c+nvwt0z8ZIWHLcRXfwAVnjqy2fNBI7Dza38zuqR4UBd1qXi0
Hq6r46BKC5GpC18vKkm8QX2ilqCnMc+iFet/9WWSBHYEkAOao2AeI5PFMjS+gOXbr2sUl0aeqD3u
t+I6yTMjpbwvQn8zhKYxbRLYG+oxoau6rXW4+IGy+4UfbOri59hTTL8e0jYhXGy5EgkDzhWiBxyG
4fIZTEugQiGXomffY/VbsYyMxm2TEMH3s4cZjMXG0U9DFZoFomoisVaRo5PaR5ognhnpb4iUAKUw
2yzAaQrVty57dTOWU4voBeLCLlWzOIFz9tBYLPoSm8m3L5yioM8h1E3pVgYTcdjENijlqAGsAoXf
3I5DIsdAz9mjXFRJnzNeu4Knq2fJbkwQvCgYJ5es4/4TF8/lnZ7Fafo9VGVk3liOBFdusRnJ2AWL
GnNRE4JTjIRX9wi2i+7nUOsYHItWnOqUQKc/PxU/jUX3tkt2kzGKh1ovkLyWuTgVhNbtRROJEzQQ
eBSCxZjDW+MFU8dSFbLKXIqibHHpLHcPycHfFFY23ZE3SNyqZ1TVYzXPCHuNaGILZFaDuunshYHc
uc5wp7QCCe5caQhUI2F9SyWRciuhJsSsFpRHsU05UNJszsZk14bLX6SXebNvVeMTk9RGwWya+ReA
n/yOISOYxdWb+otPQihxCpVX3xm1T7KCID0HR+SQMmCr2Dr0Sc+NtOXM22jrFC2nAYUHxjLYjZDX
CacbUZ+6yRtORH2ujdFmIvN337SGfV2xT6RrKXxolsRRVhe50vEfurbmPxHTyaNTWUo8QmO0P63K
9Z+meYqRhM/e0ryalP0tD4X+LPyhnTCGKVVv68oablJKIr9nT0uv4EZ7ILwi2N61zwCNFXaw4lg3
IX3yHivqTekDGy9tF4eTa43VJiPNausnWrxph2naxnp5qzez9S1HtnBlTw1xLCX4jxnegy8VDTBt
Hk8kXMHHbYcZgbBywwczzxq1Ib4CMWAnkBhwmjrCiZj2QCyyaxfV4W2fG9bV7C8A1Zzqad6ZzXEk
UGwz+v5yUmt9P7DYSWw9N3S/i1biPTNrhHayzesL0U0AYcIk/9m67Dqkscti3U8vzQkWs133xR4E
HD2yqVJXRdjpOAfjfgmFWzyNTteQ01vKuv8yd3jXO7OmqTVWghUE5jtK+EJCt5zx0u8aae6pqlgM
PBfX6bqs5pwGbBxOrKBmcmFIlmm3I+IvzS0kS04tGp62CHu2E44I97oqMfa1mvoFWbgNrNwQh4ag
kKOA13KXWo0Bho6T/76y5ujKyviy1/kwPYWG9cwe896NI9QVRrLWZA1SdNLFLu+7O8t0qfabdBf7
uPkeVZTtO5c6e8yIv64J311NdqHdaiNEd4XbcTfN2i2xnmgwYs6SgE0nWhNhz7VY6DvDVtdRN/QX
VZVW120xqz1VBO+rGZfGTdH5FfE9mXmdRl65IXBQbISdIGqYmuiqzbPwtGTd3paxTB+pwT/XlW7t
zdarTmbZf9OGkAK1XeNy0eLah8NEci5+3GTvh+1TVEnnS680f91aUfOzSVAfzLPXMg46zEizM3ps
DD1rZ2j1Fjy6xZrZdbddXOpIOSokKLEw3V3VGxZv3/yZlPajb0xXcxdXFOGbzX/Qj61G0rzsFVmh
Jw4vEXHSFtISAjNKtp3JpF/rGdaVUnFiM0XzvaXD7vU4HTLxDA6JjAe9vmvC/j7T0oc4RvyXJd8I
oHz8c1ZdIADRv/GEf2HS/k0mPfvf//H/JZLA5fz8QR28asZv09sSOH/grxK4CTZyQTly2HAtKiUW
xdG/BNrWf4IQR51IXAW0DgN46b9L4Atr0iVFhJqdA9f0zx/6VwkceiW2PgrjNCOBFbj/SKD9tg5A
RRBJtjCoqC8WQ0OIs5N1CLisGjtaNAQp6T9g2dQ3TmW7RE8bNTWoruiKy8Xd/0kZdSkI/6+K5HJZ
zPFUUGGY/KEuLBXLV6LN2SSx3mhmh9lGKx/Z6hAqRMbS4dVbuPnr73stxnPNdy6zGCdNHiPIJWup
XL26jF/2mizjCJ8iqVHPorW0e3vSyNpL8p4aU2IbD2Y3osKVeudxICo66z7vAHCuBtliBalinZ1C
Iam+B2br+EsmOBkjG4Bb0Q/9zxMisn4ik1Wpzli3CYsH+siEzNtSL4AVYeDvgmhqqhmJCZqyrYuU
+CGjUsGJO++QRAljENGaBDwMT7bqrWztUmSi+29GIlwqhf1P8iUKhMSgpdtggYN/S+M5ffD7GAM0
R+0suhjbcryPm5gMYBkTwNp5WMoxoVC0XblO1fqA2saMNcuxi+EYcjS8N/N0JGw4pOLMW9b9ApK9
mReIerLY3c+WQLjoxxkdbvBV1lpOikivYshAJYskjw6EFyTVBhZacwIzF7cYqG2kzkXURdb6P8q8
tjknNg7bO2ndlFlC7aOQY3WRzUpmS7+QJ5Xo5H4Euol6Lfj4zS/D9mx8waRBHcn41vFGnMkwB30C
vpXQbJVmZW76UEOSbDdYYixO2AnanE9GmvW2QvVnQPMBefQ/luFmnX9HMYi0DLK1EXDKK0Enwfl1
kV8odMY24cfXLYczGAOzpd35QwdaLGIPF++6nszNdW8uER0SaJcVlAgkX2y7j7+bc+SmCFX7cdyD
ORG/s8nrki0+fjjYmlfjWKwH425oPcQRfswWqoRyBfBQjWQdkVEHDVGEi449TCvUX7kmfYzjdXzI
KanT9HZnTpymTwoFa0qlPbUD+AFMCb7fB1J2zTErJCnVtjv1IQtVlKAOqZBs/uNX5YMoQcHKvx39
zzf8+hudROUVdC2CYhzmTZxbZHblStsaetHtgVGKq4+v96e0eTY24LhAh8FvTc3aOJsUBKc0mwqY
CBZG7ndkikibbXYnml+PJ3IfacDkUZpBGU+iB85D8CkHWmjUj/z6KTIz0FmZTQEHnZxaodJCCUUz
c8x3ucjlixnOmBj9otKRzPGnaN2VnwzuP2rbt3cAOIY+joAj46J7X6a9V48sIjonKufQpNNN1GzQ
Ri3iuDJn/9mrwc+wok3hTZ4Ug7OxEx3RbTjPNEgS6msth5a2QLwfo7gKUERm9lqyE8HjWi1MmqiO
6W2VskX8YlPRuXAiyxvhs4forGjOGJAkFTm9ndciByL7glLUx+/nz6fy+u58GsNLZd4DBU5x2jpr
J9hNOMUuOWMU2wvGo5t7BRmHYd1tiIu27lzdBjoIeo+9sASyiCAuSjaACIdVErY94ko1M/Fq4YQ+
FCGDbCNaWlRSo09ewzJOzn/nkmvlWmBqHfB/Z2+hNSe9nLAWO5FLjjkFkEtL2CCpdEjGsFgtkuwV
yDU5tDZ0yTH+ZA09n+OW58TWYWkfwDtCmn12/aQYfSvVtXXZFv2WpISBkwds11CpU8XWev/xe3n3
cstGAWq7yx0vO4lXg65h4Zw939Mw9lRHw84Rg2U6XtqWzHmh9M9GwfmE+ufulgsBRGBrdD4tFLNu
tKNe4CzumPQAHaFw8iFc+gppG0GLTFpisvuHecjr58j1S2Asg3NoBtT2H9/4+V6FX0K6r+17f2kY
FmTD6xuXrUFRraLzCLcUtV6owm2RWO0nj/ed0WQyhnyYwzbwe+fsm2b/CLooNGKU1PSfsjmOqJaP
/lErCtIup7nfkmQ/ISIlSDUR/f/0VL7Z2L/ZKnETZ4OZFhS7JB3XH/j7s8FM66P3TIplgVkbYgva
xN+Wo8Cs28RWYEtoR54da598Qcsu7/yizH8Ei3iuyYXPLtoJ5iC9J3FJipAs1M7JgpysdYCH+NI+
fonirUTB8Ze36BOewy7c4Wv543h5PXwNzfD5EuNAzA1SNPamzpMlR3VsLD3eGH6mLi1FVaWb6N5Q
hXFAl0ccCD/+Ge/csaV7jsXshr6FBe/tWCLhWVYG0B3YDKPYddVirXWj/HsPgOyzO15GzNnTBRzC
8YEAOYMu4/JbXt0xwNDJ7XPMMrqRV4e6mJKHxtG6XZlk+X4oWvmSZx2K7oji4sEkV/xgNfWSoGmH
33optGvVRdjIPn4A78wiIAtplDnLTwJG+PZHNRWQUZNQkUDzoZDRDMP4FnsbrG7priJz7b/xvC2P
LaBL79AyF3TK62cws9/Lx9pIAkVjg6jnsK6Zn6k/g0JLPsveeu/eWJPZyNjkP4rzjQXJuBRRyp6L
Va2+o7PgX/p56h2qktIUjhNUwB8/TPHecLJpXhPiScrJ39jenLG0wq6cBKdMLHYQodyd2wJcCu1w
NzfaNRJe3PLpmB8i3wARSxH9um2WSlgyyGNqmnBYiHrdyNH68vFPe/+Xsf3mS3MdfuLbB59OZg38
20yCSqfAl87OcyMNtEh9GH3yipdP5nyYu7aPX5mEQgef0tsraSY9PNdmEvEs7xoGW/G9IwlxRUBj
d0m6sXNrux2QD1fLb/7xLQKaN5i9lhgTQkveXjjUHCsMwxIjUCnkRin2WVWbVEFhDsM/nyhtpg0m
L0Hviaf69lJw9v2+q2UUVANSfXsoqgsnJkcIXJW/+fiu3lntbN1HxEUu7KK+Wwb5q1ljCm0bHwd3
BZIvvDJBFV6h4Ix3H1/lneGBbwEJH5OgTbzY2Q1RiIhziWQkKJMhWqyovS83KdxtRib1w48v9s53
yWfJ6+cJAkv9c3Z7dUvI4aj1J+xcNDHbl34B0sCeSoUdXfoDinDN6j4Z/e9dkT2DgWpBGMw+Z7eX
EVJllCbTPGB7ukD1DIbB8n7HaFsuFrDdJ/PAe5fjHOOzhvLCcPW/fWdNpM+DdBGOtFJqQSdRyjEP
wZKeY+8xa73kkwf63tuzXMJxLKIGOV2f7Txn6pthW1kRkQLscrOwaEAn+WorIkpGH7+7dy8Fih1s
JrhbqLVvb62UZugNhAavCwkpLgkxaaDLsW9DFqd//pExRgQO4mWPAD737aXcuXOgdJt4Nk36+lHY
a3tCS/NtHBnm8R/f1VL24tCLXHKJrX17KbIsfbckfAovkmyvTaOggxh742U6o///55daFj92dkwc
EIHfXqqQXtGQAJ8FBv5dvCpLzcmSDQHBhJx9VnZ5Z/LwfIGqaJEV8R9nyy0KB9xvMssIvtDlk9WZ
8gLT2WdT1PK3nM34ZMjhdzIpHuK3PRvuRIH2upE0EHvCqthNKeF2nnSxqNF2CjCkUfNqxLzOMlVQ
FHOzT0b/O18bxDVWeDYUTCbnomHJ66z9FOHf5MTjjnDb2z5MigfZq+5QqTT8ZKycebH/7FyRO5Pp
yeU48FlnC5yaQ0LjhMT/VzRsLpwuJImEWLsxUKFfXHUQaPdaV0KwsRJ5TY2lvG+pNl+SdGglkEql
+c2yx+THx+PqnVftczZf4pYB2v5t9SNi1EeDgC18xo67zXOtebTjrDh9fJV3FneGkVhmNTTi1h8B
96upO5zYRPVKUOMI6ZthMdD1eGtwKCGPdc6QQ46uc+GM7GjIWaVj+PHV35l8kDMyGXA0WrKgzp48
4dlTTZ0yBz02pb+IFo0uI0RWx8Qrnz++0nv3aXnMcGxiSNo8n+aMHukPLzqDYtE4R84li05H6Buf
VXozyr6/DO0u3bEJsPYfX/md0cz6C3NQUG4BO7g8g1dPuG9jvbZT7pGSU/K7o9O8GSdzWOQNEn5b
QZDixxd871ZtTOv0QwhYYdl7e8GODqecxwQPaq/jhkqpY7ZpYpE/nseoW6R3Gw4ALQhQqG4/vvK7
t+pyymZXSk/FPps3OOwkUPV5yNaQgPKupvERXdjXSVdq55X+ZzXh90YPZQNojhw9OU+e3+iE4M9C
1AO03y5BHdp4U5XAFRV3xu9/fmcOVQq2GssOZ2EAvX6JJIBMJLvoOU2C0jmgWxbfyi4vbgYhKFs4
uf/14+v9/eOnyoadQ8BmYFbyzg7uBEA07ZCh3nUIO0AD5lYneuvWJx//3x/g26ucbTOKYsxK4vIW
wk4uHgcECKsGd++NGvV08/EN/X1oMMWw3WVF4UX9TQ4LbHlq43wug5ra4z0Jy1+1uXL2funaF3k5
fJaW/PcVjMvh2GCH7SwGl7PnZ422kJkeYRLN4nxbcUhFfG449UlXc7O2wO/kOEyWs5taEnzw/uPJ
/G/cMfwnuEyUIulPng2ZkPhr3a3LwCH2pg0MstsebNX2xxDhPaVsDkz/eDZdOKSUQPlH/y/OzmvX
baNdw1c0AHs5JSlp9eXlEpcT4o8Lex/Wq98PvU8sShDhAAFiIIhHM5zylbco1vbZHkojxryOERUb
xZCsTlSaTbGLcpMRPd6e3LWdw2D4HOhUkZ0tXhjB8pb6TlMCol65MLKV/bPGGiJcFprujuTHtcNA
I2FNZnisSZzOVxLgsnQidywBES/xe9pDQPWjKdkLA9YPch71rDNa4zhur5Vocz4MLCUFjH9XBknT
GdSmYGuCkrXurHTRglSf3OM8a/mh1uR8ckB/HJJQC3/eXtfLu5tXgD4qhCMKlUQ/579BsTMaXeBz
gqFCmFIfyaRKegD3to7SVmhM8z2bfg4UeCM7RdhrB9ShpkJwRdKhbmk3zWIuqw8boMfMmV+QDP+V
m9oAeSaB9gN8fty5ENa3YLvaLlEmNXYef5rj5zNNEdoxIrqibNblB3BRA0xZOZbAtqXt92VfA1WS
8U5r6trysoOo2GkqLZDtmURY3m1ykItIAQr0YUPCqSxV0XEszOwZ7B6E4sRN/lFBO/99/ddWda5z
k5eKjGRbbi+TWiZaiES/qPvY1wWgZhjWViDnGanc0qx8y0rnnTT59z23WWW6WCjDcaPivbAtz4En
hnS8uk5TnIXQU7oiN/wkt/RvXBGRPEBfs8p7SDWG9FBAn9C/VQaoYssw6f+CG9X04+0NfuXiUKlD
A4mADohBwybiQ8oczTlFrRBOhRbcrJIfkBpDtJygFt8e6urk4R+aKzgB8sdW4Miso840Oqjs2CSN
QZ2uBIsYtBYu5NB4XjozGZ6qMV4+O4pKFEbCOLzNZtSfGiN1d+7mK+VxMCX0kpg73Qe8ec/3+5yB
AVhs5OsK/JH8EOkVeB78CnwSkjsnnEaibqe4N2v47hWcsWML1HTnR1y5SNcMB+Q/Ra41bjr/DaoM
9UUIfoOao28WrdZWlBnudpb9yj2KRSQDrbB3HodNjsptWYgwI82PCP6U5yY2x2fDmQEfVm3GOhMn
g8syCUTbJ4Th43+gNLbQGagdxDtv8JUwAFYeDjrrwtPL3Sz6lAoktasIWRG1qx/6UXPucNkaH0pk
2n2hh/pDtbrAQ9PrP016NO9cN5eb3VEch94a7EDi8W16MycwWwAIu/4yo6SlFRHFfx00+dCLNri9
6pfXKUORenLUeZDpSZx/2i6HBpnAY/WRNnL90VLrf4YaFmgIXf9eyNz8bEyWku9sqCu7mnoOev7m
yjB2+eP5sBIHjMmm6eKXqtTuOtA1KFV35TOCmGNQJBVX22JpH0wXgtroVI/qapRxe+YX35iFtda2
Gi+nwb5bH7Y/8iuRYxApdeg/s5rAG84wTQ1sO6lyDDAHgVi/s5jv42rGQQQPyKk8UH7N72//hovV
5zesWAdzhVyR0G722Sgw0NamavSX0IwesllWJxslPKjLwn4b+9z13Hkudw7axYv9e1D6siiBODqs
pPOJd2onI5DtKDthno3wStzfhbWB3MRcfBZROJxuz/GyTLKOh2mrjeIpZk3bZuKUdYNuzWBdRV64
/1S5VT+0btw91MsCEtbslzvpWuMDAYP9ru1TZJ3FZN710u2fqknRvzWRnM2dj3/xoK/1RJxkadGv
cYu1nsA/Pj7XSVbpcE/8HN9XXGZqzYsj9ImMFvdG00WtNwMS62sD9le3l+PibK8jG+S4a32GYH2z
882lCN0ehIAvc/Q4m7ZpEeDSUxjSQFZvD3V1kmuBlsCM2H5bQSjoEBtdGA6+bbXiJQEV4FVJqt61
RYqohOsKiDcYmip0e3di4qsjM+SazxPlr/jJP5fXxSEb0A6TdMzB4EmaGhWR7an8d9aW6lSpTvsW
w9ZHHaZQ9J2o/9oCr98WVyj6ubwl52NrXS1bq2Js4hcUZ6pE17/3c0r3ujJc9HFur/GVE7w+ECDM
ECtQKAeejxaVxVTCBBh8p6jB6A3Ifh2T2mk/YOKHxIZeNG+gtBBk+Q/DEpuQedCmp1xxPqwiMt1t
pwwtbrtYTqE+4rpQIu8p0co5uMhS+qIAuX170CtfFe1Ed+1dr1qK2xuz7nuEPi05+F2GLFMWtshZ
zSjjNmbYgn8cwh+6PUaow6XD30Z/pP5rQWNFnJCkbu9JWuTqAPMSG7pSKe9nVWavjj7mP9Va1Xa2
7pXbkVou76ED3IOyzfZmmBtdEu0OPiEg6O2hj210tOruKQcM+Aw1rf10e1Wv7SAI2hR+iW8Bw252
kKZFTlh1DdYGdmwcMJ3O73PdLQ6mUrYHqDOG309J+bd5OAv6G+1ACYwbYnsncx87+MTzKdMqRk5/
0GBQ1F30KDQ9/g/fjk6sil+iCZp62+RTWE6Lgzj4bdPjPJK2yjNOzIWfOFCWby/l77U6S1vWaWEz
blGppVW6rUrLzsx4uqMBdTO1f+1Flk7ByJuCdtKowmhLdGoNx9lQMVtohBt+dUF7vod9AYMzxRbt
RR2bDDH4ldsVNBjGvtPhwpvYXCix/SDzznbRXguNLy4h+TOUx+hbQ8Y4+Z2ky+DNlIH/GkxGPZYg
lBOnWuSe2+tMzbpaiQdw3viLGk+9LrtT5w5obqtu9+guSPveXsPf/umbNSTfpPqFZjkn/Te04Y+n
0VLnaNEbQs525UmiDiLt+CdFM3SFYAWP0cMix+yrzUoud0NZFMVbCvB1DCieIn3Ww6x55+Ce5Hqm
VhbIJ1u6nD9P4LDDuxAmh4Ia5DJ8yAd13Imar5xccCQkKUD3EdXQtxe/6+ZWHIrJJ2FDPNR0k+hH
25uNfAVVi2SWtSQ4vdxerfWe3S4W+5oaPbkiMfv6m/5YLBVdbMzw1Mk3UaZ4i1z3X6lV2s62vjYI
JFcq8jqou9+qO38OUqBMocpOI2SI0a+NS8NCK7vMDrencuUeouoJvg0kA6CmLdBsqWsnUZA5Q0R0
wNp8zod7A/wp0XA0wy2u8EGOMey+PeiVxxoqKWkODfkVsrGpt6YGHL5iIQ7L2rb8hapljECcsHX6
DQX1nNuDXZshILrVexJJB66984+lDEunpxERf10n+J0Us1G/STUWnyFVAWdU0vbotJG109y48mpS
T1ZBA4NABwu0eVDSboSaMGPOMFWKlLBQreQthaWONOmI/KybY/CrGFnynMtR7HzTa8sLig/4IppN
VPg22xO0XqKWLpfH2hU89O2sRCd6Ht3i5Vktxp1H5do+ZYMyVT4nKLrNS1YqaL3WYTz5OLtZX/nm
Gp4jqbVXcbw2qVXCGcMt4L1oM5x/xsV1G+RZ2Kj1UGGbEdXd4zDV+kOeRKh93t4y18aybbJUerzU
NrdN+onXWZl7YM49Na7AjCfCnU5V2qc0a7v/cBZsqtA8XMQ6OI6dz6vENRtco7tevCI5hWwPf6bT
+wBvL905CVe+FOkYlzbd2xV7uTl2/biMDQD+0UdJDqOR2ggfM+QXdvbDlQuZAqLDlYWfKidg/RV/
XI66UUq9QNTVV5uYTsZYqzbdQ1OiZzrEVfMw5yil3/5el7U7iAPggYlQkVSiFr5ZREon6KUWyDvh
ro6HEadb+anpwnhOxmj+JRE5atD17WpQFi5m2kGWRMVJaUSHgiiiD/nf7581+zXAU3KzElieL0Fc
RACtypSrmzKKl0IqBhuAkcao2fHO1K9sVZBbvHwkXRTGf0u1/LHa6ThpKXUOdMy0yjqZnbQ+4cmp
B5Gb5TtDXbnSTKp0Bp1NDjuQi/NZWZTd+rY3Bh8Iv3F0++KHVM3xRdja9GouqKTigF75SQsb/Pbn
vTZH4kiQ2JZJcXUb3yWSZQx15miac/yCOIZOOJGga444uT7/bZeTugz5DMhvmnH2BXOotxP0sWZ7
xDuiyz4h74Djl9DNJ2C66f3teV05KRxHJgTlEACLtbmnjca0amWANr9kYnyZO1U7/kaPduzwQG/H
PVzalZeQ8ey1YWVzg9rrOv+xVzJX69xaNXvehX44opyGUAvOo5Ya6xiouNM9JLnmeHuO68nbhEpc
a3y7lR6j61vgqYVmb5cnAxZNppFhRkePEE3fGdXtaDGorVf6UHyGK46BQlQ31UfNyar6cPs3XNk/
VNuAjnBSEDaGoXk2bzQV1BRQNoafZlZ8jw2RvZ8Vd3624G/tBe7X1piiFz1OeqsaqIbzsazWdJII
6Wq8oGbtvtcnE2mRaHhObSw5kGUkJwG9snOxX1vkPwfdbCSpIjqDBung11Y5oLZrz/f5EkVeGmN3
GLpp8iis8kdB8uuXQAX+/gWjEUq/lc61SbNscy9oGXJ78Tp6n0GYq0a1PiILKlCnKrud3XTtS8I9
oytB1szTsvmSrYE6tLawujjbzndqSd6Vw0IJZGqpO0NtlAXJvAAAIX1FVAMQh/7H5hKvtKjE0dVA
MHmwusPS1unjIrT0sVXj7Ftl693guWnTvG96vFnS/q6vC6vxCqNN4DDk5mkN3omgFwup2HRZ1fF7
839xr+xVtNePuz1hcJNXxhFxARKL5zvOmRbNAsY9+NSMxQ97wuIX5qHSvO9QlPAbmagf/vo4wZbg
yuJDsDTbMALMeCmzlOMEbzNB6yrvngtqykfkypbP/2EouE0rNImWjLvZ2PpIva8dlN7P0la810sk
OoZsLri3mkHfSSSvPG88LiD3WUUCpG3KTbugKfDp6f3GKZUj/sdohnHOP6KzLI7RXNZ3NWBKJJll
snM/XYnLGJmojIwS+OQWvqPNKFbqkI39XLfEXZiV8EchEOxcEpfdF0AR1BRWuIcLLMlYr64/rv+m
JtNYDDa0KJD0sNrsnW0342F0InEwIhG+Hwc39aZVby+qEZoWdunuvHhXzi99LUj3Liu9VlDPfwLW
2EbHQvAaKJxaI3KMQDikuOAG5+A/bJ21xm9BNbL5oOdDdZECTSp12KXu7NzFiE4E+pKpR26VvwYn
rAtLmx4WEeEnDMTzoRwlwqyapqDv1nZ4SAbKRRK1u1MUS6y1yJ8hsFZ7VJpLXubvUQFGI2VAtWmb
RC+xhbZfqff+0EcaYnA2Uu2Jvrw4lard0TxG1hZxl+aYOekqs1nl6JFX4fAUYq911DUk4QZEnGHP
Rj0y0OA4ghJ0Qbiz69a5b26nNTBfO07860KMsmmdKI1ylVOF4OxrnyDk3qNg+AAvMP1QI8EaWHQa
725/+yvvIV0+EioiOM7TFi1iqDn2LRja+S0E3Hv4Ju1XdHHmZ2VZsGXvC+T1NRw/ntK2HfCN6bEK
vf0Drs2aU7ai1hFbvsAaTqmkrBMT9ehiwuOoc6bHNiLHi/BwCrCB0P1FE/kOJufaNbLuAw2CA0hs
Z3O4EqmhZkZ5Hn8SRO0iMSqrPXB+uj21a0eYnjvVovUmoT55vtknQ6vHMOSyMpqmQ3CgLL83Rfcz
TBu5k0iuutIXewc5ULj062N8Acvv0XyOIOb1ft3hrOnqo3iFzP/FsmT5oomopHdpaAFuRfjvALR8
GBTMEETbGE8l1Oqv/2HeK0ZwLZTRf9mEHtUwxgMqlWxkM8TZQ4p/h9wYMD4Zqp1exJXNwxOExtcq
QwoIeVOwKjGBIDbHsi9zK5QhO1Qz7vHu6Awk893lNWkr/U1ihfjzrye4ouipAerUcRj5/MMuqdsP
1YKZ6kR57psaNo43mdJ6nYppl/15bYqIqIBYpd6MgNcmZonTGG6twZddesU41nU8fYqNhcKENlr9
SnK1AwTzutAbZSdxy1nwKs4Su7kHf16eXKPCxtAp09Q4DEbv3rsJHaggEpU4jGYz/YctD7yOYHDF
1pO5r7P54+Gsc7WtE9SF/CSmCJu7MWpEaZg+WUO7x426crpg4K4yCACeaNJvzvAk5gqNlJqFaSDN
JVMd/hv3dfJo2ZW9s82uXBdrjrtGBGxqc5tVt0kiiojh6JqwYm5nYcMXSu3j7V11JToF6oCsPBEO
CPNtjtvMY27kvS19qWDi4ZVj4T4h6WJ8RYfbeUlF1v66PeC1FVx1eGCYETTBLD7/WMZstkhYoSWa
5Tg/GYb8qAoR3yVJp+5Uea5OjQohur3ImlBk2YwU53XTrM4dobkQHEJeQ90yxCsrV6b7Pi3jnVft
WpVrjQ7XOJiKgbFlvs+xEWl2w1rSYUHwPFbiz5NluGhjDhGym0BrDg5isl+U3tSfMlRWXgSv7x3y
7b2yM/drqwx+hr4L9CLSsU1g3jVjOyCSJ33+0LzmYYG0i5VU2AH16fRfxgKbTWxOSobC0vk6A5rX
SWlZ57qI4sJHe8B86Kqh1T1dZNP729vn2s1EjYCaPaAV8O6bZHYSbS7QfMNixdCXr0nWZ18aQClv
FZwtGYzWgh+TRhdu53W5dhhdVaWFRdkABubm8jXsjr/ZNHCBmcL5aMosPIoezZLbk7sSF1G2AzBM
6L12BzZnQ09620paRkkxignQGlI86HwQkecCh6VIzZ5CmSdPY4UxTWgOe3WY68PTmCB7p824jf5F
NIkwrCzuggJmdDmZNaS3WT/oi8SZ3ZbLgzR1eULYVNCnNcKd83P5aQF1cmoI1AHZXQiZIA/TpNIA
TpCpy/J1GnLnEEo7S4NqcqkMF6GNmttQ2crOFXh5Vsh2+IdyMFEZeN7z/Vs6VlWVcTz6FQIdPmut
vENV+bVF9ebL7e/7G5J5Hm3TMORUkmCBJKTSdz7ULPJJTzvqI0MZtibSnbjJqYmBU2g8t9lXpbW0
U6jZ4tu0pOUrbUztwU3S+HGtgX+p1UE8DSjefyiVsNrZetcWn9aDBSZ/xR44m0MMhqTUMxv5QBOJ
YHzJcXDz2sFGkhk17thzSwcVxW7ZQ3xdbjkOM6XVFWq3ykCt5+6Pp1ui6GYbrU1q5qKe5FWLMwNS
76zuK5hD1fKRWcDTeqiHb/FSLxHuxAt2PLe/yuU7wW+w1vr8ysG8aJAtRVfbsOEGP67Q4O+UfHhJ
Iln/o9G4/kif5q9lPNYiJ/8f9Dxwd1Dwz+eM3lGlYSvX+yN+B36WNHggtAsBe1dbO0fqytZmRuA7
QH2x27YInd52O5w4+btznmO/ifH7g1OCjQS8uZ1VvDqUSWQKalXhlty8OJg/I/hrUApS3Pilcpxe
RQJZLR8trRd7yhHbsWhKU12klslhBdy0Ta2tzihVMIFmUFOVepahUh4ysy/vlqxUgtub46Iqw4To
gBtAn20yRr7c+dfC8somS10EOrCKwD0wg3foLeAQU9/sOtwuejGNP8xYr781QBkeyU5G18uohe0V
iLZHlF+yeu5Q2bOA7/32BvrzrFTDghmqLjCqahBQiBCcRQZfrDpxUEyou8FelTU6Q7cX4Hdv7s87
a0XRsQb8bmJenvjNdpVllDWFLbH5HOY2520wVlsSWWMJHooWG1i4vVlgoj3sV3aG2fJARaX1JBLl
T3lDZO73bIEsSJ1uUTFfy+3Za90K93jyKPNVl8iSeiXoTNXrRZmFT6RdWos7aojsCW5f0eehKVF2
ixWKu3oS5brnQPVgtF6lYuFkQ3PMO5T6Hki8ks9mjPSaV1dLuhxsZbaUQLMTnOMiVwjFmxzd+AdK
aVndG0Ighk4Qqqyd/z65Q8cBdfMxj+r7KFLxgytSfF2L2pQmWq3zAsKnhNdi9e4E/bLul733d3sR
gZUjr1QtPjDHlSrn+VaD6hmFbhvnB60Y3J+JbNK7ZlGTxymNQ+xOjT0nkuvjUdSko+ZYAOvOx5uQ
wgM0UOSHpMPk3m6dGSndxhUUKKRxiOfcbHY208XBXUVsSNAJpIgUkV44H3GetMhCAjg/6MZUcFxR
YYFIOD8KIxt3XvWLaJzVRHyL7i43LQSwbTetAElXZWgvHtRxGp+oCuun3kjnysv6Xn6uXcrWQSJM
DAzKsP5AuQ7DQxmPMfqxQ7/HOL14+ddfQ5DBE0dMjiTYxbe1cORp6/zAWVXlfY6i7QsdUtICc8ie
anJjv0qz5cfk9OSxZtt94vFwDogsJIE+q9FT1SbNqQybXdD/GrqenW9+mYb2AFsOdBkZ2fk3EaoZ
Aq8zs4M+JWF26rJKfXPUGZ3LZJZY5obZXKdeM6KJ549NEi5+rebFt0W0SeiJ2l0sP5xDtT1oprBT
v8Gq4J0Sg7a9w3kiwrYzF7l8zGdb7CFfr+wmPi8ZFD0gHp7tQxpOzZLqY4JDuZjxJ8ed9JEzrLxX
RFP99TOAUg6FQgT2uCGI4Ta3oCU7OFkTxtu51nWf6JqWd/Awi//NYHleHENG32JrsZCN6pfj0GnO
v0lZGTsFxCvnlb4AMTIdl1WmdXN6FtuYhsjCGjFFZRDjBsWoPvZWkZ5Mq3NHb4mcZY9y85tSttkd
THpFqnNNuJzb892RKnqTCRpVQZ7EGG3IrlitiBWjwUPZSYpPpV7I1wjJhT7ITUEcB4ij8Xskjly/
AoateaM72FYQ9U2FvXE+N8e513ilaj2xP6WgDhFLrZUUvnJh1cfbb9cFyYFTZ0DUQmrUtFZYxCZb
rBKkbLhx7KCS1ES9ZKmQdbeowY5oW1kpZZy2tkeP98UYAkOil+IRRQ0qorSF9R39alEcbfQJcXh1
R20PP/2bVbBZXAQpV8wboRnt6HWD/xH9GnU0J2092IjYZUv4MLbtLIKsDsfXMRwTzYMm4bwzjdKs
g0EZxePYOwbelIuetacpdfCOjUdBtD7Hbvc0pUOXguFpCmDfnZPiRwzOZvQT2dYv+dwlnQ9BvP0p
JlXyQArUFgOpLThYonKgDgcFm8jcA4FQ9p/0qJ2moO/j+KOlxHRxedK74euIc1X8nCwWwqgJKggv
oZWPH/tOat+Nwsl/4SIXK16Ddil9lVpDY52mq64dc8XNF6+rRcaDC8TgdVbd5UOoDdPPUueHPZvo
yRvBYAvJfhlSqqqYzDT4JLV4La9bpX1nZDLEMtAe3ndpE6+NcnO467B/wwsjjIqvSS2sH5k+dT9V
fEaUA8oXne3ZS5//j+ZSXXkz4k+Y9US6TLywLegAS+nM2MPjsiNONgi5L1GSGe8to++zneD4ysld
HRNhIkCTpHCx+dBRRCUMhWgRcI11z0mIGZ8pSjzv4g7gPLJA/+G6WoWN6FcCcORm3Gx8WQ9pmcyF
wI7cbD9QcTMCypTyGM8uvajWGJAunQF0IrvbfTel3R9jtfnb5I7TZ612WSs9UUVfePPmEc0YqYDk
EqSjahzzumi9FnGHe21C6Eyd3R/TnMTv1Q7VPJQ44501uAiXGX19aNH84HGjgnp+uBwsHNxMc8Kg
HYvET1WnCsJSXb5LDK/wIZjvdZGMOzf0/+t/bI402Dooe0hwUgvc3pdmK9ClFCx8HLkA+TUD98MK
BnSDU0O75MjEIifbO56Fc81wp6bYfkDSNdqPQ1pgbuVMoW2d5lIRj/QFYxxuKkK0oLCcyTgoS2J8
pB1GSUQuk/JvleVUiEoxd92duawGBYvRcgfocargwleApcMrI7buWNxEowzqJu+zJo1iX0vdUvhN
4dC0cHMFR1qcVeD/N1q2YJIcq91H1URk2yvzyXkdI9F9qhrHwAdRFm8yb9N3HeZQihc5qatBb5ly
9VQjVviWV0Mdn2yxLD9Mbs8cSNiYvRi9iP/tc31OD2o2xXrQqymR9CjzqUIfNdVWq7Qlf1ZHhXcN
4ym6HMR1jhYYi8DO13aXhZbkGI/fWsw00PQvDOVbODopnsJaJhGqjqvxX6UJe5yT59Z5D9Zi6r2p
S/Hrklbdv186FTmnSa/w9oRU6Hpa0yXfali5KrK8NX6BvW4lz/Y0OopnpZmO1zTeaK9VB1wPp2Jl
aYNoAgTnjXnZIxA+9xO4yUqIBAyHpWIjPoSYgVm9nj85VUubL8Pw5ksSJvGPxrSLzKdtZb1kABW+
mMM4jiQ0lfypDFNhIE801Xf4sZi/1MyJSx8edPFujgEL1n3lvmuNvvnQCXv8Z3b1ovYMCeLfBz1U
TlzYo+F4oybGdLXmiz7PqoZzczpgXup3GKtGXo68NxLtSdV+jnGF646JVC3TlziFdL6elM7HtLSm
DI+zWjwbJqaXHgx+VwuSqsIqvUjd7MGyZkW5QyE4fc1sc6w8Iy7Ve8PBRtszs1WfPRrHqP/f7Qf8
8t6k3U8FCEEzIlNatZsznFg9DJHSDuYBDyheRgs2R4WgQYzptuKOe0iBy4gSyQSuDJU8bBWH2YxX
xJWBQVTBg1zUFneGvrwzeW7fOlXdE0u6nBoSTQQlqKgQySGFfj61Ysgzs0oyrqesdf5JnDx7cWCe
+lFLEQpNcnfnCbqcGjgEUvlV40Nb5bzPx1MHHdkZs8Ntr3YteHFt+VBGUU6kY4nj7a92WTP5bd9A
zAjXB9b4tnWlJZHIKjMFZhFisuFNuWs+l5Mj7sd0Vg92Io1PixF12akck/GRqLZ7G7O+2RPDu/IC
0BBmcUFUghTbqhPolWEuRjq4gaNNgGa6Vh2Xg5aJjqJNLLFhV2Vf6ge8nqJhZ7WvDQ2CR0c1XUfN
aIsad9pcxY+vDYN4zoqHsbD6Y4fe+f2EG9fDUszNXSymPaW1K5kcBWzqB9TH6INu8yHRdqNZTTlb
atL08RRnbcPDh81y6rmNyWPg1q31Wgy966uuTHbevisbmv3MXPkB/IgtshJ4s4qbaiWCCNju96SV
UAFYYN+pUmv0+7qrv+5ss9/aA5vHFukJGr7kXitPfrOnsR4tkmxpwqCKrCw5qu2i/C/K+g47rXZp
57vBnScnsMwc6SB3cjCNUmOQrG/0pvCfo01N4S6bK9uH+FH9byHl6nxgO1jBOsp6gZci4Q3M5iUq
/Bz1DNB0CKm/s8M2/ReILnkC/rD1c67zTAWJI6MvCdF+dRgxvom8apzs9li5jfUFks1qlepMvHSo
MXU6d4trPRdE6fjFL1X2uaLj0wfcgK6OqY5MZ2+s6ZV4c1pEj4NNReYAvAlpeTcJ5YPa6DPIgz7K
uZlpE93NQq0meLsjdbqEcs/3spvD9DBg9f4N6IXzqTbDXPoj05dMKOa9Q1ml+p9tD1N3pEarFoHo
crOFjNfzvE1RloVeg5d0FViRs7oWz80rXZJ8/QVOmKKysGQ9Xvea+IiZXR3BgJpS6DsNshT8slj8
jxdEVl4dzwWefaAgDa+ds0V6NW0OgXFDLH9W42C+b3U1/UUgm1Te2ERR9CFJFZkGYxzWv5w5CW0/
RxBhDvJKHz9YMskE6rH13PhQvAz6QnEGya+Qcax7aV0kcIa6sY2e6lFR3qB1130gwr67G6kRUqqg
VEg62CIkBS/Y7n66iYoJnwKn/XOJTQTlS+AV0quILh7CBvaQB16OBs2woA9ENUOvG3hzzfidmyc1
PDvLu97HXLG+12tiFhIr/Cc9lUij9RARMH5w6/TsJQMzopNSVUX+qs8xvTtZdyiehrLmbymSsDWe
Ik1b1Hs1SjvLlyEIjGOhVcvoYfqVNQdFYgXHPAEW+ZWWMGczaoZvY5EX5amzcUPz4qm3v0yJsDBN
S4TLm08I3ni8rLnpq0ppvA16ixOUNYrp3yRqQ9zDhDp9V+LJ/B65nCavNoT7i+DMtB/QI66qE4RQ
O7nLZ+B6DwllHgFUzal+6QuNGAoRRfpEM5GOltmukX5bhtiTotU5fx20bnqs4csmz3GiA0fFXi39
LJ3S+K4uaBP5aSO4iRJrwtoEne+2v9OSxpRH/F2NJbAFhr6eXptLdJjmQRwas531AONZhXl1YyR9
LF6qxW8sFS6oGYVjF7R5PJiBm5XlR34JiDotifPcV8Uy6feqIo3ksU2pnB9rKjZ/n3DAFFBpSZDS
w4fe4g3mFC+03MHjMEEuFFCMVOfCr/GWiTxdmdP7LqriU4Yy/s5zu+2hkWYBDELNGiIL3f6tem6U
40npzGtpiggKh5LYNj17MKZTJRHuFibNAruxpjelGMzYM+jN/H1VFw0aVIDWEicRxqY2ZksllQJX
TtSJzfLBHCr1OQoX4FBu/O32lX/5rJLUQVziTSWdhFZ6HsTIWnaRPRlOgMPemngMZXNQ4RD9EObS
nswaw8dhjsydx/wydCIKxUqdjjzfl4ba+agVFCQaW7YdjE643PM0zJQOpuptcZRsZykvn3CGohYE
XIX28IX0yDzpudIMFKy0RameMyuakJqj2iOljs1ewYoSeFv9ly7Nd17TK5OEBAJHAPSKYqNveT5J
HB8jFRY4S2uNmDpW2AgvseH8s7CgO5n5lWI4KudUQtDuIkikOnc+llkOkdIbEta2zKPhaz0nStAP
Mprx5cnlTxuJu+SUlLa1+C15ckBYEY4HfreMfWepRevrdTRUPogbo7vP4rLdyTuuLAY1T7TKwbSA
udsivu2q4h7BpzAYs3R81tRsuStzIQPDbfb6a1e2tAHlEqA+Oiw8J5stHacIlaIFGQZ2i4qTJvDn
xOq18oAuiZdSasOB/yD1nS19eWcgs7nCvuh8EzdsPehnRC6XWRhugF5DFJ0KR6Oenc+FSj4tDICw
jqjusbgBQaRpUnmzWyWpd/b6tUUm/aHHxG5wLwJGmgWFOtVKGChpU/wqKaZ8VeYZryeo1erbX18c
oNlBHAN1hj2/DY1byn6GlVVOgHRQ0x3jyW1mL+ayTo+qgeZoosXKP6YMm52g+MrXpbzMXQV5m7vj
Qmk0Mo1mmjUnaN20OkhLSX9VpD4lVaCIbxyN8pTIZPn7ZI93CCzN7/b4yiY7P2CThdp+Q/+URxM9
uZM9s22JtcrqYBOU/SUxgwYiM6TYRsiqr4D+88FKxRZdzUE5pBTWD5AznGMrgJjglTDnP+ZZGve6
OdqGZ7mt2ONmXNlEcGUR7+FqZpG3sAM7G2IVKFh8iGYn+lAOXX9PdV95RkhqT0f7yrckTeedQ697
NVvazDNzoL7NOg5l6jJX6pNu1OIQ5qgqHAoKyeWhUDIbj9RuD6J/OcUVgwtcknoujYKtYGaD365j
6rRp1U63f9nYcXwGKZDeq+Fg7uBFDD7VeUJ1PtRmivrYyHTU6JkmEbm9nxepoLyD4dzOsVj/nu04
BkRg1pOqOGHD+ZahTNlrSjpnB1CY5RNQqe4VQrz5JEr0cW2M9Y63j/8FWQzUPeAigDfQhHSYLZsB
ezKtVGuz/OAODcagVVq4+D83PDT1wV6M+iVM2vFD48bI8jtVL98yqoafaa61p5DGT+SZQhXpsaRm
hP2OnpamV2DshP5tnt7jPE379vYv1i53G3AL3sdVSgj9GXP9VH/0hkh5cDh1sO2NhzYpX6o2yj/F
I77prw11NpqzYT8kPvYwrjyMRJa/ehttBuD1RZl6g5uX2QlfD/uLgmmZDGSVYqilNZX9rYWfK056
1oUfhkKPvyla17xN+KOlXpuVxYg4eTF8KhD0tIMCTiJGuYZZaNQP3Vnz0EulkHB7rlc2OEXsVR1G
XQURtiY3ql3o5EJxcjAmLUHYt3BeJif7Xxga2sfbI12JPADy8OjQE+SBB0l/vqopzOHCFll00CkY
H0fMroGUDc47CQnnhVr28q5SmvF9T8r0YlTAWDITlzTyu3r27Uwt0YArC3w+Q5tmzu3fduWDG0A/
MDFFcZsywbpKf3zwpcYUvk4SPrjalqc2LpajWy8VKLx0eUXscblPzGWPDnvBUuJggHpbIRLg/gDb
bUZ1kmFOpxqMmzrMGOq6eKk/J0qOA0ddjpPyf5ydV5ObytaGfxFV5HALAmk0weMw9njfUI7kDA3N
r/8e/N1Y0pRUPntXnRvv4xbQvXqFN/gFZi2YDpmFZkRlIXXnk5Ukw09dnTrvMRbDUga9N9NCiSUW
vD4Wfs6rqxlZta8mO7klTHKZtvwxZyJhwaYGwIp++o6AaCXJ1NDjwCQ6D81RVqXfQyhAJVzEmXu0
jFz4sKeNITRrL3+iNvR+Xf9Mb4RIQGX0FWF1bcSus3PJFe8WrpbgU7mmVdTXivgFTeQWsfKNAInF
F4rBaPPBUj7ncHZ4xZvjGqdhk6xl55ezpoRrIbOd40wj6NuEav/6c10ejQ3ihtUXrTSwOagjnL7b
SrZ60/WZFarYtyVUzm35CRXh7hF+C2jnJtWeU9BBe0T++zuPhlvvu4mlMjIuHITV0kR9GNes2Gca
c6zrv+3is+scVo1SAW4iCes5g7nLkb7vetsCPj/QOprI/V/XWvZJqA5Gp+2bpXPTgEQj+b0o5hzv
cAgBv3L9R1ycT34EPAKIEqRVmzrm6fuRyYi3XCPcsFlqlCOqar3DQhawzqjEfiVkcUxycUto/Y88
0slNSTnIPcDJRDceitXZxTXqyawgDxiH02CCwx1Mc+0i8tZ69XVDFE3o1XZuREkZGx/0Ik5/4TA5
/LDTav4+D5hA+q3hdr/lsnaEdwNxLT9zXRpeqyzjb3qjtirYNiwG/GUs59/OjC0w8b7s3SjJY/F+
Fmb/niQ2wx43lzO29hUw3sAmRu/dbMkrH0Tz8t2y80YNUbDUnkuhligOq3Oy3gkzx33QTKTla4Vt
1ZiXlXH6TKYsrGPpxMYtvOsb3winEzBBnMItJT3/RiZ6Ca3Ro9Dm5C1a21X/bsREKELo7Z76DcME
YtKtjXEREYig9J43/YvNFeIcwww72MK3qB3CTkuHQ0PXGKf4xQFXcn0DXo5VtowJKRFqRf7lDjvd
gdNst22rrTwd0t+PE3OXAE3OZG/mvRnCiu52OSKDBy/tMVG2piWgr6d9vv4j3nrDJMD09zkBBMGz
KAFEzOhcINthr6kZDZ9MhsQDGMJyMMLCNrsDNqrpLcDvRVuEk4cOB/hX3i/mdGerauCEAG0uAz5N
g3FXrxhwV6qS3aEsVoYpls172Q/f+npQb5CwLh93w5UB2GAK6V1KcqRKp9dToQ0hlrfeV51pUlBM
iBH60surdRcPeh70Wo4v3/XXfBH/eeBtQxGQ+efCs6df88qx4FeGldYXT4uHxJcwCvVOjJV2P1f5
9P36epdoyW1B8g9eLyQAMpDTvdWjoD5WazaEmVeoctfnlbWLqzzuNtCE+9tJcJ5GYaZyglEzuiEo
nVE+dfPCdD7Te/WWwtMfVarTuMfvgY1AY9MGZWFvH+avbKhRnHThThlCRcqmznZ93BvYMXXV5rmZ
K3mJW1cPgmbEOdsL5zTf8Nh1Zeqbg0/cBfDrh3u1b0R5dDvDKMJ+cIbZd7gdbFJqu1TgNKCrvO/L
mWm2rqzpr7UET3QE7J2/m8kU/1NM7I1JsXWF3lPZqz4a62626xaVdLhoMnN9GKY1/woTqECfOHMw
snNj4IGFPkvHz02VH1VOmf0uncr4E9vGeDWMpRh9a+7Sz8iFLi1Ot6vQGA9oCNsuidrdDQ0Qw32b
dOmr1ijW0zpXUu40xlcHb1U3qngHXjPEhtqIdxaSPsvPuKdHGM5Aefc6s4k6g5GpMfXLi87LPvXe
kO2dMuu0oM7mtDnEmSG7O7LjJNKyAUVpg/LgBf9S+v8Yn6/GASdlwEHCGDt9X4jJOTDQVV0QJJX8
Lb2+70Kzy4DPXd+E2x47/+bQIRwCOL1BMDun37xNmCbNWduEvSLFAdCSE6hmvh4suvXh9aXoDVwu
RoePRj3l56YodHaxdnDvcyvRq7CgZhxfhWLWX0u31jSGCxtWTpkV5zslaowf+pItX8mODP1jPSil
REq2VH/k1rAI8I5lowbNKvrfGqL3ys5VlVXeI/gxvhQ0VJ27fsMmHktFXfSHua5hcil93iJjvzri
kzf2jbbrbWmbu1xdVS7Ksag/5qVqpEHbgVDyl4WydCdA5L1AAsVsdUPgu899C+Q9XNC3qnYxgJ9+
16kGLr+Tg2O5mAY4qkLFdD7wmhS7FIZ7AKCg9FrWA+6PfXeg4PXeLXXR/Syzel1A409IEZfAHd9r
UqoOGnh6kgTzaAI/tLxJ+dgQCdTQSdLmgTknlEZqgKE7Ot1ajYFR0l4KFvadhY5P1fxXKCMos2m0
G7zTq3SyA2u2nYPXIDQQFQuTaGKOlZDWphryWKAMzaBn3jrvZAkoZGcjomtE8VRxua1r59AcxlHi
kFV2ogeYnWs/MyftqlczEYa1W0aVtjDtZPUOlw/IJ3Kx8tYHqggYplBS5SfpTKuHmCgmj6Ic3S/z
SKeKvxP+1ROMvMYITFA4k6+Ylozfy6RrNRBKhaMFYBzGr+DvTcEMx8h+DXrRuR+XIh6XfSrzwQbK
M8ejX069iZ88czDr2Bpz7AVlwi+K+hRvCrj+41x+YmsPxbtejPP7MnG0MkTSHuDVmHsrQ8KlNSPc
nWaxk9qgzI+elhSfkbLPzD1Qhdba2QpGu87c12ZADjjMgRqbyCnrBd05Xytt+uaepeSrL1U55Psh
rkQaxK2MSR35x9pjiyLzvdcWa+GTqU8Fuu5m/5uZY+5G6FphCtaUlvUtKxZvofOtMeKMU2QrkthZ
Pwydqr72gDiGAE5rnoE78rJXS2mwH8cNZ/hUaAuG6lox8aMGjNeIGYUjn4C3JN9t2BOJ701xRQNm
EMnPxBGod/E/7ew32Md7PtbhY/N+SMq+fG9M9qpjLCDAUo99YezycpavUzZZn67HgjciwUZwgd4C
LIYcWz8NO0bXcxPowxTSYZw/zF6c3sm4/umaWfqeHsItjNEbuczWytuGhOT2XLanyyVWV8syNaaw
jnX0cphyUMstSlfQfygmBIb1LhJaUt7VINZuSMS9kc7QrPFARWL2w0Rr+21/3apSHxeVfVOFeF6l
NLrSNdhwAYe600EejYv+WubGLTHuN94vdTJdaH466Yx+tii+aHEruqUJFRf9Wb1prbAAQRm5tHs+
p91s7a9/zzcekvXIw6FacJ2cG71Pk4myVcI1UtfJum9tg5rHllMI83K8c2Jh09yrbmFv3kqgUDU3
AL/QUdmEIk9frYL8pGqMdIiUURmdkNxu/i3NDpKaU8xKATyuLo4SdX0g5oYYyxfXSevuAO7Lfh0K
c77Fx3vrrVMpuBRTQHAp6k9/z6BWdi1hE4eO4qWfu3UA8QH6dzfC4gz7Zrl1it64vLcWkg41Ar4h
7ZnT9YpB1EruYFigt03+oesARAC+8R5A3NzyU73s5jKZ28bsDBtIu51zmF7Wps5sTPkcUr4aB1AJ
5V3LfwsnGv0HYVVjWHaZEo1jrjGPSMqdUWoAKAfkXqlIEQttaltGna3PyKTjsbWzZV9Fqj5a7u76
XnyjZrM25DOoIrRu2I5n22JCntiyJlOEKcYWn+HRJe/g6MlPZputjq/Myfy1a1I1TNEw/IjCx3hA
GGC8cSIuWRy8MN7THxg0M7DzzRBvo5vayQTIpLIo9uZoJ9WnKgGWEJZgPIddV8juY6oNk73D7A8n
Ra0tqpfJWLUvCdcm6gHgTp9mANs/ctSij2tuzg5I/5LmVDM34guI6PijGWvrjeD8xmEGwk4lAJSd
BtB5I6zJkqy2h3UMG29x7ieQrOEoMnGvtnUb5mD6j+taVDeyw62cPEtEaQ1TDVFnWwyVzs6OkgCP
dEeGWY6b4/Vm1f3npk2Mmy237UxcrEOTf1Np23j/Z5sD3ESO98sG7WomQ0b54tZf+0FPntxhNsHZ
4up0wMh3jMrU7DCHIEF/iLW4/h/eMdNgcEzETBwTtqP9163gVZS4lttOYecBbTBnVbvv17Tf0aHM
H5Al/qlxc9/I9S/DE8Ud43VaW3RP6O6drglIw/NQCp3CrM6R1p9S+T1bY8MNqPaQu0pj45Za0fY3
nr5s6lrCLrRhuojQlE9XzJG1nTBt4ppfslLDI6Ez92m6NkgpaDSltNQF8bYWOhC9ZrQyOmJmqj11
dJr/U4pJ+/XPgQGCBiU3N+LGYj4PDHQRqrjDfyV0kzSFRkaIMOaxOiizC0BrmPRdXavoUhbqRq71
cN9mbvz1+o/4M2c7fyekIpv1H+M1fCtO34mHn/cgFWsOJ80YtLBdAfjjbFR79yiAYrey9go/xIXn
rFA69/37bpUQ9Bvpmu+dxNKlr+NaE/tq3/dfY3vpyjDXWmXZLfQtvkolTlAcEUV/V2RTOR8ExowF
tW6qD3fXn+RyjkGMZayHY9A2GLhQERc0IrJEIJcH4ahiyr8Oh8plOEd+ZfDupLYQYvv8rqBrGTZK
phlgF8Hi+/Cl6HWqOEhi6dbcOagyHrNUbUNVGO3h+q/czvPZ6wbrsE0gt7ByYc/bjks5ptW0hBa5
OyOeMvXHGlGkDtjsB5gCy7OoJ/WuAv8Y6iLvb5zzN5enNajqDv077VyLmD5ZvgAJk6GdinHxRW7g
sCQdzAEeKgfHnWDAB1qCcS2t2a/NBTQo8NNYuZGE/hm2nr8GYO/U3qQLm1bx6a5bLbfcVIRFyC3U
uo9DvebpQ6ZNk/YONCo0pITp2HNMM/drq6Sp8mTps2jIXCrv6NVjXRzw5jFyvvI8Sb8wXbGGpbZi
eNzJDp96oVHV+p5Se32wMGLV74wYAALsw9RAokrJlG+1kdPSrtWOjHSpzQq4bdzQ2NZmBdJ1Vbim
X4qUr7BMoHxlb6X3SLVNFoZUsMx3edIlB311hjiqZ+mOgeMl+V1f1jnN2VSNPb8p0nU4itEevrnj
0n7uY2F+SOy0KF7m2CzuOsqDzrclabGrl2a7lwjkPjjCrr2AvrZ6Azh3mZ2Br4GPpFJ6AJI4z5gE
gv52KVBWnGyZPdQmpVvZDGxyvamj65v8QhYO+yYyYQYlG6iHS2W7Xf+6TmZv9VShboAtT+/M1Fc1
StFdC2Rr8uPc1PswpbtRPWlK0lGAJ+WEuXG7rM4Pbeg79Q5hwCH9xFZkZHH9p71x6TAzhJhF2kjr
+ryNDDxx6oZBH8NpzZSvVhrXO1gJ3fdZDF8QqVx315d7I09FbdfdfIhUmtYXYsOii9VprLceU2LA
SfbhT7Jh41l1ELVJRDlFTqk2xjEex7baedwH/U5UTalFyzyIKvSgiGAmJARI2Ga2oaa3qwFVrOgH
8SziJX4WIL7NGz/7cq/gxACFgJMJnIFodfr9HC+bbfiaBWOGmHlRPiJGPfXzfN8OaWz/+2IsRVDS
QWW4JCCniw3cLZtkcBNqWuccvRWrW9epmvuEsdqNpd7IxbnkSIK3AEjb79w2wOup3GBirWFjpeJh
1bT2i0IXOjJL7Ar8kWUPM2lmhDxDAuM1S18AS7o39uBlQkuzHrDUNnKnUnK3P//rdDixpzMZ99bQ
Irv+AYjE+bR4DTIefdo6oQI6VwD+thrnxt3z54ifRF2DTidQG1Bw0LlhTJwunDaGJuIOVYx+gVl2
nBJVfeqHtSgerWpR2yjthzbfp7RjvuapML7Wos4/WTjdFHsUSd1fDHjT57YglYusgsEwdzx4TD+f
2m7xyz4bJl84UgJXjwnkCvRuiMkoRMZIgcix9eVaWXEwNSbodDuerB+mMrqvTS+TadeCvFuPWaUu
H3qMD5cADdoWfA6/7JdN5174Sywm4dOcTIq7YXDSlxtH9SIVZ8sDP9nqZUgW9vm8AdLVAkHORbAw
pWhFDFSnP6a2vXY/5GkWh1gm1AfVhQamzWZ7zLNJTe9NADmv13/IxfbgK/GBGMNDCHeQNTz9SiAw
081wYg23tmDhwxdo7/px0JqwmCfN8cdZSSJXKOiaXF94q2nOtwf48M1AgDfBOThbuLZiKndTDRd9
TuvjEus91xrMGUD9k1W8tKmdJyiDuNoMxHyRN577Iujw3EDcQGYyv0WtfPvzv45FkUBLT4uBwrMs
uXBda4GUmGvR6tIJ++cnpQHGWecwwPO7oOgiUq4DGV7DxKUD6aO9JEs/sZc5xDXIfpAmVYn0YLF4
aZzsr6/9B4x/9pqB3WK8hfMMvaLzGUeWIeHfJq0WWvTEttnh3NCc98ruoYm12t0tjI9xFXZj64As
f6UE5lzTvEUAJ08PXDQWjeRKVZc7ESdQ51SJWyMNfh13ysWMhW/3pflR4ee7O5niWY76TR5HlaM1
6m5UG12GbjPrbbCOTftu1aX1X1anEPULrUt+t7HAbrTjvYD/6Kvh1iF74yNvdnHOJte+eVNvCepf
H9matdaYYksLPXea26OqaNrPxXDS/mlKEyYbXtU0SRRbzvpd1N6KtBPE+TnwVGdpw76Tzr4a0Jjf
KGXrYSE/jYMeL/j6X0M0Rw+MB/rA9GkxLjurTSHK17E0tmHBkCIWgPrAumnkuO7ySHPWnvcJFLrU
d/U1zm6cwsvkibVRQwOiTP5k2ucWrPPi1ETpUUe1plZWNOMz90WIUf6etIm4WGT0wF2T5j0QIeeJ
Zu7QBpawi68mLKgAum9247Rc3pr8IoCaNKzxpGDHngUG10ia3FXZsQbDxA9NLeTdyk2h73BQ8Q4U
js1xJGPYrXVbvPcE7urrQJZ345tcwpMAvsJu2QyMqBrwbTndOxosWV6GVMMCkK9ybFV1zDDKQRtu
xyQ9/tE6qJAEpgVUX9S9VRzSEQSqr0I8bHwlTsdnQhqKEEYHdzzomQ+bN37iRXZpUNsZZBgG5Abn
orGvT3bmVo1jhhrSukigyQSPklz7MHVr/VKWbfn9eix5Yz2k4tHNo1dFIDnvOEPAn0B1CiN0OzOu
0a4e4vtcUXCBS0QqMcCmu3XjES8vCbRgaFht3wGJxvPQOTdWliZLYYb9pOG4PnhZgccLLmG+ISFr
5LlkGJnHa+TCaVj/tWVEwOSrAATZ6nv7fI7QFVOLeYdlhu0EVXKEBP9toIYuySxKhBuXTF+NG5v/
MmBBhKepwMTEgYN+zmkVqzcbZpdY4cLQ6wgnaap3Tdkr972d4aD6z9+TFqe1ySBusIdzp+2i0RnM
LxWLuRN96QGLDlGWyaPMqp8AQtobsP3z7ePwMrf+G5cgiqwgP04PlOckizZlXRLllqF88GYtPsII
kcNOm2PrmIJqu7V7znObPysiXYdk33bFn/u84NJJ9LRUJSRk2w+w40eUCLrmvYriC7R0vQkGd7oF
GaXTzoP8feVuy9oM+BnMoNsM4Pz0QYVex86SJ27YZYv+RBbrtVG5dMurNgGC81tvNH6aaqygXdU2
NGdQ+NOOHmPg0cend1OFp65+Ru8DIh9WI5gbTWNTbJLf6fuB/wNlfG1YbSAHmXzoUqP+aIMPyH1V
Laaf8zDVcxQ3yUYhrdPh25ip05dqGZfEV63Vdnxi55QESGzg5y3HDEJIQxfyaXWb7tdalU7tYwDg
RIi+lupxyJfpqNedg0iFyNL/0gxAAcPTVkhfHRqnDTw506NvlJ7UwR2S3HeVdhUAQiwYGK4yiG8J
gP5+G5gnYrdlG/xVwN5/sUumOKhWkusgaxi9ywbSWZCaY/OrSHtQKzlRFIONWC55WKQ5D973Smzi
Sj4oz6jCFmkYSyd/kJZI1mDO6vHOU/nWYV6YHrpLipH/oEBAK6Nmo8X+4tn9S0zW14Rxp7cgdy2p
TT7jbfp282QUj4qaQe2A95tC4i0xvUKDtAJNOGh9oqPoowzrE+o/+RpMeieoEkxD6f2EVuVDz5+9
j6ukg1yqCyUJlrresr0q6yQFVme8R7l+tCPRtOKXPbgkY0tuDq8N89hfIzKzOSTy2QXPNibNq171
CAsbs+zuYVXG5Q6syoyKS66lvykqtHqXL3aL0ea0eBJIeYyYnKzMtUWZJEYNKQdI8MWZVC055LWa
HxB5nWs8zkGx+WQZLQjSXt2k58wCBwaracY64JZfpM98Nj0yGUkMVmNk6CProlifkYs1AHsIZjNw
fZe69L3EY7aI78uY3BmTZicobym9A8xJLE7QAt35uaoxvPQZPrvp11VWPk5AtZEQm9bfeRxbP11A
ImUAhYKWG4T6ZUdkFOkDXdziv9wqOLlaNdsSh4g0s30djYwfeChmaih14Tx0jZd/58XBO7aUjLh8
PTxetHgR8aNr6jJJhg/BJXTWKpi2AUY+e1UEWX8BKCPtARxrKqhWMqG3+IBBaGYmaNntb6TalpSr
SFY/IHwkzs4c5uo56zJYv7Jt3EPbbtDU1HVXJEVErSs3fu1lrAOzRi28FVPU++dDaKsYqsyI2zZi
AKgFDZZvUQYk9NtUZl9Ear7ykOqn6y/oD6vrNNARxtF7QhFh8/g+d/ZrXOQKprZvI9We0IQxmrg5
LEWnNmGbDxTpfarZdaDLGuCQqdQCHJpSLXJX6+NgBYPUux6/daf8BNakRn1sHu34nd0Jez/HC+HR
ZbILHtAp3ZcMjHC1sxeta6kzbCaILlC05wyE+PhoSG9ljrE0/W5A/GT9MDWpkb3TU0PC8DHxblvS
DIpNpWBTwZ4skD8xk1/JlFhfLKA5GXQ8b5HHQi/bbyvjKGRXk5EOveOONHZVkTK/cfOkfsqUZfxe
rSJRIhoLNPrVXBs/AQQ3y33NK/5gl1u/wtOKariLh9r5wmU/i6MFwAlNCsavX6dZ0EFz8jl79ExQ
jRzHqv7dp6lKIxkh55Zmr6x3Q1c39A1h+uwrgEMK+LA1pYvnlFMTlB3gnoBTLF7bRVtw3TWKqb/T
entKwcOXSDoknVe+jCsKGfsZEFnnj1qM0eGNHXBx09mM8VSaUnCIIeVtN+Hf9ZU0ZT0zqd0mhWq0
akgFNQMjcWvUi6BHW2lfLmb/jzkS1yuvYZuVbuNloAani5oDtDQdLcBINZp27w5MFlypSMgA6vL1
+vNtJ/x0g6NRSQeXiSGZCyq4p0v1SVKUCbL6UdH1CgMb0xIPSmt3NywGL8+uyVhyk3pHMGc7vKfL
uAyLVrsck8gAxaCFSlLE70A8OF1gl2BnhOyyd71m34KQvJGnQOGnhqDoBO5/XnaiX6Mwu8nSaBR4
p6jJqh1QmTKeaMQMT3qcWrci6gXIlk+H5jVy70BsmUOec8wco5N1Yhox8FbdGb5P6zJ+pfvW9qGX
Kbl373ZJeqiMGj2+HtGHVzRzoIWrGoodwdjFcfnZwZbCCiqGN09FDbX0YKF30gVIYXnWTk8GpQ2G
UdNeNK/Sx2BgnvgjA3DRRHW7AHuSQBAQr8og7vtxhvqvL+vCuFc4GsJP6lW+oz1s9r4X60YdudJS
H9KiFZssSmmOvgJXSwH3WNURuf+a+1UViwYMIwg2rl8VAXEjL42XSdGpmKGWT1/sQi6x33SKo+yY
JbYMDFUxjowBk0IPyyUxuyCXbftxsuQ67RekwtYI2r2GZo5ste9t4/QpikY4hfLf5Q4Qw9jIhh2K
mBi35nntkAokaLb0BVg2pMxTu0aNWK+fYi1ZxE4ljKDfUSP9HTL6mOWeC9P72XtMRvzVYgoSrHiD
/pBqWT+WradOh+tn6IJYyDX6RyaCm5ReDKXq6e52OmuJNVUU0WqkuhUQMfJP8BuUoEosZElKq9SD
HnOKaEob7W5YJyXwpiKeg7JxkYO1+1ldeYHZ+KuuDQm3uJ1fLS78u2rM5EcjNp17z+0lrSi1yXaL
XLEGwnM0QG2qDnrbXJ6QgMRssepj2DrNFF1/vj+IkNMgwS3ITAFgDSMv6sTT5+ur1XBHnNIiI9cR
FSwS3aDCUM3Bj+0O8KRYOgelHFEeLElK4WuLbb00QGDrvZ7aixF0gP7/G0tcUB6E0evV07JdCaC2
SPOpyERjPcIJLfqAjUeuY0hkjX29qKBO8r0E6bQa1807TyTjo5cWct65rZFLrCMcF8ZSoji/Rlws
niuvt38adoU25fVXcBlIUBXdXD+Y4jBbOe8hLdA6ndqURWQtTX2UK9JuGGyDh0P8f09fL7lxA1yG
ZdbbGO4wFiBJnLf1xFz2QrRdEelVmmqoGmn18OiV5bq//lzn1Tg7l7BIi5rF6ACd61VbWjKv+BDk
kUA9CcfOvkFZtB/eyV7/V3c6lmI6bWyIESZFkEVPNxHQVtpz1lJGAyDOPeKKIN4H232mD6PcoJhc
tIS3tVBgoJFDz5+B+Nl1E+sJpFQ3y6LYxEvovp7s9Jgw/feeZrEwd7GJqRQWI3h7N59sqrgyazdn
dEvCz1zt/OBxB5ZPce6uECGt0XjGXHgiCk9A4XbslD49jmPXo0KgaMmdaQvrt9C9CQKfhoP2jj7O
9LmzzI3YWq1MdiQD6TFQraF/kc1g2JC8aHw+xIOdOTf2zuVetTk4f4ayoDUZAJ6+6E5pwNu2YxWh
rr/UgZi9yfsYO4pyr5Q9Fbjiitm6kSb9qfhPQ8QGFgHvyyQQtMg54CmrSk0d5rmO8DfyPH8YLX0/
5IN1X02KeoQabR2qrKl9ZMWmX6aSSBn0btbj+lhbBw8dN99C1fOxr1d9QnF3Uw73KtxC4ERNm/2M
kdwI2pcZCYRXJFRJ7xxSg/McKzXMzF6FW0Z8O2c/jwaSUWO9azuLkbDTV/ejk443AunlafMQh+Bk
kwrx73kFE7duUZHi9hE8jD7Hmt6yXmqnBBHWMgq7frK3O+f0g0CohHQEEswlaJ+LE5pwBpENGppo
XVsvJKMMvaaMIO1bZFuV99QkqgygYqhfr6978YzMgXkyLBUsjdzqXNJB2kStdpm7qJfuC/2FnK6+
WZiRFEb34fpSFxudpTZ3GQfLDwxPzhUBFXeBJrbgvYuSWvHLqAZzTzOp+s7sn+6Mk6y38G7nE01g
XcjKMWfSUavAUufsHjQJyW4/4Ps6ov75MY2rYYMiQwhsh27eV5a2qe2kI3/OhXFk5FhHiKe5N6Lb
xfiAn2GRQuOgAdCMAv5smFKVokWZIO2jNM+UH7km3ADMhR1KC4IXPbLZvDebXDFgELqlP6nAoaRb
tzeO/OXbZ9LHuQH65zJFOAe6SYY96mqtU6SWmnycem/d8fLcO61MZpVfgTjzjUv4YkuznSkKNuUG
bkQ292lg0wSsmBhXsygumvVQ6jQ2Icvk+ypZ1kfLq5ZdPaFtzYjuls/k5aZGtYhBKlAfegCgj09X
FpNh9itKWVFmT4UGQ06fjo1FcU0ClMc3HvMiMvGYmz48Z4cvTVv3dDHOrCLhDw+ROxjGN+AF2mEY
1GbXmfq882Bk3i1Qo28s+uYTAuRE6g6ADZne6aK9MBiRm+UYuTRwdqoOG79rPf1QtsV44356aylu
J49ZCe1FcLqnS9UF2o+J7g2Roaa2P03iG9J74os5OMnzvwYIOtQO6lvITJK8nWuiQEMpq3bWSSJT
xTnKeRnfw3v/jhejO4LSo/Fxfb3LDQo2absEibgGKqVnaQf8YAUO5wi0QZnLH05cpIGDj6Ptuxaj
X19fKqOHmdajIy8t9+P1xS/PI0ReiG8qSc+mW3eWX6X54I0gDklRtdLd47rdfEaPvjoqRIpnKJH/
w3KcejzNvA34dY59oRDqF6FVZbQOq/loroP0l47ZlZU4xdcZbYHw+uNdngraAXxGQHB/UtazXbNl
dCJtbR5vgGdjT/ZyVOsp3nXT1PraoCn39WLcglJtH+zkEkUYj8JnA48ABIBadLpVK7KPBdgh9+Yk
7SiplsqXswJptu/agG6cRR3HiHQwm/LBbkVy45kvTwrLs5mYDm4qcucGrK0jPbc1hxJ0kF68U1oX
TRA22M5jiHIjmr/1ehEtocizqdGB1p0+adI7+kzfrozmRROYyVJ/xWWFnmpaud9RS5oBUt4UUL4Y
zQPgAwxA+sW8lXn4OXILEI6zKqtVRnYyN++TTTN7v1ZMQQBD6XfWauCngGgpAwwUxR6zMp/8tvKs
7y42R8GKVvm365vs8gCDZaPZu4nHwSEwzuI8cK6knpD/jLxKbZ5rCfl0MigJNLNCjMod0tAZDGXn
Nb37z5+aF4/WpQZngS3unW3vVKlrV2IFEqltUXwWAx1dS2+muyxzbzkGXfCqECTjIwMKYpb/Z1+d
fmtr1EhKtNrBcsrxDhYCPk/MjtbnTaj7UArL6P28mdxozg1IIlYMzanQys9lrd6Cr1zELH4Je8Db
JFJIas5vdOR/nLayhANaHCxOoy+fmHJn7+WQ4F9VmdYNjayLz4sbN2ZfhK3N6wuMy+mDl3ltzIlh
LxGEgO4DCI0HKTTztZiL6oAqQfxsNlP/fXJ05XB9X10+J/hiWig69RhT2nOvS142Pkn5qkbd1FjA
3yiETOSc3zlF8q2o9Vso2beWw3qWuQ4FDsf57B7KkHvVm7zVohEVOb+BdbzHnoOx1MyQR0yt8uP6
411mpHQzIRBzEyCHDgbrLE5mXq1KW1m1SKUB82x6c/5uSuxs36Tkw74sRefHnk2dnBfVq0yrJRhU
E7W+6z/jgnux2UCZYBnAb2wFyHm4TlrFqga3V6Nhssr6ZUAB2n5S21x7hRYCBM2brXTeUXGNJkLM
tRvhzCTbBwaBI3lyaayfdYdDH3axoa2+0qmzhc121gG4lhBu8KXusPKsEeet0H2OsZqqE6haOC3k
aL9ff5jLvUqDGPgDDMBtBHWul4kGzFhaw6xFDfhyCWrJcV4kEK93hWLHB0Mp8zBDWGtX2sstVMiW
Kfx96+EsAuucHJtxANiUc97hCGJgwq1qDYrZ0IOkce1j3ormBlji/MbZVtnE4/hioJAuPhbGT7rZ
p+oa1Jq+/sid7L96scunMfOUR5rNDGvT/pb2z8WF8/+LMu2ECwVX91y/fnZNKAjCXIOEPL5jDgEq
t4ndbrdgNPxJ61FMK1sYkAGgsOxjM4JVXj1ZP5l10+/7THQ3AsObL4HkicybOxeVqNOIZP4fZ+e1
IzeSheknIkBvbpNpqkol73VDtFotkkFvgu7p9wvtAqtkEknUYNDTAwijyAiGOeY3k5sleIjo4CRK
7lmvh/iQsF4zOAkfWYlisC4NIJadk3LDXmQd6NIh8060Si77R8rh77ZWEbVVGfVLqKUokkVWEVy0
Ngs+lXYV/xINkA1RI27QDfp0gelb0gBs4sfcJL9EdGh+A+SrOQcRyGHbK4sHdBNBZhU4qk4xBhpx
7ic77+ON75T6xX+M3riWeZ7XbmGi6iZU3sHrtXbvPbsWzfAYdT600rQYkonbevAv8kBHliEZz62d
uUcHkMfJM4X2CfAkAU0v9gqNN3QE9asUphAEHdcOF+D19zO0iqJRbCqYYD/+MPNuwINlHoIv41L5
T1UaafoR6VUjPiaapJRoo+yiHYpal48TdU9aKiTq2C3pmv5WQ2DwS+2m1jtKg+lwKB3gHuf7t8o6
olS/l6NNlkf6TOy+uqgHoD5lP2QzMLq0e4fid/qEJW55lK67F7zePAp/xoKRhRKAIiOsncLG3CVK
y4GGoLvXfzI1r/ykaYCv4nyQP5tYtw9AswTbu05Ps+Z150W6e4K465dQ/QYSTQVTUiHGmjjjxh0X
V4/6bmUtvzQjpeHX6nkTtmB/vztlpu9tU1WDWN2dKqqi9KXeIDgB1xuiJXOG8szdaS2S9n43J6FG
WeGBvidOXdgUYZ5QZd4jR868FABuD9k0zc2htqLx/f1vvTF3pXOmSHGA7W6igCFAarKKmyUsaLww
4345xsIun3S9mxG1XKydFOIPyWw9d9TKCQUMuBD0Qa/nriEiFjHeEvaIHD2aI5jqN041dfT7IYLK
g99FoAxzrSPAl6UUbhgDXf9HOtAIDzauRshdWaJFaCTS5p+D0NBDKWWCuKhnLdpl4rrRLgiCtD+M
erTfx/lUsGniun903N4Zd67mreUDN8jmpZDJ3bwKouK5CxyUgGaQFaV26EY3ezP7XncYwcCHSxbZ
L2yRs1VBGtAhh8tIBLWOERuJFQ8K5XPYeNk/Mhj1M66WDkCIpkB8L+eSyJvl8f4WubkOqL8Qjrp0
LYm+0au6/mLNEoMLQ6YHL0HbfzUsBQxAP4tRlDH3nFhvXjo1lCoKO3RlyPdUvPPXi9PEy7hEms9Q
Zqc949sxIkdezhDXHBeRtco9LVXX76zp5vxIppT6ovIuU3/+16CRn5LUZ0F5BMjS/ENrOjl2rY48
rpI6v7+UN0ET80MoT6FNwbjzGa+HagXbf0Id6+hVbvVNoDMbuimguL2Xe3McIP/oQnO2aV9cj1Pj
7IN4LtzNIoqWJ4oh1F0CFvaYLWn0yYqyMkQFpf7hDsXwNjFmkGvYo4WlW6CPgvm782/fDPY5Q5ll
ZwVuDowZ0BxVSGbqBzzVq1imNZvRjNCVp3poBR9J+qYTVJcZqueM1BpKRzvl+I2PC5DYdzEEsukr
rnk9A+ZLbloBJGoqz0MRyACHhgdPGC/B3sfdmhqb9s/0OKLrWz1LxQxoinMSSWx8DQFms4uTOuyr
Lr/Us6HtLOXW1MjPlfgHVHbA7dcf2Yz0LHfgLRwlbcmPSYFrXenVzSvp+XuF33WJi6fBQWSFOYGx
pwe8Kqr7NOh1GwmVIzQkxFBHhONRHZ+snxwW67nDheUNKlaDdm40R5z0rO+P9w/OOtFRP4BpcuXR
OgTct7oYql6PvKgsUAzxmuk1uA7tbdkWzYMy7XyzzFP6NCLrltAOnIrz/aFvwzc1NiGwKkNxnNbC
QeSyVW+4cFZH0VfVybWlGC7wNTDLJvKOHhqd3OuJSgSN3QSdJ+8S2cWIzTLwW/t3tpTN2TNQ3X/d
LLn9uZkpzR66RUt+xEguomMK5WbnVdq4Rq9+8epzxUWpxS25/RFTme6j587DI9wyAevVBjCIxPTH
wSY0v79OW4PSaOKgkTKwKdXx+OsadT38rsiFq+MQROnvuW3R3jIy9HaKbnwLnkeeYxALp/uD3tBT
1MZgW9JW5lKFJrO6T1BzoBSoFdUxaYwg+Z4GCLKGetdH4pVTogkKFhUw17FuB/sxT7rsR7c4fXqC
5D5N70b08hGW7Bs8/Ky5BGfuQw77eP8nbm1d1oNQR2VTsAyu16XKBai2hPhmGAvvjHPfdPJRiHs0
aH//HiTQeL2xi7Nf53s2vFsXEsAIpeKopIic1StgiFS38zmvcQazevQLdVRm+BDOF59KOF6wzT8v
nqkyUOf7+yir3OBEGoy88gQw9LHLGvPY+bbAP7CKQuw39VMxJb8q3RLfUGPccwjYmCgdDVR+KEMo
nZHVTYjGTiocirHHIsZjz7D74lHmmTyammZfYsPeE07feF5dXnIVLsDH4T/Xn3T07CaqopiFJeAz
z9J3yuQRvZVd7RT1ha6CZQiThOck4LSoAJauBqqRh4n8ka5sZCmk6zIL9zLIqHse225Et2bSLo1W
Z2GU0FA9jKXsX7uThPtfxoV7oFKRHEbDFO/vf+eNkw4gQqWI/IstvUpfxBwgqScNZA0B/7+RZp+F
GtDYh7KNug/gfK3nVlSf74+5teREAzC4VJuF52615EuWmyVeKHjaduUxj3P3taclzU497WYjAeIm
E0WoQF0oZMDXo4jaNsYCqdJQxkK8MYyjQCtKKEiyORhy52LYGAz5GbT9wEPyif9U4P+6MFNBWVCj
s8NnLdMQWDj2slEFFXWS+pMEnrTzhm6Nxw2k5P4hdFFVu56cV5udqQ+eH1YYtYMjHYILfVH3te6X
Tdik4y7i8Wb3AqxSzDw2MFh88E7XAy40KDxzMhnQ1KDzaHni/QvQZIpPHWayWBGPbZUcnaVGvdmM
kQdLYGGYoQHPIDhRj6a+VJmtddIwpgUCzF12dlKZlGdcXZPfE5DOAC+yuDk1FqLWhzqts+cxTevh
gjtqFxy02Kv3VDZu9j5zIhFCFATMtWGvuwMWIvxlWRd+6Dsa5DcTyD5yPTANT+VcmxcDWcuz5exq
693EegxL8EOFgpYTF+Tqhsst6fqaBMNhzFYHAnJysTTrSws4hTkGOwnfzVlTgyGp5xB/gBdeX2/F
rCMg7jCYrZzLHnzh4WHRlVO8p6y9NRByIBQYsRTjHV893rVG8t5oRRAOJThXu3fHD1XlFF/uXx1b
+55OjjKH5h5lGa+34ehWlp7PM0Bi0+s/GCM+bJXMq3BBUO2xb9C+uj/exreCLAnDj+oxd9U6X24T
OcA+K+B0lRn1Rll21XOP9LFxqMyq/Xl/sI39yP3B2v3Zk8Fax2OEAZQKbLrQkzS614Y1/16sURzs
OpOPQZkXzzlbdie83FhQpYRuKGk7CpvrrsOMQBrJjROElT9AmJswjM8Au4YaTp0/l8HcgxbfFuTp
d4JYoP9Lu0OxQq+/4ORkGHIA4AgXFKQgxRQFthck540sCPAyJPDjHMeWvqUhMLVeAzN3CS7u2A4P
SCHuiaJvTp9gTv0cLu41CgYBo6iSZhIp2Ia8FEMFaU4VdovE+0Ysn57vf+Gb+JHJqxiOwg/JB4Wm
68l7OH7kS8ItqpWRYz4RZ3tvsmAcngVyGj8Xe9Efms7ycSkxpLUz9tbugmBpYy6rwp117GojmNIP
Hhh8EWGR7KC//NyksPDKou0+ykKMHzASnvYI3X9acFdhD1OGMcoOA0RNp31123V0EHBGy6OwbGNn
foUkTSa/Qx1CYFtW2tRVIdzZGZ0AP8jf+x2w83AcjP5fbelw3u1szZsgFULRvPgewluhOUX+hygy
xzZMyX7KS5rQ3j4Efdw3ISYsQXFkbeH4NdGUmD+XQk8+iaEvKa8DIRlCe3CR27VRBTrVboUSMICO
oHyVaVObH8QCsfDcm36Xvkf0bHgoU70aD21XFJ/dyEH9e7b8KN9pjG2eCUJspeJHTsFrdL0tZj1K
u0pMqFa1s4tmBmqNv92oKp4aoLzHzlyKH+jboOklg/rRWER3EHUwfsw1WjOHPJ7rPbOQjWMBZgC+
NuEFIO4brI/0ZyG7yQzTqJRfl2Z01ZMohlcCYWMlsRzHO7Wdm6oE1a3/B2ImFIXZfL0ETVk31RgI
M+ynzg7l4k4hgHHjMhdALQ+D1lNlFnUDR5MgpKW+l8KrvX84NyZNykEUTHSO9fPaKD1DWrod4sYM
C1blobbimSG7XA9OSFLLN7KYodXcH/L2eQEajxkLx47uJNCI61lX+K/QXK6tsBLV8jzaTXHA/yKH
Myr3Kr+3swMYT6mZQfB6u3FDMBNTktnQ6MzFSF6ll/PZk+Kn8EV6Mg3xUgEsLlTo99x1mH7axKir
a97VRt1K+ScENoq6wjQkl9rPqy+zQcH75YuoYtP/C47Fm/B6EefBbOOqds0QE50gO0xVKn9KWbre
mTYVJMb7o91uVJJEhE1oAPJc0NFejebNKXlFYhE0ZlTQK5H/dGWAhUMmDP2ypEnQHftMgyNsZHX1
08xHbe/Rug21FD8RxXQaCNh/rvOnoLU9GdsjcN+61V8t+WJ9ZNPInYlubRhlBgjsGAIHgnTXEx0d
3EzrHNKRmCp0qdw5so6ZBX+5pOr0eQm4dO+v7A1MSe0ZJahgqT4lHJjViHrboJeVFrCH6sCvzsZk
ylMvOyypEH9/B3wBymjuZkXYFEPzNaLRQdpRRt/jvDHf3f8tWwcThjQiKfTqSOdW27eb+6GZRkin
vZtgxVgVyUPau/pFWS7srPPGUAaaTRQEIIGy4KtUbpotS/OgpISRMPK3tvA/kolHz108fbo/pz/+
I9dPMXmOqn2SN0IzXYt/4OaGuZJo7dCb2vIDpbb6U0T8UxMRzCnyRUCh3wFOsOdT1sTddJjS1sOe
vIO2dEjcDoumxCvlKZZN5R4cF25faDSw9F9+npWxKlEiBXGT5uL1xvNNTe/yATQ7jdUGP3IgCme0
J4oR5QizOu4sinpb14vCnqOLQTVcQS+vRxMOmih9J62wwJHEQgeiNuSCwZOxJB/8bLbhTIi4/T7l
AT0ANHzG/wqfhuRi8/8LdXus4r1joD74+hexEZTcNPRqvtP1L6J/1epFK3Qc85L8hICC9UtisnHG
Gkn7t4d72UGwKLCFAA2R4nVR6ud56budhVFPz+pXAOjn6iZcB/Kwlm1JykVpUMb4cowDRMSJNPIR
eSLRHOJASxPCjiH/Tle22Ongbe1SFQmB2gMgCnV1FQmkKHtqkVfoYVTm45Nu9+JVLvT2s9PH8xNV
ULy0iqkKk2YhBMy12Pwx6Hr1kE/pcCnbLv8I0qf6MVZ6/uRUjvjv/n7ZuHvRxWd3Uu4gLVwDGH0b
AdSiyvTQrTGRspAhR4OkdZMdfddbLIVS/QSlQq4LAZOTd70JZj+qmjnGWaxuTBcVvxGkRNvD6jjE
U93An7enTzWZm6n0JfS3YoHShwRsvBOabjwCNKQgeCktUlUPvv4Zo2sPnpe2OsFYkXwys7T5aptp
+gWxBvfVBF51Z/Nv7TreG4SfeHZ4Zlevq6H8lGsf6xEHsvTb0vfikxzz4skMxvqxt1pwW/Q5H+9/
080tB4ONQwdWE+Ug9av+qt6NzKZeyJhClyfvH9UHe6rHfP4EFLu8lP6Sp0gVRNFv153bbwV9ARtQ
vzJvIT/X39jx5M6HPtYLUAJ+/34sKgyW7v/Ere8Agg2OCL17MApqW/71C6uFdhNvByZHmh6f5VwH
72DIobmHwETz3rOXdmefbw3I5qPzBUKcu3GVkqRZIEecTI1wMKsYP9lmTt9nMPYsJCvdtAnNYUCD
5v4kt84WCERFFXHJO/407/6apNZ5em03sxHqs718xGruC56Z4/f7g2w8t4TA/3+Q1fWSlYlfT/S9
wrmFQnWE0LagpRfEZYEyZj/9L8sIQBarNzqtVBuvv1u0tLz6JeZUKM9axYkkUI4n9v+MJmFDe61L
9nT3b0sMqo4DbQ32AFytNZlIW2xDK+uUaDg1i8da4qk4ZZ1zlnjxPGJu9IuSR/1Ugu9+ePnCwteA
vkSBA0yEWvi/vl7QiyXzOoRaQARDALVwQu2zdngDga7b2Sibc+Qc8CwpM8m1zqYAJKG53PxhF8RT
+90ojGh8ngSG0jSWSwsdLGSkzrGFIVVoGlP8UjdpAlXiBdgLQMyAea+rkKJK8zHxSVZN1K7O8Yz+
S6sv5bsGWYfT/VW9bYoyFowULNyQ9cIHfXUj1vTKKiyazHBx3Wl65Q5inN6i2DbGISowLDIe5YCZ
Sz1rtdfZZKN93nYlSWw+mxoIf0v7Gdmz0V+8PpFfEr219/QWt64KBIHp2NJPJ3NfXRWAmFLMkyM8
nmLoZLWR4hWyJN0zhkW/oLstOwHC1hOhqF3Ii+gqPlodqV4COXEmSliIXsNzLKwvAy5uD5HM84s/
Nt4RCni/s7e3UhNqhLQ9+BDkmcFqjqXnpNZgcDWVSyvLr342JU92GzTTCWBqDe5ToJw+D4smDzIt
Netp7LKxPGgJMMUDmXJS/Q/7gkQUkCUZPdnvmv0F8MCo2H16mGhTpV302DH6M/DmJvsGoNkLzm3j
dfmpr61lvCRxCgGOqF6wPENufxNGYQ7k5uCjD/qExw+wdyPe27wbFzr3AK8I/izQfda81d7UCrLl
TqeM1+AWkUYmxtj+fL5/RNTFsopU+duRGEXVAHf3tbMtbVU5YOOOkSfJxONULc6XQsr3umi0y0tH
4mJlB6juPxZQ61c4CKK27ePaRTdgLC5p7CNBRKH8H9EM5cf7Q93ucoaiJ8VnVCOu38IEAIPVWZ0b
Fh4Pvp9q+pnNhBWDBv1g1ozxPDnztLOSm4OCDFR9PgB0axWFZrE9SJK4zPEs9RQwXArx1AD8c4CC
9XNa2NNj0Oh7sqS39weBC3UMkGS8klxx1w9Hjj2NZTYe3nYp/FPeYMSgJt25oDRWXLwKR7z7S7sR
W0NEpdOvAIKG6uxcD4gmzigz6jthO8/L56SoabID9so/wjfuTiCIo9cGyn4n0ZrW62jy5k9dNe89
lzfcFYUdpB6uLHlUEXCd5yR4R45o0blEWLXhZSj4KD2cWEwDogQwu5uDYfbWUyy96UdfJebbfFGa
QU4Ej+hgCrf5rVeu/8MpRd2/doqx+YpyAoKaiTPN1aEbtOlX0/hNcA5y239Kbae1nqCYaJ/vr6Za
rOvTxzSomLKcgGZvOtFGMtu9haJP6BnNqF/cwkh9/P/Mipp8gt8eSO9pOkuusOyUSSutwooahf14
/1fc3jSUC+g9UtpAGBnRlutP2ppup0cWHEFTtBAnHZG+75D72Ik7bm8alQ/DaVfgOcoTq1EWLCZr
bfHtUJ9Go/rQDHWuHW1l3lwvpNE7j87maFTByLqUKoyz2qa4l8osdgM7DPAqbZ/oHI3i9WKiwxZ6
boce4f0l3BqOIhRiB8i1Kjmr6yVEaUyRunAOWfrU/+H6ojzJKEm/Veauh8TG10K5W7kwQ9XmHl2V
vHqc5JShhUcS3Sb/GgiEfanjdCdO2LhWlDw4QTcbgz776loBfOyDqmSQRa81C/eFKjtT1Esg+Ezt
4j4WqEn8uL+EWzfL1ZgqcP07BjYBgvhD6eHIAYcKVENyQpxoOveQ7T9Q2Yw/LrPhCxwnx+kipkR/
NXTT+PX+r9j4kFc/YrVvnKhd7GHmRM6IUp4yXGaxVq9bZPviPSn2raEQvKd/CpyBzHQ1FNjBrqCm
6IfwV1oT5ZkletKWhgtKm5a92oD6y1Y3Dfhn4HdEPCpHXC1uTdOwDvIa3IQ25NalTnLrne10i3UJ
jKLJjkFqoiDr9tkyPpjuCKEWWG1UvLhlQ2XOAIZMXgyewl5tKz2K7Za+NHs369xfED2Lf0jap+Eg
LHPcy4i39jAHhPQbzC51kdVgA237EioFg+UIDw6LVb4xRqLeJNO70PRnucOX3fqeOOwxFmkpz9Jq
ie04TcVgCA9oiqcZR1QN/PFgpHoaAQEcqn/ub9Q/Raz1F/XoMlLgIl8FPXJ9XBBLA5wvOaKk6/y3
PY6yD5s+lWC08tz8mC7pbB+4r7DagU1TXobWovRSAsDM+yF5r0XjcLz/m7ZWAMdH4kiIC/C81Bf5
6wQvqLDFCTq/kHhs+bmI2yGsaaZDy3aMy/2htm5B5IhYanazHazpUj7i/GlODTRMxdj+EFTVn2oU
1JKde10t4mqRKfur9ipZJLja1SJH3oxvZQkyJnEcPLexTNZ/oeiLmGWvWdah1Qr9h8Dve+et3Dit
APCALZCiqZra6jmxK2suCAP8cKxtv0Q0ImnOCXGlfcYNb4kP8+ziImPqdfypb6ccE++x94ydH7EV
ZHFdBDD24GIrIvb152yWqZLIbgVhHQkPce5BM5Zj6wEbPtRy0T4kWlGk4eR6MbbNIFNiZO6dZTw6
aZ9+0sdl+W/O8+o7GFsWULoGXtC29Lz4gCOv1YW+3kEw82ZRP2pNMgJbsWrseEULxPPlR9MhYFUS
PMoKc90V0dLU6oZGKf9MVnCk/Y/XQ64vv1zRGDvF59szgHcIIwHZoMVJPHW9aN1oTdUQ9cmRzkD/
7KWo0CDdmvOUJOXO5ry94BjK52aDLO9BUFxtTqP3snqOW5CDg2wumavEmn2rvGQz7sUgNfZAMLdn
jiqqCraplgILXQNwNHIq/JGEFpYBao0xZvUHX4o9kNPtAiqvTWVgS5qIjIf6FX9dIs2SlnnXQxLR
UHWlVJzx4lOiemPVffDibcFQVAHg4asUag1QC6bBxwZtojFagWhpaykBsSiFEt+qzvfvq81ZqYFY
PrAaa3h+NFgYiAczNKfIjc55UTUhYnn6yayRNrs/1O22QNHuT94L64k+iHW9gEJCqxRJpoWmmaOo
JwJnPqVaNINY8t4Wuv37/nA3stiknTpAYYJF6utQi1bXhI6QKuplwPyWjOvkQFsFpeQ+wo8VDwEE
KtF413vVFkyg/0JeawN56HtH/+4jBI27iWfN/SHoWqeB/CTk+IaWwmhe0EHDDeewVA2WMzs/+bZL
SBeAxIvGvOoVrgv0EYGkpCGihVNUuR/ddpo+ZlU6HRqJISE/bTjGgVc9uMJ6MhFjfR2nCCbf/w23
V7yiCKBBxPtFGrtGlCWzM9pUl1A9HV2MKSuFUE8a8yzaoqIMVpuPHtfuCZlf8Zx3kKnuD7/RtmF8
SkvMn/gIZPL1LvESzOyBgSLSn/kKAgY7JxTI4v8yLQ3LBzSju0MRi+p7Mhvth8Re0jNl3eEXngIt
KHdLXhw0ac9VPgzRSQQY6d3/gbcvL78PsA0KcuSNN53MPyU5oXsaPbzAP9lZlJEXGAnmQIm8IDYx
H42uaHcGVSHa9XNP78xAkpjPwhFad+zytGsxC0einSzL+RrVVcX71A5Hs/b646y7y6NM0zkU2pDs
AO637gelXYG6Io0qQtbrz9FABgavmSMXaxgoGwjTOwZF5D9ZTrlXPNkYSjWmCVTR3VK773ooLTHT
crZZWUjOxGremAHVmqpxOo5VW+zts42jxmBEaLAw8bQJVvsMh+aUf3g0YtOb/e9pXfVH2pTyqMtZ
F6fczOPfqOYE0Xm00aaCEe4Eh2Qq9ySbtmathAhhMzB7bvvrWQfGkuFsBs8UG7o0DgNjMnCDTCLv
Vec7xeX+5t0ajM1LKwkRG7L01WBV5xmRlEV8DHLpYeWn45NzGPBXBY2HsPUe6mFrOHWVcZYVPnXd
UhkqU2+qFrZGE4xAYbS8+lboQHIRqei/vnxm3BkE95TdiHFWSQ4lXBkHAF9CzSZnzW2veBBdigXH
hOr7/zAU7T+ldaUQxub1F4u6sUbhyorCeBIBVhOLFYedGIr/NOHuvZlbK0j/Ba96hI5YRPXnfwUd
kNr7AlPYKLTteJDHEkJ5e0FWGVvEwi/6lydKVGpBMiPQBgiNfXI9XGY1fLBRi0IT47TXiTtmYZXj
eUBkbMU7y7j1PpsAURVejxIVrKHrwVITUR7ZpVEobCoZr3gP+y+R42ofrdoofy9R1nQo9jT2G1JV
j0o5GrMYuBl+jaLNMv0r0UuPuAHjCQMHgglMYlwreysxvvj1wg/OLUFf0Hfp6yiG6erUYOGB219t
yVADRNq+mpyxDh6qDIKXHpTzl/uDucz66qpXg5E3guok9mOLXa9KkqAjM/CM8b7QD4gS+42wlJ1a
MnrF0ZjH7MUcDwYkH0DogQoMN+FqO1sk5hbAfBl6cw5VN8rE0agTc+cdUT97PS0lqY+ULRE0ra3r
adltpjn91MhwJkGe0CfAWOJQJ032ME9e8Cl1WxOxmogC1/3lVDv2ZlxYcH+sH3jEVvcCGCsXFa1W
UmLXfBzz0iq90NrS98Kmm4OqVvEPSQyYC7tldXJ0qbhxPm7whG/y1HV9dSlGC8MgHp/j/SltDqX+
NqXCDVlsNVRW5xGmHOwQq8aOFRFS4wkn3H9tWfo7QKHb0iez4oVUPBkwk4hhXn81DVS1YgBI5ZiE
3IrdVb+qcvGPeYNTc7Vo7rPd4948jMZPkabLV1ACe42krQ9Ik5YzoczpKZxf/wQqRE4f8GqFibBw
nHKX5UzVSuys6U3UqyYKc5GwDkYQkNXrUUAHFRUyo0PoYw4ZVtEYPQ7OXJysypev+yboAK71bhhQ
wbo0VrDXbd/6pLh+Q16n+sijstqlVt1aiTOUAxj5VJwnLWtwAXCHsHGn/vTy3UO2TIFesVaZ9vVM
kQLQ/KLEPXksBd42zSyOAw5G4WQ3L9Y/UIuqyjTMS91nq08X95j7NDrFNiqQ3U996OrPQSKKx8Qf
op2durGA7A5oOJRTKb2tlf0LnG1whayHMIoM4rgiQRVs8sZDMUIzvL+AGxc00DnYaioSJyZfbZVR
jwYjybGu0hdegNTsB2pNKhf0O1BVYZ3RUL0/4m1JFdlbeGqAp1BMpmS8CsLbwskRAgeZWwogPoci
XyrnHSY9o3FCUKv51+3ttA9nT5bOAXKZ977B17Q8ArD23k6og8en2C0N+c/Oz9o4mkojCEQj+QFk
y9XPEpMTa4jeyTAvp+asQbVuzrIfQShxadT/uU5WtiF1mcT8gpqX+zoDnoDjV56gxCao9j9PDv5t
1pQX+sfewvbk4f4P3DjUCtZJgdRG8QCRuuutbhTR5Ogp7gBLgFaSWwoRUiO1T0GTvU0bEIc8U8YD
rjXyrEilOy/P1pZETlHJMMMRv1GdrTwHQx6XCdcJOOwhcLRXaWz8hONvvLRcxPZAvZdmJAV3JI5W
50wEeYyJOsjlOoM6pai1R7vsk9BZpnHnntx4xk0Keywruvu0hldDYQuUJNh7SYQTm/lV3cbogiGj
mh/wo4sRAZthoTQkpvc/pPpbV484nWibDg0PHuX7VUzkpUjg46Q0hFacjuFoTvl3vB/KnQrpxnZh
FKylqbjxEvx5DP+KtWnVG2Kw0ZswAIsfUTszX6FHYf0TCOGdtd5Ozl7Vu8c0iM1DpXf2h/uT/KPl
v56lgZMsp5xUmzL79XZNB2y2ijHD5XyADfJgRlFto3oRRfMh6gzojFEjRXTyUP60T1FS4SdFB6b7
T9jT/Dt3pP6jKZPmUtGPPw9RlDyOZEGfOy1L3VOcjTZS3WOCn1uKzEZ6oIZl6ohPdm59ntPOSB98
Jx/zJ8/RyhOc1KDamd8t6I0QAno0BS6Kpx7kwev5ZSBfepfICEhP8EWRwIPIxTgywwAygeJ3zvwC
wMQ81wf0P7GfUVcdteNvReq+L/Huw3fy/f0lv9nNakdhJUw9l1cDWOz1L4JCnaU0ovqwjmfnFY6b
KKLoja+/ikElnJFxLI4DNKg9xMHNC/JnWHjORDOQqdZs2doDk5PzcITxHChqNSLqdtfT08Yk8jTI
rHu8P82bm+jPwaFNxFgK6rA6tEWKQSx1PZRsGi+41M0wPuSRLMLeN6edMH9rKDJjQHV8ama2ChiX
AreQgDZDqGgMx96xW5IJicUPB2/nHVa399VxYVYgVJSCFh0UPsP1x5Ol6XRpMfTEpm1UhZnX2/8U
mRF97Ye8O4IbrR5rIaY3ckbZ/P6Cbg6tXFkIbbCTW7c4kQ+oBCwRPiDCMSfRYKfsQ6S8IIcWP0+q
jFMgWn/ooFRe7o+8tb7Ai4CoArJg3qvgI0MW03G6voc2uSzKwWChTuaOpyhv98ocW7sURhwdCI4r
NSP1U/66DjOrdYQTzD0I0A4TzcCaj1OQLofCcfLjAmtnpwe/OR4yphRxkKLgf1yP56YtH7mesNdB
RvNUiDI7NTYug6iQds+u2yc7H3FzPDJC1hIKM/fR9XhEXGIal1TRnbLxQy+b4NgZXfXYurFEGn7e
64rd1jvYsBZCG8Di+Mu5Qa4HNLWqcaUolOdpnSKyrNGgPSfa4BihJT3nbSHcwj9agSd5dwItflvB
kxnf6YlcWH+RjOOh7KzSP/iZ9GkHlHPxlT80P2Z277w4I1E/lsLvH4A7+fBqdcg9J8NPOMgZz/0p
mHzxJkrJmkls82/39/RtlslYgCLxZlRECFrn1wsTY4hbLLXWUyHUtW+c2fpbZi/2gydn42ePkX1w
MIo2fcUt4H6wNX/5z9BbuVfY39oPJNXsBsovoM1WV1c0C3sWlBBDPY+WI0au82u7N92v8LjTb7Wv
51/uT3trPHqV6Muofjp4ietZJ7GF2dLQ9mEvLfl2irKeui+SLHSAI5Ed+7Tek/a8CaNYZy4sVdxT
MPd1GIWRH5jEtuHGxJzkU5AtxvskiXaiqK1pAZ6H8MkXpVWy2uX0Lpdl9HDJGoPZfeqa4qOAc35w
ELwGyT6YD/dXcetC/Hs49XP+uqUMA3KY7lc9zoppcUxSMwiTIBfHrhPu6f5QmzOj4AFeXAnDrkmF
viwGr+hV/IKL3zMRhf6+Ihz/VhPPVQdt5greeeK2RlQlZir1XIgU0K8np6O2HpHH96HvN+ND4Pfd
gRqFi3iU457M1s53UpY/z/P6TYUwReQHTIgMdxUQLR6X+2TxpiLXir+003fWe5OajnsOkrT9qI11
L4ARNZMSaOvn9ESEE3sHpy37zwC4Zu/g2pWRh4k3xs4j18eE7I5pDsmhymtEEFJcht6JpOupx+Vm
9ijAPdmHwSrEr9EGT38Y+qgzd77b1hahTsYdRm0bcMoq/On4MG7lsIqBtygdAIwKeivTLwEmZ8eX
bxFqtpRy0KZS1YjrD+bhz+SVjlKXn7L51A6F85MCWRaOrqMdkWHfy3C3psZJBinA7gCxtxoP3XUr
NaJFqdlT3Cw1GK+9hxqzbUd7e3FrKBiLEOQV0Zii4PXUjDi3KToafejlUQpRc2yexTxbh64r0518
diO8UvAA2IKg5KggqZ/y15keHM0d7DmRoYTs819kIuB7qO15CF10sZ4wHS5OY42Y3OjI5sUtK4TF
6MCDbzJJCm4Apm3nZ2lVl9QMcPE+uI3TP2TQrw6eMWbn+5tlY0Wpv+E0C0QehZB1v9Mz5tZqSoKN
NI1/D31lnc1aDjijjmJnJPVtVscaxh8dXJ3mKttyFVrVWdIvQueBRcm1OolC1GfbqfdUs7fmo+CF
lFF5zW7SDO7fAAU45tM7A2rPSdOO35reHAdyzTr/+fLF4xnzaN9SEiN3u94jc9DpWKsSvbngCUNN
jt1TDgPiDbIGxuf7Q21kiewFVfAAQY3E1ypvnYAPugK1wtAIgEyaZhVcrGWQ5yzDWELxvSlN75rq
bFz9ioqs4hEqEqRS1/MTPYDfWjIomlnRM2o2+lFao3meI2OCXDDLncRta5KkbOQy7H2V11yPZyb4
x3gpz7Z0++ZEy3v8ADPGfmA7eSXczbZ6TLWxfHkMrpqa3Ck8cDwjq6VdJrtzKMTx3jStd8rL0X8M
6myG7pC2hxjR8NP9T7m1RZUwHFK5dBMoZF3PMhNpXKWqml9JBOEyT+oPlTb+u3jNXkNhYz1hgCGJ
S0efGuC6uam6DH3naR3vnG8fk6g2v2Y2nuvHCuH24eDprQb8tTftH/dnuHF3KikT5ExdRqfVdj1D
LtOoaVWMN7XYLvkCcwJjyqvXVYFdxpQ7SC9UTkIDp2h28rdbbwe4sKSl6hmixMPkr4duaRQHrQTs
67Z99SEz4RhQcRjGt/1ABboreJw8oRdnIfvqaC7t/+HsvJYkNbot/ERE4M0tUK7tdI/pmbkhxpJ4
SBL79OdDcS7U1RVd8UvSnUaiSNLsXHsZ9dQHkxGTw679ahdd7lItb/4D1sKWxM/y4bJznJyNR2vN
1uA0XJjRHU47zenMU2pZSVgHajm5qXPN+OOtqHAbBXIdty4EEaHnVaIlfdwoc7ABQwOmj3qtoUAq
zCrzj9o4rM/GUvf2fsiD9AZ8tjHiSSvGPLLbRf4d/ZHa4f0JcWHK83s2YStrjFE4+ypGl/mpqfN7
xDxQPra1Awva/AZU8R/q482ScHOdg2gNSer197eGbAFryQEM9FqKw9pxuySfz1L2vnUq8ZAHVjlf
ebsL2yRdSUADIgaoj8+b155ROa3TuH00DoSVjsNghIubTHHFQfW8lvN05SS9+LyNtE8j5h9l2+t3
LMFv08U3e9xWGve7UjPu4Vpp0vBI6SnMlTj8718PTz3ekBsyp8HZye0r0Q2lcnoUg3YS2hOySwus
52Aq7b88is08wCCdmgTjstevpq1eKTBD66OclA28q7rsfl6C38RApc/vv9SlQaQ89jc7AKCXcyNq
M1nLSSIVilbDFUenn+o7lBlfNbeHmKS4C7z/uEsrgI2QAotdCeLe2RhmGKwt+E330Zw6Q7j0WLLZ
TaZwWbgKz10otPhUG8OBAogQrbMlQHyqs5SuAFD27R7pQ2YcXS5OV3bai+NHYxUiNxxXTpjXX6ol
IkAkBh0/szatx04z0KwLMYUeyuGQrm59pR6/uKdRP26qLgjWnC2vHxhkTp+XPqssGz286VpAwYxU
pZ0mjSxei2nYL8onZK+tsHecDOJAzao/kEZoX/kll97cgQrl8g85JOcUYuXLjm4i57fh10WEqWv1
AwqkDGe6UnHXOf3u/alz6XtiC8bSY6ChEJ99z4xGr8rwIoy6MjX2Reo5kSQ65cP7T7k0QREdGRDk
IFhS9L0e3oy7heGrgnQXtEA74LDfrZ92zy0sjyvjd6k62Jqh0Go3+t+5IR+wIsZDFvWWq8oqyhB6
fUvw+L0D7qgAn7L1NijqdKsd0o/vv+PFkWTRs3WCKb7pxbpz4fmtAqcRY2W81E3WwuXw5ysrY/se
ZxcdrsJbLiD3DyQiZ3sYmWCUti0QjWlP2pHef/Yts+oWl7pp3llTP0bckJAjV6MeGfOQXSm+Ln5I
sPL/f/y5w6Jsp8ytAl6ystCTLzTIPyyBISPL7rPj++N58UuiIyU0gx2Um8nrOWOYQjMNjZkpuTvE
jZHqB+ZoEROnSXGTrFZEt03ulb+qK2N8cQ1uyWu0tCl1zq+tWp4NK8OPTkZLcwhqix7bQnciQYUX
LV1bhv/hTbenbUb5m2vv6zfFyyuXcuR5+LWVD4GoksMy1gVRAFU5F7sEN9HnfB3U82r4zZWj423C
GtUchRx2jgD20KC2L/4vKMJVCtKCj7P7SKtlOU0dhhHhWq3FF5gPuomCbEDfhCeC+DDlg9iU/WWx
K0eRmGGn2s4lRanTg7CexJiGSRH05AzOsz6FfUdA5W6xe/2FtMxJolEaSa9/f+wuTUgXDHLjLaKM
Py8ftMW0erTTrLpSDDsqckOEs76W6N9wa7umfbv2tLPdkhA0o87NbU5qXrqfywJbdplV2U22evY1
POrSNOT6j3EHLioe/7z+MhO8t34KQBtMRTgWt7DqqM+WFvnl0uyDvhVXNulLWwtfFGkGhzuH4dlM
SElVqhaNpm2WC+3WsmWphza5IkjMUmIpo85eiikejEF8yUvH/zUvtivi9z/npU002NJlAfy2ltXZ
bygyITS3kABjJSrjtZXOR9etpt37T3lLRGDSc43TWXCwqXFTeD20ZLyleYJpb9Q0Yi0OGVzg36mc
yj7UmPkWaenJp6quEGfopAvHmVGKPx7xixnNIjloIIQpbZRpnqt7DRcXFRvkty3hpJGmFvqyWr+3
Q6uqyLcqTG5zPAidMHedWYSmZlTtQ9abBgFAJfK0ePJV9z8zc5gbmzkjMBV0O2jcr9/P69pCEp04
RPNQuY+jn7RR0OrFXin9ynl7YUVwrNMjJhwSAPocNO3WzuuKFlSl6Bw7xA3XOVJiJTg9+O6VufFP
v+js7NswFKozsGfuemeTI6smChmfm3+Q5HkdeW27IH1Ky/Z7lpvaE81VshLSvKyCU2Umg/NRtY3L
HHbSqQozx0UchYjOuPcBwYgO1tshu5O9nJ76haHctynqiCu3twsgyVYRQHLe2m4ool9/iBVW8NLn
AL02nIF9tjjtztfMOnJXs/+9NKJF0Fk1rnNlV7xUz6IUAM3bevgb/eP1c1uvdLtMcNWWVmk/aP3k
xPQ3RBU2wCJDhNUVnU45jUXkF920GxctCF3pNzuWuPn3/dV2YYpwmTSBagDeNqnE69+i+65avTXo
IsyirZ+ZGM2d0eF+E/XjUlw7Sy8MOGaYEPY4u3GAO6cY+RqQg+GPnKVJR35aoaxo7Md0z5UPO8LS
rL6j6xmufOULb8hDwbjZT6gAzxurknhkvvQKhXbqyrgZBvOEoZWO1EX9h1bPpiYACeC4BrzfDo1/
HdedPjJz8CbDm2isdn5LC3UsZ3OXWAAg73+3S0O5rWooyZuJ4nmrZ/X92amIa4pGokn38F6QZ66e
OrgtFOE2C8Sth2XVldrr0lBuQ8htgfszJt6v32+dfDc1p47aa8C2nDBqtbeVBxcg66+5Y118FAUe
f3EavJEml5OeOWNW95GoTHFIg9o6qKAld3mor9H7LhEA6KqaCE7g96GFOtsHMvzY6fwDPdQZKw3L
Wj2i/yN2s7lUsYstWuwMjdrlWTvHQUCHXJ+K/srQvhUebgYpgBFkvWzGN+dCLNtr9XZMGlCJpeq7
fbMlzgJUpJ9Xicou9AqffbItyD49+j26SAqptm3DSqnSZ8fy0lvPmOn1AfW5p6mWlOUyn5fP70+7
C2UP6hwK0X96+aCsr2fAKLqmpGKVkY8WjX6OWHfWYH3upVHeJIFzzSr0wizAyQXzCJA9aoJzammj
L5BWXPAn2DnlY0uqUmhpSXrXYq157QDbJu/ZAUaRaiPp3yLkkFe9fjWKvTGxZlCGtpsTd2ctHgFR
uLSPkTN29XGukSaFRpJMB1I0tEO+DGkVupqj7f/nIQ6A0KkRUD1sRq2vf0cLfuNlxHBF+rgIzKhb
mNRmtuycYJC3Td2lX95/3sUx3uTXXE6xBjunv7Q6F4R55VJuBbh0pavAFLbT1M0IJPA/1yPcZfCo
Ilcd9AQs7PWrkYOK/ZRrychOy+DYKlz9UB+SUdop58oovn2r7VE8hM4ZwobzhlJftbMN/1lGg17P
e4f0k1Afk2FfJrW8cp6/XRNA7ZBA6DpykkJVe/1WC1GrdtKkG564ylAnHPxEE1zsVtfsQtoC3en9
D/bWgAJMiL2CGQl/lDbL9u7/OmZEbXsNHTLeDTDfIhnKd5r9qHEVD0fWyCPu1tCvg9ogLLh1lH3b
FHZQ7zD3TPtQpBNXB2siQDlMiN0udm3lWjd5lYy/c78y90mSqSJG+23cMXZTEbemJT6kqYYVxfsv
cmHjBaXk8IJXTWuf+/XrF0kabXF1fO0jghCnPwD41anx+uJUV2jOQk9TalfMWnAgg0c/BVgvvQC3
y/TKyr/0/ZCEwZiB/IUP3/bv/zWcWSDHohMFm4zmmqS5e9pe7wfnMCamGREmU175fhfqPwz4+IaQ
GhH8UHS9fmAgBfbs265WIKe+r+cJNMEiV/zYliL0y3wvXHu6K9j5IpXOHqlfw95w6msxTm9LCH4G
IbMmdHPe/Vw/YS9W4g+KI9ZK7SkUpjcc5lKMMdlxWyafyo6FnV+D+S8MNtUmVGwAQPom52YZLRej
uewdiaOrj+rHa5a7xMr6hykoiiFsl7G8ZvH0FqrCygJ+Jf6DLJk3RcvkkQOWzCuhWKUGF6DTl6ic
TLmjN5jzyTUndgmViL3R7D69P7+32vn1icKTUeXBJdl4uuenF3Dg3E4tANwiZjtq6ya/9/HiOb7/
lAvEdh6Dpoq/uVYg5X49nbqhL9ZkDmSk211vcD1emhOZ4dhHJ2bRhwr5qthpjTXuMHeuohyl9aep
yoxYDwrxpPyxbPYyEWK/Csu/MtcvfW7U3htcDumU9s7r36b1WZGbGWtrJartE9bL9k5OXrH3SNeo
YyMB47uymi/NatqtmzgEVz18gl4/sUtcHZSMJ2q6qneVsO1IKN97VEGBEBx3JwwaEvPKQy+95r8f
enald7pmrVxd0G4fCpfmRN7FgUblYLuJ+TgiAr9CXHg7p1m3my4SNhQX2POLva5P+ZQWo4xczFNO
kMsklr1S2zWyWEPMHSd8JiXRlvr6P0dp0odAfgMKBBZKbX72pm3mLS4NfrQwWub1R9uWaQUIDCUA
k61SLw71Oqfj4f0pvs3gVwuJeykFEZc4VJLQv85w9WQVebnQPYuGAW+lgzlY/Z0jE+O2do3k2rb4
ZtVuD0MCgxgTS0Y8iF9PoKUvVGs2DTfgdDUfq2E290FXe5/ef6U3X5CnEC5CJtCGoL9t7egomCjo
INhMmI5lLQ0CqJYtCLa3htQRCCRBMGNMQq9Jkt8SJXg0+yAIHldUDOrPCsy0hh/RaEBkuJUbPwaz
EX+oarGbtxeoAZRilnszCiv7nVRy/TKpPg22gIDgIcklnjltic8bVPBEPr8/JG9W7va7OBEAF6Et
MfavB97zK2PW1AIAkqtgC2xJjL03jVmcjtRssm8doBAsj66Ubxe+NxGb9DLREHANPK+mvI35HGxU
c7dKipe69oUBVmhfpT9feD1wj3886OngYzTy+vWoPjvJZOA5s54fSluQwm34c2ZFU7f4n8GNudRp
hDj+fH9YL8y0rSO8eagTS4mk8PVziwATolHx3DWlSVv3UmH929hhI4x1F6xGEEMOsUMwyWsU87cj
i9XXdjJRpVKBnzeKuxkKFGfPgAGtN9wbibZ87DJ1Ldrlzd67aSio9OHXUFC8qYYHkS+8OLf3Pk8J
outH+9g72Y91VeNRzOC87w/n288IW4zJAokLs1HY+q+HM6EzNVg27fwMHXMZecvQ7wtTpcfccpLn
xJnMG6nl7ZUN/+0OyFNBQzCk3m5Q5539qh25mTrwudaeQOG0qea4qawsyshNu7IeLj6KHWnjLHEP
Pqc2KnvEGtGHR0O4n/NTNHPye85L4zEH/n35D2O5qS/+gSCplV6PpWaIiaGmYem0ICKfKzNNxc5N
My4reM9PHsS/Mjvg1l8HV77ixZekAN16KVt22dles2hWJ4F/WYx6lxxa1y5u/aryDhbg7JVHvV1/
XAzh+7HmYRhS8L9+yWxuCbM1AXZQ9fuH1kb0dwjkOh4sq/P/YBLY+BgXOt69XQv3Skf47Q2LxYFI
bZuoOi2Ac1IUlYiQ3KP6KJXSLDBt0Qn6tt2hmyNiSdaXzHanap+uo/zk+PX6N4CsYkIaHGbj4/vf
+sJmACi6wYbUDttW+3oYtEQU05zQRy2qvnocNISlkVHWvnVluC89Bz8R5H/bLQNi1uvnpAZMUnjZ
zCm7krepqXX7xcz6/ftvc2nT+fdTtl/xrzsjCH4+thlP8eahQLGb5ZHfJ9DBG9Wq/RAk45/3H/hW
hL8x32Eu/AMs09U5e68GAFCrFeNHC9r8VGaTLeKkNL2Hmib7t5E9+AbAxsjD2Z+sk+ku6q4MrOy5
SurqxhMWIrr3f9HFIUC3ShAwVxt2xNdD0GDkkBUbmaMpyv6LqzXlDcmvxrfOr7zYN8EgrnzZS2uW
GmiDquA34Tzy+oHOoCqpVoCxpNCy40Q3O07apdgpMPIr15aLj9pAR0gq7E5vOkPKWyfXhyLWoQvb
r15dniAa4NJnTM7x/WG8tD3Q7ER2CC4GBn22LtxKG3KVEng26F7pxY6fD3+USPAZ1zp7PHmqGu90
mel7xBb54f1nX3jNf5Sc7BFc0uDsvh7RdVNQ4CUFvSDVmvth6fSndPJQjiKcubJgcMK6sDLBrSgF
KD65np0DmzaBp34n4cx7I/mwt9pc+G04dPRssUm1mmcpNF4zdYW5HqQxDJ+QwM+g2L7UVGgLr8j2
BlTaj1rhaj+WZU4+NjJJ3BBvgsrAhi7p8BT1OyMIFyNblsNiOOkYZ6WX6Yd2cNrfnbTsdi/loH65
db35Nq2kbGFrn/VP+EAbuOa6rf3b7+bit6HIfjkuq7DLsOvb+cOctkMTgqRtRXpulb+o6Y0vtS+l
S4+g9b9OvTf2h2Vt8q9YC5oNbGO7d1GuJsVzZlvUrdJMsg8kNfciD5EL6/fYdgXtEcgVURUlJyyM
XF/l73GUbvlQugBRsEm5nVO1DqjtVy9J4rnMpHuYBjJTe6uwyr0IVj874hQXcLf3a2+MdXPB8Xdp
FrI66KPUa6w1RjbvMQgpj0GLKe6uaDXfCqtq6dInAkqbr9Bl0x+1rIevroCxDFmDkFRkn1NTxPa4
Ovdjk47TpvYdH8CGDC3WsHIjtD0wZ+M2yQk8CNkk8l+1o4R273vCeIZPRvKplXnJR0O2FJoDFku4
SYoS8nmv117+PK5Tl++wgVZBWDr18oIMQODUbKph4Y90+Zd1XkeLG5Fu7x18R0DKRtHf1ytubgCu
Nb9pcIxk3tRV2Z+g9lLcbNHuk2QzF3P/2CrkgBiX4aC1TzHOAmvUMvNBE02X3fSrUz9knpfwpiIo
blJHq5x95TP9Iw4o+2sz5uIHsW+Em5R+kBOnyJ2OfkC+HCoOVGuXGQ69gZIw4TxMbDz6MCPJ6RPU
OKbf27q9TLu08TorRCg1k7MmpJPeQKpdqoNqrfYprdPkZaxWw4FqgDlOLCdyU/ceCfclwpy6Le6x
JTAgPVR4K3aGDnGNtzD25BgK+0azZyBuCEJ2EfZWJdrQH7FhOTqjp2uxGnpzOBKmuNxoIvH/YJEk
J/xAQIsYUBVMJ2QleR9Pqe79sKegc/Yu9nJ5WOKP6IekAjTB8zDXxXLIgnL2T/XiGHlMylrjHKwk
4X+mafNyM9mZo2EYkTdPvtk1j0mZtwojYdnf5Ymwnqcp0zH+Harpu+vS6o9MPD69A4bhZQEhT7nO
jeEniQU1iSvmLoMbMezX3l+N0BmdHhZb5vOapTfO5Uknrl3dUmvXVuj1QfuMubbm4JqcqmZfLhJn
+nHokl+D6y3F0e4S9atJzPpldsxVwHafbICxds6a/ZIuxl+Bad7dos8ZW5ErujG0Z0+ip/dS2wvr
TgYf+1RjujZLB5bGGBfHmbmI4NIdyqckJdPtMHMluJltJtqhXF1uknVj1n/7nP4GdPBR4T9QuthM
aEPXnzyvJBFSUnjX+xI4CrxGlNVwnEoviQPo+fauEH5inuAmNMW2KMZfwMTWEOL/WjwHK7zFeJTV
dEodf/osRw3W7YIR6Dd3ZqrENaFg8jSms/jDdXv55tid28VjZU2clAshR8eEL63HrR9oVVT6Q/Cs
3HGqd2YqivSkiXWaI1Vp+BiZBCinO8ufdGzbnUFfQ/gYRFIUFk3unZJF0oVNgyw6mhajrTFlJaUo
7FZ9zXdITlI/7vWm1kNZixx2vN4M+YMQQz4d+mxYxnghDG48Zkk+J7dB3UySKEbU/iSCdlpAUuc8
jqfG18rg0KseRG+Zcaw4agthhaEndG3+LrJ0Lj9xw7V/G/4k0hRPN9ncw2AwgdKLtZHrU8/PmXa+
tQCIuU05V3dGZ3nzQa1V6t8y+IZ5dBeY51oUdGWuHhd/trLbZNVwcO0wimt+u9boVl9TUdbsicvS
Yeceji4e+vTbHRl4P90s7f2fqbEoMwN2HTH+3SU4e3ovZuFI7LwnZx20j53t5MGfhXKxjckBrSUZ
SyKZDS10loQGaDgbZo/KSmt9LKzR2cppISxTL9zisHpeL36kCxmUobJWf/2tGePYOeE8uG13TFLH
TL3bxA/YsyIjC5T+Sc2DMX+BlphgHWY0xvSA9W6mfhek05svmk0Q9a3GqWJFfeumyV9pNZMY9q2/
MXgO3I+W/AnmrDndzzORLB33ggCiddhXhtbksQRxbP5kWM7j0BhYqhk+1kWVNbfFTGQWrT1/nauT
JPXnK65tjt4yffQhfcinrrWPJFHOzV0KYg/BZqic3vrkm5osAeJtspegLGJ7/qyVbl+ku8YsrJzz
qlOJ3+LLAP30I+OmWzF0JLN/9Olfplq49lXPuCWrnZKxyvXSacaXkrxmzP302l/aaAaQnrNwSf0p
OSq3UOJBVcHY/qmyNQBlmiym/oPdTYuzN1gbEHF0h+hle6eD2OR/aJn0qYxHa8nUSXCDTmMzcauH
0ZyVOsq50bHGLTCUvPUbLZ3TMKjw67Eil1it5BErwC3VxvDWxfbDup0CrHxyYZNN0NpNqe7tlRTG
e1FubvBLNfQJxB9rwTAqnGQVuJ+qPuOjwE3TpqII1RwM7WEugnw+FtVgm8fGd3r7VDSzg0Jcb4J8
37rQ40KbhCxYNxrZotFKkJWexpoIUvHb99YxfWjhOJrh6lQ40KXdSD6CPuDoG/aaoL9oWsvy2G82
HDEu4BSmbWk15t4xp7aIrQbq436YG8uOugnHqy7MU5UFsW4XFf3xIjN0FNa1LD7UhrC2U3JNREws
kZ6GjjGUjzDA8zlcByP/IhTM76gZlaMdLBiNj6TWp1ZoNhqR9eNoqhd9NdQYlmgB7ZjUyulEj25A
dSC9mZ5VNiRpnBWu9biUc/+Vbv60RoOtGTLkLpTMN3UbuEuMpGWA55HhyL3D8wJrI9dTJfyzxOTP
61OZ/qwcLFaiNhjT+rg4a3lnFVmVx9bcNrdKM3Rxn6ABWHbrmIjHkX2PgYNS+9nZqHUiXM3C9Tmw
6P9Fqu5KuhEe/21U5QPFgZd7sMxGAaYa5RJDPgyAyJclb6/v9e9t0RNLLFQg25BSkTywIPFaa4/b
/RgcfAwwnHDq69aPPdWwM8u2E8RXG0O/RIk+LOpTW6mpO2RZtU4/KR1NO6TDV+Z/hDblMEbsrpsO
SY8cbH5IySUt9mu6TqsWTnhfd1/9ulS6t1/XenN5LRNH7rrencpdZ5DS+9MYpf6tlej3zdCvu+Wk
T3LyQxf+NesqyzNvp8u51sIFOQ/ppblvqtu6d/KjnjhZfTPKafBDA3e04cnQJ12n/naWNk71pF53
Ljc6ebuoeZkP89yZisLWGyqmeq7sOEurQGDGEQDOEoGzIqIxxqnDE8bHgrruxRoHTe0YuzGT1GUh
t2mZPrAZG8WDSVpm8ZSp2qgfFxzXvV1uNbJBP+XPHzHsS8ojTD3vlOE23RLtkLXrwc4A2e4CvuPB
LleHuWFT9e4wE52Lp8ZdLGsn2s6/6XNt/eO10BznbqtL6zKrHwqnki8lsU996HU6JUo303CAqDtV
buhbGWRUb7XKn6wa9dNBg6GHZre27l27qnbYNXrl/nX9Ie2J+5m66sYqGu/vONq9iFM2z7tGYvEW
p24BbbuiwK0iw2nKLJ67oPo4sU08232nEDhCHeScrrI6eSCOyZJhPxQ4vXjdaIoYdxPzeW6zvAkp
j5sPa8XpduqFyUnb1tj+33AOS5wMRU0Vq2S6uY95Cz/CJ05svg/8LL0v2s1ESkptLEK21I4kZa2r
Yw32df/db6viib3cX2ly19WXuSgA9VgJ4mPSOvxPBxdJZjTD6KUyG7VF7qY8wyJsTANH37lq4fF9
EBRHJAeTF9JaRmtXFEFNDEKvcR3Dmy2I+s4pkULPif4kstzJKauMicPY75vbdB716gV4rv+RJF0D
63A0WnnDmvQO2gD16JsrylTQ767yPMw5Zb6MYz6SzT07ax8HaSn1kAIv+67cjkTELqjb0BxhvH9a
XZLr73q71bIIFFipm3Ie2p8jkRD8YESDkF4t4U9HZbMLVHkTDPvOk2N542beeiokX+u5SXxxZ4zs
jLtFmqtxw9JM6hNoR1OFdqen2t00rF2P+T8thH3R1dI4aEHmdhQOarR2ygva6mtPWFD91Zh0tw6x
YqvzL1OluUGkrY2dh0Ved1iU1FaQQHHq1I9UK+F3cPPJMxu7/aH1ojmgvgO/NilwMZMw1/2Yl5N/
I6RFuEvVCl1+xVRz8cPUy5KvJnsrnhvEdn+2cyW+6cU6vfjEmH/pFq9+WKp2/UF7Ky9PPlvHHGYj
Mzk2K2esDkkj6s+eUAkQaMbg1fj9qB/a4FlTaEko3pPb+V864QbjMVV98NNP1NofnDQZ7edA5raz
6xbT/pVoxuzGQV47/oltnC3VyahU5VqUxh05p82dcCmqQg4KH5Zr1+rPY8WF/Yj9jWE9iEmq/jgR
jc0m4yVNfV/261AcJ7vNjc/VOrTyQ2FQ7961Y0a+VjXnLYSBUbvhS86/7JXAtoOtNVP9oaIwte7s
wR7+CqiZMpYlkuDQ9jcvssJv+iYamrzwQuVAfLkXWYno3MAu0XhMTF8rcJhz/N86mWmfyFld1Qkw
IzPDKS9r/X7QafROWYHntKPZ/ngYeyuhFFNOeaisekqPWaNnH7Sxmgh0rU01HXvfSPYCSEbd1VPu
nNzRaJwoncxVv60YnSnMN7e9Qz0b9Ynmq5uf0tqyPllpV1JcWKqAUS9968XQ16bdqwbgNtQUSOKm
+inBCHrLLHg6RNQQVTaXiqYI5q/DlHR51DnM0bzVE3PXmUb7DG/UqiPOTO22k53M48mzpMXs5sEh
dh7yj1mRxhHRmMQ3PRBlNlDaKvubM89FdTJli1dR4hI4iMSDNClyeGfrw9wP/l6aWHEfnLUyy1DK
NVe7MUh4vbFiMsXsoGxu1H/zL8MWWR033ajpoZ/62Z8mlwtp4K4732QTPm5zWBqpBXYsNH2+K5uk
kaE9KKAii7AmDpQmr5u9vkCpOHDJUzhP+toqiM806k7dOtnoNw+moxXzUetoJYS6LT02E2RZ8r5U
U3lrrrlzu+QkcIY6WLXxlDd9t+4BvUxnP9Jaf7HmwFyiLse2c6+DFKRkbdRqjeHeYkSSEAf3pyaD
rAkxDNSMA8vaNA4jNUp1nG2cYE92ui7Zbb7MfRJO6LHssFSYJXMHJO0z8vlG3bGzhHcYFjz/Y3Yd
A2kFzknOPk0GQQILx8Z6j7nmqHZ10JjDF6VRJ+5Wfs6OmhX9egqHoonG1ioE+BsXHdZokDqYmZH8
GvU8ugszzfM+pkZSe2ScpJUI02YAafFF2iE3KuqEKJai6h4zrS4JP0KuLR9tsXjHQi9zGYNbGR/Y
xMuvkBwEkV2zXf8Uml3d+IMJCVerMr04tRN1ImaNzuTGebHazzmaqe/82lxH72QE/SEHo/iGBYj1
qWL1jYfS7Lpyhy+O81IHS9aFljXJe2VzOP2dlG5/xuDa6Hcw8fOHIR39lRuJC/YDhLZ8R+hj96E9
zqaIptzUsztNMlihGJvp1DZW32CNaRpPQ17o2lHI1kvuHLoBQ4zDs3tboz4p4qbOgnYPn8169itN
BvCOiZgMXVdLJJe+f77tOgXab1C6tv24+kbbP3p2obPlDXZK2Lfd+2U8SKP/6LBJ/FlHKtUIU7HK
OVllP37WJS7nuxbme7DzOW4Mdn9/vJvRJjLzWSeHYg6I7WzqYvi5mt7UxKoUVrc37Knc5Fr2+qi6
ti9PI0pHFXJ+Wl8qw1nT2K8GkRytxU6eVrOZWU66Ro08aXoXN6PARAmXUFQ65HKhKrDUnM5kFKjO
4rOmfLYhWb1HGM1gh0wfRXhYB5ElXqBXHqcRs5rQbKHL7+Za12VsF4hWqMaGGveGoll+jBBu2yhP
SnLxMq/JgA0rJZ4xpicJZUwooI84EIPjFE5fPKkWUdsetFZ+kk4BtQwyopIROib6m5mQ/m/uNvPJ
07g/hmAJ7aHKTLCHQJXN8FMFZtfvm1632tvaSaX2Yw0W628giTuP+lLYd4ks298+wHCxy5fJ/jwM
SXZazSQtd5QMpPg4kyiq0AdC/GsVgGc7QWbkCMG2n3CnqBO68SFfvxieZWPO614hYBrjlZ3iZFNM
lzuUhfanIGlmGnZC678EVj0/zy5HT7mAE5H7Io1PzSJG+6aa2/JpXqZEf3YpCoa9pk80Nxe0AoQ2
EFP1WKJOKEO21vpRW7k87uxO1iefJqAZzSs15L0zV+thwgSQe8JqlNXOFLl6MeE+9yfsWcuHtuwT
glhSR40HQ+vLoz83ZnZTbQQSLjlO1QB2lQ2lE2cEyujk/zg6ry05cS0MPxFrkcMtRYXOue32Dctt
jwEBQiSB9PTnq3M9Hru7CqS9/7j1f2kK3w2Q80TjuF4CxvmNrso672O7lIXx053yazaUvKXx4tmJ
m5p9cE/dhzHiBjgmdFH9ZjbtaLxaWN0K+nupWyDSaP+psjJ6JtlQ9OeqTcKPKQ0B63QcC9qnE5MB
Aw+p+L3q5vpV+zY6xs4uv660R31QVooQt+BqX2TYs8KRYUH0rnXLWuezrcZnLK4UOPVbsvIiqD45
pVtI55aOx6xCSmGXoxVrPD+uqcPERHdz+8BYY5pibhpfF3sSb16eAZ2/D5Ud1892bHs+Jtu585vL
AvZF8GtqDyoIx+hRmWa9DwmEiXgbMJcLjjwVBnlbT/ZfN0CznY2Z1COOsdjCBvhp8xQ0MQ8cYLPK
hS+uw3S1jcO5kvN8ZJRDbucHvZxPPsndbwuKMnkXVU15mblR3gYr/fvBH8yOTHkdUAj3WWlfnKym
b2mQvZ/v4JkED7mO8h+q1Ym+AQcjdcMeHz3YcYiry2ZHbJa4v4JfyOTb75ITCxQbj9s9ZUnNkDNw
zZ9d0HQOHI6zPcTb4PDqlwl5ygv1GsEh7NNmLtKycgXOip73k1c1246Jw+8C8Lon9yatkvDoETaO
uLmK2icvisAnTLZ2IzqFOXVzEKfQyf06te9qopc4H41BR1A6AXzM7NACs9rQ0vDuKVXloB68PGxa
YKDMnIT+JsFgU8YHiIybiHIrFwzV+uICSK3fuKOprmwNctVjXFvd3MfezL2zM7eNjyCURtzrIWP9
IXfYVze9V9VBEQnfPJXC9r/EmGCV0VRDHYLU2dzHcBZ8bGTTNc6hVUtnH/Y+6H/oiAnss+vj5Xen
myh67YJg9gt3iVbvPh17eWv2sNHHbSgr3qgyaEKwVBn/7VpaoHJIs6F+qJW7PSzzDI8yUyr206+a
RIBAEqYnxWaTfMJgcqdi4Nqi7+v9cSiFXt8mTUfvkQCJSeZhUCmYm7ISt9Xe1t1HZjJ/vX6tMXn9
2zZ8BcnY1zeaTdg5BiT4v4/7rnlim1Bl38EEGFftADSf29alPzCj8kM3dHPCh8XlXhbrsK9Dca2x
UZex35P9rktb+WJ4QM1toFT5kXbeFL7LoU/GQw0FvX/FSky3pA4igLFu0FMRNvk0BxFimbmIHke9
MC/xq3CidETx4xxxsksJTOxc5OwEzkPXoEF4uEKJv2MRxDsRETFjiVazbwsj3WkrNh1pc3QcEfwK
1mV2cs/J5JyXux6b07jBphU2DKZPIJ3MuSxUCn57EjrjUQX99DdeXPG0dDrAuYe01T8svsHY2Xr7
pg5Jk40vEPE4tZKqzm4MyWH+exs1kElUbZq1IN4iyX7ssGjtBUR51/dpE89vXQ9r9j2H6yoOylsG
Dvq4NwUN3LhaI8MCnmu7x9Gdn/E+XSrdVOF9Y9W1uHbEWHhjSOju3ue6nhqKV81YQ/BY4NSZBS87
tLUOGj7FxABmx+3jFm2hfMm2ZfgXcTUoDFGux2naV850WeAJ1aVcS34h7v2ZjwYZWXRBfpKYwzBF
zcU4ZTgUGelWVwqpLO+gfCL2gUZmD0ToxA16s0wQhZCN478gZOMoAjmvCH/sGturC2V4wYizP42i
m/aDIvCw5AZVtF7EUFSg3xyqa1Glg3+5Kr/I/1fJ2jxDuZJXBmle/nHZ2Anp6BMHdneJJ3tIY296
bOIFiLf2Gvsb+heKsNzXqMxJI2VSQU/KzHoNoLwbYj0El1m14kecZpwcvbDVn7kfyv7Izs0f3hD2
EoSLN8/magU9P4k+Lf/auJ/+C5uRYXtrvYY5XUYvVJm34+NIaMp6mlXgHBknnfo0NqNcXiK9qYvH
fGdBH7toyOuajekE9h4p6tyIwgf66s1boFFKv47s3+NZ75vzmXWLIWxIj5l3Jst7VDctGfFz3rr1
/pzCuojj4lvqqdnTzUZWiWVlAU1a3GOAT8VDSDZ75mdg9hEyMZM7y2naYQbYJyX2g01293Wt9+T3
OtaeONj/Px8SE0hX7Air4cDt5rXkk/vZT3eytQeTMXd/pFcSBz04A9bOunfjs05n0RT8leKtGp3R
e8skRSP55s/dfMqmMZgJE0oMCM8aXIue5B7FJ+iyUADzuxgjNmRaNo+GUslb6CdSEcsp2qdTqprQ
LdpqqMxDSezmkw0MUhwOJ/efnJPuvkPsvZ47V6xFSQlofBQcKVcosh87NCu85nWG2eqgps0XZJMF
QFhqXdL7NkqVcxMobxBHKoGkemD1rNacfZ9FPujjtoDN29Vt1qbQzz6rKVx16uvhqLkEAJArB2CO
XLnfUxC0sL6pXNSxlv7IprL6qs+lVvsXqQsz994edGdknxUdsmMfNpesqcR8G8Jv8jl41we2U3tV
xBWj102E+rY5BMkGPjYPJYlF4CikEJApJkOy1fx4IBOjzva8HerMv6VOCvEEzndeekfi/Dl246oe
x7aBj0RbQnM5i4n6Yn4WJmdR7+LcSxjJCoke9VU2c5neiS1hC3LmiD4HIriDEyacfiqsTDZxH0Wj
6o9ZVaYAKNFe3WWZ05p7R1fN/TBvOKKmxYfCC/caB/9cjetw4ZpyPwa/d/+LfENFRX1VqILkDH1/
G3ce1abWKff28P98reNcBfOp1K2UX7vsGOJ1G7mP81LRcxjvErtt6E8e+Kpj5ilP8W2bPKFO5oak
EJiFcIu6MEezWb+1Tdh5p2Ut4bIYb9Y7qOytPs9eCG1nvYo/Xc3ocG52ulDoJDXhonJLAvQEw2n0
awUZNR9oD6XrcSs1XHxgiUI0fSKaEzPzRjauK1ni2LO2m8y0187nULTjNbPDvuoWUX9R4QhKL12N
A+OmIRPqc4SfvN3sYobDAFdfMTKtW3cySjpO3rFMXEstPPXRg6t8SmssEWrbVaKg07hbirKZiSDC
RS7GWweC+m1kbAo/2AZn9RwG+5j8B+5eIxNIGsibHkBoL7qt9sB40CIy9Vbb8E195azw2c541vCz
lDdlL0iOm00bNjeBt88USyJKCwpY89L8ix3LH9QsQW8oNTrm9YDS9BzxD2Vx85hlpyato4TztDf+
petU+yaqsflVrfDIZLUMFYIFL9MWZ6cU/8FpeBAMFi6u4Tjf0/lkrFr8AqwAIQTzOLJFuKqYXM9s
ye6kmXZgdUpAUEj1EZoiPSj1zabAKGDTpPszwJvpfG9AoY5e72l7Z9o2OJqUQFCMLv5YRIje1Q27
xjofuwpnQVECRd364VV9oGvO8gPyC8MNF9U7TLmKpEsjbminp8EQDgE21nlRPiiOtrFDc3DR68B5
nU6xfEbNM4Yvrs/39CtWtrOXlbM8zWdX1/GbSJWf4DQTUNg7aS31I7wHZx3MMiCcP9NniNWXoLW8
AubibY07CczSexvIWxd8whxx9feLqKbPeOPY/0GVe8cKer3zud8Dc1izZX5H6l+2x2skVk3DuVA/
xm1N1odG0oR7A8oC69///1exbtqFfMHMOi9VEyA22JUVP4wy9Zi3/Y7nLlOVIHOXMvcAE7ZVN3RG
99NVat2mB38siXaZCV75GQJl8GQhDukPO7Uf8uT1IVdVwn/8PW5RtIGqp+57POzNX9fUtD4iOnG/
KYeM67tyGumZg7yLl5NnlHrfJtP/l6puskdSncR2r9Z+zeg1S0dyQoOaWF67kgx863lz9a935rQ+
kB1NkCNmRveVHQj9+QLeXfHZs2RpP0WJJSJv4f6eOdIPkqKT7UgkXPVnRRr1vqCk3/gFhBcXaTgC
Q05h6PjFlMlq+6WSeXjTzpYhUrJz1Z320PjoCuomLvqBeHpSRMaRUCLXm9AP2DFbKM8Lbd3cz13i
77loydoqgmoGvB+BJu8tQgCURWaP/o2JJuaX6PXxgx63iXCSKTVvfaw8L+fuCWCuW+IU763iSCwS
u8T2dgEeLh/GaQbin8fdSY6KRMvt16qlGx60mFb3AfrdG4+hJLrt6Dtl95TO0t9BqjpusXJerX6J
NyeOi2ky23grdoeRYWqn8CEug9UcibqiudvSN+keOd6Um9dpRBfNCF1zHFI12WKpkbhd8VlzL9PZ
i0/aaC/ECjUqc5RUU8bwfKb7dDTyQCCClc+83VAAvpRNknFgryq+K5kT3sogRPAVZMhWNTgNhpNy
jLdTlk3JE2PI8AXhFUyP6dyKy+L6+3YZRv5qwjG69tELB02G2ajUkyPb5F9sO6YECFfq4uHhw6eJ
0fcLsmCIcvwxCGwIAicodFR7kuZRjQDipgxBmJyKSOv/2qC2JheoQ2BHNxqdC6ZMpC+zhQJR/Rw2
x3GU2iUxljSvyK1ECuHhsjLl6G6YQV2F9Pu4QgI2OU06C5NoB1lzlFFfoQCDzn8dMRtFh2UL5r+l
4Ri7EwvyjKL0Ok8X6rpJssqKlcG6rJqndd776b1p0fvdOzTwvV9FpTZPQ2MvMajy/MU6O39D1fbB
49KVe1+gmimjo8Pkem8HeNSDtzn2vpn3PczRQ2RRXoPvr/cEQ01vdRTRJcaTzBFklojjL9WRehxs
bPqr/sJ0ud5M/yvu16i95T6LvrdybR4NATrv2TzGpI2bCLU7con2g3x/TXmoC+KKkslNn8H4w4Vm
Ty6eXE11RlbfGuu/tgmB5Enoqeyl8+v2gQ7cBpUUXD7AxjQjh0jHLr1lSA/qovZgQAoTV/37pukU
P6GIntwnUWtOHnbJ6a80u3jqp5IqUVjlmkWs7NqTt9DIAoEIEvvDyH6Zc+207MMM8+Zx2Ow2/YkG
uz+tfqDTM8N96R2XctEZGkYn+2VVG7EQkvcPqoSqyPuTBGgFj60OhvO1KwN/Wh/UjH5bltUHjqJt
vhNBtS+wB8TcHXTcBE/KidbfXLuboTMmGPajv3jDj0pYmsmzmXzPi8zcvbpV7TrDeI599uipNQ4P
pkyhlgkC6/xLlS3yg927h5Lem+qJQ2BMihqN77cyifgKdAUYfwXHfoT9WL+LcgiSQwVmxO9Mdg8P
Y9umpzKlZ+KYWLf66Nx6IC1yQXKEeqgrK0RyAwdqtc/jK9RHlpfbMMDpDnMA+DSjamV8SOuf3dp0
87FNM/VeNiWHAoqB6BlxLEIuj9/vpZ+jLOKoqESfr9MYzg9r71RfAKxNTW9XMxAsmimO2bhq59sg
tLs57ENDqiOBeft/oHoYN4nst91hFRDcRyLRCI/1xjibrrtI4r62azf4yNV2irCt7/SPNmuDnyv+
Cv9Wp952y9Lmc6dxq+izH9rAvrSAX79Fami5V2vCVsGaWcWnZtXJpyUxWjzujfUrNthOfkXGSdbj
HvORcMY2lq2kmQf3mJhkAfipO7FexJoNWGiroLoBixbyJKkov4sDlMdw4h1XamcMKL+1nf/b2cPM
OVddV/HrZKP/IACZHZ7SbVKFrdOAf8f4/k8zB118Rte/XXyWgOu6P43P6eb49XGOIp7MFBHWFylx
wKJbFUik41392kxJVR3GdY3+9HGC4qinmu/D66X31rSOdlDJxYT7bBnVsocxYfQ4Of0SfSV66f40
jac/ycjAfR4PfLzMaY4FwRKZztcosf80UpP17Mejw9Ym1+C+QzP4s0HFN542aJwEdceVdoaUo97e
G/HSIfBmamtkqMwBcVbFWCxVd7eUySYP0+yLj7AMPHPYSJNxzra/Uv50/+iXHm0U3EmZdJ8oeMIB
NYLHB+U3cQRlzB7x3ERLRZVrk22/tSs4bUhwSu9LF4XlaTNbuuVgtdVX2a4uKlon8kibCrre5I6A
eWd4JFZKVY0SRzDS/mePkBFp1uJ19A2FA4kz8zVX5wJAOnPKe7MPaiiql5LHGnF54wBUzJNMkbSE
sSTjeg38S716rryMXrQ/xVAa4rAg9klyslN2kRM0M03XOJFE51VkIF3cEOD1OWlL5xW5FKKMal7E
h9ZwdDLXbK23JCW0En3V1iB6xtDNysSoCHHkqPBMlHVoimVKspG/sEJOh/5hsPmAiHjJ66lUlBfP
E4RhZuqQXUJX+ldGBtUfEZbJf+iBkjvalgCSvY25Hp1OE2dFmq31cqyC3ffPCZ/Be5I1fnhEBLfe
rKTlLI80bbV/ttGp3UfEGJG+nYe9W59qT6Uv8J2DPCg9+c9iI4PsVg9e/0si+kZyFbp0x/XOtj5S
YBhvebsGzT0ik2XM2SKdTxjCGt0xQvWDr2JuCn/ru5dBOcn3RnJu9gexYbCcBKrzED5zEw8I5gEf
1RpmfwedAisFKMuOE5ZSqj/8dmgOqV5C59IaLSz6VWPlbbSU+37uZ6/viwl1YXgPGVI+ryn8/2mf
pAKGD6rSPe2zgNx3xrGltiCgMLpna31z0b92JxaL+DSZ2t1P1y4SHCJWpRrF2gqx2EK6yeOeIgV5
1eO6f1XzoJ/WOK3UaS3XEYIgnsYSJ6ELm95GYQgSoJ1gIkDQj+6qDelf7s7ZQNh/x+nzucmwnb6J
deeeM/0onMIia2sfgtTI8TXqm23PXcWwgHBft16+tvtaxCNL7rUAp/HyeIHRJv0b3cUJe20CE6Oi
7rFKr+2eiOLcE20pPj6IdTF3ldQc9SRCIA2bhr7622CMjhm6gWfueC6Co9wkZyEErPLRHY9c4YS/
d4bU7Wj83vwUz1E5bFN4iDGsA/qkeq25NcZ2/PAWH1iHRRV2cbt6DZCSj0t/prJuaC8ljdevFd27
7f0UNqtkphbbHRoX9WkIUb8zXRV4AFYNx5o7YomEkjLb7hVhsKXe0VFZEj6k6+bK8+Ktm7yooXFN
IRcmYZAmgODcoxWJCxv33GWMkHFjMA5ahFmD136zFIWYiyZvm49eg/YFKX5NzypKy/ou6hw4oTqp
BU9CGuwPvSTH7YgQTR7dJh4G1t1U8aN0+/QVzga9j9L9cJP5ClaZJwI+fOPbmF9mVSHEnLpQPWSK
2yKvHFPHOcLRqXxKtdcgGCpNmD3XGTU3x3all+Ah0exCB8o7suBm6apeMm7EnS7qPWYbbREv3UM3
D8OZDXZ9idYQfVoVYrjOvTL1pxuOrXlhVRuG/9IEYAvR/bJwkNsslYcINVN5iig0QnfSuYN3s4JO
0PqQcpJomsDep6Zr/yYJPNmRsjRe3mSc158OMHvAacjCl6PCrMxpQGpGI50SZFm1nu4+/Kbe6lPf
Bq5HziKX69GpVQQxPeqNm0ZWVhxiodJPi3KCgTyLa9APsSPt39ANsE8MCHMb5LlAZuUK/1+nblsY
XfbRYYuMfiLlQe1H3OnNdLB2NRAEepHdg4Q8UnmT+WIoWkstbG753Hfe69bsBeQrWozFiZ2z5lTT
p5minPpU2/CqMdi38jHctQKddlRd5qO76R9EXE8v2zAtrI0UnTYHhfQ+grLEKJNHfdvsh6Bde3uz
8TQD5vam/BnxTz4HQbK89TNdUUfJBwFjmGiExlOXTOo2ACl5AMlayRQNrwkLPlfH07TZVpzSWiXE
+Jtmx4KD+nE6VLvriuLq44c25dT8TjANBMdYLVtLkLMvWMfXnb6cdKB0Nm/CAfFsFnIoIDIcS1Zs
jShqRIOzEjfTizdHN8l0s5aRey/9NQVa83AyzugewQ6iIYjv3AQTFt6GTbzS2T7DsCVyvttbnfBS
g1J9t6U7xCcAaP5b2XKpHgAnlreFuaPMgyVrngAUovTY7FHQPiWRWt82Gbj7DxHUlX+zUD2ZfUsd
7zfdHEwOZH1Zu38NTNn0KCcisQrU7yGR917bLefS39uzj1hf/OfRTxX/c5W7DznCAAJShT97NIan
o/tMJQJAnbJz9GanoO8/Y9bkCTi2ma6Pur0+Msr0QO/OlJ75KQNzwQmx3nZBX8WXOOh8RLaJ7Y8e
iNh+xKXbd3BP5DPeVNicdn6fCba9BLT7WVWSs8VBWf9PVqH7l8xBxEfk88ZPJR4moHZT4WAUQE3Z
ed2AtQ8rGTQLNG23IiN3RfgD9Mybjoo49R0aVkd/s0VhJ0E2iXraQxD9tSjl/iqnKYsfpk7b9cfG
RfeTa8RmRRgTW3dAzVEpSJ0+/sYZA0w7bdHUPGo21uoovLEzByq/nZSvpd0uoYIuQhFVt3EhxxHc
Q87KfZtqOM4zPwxKSBYW9aNDEjwXoLn+fPRpYxJHFoHuvxm7ovjnxKX820oUHGcxJ8FSDBQGv0YN
bJuYLPt/AGwSLVDNtfl0eawpDG6ocD5kmbVPApmvueXtHtVnsyeIuPJND/oXMMm4nEMI8p0FNVyo
IsTYs3x0a+WL10VFZOqvUYy2PrRZ/7vsQ+8+mDYgojZhcC36lGT4stpAkz3jeuYOCWJnD8J26+uS
SIwe3J3brQy1JJzf6ZFIwhjyrk5ZyIkcrB1nz7Qu8XMddztSdqdKH+ZgWNLrA7PA9LixFe2hCqas
/tkLU4mcEZI2Btgbj3yhhm+DLKjqrkFSON0sOhnRss8xC0GZSuZQyrImxmTVm61wQhwqebp6k2Fi
CZgt+CH85x12aTnrxt3febkmfRFiEe654uK7wJQhpFrGxX8g5tQz3xr6oDzyISMUDUmnRuu0ruo+
awk2KbyEfehmx2oYovih1jbfh91HLSY8a38vISWETz4VV+VZw9KF92rv01MntO+dfKJS/2641R+A
mhBj7yBAx0hcmR4+XhfSONn+fxQLXYM1D+u/xU3tRzshZc29aW3eQvKutsLt5unJMaEZzjLugP+k
s/Wk8UYVGF1gedFp8UYvUNBFP+yH1gsj+S2TeQSD9MbyHyBLi7nEH3V7GmccI4e24SFjwmmrn3Xn
QqIxs27ZoZcWvEUk4M6HakCwcrsZcKK1n0Fpd0+40AwKXJ69UPTdRcBlBc+Ts9knTBa4y7YlNncd
OzpXsrvU3NqzWy+5xWXNtBb2mCkb0MT4cdeYPHDbcSCko+++IozYu8Ljdk4etJrkeGNosMRaFvJI
Htmv9idmUtHmogE3ZrHGjQj2S84xGq4sWAv0t25YkNyW+EW7VPo9FYzMt15bsygFm1PeKe7LGzeI
1x9qLuHkAlpH8PGLHgHaknJSnErHd39sEyNa3otxfYtw5T3jhAc/kbrsvpxFl+8uEDI4nFna4TCO
U/UXbI9tql2IIflwmQn+uAHoKtAdkzyUa2eeR2s0D32LOeacutKNi5a76QXYJQLeXrHvntO0jD5M
IKTzkYmgZBzuk/THMCj7c2BuRGVhG6YuHe2EdriSgGVHu0gLJ6+fHzse1O6YVFgg2cu2uLmvqtnA
GfEzAUpQWHoLShK5p3BN3fWji/qkunG7pbp+P32NZaTeAwZYJjtIkSigxHlMmjfAyLK5kCpRf2GP
cXdwODnBH0ZYlk6cEVI+yd6NHunOadCPElX43rfS+clXI80BmVz/MVw53cMQVMl/mprkf8PkMt6v
gQqiYrHp1P1d5SKi6wnqbwOksXI/Jp8Svlu0zVa+wb9HFSfPkoLdCOKp/k68mTB1ZTwy/oraY1Br
Xf9AHJlGkGUcGuN12rZ3ZaKD/RXpbXC7TqQ1EhyHsuAipXLGiz8DxDO9pmt4AkVoUIxvKIagUkUG
Iz2F34sbdNwzpGUR6VZvyzMBSLg8Bbb097lx3T/BXJnbufJaQM0O7hyJoN2fsf6qF+Rq1QCsQb7M
S1iH40cz+M7n2ndTcFiZO5682XXKi5od5wGNZ7l8+BLfXUFQqb7Qew+I7fRavDIlBiNfX6X9HIO3
e5eOQ4IsN+MJyn3QJyIDot29JP2aDOegqcx4Ds2o92MlVuShqVoi8ZzRU9p8BUM2ZU8AA7t+mCaG
y0Lt8TlzSPNYVv9XaIX/Bq3jzszcs4nOden6zWXG2DBcyS7/H6UaJRiqEssL8FhbXxA1Nk+tsbp+
BnxI67yx8fYf+f4cTzVu9d3Jielr1lPYeMkATicbe5jLhBtaStxhBxU2YXI2O0DTJeqjRB07E4Tn
fqEs/VRX9Gl8+URH1oRkiQnOWaAdA98CCihWk+LyRuHAiliYbajbm06t438c3dW7DRZHH71OQFWp
YMYnI2hn/ucwhd8hmzfb3ZCw9R7CZiPkbfVscNx8FbXF2KciPVkiIHFT7CD2XcvnSmMKN3AUmV5D
8/YeRlev9IIbnOrNDzQkaYvJMoUrZAAqx3fHOPIbzwb0jwIYJRjArCrAKDLh82yGYbjrqtEjpWmh
0PC8zXi1P0nr3haoMDBsuPuhiRnio5BBuTPIg/qQ9hQEd8ufCvR8Z2WXLfpyTMvA476DOBGPAZLc
0fP5UaY9bU4UE6gI5bXOKrAyF58W4+j6E2Kx+xVwCXg8YCzUiJBFdYpGYnGvCoHkHRqiftwx5dS5
7MZwOKeRQnyrYxtAfacqvPeYzP/5MjHeyabwC/lIUMyfmfW+voGca//zmwhVYqW1/uYQUTsae8bQ
Eza54XfjNUmKz4VDJ8fj5k+5sRhii469ECdPJEuI5TBLfmGT7ckFafrUg0nqh+8kwTM9gbcmB8HA
d1dWS0ol2hROfxgF0JANWxhlpFzIQd4EKCVeJSX1vJTdvkfglO3wT69u+hWuWB4IRoLU9aud9z5z
Qm5GNc8qPU/GRdJaxXL/htYW4wXxXPyI/7wxT3ZBenJhmYdgJHTerrgoF/cvvjPAMXwK1W3v4iVB
COl13WGvg907YmDFlJkscXrngb51p85mWA1JIEDjF3qp/5+yXvJjndT6CE8LRC5TqT8W3uOetzzu
7zDDIHaTKy4p0QdwFq5pm6dtDkL3ZOYq5CipJpT2NeLuWyfixiloC5ueSAhX32njhf+MGts7a/AD
QJeFA4wepsd/FLsF7wF7KWwptUfOqUkWyrdaDcroB9L2hV7J/0avWCG+4Qdkt0UyYZ95q6c/KB6J
/58lTNSl9VR8YQAgSEEODm4kZ5boEEmLFEU9Bn70lbFGrYWoIukfQpnV5hIs1tc3W9fKWxm5TX2o
HJmEF7jvoT9URA0SHzG4dv4Z0Ybh3SAnh3cn3aBHvIRgbkYKwoOfb4nc79nymuzWY0WaHzQS5Jdh
D/uYJIK+4T5PmW2PqUskXy6ENg/BdoVgPLFlSbHNYchf4iSy/dVYfCxngHEe87T1nOmVTKJwOISl
yO5qx7kCbmUsniL6FP9zEZG4/O9NcufWafWLTSCzebKVXXxDVJvs7lQHmv3qNaPT3Eg7NbYoUfQj
cJXSAyLC5pIIodrnqd2ElwPTDL/6LIN2CqWERdw8GgiPS+Xpumhxmz9iAsWuyFoZYtaOt/0ejyXc
e8Lg4efK71ckqWtCMOXc9uFe+N7eRlyalJUe1Lzqe7+cm79+uoTDV1Lv3u8dXkiKwu3HUh7xHtWP
KfBWd94Gk6HqowAhOywc1E+IMQL/D+9TX9719eA/ck7WHM5DtC33AwcChsaO38+774DWgtuWICpx
E8EJPm31on8nqJH+uuySrwvZiuFxt2L+mc5NpY91uMjtVSL4Lmpst7j2R1oXZbom2S1lmdXFHfoN
1rOa6mPjkxVcJCiqq1NQhml/A+YqR1q3M05ffv5pZ9za2o81m93lqWsbcZfw7Bh4qxGsodTUXpxX
QGACo7q2O3go6vHkEQj/6W1X4SNK9OxDpvh483hLxl+VrsMrBy0oHRtiavAOGSxyk4dRW/0eJJQM
6gmwT/o0oCsKLpX9bRD/4+zMduNmsi39Kgfn+ic6OAWDB919kXOmUpNlWbZvCNuyOE/BmU/fH6tv
SmlBgqtQV4WCaDLJiB17r/UtyfcVJ9gxVwbrmj4GSdB/dalX70IzK6keHGt4dk09fB4TwjcoMjt7
52PR+p7ouMk3iMeMgyia9IfSLQfy1C7aFdMsC4Y60mV7EzHE7neBE0flhvBm8RXFU/nDcJPmijei
ZkeMEu9TXsUiuLIIPrgCazLax1BB496hnMUSCSao+wQNuZo3GPcwpFTwRIIrTk9Ibrycgf9qYvDQ
rLQlO5tzUOl+YyjnRweT154tMPXyL7SRmv4cIs/LdpKg0R7coyheKNxdm6AC3xLsUhbUedwOyjlo
TkDY6Jq6xBJijaG1TpJFrVbGiZmfoc/1wy71W5sJbpGV9zlTSFpDZqKQ9Y+BO18XCSU09Uwn7WNR
W35J1WKlwW5yaVRsB8+0djC7FOdiZhCI44K8XqfYfUntTNsJl+dkGcdhoEDZDi3jqZWgP4KigMAK
QBP9UHLagpSkr9p+EYRbFrsNJOnGQ04VYANDn5ncEirLLMtORg2KZuhJSstJ6NzB5Z7ZazO4LyuQ
c/r7MDTZ56AppvyUTcV026RBd0MdzLDSdqwJ2WTj1OcA3SgWayNoKMJto7u1cPpb+Krc/qopSn/+
gvt/vvFEW0Uc/S2U0xSzmobbrDCS80l8Gj1ASDtDzrCAeSrKA/HCKnRKFLv93m3zbNgZjBrZbBHS
JVs4Bvktmb98tGx9zifOyk5xCCqoJjC46uKrzgLvajZZ7lcUtvmX2k7y6x7scrkJs6DdcQpTGNlo
8hwpdFEwpWUJSZ/0MrVzKcMlB9xSMrb2vHp+rkoH1UQ1u/WmjYPgBqBJG55pFbpRsta58Lmtuv9i
pKF7qjB581QZoe3HbHL6bYOIsFuVtEtpzMeelT9bAwEDV12C4a1fGbEzlk8ZiJVfeW2jHjNac7Tw
tIO8H3rHHVdFaZfejpKO4icBIpCuYBPWjMvSCV0iA3oz3OZ9IK5KUy5WIYx+CYJ6w0aGsKge1+mI
7BwPnOXQpW0hDa50NU7uxlvaMDRmnAD/HD71eVWjRGpvjAmtyG2VevJn1VY2Gn0KBL2dndEXT+xw
lTqNBO/NjM5ZfFfRWGrsYaM00EO4yXySKfOYYmUMfWvsqpqKcNOKmhW8QNO5Fnj7w7WPfBH7MHvj
eoxVf0O/3OfDqqnrdjrFp7oQzEf7CjkV4eI0B2okh3GinwPZteEjytGo2bm8R8G6LWvoQorpFub+
tNM4bzEQRnddYFWfkBH1+GE5C6o1rA7/lzN0Kj16ZdQ/5+MUXXeql0B9qty9NWzXtX6kcJBQR0co
VVYV041usxTtHAqiFOOh7ic5QAwYFhfZFMp7KYgCYFM3KhqhVtc093mKe56LFdjGlBzjZqvi2vkU
LFZYKm7h5FvOsA7u5AZpBg6mqBT3iCuQxvUiLG8W39FxzJF60FrJ6XDkOsLeVPtx3XD0Lrx4T9mE
r8GW04Os4KN+n0IcYH3vq/xuKp2oOEZBpIvfg0HXf4WFguF+yZy6OaDP9a7Rs7dMxmoLb4NPW402
UODz5edIB++Z/lPYaKuD+yMB8jxpD/fIyp7c6TO9cOded3r8GTMF/SaDubJv7DSZgdlwAqY5UxU5
VYCXvZhhOP0WzHCCVTt3zUPKP2jpijD93aQR7kTOYrH42pReYNkrIloUn2bC3faMzKrcZ1Dali6i
feokxrfgjtcJyAwmEnQytmZIeFCEaLfd4RwSp3CWZlzuWTN0dGIpWRLhEDHLrYWOkF1T2PNPNEX9
vCGAWalTmtKCXDuOHq/qnP1rm1ppWAOnskr7QWZ1pE+qCLofJZMPvFAAVb4sjtYYlEI83rAiUm95
MZvzTkc5bWfdcFqHtoHOYovaKsq/R0bFmtuJRPvHpBnM+2gCu3gw+W7CVTil/Y3R+VO39kEvcMhw
Gyr/ptZdv+Zcj3WUmcCAddMEPozWvyx+mxHIwVXup267tQuyqkB5h/jCuJOA9pclw3OL6Oubx0CD
oUAcQR53Wi/yNyGslHidpMl4V5IY8GTk09x8bm3eEN5SvnhUoVXePXKAT7onTyJNxwI7t48GmJ4n
Wj2Ld7+OyrsgTLkbxqTdGTJHTYgOUWXVyi9a9wEuIQyCIU5mdgUO9+ghMR6otZ8IdeubrcYAPqL2
7ZkbxGVzdjxbodQww/bODjypdyaMiifCKOUPHrftHpxgFhzYG3yrO6HTUR6Q2CYnk/TRcm03rknT
jOYAYKgWte96JmaeATjHXnXtZyPH4b5U/NlJykld1eU0nMswrJvTEAceEzQFJmZNE0nRGqHzgAWW
/4UWETP6cocPAJdQT/ZUvMYC0uHiSsU8bKhgQXdEk8XXNvVh4GzSJkKg2+kQCQCtVErWCmwyWgF4
aeZ2xA+0R21Ry62BlY+igC6f2GCwtPLVXDiYye3SEvd1E+DEZokst3hfI2PddWgU1nEzzxY+IpXo
wzBI1pckK8PkV87ZqoW5Q+Tsqp+G6ls0zX55QNvnyJVo6/BzLPvwsccEz+zS9Vt3G8aF/kGriuel
orT51mRCMB3CVOKt8BHpM2N5pgKtngBxWfYYqT3ewvpX2oGpBuahpmDVxQW+jwCn6LTryn64n8mY
DVaiQLEL8yRPH6DKzOYePDuGtEDyM5yyoLeGjHVNLHhj6HMZuiTDPSncwdUpzjwQBAXVfLPn1J48
TA3L+zpEw9byB2glbz2s/MMuK4CurFQMDG5jR37w0OUiMW/NMpdH1ABdvIazE+4gMKfZYSqiNr5C
dMeG1qBkFScfqG25YnLW4s/w4QciSpJ7ppFan00Aa+Za6b783AyO/9nERO3sNB/OYnovjX1XxXW4
5/VcVvnO0KzSXZXumOp2qIdGy3tqZI7MsBkNBEy9wzfpd5azH+oOvUYWW7na92XTyc2ApXS3jGvx
uWA/XTqUDq1QDI6i2o3toD4ZukT0ETtFm218tPrfJshd3iZDK/wJJTrTpgDHMVJ0ohv1qqssNweI
EqFhHrXG02MwKfERmWLLovyKOaiNLgpC7EUjXLZFTBjVZp2sWnBszz176uNYzrAGECBZ9e3AtW7M
Gf/EFniGEXLdrDlMWKaMK1q0tlyPuNAHpLmpewwwqHabrIhomLJyDP4K99q/1uBaxXd5YtH4rJlO
rUxmjcHVMHWF2HWZBRMBPo7t/G48R92outUD43joOWjmkqYyV7iXPbGOA7+758frM4YZRfnTJwf4
a4Wgxzt5dpCIA6jkyadstqzibI/dLPnaXOs79i7vCzt8am47FJ+cdmPT/2lqw3wADsDptykH+hw5
yl6NcfHZr5vZWufgZLrTHIRmuKeJ7f+uZFVFR9MWIeBzmvDGerC7at7WBBCNZ6ATdryhoKIOzste
P806cKKVNlSJgdmITAQsyqVmT9Fg9EdT5i2fj5/l484uMRFsqpDu/la6UD3g7RG8y/Q/MLwHSA2Y
L2SI+nY301qkqeeOztGkBVwxiHEAr7mwFE8did/uGt4YnINxbEZC/YSjWEIQLN4n9Zg4zKM7+twR
MuErW2FshwfLJ7pJmBgB7rOM8QeEleDRlkYRH3CTWT8ZFgHmpDwbwHB2lrWd6L2Za6mapmTO5WIe
TvsU3lyET4a9XPQETrn9wqBGOEzB56H3LlYggIsXB3tXefJcarN1krP1b0n78haKX4RPk+/K59AP
f6R7pNjiVyoJbJw3zuSZyTdRy2ZEtFYBRAmjOb+zfSIh9yNVMG84fYH8E4zOkl7l7NBLSFkWvhoZ
mvMD8tgGnmTu0VAkfaRAh11YMsBr7Al+9MHkUd9mmtHEkcKE5HROU2N6QrQjlsToPgU96maRwter
ACdgymb8N+c1OzmLxTxfeVlX4BXJ50zdYJ1tixsa0PKbVzOS+2xAgVHbib4dFzSQdQG2mCusUXaW
zHuJQ5VeWReH9U8f2eMpx7w1nZG5iXlvD/iG973Sur9lnhrcdqVMf4qibeJPiMDRLfIOTrQocRpz
iqhtYkxE17ved5uWf3LCMRcnmyYPqShSfsASg6eFFKxuytY4RVYgvqQT8Z2HtBuTz6JsQRz0ZTlg
I0hDfEJKxdkVD6a/85uyjLdsP2X+M2moebaNEc/1vnPj6Ro9OejxydTya5QiLxz5vvlsQ91ESGC9
cLwtFnUlHSj1SYCnwu5r2cmupts/MHJhgPCpCCXiC3wEaXdOfXv0dsLIi/0sOAHh0RU1SAp+jSvT
rPp6DQ/Nl9s+cXq162Gpotd3ofVju0i64jjYSn+D/lkxorCZXx2KETLkdmg42BwSoBDbKfHb8tZ3
2+KrG8/pkwIZyBnIDKbP05wk5dkakdNtKWuUtQ0t9MubcJzDYNOqCRVmBJCJbyNEq0Vn2WRSxEGQ
+f6oLGSEOWHVEfig+WoEINTtSz9MnTXPL+3x9oYjL2upi0+ZkQzGI/Ji0nf9hKy2s0cmZrBFfRz5
zMwEhyRzGIrswBku1deNUTd3YrSrftu3Qx+jUkgid2uCv/yaosyKd17jt92e4UpEuK3PgWusLFQe
DElyNsLZSPpt59fV2bbLyoEj483ZvglGi6/YRcXLucPIux+tP6K+qlwYgFjQfbWfkTNGK84TFufJ
2cxt4I9pWz6N7EnIPUyjzVcYhAqmZ/TkR1xWTpKDvfC6aoWk1R7vqAetag0TkkauSkv3ZCUIvI+9
Lof4WPFb0CZA+lqdUYIOw3ZGxXSdqj50b4c29dPrYYxHhtFpM+6Rj8bPg2F4gtCuhB/NtGbrSPcM
2JMli+UDbwz3pYj6erxh9uvpXZPljX8aDZyADA8GTOCM1tpwa4L7BITVOOKLUbodnZBZtmz/3kSz
B25Ogm1Uxgq3gpsvHjWDaCLVFgJe4Mw0ks6bFZq3TeWHA5wy6bnbCs43S0JL1bUzK3pGEIsA8822
MTyj1nBf0lLjv1Z5gu3YLsvpGt9b9EwVUuWL7b3d+MOI/m9ZyzccfUamstEYfip1Qn8X8QYdQaGF
nTBkK/RveGXxTw5ZDJAC6r29Rw8gOuMWawjfRn3WkcrRZt1DPJSc69rIDu7T2iyfhxb/MSQHjIXb
1GyIfo3ymaaGqUyY8B7dTh+WgwVmS7FosBFhb/gS5XWpTkFYdl/mYp4fgGjAX6Aa/41ZqmTx8cg3
BsLQ+Ae7Qb0FrGeePou0dhcxw4QiUPJ23Td2lByI1ArvODYxgJItxvlT5jackxbqWLkGDwZGwdGm
kaxU25vesWpT/dzVAxZJS2Orh0db411SdB+mg8CNUH2pMiC0uyUg7Iebjm13Kvh297iVg/ZqbIv0
hY5iIxCXkXvmItNowY/iQXnxe9xSdPJQ+vL9hhTevcrteguUrvRX2g7yvZ/4ITFROY2Q05gkmcnQ
b7bo27o4FVDNVOkNrLIwuwFSw1Jc9ilVrrRp+W7qjCPjcojtg5MSDBa3wpq9ciu0D7PWLfDRrRxw
sugzcbe3NyVf2ndH++1z7ZXBGfCPQNU8tOhBmqo2F448Jxtqe5nO21lF5j0caKRP2s+qe9QRjLgb
fuZDAwqMAT5nxO8C/Xu6QcYL2BlyLPj1OajMdGuktnzhx9LmuoDBHR2deLTo1lRgENeBm6XuFVtd
F+7hETnRHhclPwH/z/6gkiJjZ3JtrzkHSKIbxvJTwCvYFOopokbRh1CAsTaLwvjtiiCdD3PRxdZu
TLq5XNw0+T2KV3qxzmC0PwSEIBuZRju/5DmYvWvwLdreRb1ofwGyj35znhlvYqSN985QYvsrMrP6
kirTfmTR82/iLm+/+vgku21o+AqLfO7g1hqsp5BC8os7z8OwCuEgtBzT5oR0czjYxxRVE4q4WDhs
52Jqm03KOQNXu1Ko/tuqA8scOIF7myGzN1hCk+4X52Wml9kQmz9iNJrf+872vomqJy/CTIAdcdgO
3YfM6hBGlWT4sk2lcriCjyXtdUZjohTfGInlwbEsQzVsc9pezjrBvKx3dLmMhzmI5++W0FpvCKh2
v9Em5zUnlIiTEuBZfTfBMQBhALCF0TdypFsnpBG+ooixKJUKM74xavSYK78Ny2HrGzKjc8YsaNPo
WHUM1JlAIFe1ht/OlGR3hPsGqJzZwiBVBU6DcC4gcXntesOYnGFxise2py4w+iwgSLYfaV0KxZxt
cL3CWAe+7csbNfsm1M3GFd8kPod71DtRtE6RoxJAWpAiDwsr6A5MRLDxF7WhnkhS9cyNQQ24o5kJ
i6jLemAjhDyN0a5gx0M3gBZvjTtKJ1s8YfQx3RwU2yfk9gKvHDQR3GdVx+R6XEYRBUNerBYZ/qJh
tsx2HyErWIgATcaZK2YGvGpcZoOQwxCPncAXWnubANf6tvESgA/Icwxrn5kj+UoBDUgbdXgl8y+d
BJ2Fpplr32vZLOjcnH/RVOv2OYwB6DC4G8zqRC1VnpOhNQFsjEP1e5KGOFv0aGjlMyC/tlOr6nZq
8lFWp3yw9pk24ZxsXLvyWXVtduwbc0IysZ3z2Mh3VdapJ84GxLIJDW5xxWCJvTSeZhB+daJbYDFU
gMMuVzNld2CrUi+z5TDeuAOOho2TWMuY13CDx0lO2UtbUKW/uCb13g4Sqdld5TWAmxWQPxj5fc0U
ceUkcym3BbGRAzMGWierKHbcxyGqSuYNyqK3n9QxFnLmQdXzJOd8hM6YNsMmxuzar6CR1S459Jb8
naPxu9JTI14WYVG4MnvOBKw+dB9WHXTBxXOEZB8k7OQ/mHnYp3eDobroKm4qiZEPEz+fo8b0Wpdl
gi1Kh+0+J/YVoKjjZ5w/jXn+GdPSAX5XanNXhrJ1aOkoB31gC0j5Oqjh6KxIb2+yw+C5dLTwowm9
ClrDfYjBBT+3EiYyCBd/uE19HYRr125YYYOY73fnRkgVdpl2J3c12VV5A22X+b0BnwV+7CieZGM3
P1sw5ChqLMrQvZK9+J2QZpTdsNuWN5iZiO5uAmF2W0MHAqF0hkGRGwgT+p9Quk9qaJPP4E+YR4HM
04+VUxPQiR2o/wWhqy5XPQGNv7VTimADdoJBBsQzdddmMqI6YLWFZVc7yYvPJwj91+oTpk7OIM8D
BTAepajzfuUgbHt4U7BzVhlHQW8FhYlFoMjEMOC41/jpfMaup7mm3ODoNVIZwOaRz7JB4t0kWgdr
KwvYPUpbe9eozzG4oETyn9CURwdLx9B4dD5gRU5cgNxbfg8kIQDLWwQ7o/KWMVuE2sK067S4FXll
/SrRBFRHH2BkDqO8Ec8kexj2egoLG8toIdtkL1Cr3zhqzNu9bwVzv840s83tRJKO2KO6m26kGjts
K2Nojps8dasfWRjG3wKEjI+O9EdAb6PmY3omzVDke9hPXbOSuQgFYpuuu4/JiwgOiU7T+IjWgZoa
kV17VE5pApFCPv40FrF6UqD1qV/6fkT2kvdQps25/xHnNtX63Dao9zKHIyeCSPfzrByPZiZYLmyI
LlErzGDaNLo1DNN9NPwML7CROtmS5kmPu4NgINFK5FqiJ6bltJQB5DuXD247syhWFU47pp1N3+xk
X7jfurCS2Mut2f4sZwSFJCaEYpswp0apAVvDYvbscDrlG4pceKMYLTbIkT1MlxX+wJVgIBpvzcmj
zeT0IG9XYc7SuonogW0H+Ewdqw2T+nXvIfq+QQfSwitjCATZWmCCsOI11/LrreiGNPscQhoJwFyP
DB/RTvr9Ft4uvoNApiPjuEBN+YENOQ43tEOc7GDbqOm2ldXbP2H/6vhQiQgxduS19hmafZ9uOhT8
rO4OeRC8bIb91dSh/BxwtlVbOzfnDIkS9raN7aHl2KDaoUzFwVieR+JSvuToIX52pTYKRn/Kecyb
qYeSgfea9kRYmV9hz2efVK8nbh+V17UPikKTo3yVZtOpFnIJ0aEJ/1Kwtk4o3spIAVPsK3ruILDJ
1fDU+Jj33fi1nhG7GypJkSA3c3+l45Ees+2IGBYu+u7HDB2edTWSQYAvjBprwQpgs9qTyaTvzN7i
BRmQ1H2eKrskrrDkKaEZwr4MpHFATwVbHAuGRMlp7BAYwZVqCUF8AD8XWt9d2dAzH4j+uolYxX85
ZmhNO5kAp742cJfQK558lbC8QninGZjb6s7JIuwHHQaOejtbEbbKJJrsaRMiwTyyo3QZQNIS5XRj
OO6nLnc7drKMzanCQ9qtYqs2UupJqU+yj31/kxSRR5ECIcbeemPbf5+9yf5iRlNhbRqmsmR09bXi
tQ4JtNvwpCe6xwWmGhvZUX41ucIWNFn8oP0WDdi3z9Qr0wn/stXutE1PP2RJwGLP+B4eOHbe8g7t
J0dURrfRY09WKIrvLrSTDeMgRWM+oOex4UiVfjXgfdRrkJWTt6uY8X4tokaOwGeM8fRPzcGE0xBT
Ji9z2WVECaij1zUQ83/qyB+GushIolF2Ls6aHJGfthkldIFzweykD/AmgOau7V9hi+kUGxryNTgF
Q/ipcpnokOqS0O4rchgNtGFEi9Clgwv4ndZ4p+5qHRXdNaNsixq+1GHw2exGMW+seHaOeI3iHKdN
HRWrf/zBtqeC2m6Dtia5Yq7gww3nVU93/5gVHYuKBuEm8gL5zKyufSzsJF4KKGRYAmfy0z/zjJlR
9DbuX9lYAWWtQKxooG6lF1LlcvcP5snWF16QbUtpRfZasHmeREoIzyFBwzx9EAv1Rp6RteSq8Vc8
AahiyRz6t2QsU4TAXeyqXaNJmiBNuYhcduPQjvZh7MLsPKOx+z4F6XRUNA42//1f/+v//u9f4/+E
v8u7/x8J+l9Fl9+VMZ2v//Pfb0UMOcy+KeYdR/jmRdbhQE3jsdZx9MHdgXQJJC3tPP/q/au8FZsE
Ks9B1IjCxFcXEYBhMmkigzg9GRbDVSiML0bX6hvOGePp/SstGVqvgk9ZJ1CdO8Lm7OPyQF8/zCGJ
whKmFpGy2oivhrmz9mymw9oxyIVwc/uHlgOAcwI2rhq3+/X+xZfbuLj48huankPUq2Qq/friddSH
KT58siMKnRwrEZNXCapj14QtDkGnj2DwpNn2/Yv+8WyZ+jH543ICQZ3lX/yC81QNbeSiepubrvoi
bMDYRVUbt+Dw47/NVOTGfNexlQ3fh/yyi5+RYdnYkm+Awayqml3h+cUGq2q7GQNSlf72rhyTnorp
eg5kQikuQr6cwOorGPjAJj35oP0kux7t+sXJ+/zm7y/EWdIhhd7kMYqLULbMlC7CJmgBcHKb1UhH
4NZiVd0xA8ed+f61/giA42YcRQikT86ewqr7+v3AYUvgSu47aw/aKCzpyVqldsnAApXwikCM/m8/
7uV6/vJzsa5YeOVeXy+p2hDQGdfTqPH3MB+NrdPN+f1f3xW5npbPkELQ2nAufqq8Dmd2c0XBSRzZ
OigTf4dhFDJuK4Cf2IN8eP96f77woLU9vL2+5TERuvzETQMfbC7Q4GWia9aWKxnm1uCJnEHNX96/
1Bs/GO5Ky+V993iGzsUP1i+tgTwmbmIuMvmYVB0DB69yXloAhXv0qtHfrpOeQ/I5Wj7aA3xg1nLr
/7YVGOQBsEGiojOA8R7msKQiR0K1Zvf+KI/xjafIa0GEHYgmB3fMxa8G46BdjAsAZ+CAHgh04Qug
O7PGu9b9bQwhd4UIjHWK//q8+a/vygpwpuAhWr5lp14ZViyOAQJCbSTOBwvUW78XawZrIVJbVv+L
36uyEBmOEbei0THg0OWAPYRjso/cAeLaXCe799+PNx8iU1NHStfnUV6svWR9DFnv8yoWpCDvx8EO
Nw6ZYfu2SV7+gytZvg1qRAmPDfv1M8TkT3aOhzE81Yzl5y4MtrokoD4ZQ/2f3JSNnVLwCKVrX1wq
pKR3zHhklRosOHmQAo5ugO0C8IP3QWrkn7s1bwZYT+ZqCBTJtH19V0jJEd0EIIVh4RSImQeoObuQ
epyBPHGhL4PWyPVay2AKMqNLPk2+zYH3P3i0SijfMZWy1WVAe8nhvdAjnAcrMGoykHCb06zUB6GG
5IMF+V9/63WFgH9ZEGIhBdNfy7woT0SYtyUDMXtdzEX01dBMcFbtSLRRhcrsVkRZehdr7VwxHGvO
hOGJW7bcecuoXR2R4ni/p7TqfyPLLhTne7RZTPfTQxKbNHcN7C8fbFjLl/neP/fi9zEMZKqpVPY6
ZV4RFhET2GAk+oCgiy24drHOpzaGNQwo5P3f5F9153tXtl6/GZBRsLgMXLkB3ojgAbJcrm4ljbN1
bcr+yl8kATQJXgJt67OI8+hQd8EH/4q3Pm8Wf34vuSxc6mI5xjzkJDbqHpx+sCWDGMZ4g9z/CCS8
/uBSy0f1x/0CUOALRwYs5cVHR8sl6bDuOeug/e6i0dwzlCkY68KRrYAIvf9037qYvQSLovTA/mBd
1Dx+lbbOwr9l7FiE5ro0nepseIneu8OY0Yt3cJ19cH/mW89S0SmgIrGkZ12mGft4rKkiyOAE4NLA
9iWLAAV2UB09yvXjRNoXYhRL7sAFDncVOwUTLjIBtrRGkkfD8uXVhOq73uCfEbuaZvn+/WeybA0X
PwCmYhN8iqLXxxby+oUrlsdfgtBCFYexUtXo7R1Gb9v3r/LGU2Bb8ilo2aAsIS5e62Aemb6CPVg3
kwCp6wBI8Vxrhfd+2r1/pTeWVpZvk43d4onb8uLdzQa7R21H7cd0SB/nqAiOFdOdNW2UZQQhi33f
mBEsSN84kxyi/35RpaBmrZP0vFlVL16xfMT5GQ+Ru/aN0rhvpcBbIaaqPGO5zr6+f6tvvM4uEccO
JwVeLPPyAI1CEg9wzbUQCi8pADY5tfTpUFPPNcYyos8+eLZv/IqSnZGfkIBul2ne63eFEB1gni4t
fURrzakeUth/VavO2lL+B5da/tTFa8mlfNOirOHkfBnhTEpPQzBQwGaceYyAsibuQJTGERBwQtW2
gyOsa5KxjA9WiDfvUFlKumhuXNdcvpZ/K0QRceoEOhNENEwXO/qcqEgqmOi4OsrDX/96TCbgkfMN
Kw/c6OtLSQOWPPZSitw5EA9OXSXMDdAdH3BVpj46vL62PliM3rw7X3KqZM83PXVxd67dmqyBvDAi
DNt6awAVu4Zs4iabGGv53x9XeIr8hFJJy6YCfn1/LQcnaHA8SsgqEqURdY5HXvdWV8g733+Ub90X
K5fyLYc4WM++uK8UjHaJ/thdYzhzCRiCPmxkZNR2iA8/eEHe2qCXL4DDAy0dvJ4Xt4VXX8iu47YI
efLCdaXK3kUm4JUHwPoGDOMI5HA2+MXAOW0afmtd90eyfPRp7kyK87+/c8lexvCcRdV1L5abJiMV
yhvgZBK66x06HFC70W8euwFT7H9wJd+Hh4W+h91iWYz+7cvg9EZAKf8CqkWLQAHsYaCOLHSvJOJ9
8Izf+va95XxGqhpzX3WxWTSjRqLVIKeokPse4TEyZSO9aqOZ4ZwARxtHrInqP/gcOV/gv2Xlpkdh
v76/0IPzOAHORlGchThtkWHkkTS/TU5+qGY/+ODE++Y9Mj7yHEoseJYXP1yJx0FZE9ymIC67ey92
kjUZPPMBokZ6xiVI5ASswr8/JrJ224u0yqSskxf3OIOgQ18Huj1Dq2puF9MoOsHWs258rv3TjaP4
2/tvzVu3qTzFu8kbKlntXj9VSGhOMMLxWMvJbR7HGdC4LpGzJiSSfhkilZ27wZie37/oW8sBfWWI
oj7HOce9WA6ELrzaGSAlYIUZN+VkTGuZGRgEmBbv//pS9D3pydAVXJpAF0+UlO3FacbsAPuvuYno
Vp5pK6e7rA76D3bEN+6KNjk2J+FxZqTGef0oO+xLmLIaSLG+ELsUZSWzkEyCv1Yv79/U8pcu9l5s
fryU1E90Y8TFjzaKIGjSymzWNrKSG01o9YjXsyCj8/3rLO/4H9exOQRjlaNN4l4spcqrizQBbYve
RfsHvpVyL8dGkjtuA5yapfdo92gWKrZDQhC89Of7l19WrMvLe0IiLGFQJunUvH6gShedG3o2X7xw
hwcvEPMnVN0gS1Vf7OqpMD7ouL7xLXhkndIhp8dlq8sVtEOb6EUpI0U1hziP8tL7XYomXMeM9wGY
LPGUSCA//fVNsmaDf7FtWwgOEq9vEvQx0H602uveB05XQom4lUynd/AgYZpwovzgN/3XU7t4qmyK
vJ/KdvkGvYvF28+GiTFpA1itS9OfbpR7v5Yl/qfwsHTindLw2c1ojLAwzZg+UHOFn3M6kHLz/o3/
+bRdT/pUFDZVFsniF58LZg7wTTGNUiEN657QxOyFkQQJqBgQrkAluN5qwmDjrN6/7J8vlevxmXL/
2EKANixf8b9tkxK+cKwIVSK/kMSxtFhQJsRMHvGz/OYljD+4yzcvZ6plxuSbPpvm68uBLDSxLiFy
WhiAn9HxOEed4YsfjRFTdlSCmfvr+1ueKDlfmOBN7vH1BZVcqMTl0GD/MRhLJnbePsydI4+JGwwE
aJbtB3f4xu9IoBvX9NhHKFsvNkq77uOclCWsn37eHGK7gl5PtMPGCIL0EEVGcJwNw7p9/y6Xlef1
S0xPn/WcIw6nOI5Xr++SBm3JGIlPlUwP1E16JGQwpeLxzKp6llFdPydtQ34AJqMPvp8/V/nlypLK
gPO4RH71+soOZKFJ1y4bJvzSLaNn76htZZ3h/JQfjAzfeHfo4Jo2XTlauSyCry9lBFZSRY6DxKGC
2ajHad7irUbsPFcPZUCS9/vP9M074xekr4S6znEvdpU09yJjjpGeYHEudiUVJDL/wNiBzsk+eIhv
/XwmDR5f+oydhHfxkibWiMcjX/gxMwbAXhvh1oG7A+Hb/sLg19oDNFpiEkbjg6puWVRevzfUV1xS
+ZSRPNGLlzUdJpKJct1iAaG/ZJBStItpfHzwSfz5w3H+oH3Me8lS88c32JswSTB+t+umSUDqYArY
AKGpdpA6IQ6RDPPB4zSXN+HytrzlcMbkyaI6vvgctKiAJLd2y9Cpdm6SjBNklBSEmjl2HZPaEui9
qBrMAlLkh7rOQZXGfrtt+9AG6zHU1wKo2uP7r9Ofv7GE32fRymPyzA5y8TqhvA6x4PEbN3kGHaJn
kf0apu24hxMkn9oWJ+YhGXEXbtBxI7J8/+pv/AQ+50yqPv6Db+Nimfc9OeLLrRnsN/P3EPwxgxdC
picsTSyBu/cv9medxCpkMqblu3Ft63L8vITiAkQknUIg7T4QyAVkx5uHQ5ATmUtjzTuW4f/j7Lya
5MaxPf9VJvqdd+lNxJ37kMk05dQl1zIvDEkt0XvQfvr9oWZ2V8lkJLfmbXpKEgogcHBwzt/kiEl2
QiQHCyjC6+vBDoeI8fktbATZF+cpo0SqIvDU7d00+ZsHUfuEQ3uAkGxqvr091esDxEgkZFBIubuZ
72VM6mqs+VILvI0+FjCO60icYtqdGxt6ZRQyMB6YMjWgJ7H4erXiIaOtBizo7EH7xfznXtGRSr09
l+uA58gSpJwN9Ba2y+VcSjRrUZIekWeVcl5TZPR3tpZ8NoZ5Pv0HI9lkeAYvO6pmi0y2R7QM9sqA
sStgZPxMQ+c+R3wYvQ8ju7s91MpepHbOI0RDpZrO+vIDRS62NLbUjsH3sYUl0VlHc9SHJ02nXr/L
jTb9kE/w9lqnrz+1g/36SjLqc0CGdAAKNp3OxblHoJf6Tg6MCvPC4pF2+HwoB3QpU3U0D7fnuvYB
X0AL3svnWzYE0YDpO6fTB+R4amhSKWQyuO/JM2qHW50JuWyXERZ3XGYkgSwqgtKLHekGmFRpE2zL
2piN9+jdVZ8qxdY/6Qr43l0vXM/Py6J89XXFqCDXeFBq1M6WHxO5nnHMQrPfj0ApHzBWqnxt8Kz/
4BxgcEcdUOIJaORenoNhwhhaNZFoh3GILuhsoNVqzM0eL7/XF6mYCu9J4geNVSqCl0NpOoxlQNbA
nhwsSxxEWg844Vm70ECO5fWbQ9ZSJIiADri1OHN602IK1Bv9vg7a6TR7KGNHNIqPWT9+vz3SWrSi
Ecc1I+FVNKcvJ2ULI/fmDLeNuqm6O9HwQi5ckP63R1nb7FyohgW3FlVMaxGtKiOg9JfAvaxdbENQ
5UcKurHq8yzKfuPyvBqKSZBV8xLG5AuEySJLmtFZau0Ob1fV6p0T9ijTuR46agywkA63Z3V1ruRQ
rJxNkZRM11zcXApG3vCKkDtKizw8A38OkSAS0TOebO0XrzehpCY4dpQbM1wZ1ibLxV6ILgLXzDJK
0spmH1R4YXIFkFWLz9gmaqcsT/WfSK66JSJQVv3ac8aD4fdBF5vfQgonD6NxRsuuhJymY7CDKoc4
TvHQn28v68oXpJPnMUMDCI16BUWKeQLpaCbsK4Q370Eso8zp4OcGANzcOGdXeZ6cFdBJ2rWsJYCJ
y90fAC6JjTGVxpzZiDUb0q6mgQAP8AXlVPW6/ZU8LH0/Ou3Gsbu66RYDL7YOmi7A6s1o3guhDUfe
gagXxRZUTW1OqnvU1iMfJS8Y+JgPP9JYzjcO5Ooe4jLg4NNBoTJ9OXFE9mbReFidqBEmVLtYRdbS
D6OseAyQCEigaNQog0xIXGxc8esDGxa6U3TRyDgvB24cDQlWnLbo8qX9X6h+1N90bIhOUGEcv1ad
+ZRiAvn6gyp75FQDuf4Agi1We6gUTyuCUs4WEP+eklWbP3aiKIYfc18oz33UJgoV3LL5cXsrX0VX
YEW8gqneUkAxgNddztYuZ7OeUMDZI7+gzLBJOlDxOBY7H14/DkmnQbrpASZd9t64LvTabeBP25Sh
pKPO1AQPUQRvZePzrU2I0ErlgiOHAeNiQrGYHTMLUlVqImPeWuK/MLf9Vn92JQI4v4+yOJZRikY7
wh/qHjkQcXLsABX3yJMqRM6rSyJ8IZJ1eiSQM2nQLK4LdKTqvI90QDd2qX+JlEl7q3cO3S7wRP7t
j7Sy9R2SWlzrbdl7XuLoMMpxvSIL1D2Kb6jtoVmJKvgw3TW96p5DnHV3PeLsGx9sJcKRr9g27QMN
8U17kUmoTuQomGxpSMzlzQ8qL99QRJzfDMSEByj4hW/N0lvOcxCVvz3dtY9oywoX1QTq/cutgtld
KPKUXdLl9nSClo4RYwLLT0drZ+NyWtuVZO0SEEn6fgWW9ej1NKGFRAgF8PJUqmXtOxQVNmKmjBIX
aTRbhWIhED4H9qK77Bw6JpKf9YyLG/DqCfVIp76TfrfHWtpdDvWkbzTU1hZQVkQkuNPhdbyI0d6I
ZRw2X/q+sYr8UEbddMT5azrBa9yqg64O5RBAVNJ1i+fkZZxSa5hQNJv0fQ0p8UC0RJgQgzJ0J50t
iOzqKnL7UVekNEir4nKoNAatnzuZvm/xxLyDxGDeVbin3I8wF/8cLCM83d6Ga6eOT0Zk1MnUaG9d
jodzQiKEzdQMo/mZQlc8xwLWXIpDri8wjMC8ei43xlybI0+el7I5NZUlZKAC8B4WI2F/8oS6n7U6
TfypHvICDj0+jIhQF4+3Z3ndGWFzelxtoGcILvBlL6dplTaGAJNHYE68Lt5l8Yvk9ehpxxT5ZITr
UA0jzrnHOLJQo4NvqB2DUoVmdvsXWYs3zJsnPLAvmjSLeJo6Gj5RUQz+LXH1ZwVDFhWMhj2cKKcN
P4pSWFCXkKXv28bYgsNdj835J8Bi5Ec5n1rS5RpUSmiP/RRg11Umtd+Z5piik7fTvSPcpNavzWg4
iLxVDrenfB19GNbS2MumxGQtH7oQ9qlryYsdb3Xz4ExJ8JSifXe+Pcr1EZUDgPbmJc1NoS4nl7rz
hJHcCJY2sAg8IWZayL0cx6r+9OqRHJMoIN/U5GjLZAJfdIp0o6PDTjT0g5fO0WlwvfqkzYO9Manr
w0kjXQJ3XRswxhXILLRjSynaGGi+h6y6UZSoh6sKslSFGxwBxCpIDbRbQKXr00nfGVAo710eo7RB
LrdJ50Dm7ixAfHA347NZ423bYDN3HgXM2zYGR/za9ZTlJJ7zvBPpNS3Xs+jTtMV/CpmsaO7g+o4N
kaHk4fGYg6/Z2IzXZ+ByMLmNfmsRVl0QDYNEEDmNQIjabdGKCDvDV2drwKoX3r5TEuJzXL036j0r
IUgH9oWYAthzmegsIm2pWsIK6X3ScU+cJ2wM+70SmZ8LxcKtqEL2FGFS7GNHJEzrBsdjK9f7jTB4
/WltLkwIVZJdQgCQ++232Zex50ZC1SZ/ahTvXhmm8DRlTnBO83pGYWjaSumuDyXj0YeGxsKAVGAu
x8uQcEQCyJtw0tG9JyrOI2ZokeGHZrdVbLj+sI5KkNE13eZZDBHjcijUZMYZrYzBt6qmR9Wwb8XH
2EOzXetE2kEZHq2vGK80DyFu7Bub6npZGZuPCrLZpLKypFhlk4ae6lgOvotV+NMAg+ZcUJBF90pv
T5GqdRuZ8vWyyryRRjDpjwuG0bicK445o2LHzoAhYk3w9pJxh5wGRqdq8/n22XxpeV4mdY4EuHJ1
0lqTPa/LobKo8ajYh5OPdSwyjUMOnmjXmFilAvUzur96NLOebZR2/gSVO6H1n9Ac2UmBaDwKMNjd
DVlub/ROry8URycAqyTN8ipbogARj+pUYMSoqAQqpoPI+UR7YyimX7fnLq/ixdThcVkyUaEEcBUH
4YnjuqWZqCuELQpCUN3VPaCfOj5p+I6CTTMAOMCUcn3kOoWxyyd0827/CisfmqKLHJ1iHWIQctP/
dl5NL0A7NnXZ1JaaPpIiiLPaWOo9gHlj4yG0OhT9NCg4xHyQv5dDtYlBFtJqg6/PisALrYg0cx+1
LYrPjjF0G4+flWBIsZgHlwESTr73FjOLer6EimQJSkiDUuw7XYMvjabOvQFldd8LDd66McUnWMLu
m3Zuwudw1rb4nmtfGBorHSIXGDeMoOWc0RDUtXLEX0jTHifdwCcmpnJX5DN6hbjBonSpK36Wwe8n
i+k+3P66q8NzrggeFvt5+eA1szaIUgKHr2mphQalRkM57aFFu4k1opcIPh6QdYfKQ4VNrOK8Gm/t
8g1oLEtSkHwdLr6BsIF2dGMz+mGfV98rHAtPRtBZu6Gru40juxIhuXjYy3BCqYosSS2h1rlCn4cR
mZQUKQ0clM/DCMgbqZsY1RtdnG4v7dpuBnhE55ZOpkbydPllE0wxU9Nhe9W9N36wGcCH4Sgekire
QnKsRSNZHJHpEliv5U4WnYpxZAzWMTUqvbyLChe5JYzQMB64PScZahfxiBoF9zacVxi2S8qrk019
FZbccGVtuA+Yo1qHoESGqOzE/F5YiF4jt+Udbg+6spBc3LIeI5EV+gs64bcIhM6pM4Qpgnp2WA2Y
iOEV5FeGNAlqWsS/NsLCCyJuOUd67MCNYJFI/sHld5sAHueFOmHZDPp40NA7LzwM/+ZCdY5z3Wvz
YQhiUaK7nE/fEWWw0JZHbhXB31rK0QxUSIedUBPkQFNcLd6AzxbTiZ6oFh6HDin5Ga2Nr53qYDCL
dBvfCNsYe36raKES7Kwm7N0DSu2juE/0uHxi4mGGMrP+as4oe8Ug3yE98mA66IuyUxGVTeZYHaJ8
qGK+V8vhPhyQW8RDy7nPTKwUXv0VocPx2gQka1EwkV/5t6+IsF/fZllm8sTtvM+ucMLHEoGCL4be
zxtp7sqGgUHvwhgFTAB9ZDFUO9ToLEWd6ddG7r5HJiZ/EKpVnO0RocPbs1o5ELKRRVXGJjm5yma7
NoJP1jEUjfDxgeTa9TUxR/dJRoMO3qX+qGN+tDG/lUhGckmfk5WkhWYuvpwx640TIEnm54VdvI2d
+A4bC5KwZgAZL8QWxnBtjr8PtzgQRSaf1NQ1/Bm/K+8s3BDBNXXGLHHntVxVPR1SnGjMSj3cXty1
74hEJpoBvD4pkS5yzBjpVOQGKfIO06h+SanWfK7VsP6Ypfn8fHsoec8sDj0dFl4IJrAqUD2LObYa
qichLTq/nmb1QBERM+/O+IXJDiZeo6LvSwxgftUtDYrbA68sLgM7QDf5mBqknMtjYSXoaPVBq/mp
cNDhGXTlA6ipX2Wn9m9GAa7SnrRiY11X9o9H4YeKL313YtxisoNbIZ3sMGYfNC4XBQIlTzkgwGTX
6rg0FZPrHG/PcuVLQhNXJWCEbgsF2stZtsiCed2MgOmAFtIXTRXtm8lMsPCllbfxvlxbUEni5msS
xClzXQ6lZNDDciQfkB0VKuqgohlc8dYRhUMfROj6Xm9c93moYAu9fo5QGw0DDSYyKUuu+m8BLq4p
/RgkkX4TBFgICVRSP9SZ0iCv5uXNRjKztqBsVgqKMlsmElwO1ji6SGOa635RBO4no5xKjCViTCNs
N542csS1s2HJ6xCEPmCRJeImxb5PYAGj+Y4XNC0+cFr/0GeuhVoXD1HKMTIS0PTSD6gCdBug+ZUE
1QPwQ65BdZjRFwkisXVO6sbE2sCqlP5ucrLw7ARoze/rKQQnJjLdfJcHhv0h763uV9FSn7r9Xdem
T6VSoujpTPKLXC41vqCONbS14dtpjkx71lrJeDLLzPqWpY16Z2E6fohA/vntxCNtY/C16VOvAe0k
GaVX+AVDH7uxtAcDsbCoyA6TY4Q1Ypd6/T71gNKaZZA+YBhg+zxX+wNU+C2819pG43mLAoNUFeIy
vZx9Ste9UVAdAtFpFAjhCnUXV555VpDn+A+CBAxhiZ4nP7hK0CMtTSIHvXI/HyL0HCO3O+V4vN7l
FU4nt7/pWgRkCEBPPODJLBfHRw8LDZmzxPDxqzfC/UD55GcxAEne4e0yPPTYNb9+SKQWOD/UGMEl
o01zuZChVVZohTUzcWnonzs4kwd8OzGv4f8dv1UBumW353gdCF10rVCXkDpJUuLnckAExhsbocDZ
zzQ9+QxeA5WrQNF2qYqdU45f4g4Z5nEj+r7cHZcXKWRjgy6OFHugNLI4LaOu4gGd9hMKoKFa+mM/
ag+DaQXfBljl77Ngih5F2KKIPVWFfRZ5MjylOB6fpt5T/769ANdblyyQtIGePnS3q75qj8opIhEK
lT/MAD6o0Ii/F+AFn6qiLj7dHur6mJIFSjATVyqvomX6oBv0hpMmmf0Ote3DmOveIcKv9lDlrfXB
C7r8oA5xs+N2dc5tPgaH28Nfb2eZhBIh6LCSKy1h5yFMaZtyGKoYiCgWqDakSOQloBpIzvSmfux7
r9n40Cu7SzMkcoIyGCh0d3HbubCkewwLJ1+TtIw+s5uD0SneAZuW+TseSPUp1Z23t6d5HYlRcKZK
73LLkmkuS8eYlGljVyNR2LRx/DHL9ec2cMt3RELlrA0RmqM8/n2XZHgjXKztJIIfWGFQ2LxBF5MN
c0w7vShVsV5F/0iMevigZGD7U5GGGxf7NdbedclcgFbg98NOWhZWW9E12WBhcGEACgVQOyQozKcY
CbpNUL5h8wy7DItZP9GH8c7RwuldTN71AblVvFBFlj7ptROeby/82semaUm1HhgWGcDiUOMulmBm
QCiJZ8gGmIK6gNExbgr3AfYWmCshNHxXeBa6b7cHXvvipFJUa+DLgaDWL2NYUmLmlYzD7LdVNTxi
GKT/hVtrdue2Rv73NDbqsUTw4Kil5rCxv9eOFOELhLjO+5gS9+XIWok+VlCjm0y9X7wZW61krpry
CV0scd9EYbARQda2GIeYM2WBxaXzdTleDlB3cGLsKaGPdscRVeo9qR9GEaNbblwM8mstQjSxitWk
4068WlZ0yxwjXumQiUTuKN7SoDARnBfDx1d/Ouo18k1FXYp8eHFmakQAJ7dNJtw787He41fo3NUF
gjmaklZHJDepIrWxwF0UloeysW9WNiyZGuxfcmSeVkscMOXcum+pVvlzOFe4Z9X1nVUN+psOa7IH
yuXdbtTG8vVRmHSCu12Cldg7i09o0fK34riQCqotnq6mieUGvtBHtbc+ummsn24v8AteYPkdQeuS
vyB7YHHrXm4ZAzVbPcXc0adRmu4Rf04PWFVOx3mw7LeV0ZVfNZSf/QnPlMOo4op4aBrVPuGhmX6I
uwrdehQlzb1X8yja+NVWdjPtdqItVXzc2JcFSVI5+pitmHy7dPTn1FPmO6fv6vdA34rvIa5wB3VC
TjUdmuhzxavxR4Llj4popFkecbyMDzP+AY+CWHRW02TY2B0rlX+KJ/St5CvYpPq/iGcQwqvZMfrR
H6yyRVqnGobMj5HZ+dKqhuIcHQWf1HsblYwfA9j/cF+GhfqINjNKBBsrtRJnOIGaSuOOpiwgosuP
mCcUh6OS+r/V41KJu14aHjsUnh9kp30+oOZi3E/YrZ1tPJIRPPeKH900VfGhRKvMrx2leAIXa55i
p8of02bAhK9LFWtja6/kN0RBEik0KWWzQP7897dtXzvwvdTRT4JypEQ/m/GDPpX5A3el9xVpd+R1
S9TeWcpiqnaqmIK/bi/UyomW5AGaBaDtDSLy5W9gIdaHY6TK4YotrP1C7LLv8TXoP9qZS/OmFwhv
H3Drc19/D8C4YkhJWwS4srgHElHrPR17vPqUrsJutMEm+mfUGAoUah34A0bvTq7fvXqy9Mc1E7oV
KDZj+ei1Ag1zrHhQfRyHmuprqEzROaHrWZ9cvALiXdjiFnWP08306soi1UTCNpUTghjH7XKVASGa
2CIVVIaatKrxwfFwajHSOoPFHCjzGcd6o9wKFjIuLuIYKDOp5EqPnrRncclD/9ShTKfo15c2qnda
MKRYDHbVg9dP3w0wSMdE7Z5HL+1PIzorexrA3fvbC34dryhPQLDjngd1ghze5bxNI5mHiEqtD9JM
/0SxyIJNZyHg1BZoed8eayX6gGtRSWMlCoPm7uLIRx7vHXXmsMz60JYPOQGq8I0scr6YXdM2T/k8
Te7RM5vJxBcekuO+DdDgxrMmL7fo3Ne5AGAQ54XQRX6LLublxIfYQNoEMgbW7ISVXVtr0WnGMmfj
9F5Hucth5M9/ix9iqOCWuEbnA29zQ5xJ3e6hrXA2wNOj/eYlvXm8vchrA3JgqRyBG6AhtthTIrE7
a8zTHi86KJNuiWMQVqaQqHBA3AXAbTYy5LV1BDEvPycFBdTsLieIyaYGIKHtfaNvwqdybosPujVu
XfnXYZhSBWoZBtJNZInaYhnBzHlDkXc9VgJ1e4SMmdo7DwuaZzpVzfNsecFznSrGU1mFuW/3qvl8
e1VXjgljk92QoFoSb3I5S0obkTkkjB/lbeHjvYXTuGjbp2me6sPtoa4zf6peBpAPAhGZ05L9gJh1
p8+QaHxsnVIsUqpE+ZTkunMfahrW3rTjcQIp9OAnL4N0q+p2Ldona26UhtAfol911Q6oFawGQl0w
0Rhziz2OIMGDM7TpQ6EKu0b4CMXaF0vFzxFeyfvArLq/RN39yCNhfGjjOTukVTQiMNg7j/SIxLvb
i7O2DyDjApmV/FLY5pffoYxGE0uhvKeV3VVUtBEZeqfYZXSalMow8I12HfTu+gEJo8RQ3yPqbm0k
n2v7nTwAlVSCGM+kxW8QuIUZNB6/wWDhwLqLghzAbuK2G9XftWMMxxPoP3xT+PSL8JRirdfruMz5
iqL2H+tSTXGaxIR1OnnzXB972sZ3t5d2dWIUzuwXjsZ11z5uTZwECg4yF/MnddSDN4bNI+X2KGsH
CYEQNJgIGjB8FuECOndRlhHxsMiEehBK4Phx3mMOViqvx+9QtAAVT8UErTme75d7JYgjom3kIJjR
u8mpHAbPtyM1OgShV23kSmuzQjiIGgmlKAZdbIqu1MosNrzOB1GK0mvXiYMe6RibR9FWRWZtYzjE
dSmyqFOAWi6gEI1bWcT3CYOzB10ViY/xd4HZc2JLl4vh1UB/sgKwXhKnAvh+eU/S2CiqDj8iP4BE
hNZ33pyasQ59DRu34+29sRL5dJUkG4wFDxSSwMsPBgDKSKin9b5wXCRng9nbh4WSAB7p27MeejwS
FBO45pAGG4d65UWJMhEhDyySrD8tBasjHXwTbaDON5Wo/VikkxP7mHI6Oy0GmHeuK0/7gsw0Dtgq
HmrTPhoop/IKNQtpsI4pFbu5w62MG+wcVpAR/dtLs7LBJH6VCidVXalbcrk05eRWLc20wTdxOjjN
dfalwh4IvXB7I8CuRIGLgRZxpw14wg8RaMoZ3MDooyKCZYkhrHaj2nf9quEJCreRtAEcFB2Jywl1
GHAPncI21udZPXl93/Dy1ZRDY6Ik6KqF+kZBT3Bj0LXbDS6lTWeA9xSUu8UO02kLdEaLUWmX2FG5
n5UJI2ADzdC9OxT6d6XKVXQsVGH4CS/NAasXw3xbGFX1rqonFKmJHF1KFhWEDwnPzhMnZvx0+0uv
LQwoetl1I6KYSwGeFDtC26xQTkk0xf6QYcp6MOJOOYSpR2klGR0fM217IyqvDSpxgHRVqd9cKXKi
qo//qhP0vstmPidR+TUD5nQQ2JPeYR6G32sA/fP2RGVMvHz80JngFrAILxoherHTgqSdYdsoZBpe
WHyxy/5zikDmKa5E8aiIPriLNQeprKkpH9Ig/Xl78JVuDdkxxxH8o/RBWZJrK3cIhGbL+xVKQevn
bVO+iScn9HZTOVmnuBTZPg/U4TjGWjWcmwy40NAWgF1pom8xnFZiunyD0a8B8ioxmZeHAZ/LLOwz
jW+et9kdIXZ8M4T6N+E007091u3p9uTX4izaHFi/yAwPCNRiuBTnRKXGe2KeLfELpx/4yyKvrIM1
1Piy42AaP4RIxL2ZrcrbuE7WpupS96GlTcOILOVy7NlQkxJLbeFr9eSdvEjFKdpC52TneU1+aOph
o3Mi57LcZWgBc5nIqwXmz+V4aV5FmtcxHqnpeMhyPI8VuymPqeV0G2+EtWWFTEvZFxg8/2ORbyTF
PKU5Zqp+7OhDfGhdCx86iqHYd7XtmYeK+InqMx6mwLT1T7c/6coBljxGCeoFpHjt06KHZZqHjN0V
in3sFCEdyLAPfnL5f+u9WSTifrRr93B72JUzDHiHpifBQ1YQFl8zsuqMo93AgA1juzinqjpgWaZQ
Q4gDZXw3OsZQn3pdMd5PYNnRVWjNrRfLyqqDBqEIbMumHDLelx/YxszPnZWg9RVXpEdvyt47VY+9
9ax3R7XyqjvE9yO/5fLeOEUrOwtchIS4EuXRCFoUvYPYabxBZMJXktj9ijetecomvaJJVWxJGeqr
k4QmSwqAojC0p8tJFursBrOK784wOtb3BgPjezpT+qnps/5uFl3kR6Ed7R0tLv7qsES0IUMA05hV
Ew+k1A36cAc9Ybjrx9HwixA4IoG1QN0Z5Hn7ua6MCM+kwv5zCObYQHB97r/msLkH1nMe7rssrveE
CcvdUZTCdS+x63M0xVveGquzRDdRFv9gsS5xma4bYWnbDgI/KqX8oIzDfYYq2wTFVG929NYnBd/K
cX6i5lpvPH5WwhLoJZ4+hCagy8uNrONuGDVOK3yBXdUXIuf72ijDFvAr6AQr0j/ePjcrWRYVMMnt
kPH+SnKkqxM3Io8Uvt1WvKLhK3b6Li+29FPWtigAIuYFjw21tMUWdeo26ItIEb5adxhsFGkeYyBX
tdN95eLueXtOa7EASK28xVD4pEt9uUdxfU2srJ952Snm9LFxzaZ4O4sASnk3tMbTQD1qwvJI9Hhb
8ro+DCkWfbd/hRXCDLgLhBToXCIwTlHz8ndQ8Froe0ODX6lZ9YiwP8qx6EVUbfBozwV4lyY0mr9Q
CTHzJyeadGkJ3ocohgjtR1pN6U8tzocft3+pldBMjks7iMQdrOMyQEWtl9WZgYsxUMvhMU+wr+6F
JY55WEyHuGn1aIeazpZw2cqo8Ikleskjt6IfdbkSkZ56eE8qtd9Xrf3Jg2OG52AdmO/VSjenHU0T
7yGNuvL1k6VvDGSVApbBnbu4bhu36cGtoovdJ67a7lPYQo9pSQNn7+GEckBbGqgGN9XG8V2brZQD
BPZMeZAr6XK2hhprkR3M+JUXlvfJqvWRh4QZJNACmrA6qqLojvYYjhvDvpQdF9kFqBNyKNlrxaZx
8YpRC61JXV0BlZ9ytp4MrcWTvje87PtEDf1d4jVGusugeZ+7ySzsnZbSUfCDIal1kO4RRrMu0ri+
huo3qozQFtAwE1iT7eZSCX/e3ocrweDl7Sib33yaZSakWWk0VN6A0FVT6DgQm5kXT8+2gTJHjm1j
12wFhLUBCeO0GXlYE1oXNzMItoqiOspaqlOB9SeNzh6arIrvc4Egwv727FZ2AIeLOoXcAmz5xQ7o
Rrd1I657PwgS61Pb2B/Las6fXByF/bHuq2Nch1sZwMqlgc4dmd5L9ZsNf7nrJhqVZlo5tT+VCvYw
SdY6+ImrGfqzdj18qr3hPyiDQ0mGRi4fCrIUcDki7sjmLETeUMiKhhT+RDKLc+SONHHT2EMvbdaU
6MkJzSG/H+baVJJd0ej6t9trvfJhYXkjkE2fW+bUi7WO6T4EeVPXvpYDMJ6cxtgpoUMcizC0O94e
a22NkeOhCY7+CSneYhN5GQUBjnPtR0nTvwu1bPqYqn2+Y2j3VMxVtFHJW9lHUCfxiUBxiTRgqULr
mJQ6wKDwIsy0+i1yfziFjmoSjchbiuTPugrI8Ny+3yLfrGQEUrEGoiGJNDpki9vTyLTE0ltaYzHo
m0OEJoSvuTyOb6/mypdDWpLyNb0FAznTRXiOVS92vLRq/SztSijm5nSf4Pq+j7y0fv1C0vmiiUBO
JcdcTGguJ5H3Rid8r7DqehemALvSMnTfsQI/4RQ5RxgO4eHV8/OwdoSmRX8R1bPF/ABMq6XuosQc
FM383E+43CIVqoAF1JKN2L+yMZEIkUpZ/7raF0O5aYqcf12RwnUi+jXkeXPQElV9hALkvCtKfYsM
vDYe3QaedzKLoHJ+efS7rGgaJK+FX4+mIw5crMl8Zo29B1Iq/f3YdtZWfLsmhNF8gHwG8Ri2FC3S
xRwhRsZZP/UU6fQMuYPBQeThOFAHz5Nd3Gtl4tetanzUYmdO77Seou4xnGpxCnuVRNOs1cBArKu0
9O+NNTrNKVSt5KcbWM10zNGwJB8YmiR/O3MepWCEETyHbRH+HYlKYAeneCX4zdn9lJVunu+9oNDD
k5vRCNxIG6/OPCeBGxwkEThzqs+LqMrTbeysuGGa4F7eJlxR/mg06i6rzPmcWP0P1uHj7Y16PSSE
fMoSUt0NLspSESWaQUCmRWn5ddK6/QOgJJ5vZoZ3/Y4aQTMflZQ0574DyrOVGV5FGrqn9F54unKD
0EhbRO82weVumkLLbxM0Jg6hdLqPAzbAa8+iHIdAynuARjseGJcbtnUDPBRqbGhQNhmm3YSU+H5Q
MuNxGt38++3lvDocjAXjBUSiJPN6S3EVdDoKp0Of3U+MIDi5RuV8bhrjuVOi4FDmHdfgq8eTmSYY
YN6LKqXay7npTt5gaskaUlDKlW5X24H3K4riHvPtjC383jMKdA9uD3r1PJYYXFr7dJ9ByF5VOjCq
bjTMoRhUDdFGV5PWn6sk95sm7vwJuM7ewmvoTz00thxi5Ja4SHMZGSaK5KOx4VAOvpxuicNw18aJ
7bdRrXzsQ4Bq5wTpjL0eVptmlC+p2nI0viVypqRW7M/F4rZ6l6n4wUM78dBl3bUiMh9rDMqHHVlH
8lZ1ITnuAj3UeZ7XOjLXVpQof2ql5b7DTCb/pdc50geMmBs+HJlZgjyLLrpLk4a018M67ElNIw2Z
iiAa77sE0tROFypwSScQZbJTFYT49ny/5KtdptOX21/xuvJMw0O1gftQN5PQssUb1YwsEjY80vwq
jNVHqAL6sPNGKy/5NZuk2Q2j21kHnnbVQ2c1aGU6k9UkO2WMHYEvieHk59u/0XV1Sf5GkgpPNYun
6rKprrZm1FCeLJENM+PhwEdN22NshLNyQIVRp+Exz7xJihZkwg5/+OynyXsHecgQ+7z9nKh2u2/w
am92Khj4Ymcjyl3686ia6jGGhpDu4zZJnotazdBMN+zpC/Vuq9oJ1OrTQ4nJyYdJd1DBylITdwwM
msVdPA9ejM2ApUHugaj/4/acr3c0wh1IqMNfRZKFSvTljp6yGsbVVFQ+7D97P5V6dm5yAd5hHrY6
XdexCQYS7RyeQrTyrzirdQMvJESRxNfdpvsS9aYNgcvWMOZB22+n8hjciBOrO4wuF28EmSogyHI5
OTzpwlyiYH1dJMOBGx6MbNakBxIjOJ190fhK7aq7KJmtwwyA41xMQbCPnDL+F+Drf114zbcv3vM/
ympqYvTeF//5P39WP4v3ovn5Uzx9q/5b/tX/+0cv/+L/PMU/mrItf4nln7r4S/z7/x7f/ya+XfzH
oRCxmN52P5vp3U8Mp8XLAOHPUv7J/98f/uPny7/yYap+/vOPH2VXCPmvhXFZ/PHvH939/c8/WLTf
Npz89//9wzffcv7ec5l9K/6++gs/v7Xin3/o5n9JiA24fvhehqyU/PGP4af8icZPUJUl+NEDkrxq
Ql9RNiL65x+W+V8uf/IF0MC1yov6j3+0iAvwI9P7L1ymQGVghMZjmz/0x/+ZOL/HFKJGvvjvfxRd
/lzC4m8ZU1aG/l/4BTIue6OAl5GkkLjcJUIDlVOtUcngsJCo5vmA6L4qjokWFsGuCBXH2eVO22S7
KrW957mO7IORpsZ40jvopa96rrz8KvK+A6pM70a2GS43MvKXQ93y6N93WTMdQsSSDl3TvJvccEt2
6zIeXI+0SAHbMlSqIkRps/C09lSrPQVnPYreJdhK7n/bCf9e8N8XWIaWxfqi6ItHOw0/MuJl5zFz
tCltc03dh7BuTnPfDvsRO1bfw2z2gGVGB3WsBZZI/viguF6wcf+szfT34RdrOpsdQBEKzpz3KP7T
QMPIz8Ouf+cYYtwIRJeR71+LSuMNdUjAN7wKFhd5ObZNYJXsJE9J3UeoaCVRz00VHYqApyGf1kaN
cry9upeJ9b/GpM4qq048zlBCv9wyFsruphUxvYQHWrRTaoULTVGifVu2yhslVfUdrex54wp98eJZ
flQSQZJC2fqjt3o57BTimpV2KAsiG1Z+crWuewwjCLyHth/s4FgaI57CjVNAkrbQwvURF8rUu2Zq
3P4rvPvcPlsh75NDrtpN7SN9StZilYVb+FwSkfqEE1iKxMiEr9GzwwvF2diUa7tCyr5StIUy+RLd
foepwvIqeyBb2t4xU33aYdKXnsFhDuPO4CLZ2IIo2V2fAbxbWSq2uCTHL77SNJsIiCKOsy+Ru+t3
LepAHnEljt+WbhHRZuqiKvB7M1OyPZ1w59GhptvvRGVVFNfmwHZ2oVIipliNLRmDxovxUVNM2/EH
Rzg1CObCEOceVHvh140w0TqfxfiBJqSm7Vjz8mM/OmP+cY7NONp7YZfH+wSohbujdtb35yCo6l86
PE2a05pbPBcRjCHf0grqy74Tw+2ZDFchYayg7J0V1ARKOm6UGX21i4v4uSkdtDyr2h0QGWhqLdsr
RTp/LaAQZMc8MXXrqXE7wASOCJX3jdWb37vciqpjYBQzL7M0iG1MsIfBV4MqpoMxK+4PLVSL/83d
ee1IbmTr+omoQwb9LZmuvO8yN4GuNvQm6COefn8pjTZGPXtrMOfq4GAgYNAtVVZlMSPW+m3LVu0M
dExQV/zonO2jQzj7aNQdRvOEf6aZWO58mvdCrOg2ttmp3iZbxfez28iJQievf2HXs8ObdVm6B79S
fnPU3dxxrtcmfIknAlhS9n5xFw6jeudt8jPCxMT8HeA91IfZywqa4Y2sZTKGmf9j9XKiaFZnkXgu
63r8Fng6fC2aOXgDp9mcpOvL4LL3J/NtFCVxvjR3um9+1ZrboVyzH0yY68PSYeyn8F1WH5UbddFu
aI2JkjFDoDNVm8gpgej9Lxo5apcsXaCfyqHt5rQ3nf1EDVaW7dk3l6eo6qNHEy68UfUi9JpsZTR5
pDvU5tT7Xd2S8NvMc7La51Ubm9YUgZCGKia+J8y6hDcl/Ba0myyPprKKn1N5NptAaRMAJhWVfGtd
xQgntB0ud342iktVFmufNFwBj9yUYb0PRCHCOenC2DNfNiJGl2NgbV5wmQMXe5dFtAg5JqZZl/KI
W7p8aeUgwjTKkLQmbblWS0Ly4vAyUqrtJiGyn/50jqn0LzzCirtDuIxBnnjwlVMii9Kf3aTtYGdz
mPexELfopA3gizNmMvEGZsT90KjtIbPtllxbLhiV9BxkbuqQHYAVbuvqb25eFdseZTHrz5CT4JPE
epk++rWY1cGyLENO6hL6+qRH4/NR8cISgGYKpxeXC4y8dNLC3NRMC+FlVINV4Z4BZ/xKF2TmXCsU
E8naV62XLKZcawr5hHVLGZ30TyJXa4t7NQtwQ5t+CHat6AWBrMtstkNEAFmwU67kUUAQi7ojKRFo
t1f+6vvlS6cYopLJWkihaQOj4qPGUa1vJDiVdSMGdP2vW+QihWh75asDparb9kOOebldZGvO/5Iw
XIM5ZfvY6k+y1yJMYWtNcpGH2PzLGMh8uROTqPI72HOfqBc+KFdepvMRyCSb7YcewfSrb08ySkyg
u+Fo2ZlFqUjRtnna8bCG6YQ9Ok9J/RymWx6B+NXudR9ceNqSWOCtfihT4cjYXIw59cfpHJvi0QRy
q3dumHtPrSNyL0FQ4hKI1sf2zSJGK0vw5EIZTYUey6RTsTWfgqz29X5xbE4QDs3Od159jMP3IWno
n44/m+VNNj1LJPHCUqqPLggGM6XdOhM3fJOLRbFQC2fwmyvpShWeuqAIljBdliloO7ooleidBMor
9O6ain4FfxfbY53V+yErQO8vpNXYZEehBHmuZ39m1d5MyA3Y+l6fuHlAVY6Yq6Y5rl7PQzgLWP6d
LLM5Slc6vZ4VWTj5qSmdrU9qO1qmdOaLuYkXbtWr9m0jE0fTOpxa0xwEB8Dl7NjJrWpuvLGvxGnU
09g9zb5mlW7LNvhSzcHyHCxtfG05Q35D9LnB/lg5MkyM72VXKO23Q14FOflaVERu9sj7apb+Zexc
+eTl29IlmVr83WqcYE7qrWm/yrymaHhVTqIJPXwc8358IfwapDLWYMFrtHyRlqYvKsvkjgDO/SDG
ab+STFnnarsty/pr50n0F0piHG8Jl9uN00Ae1lgjGcrj5eCJNUwsmYldPlkEamVDU6OsXxY78WfH
viJrY6+qqNrbvUrMWr5nZZDtPLdmpZvzyT8BeBUHa4jjt2qOrQRD4cMA41ycit6/BhqRN4XBiE+q
xcFf8gzAwQ6urAF3ytaZ5cABhANwlllqtHmSOtxFbXjueS30mie9HezLuKn2LqkbSzgedRySNukt
Ps9GlNWJly+AB1WdHwihOclQvRJL3nEU9Vv0dSSf5hB2dXNi75ovqkHW7/EmttPaecuxmTi4ts2P
jjExJxo5i9H73tu+tXH3WlWSHb3L99pVXAGir34XtvSH0N/Km3Jre0htd7yqxt61EU/KD2/1HHyD
aEqSOQrlJ+PMRetaBK624lu0IqJOrcb5UJWx0kkX3OZjWR3nZrDzpCtXO+ll90oLR/AqR9M/u5x6
KfNl9GChCtk3hI9A2c4/y7wPSCXPr8ZRfdtCOewWVT90rX8Rg48cLVG+Isa7XwkKpQaFW7o6v1dV
TRBqVhHvYgY9x6m0hyFx6na5kDnmbuo2LsfCeRa166Vt5/RpjJX3sMLWnEpP+pe6gm9rC+WmhYW6
Z2Y2aBJkIPabLNxp2Mkh00enFe5tiWOhS0h3KneDWEElh0XUyVKpD69V+VMrFiK50bwqn/wegqf2
Ydbf14EODpNChckU+3yW8t+uhc+NI1R7R/3QJTV3p6YXfRqN3WeOwbiM5aUYjEWymzNeRFNnLrss
vCs8inXiebzOcTOkMoyt1G/PxwpJJ7pEZdxc92hUfjIpRp+hodaeyh/ACAqvUyRV5qo0AbU/8Swo
yEDHz2mA+d5rLQpAupX7mOv0OiejPdG1J/ekkV70hTFP/ureUeDxw575b6ZWi5M/lunS2T/XFoEc
u/Fdb9lTurQRAjWqcHur+Sajcth5JiJPwfXu8jVb3jZ/tC48kz9U7LpVokpaWIQorJ3dW92DoX8s
cYat3QWmPrhjOByaNtzNEbrwcFT7Odj8pJ1Nuq0kRRfWtGcaRNnqr2LX1dGyxzT90HlDdsjD5iMb
F0LbWueyivo1tWxSYHIksLGMbqRfJ1PYf/XihQXGGp+spbyYaCoZs/yNfuRnPRPQtajhqsfhvuvz
7GtTcr+BQjjJpORtU1v7oOjVvh1VftU7rEaSqWdG+DIqRnC1dlEaKsc+5oBwqSvraNeXnc1a6llp
PAr+5SXz5DErS/f83hfBW6dDpEVa/wTXK3Y5/u9xbkxaDJ994/oJdelEAwVF2vV9zYdTfxCqP8Nt
zntjxdO1G2nOW93deAzEa8JhHyW1ydaXaCuKYD9pazi2w9msbAfrmq6dwhrQbIPV8rjHE1NqPCEn
mZgd3zI/I0w993L9KWYFlLtNmmNPyTIiQ2IoTpAA5qEIZPaEb6J9zddAyCT0C8W71mSE0Qg3j6pk
WYX9I5xyxyRlMCN7g9UqVVoXgXWGQZupTbhKeetboip2zCdBe+Hko4gS3/LN/Bar0BRHm4qj+AKn
9XRbLlp6B0d63X1lD72kNCt2TyS+55eCGxilhwzOqOggtgu7quOTtVGVnBICXvLk4GwPEy/O3c/M
Ceo69bHCFvuStoCfvI11yBXR2qDyOv4+6MhZkkHO3ppUBGEAniIDyA/o6cKPeN488qpa7S8XPbLc
2xGEh7fRsuVzaTfLOXQoFI+RLij/cC2nvLUnPVa7IXSjr87aOlwEIFCCh9ofixRZdQV0Wfil3PeD
UDgEYnvCMxBJJl/hG9yakmiacbfEvf2Ftfepb+h5TmOgmyKxV1UTGtnm5ZJgbeb/L94SOwnmoPxn
Lx0Q53n0MpzHo9XDJnbKVgm1WcWF4y7dR+a6er/6UnyZYn8Sh3K2xtc1DpFYbbrlXQoFPvtkjbHi
p32UBddF7U42ptNl4I/zduBJ5+oK2e3m5ksQ6uJLkTU8qI5ow2cn2rjGEJNGRZKjEK8xQcjhY+zH
kvdKN+asbZ1V2pM9c59rFXv7jGBz7gY4bl48nOqPsFQRjSmt058cUWu6y4SnfkhA7o9mbZcH5DLr
B8JUdVHPvaYqtGuVuw/r2H+dBjkVad0qyobI3pgYtk24pf0KUJaIMg4mcmln53PJi/jVkzHnUe1n
JeduZWVkp+gheBlp0GOQ58Ektcut10cvVN33amkajqVMyTqdN6WvZ4KK7NQzw8K6Mnu+2leFuy4H
28UBzJqsvQ+7kf6zGzT9mHRI/7q0WPxeJuRRD0BUs7Vycm267vkstuv3YG7pkjTt2c8/BYvz6NXh
9JBJvykuR17lsV6ZDpJmldZy9Pyp4r5cgzqd8nHGbOFG5lM2fvegLTw01H1k9RfZCfVtqW1zV0H3
d+ePWe/zMGTqGQHsxOYb5ITHqymOEWpaay122TyaklmGRvV0MiZzyfn0vY+AvDjNDy6Kb9ZIiwpX
rmw8eGx/hArKp+Jni6PqYXYRKyXeFI7jjhnBvEWmUyP3TIi0a5wW3R5H0dcv2ygd7EFt03635tkr
OYkH9bjUGwsqHueuTyKO2mxf1639XUmo5JSU8DVMR5EF3n4lW47WYU1tbmLMqqfU+FpfF5QLrbue
ft73eokGh8otq+/ox5HSJEu0jRWtwdbWJU1VR+dEOs1W5csBHiVfiRMmFS5yaeIT3Bf5WmZh6ora
f3QbU0aJxYj/Umuo4cQZI6rfDMXkDqUGVFmf8sBu1d6CT7tY5kVnB00vI2ruKXAuGl9npCPn5bQd
DDKY6VgtItY31JVOqBcDUX6xurgJk7D08oeQudVJLH8dur0Pn9LvFP1PFTL4ps1AIAZWI2uozI/I
HWeExx3lxAyQi/UY5fYWJTb5JTm3xxBWB3LD1pfAGoIuPWfwWUzYrXpwDMHcSbECpJ7OSajN0c7c
+mGYNooTzDback8l3FLwYAmA46WiHjbBxcp5LrnD2deWg2nijfyzPoheZQFKmUJ/AG9ktUQ4Pjqy
+vr3wOQv8UYgk2Qp0COMfxhk8oz9/hUiDDovIOusyXd1u9mPWCvKCxJ38bgZboij5c46TCY3Rq86
RWdulwW6u+03Kzs4VI8/i7FSN2Nm8v+sOeiP7wubOFklwH5nScBfv68i9seqqnCsCVe/L0U5M6CT
tNDNWbFnILPv//59+BdQGF0uihkgcPF7AucZifwnQ3yVqSGYt6DY0URb7YTURC6APpywCv0ke9k9
/v3Lnd/VvwCzvBzp8UCQyJ6QWvzChXkCVB/BWrEjm1aOX1VH8OcXpLfd3qNCXX+Eq+VUX9VCJg5m
mODfIJ3/A6wKMsN4DMzihShU//rDtnbTATNCK2gO8STiHkn0FNhH9Arrv+FK/uV9RROI7pkITkI4
CRn+hcFYgrIy8/mltkGbg2rcaueWdGs4U7CeaFP/z6RWvwPt5x8KKpsqXHoef/k9hljGbL8H3Bfh
wJUOlX7F556T2LK2f/M7/Jd3EWXcWdWL6EmcO6d+eSnXXcMhz2teKouCNLSZapD5bqlrHP//grH8
X3nIv3CXf8tr/j/IWAobou///EkE/gtj+dg1X9uCM+0P+vPMcf7+X/yDsox/O7ddwGILxLX4nMWf
lKWwfyNpglh04mnObuRzQto/KEsv4q88zBwcLNh5f0/4+ZOydH+jopZYSPz56NnOsYF/fmf/YND+
jrJE4vPXTzlJfPjJoNLgCaBgnF+NDlFnVZT/2SLtZWbUFTM47Hffn924gUUfxv2CUFv7jK8max57
dDr1LdlBpRAJGLTEcmLIL3S+5+izG1pSZFyeJmdxYrLenKbZx1lBzd+albkkCY+9dN9Fox9/ZfQp
NEx+5qi70JDSd01UkLFOU9lsdcmaMmT5c1XL2boBlfHiLHGbuuuu/crLBhCV0DktZZ8FI5j2OalD
rPn4aKtOX3XR3D5Q3DSai2KuvFdYYqvfbbj0uJmztbkL5cjcPWchk1yiWqdrPoHYHSo5Jrdd5bUM
q4Ecndx1NvvF1m4tbyH9dX/EFd8Gew1yKAChaORJI6Z6DzAvb9+9vJHBQdTLsp3aiIeBdT6u5V4H
aPJSM1PKgbBDAViVICHg1Q75i2lkRVxTTbBm1iHLwq7fteO4Zjc1U9lN427NU18VQEuDGtdru147
kVCrmc8JP0LxMU1metQBo1uiKZJxUiyZ7kEPZRDtm9UavINXVkVOUEzkaDba7AxYQGEu9Y0nuvUN
eqEPErcYwmJfZ0PhgJNZ7phkjGU/Cj3pLxUe5kzGGq0UDjReNgse6m3ork3QhF4yTEHGYlY42fe2
8SowG2k9Nhxveld74/gVqqNOY0QtKbEG3nU+eeZVg7aFCnGOD1xy6REepdLxvH+vdgGoUwgjX6ZW
lhd9H9U3Ag/iA2lJ2yFY7OdIBfZrXZXNZ+YayvoK1oalcetvWK6x5aimbba0qsr4LqQbY0skpaMY
Jp3Zv7LLrfyox4GnJyw3yV7QmJ4fC9HQTxejvkqJ6Q+f51wzcLUFkLWSLZxnNYSb2A1d3T0BXOX2
foiX/kh8GuoThWqMd4sn98ZQ2u4kDBk2y/SiICF7356tg8rOA6UvqrVIM0iZvVHnFDXbmyyVtk41
nQZ4iDmtRTM9blOHJA7jfPc6T4pCmqqozIu31sOSroVT+OnkLRX1AtQT3XaFJeyEsW82hyhfhudW
FcX3iPS4Ka2IA3hdcyp3d1Pv6ud5DELG2kEGTrIqNVknXUw+kSiAXd9Rv+cvAz88g4zcRHeUWz6X
u23V/U81ZsAZjUQ91uIRmpKMzfJBtX4Z7svNAw+OxqC2eaOX+h0KqBqTuOz4VWDtcK6aqRzB2jKr
+M42MpHOllerSOLCDR6csspecEZSl8kNLI9YH6Ov/lLH8W4Yx+hLMbEEJAOBpI+go9ayty1V3tUZ
MGGyMAl/NrmVDYk183fJWJ+7u/twWa8zciSei7rsHoc5nCdQr1FcEMUJ5QlZOL5ahJtP16Ga9WmB
VbJYRGR8UzS136WkZZVgJs082HtPgeamXhPYd/CVMj6UUwXBBDPWz5dCnUvo2OLG7/1qrT86dzD1
RTtVcXbv96qpsBPYWu5jNgH1adCIDunoi/Yj43swSRvMrrm2TGPJdAOscdLcbapviI+87TA4PcKq
ubDCl2lbmjAV7NYzLr4Om69anOrFCSwtd1MzN69b7C6UgLKjfBta3d5HK3J41loFrYcyxEVVOeey
pV1OWby49FD+xXX/HNISAw6xRnZ9sKTIf8LjsMRg+u3egiybxssJGoFNEvr9us1IlDz0vmNABYjj
y/ejlnZ0mMAyxmQcXQVUVK5aJkGwRS+uoPYtyVAR0nLhLM1t7lZ0yeb+Ik5yK4WXZM5W3qs+dAkK
K2r5IGurGVLPbdW9mlT2Foipy9Oz4D878aLLlmrbkxKexwXM9Pm1TTu8QrrYKxxp+c5jMf/a2Ksb
psPKubdTfLi9tM/xch7CdZUqDWxWwx1J2ONDYJwySxbZBcAeOdLm1CvRGyVOX1uXvdf1zEftaL4R
GR69dGKefpgmMjd1KNYmHclI/hgJnwK97IJOkgPt8L3TBmSy3dBk1dOIRmkGMPb6YWdiZwkJQ+v1
E2SRXx5X36pqYnZDpGTAR9Bb1rAUIH5xK5uDi1wb5xUxwF/4rS0DwEgnv0cLvTr8Tg1+u8HlsE1D
vks4vHa4motIAwtsRpNav0ZlfuzHyn7MTBtt+6hxh5bmSG++0Gsoul0g9PJoMIoONJSQIoC0eMle
8ZBnd6Ee4Bd7LVDWDdEI0GPDadx54xoTj0stIZeus5rvdZatl0VYQuHPenS2lPTICR4QgO+BeQFY
mzs3fFPt5r47wZS5qU91u2alRryRQB17rzPJ2Y+WTZkmiu2CxzVc+vC0OihNk770XbWzRZcFh9wK
apWuseUVqd269lc79NjrR29tZyCCJrhvdcglZGbljdcku/du4raevrcqvp10IGVyxl4txi/46sSD
4Q+sA7eaXdCAXTgvXF1ddekvs+DeGxazL/LCRbg5VLJP2macbWh6ENhDlw0637EDzvyL1MC8mWgh
nrkPPOs2BnRv6BeLeGoa1a96h/E2+kngbLcmueqA9V0zT5S0WOP8ja8h6z2LiHjPqIm472e7cPf1
2tPgianNuWy2Kldp1OchHFjkF0+xmXLJI89vZO8xRAzEfrTjlZQ6cMn0i9Gz5JpDM4Hgqj4NjM6t
2gRRzl6nvIn7gt8icHQ7PTiQGfqSIKTliN8Ka7vG1o7FPtIBFzJuzy6JSjFsKUG11Zvjyq3YWZhB
r+sZmiUhJxF0rWFRYdhAC/vq0xJN+1Mxui9dFTvmiNnLgLxOlgEGWDeUboMeqc70DHhDsvW8UgoS
0k3J7OnWnLq2D5s04EMz7him/OegMJ2bQBbInk7hPL4vY7dY9mE/F971JoJs2+N+FvPeH6xIJ2vA
zAy0vIjP2dpahxlDQpRVWfYxod5QlyQV4Cvrm3oiDCwarUf0E0O1yyPASeAZXcykAJdeBDWzzA8s
tUN2aVRjhReNBwF6PZjo/FHSTr/ruRLKa0d7tJbMAF922kWDRk2iweowBbiP2L6qjzVsYIlFN5ZH
n66f8tA3EbUDRd/xtNIJUDFw0O/THhpc04y5VFtM/g0Ta+QdkBRUwbUpllbfuV61mr1FymH4SQZ5
wWWDPy2an0zMfESx+4Zx4DqD9si/MDCX9RFIrl2vBfxafOkZq+seKX8b10Mx26tzoVaCoQ956Tjy
G36NKj/42xxFzwh5Y3Xtu1J7j66Wrkgnxzbi7p/2oX9sHf+s2zsjBf+EJIBunp0wgfDZgRyCK35B
EmQprKAvh2zX8Nc33lABYZCA+e3vX+VX+eX5ZajJDXEVIYzi5X6BieKhb0drUtUO4lO3TBn19uSE
E2cnI2fpop4R/XUARlmm2mVEtIdVQTQXw/Pv38g/tLN/2bL+W5D7q3b3/9NN+Fw1879vwk/91+Iv
Wl/ykFiLf5fuer8hZHCIK0IaC5qEiPPPPdhyot/OwV94Qs7Jy3+0Z/25CLu/nTdjHub4LLFnNPtv
7a4If0MFbJ/jb0mQcDE6/ieL8C8yRIKNcMFgMEOJSF8h4fS/KC5XNGVZroqWSJWlGc4zK3knJOUG
bjrjHzmarBqRY67aoWp1wfa024KzZT8jEmbYT7Os0b1uDX8ipB8Pe6/mWNujjouGPZR0SC2tHmS/
6+ywQbFKXUX0+E/v9f/wKcPU+VfIjh+CKqJz824IRIi75tcc+F7bI/qB5ecMrLc88KJLz8CywuBs
XMJodhoDfRkAne8diwkU+NYcUah5P2Qs6uxdtrTQHDmRWUg6iomr1yxUxtmNogV95VatYPWQNX6d
MYVBhyvYLEYS3QWp34dcHUvtz8HBKYwYnvqzSqf0are7t8LMcY9oe4JlD5/mj4h3zyq4zaAXTkSA
vSFtTROwJtZW6O/LgJTAooFOTskQUveWyOMozYUF5GmrclgSlFbblJgS0m4HRWC95IEmwj9rCjkc
p8hv2emYFqcEhF3dsjqp94jga+eKVpr4iFAAhgNAPG4SSKeOJVKWPfGtMwTRvhhDUe/6zqKdhi9y
zY7kCdq9V/240g4kE3fr9bslOhuD9LjM1pNRhMgc8LvFwaXe8Gzt2VGL5wL4eU9va7Ee8zbTLnft
wPsI5dCSqzJtavvgv7aKZO63ZX3O4y6wHmK19fMB+a/N1JN39mPZKMe/WeDZ9MGdxrXaLSZGx0RE
hXqnFVfMrP0jtB1c/vBdIQ4Ln/K2hWqmv7E3p4haqI3y3m1999uirg95RPEr+s8sN/czkQ/VISKo
ChuhcrIMEZoTw1NOTn7pr8s0J3MbhreZ7Sr3MTRqKRAeFfwUUyn6945w9PiiWqV4WDmcMcbic7js
z9zRHl4i3w461oOXqmzZ1O2UkweWyHX09C7KYtXsCZ2wYfKCgCoi127MZSgUuiXaWqM3iEwR75YF
zc/O9ef8NW9D9s0aB4239+XajhdWNm5rspRto97Xoil/dmSCZEnXepnzvfOH7R5C2pTpvHSYgOBN
va+OIsXkkmCaVR7kODVRijyu0PtxnCkXH/hM5Xu787P8BZXL+kl8Ks6dTtgTn6Ta2NQZMJ1MqU9f
k7hjpOSLZZvDF/OKbtRIZDUhMXtF2GdzNrdhgzpEC6K0q440KjtV3ho5hzaOyV+NFV1MKlwX66n2
psi7iCyHD9vkRMxVXQPXd5i1UzN5Dtt2T0tKRbjvHx9FogyXAtliufAler8dt4+tg6o7AcybEl1b
7m5dlk4sR813r3JrsIQJKpuEOOvczVSCTuRx/IUY8WDziDHfeGETb/17NFaTuKMtjYzCPx5XI5T0
32YIX6SkVsXR8MdDN6zgYYcIIBv752ja9prlnjQON6gruNcx+hqSJ4qJsbAUD/2S+W9iiLrgogU6
EaAmoZv2fjk+8J64RVLk2nunWL669qE+7wJntVRSl7n3uVmrNyWt7L6XVW2fcCeVV8yow34ZhX8x
I09Pg7af6l0WieWUNe3PDD5vZ1omxkNgNdVtyBxV0kxqF/kB6+ZMjoicwLlI6lv3bSntV8CbmaOf
qNDSlLis+iikhNFuX+IFEQTXQdZ9rLUdX9W6QK+prRb0b65mkc4sbsBDXf0FwXF8ofy1u/HRT65J
k/XlvbtOPesRQcanzAHVTTYd5i/15j9F+cY205EWiyrHJoz8IRLrPMPurHQKDVlYAsr6Ywjz2p71
8YGPqV10dZxRICwKQ2BCVpxnceIEeifUjxWmVCAcvfj3gdN0107U8ztwrfmZCBswNjkifgo3sjVR
UCNLnNBhZP5QPOo+rzbew0jfmXZW19naYXnyHdSp9fRShVN5qwValXIdEOh3Hd4nX1oljgS/tS6W
ppOvW1U+zdTdXkxqHq756Wt6n+b5fUMUClFcyIsqXqu0r+fuCKKZE+TSu+NZEN5eGo8PNKDmRAHz
FtGhThgFGts44pNbOota96bKa06zOv+JVqd54sRuMjRmcdAmZU/Cuc1Szh+ETX63xiqu9mBcwwGR
MeqU2kPfmubcCSItVVNes4JmOfmirGPM4EjEDR0a1i5GsvW1M0hMnKYVH4jZOrTCVqg+Se4N7D1x
PPpJrSpAo5Ipi31cxNUu1NOEOAM8fM/KGtyauq4u7LGJjpwk83WzVmHaosi4JEBdnWoK5T7gwac0
m8niPSgEcGxxBLt9cjWWRJioqTghJZ5OiLaH3ZmzRL2EDE1cFmey7FQ3pYWGjyaGCqFOtXy3us37
EeTLT2mb4YatM9tNTFMvGp/Ee2RX4YdFyEWxQ+j5ObUrWj86fmQ62DJqkixcHOS4o89L0YhzVZZ9
GV/Z9aIePQ+ICTqWJZCwrv6Hpn/vZ1SO6p4TnlSCiM/eLZzo9M1xpvCJjlIwj9Wx6qSThgDj1iNT
ZqhFjSBKRA+90OHXZtDqoaQC/JEDs6ExMTOvlbP6V1MEN9tFvbyJ6gqxu22c15mJ6yDGcXrAkR2D
TGBsp2K12zUUnS7vk6TlIO3DeBhvG5GbZ4Nxr0x7IrsYx9h9llNFgmL83jFUAjSQ0pjvy8pp8TwU
hO0kNvqiG+SVwTuGTD7swixxYgiyX/cW+8xw9jbUP6NpJYauXPvxSzQE3P0cBxHVqgjluE8kq1he
IKTB5bDMqZg8LuNy5SEC4mvd8LAW5bYduA2q1yognuaA7Gq58vx2CXe9HdfHcRppU1Th4rdpp2gf
fNDwIyeSSvwfTZl1lybncE8wY25Bir2zNsfcCZ08NUIXsCsMY6DyG7+D6AUhEFhQhIPNBgIMO465
rPSjN7bb6KzR9Us6vPwt8E5SeFm9s9gexz1DULXrPD5c4ORtH+8QFVg/0OHn9mFFcyR3IHnxgn5T
kE0Ub9NhRZpv0rxfipjrrufsdqwwRpA0i8ZmLCG4CMPAXOwqqv/m3ahEYD1SVIOoqVvwCuwj7k1A
q8CpnY+u8JyP2Q31dj/HRK7ReesBrxeMQtwBNtLddl1Uvh9QF8/3AZNSce3I/2LuzHbjRrJ1/USx
wSk43CaTyUylZsmyrRvCKsuc55lPfz6qN05LaW0lep+bAzQKhaouMzlExFr/+odJTVn/s9ZdhLJ3
Jt5Ep6eXTuK0P+LZqO44ke3hAkluOUBQ0StEwLgMsw83VfW7nzuZ+QoyA81PJ6NHGDDpHB8ZRup7
PSG9w08GMutQZ1iVi42CEW3GUZp0+7pC1Yo7kqneZbWRqZsY/9VbSdsPORVhtN/rqXMkfM6xPY0C
r8VVcFT289p3sJnE5nEOmAu45C4nez0Ik3utnzhXjcqQfyiOrk1I3DXPUKutC1VvJ5h22G9BCK+c
duKTjEUOXjslR4Ln9COc4MrwlT7oUzcL29Q4lgSFNZ6AAw77UYzMlyPqjJ8w2eHZG8tYX6ecodJl
an9nBBFoo9IrCCD0SqHomAZ9wgFEUIptVi8yHQbgzGLPaN08+hmKdSbl0a+mCLsHHHQ4lpe2Sa8a
tTdfQ9Vqd7OIZjeQVFvelJjiOs3y6tlRQ4fuiDk0b6PumUGgzBjzTdwNSbpJ56IHRUYlCz9ziU2w
whYMYV+gUhmQlUBu2ki4X+kuV5a69jUr1PRNv0hxqRSJXTOAlEK9oPHpTBfxbvzkDAkG7KFT2D/G
HNghlsaMOjyK7adaV6KcH83e43YmHofJEOkXWmXb8IQJVOrdxiz4mZFeak82uNmlU0w8/1nvID1b
8GIvzWHt70KlN74x0yt/Glk1+GnnJM8G8CGLISun31qn1nd2jQieO44C49ALUz9AKm7Hg5IpReqC
DynPAeMVGFJvTUCUqZN2OafpEyEdNjwcZ6mX3bBAL913kK5h+ggjwpElCEbCztXgjy7H+KjEynTg
/Leh+NndpdMWOEbVAnbcNo/0Rd/CZMeal+qvdaNF05fvES4ZT70694YHOX95sIbGasmey/VjJtP4
t6YHYHT4mRJ5ijcUWGhmqFCI2Syk2oARwThv940WNg+U38NGsPw39jzGexiINIRRGYJs5XwX+NuU
gPai8SrLig5RFf2WZkfWyxKTQzbpo+pmdgiI2Cg5L7kT5j6Kg3QnAEDvDEiSr42RG3/6QTJVdOLm
mdwb5yGcg9BjZK1vNUvkKyt6gamsNIV1a7J8X4NxEiDJtCw/uh79uFtGS4R5YzxmtV83s/VTbUp9
wEFQmTdIdOBwjyoEWbO06/kGehaak6jsdnZqQRFzMqzFsmkQKVMBfdgPmlFczF08+RyW4wY9+tHO
oC66gY4SdmMq061C5eHjYPY9hnH9TRWaedQaqGMx/JP9kk97qrf5ZnVn+oE3Q7Vs8nqMjmrZQo6n
OGl8c9aKW7w/IbbztaehPxlTf2BkDoY3q8O3KVMtH8dd56lW9F2Zy+Gm7TTg86DVncsls36XkyoW
QtcihSUKQn20i5jB/LCwRpDfYIAFkGhfxOWkHTh9XmFsh79NUQ/7OVJ1z2ZTLQDphHmpJLhUbVGA
xKXbycRRXZw7o3t2yewqJ9nMGyuS+1bHF2Fw1jsQ1XAOcHbjnMBzjp3Q7dsw2eqVSmkLqdrNafzc
Ohma25zkKy+CN3k1LtkrcwJnN8ydODSmnh2NRGj7ITDdmAPN8GpV5K92UulebLX1jZO1ZOkxHmnk
LmmIcYV8XXTXRtm2d2h0Ut+qVHHRoG7LMPwJqCx7K7Ig8IeKZGpdI4bMnAW+Hwkfbh+0GTpHu0wu
0CMNd7hJ/VrCarqgvOj26Ww2YOCWsiFwzrjRMBp+GnJmvN5kNzFnMwf99zGZZj+SQUt5oXWd29iI
knc6afcuOXfLIajIQt1Pxei8GEVc3het0vHy9WBAHhRl3VEdCdrcjIRIO16nJcOfrKlpXFSqGvZJ
B9JwU8WpPwpzfrHIxbxpq4pBpDTlcNtagkWEEzvbvViS5rcyRaDvuJ4uFLOd/r3p6AmNplcLP7Ws
6SVIC8jtCVUHqxcZvMAengaFz3ihJm+MUEHaEvcPhp2LA8U4/P9IkYGrVyGahIG2yav0Ami/7Y1h
VwfaT6Ou1WORlEwICrXbyXpMzN0kxLMyKZavDVbhqkkC0SkQ4WGi/8CtT1QeNQpna5N0w8ZGXXSo
Z2bWGxXVwR4Ctfpt6qwYkqswZeqZHb95IhDoe2UXAaONCSKTOjjpLSHc9bMMC5NArrQtH+cpeGza
sLvJJtNqDmMjWDhWavTJY1MMOWQWp0fA0JvJeBsbgwhuYHfb7tAMzlOhZA0SPGX05zZMl90UjgZ8
5I4UqRqc/Z56cNmpo67VG5Jvm5dUFs2vPg0bELN6+Gcau7TZMt2FJiIyf8gzCIpJJOyN7YzGxTTU
ldfmg7jmAKxfelWkt5EMa7cJhpIWjCzvK43Wv/QFaOFhzLLxUNIk3eXDsLMsXI7I+puzlyXuKhQM
+H/Aoc+PCD9nxBRBtFeNnI2iX6I9WiGOP4r13mXcbL9CaZlbF5jeltvOmntqANihnY+EabmzlqH/
UUOj3Zc9qqtbOBDzroy6Z47j/AEdDMPENM9u8zk69Nyt34uehW6baf9qjOYoL5akW5SL0LLb0atJ
P39eGln/sPPuukq03ENTZ7qTbsU/YmLR7hvMq1y5pBoAmhL/dJAe7UXIlCmxxEMZMGRJgMrmPTUz
So1OF1Tb9MnlRoxmfonCMT3QTha+DqPhWeQxUeihHl1BMt92JXSCbWcGw4QkjYxJsB4ISK02H/rI
EPdYSHMPmOewFPR71er7C0C/0F3HP7tGCOMqMGAqQGkVkactHdxlp9URkyxwaCgBZB9fKw2hBkFP
ZUcYU4O1QirKo1MOE9hcVTxbkU4Nl81/VJI3d7WWxU+okciBEAFsSkcmF5MTNVdpuJjXmpV9WwTV
PwLp31ZpK4+ybVlB6L2KGxy7NsY4tU+dUUTxpbCL7qk1pLioC7v7aRdKgMpaT0vtNqGOmJ4LaSNB
HqxeybZd0Cf9ln7IBO4a4xBdRpUTEYA/FkTg23jJAVOtjJNnGyl1+8jYkgpQh9TFWHhFggIjVmo/
0geAy1pHdLp1ulIRmzgTyre5NvotWWrIU0KMWY4CwiYIcRyZtzMWio+cuM2wM4uYWgodWShxFYLS
dRhoRvKtiiSyOnZdGUTbEq6JtUFBgvG3JGEROTrjRvzRuoZtBsc2mi7eqQ34hJR8OGO08BliLleO
kbmGpzEE+EgzrVEUjvj9vSK6nS/svFfkHok9MpK5DDuisvsAL5igma+tVFQ/vgbsP0r5V7TeXNME
TejDpmLhAf7x2rY5tLVaLr/ssi2uYkfv/XBWEXYBum5jte73pZ719yJIjdxFqaHsvr783yOPNZmd
X4BdCQfXX5aYkSUjMZkgyYuiRhEGCoUFgOjE8fwP9H45PFYYHuB2oTi8gkkoykuSIJTewRajohsb
TBpcav46IVqKCeUBrt6cHZFGBJqP8XMutkba1tNtuWDaggA10cUZp8Q3s7d/TxZ5hNQduKQxVSJb
Cs7VydRGRHAlZ9XIUN8GqelHTQQODkUYMi9cpF7zupToJ0qllJlOhG8ChXumrqMaPLKfjHbV1C4N
1K2t+ja1wfTCzM7Qtj/7kRg+kARIOoSGc/VfJFw2Wyuos42JYnnwA53YpSPKIX4XB/ddF43xq4N5
bYXzxsJDfpsiOUigG0+DPmZ6URKSkjtB5WWMPsvFObMI1qncuwGtNG0ikskPtuHXa5jy2icDWoBt
TCNqbDK6PnOG+38tulZr0V2qFRjVNfuGbHdmDF5PFnkzm4dwapfs2imiaUKRO3eYkrRTSvmQ1QWf
SzvpfClBPanzMUdrOYbQUzrTPuM/+GZP/P4D4AevLHFWkUbi7xvv9j0nHrrIkjlRjSYKwYyx11Py
u5+zsK4GT8ws7F85PvvZdhSRkV6F8CLQj5ZalFyHM9lXR2npodxnWYUDQ6NFcbZjBNaG21G20LRk
E7FpJus0CCQgQhvezdqTlOiPEWNkJkIVdK/GrqZuxg4gp9Wglq5tX9hljvSEJfCHjim5h3gO1hrX
zEzcabHFrwo6zHg3tpH56Ew6BEG966ryzOo4MaFcXytj8NU3C+kEf3dKbF8YTOQWQx3kVNEUXYvY
prXpO1xA3JiaqfQKqFT6Vdt0NFRNHGvzcXHMEE4Mhgfz0aBpuwH9b2PfKRjRQgBCj75nE02To2LO
cBZgx0mBBNbQ2m2Niws5YnnIf6qRQBxTIRWKMxJC3Sf2r8rM0+UA6pL8AOBX5n8N3T/4Zb3nGHzc
TC3I9Lg32SSS8DHAY1ZOPuFoVOfZSINkk5NHs1bQoYsxQ3bIlby6MOMGPEDB/AJCTEccmCCA/Mwi
etND/PtT5BfwkNekJ5JGoVMjuv24nS/RJOciwVRgieK23JmhalBELpCQIFWsIx0es2UciE6OfsSi
xDMoi5p1Z1VD7R8Zyapws0rGxlYDnA1cLQOr3OX62D8XCYcg3ScMODFAZvMwODJ82ac4RNc0u/Gm
kIvIB5JgA+FJA6DS//qseHN1e39zTNhxIrJX9gakc5y3Pt6chDGjBGb3m86kvgJpKTIXs0F+PQiB
c0UX2QebmCixC8jT0S8cSoETLQsmlafYdoBlvVN0DDsU07mZQUa3w5wkD9qE1pSZkiofnH5Ojojg
2FOUQBYJUjgNihypGOpVPBFNByQMbG5D3IDfgSlhBZYnWw8TuubeCGiGztj6nFjB4U5NL6qwrZBd
xaYNbeHjHWeitKCEZr+RCDNX05l60EOU7YqdwUooIDza9bDjGyuvsiGcYl+W4K7U5LQ1Xa1Hk/f1
KzgZ7q8/CFtHsptXNY6pYYr38QflhhFTRCD87UaO80OJa+dDkjgFhj49seMYr5rztwGCKJNcePix
N8rZDi4dp4hj0KYOj5SRQXWyUUPp/MErKOm8BNeka0tPdXXXV2n+p4klo8qVwXrVD0WdPSijPdFf
rQNONprqp1a18lESNoyLg6KA3r39U4G0EbBeGYTlzuEQD9tQkDq7azG2CDYllM6NMrS0b7ItU50c
hZxicc7VtnKxKcMvIVj0OMZxYFolbxCgQFwoyiP+yNGY3ZxdpPvhEG4cbLK3CaSWG3q4hxZb7/H6
Vnc2Y38aSRn0uJYijqZRSEkd9vQkq8ttYeWOcSjmZB21Cy29RHapfmudGURYlvQ+Gwwu4UcPuXOF
gSYOg7hNZY6nd9hyMBXMTKZlPF2xmdWecdPbi/2P6EKPZc7/Tt37Pqhm/kdG0f+Pihl23/+ZJrR5
5eW9ftDL8P//F01I2NZ/GSsMxAZKuBm7OtXSvyz+cGz7L7R2Fr5XDP5X3s//1cvAIEIstophCMOC
CrTa3f23XkaV/2XbFojTKtLDHNz+T1hCXOF9nUSNxB+AKzeCbf4savaPS7DHuFbFab31OxEdbKQR
cdFchKC07x7HJ0yek3LsX5ehJ0DvSGtCcfbxMjN+PI62zC1dtjgyE9pl80ug/9an6DYz0nPRwh9P
Tlx/15uieKIJsnWH8I+PV0u5JTXQlta3G3genLFuXI+cUBZCiTx33MaovAnPnI1Bw9jY0W0yiGc1
yB8KK76qlgg4597AaHQXhO2L4jiPXSuevn4gb4GT/z5+/vs3rvm1EuvRleL08TeCtwQacE/rBw48
jlmVQFGMBSp89rdJJh4itX6sVZwqQnGPoQ3uLqKqNyKZbo3EuVRwCEhJJ4T0gMgZUm7PoDk/89Le
MnZOf+MqBLUIQYSadVptRYYsl9SsW3iwjOQCtEVq3+yGJELNlGgXwih/GHCW7Ips+CWZrsKI8Yle
W/6k5/smApBRBC6nTf08FsXDEhZ7dM7TxlICzfv6cX72xkk34QtmpWH0BKnufdEsqHotBBOtH2pG
7lf53HoxpkwbbIGojh1rjzStBZRn7rEghPr64uur+usxvTH3ULChPFt/3DsVK64ilQmFpvWzJvYL
M2AdiZ9fX+J0mRLCi151/Z5N3cTL/uQSKO5iI9KT1s8V+whLfR/L1Ietf6a+PiGc8uev1+E81hVW
DpK8k6/S7NR8Toqo9RuneQ0Lu7pq0zj2aNuLrcytzE/thOnTnIXbN9k1zLX7r+/UZGP78DTXn4A+
ECkERQc9/Prv3z1NiWcKjAPsPlLDSS/TGNfaJq+Gl9WofNflMEIuwm6cv8dVLDYgnerPMJW4umW9
falIAoddM8/i1wEricpzwJ9cierssCAq2wNv5tUO2kn7PDXBFaYn11Vt5VeysBxfTYnPSpjxRww2
SJxPMOepVJ9B4A2FSe/rYagg+7NuhrTcTQmarrKkAuyS8JIuGTJMKi+F0gzenAq5C9QpfDQ6xXAn
NAzuaPTYIQXljV1hrm7ECQZOKbTdEWH7plWiyzEVmTda5aGbFRRN6KDQ2YLh4eTwXeDet4MRUnih
Mb0YuGdsVETTdqDg4zLsdW3UPH3onEvpRGcWlr6unPcf9/o6sFx13hyhcaE9+fJQKtrQR9vGx78N
9DABSOoTnAzZGu6Bi91ijO87IBa/nmwGLFUV9T5SEOMQMZh87WP51Pf6eDP2OjbcfNlYTOSW3+Yl
6r3QJj56CK/aQeJsFbIhc8viO2K8mRlCiFaKVu85TAoyipJ+zyECvUevF/gl9p+vP7vPFhg4BtmA
uPHytk5q4zlUJrm0GbEEOKp9y8K4uwqX9rHus9evL3QCz72tMMLu0f9j+4rb5XpSvvu84RQ6DVa+
jV8pWbrH2UPgDzZlYt70oNke0ZIdLLDsJ2R+5Uw/99k9UmYbKgtbx6zl5B4VvWzUqqsav43L9LVu
7avInEB9F2IXv77J0+OeR7giF2S6sq/qf10pWFrqdchjPtEetxJG5abKjIeQMgMH9ts4qH5/fb1P
HqqpwZiGJYw43FkrrPcPVcV0kyBgpfGVLmaEo8M0mLBmYTK7DSr4+ek64svP3OQnj5OLWopiIbtZ
3+bHiwokEdkUj42fYxi3dczkEoudGdhmKs5c6bNt2dRQGrAtStjkp9FScqSSrNO6gSlQvYZz+ku3
xsV3ZI99ImwAOU6HsSe9U2kLt0V29/XT/fRGEXNTSVkoq08/WbO2B6uhK/UbCIa5lFdmBJpfn3MI
/uSjMVE8rEa9DrFGq3j8/Ut0+swkIa5o/HLRhh2aoKe4ybblDCBvZupjpRaO+/WNneKY62KkHV6T
94jeA046/W5UxMtTI2BgMMP4jmmiSzd4wEyH3XfO7ud5irZCN6sDambNs7UmgU1aecB+5U6a43KI
cG88E/b++ct2sDYAegGAOf2uzF4wDQwjXnag7DqLEVJtz78q5x+sxbKNtUzCM5T+VjoaPIvObs9U
fZ++Bmd1c8CiHmBE+/garEBPZAPn0Jdjct85ox/k86WGOnfWwpcEi/Ht1y9hfa0nB8wKwNhUHOxJ
aIo+Xm8GrucEkrWfLc6FVpffGaSfec+f3RJ2ERxetFr4E5ycYaGZ9FkAU8gPmwgBeTcUribInQFh
+xEq4bEXZy54Ooh4+7DeXdE62WpDJyom1KtcsawCL8Hi6KZqqmSbF8OvVlZrJJ1VJL5RMrrEi2Yv
KeV6M/0J//caFHbvoI/0A1xTh1y7gptJGq6lT/vEil+/fvqfrW2cDwjvIt6KJvCkcEbvWCjF0Nd+
KpInK5uuRr2+lkl09/92mZOPKu37yDT7ofbNtla2okvdMGO0SKZydGav/KR8BB759w2dfE5l1jg4
WnJD8Bn/iXWSbwdxk/XmU4eO/uub+nSlvp1z2K04BM6cvOURxk5koLD2E73MNoVxmfYOPOcUSzVb
Xil2dkAau8cDoPQtGd5/ffXP1o3J+apYTPuw0Tm5UdgMMdoNPrFcKxSvMO3hpc2ncxO9c1dZ//27
coWQCPyWqcz82R6A2FUPUeqZpuOTwxtYksBixjUkYygn38bkBDX2FXrlN/10NZQjJqDLvdomt1YU
PCh1nm0lLMEzn8mn7842CJQhoRIMUjnZEyAQaNNSWZUfLJOKB88Uest8z/hgOUwWmx9uyq5itirZ
Npl+CFTj8evXd4LGvrVaID5sbQoAKIXnSZ8DuwZnginn/VVwRuvsu4jS0DXT0VXD/NtUpz+NKv7T
aRnYf6rmm7zMt1//BOeTxU+vzLSJbDtafPPk+y1jPq+0KiofYUnA1DB7jRf1figmaEUSBtwQzWjT
reyuHhv9Is/T0SdezItiw/LAZlUGRE56h3I+8tW6uAhbM3HLdsh2k4MLYIWhdD2l6SED8MTnq3Kb
crl25BDuOgQibRO1RzUcn2b04ptiksdpclK/w7d3W2Ol4Ft6gAufPijbbhQHhnDLjz6O6elg8LqF
aItNzhszBa4ZplCLTazBHbCqFHGknj6MUZbBfzNuq8Y6EGIfXZBZPG4lhmduNOZXRVh1lwYuixtt
ib2+Cx8n8pNhW+sXUzNdhnas+wiXa1cP7cTNF5NZBIkBWwNsgfibpfWSdbg2iPrBjGcNmmhoHgB9
byKmX3A/Vx4YtISf6uLgjVEGxzpvRr9lqLFpbftyKGW2mxVhumbFoAGhIfrmtsPus7HFClT8yaX1
ErfptV7Mhxjd7DZE94ZCv5HHXlXFoQyN//zkZ66FH9kbMs/fflzrQVLoTr66wnTjOq4YMeCNwugO
Bd5t6CT3/FdnFuEn5zIDPYIviIll4n3a6lu2NcEkqiu/gCiNksKGWYcdSaCmF0yXYoaTxZlb/AvS
ouIjFEVbg8qpreQb+vBuP8MSNpvT1iwpMmttCz8IFhbZ7A9lgcp5wBSpr/mX5pA6XuXIuzzPX6uy
u+SnFQxbK2MToMc6qE6ibWEIzDfkBBQvhtD0Xa/i3JPYSOPOPKXPdgpb19gm2KXUv2MoZztPZ3wj
Kr+t8kvbqi5QPXUXC9IQW69IW7ItsQkQ+SD40P4Mwn4wmrE/s1d8slWAqFIhICRlx3qbt79/bmOt
W11vlZw20Jyyrqb0lLBvLfvM3a4f2Uk5CBdt3Q8dbhnI+ONHqDP36sdyKn0tzZ/NRO5oOM5U2OvW
/tclQNQRqGAPhVvUx0uAVtQ9isvSx7nlCecIWMRF8ZSV0R5cBvoR1Q8e4HdWK89NVD876sz1yEGn
CEXlr0MnTYgym5TST9oYY1/5ypgedlR+O0fFrSzl7BbJcIZQ8ElBZFPdERFHOwFmtC7Cd28uRRq1
KJ3K3aaycedgeSDlwbPi1NnBFDpzsc8eLYME8OB12vEXutHPGTMq26n8TJq3IoHET04B3j3msbLK
ozCsB702H5JIef76KPvswTK9MG3NVC0KopOvRo5mVKJxqfxB3YD0epXG3DwrycKratWTMybXhKZ8
//qibx3pyYcESClXCThJTX950aUDlDbJweYjX00Phmgv8WVCFdHKFz3FCySGkrGxpxwpVLcHXtoW
aXpUZ3NwRYudR2o5tQeomu/CcV7csNEl0QaWLj1Rst03yT8IR8ACReuh3cZ03dSlq7bNg5XKF+g1
aCAgw1eL+k1Pe7npVed6gdTltxiQb+ySobWu5RtQ4xCs0T6C0wyb3kijbQL51mvamoQTq9F2eeqI
7RDXD18/Hm1dR389HqA0mkhHZ+p8ss4kOrXKwQLVn9qcYsoSRBesDVjVKptmKeWFMffWrgqUi3mt
DiLkOM/ZXOxS2DsPSmRsux6CvlXmB0yEE0+1SqIjRG24SWz8NG3SDmERObvSjM4hZZ8cTA6dLyE3
wBCMntfd8N2a6UIZR2lTcUoQFO5O/B40w+hJx3YKL+2Kt9rX9jnmzydNIwJ4MHfOQ9MkdeOkF8uQ
UGKaLku/QR2666cJo6QMBKLiXAYCqXCCX9bsUymCXZWhn8RTk60kKRRswfVv0pYvkHWf+gFy+Kgs
dwl2LhdTndXIf51z2UqfnEqM73lAuD1aOj4GJ0uuaruwtnqjQKoIUNslj7A5ug1K3MatlXBa/zE/
E0tYchthYfZ1vh+1UT1zLv294agq8U54LZAeBCXtpIyfkrpSA/gxsItTlKzKtaJEJM3PHrbd22J2
Lkc8+aSNZ9fXH/ff/QNRYzb2PICc8Mz4Vj5+IiixYxkMcekjS4Gjrjo+bjcpjp7YDIUvEJcf+Eo3
k+wxvjtzz3+dxSeXPrln2EswpJWMI7Kb92kwHeaS+UF1Lm37zGVOIXG89PEBr1MWgTNcFVkPuNr6
GMGcKcn+OvDXu1Hxi2QfZZ84tVIJybvq9YQHOU5GcwjMujxmcL69/8370mycdxHBUQGux+S7Ja1h
UAi7LCmZU8Dr6IyHyDSuzTh6GRzykOACkxkQHuum3mu9/b+6OAc+ppgqdecb5+/dxatsWG3iQi5e
iYuix1g6SH7Paddv5uoX/mAHzCQzRMyPxVweztz4XwOc9fm+u/bJjSeogaIIsbcfYg4kHRJazHVS
S9M3E7AzDI+1kfyYbPEIU+XSUeWZhfLXVrpe3oCHDDWYv5x292FhTcuYOoU/2C8Reji8kY5jfaNl
yR4R7JmL/VXrnFzsBBNZRChooK3Czws8+LCoN9HwjlIDtT6X0X7uUutn/e6VYk5UO7SGGIAjRSux
UQvZ/dThXgOU//oNfn4lTNs4FlTDPGXh6UZf1abKAuk7y8CiC4k4oyISyKxlvsYH9RyB/NPrrfgE
KxLrr1NIMGciic8jdzbj676LNXTozZARR9bk2raf9OzMF3rueidlgkXGDDJbXlocVreWOsLerA+1
3bmK1u3/F4+SfQZKJRXxX3OUZAYdzpKg8NUYJkBlG9dOuxqq5yPl4blh+l816foxMlcAvFZock/f
Wys0bBid9b5mo2Wam3txY173Dnnt9XLAsGyTCv3b1zf496nM5B48EM0Q2BI5UicrwMCPFsHX+vJ6
sjZmTeCsEL10GJOoYXUQRn5Z4wm0Whl6RWc9ZENzprn65NT48ANO1kWP7ndUJtZ7TWpdnJl7gwlF
Zo/3X9/oJ6cGnygdHJA1w4O3Pv/d8stqczHjiYfbqti6UJvXmzDtz32aEK5Yxh9qWGa0kJaoy6gE
V67ox2XedgvbNsQ739TEcxwrwT2p0uaOigBrzcJrRyW6m6tpJIlo/meuICAOQH7bVIt1wC/lIRX1
H7us6k1sa4NvkSlz6HrwtayuHsifNHfW0uxnrT3WpU5wkXZHDnG5SbAvOQxqRABTDBsZZR6RKMNE
9qlKZk6gVd/ApzAILEPHh/w87cKmMI5BXnQr5aWHAoGMt0AFyHfOsBypcqWnsd8Ouf2HDM5w32SR
vCyHeD8U4nbodQRXXGlbmljQO6Nyofa6jWxDPwa4ze4GBPC3SyG8EW3afmhUzS8s7j7Nl99VlxrX
dWD8CMG3thMz31o2Ib5M3eDbhvgGXzG75CU9y8ycHjq6Y6LQwmWj6Rj5TGEjN1jeW3tMzIjjk1l9
wDym3wrRla5WJ0eS3/ZlRUSWg55vY2V9fRfhb+dj4RPcGEau+rDksk1qwrFA8b8NTbXbhpFEXBUo
P6u2fxwx8MVEkQjDQD2kajWjaJ01uWtajIKh81g/I67rxlJrL3OCTwH8xHw1p8q4jdIluCOZbsCd
OWkuGJbbbs0KuyCVydzIFTwccYl+FYteX+BEWSGjovRcvRFn7J49J+mkZ4Zacmmj63SV3CCpPZKe
YXbKYSxCYip1Zj85kjg8A0im09UHfQ5/BTlOvMn4EKs6zpSqlW+GqkGraqf/FGizr4eleaHNRg1r
OqStBOi5jKXzdT1LvFEp9yPcAs+AEMYZiFx7JfrscQJAUpDgMV3h7oGOwDVhi3ok+MgtY2N9L8zi
BuSddzcGQ+THCBWRxpfyx1wRAr+ZwqQ/Qs6ZGkSjwS5DHFe4iVaOXt5EF8jy228qJJcNVD+0/Vau
+WoemltrMcoLo2+nfQ6WGOJX0niYQPzAEiLbhVCfXWQD453dDQHdod4fRBtcVeasfB9FKC9CLUxv
MRnDxLJcRVUtzghiNoJL0xbGNjCM8Rm1YuIXPPjWWw0D9d1QmEq9H5ALX5lGjXaxGxtJVE8wbxxy
spAfR+TFLe0dJjSaD1c2ZXNG5J0NEqWZIElPLlV1zBlVHISCQWOL92FS4mDjaOWTpXQoUMfyl+zN
8hAk8p4+On1itomz8gAD8lAPZvcLh4bcSzQw7E0xt+OrjCJcYjMD54cLR8O8cCtm/GbSpH+MZ3Vv
AVhstDxyu2DyKjG6ue50uyzqzItJkz+taFKPeCvBu6syazOiar2BFNi4q8l23/BOFr2nQ67bvtmq
PR3bppzxqS4WZ/AzjHLZUsSImWIY/uqU0fSCjvM112WC4rwJl5uugl7mhzaeFQZtz7WVtwF7RtNj
SoEFR+gSGqLtlKUE9rTDBtNcrYWiFIa15gurH7EpaSZL8aykrG6EKIYrCMrDRauyZnZq0hdebhJU
Fc9CPRhZaaSo6Y34HxyebqzIbl2CI02vxILWHZRAuRMDSQObsWQnm3OzuAyS8TCM7bUehaMb1MVv
TL0niRtuHHpV7SyNK/CIrjc4sJkHtV3F6mXajNeykPepjsUtWRq4J5rdMU0jbIyqAI81MblKatyk
fXILVRG3L2MXBdV3FE2/8QAhkdgRR5jS13ao7K14xIOymjdWbJbIACJUJ436ncBaYBkFCgbJYiDJ
WXYxQ7Pxl7Y82mZ2tyiIge24KbylFdmW/uMHfATiPAqz26WK+t2SnBg1hQ8kc/3WbmlDpqFX/Snq
bsHsfuc238XUzuN2GEOEscbocuSgveQfO531hwthtA2VrauHI+mw3wrc40b9+4CNOsrH/ntr5t8j
hZ58sAVNslLdj073kNr6lcgxjkm78tKOLW8UBqSn+n7ojBfDgg+EAtYLFmKBzBiXJ0KrZucOKyuW
2JPTN+1m9Q/KymJn2/3V/2HuvHrlRrIt/YvYoA2Sr2T6443sCyGVJHoftL9+PqrudCt5ck5O3QsM
BgU0ClVdiiQZZsfea3+rEOHJdgrLw1QPNxlyUZsJJ1RPNJDmCssPZP4z6XmB7seohKJfuR+KIt6R
6z6WZvQL18d9kreQfqKbyOroQe9+qlnxoR/MDU0ww4mm2iVZShQPSQPs5YutKTec/r7GpXSKrT3J
83sj/IJvZMYyjz71lbgzUhuS1YBfF121j0AiDq5gL8DOqXimPQOm+px/pBPUGyZnr1nlA7ViX2CN
SClK+SvqaWNPRXhvajm4L+2LYrZPZjqWR/YZD87oV9bU17THl9BOt3LUiu84yNA4mt/g3efsQ/dZ
wM5XcOX9lpfpnczFXSOx/k16piPt24cpM08ysLSDwT8Y4VPQ8Bplm9qE6WyrjZ9aGMIRkGwKVyYb
c8LqyXTmvVm3z2kx/hymtqdnVi3kKYOuL8Z9JPq4/TxhVBk/WblZNOUTjqNjtEUjKXa0280nMpi/
3g/DLqVBFmE7jYC0XhL4rXJWwYjJlzKRKYOze2v3OBwP6PycL/rwMOnqA2rcjziPHTonvnanvnCx
pOZOule1kMpQtTqPzMAx97RFci1qW8hGkXPIpOKn9Fpnw70biEejUo6BSkW1pZcuFT9hzZ+mxn6S
mn0zt9/UTNlgG/f+63gb/KLSpZVoSQot14tVUmgwS/AMTlfswwC8vY6bUw6oHDXo+8O8DUo1Hlog
DaItjAB1FWOnqR64QZ/RLK4D6YCYpigLefK5h0wG1GSDR9qVi/XbB1NRz5iqrZPqopqw/Ps/wm28
+mq0wWRPgAYdHa33CbbvaPLevP9gF66Ci3TGNfGDoz1rnQGNkhiUcMk3xfT+FNLQDhEfNWSzU2v9
yhNdmrnLxYzgh4Yejb7b1SOVYsC0mLFsLGIFvuxi+qYXdNBW8wJLpyhkmJuJ1HJFl8/7j7n80atL
xZ9Dr4WYZd4ERSx5m1M23YQx9QMXWocMquOA7SBe1y11UPvUm84/v2qfDbxaM60yKg2c1nIP1eRV
a4DZF9Wuq4t7fZSn95/x0owhhUAPOK1mSEGX5fvHjBlnKx0rMPtIK7hqGtoTVxQIrN0VEPOFXcCy
NGDMi4sUfaGriRnqpSZmyvv7bug84X7Ss4GSk3GI2nSbKvYVqcqlSePQB7G08ZB15vJ5/lSq6Gz8
3iTrYGpPQu1Pedkrh8aBU95AW0XKkGMcYXwI6+gk7Gs60AvvlEGpXDsm3T+2o5+PDjIw7WnD5fNh
WOYJOUFohWLjN51mXlmJb7cY/MmWzh/9d++pu1odU9X28djU5T7qZ+umsvJ5l+d6T/EBKFJqIeKa
2xmExizFy/sT58LN/o+RNXVdV1DoVFNxHdvbrbO4nPuBY+7fH+LCNrPkgPiMdJWiPVp9RSAVdTbH
rD9rkjeFODjGvcF1gkbRKwNdmJ2Ii1DWaChaMaNdbdS5cJsowN1vD3ETaN1zM6U/SsXZ4kFyY7fi
yuq+ND1cbhi0u3Mg09p6Pj1wLB+blOh6T8nMx8dm1+CtE47X3t6FD7TcD3U05HCZKSyfD9PE2Tzp
EUsOScLXZpEmWubT+x/o4hCUBEjW051FRut8iDErZrUCFbwf4+lO5KDodOm8/s/GWCbJHxtUqI+F
iHBlJva0fMqOeGZeKzpc+CCwKNgAaZ5G2fy7QPrHEKhehop0RrGXrvqR9vEffQWOQp3+G6czf/7S
D8hFFc3w6nX1o5OPqmAcYJyAnJLvPSgjD9X49v1Xdvl5/jPO6pUt8NvaqsjtIdXBSzztNwPE/ZqM
/vvjXP78/xlnWVZ/vDdlmAw0eDwPLX5Pqm08KXl0rVRwcQwYKb/7qVya3M/H6EBgCTdYzicb2k2g
H+rmWohxeQgqkyQQbTabVS62ciYHGjGPEUvllMjitu/Nw/tv6sJORqoRUQdthBbPstos1d5FneiS
7i3n7JcZdHdTHn2v2xwk7LVy/sWnAfBiEtbivreu08FiygSfv9iDe2jhEPFI/T/WqiCJQR1Djzof
37HXBo2ai+1Gn4pijw7p3lXKGjhpvzNruOGJcyVRfel5luCPlrqFdLC42P05ycQgM8stVcYCUTq3
z+AkX9//OJeWi0l7CF6Pi7r1TZgHk0/gjsTHmfLb5VZZgoLOsf3958MgQQHFYusaX2c1BzIEJE4Y
cMgYNkg0mFt1w60H7933h1kBE8i283FoSSY6p3qioaU/f2EzuXAnyJgAJKEfyolsIt3smu1VVb2x
K2unJCjQXHsjG+tokc4BArEf2i+pAOYgQAUCs0//yuclhpg9s4ZZqbv7FH844uFTMZgvBSa4ip0e
GgPHMOO+t6wrB+SF4/jsCVbnPk7EKAFco9hn0iC7/B247T5RyzvdxN1Ab/bvv7CLo1lI2Wio5Pus
70whRLbYrpjMcRNv8CxWJtiMUY0Z8a/YvVYkvDTXiDT+Pdhqa84B3GhOzGBqRK4WEHLU4cArPv13
HgkayBIYoqJcRRhFlAL3HXmBgEE8FgwI3mgfonuH9FEK+8o16fIz/We01Qrte3LOVcloc2nvcNba
W8rHSL8Sbl4eBB2HvqjjaHM+n9VBb9cAXZGxOMq0VYon1S03aVNfeZRL+zQR+79HWebKHydaBmCw
xd+FslwSeDDXZ1gpDqlezfwfPs5qileIo6GbMVBvlFjS/5XpX6xav7IVXJzZKJUMQHOUx9b9NJx1
Tp8v6MUqa/fK8MsQ9b5UbLyVRl+p3SuXrovv7j+jrXtp0C7EXYuXFhOt3Y6hCwZ/wv9GZ4r/Y/Hp
ssUtpykyEeqK68kgarUyVDExGbAPpRVhl8NpeX8JXZxvfwyxmgltFzoqZivMBBtnyOHklN1mgeu9
P8rFd2YjjSI/RiPm+gtRz4kDqhsF99Q7K4LOHJbbSuVWfK0J8vJAJkoBjf95I/gMTXzfBK4Ce0nJ
bbTxEtXgWOqFZ+ZXTtO3I5Fbw3GD4IB675sUVKFXrprEhDqFJXaGUR8Bqe+yuntYbE7ef3vL5fY8
P8NQtIshFTd+d+qer9Zexwm9o+VtHyg2TiLTR+QPQMrhTaXRPjduKdcWibwy6NuJwaDk2ISK3RPS
9+X5/9gi0tnNRF7MRAvpvFXtTy62tHk7XJl+b5cuo1icR4JE5dJueT4Khm9otuHi7Ydk3tJSQgEw
36bqp7jXySqIK9/s4jNxbSYjSkcwHWbno9U0lYECZT1JJd2AYt9nCvXC4RpI6MIw4LGAaDCKiyhx
9VBUITNc2KacQEuH1azc8uRe3RVXNqLlj1lNi4V1t1h3L90D6yuDOqPwjVMn34etmoqNU6ny1UlE
ck0lfulx6CeDBIjYXqC2P39rYdFn8HHhWOSl+WJa1QZDgUeaW/5xALzI6w16IbjHo09ZpXi0Oc2M
zDZyFKRp4zsWGslYsa6cRxfmG85MAGyQtaIHX8skpZP01SjnfK+709bSy1vIR7f9VG91GCyFWXx/
f+VeG271TFyth4C6bb6vh2lHSeIBr3tvqQK4Na4PZfvlvzEcxBH4PSSrEYmcf6kCMyO9Fz3DVY0P
YWcf4D4VFRizxY6XUBt8f7gL+xKSF3ZAQWcE9/3VxJjcNhrgiuf7AYNGIGvfrLneIu8D4XofQ7rt
Jhvm7LXA/8LGezbqahF3okrnqSzyPWoEv4pnVG7jdgKhl+Zi+/sB/5+Bo87wUvuf5f23/Ge7ZlD9
/0iXWvRL/2e81Ev/Lfv+rflxBpha/pO/CVOG8S9S4PQxosbmuglA8n8DpjT1X2xWMApoOIERQwby
34ApR/3XspXRcU0lierHsvz/CzBl42wHH0IHabNY2PEf/hPC1PmkJfElzIW+A9WSytHyC8/XiIKx
3Jy2Kp2jdjs8aLDMZs9WSOd75Zi7zq1W16Gz61pUN14Zq5m8Vfpcsz/98cIe/96l/4QproCgf/8M
8so2PT8csuQWzn9GISwNPFrOz2jQ9vvBOJrusXTcGQOUeAi+0i6s18Caq+wzLWA6npg0Ek/4tqUW
C6uqURvx7s1jEPLqfDMKyf+nkPE8dap71Dq2WYSPV37z+YGzNE2w2DWqG8SifMd1DSVJZhdL9RJ4
PVl4T6UTcB8HtrwvhVrd9Nhw0xkaRM+tlMlW6RIBGpL6UVKb2k3YixY7+6DmFhgFmMNc+WnLVvOf
s/Dvn8Zvo/pIvQ4F/urI7VRenabA1bcGLb+xJzF67hQm2xG68o5MwVMyx7hDtFA0Z0XTDvGMI0+m
dTBj3/8ly4XmzQ9BNbYgdpy/OWlnYdNQ15NWR4snq6ukhJ1B8XMCj/5o1coArtWJMzw4ZgjQ6Myu
7Mfnp81/vQSb5C5VLqAxjnE+p5qAdlknsPk+wphVlBtjaHpxl6i7tHfGBDCWhUSsrLHAev+hVzLP
3yNDq9BIw9gLOG5dJEHmQ+u8g3UANl7GNldww/IUGh8PrZOQBZJ4VRzVwkHWOnTm84DpGoq0MX+y
08Atr7yFVVFs+TEQNHRbdSwTZJO+Jk6L2WmsGULKVq8U0G5gxhOsoDUDRmIJHVXfhBIHj1OT6FPn
z2LMvlW4whl0vtbhtysv5u0nIavOPQFsHkSWN719kO2LOUhbd+vUJtobbD3qHTrz4A6HiBBXY5EF
X2Ka1/xwqLL72AwATCpx/Yr/7S4TBTJSvZ+qL405KrdjgiRycpXoUM8yuLIhvZ23v/dFKhzgVenB
Xm2LMiYyjtXBBeobdYaHp4Dl1wJWuGzCOz0LsnuzM82XaarCw5V39GbtkrxRDfofuW/AShCraVvW
M0bcdJHsaAxUd1jITpFf4qmCxYlSqV/ivNU/aV02/0rdaDyMpRPdjOYY71IHF7v3f4u+jHW2fPkF
5BGWOYRQGhrr+RLqkjBRxylcHKXiDMlNPQqWKorb6Fbi8fdc5G4xnXR26Id5IsQ8uj0iNw8sgeNu
pKPNT21WG/FNUSta/0kLwk1ZhJayazGQr/y57GC2G+qk3SqWEU7bUs9HucdQBjamCWfM9dNpRPH3
/lO9XREmIbVjszpR6HAvWd3lkgxEegxPbGdaUh56atMHrQAwOwDG3vRIfXcASqfSK/Tkr7Gnguxo
Y39tjz6P21iW/Ajb0mz+4mTib85fLVtyiFht7Ha6qKAhtbIGUtGriXaHcuxDsfg4vP/YFz4mhysd
wsgalz4FZzWigRIRtaDb7UZzGr4ghCt3qczMVx05l7Op4Z/6VVuNt/Vc0mpSWTT+WTOmnLq0n0Ch
/mj1ESMSqrPeNOnJx4r0+dburZtImzA0jfI2P1hqthiDWFyN/BhBmicMxf7r/edYNeItb47nEERG
nL1QUdaN8IZimJOTBv1OtqZqbhpTlVtRdu1nUwnrm1LrrUPg4k0TK2F1qOZw2sAzs1+GtnqazKba
uVHYeVmgi2eTY29rxdbg1ThaPAQpJj0VO+iV80Bf3uz5MqKKwZ637H2wjPT1MnLBxE2yGchWNPEv
g+6aiKaU7sFCYYKCOdIPOgvm2Fl6/mwrw1+QZ93bxdR704a1iLc4RCq3TjDDdHWEfNBLvB2kYuSK
N6IC/DRjyYfXVjE+4FH7AUZbeuwRHSpGgiYXHzRkR0rf34/cKa/EQG8n8bKMuEECR4Wcut4fKPvW
TlJo/S6g5+W2TZVu2xt9+UAkNx0Dw0yuzOG347kkEVi9FKLotnlDhe4gBySBNe4gORefDan8IOiI
QYE3w3cVKlx65fC8MB5CEiqEnANkm9Y9sk3V59hwdbiat5b5wYmsRU0+2jcAkRYTp9q6suGukFfL
3HZJyFCRJqNKfmudXAB0XiBoDacdinLL7wwbZ5y6zF+GOK1VaHz2PWB586XulH5rDrZGINwVFtZr
pao9djacDEOaqi/lKK6cS+uLwu9fRufKAnCj53a96nAVdcmvBOPOzYx0H0yu9jEMIlzPM9Hdj9Jx
0RAL7aeUPU3NetH+fff8v8St//1i6PQlkmP1s/ZXm1dZ52akt+W0m9V0/KAqUFkouO8VM3fkVqIg
3kBd+OFAbzpFiWJfeXjtPOnz9/B8nN/NJiaUvtX9xHFkQfu3NezakpjFw67Kem3MqvazesKCm2TC
q9tD05OhfYwj4M+NavcPxmRhhIgVK91EXUWjg0gyuY9xsvnw/p745uNQWwLlBxaM/CEipCWc+SM7
KbIuHnK1NnaCUODQ4A76UIa0nWZ6XX8eLOMvZ8jrZ4w1jF2RterL+6O/jXeRkvEXZyoZPnDJq2gp
butyNjCt2SVxoyvPStmVHwbyMsN90rKqNhmlVs0PR1HRXYX1TrJkvJsDvUFYQIxJK/9x6M8Psim6
IvKkFgbJ8fx9hMHcqXlamOwTg5l4vYTrEqilvBsxo/lia/K2Uwrz+P5ruPAREHcgtyX/jaZgLYvJ
ZzMYXRCWuzRs6eZI3F77JS1STojk7b3ZD/lfNr4GB7Ju/LNS0atrgc0yC8/OGerYcAJ0+gLNpZN2
NQ3GaBB61AtcPwMaVZCPzzimpPEQF0fkvvWpKdUkP04xyEe8Mo3pNlIoozwaUuuhHyR1sUzeIC+v
rN0V1oXVw+/C7t7lTrR8Fmv1OWI6eqSmQxMI0hoK0JzVveW7NlaVWDv3c7RFVkdlfOLFFJuiFLmx
j/sWS8U+luI4FmoPIbLXneng4l/j7op04vZg9IqKq+kcWS/AtlC0K3E3B/t20PPUK7CauYp6ebML
0OZJKYWbrAul01oLiJsyz7RKk+RD0jYJDku2JPOcpCblEEFjMrygCE2BNLWViR+4zrgpIdeovp2a
+IlNk5zkHmek9kHD+jjzK8Qz1caYkONfmQlvp+KiNYAHyclFcnd9/7dLIbM454Uv6OVNmk0WfW3q
J5yh3DsdPvDBqbXpu4UwfBJ6vHt/Hbw5NAlwCNDIglpkvdC6nS8+ID5RAJbY3rmDoSCHD/tHpFzq
bYoWFNfEoL6SKf8dPp1Pe31RsXI0WGA4QTOcD0iCoRVahPttZBfd90oxRljP1rxRElO9xf3GLLeB
aQ0HzlTHxwde3aZjWh71jI3IVmR+XwLm2GDB3t4YuVXt8ymulW2RkQ3Jw9n5HNmQhZCUEl9NsbwS
YvyGq69+PUe9SYaEOMPiIc5/fRSpiaJ2sbormOH3RgPQXCuM9qYMtfAjyjGsDrGXRGgZT7htTrji
aeEkN9VY2WSPjAQ/PJGGxZWYdUVAX9YsdA0UmJQ5OO/egJ4bUiYlAJOZxmKsvjYY27aTV+tB9SEW
kJI/jSaNK8dh0kA6m6TZy23eNeJWzuBdpUVX3uJ0CRgOm/vmzoVOGeyGXJkG2stdTHaNJu6t20rH
Dez92Xfxhy9cfqqrpD1QDZy/T2aCXohemfCPGO3Iq12sXLdpJ9zHwhbBl0LWEsdYLUP4nBido20T
TRu+dm2BQytHNeoWfM8xPI7bAq6bYof2oQvGklhbXSLuVqMbKbJN5Rqn/He57XwicFrpgje+IIAh
Lpz/8KGSNmab2rzDk9GkMdTQ5DfIMA9aZoRPBe0zuxwk81ezaZWnUI/aV6fMQFSrY3GfSBb2lff4
9jAhLUyPtOsYJiXC35eaP2IKafTcOoj5d8KmWhMGBngafYxPpbDau6AVVb5pkcE75eCeSkWO95k2
53f8zdHWp2uaw7cBGEQmYhwEAJTLKfCt13hW4urXjkQ4SKkyI8AZD6Od4RmH2mBJQ+g3Rpg2Oylr
9TYUTfdhTMds05ltv50hsvtt0syPmA9lvgsC70rYfmEH4gbkQFwBxI1acd3vrBdFaDcqvgzYKmLo
V5K+9lwRxNWjMjZR6WdGHNmf6CmUe0tXBnWHnMUYv2JWSgCU5blS7qLRLrU70vXkkgNLVFQwA0ed
fCWdo/w06wWKkcquJX4lVhCVOyTShJn0LRtX5J2X5iFimCWaJDnCBrB61U41pHR+9tquKNzEiyO9
4RoqHKDqIY0sjdXOd4ZOHDH04avCO3nEw08caHRt9yldmlf2x99129WyWGg7BHGUdXmcVeQv+HpR
x81gF4mcxny1KO4LydfYoOpDqSYNbSsng0Y/RLjbYJwkGaVWfUR0W+yiulfxNh+Qs2nsFdxMQtfc
lpHRqFD86Cue4xynMLwSlVfb6nWPFr/ka63XOyyF5XfcapMvWW6Lj1fWlsFSPn8mrrDICDi3WF4Q
Js+XepOkk5KicN2hc9AeIi017kQTNjv0oum33sbTKUwx7tTVGNteNXB/xuHwnQ9RoeufomepptfU
sBeOIXJii/sHxaUlb73KUSRQz/WUegttv11z2whwI/SDYh9hmfNG77VpT/9k99nlVLpnX5g2I0Gc
pzSa2M48ysOs4l38/mt6kzYhY+04kCC43ZAhW+9AfWvUIxDkYFdOlvg0JXm8oVBU3hHT99tIKZUP
ZmvnV656F+YbKV/mGnUxKgeEFOffJrWSvssd7g5RHZpwEmL9gPuUDRQuH/egffIb7LjKzzgQJDew
ssSvwUi/RVY/J54AUIoHg2zulMxN6Zg3ihsa18W9gnmol84axu6F69L+mvfaVkmU7DgXMObKXk9e
OWhuW2Vurun0UEetZpvJZ10WMkhFDFdI1KyeKGv05UhUt21cN65vjLOYN5KywWvi6qBKFPrXZ09S
kQg3bMJVujE63T2OuWzxAJ+4cnpZKgH7z7iDVR8LvQzDjV4k07wd217V7+mqVQZPVfux+Tpq2bjt
KUdAl5+A9/WJboabtBCvVhpNnwPQgpReivRjCWkPJ6mop+XUKoqNUmuy2nZuRvSeGHVRQU1M0bFK
4uOO2M0cHtNOS8k/R/YQ+yIyR7rLAX4jdY81spppkJ2Mtg2HbV/2Wo3RRJr7jqiVeWNqo+JuisYq
CQiEmWXHwFSHe4z2FKB7lhE88epiw0+SJv3ZYCuX4Fo60qyL01bY3/REOcFB76ERbnJd0sve20qX
HokQ0icSOc2vWNfprJx4uE0OLS7bUB4YwBFo2byNy7a+N6MeU4msaksIC6PSjnS/unHv1bZVa34y
0n9clsak3HSBrD8HgVkJHyQv6txZGcrEKwPVBRnRlRz2+dS4XDVE1xxaq+6PANBkszPocfbmIIRC
o/aN8eC2kwIqoqTGtk3nLBKbKHToDIrqXA32g5S4ZxjA3J55eWyHTbq8qCANVZ/VmMoN/iX2jxxz
Rayc31/XbxLwTEi2c7C6hOtcDddKCYA5AGfZ0re5FmunRE2LHe4/rBetju/onspKbxph2mgc4iez
NNIj90ftynX9Ta6NARCqLZUWbFEJdlfxlmo2c+twY9xOSSWPWRqEpyKxaJx24vuwG4qjEYoXp1Vi
sqlhc5OPDV6ttJ3vKYq421Au9MAubn++/3LWt6e/fxUxDj65i2ZqdXvC8KRN6jkMts2UDz8z2vT8
sbMbMCBh9tkKs3L3/nhvYhd2OG5qHLA6SE9GXd0/qrSPCtH09tZxR/c2GYL0BAYj++L0vQ53o2Zt
hGZxP3d5eISLCLJEjfrlmqXhRS5SDXYTnkPzRzE1+TPY++TFyiuUcZUt7tS8Y4+o09n23KX91VRb
7Vp7DVvy8hP/PE4h6mC8ROPZongl/Fp9SdccrQp3wGBbad0MqcC0G+cIWU8s1C7ZmZ6YougUZGxo
ezUzYGwy/6CgdLOKb7wF1GgM8ZGGODrO5UbrudT6IovLL3GbDLYH4uMooyI1fA0b9W9hmhJ3Q6NN
K9j/TVFuYrWSHxfGixJYYQ4ZfrCiU9229FTGaRmNT1FOf5FX6kApPLDWxedIzAMbn2wr5O5dTA9r
WKlxcqBZXLbbMhmDbNt3Pbjr0MkK+egGwdT4Se6AZeR+7W50tdGsbdGEZX9M5z7/XlVJXO2STEef
GHCT+G7TOZodxjbB/oJONwLHzGw6UEexNpsnDHL0BjO9ZrqdU1Jj+FnzvUjaNT/YIDL5ShKm+R41
heBLdmHEdSrKtfyEBBJ9LzDm2kDAbFj3GZRbFoIaI8pI+nn4ZqpTru/MMYEACZZDG/adWApMKF2K
8EhZDMdoQdnW3GYylq2f1m7WeRUaRbgGNKZWHgI7BzegKs6Kk5255nSXNHlnbIphrvYDGrI7Hfys
P6nVvLxr/TkoXQKiqTWa1OuDzPyLDch5tCwX10aZxPnGGAvFpd6YgNNUc+NAXqx+MQ1ZKIegnLlL
4KqQWp5FovZhUPJq9A0rRXHXIS1LAM2o+hcnVtzHNgltrOm1MlW3HEWQe4KinV8LZWiG7ZxZ2SM+
mz28i5Tmm7EYZOPHBs9YDqJoD9mYWIlH2z9uxngXi3HbKhif7vi3rutZEYlhnLvMOXuxmzy+J863
o9PohJCJtCYsXmIQnPl2HmHav9Kd17WPtl0W/b42OZi2YAaVH2nC3fUYYqxeb6e5NcVWBEX9QQml
2+/cuigUv8x1WovJlmf4lfcmWTIZx81NWVVTuc0mPLS4z6cRAomydWPVi4U71I9GH2eab8RT8cFN
yC7dYrgKb9sO8HXxLTXp9jkXfQiTjenIfZUkQ09DVarxL9MU7ElBPjrYYYjoJLtyrrLngmO23xhF
PGFd1QOBaDUpOPmdTsl8ddT0YsNsTDf60NnhXUH/XgLyYoyfiy4H3Zh0CPSR+hpz9aLMlRi8jLUJ
qaexDQ1o+DAp+xF78t4znc6mPDameXI7T3YgtyxwkGLSqMZsP+tpFu010dMtR0I//5lawDs9FXKU
ecLYSlBM4f9fH9w+c2FaxEpHc0pca52nk+k0t4pTpZ0/kJCdH5h6FYawgznFnhllzS5U6sneCSC/
t1qrOdUhV4KaTZ1bC5e8wf066GYr/FwLxk0U280tH7Klzp524xGPd8XyAid2X5qCMvIjG0o/bbA1
HcNNPy+lmIEq6Gs26A2nl9O2mzDs7NTvNc7Nu0qz0twzQ0LZnWY2wbyZp8jAZxzgA5zsuq0yP8Pz
1fJjc3Jf8rYztVORT9aLbOPhh9V0JdtbiUWl78IvbHf6kOXRIcesPvUVso+thz1L88Wk4xrWC7yD
GhYANjDQNrMy9zhOlYag0tWGo6onXbcdwBB9TIfO+TnYqvHRBKNe+5ZiydxTLWQBN3VW5KbX5YNj
bcOpWAAoXY9njhkbbucZNq2TQaniwDQbZftRUO5t9og3hpl8HqyXTR8qsKey0s6jrZaFMn2MmDHS
B4NayScbMD55DFkQMY56GoOIt8fxpnbT7K9Ec+iUlW5pJUgdrNl8UmUlTwMIZnRR5qwNVNuaVtxF
ZhJ9VfIUFY/exewTpRURrVBYbyDFWCI7NG1otxDcOpY6mezB3YS9VCVUbkc+qXUnP8xtE0i/7VOZ
3Ll1gmONJF+gf3CN1vzF27WKm5wLlr5tCZI+wlNSwNzr5nw7DG370zCalnTz3DvZFug3qCpFmTOC
4DhqxDNOq0qwoVts0PfjyNKH7tuG/RYvpPBD11S5RWMLEtijCCGT0hOWdce0q8uXljyA5hlC5tPd
GCttx6S0RLrLFG3ovdCd83RT25IgzVFbeM31xDkD1EdKv+kj/KnJIYGkyhuaKjcGsOxNClwtPMQS
Fw4vCDsHOH/hMIGjNjRPRqPnxUkhOvUtN29498Vcyf2Ez+rgiUrVX1O8b+OXQIk5yrtscJtTGXWz
xIM1lURssnut3Ky6ofwcPsHqhM81iUR7TKNcfO6lXY77VFUnWi7LdnyxjRbD+TYHNPMg03kQvjbb
OhZyrckWG5mzUHyeZUyo58UDTXJpExH7JWWDJKpWUWYkmgxOkbDzgTM61j9FXRc0njG7sXHDPGix
gYW7/jz0djD7NJgMDhhI7E7Y9EfN3mqjUTlP1A5GzOm0yv0ZJQ7vxdFrUpRwUSuYPYM5x34Safwp
liyr4wjx6mbue2jxzrJ7QWUOOQUlEQGeBVNjYECbxyTf3I7c9zQgqdukQz2FuyR1gnIn+UfGIevN
HrpSk2inRi9qPLjxXvg4VdDIbgby3tMRQn02+ameDzk0TiFOscyIdZzMLCyIrzPqD6XLoLh0BQaS
Nq/1PkVc6Ph2bugEP4RYN5O9tBz2id1FmzmbLdVvcqHdlPg/UPoM23G8rSqH2uycQa2sYmciQTaS
YD4F6chBWFAJISqISXgZ7SyekR1JgD9WprqveRYN6n1O2Sy66cJOfEe75laUvHXwxVHTFAm5iLDJ
/UKvQXtJGNqe1RmMxi1//mIruV1te6y4et8p8T7bmPPQApIz5mzy+rGenpNJzHKbzcr4A/qf+s3W
sqeQ1cLvqjtt8tldSDB1RtbvIeGlnaeWqvEUTDNW20uWG0kfFSjtTklU+mwwNFfudCww4FG5YHAY
w1XzQ9qneb8bgdAsuMHM3uR1PwXwKBznJMH0KIuXCe9Ghcz2AdwRBwmZuO4wmG0U3rVhgeRAJ6uV
+1pVurGX4LZoH8nJjMeyDHX5PI/FwsWaa/Onjf+6tiPmU2ieVRq79FnvQFRyI5JPpkshatunLTOV
kILoqJhh0HptGyQuN/UZGF5US/fEuWrKDTLVvMDsWdP6A0Qju9+xa4h222Q99uY44Ma6b/ek5A4B
sCaslTvDfKprYwBrOKTKQVpD3fk1G7k3igEOiJVVZrUJLACfR7sItJBf0SgUBB2pHDp4+PIbiU/1
rhStggMyRcvMCx1YWo8hMOJgr1YioqwJMU/1WkvDhtyo4oJrdaS4u7hUxnmPz4MkAdG2kbUPKhO4
p0JZNAEIR1b2GVadjpdkFcx3NCIM0YPp9FaDrE9T1H066dovkk7GcBqrTFV8U62g3GRmrm9tOVKg
zFsXEE2sSvtQxJrIWaOx8S3l1tH5rYKGYCPHbG7uB1pKU7+szLA+mC3OIZughpK+YbGX9hbMop+H
nW9MuRF7kYiyb6GW2x8y+sWHjS46oXq6mdX6o1u07OnU0SDFC2W0v6SJGTqPVVUkDXz2lH3IqZKo
P8R1J8LPEPFBSFpDET3I/0XZme3IqWRr+ImQmIdbIOes0UOVfYNsl00EUzAH8PTny321XW5t61y0
1HK3XVkkBGv941Tb3YUTHBwmEPZyr0MqYc6OdkmxbKAItyRYOl3syy0nWpjgx0lfC5cH9epswBwP
unVldZI1nS47G6bhkcoVJgzR9hj8Jpog4bVlKPRVRJMrLp0UukAOjb7poIaJEE57kEbaqZUzVRKl
9cwtj6JFIolFc+VWAUuY7Fy1t9RaXSybRTOdvdWngzNoCcSzMpYI3sGWdZdrc85AX5zw2ygoR99l
q6neiqyie7sI6/aUNVaXp1UBhH40zdJ77pzOVkfhIhjbsbBk1lE0oqaJhgD0LVbV4uSJO2o+yRKQ
S0yWXbF9N2VJabeWIj+jN43GZGkLLqHR8crWtG2Se4vCib5fpzEMIsBUuKOnTDLvELj+M3dniC/6
IrVzXxi+c6TnuP7uLJqtdNEtbvlsVGRhNkbd/Vx65reTktVE1IloAhb9bpkJeFSKHh1Co/J6Hxkz
WRENUfxqH1KtELtDN7jJXGaD8Uyg6Dady+2miyVTrP94exp00tXeNCaFztvP8JXdB4s7WqakJhZV
3BaLdjibQ9JKq5xVLDZDiUWqtFzpJcXgjIdR0V1FQDvKQE3vzS9d9rK8dFNXDtCNjnMeqwBriem2
rTwbRaT1vgsqz02Jkr3RM85sp1XAanXleZ4ec92E4Z5i8+abVVBXe2ilaxYXzt7xSbNK+LuRiI+3
rtGWkWPEdswP0ezWFzlSSAzOjS196iwFAemYwTfM6ea9XJi847rqSVZVhQ4/RiNavzTcWviKgUAu
eweiP6hf/rLeUmAHK+sP0mjzajeF7vZxzqd2PsEoZde6JWiCoEyrJ80OGeywt6yOfbbPZRXuaKYL
5lhGW1DsZc79kJLdK75NQdt5SWj1fZQuNn/HKW1+6ToIBTITjFZvcjLk58mtZx8GuV0+gNuJZ/J6
zB/cFWW5E0xITUx9fLudGOVHcZ+3XYMHypurt8ESwxHnZuXE1O8xHwSrUGvqBnpYnjJmCzO1bTUi
kq5FrRLP6kh8xfIwqZgqjzG4iq2xw2vQdHwcRRJdlEg7AjPoAziRxLd1flOnMKY+OGTgEG44rpT6
FZCPXroA2z27aLoWAma3kHNCdllnxNFgZ/UjU1B5bdzQmK4iMPxjxBxn3zkURUxMz3UkHw1tj3ZK
7NK8xLa09XNnSgADx82HlRiMXAWfYHka0ldRI2LMyA0Sl5186RwiM1fvsBRT66BXzCJ55ImJvjjo
QHcZcnJeAgwt2ymySw8E3TYiP6H0ts8/ibxjHLCrvGXErAOqpNZ+Tc2ODqakXwcz2zFeWwSdil4G
+My2iOMJIu9Iw9EWAguDAjmVObv3g9qUosACZVKiCmfTe3eIxIWcSPObHgMKcTFxqTPKI1Of10VV
bgLoIK83WIrWXy2tddeFduU/RysIf2X5GrUKncIq9YJ2GC+emdFss7WO/8CM1dMVKSx9yQJ/I+NA
TVa1F011Q31RUeLYn+Wsg2TLiUmKkfvJntdhGU4J8dSNRdtnsXblqV3LqLp4GHCByaNmAnCWWfbU
D5kR7jOhvVOvg35Miyybv4oNfGHfQfiv6QQT0D0Q+lipj5TuGNE9jsNIomUpArB29Ne8JUP9pY8a
XlbMWEwNDZxv2ogJo3eeE5wfT22QNY+hwcB86osms0/BSuteYqwNr5TOGkR3XLbbkWlUnWqYPtiX
T2E5eb2I/XowPy+ssjRCaCaf3Wy17bZvi9LS8dCW2beiCDkGl5p1CsoB4X1qhFnxgXeM7x+hnu3p
yF1lTrhXQM0uhicd84GLHHwXBmXfiZ9lBf1mXbsUD9aC4SOtt836UVuA8kllrtv8lLWZFLvGa5bm
WFQEVgalcorTtujbjjiM1blwm5LoTHgT+pw2a3mVOtJ9sqhl4DVIHTEORsHNmrSWiBLdAB4QOYr8
JZWB279svpDrjWT0etJCO44G5bXsrhPCWrHv0cjxavKWabwfpw3RO7qaMdW2MuTdEsyEdvKKDbtT
0LMNPzSVWX5eVFl8c+bSq2NimEV+tAsaBpMKw2p3mgdp0w02aPEKNYXf2/EJ0mSuWD9uTZXDK7B0
L2cWnQkCT03ZrlmU46QAVeIso3Y2UjkJx0qarmuzOMgtIYipLoo7nDrZpQj6oL2adc/ennVkJp09
3htfRghTGbdCu98jAL98V5Pk3t65DqDI3m4p20mEyYYfm1u5AdaBTi6XKFrc7aktI1TpQYNNJRkA
5F91HRT9hRtTcx4b/hx8cYa+frVWASHZ8Ii6D9Iotlt26Trpk5UrdVcKow4/96NdIPTwRX+umrK1
GAq7kVKWeQAK9P18nvgGQHgI226xviyDqn7OgR9gjXLD4hd7vSI3AUtldu8tKxRso7Tznc49s0fW
boX3IuKfjflodkhMfc/nkbkoSQeuPOMJBaBLy7Fw5Q6COmNoWypt3lmbGa4pXwpzuBMYzlMD1mMx
HefRT7Rwk73LdV2Yx6It4AbnOageReutAzAFV5LFUE/Mu9sUsT4186Un7Be4i5Rb3mdrlI1kta5E
kBv8RmsyqVKycHeow2KY70Hhdg3qnwhttlNYTdZ3sEFkLFUWYkEzac2h7Ijg1kINzeu6EV7J1rTK
7HETrf2l6BdfpD56xjZdpsGgXTyrx4UFH28Hs5YxDGdhDq5MW3/4BdStg6fIIZpu74Xa6J8dXk7+
rkce0ux72sgWzsjMqVIwicg9m9NmV7dRN1ySyAhrcec0eulTXfW5kRqSDSfmu9YnL+P9lQYqbNGX
jxvT28Ky/mFYwTPO4dgt9bkVnXk3Okp+0E7LQjaEa8G6o2iuGzfDPvQ2MYBpQKdik65eZYAdtvOS
pW5eskWy1YjHvCUXO26HcOtjYIzgjiog2Z2hp/1hLxyz0fdt1Af9vRmsnhdX0zqz0lhdOX6biB6A
mAw19cgCpThtQMbX2idIGcGlzg9MiM0IItK2d2hT1+iUIUulbzYwVm8fzUWl0qGq+o5Hf5zdG2YR
hAng3uYdOuTWwYPZlLhwxk2tgr+1rP4LGCYZ1p2jaqAWWXfdkd+4aOMVBeOwy/BZkUBbGZ7xocgc
czuPtjXJo6wIJT8FxVzMKVEX2S3/eAiNqxzmvtx7Wus1zjjRtsvcMKI6rTczaeNU7Zgk6ok46VXZ
GWBFVFf2Q9sJ88RcOYKmbti5NVOTddS1HSBgtyJm8Ajoc/jaDShn7nXl6Oq8eKp9dcsi+I4a2BaU
u43CPPhVZ33MnD5/mjP8GInZmwMrQ18W6wWT50iTQE69Vt/zTo/JAUG8tXaK6Ayrbqb16jHtvWym
z7tJE1tup4OnQthlf+M35Fhzy9QFN/sSbV34EjTLTSKfgUClNQshuT8WufAl0/B3VZLQZaop/5rN
xbAeQ0NnaHD8Wr4B8U0nV09WsO/NbOXWjDoqhURUTB+wC+UW7V01cY+abwbIV9gh2gli929IqDkk
buf1JxLeg5euNLe3UvZjfxpaT2m0HrVZ7HmeW58aGBDy1JpH+oS7stTBRUU39BNgWIs7a7FntRP8
VuGhmXvzJyCrm70GXaH8r3C3a3Zle3TrOCqsydqXTdmEzy2aJIdFL1jmn769RnNqyzxyyC1wEa4W
3InO49ZtNanGjgQHZ5gb3H3hB9XdUM7wf9DD5TcVCeRGHlV4abW4wYEmxbABh3R6J75ZQw5cDH5M
Z2Ws+LbXAyX0bYRBocjWoY8bvpzqXgS+VvsNTvrrvOCseMQphEHeCOYyuDBKTqnPO2fXu4009h04
m/Zip8sy/+iJuX4j1tyj8tttm/FtVeOEwEfXaxETiz+bJFGa7PVrUw8lRVdGGd0JgKunrCn9Fo4M
vUcSQYO8uF0n12tGfnl0XJi1Ul5RvBE0SJv7veaG/Txk1tTuTMoRqHqmX+ospxF635G57QDtupOd
lkVvVr8Wb7tl5CPPbPee1/jbpZCREFsCPu5miJV6fZQKsizVyN7f2KaLNV0t2/jF25h9qjWmoUol
akXzQ7Nx99xvmPwKHuKoPUqKXP1r05NmDIcKYJ8EVUlCd13VZpuO/jh8HJqGB7YmZ7lLpGjDcKfG
wo7SQmZ2QUrt0uYxqZPcwlno1NPBILliJoR71rhiUUsHO7PunLNR5xH/gOk3RsyB3afeWjgO0Ysm
ulMT1WSQFgr6O8nwsxavut+EzcaZO9kn+Df1gFqEZG4x9WN5mebWMZMaPbckyKuMHrCN+Vm85VR0
JHrM+2nHH9DFiWv4R4iVKSKtbnGPpdUZL7rj4Irbeit1yhmdZaxdNoca2LKJPw9Fx3Mu4JzJUc6c
k1FpTyUYRx0/mQYnv5dj3Rf7eR1GfXChROiazeil52WA144HLASdc/ycEvlsXmai2d0VoHPwS3Qu
epIT0l+ivP0U7NAgr39GEp8qeOAp3fwebG62lo7sTo+e29Tta/WE29Gq946xzcG3xfKHjx1H32tP
yLrc4SAk2smSo3MnbE8NSRUu2+dVdKF1Rg8sSiiF2SlQwjqmsXPaQAyncGpFnY5tGVpHT27qBzAD
16oV4+1xGsu5TitbtvpQ11V4GATMXGJWfUXPCDpm1ikl8yDOh2z5PNSB+pENnoZPhbQMEicLsqNG
X9yTiW+zrnRh0Bepo0P3MnctcRilAV4W02euGeSCQfgHnvbJvTCt4rMbZs//ySbULVRdrMpj46h0
eMaAhYQkUwV8WzD3Cky6yJHCLBaVB7BK4Q0Wta2HquWWT1BvclBKXyAyuC1AdybabXPXaisXjKjt
uhcV/Rbxwv+FeldrrpLgFh9z0qoSVzOQs7h6Mup/LqVL7ug8V0Z1ZnKrgC2w4+9LTuJp39QiLI71
DH4DsgaNmopN6+ZBBCY6JcXv6R8CJKzuPqzgAOEQZH+FPgQnbNbM/lXkpcPnoXDd+1D1FB3vM39E
vuC49Xa05ASbHhsO+HXSG2tmpj47qxPLNQSIsfyKlmHKW/SumxaueL142XlYWjPfDZ1vfqXbqPWQ
k+tl/pt07Q+hF4mZaO5xf4S3RNM/knNLk53NmqKdysCUBjCVdJy96WwacsY/qPK33Mxow9msYNgD
fFj7RdHkwBzmnFc/zGKhN/s8bZt/LFVPQQXFaJ9anlkG+JwEf7OiHWVQEXXXWTV8+m8hys2c8puI
gxgKD7Md+UcOkpT3gXxVvZJgCVuyV9g/48q25UkEQQStMzunaqggUWgrAzeFvPuLICl4r8fEi3tT
WhKQDzvMf38nIIGk2kK3VNt+9uzhYfKQqGWja9lxU0Vmtfd5Y9E0WcB+F4eBQsMs7X1/9Q91oB1n
j7mBCAdp1/5w7NvG9FC6h0D7bNlI5PRQuhw7DNnywosufxp0rT8Wga23e0sWYREzr+qSIb5FwLxY
2ZTBZ/h1zqAHRLejUmbu91QehCE5u3kIwQJJ4+36bKnbe6qixIv03JtHu9vkaTFm5OFrN+pPEnO2
Q8nI+OYgZ0oAdJsXRLDTI0RHvzPDYsmRtcwe2pNhDOgtQ1o6UvRpcqn5knz5xIiydd9Ekflhao6w
cDEuhuLbtmy2WmOGbaN5BXTGGT64nhEkwlPlW00V0VNurY75SNclshfo22J+Fnk/bwfLRXbFCZ2p
rx4VOQDmShtfUa6gLjdzQUNNSEMVZTw82ADaTplZ+3ruui+FT6bF36wCf+iGbl+7T9rILSDiZmv8
XRjpgvWCvgfYOytj3HPGhnGJHelkc/l3zlhRKUoBzfc+Kr/Mfid/ulkd7Jt8u/PdALq5ducHLfnM
//0g/CHFvd2NHlGeZMYSLYIG//ePJcBMbKDDZY8Ipb3nZWZ+jkQxHlzCWT4oqPtDx91Az0VEHdA8
Zc5nz9dZ4iDaTWxb0Jhj69r5i1zuvRiXD8WjwTWyb5F1RIv8/qFGu+0mE5P+3qja/NxHarptCl1x
EhyKsWbpPHkobv7mQrg9eb+fCh5WPhK6CbTkrfjeYewHI4OTC5k1tIDash+YPEu3v0dLj5wEvzMM
GtvzB6Or5Llz5xf+meahCpvtmJN8t+/p/nz0SnPYbX3JrPTfX9X/+nTEe3DW+rfq7fc3kIUYuoQF
tfacsA80mQxDLMu6u2vtapr/IoT/w2XJtEdI2y18l4hXsgveCeEFJLNwppxD26AHZho6N8d9uw67
cTblm70yq3VS2Tvptutdo0wQ8aoNYKezbff//bUDYouwe6KaNMkBfmexGYux1ZROLPtM6vG5ZHUH
bpJRlITdVrz998/687VAGyjkoolME/Px+6MZcHJCXSG2vUOfcg8DQbhWMztwgoogPQ6eUrxOIRv/
xDDwl5/9hxYThT6p3f8II3Hu/1M/9y8LzLCEGawT9/wkXfGsawiA0J5rJ6Yea9iRRmf8LdvQtt/f
73jpQbRtLFe4Hmhm+P0xuwUAhjalubtpKiq+QQKOBIeSqXajUzPTO3KaT1Pum/SRIdmldqyhPBwA
ixWflcg8NaHLRNKYk/pH0j16j6ZRlkNiGRswZck4wF0DE+DsMmbFNKsqVj7pjv1wRkZWGX9zk7y/
hl50q++gfeYWQcNN807POpYLd1EnWOCROn9n39mauMG1+JHjv7l0uae/dGGHyrJeOdPqQDQoxiLQ
jP5mkOX1S3W2M4MGd7l5N02G83UJ8uIv2YH/60PeBg/8ivwHrffvV51X/VLX0NyHSanA2q+VnNZP
JqGpRFtTHzScMb9N47f/vrP/eKC5NNyipGai47ZD3Be//1TkS2bvkvhzaNXUnUB+WiYz13tmRst2
G4T5neNn87FfIU9i3dwWRh04+REy+m92v3/Myf8+Z4kaJMiK8+VmG8X+824Cyg1bKhP66ZBZJvI6
hTrwoobBvvPKfAuurW/X8rKx85X3PBGZdcCBVwSnnt0JL3EAixFHuOKdFCdjNF8RvEJioCHrrcvc
WkA3azXwJ2Y/cIwb5eDdw69U2953woFWQZvjLFa5MMXRHtrsGkkEHLG/DcDG7WLL/o5ijTw4ly7n
3Lmw6Ni5ehsAWzpo8J14czX5CBJkjrqdyjHoVFdoeRlo2bGuiO+HV48omfVLvhVm8aB6asFuzV3b
pZ1l5F8ct3ede3tEyCS9wvSvObdalbiTwI+njInFGDmu/ynA452lOqo9/Yi0TSwJ8CXOiB4j7OEv
t8f7o8DndUuKL7nR3CSc+O9O2bUaG/DGxTxgPDAzMgYiqqzBPbGZ5WZAopXT4f1LOs8MZ4xPwjEQ
BNLlmUSZnKqLuYQazU9n9vNfRoH3bz3OYZtUSj+6RUEgn383n2DzNAlfy9fDVo0iHce8xZha8rTm
N6fqXw4QXqTvjkTCN/CiEDDCasP8Ebx776m1MOrBH/MDyrWguwnALPWQqa78VTtGu+4cTBFIuQrU
YU9TNGgq0EIZnicAwvxhnTGkHMop98yvdD+xby8eYqMn8DdxH9XI6pI8ymf3UqJJsr7QB1AtHzsh
u2rXMSZT99cOvbnzQjiO1NMm4/6wkoV0lynwdows/1xwRQjY/WZm+ZxMXP1iFyw6rw5ZqQ075695
pfV5kvmyHofBrbZPgYX8O9YduZWxS6CJdYxuJcyugaUtvdGjrxG96T9HlYGi5FZAkF0OKsdg14yr
sSOnrf5q17l1MC2KzM6VtaLCxaSVmUlX4lvCaE+iCbO/Mzwg4e496HNmqwOMWC3SQayTDx+VT8Nu
cow5+zRA2h98cPcq8dZa/Vgcc272aJD6EF1y232MehtDStcZ069W1aTKb5GufvDWAPGpI2eqX6Fp
7C4ZhbQ+rosssluxm9O/tKWXn3LWp5q2GG9+dlTr81rLMpWdnCBb3hxOVo54hUU+ccpp+hg6TaTp
37Q8J4WlHl5vL6so7lCYisQrtNXH9NKFVeyHlfPLqmwTKFaO688GFeUHpyr74K0sQ+ToxLn7TRdP
WVYWOLt1nsdysApICG6W6wogWSbNoBc/DkK8pTvkNlWHACub9m5QN/Cr/QKuCPnDFoP0ZzISO5Qm
6WllXWrcPqqjm4q4A4fXKFcc/0pIW57PwrolpjU1X8IFHDgO6tkGz/Lb7CsvyE3dxjZhFAe1BN7O
LpDeHPOlWO3PmGdxHNvbOJ9dq5enYDa2cIeuL8RHDV3HeTYVLV1qpB3VqUc148+FBFcgQStnj+xI
c6COdnThHRCujfrS8QIS+yUndSs22H/VEVwiaC5iavOLJjuxO4OxBxiyJCWWsXKE/D4WTdFiNdZk
wFmWrOuk7C0FezFvAd1b1cbXIBrPRUo8r42dQl/mj7ZE/A6u41Vlaji6GHZG7a1t4vhD/cFE6kz9
YLPISziXLvaBzvd+boUN0I8zJWwTrbL1oeavF6niWA0fwMgRwuSb8biooP/G9u9HN2Rq5Q6oh+9u
uXn2njGKXSfAcZ60rrtUyerWLTnn5DHemtasKLGbmvFJi8zOd0XvyLNvlVZJt/KM3I6KxY+RX6yn
BhnBG5qS7uSXoYQWtsvS3bcOeSmnxuEbJMCkQnOJTyZsU4M9dksKV61hDFPoXKXtRbyl5wYh8OgN
LUod/LEM32QrnGksFZ+BY6f+Lh/b5dm0qoBMy7q1rkg6jT5dx6BrrgCX5EUGWxBkz9reRHQp5oHu
V5Qt3KRhv9lfGssEURskBsIYQI3L3SBbxFNm5eaS9oyxy84vF9pGe5LqejjvrHw0qkqsx3UB2kLI
VtgjIi+QDiw8+BTiystGroa3UfdoRDmnUHST8wSZO1ybVq56R+qldECiid5Htd+9uoBktJdunvcs
58W/xerm6rLd3POxyYjgpEGJdiTullK/aOQA6kwavUuTfWm91sykTbKuRrOlTVvklCgXYfUKpmVS
+Kg2N082SJk6wbZVkOkUiR1PBZCAbm2yZaxGfqlKDC/HqO7kF0yMWGiyKNfdwa629nNeoAsktC2g
e7SBTWy4Kyrubf758JOWUtIA6WfFi+qJGSLvzFuq3YbyZ78VS93tgrqkAwMo28z2DV13lCCHdrE+
jW7dRzvqVdzHps2hOBpXqOch8z077c3mJg/Z0EonNy5njGtCaST4ve3+aEvm9t1cb0F7stxxe9W+
YAxxBu5USZqX/1IhyEdugmSpSIHwcSXaI2WwYtYQ+Gpt1zxRpWPv1wwoNLGWyNsZ/IFKgjZAkCtM
r/vhC48ZaVGSoA9E88GTLheOn0aM2de6hqtPJiKKOH7CCKHjqOnandZi+7SR7EVMsdvbH5jbmiLx
Z5CIE0lhNz17hF8p2bxepYuARQS+sg07XkzXaGJhm0F1gWtaPhcLbCnn+LKIZ2pdy7deb9ZTZapO
HP2GBE4OLGOqqbnKLO/Fgldp47AnJehM/oKBr9LPeR3Brr1YJUW8yYyeT+2gOv3UXKF68spa2pe+
Ffac9mGDKp1jCrbZJZOQfI+VYuVHajbzvREhXEq2zZTyuI6MSlR4S8vcG61Ts5zCAtiHasbmp50l
9PfCHYW/L5QVdokYbPUTx9uAIKZquc6iQxOB3KbyQySJwQ4LE9WU5C/grpxwhm22XG4Ytup+hJCw
JpCvTfayvy5ecJx9J3M/tkPoLOitp9l6XOwt9D9ldBgWCd5fXmpEOYFtRTPN0IGHACMtiix/tgvM
PDjA5+XQMz1Q4jNi1YojRG1ckRHoM2inLX+kFN68jwYEQCmXdvrqrKWR0bGdG3Owl5wS/B1tRWTg
5Ua164MFb6i52ObA27Trs9MsjUpeRO1anyy9RvUJ2B7/F3D9+KNEp9Xgveho+Q0pxN4FE8E+KWIk
0SMBswqKmtvuZfRk6e5Eg5htbwUCt8caEoSFvrW8OTyiGvKsyvPnklP5B9rvQnIRHdencAYPB/Jd
+mVXuUyfA2FmPzxri5Zjxle6E2XdfitZFLd9J2v1M8hDRH49T2adtDn6KywLqp7SDm9xw+FUgoVp
LQMTtQfvLnwY3rglM8bOKda6Wy4BKw9ssLXN+mgYPbE8I8sv2zCBXvd2RVzPJ+J6M7hbY+mC/Tgp
/8NYFnW+992Cc6zynYG/b0bVp2Bb9cDrJ9qusyrJ5yQMqDlVNisBD97EtzY2OapW5fnXNiNLMjFD
DA/7bHPxTC4yxOoXLjbSZ6MYC6J523HdnjDztYQODr1bpXT6uXXal/UKz+5HRQG7rdy3pc+7MF5l
a7uHYimDnvucAk5zMwO0nWPIfUDX2werLuwcOdo0fJrbtdqYGD03qe0bQiR4zmSSry10eF2MC7oz
oLMmpodq6fbcKTxBucPKVxMmPl+hc7pvBFzhPLAWc/YeDEhlnYR0Yd9vCOo4ejarXdKmsaS4NmMz
9bFfbdlXb869nx3HiRfPuvDUpVln+xEzHAQP5uex9C9G4zRLWrTdUpxDSdRnWtYc1ldyMdr2FnFa
tDveB9Ld2dpys3se+i1EN0eqeUTFUXBnwMHfWe3aeJepZZh/clVuYPgRhHmew4YvKb2t0shIRDjX
iWOiLNvbRe9dmZK3NY1K00WHU6jw1cgXQU32ggQibgiGCY8iLwUO4FVuBuMGYUC71UDd28QBdE10
LzL2iNSyrY1yHV1220Pp+Yu6da5P4Y6petyODOjZQGuImvD9E/1gpYWNumGHXrI10nmpGBRzE7PK
a4uExNtXs+osXluG4aSD7Y53REob9bkG0Py2mZMNDDx18kfm810nuGum8aosZLKXrnYq/4HII3/+
NXjZPO9KZPzzqSk298kopOsdmKgGTn0Ubgvd72g/aJMo3egLVdXNcRHSDGP+FReP00DozaMcRAgF
MdsNXeGAFnSkGwbuNpce7Pwq3TwqnitfC3Pvc3rNJx1WufgYYMa82SFbJ9/JsjDrB7mhJ7mrSYut
9rhDcv1qzXnLOj6soWjQQBP9E1Qimw+QeCp/rojHxh7QzY41Qfr4w7r3/TorkBguVQg1Kyxsl0gx
Lab+DpUKQn5DP5LPSpcWZlz1lI8DMvaAvDudOBru6ppr8NIXV7jqCfUjXvdNIA1gvJT1q7nmMvpb
L8SfGBKTPjoWKwx8JyJF43c0p8mlhzwgnw5I1dQ9IRBfWwx8OoYzNtNWLn8L570BZ/9GbG4VbC7I
MxAB2aLW+27niOW70us6HYq1nD8PjpQJb4LiWYtx2sNWZFMSNfqVnJnpjnn3b77x//XjAQAIFwM6
Aql89+tOoQ/C3MNKmFIjX5qUQcTF4Lr9J+2K4XNkDfkvqlhRTik5XA3H+PXf8Mj7n39jbMBHEHNz
ITCu39CTf2GzwKdr32OWOgDXqDDGwQUKwzx2Qv407kjx6HZbqOabGg9NPbNll/73B3gPS9xQEPgZ
hh0LVJr+0N8/QMs0YRLyvhIXhpocyXV+NmRrvlCLPVxDf5q/eLyL/4K8/xGdcPupQEHEhfnQlYz5
v//UHGue3WeCqHmj/AxjI8+zbsbERqtKjVmBySEvwvBSWIRrVMi+n4mWqP+C//xx6UnB8/4JTyDC
mK7R2//+r0sfhhqzMN/MQTCGqrPnE+p2MfU064QAxG67dCRHNc+ic/u3OsrNByJVxmH/35f/H+D4
3/c/QxWhJkQXwMP6t3K13z8FuSyNsixk4sXqrXRBjxnjt9m3envrvU7PVLwHdpD0wCnezSM3/rKZ
xOW+IqxpvBuLwaruKlfbxmPZRGr4pce2wgQs/SC/5G5QbkdGgHWO52gkAWZut2qXZW2wcHgL9Eiu
8DlwjX6ddmWHLCYxKJA3L9sSIqhdOkE9VeuafnYsCLOqP2G/cNUrOvHQvg+LCeOFJ7IpP4IBtwRf
+MRTHatg0m5S+qAg+0lFboWFHMdhvBhuY2oMw556gXhfrd002fUb1lFzjHWPfDBpCQ77CPxuse6Q
mlJdynrJvL+g5H8QkwENpkDzKHPIxvEC590lNxHRrkGpcZYR65wuKGP2mQq31Ots+blACHL1KrWc
J1qQY8V0/UCavHco2xt3Pq0yUWarjv99G/wfc+exK7mxrel36TkvaIMk0N2DJJk7tytvNSGkUhW9
93z6/rh1cO8mk0iiNOrJgYQ6qpURDLNird8oV+uARhgNOAvlS9xuKQ5sDoJ2xscaT1LlbDcWOk8D
TDPpoc1jRfrSThm6AJbfw4wER1k5gWbPudeZZEZvaupl7JEcrdAvIw4V9T2wtkm+A72jVCe9p+jx
N9zq5osFbT64TD4FI2/Ipeq7ic0DaM9xNL6VnWEJclez+io1dRo/jDEI4BSh3OocZPLsX/DTTOVT
V6kowY5qDjgDnQwQL5k/kRsGlP28NPJLcINd0puP0DWG/IHqh6G/H7R4LM+pjrrsR6sVQXVP2tnK
tG+KUD9DdB+kUyvF1lOC/qHuImVvfFWruU4B+lZjTbG88/PvpWJijzG1esdLFwGP+lzElE9OWK35
PJF7Sk+O0rYGmAtFbeN3E4mq+cDzh4Y3wtNz7E1jXHdvhVrnVBDzqv6gx6XMhQo8Z7rHNi8WXzoF
3axAijXAU+AzxOeAD/Vl6Avtz0YyuvKxGSm/eGGIXhsQWNUPz/lMewWEdAMuN1SLeT6nwMuiN0Nb
DzyQm9n6pPf6ZDhJGcwfGjYWLoaIiAg3JjcIz5kvUVUzjWyIeM91NhziGJ4CYAaaYfQJ7f6N0cf4
BSLTQMUcfcja4yvMvgvHEG/uxrC6P8s00PHpQHLlAcceQLFdGDfnbpxi4ZDFMYSwCwUIpgG9TgAC
enOy/UyRvAZZ+ehtHyNx81DIGcvcAFDUO2ZQFsMP9E5B759YAGgzo7baIs1DI0zSnoLaXt6vSiMR
KxDpHfhVa3pXJo1cniLJbL7xJCMRBvoCEq5J1HB8GzR2JT4oXZE+AGZSQI5bAkf6qY26O0BPhXL2
lSQI73JpVIxHmIAMOkIkLnqDoIH/Dao7Guh2Yuk1kgyoUWW14v/UwxY+VDoNAMYGVBsfmnQ0mwc8
0oEySSIfvmRJ05knKsFyd3CLbVMlBA7Je43F/GYxT9E2TU4Uz0s5jOYAdS3E8YLRrt/PNS4vpDPz
fc5C+80+7hKPPGER9eJ7KObmwiIZ7bpeJZ6WSdpH9It/TPBcQgfEyV+hUQ9/3T6Trpq4xBM4+tgY
R4BbQIN1fTWZkl2miMTAhjMNiDNmPb4NAxvD72n4HmcoyyBq1aePnd0XJzsadOXU2up4R6/d+q6K
4M8Eyz4eyEJ3h9lEYhbt6Nhycn+IfNcGKeeQDxXYevb5UwgtGr5ppH+9PYZt230ZAiNQVYvWi2LJ
m1OV95kfdgmqe8GI7AtsA+VswotyhTlTcw1UBNFkyoBPHbSEu9uhX3yEX9/s4HEwZsD1iM6/jRbb
phtbFB24yM4X5zyCcgN8MUEgtxlyGGS+bHT2m1zt4RMBNwbq2ogArIeEYd63sa2MzlVbVMAdkkaU
nRre2BD1tE698MiE24D81vxDpIK1JmYKEzA9ecQ48Hvs8GwZHWDmoFKk5zIybWRzqD/1p9uju1r7
NAGYW1AjHEGKtk1bpLz3g7zoS9jJU+wK6j2/ghg9V0WBaAoSXYoP8lRtacetpxOlQUTsQaGRMZIz
r1djgNYg8kNBdTdMMlVvP8BuxuoyVOpgXnIR6PUQPZqUI7CBC2q8+WISKw3bS+bNk9somRy9kCGY
oM5h09cRdfYlb1K9BYEQQRrgPQYP2Qw1SEYzzeovUtaNnwO1ioJ7oEQU66MidFJexfIFNl/Gm1WP
2/sEDMePktehNyzdY07f5svLVP+WX9nb8mf+sa1//myf/yy3XmMrQ7Ln6AcWc8Wvdvv/+v/SkQzo
5w1HsuHn3z/ztR8Z/8E/fmSq/l+kcYAOkNSksUp+8sqPjC2n0HHmZYlh02I/mRd1G/6f/yXs/5Ix
PQQxpfNooedL6tcgCckfGQZ+ZGDoeBPQrLYW1On//d8rXf9m8++vncC2587yA4B78bjhWSvLL+q+
r94WXaqFtP9s3ZHKhRRYdub7NDEbVw9n9jAX1y8VroPXyPhAHOzMJXt9vU+W0Jx4PLDAmYG1WtC1
r0LTT63sJikNx6zR46I1XD5HcOlwklTyh1ef490/f+nrUe6Hos5rWUwmE7oORT4bKuqcQyIe9MrN
khElhgqjbqkHn3w7FN/salQ2ybFQl3cqr7V1KCWgIarRmwCJjqLR0BkwiTFfOtDg3vts1Dx04Cmo
leCNuY6CNlwQ+yWWFeUs7EurTT4gT7l8wJ2ioqthcdGNTY0hVhdTO789wuXv3n43IM+A4xbdcZbt
JnalijSOYWRXEhBXWDh1jtUaQnkgtZC7ojzs+AOk2dtR9z4h+qBw/ijvK1cahnY6lENNMcpBLWVy
KOjh7N5FOUKVSXN/O9TyiTYDVMldhInnCdvz5YB/tTCtVqHwCpvMqRaQH6gaQAgCrtN7USejq6vo
aNEP9z3IVuOzXzaadzv+zhJi4SznARjpBci1nuA8CtFHSvm46HvGj2pht8LhY7bGQZzt1cgGJI5h
km0A+YOPs45DnjnaQRyDA0BC5r5sAUdIlmieyjysoW2H1uX2uHY+oQp4UWYT6rjEbW0JLAnJ0C42
eXLLinYRAZCMaRLTZ3oIR5KXu6EsaiLcxOg6WpuMN9Wx/CqtzKBqXP1I69K8C6y0fY+hzJGQ795i
0QiE3CssDj7YehKhrdkNDBUmkYechz68glYqUJFnOOvNp2wEFuQMRhl+kcFWP6GPnLm3Z3VnO1KZ
UShKCmMBbW6+oinlSiypoYFKiCp9sv0uckyEze/h4Y6fYTBboD/s9OBT7pw/rFCAhpQlSPbtzRlQ
jBNFBpX5LVBkOVV4nzgZvrdkr4P0kECzuutq2ziXXVT/uj3cvS+LpyRHgGJyp6qb8zWjadO1qaWD
NVBnntCdASwqMVyrsqWDmd0dJAkxmRxgQdrW60+rNPDNuQF1pxW88BSwtvejGJW/yqYXzxkFlneg
5m3Ib6WOitZvD5PTRxNov4L5tbTNsoKLFgdySUOJ1nh6adQIbyoYnosCSnjwLa9wkZwDiI+bmPwY
1MPE9rxrQCgmikysoIbtYFfIQwIZ6M5cpRhITOlT6kcqvcRKfNSygtZDbP4tgWg4OHavaq0vv4N5
BhDK6UB/cj3f1Pp72AD8jlADUsCr9XNv5raHNgwF5ZKqfhwawCrs+I8Ye52z1Mk/b0/6zoFIiob4
o2rB3L/CPkNwRNoAvyenoTmFwZGRPAKRCulNom0Oeyr8/TsNDg6i2/KSIGr2ZsBlPiO9YlCDRAOm
OsuwMlx0LSIvkKUj7sXOMQUumP1qGi8J37KtXt1pcy/VsuFnuoOkAygHs7fUk65Mw0cxdPW9nxni
Upl9+dMsh/Rt3aNbd3tqd7YtvmWoMmpIXQBm36xn2pJyk0vodwRGlzmdLgm0fUOovhjG3t0OtTNU
HJnIi3F111i3mxOiLNs+l9E7dQBJy28nXYuQzezLUzyEzZn6kwreBXIYopAAikDvebfD79zer8Nv
XbCR9paCYgK30oAFddnFyblqpuLgbFov1ZdMHcCLskAdTP7N2CwdWUxDiQMOggkp+BcNLtRX0ww0
twBO4/nUtI9goayP/8mJ/hNPW9ogvGiZ1U28ElFcFH/t0gNm0rh23Qwu1Cs+5xD9aYcImd+exPU3
fAlnoS/Eu51qCPjwzaUmY18iI27XejKS78CvkuCMI/GfSan7ZyTQlUdkTQp4gF2AjmeoH5yI6yv1
P9G53Wh0CB5aW21+qVPkJloe3CBFW06jSTslqmgeOhn/wigdFK82Gu3d7SHvBV0eiaxcMPFXdBOl
C6RJVeIafSvMHtJ8SD250WPPRsDjl4nY+Htz7oaDz7q+4l5GCqIf2gM3qUz5bJMn+XEaW8gk1J5U
GfOJwoFxicoJyZJqNqmaIesIgE3tzsFcageTvLOCbXanrMC8AnetLj/t1YnU+WBIM3w+vaylwtYi
6/fUlnBa5N5UPMrq8v3t+d0bKnWuJR9c+sZi2bev4pkUhWNVRbgXXB/SX5AxHkyk8oC7C/GUFmkF
VkVDQ6NMWvXgnN8dKnRL3mvko1Sj1qEBn2amH/JpJ3OIHxGKgrzdtuMCUTaB3I1HU/vSg9nsVlbS
wgLBu4VDf3MEyr0q6KHotVeWGoJIGfRFUEAzzEP6Yp8LU1SWg0oSCtCzboc/w9yy38W4nNxruJRB
xB7Mo4Rxk2T8s9KoBVNlWEhF1DzWc5BItK/A0dTg/obP7C/rbKOI5QaxgWIOGlPw5lXxFAcaTHm5
RsZgGLQztO0js+j1RfTP76A4jUHaUi8me13/DjMCfwGho/GwG0iIPM0PyRDgbiKK6GBzrW+Cf0LB
pqOyI3SZpGLz2SU7l8Ohj1svC0z7WUdh6K73y/bb7XW9t7jwedO0pUy0PEPWA1K46cJJFK1n10qG
1ISdntFZUj7LnejcUc7j30tN/zMs/PYE5xQVzq29ReuHlRnJVeuNdZqf0XQfEejSgJBryBD+/tgE
yRGlcd6qLOb12CotyKe442MBFK+8UjbzywwiH5nlDj2sqa3Ot+PtLQ5BwY02CWUie+vr2CweAAUY
aq+q++HcmUZ7KRfFNhpoR1ane8cRWZ8AUiJYH+rm5NVHmepJGGKmWSyIOWPOPxW05t6meqAuunIo
haCpjJrK6B/RrzeWXf98QXwTIVJikEv9aLMX5xJIzSRQ27IyYd039ozgRYS26mT27RlgVPcpmhr/
xxQhjBems42nT0DlWWoL1PFCsPdv0ZBpnGwEIvgoUpX2sy6F/r2uIMAuUnOyDnbSTjrAIww6q2A1
sKM2Z7evNn6l2tAnBoTBnjH6e4IxoaDUiejmGIzdWzmStD+jZoJEkY/25faq2DlO6VFR8DLhQJC/
bpdFasQThUyfsytMkHIK6ZV4fYVluRtJKO6DzgOTf6Lgbv9Z1pJwm65rm5Olx9adneb159iYtS+3
f9P1jHB58u5eMnrShZfj9tVtppdl1bdmUnq+hSCVGXbWKYzN9mFGifqPSp60z4maWu+zupneT2Uk
vt8Of716l7tbMCXUbkkeNk/jXi+1ARAHBQ/DRFK6SuCiQl66U5tOeqiKwrrMKfKpylTnB1t080pc
Fi9tHE5vIEgLb3PrN4cfrW/qnURo2xSXEnusOy4sWburyqD8ZUqzuG/EEDyOtl+GntYL9a2Ctfzn
2xNwfVJAVJU51+mgGFilbU7d0PSVuchR8IcSZbp6qtJTHJX4rTkV0/2/CcURai/MWG27+tjFRdH6
hEJTp/2rlmoUopoaEh67URxstL3vinU2aTcNAcU0NxttSBJDizWIkZDkmhktoQGfdq2FgwBbdP4x
A64/VRXSRmRodn10MO0taq5LTmAaodBX1fVxP0I1QVsxRJAoCdVHX4QWFMMApSEtQ5ZU9emm1bTU
EgvWm54rB3Cb64sUdB2PDeotL5fpJjOAFlaZrZqWXtxZOQKhPbIscyhUaJhycVHS5PfTQpukm2YO
M01vYvtQ7SdUpywdIfwYM7ILHpgoCjajgfcqOpmPUaCAdL29lK7fGESkL2kuJylKDJvP66N6Q08b
6EZPcQk9yjh8xubLpE7XIDSIkBDoqyT5FzsWnQuuOZ24vOk2101flLEFc6hAz7n177TUSJ5HrQnO
owEQAbSK+YBF5SL+EGCLGxdt8ka04fD37aHvbFhuOtqylGppI2x57Y2l5nYTtIVX673y16T02R08
iuyMdFZ9cDbsLCTuZzpANLgoHb4YIb06m2dZWZZpjT8DPMifjWrnD+h0jidElZB6auK5Ovise2fi
kmPyrllqPGAx1xunSbEImywcIagB9wbWXq2fUfZNPvmG5E8nOdX7PyrO0tKLqAHdNYbwW1cLfDP1
fnuWtaXKZP2DV7M3e4g/6aXUiCqPsxv7jtSu6YGNuoLmV0Vt8XawndXMUJFmMNBGkLmK1qOeLVRO
wS5UXjK1xnOXZeiqicG4IG/5nsM/8Hopkg9ygWWHrF9WdHHRgzAx4aBpuSXHGgbq3hEqzx4gCeXd
0BsgRJD6+nF7ZDvHMGUdYizPcmrcm5HF6PlGxgQaHukjDeCRlqDbHzXObJKOAbjmz07xCH3mbrbC
+F8sX9JfTgi6T4v+yHpac03UqKOa5Nua36DYHPVOjxzOCBFrVO5EWIARuT3cnQ9JFrF0Mqm1s4K3
w217s0D2qUTFM8OaqMWnxArN4Xta+n/LTb8QyXpJ/f2lytYEEbUIEBiyvrls0h5CR4a8llea0Xif
Jbb1ph3m/EOJl9G32+PbORBYnYrK1cI6ZW7XM6qVjVJKEEloD+WJU1YIquV+Jj0qkQVXSxT5Qcaw
c4/qpq2AGdbJllAEW8fjW5mAkpHMUOOwhDrJxuAxOpmYI2FL14pieKqVuuCiaf3Rm6fJPKhl7f8A
i1cNJUPW0WbARo+42mjwA1CXzf+o/bR7UqFHQt/usqcSRN4JNaLg1OVm8S2u1a+/P90WUAYDAXGN
RGUTPe7SGHQ0roFkGIhy+FYVnhoQRk7fq+MDB352dzvg9QNh6WuCflqADPyDtTl/zYwKm2GkNpro
iXnBqCwGZTcqriyNn/IY+5c+7PBbn/FXAB4ef5nQK8eE0MZcVrL6A3fcqyOKH0NPF2UtGXNc6ALr
ry/jSdLZemu7UTW0zzUmWO5k+fr59pj3ovBMXLyIAATzZl5H8fHbnJIBoSrNRFYChtUMn6Q+6k0Z
/C2r41ZVyXpBU9ERphG/vU8KxgiOUEU5GCsBByPG7F6pIXlgKRtcbg/oOhTINyooXCRgbrA1Xw8I
uhtHm5AhmdpB/n1gZ3y2psZ0hioSB/XAnVBkezq9WjJtGZjIOpSN0yclt0l1Kz+YJ1Qp0bs8aXEA
sWAs9Ck+OOmW9b6eRD4RKm9kI3B76VOvwxk1DAJQj5pbT+IvKfN7zxim8owHIQ2QbJAOJvJq8xNp
YUuQY1JC4QRah1OSKdBmc1TpuoShG+WiehPHeftWHoz+WUbk5AHgD7IIfhPOl76uJf1oOy4RNgMG
mmJyUNsGuNAFV7Uq9ZZFaUSLamjPAds4geIvzin+qH8NewttZ7wbtK/AvCFAF7jCJICB4omkeFSy
8KQlNZzu22trucCufhBPKgVtLYqf27tmKBFrVdIMCz8MS/6wSqyQAOJV79Qg/TAhCP0RFEn7Ew+Z
IzfnnU9PKgoC14ZEQJFwczCh49FIbUUfKi2i6QFFYIjYctCi8Yt6CTh3cXD2XJd5OfJRIIKipGKp
SUthPfU20obd2OF3SxmNgkmtgJZxsrlm92Kdg9EyauA8L0d/gGI80eNBbTPXU8mBS1P/6mWV6t7t
ud/ZbPwikCAanSvkGjf7elLgbuSc0K46TfF9UeH7UcqT7bHL24NQ13n4AqfhmuczU37n/luPHttf
pQ4W8XGN7pwXI4zgDUXSP069np+h5oQnjBpyb54H9Ml72LFo9TYHh8vOJyc7xRLBXtBZV1+gx+IQ
eyANdrWpVPeFryD57aOQjnh06Q1oTR+cLjvbfeGG6fYin7fk4usxR00KhyeBpqkBcYdgHVbPilRJ
D42VSz+VBjEqT5fs6j1AkRFVRFLbI9/qnREDWljSHSrSlOc2pdTYj6imYhvmUhNLHlS5hTnvN/Pn
HCr4z6GwodbfXlI721nw5KBGQT1GgX24HjKC2wk68L7iJpI8hA9JoIUPQN0TA+Vqo6odGkFWdcqL
DLf5Tve7owr8zpTz9OAGAWGMssFWBi+MDVACVigjvTHHZxk7YugxdSruSpRR8TA0zPpjWqr+XaX2
s4Ni5b+4K0kwdCYcTt71BOhpXINMrGd3GDrwy9hEnwoFPjn+CoN7e653cisd7La8YMY4W9A/Wk/2
GPQweEtLRxAf+1U3KWfNG1j7T1ZY+6cgTszvDco3rhVK1iVJ7VQnx1KMN1Ntwkk22vBAIvH643Ol
adQdYVSQLWxLnxNlPpSKK8NFBBR5+UiMuIDoNXp4c/qQ43aIDnTd31GbPpqK65SLyhTlXi5yumiw
E9YzkaBkYYz2iGkMDgAXPID6BwwY9QOs7PVuIgVaYMfL6oLDsTnDoonWNp5Bhsu2QqsiqNS7uAp1
F49wHUl9DpCDU/P6gCYcKSvsQtou2EWthyWFDWhnvJ8x2UwyN/fH2dO0Jjrxpcvz7cW0G4pGGYU+
U0Bm3czgkHaWhL+vcLmMFcfqLPYNBivQvM2jY3F3Gsk+OJBsDdTEZlRzUEeSEvqGi4DI09jFwTnS
Us3rYcc5ZYRCw+2R7a3Khd9j8txCKGxLOpBVaZiFwutOxUXjE4BgmOAgqp1WbeIP5YxwYqZo/l0h
UB65HXl3oCa1rkWajNf7Zk5nuqm51g/MaYT7bF/ieTpCWX/O2ya90C856sbsxqMfI0MueqF2rJeL
YqFdFFAHcxFRGS6mGLJPdmDwrkv9/F5E5RGZ6fqwpbC2bHZQPdAntlqFaFNgspAQb0BqBMbG4h43
GfXTMGf6ObATcZI6tLosVGvvW0hYB0t2b7g0Pilzcd5TI9lsx3YsMy1JmV61nBAZ8Q3tDkhTQFEe
R495DI7648vnWqeqsGRlARUIoi/om826Lach0YO+Fm7ix/VzSg/7o9QIjdyx9V2tac1zIIKj/Hg3
KE85eA6oeFKyWH9TbD2pCluFcEFc6g92gOROCK/OK5F1vkxSD5embNWDmd37sCbPSt7svPwgxq2D
KmOs2dWQG26DVHftdNjLnBswKfpJCXvxC05o1iMrFiWAY6Ic4bjaDD/9/t4BALhgPHkJXvW323Aa
5ha1elf2W0jTo9ajSIn5YCnNrdt17dHLaG8xUYfiVbZw+XlVr4dsj1aaZpQWXUnVph9yFitn0J7F
dwVkvQb7sUj+uj3AnQOXstfC26dGALls+UGvSuFJKiNf12F2NDTIm3XhFJ0x2mk81PV+3I60MzRK
BRr1dso+XCSbdRu3CfowxWy6JTBr1C3+hC0XeVEUZ05ciaPu/U40MNcgrslKAG29MLdfjatIcEuY
kb905U6jjqVRkjA7TXGrBD+dBpXvg6TjOh4nEBQZcPpL3cDepLhoi4WZkKLAGyc8y0wuaGdAK8TJ
MP52RrRIDpKAF0bM+hgQoHXo8JLb85TZ6uJCzbfQPOGxUOeT+gMNKOsHlqDZ+2zo5Te4Bup/ZOik
vwvDOLiPSswKcYaH0idn0fBEK0Km0ZAvFgy+9ZUElvfu7a+9fM3tz+N1gxoHej8WX2K9rmxNoiee
h74r1FRc2Jmlo07pcH87yt6ss1N0zn4ucvL9dZSm6Ee4GJPvRvGAamxTIBGYmZ8y027uMYA4WMHX
hyAtOS4YtBUQGKGNso6m0fsjc2wWF6umd1Sg5SiLFtgFBPl4Dg0TifQwP8KRXm9QSkLkDXzlxQxg
i6zQtbiJQzEHni6nuPvMWejESaCfSTN+u11DakfWTIoCEm4ptK3HV/T2jCV7w7s4DceHNjDNky4w
SMZNG7b2IFePc2Ef3Sw740PvQeH4gRyxAILXQeMxHOm6iQiYnQG2Rc46IKtm9zFr2/agf7wXit4i
bFrmEpDIJlSVWYszmRpSUFe0X6Uvqvwk4AqwFfQxubu9NPc2qMENTRxegvzDZgfw8hO4R+WRh71S
8bMUff12GOYudXp6VHdyppVc1PoUOqOl1j/kLi/wN0eYEmVS+Khty1VjD3r3eQrwOarA13i3f+BL
xrnZogbFEEC07FJUCjc/sEhTzQ/Qp8ULdkLirlaQg4zUUnobR4YcO2hfQ8AfM/XdPKjlGx9S7HOD
D9FdVaGCjM/W9NZGjhR8BZjUEcUTLGxyZBFUKcy/qwZcZNS0NHqZlTQeHC4b3Q0gJrzuONohQ1BK
pwG22YmlDqon89vQ6+T8Y1HK6T2uY+FCk8JK1gQCFGZNi8htqSIQnbR3Epcq5ITOepMiS4OREY3W
27N5dRJx1sElpBdIJ53/3SRIC0YMH/FZxz7KDO+DPGmQs0Vj512Cwt0HXC6z8+8HZLtwAdC4Wgo7
633jtzkqzKOkO5Tg9YsaNtpD2amja6Z5cV/24dF6vto8cN0IAz6X4pngvF3HM6u50w2syBw9Wgxu
oasATwCPMA/W6N4e2tVTaWn4LVGgIyBPsKW7k/RKcW+AXe8HPMJODVWiX7jQGsgTtPjdJYmM4KU0
uHlhNwehd0ZpI+HDactv4BrfHIESj7EmKysdh3P0y6BppS5avnBa9K77cHuUV9ktEdh/lAFRV0G4
arltXmUoWhujylNDuBDRMHuSX5lUKPzRLTMT+wgL1TYcYIoPoYowBpafR8Dy60Iw8c0Fa0JSb9In
2iygkIjghmLiQ+lxG1/uIhQN+/hSmgK9kJL+eeSyj/zmHCmD8gkh6ek5McvqEiT+4NyejCXY6ixa
fgygHiiVFDZoa68nowQFoZgB7JdAtXFtQKLFzZu8+f1NuvBiLdNCjYzW4+bEk6uwV32z0B2w/P0Z
Vb4S374OIGDZ4/NeaEdPw91R8VZbWJysqS0Rd4IgghJopzv4Z6koOAf5U4ds88HcXaUly9zxaFhA
bpyI29RTGTJgIgMm2Jy5/t9aQdKlRSL/K6FpIjmA5fV3E4ijA4LzzoEH/JYXPpUFeGFbG4OY5E/B
k1lzIqUV3xo1z1BwEqV8nvVKib1Wq49qQ/sR2SzU9ihmb2F2tVr1KMQvlnr9PJwyvUg8OajSU4Y1
O1I0+JH/7prUuBZ5i1FEBqy/bW1i2ogva048tVMlVNWs9p52o3Fwjl9/PaLQYwSpYpN3bYk0CEgE
IeVpyFBzkLxVayv2tNqe3gxllwLcnCQsvAu5MQ5whNeTSdKF26jOTuAAEputwCuIPd2xFXTohJfO
r+OLLg+Whw6v/GjgAnYwzOsznXg6FRokxri4X+wWXp12dN0zu2xsQNOtnnu6Oeb3nY2WLIaIZEg+
NdPCsJpTkelHxLadg47Qi3jL8inB623OlinQpQEcteYYaoIyaYuBNFaLqlc3ZuZOYJJPgYKhFBod
g2tkyEtKQtI+yFgNHRw/15eLJrMpSHUhfpBlb07ctgfzJGIOOUnpE8+vKgR3lNZEw2g6yqr3Pi/r
irI82R0CDptQTRQgtO+jGhF0reGapTY6tTJJF3wFsDtssAO8vVd24xnM7cI4Xh6m6/O7STVlADPK
cmJheYGUMYFY9T51fFUYss108Pzdm0qAI+xMA0zSlRFNJwbBcwERh8SSu5Mix6k7oW7qdYp61Jy/
PsTRpFnOcIrt2BptM7sIk1+h5YSqzaDzbBI7V8utI4TV3gSCXaCASEpLdXgZ8Kv9EQxTEPoVjpID
HN+Tj5v3KdQn36n9+C+zN5WDs23v1AGABL6KBhGTuPycV+Hw+sSewlQgtjZNRYYVK7hI5RJsT2xv
GpjdTqPkRwYe1xkPZTzGxi6AKkJXah0UiVqav2ar45qJo9dJiu3u3TiN3UU2UcykHTfW+KZX2Rc9
kcqHMZHHb7dX6d4hBHGYFIP7Evb2MiuvRo2ay2QnYMCcKcI2OJU7SPFIyd4pkm1/4r1b8pjJbRdd
2uH97ch7n5daLQkO16XJ8NeRtbHJC4F8r4MDVXVu9LY6RbjS39lBi2M8bhPu7XgvLPt1QgUYR4d+
QCeFW8zaJLJ5asiJkAM2ZGMP4UkNcgFbMuisvweLh6+rYleMVYrki8wVWmDIpymL8jfy2BffFD/H
E0JHdU0/aWOuBF4xliaPqghR2dPYFX1/ssN0QAAZZN7XJhLKL2zUgxaDdDVrLiD+8VeSq7ykSiJE
/FMz2/HPRIx5jc02XpQnI567HM+MvjyAN+wssYUbBKaNc4G0a7Ou2yKkfz1DEK9G+EFhIsRJs9PW
w5McnmjVobZvi8pBbg8JrzY/wg1dv6lJiCjP6wZaPWyu7Ta2tcYuDaxlkX2Ro++Thqz6KRO1/GNI
0X91OnQDP7YKoFRE+BOmA4MA9VOlTHiazm2kf8PqMaBNHtYVMpFt578zoq7CTJ3y9njC8ILEGzQX
xqYBrRe4R2E2HCUkO0crrWEwTy/iBjwN1ksVgUMsItBSdExJH13FntKPw4h/EA/yybu9SvdCGXSM
QSXQ8wN3sw6lpV1ZKmxI1g2wSz4drRqlmbk10vagPrtz4C3coP8OtbkQc3057bAEcAyjw4FJLdNv
8/I0OvEKDNMTiNbxghP3fL49wt2whgmBjLezSn63HqGuB8ipRIzQqgTm6Lre6AtzssM/RS678ptt
R5Ln67V1EHdnZumeUuha1IgpSGziYoSSjyG/x5FrLcO7NKpA7VrVk6/KP26PcDcSolk8ZTi9OWvW
I0yzomnHKeHFHJo5gODRPNt6Vas4l4nqj9uxdq5ibsb/ibXJMkZk4vKgI1cOm1T+2KOF8wca2+Lg
7NwdEfpQ1FRIGvEWXI9IRz15SNUSZQ8lqEBxV/aHrlDzh6jwj7hSe6Fw8qO3BRsB9sVmVUaFLRIf
RKGjlToErRq6A1Cd5KJ2WXhQKt9ZieQVNEJo4fFM3IJO+wwHJjX0ec1MNaAntCzOkoVCNaKJwV0S
V8qHacyM77//wcC2LQuDphZv4PVURhhpmEXPB0unjLUY9dB4VVDzt6PszSLPaxIKqF58tM0Ho3za
CRwaFkGHWv0e1PnPEtOTD6JK/sVaZygkKYhPUeHafC7N7AGo9qPmFGEfPRdGxS2iBkHpzrMvHXyv
vUGRTkOl4yzm/bKJVS6KEak9aE6oDq1ryMDu2o6iZjFNRyTe5a/a5AoqyTSyLhq8b/o1668UTsqA
PjRno9LEI2b0KKearf/bSEdqeQtnF6Y1s8SiX0cpc8PC72XiXmnrv8j6Kg/9yfmMce7k9KL3L7cX
xe6gltooefvy7NwMSkj2pJf4mzkRpdKnHDu90PGxGpLd23H29hUM/v+Os3zHVznlcuOomkQcbYCn
hYxneVL1qgP9Y89IYtjpQ8rePqgd7qSTPHx4RtNa4NO99B5eBYXVglIuZmaO1kA0Pfl+E33to6k9
V6FpPqetVZQHJfe96eR9QrUHvWtS+E1ihcFgE3cyS782yvy+ncs/80BWD151+0FYJAu7BfL/5taa
sKcYVNFQ4cn69sGuYqD6ajI6v//FFoKZTNmMutVVmwvTlixqVc0ByBQ9oTyDkHEa1W4+YZgi+dbj
YPu/boe8HhiVFpXiDvhHgZzQkra++l6x0qol3jKak/I+cG2jFB+UXrM+3Y5y/bxZ6jlIqELOXEos
m3OwyXo1DCHawiIx0zs8x+ZHNY6sN9h5lQ6q0NWpQHfCyYv4SL/4ehMQGZFMCsocVjDH1uNDLaIc
gJXz4aw8e6dJWvQVUHP3WLRVfa/pfu4ZI6Dm28O93gQUkpbK44KhhYi1TPqrSaW62aQhmw/61bA8
ZQwLHp0pubrRfsu5Rc//JhxwThhCL3WzdTglCgSqPUu4YrH5siPbwfg8cUdsgnA4OcKL7Y2O09KG
qofZM7thHa7FxaEWM1s86TvYVsDyXBEmIbKwUfI56TLpoJ67t0SX02ThRZKIbJHREYYiMjIbGgVB
ETh0NIeLHFr6QQt2b6GAx6Aw9VK42ZbA4hoxPCiIIE3sJnrDw3e4Q6k4duR5wMw6qiwX6tyRl+vO
0OgiISiCQD8rdIsGBkZptxCy+XJSMDymahp6ds8pc3t9XF/YYL94eoJyxuCQIa4/mF6ZImtTonTZ
BNDWzMNTpIvmLYJfyW8/ZshzlhIK/y3V1G0vbqAQ1YuMja7G+KBKGrLNVojtgD2XhaPoeeeMRnBE
Td5ZkII2/dKtYolcNQDzao70MueiQ1v+O/Lq1gNNrfyrJCG6b/lZcpD/LEfGOilZ+LIgLehR0ePc
oniRsadpO09ogVnT8E6PB8z8WpCgKMMETlqVgyNluAKNQZh9sLCHd3/3a0KOIHeQ6dFAYTU22UqK
Y6JsTybQfIwf/7CEL1e4O3WZNxdTcGRwf710CLYULfigAvr15l2TDfModzNmPFaV1GjAT/pTPU/i
jleqcnd7XNcMCBRodNTfodBTPkWmYb1Mc8lUccucMjcccPeIcFfDmkxNPRtDisegHZMnY0QDaQwN
iMHS+KT3Vv3u9m+43o/EpVu13FJox2yBB6BoJKHNaOGgxTvey5FSekE0hwfn9W6U5a4l4ST90zeJ
Ga9x1mhqZe6gdu0lIssFWUHt7/ZYrnfFkqhApVmKe4xKXU+n1tajlOQU0bSGcrcWzf292vbBQySG
KTthE9ocfMC9YXGGUZOGMHSN/g70BqFk4ATuXGn1h1ZJxHNfWs1B9rw3LBNMCPgVddG33ExeFpvo
285hDl4u0S/hiARAOhc4jsljdmqV4Cje9b3ADL6Kt/yeV3f5VNBThpmSu+YkPafgob4izDpdIqPA
N3S2/mjt0D7IaK+GCKWY3tcCoKNcd8URkf28K7MAtddRrfVTH3e2M+hmffl/pJ1Xr9xGkIV/EQHm
8MrhzNygYCXL1gshJ+bMboZfv1/rYVfDSwxxtYDtF8GqaXZ3dYVT59gKeW5kzRFs/8Ulxx4jAVSh
fFhDX9CpoeO+DmMuOSlaikBH39L4sYA38CvHA+e1EQwAH6NsoV/+45AwO72JBGfcYwORbxUNvVyC
kz3NyR+cpfm9twoJdR0CbjTdUPBYKvRXujawvutZbkKlXOj5m3FNzS8rMi1vyiWHErcoK+pIs6Sv
bNfVd1g/+P1V1XwlqR8eDLdfPlDBllC2WR0iw01/EOjtfjl8Fg0YXli6pbeHo26heZ65TlFWze6b
SffE2ZEkO/4waAeH4sU5VB8OMwAyFMvoFocgZs+aJ1JvxImXb87k19+nuFqudT6moOa7IZcnu8yO
mO/2rCqEGKA0/n0xBIhkKjGlNSPGphnLOVjnlvkHRwtjGHMu1ajpwPTNI+Wsva9KsYQBZNgbAftt
PNeK5HPcuVoZlQ48ZH1uLtEAASd1wvoIyL1rioYPWDO4BMnvbjdwWofFS0AIRCOIMHSenO5UZFMc
pVS+X+uP2UAY9SB4ByOgCk+3piC6nOzJRztynCr/6tFViyTqh2cNKcCLFVTx7/f9/8v3VBkEtmgz
ggAlxBZ9oc2U2kygK5ExJ3kfGnYTKCHM8kn0WvMGxebhWZuRfzbyovknQzb87Ol5c/Ci7hwgrAD9
YG6NxsOWwCWoQA82NbpBcDF4UZ9ZiPzMdhs6UGG8C+KgC93Krg+M7uwqrpOYkLI6D98W3TJUI8OK
aCdHcBhm5xgqos+r4Q20XkBK3P/Ku6aoT0E6zHwHcdntrnY1yeUyYSrp9eQ6DGVykb4p3g1OX77e
2YDYUayiatzpRZMe9kFpW7WGKdkFYROv/kWDUOnU1P1RueNFiEv0o7jsgPUqqa7tIFdS5QqmFBcQ
wVRBpCeFc23hKj85Mgj+dp1uPkt0KR96hViAVOooLdr7qACzFVUXqQSFic1HJSJC6TUpI1QDy1AK
DebWFtFgo43FQWFn560FZgrwQXUIcAIbD756eYp2qCij1ZI6E2R9+6mMYapq4r5+MJDtvN4/L3v3
gcIp0Z8LtIXSy+3SLEGRBOnvMioSs32qPKc7N61ZX+D9WU+FgQJynubdgetRi7jJWNR2/mR08+hm
S7XKHhbNaI4tdFZFVS6fGOp2r01deKi7WOklKDwk1mbbLP68v+Bd25SzwF7w9gObvF2wb8zLiKAT
6co8Ws9rrY8hkSGIycFKT30tviOrZjyJ2T0C7u0dIirHig4XxlbwJreGg6WufS3LykgfVzThyH2/
5DoFBNzVESx01xTR2o9nUtE23ZqislXWrV6XjBQYH9YKsd9GegwsCz0+qFLsWUKxlNERxo+ggNgs
io8220zrFRHYOlS/h1U7T3NdnvPZ6y+v3zhyMcbeCfZAJG5uRk1dMHd13A0UofXjUuV9FwZl9bHr
eu1qtUws80hqNAH6+ct9y3svF7VI+i2Y95Ri6O33BHYKQeHk4OlWzYjMILcuXa8Pjz66fifRz0sa
epn/VSLd2IdI2CE8RY3tIFTdu6k0y5mwwi3wam/Wv8RZoeomRTTaefAozBSuPrtOT11Zfzd8+LJp
5RzRur1IobioCmmiiAHJQ7ddqTYzK9R3F2xmjH/O9iA+wPvjHxTU9q4kQylQF6k6BjOft593rJJl
TgdEs3qoZd7XNvvpL3N84bX85sVOu5660WvfLS50Fgcfde9hUbIPzM0BlvS2KOapltAY9VUZ2dLs
25M9ZtN5HorkwXGK/ms+tv53P0DqOez9ajkhLKgfKTPsOXw1gQ8OA3oPopLN4kXRpZCPohjGI3ci
fQYbkoo8mnSqN3ltHw38791Y9YISvQOoprJ/ay8rXSMZNew5uVOe/CVYI6Nz80sa9OXBjd1bGuM/
JP1Uh7i2G1N5jypg1liEPUFmhkHju4zyx8ND6dbLeRpW++AcvVwa/lWReNI1o7q4beW7dm+s6EAW
kZynj0k/iKdRJ9AsQfG8OqADgkFJRvkieiPbeKRUJF8IOhZRlbfiOulcdqDy8lL10j44oS9JAxTc
g3/oRqtneuv3gqG2KQZXRKxaNv9pDoVEYlRkEE/BXL9+Wmjq/TPN5XwaApHRFHfEB9nUbmjC1nGp
pqk58IYv/RA/RvGk4hKZvtxS1ZW65tnjWuCHtaz83NTOVJxKZ7Af3IlyVRhX7fAlESirHgQNu3ap
sMA07IM12LZ5hZlU/SjzIoIH9e9Z07Iz0APvjXAohZNtL1ElHOvTfc+/d6KY5qBKoEgAX4Dtke+1
lMx4EdmTUTIrOBVIGU7628VCT+MXTPGqwZWHFyBPur2X6yQS/lK2uQfdeHH8bOXGdC5CJv2R/tTL
e4kONP5OvdgK3L9xOcOQjo6wMTXZZhPKgln3sUuXCC1i/QG8mfn4+qWpVwuEDbBQoJu3S+szV5h1
2XFbauc9MvHNibe8vvhjuh5Y2lsZiQKnQ4E1X7xXS51ZvjaxstLNFDcRYwtrVyXhnGXDJzTP6wMQ
3cv3UUFEiJoZyCCr3G6abS6J5jUeYoxG112kpw3vO783DyCRe6cQ2Iui+1ez7NsGvWE21PirNo+g
NpUhlQ/37BS0ugQ+53x/q/YW9LMp9VN+qi7WmT3W6YgpvymM98UY51cIvOUvXGXyKBqR4PmZWN/E
4DNPoZEgfgNpWDE/B/Xov417qEUdOcd/eXQkT+142JffORtKZkSxr+C3uM63S0uGutJ57rOILto/
cUzpplotDw0M5s8WZnpe/yV/cGwDKSXph17m1lwMK5XfQG4CD0A3XIbUnX9jRup1umeqfEk+oQph
RPs0K7YHsA/MykYsPYtE1coeoHDcnLq+zb/NqTa/A1561JHYOYvMJVBXIBLlpm1rYTDw+Vi01Fmc
+xMjYM7JTVM4lfND2pE9Uzx4FBaoZ/L6bdyUEHo70/5Am97K2jCJUWaRiTHiiykc3T/2e4+sqmMy
UUWsQrS7yZistGDaG6cblVOsh0iXGH8bMdrpYZwpdpUSPTQfcYIonQP9msCadIIBpbzWoq5PU+WK
7/d/z97SFSxB55iSWm1bTzaz5pOj9Rmk7Fr23ljL+C1OD44iPTnCP+48qx4tUrqVtCoZEd1ciwHx
K7da2yxCK6UMLa/rL0UrwFqnWS+hKDLic1ME68NrF8jrAzgAuBHMAzCa3d6O1KSN5+sFQ1d9FpzN
WfSIXOMQnDzLD1LUl/feYrQYeBiz73SCtxoPQPq9Vi+yLKrmqQyzoZNnAGtotTRM9QcG3Lr3l/bS
hYLeU5VVin0scpunMSkMSmyEUH+FKu4rtd7qzNygdr1v5eUJgTrJI1fictBi3kI6RDEjRczNi+Zx
sqKqyzu4sgYkdhB/Oaj07y2IWVYSMzirXpK2TzVkc7WhJRERuwbojUnliTJ/dH9B6jbf1oSwQFUY
/Q9OIaf59kTAOUpbUKZzVENJ9UHvg/ziOvBO9eSG14L/LfQSrf4wdIv/+gPCI051kWhItZw2aQqT
594coBwb8QIj5TIG4jJYw/JvveaoRdTFcnD2dw4k0ZCablAdFIYObleK6FI8OCP24r5agFA15anS
RfIYmN1ydUtmeg828OUVJ3kg0qP/aiiWmE2Nr2xH+IUqImS06uNry9AuJKereYqz3nmiWWU/WZnI
D4KWPaPMqOLDyOwhGVMH+KdIQhYWkfk8zxGT8/XZLIR39gY0rgxXaG9cM2k+ZGibHQQWO7cCcPD/
GVWf/iejutmDkQAAQSfUjU9Nt/rPNKGmUz+Wycf753V3fYTpkPxzM14MJY9F2U+y5bwijrv8ZRgT
shl+ptWXzFy0aKg4SnXjvXp6jDyQQUSuPLVoKF43W2lDKtTMaTlHhcOUCl23JZrhJH8iBg2o7zn+
690M9gjREBNQifxmF1uxBohm1XOUe0t3ItQZzzYMlKfJy72DN3jHAZDa/SACpO/FW3S7d3GsDbIR
7RwN9G6eV/gWzn1sMWSU57lhPMCFo11jQ6/fNtYUH9jecXG091Q3jDIMRZHNuSnMORddsE68d9On
ASWl93Nn55/vn5idw4mOMpPH8DMRa2zLIURNRo2G6xSJ1FL0iiK78ry3UZEt3UFesnM4GfajZ6kc
GzQEm3AmyIpiaQK8p1/Tne8LuVKR1OunyqHfV7b5gNC6LA+M7qwP0gNKeMqPGjy4txu46NpKaSab
IjeYgzCtSz2Ca314yL1pCO9/SrUft48Fk9yMiTOgTvkFpoVbU64zxEYwMe7Picy+aQDhTjYjUh+p
4lVRTuH/oLK0aw/UJkgcwEdUP27tLSAu2qknHrIXx3+qyjl7m5ZJy7zxnFR/dYGoDgy+PJAskN6s
4mkjad52nAY/7abZWGVk9GikJJ0cn7NhHg9eoh0rMM8pgJGiBIIi43ZZaboWltlpIuLAMtoMDOIJ
faL6wCnvfDyKNowyAsXhVG4LRqu0BmHwqkYytSaLiHqS13hKiq9aL7Ln1ejjgyrAzrLUmJRiiqA+
xTt7u6zGmZqMpq6IgsbWr60ntXN6PGT/8o4RttKIgJZc2dkilVffLLrAXUU0OkP2W9KP8ZPWLxme
eTIoJwvvN6hN+oMd2/uWMFAQpkDmpFLL26VlmSaIVxwBpqny/4L3tzwl+Tw/pAu027mcj6hvXt5p
MjDqjoqkk/GALVRzCDpmvtpKogNVIZSTZt1Tb3NgqN4ewXh3do3+Csgm6m2MYm6nhxeRB+sw1hz5
WnZPXW4Z1yIlJbnvOXYWxC0GDqa4nVnT5sivTq71vsGC5rgsfzPzfjzndoO6YHpErvrSEngR8NYM
1AOTsbc+g2ZV6o15Qyzi6/17e9Cdz0FVrSbDiV2QHizrx9j4rUfE2o9dgigZF7x5PaHbkhmieXMk
srSRcIHXCqK/Zr4XwmtBerXSZXkQSbXIq0NMA/vPkjkwSNW5Tgrb6k4ZxigT/z2umjOcimBsvkzT
svyt+UP2eUlt+TdxawBQr4MJ7WGhxGyF5WRaa3R/g15eK2YAKTBAlaE4M7YoEclgQ2El2RhlCfWa
MJ2r5ktB2yhhTM63QkjWGcIKpoN79ZL6gJCc6hBDBRC0cuQ3j1eAxx2qtB0jyYDX1zleNViPpbMa
51aIZbxmYnIvttLYvfQTw+fuElv/aV7fuuFapHZw4MJe3nNot8kdFYQDjvWtXvecJuUw0WGAe3zI
ngcy5fOSlOhXyWJ8LjIvOXhv9uzRkwY1QmucM6su50+Bs43Ue2HkI8FX5ZinCm7cc9Axe5uCnQwF
+lkHb8LLy06ZGz1yshIczIsHdZC0VcqGuDLzsg6sQ88NrIujaHnPinKVdGzpueOqb1eFACgwbcCY
kazz4NoggXuhJdUfnNiXF13REilSQx5s4pFNcCDX3mgS5GWjxPSzM3W3/oMdd0WocwdfjQ5RpohR
GQanEbzFEOQLYPYy6Aj/kRcLnbWavlUeYqyE5PODGzfJ7/cv497SoKmAfgm+S8WMfvsBW7jXmGQi
Lm7t2T/1kJLnoVk38JdZbvn3622pQITjR/Geks2trUFrBQcGsqplsNNnXr/4TPGpeCu1pT5Smdpx
MhwIYlWl3USgsFlXP881niAhedOF/qDNgRfCdteELSCkx25x5pNJmn6+v0C1gFsXDZkJsTF01LwL
AMtvFxgb3RyMunLRcycAK2bpp6qYhBIT8D8tMIY9trH0LsMijT/uW1Z/89YyzM3gigD60fTdnNA5
SIJ1LdlG0VFUhW0N6hH8/+T/dd/O3nEhOoarS42kQZZ3u0K/9DwBRRdpx0qFuKKPGJat36IX284H
H3PPYUE0hB3eVnLTjSkaCMukLTHUZly+MIdV7tLm0Bfkfv/sFpP88/7KdvaOUBKeGBXtWeAHb1e2
zkWGVqxKTmvHQCcUhKbIgrYL5boaD8uIHnGaiiCU1npEtLZzVlXgRdrBtWfFm5APdIZhVn1BHJGs
BXOSVok0QQZWwDJH7Q9ahHU4e+18vb/gna28sbr5vlaZLOs6UWiwIP9BprBcno0kmU9tII4IXfYX
qMrPijKUY3P7bVm01ukLTm3Wk+wy2+4ClKWhpiF4g9FMn579wjjSt1B/6eZKqKYCZMWKeNvZ4iS9
uJkh4jBgASx0CKKTPnkXT+vr8dg8qXQiVURFhrClJC3nSYdANuOZC5I/xjL3PparF196S5hHY6c/
Jge3K6K+R7GbAApBRPWZf3rCIS6I17EBIeMOfvXeSUvxKJPYBjqcNe+Medb+GZd+jMzBG57gg24+
WlMxriecQ/FxdRw8+1i6DgIb7j9JascnIo3hP3qtVF9LZ0EaLhFH3ca9W8UkHSkajW9EvjaV0DiZ
1qZseTnNdFUEU1CDlz3gygaQUQSPc3NORL2e6etrBw/pyzNHiRmXqOOO6Xxsz9zkjs5YeB40Vnqb
LWHnF+0Hvda7KaRgn/1mrItvPArGfZIDwy/vFeUYNcFESRQliC2KQUoLyMhC8XdcXPeyjl3wTHZf
hquM41e7SEypOT5InekibQmr3VGP3XnGZ+WLVjPD68k20vrJfe9oTTeExWAd0RbtLk7liYBDAMds
ach1reuhbBE8q6MzRVkWuJcKGY0wM3vj4b5/enl0WBx9VZh7gJRzeDanPRZmbsODFFWjZ19Gcy3+
LbTaf49g73BuJcN+zsggqK4XRxD9ly8PlvFUNOconlA7ubVsJVbXuQF3emnX+RQUc/ymqXjp0niC
5KAu2v7T/aXuGkRsidY1FS8gq7cGCV27JchUrOx73bPHCF9YNnlzqvrZvKQZ4OD79tRbdutIfLhE
6WDRpFAZ7ObTJraB0EuLP66QQX/Kemt6CgwYeBaUnyL4mcpPDWCOayPbNbTX/vurrdueqqdb/AA6
JJtENjHLTtATJP9zbfrKSUbRNrQqHx8W9OOpYL7jwohZ/TbPxHg2zO4ItbZziG9+wPa9nTrNqCZv
jMaOJh7tETAkYyXfDM58NOj08hEiqKB1xe8F0Er3+XZnZ6PwgiqoRYTe9RBBB2mfdB/i1vtfdG9B
eDsuJJVEuGK3B3aaHLeVnYg6l5Z9vOBolligBJ8HrxbQoAhBFZ3WBOGKIlu/XVDGH7aGLUSkF0im
xoZdhPUET2G7VPop1Q5ZpPaWxighgQMrI+bbhGWy7ufWaXUROUVSP/gajjQdm/VtC1LzdP8rGjvX
UNXc4OagD4go1fZcWKoL2psCzB8jy0Rf9LDDYtG8v2hpBWuIFrBzQXV5qa+LyZj/OYV7570vUqei
0yZgGAItYYgzFebmU7HE7huvyfIUCgJnOaJ93v0uSsEREj6LGrn6859iAfpuVIPKUURmNvYPQkJP
Nffp5ywpgwPntFM4IU5EKgyCATCBlKpvTc3ST4LO4LPoTTtc+qFBpE6jpNv2eXvu+vRTzrzUFdmc
mbur+yc/WMcnRrb6g/3Z2R5+B0EE9TYSgu3b0y2M4QqI6qJGlAEqq9nqhBC3uSdSW4t5xcR7dbLD
O+fygckGCF23XdUUNbi2ypMpmtNMPHq+pF4pJUU3J9YO1rbjkRkcAH+OuyBv3LY79KoBlLdMMqpd
CyUCZsQe17zKI6RGxojRQiAyoy4fujVdI6vKjpCXO6eJOjfVOGyrrG5z8oXLKG3W+HRbskR/8kvr
rwrxnd9lf3jJdhwi6RwgSG4ZleAtHLuDoqXWsxga57q1zmIs2s9r3GUHpAC76wFoTpEZ/SQ6wrdH
1ulKOyU3lREsUutTvk7TOS0zg6Kp1h7s3E6YQq0GKgzmXQB5b2Owzgvqig6MjBw3rb6Idaifyjiw
PhpmYYayRZqqzow5rEb79VUpQN6UUqhLGUDtgo0L8DROFIhzGVVlZ0SM3BDrdk1+XtLROggYdn2A
YvOjFwecB89/+0EhN4ZvyaHz149Bd9GNKrlWdd6c5yL9NDZO8Zt0zPENvqiKpLsWoQj85irIjQ6+
9p4PIKxmwJxZZbCSG19kCN/v/KacomaBHS8s14F+k26U89e0tgFMpwtU6fefhZ1EAjQ088NMUdLb
tTZ3w15Mt1xzmrpBN2Z0/KWFMJXrPfsLMjszCmQnLYYv6r7RvWuiNpZGOHSrJM6333thlFCYjuB7
kz+FpTtrH62lyX+7b2XvmhBZqwNEKMYk+a0VL7cyx+5RwbPGxDnHsWzCdSm6d7PZHE2Y735Fzg3P
CIUjgA23poJkyQXKXjJC4RgCRSNmxDYTsjnDBfnvOFfyS6nbRyWAvfXxXoGk4MT4vF23Ru3KcITb
NFMEMcfMoRRDE+nCNd+J0jl6kPcWSKFb53SqLsO2b1f2a2xO6YLLMWTqP7rOmGUfOxiknS/WrF6p
pIEt1zGn8qgztHcnQJ9SFsCl8XpsYsxpXWx7hGghanX46ROC+KiVg7iIzJjOYAqPGDqO7G3i99iI
Z6vNsZe1Yx7pnUzPZdc3F30J/EsirSNWsb1ddFCWV51ykL1b8grFJyTF0shIA8P2Fck9FLJFbIsz
quDZQZfkyNbmmFoz4/+FCQwACIp5nhYneKoX6mHNkh5h9HdNUSymtQxJFS3E28OZjFYHQyQAAKut
nC+jGLNTKiv9DCL29TN8dHhBbNB2Uzn1tiRRyECbGpOz2Wh9cIXdzr+aPSiAgOtxue9S9hwXfDgI
JCrsG42F21XxAPm1Y0oZMUhlG+ea7ynVFMKRV947hGQDnHbomQBfb1xXWmSU2m2foNR2sw+2Vrp0
FZz8qfXsZIBFeD2633vbpYRbmYUkd2Xg6XZhPiLxENYkAGaJ0C66K+xLV6PHFs/CPKh87JpS+AYE
W3cGRejsJrW5xgS6+lKfC0RDP3MwBDUBJz8wtbddoHNpkVAkJXPcfMY+9k00gDMZBbEcHmtyu0+a
dqhWsLsgsOQuzyhd3y1YCYau1U+hEYoapiiuuVshgOVK0YRZ0xYHb9qeHwZl9r+2Nvs0Wo3l5x4A
BtgGyiujTP6zp83+97FksFPTUy/KGS37hVNPvw6WBeDl1DtVkPhTNlbm7diJHBdFaaP5tzJ6JriS
0Y8PooLd7/hjDFcNNgO3uTXjlGUu6olDz4Rznj8aZWI/pckw9Fe9AGN6/ybvGmMOS2E1FAZ586z0
QLyaZGnJCeRgx6HVOunTMvYaqZ6Blw9/wRqAAPgp4ShCkvt2aQYEVros8h8wlOadG0+og8zWU1Ie
cnftrYtvh6wOmCc1EnBrKTZyz9CYsQM7VCaRvsb9I5IgX1LZaAew473UgNyDFJIsHRGfTfjhrl3v
1hlfsEXq6qs2wyzgNWahmK+zsxxHPaxnrTytc/n1/sfcq2Qg0wgLNfwtSnl0cwkSN9CKaiLLgkd7
fXYnRL4bZ2muuZAwvAvNuZaVPf/WtTL7A/6k+LmHHHE9wdZdnJu0Ga5unljf9FhU7pvSTet/hSWX
/+7/yN19UL0BfDhUIdvDDP94mxsB71+gT86nPJ1A15Za8k8g8yP1kr3Hgh4NKAsAk6oXcbvlTs1g
aufxKNVxAEEt/uHiDgsM/ybYB1S9joaq95amoC1EuiATgJze2htrI+MpmXnaiwU2sdrNv9qKA70Z
/V9JApkopIWmck8oL29NcXVTWpUsze1yJBmQgeq/Qqkt3VPWIifyCz5BPRU+dECMd23Tr0YJDDKF
Qehn5PEDJATjQ21m1glhw/R8/3js7RkoOJV3gVoBb3q7MCm9NLEnqsRSNfATEw3rubapo1VJgbB2
IMtv9w3ubRqVTaoGwLVIGDb+Ttrd6FtZLmAvs7XHpDQhhK5lunJJx/jgkdp7dqGeg+WAwoFKTW4X
RzLvNYuNrUba8mNRuKMWkQ5K72C/duyojiujY4ww0pPavEueOSx1BVlt5ExW+uhUS3cu46768/6X
27UCJgAYDnnWi04rEz2VRHiYWmQ1DM1FNqn5mGTmFFz/f3Y2Z50KDshEnsAIaNYcLv7cAt1Ks4P+
3Uu5CBAA0KD9OOM0dLf5hmMHmTQQgo1a00qXJ7dsZiNs2hK3JLuy+EMfs+b7tDS9eLCa0iAZESnT
9jaoku/oWpnWWV+c4dHQEy2NKnrOIqyz0sO9md74ra8NQwt1K80+jVldmlHc1hQXegNC03eyL2rl
BhdLhjKurfUkmKMtKDPk9qM/kEqc+6ZYP/dL2R+RRO9cODXuB0sMCQlVs02JZ3InoGM2Ur6J70Mb
UGXLJ8tt5IPd5DU0/cvRfNPeqSEc5Nz8gJNvOwlFXNtBCx9EBDluXoXTpPehN7btUXq8ExBSmmOy
llCagti28mAOXZXLVqfb0/cMopmg/onW9KhpK+O69jUcfqRFB0d1x5moqQoa0BQgye82L8BKZ3G1
Rj6mDqfHw5TPxccBeyHzAfbrQ3jK4YFq/MCIQBR660tESVUFFeyR41o4FMCq4qtFX/ggltnbLdUC
ULycappPnZ6fItxWM6WpJTVNu07X/gBZOuXhRHU8un/F9wqNKmyhda/4vHlEb+04wVjYg+mPMFBn
Qo9cf05+kyWq5qe6zty/u2FiFqbrh2R6O/X1+Anx9uWv3HU142wbBTon93/P3j4SvlHWQe2IOYTN
pQCx2ObARnE5FrWrNTHMBxCx/9XGeASO3rMEHxzgLTVbwYzc7cK7SZ/1eEUh3aci9qc06HZBMVvM
YYzQ6EGwvXcl1F6SQ1AaY7r41lYxJ0U5WNoQGYPmGW/NxPMAM8pca0421LbFxyDX/DKE/G/+6/73
3HMylFDxMnRUeCw2gekylP1goHIbpY6O1MgylkjuoM/z3ggS98Rk+vILG0hDlCFbj+Yo4/K3S00d
zbc1TRJGlGYRap7mQa0Ms3/rmu3B2d1dGwGmGuCnGrclXSjRvLaLyRmjZrTHR2Sc3FPspPIq3VY8
OooD+f633D0xAHlhggM5QKvjdmk9VWEiW3yMPcj4OW00CwmdwHiyUuOoybG3NBrMShydIhJwmltT
Eq6iUcIcwAjx4FyFXPJT2nrZxRvi8XcN+wdxy497tUEoMNFLrUCVDIgo1Q/6yd0Q/U2wnDIFUdHk
OVVS+EE4zvNzO9drEk7VMH+pV3v529I6HlYat+lH1yrqo4uy94l//hmbS0l9brAT6vCR5LPAjM/g
JnzBDmwoafILLwbuDqTLD9qELQYkTS2JLA4zNBC2iVNm1wYozny4dP1sn+8fnD1fDhWwun9K+Gv7
0hv6lMORRgacLlpxKkxzekPpVf/jvpUfHmu7h4gAUxWhoKIQUZs99O1+mLVZMAXbeO45n4zlYmV+
F4H6Z9TY9ac3jpU3b9IafF5TzfajVSTjlUHTvgopf83jpS+Ex0wDRZcr2O/mcx07zuNI/nwQj/9A
v7/4rY6il4f9k4O+ea9NWBRr6MYEo2X9+G+RePI6rLWh0+8ZbQZqBzSTq8Ib5NU0i/4z+Pzgj9S2
igvavPn3rLWMCn1Kf2ijvp3qg/3aO4U0MUknDbaLpPL2Q9YtvEEGNXCgqb2Xnbop9h/AbDrfBsZt
D5zKTs0CA4CQ6ChA/7ClU2+oaQ5JvHDxPIsEea6Sc4FWyWnNgOZAmPTPyHz2QztnR95zZ5GMOwEr
hqCAwbgXN75v1pUAjoKu7JPmPHYzF93JCeoiw5r94sDD7KwT5mjGvfEwtG23s6g2fK+T9JlFymPf
Dl0BuXptT144dW39FtiveckK/U9znoaD9GJ3nYrijTo8r/0Wq+MNDfOjJeNJlCknkCZOde6gtrzq
0j+iYNjzolThFYaa5AyCc/VbfvKiNZNLi2V0XPTayh66RZhh7bUiDHKkjrXR905GPEwfEg0Xo00Z
0gPW8mpZJyzTwmTqF/I3EoitJ49BQKUjrS/E6Nrn1R+7Nyad67AWh+2+/fWSsoHYULIUWx1ez887
UPmUYeVqaO+dOnE+MgPmPwUT6il62hfhui5eVEElH3rW4p39PD56MnZiK6Kq//0NW8SrzwAH6Qh0
8q059H/MOk1pF82RT/Ad1E/TnAUfhrwqXp8DEJvSnObekOdsb+0QB6lWVcBH5CCnEMYN8zkmbD2w
shMFqNEGWlYUE5SGy+1xSiBpBUCMFQNVh89Jmjf5qbNH7906Lfo5TqnUHHijnZeK2V/VVqW2pfr9
txZ1PRtEPOh8TDtd1rAKer0JzTSw/73/Vu1dyp/tbOIbRgbTDtwCBUKnbS/TXMXnrgV5M1VTd8AC
trskE5QPYiYkh9uAtDSSNdEdwX2AFTHKkVA4MXN9VIHcO4Xwr8Iuw1FEZGRTYHIt2CvbnK0SNmF+
YsYq9rXns1j6LkrxtQ/V4h4NY+1+RZh8FMcZ/922eXy3ga1T/KjoNvWTvkBoPTpIkSGikB64792j
qAoH4J4hr9zm18YKbGIc6Vu5DVzoNWrKRrj6+DcG7sooqYfh0y+cEEVRZDGPAuB/cxInHx7pZCZm
sjqrgllW2qe8msePFvKZj79iiviMhAUI8nYky1hWX1tUT84YkL9Ll6WJOj/3z15jHQ1u7+0YAlYw
rfMvpWr1Sv70QNg9TPKGppxV13S/i25NviHp4byZaiP+fH9Ve+deRfJqRhyCku2DSx4/emJS7SQ9
9z8zQl3+rsFdcHAudhdEGYysFnI48vbbBY26xqjJyItHFU+7oO7RhVPRtw9TrccHvmnvCDJdAooZ
rgf4GzcnIkGlZDZ8HvK2FMkFrnXtoezz4vNqif4CTVd84Dj2rjQwARalOGz4jLdL6xlFT1ArIEGw
5y5qhR68T5N5Dn2qHucstVK0etf4r/u7tvc92S+qoaCQiFg2cbGba207o5ESJVXhf2bMf0IgXLTP
8QSj+n1TexHZT6a2WQm5c9EVLaUW3U+r+ZKlmfaubDytDd0pDU7e6FRvZ68GHom7C6L7xvc2k3cT
KlNiB0rmm3Oztnlmtxo4baUd9JZs833p9Hqkm8v6NjPTIx32vcsAqIspA1XpAd9+u5cmaomwwk7A
wm2dYSHbmS/aoL+e1gmRNdI7NVuGp9yGf2MsCd0nbYxEkhqPht8ialMc0jrtnUvOo6KmowwBlOx2
LWkMhxPaX5zLVSxgdJblnJeUjMfeMS9WYaHqkUJNfX+/dj8gwDU6JcCeAM3eGi3MysyTgTIh0L3i
2o7IUDASctRc27OCC+bYU5IE9bE5FTEEIJablTQ25qoFRoC+zDLG1fn+WvbuGOEqnCWgz0mV1dn8
yQnPKzO4juTg53B0fs3yeg4Z6lmS0CvcXwmo1Jgak6K8LMYLYCzk+6VwKWh4re9ccqepmKzxj6a+
9m4TsSie0WKMmQDkdkVK1T1Phc6AkDaOMK3bKhBwqmtbFdWj5zXJwe3dqxoTBYCYUWAFbG7eMdp5
OsALJiiRTQajma3BtdQy942trel5ioHxW2vrXLo118KxcGvU6uz4uprLkZb83srpNCt5DyjiaCHd
rnyc5GSW3jRFtJXEP5Zd5qcKqAvqZ8hQGElu//n6swOfmVISQeGYeYBbe7OHxIYYsVebY/Pg2Wlz
du22/yqtZTrAVO9dBjqjCjoBg8JLFfUsXvxgYq4tnfvgkgRD8WVCRPX6+gVBQkWUBXEggeRmQUZZ
ppYxMwrVxqYW1kaeRIvmE71qwS/MsjGawywbJ0eRn2x8SNNPKcg7+L1yd4zD3ImbsDNi+blcpuWg
e7LjI2kh0DcHtgON57bgPhQD5bFAUYmljnux8qEOl7KdLrCk9YwzeP6JtuwRTeHOg6qkPUmfYO1X
sgS3Z0PGIit9Y5wgX9Dyb2buWw9NL8XJGvriv8XqVyZFsw9BLKyDk7Lj0GjrgTSku03qv+2kt8Af
6OYxHyi1zLzQuf9nkL3zoOfJQXTy4khSLFLDj2pax1ajercrdCWi6VmWUnRLy+G0DAAFGpquH+8f
yRd3WlnhdWPjgCbRDLq1khZdTfW+xIoU05MLsuZdjVTIheDwYyq1V3OcK3MQMjCDznkhfbs1l5TW
1MuW+lqT+v5V00UfadLOEWc1rNdeNhqHhAaQUOFAeBO2YchCBzNuxjbqglk82cH/cPZdvXXjbLe/
SIB6uaW093YvcdxyQ2RSKFIUxSKq/fqzNDfntWPEmA8YDAZIxjTF9pRV+q1xq+gvobb1WWC+/6g3
BVYMhdgfjUoI8+5eMm9nFY6sL3qmDWAO8+4loTNS2Lw7riqozigQvgTqLeZco/hN5mr5z1p++/DI
CSGCCjIZCoxvh+8h7zVwB/BPD8GjAypl5ovud24pQrHGKoPGl10/C1L+OAf7oGiW7vh9PAXv56xD
C1uxnplm9zuqHRjpxyGAt2fCKTv+fY9+OBRybgDaUAjH9nk7v3zDk+uyRDfFVmwnJ2LcLTmCdW2L
9ZPH9o+7DLNC8ACtSZTKd1Oet0Pt/lU5wB26CSu2t+wT6l7jVvmFMJ0G90MyZvegZbSPf5/hB2cd
oKMdL7BnkUDGvh3W4FexM4t0s0QD5ArWCdEFG8b/w3fcp4VkB8834NJvR5lhzYvUF/tETaM6JVkQ
NyUvIzLOrDr8Hya0YwRwhaFE+t7Ulq1FUKUUE4rDQn9JehxSVNNyyA39fZyPtgbqTcBw4rGDbvr7
KY0odbcy1RD44v2hNOL34isAU6bqs77SRyPt5DyI9mFCqOW//XjQGa4ClEmGJo+28qwEaIUYUYVX
k8j0f31isAnRv8IaAfewg0bfDsWwSYK5QGUk03yGlfMcnsptwVvqUnn+9+/3wfWPhggI79gU4Mi8
Z1piC/AJIuaqYUPuDXGrDMV1jBjvvEMLk9e6KPXrfx8SzQEgvnYJ4D/68zCISzgmCA9UN/MD6KMp
EW7ZSATv7JMqy8+a5B8d6f8d712ksEiKxZxgD5r5KK0HPQa1WOL1vPQ0gV5D25606T5TOtqX6P2L
gFIGNn+EF+8PmxKF5zpzoVFNHCh1QE08rCUqKpdWbhZCp7G+YlCkqJMljz85eX9OFzzS3T4E6SNY
8MW76RY8s7m2uMEUpMbOJduSZh7B+ZiYHB/CbjbnRYyj8vc1/fNw7ORVlBiQIoNH9178rooBXDET
BBrw7wR9CBVcLMgjSAyFiP98iWG34h+UMyCyhOHeHg4/IDLDXkajVS7Zk5uWlSwZ7R96W+hPDse/
IvdvVxFCoOCWoG8HkAWoyG/HElkugw0zAyJzGzmsJlwpiAqG7lUuagAjEEbBtXE9G2u/RO4acHM8
th2oZzHeKsZfc9pBVKFMAY395OL788VAUo2wEBcFqC/l+4NrpsH0XZrjMwSJeBAoztUhrFYe/76u
f14P6DQBGwFha5QIoCn19gPAL3KUbYnARoQx2OI8yAi6x9VX3+mXeB7LT9qHH00KAyJPR6UAsOl9
m/1PsWBbc5saVDibMh/TowUF3NzCmzz/TNvwo2ntBFpwPSFi8kd1E/VttWHjGJCPDYTHxlZ2BDhT
RlTl2I3zwWcV/T/1DcHiQRIPjW5gg7B13+1ayDqFKLlh15aiZecLW4abdFiHsxzb67CmWdCReImD
a7BH0q/FSsEihJiWu6a+8q9dXrmGdtXwLFSZX7qRlZejE/nvtB+yR23aFG66gn2ROuJoX5lPwTh/
3mb47WGguxdnIfPwngFSUKTMScoteLijKkhQdeG92WJ5kcB886YqxvBKZWvyskZB9Uly+dFSAbiw
o9MQ/EHm9e2WWKG/tZRTgtB6TH/7hVU31WbUgZfpkwX+97Oq4kfDAXIE+i06jjuA+e1wieIVDS13
zQqnop8qyJYzDxcMaEEkJfF9+llx54OL819RswK3JoKY9yV9rvJUjVNgIdQRTzftaCOC6ml6rsv5
M9HhDx4GDLVnecgAkHu9O1xh2o5hB7OcxmV22o6l8fqgQuQIFwzg8AuZuLJxjPNPKvsf7B3Aa1DF
xC2Kmub7Lkw0o+KAbq1rhGT00aVg6p1A1HPLZZaspUb91HWv3IrxFGkgBI9/v8D29Xp3gyPCRI14
bwDhXXhX5FSOytINsW3C2fsX4VOIqZf9cmWjuYXimk+eoEmg4BERz/zLqrrPxv9o9uAtAJqHMit6
a/t++58brXIbBfHaucaytXvR8NsgRcvbc1MErC652L6u2s9neig+6zh8sLN213Wko/j0eJnfpRQg
EGbRuHjX6DIoGpPP7C4OWXsJyIK8//tH/nAoVGPQxN4rlO8hPCOY0eibDJCAUXAw7jeWEg/4Xt1z
YLz/PtQH5xO1nl1vptxLou9bo4OPwNGH+kbjQ9jRnLbAziNe5AwQz2hc+4OL288S3b8PCQDV2yUs
RQI3Jkh8wjm5QHc0LylHNpjlQc23YL2aXLb8V54ulPL+/ySBRng7oinyVQQBtQCrb1vDcouu0Lhu
V1mXfHYpfDi5/Wyi6/uv8tXboebARZymHYRauyl55pWXV9ukA1hTrxwIKVnld39fwI8OBIxFUMxG
Eoqb6N3cdJvrcOMQMW1jzwkd1HBeTfwXj7m9AwV6vShcVt1ABeEzds8HsQVKFUCS7v4c6E69i4uh
ceBcwq1tqO9yUAp7W0Nc679niWCloQKzo4H2Vvq7S3Y1vU9ypNkNC/X3QcntOokiCrrmOh7+/iE/
OHRw70OrFBUuyHO8L4A6p4eNTUijcgqHSWjzmWae4RUB2dvPUD8fXKKIfjAt9PJASX7fs0/XKHZA
VfaNTRLv6iUS5tJ60P8gDBS4ixJKWk/tNKsLlaruSngA7P4+1z+xT3uLCuOjwIWMGIf/7TbdymIq
1I5NwA9fYOk7/5wmVPFMMKQnm6BQE7V5eWCIf4ga8+qEaP0zI8MPTgrolEhZEYTgd/hDVkyE6zJy
WLen/SyPuUjn29lUgCcvB95X8uzvM/5gt/5btQTZHEcF2Mi3E4YcultohwlDvKK9lEPePk7e8U9G
+eAwYpR/i05hhkT73RshfdQWCDkwJ1gIv05hl5Mq6c11VWh92cH44AtiFo2ob/vs3vloSyGkA98c
lwGkr96HdUu5trMNUQRgUXbWWl02SqCVxLiYzxx3AXpqUdwsWzIci3KRT3//vB8tJqjGaGbt/TQU
MN9+3lh0kuoUNQERJRuunOLFIKw4Qsn2dxi08Se52kdHFe0e3HcAKyKMfbeYQPKkreK4FDZsm4UM
TrmLWHX8ZkPV/5Oj8ueSouuOUdBxiRF3vSfHDmVlxWQgx1bNdL1v84zWPaw0CFB72QnS7bphnIIB
RfGL/P2bRn9Oc8+okNanEAsC7vTdmhrKnG+Zdk2RMRj9dW3GD7EPLC5a+IBLEq5xelZsc3Yogqk0
h7BYu5ObFO2O3dCmJByNFSTI+wQKgQE4P1M6j98/+SX3b/02IATuFwUKGKGjYojw6O3KlzkTA58h
JGoXtl7G2/4S+W4gflwUBLDK8WrLv6Cl31QsnVsSLnl2xhP7nyFsSDCA44HE0c5BRyvk7a8BaYlc
M+YhfzUk+fkYTK/MwcprnVJ5jCCDehB0+6xW+uemB1V7Z4vs+lQg4ux//j+xKNvigTPqwHKCI404
BNsyRURCRzM8Ab0ORchqtKs4/f2D/7kpEPumaNMB1oOu2fv8DaCyIpEeqbaHA0mN5iOrlymnt07I
7JPqwb+IhbdrWyA5TXFd4gFGJ+Td2voVR6LqIUVFgzGFk5Gh/UYcTaqYRLqdL0YOVfIT/CHNQJIZ
WJh6Uvnyz2aDKTlUiYC4S7hl5XXpre3roPDT6xxbOFME5Vo+QQ1Xr0eYD7OROBW622GS8PT7++f6
c42wNhk+GIQk9s7muygFyN6BSoFN6YUM63TOixqoqOA3G1oJuuTUf/37eB8sD7IThBAocqHu8j47
g3MyfnzR2aYQKcuhh6mr+w2Sh19tNuOzfTLYn5cTQGvIBdHDwcWL/3i7A3UnRLbaAi7nMhzMdRcn
NHuduxn+9ZDQ6MsboF6ymQTw4x2bQAZwnsx6L+ixQN9cHOW8C1WvVurnGP1DR4Yhj1tShkN7zXqO
CrmfWopySbDdJL6fYL9Q6erRaLC4CepoMGGgc1nciU21Xze/6ZiEBQToj1Rk7W1BS381l0HImmFA
PESMbNFG7mQCuUQgCN1wAMoog3sxBbavngOfZXAvh+3f2QTm11ovel75cWuVgN0jCLTsou+kT0g3
QLy8ruQSghMGPbjqEv4uTMAsm4vpOAam9JcTIrz2xQLvCeeCeGQxtAcraN8mLKR3ydJF+gwqZfDE
UJG0BYpieflt0xBB+s/5FUAQKLUAbY1qFfoPb1cIANO4jXPUrVnBK8Lgy15nE+shn1xVB7m2xeGT
LYGf9/bIgoEEJeF/ARE7ZeHteDBMySMHeDcAw7J9canRhxHCS3dqhrL834f682ghN0WOCh0lJADI
iN8OBR8AZkDyNE08m/5Ey6i9LFb4cSJ3XC9BO/ksAf+3x/V2bmjkYVfh4ttfmve1nWRcE2CfgOBd
aQY30zW223MsPPenDv/DlUoS+o+DEi9rEMFSdifXIe3rAYWZrS5yWtHHoVzmRzzVfCAdur/0MrU2
+jloYw3B42Ke/ZiKO74MqKO0nG3lDSSfkeibic3nfSAgH4dsK15q2+UmJGPMqxaqdlX2VLiEvWTw
2f5qIqsoyfI+04eeyYWRzYvsyba9H2qAYvQPlcz9QyhU8DpOQMhBU2Iun1rUH3tiOXPn6NzKreHK
23smgvAXsOaQ8dYVFRspVoWAfV+N59in/gnCb/mFdF38a51gWdLk6cb/QXxn9SFa4PFCtIR17+3W
lj26I8IU9+0k3RMsijbU0QPq+lo7UMsv+y4qHzcQ7NiNcm2YkR77VD9svp3bu4Im6QiBAyc22cQs
VNkd7aEjXlcIu3DwoBdwIctqeUrGNhvrIDHTS2B77sDMsnw9DjgC0OCEfBB0GWBV2TUeYLIeVQ3a
3ctut51OI+pvZug0hcQrqNeRaEKN9DigNvHVBwLpq4JvyFjnNF0F8aD9XG6+GuY7v2zBgTF0wT7Z
3++v8l04HZEsuuQ4uyBpvNvfM44Z0MAAfS251RfRWMkrMENEUdsVf/DJYPs98L97ex+swFOL4AXU
F0Aj3x6mcQRfYvVZBAPUUNaL9MWxpP4zkM8f0Le9s7H79uFl2gt4WfJ2GLTfUwM2X1hHQrXBQZVs
uUSliR4yhnuX2LhaHijL/GU+GQfxXFmmM5FlGIg6UpH5DNkKb9d9xLcTR9gGpxR8zV0j/D02EwqC
MV/WAv4TCmHd18LLYAJeLKssdMpznj3PDB63qUt3KmBkIKPA5kxtZ1BSEZA4VWYZASWIA/i969Hq
pwXW7wnwUnMLEAVTc9vEle0K4rS34ozCtgGVLT2GcQ1AyUjvdSa65DC4uG8JXTiNDl2fw3XDgXBx
iFrq7+zkGP62bPcrp5KOlHM5sCOAittUw05yVcRnU/F7DrlRpyqZuDyIoIrucVMU6iDHpbq1sVu+
9ZSlGzGcZvxkBja+ZFzru9Kb6vuUBjjiLXX46DPL3VK3+ZB+N3oCqJMb52+oBKOeMJdE/quduu0r
jXXw2g0svykgKhaClWbZXEcZg2ip6XV3FVQVZOg6qeAPnpp4uBRtu0xXaejLl8GadIUjje3PXbs5
Vndba8JjaMvlFY2/8Xy1iwAgpKPRV5+WY0YCP0DqsWPDLZpIg2gWtsEezpRlR4n35ZDULC7ENajg
2F1opq1fQYYvLmAdgPAO+tLoofQD9SWBaRIcHUYQWvwJqRUUODu5bpdM9gqQcRii1AU0d77hPOA3
jAEGuPChzxj4tD1sh7QMhvloWLqCmFYu4iEHPyZqpi4zyMla2DYSW9hON3Tq2zumELV88aWx31oR
Qg2awZHwER0+VZKFxvOrgtRkADjkon6GodvyswHSxVvdBX35snBmA0Q8jnU14A/ZC4q168Mkx/Km
LeEDW6/BWP3Y8Ms/LFbDwAEaHPnrOESir8MgrR7DZaPtweUt1c2qtqgAbIjGkOnliYafwczoWK8F
Zbc+Um1cLyNYRATOxUwAk5MsnPT5WrmnoS/dzymQ4XoAIl7fAF+GpkPCo+yq30zcNZU3fUKsAfkX
wMQgDJrKDeJo+wB6URZaEMkRvcXipxrl+gtJfIEfbWKfjOeyzEDO3mTkfyOpUPbQlsv2mIG1sj4W
CYOFKczYA1dzZefgal5tZuqiLYVoJl7k99Bv4Q8ebMjsMuvw9Qjy5502Zx2HDKnKeX/COWJfbDKV
8BNTdhsF3sRxuoI2c19dZCwd5nriS74cdq5dS+ZRSHVQJsdv3qp1Ss6VW9QL7HDdQkxRBKdWjHAQ
gE5N+w9fFL0Z5tJIWB/p8CUDrLUgfZKwez/DbRlkhzhtcCCQFgZz5u7SIJNxnbdr8muyshhJ6sHU
IQvUWm7itrTYot0kHxioyPEJQlPysptomV0VEQUwkq2pDs/hlJFmtRAdzwRhqlBxncFi9iqpDMyX
giXGeV068UXRvby2dNvylcJBjQLUy3JNetrNU10twF0tSawN4pAohUHOAE7ZTY6EiJ3RietbsPLz
71rNhSXjBjuXenerskdo2fiJJBab6iIVSXfHgpQhLE+8Lp5dx+JTP3MkURnrk7rlOfO3nsaS38cw
+DW1E3aQkKZFC5cgNYrKJhin5UuRxLZsoEBTjpB01ctDgcaDqsekpQDlsFIOJIep+USiRXB5DKxq
QWgqabtdunS28qLfUvEjoEhbz6Vgw3qA4U8bHk0J/dIaQOaiaig+2UbKZWFwi1qD+Qv8T3fmbsq7
G2iTA0kSQ9PGXIBymmt+ElQPLRnYVvXXE8vZb3QqiuIAIP+aHIPUQ1igkGv4fZnR1SVQNJmzxkZd
8hMZN2KhYRXJafMoO9a7kOEdFEl6WhtNR2ByirkAxDsWEpXGNBvDiyAYKoajuCVzLTbQdK5jbDuN
Py2rL7qNi9upiNJvjFczP9u0nvM70IG9PJqhavujkia8X7tsW3ftSnVbzC3WBO5ALWxSuNywrWOp
z0Wc9d/DXV6mhkOpv0+nvmxPcLNVy8U6LcqTYOijp623I67meGkvJkh8ZuhXxMMLanbpBHEpNT91
K8TNybwV4wgTOBhFzzbBcRnAQTHHPu3K+8lGsG9ZorHIGgCJt/IgPYA5RPJsweBOlb/t4jML7IFR
TziW4UTg+xLI8zmm4Q+RbkZfbL6P7uGqkfiDcEN+0UFhT5+0lK7ERxrsF5rniB5DG+fb/WwFuwwQ
oiKyoFgW5qClfV4wLb8GPAgdHkTXf+fLNMREGx3+A34tjwml63htKbZ5My/Q97qAqJUbgPxPM37M
2qo6y5dpA2EJbrWWOBnCLKedx6mqNYA/jVfgjzTAxdn0smrtCEl5oRcDhJfp9vJYtX4z044Hr6Jx
fAY+YLyVbbTirbQW+o6dp6G+GCKNFxNOY/wVUWYK4/moGoa6mABWvpj51PI6hR+4RnQQBRcIUzPQ
qLDrN3mCBd/QgbDLfQp9wHWAwnwmdAoL6DF5stbgLuSb5z+B22UxCUwq2bnxfI3JkExS3VHjwAcc
tik216KEvMnjhtCbXw3oqLQE3ZWtgvGlEjv4pY1uuy3qK5InPfWHFcd6qtkUyQSZwViCxyu31ZJ8
WtH88XM8HABF2xyqHc6tZzQVa9vIYuifQikEJZ0Z9K0LuuK7T3v8NZGzDHpAi11vtQA7omYMN9VR
80pUBDgC8cwDoe/RUU7Hw9RFxXKEnuocw7KmG0WNx4lC9L7QIIsM+RyLGqm4PUrNVhQhWNyGZCoX
7A7rsvlaR2abgOJZovkqihZkijv9JK0zbegXmHajbB4xTb8EQeRVzYCo+b4wUSXNZEIKHXgdYpnW
0NqbyAxhcZq55fZCZyBPPHPOEckVwmfPToTBWMPbsngpN1Q/mjiT0I4qYk+h08Ylu4bWOy0Jish+
vs7a1Bdkw08FRHBA/aIa40CSZYgTFD4YD9K18UM541nRoUDyDvdOvKMWM69ZHy+3hV8FbL9omN8h
sSrPXeznoFYY7SfcSxlkjxkUOlwiE3lMRYyTaDgsoE8d8zE/hqicV4RqS38AQgCyL0K4sH0oOu2S
g84T/SyiQvZEpFN0VeXThmXpo+SpRYEB8mZBF5xBkigoGx9PaXLCXW6uil0kgZg1Cn+hYJDBn3Lx
CAXmkjZmkQibwoS29GwpZx7WwmStrXU2Z6KBdkX0EwyFYF8NFmHrRknXdDQp/RGaLupLMmQMHqJr
vGqSVNxsJAZj/RsYsXg3OpcCHR1JuB/glVBDWw9MlPNlggtKXJaTWAacZQesCST0ioutBxKbrLOx
9IgjaU3d5+N2nSoX06b0TK6EAySHd7VILQobAJjNtZy8bk8eNGUPHoZBr1y4DD7CzJfTGY+DqDhG
g4qfM4Uy8AmCPzgEZgnDe6RHvDsUkSqrq7aDJyMJqZyvZZJ13bmM8FgRnXCoz1J0TR5CZ6Px0Pot
/A7PNRseKYutPQk5m+ciXNBKQg7B7rIZiVRtWgjBkayaNYxV3YqWwRjCaInlqrxAZJ2AjI5SaX9C
4SrIG4OOaQix9gRnV7V4b47o1wQtyXexNhj8wDMbydyQw1vRxI6kyDlQrYIfgkWQBxJKDWsN95VW
Gb6Pg8TQi2NQ+MHmbNeyDn1bIqBU2bfOxaOpJVyCcBlhW+MpR/nkyi4G2mkudABpxWhWBahSFGYl
XTy6a7XIbiKmLzZg9HIndV1a7Ns632SWHFOGCgKhWQXEONYexC2MzCaiZ+3/cYLnCldPXz2J3JcR
IkibUk7gm5OLE81nAP7Q2dElwjD4cZIOsOZHBM4pArU0n0piZpb80Ar6YSSGf5Q7loHR4muplgod
DSiiFSTLpmUCg0+jtN9XhTz4IuncYQC2MCMAomtd96Dx4DqrKtiP2C3o3Ulynl5sySIwDehNRac+
6/q0TgYB26ItUd1Wg5m4RHWi/HSXbe0MlTngLX4ZxnKJjIAXV3YwcE6JVakKPIGQpLqjuMZffTbi
BRHYlxvptny7ws2AsDoZLEITOPzGv1TX0nvbK/Pitj7or5JuWgOoy2XLYW4TSNfsjBVai6roHsNp
XU090TnO0VUqq0vB1uweKxIltUUacATnIi4OXE3LExMrcC4dEGtRnU40EfWSseIyhuBKjsMV6uts
XvG4W14qDi4bOqMNnfNUItjSQSNs4Ne6cjb/nWdbVl1memyfWhiPYPX9tLx4j+5U042B/TmkFcpa
0ZQW59GQTnFduiS5W5JoVaj4GXm1dKEDmLNr9dd0YAgzJyawzPMI86Q6N/CgJzaJ+7FWi6aXsYEQ
XT2DYJo0fGl7WU/MtA8TdIQN8K4WkBdecd9e6tbPFL41+TwQ1DXHBzss2XaYXJsOF9CWz361BU+7
ho8a6Xgezaw4W0EEGxrH83EmtquCx03FdqgzFAyHU9xrf8xj35ckUzlotPgbqIr1ITIBN/WDJ1sx
LQLHrtK8wfZM/8HTR7+3gYB4lF20h3047vMeZu90/JmZ0cfXRb9Jd0iqMf+1oEsC59BNS2TSCEyJ
6wQXzVwJVNw6OANpPNs9/sqWwJbsZxRs8Q9vGLZxKMQuTAAOgEOHhK+/VsrbCybGXEOeBDIw9YSa
2LMNUsAr4Qbf46CFKsDF6Hz6CJHI8ncRrRl8LaKxbBsxLa64mvt0vFc+b18h1pbLhk+h6wgKt267
2OC19wteAON5iYirgvNoKH9EYRfOeH85agrelv4h1jNnZ2MIst1ZSZMZBzBc1O9+jmdx6BCYdSiE
quRlUXL67gsxBDUsTkKNIkxfoQgjZ7uc7Vw3TTK9pYZkUzqZ2pe+uA9shi4JFKNTAGEpxOzwctPh
SiKuwuUy2PgEFgvcWJVhSUGgQcR/S1gKtAQsAehyK6DPf44wNvrHC9d2SKM6JRuApnyHdEbgLcL2
h//cMu8ZT7u0k2kQlUmBuqI3N3NBU6wGjPBQEyqmGO0EfPL5GJopewn1hCZBXolpJAkfioEI3DPq
YJcw+23yHPnExPeWJzQXkHcLDlgz9hd+7165+QnEE8ZrhgDqIVh0MCIwWIIzgwZNScB5s3icJ4/u
bAfRCpLQGZ62DiH+k+lNAuv2ZfI/A8XMjTSc/ei7gT4vK+ffPKJl1KqhAv1oIsg111Sx7XGFhznm
lwZgssq0XEkC3RBWxxLYwAK5GScRZ/G1XZHjgGwK2uZhXSJ2muC5/MWuw/hlLTnKLU470SGZNngW
LQrQvglavBA1lL3117KAxSpJ2bDc475GDUEswfxdB+nw2+h50KAr8cLW05Z2imyQ7ruHoFfyQD3t
zpEN+N/ZNiZfWpygX4seANyTKJ0MSPlDlG6rNslBDzJhPhMKDd2ShMhB4WufruWjQWY4kRblhu9R
5Ia2AaqlEAejc4Tf0Dt26Kxkm71DHWeViK1HMdVoyih7nyEF5RdJtYEbIOI+ebVtru58HE/fq053
05VZZTmjNTkXGQlNzvQVt22pDki/oYe9VPPQcGeq4bxD6+AnR6n/soIXpLqAqGRxD62yXWAObUdd
Q/qrdAfEL/3NtujpnnaT+Acs8/kS2ne0rdOxTR752FUrUUqhgOzRyr0u3DYwuDflkA4GgKtzxHmV
Pff94ilu0BxXzrzm0+1aSVT/ozRQ9gxXsT6Oad8GJI8pLvMF7xlaZOEQhHWPO/t+i/Bsg9k8ojYJ
ZFwGTacwGlAoFUx9iXLr1wtUN9KHDdEyun4TEufDEsFZiTCU4DdUHOVyPvWomdaShw7bxwYo4/c9
LPCIsKuK6rYMKnlYx2Tpa+sldM9igOxupU2g+MWqqitvUrQQf0s44j4OBgkvzuIeSbdrV54z2s8C
IVto5nucBhSHYJfjbxwTykKLOp/7WlbQya27ziaPWTqgezHCK2LvvwQqujJtMl60KGRQMlvQdU+r
ZZs5UK4KiZQ6WtD0nDf9Y14X/ghQ7mAa6PEx0dA2g5OAsz5FYIA++m86z8vVaqbtp+xwp16HQzTj
hIL7PZ4QCk8X2TbE7mw1MjjL15B5NIZyT4/9XFXq5BC/fK+WBblsorf4qGli+qZPjbiHj2xwmxY6
fXDopXLiTV7cg7Hcvxo+B/yguiLTxAUxfuSywpe8zrNJITWcU4pSwLLi6bDIG7M6wUXeNe1Id6yx
G3dXSbWO3xDUiufWl3gYCxpohvNfoo8F6K8/Q21k8+C4JjggXSeQbRVrqCHDGCoIZHQGgUKV8R80
mTJHxgkALeiKLUyiIxO7noCzPiwEUPr4EeFJ/iWVS+FqL8vlgg06qogusuBcTuuYXs65mc8n33t+
Jte4few3FJKuWug8miODRC9HrD8hRUkTnb1uSFzaQ4ZCN54HgYLV2ViUtKpXtP4fIQeUiSPYZ0PW
eLma9ogmLrsHYkrCVyVCcUoPUXUCdt6/ZmYpru0SdGiydXF4DnC/GNBhsjgIXV91VxH6WSOJp47f
BXGEt936yYmDGhX9zoD/08RMFhcjnJzBCSvllvYkRDj1QNcpQhgpVTce8om6500qYGCtxq1BILlo
H0FcDH4IbIAfI5ANbY2eBX1Ju1jcuhERRL3NJkF/HKIuJ79Z1PharpU/TDlzcD2cenkhlQ/YMQpd
cFHi4ssPUEhJVeOmgqqzzsmtr3OYJ/RE8xwPj3NZdJWmoy8OUCdA7IUsGBTmuODtsbIxG+rWmuh8
Q6Ee/YXB+JNAZywjvl0Quub9NJcosptRoX6Wp3iocdsi2mBA91W4flY0iytxXdihQniUbfHPHpiM
f4YUwq91F8kIMcEIRYuKcVzaHsrxNdpvriDVQO3t3G88anAy+gIqHius/tLKr+kpj2TIkES02/OY
ZHNYd2s+JM0YoOaDaCLyoi6GJX0eJDDdly3sl2Ly/5g7s+W4teza/krFeTbK6JsbPvUAJLJhMtlT
ovSCUEOh7zeADXz9HVCV7cMUg7T85IoKxVFQJAjkxm7WmnPMDqHJaVZmTwtar9Sux2U9ZjL5WMkR
rWn9EBENsopKdO3OYiPd+7TUaOuWRX4xrpueAOiYcu+0gEQAZWX6dcFpp7qN9HL5XiJ6cA+1WQ2P
bprGN3brbtO4Ufu9VLSko9re6dQFzDk3kRt43kl48/REy8Jt9nikyiMHova7UsTMDJ3U+Y68VPSb
ZVp6j73lKNCKchy4bliKSKpyF2q3EZsIijqOWXDkzI0kXA/c4yZucnfDxBp7FG+mod3XiL2oHjUF
8IuZTPjisiuMhMnSnLKr2Yzkp5Zl+87gw0nRcgn9R+0m7HpXWt6lMLxa7rjH+trMsoZtbCYjKuUG
X1NTwrN8UMTIv5bCKziOOgxzn6gLE19sOaIJ5IO9NaaI2j6lfeuzLR12EHoXpd/QRoB7EpA/M98B
0eGdaPBS9HMrkwIV+TaWupkZoRbTd6FgaEJn0l0nVVyqfm3DDCP53RZxWFeteDA9MsOOA42NPpwL
7HMch23cuY29NCSGkIz9BTVJ3mxnhTN2qE4Zi43eJfGy8yi6P2KPNtayscXJZR5pOe1nqlaDL/oc
L1nSaTEao9gpTT/PXJcakMLawfJgx1VoLhVQQTZ9WrFNlxwpZKi6g6e2vtFOs7UdDVEqVyW1Z4Jt
m7wQzXOTdF1yJWN3IrugT3M2PORYGjOzaKrnelgUUkGAMsZIOrurIaU9PQd2b7TDYzu07bJjA9PE
ip9FBtomTyLeBEynJ8q9LqTpQqPXcyRSflzazIOh02pVdmfEdjtGvgpetAAhOrfGg0n4bnXVVopU
KcSw6Jj7XrWxVRGrqbPLrlRF+agm5VQeMjm1zvp9ZVofE3gVw72tjQtbLcVd3PqZgFGdrQ1tP64h
Gg8ngz/UijVxzF8mVdtbMtenU2tSRKdj0IzVD0DW41IHtJM5iG27xo6jH5G3OORHm1lfHPuKeNyP
Ockr4rursXZeqW4d2YEEPC8/0G7p1IdytNkLBZFnl9qnWmks1d4WBT3CfaSNI03l3ljc5bsi61XQ
w3Yu+VIhnc13XKajmxivcdwzSyLhBE+Gqai83JoT69TLcpDCAPLdzuxBPdUIFKjA0FGB8pDzdDBP
9INj7UdrGZT70tJrdhrD1Fg0S6Kxm5E4C7XllbLQXbhf7dawna+D7eaO2KX0SePEN6WdNT0VqNQs
nxqXVea7x9E1CqUrjfQo07QQ19bcAscO8L2B/E4cGTlH2WHZ2KXGOJaXKid0c+eSsDGFBaXz5dZu
+P1rX3VpFYDwJ8Hve5zGsniwE1WRn6NZsmzQK5m9fcf45tZsLfd2lMWH8aCJkSUzUXVaKZTXpu5i
Vgagznbv5OO+LyeyRERVpBNL5dBnVwiiknZbT85QX3SLumThaJVG/hmyR9Ryzu3dLqTqaar7DqnJ
4mfVvGgbQ5lLh14GxZZgtszKfcp5Y+5gAmbysp8tTjOLyvoaCinAIsB7nj8NsUyeO7lo3cFmEsg3
0syjT0rc1aofK+P0CGUz1rdS9fK7tC6Nwcc9XxCyxPJnhlDM8vpz3OeRw1nL8OQ+bvhHAevGHB1i
Xpfvg9Vm1kZF6zzvEGZqjxiQqDFZ1Ow9f/Cow/mYapQbOqlxscndbPk8t059hx9ae5jdWHU4MPVp
2LdJWtFEYI/oJy12W58WSnKqOHvfuNA7EDKbfWn5kR0ln0Uf91owWp0Y/bJp5qdSX+aJjeyoqhtt
0NtvM1Dyp2nI5YXCZr9AFlPbh6EHeM8hzQ4Vg/eCkMv8YGRZi2ZALJe0gcYirOPRPNa8PZO/6APt
m2aOCOg10ym/LBxCMieODRwjjaYp/THRGzICaIzTmacI9LVcNPnQ1I1D+dQpxmrTFsjbN0tC5/cu
Y0Z8UJWupyYNw5RwCMtJZvoaBiKEQrMRfSQ83Ye0tRBN5/XYPaE7cu+ivNTybVxFjnNXk/z9sSXQ
EsGOKa3vXj3mM8UYq5830WyVVWBNMg+72JMr2yF3IDUDDSuCSZKCe9kLbQLXUbTlYVSnZD8hZq5P
FlamlCO1xfLtdRW1DHBy9GuATVL7mXQ1ucS0bhVBM0RZTO25J7+Xhb+i8dlGjum3ltN9bmPWplDO
JXqOjKM7q3HukXw7LNG8p6wVm5ve7cvkiJpKKUk2TMsiTKNleFyQCfQhx8j5a2lryTdA9q7rT4kl
jyXgp3E7t236uRMTcmU3SbIb0ZgprUvdrdEtzougyyL07sh5ieMrGH7vtNob4kAr7UQEKH3ow9Bc
pdsrxorkg6Ykd9UncLRnsRoLU/HbaBH3ScLJ2CeLC3i+w06n25hyljciM8aGRyIt1U+YgRY/7pyC
GU/zEFzFY8907nmg1XcaJc2PNPZRPow5UOqAYUnhOlvS5hhLtljhiHVnZHJbQwmtJW0/5a1hPqie
jAqfaZ9xo/ez0C+VputSX6UT9BTHvV1wxuuRdNd9l7lbJiM32RKmmmwHtVGGwKF5pW0LzetvrT5e
Vu2fpZ/quLNvQOuAeS1rJnFfWXJ3DpN0nm9SpLn3Rtq25bHz7DoJI3PM4qBFdCDCyIpil14Pm4yt
29EVX0sIlPVHa4gbapma1W41vczK7dCYHvUfDoAUYYUcg2HWhs8Va68ZFBocnI9YLKpl06po36i7
JU4cqomXQkl3jP5IJ2Wun7RscdNwMRX3i1P3rhG0bSXHkJcbekJWViX57rL3zEOr1uI0SlKuAkhI
VNndsqwu9FqhhJ1onOS2bBD0D601ds/MoTS38lRdi0VUtlWOn1Jzgy4jDPoxy7plnyGlKKjBKrRm
kQflj13SWQ+aBEx81FjvbpdSs9kPvC3S/EVXhlocrJIL9UhlT3cOPaoKMQ9sqqjDNlm3LWViHcbs
3aucW2GB/II7ggAOmc6DeXSmhOeQ0trlUrlB01CDdgo+favW0D7laDrkbMRBCo38nVv7RZ+3XvSn
HBRHJhXF9et/kd8PscZKFIGlNkkZPsJJru9rIgZ2JS38378UqcmIdaFHsaqcG7Yg8GjFnDdO0Gjo
Cgw3FbvYzoddorXVO6ySc1XtykteU9p/hkJAojtT6CVTU/HajW4QZU3l5xFpCblTprs5y2y/GZb3
TAyvDJBVMEwmNXgzlIFnH10+N0uEhMRDPzDrh2IZ5cFlIn3nAb52Vyia8bTq4E9/GSCY2Usnl5kX
IOEjcHZCAW5EWr4pRou2b9ZZ78gpXxkbGjnuOht53BJ06l+ODR2FeN/j8A88u/2ammq+iSc05ulQ
v4cHee35gUaEVsXEzmg8U4likWubVkm9gApId48gwDkVbHvfeX6/GPbWYeHh02NE2PAVzn26jdVZ
nA75mBRBEb/OG/2EakPbdK5iXI+tOwZZkUR3rS21D3QWh1BHI3P/23MJHh803yZrJo6a9VH85YXj
aOdg0+Ch9h3S+SD1kKqg0jKM380q0TB3rUPSpXJH+rNxdiE9S3ByE3iKS9cZTZ+IAfRkk9roH5ep
eQ/b+etQMYBA0tNCess86Z29cEqi9bROOMIrSS6/0j+huTnDRHjCaJe+lzF9bthY72z16trGip3n
Dl8+wizrtYg2BwUvR3NPjVN9aelSb9nVfKP6VQb4K8xNHo/TO1aeXydorrsSOnj/Vknz2XVt6XYK
G3reB2u0tg1xXUE7mM629Jpmo8T2HKhaqW3fHi+v3iyJxYwZxMYYcF7eLGISabY5fSVBMQMvO1J3
NH7zVhI46Aszb0Nda1GSAvf/7def212DRFZ/rYMD6OWVK7MlIKiUXhAZS/mhUMrqbjYKSqmTnMrr
t+/y1wkACy/E43X9Yz06B8ekRp81Y+txrSp2d+o0tzttoY/w9lVeG6UWJ1qsRbz/2jl9gGN5RBnV
YQKVVodjuKZvNVTlcUYf/84K9NpYsXScX5hJnbUX9PLhLbnXtw4EpsBDrXUlxRxdmWh/PmnwGNRw
qcxo8tkEZFb49i2+9iDh35GCRqIiNtr1EfxlelEylfrnwMl2mfTyc6HHVrkpPGFMm7evc26VXd9B
jJUOhk4L9phxtjb0ikb2wWx7WAmwCoKA5Y3LhLahI4F9EgED4TOD9b1DBHk1Ge7vRlWul2catxw6
l3BRz6Pfh1GnPUtzOYiAZAcmsHY/0x0C56YMtqEq3iPwvTZyYDauLFaDuv05XzMBwpHN2FgDd1DH
LRkwtxGhQRvy0dx3Fqn3rnT2YCGILunc8mBju7bCotQIfMjyaFO2jXl4+zN89VJrRqsOtgLc2NkL
TjkrirvI9AJTSc2vgCpIQjfS5kOTJu9llP+6dVmjtf/7UmeLERsMe6DR5AVj4gGr1skTjamfhWR8
WwgyyZZ8+9bOZ03dYuOyEh3Un4Rn6+x6HG6AuQ35EE7KpO1wH0mkWbO3zdfsAMOQ49aJKeEYc9G/
M5OdP9SfVwYMhKdwXXXPvYuZPuBp1PUhdPvc/VHWtXfI6f4Cxtfqd97B1y4FMVFlboY2aJlnc4wN
eL+YhTpgmh3dH0jqzQBbxIMYO+W9Y8L557feFXaxlQ+8pjGcv29FMXR6GqNiVQx5ouOifejKqfNp
Tth3hVu854o7nz253GrOhRSDZhHg5dmdaWIg+MT1xlAqKRpJ291ZP00TeChomtY1vwfdu3c+ufMp
bb0o0wn7MnM96Hlnm9DUGlvh1CgzXZqca2JOvh9BkTx2eIW37DiskCJPfZEMrfslmeV0/9tDli0N
nyLHI4N7Pnvxx5gmWjeXIiznTuxEvq3rO6OMh5syca2QVmuNZKR+76ZfGUM48z3QZh7cQ1xTL9eL
cWAzz0VEmHcZfRpbV5aAHar9I+5StARv3+JrH+vqxjfdFYDLYHp5sXZAGMLeTGCUMtLAK+3pqu6S
/ibS5mQrWsRmSlOr73ys2itjF8sUmFbwg4R7nJPKi9SJ1ThvBEr0Tr/SKdvSdXFt8bUQtbdvx2l6
cJIlv8hEr99ywis+UhQ2whbHbkv+Da2yyCtTKlPYNcKojgxfI1z8vR30q78lCrUVIIjG9HzISw7p
pEpniJJVDHqtcBefUWLtu0Lp951tFd/e/ixeG+0OVhcM6WgX1PPdHWbPqjTsaQgNVNEKGkSliEID
RRNiGVkdyVJNN7iXomOeFv0+gnkxbt/+DX5SH/7qWltfOPZGNkn3QJGRULwcDh1FTn1NMArzxi6P
lN3KrUP++d6J03zT9PMS1L2wTr26NKFV1Mi4+YTDdhhyWikInN7+dV4bnETNuOyzgUWY5ygeBPxx
VOu0mJcpKY/lLObbUcVcoSTW17yJHXpMsn1nbL52TZAP7H2BxLJanS1TU6GqizLFIsQZlAXmrI9r
K0o4t9nsjrlP845qQhmZzjsrx6vXJSxgJVUiSzhPRNPogi8JZTbCyw2b/oGoVnDsQA4p3ZQE26yi
Jtssb813PvJXrwvccJ3lMHKff+K1SGQ6WJUIVb0w9k6W2zayYpEdI1zfm7GeNZoimMnemXfWx3g+
0Hi1WMIAYgNwXN+Fv2yKJ+S9g27g9ACYOT6mqew3+mBbj28PoFfeKIJ9sI3zAsOLPOcIoCUtLOEt
fWh3dRZ6UIcO2AIQUfTxD2zLY9DrUg/YGhjw/Afj8PbVX3m0uDVVAjxNDdXe+b6DfcLc5VrCUCoy
+5jZqOZdMpl27FD7UFQ6/IC2fw+Y88qkxUWpprArWF3sZ+OXlQzSrMeaNQz0kCGnsDrPFNVzJ0oD
x5rG339HQR3p6yJN6rJ6vka6/Qpctl0RmsWsHHu7724TlL31VsUbmQZqIeLt7Dnzze8/W07+bOl4
sDpRzC/Hj8AxYaGmF6EyLGI311q5F1ajhrhs3RsdvToGwW6+/V9c1KS8oYNGWffOLy/alH2qFhYr
s50n9VGa1L0711K+xU0jd2qlXxGsO+fvvCmvbAfYBjCEdZ6jDoH/5UXnKHPswoxEWEdlT5HbGO4F
GZsF60OHBfXtO3xlk06wBW5qRi0XOz/0jwIF4TBObLhmvMUG9rELa1qMe4U+pi9wbwcGjO6tyJfu
6e0r/xI+ytJDI5QE2RWctUbevrxPtVpY4mcPPRGVAvoTc3vV0oT8gQFj3iaNQTyq0XTWN7eJGrzr
aJQRcyi6elEQ/P1INwZBoj5VyQZVE36Bt3+7194q1mVeLIqUHCLOPgRrnFSFmZt10UWs5pKVjnko
tk90xlU/isffJfv9fBjUrqnAsicjK+Plw5gTV3PaliNLMlCztgT0Ap3i5C7Vhf77C8DKB0Y3aq30
4vMwHHpFRp/gBwsjNOY7trwfKt7yHRMMZxevs649vczD33+cBOLCvQOhT/7O2YuEpa22EXEPoVXW
1Aq0arie0moOvQhhiUnW293b13ttJoax53oGmzmXFKiXj9OtVHI352oMRzNS9zIZNDz0vXjE/ajB
ni6jK7uu8/fqBq8NGkCm5LiAvFypiS+vOqaJN8V4CsJqsIzA9lqUZUWqbBAGKiuSwHjnk3xlpjBQ
CJsGnydhIOfXa1xmYNrOU2jNcX5qrLT72OnmvKOeln96+4G+cmtUykHBcX+UfO31639Zvq2FWuey
ZBNtSOSXjts62IhtDIjKgPgbVPzyzrbslQuauKxZxOn1rWy/lxesahMHCmaJMG/jaFvZ03Nppvqe
qLQG+lHdvDNAX3mU4DTh+tLhhSlxfiyikT7Q91WnsGfSClH25Tt0DSbqcvs9ePhPqtvZVmjdB5GA
BuaLavLZxGcnSMfsVMpQZMm8twyoBW2qDLfZkGkbexI9x0+1ukmHXr3oG/w1Vu8t1+o0xJ9TSNhf
cXWbEA6Mbj+ugSyOYUX3cdQNVy6HvgvGQ7avMLHs4zgX7+HJXjsw4FPgkErR0fo15GrRDCI00b+F
VtfXSIQijFiWLq0jEXXVxxolB7vYWcZPHuvxoW5TuCNIhZRnYdQpphCAAP3m7bH5yhpGN4A2mcZe
x6GB9XKoqEoNGLVjqGi2UBAble5KXxqhsqDoajQz3y+K12OurI13DnCvXZnaPIVsehGQis6nGWsg
Dz6JZZipzncCJ0w27Iu4wlFuhZrQi492P6b+1HvDOzvNV4YrLRD6ShzZGK66/vKWY9xflWg0GQJF
T5CX2blPRqARWu34Xgz3K1MplO31OtTC4Zuc3aMhithgOZQwG6JVnG9O5Q6ljqSHKxE3zku3d1p9
fOcGX3n915mGCAo2Bqp+XkOfNWvo8hpjezNDOFFRxKLVBtexXyZZMQOA9miCt4fRL8+U0cwG01p7
E5Tzzk8otP5rTbrDzNuX9le9llQ7vTanHVLK3+0L6lyKAQuhgl2M+0seXZMVo505cDBW0eUF3rvU
z0cXnREV7Xc2Mq/dFaQpg0/QBVpzvtpXWjNnrq3MIVZgKvRlZw6BhWglQaY0FeHbj3Bdxl/MbEAE
KUxCSafAivD27E10scmghAWbkCKXvkKBTat/WWoALG9f55WbYu7hwKPz/Pif93L4azHQg7g15rAY
4SCYeL7wv5DzG3t1++XtS/0y/Fcuos3WmBmbo8dPtuVfFj4790AQrAVzbKvtXgx9E/a4KzdiUOYt
pe/5o6oV0/bti752f5TnjBUny0ngPAwrgZGHWVVDdIR8DW6Gnt5VMzU7RyCO/d9cyiCCYL059kov
H6WN701DtbjqmwQptVaPagn+HJJ4z/lnP+7fv8n/Fz/XN/8cCP0//oO/f6ubGcRXIs7++o9T+q2r
+/qH+I/12/7rn738pn9cN8/Vveien8XpS3P+L198Iz//X9fffBFfXvwFCwS+oNvhuZvvnnucOz8v
wm+6/sv/6Rf/9vzzpwBbf/7zj2/1UIn1p8VpXf3xry8dvv/5B/z4vzz19ef/64tXX0q+735KxfLc
FV+q77981/OXXvz5h6b+fU3qostLG48JyGQ+nJ7Xr1h/J8iDyQhBCyNRR3Xyx9+quhPJn3+Yzt9d
yFcqB9O1aE3F8o+/9fXw80vW3znLAaNiO8OEtupG/vPuX3xO//25/Q2C0E2dVqL/8w+2zWcvNqc0
4mHXIjV1eX7c2XHISPsYASi+Ed1ckqfc9HJwBBmOR83M2ACordoHHmdExo6I0XfCnNYmxbkp2yI6
JEurhk3iqb6pUdv0etHc48b53LDnOoho0K5LWXvHHEfCpcem/RRz3gLPhgb6VKUk4aaLbZ5Grwst
UNSHJvZs7A1jP17IdHFR+cTUexRYBrhktIn0AGXYDZFNNbkTYovPbvkkHbZWcsSQesAbQiDsaFhH
LZP3lVenJ8l37wynQ4ddjRNK9j7ungR8DMzJot/iw74tqNX6nqzgYYIDcAOlTOIdPsIsLLAPb3KT
1EG/w+/hd0lq7VrdAGJepoW8zYA8+OvCGjA76cgFUFCDoWguwJ5MuyKujC026PHbVMA06AzzGegQ
ov4akkGNmTrQcy+7sIty9ieloPxhdOOJctZ4oRUEB4N91JzDNOpOiQMb4DY8X0JnZNEnT2o1K19p
JoiN1ni5j1+HqV9L5wvZ46X1HU0qn5ZOQ347ZM5eCAMXUW233qdYE/kFuLvmvh8MkijNsYBkmRc/
JCSlfV6NWxlRIO+TYd6PGCAPSR1FzqaqjJ3o1GrvIi5+nDooVwO22FNsLM6xT6zW8gHKj/saAyQm
wbSwjrhRtWBouuVQYG++MlIVuKRd1juvVjMQuNlqCjbKCvYgwaaAN1eWzgxJeLCsH0zI9nHsBiTH
Ub3cLqNp3eoVIni7KfHHILzeua3S7Tyv74/jkuIjMnL7Ag0/QGc4NXtnwjsd86E+6oUyAUpAL0xv
QN+1wBYCHBPZxmIrt2kNRXuA3FDoGxNGk04nwretJfIb6WDYw7OO8J8ee9nsepE7X9Gj8q9YcHl0
hbpxpPORM3W7nVgcEcFFPQat1rmA9WOeCKKwAg5CQG2ctNw4UQEgGdf/oXSX8pCUrdg3HoQme/J2
5TiqHyinuA+mHYnt5GmaEngqbK7CLtxQDPaIFDozn+piSNDbKzEe5VivjpFXJZmv9ngXOX9jgzD7
THtKimRBjjeO3xBvz0HEqtrChNP1Td9I7eD2FourWqXJDolyxB+WCKfKgd0MfLuAYgFC2ptBfRko
2sOhHvjPmc9y9Gdb15DTT9S1rUJ+xq6uBvj95NdKT6wHLBqfc0XrkLoWxhVy12OBkRzXoKbtDMXS
rvGhRGHP4XY34fkK6wYEU1XyiAQ01FPbkiBRIW/d29JLAAiBYpF+byWJ4zdzMXxoJ2/J/YhWKpLc
4UmhbPioj92KUjOnbU/4ryplva+IONjoSqdits+fardXw8l0oo+8qsNllrnFbZnID07kOfvBUozQ
1tfRiFTMuJZmdlekCL5nIdOtkub5TTTgczVz4ULCmuRwhRbfhNhaZ/QQqrrNP9i6lHsYGcO1MEbn
uZWJdpxdFEOoZXsDU69IA2ThE5wpqYrL0lSlEk6xop/0QZQI9uOpbzc4ZKsrsjkzbDGlhcEm73Y1
3CA/GpavytTNpwT8/3esAuwpTbhru6bpk0Cattz2roIfHvPUsxYBkfH4eTsln8VFVZTTUc+FiZx+
3jZF/pgrpgXefco6TPLKUE4X7pCO3nVazyR3KO2Qf2x51a9qNi9ZgD99ua2V6uTGnbkx3Fg/sJQl
ka/DEEBDj0Q9LByzepA1Mb0HVY2rXRLlfbPJdBmy3iR+WioXuhNPG8zhwif0fPaLlvgAbP56Ebqp
8gGFtX1c8jJ7oG+A3mtyL+MJrh1uP31DGZPnXifZTtrRhgZh3G9GxYsPhpkMlzEIpDWm0dzhO4Bw
lI/fjFawYg1ZeTCgQ281DdyZhGKLt97KA3S/OOEKYowxoRKFDqExHIHA1RSEt3QVvtl596noAUN5
45NTFFcmhBsb8ST2rTiDylDZduqjfsJgGMtmL/LmC1SL+aTMdXxpaesgIdhxr9LXCwdDGIigZKzt
m4WZMlv6K8qixpMSaXEYF2Z5gZEbXy58oYc8debP7K7dEKgkpJZ8KBDAjT0IuKX+pBftkzfOV/nk
XWOhjPxu7L6Lru2Iu6bLzMQYMltMnFIdebVQ40V7lY4HqMpH4ehJMJvurVFoKCWU6Ws1KdFH0TfJ
xsirdBNXy8Ky7VUB6XzZJnU94Ep5QiQRkGSMWQaIsTjS4+sC2d5mIIT9tihS1++H/HLAV9UGFgtw
Dat1Kvdm6qn3zejkX0qOB5kPL9sJsCBFB9Ii2l0P34vZbig+zmQQXgAFWHauDU0EC3dEirVTPw04
700o/QMcLgeTiqY3xlcOqM1Ws6sU6bswHBJde+s7gGz92itK9bZrEgdSAb/qNZbQGUdpf6G72Xwx
OXH0oR6llR3Tui1uZBR906apuOgiFjEbUEDsaBTF6TztJrnUW2qJWAWdxjl4eYo5UFjJp3ZOLSBF
jQHNUombQ2VFsgpBzB6cltWFednlD8vaMTDVTVZj06BwYl/nswplKC605jaWi/Ol0oubEQL4CL5B
RQGelH114iPG4iSg5t5Myzx8MHL1Y1/zRkmX8lEK/8BF7Y+nHczQtu4gxmsEjjzqkVLv43a0kqBi
6+kAmFNXcgSbCL+h3bxBjGs/NSm+kbgxOnqAbXSygbxdJSAt7zDHyoPW5+0mUdolmEsX12BtYOCH
r6p843csTF9TOTUH5eg6V3EbaccYR/0WHCUwdFMEutXpIZCR6HJJbGOXFHiIfDByufRzr0yCAQvJ
1huSndI31b4eyxNkHc0ni4hWBJCWOlBGPP+g9lCM54MJ8kjglMHlk0dknA/mZ0EdmJA0V5F+lWk5
dlkbRKS+sjoqb76qI/hKC4E5F7LTuocM3h1LiAa7bNRcGUya2t6MrdKIfYGSdyN52cmdyGyjDVIQ
HZ+xy+QAB1xtCnRomjtQ+TE9cle5zxPJxIVJkHT1yW4+LF3Wfupob6uXsBii58JoB+0+gQIBwadx
lm1NKSUKltT53KXjUkAhTE19W4HkIiYX5KplZ+6jWfc/OkP5UQvbuJ+8yN24GCsxahguTCbRlF88
oxF4h4ushRctvKvOdAZ2IKX7AWaPkm34qnKBDHunuSQhse7W96bZdzuHI8O2Bbl6Z2UMldbFDER0
e5ANotuq2OFc9lp0mOpSJ/jDguYj+MCvLcX+aLKX3GLkARcQO0m4SJk9u+XibFwyWQ7DzEpKDSrf
g2tqQj6Jdg/ubnmsJA27sfzcmjrBxxGoUYdCGVuI/LLy2ImVC/594ie08pND7IXvpOmlaS33OHDw
yBN+8CUT1lWWi+6mL/L4wD7ltjPbbWE3V3hWnvXao3FV3bWq90ykzl0qzW9Gru8UYGr7qV70Sxjc
D5M7HYrCuYk4UmO00g7wpHvqZcBS+hagiZnYhy7G44tPkaKso+dBZ7Gnn9RNYSbgIIrlq8yitRs/
Ae12PJFBhk/s/m6WrYbWMa0nqIhDXZID7AgLGkyefnPYwd7qFEQeaDpQ1kmEDVVIn+NbBB7QR9Vi
CmpHLzaLNMr7qDQyf/EkLEB0JxdY5+NwwpF97VnzTJnd60a2uWlkHzEiKzarXrzCMZXpdoIpOm+9
QlU2id1ld/HAP1mVrZ02n9SpUfa9l6V7t1k4LSQFq2tJ4ttBiQvlxllq2w04Ui5XZkHYEji6mCMX
1EDCQuurhEZXYBAcemOuRmanSSE2wJYgdZbz4m5glyNTCamlxyfjIJKhe0Xhxx+BCYSGWTALl02y
z6cIB02UUQqt+ICtlPmHtddoj5nQ4au5sTyVwiQDIn0CFsyD6CupHKq5YAdR2rsuGmQAtp8oL/y8
2k0DThmpqXtXLKLaVMNTBVSDxWS4L9NFDZ1hKfe2EXVb14WkEFvORVWK6SIxDEgY+MBvk1a/LMwW
4/ywgLWN24/YC427FpuyDyiy31TwH052C+HBnNoqcLKi3BHyFR8sXYl2teotRDOSVeGkrn5KNKlv
29I2d0gcWmgQTnublQzvBULdap6c2FnI02iltwBM4B+ISTlMzVKcIlKhQM1WXhbCci3zrUjH8m4R
8vuQ1dp+GkCSkZyIvxbnUcKOe1CqS4vXDrRM31tBipTj0dEnXtk49u60eco/DgC29FBEY2yGxNH3
D51LmgBnKs9cf0DpXMapyR95Gt+mkV7JQNpVE86dt2wSjRlBWTQ7iJPVEWFWTzHUoisNNmsMxEWB
d1ulbo/tXyGSwIWBWxZ8WlGhXuCZhsM0LhxYkZXkblPdwKVwOEZm8Q10Qg9jeFXeWdYitkmnLkGL
dTgo15iNbtSWDbgDhh1sj/Y7FtH6oyWsYvKFZB7yY0oMZp3C35usyPggW1fb1Zmd34/trG4g3lhb
sXTFARhtfkoz84HBwOZnELN6sSh9W4ZdswL0pdIeyIVOQ0qvNetzxuebtP3gc/4w13tJfCWS8hrh
kXvfAeMeOKX27tPqXz/2kyuodzTNaUAsGWDonh/cxaIZNkjla7TMc0B8T/pDE7b7RME1O8ARkw//
VltlC5bC1f3U0nDmppDcEvAqe/h6WpA66hfNzabjvwGcWjIKHeB7DG/cqy3ZPDN+1Ksms6+ydIgC
x/ZidgvpLcfO7EqT2r80Fr9VoHuoS/5/XnN7Uav7n9Xwds/1Wv3qz3/U/8XynUlT49//s0D2S/nu
Me++pNXzi9Ld+h3/LN2Z6t9XhQAiWcpi/5+6M1uOG0m27a/cH0AZEJhfAeTImRQpSi8wkqIwA4FA
YPz6s/JUt90q9T3VXW/ntpW1tbVKTGYmEHDfvn1twhwuc4PfpTshfiPvCFcnxl0HQ6vJlOYf0p0r
fuNPLJKf+NLMP0t3zm/MPC7GejaxMN7y8/75m/0H0t2vijyKIb0LBl4iNAj2+TWcvOFAxg6t5qSs
RHjOCHM5I5f9O1Pp//NVcBTwFvETYBn+s4jsFzJoCrnNiZEWOMdMntjHRTfr+x8+9n+8uT/pkL+o
kHwiJHWwdIcYyk0Q/CL70xVKZsVsBkPqgJaZmx27B5lxDJVfnP2xHZ6Ndtiuusoq/90Y5V8yrC6v
zfIpDnozMPFo/DKPbkDcApXrYG9k9G/vdY+OAokQIoGKjKlttp1eC1xBwJHrJfGDMHvRlrK+tQg/
aUIND9rDGO16iTPDF9muUWbX3mKGzt1/ZyD612/DMTFh4X1nRss3f5ku/GFkwab0VHnsSCQWcKlH
wUQ2O3km0JG/uV+DtMwYC+mZb5xB1q8Ds3IQwTxDcINIVWkqVJsx8J3QTT/fBN3sqZER4bSVrzm8
HY7Ov74W/uVN4tVk8YzYZP4h0PwyQPzDmxy1Lq3eLoPEH2CQbvnqX9HTq785iOF29jCQ8LVjj2Lv
85dXYcRUsjLbWwl5GcO3yaNxn1xbvrjF9vrX7+fyk/44OuOVmMHgyxEszKIx/vKluWsoG/aEraTo
LdqK1ktpMCdUVUjjxlVdud369z9BHOC4Jcn1IVTU/WXyU4yjMwoWtROXtv+Ye9NMKdAZf9MueDkQ
SdL2mQkGjDWsX+4bcI+OAuZjE2UDCBnOTbVH6KT/XQr7JMz+xe7W+v6vP8tfZ3a/vuYv50TDGv3q
bLymCPpLCZluiVX1H+ALvK86qOwItcH/m4uJLM5xxDIhYRXE5Ez/ZfTpZwt8E/gNvKaRnqdy0/ck
CC7nyugovNxypolkzjunu79+r/963TBLJnCEo4kLFJHlz/cBwSCs8fdaAELu60fYHvlbTbRwxPHr
gx7wmurfGHMuF+KfLlROQP7D8BXLA2RXHmp/vPFwTbHA17tuYulA3lmhJDlwhAYPCDgojdNfvzv2
IH7xWGD1BPnIC5FPbbL5+eviv9X1coWDNSWDhzZ+GIetbM8Sqt32tWQfE3GaN5nuM/i0DOw1Sngk
0pXumoja8EjWQG+9LZCKoVBkVTUpLDWoTWfSxlZjj1rd+ygaK1SSZZEM+rHuOuR5KTf1di3DjenA
sWbNLHwOi30cx8vAYlLFDHECSVTFDfsi8k4NJAdcrRM45vO80Wl8DbaFIZjO6njY7FNY56G1sxuy
gaIe0KU4MlNe9LtTwK+O1mCdu+uZ2Yt3xIsfWufSS40Pi/0eMymYgL2yW+u7J2TITUehm8O7cLFt
ErOqO1geABNhYK9TxdU+qXA6FKSObVHaSLKO7FqO1U1phuMQIQGRrJAZbnlPROk8wWgVwXRvVMB7
973w5atcK8PYU4m6ck+OhxNcOz789ahWZiBjS5n53SWfzj4SVzK8pNC4fQSXrALKT0O9Zh+cjs7i
7KTIxJrHaTr0fLRyFtU8RGrznWdtkmwDAG/d+Ah1i5bU6VRcMFaByOKNCezLujDxOYQ0MmRKdbWk
ixOQQ67A9ARHsYyAax3GKChetpM+hFLP5sFcrfA7yqAeJROiicmQOc8KchnIv8B6Io/Dsh6c3i2H
Q7OujThsvaMldMWt67IdGAs9H5ctBH1ItsxERgjIuYtWCFjsC7T5pY0gZNpwirwgm3ed1p6xs62y
xrkP/avCgjy024n1JRoNy6z536nynDIZ4fiicZet9bUkU6YCW1y5V8PA955H9mbI4Toti/ALelln
wbVMRxt82tS/BCncpyhnPB3GC3FH1a0rS3IGEVzSU+rwAIyYftTs0GvpPSmVgiZMbXD4V5zrFBuN
RINLWjUIRiuqdd9UO1Aw9UHQgFKUtgxee62dz7SFbBI36zZZe9OomyIWjdnjoyqX/mXStvEFbX2p
9rZttADlkcQgHlYT+ypwkeHGNBmGs/hy2fzkyu8K5FI5scwypOlLNU69jBZvVBAMPWDOCdF63BZw
KIpzt7kMO5ZJS7C+FmwzA/xgnxjcRDa3FQLBwW+7DK5eq/ghlcEIKxsEeCyoOP27TWZAeFuUHRiS
Rngr+nFQkSdRjhPktG3LgavPc2r9CI2R0EZHBuvC5cVCD/zHVH+4wI/MOPDhgiaEf3AzkEi6dmzP
2vTLfHfVeixyEBqQ7lsDmJsdSIYCjtjGO0lhNSfkjEsHBxT3zZeGFZLskYdgWewZw5FXxPOtv13T
cMph1uoGpNRsvhpTX94FFlmVh7FYYHhlsCOLE1FZ8wIMxxDBM55p88yta35Dm1szWldDPLXgacLv
lYD8tO9zxzXy+GJMDr+jCxAPZA9myoxwslrsUeg71cDASALCyw/95DQEoZuz+mo5jRrubX9Uw1VB
VM7TZGdufjKhE9NqjzqFaHqJvjb7fbCytnyyRW0SRdGOeXkta6q8vRLrIO77rPCHx9nvhNODNiAl
k2z33oY+1haV+lFWFTgnoy/K9si92dbM1QYn+Mw8BKx9TW1K0tqYEqUwrsaSx8Y8bwbMMzm0j35o
eIgRDWmn6BIEYSg/aw5Ipub3IjCcNl4tvPiMl4bqgUmCUImVyuqRItp8yTdHN7s+kG4S+o0qE9Cw
/RmikfmNPJLl04PF+bOlCrAPrurzO7kEhbxvzKZ/Z4Ilv7udPT+ISoZD7GR98GyO2n0xFfuOkc/+
2s6HfE18mOEHj2UdGj9k2G2vw2zDZF1pEcud1O7gn7t0YXOew3NK2GReuZZMF6RkZmflEZx60Rxt
icButL6dtFspNgjk5Tzt1Tp0QNmrPGSOWYRoB4TwBHUkg1ReV8SCfPGrjBOLHX0mj0iFzi4z89kD
gOQ2L7M5c6ySBbSlB42hYIAh7ZKM4hIw8DmHBeAvESrjJesrcQ+Q2LAB6o41nCtli0+Cftx2L3qQ
w+eSFagjvKYxi8as425PdVAfu6pI1WlgCPc2VwF4f8ECzetg1eD4G9bqdSLLdbkdHbk91ENhqJjI
X5+xguuB95WZbW67xkyxgFptLTq+7rL7bIgZebNZ6y6ApA8Ibz06+ZDUroM4Om0w9w61iQUBInPJ
ZArHg/oym5qMG2u0p7fLV/tRU6dQYKHAk4Vj8E4jyytmODNuNd7MZBsEJG4tDuOk1manohyy+wsf
CjJbu+avq8v7R8UuhxYleTbzWCyqF0leKTJ0MiTr+83YepXogSWM4wQoE/9/6PQ8wX2sdeR/FcY7
QYmzJPizC0nwImfQ21Wr3X7Xgunx7YoiNya9wzPki0mOr8FC41TftPNoWbu8BaDYmqWdHv2hLT5z
pO0ybg2fqY7duvLDa7EvECcBaekw8In+LANo90DL1gpd0WsdvlGmOTuWY7L0sDAHugAZ17s0mJmh
9X7I2CRcV1a8u8arvwqCjwAqk7YwJW46X7DTDPe2uNSUzBHAIRdCljtLCJTWTGiSjz/mflHSzmPY
4dbbkJkQyiyzMBdgdRWQa7EBoKrrNn3tsGkKpt+dkEAVF/t5my2DzAuMT8zN9di9GUYL9MVlvwfu
uxLTGuliIZzLU6TKBaJOs70KC/VI0NKWJ/QucJuB+HTzgUgDmLNSYjxNXFdgDK3YE9obhEKMMXdI
f2aI3qw7ZQHuihxKnveCQ/Ex4OHcJg0T8i2aghmYtILsDyqY6kvv9BZwbFpsM6uoCFgy3g/OZurT
ZGi/AexeOd/qYBqYBUBjw2OQCZZDh3SF0ZdukPsjfkGTLEugZceFKQVkPuLZTmlLXni8IBgQnVxs
0rydM7iXSSErvtVK6/zRpy41kjmF3R0vQq1TQmar3NmK/eQ96RTTexlMFSUr4yZyKL3SwxejMYLE
aeGBg3dyAqUYyDEXjJSqstuSDYH5qKHR1slAoLsN9Vhap6KVghpSVsD3LpOob3XueAQQNE0+HWfP
149k+bX6DJQVoTWcnfxFTpcBHzFNwEwNkdt3vRxbByCIl3lH3wZMuyN/kwK4sIbi67yl05uCoB/s
WqsI/MRhRfdn2pQSHD6Q2DyeOKZ/Tm4bPnn1GMLrlh6slEGql8k2qxfNFpDkNCGlJ8pBhx10OLgX
75OfNrx9z8PtO67qBSGebaTFH+X70jHSaotpeh6U3ALqcSmPfqd500oWrhdXbgDM35+zEBOREwbJ
RpwUj+TKax9gpJUDxDaZ66iH4kTa2ETer7uY7bkzvM0j9tsim8SYpP8CSkdC61szyJK1tYXzTgAB
vUzrFbWpi7yBe2QQhNM6DP5y7jSA0wm72/OIUzogwQIwDdxklvdutspwuwR9C0/FBgxujScAY0Wk
KOMweWpzmOPAnWR4XkE3Tzsr9byn1oc8eZCW295gRdpeFRUezISF4S5+npCCTiB4I0dvwKuZjLZf
0zUFctuQSnrL19kz5iwZT8NYzsWDp4f1e761irHJVDdPeirNJyHW9pknEIkW9qzTT2LsegaesPbu
Q3aOGwaFlTK41khAClJNpGNIRPoLZKGiB2nKUnBMib18THnT3jqEgNBz8MWC69uKYdhNi5FTAGeL
O1Ir5oTEQPRrTxL2GA2A2wm4gh5Bq3RYi/hKIprLEIbpU0Z1DJCGX79rT+TEcOukFKwPGyek4pKY
SAYMwyJ9Wp2Rh0i91BmpB47od4U1yp8W/3dBXs/SvzuemKbIy20Yz2VKSwAoGONXP2wwDbUO5RNU
Prn3u9Qhx2bcqEBYT7XJf8+0WcSk+s3fGCMRrxK2vXtjgH9vk2mYuyem7QaHsyyIcXIYximAiE7W
nFMb3EW0cBQ9T7LM3wNit5bjZYv4rmXwm19xRDbfBmKAu4Oel+CpTnmMAYbtxu9aQVuKjGy2D/Ow
gI5xui59IallqU7kyzZfQ/PiUdRpaenI1I5xLfuVM7Qp5/CxbuheE9IlCDKnsMUgNFFPUzVVbCiQ
55cxXJs9WPk8Yly8EKrOrFdvyIeTW/sc97lUnYYnj7d3t9IsfpaKTisyBY3rbskALu5K6JDDcQPc
Q01j9DWYBKk73Da0stGEh22JvMUh48Pyl8aMNya+B3I+ctCvGKeLGCSNnx8Uw6SUcahlY6wDJBu5
c+B+o25xRGKRPXbXpcCK8K9gSyTdjTDySFAJXOEJYnZUDmnZRsVsDekDrjOiNrGazd8m3ClfKpql
mpO1bG9HZXn9LbJgyAGjIEhzPIiGigofktyNtKglX9tA6JPW27ggC3X994LQmYF3RkQex6RmH2Aq
Z61idwyaL6R5OV/M0TTcKNCB/ZRXGVtkFqNNOFQBRSPd+RASl76OxRvYfw93elhvuFxC2rOgCTjS
R5crPSrSUDOiIkbzp7e4Od8cITF7xnbV994tpk+GT0u7Bz7Ko4nvw3APy1DAu54uoPCocytMELM2
CbwpGWbdkRVL7AX0/zWMOmcERZvStAKkFato9pd3+knuy5THeYknwHK7Lj/DeTJ3l2hZO67pL6qY
5IzyszBmpMampQSOQJlvkFYzp/JiH3S0isS81te2djDgjLV9DQjeN+LGlBdwNQumb8JqjOtJLfrb
lJnFxZ3FcUKSRakfmWu7ziVzLC/3k7BKMwGAUPNBrlnX7j0t03fKA3LSKPYJIkkNj9+jhOrOQrzi
fog8gC+3vl/5T4bbGs+jX/dvQFk3nux2kX0Zm0s3Q+rKSA6GSr2nhSIqB3FR4Glp2jq0D+EU8nMo
DlAtVpqSH2Jw8lc4zvI59UWBnl8XqT5mlQgIxR42S176p4HY0cDb9IkmlfJSCdJwKJuoOg5y1s0X
8JxVE5eN6x4hpDg9tpWQ0F5TZ/oKosFIZgU0B4YSBGmL1SzmIyfqBmQd85wRZxiXHmev6q1doWso
cWvr9o9VNRNdUjs26Z+9C4glyrYt2xJ/dLoyWvuMAtQgU+KhBdsaxjRtJE2nmnN4ZwRdQT6nMbnZ
YXQHeQflX3wL9WXWLqRB8ci5TFpWMI7ISxIN5Xps1s44AMod8R84uUX0qdPCtiVB11FHAseL4I2c
MVdApWU3LVrmzvk6qa6TOBNm3D+4aHJsPbZb3i1j4PY7RKyt3vWhXvKkb5rwVKw69BJFFOqIhXqZ
XrRfItU4erLeRupTVuWhTeTRKLk2zy2pB9lxAhQ7YOo2qv24cOHFZHeEHo7oBop/Q4or/wYRPjTx
NtTiRWZu7IIAsE+uIgN919pG/tZvFS/TVlMTXqkh7IwjuUskT3Shx4XlTCOvMK8S4n7e5p57tNON
jxZPYNtEtgp1sacjHG4KHLrNaQ4x+uJoa3jG6VLLMNKklOHe6ft526tC40dxMjcQSRNinM74+qZ9
6fQYrbyBa2XHBlIgX03EqnLftDkn82IsZMQshKx78WUVGSotCO6DVQ6eF3n9JeJQyVQEiQCH/cwd
vLl7Gwf9Q94RMnFUtFAe5thUhZFypUm+A1jiz8rq7FeajXXlqNDbh6M998wa+GLx2Mu8V9dZ/a+q
FOoDCDNm/snJQ4Iml9n9RD3Gd6GdrMDrTrWy7v1ZjD9mf4FiT6Hefwtbz8JeKAE6ASQKnnlqdT7W
bq7TwzRN3QMzDtO/gWUunzUhjxjBmGbf11h8XtE1Umj/Rq4ppPthGJPBGvIeL93luW+A9+uAIxOU
ELmyABAc0F18bKlEkoEDTUKbJJctTpdudRNB4I7cT0HmvNulmT4NAb6TuPFT073ZgqGr9yVUm+++
vZJEbmmStDkXJns+ViQnFfdDgVZI0lGuusT2B18cC40PLPI4ZoGY2bJ1ky1tS+Zb3L/3YhPcEWPl
yZ+ATcfpaHtYriIeqUS6T11e5HFpblPzbFRl97z2zHJYXNBwrZV28LkBSm0T7dKEHidf+1DRZ9YZ
8ByV8rpbCH2KnHkKL9ELTBjQ/SRBKJ7LZh06m/CvR6cmG1Xgr0qTzMCbfvGLFw/KQzmPnDHDda2t
tHrL61SM+4mbcMWY7IK8WKQXfDWbcMliQxCxCSk/m3jhjpCQqBga727dgsA51g7KBxdRnn0NDcSd
eFw7rCdoekhuA5mFP5g1KCupOQ0uYGXpqKTt6vJbAYOcAnMoyerClYCdsxMgk48czdNrgMUjw13m
ttTfJtITDBc3taIaWmIauWkvv3Z9132yp209lW2g05035jNf5iXHYRRD/8yJOcEM8l1NJ1/jhC05
oMl5Hqp3sdodhQAJBtlhbWh7dg6pJ68pKfBlPJL6NcTQkMcbtw9MbJJV2Hu7ubpIJ0bnFvw8hpYr
v5eTpicXCRi1q+mM7FgAycUOa9jZq223/X0IelHFSAIp+bgtcX+Yfsr7cCmFg2zXimNGEl64d6yp
ucVS3Qz70rDSMCLxInj2y3nlLh7sPogH1Cvs/7oWwb7z0iHfId1vVDSEbgZ7uqr0OjdbAJpulunh
XDaye02RWYkESkX+0wwzUe9bYeB7X8JafnGYufKlkZb9PdVu2sYbH0K3l0h/RDHMNdu4dhfixdnK
4GMO7ekSeJQ1X00cKmkiJ6t6LqZONTtLtMyLBtZm/VgXhv88LVXPU5/zYdnXtlV9MGxGRCpZfjBi
pWp3u+4qsoK5YkT7vV1XwgzcwrT790k6W7rTvY/QzEkZZvcd+Rr1qZuN+dN2R/3DIn6winjSqPFM
khS9wmDMRrjHqmvdObY/kZdkzRjyyTiqlqTvQ5dGB9XiRnFOkBYFxuroOzinrx2ez6zgYViOL8kr
J3seJ83hoQCR2lnQQ8VO0W0NL2i/lmZBYmhKQMdd6Un3EVC7+DCRwtCTFt94z4eOTslxsXUdILBp
JA7Llz8HIuyNhFFAdkuwGY2XO9jiyFC7lmfRe8FVto49AYlSXrIJkW4/Q5IVOJ9GEhINQPpp3Aw1
1mcWEap3TOvlwv3Utaj7Y8dAhyVpF/YGwYI+uCGbY3alRCRUUOs6iOjbAkpA/FX6CCnIPxte3f8o
XTMvOEeZHXBqzgX2pYBvaU/oi9vGLZJ5T8mbWsXVin4mkmnzi2/4zrlY6NjmjmjSgbuYXRR957hi
/b54TkirZ4fcvpSiGMFQ8S8LAgxrDQSfVX3JpXA+RbsVoNnlsACpsq0Jbrw9Kx4EHdtTPWsdj3Y+
Ul2kzkbWkwHHHckj47KIbQ4ObPSMM1diXr2tPDFlc+9mW08shc2ECBLahbIIuydAIcDAt4kdtYN0
I/DvdsCvks9ZbI5b+GVumiyNRYpwH3nUjN6V9FRB2lJIQsxJD4F7CyPAvLcu1zYlFg/cpNfSQpIl
joYXYig8MxqS7vW8EJISda27GXe20Qici7aXttFcrdzRteqEubOMgLvWVqThHvKcMSWO5TTleGLP
ft7JoUYaDzs0magLOkU8aImmcc2aPGKhFjwebyp0USPpUN+2pPGm9lvDUq4Rs5dlFSwe2eqBesTo
CK9yqL58YqSeYYC5OTZ/F7g+vxJ7NxZ3SncYWBKo72dB+tYuwMvpxj5isBmtqUQASWuknT2mj8FB
wJKZF5eZKtM44AvOosuNQmSBgfmIFZptZOgxI3nF/K3wZxiuUP60z25bpDrln1jyolOf6E1vLBJX
RJLiMeL0kqsa4kZMdn0gYoLHwBReAnEq6Y0nnQvjDu2kQVEjhSeLFdm8XRz2Rf7pbKoZLjF0BJ4G
ir56T+eJAdWEsGvFFosAXaSVWr9w3zbGznLw4h7HjVNhL30zvStq27k1O7t7nxgGbDBhTAJMnbKS
dHbpQvRCvVEKxRb4pS5xuedStkiYSe3DVBorZ9yaPrp1GrITRhTf5RQvOzvyM5vW1ZxCkwUMe/H3
lDJ00SYxrMaZMti3Du1UmPkXE0FbfxQm5dhe2is5jUaDERx9h1et7jrZeupAsY9I36F6NlczsAxM
28LBoI6tv3NYUKIt28t5UFeBzqevPDO1YCDAwg4J155JTGzZ1+WRBavxDqTexWPLW+8fTQhEFHOc
W6yyZP70iiUAFXljDMamoagDi7DEsioIx+Yp7exJpfCD3cYW3J5yf7Fiz6wbdiVaQz/iWiq+D11R
IMvWyLVR3w8zp3lBtQo6s3lqNKlRWF7W7MbJHMjKlLO5sR+YCuT7xmq9ih2gNhwjDND07qQ5kVO5
0MKxFFiGQOyaQBDYfElOZucpb1JvvwAw/mb4/mAm3UisMfL+5H1TkiUPJgeFqVkd7ULyy8tGqxOv
XH8LCUu/mvqB+SwR0uXPcO2q16XAV0esXT1+hO4o1Q+6GMxYe+LGXedbx2nVXLI3EJB7kgzxdLIb
F/KI2IiryBKvXiwZh2Wn1jPaGBBL5Y0MEFO/hZZNRiaZGP7Cvhljc6aJBL0WwfQTTzP4gX5QCK/s
wmTpF0YRuaanmtUbO2OcHwYrr1kkyhQbMFE4bDTRawZG3Ifp5pJHWjrHzID0j5IcFsHOVJiXdiVP
yqc2KKl/UZ3GEwDClsABs6xftnwc2gRPWjcQ/JH7Ntw0qy/ingfE9rQWlr0cnDzgtk9TgiASZzPM
Fc3ek/m5U8wiE/ZXsxzt1svrRBm9We2rerSNk5zd8D6g2Gt2PhtwHjFDeZm6uI2BbxK1mVFivYUh
dLoXSbAaDA8vxzuOsQDhlDpdSNr3NGjuir4csS/73BsXmbom1TlUKYrrtF24pGpobXIEyeohMtT2
eKy4bWdse6uYYa4jaXjzeZ7HBZdFU4X7VPIwY07ksD8M9pGmYSGhK49rgxB7wYxwG0/8V8s8OSDE
T7WRiyjCB7damOsvIbqXY5qlgzMfl2SjiKAwOpqOoTlAa4YFkZTe8EPzmHoy8CPTExr2OsVWvkhC
N1bHPcGD1v7O0P2IvtimS5OQPikVQq7J+oI9WACoqgohnyXKhRmq26pgvjLcifNtDontPVhjUYZn
iyH3zUYcCRmwPgEjbU8qZuxVTR8eRNnAs3D6McMPnIOOpY8skd9H2K4HUNIeP9ypuu1Z4tAuj3nn
2XkyWn2oEJ25LpdTX9XeB3uz4YfV63mLWHYUc4jyZnTeDb0Da15sWiI8hdL0m2cXjT+/z6qllj9J
O1OHapjL5nauGQGcJvRSXOELM4Gddvz8Dolp0Dt0FCOLLAO9LiPYux7bl5X2FdDLsg0+FmpCvh9T
scyXoPGJxEye5kRhFQr7APGbZM3EenSZ7F7WvMQ1uAZK+Q19yzzYTBTzu0UVTrjLHb+Xr4KHYntv
G2FvsCGG9SNGukAFtAuv/90X9rf8zf+Zefn/OwCB+5cAgpc3XXy8tf8nLvT6Jxvz5a/9g0AgfnNg
FoYY2ALHIXoSo9nvNmaLP6HmxYMF28P3LsDIfwIIrN+wuwFvw7mImdm+AKj+CSC4/BF2HP59agKc
msHfcjFfDMR/MJ0JfGGIBkB2ABH4HqbpP5vONB6IbCajO7rsiqrxoXAeUo3410cAx4f2uJoHf3ky
yZgPj3eETz2GxR28tl2ai8S1q8hA3wffRuwcG87qS4vtEBPn+pzPz+Z2m/f3o+6Tkqqgjcrl4KXx
Gjx43cdlpW259ikarKf/Nrb9rUsRnz3//OqP/8+s9v8bXfQXIvv/7KJ/+lTvBfCV34Ea/03NuPyF
368+Yf9mmlxaWGyBVYJBxsb4j6sv+C2wGNFxWWK/RTr7v1ef99uFS+T7WO89sHI+TsV/Xn3iN8zz
BA5ZwreIMuBi/hseeoyUv7iNBakl2HIDaP4hfZD5K0+OgUkR+pnqcVKV07nIK2PHyqV7Nvyse7M7
a/wqoOmw+8MMUK/Ld57bRpwLMiQDfFDX+BGcd6SOjdKjCE51vuZf83Lb9u64Odc8AVis4jT0yXTq
hoOs8WRduT5te4ihEWMgayUzT6EHoy7cU7hp45amQD0aw9zforfMEUuo471JwQzLYpQvw2ZkcTvn
5W52RxpRmtsd2ZLDToXCeC5171yWBLOTtjAvRnOBKrOZS/+AaOQ8OcxU2cOvyvfODyCK5sV8suEb
HBfZ6Id5nberBTnxyPNZsNRpbbtu2Jo9Po/quhvmG+Ga9xn7/9niP9YWENJNWE8p5tk4APR4WZkf
+Rjs9C0McrK6OnbyiNaOnAK/IE/OHymZye2cFbsCXgWhemdFXCnwcb0v0ZQvqVRnYdd3XvY8ww00
3Fod88yd7yFbN3v2wrMwMrN5/tqqab1u2wAfkz3qz2CWDsbIujlam8Bj1zD0ZfF2fbfK3HxyxqY/
Gavzpdva+VuVhljQMgcAgZUlmCNvEXrcA3GARLA2HU93bBbPcwvByfdGpuKdMX3J0NLwjUkorAI/
1znvZy/W1TC+aJuguHjOcS1kJHrcse76waLcziLqKWo4P6Oa/b/YCJjOtb5OP8Z8yg+X/PQH20Zk
bolqPch0xCQgHfYxUycRnb73B42hjJ3+vLfjeSUVBGvliWW4ZHH6ZHZzeodxeckk3oF1MeOsGt99
u3h0K7vYLVV1QyMjz8FamrFutnwPlaRDjtqu9LRc9VjMjIbSVar3XFBuZWNW7dpmep7EZedhyMb8
mkg7BFPdS36JwVJjIloaL59cbACB4wsrTdWVxcj3Kg34dGjvEc+9hsXatbH3Jk1ikpUqKYt2N/c/
RM+CKw08EYYiW1iaPqe4EuJssIddvzCfoGJk03rj483T9NyN+W5pp+pGhfMIuBJYB5LGIShtSr0M
1RgAjbPveicVlId+kEys498z9YkcLzsgB12ya9ZDYbKw4hLjGpcuVHFloNFPe8gYkU0Bh6HOIfC6
W46Ea/ZnMYWfSlkndGp0+lJfMapcosVecW5qf7nJp0XuQJ4w3/Ky3TSXV5OgM9pGlxvOzieMcNWV
LQvrPNGXRuSu7l1lDbG2W/tU0L7fDp28HabAeViAvbAF3X8Mhnr2p7m7swL3oRUMpNErIE9MpDoO
lrPtfN94W6SqrgeU60dlsvtSrjbYEQfNjHh7Nmy9mo1Rb6XTZtYacSOot0073pXKA+dQrYyGJ9eI
K51md+xVgHYrc1gCjXkgH29+GT3b2Y+kMT+Nwr3RgcFnlRtJK9uzj2ehbu2fqIIn5eTFjZctzksF
2jWR9Z0ewj4J1oudMnDACMzzRwt+Psp6035xl6ZPUGiLKyq/vV0w8mOY/YpQAOxDVVtiqpyYZJV4
uugO7QqTHCzNxdZW+NfEvcsXhzl8TCv3UeflA4sG430xOFEeOjfsmF8GTi+dL5qoyEquSZhDaV78
aFf/zR/7W3fCgkfsNBj6uq6xS6RHdmPLsyuhYGSjp05GXU0vvdE0N4ScGVHuG0TQb72/T/Fzfdjg
iK6LSzww+tH2U5VdlbR2jTO49jJ47f5wYFTAcTcw7MFqhgIDidA4o0HVe2KNF8YZNfdTL9Et0dQO
ZLiiB0IbZ+YbchqGaU4ice5f3MpzXG2ZtzMb+32bHS+q51TE0mmXQ+aI4ArldbuiWc4fV98X34vO
cRmx5Nq6xRmv7oa0ADVTkR3dS/Zw67DYZ852U1cgX8KgtaPW8vIfnlF5R2sKy9f/4u48tuVGsiz7
K/UBhVhQBjF1B1z703qC9RShhUED8/qy+rHeYFZVky+Y5MqedU0yMiIzCHc4YGb33nP2CYlZvLDr
pv50AdF8jvxsh3R2r+GgmWtERuObQMj8OlWppPcbHPkiGMEzmoyhDKEx0ZbqpdD2tRNmt7kdf7St
hiyolIantFrxULZzf7PM4R+aKYckYM17DKEpXQ29uFbKXovXU+LqDWo060kZRb8q3Nxvq/Flsov7
IKc1MySzgtE0Ci56mb7TZcGEGrf5WiqkBqtRxtgXz4D+WkUxIJ9O0ZuH2InoShbaIjvF5W5saBch
vtELKW+K2aLuaoZMcbbNpJh7HOzKs9FXxYnjBwnXaVXYd6aqOGKFoKp7tpmo7txZFFctgbV7103L
E7wfxWvMhMpJj3O9WNGZqU8GekMszmi575knDVd9DG7fj9FtvXWqMziroOiDHe6U6gHjmbgzafNW
a4YPc0jcfIGDoS0D5VV2cXfT63oNg8IpbvQqam45ijjM4wtrnVlds2roiK4CDSENYyiT+aYYL0mw
m890ULpDlGbVVgRzel+a2gMdZx6xLi+PbjUah3iux1fuB3XbbMnyc5qR3Msp6r6F/J8mL4sb494G
6tkzetFZIVF+I7Osjau02JbEDaJ1K/obvSOewyHVCSAZvJDAvU0SOvuJeiHr4EYhVHVvlMG6IyBo
07nZvYXB+1tcDxbaalzqzbTNxIfjFJ6CZKQ1e4+G1Juq022wUy+KYjMBGRFMtAHL4OSkHS2jZNgz
c3l1ejKVmTWQK6pjl3hbjotHo+zcqzxsgBiNc9CsnYgBR4AKEVsVwdshY2EeX0ZD3da1eUeZE3m6
2/ZbZQ7Fval1A1l7g3FWM5ZjNR3DTUEIJPL72ddUu7nuE826r3mdkKm1o7xNbENH6G+6V1D7mte4
7nBod2wzQYYoqZtTC41O4uwjgQAvNjj9hW0FmcUdrE/Lbt6mzJ5p+nYDNyevt5XamR9iogXM2ath
B6WR3dUc0hqpHQW5gLfoL+1NHCBOrUdrC+6g29qR9mYn6oNrtJ0HF6m4KN2a1lMiWdURJj/Tg9+p
JHvpvJcCN3nolFs9sFkl3WJczbqpPmDY1usVFvjwyCZUfPakLq3ymZbOrFfhFg3vYKySLAk/ZJO+
2opTX+q55ifVKE4G7bEbUeHUN0kIv9JAez7Luu+PhdKX96GVGZdD1zY7K5sKDD20JasBba7M2uS9
L9zA7xF0rmbgOPcDEYQcBQrpfDPyDHG5LqS11RF386bBPsBnEWnZKrX6yyk8qGlXekW+FQOyfyB6
O3qO5F8pUXYVkm9ymEu93o0No3Z0xuGl6vRd7sfgCXybMY2nheibBDvsHn7YdTczHceZ6V4MM+Ig
ifcO0Eevlfd4Uxu0y4RxqysR4dljGY8N7CiIMhKV/GbqTSV5GaZ0ZyjwGrXg1s1OsYM6HtCYxVvR
znLboe3Ekm84wR4SqPYtNZtmVxHxa8for+swNo5ZhfxGwmDbpZAB9nVddfu5s/VH6Wj5GsM8eCfA
AG7GzM1CVJTLxmFYHsd+Z9fZtKY2avCbieAUdk0KWkJNQtfX40A71OYIYticTSNY2SB4eEtNhcMZ
aAp6+8tzDuWpeqnHWPErQUBoXJRPQ5uZPB9TPOQeD37oqSqSH05RGmNvogc9vSmCY86LVjAjr01Y
WiIy/HosGjSTw7DMltD23yFBn+Y9feCQ5txUOBTswthVDa2sVdaMCEKquXscaqgL0jFifBtWPcEO
iTv1rmDsi7+uiRcURsK0i1a3GnDjVOdBI1zcj6JlTloZ9t1khehCEIqnN2Ni5FvFCWyioGe6+pMp
0RqiOOSXz4FdViTnVlNMX7Ep0+kuG+xmbRlJfsn6H25gHIZ+09bkxaHQugxwNdBIEPWrnqAmXSlJ
Wn7TlWZ+TUvmdm1oDaQCyru+KeuQ1lw9rOeCgwbJAThgEo3siUAaF0q0E5CcT7lgTzLSOr8w664+
JEWV3emUASxMFHVsINDBDD7AkIXmC3en2zO2QKDaZxZqOmXYVJUtTkHTPVeGKrzMaZUUskYs8L31
877LA5a8QrWKS/Ro+g4OOqm+8BPXLUlDfmkoUATZnA+yteYtI27VQ3+hHAfFQSuAtXfTNY56RBap
+ChMjH1Bq3qXCFPxo2Tpg9LdzZ+aqRL7pHKQDjlgs2ZLm7zKzqcd/4gNVUWca26bIdUeraGfU4+C
9QY9yBtS+nKF9pRO+YAQvM2xYbUSKJNOnZyHkrIoGlWWHqTplwytDVKnBma/OI2OvUU4zS1Gu5uh
Ng/4J4TfWtoVBcNL534YY7gH47HtuwHhUR5zxtVwGKjDTUnFh1pscA9uBA1pDMx4z/ORrmExtk98
0OegLwRq+PJRGWJ3hdi2fbVS83NIomPPgGbNwGSl5SCLHOM8ylFZJQEjnsaOvhlisXir6Hjw1VIw
uL3w7SR/HJ3KPo1m9+A2iu6jRgpXbh6c6wytD+V9dgH0sWAFypzdTEJ14FEXi7MaWdhA+LsiFeN9
O5VyFTBOW5Xgrj11tANOh8ZqLApmD5x6cUUaJ7MrtnGhFUepZ2ujTjfjXIjbes6VjQIhcSs18dwH
kfPEQpjuhjh9Ma2C4XepVA5fOtaUBzg/s1/ppdjy05deoDdi1wbp3dBTIbK0xRwv3JZagYIeZVZV
3IB+hLykgZxJmXTZ2TZ01STxpdrbizExwKBjJVv+RenDt7mNk/kdF1MLUQpZDMSmzmMMElxJ5B3c
bvvBiGFyrmALJnvTTbq3pNdUsJXgQFa8Or5RjRtk3dWq10cFNWDv3uhuT1VUB85ZUhg5XXuO0zy7
FHRt8ITH1kYSG47A0PSFqAlIp+vsjQbVkdFMMFhgNbqCA6ZsL1zpviedA2gSDOkqB842KvqRvG/d
Q8rpepMj79Ef3NZKychb0tWOtOYZL+Cwo6jkeRX8HERoZivZW/1Omsh0ioQNaQgvArJFD72Y5ktt
zF5mU+2X/HF71/YUoBQv6rrLUUvL+AImYbhfRKh2xZ+hO/GW2BdcZBMzAJorup9giYotzavExIFH
1RAHtly9b7TXuMV2jyXtJUHy4hdDvE5mlMyM2WA10lfy+fUwwClwu5ye0BjHkcC0svla64pbqck9
AyOi6rGjewaWoLU0NYhqoXliv0WSGdym+puiD/0Wv8C0aWjkv6FF6la0ucjlsF/spj+2HNclueLb
oWYzhsZwy17RXHZZVx1yu6RNgYYn7AbzyIB83sOF2ulWEOKtCzZ93V4xWfQnBnH54E67LkUXEAzW
ql5gl1W40Ebp961lK/otRkuBBMqMt1kQAEEaqsmzkuaRtKHusklRWICrecKtk62LMtmmQBLXBDme
U87juyogjH6aGcQYeXM/5MnGqJNTmdcfFZh5CKzIvUK+13YCM3soGoJ0taK+zhv7jtkaY10S4jes
MO22ALlwkdEvQH2j7DpTNntK9MWBUE5eAFNpnZmhtWF4i2I7aSe/y/Vrt45t1lJFe6N8eyOLHIbZ
kIO3zXCZ6s3s4eYNFrEUA27wg/mS2h2GERPIHu9NLIVYR6Mr0UQWJRIxdQ/3rlyVzEExHcCJYSZu
4AANVzWj9DSOQy8xLfVcoUKnJZ7cg3C9ULHz7Jy6M3nzaPG4fU1Jb02jh44tYtCN9Q9tUSteQwMX
ahoVt5U+vrYG0yU0nfUqLXLuEdLhFegLiQ6aLkbN+FZaY82oGQFUoyk3uiUPoXQpNzFVYrYOd2FG
Rw+nYYyQhNMrU+Tdgg3HLKY+a2w8l2bunFUO1sAMIQNpcp2q6XEoikck3clOsdR4Y4k6PmkOSik4
mwMryoUe4JNfnpNihwuB7SIP3C0on2sOHiqqMhf1tAGpDmG6x5t+IM+dZaSkwOwWuT5HwG8g6pxP
Z4reMTtZqx4l12rA+7FiiULboUJDk9JAvsvLyXkq3soOW0/ktjeir9fW3DXrKRDtTY50yI2zJzDl
cj/rOTOtyGFwoZ1UpbqGDrmtDcX65qDsMONgm1bzcz1wnIgxizp4VQxk8wyVqXlqZmvmUyv08MV1
kdLANUImmp2qPnq32RRXHfwEjnGJ9qTl3Pge35iVifWs9f01k7WjDsDYrPBs1ano1u1o0DOI11U0
Zl5oF8WdmebRdjTHI/koDhvHNGzmyXhlBHtAuXnSghe757kyxvgzy3H3KssTaPY0K9sKm3zFGR00
cnsUnWV7tWOkRzh/12PPz+UOtY/CjaNTnm+Ddp79yMbu1KZJSMlZ+Hqwia38LrbcvZaSNF5m1H2M
yivcvqCbkpXuTsY9vo1vQDq0UzRpJtAXYWwUQGcneJbKyWleVNk/KWbrueGCsqjlB5ypflM1bbbu
qAWB1Sa5Fw2VGyGwLN7YZ5liw/gcDACcKY4omIuVF7Vj4dXyszZ1H5nsBU1obF3Ze9eMT3oiiHkG
vgRFKzJ2SR0m53iI5pMmdXE3hyzuoDR5WsxHBStKiTBm5/bnLp+7nazC95RUDH+S6ngapmb0umRE
mWoEHFualWv3Jy1Wj0zfJVX0hFMD5dZcWRd5bp0BLPtulM7cPeSI7qDPG11Y6nPMrMEZdSIpq6DZ
GVOOjPizKX2MUys5XjFK8wet3urpt2l+6NRn8o8XDxiFVYYZzkg/kWNunApufYUD/8qam8zrwFWh
UFt4u1n02CSZsg+Z6/I8nlAka3eqYkLdNpTsIwIb4uUFNmUbsu817UzDg8eAq0ytM1r4CnwGwiJO
A29WrBS3dhJctIo1bHs0S2eCPas18rH7IeCELqJjFIas/Z1CTs6okGeqBU+6maP7SRq/nJXoaKZJ
dub2jxulEzuQj3zQMiruandkpUJ09NQpT8LtN/o0+hyrLAhaeb+GCrG4v7T61sxppg2Ofgi1eZ/y
Jm45krzDa/WDNDyqtY5UtP8ogvKCNKEA7kHzge6C9AfZr7JMPSpluAVHyR0jrzbH3Uhkt68sztcE
txfs1/lgzcLBmpehtrHVbTfCwYQk2/n4Z81HDLUcCxws5uaQD2tETzU0AXU+k3bo7MagqTaUUxkH
7aq51nsoGjETA6wjGYFqyGrYuh3zsxHZeqK7oo3ju2HzcWxIC88pLzsFSLKeh9spFDsr5iFEApBh
ME/3GiHQLTsuUpBVbD9XQEjYjjZ2Z3WHcIim88ykaIMMFEojkvbYXqsTHRXa4ggqqe/y7qrDFTm5
yW3dITOpizB/AWV0TAKF3tdwg0VaItUb2JXr5r7g1BRPnJvrWvZrKNb2YYRT4RUOgEl8ge9jZlpr
i6PEpDbKFlKeONYWOxVNsPpoToUfDt20skoaCNLmRXCleZQ0Zg12PbCEqE1mC9+IJB4IoXsxiJU1
61O36nobLgftv+o8znV9TNV+pm8ysKj0dOdI7GrONEi/IdGq10ogWXg1Tn7+jPr8sgUP7GeRoiDX
ZZtEaxfuJmztgHHmOxt56K5VcrlTFA3ud6Vx7jE1Z/DGCPCeVZfuuZF9h3MB5dMmKQR6GzAOYHm1
xL5HNU9Ye4dFA/QrWjo7sfL1LK0o8nKIVedAK1mY2INCX8Ugs00mSmcNEiF6U829Sui9vymqRF/f
O42yVsvFqIYICOVWqb6aZXdScgtdXhHv8SZEj7oABdO7LPP9KNGBmzLZ66MLNHfkEpPW37bsy5/8
uNLvCwcDnO30mMfwhz0qWaN+RJxtsHwHWfRZouummqQjhlWkWuMzSd9FY6qnKINaV0Pl32LRH55K
exwfUnrP6wxtHllxVXaILJr76JUE7dDYeNaJQznTEhLbpOag2bEQXgZufJ/PbXAaU7e4jhrdeuvV
RtYrlzrBE65SeWhXo4cWVC7ECtgnF4XM03PWEsyrjTA0E03E52noqqfOnt3DgBpvQ3eq4VSbtR4E
Cv1cjHXt5XPxGsr6yoyZHyDfjFeNkMo+ahL7ggei22gu8wR+MLW8XRRDxy7OxbNeTlAUIhEODyOq
2EOXmxp9Jjx8U4WEnl7koB5AAJhHkWrz7ZhwHrEybeTcUbQTWy0sZDvjPJyVobVFyourz66dx8Ec
649eYH1APFhu4MdO/gARcQMrC5qu0bEtDqhEw1y7MVOn3Ot61TwVuphOuF3KYxnPwUet0zqhB1SE
mkUfsTZ5qvMClwaNbDOGLFDNzX2raBhCGiWcP7q4zFdKrAVbWqXGsRwfAE8or/bYBlRGVrsD+tFd
N6EZepBrmMkVcbaFCpBgb3XrYxM0I1sYhwvkQ8vLI0FFZDk65p5zEWc8qQdXcdAPO1XXzKMWYtWd
RlFwQrCz94obcJihjO9oMcB0sPuyZT6Zpjc1Fb7/7yYvcp07dG/npLdXee+CrJ8bQV9zDn0jDB0v
U8KIJcas/x8kQb8V+/x/K8fQ3O+wrX8uyCDXuY3+7fz6/vlRFj8rM/7r3/2/2gySaJAGOfYSgrmk
7fxDm6GTWiIMCxUGFDGXtD30P/8tDVoAh9CobIG6FZXGEqv73+IM9S+HfwgyEU0FYn7xr2gzbHcB
a/0oDTJ1YmXRF5EtrVL4fc2zVSdL6pzeMIfZZe/Q3I60EwiLzxiGdTg9JSGu1oSDFRv0i9ZUT1Gk
7C1rsF5nRZm2RVR/iBARBFjoKxPRP70cS5Q7A2IHmy0OTffZCBV9k6fa1gm0a21qPORsV8K0MQ4y
ji+HNvomCspoNj1OF+ieYSepY3NRZt+IuV/lVdYEfqa68W3b2uXlHLGK7JspzSFIC6C8eSKYdUFc
YFFxEfDflLL2WQ+91AE5byWX4cjxFqIIwOhS30xIn88Ru+w5zgtaDSalB54RmAbFfVbWDzKfz3gq
zho61C1dRkZWEJ2sYp3HjDm6sjD8yUabP5aldSnoWJ/tcCLNNN3DpVjnbbDv6uy+DYnPaEx9Hccw
lfGNr4O6Zsydh8llU0osDnQccujo7NzoTtvqhG7yRHn/EcXah3SUXSWymaZ4/mj3qs/brd1JORub
LnSQnBTmraExUYXltJryWtlk4/BYo2OYwvmOXJNP9Mb9ifHDXVraz3NuH0ROZ9pI9I8CiWCiIYsc
J+W6iINjWbj9aqzDaUX/FLVnnrkX9NBNJLAFFXoVe0P1GdRgfqpvpVpvMJ43n7mmqJ5coElzI88z
/7KW5dGdYTFfNUysJ3YnSGuppSdGvfiAJ5OurCGxbyI9u4vqmwwXKGL7gKMWxufbeMRSmrnNna0b
r9g4sW4mdILRRSQ1HzXXWlqGyHzWRjlXKwFHndW4vmhqvb206cV7/cQ+G+ecxAJEvHxUlPt6F+6i
OrPotqa+UbagtiRqc5qr7ppgWm07DvA1Rs3UkS7b0teZUK6UAkeUKrGpjEP0ApMeH6PSY3oe7Ct2
Y1zcvXNUHIW8ENRuIV8YXfxMso+hQqhzctPLS2T7ZZW/xVG5H7S5IXURF2iM+ZbuVQeGZ6Xp/XaS
yOvDLtgNCdJfa7TpIFrNus6h9XYUG6peoiAqHA+PJ6O2uQDUkOPLXet9YD3rTvNsR0oJ9JvKjVov
rLttMGJrJHm7oYWTGTScqPiMpjtOgbHlMfdqVSKetZM7yzQm3o8Mcs8Qo20owTaEQjGfFVzO/K3p
j1K5pR+BFwj+06ivAHwhn2Eyu8bIcyXKyywKnktE34GLBqYAefbYpboHi4FQ0pyDc0cMCo6TCxHN
101mTjvMD8FlUu/I8i44Fs37qYh91a0R/eTlJ5p7vMz8Hr7NyJk8tpcQSrDKm6sJhfFa/Cz6mEUq
pFznR6FboKamz/DDS1udo4w5TjvLnqqdEPZwZXB23pY4Wr28wWKPbeuWYbDfuXhvo4h4R0tFQ25/
M2fj7OpleJEm86uYAvsiqgQTx/LCSUOTDiZ/tBXWnjmEmxFpctAjWtCNnZqotAJzThjd/J31hYxn
idw8NcC6mT7wirmj66WhsSfPlNp26N4lOonOxItb1QJ7lMSwwF6/Aq3k8N+qd5jZkHQ6oigy9RNE
3qGLoisM8uYunUA70zhy4VMw+84w5PTqpWMQp6MpRwIpcJzR68FPIMqaVyYsGFMo2lZxxxfgm9S6
+gwT03Ba6mnJs6ITLMMAKF2bzfDoJPMpGSBpd7MKMnmm5gjo1Y3RlmB3iHLJdEMjh581VXYWCQEr
/ml8LEodivkI2C+DpJ2l9BIY0XAuBGLr2vOLmiLWMOyXKc+PoxrGF3VeJL4t8gGb9vSsxbaHQewU
kj9NbMb47obqKjVJhnC1lYO8Aode7pGuYK/rUuzw8pHnSUVlIJVbV11/pwb9aiBTobJewkorVlEF
WsK2tvasPI3o/WnuzTtJZz1Sm1dH4suR/d2INwiM2SOgoZ56YXyeuv5Max2RTYblJJSAUBX3HNpD
d5GZhXKgS4Pbe9Eo9QXuUznEviiK4h2VhUJXlYZSnQ+v8YxgwnHna5shPKZf2CNS+6b1RnsMZKF7
yGjem3E0Vlb4MIRTcgbvMb7EMs03gGkeC5J7VuUYXFn9nSJC89DpGdMK8jAOQcUUY85ke+UMEXV4
ZG1IeCJSyg2L/QjoKskwVuG4dP3CZCu0LHnJKIw/7Y20IUYDIckALq1F235m1EHbOaaV7wDbbfHr
4Dm1EQvEF7FWXSFXJ7zD+hZWclqrVk9R6ZqHOOF5ptkXexQQ5pqO+nsVM1CMMcKuFTW6D+1W20rL
ep+Y8m2g7Zu36iKFhIrTrLrv+kitRUOYLqJJAxvRfbYIKbtCUwgmYhqdYBf06+VJc82oeqDL356b
IO2uhKoAWIxzeWEtYs0xSpSLMEfAWfaNeh0OTvQNdGB2aq0Jf+Z3zSey+2aL98J+wl+KSd1a5KEa
aVmbfJGMVjq5UO4iI5XzbLy5i7Q0YxvhSJGiX0F3iq6OQcEiRbXtonsMIVq81lIxDxj7AprylP3N
cuQel8O3sxzDw2I5kavL4bzRk+wmnQP90lGUmHa+Az6imAjCqcWui9tq48ZM81ZGRESF68B9UbsE
FBFtzFdQh/g0mRYdzDynpM5r/Tgb06viBu1H6qbQUJJc3gGh7ICl8ZsHI/NOaxo8yYDkWg1h7Q9q
jvRxHAJUgo6p7eXUArBo5TJXZ7x8VoeoOjItZXgtpHqpAlI5hLzVrOs1YwMB6OGsIirA/pihrH0V
xHsEIT7NFfx/YARldIm9r7scE0ekfi0tGdMwrOvrYXQVsKDtvBpRuG21OaJVk1jmcMGgCVd6inrE
nePwoFAfuStwjfRvEkzoqwCHtd9lsfXUkh1xGaXyFetU72HsGN4GoSuARHQYL+G09MIKY0i8jPbv
jZVUM3lHgbyJO450LUzI51TqyEFZFYl6j5V5C/U+PtqRajG7uEACgwSk2RiBZ7GHuc1rT0zUlmSo
92xS18pkeTSQj/ZUr7EjZ/ui7dt7fNEXGbdYOMNLkmdHZaL0tbJhj1g5uey6XKCLC9H2hfC+KvH9
xrZgQ9VtoJN1xtT7VEY0y+dIP1SA/FZDndJyTTzKxvLaLsvuWGWzb2bNTUcenNELzXcantuMXQIH
07AdkuwDlQcNttHO7qegf2iCucNEZTAsn6OcSUi0M4oCwhsJgGWoFRvJ9PES08+5zJ0diux7meKZ
4mwlb8eBOOjeunaj46DzEs4BhiwBVKQpCvXCxKcLWq3a5M54JWW7Vmtsiynn0CHwZMwZP1aykqAU
pbwXCsJSOkamPu2RVq0q1Sb3qoq3gRLfDCEDVWhXDBqp8PM4eJhnCDd2RbowqUv5wR47hgNd6V6P
ITISSw+2Zqr6GI8eDKuWJxurwqpCnZKsumJ6oqh4YpM+4t2j+9uKne58k1C1L0kaYdBXYgIf+P++
KgWTx5GZHWSbhtp38mqrfWcQPh86925MwxPz7w2CgMZ3xwbYl4JNLRaEbnwfkyOxmBEQp83jSNzb
OuYsmDWuR113pTMI9lRKmryUCxnuYLdkSAgZxJ/ugFEP19ZZtsvm0j5okVROhpOecT7Ofrc4pZLw
LJp7g4EwU43+rLbpCb7ywQDWup6XoDHifG7dBUrptodJUmXYJYQpzT2QJ8b+qLY0nj6zjsn5MI4v
dLhj5ofzUcuUhbAKOc/hMepat/BJdcGoljMHoXtwMHvO3uxdSshIlpfYx8IFsqAe2Rj4IxTYuWNt
aVhZrYsm4/LmfNnMyIgxpZ1Vt92EwowfMVIZp3qSDI3/dRPH/87mgW0aGnhniPcwrZfqfeFK//NW
wn/+x5Jt+m/7ZvlL86PH45d/0H/1FbS/CAxwyOyG305mgPE/fQXN/ctAGkawqYXo0aSR8T99BUv9
SwhSTS18GNrPliPh/uXYuqbhYCKBGMuS8a80Fr5ytUlyoG7i+nQxbFf7ymM3a4A8cY9bWy9HMC9d
N+ya1jrIpO7xtpOm98P9uvpHv+LHaINfXU6ohAzQF7FwO32hareWNB3hRuSguFrkVyUgxX7RDNXs
iX6T6PY/Hl26Vb+OdOXe/tg1UZevh93CNYTD3RLml+ulDbkTUizhlAr/MQxae0YE312pGcvO1DQZ
xVc5tXsXMe3GxU6++/33/WKo+X59F5q3afMJaCst1O8f8P1p3sWag3LLw1xq7SXA4XWRiGz7+6t8
ZZXzLXVo1Oj9bJXmzd+uQoYLlSrpMno1FBxmmnIDK6ACWBVPf+Cw/+KG6lyOR0bwxDjL+/LjF6qr
JnGMamJsb1KmtK4C7lRIl+N6me00QMJr2PGolAZlXuYl5R++6WKQ+vqD6jovDY89Nik+yM/XNx2M
K1LQN5ZIFhHo04nmlOFABEg7Xjb62GhKJUMcckBllZxzaAXohUvQFThhZXQL5Y7heJqaKdxOkhTX
YY+sxss7hfwe3Zw+4qCz3/Gzx396Fv+WrbH8TLQXdF0sd48h/c+fPXE5K5CHwcMPtJooJFArsmtD
300c5SofVWc1qso5KAINGXBSr6w+wQZFEuauKRWEPm4Us6diJFfQIu1//wgtD+IP7cXlQcVlrdka
eH8L/+2XzzbGTltUAQkCisapdZB2tUVRifQ46NdxY9ecLNBi1VIf/xAo8IsVgQsLTegshC6r8c83
pTTjggmVMXs4o7uN3SKblAjlADeOH2rf/MOP+E/Xg7+9KXw3LFgY774ntxtfvmaTl4OrpKNJtTgI
ADO1e4WClqJc78v17+/o31795VKmxkMqLBI8vr6UyMEaCFe0vMoKX0fg0FLqZf6H7/M1AoIsHhZT
W/BXG3+/zg7y4+sIMQrhaIRRCsxrsJq0VvqJWX+4iEYoAut5DUSj+8MS8LdfbLmmqXI1vqBtG8v/
/sOapmgdARCgeLy+DIYruNfy3JtMnt20ZqpSaM3d72/kd9fhT8/mckHB8kYutw6C7ss7n6fdaEri
Cr2YhCqo8eTr1XkYe5rpxF47pc8N6aPHzpLtbc5LtcuLxvBh56V/WMx//UF4eGx6/hZBFMvT9cM3
F9aQo1xUTA+IyrzrEjqqSHwMdKu4fXKtyg9Kp3Aaa2DzzmKU+zodCr9Dn/mHT/L3n50QdVyiGgMB
ofHO/vxBrKqqImaEwqsk530LVMe2NFG5mejdKF6rFc228E9L79+WCIuLYjJdxhxYWL+ak5FQMg2z
XUx5Cp4E8jFwXNHlQ+U2ocUhZMwAzU3qwvIZHOa8OdVBKkx3Y0QzWmNIlbt+kKpH1wdYpayPrhUa
ng2A6A8PzC/uDgkhuFstZtho2L4sKZ00CwuliurBbryxLFR/5FHmN0SAPpdtXMeggZzoD9f8277E
eMhkFf1+c2jMfXkRQZGGgaNqUD9SKY90PoiHEgjhwb0Hd4Bf3ktlgVsQ1IIrqcz/sNZ8j5f5+RXh
8stKwzNh4B3/si1behlNBSJmxr6NzW1GwEmKlAlwzzS9JjO6TZwpkBehTCN2LXOvBaC6nVTU85Zl
Cl+Mjc4IgRl7PbCRp2XV+RauXOgKKOF//z7/8lbZTO14gbCGieXn++EtmqayirN+JhuHaRvqR6W+
mEvG+Ui5Ki8t470MnTUkqU+Oiunx99f+xTPsmi6PBfsNUTbiyxtsx24McIufqW2b7gJ9JOSNcaoP
FdPjVUjAxyZkI7wbRWX84Vv/fefhF/rhyl9WzaaaOr2VqDo6ugu+Y3A864o+8ZViev39d/zV488m
Z7EfcOyksPn5/spSgHueO9WjXG59WVccJ0YgOaGmRVuh67Qr9dn8wxP4qx/1x4t++XqYe9wWshoM
bgcfgmZW9q4IivdZNa+syl44ohOp3mFvo5ur/tUjBO8eKVkq5RXpUvqSWffjA9V1doPalfe9xFoK
RU3WJ0Hc5D4tsLgWAHP+8BD96qcUJoshpxYu/DUQbGoG0GSwHz0zh8tkp0G6DVLrzebI+ofy5Rc7
Dl9tqQ6J0Fu4FF/qFwUxGoQqoeL5yVsvTkNERkVPEENj5lt3osckURFtR6cvvFFZOFpuZwPap5P1
+4dKM7mJX1cYvPi6RSicZlO9/XyThanmZREBWa8dZF2YRsQapRMjkSLNfLusnEul6ysc1p3pz4VK
N3rC3BJPTXRppKW6MfV2PJRUyvs/fLDlFnz9YGA5+N0XOho8hJ8/WDR1JjQaXDKAYElni3QcmdW1
PjHrqwOguZiwB7TUUNMQ20O8qJk6uzVLYKEZg//7D/OrV8/6P8yd2XLcRraunwgdmIfbKlQVi5NE
SaQs3yDkloR5HhLA058vae/YLBC7EPLV6QjL0ZaoTOS4cq1/cCyT4IBgGkOny77oWW8jFDBovqC6
cCTYRtLJruKbZFKcpyjH1zIo8OS93uja1uMstk1p2GdYppy5N+cpwk4YJcH69jGn4kVhgg6wczzY
O/gF6BHGh8IiUd432AkhpZOerreuyYlfjj/CsyYQBwJCRCMum8ddmSeJy25A3tg+67wO7zVVsY+m
IEGlALA64M1Bslq+0ajYNJSbgvGRPzaDrPEEhHHMzIcqs892a1Z7qMLJxtm0tl8dS6Nzls3jZjlA
eWo3YxT2uNsVhbaHrR8fTejfx9bqvA3XsLXBwDQRqAiNcUYszl4dARkcnGGlo+xr/Ry8TN1nTtbt
66EUxwnBv40F9/4+0zkXCMwcNiXIlEWoIzj9p9R2NFB6UQBjXkVZrClGTJnIseu19uBRxM1aLXy5
PuvvTwPalZEBI+rxbpP9erPmEBvANhjtcrCDevwJKky5H1y0C6+38n5l04pneKYB+oVAcHHm6MjU
QpbA86vn3P/oUmTbe0af7qPM7M5BCuaDYkdO5jv44Y6uu3HMv59L2TqxPoEdMdVyLtFLywUG25rv
KZFH1IosdJS64XNWEByEdaJs7OP3h4euGppDeoREjs0vl2NKbtzyIDwjqlwSTNc1WmwWrDqi7Dzx
wTeEwDhj8+b6EK9NJJlH+ZggIWcvXxJGoDd5IhtVC1M8hERtfouA2m/vQI4GTeXRyN7g1lws095C
orQtgBqQhgcsZ5UOKLuphxYKne76B73f7LIpR8oxyXhgeWMaACVQAOCDUEebfC2nmIpqZOf35e8n
M7mYSUFZmsFGR7NaTuibTdCGwGHNDIDGoMJyFln6VzQEoR/bHQmwiaLzv/gypGNwnsUfwFhagc52
MHf4i2CBmICDxtJ9vtE9ICw6RIONplbiDl215XRByCGGXK5FBCAwBrIG3Ue+OD2KoBwOkQuSaNRc
cB0ip1gGKA5efFn5lB6xnagmHZlhRc03dsVmV5ZHqlLVXt6B7G+xgPcHt3L3Idf30ehQAnSVAt3q
kLoJ12P8h0ug4Ff5WO61prE2BmVtf6IEjv4XGRfyR4tFjD4o8ipFqlEW1JMbN6GIpVOSdqFIw0KF
m4T08/UZXzuBuNg1m38sjvfFpyuhhtQkSTO/Mi31kCa2fmgNBGDUKvocpOD6rze39oEAH/Gm5CZB
O2Cxnt0pHbUYnUW/n+L4bKgjApdZAJOoL54sWX8e1TjamN61C4wYmmQoeCKY54tBjW0tLchfyYsE
EzgFiuatjnTEqTTM5onixLCjUKCebPz8NlpeHVzbkbcL1EEKQJe7t46M3kQ1UYebpQNb75vpkAut
8PuojA5M5taeWjuYPFfmAFDsIk5b5GxENyamUBhdI2ixtsl7C/HSAhsqh7V9fSKNlZnkwUBEAJ6V
bI27+DYjUHWBSR17plXGh6rDD16VgrhN7Pl5DXZTge6INgGGnZr3MFWqdw/S+ll1K9RPAV/veOOg
DBcKdGa4AhGQBW89g/c05jG5EThYnTCJtv3BiJ/VIARoZUXas67M0V1cAVu3OuiGBcIfpwCQHQof
HrWClmSRgsrLOU4i54wtYXOHG8qMhAlyBaGh9cfro7Ay4BqAXZvHiorS3/KZNgyFns4jSysSeerb
ld4+keUoD1Edzhs7R1sd8P9ta3mNpjHeIGGk8wih7n6fe1MPNQ1xnzi36zMWk43vzW13rAy0moIA
YWUIbLAokjQ7k0WEbFwb/QnBo2Y/NAPEZkRJ6OdgbwzJyppnSGCRGQyKhaLc5ZpHoaNJq4q3kmCd
3lKN/tLA33zpKJ5xvs84fV+fgtX2XBy6NZ5mcB8W7SF/gOeqDOC8fgieclV0Ny2ebMemRxjLrEW6
MQ+rU05mEvtcohki/svvU0LcOzpb0fy20cKHZMqqvUJSGbkNyJ7XP+318L1891CHAr4gU6I8vywZ
Wb25/RUzEUoi0yx5k3cI2QbAIKLZUD4h5YN+d4kV2cd0dJyPXqd+QowfI7o0jTHeULzHOKvxoNVA
vdX6z6RvtYdm9MDD5K1pm/sI8irLBF1Y47aqRlTdgzIiM1Z1gPvUxldGFHn3PDFH6DE5JHf8Zyth
QaEKBrC8SjFDaK4r5wXIE7aLdRRYtyg6gFzVlNxFimhuxccRA7pbL8PRnTqT0X+uHbIl4JQztCCJ
yc1jAe7oQ5bhjblD9Mj+bmXGiCWLZaAuLqwyw/wRYqV1jBzwu6Aatd5FYCyEX2U5KaLBQZaCrSt7
ahMAb041Iqlflchwv7qiE5+sRO8fMRCb/sixGoMxpurNsUIHX+dO7/SvOa+eDKazhdoacLTWAOiR
dH+KpK4/47KgHUWt82MYM5pwW5zqmzfF2qeuJ9bb4dV2IB80q1i1jVOx72wD7BemXO2P0OrjbEe+
PlDRDsG+aN/y+Djh24gn1vUFsnYk8DZSeQu6hvO+NEMMgQIXOtCkWiUD0/6jzvr4YPTYrLt2WkCk
bI2NNtfWP6xHthsCjioNXK7JUAeIkFu0aSBkcy5YuSAxo+nQjjCCrn/ealMGmQ6bWJSwanFxW/gN
uPrQSZlrjpKiUttTVPTlH/PM5FxvaiXFgDIqZ5ZG0o03mbO4znRpFdFXA8h2L3V8w+usOzWPoLaH
3n1bOj04vLzYV6pbH70p1A6NMXl7k8TfLSQCfKNjBMvqzJjPYkboBeMQ73S9h2tzjeiDKVEGZEE8
eQ6+OQtmtx11zJxUPwjz0ofbmuEWDXsf/2RI1Vj+3Q+JsxEcrmTkdAkbQS4LXAF4ucVki95E8BIx
BATZIDBhBYxADwBu/NyKofpvLsXhdxVa6c+Wi4jhDmPO8BmTvPEFX+jgs6hBnu5i9IQ+QrnQio3e
6XL+F8ejrpEqJLIjtqKyfDkkud6hl6gFsBhRRA4hUEnDvFJDXRuZ7NG964Wm/ZHymkf7RTfARYBy
Sh4jw6jRvnT1+I8CkzYY0UV+H8bIfeOJbKqPcLbQD0Be/RvuwN5TNUd4QAUEKn/VSus8j1jU/eiN
qbE3PmflItMlwQeADKkIQ9J83k4wnoS49uYjOTY0fY5OPP3ZVr25H10Y+vg46r+/nnSdUhJUQV2S
ixY5NcYZ2mY+M7Wtah4yZ6xxKMHZxQ4i+yNyWFLQjW19fRGv7GiypxR0kdIgI+DJ33+ziJvZHWpk
OXlt1HFIvrZsEbnxPHSwzXqjqddE6HJ18KoEbMD9ySkiV8+bthynLoc55gOBxMAjncLqgNa69LLs
0HNQ9MB3SthEnph5aebu3SjU4qjUU4LyRjluTO5Kmun1RcejDq9KYxmlJC0CRoGVESgWCDm2pHt2
6ELMtzgzoZemiuJuwK1gb0ci9isr6Taaf48LsVlbqqMyEiAhLEO/HAzhJJbeRSRwjcZ2fuSoq3+e
zRn3dLRmTl5uGU9p55LaTvPm2UUQ7nM1V5SsOil9EdkYvXVomqGPxSumVaeNw3dt5bN9X+E2wBmW
S3HGfieAmYreV15rqLUlD2YznlBvim6zEKO+62tw7bUPIg4lZEoezMTyUEMRzkB+gpzK2AaVT70M
p90KLTH8DlqUOUxmgDzSzsEuUSEVUtSa6ZONDDduN7mfF+sToI4EjJFvAX2wmBLdqpDFpYTgh3KH
o0OAjL0Y9JvrX7uy8AxeKNxqUMRhTC3CY9tBFa3NBNrdma09lZOOohQmO7ts6MYjgJ3Ch+DdnAvo
2ue+FtnGR641r1EwQFPa0119WTSmUhRlw4Tt7zyQlQvmcfYLtQSLHuTp0URVDX9x1I2SrP5SRY7y
8frHry17mVniaWZQvQNSdrns0QV11LgnUxcHmDdndWbf9eog1Ye0/NgN7nQjqwKkI0f3gBcCWHcn
Qewi4GmZCBtHqSpLkc+3PrmVqDaGZuVC5wmhc62S3SaQWhzAsTfMZhkauj9BpfCjWdc+NoQnZ3gt
LEgD4tuET+HGQbDWKFUUAJAsf1LAi0MRUD5QKBtpvRDpnKZJH42+mI+wnOMb7Fqdu6nbKurJv3G5
zAlzOfN4n2mkuS+nABFHKeVLi/gSeSD34BHq6ojwaA68O3IiQ5YXESI2IszpgTjjUuuNX1Kv+Z55
KLcpFrI211fFynFjIPNEMhpwoUPW67JHGTZqfQk23keJBRVQx+5PuOw8Y6OMKGKOvsv15lbuPJ7D
CKvbvItJGS+SMinOH4GBsq8fa2hjJZXFG6knlrQ9nK2vN6XJv2s52OB1Sct4wG3Ba11+msV+y0Iv
M3zKx90d7FlqJlGX7MWoIeCB4+GuFHC0sD0nW41iwLmK7GLjNF9bYkRk4DYZYKAXizs+Dq22LVT6
MOPxy74vkSecnecCfh+yPQnKU0n51/XvXm0SpJLEpbChlnmvRIvLEeEdDrk56h4LTSB9FzQgS9Dk
9AG1TEjJYzi5sY5WTxdOFgkUBQEMWPVytMvGjJtUC1hIqRGc6yytDil8hrs6mOaTW8faDpMp9wAv
NItwFE3c4wyQDoWxAinmCWkuFR2pgzAcpKccJuj6oKwtc257Dj5ufkDo5mXvumx2zRaVHd+cNNAg
HrQkpwrGHexY6wDHyNva6fIvXC4+QGs4D0BWJGGxONBYCvhfSV1JZsFFh4i8gJ1o6RFphuoUGNVP
5DXH2xTe84cqLdszQu3evhrcAmkJS+y8INwRHYrz9WFY236UGByNOhvw82XIaVWix0M+Bo4JaBFG
FvCxNpv8TnpIXm9pbRUS3wEydcDFgAe/HPDQa9HSBqvn10ro3Ds4NZPjnaX+Lv43iKypd2h/bWF+
1hoFyUOtRmKzzOX9ngBRjnH6MX0F6YcDwsKnuUOu0NM0HRhF+QWI0pfrn7k2oODeHI5yByz4Mik1
4pWVFE2CDHvoZHuBrN2+b3FsSluc7q43tYI5I2Kh1mZpHiURqt6XQxobUWjBwUONKlWNP+1wiG8s
1bvrkxDjg6rnYMu9+BDx5DyhjqHvscYaMSqY1KNr9d2dmcCbBxBfnSsC20MxaxmgX3LTUxltHL1r
gQ4BJQh8T+WgXwY6SdiGadp20HYVvED1Ovxe9FpzGzU4XQRDmt721jzstDKCla6Tgbo+UHIcllsP
sKxnOpz+prPMQ8M3LvqwDE1iyQnJ/Y4zt2/V4dPYt9WJ7KL6oOZQvd1x+he7y+NtxRKksELR8HKC
IkwxYivIaDiCsdaobnjnjIrweTh0/6YpyIroVqDAikjFZVMmancRtvVgDQOUh1x1gBwX6dPBrWEz
XR/O19rju/H0SO7yRfAelid75GawHUbyithtt49a1feA09v54KExGLlF/YCyfHJbj/V/qajpRDAW
3E60dk7ZrIMr7JE8VNST17YpXpsGHALOXS1rVLj9rgo+KBN3IdfFKbRzFQGuAJttpTY3vmLtaEDQ
g/cmbADVfE2fvHkAT3hIzSFUXVl3H48RagIHo8BTu3bqZt+HLbaYIzoU14duLQQBpCpBUmQIJWLu
cpoMZepTlIoZOpTW71JOrl0egBkZnTL2GwqqvpGZL32Oc0RZotQ1lJAHr/dh5YTicLIcLmU6gKvS
ZRciql1B6rBSKgUFIw388ofKdb7FYx7fX29p/WstXJtUCmGyzHfZFJldnGsD3UR0dgB7izIfGebx
V1oI92inZXdyejxa1BzTTMPGpXLEsWdjX6wlOnjak0xRbd557xYroo1DDwfe9CFzoIaCR9jeQQ1t
N1hC3LD63H3koLWMYqRyX3ak72FOe6D9vABGJvL9G0MiJ3ixd0gYsubwoAc2tLxwyxwH8jjlzYzG
MPINHfarsVYqOAl2ll8QB+ysYZiPBhHbQZBzPWfIB+4rPIv2E3frxgytREFgDFQuZO4Q+iPXyptN
EKOmq3SqakJad/u7WeOAmqdSebCUoTkkpbYBzlpbeoBQZCkKagAEhsvm8Ne0sBtG+UOhcorYgpKe
kwhp8Z4cwMZArzZFmU1W27C9XMbZbehMhdAb02/UgEMEs+k7x0IeBLmOrSUme72cUkkR/J+m5CC/
GcRCZBP1ITZUIiXW8CpTD3oran9j5ch4+V0zMiPzCnpR1cVmclAWb138nfypmNCKJhGEWrGa7log
ged2SDklUSQ9q6FRnFwDlxNPIdUc96At0aiM0FZDnn2jTzJofdcn1o1DUZ1M+BI8gJ1qW4/ygrOp
FgH8BTkYGRUpA72pjzqmIP+Ng8mEgV3MDwIajhTvi06J6PTD9Z6sLWTy+ZAxOGbYXnLw3syBNcH3
akq5rZIK0fa8Th54UWc7dDhsrpDU2grn1/YxNBTexzI3ZxqLBivDwjYcf2+/Uj+a+LFgOjn+GSoC
Pespcak75FhI1VbqHmJMER5EE3nHeGzTF8zlo41ttfrxMHMAjLyWIxYnehWXKCCVLQtw7hHSC9BY
b7O69uvWKY94evbZxryv3J2UgTjHJIFAvqQvR7tCqTfranxWeLEhfSxshO6w7kRYqvxGdjDxcZyt
N9pc29CvAGyNjCDLSf7+mxlWpqGs2nIwfBWdtts8KwTausjbOHG9dUu/3kvLZQ3NiROa3UoqdNEW
OkmhULAd8fGvsQ4qrCNKwgjTcX41u6EIW98uyVEj9eP5Jeb1+6zPcSxPA+XYIKLok9AOD3qK4L3V
VdW5QE7w3jUhQGKHOh2ls6dPUT7bDTjy3IjImlAlEkhSmVl5qq082hej4R4jxak/ZFApj1Fc6GBV
nK0k20pgjG+PZF/LKum7N9lsusiiI+0D4DGPfbRvPF+PIvtUk2DCV6kjzYwrxLnp527jNFtbssTi
UFFdihCcz5ezCW3Jc/FxMgGWSgejqmw/hraCnhPOtrxOVPVfbBGTZLZqUCKkGLxoDzEHJ9ZNlFWi
1pnwbhntHWpG4DurQEPQxrBvrp9HayP7tr3FljQqdbYi4NTQj3r8poYGiwolugeM051bU6SPfYOA
SonU+uP1hldeWiQuNZV/HGhIyxdvZCWUyVQAGOCD01+uVbi3yURE686TwOvVSx9yVtM+rp3wKBJv
C9O1VimW6nUobHoSE73EJStNo+QpLwd/Tnr88YIy/hYQht+WmTeeI4RA912rdzf5iAa7MLGkRkS5
/h5PwM6corn3sC6WqhTOXogmexzitNiYmdUeSpYtbyWS/gzT5dJLsIXozQml/dkERYhF+g9jrHko
OVZ7qiUAvnJcsQumJAeTNupHt6P2ALlavW91G1OzyUkeRF0hah4ikDEQaH++PoVrJRgTO0mGjwtG
Wghd9lBrFTwpaJXiCqLruxFL6UOZ6z9ihG6OAtdEH/CH+zULU/toKKSBcVPNPqhB1GzcqmuLCcKn
R+Vf5TBcnoNYIWrdKIVeTY1nO8YXKZ65KbZVcxDe2r1tn/rB/DYTQR6xVaN6eH0g1o78t80vAqs8
spoJ8XNKUWNrPgdkKSC2kD7bEVs+X2/qFWy4PPLhB72eDahMLkkU8ZConhWVALNSDMaEPiEZg+mL
35hWee5hr3wKXb29xzKkIM5JplOoFtEZ55F0PxaB9YnXzI9cTz57PCdvwWpavqWNzh/EhcB1C8V6
pASESlFmA5lP8H1Fex31fZF291E/a9/QRdIOWoE8dlJKxRQrLU+jN4Da0cPiPqA6ekQswT0iTmLc
W5Sib61er499pvcHXbPF/vpwvJbXlsPhkqWG6A/u4x3wlbEwC60HK8ll1T9FEWRfiHsOEOAw2CMK
YNwPVe/c6vlUPyCYWx3dqBJ3c9zZewQR5w+lg5UA5SUE3WvH8fsKl29sKvUPYV8VJ1y6C7Z5Mv3E
rEo/WIOzVVhZWzqQQDQZE3GTL+GA5KKEpuN4iTQjXZ/yCJFy1U5PlDyajatFnhfvhoraMRxpYI6Q
pC93K8IvSHoOVNGmPEUvGNQLbj19/liRyd+h4FP4E3zdh+sTtPp9nBAaGUAsY5fEDKQKcs3sqdJY
TtYfjcHKX4RwvmvAxTaeiGstAbuQc4qX07s3vJY7PKAUWmoa0Z3BrN8G3qB/TB1jKyZYbYk6N5VQ
wGYAty4HErJLDU+XgxkPqOqs50V5gMkVHHRHKBvre7UpG1FYADLkY5ZZ2rkmXQeQjjkzS+B3dp0d
nZYQKI7ceuOlsLI84OhQY4UNATXMXlw3OcZqTYP/CC5pYXdG7TQ8WRquLkBU4V6jOL+flM1S18r3
Id8IHdRi80PbWQylZ7ahW1Se7tvC9Q6Y3WegsawRoXdvK7W7lg2kuEMFT4r5apSZLqetRWQEszwq
KThVFqfJBlQZgx05qCiKPSix0RxG+OBHRWkQB4uKehe5UqvAjVIfqkp7QiuLJLAXAmdEKsTn1raO
aEW69w5mI59KPdGBRhvlz0rvyE4gX3eibhSeMFz88/qeWosMwMNQmqP8iaXz8rrTUO38G2kB66i8
ieFc7CqlDe+brAlvh6AiOkaHbue0WXJEOX062aOa3pvYVeyDCvMHVSSdj86h8dAOhfQAt8uX611c
STXY5LHYhoC6eHnKC/vNI4hMliaJtsDKka89mI7UtotwQLjeysrqedPKu43oDogZqiW7oy8j5TaK
0Lo10RfAIQ6B0etNrUQYrBsKzlLJghW7CHUyQbat4z0P5AFbs9BJh1Nb98jSwkY7xAieodFaJJ+8
wqjO4HHzjc259qVwviiOUh4gEbZYu2o/sa4nRBBQb4/5XIxZZ7P7ryKa9nT9Q1dbIixHM4p6G5pS
lzOndQYYEoniicqw/Fwajjg1fUTi3DDE32P6W5bvV9XC/j/0dJcx7v8t+3Vqfv4spOTXW8Uv+SN/
C3yR1/qPvHh1j5wioHoqLf+jHK44+n/gxsIvkQQeZCHkTfmPdLhr/IeDS+amXZQgIFvxW/9IhyPx
BYZX4yjgbQoi5Lekwy/XOCcw2WdyqPICBb6oLdVTSrubqOIl4qEe+xoKXu9igbozuz7mQa+3ocFZ
N+Ux+hTo6Am8GgXSe/VLgG9WtfE6XEBWZV/AyDqUNyHBgD9YBiucrUkrw4oH4kpbTw6ZoUY4QXax
UJ673KnsB7jiLSGT6BLyRqdwqofkK/qO7hfULWJAA12elmfF9dA094bYcJ9apYjn85vp/fh39PRW
pezdkLkQTm1ZspNEHZiRl7tlGFUnGC0je1BwOA93mtfDokFt0BBfKebFEzrXpNVOokHNeTdgWtZA
tKGg+/X3uwGtl5njRcCALUI7Y6pL5Gay7CEP07j4qzGGITrqRp6kOyOH9n/sIRXZyEUXYeXdJeqQ
dbdhN5buX9f7sSikSLEfqV+k8z6hpExfFuMRJF1Ckhs3wRzVl0i7tcsOhxW763NPvavicNa/dHEq
0BKpJwXiTxGl1TnB7Gw/BpjHb9wPa90hbqJkQC6acuNSRG70rDAQieHcVrnuFE99aEQTBihSOxZF
Xa8tzGM485CSOWiqYJhsDDh/UuBN4zJ9KtvEmLZe9ZeZaAaGMJ89LoWYWNbvCFdmVVSKYefxsVXL
0lF2Y5v1CDIpOh5aH/Qgc+3bvm8VpUfC1Kznl6ycneHTLHq8vA5OXs5JdxxNsyg/X586XYZa//s8
oGOcI6+JRErv5NjMRShW2NE8EIMGB1xwm8rYGVzfbHg8N1OMDMGPW+ZNqU/RLHaDwxv6ewF1TDqH
hrndoghj8Z8StSr5FW+yR35utG6oH1vdfRULYd5OgBAaC888WE43uLEm6g/bdklQ7OoWo6P8cP2D
LuPZ1+8xQLC8cips4CyLpTjNPMhxc/MOYO7d8VhimFreKV0RNIfUFU2MVm2AvsAep5Sy2CCEy7/7
zVhKnj17kSy/gZwEqbzFWGbGFAvs5JxzD8kfy7syrJvwlHQh3OxdGyZONe7ULJtaHd10K09+WV2j
DFtpiddiwkU3SLMjPAKAi/yM4S0P0c5Q5gYI93wOJi8qMC5rjDaWkietJ50akXbFelNXazONHx3c
jPCijkyY5SZ2sE7Fqkx7USe/VHO01H0xlUky7YVC8hyXWOxHAB9iOTlNd2HnKPb3aBzd9tDAgiZP
PHROnX7P0ZuX3+gpLAtqm/zaYffZuf71uV4cw1LCiRc0mnm8XCCHLtks2lSbAoOq5oihoTs8pWJM
nAANdVx/rHns9Jd5sufxA551cflLDE2J61PqWj+v92JRwmXJId9GdUO+ryV+bZmxA7+jKvUc1hRQ
0M4ZU0N76gXPyH0SDnWI5n0IFQvjC82q7rO4S8I7dkQI428MxvGU10pg/sqashXlxvgsMG6vPQPL
pxJZ8IYETkbc8TYejzyzTzAyqY6Rbg09IkY8wvdhVmM2qjlRlfuK1U3GKath5mBlGvW131kW4P4s
MTPni2lilR1CjJqqz1mZpdYHHvZW+oHnVt5uhLqvfXmzauUoki4wYZSTbucNsehr30zZBNGzx7LO
yZ87B/DxYcqaoYFc2lbpba5pPQZPPPIgtQWw2Qx70sIbvYIv9dWZDORv8sDIcRXLBVIarRUdHaH1
4yEMcIo2OVQLxHQTBU/KYHa+Iw4Rj7cj9P9PwlFr71DHVCBxXhzs2zguOhMzyWpUqNPpTtgCfhzD
+rNjiB7l6MqkBaco+SmsFebu+/UF9e4IA9rK85j/8Yv1DgERckc2lWu1x1HDaPpJBQGe7DIsOKyP
BpNXn+PZiu8dVcmf/0XDQF6gR7KkEUW9XC6dW4ZQ7dAC64o8pX5ltfUJfmMYHdW8qPtbEx25jCBQ
67qNJNXKTkb9lKUKBE8CD+Tz5M3D0Sn0Ds2pqEffHV28zzjBOF+9scl/znhIed+cySHr2Y0V5Poc
/hec4KAB3P3bn89hSYaHwoSmEqxfdqI0cJdWIB8es1it22PdjxrXsaUl5b6ytFA8VZ7t+qmR4tP3
+y1z/1KWIFxh7BeBnFaPlXDdqjtSxUfXvx6CPPjVsqeR1kSAG28VV8PWEJhF89uBiS0fEYD8gcFS
tF+KNZaIihfj5LVHx+qRoaVmMMoYG83qpuqRkFKVhGKJrutYOmhOkJ3aQUEyRmsRg78rVZXB+f2x
IGEIZJBsFBfqYhaSFseVIhIt50BZWPep61U/Mzf37mtdUSoMNUY8tFwsvDdmf3F5c/7wCoJSpUs+
5nv1wrkqVAw9svZomZlw/Wks3C9NpbdfRIXZzD6lppLtm1AnIRf2tpJsxC3Lp89r+xDhDErHVKe4
SS5XH1ynuNHnqj2mU5dhARIW9XAYoHI5vpmQxgdLoeJylOgVcLXatZQPJfX6O2yXZnFrcA59GLrK
ozKEhW27w55pkxz+/lySwwPjzAR6L4lnlz3sG7evlCCihzHlFD9NbXf6Yx415ex5gdb+oYjUiH3X
HbYw/2tjw3MQdBQVO7g2y3whfhkOrrUzBGBD1F/6sIuww2UzBXtby21goWYxfk1xdMYrOpE0EVSN
7m0t1J/UHDfaEOFTIDb3Fpzr7zpMc3fj8lq+OOTkkZKVPZMAftNaXF5VNMyzKYL62MVz+t/BkOq8
1lSkgHoxlKPoYOnJt5iJ/2RMWnLOSH8OewP/9C0YzvuDFCQZ/EYNPSK6s7xF9S4dqqrKG/xX7Ehh
LWM4hZdoqSvnQi81ag3CgsBBkacV1W2oByjCmWByPl3fxK/s3svbHMlelMmJguVqWR4rHto6qD4r
lIDscgZAnfbGfEgGqGI74eU4ajhtMPxV1gIxfkUdgm9FShx0nLKseIAUP+OUPqfFs8CkuN868uRk
LPrmSGYhvFjqKfqyb1GZ93VuzSCAED5C12Bws3tFpdRdq2p4R2iRP/ddUjwrJfZUvqV0DTbduFae
tFLkP5sYQ5eNM28BlSZQczh7KGQhNkJ64x31Y1RBjyDvXx9d0RoUcduyeQ681swo0xmI18yja576
zI7/ckU2PsCHwj2Ikg+PhwI1KJcQrmP4Bg7nel+ODjZCZpFMhy4to2Y/57l67Hsd+8uNaX7/rCVn
6LzONKwR6giXRwIiekj9KhDxTWFDJfadnIzpcw9FJoKz1k7Op24cq/FHZ4RF+h23DTf6SK50bL7h
FYmNhJ4DOf0nwfh/aji/241EuhLz5EkYDpth+QBSrASaYCwwwUR1gLeqk0NjK8+G1aY8XvJWKxT8
ecN6kL+XDZmB/1rd1ZlzhBPiFcpebxopl3x9sJYXDIEcyT+WmyyLsTeWZ4RlxBPyBcMx7xIkUBTU
PqtbRZvDDF2k0H4cI1I3OzOMFPdUu30RbqVFZBD1dt07Uh/5laxIWY701WKysP8Q+FGUzVGjgN89
jO4MciCfJuuHqQs1e4iAS3cfmxjPEzyfx+4lCtNKxVQkQ2a8g3Yq7kOqUNVJJes14eCijvM3LJPH
eWNZycL5244CbSIDjVwj4RA1sKUKieNmLeTeCaHkSrHdI7GGHoHKj9r2QTrYfEbOYRi3TgUZV1w2
yuSQaYcnz8rBOeFyKXeoVyiOIATtsSR2H5Hsiu3nIKFU/sGMWoH1kIbb6WeKqWZ94zRFkD3UjWVi
N6jn5Ew2FstCx/716QbFj+MAshtvgCUZLNATkYIQbI8Y/Xof3LLHEa/X4iQ/o+ihkfkco+HJruYG
Oeuo1iCkJf1TnjStvY9cZ/6GpE1g//SUxH7QWzVTDpRIwEfodmqg2SMqY9wPpKswMQ/jTtlKTC5v
bFC7yKuxxKi4cSy8q9GgGjcaHPTJaapqDNc+oC8xs9s8oYz8C8GLsARPrXhiwEDLGExnOKdc1TXK
QnNSfLApxnffxGs2ITFashGROQi2pNZHMn2CSEc5uhhXjaGa3KhVF479iRpOr1Q3ANvy+WUsxjL5
ZTiVkn0J1XK2viU1sRKmbsZgf27NEFMAOqDWk7vXcp7Jwed8HoIAu5wqLOYXY6IF+GdpZpKjaufE
C7xDnpSNysGbdvy1+9RssPvexyAn+CMiL9Uaw8usrzPvhCNUyo9PUwM1G+BjKpsOLBAILhLoddC6
+B7jc4EVDG/enmKSl8kcGp65HFEVjvb8QQShsMlD3iRs2/gUJgrSPDsy+IU9fsoHxxajX0EUmf7s
83bqvmplOGmYxdicL1yw2NXzV42qXeMaGAyKkoz7EPpXDpc2K0xzLyIEFLN9XhdojoCJVNI22Vlp
wMj5/eDJ36tSu7UfGyuO5H/j6a1ZN26eey3+4WY3A9JyGOwx+4D7si2MJ8UzQl09JXWHivO5ss0g
SDCOQkfLkvMT8+q+E4pOqvGjqg28bB7/6S0oSUoCx3nGH8k5JmOPISf+163Q0ZXq7Xh+CSZ2G86P
c6Qp+IQWVkuaMgBUyyezjDJR3mE2SvbJgpyLRXRg6aQNjmGf4MJ7q5W9wcKLyJcx9KORqIw5Vu4J
AxthC9STjWk6vlgyLsGCzGFLqjO1q+SXtGVknqp/kqCliJj0tM1RkfODAlAxKuZ//79yAhBg3aD+
kPP1tl575Yse6hkM5NbI5pcBk+Xu0bOD8JdNaaB9Rt1QVN/joVDH+0ob8ZiQTps9ohiYHUVmD9TM
i5jLPsXPsdvDWyGEgB1ZON/NGuvmJ22K5SUGQEzOVgN5IwVkUajWs62Tkjvi8TYIv0cLon+x9Syh
y9nffY1MMnvfnTIopmTXJCnh4FOlCyX1Tp2iam2wS/q5rFBIHIF2d/uuVGXC2uxCzo6d64a1/ehh
BuYZZ11M8tJMBXxo71Y1C6/LHvTSCwzpC9a00y7Ps6yEnqzZ+FwOgSPaj4OVDDYuiLHaIZAXwqce
7+tB6dxgx+E/14lf46Q0nMLGMjgVIgjKnrXHPcCxvgicUssXrdEGavldyQm0a+MuHcedo8+l8edc
KrLLCXuJB8lY2nM675NqEHmPeFzJNx7hVJRsLaiX1vBJzaqQZHdh1en8UqHvzViLOWMdgDKWf8ys
WTxk0QBbadVHV4tnlmAGYof/qFE4rQyKwV1qK4+Z45Xxp7kKZC49LiDi3SRB2LHYHAtmTXyygkH+
Kx3GguFsFS9Nfv29ywxgmPyQSWKDfavPXjKg82AI7f+xd2a7kSPZGX6VwdyzwH0BPHNB5qa1UlKW
SqUbQqpScQ8uwf3p/YWkHlfLnm7PjWEDBhqNVkuZySQjTpzlX7Qg5LxpiqcBJU6u00mzhb1CiFEP
PbMhyxLW6o61mne5lT8YWty1h2C17fFxJPRZSL6g2h4ccNfM4lsxmsoEoaD1P+GW4Pvmiz5jJcI6
ShK1L1A3J3YmtJiRZMmK3h3NqKlG1fafEhxToyHnGLkJMAHK7htz0Iu90ZI3+CE2OQYWDLZVL/kd
EXAMbo3FWvmNV1grIjQppUh9GbfUpy2eWa/PCd04xjEhf60T2qt5ZPLx9oWzFD+BEekKYwquhqVv
mf+VdjN897CZG752RZIhv+pYE4NBeKFi1kO/rcHAbY2pGZotLnWO9qPujFa7MrpOFPibeoPf3fQy
ADCAD5kLQDzVBiRD5LBqF0U/JGO68cvcqg5jwtjsuuPkZZYVx0Wfb7tS0yYNWG4WJ/d20plccJxX
nNXvW8LCNf4f3W7un8D6zhBmMn/JVq/GSGQFblMXG3Pp1D6a+mFdLtqg7fkhrhM1DRgSTx2V/ugb
y0XvwVJ+gmapluEshtY5SwrpwBPE4qUKbvvWlryUpvzMMyVRU6nthDU5N7RyepD3USzIGgYCy9q7
ZBMoq1xaw5hllyxYgQUFNDIjNIySrppkmfj+uQc1gw1tTzlT3yh1MxXjGtmbHHMWZ5GmbfCUlCUd
7reDjSmLM4/7tLEk4PPe6Yz0WMK8mJ7XVarz+n1oZBuxCtfvZ3lR5jHJv9AmtY/SZbF4f/a+mh28
H7+5giNwJW9HmgkIg63ZGbaaG71NoJzeVefViPkEL/N6VwXxaqjVntBXQ53FeZupQ1VMUp2fAsQd
j6vs41zdKttTW//91ANUgrtPxHw3zszfpjiulqq46blzF2DSDG3Hi3Tu+oqmyludANj/9Z17U+2o
oJ7VekicRdUewkdhSkMjQyeJ6asp4a0cUfKcog73Q2ZAbprK5HbR47XsvuRa3GpuNOlF3e5SbPsa
orMtJ3Zl62MPap3ZbwM65uOIFdKQmgKxbCR70LfO85if64u+bzsCxKzZNS/wyBo5Q/Teoe6J9Fiq
nMJ4O/oKr1LrhrxGbb1M2K42b0dQ9SoCvX2CVwAZRRt9oSGEf3WGubO/wSq8KOBIWljzUrW7AHF6
EgnHbfsvhdlpTXnfgR/hNgRxpun5Y2rG6q63q9cRLqNhxjG6okcC7LszrofK9Dti49irZW7VhjqW
pZjpue1qS1T8yTIWBg9dLwL1LRgtltzIhiVtHxp9tFbjaLZl1eVP2D9ZnfE5EU7BraizEf9RA+Ne
jXcXIWBgcj+cBY3x9U6J1FOfn4Lbih8zDUue8v49LTCyIuufG7n4w5dFsyw2Iy42vRoilLQLIrvq
VRjOUi9TF93YKie0FEKiRwrItpiuIWTJsY+1JT6gh35xCx7He+6RmR2eTRHyNOpLVmlARnw3YcY5
3nY+BhfW+RhUIoa3U6o3RK974Os4w1CziUATaDOpVQhJ1XSZqBMwatuGpwGjkQfp6ELVr1lrqUt7
fwuvItmtz7qmr7k0x5Ig3aMlldiE7zG+qnkbo87wZVO82bYbr/DcUOtZyFo9OjS81S56B4Q0aeVy
WVZlkQdY2fj6caAheMuCthSjLKetRf4TPhWeUBsyfMj0aoWor5mXXS/XzZTjNH1RlonMYHXrWaFX
W83SvOSavL/O7r1R68RDkMZ+++IFfF40GEK3+33gyUY82E2pM9dvczS3MfPSq64ZD8bcoA/gVKUj
8aO2yTw3OWO44is4tBa+LCzSFYxL2tKCrrFQlMFwrIt1Xb62orYq1F27dMXaTnSFSRqGIRM511Xa
wzORYRE4dVaEa43SybBlQftp+WVO8HEtv1RrV7VutICdGWaAk/HsBWE7jNW8bWcGgEEIoLPE46Io
WVBH3tehrZQCoxc/MvhIPcr8qbnGbci9KTzjEoGbOm9ufUA5OkKHejk6/Wc7QOxm2Dc4KxkEO+Q6
bgyDZmJ/KAKpPh/Qvz/n21ar1U92aTT2ASH0otK2lWkO1edGjpnuH+YWxaj13PeWXlhMatfUMpAP
74osjlp7tVtjR3kY48XdiLzOD7Osda4tbQUz6ywM5tVgMofLrtA6tCmFWigTy1tFPCDi4238ljW/
h+wmMwNgMeQ2Wkkkdl0V4xm1Bca07f18yZ+kbJxUwDZGjcDY9pRD1V1eoTybEpzLxMG4DSbh19ws
fJ7shAyl24dDsBo4GfRGObmho3l6WSFh2TiNHvleNvVoSa4G68bN4k6a9FaMzLkynUGlq1XdqbIN
K1p1yOUz50wZmfmy8BWstz8RemL7MBirVevLDdW4KsooQCQh4602dTqh3stGVmu56ITD7s0hR63z
MY5nW+5YtAFHOguFZHJ9LU/yIH89F0peczE0ljrrrQV8iBW+VbqmnajTGwblOABrX8y4nnc05eM8
u34PF4znBSfC0DQq6pP4xZ0xRzUT5rS7lBUMluyWOjHG/NktbAQfosLIVL3SeaMK7YvUVI6Z+5U6
gD0/YacSrzwiO6IAZtw/ojOECA08suI1J40B0rfhe8tMd2vKLBTbVcDzp8HjzJCjzjdE1WHknpqi
UTCCvNIaMe6Kwc674uCi0bf4+wBU2bxFE1K0N1ZvtSbPeuC2ETVYNY4eFybnqtFg8f3bMS7cfCZG
Lo77el/eyhhNysRowUa7Umw66Y9pxPSuJ7Lpa8Aqi9Y0WHmVVQPiOkB4VVE0I2+lQHpLnPskALvS
aZaCaghYyPxB9Rby+hQ60Lh/P1zjRst4IAVu0Hi8iqQCWhLWGLaxhpu3zCfrYxXzrEVXqYLpJyqo
9m/pehJXqhysmaSpgmJBypKWjaVaDcY8q5POx3qXA8KXhkq09Bbl43pbZpry922WeDEfFyzgp3WP
/j++0BtWiB/c6Xbb18lGoGmRvKAI0Md3wbi0xWHNUi1eozHXRgt5bNZPZYd22tpLlNCiMDpMAv3C
f6FNoJ/aOm7nx3RC7WrepAmPcW9XYwbAfUzi5b6Ji2pC5m+1MGJuems9kVqtrbaXdeDM2flCoxP7
6K6o1+J+xvNA/2bGlSG25ggpRaPxH2AjjHPSIHHMRtB3qG+xAl/dPMxKK/MPzCS0jINsXZZi29ez
/WTE5WyeaaJv8+e8RzI5x+PG2wtrDlpxjjLO6J6t/aiNdxXT0vjzmGRqX0qR5Nz0uSXB+xmvY54E
G1eix76x6Vq61CxoNjiHpSZi9RtZNTqqThyTdpxdqdIMxWp0LoUALMSdI3lERRifaWbBRnnppK1c
n98rrvcsmzRAZT1vTYK3ekWzYnXg2kNKVZkEDQm8h4KlJlArHADQQdMUHotSvhXqCd+33ryt//kt
hzLfdtW8rOCuJrpHLI8M8GXx9FZyF/GqUs33PPd9S8AcV2l1q1cqC9esvtW/0TZonttxyTymX7Z6
7rvVQggNqQtvqBoTcg++9wRt02eFbdJ+fE9HVGqd5a2KFrJYu/yyp0WWf65NPx2asNL0GuPncXUL
d7MkswoZgNtUHaRRIPDxgd3MbP6irlBOCellUEo2bWG0pKCDERSAI2OecI2IWYP/56bIBiP5SVwq
CV1rsxjBtmjnbM4iqrKpPLGl3FQZeSydPoXSAcVzFtt49lzzAJvpOilqH3m4TLdWPNUwkEXWF/Tl
LF8gBQzyhVxiyNH9gBV1jw+QzjKU3dLnz32uoTUV9h7t3YLzwu3sIRpWXdVT2TKp1je8cLE84nCm
2l8zXgbuSw68J8v3saxG/s5edBUE9WRW8btuRt1glb82jzxwFnVH9xyEI27UWqNuh2hnnUDakTGQ
G7WZww+j9Dv3GtMbdRLgEY7Bze49hrHjfNoTqRwxtNYzozUKxGMdbKpDw0EhpDq2jIl5YO7bOTTo
VsXllG/pfKdbqtrAPVOFr8BYyUUdzWRToP4jKxtLzfdDWjWduO11odZAYTi0QdzJHNxuvzg6oDaa
pn5jXgqnVosva/Wa541A/ciDNqWlGhqt20jJhzF1hS8xe9YIz9p15piFOb/DymgClwE9jwpLmk2N
nk8QhGjtFjAXlrceQKULOiZ4G1NEI0jN/okFUg1uFBg9Lrx+P47617XJgB4CwWvcay9rTG4b8n/J
dEpsYxhP72eqLprX5ukE0HPZxl7cLM+xnbTGsLXo56ubhpQi93piZsXXJuVWtylOZ43IrOns8jrk
pbKJOALVqdkZ5tJzalo2zeDI08yKm6FnnSH7EBHCchDbOUC+W/IChPmmi3fQG4NylWnQgCgIDt17
L48+LJlD33sqiLwXi8kYS0qKanCrFcgPOiQzppbtOLOA+3Fxl73XWqNPmrwsqCtHnXQm1R1KJB2x
Q2Y2E88FLL+Lci+tUR8lxAJ5JaW1j4wXVC9jbmHOsYbSikfXAa7hKySaqxL8KhM896y21A9aKhxK
gMzLxqpvI0Q3Xs/PYvSsS+573VyXPf2+lzUrE53cy5jXazs1pzGPrMCfZvNtovAvkQZOdcU///Y7
esDf/42x4Hf6kJSNaf/3q+w7QLn6Z/+Hf7V/qa+fqhf58Y9+987y76+/xkZ689Q//e6HreizfrkZ
Xrrl9kUOZf96Fe9/+d/95V9eXt/ltDQvf/vr93oQvXq3JKvFrywCeoi/TBnVlby/Tn2Bv/317gko
2l+O2UvXvfxFWY9fZe3wUv4X7/FORXDcT2gw2ApnAjOPKTgAgulF9n/7q8avQFH6DMaBajI6/QcR
wfY+qe4qcmHo5EHEVyyYdyKC7X4C0qzGUz4MQ15u/ite47AfPwzhFJQTiDQfohsA2z/CF2xtsKB/
j+k+XS158KbsK5+5a2V16WV9S18R9fZ8xQikNPo08tJbur4XK+a5O3/M92nJbwASpgcnr1ANNKxH
Z8rccNDbrS18dCqz6sKu1nPaJDu91u+GunyEx/3TbuxocbwLcD3nhHLqPuBhYTbnPxgMnU2Bfe+n
sK2MeO635lBTk5LrGk0Qqf/IE6fYyDxtIntOnitoCIfMw3oanOMcjpb3vBrypSoCbRur7ko7+tq2
0JNyQ+p0wxe+tmzxmOnmoUYnDaIRDkHSyZDzRVgntWUQlWKtNzpeFVcroqIH8hgqLht9ByZsUZDl
P326tyBbO7ay0z6UTfUY1BXa9vF5PwCJmfL4fBm9nZHy8VVfPOtOF+wBSybb0RAIK6vLyqRZhkAM
9+WIpRSmHF8C7fPcWMd19ZHC8+vHaXGv04QWq+yzHxTlhFuuZFVyoAIPajrx+n2Vjs3RRvmdmQ8x
dZ7IlE1v2OCp9gMoaY7rwTPWvBWdAJvcoxmu7dr4WkmNinl6HN3lXqJ6SM/ZReqwSp+n1Ttb/byJ
GCg2wEGzJpKxey1XtDjTrt9Wojxqwfp1nbhPpsMzAloZ0iW5GfrmWADji/KF71MEaxBNvmPtcbZk
iGRcdvPQn9PBXNqp3VWe/wCKN6rLAQG20QWYkA1A1lc9mu1vnj6iO42gBpOVNLTq7DmW83Lha2Wz
TQZT2waLXZynNecQZNgkXBf7xoVmm7vjgHqSRoUm5/Iso3l0a+dWv6NCpFXpWPN5GVO9yoLuokQL
qEjdebus9MXEzCVolVKRJaIXIlgiLRj6raMP8kRtNpNJWKCu+y6P2MxZRCukDoUdn+edzjhltvcz
LjJhZlsQGEcrdKv+evH6nuEBS7OkG4YXBYvddYbQa4ztZBmRlQdnwG1g04vHlWnJhnp2x2z53LCL
2zLvjp7O00/b/ljRj0uQgm2LP+E4fpz8o/bh6qidIfZEfcro+/dDeBd5YTsZvGSPhhvYjNrZL7l7
YG6ImrNd/hkg4uPI//XTwG6Bu+JT4Yf+/tPGwTA0LY2TvecDDXeTAB1C5GRr8QD1aI2L68lBD4LM
mAUpH36J08c3YMGvFKIPKgqQd9VXJai6OPI66D9+gIOIyrBqCHcIqRXFM3zKeuNqSH8gjMS0kVjz
+iDQtMYn49JH5F5bvd0fX8JHPJ+6AgM8yCtVExj9B6SlAoXSkDMShlHjlW2io5+6Z21bKaGXbR0X
f3K7X3X3fkVY8HlQ3DgvAO3D5PoIyxGWLjuGf8k+piRnHgFSYbnvis99w5bvYHTRzgxOdtEGUepM
98irXvXNs9ky13CSqOjn0I+zndML8PP2fVBrm2q4aPPx3q/93WAWB6tpr6ug3a8/6NdgcUIDw1ua
LSpifigG60YsmEStk3fW1NlTPskzLZEXcZtuiUZb3U9f3HamkBzKx7nU/BAfnEsoVl3EhYOZGPtt
jjVH7NOsTNPpqbWCU8V0N0Tdsrswu1WLxsn+4bXdQ07dGSJcI/fNYNykNiiRMqDBXSa085kS30P7
OSHYcF8s/ild9fuFcWSYdf41wmxLVKOdLrJhVzfaoYHX/wav+f9c6k9yKUWj/+ckzqiWJFe32XfQ
+m+p2dmPv/1VveY9dfLNT8CSCEsueiOw1pWR7Hvq5HufYJkRrxDQhbL/H6kTzE9eAMOTbAa3FV/t
8t84nJ/swMf4Am4GhG4PncPfssj36EEC+s8hbypa/LK3kDiDfYc1AIHCQxLjoyy2Vq0DmKwAK77a
NczQ11mtjHy7c62nko8COlCbNi3N644xzlbT3HRT1rYGTxA956KTzbdf7t1/I7xB4oQIgyYLuabJ
lPzVHekXRP8K/tQuRt9D1dY3Tqn0rbPOldhkGs10FMwf96ObBZe1yYSyZfj1VaCOdCOybj398ZW4
H7FIwI8wrMPq3QHsyS3/CCejW1lKTi06jQGn3epXDHDnsT4TWMFcAAf/kXblHEGxhuviQyrZz3Mt
L/x09LZghfXL1RHG0YlxK15Wy3owY83Zt91c7dbMCJdBlLsh7WkQZwBjrnovwTjWXfSwW/Xb1um/
x4xMtnU5Dpc2MoZXTHLS61ou+jlc4T6SllX5Yd1l3VEOs3brpbW4NivPuQiGhirOaMBnlIFr/rRm
291XxRBflPSrrmBReFE9lAoBLveTvtY4IFXDfrLs7xR3IFnq4pELsQ7YPi8/RkTuollqa9RI24oS
L7m1y/JiDhL7vqRrssusan5C+THdzel1Wfp40urWd08rvrm5fj2lzZcJdteuRZMFWdTsCmRp+UBq
1kXIraY3CfR35ES4wYE0nMsOTHGoGwgXTbKTV2vrrBtriuddQR//i5gEHZdAyDNyH8AbpWGdge8G
zTHbCyNasykgY1qf6ana3yn6s63DqH4Il/x71fpzE2Lbo3+OB226mRAl5/5ZMfLoNFdfxJok4VTp
aRnWY4HlZObIgUqB7s5TObVZec7SvdSMNIsPXWCAWlkvXbc+gJzVI228bxz9wfV4fE3SYj6fSoQS
3OpZwwMep6SfODE+1m3ab4sSgayADuoh6XHAGpu6g2Er3cMy+Fhtu+X3wI/zDeJ8ZIX1dNYs88JM
3+mvhG31+8HBl2ZcbABXznSh50H6xcz8AkxZrwEX4+QaVyNKa+uZXsNOzthiw+GqNmD1AGFYZnny
AiqbIkWGv0ybg9YsP/IqcbfNNNrhPGkIymiTzow5fTHy5lAv4gEInhEiYNYfmBvQSivyntmQc0eT
aEB6A1SjBpJm9fyKBNH7bK01h5vm++2ZjoQS6ujNbTx05hTCAI4skHBHZm3LvBv8ONgl4F6PSZws
B0zHgy+kPDxSJZOxNspZsJUxtvL0Uj/X6IgfMwuKUeQvXnNhAFk8ilKMl6Kf0DWY9G6yt41XOE40
mHTXNoMGgCcK5JReKL7zBqAJuSntnZLu0fKU6Xpxo7XuXnPUGlwLW/OuGHIz0Jq8wo0vXISK0s/1
6E55hN8e3Q7kAIW5hjHApTmcbaDiYQpO0bjRa2deD2BplhpCDPKRe3tq8G0b/OIzeOLZSYoHqrEz
6suTnjXOpqf7HPXxgG94X9L1pBDBB3HV+VNs7C17cm6XfKXBA9uUfJmcPtTajlKxNp/AChlPBLzi
2DngYsIYLZuzkWqbUUaxOI+VHWsvOtSHm8Af9JOG5+SVFVc9lUnstT+0miZ/bRbtTqN4D8tuGcMO
50/GYVMXtvNsUkDjkZP7en0Wx1m6wWh63VtTWQ2RM6fZwQ/y9etSsbGmWZdfFhxi9n4wHkxDTgdz
yryfRc/xsdGNSX6rEUK7SwXFX9SNFTC+rqFvvzbGdA1SKd2PSGIUIDuxw8C2csHdsRZ0460xchYW
Wmd2E+gcdy5uBSuMmMZyPVbId92nhdTKcB2p/HeDo+VnEBrj4n4NJtc/5bAk/P1s+F2/hj5D0+Zl
9YGWhODWjPg6s+18FwRy4aP73N1arE3GeKJxriD0BBG+X7177zEaO8WeuDSX2P7MjFMcfWfqYPUl
uU/lbBsPi7luM4boU9SJbvg+lXC/kGizznILKccp15FEMHp8R5ugwfViyadNPjvTNh+kEeEBg/VH
44HrQl6yYrXP9a4N4vl8iK1VhFM9GCeFeIjDFqtBGTLkhi2rd/N8TJzk0ZrjQETd4q/ECRFftoVX
4uQzxjTBs8G0IgEJ9/viOXfg012PHNafjzTo5iNLZj56fRpc0p1O6T2LVENQVTbGCU8w46Rl/FHg
l87ZFEtGzCMBQ09yiLBJMdylfjcdIKZVd8lSlXdACY7s9+ks5f5fDfawAJiI9e4qQdKLDoFmUO9q
OAvmZXnIqgEN71wkT049ZPsZW8qdOa7VLcPdcWO1dDXCvPT8yyC3zprJoiC2IKecmB5Z3xiCWfjG
zrR17zKttaPeWJJdUqOBrKD4Lhbetd/pGJLazZWX2u5XYGrtHOL9kV/RWa4iLcFdKBSeI09tXyXj
BsHq+Jb/aveImVZgWYrgEk3X4sYSEA08EEiozk+dewPlHQpp2WsKDtAKf5u0zfpZuC02piP1suEy
EtwCcCtvNYFOpt8UX5y6cpKDs9SEAYzKTtXiXc72aO1YhPrZkvm0itex2mKXGrNfxqkeIw195NMC
tPKY5N16I8baYsxl6XsYS+tlZTTavWyqMgI1sYcC3LOD8WE0pnXaJhRB38qVkckS19Y3s6+niOFT
cKixaSQ4pOIku7z9lrS6e5VWenNc/HK8zrUu2LmJPewJywH3lH2XIEuwWzg2sASjKW8CW0ErbzGG
KxHnaHr2Wf7QuUFxO6TkhLU+ddtk7eKLtfD7O5pOiOu4g84Uvik16ywFRrtsh3yYaH15sg0hxDff
AjkDxZ3aky5y4Kw2c6JWwR/YDD5EW5OjTsvr9DgWJKmb2Jbtbtaz8rBMafLFNQTmyIUw3RuLMQTq
uOVSfc3hlaWRW1bOuZOCNxsh7UcoFdSc/W7vY8FBDyjmQE27c0fSJN1Y0pI/gAUmGwCL29bDR8HW
8vjYISO6mxpHRmgkixuAFM2VIo38SGnJ6ZvXPWiuJYslFS7DftsRuGyk9Nk4ri7ymDGGnyz6wcSA
KLJaY94s6Viez1nQfHsNEEmWDZc5FLhvqyIOln0QXzdGW1lkcDo7LS5EdrYYWmpHrKx6G9NFcUOk
3fXkfJ2swb7S69I8dX1F7Tlm5qkcpJ1lIXcWwdMg963+LqaW/ZGNI6EAnDVhxu/n44pBQPYlbRZX
komkDE6g4rDXrAT2TeV3LHgmcfNewk9Id64w5+PrsdyasqwYO7XBT5HikBjUvvwhpB4MyOExQzkV
uc69NZCZYnzcdQaDbc8Y4xCYYiwiGB/5vKuSZDl2ksFr4xvTA/6nfqQzMj4CDKqCEMh2cOlYffPN
qld5FQfG2Ed2a8/H1/9JpsGCzB2Lf7txY1nslqn5lgYMHTCMdPws0nKHL1DbC/GNwS8St3Pjfk+d
qvjpWog8zrjyWCADK/Qeq2ROttjkzEddc5tvfrE0D4x4WJ+Bl2MiZ/Quv3LH5hsIbf04kvnvG6S2
wYGVfhv1QxsYoQQErd1VYzVddJjPya2NRELEjIj/69tDcgxgV7zdfuDKwWfbad9Klf+xwvx/4fzC
o1D95zX3tvzL3VM5PgHB/bXoVi/6rej2PgECQlwBcQ2LMYOi5bwX3YH+CbdFyjq4whZu67+W3fYn
NeOAPOPyG5/a7x9lt2F9UoscqRMd6WQ1gfhQZv9R2Q0590PdTeuQFJ5OPSYN6AD5tAt+R1y31xl8
s+vs8jE+DdBD74pZq5/Mzl0PPajScqfHTr8dgoYdJTsVckeAvZedUXXHPqkhk2Q+fCu6z6xGaeJl
RRvXWb7VhlwuwMywlYWbzJ8T34vTSJeOPDOCft6IzBBk2WX2GLuWuJWuhTlzgkLoDRA7is/AKC6a
ukoPXpLgqO2YSApXM0MKr2trBJU977nrg3xjOgDiNmIZ3XwLp77bDihUUEomuvU1zTTLo0AplgeR
S7gANKj1qzSWSDK3a6Xd5AzSbyqjcn5ghYh6MTAyswkH2cbwDbvMxldmNFtwWgj+5fThyvpglZQx
Ucz38DalA3fmkLNv+7CtTLcJjZlTrau99XI2MR9q4fY9Zj2NlAhYLxLyJZIUeURyHHxtpsR+Kipn
OY9LiOulL6ZHyoE4AKlsQXBFxj93yYsX6Tc/NFGiy+qAs+KSGtspNzyAagvvrv9cmmgAxvCVroxZ
T/OtANl6PjXjXkz9OVmEu1ld/6eeOP0pga+Yh70MUBMEM5hwzJl5HukktFdGqeXXoqmONgClH7Wb
YoacA/HFwyaoCX5eJZl7OFqpf8Ft1cXAshnqJzjcurUxxyA9YNLYPOhL/zAXbUMiLbRDWRVNiES3
+syp28S5+a2y4VJukJTRCJ/adexooBXHcQTzAuF1X2i0C9rc+FIY3bWkbrvq4sHa9F1gP45d+lik
0xr1jpZ55Mt0Pz2Qnzg3lQiVt/gMDi05rJUhdjxJwWRc9FekDleLO1wnEjser6hsN6r8WXJTvOKA
iIIGvQNQ302scpFCoBKW+Jk8rV5VfMfmPYMHDSd07zQ9Kt1F6vtf19Ww6APlpF/NclqBeO9MVcP2
FsocYSV8Q4SW2dQMmhA1T7qeSjtPkV3syvxu9LJiP/tOlAA+DEHYl9vKEj/daUhxiDXHbQI8/cUx
pI7G0vDUCUgHMFceJnO5KWvLiXSgcKEwaMcoLG+da3lopsOjixQIBSFgMmFYz63boRmSukxzzEBD
fJNWUEtRDIXL15jADctZgg5EaKC7vhOB7BBM9w5zH9zIuODvc0Oc6GO/0AqhzK1N1Hrr7tg4fbGp
yQ1C6I1BqBkaKomdV6+3aw+0FfFiD4ttyHratrGN+QByIXusA11/6Gxz3SXmNJG/gRXcI0tbULKb
NzVAcew38nrj90a2NWd9+qwsq3Zl5d4zPIJbWs/WMw151wlHQ1oPlIkOCyjuUDJZ/KKJWgEqhnIK
e9DKNI7d4LCbCs1mrSIBujjKNULzKXXxwYuM1hlpKixjtPqaeZ50fqqstNElaLC7tYQZ3Ho0CUIA
vDgKLXZAU6oD+woGawdmtU6iCZpMHFJIBvfmrFoxfrMQgPR13GLV4Fs4zLTxyQ4qNIpXRFmSa50p
4s5enBVoU2bJzQCt2FZCx37jxf2RSrs9D9pWfkUpMb6bl2Wyj3VAAxS0ZBbhZ/Jc2Ay9Jn0pYIpN
87HE+vgORIOTb6yJlKTIUjffJMZiHFZALHfQPuJTP3rrwS56SmIQuZvC9opzX2/kJidq7FzaL1G1
0LCjK1YUkFeqdYfkOHYOC9BYZJNEsB/XfP48kpdc1nPZoNpQkpXza7F3phlaVAPCLETvJD6nlzof
lzx3qZlIPl6cQe2wWZJNC0aGUYCI808QZE1xjBO//dpVc8MOdhv3TrSeNC5LD6TQn9BwP8oHKUcy
Tlj9VXOBIZE6RX893EyBlJ0DgH43psF1kwAVaV3ckXrEeDLz3E3EQN5ewHfzqQ49U4YNYiK7ojsh
jfO1EOACXUCSx18yhP+is/w6Jvq11a2uyjNsNR2kgrU/GotbOYq56ZI5uwG3eCic8VennO7XGghw
A+L9bDTWE8I57Hrx3WIxhm1ZSyyutFORude08EnJ65zUUqCfGtTBxnaqKoSGdrJKhXWUw8+qRuVD
yvxcLZ4/vvwPKq6vNm+Gkp43GDkCdfgIcXA7wOtJbHP5lNf7oE3Pp0VeQUZ4eh3jl018coMa+oyc
4Rxme5gjNv2mOUQGfjugEQ1IqDognPInks0fpoGvDxsZZR1cCJOM/6SMb2u00XtHd3Ze2UA1bMR9
mVZW2DsUy4lHZ6Uf3yjX/2Pp7u+QP/+HMD3oEv6yZv4Tpuf4JJ6q3w2hXl/wnhB7gHE8hseujSI7
1DylZ/zbFMr6pKOfpTs8pVcFI5LRdy3R4JOLsRwbA4EjJe2kNMre51C8HzMotHpti6EWACD7X8mI
TT7+94MoiN8Q6PkXSxugGV/115ghWFnSDnCHavs03QWObdyZ3jId1tX9d/bObDduLduyv3J/gAl2
m5t8LEYwGoUi1FiSZb8QsmWz73t+fQ3qHNSVQr5S+bGAQgKZeWAck0Fu7matOcesEEaP+glZQ7vv
54mzrL+sF05pWUeB3u7SUFSccZx+V9TVe49KqNi2bVA17FwpiztdpG7RglZQijhtSjnm+1cP+g9z
yxlmHxA2GBdS44hVlxwcuP+3d88ejkgQ3zG8FPDAdRb60cFx4OYvDLRo3ebiWxGzs5immN26TPLw
gupu5RqlJoRbmJHYQrjINz2Z0Mz9pjeaMMWoTyUXTV4ieLG6701Y3CINrR4lCTZuG+XOdz+V6hqC
DzVFHbP8qhqncVsZYX8IHSLX/LmFbeY0ltfmYXFS+yzaFYXS4GVUFnm9rW8qzO6HGkvyJ1QE+93b
5KikIlQwCd+Ea3j2PEStZrSYEsOzWXHu0jJqaKB1FZQUZwlijIzksVJnFPtd3X82Ub4fSRZz5MLw
QMSPiH25t1cdRFoCWWBTXfW6gf/CgO/cI/6GqmhH46Ys/U0q63SNmJl2fN8/KCM5jZNW/vx4SJxP
ixwRQIBKqJ3QM6hKnq2BRViC1Bltuqm9oblKjShUHdLfirQfkEzMe55D5H58yfMzJZckfY2EZ+Zh
uvvnPEGaFX7XVrL17AF0kG7Zj1lV3yIp+OxC798uF7J0iQKG1rVjL2q810+4pKMgZqv1iNqcqMCL
udj6hUCgVBGKN1JC48hq6xcx5uBPUJnnjBa+NOR9TAY6KpMlQ/3s2j5vNihLJE2J3xbbrKxKz7YQ
69tEo8FKrO/K3PfdMW3WjTY/UKv8LCTqTz9+edCwOnkI755yowRW4vdoyArhPxIE8zRW1mNs0Mur
BuzfrbbJc+uTXvRSDXi9deFHU3dgzl5qGQhhzoZ0RJFLzTlg06VrxD6KAupJiV3e/+34IVqCyVxb
4sbYzyzj69Vr7TAeNbhCak+ysV1PDoX4aWobN0/YDn98qT+8Rq4F50MFfEVv/eXPX10LBsWQVIjy
l0PAgdPjfaWJX4iH6bSpaunOce1V6pTulvBWvW2+fnL5918n9E/KPCyHRH0S4Pr2pxJZvACeuHxr
6M/Iqy/Vsf4u1fa7EXQ7zc+Q0AT4IEdrTX30i6o43wkVWtI+KVNEI238gG08zb1olchPFBDvv+K3
t3Y2wFt0jL0fcGtSOBd67lw7ZvuDV7P75BG8nya5DugaNm5MT4sC983bthRO4zGOIThe4xeJFMAu
jIfUoLkFV8RrlHgTquHRHjgt68jZafUhgvr4Ht4Pa25hqacxsJF7yOUWXw0C7MWUjLpxIexWhSdN
9PxDaVSf/NJlrXn78SxXYVuBmIaC4CKMfn0VfCRsz1WCH5NY3geTvGvT9iFnta3Hxvv4B/1pWPEB
2SZrjw6E/WzSB37qqJXoas+Yy3o3B/IRWw9K1i40t7TwhRvZ+vTJQ/zTzzOWnd0CoCQJ9Ow9Orjw
LdxgtQff4C5w6KWCDf/RmvKiD43nj3/fnz5bHRGThJbBlSCOvX2WWMxnHaBK7cFxStcZVgtSc4qM
ajckhLCMh23ZRj14AvuxCOg9VaX+yds81z+yANi6Yav8WtDzKsjkt7fQDb6iAt2qvdoyCUNstANG
h3hDCWg9Tt0v5Ng4DbQYfkdUbNm33kZ9rXzyzP94ExSKmf9V1oF3UVaJg1lFD/PaE2PxaBjq7aTp
x0lr70qtfGBrRzHPmt1K/DZDhwNY8fTJe1jmp/MxvQDyECZZiwLz7D30GWQGwqdrD3IbzpJeuXQS
tdgmfhx6rcg3jUmEVxIlGwuYnjs6ra+gCxfhGoaO17agnPIJDYspYxduAEdxCJfrukDB/vGNvh+c
VPIwBrAj4SY142xwqnYuAbOqGguXeR91Bqltjo1sFvfo3NMR/vhq76dOlhJS318cChz1z55KM+gW
AD4SpyDQ9s9JEn0RRmH87pXPtrcvyMq3z5+PfNGEAbHTBdGNbwdhHPtaMiYmjrEKy2FaPs60llZT
3lyPAfvKyMcgFtRTvqkybEyB7qxJMx12tG3XEBcy+s+UmuMQUUqeyO+tZfe7dqDsXeaZTv2fzYQW
hjd1z/shh8V2KcOTXNhO656+34re/c+gzT+BUZ6/KxBvnOH5LXzajKrz2XiA9oPVtpq9jgOUJ0Rm
32BuJs92Nv11NOSfzcvns/8/10P2xcmTg6S6/Pmr2T8EZ9eDTqWSye78UMSquGkC3/pkBJ5PyctV
zCXyAkwuWP/zMPnUjLQsUrPZ0+FkrOcy/DGP0ffWLPE7q0t2c/bJBc8/TS4IuxLXMZsagwPIckOv
fhZE3hDWd7JwMGTwiINR9+Bj09nRfmppgvcdhIobE/fwyXXfFYiWC7MnJlqP6zvMjm8vLGJ74XfZ
o5dWee2WrEJ6Ydz5raTKODTGhd6XXizie3v+HVr2l1yNriybEDZ2QHORPeqaHrv0E4pP5srzj5Lb
4qDAHEUagFjIvG9va8yDFottPXkO3P41Zg5zX/oBBpRyKvcff//vFJtcyxaLDwCoO9ajpR/4+tkn
RE61qRKNzIHQEes5D1aBUa5JsQK+yynBm1HVrq1ZewJqCOt7alac/PDhF+aG4WG76fBZ3e4PwwH1
Looslgv2WS8Ez1fDoavMkGsloxc3Vrtp2IsgBmhKT8j5STemx7hDCBZEabj55Fksk93rKWrJLsbC
wX+YgpdDw9tnQc2G+RyiDKb95HeKEi6gqZ0lGcCynIK/Hc+XQ94VBwuM5Qb9TC3pfVXt88e38ULy
PL8NHTUHkFKVCfP8lXQpSi7EP70HHdl4Jpf0W9JHVwOqmq0v21/J0Fl3NDZJSWo0J7it43Lapem8
znQnvFHsep8sWqCuT4rdWONJhrsT5LB/kE2iCqjRaszFjVTq8KoErgVdbtb2DiZKr1DT/JvAqLAr
cH99b8tZ3/qAbbbEE3XUHfKKNiE+iQZvCryIDMBZn52KId9WFWgLfcLQYA25vh/N+AftKXlBtKXx
1LTaiFyo4CY7GpcxfOtc1x+qwRhvpxTNlj0kKOGsRpyqQuCk6dPiKmsQ0IVOJj1sMfGazWjqrwNa
Csc0qcwTJAuqIpZa24dx0JL7RBax2JYS2/wnH+O7DRzFIWoRS+AAlQL5bpJQJhRoQCqQCuXGnQjM
ex7qj0KW37uGbkQ0BJxxml0lDS+YlJ+fjIV3I5KYONC4NteF5WKe7dxgs9lmApkf5GEnnm3aNfe6
5ue7DCODqJ3xk834ux47v5UgD9XSQABiIDk/4UBsye3QSntEoYH/0GmY17NICgCKqv8z6nUrWqeI
OVZ6qoy3Frb2r0iV4jsM5fIQAN363RMBuc7iUTm0GcpPF4wD6jP64BEa0GU2S9RpvFUnh8wKuhYr
ci34R9Go29IotJPZoG/7+BG+n01gewodTOZSEADU+/ajTsU0OfUw8DXVQb6SZR1d105kX9nlyNix
Qn9v90haWl2iDfj40mwElhf09ltmXcEIh2iB/8Oi/fbqoea3AYLQ1vPDOI82SZwjtxZ2ttcLm55o
WaKhAXSD9LnH4Q8xKBIZDjIlu/JFlj+PdhR9DXL6KMMYRfu8EWiRfEE0wAzr4xCXxfRoWyFgwLL/
DQ1HO8Wh3RzgcqYne9A4OVV+Lky3D21nR0bQ2G+UaCqu8SZ/yzXtpMpU28HpMw+lXSzouux+drIn
I0eNh44fkC/Uo6+1zOT3qXAIxC2K9Iinbtynfi13pdCra7g6csWOxblFZF2eBlNv7JVfdTT9S7JN
94qT1rvQjvW7QpUF/DDF8GbW210uOnRIraptYx/OfTp20jXysuqBBU3NY5gVwz11G9zyZqKjG5iK
aFVWMdZGB8IHYYbGkpGQASi8jJq0uSIphX8mq684+PEw4yRs+vlJSTrliX22dtcMhngSY9VVOPwS
Vm2toVsct1r5bUzRZ8zVMN4kcZdubAgBKLGV6Cr17ekGQVax6gGyu0qjS+rkMaD+EDT4U6h32uAq
BibWwLUFEeFl3hbGuqny6lQHVJOXjG9CX6Z4PIpSgdUUqsSXxGWYRitfARGwnfyWZ2ENzV3WYjKE
+6eW3+Y+hV1RZUAcNUNxTlqklUdcC+ie6yj/bhtVeBBhSIBCEci1E1gYUdCwur0lF3YeRrcYGWGe
fWMvI4AfwWh2QyniHeIM6eV20HmTUVQXUxLHOz2qkmc16LvraQIAMCUO8DxtwJuQjTGpQrTGZBwN
9BDmeGWrNEkbFV9iPBmxF5YaMhVV6VwSaEJE2kQdukZjKxdaGopfYzuVMEksNUAuzok38GwCFpxt
JCYbkZ5eV9u292klTmR2UUOCf8hCgguSvTsQICiGiFF3qjM6Xkzo4CqA1EhL3jdQolXR1rSj7qRO
VnQRxoG9S+tmvlUVHRB31JNJ5gZDOl3McgpupMWmBfyhc5kYKLXnOPpCgKJ2WQl6/G1Zqw+1Y+SH
yCqFVwwTRgC4bkDQory7GOukWlc4bx+S2Ok3Y23L75B0qt2cm2O1MuckXI0JUsoIFgHLaz4dfaUf
V7oOZNNVM0e/GDC1rOASehpIKtrNlsJHpkW3sT6WF2YhnYep7x0PWep4C20CTPZc2NWRpBZ/U/TQ
YftJ8kRa7dTmAThHSnVH35oI1GyGi4J8+VNR1FB2A4JuLacF6YZouHXrsrAtvNxCuWinoToJK66/
8Jl86ySZ9pZdpmuFM8UW7rrcO20CU9SOlN0s2mg9Q3m6A0kpvTHwncdRi8dbwNnzzzLlZcJ0szcl
k+ZtQn352Kllu87TxD6hbraOUvr9kbB4+QMybP4TcBOvzs/ix1Ik+vblnQ5NYnnp2JgnPxoLznHt
VBy00gnHnaTNDzam5ugHdLU9+iaQvnVkoJfU6BDcTrnd7jSCbVYwTauDXQbTlUIktGM043WX6eMt
Qozo4I9xsekp7G908FqeouMGTwfHWo3oyw4Vp+GLJIufBmskA2JhFK5UpTV2qSVuLMjlJ7OsHU+P
rPg64oh6nQfkcECoCpFq6rMyX7XFbByBU8UBIpeCzWKcCKdwycaGCS8642hFoieILR3uc6XyoPPP
X6Ih1k4yZvxyiZq6KSI0izgvg1DdGpHlyyrYwsYJL3ocURxIIr0Y8I0P/rcUrcuJ7L3ym97V8aEx
Qut5GPN81Vbw6gxZRtuMZDic2mTiYXHE+b4aeBCPhWpyj9rY5ycE5Dt4jf1FlTb7hX181Tt2vUHE
X12YlBNPUZLaNwrMK4RqXXXb2fb8fa6b6Ks1mdNN7oRf8qFQflmzNJl7IrGihqadoDHhZIn7HA/4
3F1Lvwk1LJ9aN+ENwLvQlc2iQUKzLK/KOK5Rf/S5fUsxpbyYs0TfWJPNv8z2RN73sh8jYMoOIqkc
Rui4y/M6uIlScwQm2zrdmic8CI6IWq6tqdLG49o2SsUdqsnqt50VyE2YjAHdQNq74yqperT+s1Zu
/DLPbyDA9tXKrqxiVcf1fYqMZwUo1LoqBr/4FWvK+DUNHbCbXdMPkNlG/6uhgHSCXVqEm6Hpi8eY
6rhcWUiACy8cxbRpnDoJ3SFsHSii6vPcFYufrd20iZhdA2wwbiNfHJt4jL/C9ku3kS+Rr6TAoVDb
RQNsGaf/LhMleUrULLoryjHYZLkh8OKMg95u9FFvImZxZf6mmH1erVHL2HjtxZztRDAz36gp8AQj
vaE/Wvyec4MUEyGJ1uZ5DffWaEzXpdJTFQmGcYXqsciwJ5XGhRbGFWaAvDv0Fj2ZpNzOmRw8TCDm
0+Do7anHO3/v+045k5GkhCe/MI1fqhr9KGUvrwIApM8gKNkndlDz7kd8JCXdWZTEpTayq0lKW97P
s073sBDqkoSd7MGnE+Q+teMdBVOJQShJDyyp6TeIQA6azRqeRN5kTGbZqoYDryb9gfNOszJGRcOc
FBzSOr6xRJ+7Tl85l8rIx0pCsLGn6mgbngVNoNiSeUCbuxzYg4oxB/qZ6mCnhnYd0oH8PsZzBvaw
mb9NkRmqpKn7ecARZ9lcmD0viFiIHQUl52Ia0V6x7d9lY11x5ODMs61ncY2xH2akFJj9XOjerHLI
4pmCTaNmaZc5fQSeCeYRELG4RV52QU4X4N4JS7EveohP7gifa6fB9rK5xyPbleaaiTSFOSUfMrHs
Y+rUOViGlbpq3GPAC6INS3d8GNv5oHYZ4jILe3PMblpkarOVHVtqIAQQBcN0RyRlxgSqFC7HvMbt
dPk196Gnh/SmOkVqLMj6b58xtRMin90SppWHzsvLFIKRoE6ii/dzQMPF8GjFHRLJZuSWh5ILiiR8
4AklPzLyzFAmqXKT2NAkweuyu7adfSL60bMzvUEiZ1v7bika1VU4frWsLLpo0oAZqAZ6pqppeygk
n0qRFd4AdQIxPAb9rhlz2AqFXMnRTvaqYWxhSxHkQnSbVxLJXI7Av4L4jo8ZjlIwn5Iyt1eOWiZe
MxnXrYUjL0GVdmP7Gtp+MeLMGiec3m0U5lcJsLfrJQIo29R1GZ4mFPgHQcPwpoaDu50x85/mKb5i
bevQBgG83IUYx7dZzXZ0sJwGEZaVrRwmuhsxdvRSsU9cxk1U3Q4GOn9by35Cn55AblLAWludZV+O
yx+oNaF0JHBHKQRQ6Iuhgj8/jBrba8ak3nEGAhLRV+NFOIyCeljQ3fP3HHq+rouebttStdfapyB7
AjUlNgjEhnXBqL3okokdGd7MbWWmJvtkP77UO6gSQ1PyDgO/8iI/O40i106KydjEbOUqnZ7v/Aav
aNiAFfGBRfCvDz8NSwGwhJf1FGKqWgs2g3uVyKF7xS+qyxQ46W0fadHeaBP1Ouj8atvrKoecAgCb
tdbUYczWNExHpk9tupSznuHiNad7a8BnGztFDJzDQtaBcrhZyV4vEI6SQHVcoksgLGcSlWNB1gnu
K/gMuL2rAz0S0nUcyMXSRe7Mx9PNGmmJYEqTjRP2oRdARE5Wg+PAIVWM+ZeFZm9YZxhu+HsCHwCb
gt3pevJDg6Fj18X3WKakTCgEpLYxRuQNUaZ2sKZk0d80JefcVazOwwknxnDqC33c4CnELRtMPtMU
aL7srktj5TI1zIWDMltsAAp0pjzsxxJ9zbozZ3SuglevZuZ425SxeBr77LcSV8LcUMkyeOlqvdYj
VeLKswdCA6FVl+l2MIV9SSkKashsxBstIfg6SjEPgiVzvmH7yL9mANxdesLRtljWfA066EoFZBi5
cz0x8baysNc9dMqtySq4V1DCXalW3rLFnqNdU+g5lVxReuAXqtOYOau8F4hHWxXnVyPsLVbfaNXT
C5ramSCXCXqXBqvaXzVt4ntDZMgdfMvWs6a0/DkxvNZqIMXGtxW5ASLS0ttvpxhFoD8p14RyNlvO
COXli5imNWvNS+YMF6XmFyrK7MJaW7WtXRBvW9IZC+1VSZ0b9kNrb5o5R6MdoVSqUrluBsGmzhjD
tRr7w5OaBPUm1Xk5iBIvKmc60drTHuZSeZZ5HDz0gxH96FtV3cxdkP3slAx5B0LeZGW2+e2QdsFF
I4rwEswsc7uJHheTj+EKc0CPPOSO9sWBYTyuylm4k7LcEvJ/L+gBhbS1VqJzr/NV5/T+injR6rK3
dVzh7OlaYit2VZlUHmb77oLsNjAxwvEvtNkgUURpy7WWQ72FQcjHutCu9SAfDh2TFVLtmvOL0jhH
CvQzJMO5RidC0XUnWliZLjsGST+k8FvW1ypo78gGspYIB20AnUlEiZcM6bamJHLEgmW7tYHXzRra
7WzUbG8Do+MpGoW5H0bkw4ExWW5BMMhXU08wT5dKBWi9SRm/eS08KmxwGjOH9a7W1314By0xvCC2
oED1HbJhREhM+6ZkPXV7u2Z3t7Ae0/guGCJ/72sq2ExKElQgpi/Qhy3wSORxRrYTgHUuzG7vG1q/
yY0Mja+yIExVpiQCOrLGVdW5XPHQii2VAcAK7N29GN63j7l1YcxRsGeNihtNXtZJe+qAHrksO6ve
MfqfAZ36FTvob47ejKcpBa7rIti7Dkx8VVRGTLewUmtFDMmlIxGcWW0zbGY/djxDKfbzXLNkm8rj
WMf7BmN3rmEfHMzlEDcU5CPGs+WN8+IGM3tnW7fl3uyQxZNLNt/1pPu65JKh/l/M5JBwvVilecVZ
ZdX0Ca6rIagog0wzX6wTE0EilU2hImou8TmEtCrcMCb7pxqT4dKOKTDqZiFW/mJyh2KE0dHI16pM
ElI1LHnUjESs8LhfGnkSeQhvcV+E2uTZk0rrJBqPOfYDZsD01sfLBuEfz9hYtux3xy2wnntewlMb
xA88qIdJJLvBrLfTiOu4y6pjxYpsen0dlNU68u0GZPFoOGxR5skRbienfGWbynhtpHFzoaFLNmZw
epKZcnArU8ALiEAxX9tzPd6YUQVPoOxz5dYUSeVWQayfAEr3vyLHwi2g5V9xOmiFaybNsGoCiicO
8G1vMttg5UOL38ajY/7ke3IIJWHanxgsBwv+T+uWFItwa+rbnEgMdHvWtZ9a0B+13vjaa8adPeuk
sGTEqAtEfS4qr69RpkdrAmUS9F7afMjrKvVK3uYuKnRtRdoGJzPiTdgJGbhhtIDzfGQ43/Vmvk+b
gKMkp3ZWUUwPcCOeKU4kq8qJ7gns7RBjhv0KD/hz58cbZjuGnMnhmvKmfi30Xgf76WDvkaZ9Y9id
fYrgz6+1sot3aOOyU6Bo+8W/cVqq3qGbw2BmfUgjklmmguU7Eac2bPUjYRrpCdg2eskKzNpgPNqB
FuANYO/gozc/WmOd8XEN1s4SsfkooeDutK5Z9TTKTz1bA9R97fiDrKDytoixlpIhJz1/1uYLysz0
DyyDapkYZbmxuqrZEVWYnZQq9o8Lt/eHLGoIKG2EcQI+ApRGDvRTV6+CKldYKULViu5bijwWZZzR
13+KWbJApZqFN4gDskH0k8mGOMBJWqpd+CSpiRzIEYhvJO/gEAxVfshVY1pQ0LL55VhTyOXCmLbE
1LY7YteCKykhkwrW5OcxjpUvZW0kv/0ymy5HEEDfmsxIbttW7TVXqlS0ZEXDnmA+bdv6sqPh3+jr
hGINYQshg6cIxNqoK5tPUa8fA72Z7jRAKdvRSfr7ZjaLG95uq2JjjMKd77PxCWI1vpR1kHq06ssD
7nE/9TjvjOQ8kMDjyyjgfN6aK2IbBvhGYTGvdS59xIMU0UGru31cjSl1xxjpVoOBdsLJhCywJ74m
seDM9VN43ZFA8SWr+3pXR4JdjZ2ALfCqWA9oQXA+Gm/xqI0+RngCU1wMSeIpmCMKFSgqHQ8yOq+p
Y8sQH/SW6UW3ZfrDqVmnZjlgeRqFcO4qKxSrysjK1Zxm5kM+GcFXoO6gwSbHs5Oq0F2Kc8oavOti
DR5ZJqB1O6uylcZDBJp028ox+MIcf0tFb6WaHIlp+bM1+ZJQfWSjJjaVVW1Ho44RHNt70rAsIHI4
WLRQxTLMMOmc9HubUXxoSNajCaHAykZVpoZAkksk8vPcmR5l7V1Is2E1Rnm+VmzgFGgcN06VtA8R
CA0+3e5n3VGsqdOhWReh1a1gtt2WRUVF0FcoDISRuEj46a6cBAQVTSm2IXEyHvlK7Trtk3YfUsVe
CxbZX6rPEt2KTN+YsxC/plFzVphGjHXHRs/q8RrHg9MfIqgAl4sAdE+9XsE0r4t1PfdF45p9hqXW
yVNYW914YVRILHh0VPoowTZfOiCNLuWr/lgGTBS66mt3SQckVu0My8NClIfscgMORo0N98JqYO8i
WrUYTKN9U1HWunw5cE9hPtwHYa5dGkTDr80GQ7Q6FeHOjlPBsjvYh6ixLnTTTkHr6ZuJyBlsdSp7
fr3Quy+aqWXb3iTvhGJ1qrgIoOOt0ZNlYw5kO+sGDmMcM/Ipj6Pksdba5oG6Gj7uIYJQt471sDhk
/dg8+3QJDjlNtT2AY/B17HguwVCX106QxFsMwVjoc/xA+RQ+fNxweeGovW23LBIyfoIl8XygM3rb
bhloRiWhqlce9iATTDKGSKE593lCTTotr3IYP18Ed3VPz+UXyxObFkJDJVI9IxVPL35vYncs2K8c
9VM1vdeGuLhoihkvY5SH1NeE88k9/6EDL5jnEZIYOGhVGt5v79mkwuQPRoJ6s4hNyCAYl8LRCDkE
lAkuTIRazTLjAMN8Dg0+pIamwSHOGvNY2jmmJh3RJ5uj+hNlwPu+mZAosTW4WRwH4QC/vS0Danww
y6DydEreBCTf0I+6AQ3AclSF5tr0Ewgb0EQ+EyQtHbGzV4jABY/E0oWEkXqmyZBiZkS3UeXNhZZe
ODDTwRBA3Vz7obwrY+MJefr9hJ54ZddxzxGBjbqgYeC2lZ1fp3OZoloUT5QekiONSPs0RGaxlxUG
u3lxrGezXiCfVZcmVa3RTMATu6bZ8Rvch+lS0Zbs1EqmATXQfxLudPJz6Bsa4Eaikp1tNiPbE7Tn
L505z34qE64BmSZ4tEDcsy7MBcduy7qjHBPu1X7uv9WJNq9rH16UEjd47hyNoKAo+2ZjPcAPGmvW
z5lvx+XTKw7mHEy/Pv4o3invpEB1hxsF97RlvVfuOlOBYnRALloqYloP9bR1VMc5UYlPtmlhUQ2q
LBnedbYSMd0kz5FmAR2KBWzij+/EPH+1CCt04uYR+dDCIRH27ZDq+RMg/mrhtZNh3ZDNZtOrMIbr
l6v8f6/T3Sf84lcv453T6X9BQA66pxdwsftU/+ie0U/+N3uPj/Bf05Ol/QcdlkTKvvT/BZrc/2N6
4o8c7E7MsAgo8TAsqab/mp40+Z/F2ATghCYBrM3F7fOv6Umz/gMUzsC7z9+FphiswF9gAN7N8Dbs
Y+S0yHaR6ACbO2uodzplvjKuJ1bpTH6Jxq6hs2VPxQpvr/rDKB294xCY+JtBXcArIOgmtx2mysQf
H8q9TrIBFbvahyQzm1+JU4ZmSymavKKoVecfRNGkW39WuhzCWm6fXj3z639msdck0hcTz+vJDReZ
hqZnke4JnsjLp/pK2qSoMH6mQgzrsBPTE80Z/UtiiYmjtDOTvOc49YNGmoNbpH6UgOXV1xYly0kd
EJohhzT3sPCcCKaRrRUcKTS2Z51CXS4IKaiwkJ2kZk/XXWsMj0atTQJAvqFc00+ZN+QPzp4l07pb
0kLyx5mDuXoVpDnldjWny23FcXjp6zkF+mkpYQ8UrSK3nZKKZqLafyaOOBe5LY+CiQQLGM/DROb2
djLQOrZFqVWMa4APPpvIULrdqCqI3HDifPzYzwWNy6WwJkjURrSDYEC+vVREKIeGMWxcW3JCh52X
6kWj+KhYHDoipGPLbdDlN38/C/3fIdKv+l912wEVPz6VzX9tuvz5iRNT/v8AMZ3n+epFvJtzrp9K
ZpzTr+G/tl2U/3oz4bz8q/9MOZpw4HNqi4eGUiRaJ+aOf2yWmqn+ZzFZ0vVDXAsPlD3IvxOOov7H
BmyLUXaxijGE5GJS+HfKUTQmMVw/hoO4H78MS+rfzDlvly1bwjtBwgPObFFJ2/DS3w6fwWBYjuQ9
Xza2jroYdoLym6iEz2T6b6VCL5cRho3hYgGmLNPv28tk/kwkBMX6S4qD6b1ByM/arNviVNO1/EpF
wPxatIq+B9Kmfq1Cy/pEy/z+V1Jk4VPEgLgAk1+Qwq+npsKpG5GL4AgfoN1qiZ2ts3G4fTUA/jAB
/ukiFq+Fd6bZrBJnm8pQlW1aaEF4BE7vr5DWgbTUAWt/fJW3U8vyJCGzaYiuSHRe/ne5i9c/BVyI
70xReFTHYXSVPM+82aYBpdjQSz6+1J9+0LLiqYBn2dCcuwqSrmJY1114JFir+wneSdnQLDI+c9D9
6TK0zYBIU4JmB3V2RmjRR094csMj/YPWQ6alupBJ20+w0Wc7xZcHR1uS97+ov5HKLQ/21YOL+qZQ
tB4PU+AUyI3gSYH7JBKt8PVfA2D1dd1Ytmd0HZivKUTKNc6FV9Ni+fuxKDUUj4uhbBElv9soavAY
SfI6hg3F89DOxLqbZfpXBPR/fq2BxhjFOZb8d45bZ8oznxU4PFaJ+jxIIV3HKm9EaUPrgOHz9yMF
ozPjhKnKoPd+Not0PPOaOmd4jDqz23axgdW6GatP1I5/GPr4d/Gmmwx9vuSzJ+fXUW8RORsfjXn0
KVulCJey6deg+p85R94NSZxE2ErphEqH46t5NiSzpNYoqscZhSwOY/Tk+mbnA6T9ZMZYtgH/vWPi
JXECpdslMC4hU2cReDsk/dbO6CyD2tRp2K+tIEuerYAuotVhtijmuP/b17SceBekMmJwxt759SaN
DjNJitHRn6NkHcbQ6hWDGJi/nDZQ85LjwTs30PgjuH37q6q0Gyo7NrPjqAttP8egO+EnGp9c5f33
/HIZyW6dT5qYxbMxV+BFNmvpZ8fSwplKkgWhF3o1PlOrcjZhG+hXQNqoQFfN77KviytfR4RTELq4
+dufSwGRr5mIFexXVDre/txIpFNBhzI8mqE5IdxRnn0sB3/95viBi+OXHd5SBDobKWmjF8gf+MAc
vyUyMqcqPkkIBn/9U95c5eynFPhtmtSYQL/qCYUa3RwRGQJJ/Pgq7z5jlpTl42LfgXCZpPG3D8yB
vZvSYsuOmYI9PLCG6TsJaJ1nq4b9z3H5f+SZ//lSDp8WhBcJ2/ztpVTax3Yh1ew4ZZr1xQCFQNBU
NbQPCTU20/34dy3Tz9uvmVWMGRB7kaVxeju72Fw32B5lWRyzOr0e8Rrvq9HUXb+lka8SlgHhwIUu
9i/+5H/8jeafLgu3jo96mUXOke1GMo19i5rkaGvBAmKPAMRNaAw//nHvnyQ/DpE5J+Glnne+gYNG
EZeKJoojVXjEWb2udNmhmhs/4ITJ8Xz/8eX+8Cw5U/MJQ+kRlA3PnqWMjRl9cwK0tcFD49F5TOHI
WJ2/yezZPhFtbT/j7rGOY6lEzScv8v20zGaEPTf+KaKDWKb/N2fntSM3kqXhJwqA3tymrSpVsuRa
7oaQWhK993z6/UIL7CqZRBLVcyNgNKPICIY55jfXuyaobaPQR7vCubZV80MyphBNyCXjr2GY6t/C
VInV/f353iwvkY+BpArPmoTSO4vzjSnPiGFphoDPCJqJ4mzwFuP2eG/6qvlyf6ib/cJQBCDkHwbq
ARQ9rmcnlCgGL1y0Fyia2m9jiFSvVBo13ljElRkR33BlgeAiJHYWr8AwdVKhKu0vc6f2uCUlGX5k
TfAYCN//cn9GN9+LyIPshJCOM25Dgr2eUeEmtSHMurvUTtYcUj7S0yCJHEiLtQ9kx85GBLcyNarH
ZF8ErBR+dLnCf0WSQdHiMes23UUgyf/YlC7o4DofEDsa7Yf7U7s5B3JqNMVtggPKCEtSJFuvHhUa
JheiIfX7gLoNzZc+ex5Ne/By/D2jHRJl1tHOAnNDyAnxBeZxdaHJwf9XrkST7/hip5glXjkGMk8v
FZRZ491oj8I4Ns5gOu8CN6/Hk8xONcSPaak+By6gjKeszgvAE3Hpoh0XV2XW79F1bAZscGYFpodW
p06h7DOfdrDXdDqRKOLminikKgZo25QINeyAATgcTAAOn4SVo9/WTbqRPiSlX2qHuhdFc87UoAbT
VZUVOm5jRJXbQN4twoEYqtS3GsDGtC/9bP6c5lqUvE26iGxMi8rGepP7TYQKSDAmZfFBjfAN3Cll
ryML2Gdd/D1K+qE96T1GuW/DDkXsFyruzW+zod1OESsVIRLZAFse0WLo2ncdjdgKOHmQoYVdWany
oLcZgO7Y6JovQTbbNhK6ihM8O46PaeE44pRBm0sPs12YwvN9jtS0fFaUMf3UtuDWjzGpQfTRQjDt
US24or6PeNhrHuLmZfQSNvSgjxGVv28N8fxnoZE5nGc3aUPMIoYiOM/J4HefoZEl4nkEkms/jo4f
iOKI05+vvosH1ax2RebYzstsQLk+4Wdkf9eNScWzF83E5LHAqLuCmNk5M8SvcoC3nkYYxEZxD6C1
xwcX2SUjBgae10PsnHxNjB9gBKDMUWJO/6VusxJFxc4G89gYpeXs9U43skOAhfv3MgTZSV9O9v1a
UuhH0dI3O6hNoyD7NmaoKGYg0X/4cLfft8NIRsb57aNnpTWK8FiWhvurb1Nn3jtz2kf7qOWKPvuh
P2WH2RKlcQFnYw6nhN6vyq9oOJjQOCiovGS6sDCjEGln/wjNFMsEkdgdsJo8NSuHfuysR/tCuMUP
a3aaH1ZdlJiRtvhwn4xmCJJ3kFO0MQHBp2jfRvKg8Ndsg+N+EBGaB+cUlHJzHAHAov8dWGF3mkew
DCd4Kany6MOJdE+NmQyovLuJbYY7sqRkJugJAURqptZYj0kLlwF8Vup0xi5CeRB7grbSlQNIRPwL
mhkQ+L5J2qSFpWm7rdTbrLtv06RW+FgOoMFOOFzV0VHXwAY/Na6ommY36UCE36BTb7Hw6FKhcN83
WfSmbqA0XExLtOpPRN0BoiHxj/3cpRtT/KqKxumDY4YGq/bYopuA9Gbsl+K71WdFvittNwXroylF
eu6byEWXNEitd5RvQifcR2TaCoLMVWA+Wi5NLCkGV9TnufMBE0UJ/2c8OJwIMAHVw4AC6RDiY0Iw
AFSuT6sQOJoSgcQDMPwWfUAk+eyBqtJLU9ctzbC+1JwvAehTnM2o99T5J7QSLf/nrEIg+TJB0Me5
AIjEWFIGVrKwAyIP3IByiTPqzfcyrcz2fcJpn55FybNyTmDCts8tHBTpNx2Oflkf5nAofvZUiNsf
EHx0Vc1P9hh1tcJeHBCz3UUdeHZPKD2exg1qCulnUu4k2ZsDBwBuRFU7Xea+GcdGP+Opk/Y41+Cf
Q9lZb4fiQ4kimTh0cdsVb4csdhH6TRMjfWdYtenuRYXj2xNHy+2eLBDF0UONUqm5t+rQKV6KyR/y
f0d8ZZF7rFGvPyiiLpwRUGeUD78mfCf630k0af17NymC1otjYyZTJpLRz2UtQu1XpinZRBO9NOf5
45TPPurpCkZWYJdVxan/TQvgm29x6c2jg8ImiI9N2aXuUzbhrYgbtIKsfaNH9jkdZn06qzGcuAfE
WLXu0hPWmacWIHTxO6syv8OBhOs5dg4ZwCq32xs0B579wDb+VWc7cr/7nOvgSPO/6o4WyMZkV6De
OsQ7fOQhrcT0TBANxhDehKUXmhqOgL7dW0A9RutLn4pueObCs9FxD+MwQdQiSLDGGaV0UYy88wHw
uYunYAZCzBBN8dN1c0D9Tivm8Y2bNbO1A6SZDTuMgh0T2pHIjIdQ7QH+tOb8x54xs/lsmhJGEg9u
/M7RPZ13Q2ZW6q7TkyIF3R1H33gFdHC8ronHTym68CmssVkCx6hHEeBXcNSnakiVtyNNDBeaRkdn
t+gKYXw0ULn7t8qGBNhcz0X0DBYWyLfucLcfnKHtFK818xSf9DzKG8xfowKojzMaCDEjgPWzxaFD
PRRZByp3RGvcOY0IxWOIgp5o/eBGExAaNC5BkZx8GCDTufZnN8S9MFSGANsgVR+fYzyHSGALO7Og
W4MbeXRGsrO9Uut6A4TWQsdrblGQN3YZCqQNbOcY5BhGCzBfdlZmmu+wMwIBDjUmf18iPQNEL1GS
6SXMeOkPRWU2xvsOfl79FjxazBGL0E04xPowSWRv2xSeW+p0Ztt6cG30NEHUPETqoPrnwS4G7cmu
w168y/RyhBpZKeU3HhLrbYheBCwlbWiArAVjF6H7ZajfpK5FBhVo8HUEsfUYvFqoVM/GGPR2tYvC
VJvP3C9mTGM7AWWErUTUtXsfCqo0HNFaa1/0oW9ga0fUAnWj+AMsTzrsYlQH2K4+Nn74IJy4Dk+G
rQ7WIbV7ae0IMsNS3lDGGqadKyhjnGrbiX9PvRZHj/zPow+B0bSfmrocpejyKJ+fsB5BRCDMCrbM
GIsR5FZksmtMo87E+1yvKvdoT1NpfqiAewN8bdSGawL4Ztm8GfO0/GnK2OSx73Mb8dcoRPiZnVDS
jtM4psMZIV19uqgKGh4nRG+5s3wqrd1Zy3pp4wGOEjfNWAoC1INV0idrRfgJLG5t7DAYtD/ksxI5
uwp3ygKjed/9GUVSIaKpMXhhW/iUhetyDr4nllrlDxNhYH5K40SiJoM2rl+fXRDoo6KA+JkJgX1R
Q9Cx7EZ5iLtmcBJ2SiS+VHDmj8LH/uN+BL4a7DvYDqgKIhKIbF0H+5Y2B73egmlzywyfHJSDd42Z
6XvmuVVJWh2KFJses9RIVBatPLhnYw9HtbvMA7ZigJAVBOWU+SlqjHyjWavKnGgR21NPoWso7VtI
ZhY5TKNZ/RBEWn9xRAW1ljAt9oCQJE8IwQUXpRtBKqMNbHLhRa4PdiTItF92VecvFZiPdzURlLaR
A68kpg4pHHqkUk2Kx/56pUtlROJt7PvLNGCWOPuD8WT04Kzvf8+1UZAjRgKDlgY6GIvvOUezQEGc
UWAhw3muOrzEqCQe74+ykpLSmqHPRYeOWoKzKE5G4dh2k2YOF22gWhJRxTgrOK082mpafemkJPD9
8W63DmE64AU0AGgIUlK+XjsMqMJG0OO/DNhd7GM+FO8CHi+zqpWH+0PdTo1Ng1gE9V3Ku/xxPdTU
2Hkxp+DvY6Um88wg0au7UqcldRDVYPtQJUfQQvcHvc2DSTQdakFIw9FQ1xZ7I7Azv9LUwL0Y3ehO
l1g18YoXbQ4ybNYdvzw2fZv3b1OXx/iS0juzN37AdZudq4av6QAa4eXg4UBU53rWXagpWL5H4mI5
tfM02KX6MmWCRLRRgVzHQLnxCcCczNgY93a7koDThbClKhLq6vJ3/VVrMEPTp7pS+BfQ4w6eAjXA
z4Jn5/7y3o6CcJlsSiHCSJt0eRsoiLiNVuH4Fz9p5xOk+PBoywjj/ig3m9SBY2VpFLooCwA4W+yc
tKdAori9fcEvW9n7tK72hDoVhMhU2zh/NxNaDLUoCSlN2qMHP9kXe+jUSwUG5IUyUb7xCt2OohNg
0IqVJ0KCM68/jhOUOL7mg3spY2E/Vl0f7HxyoY0b63bZKPhTiWQL0sFGR/B6lN7FrUJN68Ar+3DY
T0UG4bQxKjHu0sqNP93/RitTwgmFuiBdIgAGy30O71VLyFoCT6SBUr/kdO2zC4VW4/TKcWRtiRsL
wIqqys13PSlYs0nYNqCYBgLqU4VW+7dcD+eNZ+721F6PstgGVhVVQQdq6qJnytfOyEH6GpH7kOF5
9xFMOirtiGmc78/sZkwaUn+v4OJzzdacuaHAnLPVQOBACDni2y5svBFt35xPjRO0GyOubRAJPqRW
R6WQg3W9lsnYOpFMIDwHx+VuD9Mpe9LpJkUPgzmF/96f3soGMWj7c36p7Op/3HL+vpAmbYhFEiih
F2U2bH+1TWyi/LH8fX+YlVUEMCNvCVOjv7eUq2rCMXLUqA89VOgCLy5KzGYmNX/psOs6Zlo7TTuj
G/SNA72ykhKmQ/Bl0FikGn+9khT6krqYOqgUUKYfaxNlrDga7UNViK0IVj4YVwGYxB8DHSRE4KNR
3L0eig6GquJlEnqIExq7GsnyC6ohxFvZ7Gv7WiuiDanktQ9H2AOAHN123tFF4GMH2AmYhRZCiNTt
L4Fjql8T1yheffHKV4SHCsw3F4iz2P1KNXblqNuhp84anBphlpb/giersiVotjYdWYNHXY/aML2p
6/XrLaOvE9RFPRgH1aOWNvNRn+L69UeLq4f8gvtdMcH3Xo9Stk0opqKJPABEwYMLJmSHump+sVO8
Be/v+LUNwXYwuT4INWgEXQ+F7yYFvGGIIHHV79vUJQ/EQmjXGN1Xeu1f7g+2ttFlW8H6c7bIoK4H
w0XPrh1zipDcSI0XJRiqf+dmhHUxaVvdktUPRUSKgqT8XMt+E/rr+OW0KemFqmPj0+Ld3nwSrh32
H+/PaXUg0idasFwb9Euu54S0Y5TrrRF5vp9D0bWEbX3SlcFt/8MWl8ANHmMSQhgEi3FI+zFVimMv
K5Lusw2Avz0UQPPz1wZl6KnTiJTeBvwBHvB6HGSkfG3u2BA21BqMR1RoLbYTfnjtqtHqxkYElCrK
MBRyr0dp2nCiXFIlnoOL6HNa9cpzZiXpBvrqdr8RnoJG0i3VxlNkqUVP+0ZxawreXhOk8dc56quT
2aHAv0sFljr3Z7Q1lswl/gqZYyd1hIPAoYcJ4oxRo2UcikYZjtSLg43r4XbL4ShA4Rnkh7SBu1Fz
pF/hB+MYeW2m+59S4asnWnL2a5M7GD+yKkBazIN4k/xkVqkbdZTFHhK+OEhBd3a79zVAqH7vJjOO
6PfXb3VSfCpQoSZQhuXdAEULsnunc+cNAwVq6tf7Vu2sjadW3pzX7x8YIS4EzpEECymL+1uT+YWJ
xoDn99FIbRLUQUX0bPYPteIUz50zxM+xCIWHVdvYoM+SOf7GT1jZKODswUOhQ0kc6i42itnEGPVO
VezZDU0/KoizNMot4uKzGmBFf7i/rPJfu5mwy3LyPvKcLIW5jcBAClbUsWd0enOiKEdRxcIix8DO
/QkNkvZNkDfaA/p9W1HNygd1IL2QQvIey/9cHwjEJSI3zcIYUbM0PbgVnO1u0KaNXbo2ChK3wKCA
v1g3kA3TGWmHVG3sRcDlPltKHGYH/ksoovfX8fadtKjFQZKQsBBe5cVsfCrvCImxjkIf5g9Wa5Qf
YgQd9/h/FgcszEJ3Y8C1bcJ1z9lziZxAaVwvX4btzBwMIvJQVDEpumOWkjbCfWqpT25cxvK3L/cI
qDlyStI99yZGy9Ggq2LDj7wkaLoTZyIAdngpESD5VMR2j6N7v1VgWJ2d/GDSSkoCEa9nh1JZK5U1
Ys/sVQNdJj9/QrZSIKxgN+f7X27tBFA9gWaD+D6vziIbq6OWZGzkHsO6Iv1ghVX6pmpF9jS08JZ7
1YzNXe2X7lOT2P3x/tCrs7QZmIlSnV+KWY809gwUKmJvVK3mm+62MWDzZm7h+up+u1WNW92ijkvF
mO0phemv1zQMs2pyGMOD/q7u/RLN4XBG0iDv1fyNpczG1/uzW902f423iFKzsqbPQhvGy4YJxq6d
/oLDl+wQOIzxjs+yZzVJs43Uem1FNb6mC/uJwtiSd6LnKYxBIRttvj+hSRk6AzoYXf4VCRpF27g7
Fzq1BHRSMvqv0RZbhy4I/flYiz21bko8ZfKqg3os/LdxF4/nPM5DUBH0JafW6VDdgmv/GcbBVmTx
h666PJ8aZAlZOAdwt8xKXT+cXfzseYkHXI2RArHzn1US0t6AJ04DsS9QT9nnFrAHmvDF8K42Nf9t
F5XBQ1bq8eNYK/MxtHKz3HjK1nYATgyS/8NFhaju9Y5znGawfNj6iD11OCkW8YCfpJrQr6Ru2iXn
Ibd/8NiXGznl6iaAdwQOihQdfvBi2Nrx/a4DytOZjTcXuf5pjn3lWKWW2Lg71l4XMmWiLInMBpR3
PVLliNp3Wu4OfZRiLD4ca9wjldP9g7R2Q5GKAzz5E5osYbZt0SR5002xV1Co95TQaj6ktPKfNWPI
3s/o873RcVh/UCs/2EDlra4kpGS+nUOC7i5W0kDQsGxyNfYSNzGPbjNXx0Dr9Sdq3NXGXpH/1HIT
U8DWoEFKtsoSf8sD1kWE4Yk3j/WvDNu0Y9tU86+m0rWvVCqmcxg6GAcjWfoL1EazAStbPUM64Q+s
IzDApia38l/heYpELH/jJ15NTnAWImthQcB7DvfIhdYfkjJqP9uZiUtsNag/x8z8OuW9cSqdTv9Q
I40LAscc5q+v//AQGEzXggNN7Cu3318/Kpmmmk4mIZJS6JR6alWdUVSc2+/aMKGfMaX5N5rczXuB
TPLGgqztOVggCm+vBWh4GZ3Bju+R/KX9BolxsPdhLDU3ixjYxqHOlAERCCDUKG4oyIAf0sx1u42j
tXZ36NINAUkBcIbLwpCA9k4y0MSeNifqSwU47B+oKTE2xiI4NEponpEg06eNqGrtjQT+De2Bgoc8
09cr7lbxSK2gjL00N6RiSmEUEksRipeeut4jYili43CvHTH4ljwmrDbRx+JVRnkLzaFkjr1aVyvU
Q7MO0850FCZKh1GabkU7a8uKZAxJm8RME3lcT7CHDZs5yL14alg7jDNUP5okAHnohhFam8Pg/g7J
tD7d38irywrRjsIOVUwIodejQrTorAh+ndf1qFBKZaSs22lAgM6SW9ed9E5t/rk/5Nq6kpkqsmZF
yLpc1xHTpimGPIhIlZ6/2GGAemFZB30IetlI3v2HwUxITbJAC3hmsW2iwJnbKW9J7s06/WR2dCNP
xRilP2o7CcLj/cFuu+SEHQwGsRbBXfp/i9Uc3bypsFMAqlqQx4gY63BB3/wIQGjeW6gR9amhvosU
7J5tNEIOE6ISXhw0yCyIEQ3/+z9n7eKmY8ILAe6TYsNiR8muQ2dHWQIUqEu++ihqewkCMPaeeMfx
9GSsXrou8a2dDgzo2XQoWW78glvSjVwQ7irAwLxU3OHX2wvB9boyBT+hTrDXdLHHHp/nHuWFuIrm
l9JxRbQHOPe2VVvjGSk3FXkbtQPHPqD0dX811u5NEBlUrUnJ6CjKk/DXld0HcVjpQZ14sRE6J/oQ
RYhadVC96UpnwhU3dP/FwDq9INhibe0L+d2XT6gklOo0MnVAIYt90dTdFKQiSb08oxuOHpowvuDa
0H0RrRnXe2tqGtRlutBB5LFE9S/Nq9EEbAAJd+NSW7tlyKaoYkAeYKMu9kQ8ZGmSzF3iIUcMQDmq
qYbvDTTmUUWbqE8i0xv4vwV28fNG7Lc2MjRkjWo/0gc3ZdCWeeWC+8xDr1vFrb3MlfDYidZ4n3Yg
5XY1+EmEodppq7e7dt9ARpUNGtjTf5Qa/v7wxugWkzEIXg6zSJ/VsRrQHM2r970W2Rt5x9ocof+x
xQjMmKp2vcewNwsjkIUURwHTnHyUFJCIV61HcAbiDWrZn+K8VzbWdX16/z/mItJtTAdgc5knnkJl
7M0wBe+BtuVv/KLMHu+foLW3gqolHTabjgO8zevZFYCUKwXwG7rHlT3uBi2Z5nOVI8+0t7U86HZD
J+qNaGd1THhsrlS5oHq+uEDwxIXRMpWJN6CjiPd8O3dixwmHbJPo7rHokQu8P8u1e4KAUgZXjjSr
WIw4iqirEl1LvDEylaOflWjCaLlfPWhaghCgHYXtruGVPAgXF8/7Y6/uHyIqyioy2tbl3/91R4Wo
2ga9xv4RQf1UKL5nxSMgMqt7JyK/OUzZVp1jNVFGauD/RlzMNncxvcDIMfFyDQaAQeh1aNDLPQJg
qZ/spu0Ps51/RUbePWttP5+jsNM2FnwtVXPAKRDdS9jMsh1NzVZtwAonnpbl5jlCtnjnWKiy31/a
1c+Kawxhzv+SL6+XFqsHfa6yJvHC3E5OJrX9HaL7ziEQffjcA5E59WinIHQ5wR64P/TqCf1r6MVX
tUKHBArHN6+hlyV2rpWG/1ROBPRXsSUN4v5oq8spCevy0NDuXHzRIGr62mjS1JvE7Ns4YfREVmU1
jFvVjbVpgdsGrubSU8XT8XpFtZaCvBrJxMxBZ30XW+bYnghvMwoKtQKr5/68VocjGpf8MAxtbfn3
f52NUivnCF8LdqpFx2EX5Wn1GRh/81tYPjYl9wdbW0RyO9lIk52apUtkOsahyGfBVdel5aGBcbRH
6yrc2JOrU5Je6ux62idLfjXcpqbACTb1Wnoayt4I21w763nYfhga22k2AqC1q5RQEBI1mEk0IRZB
iGjo6bldnXpdoScfWqOdvta6G35B0cNw9g0lhP9QZSJhQ1ZABWhIrroINvwcHcYZ8J9n2gLHjjor
z73bAo1PIdfsi3Ay3lZ+Mz3c/3Yrq4r6D1ZxsgDv8HBcb5QWRyAH+dfUM2bdH5DH1VOah8Cldw6W
NRv5xVqECyfyTzKOtA5szOvRuLF9q9ao/tRpDvOst5qnyEjTx2rKp7MV1Nqp1fzsOQYIjUJyrVQH
YTT2l1Rt8o3dtPJ9pVYZOwkNPaTNFvO2Gl+k3KCpF/fGWD52tQ/A3c8UqAt1NOsf27xuvt1f6pX3
CqkaWZ4HRcq2WpzJOody1c8DMR111h+IuMO6qyPlmEFyeQFi6qM0DfNi4yZYOZyULSXFkbOpAJi9
XvImLF1E3BQ+cD5P4lCHdgvIetCc5Hh/emu1J2446K8UeaRCyyK2AvRsiyKvkYqvJyM5qrVLA87S
ivSfuS1IlyElxQ8xFhpxb8ZHwobsEFYBhFwEOy5+2lQPFsLlb+//qrXvLLtmJqeYGHMJ8Zxr16/I
oDMPGJR6bKse/XyhFtUZKqDyCPi9/Hp/wLUgAck8WfwzSKRvwN+aP7R9NnNPEQH5+zZv3f1catMj
+2KQvDDcBWgAd5D4IGkorNhHRST5xrTX9hpXJaEn/RgegcW7Rn8JMAP69R5l1fljVM3fHZFOD1iA
2B9KM7KQ7Qd3fn/mcict8jYXKUrq5NL/WTMWT9yYpIYY6Dp7TqZP77tAseY3JeX7eu9SUzigbfMZ
vpeYgKR2wbRDGEmfP93/CWtfm3CQUjY4Zpr6izu0HKDGmSOnelQRw93h4WGYB5P08Jdd5337xp07
s9h4KdaWGu06xKiQqZA+f9cHrK5x00kMK/WQtOz/0eJZPGZKbFzsqS8PbaoIJGcRsL0/0dVBKddT
aqbxjPTO9aDjaE563QaZZ2t9cYSCKs7KFMFrSBV8QbSx/Tokot3YVAvB0T+NIkqZnCIJwgSiLu+a
v6IKkbZ+2goz8/Q4Kj5T7I3gL9nDp3ouhrOiYy/lRNMRJtmMBLofoNFYlHtaOuWjOrfhEecE44xD
TXy4vxirNw/WwBT2Cbkp4Sw+gV+IiDsbviD2TvoD/gbuARDREO0dMAF7ocJc9ZGy3vXozR4MraEJ
mk87EOf+vqimmvJvGG+8q2s7kbSETJoQAg2TxU+a4qkctLDKPNrM9rAbe6DvrE4nadSRUvPK9BMm
RPcXYu0EyraDzKb5c1mvUNsi9NHzhDc5lerJrPFLdoHMPILLrU64cuBH6gik67PRD3awj6etDbK2
LbHFZacQDKLWsrgC0mgI85yus2dhDZofho4+3a7XdVht0KvmszuF5oXNta/gqCN/QuHbgj6+41Kp
8UFIqqe4qaff4QgGdjdi7PYTF8Qy2inakP68v1Zyr17fVpw6meHIbqNGw/F6L6MpUxuxD6CtK5Wh
20PeU//R09qYN07qbYAFs0D2M7kZKXIuOxBJPCLBIXtrUsv7GYFk0+QRLLsCmzsMPH+9elZwnUGz
y23HYIttV82dC3vOAnqYGlZwqMKims/4UFTDxmW/snwg84H2cAsQPC5xGzrm2UYe0RV3EkgGul9k
B8hcW+pl8plafCQNh0WdHQ1pns7k9UcSmt4wW8oLNMCLCPiXU6L8qhpRt8sjPfyEHCVWbzD+JZFe
QWr9+/3lvD1QvGYW1RsJFUR7c7FJHOIKoGFR4oG0st+6EGlnbDl6BZ8WUZfUIhFP+LcRdsTT0rZN
cxxEMb2aHYPoBjVISYRQJWBR/si/bt0qpCMRiSHx7GhKj2litUg5g/BKODHqBOKpcjgsVap9vT/5
2yuMBw3wgYR8ckaWoZMdREFBqEJaV4+av0dKaw6OY4Mu6tnMGP4Q9ka5RV24vUEYFEqGQc7FZ18i
H/AphT088sVrI51/Ug6c93Zv9mcj1atnEvPoS+X27sZnXpkpUF0adDRapH7SImwQIrDKrqPoaRkI
sqMOgPrWPknzyYWH6kYwc1PF2d9f3ZV7QcajRIo4vAL5X2ytOEzDLJkpscwKghIHNPbt5AED50rf
OZnoPt4fbW2GNDUkmpILz9CVxR6iGlD4TkZyaQ2YjM65ou1mZxT/OE07eFTbW7FxQazMjw4k8niG
yfUKuOt6xAIohVW6fuqpWqtYj3OrVMOxpf1SfoJfVr/6ubVJqCA1QQyk3Lrs8M9GjCyupueens7F
QYHT5fVZDVuaUtbZoEvxz6vX84+6OUArnhB6ZdezQ2UryR0nzT0/tnBfaHV9h1nn9Cu3mmbct/W0
KeS4cjDATQAilugujfj6ekSRhmoczV3uAQPXxKEc/RcfouAuw0fpwew7942bosW+sUtXrnnKA1zA
VCTACS17MdQqQsCzc+5xAWmYeM3+j6oKp8f7q7k6CspJaEdC+boR4lHrwOhieGQefk4YI+oNEu1i
2AoTV84AawfRgPWTcLzFjkTwM6+MaiyAZpAPn4wIvBEWBGasnWbNCbVTo03qlnL57aDgXyGou3RT
mJtUvv778tbDoI46LNK8sI3M93Y4Gx90ZFN+zaFvfkiLzjIPr11L+BRkfIBEJWtpSaqIcUnwqUAU
XmdZ4tiVRnfy+1Zs9FHWpiUFdiEpobhPMnA9rTwwjDi0HEbJbIjyWjrszKzwEYOoKRXPmn76D7OS
MA4gIDLgWHy7eMK/HuuR0rPEoF/CFpKmXkwbz8DtEePfN+TrQ14F9HxxSbZC0GWrk8ob0jx+yv05
PfpB3/POZhpw2yYav6A876uvvinlsJROEAmGwrnstZY+WM0RayQPCaj+xQxi9YnW+IiSEQ504vXb
A5gRvHQdNAzAkMVCRh05nBaEeExb/b9dibfAFLyeV4v4IDtPnjRXegcsdkeFUsnk9kPtxV2V6ztK
39UXrOXqrWblyi4ktHZRqQR3eivgNfm5EaQUtDxNg/zSYz3/pDraby0tc28U5RbU+3Y4bmBq+Kjb
A6y5UV2bCgPZoARjv7AIvo4VTq5Cad5ZZo8XazptUZZuY98/9/2fGIy68JLEmbUYDqHOM3oqhobg
1Xyl3PtK3GJTOefuc95noYtyQJVVR+zmhq02/O1h4LKEUkxvj4eVis71CXdyoP15Uk2ccDSDc6f+
3KrzpwA81b4yhxek0KvT/TN+s7w8akAdJc6FAgOJ2fWInalDt6hccQlrGxWW0cB4Gd/2MHd432b1
tRHDn9Fsjh0oB9Z3sUdVpYEsXariEqWa8kCC1sKVjtr5gQffwn2R+2FjxJuIiIIzAd+fRFCj2bRY
URwHlCKtyDiRjpitw1gIjBgDX7N/1gpmwMf7q3nzpjIa77ZMmpgcsfT1atKE1UFRSPZMP2GMNnbi
ndFNW4DDtTkRG6A4ysHi0MtN/FdugjFVoHMLRN4wzsMhcSb14GRYuIs0H14bJDAhSQvjvEst9eWl
gid8nCOvG3tVgfM5SJ70OKmDttFClx/hKuNkFLQZZT5H4HNDqOO293sTNTmvo7zysQAwiuxnFFNM
bLPAz38MeZQoKVY62KW96XR/LHZ2UmvulpLG2sISx9LsYvmQBVksbCgUP0hGMPWUHP3i2GlV0RxQ
HTL7S+xa3X/YLMAzFbanyvFb5rlu05udbfZk8zlAa01RCozhirxtN16ftVnxIkgAHZEYLYnr7YKD
TDaBswFQgyU5gq1d5PyMHG3eq34kjP80GNgRCnCkdkv8tI/fLYwOBgME2lM1cOPgCLe5fj9n2bQl
a3p73LhEXI3bEuInkMvF4XaVYMzCgIJ7P2F7GKEthQj+7L62a/Vn7Xi6gQPKN2ERoQxR4LbWIOiB
ZhgmYxFbtxGKSHqMnVARvWhWFr/61PG1eO7ok1EBUZeBV1ai4EV9LPPoVkge0GDn4tRmBSqG9++r
29sfxAolMkgkXK2QZa63Rh/nfmjW1C7rtO0rpNPUTOwQnitwSerLCL+xStY57g9688ixnpwxvheJ
KtNcnDJrJkuNqizwgsIQXqQI5SRQCUSXp84eMHn+qqE9txFlrkyUXpMmrzEq1TdtspgWSRyB/PWM
GLf6ti6Nr4VbDe95OeKD8FGa2Zjk7aFjR0obChquIKD/WMv8dUeXTuGO2KunXjJS+zi4hd38K5Rg
+liLCbGy+yt6Ozt6IXRgHKB7wN/txTmoCnwZLXBzXjYKUew1rVbKw1BOokISzg7jXWRm1ZZtw+1n
hGwNIkbCvMmzlnT/2DVSy8ra1HNn039C7heRw3Qy2vdYyOg7LJoD5By7SN14K27PPFZUNuedRh8R
0hL8hA5jh0gibQd3wINHuDHwzNGuT69eURCh4CAJAenaLdW4rBw43mzTwUzs+Verh9HvNM+7T46R
V4BRaaF/uD/eYrvQIyal02kqgQJGGmV54mfQkBjFFeOFO9Xfq7J/5yD0dwhbe0uYebGAcih2pEb7
Ctgr3lGL50ABPKWUjjVdcgS9P9QRzoxWh8n0/QmtjUIjBvsVfjHltsUhb2dkC/N2Gi+K0VAv4f05
xgZeyhujyLv3r8hBTkYeaKrEYFMgg8p1/euYmf4w1kVoThfJ50n2uhpX2jF3a8Roo4qzcsAS1h73
dmVPv4NWK4sdUBfrOSA51L0BZdmvalDY7wulrcZjk2e6Jh1wfRQKoyZl+ZFyEbsARFi/azLgsI+D
guLlk1HEor00PSdkXwxZlZ7oPhvDWcMiMjwpqZ9ZL2LUJ+vgzkr5GBghkKPKH0j9dpNhB8FzbNlN
eElKp8HZu5xq7HCVWmGlDJK3BwXYzfSYu1X2T5KE9rzz61IfX7fH/6wdUH6ifipcHKnFJ5o1tUQz
0FEuVZc3j35a4kuepfEJme7qWGeV9jpCkByPojnwHloy5PrLqoyaJVg0Z4N60YfK2Kt6aR4luBFn
eD3e2he328JRNcIdXm2axMuQh85Eb0344l6UpG13XQDqYW5wcb6/++QCLTafA2icbiNbEDGrxQIa
dpgiXzXqF1wvBBqxNZaug92ox0BNsKuaut8tdoHFaeqh0P0PZ2e2I7fRROknIsB9uSVr6W6pq7RY
kq0bQrZk7vvOp58v+x/MiGShiDIM2AIMOyqTkZmxnDjnvukbx4uNFAGWBXhp0/bXpKFHKzodXysj
zw65lAcfZTW1djxkdcXzxShrgrmicEczhFLk8nRxEGRzhKbh1dGHP8wITsfRRik+D38FkGC4k7+X
2WyXpaucPFqEAkBBC3dpUMq7waxzSXmNzbx8auL8y6SXeyNxN428MU9RJBFh3dKIUzRdG5uV+hq0
QPi7QAlP3BfzjnNsb3Rq4yoVXCpMDp20VdTYpmWrSfTOXwFB+MWpL+fGcAFXUx+HT3t3mvDGp6KI
xlA8bGcAc9eLsqy28ie/11/H0FH+6iDSfdYYi38BsRC8Vozmn8Zkinfe4htrBA+LWUZXAFmtyYUk
Q2kmeGP1V5Ji6adu1/6XeYgY8EJyo3osCscXAXVz2nQh9EKnatUuMoZJierY1l+hNIJLUTKSg44U
uxfCSHvwacrtnLBVTPU/e6IBJ7gUqIsIL/rtZUkycwh8CjKvsZ8Mh9E3Ms8aGyiNi75zYToeP94/
0dsPKCLiN4kIWo80Hpf2oiJicBCujFdiYav3/Ekr22dLsvP6WXEaq3rXMKcDWD/NEmMnVt3eYwZk
zzwDBJFA2Newy1YmxBtmxXiNKpQZ/VH2/wYIDVgKnNR5rIPpk840ozeidbhzwdzYZIEqBZpLBYAp
UW256JiOdoAcpAUJYjUcythv4TeefBe0qe3m+bgnLbi1R9WEm9qgESFeh5UTMZBdlQzCUu2ygtxl
hDw5J3MUelqUJr1b9VP/7/2vur1rsAfHIokwAFpSgeUCJ2cO9TRqpVd2X3fbNocXxK722g9riCfO
ihlGqMTC6HtsCPXGWU+sxJReDcm45HoyH5q+/DEY8r9GqwWuHbWfo9BuDpY8XQfFQGN6HHecSPjn
8jHkJzC6wiFltdx7y5WCGwfwSWRz6XSzCw/m6JvD56QgGYDJ2LHb2C3hFcjOqBOE/q9OUSAxtmS4
fXfu3e05IrujEUPORVpLF335O2ZdrcIkSoKLU/mOO9VdqdCnb8ofZskALlqk9kEPx2qvyLJdvhDJ
I/miUklStKbz7C1npFGaRZfCnMwnhgOa6aiXWSm7TaiaE2TLsvlDU9Evd8tZa7/kSqX/etTXaGVQ
WEWYGlMM8S1Xblm1bEUD8LQQLrjXJlHio5FXw45Hb48QtSRR+keZB4dbY6zi0fKTFLzwJZdU2R3i
4YXeke06vfQCjmCvVrA9P1ijPgYcAs0Vosblmris2ioO2uyC+kr+V6Ll+tF24uHp/s69ZSNL5xVm
2DwovaCjXNfdQ9QQ9FmViksU27OpuhW7l7h1TWH03HVK9KvIdXk+OPlQwoYtIeswvAQwYgwHO4db
zyzl3vLMDJGdz5BSOT8DuiSKqzjAj724kaviMClOoD1z41jxzuzGrS2i2szrS9tAtA6WW5TFnVXk
nZNdYqUzPZr/EuK6EM7f36LtUw/ASYjvMXAE3nhTrByhnZwcP79YSFwhBWmbh8FPTa8EBn26b2qz
IIp6oLcEbzLutZnI7HzE53PLLy6t4qBr24eSZ8NbvtNM3dwTWOGs4FPkQPT/VvdV4cddrqRDyYHN
olNVa4QS9WRKru/DoOkChu9Pnak+yEsrCKIEnwXxEuPaLHPl0Jo2pCZMJtWlNdvZa6SOqVtdGY8P
byH5FfkwenxULdclyzQbo2RCxuUy+ErvtU0bkHaW0c5Vu/EJ1iJuWTqBvKfwNC89D30KI6qigbXA
SP80T2b8mhLaHKj87DUdt6YgSHqLNZnTZexttW3jDPV078zlZR4a89x0unXoA5OxRSl8+AEhAGL0
hPEMqncCAbdcFZWYRINsvrp0yqh+49sksKCgVneMq2mM3GrofGhvZvXR+FaYRfIJpcE3JOFqhXIb
52pYImAfqxoDde0UH/vBn//ykzA7OVkqPTithCdiENACoTS51qZ4HrWVqETk1UW20/LJBqV9DpOk
PXaJ9WDb780Umymwn3SMqRout3Q0lE5PawVTkVI+yTHEgk2kd8eE2tC7GOLJj4+6P5wqBENU7sjw
oJte2tOtMnYkX6suwJPNY5EZ+SlTpAdBpv9bFRVCjgCQf0ooSytG1elR2jvVBcJE+RDYSuamgzmf
DHUqd5KR7ZXIgihD0iZD+ZRhtqUpS0nMoZ3t6jIbiv8DpNXwoWmneeeO316JSyurz0TLK/AlqJcu
jIkYXmRa7ehpsYriODFd8FMyhn86s4+//IePhUiKuKv4ZOvErrJyQ2Gwu77MgR28DEIAREOS5/Ed
xN0BsZBHwrGwVv419NaXwtqsLx1EpBzlGEGoMJoevhGJSAS0WVCPMXa4eot9tGGq2sbRGz9OPB2y
y4tdBeOLpXTah/vbduNGRHyaBpqYO+aJWPk4wMWAwbW5ugS9E3xO61l+npTwXTBF/U50dNMSNQXg
sAJ7uy7lRpTtjLy1KsiY5e5gN3bkKmFse1NEf+H+om74ueDg594FLSPg20s/J4xptT6L60s7BpKX
lWp+UgPt038wQiVSVBPovq4j2Ew2O7MJ8/qiiMy+zebBbSdl7zBt4uQ3TyD0FdMiFCFX93ndI/tS
dj0Ox0l9rkpkZ6oJESaCteo5yPI9weJbX0kVQBkRxSKtKg73b/UKK6Kq5XQTq4r8MSYOnDrplEtR
e+16o+h2fOLWhwI5CBpNkIhQsFta0xg19bNprhn/1spzFMjo1Rqol93/UrfX9P+srLFhvsNoGhyr
9aWJovpAmT/3qhh1rSIMft23dGs9dBAIYgjMNDAAy/Uwg9jOFCbrSy1F/XM8zLoXNKN//A9WyBD5
SLjfBvIcqHkBEaFTX0qo7Q61Mv2jZIgc/QcjgiyHbggR+zpSj+pqkIIhaS6+GiJGO7TDOZyMx4N0
gmdePj4OCMEN9hfmQdvp7KK5AJiwvytabzjPOtqO6vk/rIYBWDHjxlu+TmoR02vN2c8amGLreXad
ZJRNt87zao869aYHAKt9mymjGSJ88bfz0zpGy0BXxLZl03QgNbBcJBYfzme5swVkAZA95Fi8eUsr
aWeMUa9DLYdan3b0ywb5OwsoxsObRo4mSHWgomKOQV1Z6cFGG7UJgV3aK14cR9JBK7vHbziCEfAk
Qs1D/HNlJehjE8kig6kBlJE+qFEk/8MknPYxmNvkeeQS+nF/VSKeWiTplJVYD30+yl1U1VePq533
hTXagLFnq5S7pyJsK+nzEE7d/OoPU1G95qPvm6fIQuD5iUZ0GzwcolM5pBIMtxkpCNDp5bYOGVs+
6n15SeqGEm0YBMqvMkXFxmM6TPoTgqFu7wbcviJkPVgUfMn4zDqg0J0Ytb9J55gRwXRenkt6dgLH
MJ9R52Ns2VKzbK8cvLUpeK8EaJvKDZHS6iTIHYOiMTC5SzDJQ3hw5LQyv6Wz1gdfJL2WtB9lEgc7
RQzx/1x+26VN8Zt+O31BM/QjNd/20nay+j6hOHYww6z9c0qIQe+70fagi+uEq56Ou1DzXX1F254b
XYLj8cLElnQYa1DUaRWUOw/krU3EVREdoVZGzWe1oKhX2l5uqu4yacnXTG86d47j992sPndxsRfc
3to9oa5Fj5vxY+g8l7tXFMqcUNLtLkhlNi8Qiv0Nsnk62zNa1vc3b2NJ3F54NDMItLV4YpaWJI3K
X9mO7cUuSukQwxbKQJLWuNE81TumNt+Je4sXGbS0Tjizmb3IpqqITKSBL34O61cSO90hbsu9A3Zj
QUSBAMCBWQn09OpCbqqxVyI172E+iSrVDdro55j4GRrZBorVD28e1XETwAJnmUbnyid0RJarwVZ7
QEhmwZR6yawqinyOUnoV2rt7S9vcl2+IetBxZCPi/lh5BXGTUTeZPlxUe+AZ6IAa5h7c/mb9hDim
Qdt4apB1pFXXf61I+bqdQGS7tQSigo2Td4hi1wY7OqE1wCeWL2aaRseeUovXKH53HmZjj29hk7lS
IcYxGdTjbNN3XQXbgJvmsBoyDZQvMskKcRbZiR2fkILTL2paW3+nmh892v2kYcbdzJskqJ9JnZdn
wQ7Gik5ubV06m9mIMx2gwDjDya4gG9ZL0x7z0vY8UHWFfhnfoVtGD3Rpbhy6Pgnawma4uZe9NlRM
V1Z3b8ftRxMSDTThmZHj7K3TFkmD38zR4vmShoyWH2q7xTuttrFztGshDts55OJ4Le59iGHpW9GM
Y6RADOsuF1UqsdDbmbQL0of6ISyAPJmTXZ9UY5RRsatUr+ki+skUgZ+aSt17CzZ+A+ngG382zUBu
mTW9jRmC4cg6a75A8lYHJ3uoMdFoTZu+o81VG0gjo6mLcC7qGKf7l8HmdGIa0AjYFGrPpFHacuW6
EqIQ7BcKLOV2WZ7iXguVk1OGoXrkpPbjgWfXsD0jHNP5WEqN/iDZjkBMgaRj98FdCwmzVcJYmURR
hdLrl3hGDNVIHPuDEhJLhUOjfEZNeq/JsvnUwM7A5JAr8Bed0NVN23aZE82zaTAjJdVPquQn5rNR
GCltSt7IY5JH6MgOlQU0Qm9VhDh1MmXteH/XN4dI/AghYiimtSxC4+WuS6AksilNDAoMEO9wJaUv
c26oO72FzSFiBAD6aPIVaqwqsMyllawpZ7u3IUcbQqV4GSYrOZTU/Q+dsSt7edOUaLcCneeSdVYH
iE4JSYti+xfDafXp1CJ2lnkBSrizp3fwwbqP7p8QDQIyzCv2Noe+XJmlVVY29q11GZ0ycM0AquUq
isqdpG8TPAlyO5I9kKVUUTbU2KXq0GxKbOvSU6e7Wnat/mMBZHkuB7QQnSyXv99f1XYTcQqyZXCX
bCQfbrmqtJe0ue1s5xJOdsIYCnQIHg3d9KMJ7dqjNx6vE0V30a0Xs/xrLZJaNVJUpxv/wix9Dsu6
NNUHqazLo9zoBurViJQDlZTsTD0qUmimkN/r887+3lgvzSc6noL2XTRvluuNS8Omn4LTFHC+PxVK
1x2irLCPvdVNO6X4t9nxxQ2vEf1Ss+Z1pu0MJnppy9RSMW0xJNfaV6rWDVFwL88xH167JnLV1Ucz
4sI9oO6LZkpNpNCe5Lqu9XPZT5P0xI2YkgsYQcMkxiDkqmMtjKcvcLzk9UmKo8F31bw1k3f1rNU9
uE3H+LduKqNwC6NXpoEx8qzvXbMqIaEOE0frvtZTpGMFQvT6EHdp1x6mNC4gaJo4TbqbBDVjlUx5
5f4fia77w5OcFHbg1lwokjsoZnOeKFD7HrRCunZO9Ha8KllrDh99x/T957gDLvdeGaSqflWCqq4P
jVPCpzHmka4956pRxIhe620GgC7Vs2/Mt03zqdZrf/SmeB6zPzqL4dxzHchBcIzVtpkPskFe5Nqp
Of6A3yWPPVnjQByjLIMgsIwZ3D3aWTDa7mDPWvUxadQeofraNKQnWIX93uOcDcGJfZX145xA1/Ox
y2ndNa4yTYNzkhF0rb+F6L/bsZuSjWlQiFRVq19raagQGpSV/kvc13b2fVS7LvsgRTV14KAMEv+P
sULPqffQig/9F1uL8u6DP6ry9MnRimYCkxIpwfM81ErpltBTlWcATgbxL5Gn+RHgrF083T/P21v+
/woxEphRnVzrWfVWxAVTaOU1hBT+2CB65ZZq0BwftcKkPdN61ALgFCA0W3p2ZjRZmXbpcCUR7z6W
md4f41Dd6zJtQxS6S+RcGiOyghNiZcXX9GbqJXHBm6l6QMqo+KOWYd895p2Ero7e5I5BUTnu/3x0
ddTG2TsotfANbT04BwdEVCN0FF+lKh5GL54G3Q3tysx3soTtXU9nAbpWKOrp1NHiXe5iVSS63PFq
XYek5ZD1hZr+mzIQ/BXvB0dUp4pR7nw48b9cXkmYZEUsj9Il6PSlSS1UkRqttOQqJXOhntSm8tNj
zkhw/x5eiNl+2BtJc6CExEne8Lqr1yUqKNLYMuQIGfTVx7SflJOfPTrzTjhHnx+UjAgp+YOzijny
cQhmph39S6Lp7bkEG/mp6Ob+SYbz7ogeNHi+Rx0Eg3wwwRgiOgGr+FHVYz1GFca/MDannp0Y/QrU
oB6UjBPLYpwSlAav1Rv11vJbZZSgctOM4qsz6PpVm0PTs6TA2vlEWyekGUTxn0EPkAwkP0srgNUb
hBCz5Ep+qn0fqmr+GmqosmilnZ0kucx3Ukd744GUu+iI4xc0cyENXtrLR2WGua0vr8WQGu8UQvz+
4KOH8I1uVfjCSuVXLoX+VzMq406l7ZZp0YLAVwRmfV3BSdIgG+ter64507j9U5mnEOpCSDIjWDRp
VnGeIC1pXwaFQbrzTKdsZwpgezfTF4WSCUUooAeMey6XngbqTNXAHK66mk8vcF37bkZhZueD3rIC
ub1Ir4SRNaTVTyjim0Y6Xt/gnVUmRb/Gspz3qJK2Nwk1B64SQkaOAHTly8XkQMaYCOrHa1zn70Jf
srykDWKkcxiquX/a3mSKl5eWgHaTkZO6gA5eV3PmSK+0WounK5qTcw4SPwg/VebUtZ6Vzmp+6NVh
tj+UTVDLR+IPo/owJmaruAOjKsOPIJOon1XDnAdubHSSfTR8a3hvDIFk/HRCxGAevmNh5mOqxxQC
Cvze1aUnWWmgEPVMVwIgUYlM5adRaburbRHN3N+a7eGF/4/4krOEV9OIWH6EQJP7bmas7kpE29du
w9zwUx4O/c+C9usfkjnUzem+xRufneMH4p35a4HaXpWbND+ph8SI52ufdP0L44qZN1FfPNizpezs
4w1HdsgixWw+NDsgaJaL8+tECvQ2ya7yJCtPbTCHHgOvyc4WboMMAgyuWJjvqYSSei2tWJGszRLD
tNeu6rsnNdbLr0xMGkeJuqDrwGZ5SLtu2mmn3FoaEGxBmQ5d0SZ1FYzwwei0GC0ZxC+jPPNUaqR7
B+fGx+LGoaIFcQpv/TqQCeq+i6U4z69RSTnBoZFxBouUe4OsJR/0aS6/dxABZC5DY8PZr4eXUdaH
73ocpC8pOo3v6J7Xx6AA5mbq2R67xWYPKFYKcmWBGWEY741k8fe+hxNN6mR1yrXPcooEht24smSp
z/f9dWtFlNCBhoIhoma5PiF05RgwC1CMDycwu3OUKEcb3P2Oq66ZKjl6lNCJUsU8kkCirrwoJuct
ErXtLqmaTabr6ASuv6B46Jr3wWxU8mvekdI+0ZKeGMmbLbs8p5I92y9VkAeq53dx3B7RjZ5HdzSH
nvLJPGV7xG4bdxCsSjyjeDlFR9CfS1c3FZqEXV13F1VSKzeONHB2kPq4kpqoO6633XYxZkCJDew/
teJ1LRUUAQkYc9wXOim111thcdbixDk8+nHFkcWCMCLIbJYLSiEbRmW56i+j3oAxcdTwTPU0ezTa
ExPGApcD0phy4dvz9JujynrSKGDp5cssmcpL0SfZQe4maceFNlf5mxWmQagTok65xjJXzLSBk6+x
Qo7jdrHxd6fNT0WF8IzpB3uCrVtXoIiFI9CfEE26dZnOGGKSz1RTqHU7fuRqCeMgRlMFVLpT7dv9
r3TTluiVC10qZE1WZ6PwG0Y4obu8SHkMu3gd6l4h8W44JgXf+6a2bseyhKQOrGXAWNej5+jlpR0k
DMplaAPTU+TAP0Rztdcl3jwZfCqwvwwQw0DCJb56deckHVp1ZvPQlCsOQ5dP1Gc66XOrMbpTa0V5
Usxobwjs5tKo3MoiUdwmw6Nphw2lQ+UyT1Nz0nJqgmHS7ZXoblohpGCGBHwz7/zyRCldGzRhoSuX
UDMzr2vy6p3WBXvCFretAKGBnFwMbazq4WY7TmMFnhNdq9bw/DiuniWp2ZuwummFOW9uIQYoNujK
xAih6Jxs/K624O+PuZerVtqDgtx0Bua3xOgLGfUajJhNSW72JBsXVKRmT82iqyn7f6CS/kdclK99
7j8m1clLg/P9f3vrMn4oxwb6OHyhuGy/5wFSJ50TlAcj7/bQ4JuuhbAEToCeN4nhRpqngT650ydJ
uWgDYpy9aj9FQf5khRCBaNX8pZqL737nf0Tv4UEGibc1sptMwlI+oKspvuxvN26T1kYbR/gHRAj+
We36CYyxkz+lpIyPxrMsUsCrANeQXlAAX5pKWtxinnGSsHNUD6Fs2y0cjWrk0O7lMbf8kQsXIDjP
CBHJ6h6UKTg3tGtVZD0dVAmdTHoxmaI+378Cb922Jpm1gMGRza+hSdGod8ZUV+ql9i37iAzPLx94
xMEOkr0m+1pQjc8EIojCNn1dICU0LZZ7xzBHU/pdMV9yLQnhLx3BHk2l6qWFlZ8H5Cyu3RyOr12v
9KdSaf0T9c7yKW+DgTKotcektN1eQOLEkdBxEI0xpLX8NVmuTYY+6/NlNILJy1MHsu051x4ObEhE
wWAJzA792zXjNL2fOoBmVL3kbOshaPvvxljt0RNsl8K1iD9CukMDYcOCScs3oSijTZdAKqWTEvTo
oNmtvuMpm4gD6hKwGLS7xcA5j/Nyw3w/7JTQCa1LVJnvJ9t47RnldEPou2g/7znLZkkG3RZoqZmQ
BBMEJGNpzBmhE+3jxrhAqaUfhkxH9ibT9ig3b1lhrFJADOnu8I2WVgD+9rEz9sbFqI3KNdXeOelJ
tzcffdMKRVvmVoEjgPBYWrHtGjAOcwIXxtwjhoYlDYX7wP98/yDfsCK4KcQjCS0ADbOllRLYhT4z
JHoJtGI+IASvHPtWGg/3rWyuC1pyzMJA0yvw2psQepycthml2IYhq2k/Vyldo0hL2n/gRel2js4t
U3A7MaDJ5xEQzeWC7AhC55ofcsm6PneLWe3Plk6TMXLi+tEuNKsC0CQUUImJyH6XpiibpjBJZXQa
pSQ8oL8K94gMP3mTzXuwsBufCcEjMRVKfx23W5mKiqLNpIamZiAj+Nr5Sveq2O306KsvFsT0EHMB
JDp0apcLqkPqfZEWsSBH/ytCFvpZ6xxoB+zx0eqhIG4AmYSEHLEmBAdLQ3kLj0sUZMFVg23oaJfq
PwWkdI9mVAQUvH88H4KUapP6d1UQUbdQqDkP+SeEFMMvEqR2n+579ubDcECoTynkbhYdqnW3mc5O
F/XJnF97mSZO3UBibKnSsOPUzBSyI4vqJEkNPQfSUEqT22EyOScsVM3Ovgx1PRWHUrWDDxWSe6PX
0fbTQWyrhXVlQ6r0EE7JEHyNpmK0P1rIXaovAfxZw7c0kpP8OOUVPHEmkXDp0S9VL2Wd9P43ZRjK
2Q21ll5uoUi94apxb2rPpSHZtYvmAVM3bms2I9rP0CfnZzRck+aQOdOUuoUtB9JBRe5n9BKT4P7k
t2ljuooaD/qxkMdBO2XO0FYnR2mG7Bwg9Di+dL1tVmfH8rNTBDOaNbl0ikb105QV8/AnuD16xWY1
2i9BEurVE3yyTvg8OEnxb8p18otYXFNO8xDbwXsnD/XoJLjyu9Yd9VmODkMJNOfTOJKCfPQTPQzP
06DUlJukaKrfq4NtoNxAgRnFWyVPR1drfOd7kXWcXWJtR4a9ADELNyry7LMZgmX1xlJXE7eA9zh/
T1Qy1qdKj+dPctpYfyXKkBb82rQMD+Ms6d9tnTrI0Z7yWf1s9prRPkVo+6oeU2yS6kJ0UcHTbPml
qR5NwBjlzybrko+AXhQFRhOiyFPeGqj+ZjViYNdYgbLtZarLYTiPDcpRpyRmwv3JJ9GFywKOt/7j
ECn9XxIFa2A/POtG6jmh5Ou/qKQGsmfOYzr9i+acpXoxqiqtl49Z2XipGfvWp5lo0TlVvV72Xp71
c382lNyIn1rTGmEWyIppkF553RnN1Gs9+FCwRdHfjjX4yVGmABieKjvR/gyNXNc85hTT8ugMSWZ9
lJMpZXC998NPwSA5qVeaTSnBICVX1aG34kHGMbpePQxjGCKLyhi6/i5J+kR5yQZ/ish5Jyf+0DJw
PT3pdZ7MLh9DAlHQWJXtZXAVTB64hTj8d56C1vacoM7+8YMm/2QGCKi5BmFj45XBEH/qJm2U/0jn
Tnud5DFFxBlPUxyo1Uw59qbckIoDyrDF/Ny2ctaiwECt56Mx62l8aENdiq6KnkrxOSZNDs4AXszw
OEuFrR6nsO0AmIjP8K0qlUY9UetQDU+O46E8jUVcymfgLp3qKYkVVi69e2c80x6KJzeM0vk7fIRm
L9RLOE+uXvl6eoigzPneKwgvHRrgHaUL/8CoHmytUoxDibq9cazbRjZ/KUqVyV6o1WoC1MRRP1Sa
HJkfFLloisRluKz5M+HcKp5pJIEKEC5V2lPR6PI/96/CzctrUlESrPiMKoMVXRcslEEehlQq6mtA
CevUOmX0ZESS+rVuofS9b+rGrSsQTOBC4YxHKXsV56E8YoRq09RXo2zNp7AfMk/rFe1w38omdBUh
kehxMefNtbvupOUtbS8EsOtrRR70AqK9ZuKQLAfo+Qni85/3rW3XBGiJGiY7RzxOxLd8EyvJ8eV0
iLurUwwTfGRm4cqBXB3vW9nWkEV1B45Npg0F4cMalcgQmdUFfKrrJGX54CpSjmhQVQYM1/qxonZu
Ymt2eGySrMt+Ks4kuCsTyQdGlAxF8z5Pk2I8pRXDsq+JlRqdi4q1/3DnAtgHXWmmSUmaBXp1uRcQ
Lvg0Yvr2mji9bRyyYZDfGaMzPii4zuwWM+j0B3jD6U9TrF7aURttnEom7KDnZIi0TMI+c4GGxl/o
4OjHERzUKTC7PNhxrE2LGNZRoP0aQE0horSec0mjcPTbgZyosnr/2bL+jpUB7bagYfQ4yYFKhK3p
qnUnPTwdBTKTIXhQBVBEw4K0Wm8gQ1Y1l6Z5yUtlPOtCrA7Gp8/3XWy7OuJhSgJvyZEBPnO5qbU2
a5ngSrtoti+dTEnX3sV0QQ9GaeunNFHfpRGUOU4zaA9HlUTiJOXwfRLPEGEuDWtdxUOotc5lqNi/
AKzbuwYpup2of3MrwENH6YNcSYjvbTQWyf6qajAl51J3fvzRSaz4pOil9K0NAUDBzjB/ub+d22uV
A0sZnedEICfWM5pKySELfWe4cvvKPPV1fIiJH92wG/d0Y2+YIsGju0T0zz20brsGAfsWjnJ3zYyp
P8BLl3yBNVN7VxZSt9ObvGmKCjOoRTqGjPovv5UUVpMzhHp3raNgtDyOGyUdIwg6Aiy5rszT/U1c
i6nxUlBHpzknhGJIPnTxe34r9k1l2srqZA3XlhstuzK6KSGPNacGjJA20m5e0/GfPedGbaluofVy
9cXW0ewF3VjGFvTfShQ8oYhOx2RQwmivFrMJ7/l5gLa5jbiShdzs8ufZg9S24PL7qyUpkacNMcEe
bbT3kerQcjIqxjNHaa/DcOPFoSDJFBAj5xTWVPGjftuTUIPlY6LxeuWa6kIXxRvjg8+e7Oz99lOL
dw2PEmOM24x8SuHdTLJ5vKodLWFPk4r5igyrEx26adaDndDghrX/Tb1YAm68KRdOWTQr1M7mKwOS
01MUdYBY/Sh6zyzQ3/d9avvNxKQkZVaRLUNKtbrnnAJh22zyxysvt/QRrsbAeKZmrh7yzNayE3Qw
1eSlyVCH3sOGabZTReYZf+OzXX631AqAnIBUvVJ+KA+U1CU3VKTh0MlOcVWqKn0aRBB83+jm2oMC
nHAIlkoeEP4u/v1vzmLNkHIXfTBd83RyPkX9HLzLJcOBri/q3zdZAqP8fYM3PiTFSbJargh0Xtfs
qYreNaRTOQbZ/NfAiuE0gRP8i++30fm+qe1B4NmgTsmHpNbvrPuUZu4r2mxl07WR7fCdGiewEGbR
nlLCrR3kXWJeGDbTbamt0LVAIaWZrrofTl8tI2oOgWKkZ7mL/UMHQ/YOEOzGBiIfCYeYyknAU1fP
YTubDTQSuXxVUsdEk7XsiFoRs4vrcU8458YGYgqaG8GnLhCFS+dAiqcvoqaSr1ow+EcozfUnXYsf
rohS/eC0UaqkZ8hduVqQlqVpmEN4fTWGVn9OBmd6pQCyx/NwYy1w/FFv5SIGGbTu7g5509CerpVr
Y4GWSNJ2ZLJ0zA73Xe5NCW1R0GExoroLASwXP83D5ZYNVhRItuXL156eoXbwSw3wXEG1AhLBYpT/
lkYbSHsLKPnjVIeVcwL63wQBpZZScp6mWlYTT/Wd8etkjdP8Qx3y1DrmstUZHvKgg32t1VxOPdkE
Mv2S+HX9j+VHZvtSVFFvf6FgVspwi0V0KjUjDOPTFPbSg/LwPLp0L4RMM2g6tnONnGhhZ0v7vFKu
ehZZF3IbeP2TMhKoREX5dn9Db5wuMezIESYvpBS2co6xzrhEYlm5poXM3LZiAJp1ma3TPlAorptj
ncaquRMKbl2FN5HGMiUkoUG37pLaLfRl45ijGyMl6lm1I3BMs97suIr45UtPoZrNGDXbKMZ11dXK
ElXp8wSShqtjFv3fqdH0JxxX+5TPFIOmsTa/6eh6PyuTrO9AWbc3CPkRQFISbXgouEeWPtr5GpCh
EB+FRKN8n9aT8rVLAOwOE5W/+5/vxlZiij4whVTGn9ZwRh6cVmoKTPlaOrxquMpLpHbW830r2yeb
iEDgJgk4SS7XvFVWC2c1MvDalWppfciNwThlY26/jmodfE4iM/3poB1/um90uzQYuWFVA8PK5Cej
DMtdhGk5rYtc1a50YRzPrJPoq+2ExsMBtUBC8ZWghKeNvlZIm8pYnwqko66IOkbvUeblqNuD+WpW
1h72d+sWlF0AnXJJElTz5+WCstFySokm6NWRw7/r2Wmf5a6cTkPY7PXzbtySsNExAEJ/CrpCLsyl
qdCkKqtXmnEFvZ5IaBoz4Bcfkxjip2dFR+/xEOlDyfQRokrKixnOc3OozKq4yk5l10c1GsvpWxSN
DkylvS46XKMux0+B1UcfqikJpsNUS9VPNJ+D6KMFTiR4UqHYyI5mLkchI0o2gs9Kl0WOC2al8hl/
SptpL9QRG7Y84Rxw5vDgiMMHKDYtVwk/e+4PdqFd6yb6t2grzbP07rn0GQBSo+bH1IfPU1KjaSbt
hLA3XFOA8kllCUkEIGxp2EybeaBUrF41pzDfz7ok/UiNWtk5AG84vNX66LTzCMDJgp11ua6HkaWe
7dq4MhJlexTNjUtqm90hiNv2o2I1zVWGxfc8GV3hjdNQfkB2IDoUZrunE7f1XCFbzJtOUEk7UhH3
w29BLElcF0FDYF8tZCdcqpWSV49VQcl7To6Pnnox+ScOIw+gYNtammrNIsh8emlXXbKjo4a4Ba0E
+gn3rdxYEJBickYKWAh2rLG305yUpWSnBiERhePMiIJzr84oYof4zn1T22fIEl18AldRl9v0oyF3
S5yubIyrEljSYQq69oupJL0X1DZVQMUOmQgclSk+jFpa7oxzbP0U23TyuLjxVsqyy80cUrmMZBXb
cRQ5hxkFCZIdNTrcX+HNzUTPgMFb+nZwVS+tWH2KYk3TG9doLrtzgGjv+5BE7P+wd2Y9chtZvv8q
ht/p4b4Mphu4zIW1SKrUbumFKEkl7vvOT39/kS1PVzJzkrd6MA8DXD/ZkEtRwYg4ceKc/7LHjH7t
LXB+4pmQJYDgwqoB5NjpUFUtjViqysbDBCQT7VDuiHdOlDWfQ7btNtG07Edax92fPpW2wA0C01lT
ML00WWHQy66hN3p2X+iRHvbsHeOhhOnwfpTC/jVai8FnMzPWKmYXzj9XLmJ9bFCQ2GdeJUWtI1Xh
q+YDgj69dePPvWS5SWU6sCOtOLY2hRMOn4omqjOS1zHtPdlpouq1WSs4TlUAsvKVF9+l70/CzC3G
C14Uh06/v55MFgqgtfmgB81EnT3N6FVOH8qm2umFabiNr3xrnGCvFOmLhX7BykODAjaiUIYCmX86
9IzlySAcah5Ine1NH8k+iPSg9qK67VZmeWmNhe4KdyifHxbA6VANjROKlKH10Oej6oJpwjSlNdEo
SXz93fWzcw7TYloI17ChyECo9izGagc82atgsNhPbS9tYcYNT3FaodKYSdn8dlCaaXKtuUsfpiGJ
xi0sWz/Zt0XbvWvizBw9LVHDtUqJGPT04hFPehIvqgiUEJc4qj4P2qYqQvthkGv9TdFn/esRNNmH
63O/MApvHAQc0UMVFlGLFTWjoIRD0jkP1tCNYE7ypvjaG+a0EoAvrKbgMUCE4pXNYi1gR2YRWt0s
ZTY3SpYAO5qmd4OhDHslNPWVGYmEY/HdCIPik5EjI6S8uCetWJ+trpfth9Ru+4+9Efr3wOvoeVqp
7Mq633168RdEyAY4MPQRIBn6IvLmUlGp1LTsB9PyU7dsU4h6drtmiH7pAx6beZTSxb28+IBd32iB
YyfOQ5Ll3c63u26jFFaGIK+8Zm91YUscGWuAgoS02FJz1TACK7Cq1HloxmraDm1ZblC8W5MZuDSK
cFsAx8dXQwvr9HyHdT2OHdWfB6PF+6RFXG8bU+a5efHi0O9A7lpgZOlDLGLlqIQ5ncskOHArGl5e
DJ0ra/4aueXCXABTsQvYb8SPZWpmoieMzAaSUOWgpZsuspLbhAi5VhM7y2I4p0eRX9rGJGdLg1Q7
HhQrw1L3oGd2N28ngtb8UUmanLpYO0o2VlJ4n23ha5fKpmpUGW6v2YLsTkdbb96iYq6O7zDNBLFA
YaBONyTnuG8LmQkpdg3C3JdIRnTFrfCwdbbYPTn8e9Ll0k3qU6x6bdtDAQpCtnL6KpFhZB9rhEwO
LbElwnDXbGXX6QZkuFBXmNJvBY6d9evCQlLBVYIgfTePkYFXkNS3ZezSh/JxXqoQmLkvax8gjRZI
EQoL+Hk6bqIa8fchwV/0XRQbbXFTq4Vq7HSUjYb7EU0ry5UVKsVfhlqOZjSrlMm8l/RIsR4iJy2q
2wgjBR8ayoCyVK5ODq27uZknFzeMvnQlJEqTehuAF9S/KS1ePE8v3HikRhAOaZHSRIQJsXgW9VoN
Epv32YOqZu2+bSBbZAGo6ReOYgFgPpbxCa3nKl49iQaaJJP90JFmbE0tC7Zthlj99VHOIqoYBfoQ
PDyRBi0TvkaSFBXilf1gF118MDFFcrM+0O9TbRx3/pA2f14f7+w4CWV/gz4v5Rs+4vKycPTKKfhT
5SHuomJfqQjjhrVuvHhWgtVIKkt1gwK6uQhABtQQGXkL9aEOrHpbWHG5h/cm3RvlKN0aarWm1XD+
FXmpCk0IMNgKV7s43c/fb7EsdWbdaA+4POkHXPac0A1BhH8KfE0KXLnDNvr6dxQzOLkJKboBjRba
CQLuuyyBTY3TlonWkyjWWWZtDausnvRhCkvPzAnyXmVIo7HH2mE0Vwo6R1HBxdCQf8DNgp4WBfzF
pQjQTzjfOc5D1ozd9KYcnfR7YuXJn7U1JMHeStTuK6ZG9AvTZAxGdCQdNFw6x++eyjZrpFsnxaDK
1cxUcrbsSRtInwbe42No2o3q8Syt520U6RZUzWpsyy+alQXI1XXxZGzKpO6iXUFNqd52kVG07x3f
NH/6am99hsKq9W40oYPoyoAEH/uGBvH++oc/3saL6QNXpK8GK4RH31JvWZGUqTORHnlAN6B0K7p6
D7EzGLobT47xTeunT7ndbyfU+7/XRd980WuzXLstlosvyoRkjlSVgJOTP55utzoEa4W8g/MgxUnk
DW2t1HSn1SDZTG2SrBRbz24mm3yL6qAQoRd868Vy+4PW5k3dOA9OAMpw4GnmwpH9ao6Z7uZS5eW5
+jawuWquf+ezQGFTDgELRD2Ux715NsfaymQjieLDEBXdn4NUpC5qxuqn66OcpV5iFDgTCtAjAvmy
vGtUM7ZeSR4fml5KPCtT5Ff5OCd7Slxr76uzGMHDnYEoFVAyoJy2jBHO0GTIrFF4SR3cJMzxy5gE
1saHkt92fbgSH84nBstVFLe4QVREFxajBWE+FkFZBod66MsNFQQ6zWmpvVGy7sWWhJQ/wGdTIGdS
VJXU092YjSMqeXhYHOKxoMlT1dm+TxGNub5S5/uBWSCiSHGCaiSvxtNRJIp1hZpX3FG1n27IO8Lb
Ig4c7/ooFz6beDFxedDHply9KDxWoVVYyRAmfLZEC7Zl4ZRf7Rk6rxs3eShvr492FsRpmnAHMiML
jWA6GqdzMvxoMLOBe1c2gtk1MpTVnEr6Xpf9vRT3hQcMc0138cIEuaOAaiNLI+7GxZAdscKckzY5
AHMvb32jpfU1tVLK6Wr9/sv1+V1YM0d0T7iIBRPxCB5/di2G1hjoclAiGlU0wWsHceoPsZ4Vu5eP
QvNV5f4VKi7Lr0iNJJRaycoOszIDk8skaYc6R7GyVpfmItqv6FZyrKhJn65VGMRKjnBBdlA729/D
TzEfg9CIv750LmjD6MCkhBA5peDFKJJTJkFs+HyxUgdLjCCeG/TVmhHmeUhnFINFgSyGnOXyxM6W
PKtFk+eHItVmL4PVtXOmZN4jONXe6pI6uhX64fdtlZlrMJjzLa8JPQICEi8SQeg4/Yz+oJSAjsPs
UChWP7xT68yM38CNUcdDzVMy/zCpZffNLH0jfrHQ+9GRQUNFha4hFS7xqz3bjU2ZNko8NMUhDc3B
3hSlgxEdJrsvP2J0z2kKkbSwgggYnY6TRpNvzXZQHPwevRYg9tnGyBA/c1LTenFQFJIL3F/cXOi2
LrNALc4KYNttccjLudtTHTEPRdwWKxnfeZ1UKDtAkULqhrwCnM3pjKIm1jpJSotDHyfDjZnoyT60
JN/jLRbt1KE0t1kGLpX6uL0ZMZ7a9fagv8mJeSvh+fwOhbXPUaevLToYy90zoc9KndIqDiVWO95Q
5aabDWG+06Ta3yoJfbQXH0e0u1hCqtFQtZf1/SzQjbGs4/JQ1X2xBXz4Nsf74l+YFG9a7muhCHLW
h83VVE/trCsPMGKCzaw58SZ3fCilql/usllubq5P6sIRhCUIrpj3AxjH5WOFN8VcT7VVHjgp2obb
SdtFdLf3TgrI0Z6pLIBTDR6vD3oePpGPIP3hjQT4giLe6RYibPuILApxIl91Nj5imMZGJbW0V1bs
wg6hskUFGxIXDk1LuIUCbHg0Jrk6FG0u/4zMvHiXJWb+qcHgb6eW0YuhqTDFoDhxlQJoQjdvkZbY
aj0Y2mCXB+Dq2p2Q1N6nw2hvZXOtFnnWGmAkwgrlSKIXCesiD6/rCtxnwMyowmi7JkirfsMzBHZS
pSbomERpJn80J4jbTh+2t+za4s/ra3hh41BMhuQFFI0AuizrNZ1a9fMcNwdCXKHtCNe1utOUocvu
nEIpq1ukDaR3eSEbxcp7/khfPnl0CegMDVLuDpEBLhXUwzCKwQR1xiGt8NGwuJ+MEhFVxA/K4A79
zyq6dUqAUa9CBM7rn6U1zpYnD1ncvM+tGdqZmxTmbP5UzKao7nFodyavHdWqEZweOb+9/qGWmxBq
AFuBNRL4CvF2Ot3s3QD1oJ+V9NBbebPt5+QukPxDrgef6R2/tE4kBgOAQxFHPNPOdFZVpegUa47z
Q1g0Co6vaY8Hq/zS1wujIN1MkBJQJp5Kiyk1aam2Wd7WB9wLzY1hSI7HVvtoOGWxASnRrlw5y80u
hgOxxwObhwU9OvGFn93VpQ5y07an5hCVkuW1OldM6vTKDkZVvxnsMfWaabB3dW0GG3WqwpUosoxW
DA+fjRyJ7IhrfCl60/eVksxN2R7C3vcpt0J4qH2531/fJuejcI6PSg9ERULyInaYDfK/2hx0B1Rq
7NcVZLHsZsyqYS1BPrZFnp8eFao7BhF4XoiWqrlME8wmlXKn64YDdRtcdFQtHm2vcWb5Dr3ZOd+n
9hx/0Q2pUt6GNYIT8xb6EvKxIANatJJsuWsqSgsqFN+0DKIPca/JswevLR43dj8gMTP1qM1AsXTi
2O0S0569wM/Mb4klZx8in6KBm9VhjNOyHTh/TmjBQvORpY+a2ZjxC3MiJkvVgGcvgC3hO7jopmgJ
VL+xysdD4Uhf1V4PvbCIzZUTfkZXEqPYREEkBBiKY366QbUqUO0sKidKpr2i7OrRaHW3AvQ2bWcp
R/XJGUfKVdLYOqj1BmOQH1KN0+/FRmA3e3yuYwRZaqp87oi2jbSl0aQNL3wZCe8FdjLHlsYuRZTF
Y6+s7IFq3Fweescm184U642UdTTuj/v4376P/x48FTwCANvnzd//g//+XpQTzIewXfzn319HVLOa
4mf7H+LH/vN/O/2hvz+UT/n7tn56al8/lsv/8+QH+ft/jb99bB9P/mOXt1E7ve2e6undU9Ol7XEQ
flPxf/6//uFvT8e/5cNUPv3t9+9FR+jibwtgzf7+649uf/ztd3EP/dvzv/7Xn715zPix/5MHXZSm
ZEL/+Mv++omnx6b92++Sqf7h8MQBW0eyJVTGOf/D0z/+SPsDjAXUaVIhWsDw53//LS8gHDKk/QfG
APSCYIXwPDs+H5qi+/VHaFCgKnY0yYOlpf/+1+92skj/XLTfchSZiyhvG/5ikTD8MyrwGxF6+DsQ
VBJ1Kf453cJz1uddYwb6ttDkdGvI0efA0dLdVBbfC6f9Zkf2266alJtQTcq7pu+Elay0ht5ZlFPF
bwHUQ5iR8mZiky5FK/QU+SB7sPVtx5sVoY/+zs6zpyaOP4xScx/FUr6xYwsIcl68auZsWEm+j/27
069AB4uvDNhCyD4tD7IDd1lpOmyHMt2Woi0XrbYp9aR6KOFyjq4vz+h1IwcwJ6BhLLncRnZFCXRu
kmFPY0Zy22yIDDeoAgfOQxLjgF51qavWRX2TpmX5qw7xP3HY+iegGfXTb5y15rd9l/94hAqR/284
dtyE//Wxcx/rb48/iubk2PETv46d4fwhYjLlcdT72DvibP06dvwRj3+4Php0dfp3gmT617HT/uB9
ImQmAKYIziWFib+OnfYHritHTiRoT4K+9ZJjd0z+nm84fimAo5C9sLkU/COR+jxLbfLYaXK11KVN
bCivaAkHLeTuIBLi7H63M51Mr3eSrwKAd6ZojjZNI6nSJtSNunUzU63vwnZqfhpzD2tbRYztqZfm
fjPXhR7sQsOqFLclJ/+h+PRV6qY0PxZGHr+uTaF/+T8W9//XbkWxRf7rrbh5nLLH/LfbJn3Mf5xs
SPFzvzak5fxB3syzDV4zRWW44f+5IW1F7FVyCbAsvKeQh/nnhuSnRG+Z9zlMDO4CfuqvDelwexAs
ASOA8heGjy/akKdpKBcU1RRCIBh+8VuAql9syLEf8rzEhKaPEvITNSge1Cykma5Ye6UZgz37KfqC
7NQPe1CDgyWPk1eDZ5YrZaYf1/tbJyicG7mdCsitU6y5ZYT2ABKL/qHR+3Gj9PFtZ/ZfUjlRvjvh
pNyao76mU3lEQT4/V0eaj3Bcw0cWjbilYG5YpUlUa7W8nzXSkwCKaDmVrloNSeiaY4gh2zR50Dtb
jk2I34Mbl6O2KYKivwmTOnooSJS8VBnNV4jEa3eyHLSb0s5Hw1XSvntf04x/N87lZzmNV163R+rO
ya9OqBI4I/YB4AzktU5XQLWTqAq4rvfgOtBuUPT6g90E45dCr2jeOLWCTMZYFo/FpOfvymr4GFYR
oqqB0r2JsjzTNrpGCwt8SPkphicp9Eocv3VNs5PdwMmGpxAtqFvY219om2q3mRz2jxK6DI1rT1n+
trXBN0vyxFt1lK3b2ilUy3XCEMhT0fqFq6d5CQ8n+iybKbBzyMB+70qTgXyCFrXxt/8fVZZ5pTjn
V6JK9+0kpxT/91+xRP+DMqQgvvA4/pU4/rrcbP0PMjmUGAUIgVxGaDH+utxU0k1oQAIzR6tO8Eye
xxIqK4JRRvJCXU57SShZRhKaI7Qt0BJEzYNhDIZ5frUVVdsmTdv2XtPY077WlAC1EHWtKCteLc9P
ixiFFBiQKA88rvFF3lpKhVUOJmBcqew1F5g8hDMIhdtI0pyVB9TaUMTg5xOKaexzhWe9x2/03WgV
Z+vbPg7BdSK/qOAB+k/UtXkkYHEqmJ5n+C97oAqsqp1XFBLMjsKQXmX90FRu0oLp6B2n9LJGbvak
Ns2Xwak1dtB/7rBfr4Pnr4ELS0e5lOoOtW6ow8ulo5TnOyk6rp7ZqfjLSU6MCJC21kS78D0J0MIY
WzTAwROcfs+mDDECTKrOU0pJup/jKroLMlVy63Z6md7kPz4olSMBUeGdhazI6VDKkNnSLOed14y9
7Vmab+38kI7Piz+b8BNFgpnAja34Yi/mWgcVx/JbT5V95yHVW+s9r7t85YK4sDhkAkd+LtIo6rIr
2FlDFKU0BL0SHcR79LP8t5ODpNX1uYhbZnGuWBeeqsQH8PBLI2RKPUAAB7X1sKuubytFb92yku3b
tE2tOwCq6Lshf7rNIvllKnLHtQIJTeYhGCOkIWLbPEuJ5ZjubZu3rdd1U7eheVvuhsicXnyY6cbR
a+exd4QRLHaENctFVGVq6UGrLjbFWEmvlDFCKLma6xcBdMSEwL4SpgBm8YQnwTudkO/QgmjKsfQq
JbPuZkEYzAqzRlfFWKs1nx8pejlQNYTeEDX5ZUO/zftQn6lEscVlawtSJ0NfWo330syr4foGOd+G
p0MtEkWtGjFXzlKGahvtptAT437E0H6ltLY2yuIS6XupK8taKryM68qFxqu8jlDZurk+l4ufDWcA
MORojkO1PV2hKIunrAoC5jIH0w2qTYPrSEa0jeVsjb5zcUL/HGoZiZAYa9FgYEL+ZNm3VoC+mxmp
T/+t+SwvRbPTqrKYncIr48z2Qr9DiGWQlG3T9Gv6xGKZT+ME2wDpDaBFHFdgiKefDuKKP/myXXgI
mtZegObVTSS3aOXZ2XeiYbqyUhc/nxAj4nlC+2sJ8w4DaY5bG3+a1IqkvdSG+SZBMHF7/fudj2ID
vADUSwJFTXcJjK9g/uQAKXMvCdtP3dgnu9LRh/31Qc42nag7cF/QlmTbclWffrmijdXIb+XUa+2+
35hK2P7QMDPf+2Vtrr2HziZ0HAutHABnAtqrnY7FbeUXZIqpV/Z4x/kBKTuPkGgNpndWP+M2BwOK
lRGJp4A9Lo5rQaElC+HTe7KdhG8kE6AZ9sLDDnW/7NVc592DgnbPa0kbqlc80VSks2zjc9flc7xR
JLtwGy2cX1tCU8rCOv6eG4CenTaVK5z4s10rfk9BU4EIA81iKanlY9FuRG2Uel3QOV/r1jfeKGZR
eTBkrK1Ai740WIL+4C3HVkLTjALrIsDoatRjX22lnqpInzCz0rapbI0v3bUMImTChdME/4hS1/OL
E31P38BMMfUSBBf3Vlb1O9/ou5VPd7yuTk48wzAOitcC/EECczpMWlGblToAkg3L9FjiEDxtTUnL
VTfXbbz9mhh5xhK0/iafs/FPDR1Or8KY5AORXHVDtSnf20qgvhqmynqVaXwIt5L6IQFq3sw7qhLF
figLBWG5sS/fXj9z5+eAnqWNBD3YLVLPZVajatNccIkkXpJOtpt1gm4gTfbKyT7LnQBZAk0Rfh8w
93iZnX4hKXDkzq66BB+Z0v8C6V3ZoJYX7KfejO7rvq5f+cP0ZM1h+/769BadcVINMbJBKs3a0BlY
5oZaaeWSbbaxZ6GWgX/KGGvvjXkyHosSbsZm6CxUJ6gtjG+nGDvLbVVOmDmXTRLMr8Cpc+z8tnG+
JqNdfQ1CE4OWxGjkYE3h7fz48bYgv9PRiuUButRI6YxMGcYgSrzZTLXtkMZfDeg7bt5i2z3N2ppH
3aX1oFSLVDmsP2R6xK54llGmoiJVo4rlwQTQNllutDtDPD02Zhv5npmU+tcuSUyvhOH68fqKXNpw
bARSMXJ1+FyLwBuqdTw1YRd7o28WuxbJvA2tjzWh++PRPj2TbDjofcAhLPomS15SHhXmECEe4lVx
XeduKiuTa/bZ+A7+rn5nUQq7myYl/DhTx0EKPtBvh6r39W2ft+Mt2t5r4gsXpg3+jDcdpXIhjLC4
26JiVpQCNVqvyeSEzY/WcB2h3vXijwveBtYNtQqu6yWyop6nEaqmEXkdfNxdoGblTom7l7WQj2fq
ZJTFEioRYnpwoIDWT9DwEu5zrGYTaSVmXDq6nFzUkxUUMgjgIl14tkl9ynt2N9Ggnvrswc5l7X0Y
QXtyjRC1ZDe08E/alNWkm24pmRGuGnK30Qu1CPd2bMq3qEgXOf/qqD9UDtXPcrSiNTjVpVUVYElR
NyL5WipQIaIlKYFvh17cDdMNDgbzQU9xTrq+qud5EXVs6KO8lnir8zlOP0QiSBQxvQ4vSrLhznCq
ypWcLtyRufcrG0ikI8tjg8SkAHdQaGUnnQ4VwmhSE7sNPaorP8fYemgiHePb1vpYlv4+ttVv16d2
1mUFFU/5nr6tUOQRlhGLAW2ln+sxDz2prRIv66CnuJFP0wehweZBUWbsIGqzvR9juXBnI8j3ZaGF
B5bS+Hz9Vzn/ykd5VSABtFtJQRe3uKIWqPsmUUhGmM4fTDtWtqE9ttRwzWwlZz+P9qdDLZNC+Hmg
PRhKJa3eW06W3BhKN3lj5ASvTLqt/83xxHXw7CQJF08Zkc3Qo4id7M2i1H5ESTJuaMaMLi5a2srR
Fcnb6S5iVUVuh7AYPLYlOSUm12kduQg9LfSVmyqRdbAyaLWEG3/qlddSXiebwSrzLaJw9pc09pWf
19fy0rbiEwsZOpJMiPTLfawl+Gkr7OOgUqu39dAVnywQD0jw+9o9RPZwV1lZ6qWTntw5QeXvOjt0
ErfsV17rlzYViEAASsf61NLMKBwLywkQ+/bGQaGOx7HbdH1Xu4GZrrElLg6lU+EA0gLTfCmA5o99
rQRFEHp1bSSbeYKhk0yTvUnVco3Sfmn/4nElmv206yggnu6ntgAg1aFn6FVyGN5p4Tjsstrwd/EU
Se4UpvHKfjoPs5RcRReQbh8KH8skLulryalQn/WSOSzu87pXfkLEzVeqUuexj1HIGagyq0xtCfyt
RkyTEMMLPDyJ+89lit57FyBVr1p9uBl5l23BOq+VfC9OjR0q+BlCQWsRCgJqjaSaeeBhN1u+n4tu
eBsq2rASAC6kQ8KxAd0nim5ks0swiyTZ44gGeuDNOKu/TeZk+h4QFu5oR/pv1KGy7prJCnc6rXfq
Y3G+wVtkPICmzFyryNdssRayrmKL8uuQ1qFkQpWKytzpBgphPmtqnPGpUTB6SMjgPuXhLHGDgqRz
4kR7J9tourrGpFVPRaxoOzmb9JsEN7DXOJYHt1qO6LN7PWhcWgowPzzVQSuLeuvpL5XJyiBFUhV4
NdSHJ1nOsW43+2HNG/cM0nOcPL1ssEoC57CE1EyDNjUmssNex374Vqils0vrurx3stm4LzuzuJ3w
3Lx1gkbalUiFvp1xRFvLFC//FhCsgPbAhDvTbmAv4ApgSdJem+L5z3yo9U1c5B2K+WmzqTok+YvR
SbbtHMdv5sjKXcS01hDTF744JQeauhRGQHMtH869RcgqwRXtM9lK3ko0rXe2k9Qrm/9CtKKBR2jF
1JnJLqlx4tiFZj5I+2BuP0nt2LxGo3+fV8ZI/HJWHpyXBhOIWCKjuAKXIHAtQhAygVq/H/GV2fMk
tXbkE8bBSHP7nqifvHvxphWgd8GJEryhpZFJ6MTIOKUdk9Nwox2UZNhIiDC8SMjpeF4xNaROAM8D
h6ulmVeXD7w4ulraWx1EU6TXyQX9ca1ccyEAMwrPX3SqOB9LrBtNDjyA0Fja97URH4LJznZOI86+
HDSbrqiGezCW0crURO6zyFVOBl08zIJ0qrt25vUSt7P+ui2H9r5qJ8eDHK1/s7TBv2lsu/f80rde
fquBLkHh1QG076DCcxpvklyinoOc6N4JQt2Te6L+3JdrYiMX0gI2o0MNEqQrx138+bPcL0pMZTDq
0dkrmZluxhqfFKOAD1FEyhpQ48Jx5h6jggsDEPb78jXU+7WSDmHt7MMQrVJ7qOb7umyHlZTqaJq4
WDHSSlhqFNt4Gi5bOmqL0vhcp87erLVxPyKwk+0UPy7cPBrl74C78v0cy9EPM7bTeTMaffC90Dvl
DQbrcJjNBPa5kEVpOqE9oMy4trglgXDT9HP5OswNezsBBl+hiR8x8cvfGrkFIHewQ3jJLXImmUeN
j5SrszeStHyjp0Pje7Oi1Qi+wW7KsptY6kKklix5eoe1iN67yDRG3xOpSN6pYN8O4WSpKMsq8ly7
KUteuqZeaKhCDUEXHK5HlQubRqTOohpFuZ9exummqZCMM7F4svdSnys7p4SRjZNMurPqeo05sTLU
UidfHpzArNvR3ttNND5wTTS3qjoOr6tx9lfWYG2oxVGf+sH30Q+z92FiNx/ypJZv0Aq2X1VhN6zk
EheHgm175EgIkvnpB+wKeKoO3eF9J9d1t9XKOOw2iVY773w7M3fXV+vCuRM+gKyU8G6AK3E6mETF
px+n2t63RjtvpNCecfFBKPFfGQU9FABMKBct6Rgpw09xzZ6gct+5Tt5IbhniTX59lEt5CZP55zCL
rZfg74TJT2Xvtb6qPlVjRdvbl/RXSin/jNtAedR8o6MmEGHT05lZB4yrSV4emW3Mj+l2ETjBp4tL
/lnMHKxU8XW5YfvXmeQiFoWxyzSsqbBcXDZ4k8JlGe7QUoNgnp1EiZKSna9Eisd/hXzVLFjJfi6P
Qr0V9RUI2kt1RHuKJx8TdXtPkfxnOFaI4+VVv9ICubjdeWiLDggPNX1R3+8o4vDeZLtHVae/CUMp
/TRItuEh2rZWclsbanGIizqz68DkEFdJm91D4Xe8Vh/mTTyWa2Lfl4YCpyAuT55OnK3TbaCafShA
P/Ye9k5xM7VxczdOebTFEc36F44w3QkhBkCmCmHmdKiGphu1TY5wIcsmGVxR78g61JUjfCHBEu48
CEXwchPcu9NR/Lxpk7yPWaahN+6qKYruUtBqN7jXaW6k2vV9n4fl5+sn+uKgZPjAmhA5AKhzOmiP
t33eJ6aFg9VQ7kQHbOf4+nBftO38QNm4pdWgRSuhXvyly9sW/wFQe5CGwZGLrO/ZCS5rx+oxcbP3
ZZyYbzAi0vaqLZU7I+2s11YInff6JC+cMkegarkqQaedCYP2iTGXcstZbos6R3mnhQ5dDNXL1486
OAYSoAcBFyzPso5w7ST3jKLISb8bAtne5rwptpBL802dtNXHyoGkfH1ql2oH9GuoPENGoQKz3Jtx
kZV1z5fekzDEGa1JtXmrBlFe7PFYsr90KTFSL7X8EACn35eR6KgNCNfc5/iW3UrkLSu/0YVzKYSV
oA4JVJm9DJya3OnTpGrWHi3KaJtNGHzJsl/tEan7V9YVBDhoclB/DhWv032kA9KEdm5be4SVorf9
YISuHvT2Skp7afdA9SFBx0KGFFocoWe71ZSKQW4IQPvWYo92EB23Ude8TFXz+IjDHJ4yEwkdJcll
Ezbo5ib2Y0Ypwc3vY6t7nOt+TaH10lQQGRY85KP80uLgJVYvlylMuj2qCPNOm1JM7w3YHNf35MVR
BDMAJIp4Qy8+mO3MKsyzwdqjlAqXUC1sd7DDbmVZLu0z0CjQhmGBib716bIgupXWZthY+6aZ7JtB
CpQ7Xwqzt6jj1NvrE7o0FG9AwEGie8cRPx1qDvIUD8XQ2tdWbm7NwIx2WEJ2e0R11pydLw0FZwJW
9JGDbS8ugSRUemseA2sPYqHczmmb3WDimW0DCTu+67O6VIanjUQ2R9cTnM2yUKwoMZwNYB57pTZu
o0RKXLWQdhSp/7SkNnClwPqYOzaOTrlMzGjUr0Nbfbv+O1ycLigTNsrRnm9xiaNI7icJvUCiV5fv
C8Omqpfo+a6unGFlEUVqurh0RA4EkwW9HWgWi5vOGO02yeTJ3DelKt0HhaFuy0ANN4WPOagRqbk7
Dnm1g+fYv7WrJvgX7iDuV8OhR8j1cMysn0WRwGkTiaNnwldOddfS83YDEXkNOnC+pkhZUawWF4GF
isRSfL6QnHyKeqy+pAJ27pBHfu5CQ7V+SEql3huzom/Lxjd3dREXH7tB7/cRRMoDlqsI51xf27Mw
IFS1KAWIDBrhhaXx8Vwp6piMHa6Vtpzd62aU3pm9vJK/HOnfJ8tKdU3YGmKjJMoNy8bggCii1oNr
3+tm0U27ueqUyh3qDPil3Hfj3s6V6YevJWRTlSwpI9WEIXwzOXNpuZYWptjwIs45btFazkavb2Wn
93qjyX8W0I8N1xktbtXaR9VK7tIKDbkJffb3Y63K2LjRttv1yoClbm5gKOJKoFRWwtwyQYNZQ0tA
XPH0yrghFickwNGttKsew227Kl43vBY2eW5HMK+HWb4pe9IKOValp+trtzyXx1EpEqEbC96FVt1p
xCuNAKtVBTKEWVfNLk5SmDNtL7t53TS760OJv+r5AjIUUQhBL6r6PIOWTW0YF75hc9eBBcmcfa+j
xTbPurUZA1U6hKUu75NAtx/xxkxWaAvLT0tVlJwJkiXoYtAuS/QfRr6hoebY8sakLD+py/6YZby/
sjqobpABCG7GuRkfr892+WGPY1J5Fj4JDGyJKPUsDITWlNdqz3Lqaa1u52CMXTks7A3wumklvi+z
bCpwOmpp/xAUEOKHp0MZdiwFWo4ZtM81uk8VptYVMucfxKMrmbmz8jmXAVaMRymfrYqgMXznxbWv
4sSQ9X1XeWOuNV4xqvNtH8TV6HZRMu6UcIhdWujm7ci9fU+LPdRXJrwMOMdfgIegSrQhJCwrnJUT
p7ZvphXiHo2VuAYXnJvJY7ZG+z7fN4L6TgOB7EN0sBeHw+4wjyDyIoplR2h7lrnafx9NzGHcssij
W1vptG0GjtR76dZhWOrugg3Ftb1k2ehoD+kmLRkv6dOvqW3Hm7qsPkB0XOMoXfiOlIsgXFEiozq2
XEittAfUNKbCg1xp3GYVprm4pEw3L56OASAaCj3XP0+XxaN6xi/XLPu68Kj1DJ8HzZduyb3zrYzv
09qb5HxG0MpQ1RXqi2h7O+JUPjt1s5LUjj/FuRdKWePqVqO4FGPW5JTODxyYPVUI7HG4MddbhGq5
mOSIIkLmVUEXbx2l1Tc017xBV4JNg9vvi7c7w4luFkvFnl9u9zGuyyTnpedJRe9sAA0FGMGOa1Dg
C5Pi4YrMAM6sgqC3XCYliecMGxKvM/8vZ+e1nKfSrOEb2lSRwyl8QdmSg7zsE8oRhjykAa5+P/jI
Ql+J8n+wXKvsskcT6OnpfkOOj8ViRVluX3V9iVC2Zo6Htw/FhY1ik1cdzhVaBqHr5UahneE5ZGb1
uZ305cnqaxyQAv1fYbXrA2sVbYDlB2NslaJ4cRzsWHNGQxr1WTaFfafgzT5btS539ud1qGcUKgI4
N6wGRFvNq2Ku5rbobagGi47oor2KVRqjfZ5Kq/vHVGudEE1GAGi8hDDz20wo0x2JV6SO6GbTIiQP
/o8+/bAnFH1pczjdAFhMgCyI479cNo1CtlNMBTQNpYzIbJYewoG213i7dOBWYQ+6s4AxASm9HCWY
IPBWTVCdVS79/9K5M47DHLhHXKvzqPVkvJNgXZrVH14atwb1+S0WtRiMMpfmUp2HjK6V72lphCbn
//CxchDAdnCmKSNuVYymoVFmtVqu1GCLjlVXgNt36z1B9AtHjobQqiFEHOL/NjuEo0DSGsKqz6ka
yyseGeVxYdkAnPbBzul+1QrgzPFw9Ci7gH6kmrCJqXj/ilLLuCWo0Pahj0Kd01mf6dV+b9Pid1mM
t+lQfajnAEX+dqctfGHP1qsDxC6Dr4TMl2dEoaKrKC7U52BI5igzxgbEabU3xUurSSUMNjKP49WK
8OUoJmERo7SaUeoOQHBPgM264kn47V7Ye506UfxH0oP3EmrEEJBfjhQsEs8BJ6/PwNDTUywHJ/Q7
azjHRZc9oLJlRjX4jitgn8l7Wdh7ooqXlpOePt0OuMlQtNc//+t6hNKLAjuS9mevDuao1UznRDO0
3zkxFz5sOhBcwUAiVju9zSRJNBDFRlTunPZO95gtGiBvsdiSlwye6WGVo4729m3yOlHzaUnCIkL5
ljC/rajnRllpI3H4jL2cvOV9yOsvqe371siWNFxgC4cADGS7E40vfhq8albfOWRSwM1u1nNKukqL
U0LYhLFDPAjtU9JW+Y3fmvaPqbZFOAyp9diLqr0xyRSfB1A+Oz/EhbmvIrlcBySL9B/X3fhrT4Vd
KmPQg/Js9IF2k01ZcW/r1Lw7PCuiOjPHexAB/4oxICaA0VtvB6zgCN+bmADhvW9VQwbUghy7QkY+
CD0t6XcyxwvHFWNcUu/VlnElkGymRrT2ndIsz7qck6clbfqDRmXh+PbhWe+Zv9+l61zWp+l6Vtd9
3DyfUs+rhqpQ5TmWPQIbS2O+g69aHaauT3GWhXOZyVQLazkkh7dHvhB30Nta/e0wh2Gim63rUTnL
UIUsz2WDgJ3OQynMrbk+Laaudt5sr7B+f2bJw4mvH74JydDLteR3AQ+ppjxrrvvDaKo7R+vve/zg
sqJ9NPvxylVlQEbhX8tZHnItO0oruWqb+vPbc76wp5SlyZlXYTrkxTZpJuLoSdVzacGibomACIOE
uAEsOyfnwspCN+a1v76kgD9vQlDu+FVjJEtx1pTbXsWKSFqp8bOmlfPOHl4Idiwor44V50wRfLOu
/YxqYV4BYp4q7CI6b/APoFjCGZP7svrnlji7uBLpOKwkGOQxm9Wz4skY+sbLz6Jt9EMhq/aLParl
4e09uhBS1kcUxJXVTIhC+MuzUnqJEpaR52cnyKev6WR2x3kZcW+YsuAGRVfjJhsTY48LulErXLFE
NF4J5EAnVtnkbb8/XYKsSuFtnIGk1irUhrw4lzB2rjyMfc5ZlqhjXM7m02KUxgFOAi1nrS1OqrPp
1Tp+ESUN6lFOLL2dLORV742fjNuMnu/68l5bHS8XZNYKLu2U/Kq26jHMtBgDvrRKgP4Ed76dPcSx
ECfcjt55aXmXVeqhlL4ZZs708+2NufDxgPmgTkiCSeK8xVxlbWWPjoSfprm9cTN0gTzN8zDuBMSL
owC8XbWJiU3bSiulxmlwKi072xg6goh225u4d368PZULXyiExnWrQUOvYjEvlxTLKL+xZzc742fY
HKY0XaKggyM1BMPOSBe+UFo6HGS6lHw8W9C1NQG/XbI5O7t4ZkSJIMR1XsLukfwvn5ck33sPvqrN
c1ygSxlAMFZEIbPczk3lxShgvfmLSG4ca0LHqcRa6oPqE+fcBFNx0CbRHrrCD8JpntPbdq6zaHFF
uXNyL20lqjkrn9hZe1rrn/+VHKzJ0mTEZXY29LE9LnWpRRrgyh3I/qW9pDLvg36l8Q5W5+Uovpcm
RVrrGczbOjkN5SgPAYiaA0JQ+k5oej2hPwVcKgco7lKC3ARAfU5t5cVleYaDpV3b8fS9U7Z+vXM2
1+fTy5SAUdDXWy9mmtvbCVUytoKhSstzU6HwEam5EfLJJpebj/DM4i6qFJpTxzyd/CRUI8aXIVeq
+W5F1IORjdXynfJvMUYdyHGTmhAUzENqT+2T3uXdRPCom+9O7SU/8xRKMVj/Mu5vF7cb5kNAuopV
F3D7n1NviY+qbKfruS7n46ib7bs8U60VaobV2SeaGlV5Vt68JPCjirG+0oiAz3rfqfrcYf6FXpYb
HObYsL5KC8AJigS4Mzeu1L+hd1v80mZbnw9ej41x5LeB/j2V2mwc+2KIr2zNWeTRbOpyCcfcA71p
2gkyW1XriZ2AcyGPZr15ehEKVijuttA66zLLetOCIZ41y+exDdwvMnO0yDe09qkpU+PeQPjyBETR
vPEqHRV9P//XhiyZLD/D6iG9sqOp1708xDxBC3POHK4cd0lOkzku4dQ4Xdjb3t5z5dIhXg8WDS0G
NLeqB4PKB70LUD0wJUJq9RznB97g//7YCyjU0zdH3AASmLmZUNBYTiUx2TuneWxdOaUaHwqodTvf
/qW5kE9C810VmWjSv1w2O8lZ0kVB4mrqj/oInwIjPW0ne30dYBCO+WuQzVRScxZpPjMIVku0OTM/
PzfCTSN653skp4tD8ZCkY0R19xX/sEqWofbasTiPid5BEJPxKQawGg7TvCcf/vpiYlagdf7UdGlS
bMLmAlpnRqyODWqb6gYhbxM+bV3ilji0TRoW1bRHenmd2DEidzoFnfVJtU0fs7gVQZsxoiM76x5r
EydyZuUdWr82o1Wc5TRmu+Z9F1eU+uvKewLusk3r8jxbvc3T4uyOQt2MtSXox4qGSxhXxrcD94XD
CMGEA897jg7xtjDvTwozkyrIz7Mo1X1Rmu63XHrav1dhV5F/6m60TSlc/vGe++tW9boSfGBrMYxj
qgezq7svfZWUO7fQhc3iiyKL4G0BdXILR+pwK9F1qCTnrC6SKG2kcY2gojFF0KqNezUK9zC2nr8D
2bs4Klr4K0wEYP8294cVObiznPNzAjvtJG1LRkY/ZQ9unOunOrGzZ3cJnPO/7xtzpAGETwxlzU05
03VhdlOYys99Y4xXIujjUHriXwXKiPB4u9D+Jd9cmR6bKMJS2kZX9/lZ4bV8NzUxvtX4hNY7EXH9
bDfJw4th1kP61+mY+9S1J8T3zk7vZ9cuea4XTn35A12Z/BSIzj1jawrRYS5T/waL0D0Psgs7iM0s
bWCAebx/t7g8dHvnOJVxdl4qu38YEfmKJjuR0TQO5mHs7PZaK8vk+e0dvPBEootI7ZRXHGpiJPQv
Zy26ucwaKdGycEYhj1w0AY5JrXdK4876rXy//TG2undLWjWGpp5NV6mmmWcXluO9Xubxzom6EHRo
AgKOcXGqXUEjL3+ckthpTlqTnVPfUBGcy+JYzYZ+kKmV7nynF4IOmoSrsgmHF4juJiUt/Xg2i4lH
GVlFH2apzI8VvqHHtxf40oQweKZ2TEK6AghfTsgWeqvHMC/PcZ7C6F6W5lTpmX9vOWqvE3hxQmvD
dtUDXusnL4fyaj02pMNQqQy+Jq5f3egi3SN8XTqlACMgFHMHgtXabNAwpZBefDM7W34sgI3L6dhU
c3JnpzM60onrXgP53HuZXZoZVWIyLsrwdKI3yUoWlzgCs2yIC8QqNHxTvZ/GWn56e6su3Ou0A7lk
/xRJg+2jC2mz2DZLHpyeI9S7PEnaxyrDoQN9/6CP+thydiLOpWkFMFnppsGbtv+k139FnGyWTT8m
LYUTo/bPjmZ3J23W95QJL2XpvCRXiwZe0nBmN0ew0PRytPMxwyNsVDd6qqZrVRrizmqG/DFJoGyT
yBTXIMrFt65bnFOSlsueyc6F74ClRWMNhSzKIFuhtS7rQDsvCXHGX+znQMtwqdQRrmjjcY9OcWFZ
+diwLVvFExA93sx3UIOa/HIWuHbr1bdA2JzOLqgOb5+WS6OQjdE8s+C8+8hkv7guMlOB4Z5xSB00
46ssAWZaEqWCtwe5tGpAPVZaEhcDpcrNIKgvJnmVijNunlpEWW/EUd2dw9K0+p35XBwKaR3MoCkG
vOLTlIuq3Lbx0rORal9kMsUHocxHTcvi6H+YE8eeIRCqo9Lyck7cfs04ewjT1B7+OvXc6UdrEmlo
xP/MCyFzgLrzp/RGP/yVHouN4grCCiYaOLak/tcCYbW1ZM/E/ULigPgU5VbMV1ch9jVk/v0Zt85Y
mkD+zvQBkY2APRGLk9fkbndkT6ejwtphjmIAMEuoCkgePMY1Z4dD9Cp48fZZnQXWexxO7PZtukJI
+6Tj+0JEs34nxqyLRsC7IZmih4FeFe9U6l8d/3U8wPZraXXlYG1CctAbLZJXVXYePa88BboaQt/u
k53zf2EU+gEMRZ9srTJvzr/toqrLg1ucjUD9kNowHnSj3bNufGWasAoQUfPjXUCdEfTR2mn6awP1
qaWELKQ4a9QSGnoAHZgQDbm7Iu2s974I8gdXZfHBtFvt7GXGIDAcMst7z0RmMOm6vIwCYxxOS5d0
YSFRfW0tNR0nwISnwtG0QyvS1bt2WLTIs+T8qM3Cff7Hr2qdA556tGh4r9GXejmHEmXJ1uxZKRt7
ne4gZYUIfu27hQhxD9qjkf1xnnuRLGP8S8rEoec9teZrL4ezhZ1niaZQZjFNNB6SWWZHP6ZEeoNP
lB/fdN4Kui3aCWpBPMmfLX5OD0GtapRr5loL/djwbyBtVz9T19LO9WxOZdglTn0vKm98SHP8JoYh
Fvf1ojxQrUMVjogHRpW12Nd9n/nnatTbq1LZ1rWMtW+gqvf49K/PHlNE2gE6JdQrovzLKQpDrwyQ
EYg51YXzMOddFuZ2I3a+owvOAiitkXesfgus57bc42ZWYhTZkJ5jUwThsJgnvTHf47sJ8D147gbz
1vbiR5T4itAu7ROv4usAX5swrtoorebHqRo/xiOdDaUrPWxVe5LFYGG7K6LamnYKOq/XZK1IrdwU
EkyAh5svBfZ3oNk0G092Nc5jWNV2KUOYFtrh7dP8OpoxzvoAAEACu3ObsiQ5khkIGPinMl6sD8LL
qu81Zf+SXn1Rvl+o4u4MeGliK62D5iZoMP57udl5503twNVwioMRD/mMd5c1pcW/Jnzg5la0w8qt
W7vHmyPlBAJWIs0OKA6turaHXhxWpb3/ZS5gRUjQ12rAlhPuWnW/NCVzyfo5vU90qcKmzMXO8+lV
voBkG3I4nFlwU6CZ1i38K2imvom3uYIZ0stGHlyZhqNf/6oAqOxM58JZWLM5AHqInFGu3Lw4eivp
67Tz3VOVJPOtkgVPcMvj7TE66pOc3b3v/vJ43DUr/hAE+OZmE7bTl5Is61TC7vmqBoQ23RIRqB7h
zaOqDef57bN+4eitRDwAqdzbcNA339SSV72Brpd78s3evI2xfT5SM5pOb49ycbtIhcCJrn6721lB
3g+QL1tnZYEeSsGkXHXWPKER5O4R6i8tIHcRgXNFugFXenkyrNlHetBaoLhQ/b1ZFmm9Gyf6Hcud
g2/ozjF8vXrr7Y0MEJ11gugWmdULp66tWFin1pzdMG1bNkpp1vFfV29tw9FSpRjKZbc1Yq0zZ5kY
xjz5Mvi+uLkROdRpTy2Uk5063qX5rNprZMc8CkHJv1y8Xo4FEcE0T22gFQDlneFQJkX8z4GI+QB+
pSfNNnG9vRxlthJdJYll0obGU1Hkg/FJ64zh4z+vGnhkEOrUBjGe2MLWAiQo0zpW5gmvnPiEFo04
ZY2jf+hMJ94Z6sKycXeuJFvwB4ax5fYuNmLItT+Z5N3yuhtt53YovT0hwIuDsDmA/FeP6O1Zm2Ss
I1HMIG5RzVT7Pf9GKG2vy/S6JLdmHZxoUo8VVrGtqlZjgcZrWRqnxa/aj23aFwit6MhKPmk2if2j
EauuC3O9yeGpxVWjhw3c6uS6XroFoakF2c/j4jrjXmB8PX2yoD/wQACdK//g5aHRk7JXAm7FyU7c
/FcB6JL+vy53OsWvowdlc51KNsgqWPbbokhQzmVXOJXOItNfw6YVmfmkuBtT2eB0XrQ7X/bF4aBz
0pletcy3StpQs2C6lIl+4oNZrqvGNk/CRZspGVeXKr3c02V9tYgrB4cEgNyG+xO8/stFHGNht3Zl
Oyd7dHE48ozqqC/2nprhq1kxCjBRbmWeZrANN1Gk0RcE6AbfOXWz+GmPvRe13WwjH9D/0DSn3Hl7
XpoTRQqeAi4u3Mj0vJzT1Iisk63unKbGLiJU6JtjgtnjTqS/NCdwZySdQKcpUKw/xV8Jh4SpiF+v
bZ+C1E3OU0AXwB4Xdd01HrBRO92T4XwlPv+HeOsTvUCh8Kbadt3EQNtmQC/1lMmYTmKzjH2Mf0hX
tNEibeAAtt00KaVpE333bilMJ5Rtop4x43CyA9JzdRNZo2kOkZ+q3jgWtaFhia7Lug8H1QPKLlQz
7zW51tD94mVG64CHC1h2CCE05zdf6ZCRSWWGtE9tUkyfK0AXx7nS3IPVQGVDN8m/m4AN7DTwXses
P6OiMkwFZCWTbi6UYcLa3Ut4nyRLWjzU8xjcBoh93PqFjwOaxD4izN1aHZykwXNzJeGdKATWD3ad
xd9Hyx2u3r56LhxJChvg0SBOr2LOm88sQedhtDOI+kGV2g8zKkKhXszdv16jzBo1RkROqKuuNikv
jyTlsh57mR51jN6e72zVuFSxPPPfPy8gFtwHxqrE/cpCr7VMgfhHbp8wT10iZ0QBe7A5YW+v2KVz
g4oCIEWe9pCjNitmVnruWcq3Thg71HFU+sV0MAKIUiG2w+0VTyL7moreP7d+19I3BDNIMasd4dYa
Y8q92Sgs8jeNRmIIGAHCLq7GO0t4YXIYpVMWW4kCa+B9uVGqsgddDrp5sldl78BgnCNia8YhVtzn
oSAo4ivo9s9vr+kaZjffIuoHnBBQSWTUW+E/dy5s9DZnEgZjSsJhnoqPmZq8o9HMPiUtHDlrP9af
Yn/+/fbA62a9HnhtlsD+WFU5X85XGh665cQesuKhO/ZjOTzkaNNfz4Nr7HxpfwoU27HQBlhfMMQc
1CtejpW3g2iGYTZOldDhWbdpU0QosHXMemq0/BBTcvuR2plzALHtH2lSY0SaeZkd2UvdH5GUa2+4
Mrwo6yn6dJlt3LaWbG+KJMX7xeuR+9XomgVDLW4lX0mYzmYZDcJoup3K9IWgQeMVlC6Bgw7+lnYW
oNClsz/GKXBa90qb8iyKaZzsfGgXR0FGxGSElUyyWa+utHWqKL1x0tz2XdvF3mMfZ8bOyVv/kc2m
cEWu4Z8RuAs2CUDdUdCc9ME4CW0h6orxe9CUJpJj4/Xc8VZ/+7hdnBI5oUdXkGrAFhxeCSsd4q4x
Tj1GKKHeW951vmBQ9fYof2zitpOixM6NTCyknr+ZVIU3UFtMjX7SK6dyIhjS7ReMxSgLUg3xv2t5
mT7XqZmJaLLQcqOeOKnuVIwUKsMkG3Sokb7R/ZbWFDdhi+znL8vrlm8qbsc8nPDJtI9QIloRaa3t
FFELzlqcEfPj8irsYWkQ3A7cb07ZBMHBtmZ0zfgF8m1tGaMgCY+tKhSZXX0tVez/DOjs/TJ4A38c
bV99mnpN2MB2LPsL1g35FMLydj7bSQeFABpMb4Q6rD3QraYPhK2wE32KSqRu3/v5qPsRlia0R+B3
1h8KofIvSSunJLLs0hyjUa+XNjIaf6pW0kzRh/zgs3P8P7/2vNTvKtxX4wJLeDcBJBzqtV9939ma
V8cN7CwBlqITly3s6pcxIPCLZgH8pJ94mnlHcyqacNJEg0HUtKfi9JoRwUuSWimo/VVtGPuNl2Pp
ztDm3SKXU8pjSEa8+5Zrnu0Vd29ZivZ6arNRQy0wzYZDMSTuM+YjzXezVuXtIKp4iOZCUSW186r+
8c+rsIo80YBB6oiDujmf0ySbrIa6BF5TmlEAKfJAA9EIzUbuFeBfB3ju6tUIBIwNQd7dLAKxLwla
J11ObWyoI2q59knTfQVmcNxb8Nd3J0OtD3hushWQvCn1D3qv9X7tzEhvxrw7DRk3T8Zi48dr24n2
iHgXNjzJbKFj9fZyvo4qVCZQjoMOju4EgK2XG+30TpHG9jSfZhUsN3kd/w4cpe9kBpya12eXS2vN
WVdqBozjl8M0S9W3kxF0p7hWeXAlg37WjqWNJ/vRiufpq+1I8MN6nVh16PaB+zwKP9NZB+WCvpVd
HB/SeiqMw+iUmRkifKvZoegtKULDUEZ6nILGMY9c/pONh/YkP07BUqeRisWUgVFGl+EK60BqVrIM
JnlKig4+uoMO8bEq4tm6WlTa5NHUUW4NCfgoouAZkCWRiCl8PTRliRHKvBReFpWOmfwn59HXosYf
U/8QVI1/Bwwtsa/cRIIm9do6CJtcmR/1YZBJOKpSIwuJs2Q8jm5b5sc4KcWTC4q4pOOS+H30R9j9
EA96sk66VXm0yq+ufU4jLg6WMbsYIcdm+Z+Y+/gDWP3iafQT96eMB+0DqDQ9R/SsMT540jA+D9bg
a+HU+sWAnVPNG1t2teMCDDbVvV0YJohhZwreVUNbx2GQe5kTzXPtTacOD2bEjD1tqe9KlILoqy41
ZJZRaENC183nQSYbPxAPvL9KjJpHo3+kdt3B+VhS/ZMc/UJEeWONObIXS1mGi3DKOBQWUhtn6TZp
CYvLjLMD/UDjva1aYR1VYXbNVZm2w7PlpNY3mqE9Ah0r6lu07vjgalpahH7CV/MpFk13K9LFXI7S
DlS6EsNq69zXTVVFvp67h8yfSj+0ncT+HbSx6yCA48xgy+w0sXAJm413oyLEhrlQ+jNeLHZ7IgdJ
giNHpX0qam2s0dQ3sE8yFrOnLuKmQR96c6ZddZIOZIiooxYT5Zf5S97lkkXzNb7TdNBm3LSajvfY
GDR8w0LQTgpia/jhx479XRvcHnGM0hM3C3/7+5jImZ1pfZI2teTdHRWSxTo13Wh9HMegGMjB9LTn
q09UELnmZLoYbQ3p78qq7TvTUeKR3iFKDlrhi8eCdPS9n8iCvDDwqvHQS5+qvZ4ZzY92UfgYDV6h
mJrWxXVEsFNIiw/WeFOnufM9BxZAc4viHzMrg8U+Jlky/27a3PlgqtH1kFY3DbpQvTurg/LI9CNM
U6k6YoGTEqRqf1iuwNl0ZRT3if44uho8dZeWPXeHSsSxhtJ+Xfr+BPIlE81vs3bir6j9yC+VD8Mw
7HgVPXUUvK3IDHhKAug32vvOfeeNyZ0UTfxRNVL7zYOpyyM5Dl0VIbzq/VIQB75k2WAa5zYo7Plk
jlZZ3hauzWIrkbU/YCc5FUZ1qZ+ezCHNRdj6Y/ZQgbDNIs+e/W+NlOMvQYXlicWJoQtwhqZIR/v0
Vx2kgxdBMteqUOGe+Q3t+eHjPCu9OdcIJvO7XjD2B6s0rDoaUHKOw6XJs4+UD0UR6fS3jLCCWP+9
C6h1HLHcNp3DMMcckLxw4v/4awJc16DcME9UlkbCkd4R4J9LSu5o3vtem1GNc7LcDy2j6x8Lq0Gg
C2dNj1PZpat4uwjYgq7y0ia0gKPeBsqM5XWMHPl44osK3rmJ7eMSNs30xm2jbpOwc02aigLxOy+k
NKY+kgotbcgOqoz8ybBu/dqd31tlpkcqsyDmKn22b+QSGJxZI/XVTWeqBmYrT6A+Qlg1KUMmqDCL
89zuVnNc8RS7/VQd8qpwMFQZdftDnMblk5vKzmULawMvL7c3rhyK/o914ML88WiUkF4hXSOPnY3X
gBb0FQC4QdwtiKB+lLZpLCfXaxx5U2E3J0HqaPBCWkUojcSYp3erfQtnw1budKr52sbTMvV1dR6H
rKkoZlV+dZU37QhsRJRgPqe6+6+git9FKV3Fsx8nNgG3qdBzLzvl3PlDCyW7MKXxoINyciNVZsO9
ITs0vUqMD89YWRJFKxz1xA2eyEmP0UiqjLPjjsRMCVPkY5tnxY/U1FRydoQ/Jad+zCpxLhCv4h1E
XmudhaMCctQmJTRliWi+MsBE2TIlPYF+GhgfcMDI6Ui3GplASyZWgVzV5jxCj938vJT4hZ7bYfT0
KwxezTR02MWcjRFwbKagnJzQGmK/DuE29v+VvtCRKsh0yDGVZy//YVGNy9lS9uaTb+bFtTXQ8A+F
kvUUWhYM/GPmJaK7ignG+sFMBk9DUa32PiQogLthwJ113/LReTee12g6GuF2UYRmVhW/CjG0CHWh
EvSFjnd7W6PfGoO1MlrKmI1HHj4vzfwYB4s2YgdTlcTwNnam0MsyqNOZZlcy6tCkvi6m2AlrXgPn
QXp6tCT9HbSj7nFk97mLyOWy0MTwqzs5TTOyBCg+4PuVrB6VNIWHR1tMSRaC9kq+dI5WDpHTjgDg
aUllN/rgND9rSmw84JzBycLM1smwyYO15lBkFVlwPM/SCJPGrcVhnj3tbiiR96So4qRfLLt375dZ
KnEmUFrTodFM7rPUyLTQCzJMEofSlsRLmU2PzpB1X8o6LurIqj0xE0udHLKUMpr4sIDTyMNaKWc8
8MEUwTEpx/7bQvvhjKT07N+oVORXsuXqOGQeSeq33Mnd5ShylRjXaaWlXz19tJtDo0ZjiGhMiava
zYZjP4n61IkG7pVt5dKIqrkp71jLjHeYqLs6EouWNJGJVt3DUkA3/W7PEwXWIe/dj03rWL/SwIXh
6naF0o9F76MJXzHZIcwMrutQ91vCQ1+73bu8beWvXnLRnRETBLFldfHM446w2/1K1OBzK+nUZatY
nz8b1lT+GhfDJDuQ7Wx/zEdN/ejbn2lxMrJy+YkRs/9lKpaKjK6h+jvFPegMExiBH2qj58oD++bQ
/sQY8kkOfv+jH4rxc42mdRFKOLvPYvLGn7xPSO8a12hUOJsd6Z2NSmDxYU1PntJh1tLzWKRIQAa4
X40hiH74GK3TDypCBGNKo2Va4NjogRg/tq3pfW58p/8v90U3PEDxr37A/M3dyO8Mrw3LWGsfvKkT
v52+Mv8zLbtpo8SO498ENq7mzrQpu+CiWiYh/071frAr41Oul96HUc46QJhSQ5Gdzn8hD5MgBTvw
NRbBNVmUOx3z2piu3YXjBIp2PT05NAHURlIYo37Se0+4Z+VFOKVNCnsSkawnvS6s5KC0vvrSxLnz
K4ePRxKdjcEnzTFTCxa/U/7q4kB7V7VzdZ8pYzqK0cjnY2W05WpeIIZvZVnLH7PsoWSVcdwsHxWM
NI6EmNIPtQpI2r0kNzwMCyEKhmOMoCBzyGcIwVWdf2LB8vFmRBnlOa01UUBoqLXmYZGtoR1GnQLl
wSPeNyF1Ky6kLBeOd24Mg7olugqJcyiS3hQ8VLoye6crd64/dYKgEXWtZS+HfNKBOhIJ+ieExNsm
qgJv7sOSo/pQta3+BCXdxVlCV4Q3Mq9qDhsqoWVopHikhv6QBXOYBwj/hTThnOTKDLB1w+5takVI
Q7cZjnnvJ88YxgY/a3pMoOa8KV3CHuzbh1y6uOD0rq59LXEgWciki/S9MrlFQyGoRE2tHS+hmYKS
Cac6qetQi9lOPscqqW6c3phSfCJG66FEINc8d+4gfk99NfCyNvP4EGRT6UHxmta3R2YZfYRLRDNE
LZqa2o3Cf0ogyuCnHzOvGG3i36xNzzj4zuNV4C/9fCx5BWKHqLuShjQeo1wzgak5VDDdoTm58SKq
Kwme/85s+34+5FZGuXgpgvwUC7PuEJKznN+ryzKpqKp857oe6uknQEuvuSltK2nDTvNiSjNmUkY5
NIP/LKvmS8p7j4ukboepe2fi2VteJe1QBFGrHJEfjGmZniurH77FQBCTKB/GtItM1TffRCDaJAKh
6P2osgXb06GqFjf0C/YvEthYO6Gt9e3nXqc5BlSq9L8V9YDcHlxS6k1l6SR3yK5L7aj3rpEdra5J
MXbjZrbCCVh4cijcTE8O2pKMLM8iVn2+JF/K82iWMBZMb8wEviRIeZxdr0COQrkDVdckqy31gG5E
pR7HznM/aR7SMZGheqK2rgvvauytoQv12KdqhXYsgnXwQ2bwotTBIicZpX4lu8IyvxSYhQwPWtc1
foRMUXWfzomsr4N8Th9K8gQ3HPLKrkLeof0XZHf6x9bAgjycltrJokAjGY34sqGrLY45xFHFM6Mm
YaGRHPpyzsjasyL/gOJSYYXDWAWYYnZDp0IXoeWKHkTQqXPPdvtnEeB0EflJOqa3ZmUF8y2ZEU4K
XmP414VsdNBoFZqqUZF57YfCyIffVU5EPKh8lu8VHaKncsjJ+bOE5+FtFncFsQNWARZdTd2n/8/e
eWy3cW3r+lU03D7FUznccbwbFQAQBMQgkZLYqUFLdOWc6+nvV7RkESAtXDbv3qfhYUs0WIUV5ppr
zj/shFKoR9uc6rLHHzJLUMWORnbcGA5FbaO+oz5ABW9CN9G18moc8RjZCKQB6yShg+gVvejfTwkj
7dakdoljtpV4XXYVSaMyiEXs9V0v1MvQGN019efCctukaxvbnK1KseNcYeBaRQ5K8kmx6MhhRhYS
NR7a4IDfNOkiiQg827Cv24IMJCg/GYLYRucJxJ0vpojKgDvPQT27mZVjyJ0OEzqHZFDtuu2ofiIc
7GOu2U7G+JihVbBteo3Laz/jmWXDDUN8RyyrzCdcmVlvQ20P9g2czSszLPVrWTAJ2VIVZKI3mZUv
271O9kwZNU4MCiVRaPGsLikdKzQtKgLzIH41+xp5Nbkc229VTN9pA0PMXxXjbPmunjf5165RatH9
LyXsixL7sGGVLBfiIpFJHithFDXnv0qdK3uV0YinPG+QsreD8tEoqTwFGqJqDkqy2Gshp2CFNkXo
QGXelPQD72yd0q98WXRDsBNMKNL/qGpBgjmsFOn4SfemnFKQCmjiEjk4C/TCbACJaae0rV4Wv+gt
wjWmtAdF6UXTrwNpMkhxOa2iouds7lTrMhzC9NtbS2zUu2ilm6CrKaYe98WkqJ8KZcrHVd2re/Q0
dfKLhorxmyt5hgGgDr1jHVY+JdLDgYunTuhLSRxWIpxSEMBQn3JxOiW1/7LngWExxopw6OiXsoUO
n8Ip0oQBYvA4QnXxPovD7KrOrHQr+ZqyqgpTOSHS8ErTe0H8A4hdBBQQWTuqjM5RpcyaFgyrQcXp
TyMyZXXPea2MdwICKLaZV6pTIeRsazPXkSy+jnXuBfVbXRA1yEPKwt9Tlu4VEL/DL163PTlKILcI
EMXDZijxbcpROnjzJPIUFHPAKvONpWNxhUSGWBMoQ7uCqAmvujYaEh4cZH69Il/sMRQzaVqBxRcX
FMMxeJVKXxoVQY/WuD/0+zjFRob6srbmgpA6v37Uiy2GJiOIUnpDizwndfvDYWvHtgzmPs1WVWs0
Th3m0VUzRsOJLbYU/Q+bVjBqAEuhhEeNGZGEw6fw8mrWMC9MTkpfpyd51eOvo99TQRS+wDgD330K
VP5iENH2Es2FLQdriJLw0X5LO/weW1FjqvI4caQsFlwDPJyDTv+bqXlwDVgXJFdsAVK0o0GU50ab
fa2dVipuNXbE5Ws9I9F9YlW8mKqnp0D1gKBBQ/vYoymNs3zo1IoeRCnMHjeC2Z6l4s26XstT+Gcx
Vyf2HuOYgswYDKnNJ1opo25r1OVWUYvH49wI37Wf//vr+H+Cx+LqrwXQ/Ot/+PPXopxq3Hnboz/+
ax99xXGv+LP9n+Vjf/9vhx/612X/WLdd/fhu/1A271Zd/u2hjYr8+DMHv4InfX8T96F9OPiDh09v
O113j/V08wgrqH16HO+8/J//rz989/j0Wz5O5ePvv32F/9guvy3gtX77/qPzb7//tnBD//v5r//+
s/cPGR9ziyzKo68Px594fGja338TdOmM4vyCkoMsSMxZYAXD448foTKFaN6i3rXodxHv8oKr+u+/
SdoZbWHEOcDkAIFDG/K3d03Rff/RAgCBS07LcNGltH778W4H0/Vz+t7lXXZVRHnb/P7bU6/5+baG
6IWKNAUKWmIQDY9VSTnM4rCNpMqV26XZEJuwtVNVFmxfgFTsZJ1CA9ookUe1VRQOLRutncbVJF93
qyQzSntoRfMxyeOt2k9CRWW8vJLyUV53ja7jXkd5mkK0gAEBkjxjaWujQU1FtijGspNpNOjCVDkh
qJxdbQ7dLjb76VOJf7vshWqf3emdJN/mVdatcVObt1YVjRf+WBaVXZc1Le4KZ2IYSvP7UmqrbvU0
k/+7up+t7iWo/vPqXncP3x65zpWPz9f38pmf6xu7ErqaINTEJ47b8/WNIt2iYSSisAzOmGj4Y33r
ZzTaCbesYAA3NI+fr2+A/caCmyX2w9BR3rK+ebGDU4sTEZQUeE4kuIjqx1ALvWT/TErfuWMmffJr
ebYL9JHdYaTLRrX4RHh/ZTfRXOYcBjWP+O4LpDiIWIoxidy6ta/qFCU1s/Vkmmj3Af5E23lo4LDQ
dcUdQguM8BtGEmW+KWtFOheTuRVtXYrEEJP0Tv5SyymVm9wXbmCIU9qJpUm9lvNOVtxc0dLEifnK
a3AY9ZqrqrhK/coEAVbR+poodKSpLH8MwXiUzogmb2T14DTHTDyfpnlsHF3z286dNIM+rT6FAXDr
iVYDJnHJ9RCGJsVEq4+vny2d78HnebB5Usc6DDasAxIidIfQLod1eZhDCD76gTktP5c+UnWf11l5
qw/gcD1dANQiV6gm2vrYG+jA58I9/6UGK1lNKXsKeWvRzolDurBzzBAYo5jbRqJzM7aaIriNy4y7
Pe4bjQN7EPbEnM+SrXO1ogcT9x0NVjqpnlTo0rem7+N41XWWTkEnnrh2x1plt7m+GcWWfrGBZ+iF
GNExHSZF2BXAzlazMfObjEFOaZ5kUnCtBGHymeK7PftoI7i/HqkX7qas2+UMh6iBuamCRt3hSM04
m5ag1BqauLNp930q2RolxwyzHBzh0PeOyx0iOsJaIpC2Ejq+cxd4bYh6jxxJ8kUujeOHdhC1NcUL
2uMNvXUxEe/AFgXrrBlT78QLs2GPNxqYM2R9URTC0PrYBCINjKFM5LR189ynvjOb/qYfrc9R7dNl
UNGxwreE8t4ohm4ezS2kJFRc0qTuT1xmjjMsBg50JIOH9siS4x8tsTbV5ijRgtad21bxNMFX6F81
xqn5WX7N0UpeELlMAXuYzHsZjmcg7jiuKjNN4tZFXoHOKta6rkm7nZuE2jhNq4wbixuet0DabXSV
/S20SxnLXZjiUuoXp0b/ZZhT4OkAkUO9EsX5Ywl4+v+5IRcQGWjPVju5SMtzYB7y4ITaMNh+OGTX
Io6ZspdnVPxied5OeJJfdEmdXxpyu1Z6c85XMb89tIc+9/dDV1enCCHHAJwnQC68Xog6IOyMY0Gh
saXsWfti49Irl93UivazlG9bfRC3nXnZzq3817C86fi+LB/zD239+NiSdx4nmwfp6v+/CSpn3LPd
uiTABxnq9iF7OEpQnz7x/QQ39DMgojLbFqW078f09wzVMM84PMlf8bIwyA2XMPXjBDfPmMplDyjg
nTG6Yof8yFCNs6fLNREe+WSC2JsyVBCrR3sNNDbIT5miAJJhrPKjvSa3FKisUopXsyQifwCrLHrA
mEhp7AEvXACLRV4ue9CSbgosEeliNHibuijE95OdijRSHKCqSAxmWVNSHBQkFa8Y6pH7PA2NHRdM
JaPWuDQTRgWgUKenwsaIUrjaQ9dPeJNZs2/74LplZwK99Kls0e/00Kzfhn6Y3UxprJQOl28ELfTA
TAFDYV+gcqSq0EhSMAG5LaMnFXizAaLDjgJNucuQO1xOclXZpb5cfK5Sjl+unjovKCv+pZkWOaXg
BAoYaqudFa8rrZGumkHMrE2oZOOdbgo0N0HOzBWAGbHLnKwaVDrKzYT1oiqY7wtaZaPby9L4GEgW
yTfwrPFWIsffjFKSZo6IYck5f+R8k5En+oQWqfwHTWiIHUg5Rw+drNeDXclJAFEw0OTIazt5jD1p
7sQ7imHqp6SJsmgDtsb6w4iq6kKlp2p4sJ6F0sECsFIpBcdp7HazKXyUNKBUDkzh5LNl6OpwnoMV
AszRhUxOo5jx59JoBJrVS0fepnrcyAAhfB8/7JZbsgPuXrinWdRLth+B91lR9jC9WqmNh0KQTThj
QtR+pqkQfvXJv0y70Ev/UobrGuHcK9eKi8Zve0/vWFEAmMqQAErOtHkHKyH+LIBTdBq9N3s3woyk
c8Ki1UY36oXovlaFMrGFTGtU0COW8thXHbcj+FhjAXKrjldNo0Wfe9lXUk8PBNkRVJro9ujL+JCr
wLwAFAjW4Du9Hy66012vXusNPVlE6sNhq04q2qw8ALTxieqQ9mL3LOQ7qifsVByTjsGccdHQK6Pr
sqLakHsRk2izseVVa9HaeBZWXsnvFprI80ORqglcekh/UHaIG8d1xLSL0oDGSbwCO3IlGHPspsaA
iqZWCx4wmgnAVNTvSv7zSorF4a+T/03R/t+9FIEa37MpeRHp9w81Wv64Kz8+v609fejHdU08Qyhs
ualZMi52FOSfX9cQ3AIfa3BVgnO0VLd/BHv1bMlFMWoSUUshwfgZ69Uz6qj8iErEIonESfSGasST
0OrzFbTIzlD3XfiL6FahVnKYVqVNR4epCHM3zCvavCgP+JuYuj7+3txbPmZ9qIKbSYzVOCizGwbd
8EmfG/Ux00P/oRSMDQZrSOfLZWzBqhvlCtyDsM6RkQffOwof1Bbe2BzX1scoRlnQGOJ03cmD5Y5J
md9XXSN+LOCGPjaldh0ERqXbkyL2LtoU1UXcy+Flk2n+liZW6OhFbSi2PDXqe3PBeBoZOCoanqb0
DT9y7TMbpL6aeiVsbC5cH4JSboAKtBnesXOktB9iIccJUSvTP6cSIW27mqRWs6NcFe8kuVK+zTHA
Kntgl17XI+XpQClb4D6jqhaOTM8Q7IRGtT5te61YKX1D97CQJs9XgvmzrvvQFzhC9kUl9vd+Vhm2
VQ8AlBDCxPJzMgJa8LQZzgsrkb+lRR+sq8Ra0V27Kv1BuqWpVX5TyNPvFKGgUU9bXtwYMs4n41zi
J5eW9Kr6Ma7OLTNORSBYs7oFqQs0chq7wQ7BAH59tpJfCS4vE3sqCMuqpVq1mCktP3+WcdMEldQ8
QP5K0xvLBbIgnouT8B2P/qYg8h+RMi5SJP9c9tkXVAsf6/qhPQwkfOhHIJHPaG6g0UnHhqjwJNTz
o64pn8kKF5un6xEWfQt180cg0c+gV3BBESG+gISnifAjadTPKNOQ3vGXeGBIaOO9IZC84LySyiKj
QKdOoZOGveQRo7E3h0YfZbKfTlea2xgA35cwGdedmor049VB2g7CoFwvnnOPQCP0K/hF4zZXYmEL
+Kn7ogeJTJ866S5kKCznUySnN/jppLH9NKxvWm//7oeWvLBo/3mtfXigNP3uImrb5t1D/u3d+8c+
ap4vu6fP/1x2GquO40Exl961Shj4uezQ5cOliRUE3x5qzc9lZ5zhWkbTisunigDGYinwY91xWaFe
gc8hpkRP15+3rDt5OaCeH2D0hDnAqHeK1NWpcB21keIymqTIDEQXOm281ws1uVFyBZFzAHLyVQxc
DEXQItxqRSQFnqIVfWPHDc49NnpSOTcaoR1RBxqkr0UXRiuRPP0umiYE/BfqynvQ8jW3EnmuMjvT
MuECGtm9GfTjH7Dn9NLNUf90aD3Vj/QUOvfZtLwSgV/0iflySzOC/Y4cCvf3o9PZ0gviL1ZDbgD0
+AH0lPTnKOnCLqb8G9mWQB3LtnLpXEDk5INlZpYEym+OPs9Vf46Npvbd6OlNm+c/IVjTl382Uy+y
vr820K77Gj0cbJvlUz+2DWmfsRSbniTZlzr9z20jndH8Wdwp8DNAN3dpNf2I1uoZRDhUnuGBsWfo
Zv/cNsoZtjMcw1COuCixu96ybV7WzVGsYkXi1cUupdKwlNueHe71pLV+CZTJjSZlpU9xZHkN8rkr
ka1iVaP2FTB+9WHgsrtLJRBtpGUNauxTcUEikIN/1lSgRK0xXedzZQLLy9T5ARBhuGuHId/Nuhin
oH6rCriZH3aX8ljvlMxSrxJBth5y7FOugsmfb4QokpzA1MJq30xhZldmq+OqAzlypv08iauMmkLu
tVrV36Fqcg0ov0scMfWzzdh+b+O+aXn/258NC/zin8+GjwsH8ulUcChhFc278ybljDg8HpZf8X2d
G9IZsmSsVkSUYKyjm/D3OjfkM5YXwhuQGNAmg2jw9zqXpTOIeSqXn4VkLj5pTXw/HvgRS5JOClpJ
S4MU1vgb0pIFI/H8dNAWuQ+JIg+/CgGaY0WpSZhwa2uxd5CHpL2bMhVBnKEoXD1VE7tpoz97hKXu
FKlgo/89aK9E7hc1gOW57HDcr4FhLS3jg+01T0Y+QBlAAAxcmNsDVruJYbQ6kZh3b4Y48Cxayguu
bBnsY/lvhrLDdhqxsdQMQA9mUbCCCXPKOnh54+OR5PaHAQsdErAhR+ds06hGpkuLpBk+uF7bZANO
glKyacAbA94fs51Q+J6srutmeLMwPsUpuP5QY1lJAMKO6pEa8KHZTHn2CHzLM0I618K8B2GKB1Md
SV5dckV78wQSaDlyNS5Aknlsjqughg2ENQ1Wg19Fjp+LCsMbI6JRaeEJLZBXRpZEFiQWiDAi8bGn
oGWFJVQfQfCEpoyuZH8UsYTBbdrXjORCaKZ7LREvTPBGm7SlYPbr7/kkpXU0r+zA5ZoH2JTKM+fU
84NAF5qEZ2uCV/aYlYelMa8p4Co2N38TlUypdhV5NkCkTd0qimcu4G0vwLoc6LJQVeQq4IRidErg
+pX9g2Y/jbjlJFz0uQ7fapa0sEGeTfAo6ForvZpTNIyl0sbMqVq9fQQAB1HuXvSSocUsMeTZUShV
8RClahSu+sAqLgpM6//Atz29pwSh3VY91QhLH5xSjPPzLtkJFR0/WEexF8HVW819O18nki+dcnl8
kdgSurBW4ta2FHpASB0v+kwsg7ZZ+rGjQrZap0aGrNRkFm5UWlLBSZmaH9Ngkt4r/axAtxgm/G2p
3aKWqgzbQR6ET50+8il0UkIXz7TZCfK8pFvVId+WK4bvtlngAtpVd1Eg/JElFIXDELtVG7OqdBPr
g/bBp5ct2SdG/LgvRVoEyIxknQyI2tYLQKBRhDpJr+DVoZGsNIDEF9CJYH02hTiKjl+E4p+jXwCJ
B+s/utCQ/BFWfC9jypJjrlCP4bTPRoH8tuxL6xNtBn1yqyAIYRrgp+j9+n2fWqmHe4TDC6Ev9icx
ljTscIUg36ZNxaj5+Gn5hdvWcVc5RZ4DxddqEOFhId00aSgVBN+828909a5iuRsQjp58iDcQ32lx
q0oLVH2UqToPSUOHZEj5i1a2wPCMMlRCZJCDDwj1DFdRJYbXtR9QUxKK0YAbnGhXYMrTmyjVnCDN
VwFUtxZqdauuq7CRtxrqNTeR7pujIzXjZFOYsuyBjvxtQpfnNqZ99LVV224ldW+3BgVdp4kc1ECr
AOqqR3tV6bVeCxTVpxIW9bdpOYnr3Ky0E3chMt+j82d5ikkxFPiKSQ/4cA7KOYx9wRJ9zwrMxh3k
6bEodfNENHyZLix9N77L0tZFEXsJS89CgVBU0Vxpgw8RRG9dLZ6Nz7WMg20Q5GTKsNrtrhxqZ6pz
+fzXa+yVJy8qTYAPuBjgSnx004ub1qLk0VherylxAks6ccIhoTNTN7kdGLdDUId3gpmf8pV+ko07
XNtLjGF5k0GA6D7u9dWhHglhrFgePunoFGCe598pfd08QCVDJhCtCMHNJFFYwS3PyLwncd4UY1Zq
ThfLEH5H0yh3YSJO37hV76oha1wZ1ElrQ5GtP/pyLFz0oaF8XEh4GXSpPLwRsM/8SstPvVRKK74a
u5NmIC+P1L8CJ0Aoig8szsN5HEu0sstStLywtPqVOpjWBzokN03SEuDRt1sBhnoPKCpcW4j1nFhE
rw8pG07HwmqR+D+ay4QuJFrHteUVSdmt21oNHV9AdJkWnbGOk6q/TEF52+U0+K4QF5ywkpas5lRU
rjLZn7wqN+8Swy9gkPizq8ozgA7RALZUqLoHsaVysnqQ3VIsHwNFg86Z1Q8pbPL3raycAlg9zf/R
+mA3EKsV5LZEdBwPhzIYR6kPe8PwqkA2bmbCie2rVnQRZq3U2tNQyw6yz9Z5hK+Nm2qVdT5mdXHl
181Jx5nlxDt+FZRb8DBcOucglA9fZcwpwkdJwR6pIdmUYlc/9B1kX13pmnNzlgTcOGdK4yq07aqp
F+KtsZOUur359V59UZbBGWBJgRd9EZ1q5/HysphNhCxCXqSqdwDEzudZE8/xYoh2ZGio89H0d+Al
7qZGUDcK3Ya1hKeTW0aydmKxvbLSFVY4i40yGCivo7AYojuRCSR2HmoYyi0IKXOvs1MvGimvwKYE
Blg1CSuLdroQjKY6oYHySlDGAY463mJErZKxHc5IUSGxEFc8fbR8f+83lrlSMvW76/b/XsufgUKp
kz5bhP9QcbqL8q8AqJ+u5234+G5dP+YP36L8sTkoQy2/6kcZius5vi0GaTQLFV1HIuGP6q10xjJE
+ZYGwNMVnMn9UYZSzmgt0hKkrYwY0fPuo3ymmRgFUbiiQCUvMNI33M6fjHGe72hajrQ3wWnTyqS3
cQy6g5Vbm8LcwJbsc51abJZT/NGtHtZ2aTVVSqU2kW/VRFHu4glBRltGhvKqb9PmVmwrdK9keMbo
nfgrVauxopJ9Lf5MG0+083EsdtSG2xCVDDn4aOpQ8LNB6T5M7WKt2SG7t4kb+YQI85Om0dE3Qgab
OzfXERDjx74rkSWgEhDniTtEmCkESNFfqSWMmjhWQjQomsZGCsn42FiowYhTke6VulGvO7NM1nNa
QjVV2h7hHOkqTtVhm8aLTV8Ig1oPNM+fm2nT5vUp38jjdJxZQJQX/Cw+IMBfjuVK4beLGqILiYsU
U7Zqh3n0giG7I33snSiDr9b6zXAibklLveBooNCggrND12jx9Tk6JJkkSymwg3JBvcq3STzdlQNo
S6mTLacwVBi1tb6K0Ud0VN2IViVWSieC15Ne3vEr0PleLr4wbaheHUYvo+LKZPS8QonFqacrYWRP
qpR/HiWlc1ItNPZiY9ZuOOrzWhJiwUswm+Ae0gqeDoT3Iowovytl8rXEmtaOFUE8MUgvzDKYGdC7
ZBD4lMIcPOZnzaB6si43GCTlLur3XV84tTDaPZpvPRTWqoYTG1/qTeTM4riVM32XKt/ogyMwAVXZ
19xJXgtBtibfcGaMyhUjdxXry2TGNlCicjQ4J4VVZH2ou1OmdMv8HQ0ukl+WBDJUpj1z/OpVGOc5
doyx2wiFREO+ztwCNRcQw/Ng9+gynkigXxQyoNPRGKWrgZkNUEowcAe5u6n1qtVZUkzCJEyrwUwv
RHT31wVCVV6K39xe7pQ/ujZGGyYtBs9M5hJ0sRDbjdRBm4c8sW79/q3aw09vBeycCh2eRfz78K06
y6xT1BSZwXrsnVkNZaco23pDjC3cSega9+lYeNNZ+R/Rofk1LseuoxZK9bs7mPRR/moRe/kFP05J
9Yw1unRcoKNBgFugDj9OSYA4rCUQxyyqvw68v09J84ySAOUZOt4ETUoDP5s1wDhRhQP7RWN0OUff
dEweb6UFSaYToSHBUjihbXq4hqa5rsuxwde5URF/UKFSOHmjA69fd+lb9V+XZ+EfAA0ExB93p+Ws
eHYDFhuUEfoGy6I21zpUZYLY0yux9KywuXuWwFz9FQqecxNemCc9PepJVpeywcLNO3zUOAPz9CO+
FjJ12PNYF715l2fj4MK7SFYZXCPAPf25nvgCarvl58kY3dkXr8IoKO4z5c8+uAFYGgM5z0QXyCJa
LOiiK4ns9Cqm1+FbdY6X96UDvlyWqbUD8Tt839iEMI6ajYXSFQoqc1NRBxyKJYhQHy2RbXAFzhjv
16P0VD15HkcxZWRRkh1RmKA6/ITVfTYhKZ22tJsyyy1jU0M1sLgOqv7PVLbSa32s94MfLijModiH
kTAiXyp56qRb+572XI52gYuypBtF5nUIJhIxOcVRGsTggmpf9nejkAyrSJIm2CmIyk2zAVQxQ5nI
DKz7SdPtNCmLD0OtX499M3qtKmAPFM4qgF0z9DQDjVMNeoGfgbFF5Wdy6hoCRRaUXlOU6aemFhxl
7KMTOdaL6xdDAv2WifgLNHecOgCrCoYoaS03NLvRrY1Mc5Qp+ZanWWRH3GXdrgk+Zy3aTxIlCdG3
tikcQLssA33969l5ISn69CrsE+zYeCVw2YdrYioSQ80oQbrI54BLXaofU0n9DUtITtwq5i6YUoaI
ZDcJJRWcdNs6k1qDV64+DcgmnkhpXkSKZWR+vo5x1KSxVNSrkh6BCGtBzwZKFbi9UlvUq+/qAcux
X3/7JT86WppPgB8yRxE+2otcd0S2XektE88wH1HAoe09dKT6EzuAWPnyMYsZCIzNBZZ+fNvO1HJK
0RuwXCGF6NKP7b0yjqljRN0+E8Yegd7ZnUZT2ZYh5Q9f0raTUU7ubOsGOtANGiEAi41mrY/ZTaks
Qh5pv8lz4xsqII3dW/sulfw9qhOBIyjdys/l3kNNfC2oAr4wXOFtq38PqqJ3qtC6rTXpErUI9aLU
kTDi7lLaVRDGthWhDF6itDLpWftemlxTirpzVC8yBK+o8WSCQVk0zDx1bGr0A/0HQYy/JfnwBSPN
amdiSiBYwQypRaxtzSKkJNFtHy1iAHoFr6poKN+HcegludmgqZKfqnK/upa5iAH1k2hCMdyHazkc
02rQkxQ1jhSFk2l0ijiYbSXXik2rCR/RTykuJDHUgQuE6H8FLvnfSMnHdHo+dqJHsATT47VFwIMa
TvarQMg6fBnDKrvW9H3TNWpU/pQG0lUmFqItfrUQu2qGBkXq9lS+/epDKWegNAHCDorF4UPFeYC9
F/DQPOCS2Vow9VA9VutqP0c1PTAw6qy2L7/eRa+GMzizixc2YGAuRYdPzQc6Dz0qJ26jdecNPWzP
nMZk3TOmRS9YjtB090YxC3ZfGPeTmEQXWa9tzEYIT+xnaUlGjwcdpBCZELUCkIZH0cxvtbkou8By
g3pQsatGI9AXlRD1wwHqQhWWzkyJwcHjs976dTy6VdOanmwI70uykq2puwLaSfaIkPLm14P0QsF7
CbSsS9qxy0UIbd/DQUoAukOHINZY2RfFqNLLdMJZD9bEoK+AzUhsnkW9ElM/RXFm3Z/2SMoQLbSo
8+JMW2hjnFESYj/QEmq7KK0vTaZoTtqEmRMrN5FcI5bYxBb+INAYBczRHCPXHcXsbL+P95U5mF6Z
CV/GaHJRUIY2mTzoYm/ZwsTqGNNdMsQb+Aa+rSCa5qA5H9utUEHX1sMHjbBmh/O0agpp3hnBZWXk
o4MrN+KqAcKSYtW56OnGTspAB8EYu1iyG26Eqp8jVSmoF/VE0/m1k8KQFw8KA5AYgLzD8QRvU+ad
b5juEFu9q8ASQbHXk9voNpLl71Y5b7qU/NvjajTy178hIi8KeLcffnkX4bM/7yKw9SiFwdQmFh/g
LbWzpcwKzxnXi8UOkEn7UbEzwVviygUCd3Hu05YW5k+8JSBCQNx/pUsaefYbSnYvzvwlTsGkpNpL
jAQ4fLhuyHDlIchlZNuSfiVH03oy/RMH/osodPSIozybUClZCmqveEQhLVSOa8x7PL23Pjwb/1fu
Hy92wNNjqGTS9wKKd2z81Qp9ErSi6Lt+Oqywo9wVBeJwmnVHDDv/9aNeVJqWqwPM1b+sL8EDHQVW
SyvqSpwn3zXxrA6l9gIhfTtZ3On9aV3lSJoq/UUxBXiwJtsom963k7qZAmWzjK41TGtR0E98/Rdn
3fJKC/6bGyXhx1IOJ1LCLQP9e8yaUQgjLUo34RB4idRdBMvE1uZtkI4nDLpOPfIohqsYmgDzoemV
icGnfOKxWI2OOXreXewIcYBUhXXirvDacn3+LY/CXGuiuVZXfMsSkmAshttQTU4cTS86ZMvkcjEH
rkYNQEHh6HAkY2MCORO0TK5fXM1ifp+b6kbgWbTM93qm7nu9u2haZO3a4kpUT3nLvcwfeD496wUo
wqmEnM7h82tV6+QkqRFG6+9Ltb6c28ydmnST5NbO9KPtFETbWLNuBivdVJl5GzbticPkhZPLMgRA
uUGIUydZ+EyHr2D5kxkofea7UwZAbI6/yHW2K2mXIzhxm5ezW0SBLXaDpwTKFj81tOvQuzTD1O0k
38urzgngxsVsPJbCLrW6i8SC7iImm74ckHwsrn69IZf9dpDoPL0vc7akl2zLoymr6jLXkfhmyiZ9
3zacu0LgqfhtKYP1AdXCC4oj+1xs/vj1Y1+LbFxhMCUF90LF4+h6lvkGG27IWY358AcCnVdl0Xu1
Ht78+jFPydDx16NszIVUBp5PQn84HUpg4nfSUsRJYFcl5VWuIsyWzYpXtgVKato27pG9DoKVmAi7
JcTAAPOsSdjJk7Ub8vS6zOc1PU1biGZ3NIJrPRm8DLJUK6BqoEzEo2lcm3GwEop0Y5XVJXpYrj5P
LiV8BBSUrSj1KHJ+RBl8/evvBs/llbnjekJZDdQWeMejuZtD00yE1rDcXLI+hkZ2JY/9RaBZe73x
3RSVHLBeiS0raGRH7fmol4HdJg+UBDwri7exooKpib6M40Cb1vdKMETDeFmx/EZBdcoJuICvOT0C
5bYfD55RowaM3nZaK0RIfTPP8c1Usy5rpA8TwTOSzmmkaS0b6Wbk4jjCksNNfZ1nGvoRXCQZSRFN
dl8msjZsiGb4w2gw3qi0Tc2IBvx9aA3vtaq69LP7yhjfh0pzjibqbpKFVTeGN9OgIuZgzS5KJ52d
9LGTBNnOMnrPbzTHquIvoxmgM4BqaFZcsct3OM86BjS5APXxVk+/VFN7kRnmt0ERoM2ikY/R+BTG
23mUtwJy7/48u4iqbRaMnybWD5ALtlGcX/VRkDlCWF9SEtubwbTu9XCtYYeClR19Zf8DApQPQknG
Xdbje3lg26rmXSZFN0bSXkZVqrnlnHzssR+z6zy9ii11Y2HVJASh1wXtpWkKQOqibyaiHhxG6wJN
/bTsYTPLn6KYGdXNu3g5FzSAKJPl4UaodxT81pqyT2pUOggeSyAp9D9DxnaJu8tYYxq6UnJPre4J
3KUT5fyVon0b8bLIFygWx97G0MsbVJh3NU4UGRp7wjBcpJGwqnNht/yugupqMDeXVhJujdD3mjbd
oa26zYZFQlOb1nCxP6Ld5fVBuF1EZhIf7SZhvvUVba9rLDxhPgcPtW+DDmpyusPhfJ0jQov26aYS
rOsl6giRuA4kZW+m4VrWAw9VlA063rbaIbCbU6YDH5OjJzv+MaFiiVDT8o+NDx7HZtOdx6n1AWDA
Ldgzb2zRIO3hlduDlO3iSlyXSJSgS+ZlUnPeVLoj+irNonArtMMqT+KtrgXeYPQXStFTJ5vc0m/P
0x5dzmF2m5aBNfTzKOhufDWm7Fhfgk7zCnVykdd3gypz84HPYP7hG0OLPpz0tckzJL5F9Hbk+rxr
1O0y1WHKnwHnJaZwhxHR+aAOnlQlGzFAf74K1k2BPGcwrsAImXZjsY777rwdghuS420yzUBh/f/L
3pctR45jWf7KPM48MI378tjg5gspl+TaX2iKUIj7Bu78+jlQRFa40z3dLWqszbqtxyrLKjOjJJAg
cHFx71m+1gBoAZtJDj+ndHZrMbCzaLY0MdyrwPzJ8DllB6sqPugQB4eTzkaBuU2IaaXs07BbFI1f
GyAb5XwgOdZJD5VvaGo95uJ4JUKdC/IAt6NsAbVPdH4WwXemEN/WAeuzJJ3uNKgbhAVocIp4Je04
6TR/laPRmwe4Bs199NCPg3wSyFlVg4dnDUb6GWEXUzUkYVbeZspkNYK8iad81bGG+lR2ds0Vt2kR
vrAzlVeC5wise9KgIqbq7TOkE70AkqnJeM2C+7SohJMWmFqwYKApAYDZIs2EFkFU5IGO4p0wwSlP
4DMyGfP3QZFXMFncjPhfzhA28AD5NkuiLyujC8921C7La9XKs3kSNLNYHwenBmDFxxMmKtmQSRn6
DdMQ3cet/iAX87cundwWNTpVw+1XarfFUL/DOs6sNQQLmbMvn15n18bBIyxmY+xzLm9QRbYUabzR
auj2RyXUYQAIuDzOucUBRp4MrCTgFVgji0XYZ3XMia3EeivZa8XLvqpxNq51q3Y2vvZI0Qe2pk0o
lSdmLUUvE93BD8SREIWMgK45vneoYXgljTd5h20bdVdK1efSZpzf6KWgq2HgbxZzoYYTIM2UtVNK
6DBMvR1BgLgBDD6BnL2a9Y5AA7vjoOMeogQF0WtyeY7O3P+YDBrUJxX0VqSlDh+XaFJUj7wBdOPb
2ES2HojfY+RBWXHt+nfm3oMuIJAOkCdDWrYsrHKVrJVpVhuWmKwh7wcPQ9FKUGWsxMmVKhkR+e3y
qwGMdpokMbYY+pa490P6ZzG5mQoGextjyEpGIoaDo1PQPKLgiCDRpQKsNDTIh7M/ZLdO1JmcTtIr
0CDTFVsREy5lco1CujTYk9xDO0pcKVO2UtXMg4zUppnpumnDFxS+nKrk3S7v7Xro7UTNrRE/k4+9
rSELomHoA3nj5TH3hOLZfkwjO6mbnTAlZq8bXpzi8IuUTUuBNAkVaDbFmyYH6p8md3kyEA2FzlpN
UPUs3qZRe+Kz2qN4aPbz7dg7E+rhbSWtgJPfgK5JUK2zBxln3Bi9sGysw3hF021hxGVXWbvui9Af
k8QUunYnT4HdIwucQKQX+NnVcc1muwTKLzgP6Y5HxIT5zoolS8PQmV0avoQyhxInbixtsgHW7rPX
05WEu7Lcjfe1Md92xchDM6131AopYtysBeTBLNPScNi2fY/TLVsFEWdHPAd7PjinCKGL0w5yJON3
WWy3czjesPg9UXkTiG9xHdzPVQawArdtjBRnNOR0WCoS9LoHJy+4h/hqVLwJXegGHLQZy+CJb5CC
q7qHMoQ59YCL4zsEc2s2FVaBEd+FyD5rZL1aCc/M1vAmTSYZjTYDLG/YHPZtvePz8N5AB0AQDZf9
XDwjMcSJyo/KCro+PmfgvwO3hzr/J/TMN2XSbXP9gfYTbnqKCSCG0/IxvGvatZiiFROkdynwj8Cb
3c+aYdMW+VOWWbDfcVkiIyfGkw5DQqIGkt9wo2UA8RzgPhIY7U4rpps+7rdyigM/wTfFWguhE8un
uaeo442S72YtuU8oku7mDbwCEyDkW1Yz0gOkVcrgCpW0GfJ+XU3RRsIp1MJTAe4dd/MUm2E5bAtc
TkslvStwYU0MiGVyFNOGH46gWreZq2jPaiFsjajj5DKd9H5AeMIaZEdsbjTrSUuB9Zxdmc+xXgfb
kNu1iujaBlifYEeKFI4hkWKyb0NhmwYwmqlF3F4rMUEcrp2gWyhjuhIoMrnhAVv68XJEOD38GHqA
tSmBnUev7qQzKPBJh3dHZzDk9uw+IMrddkZWyZZBkcirOA33Gsg/sTy5TYA0UDKuXEtPAi4eAUVL
oKKhsc2EVI/P35KvecpLI/ocWWj3RQs5f5kESraa8l885SON3CNswVdMPboCs2IMyAKQTQagAWHw
eDChgLlVAek+S1aSDTdDjj+aWgqppuhe42dLmpHGN3J6B2ERu0YcTmrhqY7Gt7qO7qsJrhmowG6C
ioN9/ODgIgNKzPBNlWMTTkeApJW4ciI2CED1kalHps4xVnYab/oZHmetztIcNrm4pKGj5HaxshIm
XArQJIZfHfNbMFmxa1aRhUENwVWryR0GOSAQs1wFQbcFb2ZTapJfptJGkVA/0uJ73D/uG2wdoL9v
DGDSKADkJIIjwqzDHKKfZB+GfYUVRyppcm0GcDB8TvQ5Iqo63xTCdDO07AaaIUZJYjuSsUAUnHNP
pqo/tNFLIcEsLC1vW5oXRB8Dmyq4VFSIlxCORYzFWkVHZBKDexj47eFLR4qBgwEPbA/w9u2EG3XB
7TkctqaYR/edGIpk4rOVLLffOBr9mEZVIqkurdSiutXVbt1j+3IoRTQhd58m8Lnj+mAPD3RTkPAF
wprz8jR8biXcCHFzLPqisoO6txEJNmEM14o42QR6cdsquNSBmLeJcFkTC9yBy94BSmI0mzC8r1ve
QUSWUpx1re6BfryHxtcGJbM7IWgdfs68mpc24Kr6Ou7TGWfYbF80oCdJhQzdrsnCMttMuOxD5X4F
TvWqU3qnraJNBXHulIb3LMxqlfYI+xBwojuzp2gxyRVnff1yI1mhP5QSqDWZGtg/Sp2tWhGH4kxX
MB1KScfc3/R2L1YKO4LhVSYZH5oKenMHNxIhQge6jeDBiNa/DjuQFK2azy6DEnADVgyRg2iTcekq
bcYbSZ8spVXMhi/e01Tfx7S7kTKGFElXWlt67OKdICjPuEhVfPstohm8hnK4S6TcPG3QaL9rW+0J
wlX3jajf1wjOttHlCFjAsYZN8Miu2BGcN8xRY2a34BMhoonwk+XU1K6C0FZhz9iVIIcMgNhVuFuX
nA3K1prHPZkY3ZsKojnLtzPBANIXMRNObcG2FKQNSv6bTFMfmgbZST2PN6kG+Rz40KJhX0sZzvbk
1Sj6yJGS3OrQItmyk54W4ZXcmaXGi8jB5KHRZkFOCCjYolbforwF91xes3RjQHaEycTBC4rBtpEL
L0V14nJkPh0OGE+UqBkRDvj9JYKEj1VosbUFQzd0W5afRLg160XxzlZ6NQ5XhjtzEEDNA7g0xnQE
Pu0LbXGAJ5qAdQPYbNCsEkE/wwWbxhqYEjPvomYD95n0jZ+i/aCnXhzlK5hAwWjtlyztf0I/8KHM
8ddFFcl/bCyyx/mXNvp/DWFzYGEPVsdJk5CUxXtMfxyB+dlP/N0a1P+C0DGIkzyEjn8pQP4NU0T/
j7X4oCspiVhOh7qR4l8SwIuomP6LUP+v1qD4FwRaQOoGeR8MH/zwn7QGTzQlwCOQcNkHaBmq6xhs
UZmFxVsCfmouwOa0FZ4jFWKJYwu4C/SDKcBHKeyUbUOZTYNm9RO4lvyeynKwbmJV3yoGWuUyP78E
gwzvpzrVO5MHfAsSBTzs1yAeCRjvkAk5GRQpchp4qZk90lJ7LvgWqXOqPnZdCFXKgY7Ga5oVug90
kvqDi8MkI1BqrtfjKMJQY0x1nHaTqjoThM/J1OWRg4mBl/ZQDsGr1gjz/uAbnmk0Lq9/bFpQDQKd
F944kMNZBBSahTN0GEW4rvZ1gNqmVFpZ0Ve20kjwQAuLct3MAbVzuD26XyP/J+yz/75SrNDDOvgc
J1tq//7t/Xg/4f/+936S/mLUNvRigC77he39ez/hjxjcF33hL82+w1a79hd8BRheGGoLYC6wktZB
q12QYWUPFA+jN6van+wnph6zOImAdoEuFwglqJ5hzy9y2KRStTnQRSgrG5w7pdpKquEHoHfDpzjD
pH54QHOjAXpl+N7AJNGAlPkawPobqch1C0ZzHpaZ6ANdilu/JPtK+/r/l9fSigICEBeXF1PSsrum
hbVG1xwvNPzg3wtN/AsNQ9RAQQyCSwjITr/x5dJfPAR/BCA0oF3BsOe/MR0aBH8VdlhDZRr69gyj
83uhwRQG6wxEhy+93z/Cl59IDbATH7AR1JAh8oVlvagWoTozpUkhIHDXgWZOWmDK43s4hu2qMLre
bBRAiFELovEz8EksRVb3ohJa8KeB7BZaVbhxyy/CoCdOMGvfQpj7uDRrboWBJ21XcpaulXsItfKu
lAx35TCbbZL8O74o/xOIDywpxc36n5FGP8WpfgqT/q//7dB3cAb/z+HK/PUbDtYmzFBwakO1lElH
I8r8DoJQYWBFAzTJwY1g9KTfeCMoWuNIY/LQXzYrv9em/hdCIySkAQYALAHX8D8JgljjyxjIKFqw
JECvXkE36zgGwu6zaUfsIGuCk+oKJouyGUkzj6tZPF4pCJ8WzeEvbWAkwHRglgD6w/FYkgIj6DEx
JAvOtsNKa+B5DGqimEYyHG1HMxy0iRR9mJhUhSpm1aKkMGaOTvEkqDTLbvsZ8yFK7OlsWLoMMhsf
R5ZMC09LecU5+KZnkgomu7ecGFZMQU1FBisbCjXHDyvqrQZTdUmymlJ7grljCrKEnnm6HvklILJj
BUGJutIf1QwEfq1e8fxUuMkYoJTe6DxROKk3qy4VSC3p39K4ftBwETCrljNzrebJqMACUNST2kpm
zkpRhnBg19q6YaRtcKEZIXeNuqQyFLDrvRFbOJcXgP2HOq3NYcYvUvISFpNisoG94JaCBibF8Uek
B/dSjUZoADwxrAA3SlAq9p8fSv8T4gC72P1zEPgPHEmM9H+U+7Af+bnrQZ34C0cN7AsYZwHND/zJ
z00PDvlfCAXY27/lHn/teQ4/A4EvwAiZXBEQ+ayr9OtA4mTI04HFg3+PCALMCWLFH6AMjzMfhu6A
Gjkoj1C+AQryi4B8yEIK81JrjWgQPW1XFLAhJ/FoDi8l5BbTn8vlHyuFLPn+fds/HWmxjWAUIaea
0oteqgsk5m1gpVQ4jKCHfEPrLSf/WdfpdLxFPBuFOYRlKcZrtR0kfNZ9ZgXjL43Tf3wp9kuWLwUk
PwDcqPUi6VgUPytZThQO8sYeWoRWkr2J+XcqJG5USldCJpudk4EYjAoQQuiALqNzjpgxTn0oegXU
kOu4MhF+zLSyDpbu7c/fd1jNPTMKyjkyLqroFbLb73Goy3qA3sq8lL1w7IeHdgoqM4MbrZVmjbS6
PNRxVP36PBgKNzVgtFCtXiKnNCDXizCjMoRMIGylaRnwT3IUXLFMOfN9YK2AzE2QwBBH8nX8Qn0p
VmgWSrKHbnNsSb3y0IVDZM+VXvlT31yj4i4ESX6+FWqGwOaBpSRDDWIxnh5ysCqCzBPU6GCpwOVa
/lhCpB+2MTCPjzGbkp7BO5nCMEYfen6TpiF972g+pjhejEYBH1wJBnCG4ZJj9ih1vncJPMsdQWk5
qGtHSfJQju0MGCuffEY1HWIrBo3mNQSSp7vtp8FYJVWaKnY64g+vLMJFJ/nn6wHIytQ2NXAuv9C3
ByUt2P7ycjh3sifBy8luhfpGTuPQijiGB5o1E264u1zu3oBwmTdZwzUgTuvSFaTpgtD+9RRwdEM8
RVYOLY6vj3DwFDA+qNW2xyRDhEVATZQnstH6iT5BznJKHGD8bQU5Q2Hwa3S6r235c5OAyyK2CERF
YXO41F+WS40PWriKejI4e6YUVlDmFO4b2sy23KJjGCcQHND5Gk24ZJ1yVNop2qhuLm+fM0/BDGEh
fwCtLEaJY+H2YBJaEPrRd+4UTxTS+kXtimCFBPEV9k/pCsQCdJMzPvW7ae5crm4r+ILHwgrmSNz6
8oOc7GOcaTjCGIsJejFghB8/RyUZjTToJbdV00l1J0Mb9zN0na4EptNvjmGQ4SI0oasFGsXi4oSK
biM1Ysdt4bmtBfNm1KoPA6V0IoE+ArIW2B8CuPY1jf1w/+dvCNVHHJIII2AELGZ6LIV0oOHMbXVh
QwXUvdQrIIKTIMXe7fcA8uIQmWAIzacQkduK4l0+beAl3BlrXrkSClnoOTpBFJD2cb9QULhkEhSL
nLvMNKEzGsPYtr0kmEKs7GWOOjGFKkOSBOkK7i7RlSP/zIsdDblYG5B0oHmTasZW22X1qyA+6ulj
Iz1e/jwnZ9bivRYrY0ijEG1B1diG/NtQgAC0HrK7y0OceQ8kbxC+BvYbk7dscaI2BelG6BZ6HDfD
nBxmbAAwj+FdD+jr5ZHO7KajkRYfaWhQHBDnKPKA1nZggoB+5vh8eYgz64BloqiZIe8Dqpe97EHg
qPVeHPM6ibyh6iK3n+s14BGNXYTqNg2qyW+imL9ybpx7Kxz2aA+z6gtwdMdD9tnUtXUFA3doq7n1
NLxSVbu9/FbXhlgstZ6GU13WGIJOFMBpjUKmUbmWUp6ksKgbaXh8xCCG9dEXgwhz0NEq6CIPGzUI
+42OWiGOc7RNHWim6PW+1aUrge/c0gOqCMVsVK5Om1YdFELhiIEhQ9HnQ5GtOm64i9Fd/jfm7/c4
yyUuQB4OEKAh8tSUuvIg9Lhy59fu/SeXDTZ/yCvBnmIu1UsgJbSkaaz0GETYqQUgrqSbsl2fTC7M
Pjj4KV1+pbNf62C0xULP01Sb43KKvBxVMrHLNwLlP/IIko0oPASJQGhTmcqgXQl6XyfvItAeveUi
BxQmtefSAOPS6J6vW7cxOsB40cKGK6f40teA6IYKGJLASHSdmafbKPsRRqu8CcyYexuon8ffh16G
JETrhwN8UkqgvSDTYKRuIynuWMKIUAe6gFuFdLoS6ZbBFMYVkEQEkAOxDsKMS7P5euwhpjboE/JX
9N1Jja5lM7ZX1vTJYb4cZTFDBtTKK5XDKHLyXGj3AzD8jsw1EHJ7AzXK0HKIGVyTb1uGPTYm/mL1
X8AQT4yj5UiHqmmIMaGDmhjfh8TV2pvKMI382lVtucoxEpqGQB9iu0LscdmFmgRw9aumHr0gJdBl
TEi2DXZ0Y1yJeGc+FWpSIDDK6KjAV2iRNbSCPhlpk85elfCYs25XAeUS11dW80meCXFcdn9Ctoua
HTCVi+ynq9p2hKABuLTlrrynXoW3yquV1OEOvxt1EFUAL8c/Xd67C5MTtGDYsGB4sWqoAJ2UxRKB
GemspTDG8XSfI7tiDfiIXdqzA8Kw/aNzIPE1eYJ9zW7+9NMdj8r+/OBsVHNowlYKRm1kxRTLbZHA
aQkgkYcQ0Jz2mgX8ArJ9+pKLuUWqgV4FipjenDpB5MuUNVUf+mET3MNMowNEUpZsuK2tpmhEPfTb
lTlmmdFhoFrM8XIFhanKDUWbz177XX8cVLDCVpzmrFqTuqED1FLMmTAVvjzo6TY8mmGm5HM4w209
R/A0LGavQA1D5l9q9Xl6QYIF4OfnvzMS8hwm5wNFzUX4l2GsPswzh2XSwZDqkQ/eIvopBT8gbXB5
oPOfERRvHGjI5DHg8TvpRt/FQDzOXtJpVp3EdlrHRJg8bvSEpndqSOyB+9KDACZwd9Vb3zbXbsTL
LOHrS2LPYLmI4NkyD+vDWZ2zWaymNps9uF7ZbQSm6aoSTGoH++je2ATmvtsXd9GP9Pnymy9P2J/D
MqQjOmTAGi6GFXO+5Q1UxL1JBfKNdKIrzI4MX8Q2A6x/I95fHu7MuYHFAwzF3+MtgoIIfHxOoQ3v
TbzPzfvmHdfvF4m31Fgn1bwGDtm8MuLZicWEQjkPvUQkYMcTW2kSCqRQivZ6B1Bj26c7MIjZf9YA
VJKPxOTJL2uMfywpno1BB0MugoLeSWMTDtXs8aawlS1to6w1cq2Ss5CE+hV6fo+yNPOhGsjH0YxR
OrvYiebDTCJzXu3uv/XkNbQEs3AlM3OhgG5J5sflSb0yp0vtDw1AxTblEQLg7mnGck2AcQeLcBdN
68sDLVQ2Tl9SPP56QOe2glJiJJl3wYm21Hy2lNlhXM3spQgeqkixae+K0KOpKmEN6QiYoK7b7tvl
52D7/yTOHsz14oYKXWm9GQ0sIiN4jY1v6XhlX5yNqQe/fxl/Zilpo6hm3zKv7qEqnUk7sbZS+Sol
lOUUyzdB7QXCJWhtoju6mNCCKjCyoVg1oxOZ8tO8Amh11a4yS3N2BZE2golA4BQbBVp/z1dHP3de
HY6+mMch7ABGSjC6ulEc1YQ4sxk5sU9XcGU1RxMPYAYmtWQ/8bm1vBWxa65Rac5FPCCdWR6J2yyQ
RscrKi8CmLU2mOrWaWxuNzq6HTqK1djVWpyIYMG+oNXAriNi5gxAkJrXJBsWUJWfaxr9Bvi9gG2E
bsBiElJFgk9v1M9e+QT8a3pPH4pb8V3rreJmeBa3rSmZID+QYjvsrmG91bMf4GDsxULTlEyHh2M3
e7VdEzBxXbqmt+M6+Oy95k6AgLZVEckNzffXynxSCOTBzA8odNmP7s3jo05i0zDvM/Iemq/uQ0PW
KNcSjjSm/e6F5mh7N/RGdBSzdfePw1a9v5ZTnos7hzPHEuqD5K6bM/iI55g5QJg90HS97NqNkzXz
TvcHzG8QWSCRiSL18RBVU2RT1syI3WHmKyUEb1qp0SFRwGd2Jc6cnw9dA6Gnpjfh32tnWlmvcwqi
LT+GkvPnUQcCPriBfMlVLx3NWr4XpjoWZy+uv2vRrrimt3kadfCSANrJPKh+8BFi030wnRnKtIEc
KbrXyuZt6nVescmulCzP3AIgw4h2CXqTQIAhDTweAzL9Mmx2k8DTH+sn3o6c0sQt0RlN3hHXk6US
OyKZPTxfnrkFPIHtMab+yPxoMHVwbFkkqUrE90UDP3fPqdAres5rsu6/yQ9IqbLGdCsyreXnqSVQ
NEF3gbsdr9zszhzOGF9FpoMNjjAjL16by0Np6PI28LZGZqob8Ym7Sd+Kj5GIa+PN8AerfKhvWzdZ
NSsI8t3yN4V5eQZOcxAm/sTEF2GHh2lfhDk9gjN1JaqBF+appXOoA9wq3C3cEoSUDL+s7P8x4fnS
gDg+VY5HW+waoa0Eo1S0wBtM0Dt28TtHRsfYie5gK05835DMSV3VGslMYvJwr1ohub15VsnzjWDm
t8N6tHlLdHqXJwmZbRFx5/JsnJ7fsJiG1yd6Pazyt6yNGdGcglYYBh6cewn4Rt105QA/k6gcj7BY
cDHsxIN25AxPdjlHeWnc8hHKjo/9M1Twbsp94Qq3UUouv9WZbPp40MVhHuR5UKIpGXjNPehwLla6
XZgpKcxrXeUzkQLlENBj0bxh/arlahqqKB913H9GGHR39U1uS+mdLKSI9Jdf6dzGhY8u+jSo0TPy
72LjBGU7tFokgM0ykcCPbvu1tM32pV+hRbjm18Equpk85VHehrvghvOuifQvXxQNSfDQQf8SoQ6F
/bv4jEKu9mNdSRzYHyDVxB9F1UNtYQLDqzHL+srLnhuMKWp/vSskjxeDBfwkwrovCaGqsi5ucbqs
cogI6jAjiOYrzcZlOGDvdTjUYqW0E6VilaWhLwXBOh4h1MbVnFM3KNSFcIBIUCXgw2tXlGWqtRx0
keiMU1jRIsf70YedDlikr64hM8dhiX67vGoYYv/o1P45EvqoIlPaQkv5+JRBKVIqqojDeshI74lm
5WRWYtGtixMaSQus7m3o2Dn5zri9Jgh/sgmXY7OvfHCKqk0nJ12HsQ1pJF34ALLZMKxCP16P1Sfg
7KSKPy6/7tm3RfoOcBFkxQAfPB5xgoa/1kADyhdacDYtELMJ/5KAGa4F99Nai/80Zf56QwRNqDYj
huJYOR6vTAcxmwFzgHZfts/G0qr7AuIsIcpqa+kxyvdi/AjFwFHf1uUuye5AtzKb3u2BRUKtvq9+
iHN8LfSd3Tu/n2nZcc2EkfKqgTkwIoIC4y7YdH76CFqdvE690ktusptuXflohHHXpuPcXoLCqsEq
JqhwLkUrQCIsuiitQh8tAOon36vn4LXada5mht64mSWniQjnSY+Tw62TKyHjS7Hn8KRl3+Jw8MW3
F4a6m3TQJP3axl3RHrftLn9XzdJM/diD8TuS82nb2/z+hrvtObhEXJl4tpMW40O8F+KyzGaN1ckX
a0FGeOwGOfTDws27XRPdjcGtKEz/j8MsNrQEwRSh7jBM89lvZvNKNFymA5hE2BiAzaAxIhnqfccv
gR5xXCBBQuDV+9cgpusQZnWX9+hX+WU5UdAXY7QxhmNfEnwioANxz+4jP1nrbuXom9nKN42vrHwI
9H00fhmTbAPNCb+6S0iwC1ClWa3QbnBaK/NBPV5ffp6TRJy98+HziMfvDJJP3alCF/kNfer1N1CP
SdlZ7fSdvur149RYWDx0sDn60XhpR/qaxPmjgtrO5ec4s3mOHmMx9boRa1wsYloyqH8awUwM6Q5C
AWm3kVI3udbuXYitoeeBhj8aLODwMdUXXPuP35rmEZRDyjH2o5IMJqRtntuCTBNgWCRGfy4nLals
eTfaKDh8TlveimpSboPGXF1+7ZMmzM8HQXkXXEmUX77ynoNTYtCySYrUIfaNEXwAUkg36KRDl3kk
0SrdofjpK9euACeFBjbmLwkXXPFQ8zl+eWE0JHWEVZqfN57m1CPEmByqbRLZie/GYiUZjlxbavCQ
xR+hk5NIh/63VepXvvhJcX35GGw3Hrw6B0OJIVTn2JfC90FogKRWYeyyy2+D/GUYt131IFZQebNV
kNk45fnyxJ85KyGCCdQ3VFNQ8Fp6Po00ChGqtcRP1Wc9gh+XYkLKiKRvpZZAAB3yFJC/vjzk1wFw
tPWhCY3QwqBUEH2ALfnxC4OHUlfQMBl9yGehQNKYqtkQ1RTt/lY15xf867dvt69oImNBzuQZhGIr
Ii3qJ5WJlYls5Qdn9uR5NmfTDsiqI9AtwsXItHgk99vQqlAoS1Aau3afWPYjcVVmyEYmv4KWCzr9
x889V0baAWA0+n31EHOAX1BTia5shJPQy8ZAhg81Xcif6l9r9mAxZFHUh0HZj34HTvYAvz6mE315
/gHAxoMuPwBqe8wZWQNkCqyKoxXXtdyQGRF8Lyfzzd/21sp8odb8vbPDFaqeovltJM8xecsxgy+y
TXZOYbnqGqL+5u5hZxCBkPXbw/o7EBTWc0+ovb+7k4i18Xrz9TMnm8GRiUpuURrCBTYzV7Y5kBvB
xd9S67M33z87OyUKyczB/FR3ULRwJPzjR+8o+FmTOnudjKZO0nVGblBkU3Yo0bue5D4P1mtBHr2M
2J15eU5OtgGm/XBGFimcTnmxH6YQM+LOzQNYDvz3scDS5EmmrY3iSst5wW5F2D0ebtmX5Ppy6GQN
w239N583rZQ8lWTtf7yt3Xvf8ndrauMvz95s3l3vB3VfVlf24JfBxIUlsOxS5vGYwJAXT6C+tRb1
VHP9tnN+OM6tbdmI+WRv98RViUvslX3jmU8rzybklmyI+27p5rUlyXbOpadZHL7qJMNdbsbTpKS2
XzTzl5PNPxZgTi9AiwlfhPoezpSJMWCAlq4j4BVwyH12P7jvameXOUgBJnz37GYr7zLIVlSEt4oX
+RoA6TTFWDwE25YHe7vR9VjIazxEWd3ymZs5GhFTAl8H5Ojq9BB9cFAvUFAz5rYh9DDQOk4LmIRe
S+6uTfYiRYVaVxAWMh7DeSqwqf2XXUl4c5sS38AOfyDYfCbWwIvj3Lc4/z3Xvt243v5ZMs3t4x12
4Me1z396EkMnH+B1tBtQWJZPILZB3xtTFfeZn4vAx6yb5rEpC6t+i4tnsLTLJrFy3gtjq5hgUgLl
G6tGkblF2ayxDFCyL8cCRrpdrkZDEME8AskSzjv8ou6gcVoyKNyc+S/Qybesdh1uC4u7yXYjYElE
WSU4mWpLcOlKX2OCWhdYJaiGpBZFq7R2PhO/fSyuIcvOzBG87AEqg7CDAt7nV0n1YPWgHlHAiDFq
/LgoCzsq69DHYZRaQRXwriEG0JxTwtoVprG1WzqDyA6JyHVhlDnULyCQlE1F5BSQuLQLY4LgCdQS
fVBnQnuOef7KKXZ6UuJZmSUbK6+iWrVY6aMoz1opJo1fla+d1Fh9vk/gNHT5O7FT6jhosEHwpSAS
zOR5Fnu61oyo7g0MAolWIX0wZjKXJvrkMMO6PBD4GqdLAiw+rAmoMAL/gNV6vHXHUixrCXZpD8hq
IqZxJSsz6YJYvJM7eGKGcp98n+F6wZtwZuj9gOPaH9OkqxkEASGqQoYpLzw6QCzEiilE4mhRCzfT
xMWfZQZZaVKVg4GrsQQ72axCOj4YZbCbUep7ogXIESQdlFQkPe1rSBlTrg9XEpoq7gA7wtEVurl4
iDopgeoiUwAhsFAB0Ebh086FD4+ERv5YcsI6U/rsue4HvbAyCb7XJBnk9qMeE/2JlnUkrasCpiWm
0PZxYkGEdn7i66aBoIxW5+VUeUrVjDWkUWMIQH1G8PwOQ6LrAdRjyZg0wwzlcwUKBHFn5JMTp/og
AhDYdcm3qeMUJHMS7FOtBBbdyCTiiWtNNWzniZIplWKKOkgqN0RQIxVmo02cKDdyqZc5XCwKRYIl
UAwXmkDqusFSlWwOzGlOxhQSto3E2z0s0OCgBKUH4CBntYtXeBTAb7iwbD/aEKuHhJxcwvg9aAR4
tPCAxOkafjHpE7V9LnXwpqDX3sbqVh642S/yRojWkVBAii1LaU4gQwNn4gykDKuvhOZuZLLjM/gJ
3yi0xnizHKjii0kKw9ain/V9DaWA2k14vuRINsktM6LqFUsp0x6SO1WTNO5YAZVsJt1Af4wgygmW
opU0s4AqrXFASVOSOFMspRBe7nhlXbW5+KNWYBfrFnLBof9ccKkdl/o4O4XGPvcodZpC4P0Cm8qm
49rQhaBo/hBofFqZYqxAQAkCmpSz2lhrZlRsU/hytEbB5zbTRvYzOK7CTpymFXhyUbZX2qzMSCjH
UuzkAAW3ZJ4yeleCZZFs50imeCf4prjxUAWCWXK8OK202mi3A5zlBXPUhfBHqpYxt5bKIEdVlbZi
45Rzi1UxlbzyAbdiDX6QQ5kZtshJmUToyEt3VBqCxIx6JRhXHe20jtAauh2WIafR9zLXu++G1DOP
RK5pa9IpY1hCC0Vvn7hG6MFCUmd8rzBsO94MVZEZf+lzD9u+KuqgKy33BirVckof0xS6DKRG62+y
oKQZSxY11BBg1B4VQti4wclqmvq4JUnER59KkauhydNJcaskEgRT4rQSQ/IAQukxvoZTCnkJMaEY
lgpEmoVu2gyQTOJ86FIqOpTolK6zhSIuUcFQZlk00Ynp38eBGg9jwKt3A6bxruNbw80KirGLpP+/
FJ1Jk5y6FoR/ERGImS3U0IPbPdlt+24Ij4xCIJAQ/Pr71ea9heNWV4GGczLzZLo/tt6XrghaIPIS
zzi4uFat4ccRtd1X6TXAinHSVEXgcrAsY2t+v6pYYgW51Mk3X2640G0inf+GezPSI+kQt6uuZeuv
3H59Ea5MXxa6X5ehPCql1gL4Kh+KdBnUwsdu/YcwPWFfYNX6lyMI9V54kimkWsbNIxGM+XyeMlvn
pSB38s6pHIcWnqLCbtHtRLFOPk58JJKm3705HDUmZ2aw4LAdYdRHJZuzP+vbDa9i72nvBOBD38v5
6zTF0nyyWTDwtPqWqLA5D+SfYWXGrTTG8EXbA2vcco1xiC49wpBrjNR8rNlWL6u+oOyYIUQqj0g1
Y2J6NaK14j+xrrYFs+Em50cniUSMWGnxNQ0RUZ+AIJJfOl2p+45F9UfZ+G3/ZWyl+zltc9+UZurS
6U42t5c65C2cZNpNeKFvuglvi4wDIQ9WjQu2PvDWHvFtLNZgiMfzkR5+eNf5uv9l3JSnhVdjkXsO
xVy3nxDALg9+v1dwN/SDW7H5YS/KKNp5EXbLt+QsRLfHJ6SkRBUl0bFOGDDL8HsiVhWVOjTKkq2+
kw02ujpAdN0u2avpRmrMrq/xwU+a7qORc+pdUzPKb/kYevo+yxd1JerTTFcZz+Rq8k68/jIomWdP
TZO33Step3Vw8hYZGIyuu+3Rmbq74UNBS9s3JMPTcswquR7OW9/zqfc+Awn3w/sWeEv3yfONEigF
o/DKWG6tOQjb/TuE9LYXoTjWX4tJ8/UMRND+dMhS33fVLWER2Cx+NSZdiY4bU/3lWAdYkXByuI7m
E2l8pzUlTehK/EV+nPH3B1Fua2fkPQZAS8ybqKfx6rVDYouuntUX3UO83+EK7CXXJd6rZye4acqE
cDO0tpFMf7llnPvnI57tWsoBt+h3P9awFVFYzdOTW6bsaUqmTnISpao5hWoI+nLL5tWcgi2uicNe
t6Y5Nb6w2OXt4TgybLLmkOmYZQ6EBnN5lQkKJh5j1w3Vi3FV+oVKYxPFwIFxPMpm3vl7Osr2YgjW
eipFAIqMP4FefiCETt9UuzU/6NmwdBPsWsL18tbpT8tWzeauJ7zstUek2V3m1qcGGuJcweocu3f2
fbP2l+n2x066yQL2eI8VXFCv01aG2CzlH0cdEgmV1YGtT/GojS0ybz3+q0n8cUXFgybn1Nuin6Gd
vLAcM7wEGzvJ4NKM4LjEpPmVu49nndsSerBtqdCxjX8HhsfuTJqlwV+pIXmcQ0Elw0O993X6atuc
VTRJH4dkO/l2KeqbOhsXIxUjcvJTwgibkcVdVvkyfWR14k8lxnQeEumhXrtrtE7RePZrXf9zce+m
s+zi9BlB0Q05CdOtPw2bN6zFkmwzG5TcI+IFAUP1iYjDwAzFlHo+ltohf+Vqaowsi8CjpHFaN+sD
78J/9pJurx4XgbHTXWz416urcptcrVDrl7TNcIO31bT4lzmR/fxYt6336FX19Gfs4uFtj+3uTmsz
ICtI6sm057xetwxUUUXLfX5EEUExHvM1uJaPac6KdECfKgysuNRO2NchWm39rsL+Zpk+LU39JV7X
4KtcVZYXC9zZ8piswW65zXeRklVVz377MWJyAZobVdBMVB4cN6tjJOkUeVSp5b4eK8KOdTLf1Cb8
f4cdprHc4yjApiKLb/alQZeLS7XOOKGP1KAoeWRoG7pklWD72ov2YY39MT+rdMbndx3XDav5IJjr
N2I4g+aUTfNIr9YbMbxXrhL1yd+r7uvqp2o71X41RJ9Smx7d6VgMhpZHoxUK0IiPvKehoQkWrrfj
T6/O0/q9Yg8xO+MhCzttJtt8Kqye+olqIUu3/V31ygafR76VOtnUhd9WVsd/QZWICQcZ/mdr1lq+
KkL/9iJHzvs9FFj6lqEJ1Nvi1cfvePVJoBRVJl8lzOGDshm9im2H/r0mA3y+10b6b6HLIIFvly5l
5RBkfwAUmv8guvb9TVZ9Vl9GiU9ksRkdNxe/GY+pbIxo2jKeFD4f7WjnplBUDE957ePQO9gsK0j2
xli5X9sKsV2ieYeaSywsNo+jACFKLf80lbDzRSqj/8lBVV/n1IrlPHM0Dni9xtmKm2HfprBNxNee
yc/ERtQeEpp3H628cJD5S9l2af25Q21E4eLPwQt3CNYEfbaPP9ROmYOgz9JU7O3GPnL9ceyFrHnK
jHC3TU7/Mdj9r1jT7lX01XFvyYX5nXOqVed5sRyMbTc3ZK7DyX4Lxhjz+M1LCJWOXLg/5Ril0rv4
4SHPQcdtwJxc/mpcKj8mJ6prPwYwOl4eX3EOzL7VHma81hvtKxavVVWSrCGic2i1+C9vfJCbxswd
r2PNGELuYjJ4srAhDDpUhkSJtGYg6dzMxo0PgfFvARDM6uJB4h/EjcDzR9FpiVZcT3lE1N9tpoHV
h1x7sE3z5D3UMY3xGQPd+aMKDCB4k1HmFwcmkxi3Nm67mSYHGQmmrs/Tc69VQ3s3SxtQjFRReyJh
xlcnmpljpHQ/IIoA1D0JkNhMDdFEaT7/3TeCfopwqRv86bpWdlfb5cvKscX180T7pfRVd7G8j2vd
YguNsWlwCnw9La8p2kyC6kfurOEa1Z4lpHrHvnpJMaQvR990z8pGQCl+fas0gnCgRiNGJcVWVNNI
F0pkriWq8ki+m3GMv4VrR8NB6B62dR4mLehjVrt99ozOMchLbpP2I8ezQO9vnS53xRhtoerpOMec
1KIMNIR7kTTxCPy+zcztYQpFQEmcDvcylvyqPNrUp8C0MqeyEtnD3BqHUhK/Uo3drDcdRe/nDrKx
Tb/XQRtCCpAegvDW7VKUcTTmzy5U0VQQ8pBATJm4T4poYfytzIY2cNREZv9d1emAGa3Nh+7UrAnx
5p2axlfV994fPzMpGFtu5X6yqx7I1Esy7M8s60mVeds27y7W0esybIQQRotOmev3cK0qtAzSJ6/J
45asVYiSwjYe/MiMIXpbbsjY/2mom4nnZ6PHmX87St/GwzMzZrTtMuzlXxts/WfBEO94zibNluyS
McMogaqpLoe2D9NTjXUYMxTEnOdFHNn9xfebTl/8gIOGE2VOv7DymncGCzOwOr+pvZPIB4U0cAz0
s3Oq1ufhwIL+5BQPgM9Q24usI78713Pf0kLZrHsIj6AfSj8hMahMNjN+NgnkQi26eONDKWBpY52N
i8ZufkN4r1nxyx26N/wnEnCmlnLYV72vrhIyMSiayZ/3ImA3tEUVCR6WDKb+bye18C9RXHMMNhiz
72f8hZvfu1mOt7XdbqkfOI/f/pOue+TJMscK5KI+y5imlaeeeu97MEQ/hQqVf/Z1d8t9F32YnAI0
B0wF2vr44LR2kinDrl/vqrTZE0ySbP4jG6rIP29Yxz/L9nDJOfeG5sdOtwosZHCzLeaJcqgYmiF7
PvZltBdv2Dl1A+21pFphVKSuUdsTJsUojI8BvIlbwpw4gu8kTCrKeq0GUWBJXf/AvdeODzQTSlAS
GnDLNvNoVxFWHgF92DCrc7qLWpzrm9kvea57et62ofk9D1a+4KzETGQw9+FMlNYyT+9TXg9c1sZf
VLlZLIpZ8FLWX5QYdXvJmmONTpnqcR9fhdTfXa9uU6ULMXMkw05HebtC0yI6fAYxnT/RsmBbOYm7
Y3Bzf1VVvIYX0VDvZq0TQ6lqa3AXgO3Cl9YTTKzWHSe3I6vqWQdCUVz3XsC+l9yxRaW8oCHDQWgs
8LWhYWREEH4EgWxOrQ+Af1ftfnOUixbmdlIG1pymJhopYlcZknHJEgRqd13F4wqiyZ6WxkVZqfGF
TU9gwx98nLsybAPi1NSx+XZkCqusddaKZsyDqnyWnr+AwKzAUUXumO54CGPhWiqqFav1W3oVM12s
hICMlqgWxdIzl1CkabcQU037PHNCLcH4SGpC5Z/Ilxk+h7nMp4LmiNOOwLUoLLewJqYmTGv07v1S
q/RcqaPPi5U0a/SZ1W4ER18bnjfR9cf7uClqyfE21FLsYeXN5TIkcAgg7BD3Ge3JX/9Q3o9jjldx
SaiuVy7NPgqLirVOsnZi1vx5auq8Auzv0+dJ11sOTOjESHXZ8zNU2LR5oXQdZHdDGMv/cjEfH4EX
7Ex8WM/9C+Th6GVCI/pTFLmszKq9estnjxW/BT33XxrWXOMGRcE3j+Af+ou4B/7KgaxmdvK4X6aM
I5rm3dxOvYM5ywv99IQ4bIiW5MmI2FZXppnTgUDTljPW9LzR89B5HRz9npql3DrnZ2VXJb4rG5es
P8JldIrw9FpHBe01aE+zmeNntpnwz7iHCfDNGAfvDAwvW4E19XLLSSVy/KTSBn+hPVE9d2geyt+2
xyatTG4VPuAgnuKlWWrCITytzFiuq2AaYMjJB/K3luapkrvn0XfZlAmfoFfP1bZnxznz3VSfhk6G
4bNwlVvxF/LN32Hqc7+wka+elB5DoMFWLd8CEQ/hdfSP9SkjKr097QqcpmgbDLGf8r5PmrsktYu4
BPsWBpfOs/DBTS9HNpmoGJiH69lUyXzD6j71gfZrLMlF2N1ZzvaXPO4G7xS0CQATUBIO2PMRq/Y5
3r2ufdxCrIOKRYjWO2ty4YOi37OWDIbZrL/DZhXTKQZayc55gCC0nIRss7Odo+AXST8p7+boZ1Iw
qHaC8xHWhERbHWzfMpvaz3JXllsgmJQpg3rW/3kEo1C9LiY2JzsOMQUAttzcbmJKvuOQCwTpUELe
q9xT2z0RHc1MLJYI1dkbTXyXg+bsJ8lYgCCAVoq71NCAnPOcCPXruEuZkaeU5JyltZd9nlcvN8Xc
UFWRce44Gk4pqTPMh+5c2N4OPmNqPbzNsscZvN9Ukl67NWzysqOwIqZrz5wG7lchAzqMPpFr1UVZ
VQpZ+4DLEmb1ks8aZHimL2tOA/m6z/0ce7gPpVKC6ekmwn57TvVdXd9ai7l3bLGKKwKxO4AmerlU
6pWsXJfOJzMG7r+OVaZKOww9Re+UteBaeTOdNosnnWcS6SGWwQOvyHmI/cPScwNSZkXTo7I9UA7Z
o/ozhmebLnO6tjuNPeKCD54j32rvpfq0NsbnK8QGQQHZn2FxHKr9nRFJ/w1S1P8A1CH5QihsM4tj
ZOiTUmZW5IQzbrmWQUXVBlK0Zv9EmyeaTDq7+NdgullEdDtS/9NxGH+8oxCRqhSs0d8YVpAtoPeo
Sa/pDi783YS6+klFtjeYzTj8uotpnoLlTjnRtgC7vvQeOjHO2+Ww/B8BaQEcXBaaObgcXBNYsVcL
CQR6N3t6Qt2f6Us8Lsl7P4v+YauHhDHjKZrjocQq4/ioreunV2+wtfCL7fDboMi6vEcm2SOgnp3b
dygrUz12B6hKCb4SxoU/kKV20n3lplMKRPx9bx0VklLd9lYnsvoeN0f8e666Y/zej5SZLwtXSPwl
4NLe74kOEc0L39I1p8NfYq62Kp+CRzKsguq/TemDFzbO0ycxEfFRjvlQq5L9ZdUZVfTcn2oX1j80
g1MshmjMvsxbxrhA5VtJceK7anzfp37jWJNyAWMNlr3OtnJYCWK4TtmSrLhHk0WonjecrNV9HawK
tx3a6nl8H3ZP8C4mm7TPfdd13immzOVNa9W+DYNqUWHRLdk/w9itGQA5ZAFtPiIPmXzSJKs7BqwP
X14qMmHykntvmxWYcFybh7Xz0oADe2yInKFa3R7seoivoOPr04z1Y3ftqSKac61tFz/tx6YxXs30
zkD4GK24/vu4JITYZYBg0y3Seucqg6Xnk+S97K2d79bEERBoltTZBwtbxTHtiaGlchPmSS56nz6W
PRlakAeVML4LAs/k5zLhG+8MSSerJTvWK+LMrdUVYW8vzjO5RgLjq1SSjtAfvC5jPf8HtW7SFV3W
+7qMMhnDB4nwuH2niNe1Tb6nS6k2vp6RSfoIYLfgvhlMsT1lo0mWIhIadZcXAHmU/WqT6U3TIw3n
NuMcPYV1X82XuBN1RY5eFX6NUqoUHlvWeqd2Hfb/miDOqSHNVFX2TIh5sl7FZofufs2x9X90IjPJ
qenSjuTtfpXtt+3gSLzvKsqbCoxvF40ouCbW+G/oJz6qukMk92sdrUmRqzD7wZSv+C69Zdr/tGud
Vr9B6lz6yvUa0oTs402ZqCVFUiPmhyNSCvu6uB2oYkeQGkr7xrtbokgBdOlGfRJdBbQFK4BYkeCj
qdBRftxxUmmfDPZR7f+0VYd8JL5EbpdmSsfnpRUzsjjvCKnSsP0yn6ZGB0PZzmRQvvXUIR9eR4FX
7qQ4fYFEh8ope0/t3kPe5jb7Ng3BcR3mg1riCA4x3O8Hr6ecMl9OZFr6Kr0mclPxc74J3PeqqV9+
iTZMUOTuGzEWk4j85C4zA5k9WAYlxb6sgrCr6HiqAuzgyIeg5DuHSh6PTvk6KeoqRx4Zjbr7EzS9
nz5ZNRsfLOqWhBI1iUtKDpyF1J6QSI23WAUOnkNJnwHLrqfYrXsZAUm7TIJwrhm5EV7AVIUd5XEf
zFn3pYE3Qy9POoVhJQ7r22zU/kZIi2vvkTQAL4zcjUkxTYqOqKn84IOHmb3QYbinfsVUy+a8rEJF
jb2mLW7cRZrI5ccR52tYyHig5GrmJKxZBemMSH9qVwDSTSevAhxTgheQA4T//Jw5Qi24xwuxJd6X
HsjdI+TOVRz3Y8VdsIH6uyKf9lQCSreR5tvg8VWm3NHsojnYzymn9Zdtn8afGvjupbMrdZjna1VG
hLXetwPY03na6fRK0a98pzYa9HySkfX/jVKEaxFNs/g+NJ76WQe9Z4rJkgAYUWBFpLD1vTsvgdav
G+4jxNgn9vhmhpFSbcrG+Hw0++xKdSsw4S+S/qNJDppymTRQPUnQVB/4McYoHW5APfnVYFKIHlpq
2bnbTo2z7XayPfl77IdIv+dw0GBUa7ujJARIGculmfLve4Oy8n6g+P98MET4XrcWDq8SMxkl1Wb3
58HTQNBib+zPukop95t2QLghQM4elpEQmcsmxu6+WrYdSg1OCI8KoEzeI408a9SLbl6ES0xB08nk
ZQcD+OByCH+j84EZymDD4diqI/riddzudExm+gh5kEMBL6b7wtPSI2VlbIOfiVmyz8swTzAYYp77
0stWyyEWBvpjzf3qVUT4L2S3zD1SdnsfasfuXiFaDdA/mAHEzrVCvzLWFneEfHFfA+HV8TcTbE17
JQyWDCqswdtCw0N9ctuIza/X7+0DMUor7IyKOnzZEirAe5eT/lqQrrX+qVM4kALwU35NajEChAEa
vmEFMW5npP9LXvZqx1K5IVomLOOBIpoewla86WYPH9JBEkw4Y/f7u/FH5ii5lAFqRbzN2x01pI0A
6aGyS6blJaTZFLnuMi2V/zJXs58WmwPnIkqM4ODCRP62XjU5x8RutcwEuS2QcMl2cF97W3X/timf
RyIy1xQWqVuTL6M3qvDTIkP1Adt/jEW+0QOX4zJk6sqvDj7XTdTe3O/b/NqFVAxwEOT4LLJt3/R8
BMv93K8sqqjdaYHl3A63Tb6ru2kmuOYk96p/b+blkCfR5G48x2RkUluHe/b76EIGz4ystjcEAv2L
5Gs+mzreWBHLjdWgKV6/K48kHYCB+s9um4XWkart5zqHx5PEL+9Fkin9IMVtdsWuefweNk3MxMY4
JP9GdwT52XYmGd9dCNXGGtyne7OyrLQfBd/oLW6QuU3RmFmSIR5n0wzkZ2TBQj3kB/fNsFfpeQkJ
47ukSd/8zAe3vvYTuEKx0i3vF/BJV5VuC91PLxrH8bLjDvYdlQRVT1bHbXKirPRi5AFmediCXYzF
ttV2BoZs5/m+l/s2XTpK3vcUo+35B5JT4zEsFqtFXkMPDS0G0d588VyNQa5ZcpjmJNxvq6yb7XGX
bEET3cFXBA10uS/lvZnsPl5c4sLw2qweUYIE10qSqeIxAqnVcfgLLHYVXxmqDfUPassadcWGiw/8
N1kfgdcpUXJwix8A8GNyXd2CU++gblG8tA2JRxvFnwbMTxGXGSNwbkACvcYvProAysG2muaH+KCS
PQUwwj+SEWr8VHFG+edx6CMkE9D7SMnpPto7+rJqI+drq/LLcaw4M0U98NQ178QwM1+2z4AU6ab+
ZjkEFMhbt36kNGUZqz3hQVqEi33Jhlh/D1kmJeLwg3Gm3GyeeJip7fUllAYQvJDdPH4da0ia3xn/
nD5OrU+Kn57CnIsTBYGBjqhleDo0eXYEuUJ9pCd98IGfONOi/HGqlu7rYMDPOU+q9CXek+ifmXe/
IndOTKKo9zb9LxsFw//KNz5sMEz8JYk7b7vrGuZEkEPTkCJm8vvufl8i20OZrgrIIGt6b8Hi23HI
Og948sJ4crKcWXagAnDVETq6Yx8ZqLceG3XcPfkSqr5tn5dYgY0moCcoISLUNQ/UrZGBOFUVSWVk
zHGac+XKcoijdixDHexUrnMWv/siPyyk8U4rGS9zD2+PIflGs5c3QGmh3w9keW1Mye8RkiNYz5S4
2MRk4msfiBvPMeCxc+/IRksLldlEcG7n5B0OTU7zY6joibxKgUi3HI63BI7PfrGPHaKRyWBJKh0p
aScMVrP9a9BrbvyM0GeSvuEIuwfd+h0L82igxSwyiuRsE7rWkgM1NUxJ1Xt4Ir6ZnDezd1KdehmE
7rneFgHDq+HnjrMXLN1xNpPcmxen6wRXowUG6iUOEf41nKc2NS8baNp2GmN1NA9qsrJ/1onf+Fcb
DcF2n+sNuF4une+9IKlyzV2bDHlKu+lGUsxUvVKEe7ntvgLg9ZZGZ9LqLdR76+8wPtHUfhFV3Of3
mUohXczgxTFPGJj5W91MYr6OgmDkIj/87UtIe5YUjdD7WLihWYaT23OyMvNKpeB3ncf0ufIm9wet
GHCYH2LZd0Hm13rkedtQXfr+yJZLtUO2kh+9/bKhZwgOI3hcnUaVETPpHbpqyi1SCPR2vhcEC93d
i2ysqe9s6OfcT+NWuUeEd6ss0eiBFzWxBY7wgaBALuU25qXBnDcrqT825pBkwJycXA8Q2WzV0/RW
ywaknot2O86ij5mbmNv8Jizyt2S/9nO2/qDLqV9TR2JmEaTtEpREbfYzyAf2W+e1H+2Thuc/LtKb
6xoTBQqL751NVyb02imrLrxkhHDjAPtbSEY01tO0TSpHVREcOdDHWM2f8o7oyQLX8607t06xmOQa
EqDW6Vm57wNSxblIdbDYj4NfqV6XCmXe2cQybN6sgT3/XmdeHyFCq1p1joUaqLndIO2zZmzgafZk
u37DrdNO+C0lt1xAy+VbVnMbulMtFkK+pnpueRTVPnXtu5QwNGUVMV4ADAy5C6jVHNXTPqoIuihN
+6aAx0jGe7SSLnoYF2S2ZwDrW/SryZkFtUSbiwsVapacAXFGRgx45dX93tb62YPEUnc74yzdu8kB
sz78bGqCh5Grp/ljRgKyH8XO2HLRpX7s7vatTz4J7N+ba105eZRjswv/uiQIUZ4qNzCjjaoSrypz
HKBzeDyThJNAKrRfPT8Nl08BArX8M4E5mfkRTWHH6opqouUO6pzkBNundan5sfJ0rNvNExnBiMEX
ahDcWn2VZp9wV0rzq3Hwi3fDsOY9WCkB11W5LuyfK0zwYopQBpG45Kgq9/McxhWxPOuaIsiIF1Lp
xmxjVW6IrNx1Vn4y/hWzf7TotUKEbuuU5xJObFHO+5pFvYzPnfGq7opKA8dtL7ZieuZUHl4mKbgG
lUin7WXg5+V3o3ZD9TEaz9k3XzClW85cV9VTv1WUt07a+rfwmMv+JPqUkzkBo/YeYQ8NTBx4LyYN
UyO6P5tLgvmRbxDqc+0UQde4arnqvmsBBlBsHA5GioPbDefDEbt18Tmb1y8elM56o23g+6g3MzSJ
gNRVc2/qoP4NErGNHoGRMtxPo96rpLBweMO9gQmATc6lDi4eyZzbJfbjgUYg6LL6IfHUGlzjQxxf
0rFqjztv7wI8YC38d7HoqPrdJzXyHMPU+QBLwrVNjNfCY71JXmg26I8NY1apN5kTzDhqfJLmE66P
nMsacZoOblKSJV3vPGU8/cg2R8iQHTLqf40D/VixB7OIz1tug+QUWRMDE4lgSrBNc2P3mKjUPuaY
09rrvnrYMhEgG7l76zoBeC0jr73cAnQoEmMVRWWwxCh+uSW5Vn2yRHtOM2rpuYeFvSq0x66QFD26
8G22eic5jqQbmipoYLYBfaAxEGgxYZNDfZ67kfzjH71a/f/GaLYzmINGh4fuIteF3tL0BwxxlF7j
TIl3+iM8jva5izj6umVuP0OayO3qRqie+24Mb3t59R17v5MugbZKHNe0jpK5nHut40fv8P2Vxo0J
8Aev9gIWwREDbgdx3x3FFN36K22CcEe3MorsfmQAYL/zDtVBycqagozIhPBWQSz0orcgu/w0Vsgm
aAOHDDsic9RR0U7L8k+q4PhXJ12XnCXcyuuhEtCa3IwYpVPKHB+cHEwazfShr2EOGXqdq8V93byG
Af9cjcsbgP70nGdzW9ECLft7i6HHdm3nUR+Xgeb+QE04h39HVlNcAPNQ2bQi3CMo0yOBXEw2gboo
z9Z/sbfs0V2dGMGPx/OjBx3aW3w70tj7CYmytqjupuRt2WHaShKitSyrcUVRpmvfPuGRYXFfoUIR
d2LPc7wK132fi96tzTe/zYMfdGfTZyvReBdmy/2+tKiNxZ2GdvvjBVE3IRxPpC79Pe7rE7zrwkxh
2s1PSuw1g1VNh8hnhzj4miIEVHcplvrpLw3cbZAGpixb9OOyfQCmiGacL6X1C+NUhqqsZs2f0Yxt
KxVgwILr9eyDLiyJ+5va4ZiZiVsm77LWFlWFawjAu6Ik8z9Zdk9/GvN4o4TlXcA8xSHFq17a4IoB
aI40YMxkcB5DsLWTQbLLPROFe3tX+Uor4Id+Ha+javH+Y7syWU2oaQekkzX+/RFmHvdmGg4Wu4Ys
fvT9HJ2inuqh4i7g0kJh4Jr6kpguC0obUHSwwRYyYFc/QI7oEghcWqybfjAJjGM0TaFbglXYiGz1
uT0YybQ7DQ+1ke/uFtnZzw1K8REojgoCM6wOJwwNtEywtfG7Oy/PxfQEhZ5/yeH/h3MaGQ+d/CIT
Ak294QjvO+So7gHmgN3gHciqz7LdqAU2ktnQsXbAQmXS1rOkiE/d1yyhPypBOYn53pIBDr9fct2e
dSIjUfqH9WH5pJnfdOdTaMRpNv7YknhCUrvbKrkLTMZ31m75HK599jdWnfeOJCd9sZVGazAtqP0e
+DLgX64LhqGckv9JO6/ltpVoTT8RqhoNNMItMxVIKliSdYOSZBs5NTKefj7uubFpj1TnzM2uncog
gEb3Wn9aQ4/avPbIcqINmD5at1bFy6grUS2YpC2bReokoTpBVlgRQXq5kUtolpBxFfsMjo5lB7ls
osJHa7zWolHzt8gDvl2AQMXTwmgtUk5Tu+qyTePM6mDydvxlqXRc35y1NG9A4nm2zOc6bpZWUYb3
AdMf+2XOyrqCKGHtW4qeclPETfMQlQprhpogE7dtGxqgnY0IXtjvZ29DCToHqzyogOZ0wxe+dOci
FbeFa007a25CtLZTW1Bqxy3wMneeGi/MsNZ0nmmMaaYfLDt4bWGCdijbO4VQgyU8bZXImamb6XR8
MAy7nZa9B+TxWrSWpl+pagL4yLE1zJvQYScGykinuzyYCjRejs54kBW+kg1TdfR4lbPFPcLDeB9a
oW7cZ17TvdZoKKJVrWy+Lom+eNjF2s2xSLvN1N+VDR7mGxlNTfTs2sN5wDToFdtgaxlPfVO7zjoJ
2YeXddaq8Woow0C7aDts62bAzdEjxtIWFsdYuf4CFGHuN24a+M6mj9PyDMuk/qtbmd570cmxQgVc
WI8Gs6xe7NoQWLQgppJ14QTdtOzi2btrqjThvGWn0ZvMSUwDA3tIxhQCjgp6tvBSKzggyIybFQMu
iCqj7FD1A2yKQ8ZeSSG6dAcnNDjtKhDtdsrFa2f30SlpIus8YGoCaswy2rWD9OdKr6owHlHDDEat
V37B0IjV2elRg2CM+kkOhayZjj4Fj8MQwJrqKI5DjgQ2sjWdcX6du63HoWYzXWRFXYUBAzg5ey5E
1f6gfk5HpmZrMBt36DtvbWhZRvuYt/CzVQwhebUFdhAwKXaeVd8NoBWW1hyhfmXM46pRYdSunagJ
0zdeYIQ0mw61W41Y4Em/5TTOV45lp28Vx+NRDGJ8RYObqqU3K/RLtdmrZjk3wnnrRqtWm5adM6Yx
dGrjm5meXXJQz5zSRRn407uFh+GYVmjN3rVORmPfoIoWK/R6cX2dkCs4P8whVOYydhJQBVhe8OA1
Jpo824MmB80PyiBbbFrPGeVVOo5FdTRMrdnXxnmwFr01wI8orS0TpYMZpNZ1O6kmWCEQ7Bzycdre
vlfVaBPrkbAJ7GbOhX7phUOMFq+SfbTVczOkm8huGFutmjB3r3qOaGMPRgwBapY1PDwDDFvmm05j
JDahVPDjIc0YmIcXtvdx49OtC2XXT0NUOdOicjwYXxPN1IPjt7G54jBkVqwlsbUjrYigQ9vcq9nc
Z6c6VJOBlpwAeLvfIME2+dXBhCxeRuWIwG622DQgw/tiW2uDIUEsRzdcjy19/DI0AcIXNU4Le8s+
OBNsjn/W2PnCRMXXogrj8aZVtwzFYLwS4lA/ZLrV3Z3fZJa9LgcRvDsNipM4U1mwGoog+hGOdmAt
wpaBZrejOxkAMliySN8nEvkdZMN/7xla3W/SUSjvPqPbZxh8gaIt3abQZUiMYQq7hwD/E1KMKG8o
P5Ua+RZnNxCbJm6naD8o5L/sUyIaVkJb9bTJhsYLboQIJCfX4MnqZLtZFK863Zz1e4njNt6rbdAr
sEiz6Xko29TckueO4N0LKt+86Z0Z9mcs5sm6DWwEMBvTlTOFhmnK3q3WBSaLukPhkyFwAwUrxira
qnhSFYKG0qzAAxh7SrpjMk9cyUBkXOS+bdyaJrBsyNdrKmzIENHVYw7lWGxyAIF5WTeBZG/w8/RH
zHpDTwl36tL+mG23zo0iNTjnyp7mQySD9eamVoMZyLcG3GsKbIX8iiaawZ+pxYah1+8VPNhPf7IL
TISSYMN7Y5wKxotXhpcBY1STfkyTVvgU4YY0yutWpClbVBZWzxrTG+RRL8rvczX2j1pMnXXvj2Hd
bcuqK16kzjt72eftwIy8ojCdFxNUBOVojJp3IaMxZwHOQw2UmFBMyeUwqsnbWB5BGHh13LncjFMz
Xktb0/4gU5uj4wBSZdIyxyA0HSnE5YddzQDHrVe2WU0WV27l62bw5qcp8r1TjllJUy/LxL0VwJX5
VWAHbXjTyyjx1qi44vTWFgw+vxutYrY05ZMf5ygZKK8mBJTl6N1NSJz7bxDj5vdGwBCtyfAwsnXU
onVhm45cDlrwhWERFh25IYWpokfS5tJ+15uorKF5xjE/WoE8+23w3A00gIyFWweZwakRZFHyAbEu
gPcQDXT+ydGExT1kHoGRS1Yi5wvyau972yT5Y+rC8eCkyXNgWfpXc9OkPhME/SBq5RIhbHsD9Uv3
2pR2fkD/fLZWj40cFtKc1Hftijk/wX9SPY0ELTNpx2zyV3Ari1MMLhLtT6dKnBMmwHvvJH6yUHPs
4JkozgJnEZuDd4MeAaot69wGdRRNWLYM0zj1OZcruP9A8V9/Af+G4d4BRSo3sYNUiaoDoT27WGvW
K4yfZn4bmFlkrmMqXkQwXtYjimR6Vj4cQyrGeD+4CaONhCj0awJ7TfTqbE09fb/JaC03ieqfoxqd
10jUFdtEYSbLpPfSUxkM3ouJFeTVNRKNEDFk7ObKdL1GrYquxB6qzTJ91UNnmNexMvFJIGWP+7UM
/WafDq3yFgFaOXVjtUPcvSRadcGCT9hlqB1kql65TozCubMN1L+Vb5HInxTMoVvP9eg9U1aXeuFg
SiDliREiMJMiQA/pB9PIG3K7YDx7NqZowaOn3urTVtVL7N+toEhXelpVTW4O3zumIWFazssx3Hl2
xfC8yT877yCTKOiXBhRShP9xwl8mEXHfKd1bt6AVbQfGmrUfxei5+G0USChwEzaa+Sf10vg0QrZ1
m7CqKEc3oYt+tljQSw0r6UQZKW/0dzTfdjp2Sy8OXOI467KQqyDS2CwKO8ofSt9hGJMZ5I5etn1S
E9tv9kaJXiMo7vBtsth8yeAzCvXAWwmjjh6YcGAb17PMTb1Kxi6YDo0T5dS+uvLtlQ/IH1KCOexV
fBSIO7Q222cVJo2z7FwYv4Comh6Gzhufg7iLhud5nAGjtXTiDmnXeZkOYWr/BK7hPTA53WRWVtfV
1N581rylcbbkEvJQ8SbtXm+hcyYWXW0bZG0MZ4AjmM+lUh1aOHUbH1YTQX0srqfYx9ou89h+rMO6
DrADSYQ4Thg24GmhYXRMU+26R4jfAk1OhgcB/D8OgpUr9XDdIkEGFuVJHunO06PTBliKQKLKfKnK
bujW3pyIftE1Z5e0MgSUbozd015Aa8prsJHutU/NniGkTFG5zWn6Yg7AIBi3RX+WbMJCi7tR8FAO
fQtjsYdW6ytCApviA/F8RZuuVHHgASYjKB3aVmiQ2NIb009LeIbeNjEYIWvEI8GY61NjdFW2CrOS
jt/w+RFrZWvvzbI67AZAoajQc1t2lOIh4bPMkpnxfPM55DXqhLO0czBy2kfhFQL7LiLBJbCm/+ww
LPa9EEnJP4NqP7eZEDe0sTHTIWGdnsKAknlpD3OJdaAL0rsGE5u58FAtgvICzi2Qk4OvcCih+a2A
mT/Yfetwg5IeyyCvZDwPVQ1Gc6GsbOJ7D32iwKmWOvc2nkV7ChnMfIqkWYgVFHVeb53cH3/lNY6U
RaIYrYzsze6+wWNU37AgcUx5Vpaqndmgwr/WMJcfOTNfeghghgyuIydK74lV7Wn5a6s7qAqa/iwH
4Bgemzp/sEedyTUpaSgnw3lMroKsG3DkFYJcF6dSLs2/aQVFwRYcV/4te7CB+CtQ0kNLYBpx9Wqj
RyIBB5dPk7zFKCIRLLIiGHNjG/Ww0kr5GEdC5i3cCUEffrLrwtNX7F39L1IH7PqGRosJUHWuiucx
CQ2Fvispm8eksktjExeZd4jBJzlbY8GL5UYQ1fUCaIQoAQspQpXYEHq0qa19beKJrLE7ZaM9rPMC
JPNpzlV4GkaIvRugTnGfCi/T14nvgGq3VmXFh8FtlL4OCusszO58M1pnI9U7RqR0/sBGDH9En0Nh
QxsI8QxRHH73Gmon/o9A/bJccF3eblS6C5PLQO22iA53eh48f1lkMjiScRV36370m7vBGE1rr2CL
zZdAB9aj3SbN22ybQ41OqauihZ1VtKwIFvzWRUCRp0xc7FLfCHeuGzjTXotMzNe4YUrvDn/19GAV
KYKIMamx3Z8Ls/aqqdxo5DVm2Pxwe8CmjVniGauk0jUCyniwgrUUOYcFQqpgB1XQf2tlYT0DvSTJ
AiVUQrB643jeMoxC/TozlQ6Rdy8mscD0Eb/p2W+/+1RyfICjjR1lRHz6Q1IhQSM24DhL5NFj/zwY
aQeV17ErbmB+mIDZmCN9MZ6ilmn1IsMi54dsRzTx6cqfytFehF6OZLoHiCg5E2Yows6yBa4J0jGd
jS2o8+/8YfD9k4trCJWfO4T3BqhhfxydwSecwaK1KUDdDQS3GDoDYqkMpp0vckyq7VLUpbZ2thWh
REvpKdzVBLHnL2s7bB6LVPX45zpsQjC/brDubUvY+7opKyibyNXfK200zbbPM7ysUddlK1PHjsPu
HRQ16vygeaXcEt+rfhbw0UVVArgmVr4zwXvPNjadr0EmVMP3M875sk8kfVxny2g3ZGwWV/jhA/Tt
cWoML1Q7ObFLkF3xIUVA0/6kjSsI0cgCwoEWYKSZy7keTYcKF8HTIFvEs0VLLbGwpBzqh8n2bfR8
M5pSfq6nsidq0i7ek+3V/0gjDEoLBEs1+0PlWt9VYUyHVEwswjIuq3TT1131bUzG/MGNsxlIYqin
147D+kePTMU5G6W6UxHFRrUio3uSqPsFql7XG9WDCiY0hIrBm89ZVJ23AubM50tMd0XG+6DUQweI
tnIR1y1JOq2NLGzl8zvdxcRe9KTImkBxpePwqQ2iNH6w0HPB/7OvZg+1HKNvae6NE1rFtjuBDuuK
pThjpulC4fU7CCGAeBW2udoIE7vuogKA/OlO1JmrxpqTA3NlcejiOGtQvGCNe8wIAQ/Q6EqiW7pc
TZhspjh7bRnTiuFyMJCrcjS+CT5vvUJEWry64O+kT+FF7FeYOcgxKAbhLqGoh2cS4iYbL2KSHMnr
99N97wlDbFtKzFu0EdEzaiQU9aqaE+JVie54xuLV6w0RxWG9DVA9hQjFm7R+mznHqcFEaj3QZzJw
N7cKtP0ibvQd2pMxvkK3FPKvnWEs9g7hMuXNnOXdrp61ZpVAKcWsXdtBCA0x8ExyP6/Abdr+kM6l
/aolotOFK8KOEF09AHUbPoYeBEUOqimg4ebRpkn/wOmRt9s80OYvcjtquR6Z/cRUIDj6ehH24flt
dDJGYU+o2dzB8IlZYRapKgjeupKltXTTaiI+nRswDq6eyycAMqifMBiKZzbd4jBSE4glOC1TNIcm
7vTCtaP4gx2gMxeYwkb/ZiK1AsJYJv4VeLGldkhh8/TeJhWg5zZL0EDdtR5lop8Ot66NOostryJF
NK4pqRZxmrHh9JlqnG89uWzRG7aVMNoWTp/cIJ+yfPBFko1YtGgzKgDLcQe4Ute7JuqIVVAJIsql
IxNmak22cOVyrtwBb4Aq/B9nhdVtD4sgtnPjDYqCvZ709RlLfosJrEiRKLjWt1RJH+x8HCLvWJpD
U9/DVuExy71ztIERp6Y+ZFbRpuvOLdRLm4QTocNUZ8cA5olaHuHTS2VOmFp6WcyQ5kY8FUuRTbTI
fp/2MABlmBUgR2ftBig8C4FPocbiKHpNve8yLvpQNHN4JLknYdCjgw97wQan04cc255/cNyhMKnS
2gTn91LYwjDFgRAW2ohNmdQq8JD2dqp5n3NHWHoFeotcdpF7tjuMm25oe6O7Q45v1ubJmzr8VVsz
knGOpwc/YB7e+xMJC/W1Z6EMplOk37LCtYOjXrkYVHCHx3snczwjA1g1M4M6VUf1m1M5s6ADRPW0
SuO+wpheOG6wiQPG5xSrUktJLGniUX2TANWL4lfVhDXKTFjrYbg1St/2H9Coz95alsNA5SViYhSs
snWDRWeZ00+L7Jbyag4oOKAY7Kp4HOIgr64idkK16pg+8eoT3iRODXz+2a3NJu/9MPp8CE/SnXyY
G0+mPgmVY5x1zN7N3XlbWENbrM95IgAvQ5iHb/Pk6Hw/VUNk7Vowz/DWHwj/vCL1jz1TNnOUrwaR
uONDyzcdoChzHQdvBokIT3Unk/m68VIV3OIwwm8laVBxccGJIoYw+fpbuUCQhy1rUfB1KepWLCRr
kA9t3AOeYN0ZUwjcK4OIzXEhyIDh65nJKCDHKEOcE7b+xB8Lld4v6LyHM9BXx/Z6yAskccyEPxHi
m6Ks75hxjpXYhyZAd5F8U7123iQmGs6LavDvzWoumlUlgTwnCEbMQlmeUNlw7hQ04n6gFqkbTCc7
UHZ/hKDiDOOLtL81lpfPi5Bv/NAbfU/gAa/bvzKU9j/GqA7fUx7AvI4QhguABpCddaed5iOPBsrH
wY4BQt0cFimwBv7MOJgHnHO2nL9Xc2gEO5lWht5B4o1PfeEOm8JxZLNtm2DsD8WoiV7xUBU89D5A
H+IJnMC7MahwnZL+M7BWXIZmL3tW4GEuOWGvIxcBEOJJdgcCg5JgDd2td3M+t/W6bOvyfpr+O+8s
c/xWW1BxKy0juEwMNIWzjLiuu4wG3xxBylWK16Tu7HEXlGn0TOhITNfQ5f4NdlYSTwY7K9eZbSp3
gd4CrWqsEKMvAHC7csf2XrFn2T3pP0xxvQPsYswjbTtwXSPowM7AlWmtG5yYDxD5ENRWnRnHKYoA
bnWYY10Per/7NQxOS3vKB1StE1QVtOrgxSUgIb60Q4hFNCD4oTS7/QiGcu3NLdLpsSyQXDRk+Mjr
zqo8xNZhg4JCQNDWfFD5mKwjq2q4tZAB3TfSBQzFnK6Dfjk0YNOki5gzDUlD/PAp09YYb73Gi842
rboWN7LHXQCBYIDbVXrsx5XI6biW9L8CBcWUoMhyywZDSdgTtAAvlyzCRlrlSqbh8BMBPb1fgOyU
kMzI7ext2bghRhLO621JtOi8Jh1M3Uc1mQkrkjv6OzF4EN1dENA4odJjnWWo3r61QW1DGftNs3Jt
EGcEdELfEQATg2dhXNA3LkFjT1M5jMGhNPmoPTHpVSpl13+fLIhv0PTJT6h7Ye35vmFrscsSCIrK
Uff+AnJHFEtCMQl4MROgyDXKE5SuFhEDyC5ozUwcm1o9V+e2ZxUocoL5xU6V7317Dr5p4eJ6hr5V
D24lphXW8v5Y9zrbzMhdQ9T0TvsDEz8KHvwhoPDk9J3HuwP+ijVdvDgSN+Of/cqwpQsQyBTHOhZu
c23gciK6AzUySkKUE5hLqxm6XeY6e07zIQuuvSwzRpTemVjlDA7Nb3zT4+/9SpFyNqhhvq1p2j9K
zAZY1Y0huY9mrSRWOswxC3TInQVbicJ4k5jw/Kwzv7kuhRlIJp/4uriv7BAcpRBF86sw++q9BBrm
F+jCo0kHMZjee5Vrd+359XjMgbaGRVwElv/TEQZEkgVDvw3N1Gd802S2D4RIOBXOcS+nK2qrIkcv
UFtXo61hUppCReG+dBpvXvkQUdXa6yRzdTy099fmOWhoPZVRf2Rj7dM1dBNaNJPtwNieJ7dZhyrv
puEaPwC2iYEEEnNfxzjEfJpq1ICiad7PE2THG3wjvnMCv/Zt3LEYO9zRJ1CqNzI+ObyGkZHsnLzD
ChbbbvSGbyBBF9z4Q3uMwtFpbq1uPKvTejO+tfFQRMe0y3P7VvTBCG2CoSVON6gZPBbukGIMNPEA
f8RgwG8+zosT6iE03xQUvUtMkI/jkb+X5a2LwcHY07X0EndwW2brGi6qJBECIw2gRIxSbRFQSxlL
nxlj6UZnNE58WTHc4DLWliFXThZ4wRW7HEmeyjLOUiLC9Uij6eehOyHLJ8ichV95RJqEM7q/dqli
u7OOYQNnEC3wE8cDh1qEQ0MvTTbr/B4MaMahyegxtRlaPyx3vkqxJ0K5ddZmJpvTvp4GqLczEszo
4oDjd0VrOkfLODPbH0NXW6fcJtc6W/odKM/txOA/oqgKRwRsmeHU1tdIbXL7xSRQAipYGQw+BqKK
9BOayQhDtYuWwF4liF7QxEhIQrBBclWKp9jtnY+MjQYNiAVH4c69DeszOIQ/Imxzs9WgEaOjCYd+
3eRV2gb7bHB6d0tWj262/kDBwoGIksNfikSnFYpnxydRc9RJd1UWOZ7kqNfW7TiGIvRBqSPTep8L
W9/IAnT/xUXWZZ5aBIhiqeep9e6Tqq2DGx+rJOhFZRjkpM9cZltjuzVeTLvpy2ZBPkf4kLng/Tu/
1lD6eGAkIjxM4qmdr2QQ1net0RZy34EteEQwSfmQyDgkCl5Iius6HdD3GGdDZAEZIa6oecNkP4Z8
sbuIt3LfapMu09ctUQO560WvNJhjsyU2szv10q2bdTw4XY9YuTXCPc7iUCyrvpzwdGFFMI1rD/Ce
0K7Aj4K7IK3kR1IZYb2vvLry0Kf7dCEYfJ1XtpSWfKEWyo40p9DrU8AG1/Kg0BqEMfVLOXMAVrjo
8ii9iqJEtK+eoN4GG8AHvy7jqbYOinS6aFcm6BEIRiM9aqEA8hgQnCVh+kxQyxCelbpK3Jd1U5VH
ZgAzYkJbdtOcGr9G9DbzysQet1BIzS4NZdWPdlc5ENVdA+jRDyS+rfImsvMTsPk4XlkO4h+jtxz8
AK5dBpjZut6mUhzVcEvo9PzD9noVI85tk/fPszTNc/TnZWqnJ9CSKCE5fuVFuGra56aH/qm9RT3c
xQ8yy9c5SjwuiMRJLGYjfAznbNOV5t7btcslb+qL9GXzX+mknkRkJBgOwpSQi59QO4VbjT4/gal2
E3HX4ZogkRXqkNt8z8CKZbj5crrAOcD4r7u2pDpHeltYFi8CUQ1uq8/csLsdsnpa95oJKBohFqzw
wHhB3ARIK3x2tXSsu43huN8LjGt70UfyGGJUCL6IuP1rSoUpfTSltoA4J0L1MslcdaTpRGXZ3UJ/
rPtpl+Q//fCFmK4vXvbfUcPn6xD2zsMm++cyZXoezE7iUOpuvbuxfSyX07h3b5Wxbpeu+RgXt3pl
hducOIZlyTTHY/7VKJJ/vOk/rn9+Lb9l5gKARJKMBRyob3TUVctEU7XG1Df9ULfDBoH5DuYkMjeR
/8UDNv9554CYPtOxJfd+scZmN2YUn2g75q9Uy7k7zKRm0OyEYksCgc9BqSp8Bb9oO4Gd19VZeNzu
J+uXHIxNVaZfLPm/nwMAnBDn132eNH05kFS32Dx7kstuYXeOYb2BQrtN6vvP3/Y/L2IyvIH17Trm
5aKCo7XGDBvDrWnndyj6rq3uPrEf/hcXoVWFBqAyk5ejx9MitFrHDvpbwmyffMf8iXf9zousL0Ky
L++Fz4ISBFOg64MrKu/ie3UMvxGeqshSip+1eS/db179xSUuVwiXMAUSE9KEFTWjeTHd3Kx6n8ni
MjmiRq3atcZU6ux0tkNj8fkju/zYLy90sRQpoVXrUZUdk+quTe/T4Jf033V3/Pwq/3hif9zOxacW
M7NgzrSZHBv9LuMfnn+cvxrS9dUTuwh8VlGawVXyxDJ72XRHi8NrWiMDd/QX+8ZX93Lx9itjDKIx
tpKjG38L1CGwf9jlFwnZX72U80/4bWciim20/Z7HNQQnFR54KSK5n5r/4ddy+eovxrtEvYXVSnAV
kgSXmUlYhvdiO3f/f2/+/Np+u5UYt4CNDDQ5WhhQUuMnIYLYL79YXudH/vsB+n/vhMLSMoXky7m4
E/QBlVEJJzmes8gWEGdXosWO+/md/POleJDxikPRQev2553QyKFqZiDKMaqOHomyCZGjZvxDD9UX
F/rreDjfjlRsMJYLkGJZF1+L2xemiKY0O8btDehG3Nx4HXHOqAjn6vukQO3guUjJ3MzyGLgvKQHf
Vu4tR5iZCAWmTxjY57d+GaZ++YMuvq2xne3JCPhB0SzXGSFosZJQveFKGxXGOoapPH9+wX8969+f
wMU3xgiMwGkAhY69v5VvBfmSuQev+eWTvhzofHljFx/a7NaApnWYHVNSTHOUy/jtUAcR+uZvCdXz
MWCm48bFAfH5/f23Ii9XrGe5nHqWidj7csV2XmoK3CHZ0S+MI/ZJdHUnIvbwAxDfZzyk9+47nWJ/
k185NzmhTcDgX80Z+dcz9mwPTu5c7NnOxTNOrEh1Ewq+Y7WKunVkMEsFf78qvrrV8wny160q05H4
DBSTfS6e8WR6AdLDNjvW7T2Q74LMtIwmzfweLNw7e0OsFoK+bPnFA76c2eJKxQxZD6CLAsuRzsWW
kCLx0gBM00kS5yHoYxuyIRjQnPT3zvBoltcAgwmATeduPfk+1tnp/C4QwEyEhFU7UI+N6vMvftVf
Z9TFj7rYDNs4nkaC36ZTh/1yGh9j4hB8AsY60Auz3Hz+CP7aFM8Xo7a2iNfxJbMz/tyvKjJAVR7w
BNzwHuRnofXP//kFHP7882goYpguOyUgSyRGqppOAyyeZRHUbXz//Ar/lTl/rB3u4fdLXNyD0Y/K
ozWfTtRDC8e7iewf3PPBTtcD4d3Q4nuCQPra/+I9/T+uSyfmuooCzL/4NsB8SUAs+umUFoe++k4o
4so4m/f8o+ERhvQ+doROfjXd7a8PkpvlMbpMCGTQCSXsny+swdBSw+nPJ4NI6TbHIME3iXLl1o6+
+Cb/dSVGY5t0m4zIYHDIn1fy6iDQQ1iLkx0SwE6wVJDsSQ9HKPXFBOuvLnT5HP1iTO0wE6eOjIED
ab8GcCX5uXy42b6dfG/1+YL55/VcCT7/XzPjXZzRE/MR6IhHcZJNusjaB5/6iYz8Ot9/fp2/DkTp
nDECW0rgUVfKi1elQrRJ6F4ENnj32Kp029aPYa0JVrKhZ+SpL8XD51eUf+8dXNKltgGVoOm43NBy
HO6NPUzi5Jakq2a28d4Ejvctn6F6clK/rpVtlVcNtN2V3czmD9C+emeDgq5IjG0OeQKlNZu4hBdB
mOTXY4vWnQw3dUWeyKJrq9cW3wsGbdXueuIpFi3Ux9IYjEPuqWRPsmf0HaN59MWX9q8HaeGFIRaL
FS/VxUpETFNiQ5HiZA4PxfckZR9czv2q1Yfqi6X4j2+a3pakSHAWtkPzchArdIxRNpXP50V2eFqZ
m8px1vF8ZXnjsiJjZ8SpM8ykO83T+vN39/erO28jzDT32CRdCrs/P7eySSVjO8b55DrGhgwEMkCM
TZ9fRejXGuv184v9Nwzxzz3zz6tdPFLM/iYnXz+f9AfC9Pb7/MN8EFf+JtkEK3sv931IDuLCf8tv
wsfusbrSm89/wH/jbv76AZL2m75VKee/AXO/lfy2QYAPYtT5NFyF99AJ1wyLNA7q3lnN2+rpEJ9y
Zrv6+2aX3KLI+uLif1Ubkru3LY8Z9oq/yPMO8dvFU8KRUAi78ylsiHDCYXUdOWpnJ/mLmcP9kvZM
Qlz7ziyKLc6xVWvNL/+bX+ADtLKupQVI8OcvGKVCDU/6yKlpDD4u/QRuuw/G1ZCoPXb1V8zSaPEd
L1101LWfX/xfK42Kh9Hbyjxns17sS10czkkD63+yiubRu2rcpV8UD/n8y6u2/19X+m8V/vacI1h3
7CvOf2u6XNg45+Hjr/I52xsDPievePr8en/v7GfYiJ4AoFNxPF6818JC9uSnoThxh1edE2yIgiYZ
orr3+i+u9M+NAvgX1y+HMYf/xaUAnaPZFjl70rF2SowfH0nzyFy4BMubEVSLOhPrunS/2p/+eYe/
XfZi3ZAwaOWp5rKG22x0v41bjYGlus2S4DEIJJrydRQ2t2GlSYpekfXVGcNV7KfrCnRefzV+/FyV
X37EnDYglK4ios25WEmjLPuSlFZxKoYs3vr9+ItxQ8NuTIkJ+PzN/mvN0gEp4ZsMMlKXKymXhULN
yn3b8G/pTEzzDuFkNXxTeJg/v9R/UOblXf1+rQu0a9ZjVdtZKk6D6nB9MVlmCf28s43iG6KKwyAt
Y5nY481c6ztIret8th/ybL5JyLRakjOdrJscMbQiZH/h+mR2FaaFpUscQ8Kio7m9C2OTFENDz6sS
BJGEC4iZwPwReWorkTcuaxmsnX5AlC2bLzb+v8gTJjK7HKKO5wsJ+ulf3JxbJzHyU01RIhW5xlZ7
6NLuWag5WeZZUS3RT74TiLwva/sVbvA29qKrTJcSH7G1Q5c9f3G2/92A8HssTgDAUoYI+xfFGKUn
CHjQiVNLLbEYlEyWaGvtL67yj8/Vo0BQTL+xaPfAKv/cb6vOZ95WapinckGu69WwLYd1ckQPnNQb
ou8+X0F/f6R/XuyimdU4+Q3LCuXJ0/gnKnmTu4eZEWsot8Xu80v9+8YYHODAC1lC+hcbgkUUpFVh
6DnhCxmcTbJyX6MDcVwY5r+N/6sbU5YvpaB49sXFjSGInuMORJovg36UTMWI/FSEBlhxPr+tvzcW
niAlLDu5D+N1WfERLZTNzsSF5q4htUXW87ZlutU2LK3wiyr9n5dyBIvQJzbFkefi87czyjCnvOpo
gE4a/vsXlrF4GcZD8eHEzsfnN/X3HsZN/R/SvqM5cpyJ8hcxgt5caapY3rbU6gtDLbXoveev3wfN
7kwVilHYbybm0AfFVBJAIpH2PRIOoNVPNHidPirAUiuGD0kZGjLQsmEl3RrtFCmQtPKEURoQiAN3
b8QgzABWs6HqAgIRyjTHiRzXoC0R0TRRABIYXXfaD5BLubJ2bbRfKZoIwvAFU5AAXHVjzHlKAYOe
/fFio2yuIgqBudZRIqR0JQswQVj2IArRR7Syw8VJUW1P1X+hKIjiNBmujIDeTUoKIM4ElKZ78Qin
nkdnjIx+QjGzxPPzo5u70bdiqNderjCQD+pm8ZgnMIJrLjwB1RW9YM+lCI9+KfaMuDBYEfServEW
9VRwHiDpjpH0Z0RvJBdfGwCqZqkbJ3/QsGTKKdjV0eN9ei547g7cyqV2cSyQf5e0UTz6KODKqbzR
elcomsVzKYI4o5O3YqhdlNRC6qdUEI9ZDmQD3ZPsHFxkTl0h+0+6QsHo0XQrREHVHmDe4RoAlOku
1uJwOwKigPE1RBh1QUBZb8gy3h48CzSFuNxkGPvvfe04onMHuQZEvkDZMf1KkxxAELfO88WT+0aJ
MzTE5gaeH5wsLc5DGUWNZYAAdtEvCajiyJVZ/nASC2hsg8kev90EZc24g49CDR4D94qsq0jvIczA
R93YNozSdBhji7VjWAoul5nTJZGO/Shs4+isq2tDZcibOWEgVsgGXEEJgSze9XuBkhcN6KnsjaMo
tE4JBJA6PJXxCkDugKSrzLJD20n7Q5YES8PML4wHY5dn4lo0KesYySSWD34pUcGbFRsYodEjeQxO
afuuGAeMrJpytBTQEhcPVov2ngEojNhysBxw6Qn9i9O40zA1BUCoEuBhrZqCmPLTUEpGzmluZzQd
UYkhgUgUMS+l+zkmp9HKI3jHGCM3aKXia/iPazSmd2iMD8CsisQQho1/qouQRdf80K1CHgKAggsk
0oY/RZO1d5PUoPPW9099K74U1aqIraZdIMEIFPyd1g6OAYDWigMIlTEt83SnhEeBc/2wZly5mUcJ
DRxw4hGcwWWBJ3p/Opi+wZCUEPsnzEzakvLCT8iqVJf8Q0Tvxg4NvHzuW8DasfviTfMZz+9jFule
OPXQF5nSdMDO8E9xpi/KETDnAF0w5F8AfbcKdP0JHov1l2j7/Z3HZgNsX8L7xANxnLoNIchMME4m
+SdAOGHwMERXG+AkDRegKaw6zcxNJ84Frh06C2WNrtOAv2satVHzT+oO4JJyuMqGvdYbZqLGTl6+
cTrjorHkUUuTI3CpgKrNPxUtKUYBXSbbtiDqwzS/DSjR57bzMa0pofEEvUZI1iDehpd7rzfo5RNV
4KBEp2nc+24ir0Z/J0dfHQ4wjq6tjCo7cPGLxaj6+6RHCtkSho/IBjYTZ4nc0uA2NUCRPeColgVn
lf0Sk4IBEM2TKGQFGg9nfv+pEhXPgFIR+PxxG53yl+ANB64fyz/lj8FpV8ka3Wg/PLSqM7bnwdOi
RFJWvgd5LNgL++hU928SKL3bP8+3/+GlpH6fsqkAl9Nq1cPvyx1AR/TSwqBwGb537dv/LkcXVWR5
VbyPEu2y6l3VZOM0Rqemf5Wreq8XMEmpOp5Cv+cY5/Tgi2NNuoz7AscR7zJPHVNWKn3DxR7WpKXZ
kh/yBBCkJWLgqcjdemy7FeY+GV7WY6wmoR0I3gbMAawxUvT3asyPCEwBIDftWgtcJk6/hHauMPsQ
MtvWHq4nJCG5KpGAGgka2i1OFQwqhp3P75CxtocVtw8tfcG7IeNVe9SMezHUozYaWpBGHNiu2/Vg
xy6aV0VWfPuo3ESEgaIGuiqI/3S/Z0aopTwnh/yuWSE7bWN4yaztD/9orQE5tf38XzXwThhdGUK+
Erx5E7YtdgPbsMStsHou4FHt7gVQVzUh/tHIf59L7wSWvkX7AONMxEcLdC+Duq4lbwAiqQ/4nXbB
XEiKoRbM35yHLbbv1TuEloeV9XZ4RNJ7338YJ8/sV5hBWWjblnHJHl7cby38++x06f7sGlD/lmkf
8bvaMVBXMCxjHdoaY72PQRMlhWjQjcvXY7qmBtAoNMTuHaDWLXRb/jBFE7ksxnrmb9U/66EePQCf
pW0XYT2YP9tENmdpJ9HlbJaYWTtxo/M6da0AYYxp4wwnWDvo5rGREISdyN67JUsdBdYJURYJuBjA
Eu4gyTsZbuuQS4z5klP8o9gYe3ElWeVCfAX3l2FLjEeLdRMobwwE9sBREyFZtAKr2EiOz95H1uoo
2zGVXVxinovfTQtjkQ6u9Bvut5VtZFOwAFdqqXvjCMBWo7V95vrm1RIZTThkaGaF13KvlmUWyaES
JEQtW8dbJ7a4Km30kSzA/cSwKo/BBbkCN7IosyKKHogIQdiwI4c4OrGruZ6duYErObmdOM9t2Kx9
uRFG2ZdM0aWJDE7tVmeX9UKS//fOY6YWQlmMCkmrUkIrwK6DJoZOCr3v7cGxEJfb4evzdcxfM1XV
0D2CJAAqYfcnBDyclOOykkcPeewCscUpNvGx2HlWxLAbTEmUiZI5INIHEiSRC1abng38r3W29izW
rWJKokyUALBjviRr6p1uVZuhA3/QlrfVMmc0uM7awpvNo2xUAW6axB8LYqMGW7bIc6mtm/++dbSF
ytox1xUsCOiIq2EV2Y0pfFkA9Dr/R22gDBLwQAwhkrCgagEcB7M2jX1sCRbYpRjawNo5yiq1IL3P
vBgravEqJhgagQ9oNSeesaBZ4/fPAdGFFa/gWkk1sJ7BJo+vuEIR32JZnhkrjq5AOOwCjBxq2dTp
oFUf5VEMOENIYEUQMm7Tf3FN72RQBzNFMgjI9G+VBs6QbTamma+4FevVndmvOzHUsRQGCLAwaEKO
Bcy9Fo/HD5wUjLN/LL+h0e5mw1TqVfCBgRBOIRi8SxPj+1azBc+oHcFWh4AfxzBJYukskdKjTb0T
ST0OIOmSATeFhUkH9UTsKmdlQJI3W5u3118suzD37qEcbCC6Qc4DXWPUPgrABozyTiPv3rAq3orN
gFukvYc2WPsYS3vM9pHd/EcW3W3dg3tUK5pvWem+A3LzuYc1qpGOAJfYVrx4B8HKP0UzWfMb78w0
tsRsU6/VnXhqZ0HRV2E28ls8MeuJjfbR79tcLsDNYAWI8xhGivzig0Q0O6JTE/uL1mD8/cbXFQVV
SADRh80NTcyXbwpHNgcLlO8WMI4ZFn5WVxGtoi8UCURFVqiHvqmRfm/qWNilKYasA5T11ZOCEOzn
1J8Uf12nJxEdStIVFLlmj5FvjVNZ650JMEnA/PcnEN2+Wa8QlGEMrFkBz5loJbaxz35jwLp/81zU
VS19z209K//N8wy53yOE9D7fyqUe7GlQOEBiQG7tcAcgi1d2aOvWtO33eFe34ktopYDQBnmd7R2a
d2BS2TWrgDfzTKBwZqiIe1EKfciGAPsFe49eT8TWCrh97eAansMzsbJgXFqkW3C3gXksOGf7yoxt
lqGavVo34unng6sTJNxAPboLtsqhsXfVVl4329BdLIT9EuS872B1+5qgetmSoeNzt0oxVBkjnhhu
wL/UmSt9LvJjjTM/tY7i1rsAb77nEjMimuKGHSd85+QeTvtGImWyeLUbfSlshB2w9cBT7PSWdumX
xKXJ3NoaHQSWSNgAtWozrPolCWQ9d7IMALp/gFkxMcsFOz4SZ1xhtLr8vQ0K9VJEXIjh4gnbYLjK
QT+hun9q19MCLDBwtkBTn/2uP0BFvyws8FogoC8RWDBOYsbTv/sEyr71XhgBGw2fMNiJDW4CO995
R3E1WZGb7UBMbXFXlkMxF8rcyaSMDsK1WuXAj41jKAozdqXvQBsz8zbaVfqL4TLWSLbxydnTnQZa
JSm9pFfC7pe0CeCXD1CywjJspiDWeVImpQFXfJrwWJiE65Tva4uzgAlrARylt8GlvWKsi3GLFCoQ
qADG4k1kXb1D4noPTka67rC89OjBXvj/Kgi9OzkqIkCcpVVpRE4Ol4WEocO2trRz5o42etNZXjRT
USjXk/DDyJwH5Qy2nZ3uQWj0fXq9DSyidcF6EFjbSRmloSGo8RpMRIuHqFthTA1sbHZjA6vKEVee
68EIcCcFLnZhaVAecIQj18U81dlH4cYoUJZK9wFjUKk4VTDyfueFgDJldQdirGQb0NdWfSR2wLA5
ZjJPIm/tk5tCu64qmAvB/YTz1U/eutzDFDpg2tz7r42NNmns+gFpvgNa3lwDvLJmt05e1MqeLHDV
d6a2bu1kn+xB4Povc4C3uqdSlgo06bqhdFCG3HmpnRo5zuNSOfEm61mc9W7RNWwIKuY94FZTSo4p
+zhq417YqbvpQ/u2GGArdsAR4jITuXPO3q0sSsMrru3VGugn32lA4TIs+mW3Apsu7H/m+sfG1JbJ
njyLES40IGPM5yaEqPTjef+zVErlgR3egukA4ts1cDAtJI7x6EWshlbWIimNjlTJCwH1DjtlwXO3
skN4ImYRNAaHfxUJ3Wwo/aTC1gvAm4csVN2RV+2unt2R1xPHJ5ryvwv20GaJkQW0yKK5jNLKREqQ
YBqFv25rtNV3gI2HvcDhrTrcB30ROM+PbNZrg8uoAo9BBqalSp1Z2mt+moHYcQfyxK/BFl+kZnUt
bWFZbrnRAdySW+zyRbDLEWhyS4Xls84dJqwToCE0EcB89Aa3I2CQUvCp7QzcDB0air5XC1hZNrx0
VnQy93DfyqI2t2x1PmmAPbUbl4jYd4Y1nBszW/9/xEHkntEX4VYS5ZIAFHCo5Qir0g4Ai3/vrpob
4UHVt81X9Z7ty4WMIoBnjefnh/nYtkGG8m52kwp+YGcAmtthhSAHPeX7Dj6psvHs6ktb+5b0hzcb
II0wZM6eIProSFcUaD1pI+95nhBXSivinePM7pCvfQenuMScNL/5NwbGuJFFnaAACJmwnBpoi0uK
oeGfeoWGdoYTO/di3gqhDq9TlEqIAUj4feeJ6YRbv1Tg4D3fOJYY6qyUqu4JIwzZtxi5924NNHgT
XdyMCz77/twuh/gpNwFxNRYiCtadiMJud6hP0sZ3cmSquqX8GjLm5VlLojzIRuxFbQKJ93cNGdTa
tQ2+ZGg764SYa6Le1BBvnI5yvIg3lfj7vkPM8mB5prArX58f01x+HDNW/+g39abG4MrMBR+LqmwM
2+xDJ0B5IXDhvP1HhaAscZ5NQFoiyg24/i3JSRG7j0WxzCA5hQfjdLMg6v3Mc6FWCaMkXmnypsWu
/D7uSZAKMEUbyPr2lC+Nz/+2ixoVm0qdJzR1AKGk5MojMZNa0xoIfpbHsEffY2DU8gDVwktIVeug
BaB7prUUCMiJPIooE/b72EUzw1ayPxp0AfQ2ZsPff+CiOeXl4tunE2trZxygO9nUEdYA1kwxGCHu
Nj+Lo+jEm8kEJrfVWRCsWECvddJFsmTtLbEUz1ZMHWijlVIhDljxtEXZF3i5SN6DBmebHoe9CidT
ujIOcybHdrtMOtNTA9hOVBIsUzN3gu1visVhdXSKfX384X4y9nTGptzJokx+NKH/WY6wuNYBZywC
tngbma2rMC7fnB90J4ey+sYwhMDjxZp+Ajz8jbc4tAVMq9UfNPqab2/iAmibIPeDurJa1eSZ0xO+
m3xUDZ3+dJtnHcaNaAwlNlNu92lZ/YiTeMk4sJk3WhTQvSRjWgHTbjL5hps3IETfjyCNNbnyf5Vd
4l2xafakSs9srphfzz+yqEcACN8SYJaJLOs7BRuYgL4mnh1JPaEmaxscM8iaU0j0qpJGaQP9fjy1
vjYcq7YVKnEXqTVGIB2Of9PSL1Vjgk7MCRJ5tMaia1IisGr3G9mmbZwKkSzu5GWHSB5VTCTXVmd0
xzriArlGm8cTzji8OaNyK5NanBLLYIBJIFM4eKf03L5kK96R7CsIk6zKyV6SfXpt9pLTu88Fzx3k
rVzqIBGK5ByYhsQdUEZB2LColT/PBcy5q5gL+mc3qWccjDG+JseQwAGLkeAha7ZXbHgP1Cy5k3X7
ultWxe8241aF8qqXdgUKYFb/+Zx9uf0G6nkHgKaQNZgw2PGWt443v2PHd/gdeZ8A3gkz2tsoY4B2
E90mrJs/10tzt37quejEFqRynSTuQBjrxPtuJW0FjDR3ZmcmJjCER1tdSE5lwdxdGVvPUirqzZCF
QsQQAXmpfu9+A5jWvJ6XyyMKA8Py0pusKtRcdeR2pd/W98YApTkUCdwyCL0sdTnZv0vz8CuxV8BE
weOo4mWuSDy96c3P/7rJ3592IzpogEwtjNhkkDmhTsuZ0+pwXR5JFuQd/ElI3p5YaQOGTn0n6m9E
ypWoDSifEnPbQ2S0ALAosu2sCOIR0Ak4pEDbIBgAGDWSaKRDreJC8EQpRH/AJBFtu8VhcQjNP38q
p3JA1fTuW18MvSHPIO1r3IqknkmpAQ566GM3UatFe0W+LpHmadbVWXULi1nRmjVBNwukzC0I0Zo2
KLHAIEBGerG7+t9XQ/zJfyhrzi7s56tjiSN/vzk3Uea0MA0hTolzc+L3ch4xJHy/5s/2jzKqRheB
dcL7v9ooW7ITOrmF8yI3IHEr6ws8RAyZs1cdU6wG6NZkDBdQFo5DigW4Aaq4y3764CXs7OIVbbel
5IBC+Pn+zer9jSTKnsVt3htSCUkSuGkmS1WQ8wjxJn60nyHrKZ59iW9kUQaMV6uqAigwXiegv2/P
PeCaGdEsY9/okKWu/UnGSKe4A70mhn3G2ARKkGH6wPRkGSnGxtHAnUroJ4oWaCSeDVOz3oEQohhN
ybdGF7yUzw9pLqCF2dBVwwAwp/Aw2CwlACbOlUjapZG36IItJoqMLlt4Uw5SuE8j3Ot8Y0tFumDI
nQtTbuVSqq/WfWakOuTWJeriKtC7favEVPtCx39IWR/AMcNQ/bmSj4i+WB7jZZigA5Lf/Y1WwK1T
CHEg7frRSd0eL40Mr6n+AL+1DOiDnfHGEjl7lEC3/R6cwsgSpZd1VFZyG8XSDgD2emICSTtTzPBz
vEYgHmId5ZxfD9wZ9Ioq8OAxJXy/vDys9aTNCmnXfvnn1O1cbi/th5f4Gi9kjSFsdmF/y8IwxL0s
UBFPCpg0sZUKYP5N4aqCRPbqf+a2/vu5phCD9GAjbyRRIR/ny8Bx6iEJdF1Kt6g/hq8CLKMiSyGJ
wj2TI96vKJYroIATOSB33YW/EKaAJAjkfZ0VH0e3+lH/1sCHaao/ni+PtZGUTtYV7+mTlIJWJ7Wi
MAMHwh+w5jX6qgy2XLQp89f/Jo961QJR5gsvwTJBkQkMeL5YaOj/OEbnas0d/5so6orzoZGUQwR9
JFCDMTLBHrjqrxidyp3/Joi8Djcvtcd1vOA3+fea9BfhFb1EgKLjToJvCf970hmBOXoVgVeCvBJm
Ee9lBf0UJwSHYjc0uhXF4MdKCkcsDkkI3uYSlMAlSzEfLSVyVzJ67DCijq647/TnzeriMip0AViV
OwVkolyFcqinrzJBM/uxtTPcOy1bg+vG5KLYFCqAoHEgd5VDxoV/vB73X0FdD4xStX4+pd5OE/+M
8TLPDqW2fH6MLBHUVeBEDcxOY+LtwBe3iJKV0a97mRV8zApBuykAVnkARNAIZxhzHoFN0Xm72q/N
rjg25bY1/ucslSbgURUVMjstACv2XkdkZeSEZJqCvR6vlZ/CoZAcPvqsjUOSqWZdMYJWcmPvDde9
NMpAjnk1obYtBHtf8g2rTUHaydXgkHh+ODPhKZkBRjkJuVQsiU7zBT1GtQotBLPclK3S/AK8rQRl
ucQcyxHUiy9p5Ztg5HTA31dNq14qQbdVEDqyAxi2nEhFlXRkhVbkYt8v/f6bqKWXYsE1ce9H+0g2
1mV2kXpj5SenLmNp/+PkMebRCWwJL2vI9WAm4/5IkxbDZXIfR3s9bOxSey2y3ArgZPooB6FPINiL
oTn8MRSGCZ1pLdMFNGqS8QzMUxsKtUIJvb4NiEWTPRpilqOVOiY6Yuxo4S99R7A5p7Z1G01AZrUE
OYwdmOFSXcR2s/ghfOr75xogzez23bdQJmAyoibSuw5tGCKYZI4TGgjRvKZKAJVvN53wW4gzK/uU
lGWkgyUQ6RpMyHKJC0p2kfuJhtP4Fzir9HbDcU6POavoNQFqWADuH0yPHSowkJcHsBImv6QKEGaW
zr8aYEN+vobHuwIoWgI8I/GAb8Ss6P0xRoCFEMtKTfZlkn/qQEOVQUD2XMSjgbkXQZ1YUGCSu0k0
tKoAczbHzIFqjxWrUP74JtwLoY5C1jofzBkQwi+Vj3Y5NSaoIYFBK+0mB9R74BERC2dkOX2spVEG
WupCZRRHSFU4O+Y3deiIIiPMminmwchIqP8jOkWESttOvvd9xavrfM9V5aLWAEt0kTH8DsZQcOjZ
ibICv4/Z1/EyYMHHPzqa95Kpg/P6oZWmvMmBRXn5JeUAQEOPA9S3FxlKOBNz3UuiTq8GoGBW+G2+
BwmphpKJ7pSRGQIYUl82u9HsA4YLMbsytNOjAgaUYpiSe60vpDSNDJCX7VP5jWsqs9M46MdbCY6w
UGQ5SDNWQoaL9LcwylLyg5yCWb7A4kBwA0pHqX3X8iXoRhjRHOU467gAmiKp5BUHiwo6He4XJRFU
tFhJsrOs2yk/mQHcMMWZ4rUAZrvkKp6fX2s6PU3Lo5OWXlJM6CWHPE4Ajfm7Cv4kQK5MmdMULojx
Os/qwhV48CypQiHg1KDFu3CefwNdliLfgMEIwhuDwXNg91IHmdagtwSbYHZWy8ZUttUI6sB3z98J
7TXNN23xURe/wUiufw3Cqcl1J8vR0QdoA5DMbYAbYiZ+CqoenqFedObx/34WjgJuFcCiaFivtkri
UJcNfFZqc/4WEMrpm/Auga/R5H/7F/CWVUuwnazqhbidWJhiM3qAPQFgI+bwCCgIlWaKmkQoNTXK
z0JrmM2EYcl0XA5Iynjxtkx2rBIBpd5/rRXtUYaGRxmo1JSVyFrAllUSl50DObvGZ1HfjlP6wy+Y
VTrq0n4LAqgYqnSKikb+7+mKG7e/rqsGxHlJfu6bd1kGlqq36TG+PqXO21fpGF+ht0v0a61stTA3
G0SKDCeWztLDWAAVjsQbiHOA9EcjrI6txIdqzctnkMNs832ykk/qSVxHK3+tr6aT8Ss491dl6S1k
FO6N1f/aqvIgn1J2RR+GMlUF+ZyhjNfVlxDpIZKvROTjd0ctFBGgH4wxA0kgq8r2DeB641g+yKaM
WFX42SBrWLtoZatiEa/TZbPJ3MaNFsNmcMOlvwJWnusflJV4ko7xIl+IrrhMlqwEEv1W/PUliFaA
/qIjNqfxFvuSnwLOxy6owk4u3mVxLXEg0eBXCtj38nMDZriB6e2SB4hevmGA9BapMhDd0HNRpVoU
QxmWylkxxS+AOWcgpvK3wPJF73d+SBhxH/3mg58APDTgBwDQxHdPLHWF+VFX61bk1PPP5OD/kjOr
RfLlUOzAcjyBCZrhxz5cLAnFERkgQqT6DZea8gFjYKPHfhIbZ9FwgNMB6t1StkaTk5gwwbOSdOAq
4qnC6ugbVHdlXbV5Ypw7t9t0r9ml3Ilv3qLf6m58iJa1E2yzP3LNcC9YUql7E4+JqBoepI7Bl3fi
+i+Q4prNUguYGMzkl+7UhOzkzfqoW5K2FfCPa+xkgQ7D/NXnMG5TqmZ7rvjtIFvG+CIGvwJFhrq6
YN+OEZk+fxCppDxRHOCgCIIMYB8kSOiSl1eAQHiUBu/cIquK1q/Y8v3lnpWim1nmnRRyW24ssZB4
RdpPvXdOzcUrK6wm2kbt4d2PUz613oIFlR/x4+0ewY92uPZHD1UfFEAb1jWjgoa/dkuDKcdAmATA
VGodZRKJA9dL3pk/8ZXJfRiL7OK9YVBVMYFj5L0ax4kRvtIFLiISd0zFP7qAoOt7JuBm6zxglcit
IvgXwIFtQtDIbwzDAYLz4tK6/O9qp+/zV8Vmte88Gk2IhT6gKQOQL8hVUCtV+hJMvnIQXFKZoLPW
Vg++d7D2SmblIKpgvJQzWog8j2jIMJgEmYy6cGUFDtY+C4MLIKyWWmr2klkfvNTkfz3X9gfXAycH
zw/ZRXBhwHBRHq+ax1k4cXF88cE7MHzm3WXk0EjTsMBT6WQHikDwpSCCJB5AcyBTPk4FXpzSr4Pk
4iemvlT/VEhwvAavHF6DbbgI/iifAyPse9hCSiJ1YANIN4Hd7ycX4SMDTe3rNFr1NotBHGk+38MH
40gJoq6b3A8l6D+xNNCYD6Zy1mpTlNznMh7sBSWDSrGPYqclAKlLLt3RcJjVQebpUOo2NLJeRgC5
uARXMgaGec59rLrtTxuE4Bw8QVNoWEaKSps8KARl6DtP8vx6gsje+d3/SADmbCsnR2+AQPF58iSG
oXrw6Kn9I2d4YzQMvpswagFpJdQPuGzHqF3A25t2QFvRFs/Pak4W0HTh54IXAp0T1GYKYgv6pVrE
WeUmmGC51Cw/xtbSXa5HXp2hfI/biBZUCEGRDih7D2Q5wSCBjtaP+4vOBdGhjUDlK5YazwiMH1Uc
poEABaPsSPC7qLsU8A1X9kEmX+LU7hRHQVC4afLjJJ+eb92jmkMOwj28JvDaHtrskOVOkgg05Rct
3gpI74FfKNTfnst4dA3leyHU+aTARi/LfpAvP+N3qAMGmBfJa/aifnTvLDqwx4DnWxbmXjA3gROi
7TgIygEVIACMvVkM8S/5F4jDEVgb0kcK2J94Rbjbk3jTp5YqAojxJKIYX73U1cpQTLU1623CQsqZ
PUmkiv7fB1HXrlcmIRoTQb6UL+no5AXYAeRtj9InL62e7zM9LYwbjn0G0jJIUqGZILa8v3OAAG9r
Plbky6a3fqKtwf0lO6Rd+a+hyLf6+v7+NZqX1mSlix4t/71gckFvLrsPKty4CST5ov+IVVO3o3d/
FTAMMl34p1aHBoB7IaA1mzS0t0HIrrgUq9/eKl4aa/CDLCMnZFiUx0TR3VY+TG1pshyEArzeS1e5
PBJDB+0s+ebSbNbhVjX9Y7dXPZtj7eP8Tfn7BB+uPajCjYmPsJHxi3QVLdkKHeGk7bgdb7NCc6J3
dz4rtULqETWKMhEiWIWLXZ5W3QvHKGg9eo3U71MPqCYMLdjCoffiCfBzEeoaxxFA45MFqm6nxq1M
bWmtfoBCh1nmnNtGPAYGAHYBG4FcFqWPhcT1g58FyqXaApFi420bxztAT5b1ZmS8cyxZ327sje5H
Rp6WquLJF345bIFM83FU0MObbweWGz5zyW4X9f0hN4IAlTbJXKjBVF+q60ICYfiGf5OP2YaMeOiY
sqt+BA4o4rgjiMOfW5YZd4Vgufy9od9380Z2Vw7SKKeGfKkCx994x6M5LblfynL6wnAfeBBZAllr
pZSzDAw/jitsqmJOC97pXGNJAC4Yq3p8yu9XRako8ttjWg6cfOmtaJUdy50PXkW7woZimOpHsG5f
a4YRm3kM7vaRegk1Va0yr4Ri6svc3A6O83xFDwsCO9Y3jSEPXiMUecm23hyTHDeDNESyegk0tBEU
r37CutXE77izGkQCKVWTd4a8sPcS0A0CLGNJ0i7FT/5LW6DqpzlcbY4LMLIMTmwHrD66B01QCOQ+
INp55CkkVG3vBVZhrqShJPjXGij/1ypHqrDC5bayQIsWelV1FriV5HNnBCxj/GAgiWT4eqTPDOB9
EqUdgYS55ykd/KuWr3REuiVc1779fH5ij1HutxSkhtFpgDCX5l70PD8oogjrU8pgIYVOpYdmU1t6
tAQ320rVYjtZCo3PsFpzuwq4ZDRdkQ5Sgb7PUpMVDchE/GuqYGpL3YHoA/DXkZkHSyH6kJgl2we9
B3YN8jsk/wlzDMTd+1NsJCmopFEMruOad/y1vxKcnhHAz+0kBIDVF2TbqPLTHZcpN4RG2MnBNVjJ
62E7bNRVvZUXkTO6jDOb0Yw7SdQl8KRy1GJZCa7VgnM5F0Pd63JXubFVOMAkOoUrYR2tQW7AEPt4
97CJNwukNjHmo7DtJ4jt18ExdGUrOwqnt2hfrnTQpDGEPaS0yIndCKO0PwvaiePAO3uN91cffbKX
ycJe7kqXxWD96NdRkiibWIq878UelsW5+lJb+GvvEwHPWnB4N9hxDMduVhFvlkWO9sZC9qkuBWjg
AY7S/iC8Zu/5grUe4lvcW0iycQJcRlgt2A3K98gkI1FiXgqugHZz1LXvAnJ06R2QB2Gc0Mwd1gl9
PWmBQPhG6zuS/rkaq1V4zR2CCDQBnkfZdBvVjgHOIwEPIrfDBQY/3BeG4EfVACwTIcpRdaRrAU11
v4dtbqiaV4jRt/r7ZwWVlORLW8ob5iA6SxJ1WvIgVH4Cbvtrg8GEyfQWhfMqOfWG1Xv4XYe7P7T7
JRG1uVGLoM9DbyJLkhA27X91xw8ACCu7cRGc/TcUxljPKGth1KtWjNHEFaCghz0ctoAQdtpFayOj
ysSKmRWELjm0PKloyVAoQWGSyiWwWqMr0poor9vCXj8ITmCWF/n8XC1oyGmdQHOThrz/J4pS/Dyc
tEQX1OhaOtU2WZSYCP7VLVIzBYbr4KKbHwzLB/1QrhSLd7XVeB4+PsvMZE4LE/V7OMt/vuOhPSjF
q142+I5+nawE3Ixmq59Q/+IB4pUtfMdfhqt+0f6MV8lLtDeWktVYaOFYMZWKaOezD6EysIFe6vAw
8SEFMIJqcwLa07l5/XiLzGpXLcOF54AHgAWl8mjgZDCFIwvGw+8BpzN1ZeIUdHxKD83qFuhukLaB
NW0mz9Jt/lBum/e1FZ0KTNQLLIJ0llzqBoE2jiSzINd/l9fCRhRQT2ahmT6a1vu1Uco8FEGooyWM
3BrMfJm/Vdu7gCF08VyR5/QHjADgSAFsKenYu7cFnBg2Y93IuDLKto6Oo/LpYVDkuQyR/AitG7dC
qOe18ISiakcI4Zfy2lvy6/67Jl8vQjRYtEtvWS8rV1hPjoZewNzOF73LShcREfQnoK6DnJ8MjjWR
RjEajQZ4d0mdXNVsNAepM9Gv93yVjy8U4Rz6RwKlE0kbRWUkVsm102NzLNCTlVnd6HCxKXVnCbj0
z8XR3a3fFgiUSQrRfDR20xWjSNSitlbk+FpLp6G1Gg50Po7fnzlpK2eCo6AFwUv5FRA6lpWyiOrR
zOTWzqvTUGzVIDcLFrH6nCohggAEKioxKNZRqlSJaYurKGKLvaK1kV+d7DRJYifuqnfG2okxoU8T
ZXASmPHA6aRxrPtJ13O1L9Jr+1XvhU1qbf1V+SH8iHbCkSFqTnHA8AR6aZQGwe4m3l8QgF81BUBb
0uuUTKNojblf/JH7NuSsNuDyP1rT5JodaM20BQ9Y/XMEkIFqJb7X71ShyUVT54wIgU7NJR+1orbl
kvF9c3fr9vuoXQdU6Oj7ZZNe43wzZOPWwCgBeFpXPh/aYvKZ402Qlcwc/dKWfgQDGjF6RlZ9dodI
AyQhwEL0Sl7lG3dC4UOuB8Ftei10ZQ1Q6Qt6uVkFvhkZoPAEgQk6inXSpn4vo0jT1kceOL3qfFEs
0WXkW0beGQxjOOcZgTMMsH2YxQellkK9J4SwU1amNLv+BZclwJ3VVyqA5jLTWKPg7aqMzo7HXBNM
L3h+ZBCAobvjgbYkE1KZE4UsuxIEZmCXO4Z1dN6LpasdWQ7m3B5K8NNJZgs9iAb5++05aV1ZNF6O
HjDryMqvzu/czY9TbrLhDVo2VkV29eq2PxhcJf5Uxqg6cUXbWgE5WVPgO1U3xUEDx7hY1EJgiiBp
k6xBRU5g2eipAPK0ImlEywuMmtVR+lgrURCSE2oq1M0Iwyr1hY2njX6ha92VB4wu+kuCKgQ50nQq
/T9NtOjRDmWce+AciuGFCwyzbAN7rK9+G1gjcB88W+IcQ0KfQ7mtBsYl/lbfe3uGb0MWC9Vy9CIa
MuVN8hNfJipX9VeudP8PaV+2HDeuRPlDwwjuyytAsoq1aSvJsl8YkmVx33d+/RxqJq6rIN5C3O6X
7uiwu5IAckMi85wqWLAF3zsRLjp+XOgJ/Xk75Y2TaBg5NNxIiDy/R9+WRPIMEzwFzV5H67UVDmhb
KVJX15ww26bhZxehPffO7FQHf7urj2BhivqIWHNJwpHqaHUvSkdARUvEo175KqhASDhWZWOL/u9c
LJzwFP3JgGCQvOvxqzWQRs04Mex7yFzgXheqNhWwv8BcvtZIONE27iVtOAPNMCe53uuO2KWiq8bR
Z6NWo9PL5kffCYlz22l+RXtmv1EMBQDGUg5CXY+J1VLk61ErmmgGHH/42uiNolsEXpE/TsWjGN0r
Bon8F2t8iQTkyyEpLckp75R33ZOFXXYQn2LDjjHcF5/GiZYB1aS7sEEnp6fuVdPVdFs6TpFhS+OD
MTmlE93LlmvELSkBT3As9E0f0Up5tv7IvIn67+22SAfQiA4bN8EwDJLH6x3NtWYw/FoYzmISosG3
I7V6Z6nbRqeGugnBWlSVRAcjzYNG9b0WPOnGsapBihxvzFMWkjDh9bqyIxiLG736Ika1x1odkyn0
h3OPEWrJHSo3qe4TzLAGILO2ss2kH6bAxqtIcdA9PXzrX/wQzHz3mkiz9lXobaOgvrmFMh6n0JkN
W86OuYqwaktoXPZBE1pBc+jUAia5DXnR/1uiAQJDCXgBC4EtRs/Z945kSMpxlsfkrBHbn5xpxM3V
eZqIdh9y7jLfsidG0vIlF945kY0ICBNDco59QfNGTQJhyzya9gBcTo7ZfbtZLKJUdC7ikQPUYywz
NIbx+rSaZ0zZEvCluz1Fm0w9Ed4d+Vu8WcQA0Bo1X7xNYXDtekWN2cUpOrAhxio6igwJhIBmy4tq
XzXjK1uGGLgOHBMIZJGEMAmQZMllZshNcW7qUdjmgQrm7lKM/GQjgaZeAwunIUYkBTjSZk67Drjx
ahqZdEimBHMFlYjeJ2GOzJLmsqlNNPcnzDn7oTGg96uMmngTd4AkPEWCAIjXsRwFoGIrvvxUlYoF
1dTQ4E5B2dakpOzmaaG2TAZ42dq3UJAK9eEttQQMqndzHip0zoX+V1TElUDFejIEjmP7HoaxGQq6
UlGnQv/aNzZSUa3zIbOk9Dy6rVedFLvZhG6EJ7r49AZej5F0HF36nsAwEplT1vuun4HYmJ5btzwc
I2WXDTTy4OBmt6UAiXzk9hd/y3iXUKmoIHOHXqHTl40aU52UChqicM84te7QuOguBnN85za90+Yv
6r75CDHKgDz4dtT4XnOH4IXyQ0bnpiRZLL+zVJr+JEVZdm4c0NfujoBO91pnOtu35SzBh1HoKzHM
jqZGOGVth3y6o9nzz6dPXkMZdx1M9GusMkyDEgL8jbFvyQHYSzGh/3tLI7NdTCwSjX4uy2ZZh1MB
Q6anJjmFaMigt7drTQOv9ouJMFo0+42V4VjQBONiSa4bENUzSQB6nphMPC1YCQmY8wJ30jJVinkD
Jo3ua9GsI8wnoUw7OK0n/2ls0r/URP/xcXth37KjZf8uBDEJazjO8TSUUXYGotu8D8gCvsdRte/P
EYsMXNrgpFFYh1Zf+2jkSHjcmQrIAPROQLxDcnh64NZl1yz2UgpjsbFZVZYkQgrKDhJxpS0mT9Fa
8vxc0s+H/33T0BmEFlBcdMDHzCjDKJlJKkVBfhZC8lqM1NjEAdlubwtZCaCo7i0k73gwtZC2X+9a
AQ6USlU63KSI/0u5y72eiO2GDx+03GpZT3AphwltHVJf0HVBzuvsE+sIuApMr+6eTB4L+5qmXcph
VLpIlVGxIsjxHxayBf0ODyoOR9UWr3VrLYw2q1XYdaXe5ue9rxHMdX2MXBqNNcu8XAbj14TGQEmg
a7BdqSdvAIHoCL8U+sR7el1249ZKWL82twp4k7CS2NN3bn3QSG56Rv2o5uQpfOYVT9eiweWiGIWW
pF6ypgaLwjTCG3CP6CfnYFYSz0tlZqfkUxQL9VrHzb31VDvecX591TtffD87DVTmKjjpFfy8vvNL
ojk6OdV0+zGBCI4LdctRALYkatR60NdhlZ8nEC8ZJNuB+djODhJmZbh1QY5tWoxtWqPYg7a7Xs4F
iYArA5HejYCpy9E2jmmyRZt40EehnqFswCt76uHO6i908dv+7HsDIMLA5SExxlmk4zRMCTau+oxd
1ftj7T0MZWpO8gQAp/3CQPNyWyJvWUyOM8SCFpQTBNrR45/ssAN7xG0BHLOxGF9Q+KnoK+AFPL+q
VNqqv1PKe1HgSWDcwFBWQjeLMEzzuJ/dkeCyzbN9Tpxhg1moBnOaaDj8gcq02tTODld0womYqznA
38P/Nr8+dSlwTJp+0eSJ9oeKTB+Du9uC68b7uH0oHGegsvQANRDJslqB0SzcedbDwXkWRTIQ9UcT
EsBtc2xnNdG9XBkTpzulCSRRWFyba2smeoPLtwwsJSXlbeFagnMpiHEGgRxIflB+OQON9KAJqkGV
om3rvYoBXwqmMs4+3nZ0mOK5TkCCxlSLWlnMJyFg8Ylt3T48J3c8I7odszHWey2mBT340E7YP5QN
Va/xRLLlLOS2FwW877UEcRBHOaqhe7iotk8mGJqpQ02Dl7PzxDDeIC+bFhQRWIj4SUjjzhRIKBPh
uJzvQ+VXXhSM59eL6XNFyicdadRA8cxpUnQA34WAl1RJ/5bjfmp8dgdhkzu8C926J1p6FVGpwhAA
s4lJUI8BqhPw3k5tHxuSReTl9jmtO6K/Epj9y7RoEMUizc/SU/EIFqedgofaeHNbCG8ZzPZJlTYA
WgxCoNMoxbtb5f7fCWBSKVEfI1RNICCbgU+bE/N3/Hxbwn/xOP/ZKLYdw+owLjNNEHEcTFun88lR
cmdHp/+5ZfhL1f7KWRzERbXQD3vkVXmSo0YgvsS2efecOhzb5Jy5zjhP6JqpVi20aqAWUGf7H6Oz
K48cId8bypmFMJ4zLnttqo0YLsY1AQg0uwJJNo0dn9ItzzyXD/6et//dM8ZppkOdKVmLq2F82INm
zzVBKEF/zsecbnlVsXXH+VcU4zilqu2HWIvwqrd7jYj+xFnK9+4jZtcYi8+tJpLqDmcjNTuDSLIt
AdPwJJzwdkMytyZOiu6nx8cE6O/GSGRkVxyHsK7oCorHJpC60MnLeARZ67Uy7JbHRCLT0ZPAgYVm
owEI87xYt2jAt2O7kMS4BUx7dmmp4U1W/lMFtEZJJwTs+348lnTLSxgWFbgli/EQ4BlJs6jHqiaM
vQR0OLxRJ93uPl8UZCkyR/cXJbghjIUsQG1sQDkYwkIvfALt/G1XtOpN/26byngIs7IKHw4iP7/8
mkPymP1+uv37q+4BpdAFcmEpvjPHUqErGAgQSH+Bo2xn2+k5zgiXhG75kW9bdCGEOY+yrOpSGpHn
mBsE0s0zZj446sWR8IVmduFIawEjSGGAFDt8nYkK1Wo3Io/jffWg/65CYY5CKbv/n/U+bniMHaun
fPHTjJOWpwh9nA02SH4BVdJu4fTinDNPwmKeFxtUtqCJxnArXBl661rnyX/kGB1PAOOWfXS5oUcG
AtL7hdTT4V6h133VxSYx3lgX1WEKDagqgHYe3wt6P9jioaacdfA0ifHJqVUD+kmFlOnh9d16Q4b5
cdvieAKWjbw4idASWqmTISA8z9tkcyjcenNbwvKJN8yNHT+ZpjYrNDwhnVMveBZJxC03r95bLk6C
sWezKIUqXe5J6ualtpW9GS4+I+Jy+XIWwrpWQx3mOKlgFtUpIMk555KerJwF2o00TUHTBhBnFEal
ssrHhaJVCqQtuJkXdHJJHvA0ai05upLCqFSJkXIL/8DTpqO47xLxEm/EU83ES+9XTPBKDqNZUlHl
o7isBvd/b9mwiae7KweiobkJLfQAzgFoN7NfiarkIVrsCtzEXTlFO+tYcRz5Wg3rSgSzWTN4wkxJ
gAj/F/iMX+5Kt3kuHdGWXmjyERKOta+EvytpzJZZZSHNbakX51f/6IoVVYGg0SP7qf/cNkmenEUR
L4y+ls2hTZtFDnrMR6KcqH/iXbx4MhirRAwRNL3Hzi3kFv7DwoyA3vmaVOfba1kOmXEvl3vGVpqT
1hiAlws5NrB/i55bTFjxLpqEHtylMRTtdCKzV1Y7SJIwY6+il4W2wvQijyjIF/nmv1bIuhLFbJkv
DMBvkyFKwxSsgUuLG9KMQgNCZyLiD17BZ/WE/q7sK8JdaEETK2BGXFamgRxLAOXIKXE/OeFl3dtc
CGHSFFkNxq4bISQhsbefnPmEOsnzw20d4EphMpZJay0jFCGlctTNMdlXNHiWPp+nHxxBvC1j8pax
nBO0SXxtWfcmbfUnJ//1eXst37utADuDzmsRg5om8A3Zp+BikIZ6MNTliuwfk1PpTbvs5G9Ashod
oyNaIQ4/x5fpUNjog3Buy/76bcaYrmQzHjVAu7I46pCdhTT9qMFL1ZROb9fhJnMCddvV+6LCJH89
gCQPreAN2E4UKjoTBWbI+LPIFqyQaI8xDfUz2xlOtVNccLCYNcmO5lHeJSoJ/lQJqWOSvdcKUcFS
8Toc8sAO/G0XZFQ5pplFpK345psbIUUN10xoOL6h6zCqz+286UEXl3otyGYDDpbsSvAFqsUCU42x
BfT8LNW+C2vo87xE0UDC7Veyy/2skefItm9vL08EYwu9gautYg1LTVymrn54e+INXqxlpVerYAxB
EWR9klsxPwPW/rUCx7YSEFAtqD8eeLO9a97qShRjC12rFqZeYzWNE3tlSl+BhljTKqXLu4vhZZzY
uOLnr8Sp1+djhUArDzKI24t/0Aol/bx9Nmsu5Or3GdUHrHXazugYPc93eOU30NEV0pxsX4qt/Hhb
1EpidCWJySkqdC4ogQRJ00amx2Zj/t7+OwFMGqEmWh0r+rw8Ion0Xb+vOQtY8YJXC2BC4ig1RZ7H
MBWUhj3VqVPytv3kHDfPVpZvuDDHaojkoUugyBFm7twJsN/Klldvun0Q6Bq8llEnfq0XBmR0n8di
o9rli8/pxL+9U+BJuJaQKHNr+iJOwn8uSH8eLEILm3JiLG8ZjM37FdjazArL2Pco1D8P/ysmGTpf
/jrGbxM4qdSMSiXiNaUgx4jE9qPlJLxJDN4SGOPu0KQajM2Euo+IR8nUruye0wm7cle4WgVj3r6Q
64OULu4j2qFP2JV5beccBwLy8OuzHpOokX0fEoS9uAP5WG0DSmt0nwObN/t62zZ0kbFvETX6uTFw
IlUFAldQg0+k2nL9+8rz1tWOMVZeFoCdTlqcySvuVjKivEGrg/Gy46RUt/26zgLNYAStUHIVizl7
LeFdQjg7xaa4CPeqFaf4cbG33Zlkf6JjW3GLyZyd+tKMC19VZJnaDCH84UAV99cyV6mT6D7mXXc5
zuTryf1CjK8aoeYXUDCNuK74RD8Kh+N0VyUAQhxwH/8Pu/xahTGtDnyEXoGRGOimKmaiPZDhg5MF
rfVWYy7jrxTGtTc52BwCS4ahbA1iN+kWqO+TC9J5UMFnBfHxuN1vRDQVF0gskpO+2bYYxe9+fDpv
4t2OV0dddT1/v4ZVEeTikSKIWHNCil+V/RP91ZxdXVXCCwlMECjkoggqHxLaFjRbwj0IHavt7Yi/
6t0uRDAhAMOQZS7nEPGCY9MhpfDJbQm8RTDZXozHIUFtoeNpbbsRMQ+hTkrKUQ2O/n01ol9oeApa
Q3kYIEQjYU8a3DysOxdjMcX59mJ4cphgoHZmE1Uttmuiv+rZBWPsTB3t+bYQ3o4x8aAezajRcSrn
fX1w0Zto1y88Mhqe7jKBIOqHMSkGiDDu3H4fb3mejadWyxIvzqPRjcKqGpwHBo1HuwW48NPtPeIJ
YFyBlc9414b/P89Pr9pj53L7qldd81/D+LpsX6xAjccwyRaIemDvexZ5TU4jwbNmugvc2yvhHMXX
oOCFoG5UMNArQFD+uyB3sPTog2PjX0wOzOX80m9+YRdeiGiErtM7CaddOa0tuSLV8K6UUwEPzRFm
SvuaGg9OTZ4+eM3wHE3+msS/EKypYbfMQC6bKNlNTH7sBqJ93N4/jkmyGOHTXJVTWUFG7A2O+fJb
2hib+c+/8y8sAchodlaZGxAyUK0A7JYt0Z/16V8KYexe8aspBewK7L56gQM7ZR6GriivPWdtKOdK
GxjbR4Btp35ROHu0NhiH7anXnqtXcBy+79UtT9x3tIXlFnBhSIwriBu/H/oGyvfaHyTdiQ7HM6YQ
75MR08XjTnmhdBxtrFNKnE9Mj/7DysbFBzCuArRrqQYggEUJj8E22KlPJnkybB67E0cP2adbtR+H
PFyC9au42U9fTSqYJCzeb2v7ep3m72rY19s5NPKy8nF6I0ID+uA+3nyabzg2tfZ6cXloX5nYheGK
cBaTEWLP0Es6OFpo++ZCPouHpRCs8KSE9+Bhx3BXxiQKkR8ZGI7DBtoteJ9i8oY6WuRuQX7yL7dQ
vQ5O4RBXkxphC3ErzZ6jzY+3nBr3vIoax/exb3KpKPhGJmlfLb8jCbzeER//5UIYh4FxyjHTRog4
ZlvXjT/yxqXp620hq8vAIOPSWWOCGZUxXzOyqrEuTGQKAHX+WQA8Tt9G/8TxXchgLLRMIh18f5BR
y3ZCQSW+U1+nPa+Iumqgf6V8i+iVpuHBWl9yt/in8oA+/KXZ1+CsZf02fyGGSdp1E+gTBvK3sz3R
8N4iKm2JtGtP29vn8tXR8i2oX8iRr7UYzA0mKDshJyk3hmP88smCOkaoAwxNb3dqzvvYE1xz1xAD
N6ISQL2YqOZcwddLuRcfwdhsAaxQvYyWxcrFPngAgZD+hBjyIyTCJrN5sWTdRVyIYyx3Dn0MvE5Q
lP1RxrSsLfVLk4y84S1rNfm7kMOk+VFWDFnRGMvVDi8T5LW3g938+Xn7BDmW9UWhc+Fj66xPo0CE
EIyhVS97eSC4GWEY5baUxQfcUhMm2kejFfoAb0ZLDoCGyAAqmn+U619sFuMhpjwLp6pfFFEnqo3h
5o9/twLGO0Ryi/GmAb8/YhbklHPbGhZDubFDbODGEPg0JRp26OuZ1n0PnMijb7HDQ0NYm2wAzMN/
XCkbusNBRlVMwEKWvgaZ3s0EXb/5Y83t/+doFhu9+1H3Cz/AijIC4GfakfDhpcOQsHAX3pdeLW56
vArbeGs53z4pjodlZ98Fc8iXZ+jlFm49CXf9GXgBrh7aHJVeXR5AOpZePzSZs/uI+bMa/tWC0+le
2n3iPSc214uveoALGYx3nUCXKAzg5z7v9U1+EHeSPZJJoW//7J5pYn4XeJWAjmLRDwCblURBFBU4
q5f0DMDll4BEwExBaLp9OKv3zAtBjE/T+6xrKjFeBBngc8F0IK/NeF3BL0Qw+UiQSzNoe5OlDUlC
djo5Df0zUsRyOyS8KvOqrl3IYvza2I4TOLawb31CT0D1ww0isi1ezrAecS7EMM7Nms25NGKIeZ3t
+XCv33WHh4JT5lvfN0sEfoAFbQZdwXUob/p5AhFEvrQ69G7xNrwhL6WNPRVEdWWbq3JLBvLN4f0V
Zyy6fxF4mhh0YYJYFrjMzu70ApRCcj9T/1VyOBFuffcuJDG5UGXlVh9rkCTSkN6FtgpepgwL4inD
qm5fyGGsdRzzTlBAHXm2Qb0gIM4JnDf+1ZUY6NAAIcgyos4+8neD2idDVkPdgCap0yXvWMrN/E72
tXh9KYjZstz3Rz3z28VMk1MExqy+ttvD+0gqW/4NjWgO1bml/+SgLqUyGygKra/OEzZQIfNrhntl
C5D5HjUhnqDlh1jduxTEJIyj1AvjlHXF2UBdMP2p0oY85mR26lO545QIV83qUhaTLaaxGORthTNr
XWRwkyMtVuU2dglvwSOtWHNHl7IY76pNHZRQx7H1C1ruFpMchQ24fvu2D5d42rH8+YXpGo1ilXoI
MSXeOxfUYeCa3oGpAirf09YBC1kAN8iFheOJZZwtemQlo7WaxUHNbu0B5NBW31QHvcutk57GX9KL
vs0pZ61rRn25pYzrTVK0LyfAM4QlgCm7e5kcwzVc63V4CymY0olhUlFzsnvuqBFXcRh/HPXKaGo1
lltjlzHARss9IGSAHVtuuGAUixL+d4P4xqyiZKkup+qiOK68IKcfXOmg00xzyPTE0561pObvjn4j
VsE1OxZajMlASdMP2QnI78HuPH/Puz6tBZhLOYw3GYZyaPUUcoBC9J45ofundfKTDBIJbk7NWxLj
T6w5KYOhgKjZVfH8D4IhPGzn6HrkJjfLL906KMabaIIqi2GFgzLMmGhD7yrKn0l9sPD4mIt2jby6
tvV+O7Qbq3uryv5/hq1GHRWEqeoXjhrQnhmlTI0oqsNmWpouDbwJKQimTokbP8/u1s3uP3K+IuGF
i0HGrQlB9yWn+TW4kpNv/kH/KGAzgZAFAHUTeJPMUgRTFUDwPi56iNnH5cyEo/bGZzFc00Nwvhp4
qxdljIUxHiQYLKEJgHULtAKRujm0417bPCfuB8dTrQW1SznMejSpmcLegBzg6P8G1S6JvMm1NhIe
nwObN4X/dQCsIl5IYw9ojFQ182VIA6kweR/3v+eXHQ8t6evV5JYQJg2Z/aGuwsUtDaCoy4jyG9c5
W58IsIzsu8fZdnF7vQ88VXXGz3i7szweW8vqM8XlMhknkkainPUivmDud1qxf94/BKeOiOQ0eEi7
TE60WYtwl9IYP+LPXWIIM6RpQB1AIaN7bd9ua8maXV1KYPzHqE4jlBRBJXhDb10fUsO7LeA75zI8
xKUEJgcx5ElstQZrqG15AbWZ7Rx94AbRvIy8HoOHiKZkcO/VwB6fHfttl9NPnpdcu5pffgKTn3SC
Yc2BtqRcwBtIUMiVyScP250ng0lGjCgDl8uSanUvXum0zltg85axWte8XAfjOaombydT+1IHA+yn
Z3QRO77do9vkWdxb97cPjrcgxn2EqSgV2eI+lDt3ETPSCQ8ft2Usv3HDntnidxsUfjO1iJMoBMlv
KslA3QZuBU6GwdFx9i1bnmY5GiNIGaB2AHeeQ3r6/HcLYdxCro6NKQjYLDtCsksSOtMEHVO8vsJV
fwC8SFMHdKGqsVdyKy6loujF4vxLcWcvuVe3t5exhs4AUNT/CGAv4aUAMueomrGOPHRcfafTESAQ
MZELUiOqn/KacunSFhfzTQkuZDJOPVbSIDYqxF0gwtOC6BjWXrJb3e6p6NLq7t+ukTkruSrKOsmw
icjfVSqAFFF+Tt2E6ueevoWO4InLgGu/4WjheoQE9L0sw4YVhVX2figVgG1KKDtsejv+2dBQJMV5
F4/c94+19BPQtv+RxOyooMIZTQokaTI0vnU1chwLe950MneciCeK2czB0ItRCuUlQrmxnRwPO0Do
819hl5/5riN/V8QEQoDnRmam4MyaZItyMbifVaL+lhw6zC5PP3iymJCIhDYv4xRLmt0eiONxCEg5
hTZ3DxFGVHg1otU37cuzYsJjM2h5BiRNjPoAgUlxsoNVoxDQbpZbCVoG98UWz2U03Nw29FXHe6Eh
TEQEKutYiD2kKuamaV7K7t5sN9qzmD6LnZuJ5La01ddHlCvB9wXMZRTHmS1NSkMUxETBLeXOc9Fu
NxwPI7rH/smL7aUYZi9BgVcC2lBd7uYW6VQi7ctf+jvPjhfr+a6LfxfD7F3SAjpeCrAY9PRVJHxd
hkEPPjFegG54e9/WT+mvJCan6ED5OzcWLj2ikzl/UnJYrpC8HJN7OEsicHG1qq2yC6rlcOz0cMxt
IOwj0isOz6zWY9ffxbD5hG+ogh5CTH5vu6PdOc1z5YlP49tAYlrbHad8vXz1jVNi38+EFJQThQ8r
fp1zUp5KdHfmXIypL5/9TYoKDnOAkC4004t7vNg7SQD4aFhB4xYoPcl9jWz60kU02Srb0JXP6Mz3
+sfU8XlKuKoZF3IZD4/2B1UvU8it8aLxq3q+r+4fbuve6v5dSGAce4kuxlhrIGHvHzF8SOHXOSfE
WwPj0yeQ3uO5DBLAupJtg9PoAx7ubmi2wfBPpndRIv97TowD0vI6mCoRsjDAZ0uPIsk3D7xpw8W7
XOsCQLxVzIhL4Lwyvk3cqWrQpoWldmfb44XZ5fNu/fT1cd8+2O/Z8PVnMgerzd0UBrPSAVGlcbPj
4FLegytvI5iDHQABPQQqNuL98Z7Xl8r7beYg9bHN9M7Ab2eUyxO2cr+63ho2fgSW0AFMuzsr9mNj
A67HOQQIvk8fTy+3z2BlZuBaEhNDSnhCoV+2KCEeUIsHsofDeNJt4tKnx3yz/2XD3hzbweihw5nh
+nqIvqVMTFTxMVGZ1D0U4Oj+Gp6jZ9PJ6B+ATx/t/u4xtEH37tFt9OTQzn7anjLbp4FreR+3d4B3
jkzQAWtsLPY1PsJ9RG2UEze/h5rr3WVCTdebkziZ+PGR/OFZ+UoZ/vLHv03ZmZ2mNUGgdeeXxBFO
2aZ8Twkw3ONnW+AxqN02e3bc7t9sOPguryOVLPlzrcnLht9zjpL3lYy5V0Lj+1EFXf7Xv7xIvoiu
/dwplr+4KmBH8xo7byugzsI2ToKYRcOEr9YIIZyq+Eqd8lpHGPPOk6yNrEVHgH7/2FiOXDw/pI+t
i5Kyffg4dMANnfYH5aXVqHEM38ORxIeYB8X/1UD/3w3921zdIPmTYS42BjJrqpAErIvuYalrNyTf
Vu7r80Q2W+fzX6oDY9mTYeS9IGJjR0I5P63wVI0x7LFE42ei47dxKUsqkjwUm51zd5jII7UfOnLY
vtGPp25PN/aC7bZTYrvi5bGcT2Dq3Ldt8jvdknmlJ1+p+YWCR6GEcY4Z69n/6gheuGPbPfpeTWTi
/AELwG1p4Nm7mUboX67tQtwgW7MxpFDLini2RbzRFt4T8pHgybTZCsSrXYwVZqSoiKrayemIBhnN
ExwvdPfehPK2HBDl/U47vbY57eT9eQSoP9hyM+eoETEglROUznbedpvXZnNnio7yW3+QwO62UUHh
u7EOCvj0SGiSCOST464CsgUxj9IjUEFIEKItNfW6lLT3+qeELkoP8Av4C7Md7UcwdYL6a5Mefnwq
MZ7ozVNtS09Nbsf3vQ8Kj8f8ULZO8WK4BW3xucJv802Lvzoi4pwMG8UFt2hDi4OP4lK2kcD3cbwv
Fry0P0fRa91N6f6xiIYJVw8vZlTcVc5xgNAo2Y523OFNGyUN7V105v14V5H+6c50QopCNpjIdBra
pRub5NWrCAimEc0KOt6hh9cVWuK52gaaamUAOJUoYIMV8nbYbIEF8WhsIscxHFSkj9ZDsC9zPGM8
mLvMAbTn4JZ4Ok/fNTDozWSyR4laf4y97Kkt0TK8+J7uQ7sYiadHS9+UvkeB7qEFvebg2x8apjNM
Ug308Ca+Z5vdj2p/qmzt5U7unZ48gT4ttzPgPSmeYD/4u/LZOGslAeIqII1BGuQISI03AByW8K6h
n/rBnrai43W75+I9a6i2CW1qdsCNiVzjhNjntNQogeSFuTa0aEBHQCaQzKje+Z5Tbp8GogATN//8
GGz5bvvxPPzQFELCna3vJs98xMDFDt2yW1L/0Qey2elQ/lkg7ZGSHJkHVeG6foOi6WwoxK1BXRH/
MajlxSe0utwR56kmqVPZiQ2krx4cxz962oPHaZfYn50EGKhtTbydcqTzwylyRSI91s8hPOAZiS/O
oz+dPPzP7kDKEZuGylWPb7EDit3f6h8nDZ1B1MSPYicE+hra+fu8cYHOnuM/JWefERdcSz8EPPZ/
+E7xPgDiOkVzrkoGOyodK3VO2x80/aNu7or9qaNYKQAlDDwJbyLwo5zLjXUvSfuUdHby/AdRboLm
H/wDwGPL4wcGRYlakg9xK5NmOxvubpPuCvJofQQ5CT8je3r13WfjHpTV5XOHN9ddgZFjG4YmktFB
vX5LlM3OE3LbD6CVodPR/IgH7w3VPt4SCvRY5XGB/dl1dtNQsk0JtvY3KqGCd0pbMt01+9SpE0K2
nlMBJN6yMTMdOPK9gHwnuSvJdqI+9uYTvgp4pKTdP3+8ZncvmTs+hMf4zc5Hd96KMIYuPe50rP+2
Q1sLsxqAjFRDVVQM+bLuUw9jQxAiv0cPruLC9EfyKzotDRmp3WbEvNPdCP2kloej2kXo++aEI658
JqeS5kapU9XqAR8pZVTaR+ezGwFPv3PRO3RfeCUyZ+XeghvNj5wbxNfamOB+tXYm69KzMBZzE7Kr
ifw6W0AxiKhPUKXc3t7kleYeTCBcbPISEC+ChigGBsbBhf78akfOEag3yql6hbFooPM1+G9c36tr
1+KYO1hgtums1zjTsiQ/fkovMdlLLgyAt6yV/A/LUkCposiKDoi662XJZR/KvR8MZ4vgtT8XXXhI
jNIX9+h1j4GHVd1zEeRWXgCWtf2VyWxlUsVdFpiQCWT3PEQYBLdL5H4OnLXxUpTrpd0+ft5vMZ88
KoUc9yUyFPuR85Xfyz/XuQ9z0GHQSDXo3JYE3CKJo500APcPpOCIkXlymFwcEGSF0KSQ8+oCUI2Q
451Afx3PgYNQR7YgW3rZOyJ5etnySNdWNOyiHqR/vbVdGE6QNJWULbcXPGbxbi+8TJgdgDLMsRyE
5frysu9dN7TPMfpIcvLjjATEfSRbx9M2u5eQUEDFf0x0F9i8dpmvHnDGA12tj0nGfVVOq3bE+l5t
+/j4cXe3rchPpJbuviCZgyZK14WeF3Tf730bVFPAfwuIPeNxlH5uHkbqPDk7df+E0EDuI/vxE8Ha
2/3Z/jmJiFA/FHI8hkjBtqZzW6Pl2wUwcIleW75g9Q0AG5AFS+6dbx+9oz3gU3+52rbBtQHDapmr
kAMYDIs73gs+x5q+7gMXKhHPEsiol7JPRh2euqnfn+KuDIqdp9aHMB+r5TJhnwNy9Jad3lDn/YyW
mJAgTcvtzrY/ItwFJ9R0lmxNsylSK53g6sSp7X7B+N9QDvnaB/0fpdRTIZHxMeBdsL3Xxx/Bg+q9
bo62V1HzviXOdkPJE/6NyRm0FeiOgw+km+0TSDYBk7HlaSvHGNkXKCE0TL1fDh2IirxQvKyFXauF
8r8CslSMTHwLJeEUZG0G0lxcWGoJadDwam4xJirYzZ53ymve7FIW44+1EH1lgLTr4TUjp9/+9snT
cpa3TWQtuQBV9d8VMb558qMsGXUNCE/0mDy+ZzR9wzQDFwF+BQIA0fBCDuObrdRsCkuDHAMXvsH5
pbzXoAQB2m0O4HIBLflgOSXO82ft3l4gbxeZEmjXxHjhTb92UXSCXwZiz5MxEF5THE+Mee1pwtia
5qjE8uzUJ0pG/N8ZlCKFBd5ezmqlB4M64BCVrS/yxWtBWmgkhT+ayNGOEoa3EA/qrYAb5/8l7buW
YleWbX/oKqLkStKrTPtuaDy8KGAC8t7r6+8Q65yNKLS7Ys0T07wQQSqrstLnSB/NQSWiiMT2Vt1G
28YfE8JCwXnsSwp1Tp1562Iu50NQTNSbm5tqmzrvl9lbTLnOCTBCP8RVKVYyCIjJKhnsTHMk13r2
tqRyjIfBtXF1vMVF/4Um8CE1SROx65y5OzK6kTAYeNRHA/BEdBciMV47o2Ol93/F3Tclxo4K2Nba
yCG4s92HcLQrG8FrZDcbggsTOJnJxRTQNOv3P2yxxg8Q4mnZBmArt1Wzw85J0XS3BJNKgPDXgEpk
cphbMkpzej8rV/8vUvrRS0QwFz+PG/W0tiQUYv2dd3uZzlIoBk3yzRcbirl+5SoBwiEkUrKNYsvt
SnDyPVoppH2CBV3x0YVfgbh+F6KGTk+FZvKUypJ7/+MbmHfgY/tL5U8XOSBhFDn1Rj+Izm3x9n8+
VOY9uKEgYDodlzhghw7mR7BKZ3Wvn/5ikn9Sz9+HypiBUJIKox2+GJpQ7BIALXQrbNdaczmaXtNv
E/pNiTEEAdWVIe7B0bQv1AB0VovxdEzPnabpORe+Uog8RYCBSi5lnoAypiAlQmkY4vTOV4CuvKa2
sPZAUby+LKDLpuCbQUadhIqfCr6H0C/BzEi0joG5/Bpwu4m+3KpL58jokkbWDaxcwo0p5w4ZVez8
tQAgjAJjDsfWsNxVAKjRdQvtuYuPwta7qja8fj7OVbKNF7FQJZKrwLYOVnXfNMCMoV5uU99p3c9/
fabAt6WKJMHxAsgtc3VJN+RlJoDZdvVUASSsxOTBLc+2Luc/ZlSYm6ONMY4etoHfPRimb0W92QOx
1TMrW0KTTOwEK+92eONSnXQFc5E/eGMuUkliWUkUiGW7+vIpEauKDnKRqx1388bChc1I/Zr1qVwp
8Irp7SUmwWys6kj2La8F92srwn/n59eQj0hp4XkAecRwhbFPn1PkyeqN4hRn42Y8x/o0wox+NyuH
o5JtPsuztDlAe6fm7h45UtvGCKoN9BqbbAxuk/2SF/rjAFjbkSVDmk43jLMmulVYBnp53tzD9Ue+
f8zRAWjSzWAK28FFFe2yCC/ZDFVEM6ihYHgG698Z2qlKvCgMoRcGC7OA7uHwmnPdw68J91+HPyPC
GKakCzv0g4JI4SQn46RcNffejm6LteoE5wgzvZNNPKXOZt8jFf7ZoCHrMz0LSKGbAwYteMmLpfDi
B9OM/TIitS8qDd9Tro6SQxRz3TvtqUaDFm+8nHu+jAlLBC1vaAVStjvVYSJgIN/fGs+8iGlBvf/g
iLFfBP22seqDzPHN213rEJnOpM5lWVl8p7NbZNSd1BSkUAbQyK/dQ+koqzNieI4rz+ODUXYRFUOP
1Mi+HsPrwPkjrEuEYH9jc3+cFqPcMMYjhSUBJ4VTOZnTOGjChnlP+AuVl9z4OSm2oT32xF6F4e3u
MKNsant576HkdspW9X1+5PG1lPT4QYxxdo0RvdCKgNMTr8QnAkVy3Gqofor2CsOGL8puOHq72KbQ
J/Zzs7XSV3WTWYJ1cGTFhGpzTavY7vyjjDoUimCOuzrtNu3zZSlaSn/9+EhW4/itlMfTieg9hhUe
AxnFL8w6a90qazc+XTeymcl2UK6BGR+KV8Fgjqrlj1ZJrDhx3BDFIzTOD7kT+nY47sr8XBVrkvMc
+ukzLugsjdFZIU6S1jXKDsRyd+qjt++/Kp9rh+wBELwJTQsH9PZeABAlWD1wzmj5qVFNxpCFgu01
zEX2lA5q5uMiB6t7fUKtsjNrFMxTO9h1x1hHfW+08tF0gjvlCparwU8js9sbdm5zvmSxHIIdsBRu
ji79WpdJJEH2BGyWhGMctkiUiyiDo3r7UWyv+02AUaZn1N5uQ1PZYwrO5g01LWvq7+IPYTR1Kpeu
4bcIq+TGij6weDTZ4pHecrhc1DozKoyS9qKciqmH4yZW+S5Y0TOy8jxc3GVLMCPCqOgYkFCSHoII
PIkHiiGdANFgd0fM8+UrW8iGzOtlLJp1QwpSKjnoAHP4RrqVEQFuLlNYVmozVhgtPZaJntSTeMKo
tVcfz/Emszm+Nfe4GB0tqxjtLVPQGLA5Q9zk+3ZXvVvhmrcHYfGpffPy9R2zlLjnt6iZfUkYpLvf
Cjd01SJHdfnElpWeqskKRYJMQY72Z4IsUEiQNnnUIW0KbBH3wYgseY9eEbjV+ireWM9TPCahO0tB
lkB9KNfvHBFfdjJnX8DIuOLHXj3Kfnf31KcmoAS9Xbs30LkwjdWFJtmnR/0EHEpsXk7X3GhiUZnO
iDOyPxiyIvQRiPcNhrS3qekeHLN1HI7SXmprRf+zRlUFi08NQ2GYDEK/kX217PDGFHQqtAHuFGAa
Vp9iF9sx2Ci7wlRHu35sQrO6wxbBfV5AbZEQYJH0MbrF/5uc1zW2qF1mH8Uwj1KPNtK4hd+EnU1x
ZCl39wD8rx4vi9jyg9FFGQMuoiKLX7to5oKs6mkQY4HI3bAbUUl6tu65hYbp+H7ZRB1mgBCKaQN2
1bmLpQi97/YTJ+kTfdkr5/iKbvubPjFT7Op9OfMaaZfyCSpG4mVcJ/JAisZcaIb5dVVw4+4u+Iwe
pr2zU2Y5sA6rxz8nVHE8UzuK5xF9N7f+Og9NzpFONp7lF6CiqEPoElVlmfF4h4xkfUiSDqp0wHxF
eRc5wKw8ECxv7de3vEllcVICl8gxajXIxDzQo6ID3Ax2QxSnVQ8IfxfdV5awVnlwaF+1vl/UJOxV
UDUNz4XF7vHSsitSHfJS2v0qvKsTy9MsCmrxxrEOz88jnMHsmWAi+p1zrEtiJM0oM95N7Y5uFrRV
9w8sPjqqDlNmAytw36WVZBbI8HFM4tILnBNkXE5vkN1MaMCq75pH+RCbamySVc1T8ktaDqJqyJo2
SQ1lxKWNxjEuASCObjbdlLEOsEitSjknOXYYk9deX1HBsDBqZxnAespObvycCJtBew19yWzzXSai
vTFtW5NmG9HHMD/hfODCrJ+KFuvvD2QErJKyQM6n14SnpK2inWd6xw8XkBnPnkU2ccGH/VxyRuYU
GStOw7SVdQ8nLwP5rtjFFbRyJU9diIL7ROn2NB4NFIR8q4WPDzwKLqrtkv8qQScSg1JDpRrzAX4g
yNoQ4gNU4FUebgwMFfTWSeDmcZc11TchfcrzztSv3pXDWE8y9gBkdwxFPUWm4hir9FYEdvlOgSTY
p1dpn1tNaoY747o+8nJcS1U4XO9/eGWjBrmV2ogU+IT9hGfebruP4pg/pvtxnWxfMUWK9fYbJ3Q2
4do98RJJS26UpFCK6UpRk34B4o6xK8VxPiCkLqasGXr9uP0sC8PhEN8ZDeYuFT1GD14GGsf6Oo2s
KZeyg+Oyvkde0kQLjWDzUh7LL+abJFuucsUi74Zu7FCIVvcJorCpWda5BmC7fxRscVu8cQt/i0Zn
RpLRjq4b5YMbwsja01qz6oyN3cAcw6gxpIYPBrNITZWxJFWliqHozJmSMW6xpUSBSd+uAmKlNuCP
6FV3qF/C3cBJ7ixGc8iV/y8x1uS4TQL8lArEHjTkWlAbFrG+SQIwUczzBBez5nNSzCnSII6AVSt1
d+66fgeAlH+StG2VrfCncHyU4/p7dT0i7dg1nErLUokT23O/uWSsjdHEA+0SkK5XmnkVSk5dm+iT
iM81ejLQFc5zkhY9vznB6Y5nqidJiyTCvpIpxxSKSDFCwQFmzRTQuvg3llul00I/WdckyriyEWKy
ITHUyQEElAnaqaYYorf+SPbGd/h9BYuBJhwFRUIMhn8qI51yRAUBCDTQKr2MRmC9EdrRJGU0XtEE
O5DNtsmM2s4TDSCkrVsEhVnHpVhiEaLeUMdtpPpTFjTxz+VjkCeyv1wnjNzq05ZkQ/pq+ZsdOBkj
IRO7qL+LEbIpltg8DdIuls2+6UzDz1Y6MGXiFwIAVhGTNfpNOP5pIrOQzzFKRPGT+mrE6GlXi7dY
PEupKQ2PSN05VXnM5M9EKqwYbZnSW5SbEUFjuBmlFi3XQ7UFVINGORX5RcUNgBx42cCEMlheMjUk
WieH/R1WDob0o71NM8CSvka38v3lU1u+zG9KbGGu0ESvlCRQCrcG4L8xieG9Df0uwi4s3N5L4K9D
ZLW6LYfsQoFVRXXufxn8GkecXdbkrXkAJ+sx6iiixw51Otna1dxM/5KnM61NRquGgf2sGuNbhb08
EgE15LsAi0zHU3XNy4V9RRus1M0pMI9Bl4UswvhMf6dl6FcVXJMOzuCUKcZBgt146A2z3aZXuWKp
T5K/jf21m2OuBctZArPpN4BnqyxJtomM1aLdkSCfFkJaR2vIt7q3FnZYAtnSU6zbTb4xuKHUkm8M
nSgTWRHRUaWySlHuSJTkMKSlnXweW8Gi2xz7Vhwr/2iPfLdvSarn5BiVOKZKVwpKN+ngKXI73qWA
BNOcx6kuojuft0iacpMcSxIwp8nkeAZX7St0qnfYm4484hXQwDLsd6HbBOAdh8jObPh+G5UHybPo
eM7JMiFymjdJMI4gmwHLGngQV4BQgCoylQ7evWJPnhHZdGhoLPbZvrTDY+agyslJLy1pxCnpgh4w
qmF9OCObmdq4iV6Rqb3gLbY1Z7Re4zVv3mIxhzWjwubq0hBBnFfIHZ5yYb5dCSZKKBZW9dVmfRsd
wr1W8EYsFh3AOUnGj8hqKQZEFBgbHOVjvLNXL3Z7UGzvul0rm+iP73C01ZI/NqfHvJNeSAk6OUHv
mGO/UpBbH+MpwqJvFGSm+Oydl/5cisVVIDmJIh4mwWLun75DLUR5MrRwyZTWjW1fQ4TaB3VsCSPg
Gy/ztiwj36SY8LgbXCKJjY6U91p+qlSz0GwNQ1oCwHyl1ahwqC2aGxUQh4oG8GgdLTQ/OfNqGri+
As5suLbVTbZzbZiXG7oPuf2By4f4TYrR/U07CGIXwi0asG2z3w6F6droLkAJLXXs6lbYommAJyhL
ge2cPebFkWLsAzQ4T4EtsZqT5/xp7BGtEym3fK9MMsAanhkpNggqi66SBRmk4gRyUVui4tsxtUT0
YY27qLHzNHbi9z45ZllgNY1dO934FOqj2QGDLN3JytHo7M5FhnAXVFvV8yDKVtms3MYyXhrjLs72
LnXa+E/tP1X50fDfRwCYpJshWvnAGPOcDJFX6aqHTrki1SnsN27MWWe6GFui01ITNUNVZKAE/ZQW
JI51PQYK893T/oVQK0NHp2OdDfszx/iczW1S+vI62DOd02OuzyVyVrWy2wObe0AXpAHskQeU9uzt
zfZGs66dx2dtMC3Vije7eg18EqxO9q4wi/B++U1+OV2/vgO9H2izk2RVU5jvyCKsu031brh7ekLO
YgSAKnD9xg1aFXqMjZgH03kN0U3Qrm9zK19/YrM4apH78+WvWAyZpthelyVd1/Bgf56+WjV6ZoQu
MheoWntmc/IxKyOtPMwMlud+/XmZ3NLwyuSC/Icco2RrMpKUFiDXTXhvvXmkGJpEt58jW+IDOTjS
86nEYsnStA6a5dxPI1Jmsops9KJc/pKvLl72+OdfwvgpWZalajcgwDnqmv2if0RnYwUcmhst31v3
n/XrcMBgK69PgEtV+XncRtzUbZKDqu3dYN662kzwnpLjw5X8NOXQklrg0/hHjRNqLLsqs3Of9OjM
FW9jtSwIwFnuhnsZGHfClu6EwIx0q0fSkzxl1z3An57rh/qzGDwLo8XByrgblcfwRGM055Th2+Xj
X7RIs+9hjB/GN/2oqnAOgHJNzTVZ6aj+5LxVKsp0nJcumbFElUFo1ZYg09rRaKVbstMa0zs9YJlX
60wLJ9SrDtXzm8l2jKZmaS/BOjlKTyeyWj8br8BjW6M1w2o/yaqzT89kJVtnHrTtYhJhirCxbIFK
KqWMJLpxEkUp8aYwqcXYFMDEnRYVAI8LyMqlxEhf4GKLUD6A0riyEQxi5im6rq1oxUtWLFrIGUeM
tGkKNoa6YdDfNaX50m7zvWJWgYnm9g1vzoLLEiNI8lA1uRqDJXqMTs2pOY4nY43OPfjA5mWR/TK2
v4Xp+54YYSopTYywBFe5LaiOqxGz9Vqzl7aihiH3297fpIWZ75LE6kuzwBg+3QL/vtx54UrLVpyP
WT5iDB4h70zRpsJ8jJHCr5Sm/Ex+OOojsCyrGxH9IMdrGK9s9alv0CSDtMW+PHYb+zLt/2Izvmkz
FpuODdGUAgfRl7b+2jf78rpUrALYhQ69y87qqvZXitT+FVkqaYYoiUQibE2wj6jcVhG82CjaVN5Z
q2/D98ST13LipC06WA+q/0eOLUXNtx3HTC4GtTPSDMd6ngalMkxmyzgJ2DsHJIrBNtT9kNtiyOFz
mRaVMHyiKwQ1hZ+qWvWQLepb3Gy9anZYqVCbxTax3y/fIY8IY/YVw8W+mhIMSRM8B2AIMG+dcBhZ
fpv0mxPG2EdNltFx0r5IkMK29ZFVXynDuk52w3DQsnvd4zzR6bH/eqEzgowmHY0SKIMNuCqc/F3e
iZbM8/2XUlpQ0f+5HOXn5dSjIZVxDQqqaRc3aBCGDgXgwjrivO/l6HdGiFGhbi5XSiyDkL5WJQz8
DcBdSa1nCVMsjd08TrkUbjZ7+vjfx4dyHSB5NVQkmPtKAEYaYd/L5JxhuaL7qQam/xw51/Frmu8T
m1sqmHTUJXrMdQ0+idzWB71afadad5+/pKPV3ht1cXtZ2pc1Fv3mjLk231DkKG19xBhvXm9iTYhi
o3Wq21SbnlOD4PHE3JuRohNGDw04eOpjgBXwN65V/fvdP3AXZtywNg9ohko9OQzkM7r3sW4ey9Oa
vWcL75xjWzQyM0KMkUnCUqrHAccWfD5Bya62Bdo/UTba2xxCi89Kw8YxkUyCpzEcDZifclM3m0xr
dPI2V5r1mNxh7PQymcXGC0j2f8gw/LSyp9ShDjKNauq+pcZoa8nW9O4xeq+d5KkSTHo4TNlYJGU/
Dd8s9i4Hgm/R7519AWNI2rGUvFLFF4QIf9B4Ua3EtW4CMf4yp4v1vjmnTHCJuYK81ot8OlDfClfu
tW4r2+f43G1EjsBzOGLNFVB3Q9mtQClzvJNv3bibCDBWvHCNR4WxV2MWh2FTgop8699RVDALm6y4
GzAX+4Bmx8ZqQOK7YY4NLv2d+yFfYcfPOvkwHGwaXgnn2MmPKD5z7mlScb9U4Lc86IwKzJK88mgC
gu1UscyO9cZby7sTRmK2e95qH94ZMkqQRKQTGw+0jE2ElUW9qToH5YmH+MyjwihANdDRCzI9Zeko
NGgC9Exyqx11QMhfPrrp97AnR4HrisQpwQo0yrykTqwrWRmi4a4mrexExC3tFmsL123eGbxbWvKW
qIKSI2Cs0VPDVupSdWxj4ieo/5jevr3Or4zcDtG8o61FJ0P+yKTonNrrruW//FWAM6PN1u5QCVUU
JQbtVXzlX7n+des0j2RKa7q8Otei+M9pMa9MpUNQGTloNdleGV8wuh4DaqrZxo7u2hG5ppUVR1vM
v+H1KevL98klzngftaulsVGhyJZ9use9Ta1ujSZDrAjpnRpTQsaZQ2/JWZwzyzy9gYRxi2G7furC
85ynwBEsslXP6T52kY9CX9Zn5lo8TJpFv45OjZXoaiQEMRTEepaIKXQ3aMJ4MkE3x1Uwokf2hppB
a2Hy7vZT4LyRRQ98To2xq4GcRCIWsKBcbg+nHPNeaw8Jjd048FySJT02J8RY1jLzwojSFElVebRL
RzIB27T5dB1Af/Ee4yQHvx7+7ASZh48906UYVODpKT1o2EmovMoJam2twxMQHk+TpptdVUQDH1oG
hPbYWtM+avtgW79sAKDScBtJlpTm7Pi+AF5mpFLPE4d8ACnvwSuwUlGwuW1yiyW8OQ3mcQ+VHwdx
BxoPnfW0j04vMoaT7OAeK+sAdXeLZNjD5Re2mGmfU2Re9OjpWLrWQp3sryorct7eAD4J5GHZd+4U
Oxyc5mCR/a1nb6z+aGFf31ndvnNrw4t24ltcWIgW108i2RWnWzzmq8izvG2P9P5m463eNy1v2mDR
75qzzNjYsijlshnB8mA9YSvaFbWpOa3d0rib5ngiwygS1Y1rUhSgFJl2cEJdFDhL77zewoWl7og0
tKmpAgMUSEcwCkTv8jguShHvWnmtr2LJaZ7bNwA1HhCA3sgYdNzYt9XVrdXtkXxaoafLxLny0omL
Vzj7CEa51H0pZpqPj3iwj+XBvxZXK2y0Q8/FzSOSbR5vl8RitDhnmtEwUdaWlRaCXm4/YFEnABD/
nCzrzONr0avQZUDGYwZYVdmzTYahkvNExdnCsXC6LSC7eMOpy+ZmRoM5ujwKgyGLJxrJa6IBNshw
qH0Q73fAfTpmyMlwooHFjDudEWTOzqiNsicBCJKXF82UdpGHXrWbm5vRLCxvl6yvtne+XXh2vitu
Pzfn7O2M/jXr3sLattbxMDlh3Z6h+3iCPPH5y2jMPovR5XGkFzQuFBgNuu73w/aypluseM+4/rLD
M/0d+5mqJTl+vVSa3lq53e025/OZY80XX/w3D1+6Z0YkaTWxKHUQsZPCUuwSAKyQysucTPqJPSfM
mKCPRKRTPwlzTqQU5QZJO4i+fyNHop2jR+wyhSW3C7VetDwAfhG+O6NRvCzKlbBPhru0C1d5g+5e
wNV6WNda8jwFhpJGgIqkUQ35YkyR6ISNEGqiFXoCv/2Qd/5KTN2NNgZ2L8immrxe5omRrl+UmFPr
1Jo26tD5B785lyQ/FaP/7pWPXoDxAqGpOCfIdpv/Q05DYz3a3YiEqu1Px6Q1GqHTMFF2aJGhG/VN
lX0a1Ys4luY4NM9yq995XrDriychtBPVdONziDlfvwR+0ggclXQXtmcaDpasuaaurTzMZFw+D0Zh
//pARgm4YeOTUjf8Q5PFxorU8nhqeuJbWOnMa9thBPaLlE6wgxSjZ0iWf+0gnD2KAIhoYt6I/iHO
YqySURWsSsQ+Ss4DXxKlORXmxIeW+m6t9v6hDF6rBjUV4aUelF0i8aYmFtlBdplqqoQnyM55hXGl
RkE/+IeI3Pl5ZrfS+Bd3g5bM/6GAt/5TeAISjl3ZgpUaSNQRVk7p5bnidZwuCQDuAkUadLZDmzCP
vMnqYSyD0T+44hkzQJuMFJYg55t/L2Y6uj4ljD0ATp0NjbMgT+W8dv3DJPpC+5CPL13OiWwWOaGy
AZBhQjFbNP18Jl8SzQgNQuofwvSIhQRWVK1DteBodtZt/EeKZ1SY85LlERwWfnDopZSYSa1IdkU9
fzu6wFUPQulI5fwpDzqr8tRnrNRMHE8ue85XLGkxffYRjJD3qicD2ROsjj0yoQXgje2hD2QzGHqk
SwXPIVnHm3JfpKkRXRMndFzC2jQ3GEgRNbjCLXrhzBa45vqoWIp0NdxclpXFFzwjxMQiak+bstUm
ldQ2piC/qsrBq1xrHDrOKfIITVHlTGBCWQeqYa/7h8y4rdvc7PXGUuWdnufOZY4WJRP412R6AMCP
YR4ybJshd7XgH1LhHmsUnXK4FwKNQ2SRG4y1agb2GgG+mJGJRkLPZymEwSGUPjUPuKLhydBjW6l9
jlFj0z//PAFdoRPgNBr7v1ys2bn1TSpoZRUEh1amZjHUtp6si+6YvkVThSPd9Baw6kbgAKWryggw
r/2vT1MXgfkgakC21QwWjSfq4jDQ+olR476W733CVyVsNmZi8QcNRjSkktRpr4IGVYS1f/C0HRJu
Tr6qh3gzFNVaiN8FXeLcoAJ5m3l0/xBVoYvhcOnYTsWolkaTujJQveCA7p9zWKi2SCivE3pBFPXJ
yQIZRDK/FuO4WlMLVZoEB7dRV6J0L8iRU7oFR0QWOZlRYRIYDRVCgA6nwcFHQ2ODjmPstPgLEhJR
RLil+Afb9fPxZgVqhMSog8OoH5u0XHnYKHBZzhYeFLYBY0cYVXUM87DNPkY7oQGkVXAoyUMgHbs+
u/Glo0xiTsfX0pVANUxDibKILDlzWAFqMn5cqJBn+qEkN0J3X8c8N48JSL5Ea06D0akZmjHEMFaC
g+KPzc6L5MJqMiVfFwG6YHLtMTSq6Ez04tyFAE+7fI48/pi3VI+kEJoWtCv92mgfQvW5Nj4vk2Dz
AL/4Y6Rh1AOx7ysaHIR9JdK1uqFAxME+Ii805Y8EvcaauFYweFTllpbwDndJUOaHOx3ATB/Wktw1
ficHhwibUYbUKVBPxnpOI/pzmctFOnCfUXfFYBlhp2eUvNEj4qtwop4oNjK2jlLcER6e5CIRqlLA
D8HD0DXmJLNeoSGawvyDrG2UaA30Gm0f80SCR4Q5MZqKgi+PGgziYHSOWgU3tJQGsyoj2Qp6hdcu
sUzOgO8C2zvNX/y8IC1ShKSQoFg1H9jhE9BhvYsLAAVJPFFYcJJ0NEbLhiqh0Uv5akybiUKvKEVT
arAbJVq84FFLYYcWzcZW0GeWNLxs25KanVNjNIc4uG7RhKA2lrb2mAhogozP4jjt3fWrfRNilU9/
32FTkKE5XuSZw6BwdOSiXkFfNBIE+AsEiJ8nm/Z55IoadGTvdZkjyRq1mqHTzZK0SHuI6NiOi6nM
METdOnPz6ubyi1hULTPyjGoxCkmsxem4BaAFNIFmusJ9F58vE2FTRl/KBflUHQkdTcKYJeO+jYmv
C6QpJwVdmwJG9NsAUnoMk6cA5s0oH7V7MdvCK7KTPuIENUzm8R/aWH8B6IkJFkdlRLchtBNbvwkO
D0NWmT76VOIWeP3RXuvllaz9RZyGDZzf5KaXNJPfDN0ISVyCHOkBAKFhFvNjDB8un+fSpc1pMI6q
B5QbTepBI293WfYaNOdB5Zza0jOck2CyGrrg+0XRTiRsRTqmklMIG334qESO+C/6iYqIaUZkeGQD
c/c/z8t1xVbWB8h/5TcWXGIz8268nGAdlfDe+PmBpKNrpe22jiJOe8oyaQlyiZT05AExpPMuxvLw
yaQnuSdv6ZgAx6drABcn5vpaI3Frem5RrpPKFQ9yWXVrmiQe55wX7S7iGkAT6bohAX3mJ/+hEAcF
EQn4l84ZHbJV1BT22MrvSVAeZVyALIzbFN2Dck6cWFi33TZICWcuZVGgZh/B5PRIXZZeoPTBoRCP
RlmapDp39OWy0C6+Q/QuaIDYQeTDQhTqahW12FYMB6oUgangGnSrUi91mnhUt1GOPdblMOyJmisc
o78oysoEV6Sp2MtMGXtMOyXJ2hiE6zwmO7FV1qEojpae0tbWPFW3g6LnJsknvclGIgiwUOnQoNWx
ov7ntTb50IZxU0Ctq8KxKe6jdiPJTlbXK1GwDeQjG/3BjRQnEGMHWSWHh3+4ZNgA6oekqTa591+1
rpka6mrdbWg7RSmhe9RqxU5FXnJ7UWhmJBih0cOAAgcKIQrJHsa8sEZylGnBcX0XpeabCJv2Kn2f
SJoPIkKSP8E7DaPbHmMNSRWc2+BPHHNkZXryv66Nirqqo2VBF1nvY3RdpRyMHDwlaBwYzDjeIdvs
JxyruyiSFM4UwbZTBYAxP6WjFUe9cClEstcHszZ8S1NfYjW1xYD/7hZZAlIQxcz4lDdkJFGMwxLz
4qAV9roVBBJG4j9zaXDUjqfKFgVCQ0iM3iFkT76yHjOZM7o4r/MKqjyLK7N33/1hJTUrXd0DtsXa
Gjr2XRj7AKBwCrVceFg0bVfd8H5ZzfA+Yvr57CPSWoMxEfHwwvDVLwOrxtB68HaZxqJQIks0JQGA
nflViJzRSPTcJ3UA3WzAPVP1TR+Kll9ce/5Ky1fuyKG2zNE3NUZYPDca1aJEnI6h7qLEYHslmrnP
cdEW9cWMJdalSJU4CmLcXQ1gCOq+eECs+78dGmPoNDnMo6zCoaWNVdMbL3Ed3x9XcdtbxkM5ejzH
gndsjHpqei0se7dFji10Lam/ijBsGFZXWbCdSkFNsMv7LDJVchOqyVqVG9vHWkEPEhlRzsPgnC2r
VIA23IVBAs79GAj/2hnYO5yzXeRVB7CGohhUR17qp9CPo2D4WjxASwbNZ9Vo43ak6lOKtWYcn2lR
mcwIMa+r6Aq1x0IZKK7oVUwiK07hUidY+dJWHJZ4lBipF91SKbsAlNJR3RRStkPpJnKBCJi9XpbL
xduZscRIvp4CMVOuOyiM0evMgH5EQcmTfd79MLI/KEmXlQ1ojNp94stOWr2JUeJcZoRHhBF4rGzS
ZJ9AzHRcSuR+9t5fGhMdY2GYd5/iOeb+SahUidJD0BIxXnfpaArJ50D6Qx1wBG2ZmW9CzPXLXoo5
Bg8nphV0n8gf+oCFraXOEbJFO6zD96boK0Xf1OTFzRR5XndaNkhwvnugZ+4lRN/mhP0FfCPVKeNA
3OueyGvSWubsmybzVrO46Fq0yQQozrwScXAgcXmfc7TfooUykHdVZAoXg1UIOfF8RPYjoorsMwJk
EG03SvDRAjCErvqUbP+95KkY4QIyB+aFDFYq0jpsQqM3kOv3U7IuMkGxczfs1lWUxRxS7AT9VziP
XgdFJUjfScRgMjZVE5WNIrrBofOAP2qIpg6jFcVO5WfrDEsU6tUURHZR5UTtYGvjWdWa27pRdhXB
9KdAsGq55u0CWdJV6ExGszRcH4OozPOW9HY0MOIeHIKgt+HKielnWgvAaXIun/OSqlIVTZu69g1N
NphH0YVDXvd6HB5i72bwPlEEu/z7l6Rm/vsZVRj6LjJPQhIesnStJ9SUxciMvMd8aCzsV7fTyL5M
bzECB+S3iuBsmnJkmzv8SFWKsZ4YMrpiVRaRshox+WiGfaZtvFyKzCo2PKugkWHmXp88DUbIQ/BY
eo/AE9QoMZB2pCw0naxFdaZSMC16D5JHLFTVBfpwmdGli6O6KhoAhwTI7BdSwEzPROnY1KOUhYc0
Tu4rRPsmGYr8L5QZVDIF8iagcwG/+VOZAZZsGLIhDQ9FlSpWQ/zWIugGsts8/1PlLYy1Qfu/0DMo
yaJbEsVZpBEZiUReuBxI9v9J+7ImOXGm619EBPtyCxS1dFVv7m4vN0TbbgMCxA6Sfv138LwzrlLz
FeF+IhxzMR1RSUqpVCrz5ElOjlw9Jd3zaBVBXn3V4jIoyxP3qhUV5ytMfp45aElA8zhcmyoz+2WF
hxpFOpCjS5wX8J3qw1ei70C7nLH4Xqvv8f5cMdFFiSCl103D0hBdzdZztnOVoWaFUtjkOHYbxDyV
S/Fu4X1QmQlSpmiRaNiXxnKj6/YiUyfAy5mqYeBMuPCpSCbKXs6qyzplCQoVP5zILMKmvNGKYPge
vyFDM09JZ8eGb80pGNXDmB8EmhVSwFuS1XT8e8vFh+BN56HxBOstp6emlJdFnTTp0ePHQQ21VRCx
/m5LIcAFFYALZZGfkawWfZGN4egDQEATnhx9Foqd0sb3Nm/2qvU8sTdO6wB8joGhxLd8sFcs6r3L
g3hUJjUQEhieoUv729SOzVPRpUfcNZjO0foTKvIjZnL1m978irriirz3EYcJnkGUHNCXh3S0Jalb
ODVt6VCmxwbz7LPxG5rJgnH6UaCppiTb61a0JAs85QANoRqOq1nKuhe1UqZVAhiIMdYbvfwknhRH
HBXFL82/zh/+bk4Cagw8hWjRl9yAN6SguKgQACjmr5wgiCoOWp6t+Jr3RxGcbvCeAEzocDWyfyu1
XslEiVRQn6E8Uj43jATeK7dfFfqmf/b+sg1+PoIQZyF1hlt9ritfnvy21JnVcdQsqqlAVUQJjfiz
GUd6vgeJDAKqn9c3a6FGcilvPihnnkYBIiWjHZ75ml1EdawFY22BXs/Zutr4YnSJn7Bfov+m7IsM
VL/fV6TPdnfpWS+lS3bZpi7D8CSkTZRU2WHssl+JOIqd+tBlB5LHJ2+wNl3t7uKpj3QVJHNgUsYb
YOV0LAQE+Iy5QKTO0Bjs8uUiOGrsVtacWbE9ttd7PTDVb5y88CLbdkUXGMZXPoAO1Fi7O98HATiU
YPJHZnouC/8erHC2+HGpaolXFXBzNvg/vdFHCQd17jUTliHqs1Gh/oV8vjpXh2Ffl/ohXZtZvOgB
O+M/1W2qhnXKg9wEEYqp+bz0n629vRXjjqJXt1spdi64A7hZJN8dIIRh0HKUihUH302GrJXzQ2Ng
DSFPbfvmkXtCfqxY0+xZJGu6EDUf5bPldJ3BdJUJoprplfC3yrrNSvQAJ4+O2Jr2IXajqvq8InM+
H1dkylkWUzhajWIKzmve+d1tau2y6obEW/a9bx9Ty/Txz/SQQduuCF5SFiUkZF2Q9MQjW1rXJG6x
3AxHJy2O5vimNq/5Wweu0SQHeUb/ZLpJVCprj/3Zo8ra2iaGMLuYxaDhMXC5wnGltQNneB+zdjMn
dmPXCypUNXT6sKLeQgSAsYB/JM1/P9/LvBM6htbgyS+GgJAnpftMW32DJ5fh/WhBrawUAVdv0jq9
1/Vym3qPMWd/DfABFnPGKbk2elKRfbj8BtbFgqiztqOiaAFYNmo/dgAQsQ1SBSv6LrkCvElwUoHh
gBVLK8vjTqSlxrNjwqrANPpdUd8lJUq5u8Y0wbbuvmgm2NoczOM1y81cJdSL/JgSsWn1+Pn6xyxc
edD7z7dIa2/rI0GLAupyFCnDmnp+7L3mTuvbtuOLofRJmgWr2e21BZj/frbhXpqM83MePljLn73a
DSfqRO709gHVPJTKTQMwOrxaLqV0tW0NvPBwXIW2a92tMXhh39uha7ZvxA2FaQRkUHfXhS7ZsgP6
SUvFQw82LcUpFR0HW0015F4KtEmMtakEJcYSr9xiS2fzXIp0iemVkrjNhOSLrhTbPtV3Q/NgTEg8
rOEAFgWBIAiN2piSgmLS5RqWzBqHeFBgHkikbQDnq7fozfll4gBGWpe4K1He4uohWDbntwAIgqSI
qBeWOzWVmR51DoSMeODVEF7fn0WFUKSCNkANvksk5UMHJKUCH1424E+2TppabZTksJpdXIoz9Lka
9q8gaeUGrlDBZkFaah2dMt00qR4QNu5RJQi1bkSbsmCR6pEfSDt8/d+UlMyDGVbS9vM9bIsdEVFT
3NcV8bWEr5jh4nbhXYWUFOrApiXJcesGCR0LnTOIpwI06xil2FzXZOHxhN4KVceUnjnql6deGEU7
FWgVQeeDTkMUSWNEyrb2peizqEa52WErV+2SZ0IvBwaJAkMPcZJnMoomx/9G5wDpN9wGJHbX/30l
xZzbRf4TIRkGV4yRiBQieP9IRhZ2SQHi9DWe6kU7P5MibY1hUUy8q9AJMP2qoILjPKCdQ9Sv17dn
/hU5RjjXRQpMagS7rBfQhaFTLy+aTcNucnbLCAbQkhVTWNNIivhKj6IgDFj5cai7k0v4oUrfWPMZ
AzAfryu1KMgxEUAjfMYzYQ4Dz26nIVdGrVdxehqVh2bzonHj1KlgNWhXAoFFYzsTJF1QgHG1VjI/
NzutRmyuzS9Az/oW08ZauZUW9wnTkQCD8tAlKCfr27LWPJpjn8o+C7hxyFElfOoJympmlf66vnyL
R/ZMlnSENABHmSDAhThmJ+4mGqvbkrt3vaO9oQ8429KSf7dVUa2c3MVd84DNhj9CrlXOXGudXprp
ABCCo/YgEE/QK1LR+BM1MaiiSTFw4LqWi64PbHKWYxsz5kfSshMqNxsL4goHuVarynHZo8dwxeaX
LASZaxdvVQO3sPygEm1cO3Vd/AP1wxnujYd1L74mRDpYWe6WozujbHLt0FutX3knG7TBf79ergYw
g2MhhYPA6PJQxXUDbL6HXEfnGM0nbcR0HUsha1N3F2o3mO55JkbaFpIMZs8pw63redWOkgYDWLXi
W9GSMioKjwBVrPEwacWwYd48WUPP1XCMlTSktg3qZpGX/lTYBuZWZR6CX5EcMOFmrQvud2ZH9pvn
nzkb85mLYYlu/wMCavWgsiegBvoNSzBF07B2rnkY4hsDgxXx2utXc1zLuw3QloGxH2gRk1ZIa+LC
8zJUtLqNTTcuj+jz9Z1e8jUzjdC/AiTdMO9SNTKBLBMCnhtADN1Na9KNY40l0jvpnSmylZO/GGrN
8amrwWnPmd7L1ZxAWponHNGwVdfeph6UKiwntfIVOuWbXMe8lWZIaAB26Nqv+6r+CsqwtSzz4rLC
EyDiw/xxeIXLbyjIZA8pBsAfB+0beifBbOqn+ffrK7vkWZGtR3smQMYzU9GlDJrk+qTHOYqATqjq
h8boQgUvf/oNiIWkWymPL9vomTRpVTWvslVqwPdkuho5caByjkiZP6AItBn7OlLab6XBEZQNG1fv
9tdVXXKvWEtUKNAKACptSVVPy+qUmvBJdNy2oFX+iPs+/31JuXjkOBsKfp/FZajplS+yteB4dpvv
zviZCpJFKEwo3JlwQ5jNFOV6FunaTccxTUx9qowXCxNw1oLXxZN3JnH++5lX6a2JKIaAUsT8UTDF
xQifHJQDedjx9I1o0fUtWrT4M2lS7Feqiu5OAtZIAF4WTXs3XxpD0n4gMYM73bTBO6DhVSjvlOaO
KvndvZC/NuQ7IYePdITg1kBSGIPD0CEBXpbLhcPFkA8th8sSaYgS3BN1w6Z7YubKHbh4pPBSAiB8
TgMjcLiUMwBGUaQqEl0FGW76qgpI+SRsAHZ72y8c03eNCXQKKVIU2bDlJaYv/f2WIZGH6i0IKVD/
k7ZMsxszqya85i39VwGkE4ooA0RfF7LgpfDr2CpELairyd7YMMpMpRWEtCNKakbn18O2IEaIpEVY
pZU/0RVfsXDQIBBvNaBRcAPIQRJgI9yJNVSlAYELSEzuTBU3qq5uEu69WFZ2GNRD76yVbefjKx1v
IF3RlQ9Ave69K7i3it02g92QY+shd2fbylOX5adeaeKQqk7x9zsHZwhIOwCh4OCwpMRIZeasMFn+
G5dRoERZa6fJXcnDLriPCxn6pXVahKIJICbk2KNAyc34kIP8OmWnaXhpMzf8gJXMdQrNmYshcpUy
nhAqGslIjqb4XccvwctsmWmkx2oRVer0qjRJhfe9/XZd7oLXAp72j1zpYukxe1G4Sk2OSh+YyUl1
X7s1QpElEVDLhitB4uLdS6TCG0v1ignDYCf3lMT9DTLmI/trxCdGI+smGg5QVEHHnKRHZ4+D6iUQ
4uhA6byB0GnF4pbsG80FaHj1Zvy47HeZ1llokHTIcY4SQdGQRTYQmDR+vL4fS0Z3Lka6JTuDxni4
Af2QFVtWFZHu7vVd1pahSb5cl7Tkl84lSbcj0m6N0XIo5PBIGTFtrFDVL8zClI5R86m7KYy/b2nE
Hp0toeRuqYkqgqqa5Gh4r5ZzsrPN2KT+Kk33mmKzfzy79j2H9x2iRXJMtL05mT7i3+Oc7Mlf8qb1
i7pd8beL9v1HLblUQkbD6p3YgH0LVGmduAs619ypQ/nr+oYtXZdYPxQS0biEdJwMxBO55eVUiYGM
oUBoOeVXkInu1am9JVX/oxmjUX1r36wUKUFRqWvELourCmQDMKgG6iOe5A3beGxjTAsCUs0FyK+r
aWhrFG34pPBrB81q4timP64rvCbSuNxIrfZiMZUQOWnaXTEgFqH1RiNg8ui6vVnUmzSpPuDzZ/zG
v1pKbkQMJq1HPc+PuU2COrWTqC2Nyq8mTfHbtNiV05iviFw0H0Rz80MdXDZyXbEWRWe0M4hYLzYD
yuwE6cnOXikkLApBD/bcHIUeX1s6E0zpajSqoAxjDq/AbKbD82rZcnG38Oyc+59AmCTzYRV1CsZT
FS++bNKDnKO5TP0e13h1Atao7/Q1yubl03AmT1IJkzpTShvIqzPykDSTL+qDK05aFo16t1Fj3S+N
fV58rdfe14tr+Uew3FbnKY0KIgcDCWttj3GEW8xO3qD4f3/d+JelAFo4X5k4b/Nyn3kxty/jLmM2
sDfIhzvVoS1af1hjxZ3NWQ7adFVV504lXJ1y4zyI1JysLyGEWNoxb4ub0Yxf/16PGVCHZCtoT5x3
vYB6OiHrAhE5MPKcvpres7IGHFpaKyCBUXhBQheEbNJ7hVplNVhZhoi3Pyjo9Ct56xNk369rshQB
nEvRpB1JRnDV2An8fPtADbFhfeJr5cFSrJULRabFnDErM7L5P30kX2uzIk7KqsdFmSbtXims0mcA
ku36IWWbNqvbMDF650FV3MJvzNK+J3rx0E3TV2dyMB44EWyLmfOZX5su5gVzTM9VxSB8lqqYX9u6
n107QZt9hc76zki8fUMy9PdlGCzqsH449oDuBwRj9jCApltjWVneKseaYfKo98uYEQyeABUN8s9H
QUjgFP0GkXvmrF1Wv9FD7wwb7bV4v6LFGdi/y70yYoH3WAKYM0j4AXc+eAYPXLOc+0DsDdfJs158
0s0Z9QyUV/uQ2uRFI00w2vcG/T6QNBRTte+mW0/dl+4DQPWRqj8nih5YdNMXtwp4znwYdXTdwpbS
tcYcxBrARgEMIb8CSgKGCTVFNG7XN2QqH7IR6F5R7a2UhCoXR07SU18CI06bFFNhU7Exq2HbdJ1f
OVmoO8aBZ/ombri6Ev0ubtvZh0n3Ym7YpO4sQLbtgQWM1Jh835nx7rr6a0Lmv5+5PI8RzygMYLa7
IguUl4a9UXcle7Lo8NCZDLT2TFckN0w2DW9gLy1iQ/ZIPBKo6oq7W3QSZwIkHdKu6biSQcBUhDr6
yxNf1z/lycv1lVp6JWDK3X9qzF9xtlIVGSvaETy2mbun42FiB3A6FLekXzHIpTv9XI70Rmg114Mx
wRHp1q2jhAzoa88IW8VD3eAnLPC6Vr/99LtTC/zsDDvCAZB3ZxBu7lgNrAyhkKGLYHLQP8tKAJ4e
uy4EMfcNHvmjsjbXZ3YG18RKe1bFilaJCQmTNt24oLE0EdD6tWAYhOn4neEFNtP8QcN0kuv6Lu7i
mbrSLmZT5hb5nMQw4jsVyCcopqEhzvI2LSLqD8hCh/XcxIMKtZwwAT13zLmFnRydQ9HnsZ9r6Mov
xl0XZ0j4WiuqzUv2bknPxEk3GHGsbDRbGKiXvKKuBKKB56pcCZwXI0A0QjigKcWrH3jyy1PgtaWJ
WSfoTdBjhqmldXoQbqCJ1xgd1yVYXJJ+W5fKC+Fb2pLnj6znf7Lle4yKphzZBNlTcR/zbtebXQAk
kF+7b172kWzXmaK/B8+cHfd0VNqqdtDzoeAVhGdJUW0HwGYfaC5Arn5dscWdQ/vB744nVFqlR5ep
pVVbTUhE3dRWE+g137oqW6mlLBr+mQzpNhED2AXLSYOjVwe/792Al692S8IJk89Q7vvfFJoVPls8
HAdeNRyZodKpP2tKtokt56fq2eF1McvOC/3c4FQBy4AqD1y2hybp0xYtabXR+twq7urYuqnLw1hV
eyUXtzU91F5Qfl8RO0ed704a+kNta6YQBZzhUj02qNQpBcQ2cRdWxAnK+hkcW/34xOrCN8YK826R
cRbNGuZu8SpFlQAJZrwr0U52KRhzg20iBCI5XSsx2jJjbD/Fare9rt+aFEm9WEOfc6vPUsBXGyhO
zcM4h/u6LmXR6IEEAZQY6Q0Ep5e6APU5FKzFxYOJD96w8YYhKMUKGHz25u826kyGZIdmg+6GkuGR
YpBUn3PzViAKFZccx7Ac9CT9jypJl0uPPJttd1DJiA/u9KqFeb7W8rqsEYi0UGlGdteWooN8YFZq
cIhQnYAZvywQlfVPhJYfMIE5EQ88HWrajisZGrdNJ5sm3CVFLwBV2PPU3Pz99p9LkIxMT4iR63qH
14Lzo+qAeIjvmmY1ulkyZSBGgaICRgbcy9J1pWRMKZQJ133bHdCJzJLQJXmI0m5o4jXGA1actHKn
qG1Ek8eS3tK4XbGJJb+LFjcUh0BDCqIcycx5Lsa0FdgwEwZuodPMHwZzM9hWSDM7FFb+/IF1PZMn
m3wBvv6+hDyldPfoXQ+MoT4pFV95NywwOplo3TNMdCmDcwg1r8vj2yQYPVIyPByGsQ5bB1PJuV83
ByTVwAQ4gkgxdf0S7zeDhgoDPfnTYIQf0fTPF0g2mhG1HinHF7j0ZWitSJQexniucfIuWtCZnpKd
VnmWM6eHFNuKMsd31ZV7ed4P2UWdr6N09xu1aAEzmNexvUX3P+7ISaErNrisAzBpoM2wkOSQbHDU
R8XKezxx3dj4nia2G6S1Jj60HX+ESIZHwMpA47kxFwmhrNEPrvWjj+mK2S2v1h8hkofNrY4ak5hj
3KzexYkb1kzbrSLOF6X8RomBnhF8CPMT7Sx8cceGVK6K2K+yG7B+DKDQ60aQWwpFKaPrRrzoHtBU
D7AisOCI/S5F1do8vZlAVKrZG+eLwnOfVTtrSjbmh9YOgCsYswnguUwTP0+0QFpLzDVqNaDJtxl2
3pUrSe+l+2lGdf0rRDqUhtlbuLwQ+Xl6hjk5YiLbdOJOZJglBTeYsYbIXVw/C1VIQCcAfZIZwDLH
bTG1WoVp24qGBGSPAShTlkaKlrch9UyUTLKpXMnMLDUuG+iU/k+qdK2YaVmLvkX5SXTtQe9EYGvq
lmugtqroRoze3uFjqL+aIwbQZ95PdIfcOlZytMm9yMnBUB5mtNLMKHPdmBbtFj2wqDcAf6rJ+WtA
ARpdeC7CbmTfcmfbmkngomL6v0mRlLeKruNW4+FGU/HWQ6XUe7b5WpZ80Y6AMwD1BXD375KJU0LV
EpFufqx0NwT7Y6yCes3jgRhXDHZ5zf4V5MqnIq7QmcQVhfzOleejeVCd3q/Kv5xt+Du9POMm/tEH
sJTLc45HpEq6EfrUHgv1xNvZZh4WqxTDS8mjczHSbWV2RJmBL2BHiPUIBdl7tM17GFk+9Ke5YRA9
Hx+4vkArCb4HsBWglVW6vso4J6qS47yn6i171DBS+CNGfS5BurzqaUobocJtpdOnVLzx8TRgyN7f
mzS6RwDe0dGOg3Lv5e7oVZ27ILtGMErJLq3MHfqsiZWu3JBLmwNsJrqtEbjP5A6XUhTF6ZIhJ/kx
67gPHupNDgQAqhmaQgOlET4hK5uz5BwtvBHwSsUUXoy6vBRooNvXEHGfo/9nyHw68PhnIjIncJvR
DWoPowX0WPuIRwauC/NI5nYccJVfCo1Z4bnjVOZH0/xS0wiX6VZ5sdIga+vt9V1bXM8zSZJlWBNt
GU3a/BiPUzT3oKZx1Loj6Cvg87xmSnaqsWaNyzLx/EInGhr0ZRKcsZn0yhBTfhwaYKZRmK22dW8U
e+HlI9C2TN3g8b7JcmKvZNEXcx2grflPsuR2eRWzmoJe9MhbjhZfLQGimJ+GQfMnLQA6LPV1bwhb
8h3I7pX7bslHIjiZc5gghkLj+uWW0gKtsXpl5ZhykH9mlPM9xrR+ybidrDjjRSXRd+eBaMXWgHmQ
lWxStyoyRKrGVGMOK0JuzGnMq8j63hn2zVi/lJMXdu7P64a0dE7OpMoUEjqP3bE0EbpW2intb2iN
uaH8E0sOAGquLOXSvXYuSroHykkHGeZcRSgBGekAaWvaU5clKAo+X9dJW5MkXQUKdFLzGZ3VVj7N
ik2TAWDEyjcA3PIYGSpnjHK18E2OOmQ8fRnKLWGHanoV1Xg7rR3V+SjKrxzMAUEzE8rqqA9KYe7g
JKWTVkjd2m0dYr4VK+vour5LNnouQVrYDKUxkMlAAjhHwyF3NljY1YfBsn2iDxBlQsSa75qYVEy0
9cyMIYZOrW2BjvRKRTMRYs44DicMEqgMpvv9MNwoxVrL9qKRnomWDqGLEalVLPBSaItIg//G1Huv
xFhurQ8me5WaZ96Q9xv2R1HprnKd0kIoj7g69Z6BXw3sJIv6Lk99AA63nbmdGAgtPfWuJ8rKXbxo
Kmi2ROUUgxSNdwDhmDh6Ys3QruTVjX8lycrBWDwXZ78vuZg6w1SavAUiDvNv6ra9c+jWSqsN2KFX
FFkWBNpb6DFX3qWLkPDcYwVHxt3Uqw0rBAbWaVtBIwV4/Ou2v2gaiMDAGDWzxcl4D8skiCxn9F1f
qsFcyHXddJN17qYxrLBdawFZPGln0iRDTI0uR4ESC6h4p9gF8gNc+va36xotrh1CF5SYMDcIml3e
OEL3aDeC2/Rokk+9GhrGNwKGlhVLmH/knY3/JwT1g0shLibrpLWC5xIsTQENOZiQdRs8E2+oCO4U
g/gFW6v0LMxEgilgItfMqIvecrldmcQ0bScjRrqHPU3WvWK04UxFDoB3ZAjigzOGYayfU2+synCC
tA9K2mxqcF0eagz7/MAigwgG7QCYGqDJ8NpYIVred/iWDJzwvchO1W9PBgJB9yOFi5lz5l9Rkjup
+TTkQ443I1HTbae2fqdpK9Hg4iHAqxeccHj6vgNLgs86nWyGF5bRnfTUDUFj7ze2CIqM+KtUd4vC
gB9EiwGarRATXZqO5w6j0tcQ1nbpC7MPvdlGSjJsFfAmYQLmiidZPHG/aXtgkyDrkK5yA3d1n6OR
Bjndh9jJg5YeCgyuu24Ni34X4xaBhAcoEojrS5Xaqe5yy8ly9Ocq3yzi8HsVlAF314UsnWu8hdH4
gY4qENVLdoCW88bKjTo/qoL6pDwhTdUD8oSWDDqsiFpaNJD2Af6Owb9zhu1Sn84TcU0IXgfmQcNs
hW9rVDxLJnD++9KbcbLKWiFTkx8dLVSFsaVFGroFP9RIq2H0WHR94Za1QQbXtQG4w3vuUhuvKUaL
DvBVTLX9shK+QbxgpGvPm8UAx0H26F85kqlRlScKYAoo/BRHEFn7KfhEne5zA2Qb+A4jzW19Vr91
+ZpjXDQM5BBQq8HwAhCsXeo3FkVZ9yl8EaA13QSev+ZzWv4sBAmvr+OSlWMG7r9yfut/ltptR6Xq
rQSOiJZ3bXbXrQ0vXdwndMiDRRHMBwCaXOrh5gnA6Bne+GAwrPN2g/am1FubbLdoemdCJNMeU1Ql
9AZHNaeozAIUVHzScrsD6v4w9WtTM36/7uRrEjSs/6kkGXpc0mka+Ozr0KiL2kRqgXg5CbSvdbe1
K/3IhXtXqJ/sQgTJ9JD2QDh2zR5dsCLVwyz5VrYP5bAHrMjTEJw8oil2mHNsrLEer+/t0n2OLh7M
1TRAaYQpTpdrn1EttjsTa0+LwFO+6baysfqfGKyLYTx7PLCSj8DIzwVKK+NOnZnZA5DrahuHvVeH
M46c8hUwxeJun6klHQ0U0hyWqZDSD28Uo0SUfKd6TxYJi3pt0uXi6ZjJjVHbAwzakEJWA7hVhXG4
59GJf3j5buzYj+t7tHg+ziTMX3B2/kjMtN5tkMWY6mpTo/wPwsE6IL2Vba4LWnQoaG+0QW2IHJHc
55iWnZt1OnJfHvkWIwOaT4cpBrXXWsZicXfO5EgHXq2yKbEUXDPIubNxwhCfG5bdgEJoW7fjhhdB
XHxP9edhoAFnN95UnxySPGCCxI5yhlpPt7LAa98jHYK2AQF4b2OBwdGckt1kOZ8qpfObZtgmfbYG
41vcTgR2SPcBKYCw9nI7czSo2MpY4ch56ElpDu0o/GmNqmAp5zYjzJFVRFoId9OlEEwE9ibBRA6o
wPSlSc0HI+siVEztKkQWLiLA06/EQks0lYYL9ndUHqAcmLsuRYoc7eA2mBiOiWsEk7Iby0OM4dsO
SvjNjV1VoWmC9g69aENgO1//3nIRhrko0iHD8O7tU00eL5WCQrZyr4hx71UgZiiGgKprg+GWzsgf
Se8eQJhZ2imtit3TRHNIqRJh+sDkWfd4ufj/i07oerlcT6S8ese2IckrevBK8DsABU9KOQQqyusr
m7dkk+daSTbp5XmZpQrY6jJR+Bjr3br3jL5+QJ/fCWD0WAJ6JsvQkM0qS5yyftqaZnqTdKe8aoJC
dCvxyiKq3j2TZFyunNUqSqLqI84zdwOknjzAzjdeHCroT9Q6+2cy8RNwVFuvLO850YPSoQ9OUd3P
VH2aUHfdazcUzzkZoyTRUHZwtvn0NZ3Ejqud56Ohd58qvfABDsYTUF0L66Sji1cEYnwMHkN3raaB
R2HeqzN3b2GsxWha9fSkxN+a4Qf37hA5tjaaa26rNZSDdP3/IwsZWRu9enNHqmRj3LHKKaXD9KT3
5LtwMArdmSvQ2Z39Y1TAZZgEg77yxpD9xDuZkh0kLdPrSh+nJyNWfhjuFkycqCVFU3LAdKCtInjI
BxZh6KgfUxHqfbZyrmSq1f/7ACwx8IAY6CzHm6Lu+6HQ+umpNG9Msm8GdF+c8uFOPWn9JmNBhW6w
tr7RCPFNEdKTMFa+YHGHEW/9+wHyfTOUDeqnDVYgRbiF6h+zaBTfm028HbL81qHml+tHTzre7zSW
XDNa/m1CbGwz4dotWoT3TekdrcFeqZ3JSOd3cqRbR5moUnkEK8uVbqeBME8FFqS294iQfOoYgQZ6
QHdMI2L5pbW9ruP/x67+W1UZ6hwz3Zk4BtE+9UV0su2g3mB8lvtlI54/dbsVF7O8gwDQzh1Qc+h8
eUYVMLsqYwdZ6G5tVJDNfaKImPmjEb94K6KWFxXQE8SXkObIfXxZmjA9U9vpaaJvU3ayUyeIjQCN
ragXYpxWFUegivv1kcW0gEpByQ7MPKak4Fj1VO1HHNKBB9ydNkZkmdui9schUNDRA7qjod8P/S59
uy5Y9t3/mNCZYMl31w0Gq1fWhMMp9lr6mMXsWWA0R1/DB8IPpnaNMWXEV7MXkGneFHQ/Tae6d3ee
ngYTkCwiq/fEfMLQrUb9pMeDz/QtGpFYzPxBH/3c3Lnjy/VvlkKCd58sxeddM/VsqLBWGBtY7F0x
+MiFYhT4yh29tDQYIaLjH0Y4oAN3/o6ziyFlUzUIo2NPxDtZUbpBIGV0tV++xNbWTnzkUooEp618
KL53z177pFC6QS0bxGDxva6cKvbJrk4g/zi0t/Zwz8R2MnasH//euYGHfZ59BpIIPCmlrwQyNgXd
8rwa21IcWPxgGfsmK0Ju3jXWWo504RxCGNAbwPbitpQLHzG4OHOltHAOqU/pLjEmXwP5b/5DLSef
jmsTehZ2+kKc5N/QSa6hhdOcnjy/PcbbCEQb101pRR851UKYZdWiUaenGpzmjYoeQPqaHJKthdRf
MY3RdWmzYZ5lKWbDPVdHhsY3Sj2ZHYc6N5Y/rlir3CP47sclD2JidFZOR/y4Tj4Bb7/RnW5b9Oae
Jk3Ymn3Y9XdK7zv93sVJiZmqzS2ivtPetTHwYVl/yoHru66vnKn7v29CGhXTVjBT1ZaqFxYdUSbT
8E22Wt17TlzfprzA3I6x14HwmHj+ddSstwYJqYNFOiBNrIGm99c/Qnps/vMNaBrDB6Cf+V3/xYhR
415qwGTr5iHVHzFWJk5RKkwCU99fl7R0I6Jo8keUFGeQZqbuM2ycjsa5a+iu/4LBvSHPuqOqHLIf
rRWSU8xyxFkrd9aiYQEMivw7QgtcXZeeysjjuG01BYKHyvUVD+wW6JpcfXEuhDXQ748YKVLuwLNA
uBtPTyrfuRmPxu6mCliNBvSvqCu0w91w4wpUpPyCA+VBX7WVBZYboP9vL/98gOTr+lojbWGl7KnY
swhw7dzP/HwzbLugv7+zIiP6pvgiPBHV5+HtWOz6gG37IPXtavewsteLZmWaoKfCO06z5QE4SczL
gTs5e9KLW9YHRWf5KveVNizaL4RsEf9hdPlj86Xvet8QQSxuveGxD4b46/UP0Rf3/uxDpCdFk1cV
5iVX7Mm6Q1PPF6y/9tiVu945CW2LNjBaYEceHRKM4F/Sp6PIH7U26kXQ5UPYN5Gwwvwu1ZKArjEc
LprLPMUKSBlQTtmyuSAE9lwM4npCt9GXzGt+8v4mLVdeuYv7AFAtwGM4eu+T2UbPLY1gHygDF0dF
UViO1Sy0WwpsTo/M2trTfXG9kf2fKa1w4cpnjbIcyLGBsKcGraEHoxP5K08JXUmoLq7dmRRp7Zhn
xIWjNVi7fDCP8WQmN7WRplFl9d6n6xb0e7DPu2sJOWIEOx4mGMhpSBetYm3WYwkRT41RH/GDvtW3
6jZ+VqJ0W3+BtUTsR0j26qHbcH5XbZPj53zPI+/bECX7ejNE2naK6K8U9D1BN+zx33HzKYuKYC0g
WArOASD4862SBzBMhv4yDGR6InrqV9xnmo1Y85TUD+jU8d0GgPvH/mQ+Xl+i5YvsTKzk2eOGGJnd
w5SV+pSp36r402jsXXpnFf5Y3tcavMx1iYv7fyZQekFWuavlqVuwJ2fMQOHMMFyiGsZ2b7vZWk+u
jML6x6vO9GwYs2DjnErKtTrtyyRr2ROKggcMldnSey1Uftif5t2lv6qjHdFtt7uu4OK5PRMqKTgq
zMYgMwr/qUwxpoMYWVC3/4+z79iNHNiW/CIC9GabSbJYTqWSijK9IeQ66b3/+glqMK9VLD5x7kU3
0EIvdJj+mDgRmTwVqxXiZxIjUdSupfiWX+gfVmcOZYL2eB3oBljtgHdxFGSVuP5UOl1ml+lRiQE2
JW1nccnarbG8nv8zx/OgUkBPnOJJuKV5pT6JiBuGzIIwy8pl+L8cj39m5o9BzClxU+f9RTfuh+w+
MvRJlyzwiKh9stc29YkmPHJrvud3o/HNDYIuFJS0IOKFptNr/yMBPbDQMJgNeIehxQky5xAQ26D+
Z+Iy3ir9SGvPbng4CSkzgeE0ZeG+Sl+N6q3Qttwb4/6K/V7OOKrKayHLUvoJ7ZX/Pm62vYWSa9NI
wlGCzjELN1VzrsOLLptDt00sZMv1yM5MJdqHjU7qjgzGSoPn4k7/YX+207nASLuaw9LnoOcKrCQ7
APlX5yWFAtmKwz3N8+06TCyLkyOI7MX1OnBS2k7t9f3Fk1/EwVGbV5WLib/5/ej+L8v9z8zM3fRU
lo68PAXGnC3Lz4bsQ4zlsU5OlcJbRWgqcHlEEvS6GWOvKVPPm8xIBv8j0Rw+O/VcTuJgL0QtFYO1
Bte1OZi9nAEnF7rY1v2lRYZCjnyaerbCZecGjvfv87B8ceL6/H/TPdv2vZdprcADJcUB/gvG/ci4
K4rwNTfujdBJWb4f+VdpfEj4XVg7XtOYIVftOP1QGGuAxKVBy0hWAbovoNtbEa8XPtD9uleyAdeL
VvRvctBOduTe7HNVOLRJoqzN8rRp5zvtp8HZTqtqQw59SFBf2F0FchwgZKCx1AR2kO2SVenDpRMk
42YB4HLiOZ6rW+hDLYk9sOWX5I1l75UPcjudNIW26d5/X9ElQxrgUjADmUUU8q6n0eOUThfzbrj0
RWGOOS4xrnHzsnPGLDjp8tptPQOwfj+8mo6kJj9Vs0Gocm1uiBCfe600XMYMJY8GGouJnYwt1Zud
ZOyNXNhJwV+gDK3fR7n0Fv00O3sEmVBLkeJrwyUQz1qFRsiXKLJ/N7G0PX6YmKPVR6UfspRTh0tb
vXTtqSx7U/DtIAZ3b3QpV8tpS+uGrCl0HLFJUFeZnXku8AqJy7jhUvtI40QI+7Sz2Dh61zg+iFt+
H9utMQitAPaLcw+oM2iCr1eN6WUf+j7fX+TBGUqwyr1JfzKRaNHKu3F7pq/tzI+YHoVxwGCHM8DL
+2fUXsB0MDz8PpjbaObayOwqr9tYiVGSg+8vi6D1kD1+h0ZsfmU7LATuMAOc7FT9QTZ1nt42ImHg
oaCFIBWSqb3+Du8HIPSut0bOZBWZSsjZixh8csNTouy14XNABiH3OVNhOfJUaHiqP/zgS/b25bBL
9dwR5a2YmQwvTdd0tFibltv9e/29s7nPoJiHQv6IGye7H8Zz7VQmlIgy0VTZSg1nzdJsARKmdFVX
wFKpbX19GymFBaFndNhQPuTtdK1FR5x25/XFjZHhgUA6DHgFdAhc714MikMLkIGRRfFRan2nyq2y
feylnhRd8wjV8FS3u4qHcPdIjIGEMk8ZQ6LF29T8tmmpkL6F6ZuPzG+ibMU18OXt3TSxPKH+AQZn
9Lp9O/A/cu5di3alvhIH1EEED6xLxUAiYBjRYBN+/b7zxYXzNT0poPwSwKwG3O/1TEiZoFca9IYv
coknGqxOvc2giDI8GsrDqFp5cWpVn0TcY8kUmk7iJeecO9ciUYO/obIP/fAj0T818Synr2rzokqU
a5id1SsbZOUz593XDPxF5eDJ4qWVI9EW1NECSXewQ8I1uvdBxr5yu33jp643CN4/WUBTg4ASGHJb
19NS4lVKIqi+X/YZQTqtICeVvr+/y/T9/vD8/Pz6+np397ZzkWIjfzsS08//eFlgH3kcUIdgkwJJ
fG0f5KpqZwijcvEP0Poj6qa3FbuiyZFtgg2AGRvPlh6SzeioW8HKTqrFbzTA4IG8b5zfP2Uh6p+Q
02hXgDuAuGYOvg8MpquxEasXBayIxK4Ly2MWwG2vlaNa/4UtdBEjBkfLHsSOplfnx8YXfECEykZT
L/zOfzVskDqS/C61VGdNTemb/mq+wCqaS0CKoYErbp6WG3gplAbwRF0ychpoQzr6cmLkSyaFeX94
3fmkI0+/D06+fTJRs0WLCTqLJ/9t3gGvNVqX52KmXsz9sby/nOw/9tGEWCU1AvJub08B8rgXm+Ba
eajuHcehzs6yNiTE4M3zfuVdXQgIr79mdvB9cLpxfJarF40EVtaalSuHJLiEDqXFAZR5yCbt1hSg
14zOu8uwowVIpmMKEHA+0T/DewEuu2fpMN6lYNZ+Aigze2SPK/M+PVM3S/1v3qXZWeaDECG4X2De
zaP553iyT6fUtE8+5cifgrxPk24nVJdIti3vTMz7Y0jom0iyk3NW7hvirGyEb0zA7QcZ6PyfXN6b
do4yjVU29JV68Y7Nw9EuD3FgH55F27A2Y2dS4esMYsu/w05bA/lMa/qb4dmt4tcD0sMiDI+CCS2h
o/FYtpsiQvxv19LL79O+kGXCBgPXPJRowb/Az8MIKCYVWcDXOGEJGQ+t4XYj8dT7nh29Zy2g4YO/
j4aVqV04YhO/hAA8t4K/38XsH/eH1oeQ+e2ZfsmxoorlQoBy7Tq8fZuB9/thYnJlfphIA6NPO8/T
LvxG3hk4O6EdWBxtyfMzqmkOOtJX3qKlQ3NlcXZSAURopJhx2qU3W7OjzOHuyn3kCg+iiX7b+8ZJ
j2v80d/X32yngMcfCkXoN4ILMm9IV4ViEFlcYZQUwIu9Tw2roO++6ZscBX6UJHZmp+Sh2BS7YlMd
gYawpzlINozw9kNsBk5o9uRe2YBr2ArPPglJRKavb/BTvgnMmHD0GeJatNtDVvzIbWvKbI/628Lq
yCMAjvT37bi4M34MaLb11aRMAk4rtYuZ2+zsZqc1GsLvAsFsyiB8AGIFpJAhhPDNw/RjY2go09dJ
q2mX2pSptPfuuYfcDm3MmDU60R+w5jpsV22E58ouib7PbH/vk3pTbyIsovcgYh74TeN4d936u7pw
BaJWg+gFZJAyCjazdzXUW/QUx4F+kchgNdafcqvZ40G0CLugCdF7/n2uF1JjwEb8MDc7IzCXxGMa
6pfGag/Vxqe2ZiEPRAzrLYM2BJhmLPjURFs7KfLt/XZld3ZSmFf5cilhmOpG39Xb7C4gPWlJaT0X
23bT3nkr/srCfYr2Yh0hBGIJJDBmlf0RSidViObii7cBPN6p91hYm3eKlTtnzczsAZP0QkDWFGbg
Bjr9lp2NTejkdA3OvACegMrVj+HMoqJYR5xQdJ1+eUm34Eiwo7O3NR7YUT2Mm8ZMiYYnEknNV+H1
9/2y9FSgmIW6yzfzGzJC13eqClc+i5VBv9SHYqe+qbvYLC3Z1DbDY/ShrEAhps03P6cyvDAUSiVw
Gs5lg/nQK4Su9Y2LVFiBTHBDoYjGUjKuNQMuec7IPv+zNJtPVkt+NrLQuBi+1VHFB671UElm1Dyq
1kQFseLSTVfY7cBU3cAi4t2do++hlSjUY5Ial/QQPqqPojn+VzP3Pwbm1f46G4QBTUbGRT1yjmBz
D+zA2/LKZl+eNQQa4FoDKQmk3mebgTFDa9XCuMhH/q3YiZ/l3/AhtcQHcSWmXLQELwFoJA3q20hi
XVtqEk9utLozLiBeKB7CD/Q6IUsOKLpPxjdtZfLmDcXY1SCs+WFturx+vA91pLaB4jUG0nMTXEws
SHZmZ+FY7rU7Hq2if9DHLEJDfSXCX3j4rsxO/swPs2HD6Z4owKxxqk/ho/wpfDU8+f0AL11QP4c2
e1wN8O8KQdQacGj9lnRvyp1+Kv9mdr3Ww7O0xUH6w0/RqDxt8uvBCIGnS3ySehcTHEnxfeduxfvB
pAqtDoK1C06x+/vAFhJFWDQg1sClgjY1xOLXBmO+TTm9hkF+p5Fi4yMkVfYN3k8fVWHfApWLnQAD
INHklNNm371z9u9fsBSoXn3BbG7TumZo9MIXlGZG2Jlolm9L72jo2z7fiWZiGq+xG26K//guAQ5i
Kp4BU2JoN6SRg14mwqgp3kXjR9sTt0Up7Ma/XN2tDO92QYFHAxMFmEshVYmazfX8lmpRVZBo5i68
AYESQ/4oRqY5SZq0Vi72/IqDMP22qxsSXDVQBkSXGRh5sYtmbtAgRWrA55F4iTlcwlFXpiaoa0pL
lJrVJu2bM4E0PFpkUY4C+dCEoL0emQipy3AYJeXCjXcC6DbzvR6i15JoQUo87tnzPoPAMcIjD5gJ
exz7eyUjiujCS6OatOk/efbWOJr3mMd0dAVUsPHvV/mWZY6hP3Yl5YtzwPZDH5DGsz1mNpVZo3lB
DUlZWUD3N88RGGdbSy3gmCeogbl9tJfYCkLn5jHFKPGEwq+UjKmdY5qFH7eL3JR1kk4RZerrngV6
/9YsNKQRQwirWmjoLxxfzJkFAiRvZecsWUZrFwC4INJA9/nsXMhKLykeV6oXteeEjdiD9phJYr6t
ekxyoBjJRqui9KwYw1qh/5vbaLaNQKYKBUHoCAootszejY4rCxYiKwb4DXASAuE8j/DRTkldSSD5
MfHtJtuxiKrhEZLAoX5Koc+LNmO+o7zg+BwdfaK8G8N+HO2qJEy9F8BcruZ/ROZEuiW1AalAPvIU
/w2KY1J7FGnnJn5lCW0V0kRU34sv6U6Rz7w+2iBN8DqwaR0k/PT73XPrx3/vYBC8QENWBsPmbKCq
HChwKZCOC3nxHvFTCexxLKGXL2dOXtWDWbaxaEal1G4LpTrXscqb0VA8MjVpTFHwdKqgAapL0r/J
NEKZQcWylhItIKKUSKQwFKBgU63f/v7dtwCQCWtnAJkGfxZDmPuTki926sj02JUqPd6CKSu5Ezl1
68dxQQIA2NveMzPJ620jx1mDS5zbkO9Yo1+89S/AFKqATRjB4JRJnl9ubQagfFiO3iUPk4zUQnYO
cWTlsiMZGgsKrGSk1ve+9hQIdGUGptvleouCswGROzSOJx2Zm3PpqVLBlzxzk2zjdVRyOsFu+U1X
m4Hb1TvAMRXvS17tspo2xI1ZjBm8HoiDIa5+fR2oUSbxUZUyN2wM3eI5lItAe+5ZQ9aCTSQQQPTR
VpUz+p68E32utdFXQppwzE1d8j3L6Ip6zZ1cmAnEvWiKB2WgjGz6bA/LbQ365rBibhnJyLSFFVX5
SKFg+FfsUsoGuwGk0IzqQt8YDIzjYVildh2E4VYfxDWEwm2SQNZUA3sSbw96RuU5kwsL+SBvAP9x
hUfdp0l0HP7yaNIfKZ9twEQ3ymbXWWlgQfRCkK2K2YDmZHJB+OQUZx/iQZSonDtJaMUxAa8E/zm0
GyXcZYqlCXtFMg3jSXOZTDVubR5vYuvpy0EfjT5b5DeQ57he2kRRWpYlHXbUk6cSnyHelQ7JudHu
CtkgVf2SdV/DPhw3ibpG+vidoZ1tK4BkodeqIbKZmLWubQ9SJ7ZszJkr6ne4PDyTPQwcoHHEz3eN
TsXWieT7WrF5zxTN8i0+8w/dk2wNvamEe4FqliwS6V65JLrZeWbLgbyZrsGybx21aYJ+fOT8QWoK
RfOLjLk97pUTV216yZK0HTsqqBvWJ8GS98nz+CIxRztzuPVLU6C8srJM34Wh2VSBeAaHfwKxTviN
66mS0pB1jaIzt4KceXYeiifQEvVs42VU9b5q7tDmm6J5TUFhJMkHf/goeWgVbjTggnqFCOkGOYbW
AhldgXCEz624NWVuMw5oTbiLYyv07rOIyuXEbdAYRIgt5Sx9okLqPRoPdbgtK3RNIbnLfcnq2Y/A
ICEcm91Yv2oG6RllwTZ4jEBkx6e7WlnDcH7TZ/02+FkeQeaSVk4CmbnqsVJtNDuSqn8I2NFoabQL
wueiIKmTRM9oacKjTfLgNb0PMydSzNE/sNpWlWexN4dPlW0Z9yADGZ7ttMFscGMb1Un1IBlRPuC2
IWnvMtEapu4RGnT3mgraZKL98eSt1rpxtC3SE1CGPq674aBqtjwe03wfA1cakJbbMnB6onCcPaWl
mYP/rt+Xm0A75y9oUvn9HVh4wVFoUgHQh4sGVn1l7vFqVc146LK5dWSrkPBCoMu2ITFaE2CtmIjB
Rq/pcMxqtKtZaH+raIp+rh2Ix9XhKK/1SN8meuAs/vyc2fsQp0bGuspj7nBMZLT92lVkdiii+zzJ
/Kd6oLJsyXxk6mK5MhO37vi15dn11cRiPyYQEXLBi5IkMW3KnBqVRhTVrlJSgp+njdcaUm5D/mm4
SIXCQwZWAfIn14exYaMklyXz3Zq/4/DyhGN/9JlOqhx4ipT0Um5FYJgVFWMnwGludRxHf9ga+hr7
wy1ID18i/d/Oq0mjd95ynYS5WMiN5LuZrnRERBXjTmnEflO0mkC7oUoPlRbrl0zo7lnNg1nTYL2Z
JSC+UH1BfMnUxqADH0emWAjZZ855a1DvxS+EAhM4J781F7XZ1kA/khYklR+4jSc5ZRCahlaC/9ap
tE1e2X7TWhW3TcPW9LOHkHuKSygN2pEGuPL772fmtt6CYrckgaIP3RSAb83Zf9VclgY1ySJX3USA
NAnPmj0ccVlFMhW9rag4yBi+Ridlu0ZzdwsQmiyDiFfCCwsIozLzVVpgMcTK8GNXLe5Swy7ZXlOd
LLrXPFdSP0LtmFTEQ7sFf1erVqVXZurxL7kIMRsoGaYChT8DoOlLxwNZHXtUzwMQo6opgXy1pHz6
+oa1/koAeJNemn3y5Db8CAAFOZY5+F2RK6qJ5Pa4huywgwItYPuilZRhSuU+81cc/JusAYyCdAPc
+AAJSHByr41yKTC+AV/GbglIxKFaowCfttrsGbn69bNnJBA7UNV7+PXCcKcNT90npAPzOzB5riX2
v2tC15aQhUC/DsBIyH0jx3Q9EK1MvEzyo9gd4nHHwqM87ARIdHjNoXCLUba67DUfnJbCtzA52bus
7PTp18/MIzZA3xZ0V5Db12d+VSJycuP5nu+WglmKJOxINKDj027jI0TBSFJu+LXeldv9gnD9h8mZ
lxQPOucJreG7o5/TSGxILAlowHodR+WLQ5Lp9xHeJnwAOddAqA02ZnBNzDO8fZL1qE5rgStB+Nn0
m7EifMZTME1FKxHXbVEfqTJwkgPZZ0AoCdR510uZFRXrBS0M3SzdD+qZtSOEi9BrJn4ho6O8ta0V
p1ZhCyHpDqp+Mmp7PPZ4dhpw04j7aK2Cu+COIkfKI9+M616AHvbsezSoiIQiF4duzR27iV4CjCPc
g3L2bG4kebpNTjpKkgOp7iXXUO/L3mE50nw90dKVqbmtK2FqwL2I1CwkJZA3mZ2nnO+TMsvr0C3l
zzy/tOW54u4lSDwNvgW6OtVDU3/oKr0J0YlQ3nkGvLPIERuRgI/19w2xtP2mCwP4S9R+8NhcrxKo
X/pOgOqF20gS3CGjSTdQh6iBy81GJ9SK2ISTsBa/LBmVQXA1iYEJeFlmRpWo8oXEDyI39nXdkduK
33bNq1C3e6CQRoR44aqc0jSl85MN/CBWntf5iSviepxD4QWVN2BWR/lDHraDJpAxQbwhVyR57OGM
V4ElNBbUyn+f36UDpygimMcnISXkWq/til2ThwjCQ1cDKdNRAMNJlKDXpS7HlbtrelfmA9SEyaWB
i4V/ZwOUmo4fNN2PkODwCS8FuLxWHpmlyxnEr/9MTMv642nzcDejyz+MXL8SQLsTkWaE3/4pAbrw
xKevg0QY2lujQwh2sJXS1NKO+Wl65gxBgdiAO1RErp4rGqhZeo6GsQBIUg52PlHLdBqHyZqU2KLR
SSAKWxWIx7kHNvo+aIiMKnLrIUTD7MWTCtOXGA1BrstFqwSWt68sUv5o0UHhFzghvOSz6c3ayB8z
jBHtqoKddROvUdoXu1EYHyASy0F+S4tMBl/VEZocyLAQrboy9BHMmitBhaCPqRUBY283IFfSwkHa
NwEX7JNRXG1pXzpNSNcAty2igwoEOtefWoMYI09GAcuR7BsFaVe06hFduqvAzj7u0JoKZb9oja9n
cf9hisBZZSB5iHTatVU+UwZJHqA7ZiSVySCjaRSP3Aie4Qty3VJpN4jQe31f8SZ6fnm25gVNR3V+
wtBDN9VGoUGOd+3afA2R+HwU89jlszaAMBnktGM9ju9D2XcjL+BP6ZiNG0X3Ejrk3evv98jCXkT+
AnU3IDTBM/rto/84e4rEorzP69gFNRG6bfegx+4KKC2BkuXP75ZuW8exBX+amt0kXJ8aXiRVsSse
0XO5fdFiu/as5+YloCAQsGIbTZi7PKIaTa3kFEZkcNhJXa1GT2Zm0w2cMS4zCQdQRnnqerpbL5HG
CEptLtLT0KqE5OEwRiReo5JemtifZmYXdAHVhiTsosRNxhBdyjtwTfniHuwx/VqucyGOAob534jm
zq1YMJ9vdJiSHsXNmBHtWX9VGNFNTqO1hRRYYPcdQe3rcWVFb1O+MAyvB43cGogJvpMiPzaPL3Fh
CyH4xAXczELC/W1wq2Nof4WnitihqQNc0pnVvbpnyH3s8X6sOV8Lj9PVB8yOjjKoARB9aeKWfGqQ
QTVii0VDav8+zoVsyvU4Z34FkzMg9/MscXNT9e6bzixILlp6Cp1dmxOd6iKWO3VNnGzJm7sa3Owy
VPWqVGQDg9NOn+UHVNc2TWTKLz1FJnhbUmlHreH9/PtQF94K2ITeLqjpEPB9J1p+rCjPIMQU9nXi
chEiyr5g73g00o3XtBEN2oDbNJ3YUznN1gClC6nnKRwHpgbAMuRU50pdqOAwFIpAzBc3hX8K6z4X
8BQzkEqynBMAxlKKUX+ccm9PjI8GsOXGWakc8iyrMxoMUfLks7D9jDijaj8R71UDUtFtw4GSw9BL
H+0jhRyQUpDz0uRDVRuPTBnBIxKUVa6iGNEZH5wEX9nuo0zOkFI0FEuIe/9d6gMWmE0P4uxjW8V9
SrNUxYsgK3W6xja7eJQnEjC80ngAUVS6vpzErFWUIi9iF5mEmmtNEGoKDPQI3lkzaHdQULDWaRSA
DQq8qoyis/X39RcXHiOQp//7gFkIIct8GsagPXGH0GkUHhDSJgC9drSrGJEkGkHG8kMX7d6GSDKU
fQG7rIiy5xo739R/S+7Ff8Isx/VDzTDjAfQ4Hgv1iGrLf/GZgDorKDrC0b9hhurQ+Drk4RiDPewr
eOMdSC/4MgnE0g4aE9pHaklanSBIogVraKm8cN5dAiR2S40ypj2c82jreRbKlJFIy2jb9tsywItP
Co3w4WXla5feAhnlc2B8gdZEZHa9qg0S5NzYC7EL0dFC3TdFRCLfRn5QQi9zKH01XWDVyO23oUDa
6GVISeTtArHHxxEVBcxiq0tPkHpTO3SzPQ/hwwB4Q2KWBUe6taL70g2AGAqBPOL5KXS7/lbOL4Nu
CI3YRVW/NVmj5maRDB7Uo4rQQjlVJSAmz5yy5NbYsRZCmgkpCJzK1JBjfPsPP+6euMy8IlJlzJLK
M6fqpQpAg2G8U5JiTcJ0yQdA4RG0/vC+wVk2c4lzrWBKOQa40CH4S/uyGazQyJ5Q5tnxUbFWLll8
P+DUQjwdGH38mR0qDv5l0IDHxeUTtDkJhh1CcBy0WPVFHWzUA4LnaDQHf+3ZWsg6ST/Nzl5HT/cD
LyyaxC1Uohb3mnJs+L1u44By0T7vN0O5WdnoSw6BOr0dAI6pAIHPnqxeKSrB98fEHVrkIIAsIl71
LgKsDiZ28RnFEB0srLQKLW4w24pqNo+XFKB+I9yK419h2HlrqolL9xnwMpB5By0tvJTZF/EFtNYb
iJQiMWW0u24AVEGolUeRq5SjxBv+XsgKRnkugSIgELsr4eUCQAIpAZTEEXihNA6urOvTFGmeHyli
lLpcVRA1fNEGVPdkh9N2EvQR+noTs3OpV1ZQr13k08Dmbi6MirIMVCISgTM3VxYSoIhaWO4UEMuf
Kz41DTBRe6EVtQkt+YxW6nNbH9DLT1hiK2qFqxGxIHRWerStoJDn27EBXrG7PnjSY5P3KFj4ft8v
C8dQxnaZsjWIvpBguJ4dbqiVUEiE1K29mHLSllUtODGOxhq+ZqE+BAQTIu5JJRwluu8I8MfVAqpv
Vc8jKXXjQ/nIbRNSUQbE+sOD8PBREnGNy3EpJ3hlb7brujFt69KHvYwcfVv+OzVtPHyNd/cQjCPP
OZGoW4X/H6/3wom/sjt7aNJUqPQxFFO3/UAcEMn71H9LtY2S5aDMCDZyqRNPOYKji+8fK27v4XNy
M46sHq1DzT6DwFy8giRdOH9XXzRtgR8zz42y6iHsTF0Uyacugdxs+QS7vieC/1X1q2Qhi/YAVePB
T4mmzjm70DDEgVblsDf0aJ90kGwl22zjP/ZYcyDrKU9ofpy6ZKy2oNTpiPmZ7L2KPP2+s+cSEUBQ
Ysf9+I7Z8UtatBz7BnbAHjQkxCASCsIEdK7Yd1/N66YyDykgrTnZuY/d+/m8ln5dCh6u7M+e8Spt
pUIopnkngLOCg7A8IGrJwg0U7TwM30dQGJhn9v77uBegWFfjnjMPBUMDlokA427ooBA02SPIprFn
+ePGlLa/G1twq36Ocd5gwMldEOs+xqhr+xYssGF97w1PPftaBcYspYiuTE0P349tnOiRnA0ShiWd
ErTXIBODzuB2X3UIbUkp34V/OkAUj95aRnv55vq3j+aFFYVBm9zwcaIHwckK0mSUP/JP/LiLvoDM
GSNIyZt9ZhWP4n8oODbfwdrsDsP26bp4xOzy0lkVAKULbSjciavO8eKdNaWyQfIK4MScTaPsVE5W
GTCdCrefMI+KnQhodhBtectl0AGbajuRXb6Jz7wCdnzdNsI75CcTFAmNco29fCEBiXX+9zGz6ypt
hNjvBaxzmB9b3+oR13A04my0wcfA7ewTk1vLiy3v4n8mZ4/gFPSCXAbzLCkHIbRr8KLKL8AVC6tU
Iguu/dXgZneSKI5laKTYS3Zqoq2Rp96Jjp7z+6Fcqs+BphIVkak+ByjZbAo7Ps6FKJdT98nOSHjy
zeoY9KROCN1N1w5YTJzOeaSg8l2rfy2AcHD5/DA9m0qD0xiLtenSNe3mC1U3dI2m9kRKvk2ddKT0
b3zM3qGjyuyooubvA19+9H9Yn02v2nRdlNYYePlRWXkAVSA8qhcqPfHmzmis0j535IxEu7lGV758
SaBGDxwosjc3fOWBxPlJ0CGciaUPsGf3UmaqBR65EZ3uD7r+VIFXsY7RGLXFLVXGYFANVw7OAqJC
R8gI/gKgYFFgn8PhNDnuhpQvE7dvSahvALapqyOzgN3C8aXDVxLZQ2jy0WaUt8YmOoIIuKDpRrZV
fZsehK8xsZBIq/dh4KRrjWjTjpu5wujFRIFuwrCjqDDbFl3IWrGL+MQ1hBpdohnyF8WQwnSYg+mj
XgMoLsSx0HJDI4IsgwkOLMDXb8WAHFMBhmJkfvvBGZM4JcAmndGkvvl9w33rtc3HhVnHfQVbgNHO
DEkDMlWtWqcuWNO19zYnGXefMAJRKf5JePUKwn9VeU+rjuT5LtqWvg1g+RjQ+qPvN3xuahBM8qwR
CuXyjqH4I+6iZ/EAGlnxHnR6Hi77vyyx8Mb43UqacfE9/fnpsyXxOimqG7/B062a4KGiRUfVDIiI
I1+iu4cLt2lBMqc7ZSvtNrc0LPDL9GkzaMj9466YvWpBNGge03AHeirVDoZAUOMxg9a8z6hMFXB8
bmqClFbxGWwq1wvJ0FoiMNz0A1z81SGQt82assFt69Psk2ZOO3xY3297fFJtm4MFNO2XvVXvNyka
aj/yv7KDDtTE5sGr11DxYWULTcO92UI/pmO2hXyhBpRWGPHebdVz9PYi/z0FD9pe3SaHgJZ7EBjW
1l9amXSXgGFV2d4JlJ2oRPH/NqTMVm6RpXBZxv0F8U0dcStgHtdHhwcZVD0USebK/hAV21BrwOhX
e1Ly0oL67qmGTHxrSsFQlNQTg/SxGRP+aaj15CWTDMiZ/D47S/cGyCOguItvAQPvzOkbACJQEE9l
blP7o81XWUojOfmoal55bEvIkv5ubtrzs7VAMR91QBn5CrSzzgZvQNy1USotczVJk7d6ICA+QP7C
1DhDoVKhJyQu47X8yHce4MYqYHCgaAEuCrfQ9ZSLgxAJeVNnrhibqkLK0MKRLDNHeijRpbkRhgfZ
LI6lupcER8tJVMI3W+MMWIpWFPRPgO6Bx8EEGOD6I6TBH0QlbzKXc1ThKJakAz/MoUDD/gCSZdqY
/LaSLah1i4095iT/0FZCiaWdh0tU1IB5RzkL0PvrL5B9Jmq+UmTu+3sEBobkT3apaWEH77+v8QL6
UocdQ52gwpJ28zjkqSiNvI+RAvZGMNBqvBR+QWrspgKpaHQgJCo6WBQaMSRjSkbH0VKeIqOhBTSn
Vz5m4aUCNRfS56BeghzRzaBVrUWFJcXag3Q527m7R87cAaxO4KR8Pq1cvUt3PohCAJIBt5Gq4XW8
nuKy9cEYogwZQlI4JnAB9mVC1JQqd4VHGsCh4GuTNadsIbpATxX6cuCJor9yHl0gA8YJDc9nbsdD
G5ArBo2IjSA7ueKBPz1LB6K1ErMAGLp0/4e0K9t1GweyXyRA+/IqyZZt+S6+e/IiZLnRvlPU8vVz
mJ5J27RgIj2NRgNB0C6RLBbJqlPnOHEULFSIxLtW9kAHLXiOGQeNZcu4FV8OnCptFmHn4xuiSH5H
OUn6WU1AL/mVGqGQpHR14ri4QEF4YhzTxnVqUIXdR7nhJEEb0Tz3AeCogNWaingB+9wATXcHim+5
L8+5+l41mv5uTRV4DuUESqGubqUKzgyrVo7xWMiO66hj8hY1qvHWQUS635aWpL9qtGrszW2PWjvL
AKBAZR2QKEBreY7Jopj0LnKa5rVOvMzcKA2md/FrpvBSeVL7Xf2Cz5EOKggOHseWdS145ndI2G1N
oGgBkIZ0kAl2z9tfxeffUc1iDAS/IUw4WBT+ojRWcVEOKRTDqnF5zQzNHdKgm38o6Ayy0dKMbPhg
6Kgz2GGC5zw0VARJMO4g+cc+iDfBgAUNVGDzLh1gqIdmxA0O+nVllAdKZpt7Wpfam7Yo7X0nNaLy
Brev/9ce7pgAAwIKyEMSce+ZMnAnQ++t6HtflwdzS6oS5IVNqwqee3zC5x9bNrhYAC4CiIaPIdRE
WiSTYKuOHiEqFiyWXXt10TyDd/kg2/OrHXcbM6Jbrewfb68rd3m5Ms2V5QlYaJu5VaCTpDi1ZxnU
8iaqNsFtK6uTiXIsADJwao2HT6lLkkFe1YDWYtMy8byB3MmaCKS15iEAUqB0wpRDrqhgl0iGBGiN
fGxXkf1iVfsk73b5AMwq8GPH2wNamzZwJKBnE7RYoALh4nANDE5rVRK0s9X82UI9Wa17UcZ9bdLO
bbC/P8uXqUSqzGRk44l7L53uyFL5QhnY1UnDHR51GUB5IBF0acRuS7U0CgdCgGTaFvHXBrmaJB22
WSZicl+dsjNL7EvOhjM7WAojsmFJ+2VXlSvTX7fXZHW+zgxwEaJp9ShPYsxXKgeS1rl5CuUYkWqo
aL64BMWQWFmEmi8kGqU7Dc1Tdnc3060qi/Ayq4MBCQq4NUEhgTPvcraMsSZEbjAYpzvVZeF28+uS
vd2esNUVObPBXZaj2M7nIoETV9Ir7fGmRRnrtoXV2cLjGnc1UwEskLNAe1J0NmhLcQ2tN10PAint
BLLfTWyKhHl51AcLZJB/w4lvgTIBGED2KWfuhZRK3FbOgBDTp2gagmSjJ0n56CsGxQt1UOM8pHEk
e0nRSb4ekQ9tBqMdYBqhQfPUr1G+3FiAE0C2zvx1exZW1vLi0zjHtKRpyuYewtoy7bxxOqD13B1t
UTpg1QoUvlCNx2UU8e9yAqSYlsM0SNlRVmI/rvVdFr+OYAPVwOMevXWza04HyaKuHjdeakLSO8xG
vIhVUbp97TvQwYc3AOg4TFwVLr8jtRQqWzWEva1O2hK0r+JKrtWvfz+l50a4p8ZcxbaeURiZoSaf
avMmBeSZWLLgZF7xX2R7cQUDXxaOZT7rhTx2ip4rqAhKmeUPleQmkw/m+I2GAsbtAa1ZQqZLwxUb
6V6LJ4uJSqPvTAmW8B2bVgJ53dBsFSs0RhE8iXnb2WP190ZBvy2QG+AKwLC4yBKj8YRIBBLWYFVP
fZXoB6tCq+Ui9V/ALFN7NAUHxu3BrbnEuUkuDDhQ3COGAgHwGZnVJpqfCj3z40zxb5tZnUMT1CxA
U2oAKnBOkXcKVA6UGas1qqNLaTLsWrpLhgfDKHTBu291SBaSLGiHgrwefx2O5tEGrwbisz6/kl1h
vIj661aCM8qv6NI2kWXDo5oN9iyeKRUtBoPExbFI0BRX4Q3qTU4n6mRcGcaFFS40oc7QykqVoqRf
bacBYCmETTKJMoarVrAqyEowESabG4vRdq2iLFlxjJRTQpantruzSSu4yTK/5fzaYFw5/2eEG4pa
JGlpxyXOmtoaN8uYP8tojfOTjNhuqtfFBsoAtp8t2bfbXrc+OB11A9zdGQHz5UJlyTAs1CkKxN0p
9eW239RkHH1r+PsHEMb3rx0uvheSE6cmxSRC0m3nVG+JhUbvGkhWKgh6KwEChmxGxgEyJ7QQXA5o
7Fp9SbuuOAJ2sotK8FWr+r1aqDsqKQB656IGydUJBEaMNToBTqZz9jRn6BILPLNHUqJgmSLCDr/6
QkhptjoshHL0yMqgNr56VjfJohY9hjVOMYK4ErsEHAFWLt8lqHvPA7gs7e9jZn3EILEhyyEx6RZ8
/m7+4igbqW9eIUO0v+06KwHLAH7+zydxI0duwoggWV4coRVF8STKqx07x+iQCp4rgrEbLMNzHkxq
dGvPAN4eafQ6RfpO6VErsGqvmrblIGSdZXH2aicawFUjP8Xu49x2T9SeYGqb4ljPEnkbygIK0qOS
eBTEZZ5UltXJbuzhqdJiulmyHCB3Rf2mj3p2amnlfNye41Xv+l1P05AavUJEmqVS1NkC71IN9UWS
WxxAluxXeSw4fPisJDtX8RhE/Q7pAnDQ83l3e1HJ4kiY42gp0Js6eQMCj1F1rt6cOjXaylkfgMMv
oLrmReDjzX+V5SnKn/PiNIkUNNcGffYtPHW1ttC8mFQ4VtbjVdd1uLfUm7oUXDnXvOrcCnfTAweT
Ws8V1lnO36Xa1cGPpAea8UXITbl2Fp4b4g72eiqTEdj14oi2ts4jXfDZ9B7Dphfu/IyE+hD5vyJB
WF/bm+c2ubCua33ZazbChdxom3JsA3AueW35SkFmc9tD11JrTJkX/GAs7Or8jZlAdDGWZKwWbaHu
4vceC0iLcVCA6Oz9RHqWrE0OJD99FhjmErv/uOyZYW5eG1DVKEo6Yl4ndNoC2jlsFmQVp61JArNW
j2j6dynaTG+bXXXOM6vczIJSqIgTe0B4yEwXGuFuFOXi99CqFZTzIV+CbnHg2y9DXtyXc08X+Eyx
QHWkB5B9fJVENdjVHfCbOM8EKPJKkIL2HUjdcuz5QfmaaF2Q46XTuwty8FMhbFFiX8yHVUbviCsG
UHGoNl2OCK0OpUTRqHO09WFDVGU/moDmLVtiPjvyPhrpJm43RvsVHcJ/v2BMhtfW0e8FFC6bhbPT
I8X9PbbSvjxCDXhEK0AGLadCZGRtKpkFoIzRuHHVYWl0Smn2llMeO8v8iYbZl76h26lUXxrWOZiK
rqRXt0UEajBfo1oHghHUCbkzap6QaZayeAotYDrAiS4roO2Y3F4JY00H1noSzOGaPQwNh4wMYDdy
+5dzaJekyKZxGkN1cOofFZQjPJwmsZ9YSballfENsFt7V2f94t1ePL4qhyo9nkKsXsQIhKE3zI1U
bs1o6uRxDMlgZo+lkeRPU26+p/ri7Ko8f5C19udAZPUIOiZ6TKA4uQfmUhUEuavlxVcgtmkGlhe3
AoPb9GPVzwORkiksBw352K9VZbiF0wZOE8pZLrjuXMVuvJ9RrjLwlEbDCOgALye7o0bexLmFxZ3u
NQq0tg7ALhSQ08oUFeRWTKEkgecmGFiQKOBf00UVJ4BDwBT50A/jnYTOy/Q1fs3v9MfsXjp0r1A/
+y7SOlo3iowtw+IooCq4HJ+GRpiys+wpnMvUncfac+x8o0q5W0J/6bb7rJmC0+joZ2Obn3/nzktv
D3VJ5hAiuuhfORQgBG6Uuyp/u22HLclFcMNhBM4BhlsAIZ/Csw9ZZW0qczbMoZq9x+1HNgvINda2
gYG9wPBLaCG4ip5OMXWllttooezSrWS9ZYDOaeiUzerqaINNCZQ0G6mxvEX9GE07+PvROfgHF1Bk
ePCo5xZMHpaihhhDiMe+6pG4JF5ZtCLww8pagWUYCUAkO5GT4HE5ZFLSLodsBrqsjY1J5FOXynd1
D3KUDqmr2yNaiWeg50deDK7BGA3Yt5ydCcBBVgtYRDCdZkN9Ag5snzZj51e1Wn5PrVQ+1liOHS5R
8ua25auDHUVgJMXxsNABj4Tg0KXlZLHSeS6NKWwK8L4rEN1R7tAf9x+MoK0JUQvZF+zrSyMytOmU
Qk3mUEb7et8aHoyo6t9eMdlIUFTHaxuHEUjQL43MCpGhFZ3O4VB85jlxUePGLcUTFZRXQi+SYqi6
oYSOYMhnkmo11ruhleewMH9Y0tZAVawoDroD3W0q4u5ijsxtY2wt9swCpo6xJVwOydAkEqUkXUIU
FiBlHr/QpTzM2i9wsnqq6ind62BOp79fK80AdxlKiwYurNw0TtAGavEpCMHgE470E8QjfORKBA6/
NosIt5BGR5EMPZPcFnbGaEjq1JrDxkFOQNo0vfZZzM390FjhCLac22NaCYesrCjbIBBHNphvAahl
wB3zblnCKh26T7ssBuqaxWI/3TazFjEsNHQx3gagXvnm834qzDrTjTlMk173G9NBzNAM7QF4CerW
ClEF/AVrUQM0DQCEqYydwuAu5RrRRyeytCVUqnIHlmktkX7Qzu2sfNu34BcWwnNW/BF3AZaVkxkt
BU+83IPa1cr1RA4Xg2xAGbKpwMXeam9mH5TqZtJ9VKcEF66VOYVJ0MlAkwb9Ur/Rk2eRkQxZL5UZ
TCZtsiVOuZEmt2o/tVYwlysOCdAhGnRAXoOLwJUo2GIhiWWiGzHqARGJ5kz/WtdWsm1McKdJhV48
yEvUBrcdZmUBWRlEhUl0mcIzL/f3bBppX1nqEqbTye6HbVSEuWK4TgTY54QGcVED/9pkntvjHKbB
G1w3KjgM+qABo402JMhER9naRJ7bULkxzYXdRbW+hNTYW8VpJOPGUQOzuAPeWzB9K2cXUBCsvqOg
4I7U2KWpCmzEaPsv59Ces0Dqu40D7vhujAQtkyuzhicUoiGKPLjw81BAMrWkmvVmBuM6KLzSqDtN
8iYbaEgaUW1zzRQoDmSZcQ7gws0F/DLPu7QqK5xhYEgj+aukl7Jr9KpvG7HgVr82eeem2Kecbaza
mkF9r8BUYTwBcAmOqEO0CALiii+Ah5r1m2KVwKHA2QBIXJZJNs2hOaDJWH/Qf0A/M0kttxHlC1ci
PEI7CgYIFKzDlPO6EiNIjByhN2o0V+oAkV4+b+/Va1gRnoy4nJlIMP8mIOQ2q0QSVZl0BYOJm1Od
PqKXzyYvjbzv0CtP0dyQWodcfrltdW2VHPW3QA7uHMDrXa4SfHIpy0TFkWKgu11Kl52mgWwhjoe/
P/ZZfxXiOqjDwfjD7aUMmojxaGF0cIc4an0QLoDBPdvcHs76JEJa4vfjFXY4M7Y5drOJ7vOwqTN/
ln7l0bdxmz4AULun0j2gkLftrQRYlFxwv2WEnjiVOXMkRkLOkoolBMLBj+VD1JboNLeCTD1083wA
XYxggCsbGAYZhw8anBXggC7XK5LrJSn6Zgn1yei3dV2/pgkAExEwFltQKv24PTwewMquMlBgRmc7
lDrgmDJnzlHjxBqmfgnbVh8PmjWCyhlVQ8/Kx3EHdKXpznoG4vsuscM8ncDbLafVg2kVJih4ZoeE
ebmIep5WtiJK77gEabi3soaGyylQlUWaVUJw2RoSGXdUB+K1bdMJVnZlY8AKY5NkOr4O38aO9HEV
x+2whONBPs0/I8HPr9x0wOyFJCTAb0By8Uk6ItuxLtcjrlaRFXRootSe7OJHYeX7MSpkN49Jvtem
WrDbV+Klw7TE8ObEKpl87U4aEEpMa8bUmdDz6Cufzk9lhaOgX/xh+S5wHnbac6+Lc2t8GWvsBlUv
KwpfPVgf7RvkRKqt7c8fNnjn96rI2uqMIqeDfxFkEEkv3SKaWvhwjxntLBI2qrwD+c6ujcyXefhR
FA9G9Fos2Z3W+9bit03YyhuVUZGXuPTFXmlAoTiRd6mWCxZ6bcMidYm2QDy0kOZi3nx2DCaLufR0
gh9p2pOu3mUjaHSW+6wUDf96ssG8DPUZnE8yULC8JgxE0zUAYBGJzPFVd54t1OxbtP51vwyFvGWp
7tnOQ2QepOjv35AwbOLRjfGZSBoynzsbYFwuQ26BqSjU+++tQ90Y11ubeqbx2X1NwHrWi4Cj1wsN
EAcuMDglIf4JMMelwVk2pyJvO1wy5eoeMRIF2AEr2BxB6tm24z5rlNGH5JvgoXAdEJhZhiBhFwFU
pS/Njg5UbS2CUGgW75IGiqXnJRWE2+vThMFTEGshOsPwcdxUdkORp2oCE3UFYrrUn0fN1R3Q4CyA
X9bb6K9xvuAOZ62LkBZAkgsNg5dDGqyilwwd4UAuVHVX66j84gWTfFWaVJCg4dtdcJAwU1DuQDKZ
0YZyNzUyL/qEo2QJmx9VWwWlNPiD3h876AqRNvFHiidlXO0YPcnU34+kPZXLEcw4Xj3EFOX+0dML
kZLJmiPBYdGfYDBanN85yDPPzZlOXFLiLFXKLxSEeNDrQE0UPZnxkSDR+Nf3YbxrsUWBQmewFz5l
usStbYK/dAmj+n6UfjkF5CVOtyPu9cl4aYJbT5RfuijXFUzy+E6X79rfv4dAHI7OMNQ+0XGratxt
gJSmWbXsrQwE+tbQNGy9ZHiTrFSQ/V3bByixImgiZQkGKfXSL8mA9sE8TvEmB7rZDAbWGN9091MQ
m4IZuz4QMaIzS9qlpcVGj6nWwpKagKNaGbaOk/qxrYVznPiRIwghonFxZ4GO7KEyU1jLpMOnClVa
zTPmTSMFt91gLVIBYKaoLK8BTjtur3WzURrEZm5QZX5UNH6D8t80i5gIrwvh2NNADaBGhEOXFVQv
J29qjA53GGQXJIQMM3VHDQq8Cai8pqT1x+Rn5XTPytQ8jHkcaBJogYVUxGx5Lm8Yl1/AOTz2bhXh
OoOjgGRbKemPLGo6sXOY8y2jjJPJW5E22xTaLcUmJ94kiyCnq3MNjk/MM6BXEAK6nINo6PWREsyB
3NyDwdStjaNEBD2iqzZ0AD1ZrhZnLItjZ3HKkGjREIqMhzl+q5anuBcn0NciB9YRaAb4C6ou3D4Y
ZWgB4pzALcWnu+71tj9eX4GwSmc/zrl9qat9vNj4cSId8vqpSe4W06vo5raV1a0MSBpSbLgDISFw
OUtqjHJlk0a423Y7KNKAWmMEGQN6q0W6gmvHBt6vWHOcmQxpfGkI3NCRQhoYQl3nTkqWhyLKP6EX
9qapuyiiL+iFtFyrFuQP15wAaQ5sa8QrVi+6tJpJBc1HOZfDBjwOWXcnqQ9QaBAEqNWhnRnh5tCQ
M+BojEwOJ+q8NfGwqSe6lefYa2zVs3N101nWFvIVgoC1FhfxjgN8kUmlYnSXY0vnHsn6sUW8715M
69FsB9AEPmBmswzvhe79tqOszSSjh2ayBExwlgsaatHMcFZYc8j00UtxKE39sUQD/m0za15/boYb
VOUkpG2TRg7TamNQr8zCrEI+++22lbUVA1DgdxcFzko+BsdOrqHi3MlhvCuUewi/gl6PbiLJr4I4
cW/bWp049lxFZRS4dx7RMre62Y4qji8DqsZlEm+U7N3B8XLbyuq8QVANBWb016GEc+kMoM1ve7RG
gLYv3c3o0qLag4VKG80FWde10ThsKAAe4InP58a7SIuzrqe4zCBI6EkF1lGI52bf/34051Y4Z+sq
rWyHZJTD8TT0n4r1Ic0B2BX+gxH27EX20EDTPrdtU8A3aVHLcjirhxl0DqC5AcvrIJgwNvH8YQsH
Q10GPXsogrIJPTuGQFnUNvOsyegcva8wBn3oPehuOXTeiCuT7JM5Y9AaA7wI/wV1BV9srSYVCa5J
otCxxJWZTHnmZlU3Pd+eOJ6zjD1LYADehqObwSa4mcO3y102g9aqLcPW+hirbVSHVXO01S+S8ta1
PiRx5k/9ccyCsgpTcDoW89F+TqVDsqvRmJSD31n/rg1+X2xvf9pKJvPy07jplue+dyZ0kYb1N7ov
/KclmLdf5KPxRWCHHRzXM/3vFLD9eLasWe5UoM2EHTIE8XI3QngAZDqWs6m0PWhBnC9jftK1XfIq
jCe/Ly63THNbPcfSayOF6a7ep/JeiwKjQurZVZWD0UOJ8F1PPeVDgo4jJF7BBZ++gO6l2Vb00EmF
6zwtJrKt8THfQc5GdT6JGnTmsQPNMf7nGlxzyWv21MRuRSD1JB0q25e6xY1EUly88OKVE3HPItsa
aadRB9xo0PdOD132akeKq46vRDHdHJUWy3Iz5JsGSDyPXjJ/1nd9WW8hA5dmQQ4EeVbv7enDaJK9
Hhrxh9I+VpVv/Gak19ER5xdL7hmDW9mvmfSrH2M3bYdApJ7zuwJ5azXYUXPmCGYC7Y52isdQrx5R
HARv4aKBRTXeVdA1W1zq1a8JOLm7vRVB065yB3D2PhjQ/sMqtGEBjEyyS617kIfF77PtU2dPKNQv
szeo4oACmDykJ3BaH9SNngFLNmwwaS6WpTso5XO9rR8lsO/MD/rJdk5l9ppL95McNO74PL21ipvm
D/TehFKDCk4yNAwe5ejBKf3G2TiJ4BK0gj3CzgOyScNVBMke/pnbQEeon5ByCHMNdaRkLvuN2bXL
voQCo2dPkNTJwHQPpl7zoZhLpmw3ZN40zaJGc+16a0IhG2QVuGfiam4a3P5QCtqCQzcdwwXuAgym
pxj0hSLfjcyqt3QktD9bS3c7ACnqVtkUjrnR5L0zfwWPAkRLtM1kuDNyLMSVIBRUQLWxJNKOJXuL
JHdbGTqxkkeCwex2Nsvso08WKhSkN3eyiFpPOBZuk6hDrbaNkwDXKB3mxLM+DFDCwvMftDAGG2ds
A4O7maadM/gp+ECgaeNWKE3W+1x5yB40y9WlXbpJaQCNyEj1af2z3iYHJBgt7QTJRRwXrvHXNzhM
P9BnuOyg2ILD6HJDJE1NR80sx/Crvn/UHv867l7+OjchKbgyHbXAr0dkwVp021INiA3ceu2xaoak
3DsUHHxz+WXQjqCKx6MpEeVufze+X+559hEATKG7EK7Gn3921mUyxMRHIErmB0mWHsF07dZjAiVO
41ClUHNSO4CXEcZqFAxm1ZdbL4qKoFadp8FenhM6/0D+7i7pIA1Q0P6OttEOVZunCDRauBykiubH
6F2Uts6kgI9u3BBtq9mhNTyNFeDQlunFkmD/Xl8gMSYgwUCrBPbqKxBJI2u0LOxqDLsMNKRtBq1B
imLHJkLN4/Ya8twfiPyXpjgPaRjvWRd3I+4O5lMXV2jaBWalNk9OCfplI/WLSgLu2/Jlbb6jY/FB
88avnkjyWfTELaViR23ZHbRvY3fQSmgAGlOgljvBV17fpfCVDGGASw4KowZ3yYliatd9soC4E0yx
kC6lW8aa65exafqVRLJjDap4YMYR83N9M0hG6xOdZr7Ug3S9LSD+t/SSjo03DNsWgJKtDhqKYxJX
IJ+YqmqTtraLKFkiz7KYeDIS6F6qOnm6PQyetumfycZdGmh6hOcrlWA0PoCRwwH/aK1DLFwdAmlg
6kG1sdcXGvTG3raDaf6mg1s7uWudbGs7bqWMW1uZ9w1uMmP+TW0X//ZXXb+/VKBrUMRDEQQ9hTyf
M/B7CpvaMRzt6KlyAlKflFiHblC5Ayy1pWGyEMHNcGU5YZKR/aI0iSurehmWphb9xk4uw2TeeUt2
6KEx+x8GpbHIAEAbknzsXDq7CTTEGiVSAP1e4QKQJAFR7y218HoaFKg5D4d6FuCy2T7hwhAwlf8a
5DwULZKVUdcwOE4b6G1BaGEygtnYUNGOXTnbsV7IKTOaBlTleCx250jTWEyYPMXaZXW2g+rPnXEf
y/f9j+6NFtE2VgRBgsXx67H9a5F7AUYFVIyWGBbTbNd79Q/gzfeDCO64agRXFgBsWcXe5nxiiPXc
NqGwGtpN5JbzVyeStmn5pCV0P5RfqagQsOr1Z+Y4B6n0cmnqBGMq9uAvND37od9LEPY69ALHWInl
KkApf8bFOcas6nObzzBEs1cVjN1m/NOSjkWVC/bUymsLfnFmiHttDX1hlpaNGKl9lMHwGX0pPQ1E
hCkEdQXFjXUXPDPFxny2uwp1Ieghh6nssXvUZFfaDNvSN7fdAQeIJdjKognkTqgFedfGmmBs9son
tPGPD2CRuB0tVkAil3PH3WQyDbUFq2Nz95A8UuKS7/R98JODvB32ALQN7wJ7bMdc7aizCeQeKnli
dCAmhD2yRXNA+1oGWiCDwk3aG0AUi6gervNEF6Pj63ZVOzm1bs0jagw7Otz3E3xRBBJYO9vO3Y8H
L6R0IE4qY/8OhdtClWUHie9q8ZdQrTz4BfS+QymwQYnpW3STfBXsstUhwudQywEQHE3Alx4pTWlV
SRHCL7oRDkWPSD8pUOkTuOK6n5yZ4XzRgaxgKknYzHG4aH79SWrweGNAW6jXOEnszS0if7IBv5Un
uAKJBsh5qCWpSpaxI1PPN3YWJEZgQ55U4JarWw0ZZVTDQDSFJujLWWzKIc4IaHfDr9VeD7KjFtaF
C52lh4645uDW+2IjU1c66Z3gwrseUVjPmMyauEFIcmmZgF0lB38IXBTZEKouu+HDMeqNVYV2PrqD
jK6j5gs407xRjwSLyhNQs1sZsG+ARYL7Dt7Dv1GLhfQNiQwcb21y0osAEhtWQQO9Oi7ygwENgCH+
3umunoENS71T0tTX43Dog7F7mdnHOV9kZxvruzg/3V6PtTUHRwEKL+gfAh6IixJRWtMhR1912KRP
zfhLWr7O49ttE9csRhj8vzauQGKZmiYEuJspzI6GuQO33rYIk3vTnXagmzqZz+6414LbNleHxS6b
YP8CTITnDZKlyoobqHQBLPytV++nOtAtwcytXSYAwv9jgn3C2QFlaVRtB3RghdGr7i074jr30yER
XcXW7hDnVjinNUAqhcdHPiHkPVtODqkYKVgKAF7MoAP3KdkJycB4uvLfvoq6BZ4OyPlDKpa7iqnN
WFZglZhCkGVs6l28QXkBynJ3xsHxuh09TAfrMf2+bM0gfhApN6xFh3PbXHSwyso2lqVCT1lAUT1B
d97BfL3tGjwp+j/jQ9WfIYhAqsvX0UokgBS9h43OB956Z+/TgOzywPKaQH+StuXWFpQE2PWLP4nB
t/jHIHcPLOVcn0BzOYVQ6XJFzEerM3b248z4mRv2WjlaGSkxYyXUzUj7oEzfE4neYwUFe4qnyL6a
OM7jpy6ao4liHNLztn1qXvpN/A0cS3vq2vtllx5aPz+Y+3Y/BcVO/cjurS/R/Rz2j4Kr4ereBqwG
tCqQbkK33uWI1SzSiZpjxIZ6nO8LyXCVRiRAtHoKo78GgC8oZyM2cqewDTxio7E1c7bpK3nWD/Ym
39Fdeuzu+/1AtwKfZD935SJn5rijV8vMvK6rBl2Ov6Ay+0yw87QtBKLDZjc+jh/JffHtGflfwYG/
6jtnVrngn1dLkZoOc8wMIoIbwCW9sn3JB0EST2Dm96vizEVLeaqG2oQZau+k7pkuD4t+P4sy82tp
JsAy/izZ7/P/zMy8oM9Cs2qYaXdl6dtBszdb160gN2r6yqF/1t0FBIqPBmictRM9KAf7/zef/N1m
jmtQqw0t5tP8kKcgSRTQYk9uIVI5XN0Bvylc0QsDwAmb8LORoltUduqeTGG7BACRoo49ixpSV2PW
mQnO/0trlvsICf5wguhW0t8rmEqBz7NYfu3zjIj2n1FwPl+nDc1mG6MoT2PrVl8M1S2qu4o+ATX3
acroGgViXmCUFyH5J4adjYtzedOKTaUgGBey5xCu/L4c52920O3Agre17uQfuPCaP7LdQfuC5wRU
NEUUDStwMFyG/nwAUOaXa6eTYcqdvsMHzBDDNQ+9Z/7UGxdaDChDoPP92yBi97ztLciIXVqc+47K
aYN5BiWELQVpuumJ4IRbD19wRcWysMl4jdYylky9MxC+bHR0mG9l/Nw+gmvYFdbwVy/x2MV/LHHr
J0ft2Ec9tlj+Nh7AhrtV980ughICeEr+U1DG5ctCfywjMeYOmqhfEtkcBgQU1X/QqAvlNO1jvF/e
ndg1j9Zh/GkOXvSj9vHSheaqYHuwW8HV9jizzm3yOEoqXbLgqVnpWYpf/3KQ8tvHn7nqIstoP7c/
+0pYzFl9qICs58+YuX2fdo3aUkB+gFNHZdOJj7Lma/0+e5g02bOhEGPPp8rZx8V7Yn53ksR18m00
7lPyI4+r9xh6ERO9J7O2m0VNRKs34bMv48JFC/KtWm/YanTvuiqBJ2mzgLP9R5We4sLL/9tL9Xwq
OFerU3ByQ+8QrhZttNZXcCq33h5leByXqPS41e7YlH764uwFK78aGP8dKZ9LUSI9W5YII83affHY
zTFa6d7NbhvTl0752RZfqYIrl30iQqzB+t34zDQXKwbJQaMUNJZD+RTdmScocW4cr4FYt+22/nTo
XFUQOVbPmTODbC7OjjLiGHIajfIUxnat+K00oSsxkjRB6mb1BnJmhbuBp6pSzGo2YljZrlNdBW8L
Jz/owpcum54be5YvFELDIM/jgYVaMEfsVfqllB8gKuBmkatBIBdl+Vp60GYqONWY698yywUq3Hl0
eS4wPPAm5Z5zH23tHYSw2/fbjrl2kKAnG1LaKKqYaCy5XKsy6pKsIMsU1nPqmVNAG9waRTQwq0bQ
roLmPTBcwdKlkUlS6irrNbzc1YMDqe+WnFToZf2HkZwZ4aJcUoNOxYhUPHG1t3iwXdnck+rpto01
zzbObHDxKmt0GvcqbNjRc5R9l1IRlfpaQDw3wC3HCIE8eVFgAPgqe/aGClQvG7Pdo1FkqtGsJjiQ
VseD3BUaHFEER9Pi5cJkTa8MSg1zzV7yRNQQq6t+9uPcgkyJkeX1gB/PdygJfkiCF8hqCoo1C/3f
x3OLwbKR09Ti99W70j1ND5NfQD77lH1TTjH0XH7hD9vby78aSs9N8stj2/ZILAUvyBTC1QqAedGB
WK03lAbU28EQ1X+C7qyan5u2A0RQBrtqN7hz/EXwHWzquOCANhQ2cCT5HPR6X65bF8U6ySwdG6pI
S8ujhtZ8s+00OWTqXMQbvTDM2U1HGaAypZDL5yhpdLBXZIoy7fPOcnYUfcqFL+mtnIOWrbQPhlFN
R2I4QwyYWCPC8a99L+spxWoh1lz1QNmZXUhkZG7do024GkrpR922RaDGEDqvIiMJrUUTNYOsGmXR
RtUA8UCL9+UkTeokp2B8x4uKvqrjN6fft42Od8/PRn++vR4rns76yPECAGUaYBfs788OPKpYSTEW
sJRPmu7rbWLuMrWDyBgZHIHXrwzqt64MCNIAxMdD69JUrDXSoMtA1datJ7c5+jmXI7RuIuluNsuX
28NaOYIAdgWYBKkS1sbAefvsdHrU6xGA91R+R+YVUCvnnrXkafW9nEHpZUpOty2unOlosYJIO2Od
0K6EmaCjC+pJnPnoZHDibbnkjm9HfbofQAHXQ98k+A/m2EQioYy2Wf5tn1R2VY8V0MMOKDM1FEkk
oge5bH/GFtSKbttaWTj0JbFeFqaBfcW6mtqlNQHIoYR6HYE8uPOSafFydLKb+vLSEVHJaW3tFBDp
ATACpC/69C/9pG0SyyQAtINLadmm8470neOnmbSxY+vQW9VHayqft0e4tniM4AUzCVw5CEIvTVIr
luWotOUw/6WV2q/yfzi7rt3IlSX5RQRoq8jXKpJtRbW8Zl4ISaOh955fv0Et9p5uNreJezDAsUAn
y2VlZUZG1AXkJr4kWfv7L+xgyQA6kdALP8/11kFJ/bJrpEMavaRqxNGoXkusqoqVy3HhVMN14OUL
YmBpQkNejkeSCy2N6hZEi5n/To3c7kbNBP3pyiZcKsCjexjtteBsgNjb/BLOqqgiACRJB1nIxwdN
S2ozwSvMlnqpt3SjpdbQ19W3boQCaHJbb9dq+hrr48LuRHfVDxmWNtG9zO7SRo56L0Ct8KADnlpH
rR3rua173l1tyJYf/bm9gksv/gtzM88iqX6mQr5COtBQ5DmKkjktTLX/hAs14mhDcAER1eN9Smzf
KNZ4bKdfn92esA6ef0AcgW1UZw+ifpDcIgUf6yGTMkZdXHmju+kMHXDpuzzfxKL6JxbylSbYhQOJ
+xpcN1PfDQR5ZkZ1VakqUJFJhyT1n2nE0zeodu8E8TnTYlsh/6XQ8JQTA1psau+dGn20+fnXpdR3
jRaAXRA7mWkIcLmbHwOI7CWVVyIt5a4k8JeGh8AVXb6TyJA4Z7GVo1EWM5LIB8/no4hKKOCAXnHX
emCOLo8hACy3t9DShkWfLU4/2nJQfpztoHoYGpKh5nzIxoZNxMfGUYuDbQJUdgId8tvGFjwbOnL+
Y2ye7CZj1+sFreRD06L3BxJvaGjCozYJAv9Ut9XXbWsLQTmoR9HyiI5jMomrXfodn8RyRNVCRjcG
6MbwpgFgHmIE5r+xAioM7Epc8nOvI0aV29ColCFrXgN6GZC/JA2SNd+25EOx+6YwQgPt8BxIjOaV
sanVBstU6tCsLetwPEE5eDghFVVZeLMh05RolpfrJXIEFRQxMnCSh304Wn6PS9n3CmWfiyNhuFr6
lWW9ZkKfDgnKyWAchBgkYo7LmdaDfiwLuZMPvj+C2w1JOB9yxcTYdVJqJvHB1ZKPJmgOVfkg6pu0
oMwbX8tko+PNn9EVooClHQ2KRaprCCWhijPb0YCHhImgwUEAat9UH0YCNsxs4w5IXkcrppZ2GJD1
ugTgAg7tnAvW90atymRBOoAEodlG2Gs8jtCufHuHLUGsCep5OKA/T7SfB9xZWBynZZ60jYctlkCU
IRtlddu5frvVekxvoKfi44hnjJnp3lvmYp01dItt0Eq9gz7WM2Snm12jd71dDlSyJLQU2r08erzs
WoWr+GW0uLro0kkhk6TXsWwPnZuZlSvFlq6jQ8lQRrJttVxjaQph1boTXjUlSnZ+K7mYVvG9anrV
jprEt26Pe8kV6gSRF8FjQEYAdrmrCppFbTeq8qFwQ3/b6KJ7UPM8+lL96leXoF5GpFI3+7hUVgKj
RcOobk79uYDhaLMd5EeGktWeIR9GAZg6cGCnPmQ2q/KeglJY8YZ9FktPt8e6tJMAxUUz4dSKCS6U
y7EKIH3sfTVWDj4iXuYF+75Ci8NtG4vRAohBcEX+BM/zgK/Q1Hxi5IX7TTdDZRcb/7X6ZUDv3WVI
13+uZkWWCsVgkPzH4GxUEDSTGqh1ottF6Rng/NInKIvjD/KEznrlwzt5itm4LLNXxjn97DwuQQM3
hEvxyqEg1rqcTDWPqFS2VD50UFf0zfg+uiPHVrXFhkmOtjFem1O5xma+lNIA2aquwusg+oAvvDRa
pWrfg/gCh7RpOLrgQkiMdZYmvumh1e/RXmPgufcaigKLw7/od1oZ89LVauD2QQMv6jGAU12a7zMX
oUPnygdB0Ee0gKjlmxsXdOQqJHJ2SZZ3diuS0UIhGDhlTyjswqPZPvNU3dSM4ikVoI9CpDqyuiAt
j9Vqo+TSDYYAChwxIJSfGNwuPzAwBKjBCKFykHJ9fMzQ8WTJSq1tMqVbA2Msnd9/TF3x7ETDkBpK
7CnACFok8DlRd4YMtdw42yEoOMrZSgiwVLeEbuj/jQ1PjMuxddFASjnC2Bo13w9Fezckot0JhYNH
mx0igZHLB0mJbYEM3O8KXqYft5d/ccQ/jAKTrI4xh9uj9ajF/RwoyAvpGehwqvdcFE2Zjr9zAp7h
cPQ2abAKOV3Yc1M+QwMyfaLAUaclP7uXiOj2ghfioRoo+6jXN67mcXWQHWP8U795D0WN8lh/59H8
IFPdHPEhBe02AziI14/fwvaahIqnFBUSLVdqAq5nuKk/Ii1Apy4S7dmthEMREB5YcesMjcjkXNyL
+b1HtmXySFL35Om/RddbuToWgg/EQiBHwxqA9pbOpsSnXhUraidNFD1Yabgf1xpGFz2m3xF4YW6v
+tW+Q8sVyD7RlqMCroVs4LRAZwtAw2IsI8iQT6Z4Je2Iv0fjA61RFAvvJPepJ6cyYmi0zNqV0tTV
Y/vHtE51XMzoXbl66BqQVpYyocgcd9yVIKFPXsA5hzirrl6oeCrdYx+uZOyuCKBgcupkRGyngHIK
d/NstFWUd7pPcif4GO309Cnw7qQqTLN0JpvygTfb+IWambUyyfOzNTc7LfnZJIsVYCtDSHPsog/1
O2ll7rsxEyqrEo5jtiWd5X7J4UbV77r7ITJeWh09Tb8AsiZkTVbvpw3//Gabf8vMida9V+MOV3JH
2IpcsUM7epEB0cNr34piXoc84CN3mW+VLGQdEuZMRGXayt7Uau3CmT/+558yC5LGIfcGMcdqhLvR
LpxsZBJLeLptufhu3BXHcPt3C/Xqk25Ju9srsrgg6K6dCO+nzv7ZJIRygVs/TXMnyzM+gBgjAr1I
1NuhvJW9HE21a7jsRYPgzJ5SDhSSGjOD3YBiMl7suVNp71BX5WJ3F7qeGRKnyjoG+tvb45u71Wlm
QcMH7UVUE0HGMLtNcGkL7tDIuZMMvhO56UZwC5YlHNTWaxHhFBXM9xMqCXj7g4EJz7f5IipiAgmB
oHB+Q5THjDaqmbIX715eeSf9lAhu2JlX7T2igIo7hB0kxJ7r5/G9wG4J7wULpeCDagqWt/HufFA7
unbPPwbmPfmWvk3sdNN8ek/GrrRvT/E83P6ZYqStcGdBm/pK4EYkaQjnlUBHPA95loW8+28rgpOF
KU+NLkN4qytaCDlvwl5T0sKpgkQ69FT3rZCiff/2OH5C9vnEIj2l4NEAICYEyS6dk5HlrVQWdeHk
O5kXTLGjrWiplnbo2dHjZDta8WPOX1A/27zEfI1oZWkaz63PPHJmCFmeyg2s66C2Bg2odJL9YFjz
wNMgbg1y5oFVrUvKpsQg5X36LLwHW4kJIgvNjcTVo26jeJz9WgFFLI4MAOjpuONY/DzJz5x+maIB
uIqGwonG3CyTgxGtgdevHgw/O+TMxGzpNOib6QCvF46xlffhF1pX3F/ELK3qKFnugXx65irD5zw6
mZucrddYSWqQVRiVv9O+lHdM6Gtolp+gJdkNAeDk4aNu+5ZhGs+3t+lStIByL2IzNIjjRThHDAde
GFS+gfOvpcCJVTwH45WJCoCxSb07SUzRtbNWdfh/bIJXGTyfaL6fk81oaeXrURUWTm2iLdqyT7FT
sn2z4qwXoxI4z+nwIRcOes/LExj3DSA5Q1c4CiObaIsg30Ik5Lu8OiocrWsH5U/HfPZ3lcX+6nX9
s5r/WJ5nU0uQsCfSCMsaSvblDuwFj/FBvR/5h2E2B7qyhleHEBlU8EBpyK0jAgMB2eU4tTxr8iqF
y4REQcZROmq2RBtiq1Rpa97eLj9MZBcHfmZrduH6rmSEqRcVTtI/J+Gf7+G33/LaFOrDAHihrt5X
CQjFHsDDktRMq+/D3/j78Fn2+xatsdUAXXt57apcG/9snUFF7EmFjm8iyjv0RCW686Unwf9VjD4X
fRbt2mgDzWgv4eBnAkkLlVZ8/VX6ZhIR+2cFrtCxSDn0VFbwBXX31wVP3N8ENf/iflQ6sxptjb5m
46tUGNbtxbjyGVPCHo+8ibp7KrrM1l3JxTpogfR09C6xcvLQSnuZpjzu8c70/ty2dTXHYF6muJZB
ugDSEqTCLvdYQJWmKAgpnSKJ3/PIs9Nc5sinvN42M7m5i+0FM1Cdmqj3UKNDl9KlmRT0L6A5hplq
8KxMeQq0fNNld92QrWyapfGcG5r526jC1CbgRnE6SJGGWc71xLgb1Wxl2hbGg1gDvzURG6ApYxYw
UtQAtKQMMJ7cycG7o/svNLczY63xY2ErYCNMDR8ovYPVZLYVpECNQrUbSmd4VWOm8vJUgOzBsG+v
zsKkXViZHf6cdCCbUMfSoWLKq/AUWGNK1rz2NCWzLYCRwI1Bcw+EmKJ8uQXqMM6hBxhO2H1huMva
QgFBEZKGJt41ZhZqhKOuE/G8jQoOCvuC9ZUQQbI3SlZGuzSnU98j2DWmv8yxIWLSll0OAllHpC2L
NXUjBl+RmnKXos0RqObbc3vtWcHrPdXCUK/60byYbZUwDTs51r3SGfNfowfwkGwavqnI0Lvn41Hp
sq2Qn+LMf+lz2/jd1d6mTsxBckBsrsktVxuoCKMRNQdTy73R07W+h6sWBERb+L6JXQFcRWCVnn1f
VEZtKkJp3WlKY1unKSdfPkRfFeW3tEcZK3rOKfOVrSDuQXRt68ou7+8qn250pFnUu9Jgfvx6e8rU
hZ2CMqIMRAYFtuCKF6FB3qrXKWLcoXgroKFVR+pKsLmw46ERo09VSmAHECJdbsaJQ7pPu6J2cmk0
ZeT+PbDlkBUnsbDRwFMHeCIqosjWzQ9v0FS0GCN0N2TRXhr/FoZhhuhsklGxo0q8UsVe8EgXxmZn
OM48iaSkrB2t1Lnc3Pv5V5t/B2uUUNPPzE4x1gTXkgIdmkka5HLiOqXo29LPGofUnwJ493WjBAej
zDT5ThZfIHxp3d4L188tPAbQIT2BWMAzig1xaVDpvBz05F3jQHFJqUNLwn1vatV7XUOb2ED3WxpD
Y8UavrJnwHd22bPRvgBMjZ3qkEOlbm9/zvW+mYDACDzBryKh8jBt3bNHSpzEA2SfwNKYpKeaQDTs
GNJsxWMs2UB6EbgdiIoCCTpzlL6axUKipI1ThhkLvPs0Q56pXalwXu9NyGYh34FFhN4t0NOXA8lT
kUC4K28cYLTxPgDIQrVQlJLXnsvX++XSzjTYswkDmkSr1Bp2AAlWbHFq5A+TTTsyvVw50tdeY7KE
M423uYxnwXzalE7N0SvQOI1CfF5L/b2cZmvefGE4EJdFP8pUN5wa6C+HUxWeN0ITqnVS0454i9eG
upLmnfbz5QEDMvLMwmwYDQEJkq/BAvpI7YJnPNjp9oOysseummcp/CtSyTruYeTNgSW9HEhAjaxs
lLB1YjW5655Jhwi+3hllASWml8R/GJscPYPJbqjcfTxag3vnouRcEZU3iuU9+2jCAOcPtCqg8Fk8
ZUF2JGNsGxkT3MfbR25hXfGlFAEqUMMIh2ceRx8aCY+TonVcvRJ2ddxCV6kavm8bucJT/O98/GNl
trB5WfZlDjVrJxnvIEyRqjz2cT+rH/5JBXpDu/e6tGBGdurF9DX/S3wbOA9Pjlf8y8Jg0RGHc4/Y
Eo++ORapzYib69DxdULQtxltw7SVgV51VGGgsACfiogSzOFzhoU2VToRCIQBCQkIECvv0WP43LwC
QH2qeLIhZsy8U3DSfdMfrWonsz/Euj3V04mfbXCgahDMQnlpwrDMNrjgR10kVPLgQKuHkcTnUnYA
sZp528r1dYhhAvkEEcmJS2LOvE3iLMnG3h0cCYx1JETNoqM8Td/ktYTcFQvMNKFAj8lTkRUM3+q0
pGcerqtTIgKiOjoDH81+pxzyJ8+Sdz3vTAiCHABmP3n8b7gZn26PcGkez+1O///MbpAETSoKxei8
m6eVR9T1u3c2pml2z35blcNaDsGe6RhM3XyCZZbFTOMP4Odf80PT+3K+G85HMXvgDCUVQAMCSwP/
TDZA1NzpO3WXbsdN9V6ZH9V22Ag2cZCVZh0vTRcMELenceFAICyfGkgmPUnU1iaXfzbWUR9pWnQZ
WDmGDthGGjBXeAtBv6J+a6KVNFyoS07djsWPmfxagkut9O0o7e4DQHgokpQ5GbdtdhwHS9ZXpuf6
utFV5LmQEYUICXbyzCuVfhIQ2ZNUZ4RcGc9GSTVHmfjbuM9bVqoJQX0bEAswwJPN7WlZtowYGdQ/
4FSd5yConiFDi+SlU8rQiIhl8NgmDE3k3i6r3gN9TdXl2u8BdoTyLaBRQFRoc6+kUzEUxjBUnaAk
d5qQ27UQrEQ8C5Ek+mpEpNMQkKNSMBfqkQaaoKZoqE7tW/kJPXC03o06A3vnd+wkx9xBFye6Wbtj
mZiKita1iEknyQ5MibfCysIu3DeXHzPbdaFrpEnk6iAeeBALDqZdSeUUUVjAg35XNVvdBvXB+NrH
bKi3sm00u9vre51E1fABuAfAmk8hvTVPt2d60Q2AGatOoaJsn3FFeggOLk1f8lBmpNnH/p3c7CO0
10iMjjqabe1Q+wybx+7z9pdcV6p+vgRXL2hDkK6eZ43BXEkLMoaaQ7+gKqzkDCyUkXcv8OCkBfeA
WDbCJinuioO89/eqEz6Q+3IfP47fkmvJTH4DKWCKVPpW0XmOM7JykVzHYzouKUjKAdiIRpw5r3BU
VnKWh/i6of5qQOxRg+hY+ftXbc2yEPAsf7s9G9c1CszGub1ZYCaocEYkgb2+3aCn++gYe5e9fDhP
f1YG9sP8f+l6YQnCTphz4EevJBW8JO7kNIo0R7nvYqZXrD71o+09Blak2ZACjDedzrr+0QPPTsa8
Q/FqSLZ81/4af9P2TrAn/u7aHukDWJRS8EDn3mgVNjr60a91e1Kur7rLL5UvXXQdlXVLSaI5iQ6J
5qJj47jX1DWww+RMr+YD2RCIksJNALJ3aUX2pd6jVac57sChC80MFa+Ix0DWII1TMtVnqgpWpSiy
1yKia1DJtOaIcdF5gr4oFEgvLRuAtA6J0GpOUHxpB8E1U8lMK7NNmIL2l+B+AFd0A8hpsDLkxXk9
szsLXbTBlRqtqjV4vtcyeE6x4vm/Wjs0DUETAuyd19ydAK8OUTZqThPUzkjBWqPXG0XrV15/1+9Z
TOGZmdlNiWKhT4y+1xwt1jZaFxNOh/yrRFI2NtrECmIwut/elAs35HRRIWeOtQOHxiz+kpLCjYER
0pw4/xWVh6C2wen6WOJe6YRg6/drIqJLI0Qz1CQBiXwIgJaXmyQjEUS9PaI5XZ8y1XvT5G4Tuk9p
Bg7wMlkZ3NJ9jDw9eiJQ9EBsNDOWBGUfoAFFcyBfQpgwGtTK0nSN53IhN6oDCYBHCG4gyBHOMfY+
aIublMiqQ2Iwh+sd16LHJH5VoUQtqhbBRuktQ2S91bVWSkcUnKLULsBR33A9sA3lVwiwVS1qrEms
1YTCYsCARi0IB+KRrFzNuNYEI7qLiOqkYbyvwZfsgsdHwPrmCfOJzKiPh6ErgFsb0kXjR5yMDBx5
icQV5dkztrn2ZqjMfQJjTdsc42AtNXbVRQxYDHCdyGKj3RB3+ByJUA5jrXSAODvSUDJN4TLokstq
65pNzj5cs/RYoz0Gp06AHo/4Uq3xkC9uyDPzsz3ST+qS2O4ITvukYLU/dFYQFoVZeUHCMJvARhiD
Yt0+dUsbEwz/aDWgU+/DHP8vTjTHdMCl5cpVtUGCKzTVwVjT8aDTt8/vAopnKtJTIoG20cyd0Bzi
r1GnIFZ8RoRvWSp7NPjx0WP2b4PZX5uA3Yl8h3+FdILJLeu4f7O+2cfx4+WpOfCB/fHZfvtkbY6/
ttuH7fb9+e/D02vGzIPpOe+HvcsPD2uQqaXlOP/k2SWZ611bVwN2az1CMy18ocOho4XdSvfSaq//
YpRybmx2Y7mJN1b6oKqOQlorL/cAPMr0RU1t4M0LW1UtMKnv9WOYH1x9rf6/dGud257dWqjsKFWY
Ym2U+JeK5GVXQgbXvL3NfjSgb22AmXf3XDEHRxFVncN7xnobRLxMxPseAiWbeEdZwWQLAghMNyk/
Qfuk3ldHPI+pqZlrT+SlABQU5dj0UyYcUrmXfj9SG0WJI9wz3vA767ftdE97rB7vg+oganaZrgHb
l44YaiIQ8oH31+hcaquo9UIoA0DtChdaDhGIbH/fntyr7prJcSFJC98l4YWBN8jlkIAoSAHjiolj
70DesHse2TcxVfZFLcq/XfP7FPDCJMwC1Rd72tJd/P6aMKhiPP5ZY19cOufnXzLzYfrQq/LYTmPV
DoPjKh1eYL8BhFjZTj+LNN9O53amw3uWZECXLCQWIbDtJGzYJ+z93WCf959oAWLl8f3Tft7p5nfC
QWBgGvz01b2nzAU1IxLMkFexP3xW88h+OGRWc3ht+Bpz/NKBQj+phMZ8EIgi0Xr5cWPh62mQN8Rp
XYU1w75VtpP6wu1FX5zpMyOzGRC0ujR8uSJOD1+hA2Ep6QyM6jT7uG1ncfee2Zk9rCuKbHFdYzCN
10NAnlYtS8FGvhIfLU8ZJK6miwjdNtNXnK2nCOUMY2x74oCkEA+FYztsJahl3h7KUoRpYEmAuwa/
M1QeL410SdZ6fpoSZ9ABmXwtn9T8hfYCQiPUbD5v21pcnjNbM4cui66mQnqDOJ5xGL/E0AQNCJeq
taB5yZlBs+un5IzbW5udfKltupL4BXFyiASFyq6qRD5AeLTvHxBM9SgmGsbj7ZEt3ItYp6lzGX1c
wB/MdrcOPVUvjxXiGNowHHTJL6w6kDZjTu4qZIl4MQYrFhe2IKgLQEyPtlE4ujl42RhUCgo6OBWl
lN6kEBmetnq+PaiF5bowMcsS0CCTU7GBP5EilSmA9YKzTx3tJFlrtFnY6JBLQXMTBjQpac82ejwG
ELWXYKgAwVt48gvQUvcr/eVrNmabYqxF6tESNuroN8bS0K3Ur8ChF+cLyUwVNMJYVDLzPgYZ2hiq
PPA+MUlZOw7PhOCJrwpQ/4rQxnF7dZa2HMR1AdzTCLgv51Uc2UuTrBo74ghy5lutnylMGiEZ5la+
uNGSwN80mb9ygH9EI2dXDNLEFI3KgBuAzWVWJ2ty12+kRMQQ7YTdQcyUvYab19LsrAzhSsAKfu+x
b2ptHk+nXyfdfIR0dsqOEpdNDm0utv3bsbXYZXEizr5pFkYnAkCFcQw3WRj1cx30Oo/0JjULFGJU
Y2BocVXZ7alf2kvnsyBf+sywBCEG9DuJo6dPSvkYyrs4WKnQLpqAOwFZAM4F1vjSRJf2CRFQU3fU
8b7znkboXHb6yvleciEAmP3HxsxpGV5VCkGtwk+O3Vcv1V9CVlm3Z4pMU3G1Yc5szM5ErYhlg0w+
Wir2w/61svCm5jX2Dl7T+BOx8v2g82b/rrDSRhD8/J1xYdpYEbYWmhcy/vi9e8Tx2RE0BAVcZQGn
3IUeEf6xtKJd+EoQw7y1vLKZyLaa+fBvthf0YKakyNQKOD/VbaUO/ZBRLLYG+R7Zi8EBnmTv+UB2
ciMn9wQ9U+bKrC1MGnKm0KEB8A+df7NJQ5weSR2NqaPRlyHe4QWUhSGXoW92287SJkNeCU3ogKgB
ODlz8MnQDF0pQZmv8dDCIKZQd4xbVN+7Su9WjszSIf3HFIqll/s5TrWy0DQB+7kqn0K1fVV7+Y0G
EgQQvEHjfgM54duD+8nrzLceytvShPD6yXlemvRiHTZB/+W8Q+McQGr4KqRzzJiHeGeh24vHIKMV
WGvXpm51/F22JIaUNDgyVg7B4jRDVXhq9NevG5tSTSv6WC2pYwh7gTyI4reB2Of2aBfnF7AUsIvo
iOR+CO7PYkWBRhoaMDNw1vtjyFEDO1XQvms0DTll5TSGm9vmFoekT8AO8HBoyLhezi3ABaMcuDV1
VNAwaOhHy/SPeny5bUReulBRNUWeHI0wABDOPDsdfFUIhoY6YGFnPjSgatbi3h7+9vVJjFmr24aO
5kjxVED/EdRURcNj95COFXhKA+GxbyFl2EFzQfAgE9rdeX7O3NismpO4Bj2+7kpAayogughuIZUC
1MHsU7u+LquyHqjj+gmg4ort14cODz1vJ9emJnGC9gxeyca/WAeKRYCgODCA4CC7XIeyU/QxihXq
SF2Ldw6tHwQhTTYuko0rlc2fysT8OJ2bmnbg2Q4Do1Reoc8bzoK3do8/GorlA88Y0hVoUQKK7DHd
9SaE9RAJ3CMM6FnEITpijehdjNnJ23x7FjsGmAXmG9zfPzw03PgXUd5E5wVEJ7BHUMG4/Egk0FMN
snTUCUbyjCDomZSgH3R7WVw5bz/h1dV0INgngFGhsjVHGqMnOYfEpwEfjZsq3kWsNSV7sCp2jzLW
VjLvA/bdsq+YHbNdznQG6W1UfSULvo5h4LdPys/74tbXzM9jkeZ+7uFrYhAbqo1pvA/ZH6HbaPXG
TSGT4IQ+GNwIcnYG+nM+BQnw+4yV1W7ILLWTeTv2dlDpTCoAyxYOhrIDbtnMyWGotkp40EGQpEe8
riOmaO+Sv0/6gDXRfdXYlcDzDq9fTkAp6gQEFaykMjsC9ldvp+UDJ+3aYLGGt8Y6hTVnG1EI+7of
ewqv0KLZMLAKtG7ens4lv4NSMerV05sO+dlLC1UU5Tjjnu7Q/lSPoGgPnnUl5VmzckUtZWzQigZl
+wk8BADG7EyhaOEFfoplK3FuMvaeYBdRxEaoyTHcSpuBg13CJhyb6dE9etb3l86+vlRGWIGDVVtc
/JrCn4Hp1kNkIhPBzJCvFVAWMgRQkQf52kS+Q8AJfjkbbSHXVPFD3VG8D3H4SPuKJd5HkX4YWmGp
emLdnnxlcfbP7M2ikrDoC6XOYY/qn6J35yp2EW9J1TnUx62dF0wseNIxNTYNKOd13OhtF6zoCArJ
8ACVDAaSCx5LljIo2IDQvQPqHlnT5KkqzFj6NUC00vV4IrC8eIzbV719ilymjdE2gprx7bEsXgvT
vE1NHMCEzKGcfdNlXqEluhNDx/mXCwVtH8WmnbptowMEIfqVWutSypye25u9THwKdia/gL22rvmY
JW+a8SY2oMqY5Jg94yHXC5alBhsDi0QPisRcbU0V7UpLB4nXi2+Y+yIfRAVTN4LTu/eiz930icoA
qJUMjO6GsUH3h6w+IILhCrXHBMQZvUXFDzEoH0t/m/suk1a7dqctM3cZqNuCzg7lIgCRZ9dkLfpi
GUTYUh3W31EKZICyrzyHQPU+9rbFmizHArRtqrOjhIronU7ZzssjU1R5KmQg7XISDW2RlnbSgD1z
vP5XweukYmNhV9nu9lZbKiSe25zTuSLLnrvEyzDtQEBn3Ld9DrEpK8A9fNLZWwo/ASUQc2AQqGFo
Ql2pjV+3LU7L/s+Y5/mIgRSVX032td6GUPShzXsgL1uONjZSbfyh4nV1r4RoJz6oslmBn/X2BEy+
8nqN/zPnP0iUs2uh6aGxpnWwXxj5XhHedYVTcSeCoUgDZf9tW4v7CZEvRNUmXpI5iiNUfW3Q3RLH
epCYn4TcqMwYEWlIDwI5yUoBbv6VgGPZlZzZnF17sZIrpQLgrqMolrrpKBQSMLkoBAP5wEj9lr9I
7t/bw1yK8lF7x/NQlsDKMIeM6FpYKILe6U6giWadvotA42TR820ji+uGXC00iKFjA5DD5VkZykZS
wX5HnRCiD4G8dbvYpK5VqxUXvJX+lZ+X89UmwR4B/BkZOrx6L40RoQVevYIjQPe3Ge7CncjRichG
6KKoqBJ57NnAPezLuIeh8mQK7BNVsC05nrJjZ/6aMFIQUd0dXzr2J+YpQjmQo6CKItsvf27PyuIO
w1sOiQdMzNV72ReIXKUdHLnmp47uYgcP0SFqTLxC7Gjof0dlwbz0/bbRpZtexxIAQDMBp+fhiChl
DerhMKpXCksjRCNHSJ4aBm8yxCTSyvNucXedWZutRVGXUVho2NAELjGXP1X5z4DX2u0hLb4hUdlE
eyPoW7GPZ7fRYCRRKgs+XL/wmjQVi8lnCzWr7tnz3uN6G9esAbBPDHAb3YWpk0jbXgN1pZgBC/IZ
GnfDRBTQjOhDzq1Syd9qr96UwSaH1FK3vf2tCydh4gbGZyIaBNfsLEcSqcrodwOm36tAatj/Ut1H
dA6yqDuV4ZqyyBI2FCkfNGVMoDC0fU+rc+YuoQo5ZEY8uTAE+ohLii3knEe6HUpIN/Q+MMpsrCMz
QpKuZf2I/ygzL3zWupXjv+jXJmygBH4lJNnE2Yd40lgXudDqjuRZvmZl2SZ5bEquIbHgAxotPVZr
1/PSNj+3OIsGaKJ6YehPbi3AW90bhV9eGlmZW6PH66uMuvcOIcntpV0zOQv0GzdrwniAySGKrFFF
XF8/9/F9hi5lL+4sVdBWPN2awen/ny1vguGNVdtPBvfuPqmCY+T+KbxHGkDZPWi3t4e35K1QccNz
CdgB46pSqTWyUpXI4DgJQfKjPEj6thPAy2mTjEn6eyOs3PWLuT10YANDCVAXWLxnl0ZXdinQE8Cp
yYDI6PseryZvm58UW4LP/q1aBVSmppqExJ4jkCe17LniI8XT10rjlaVdeK7ok3A4ho3+VhC2XM60
5LWDAZZLVMnG2qLep5xX25rqLOvWuJmW/MO5pdmagnM5BtcGLMXu71os2fQWkvTGjCNkx4SVJV0c
liqhm14C383VDHtg8i3C1qcOik+IoEJblT1WkYxL4lpu+AfoNLuV9ck5I20mAwplzFxAlLejVxQB
ndAnQbhDI8BIdyT7Gs1W+BX1VuTnZvTSCKz+HKRjUA0cPBCAwzQ7pX8eyEaO1iqSS14JnwToG3JJ
cMpzbFYRGWUqJEgeJ12CoudLKT2quuWT37mQ7Gh2UrzsVVHebh+jxQU+Mzp7vUWoLZA+hdEWPlfo
v4FcNOvse5LpRf1y5WacjsjVpONCRMEVNz4yx5f7VhQUEBo3MCYGCfhtYyAIhbhY4/xY3EZnVman
oxmDWGzHHAk5aT8kqMShGgT1PtpFLBjWABNL7y7wwuBeA88WiKHnaelOCY0aVzfSYO+1aH6OULtz
QboTHvVH7zVeQRgtDg1ThzOCFz6obC8ncJSKMIZsD9L64S+9hhNXP6vqTRbWQC1LCwWyaxHAmakX
+ipApkGstMlAnV5/DkZHr//897tuQtj+xMNg8JyNo6StW6M7gjo6JLa04lcPEggjfS1Uj3Xax/+Q
9l5LjivLkugXwQxavCYUNYtkodQLrEQXtNb4+uuoM3c2mcQQNnu6l/VL96pAqsjIiHD3x7YmF0Vv
OuBspukCFOcOEl8IXRiGgLkBEWqOfAl1qEs8ogZzqpC+XvLMc+k1tI7+b2syFVChHhLz6J9WDmml
roVsz2ZglgrfS2bNpZ8+SLVcvZTg2fx4G8a+kZccOH7GDaiHTY1H/BO99lWns9Va9V+UPiGudnS7
k5+ZratDgjXokeQOtlGx4dj1BAMeqw14J9ZBaqotDu4ZEGGwg5CUAXIk3UExrxkIk5wVLyD8YDye
2Zkr+GasVM5yYHk3APmFcqh4/9zVtiozOlrigaTaAvLTrWtuqeQ0ty9VnLSJoQTtG3RJr0P0KESo
mh4SJdTDlN2rTL5+PKi5I6biXsXzE9kFlq5qaW7TDKCpVA5RJoqkjXlNVwQQAbAJMkq55ykLl54w
vQbu9ifUTlB3BRoOtOe3Z1ph/Shpalc57N8kYqDXBa2YL1OG/+1j/xUaXxmSs2/40yMoSetTXh8C
5sSWY711Hg99BvIJvAwwU3iMofAs0/7Z9ztf6Hh8itibQkMSxUjkbeSvQPvNQn+4j/TuUFcVaTcs
mt1GH+8WC7E7WBLrJfqOuSbwm8cCdVdoaiB4nFqoB6ZYyXWwYgpTxuNkOGchCTQb+Y40/HUFvcT7
6h/IRIalSvVcdunmC6h7pOD6PhYGPFf8+CNTrKpq1m0AvjjJUiTSdqcJ+zH+y+OIJNm6X+rGmHtF
TvAB4CORPsSGpCIUtYlbJmtr9cAHwDOXvNUk40VE300dX0LhyLt73jO98LtOfiXhOezWw/foVURC
tTF8Z4NB73PCCRUpeQklyYpw/E/9nlx6ZSEYnXvWTUopCKYAuZfRbHm7gRuR8VqvqNSDq73hHesl
rtECaqim5V4aEl2FbpoWbpNa958ELdVzdzWMRll3Brc0ZzPuAVrjCHzxB4A5MvXwbj0uCfKOw8N7
BBVJuomzhWhp7raHBfxkkCFoKnKPt2P1PSHL5UpSD7VqN4qhrZj6xEn7iU+mOOWySIpqGywxQEwr
TXmIG6PURuyaoCrcVFQPWvosaV9ToasWrIWzP+OGwK8u48UEAAJAw9PcXr3esEvaHBz9yASwIZqU
E5C5i4lYoDshc1K4J72F+oPVoxkYNd8+XIGmsdyzYaOeZIWRCZdr/0V2Fc4I7btYUCjC/LWyX31R
xRdpwtVYzZrZc4XtPjHSNkYKPzk/HvpMgIA8IFoaQbaOtieazqaqi1AsIkxvhKQQi7ifj7ZNtULJ
wkM05y9lH+ZW89rc9DlXwxq4bHCrUkDGK9jX/Gce7KVFPu2lIVFHUmOivBkHDClskP3PCJSDuFIg
fGEqu/C/iLcBMMcycZBKwkVG7RyVr+OoETPtkABOHHHPQoMCIfPW8EsbYg5PeGOJcoki6K2yKE3B
jsPnrzEwQENM0lK0K9dSumoLXnyl+KwaPOWMeqlpedbNgRZcgTtGJgc9crfrxmVCpTUB5NZ4Wxzt
KHqKlXPqNrrAHyNOQ2VvLTXnWtvkwjMDRt/QEQC0bhaihZno5O9lj7w1D300gVpYcRCFoJIq7dAC
01+D0GOEnqBaenqlLmRzJqdCOx1obSFnjagZjL6UpTTjAyjDMFA55VND8nZD0pA6XHPBSe1eHh/A
uRPxH1N3bIRpWIe91nruIWE3lQuCAkDG0Rjw2MhMcAO/NvGoA68JbDjdVJe5QTgwITZPEF8KyUhj
XWreuAoPgmDvdesYnQjBuks+FMiRu4WpgRexsdH/VjMrZaFl5H4VkeKA7CrajnFPAcx1u5ViNNrV
rYwTE+fse8YVb2hyaQijdFYsVEuP7pm8AhDewP8i2Qmqa2DMbq2xBYeOy47DSnKSDnapvJySrhJC
dDXI9SG2WCLm5uPZvl9S2ATUBi9IbTJLBbVdhFx/X4fuoUZk6NVWw/t6t9AeND+wKyPUdV/V/MAG
qu8eqvg3DM+alaYEhJnyuhy/GYE10nHpXXzvVyGACC0XMEegaKHSUwkg/cC6KKEcfAEtuO57FsiH
0hPt1v+J0x36Uh7PIl1bB8ZRhS0cQNAHg3mWFiDi+xF0xT7nOZqY2wqaBSPe4pAes5EtrzfeujM6
xSVxb47CQjPw33G4Ov8wjXBgopqZgCDTbr3dNUUDOY+oTwPHePsYzHS9H416jURnRoAUZMix0kHv
ABon31DXaDoiRL8Yv6eTDlR/Z+x2iISMFj1Y77q+OuHXaiCXS6pfchSwEAPqm81Gv6yMx/NFnau/
b0ZaAVOGwB0VDWrXNXWeFILmus9c8Z52yB3W68h/8nv7sRnKNd6Zofad72YSePwZ97lhoZMVH6oS
SgmCpCfjVkiWcOZ/NBH0QlwPinIWXlYgDxTBmtcZg56jp7Q1qt98t9/vredMX//7HjTSb3qd7Mbf
6Gkpq08X+e9GS126XFuXHTvZN2S7Bj7U+qpQtPTIWnx6emWtnMgWNBOwqOj9XNj/lBe5Mz2t91Wo
pPKRqkSTaQX6nPkvFx0j0Gk+Xsxp+h5NL7XPPS/3kHOFDT92igaAgnrhJNGBw/+MArQsyNNrcPo0
tx7T9W43ChnznKzcp382mIU3h45oP3uBbCU0RzweD+Wi/pc1OHyYQ8mZ7jthC9lrhbJhnsEkR/p6
XYghGZiDUnzV8msnLfjg2RWCb0ID8KRUolEnzuVLcWSGFtYkvMMBEldehGGJOJB+df2NCYwDcII4
3GiooZJqw9gBOJ0yzHMGcCq03nYq2fx6BlAXC5M350AwL1P3NrRX7mI8UHCoStW7zHPvJVafgydU
IFW1L+olyvY5F3JtiJo3oRIzKchhSEs7kg0CaUWWgJSZBOx3HC/2Ry2ZozwWUhdi5ZYa87yVSHTu
TP7E4ARXHfnmdDM19Y28PT3ehnPHClczQtSpqgxN7NujWwqFEI8iBgiaClNmfCKxSwxlM3sP7yhw
HkHcAjhCuvsnB7lawweJ58Ry+VoG5a5gxIb4wVJ34MyJQr8tUu5//c6oF90ORVXCLmzHynPSKtuA
teroStGblgZfQjGQImktjmcXjhUN0552/I1NasF6sfd9Qc08Z2+hrTk0PPLX3fzv35rYa4LLVt+s
3EOse8fLQlMVjbe6M03dN1wpyVWNHkLn7Y3VX2TzBS3XdrZCbtKy1pqJT/h6nvy/XZPSI+isAqK5
MfTaPnWkWm1zw/hdePTM7N6byaBuIIURtFCqC88JAm0lj67ZSuyu6DkjKWu9qpbazmfNwcnwqOag
uExDAEKoirl84nlOhP5B3gwaCY3Gq6je5ouSqXOXK9AiINKFtseEbqOGxreg0e2hq+Y0m0LVKw8T
ijYYlfTr8Fg/4eEF8n9ke2JcsB7gbi4R3eeMiJ8d+gmzdxC1PT619Av7b/Gvv4e6cesSJaaC4T3H
aEzubR+KemgJ+/43rIinuws34/SEpK7em8FPC3F1vfdeKUVtpXlONdrFud2x3PZTGkxR2g/5wmuW
Tif/z8Am1WgIeYKLi8Y3MX3NJkUU+84WIEIIDHHm8POzfYntRv/pVosQ57moDcDc/9ibnMrV2ELX
l1o2gL0uXLf1llOcaOu3Flj4QhYqiSsJ7amgVWliI/ahbSZu2+DIsW+JBvDGtjNZFimUjZKaisQY
fYpOCmUh7vmDJN/N/tUXUg/8wY9Hl21D34GmBRhALWuCVUx1h/bH2+gH7oMPjZrU5r/n49E67xg7
PuiXk/G2364u4ldwDND8vXLNH8XooA+1Kl4fb8X5o/Gf75OoSz8VlHwU/ch3eGmLRqD6tQoNrSIQ
YguVTSits83gh4Qv17wRnwZ5XzxXHOk/6zOT6oNyyv2nxx9EJxDoLUTzR4iaHARdhSWV1H3tvnMM
kBVgZ3Nzo6s1R8qsDDw1Qk1ctjTKaFPlhmAo2r9S3autR2J3iadm5nUI5kQB7UtoLwavBF1FZQe5
L1I28Z2pH0U0K3t85UExwb51RmK4rh7r7MKJnbsKry1S19KQ8lpS++B0V8qVXOhQ/oyNdPgYA6gC
L+zP+emeul0nWI2CZPvtCWq4WmmhCuI7hWgJic4nhngpD36gJ5rZHZD4MxT/WLGGAgpSMwOT56gv
is1MV/vdGUEhDC1G6MhASEh9A8QYEy1rsOQ18gqlybDCJvQ+O08vQGFfp+E6USMbFTMSsxU4kxYu
vrnAl5uYrCHFiXL8HbxbauU2jVPYH2wUcX7RdAuBIrQY6aDNWLj3Zz0kJhvofuRYpTtwdzv6HrbT
4DsJk1he9RKNZuL6Rsue+GAborSBLGMAvln+vYAyGmOwig6hkIUzNhfTXX8EFWuNucb6fTL6TqNc
GlXX1BWHTgrw0WTGcIr80zBUBpdBzyCyhjWPJz7UMhfuQLo16O+co8ca5GBw3+jgp74hykcuHmt8
Qx4QK4kNAEbfBT09pAfHcRIrMjILIjxweQsh8/wKAEKGAhMAjmg0u91tPepKtcfK8Hh6YipWaICC
a2W3pvkp6T/Zl7R+PNmzdxSCnP9tj4rRgwqS5r0Ee83G6Hflc/oUmfVOWWV72fA/y5VwGDeMDT5j
kuvxxicQUAOUdWnJ584YuuqQlMV7FRQG1DkvvRKQ5rgKHKa9xKwRnJTS5ADw8zYKSgrRzvthNkK+
sMizUe61Ver2C3wp7MsWVn1Bt1Bp978bu9IrYk33IKDh23Q96AoZoPpqPslEJlC1kvSDc1BXJfqv
ncvwul0igJrzrlD6nOStsPHQhH27/loe1VqiuL4T5LZfP5fNNuXfFQg5QyBnadYnT017tsmpILen
cJO++a2tKPXyMRZYpPfAbka8zbAPiFrr+gHlPUnn/pu7E45FhbwCUCHgELk1p5VJgc4NJnCyxjMl
8dtTiMCbOXBdmmY18hMLPvjKZLLfuvhX7JLQ8KEiAlh4UtqxtvT4noxRY8fsotlCRIMHXvrUPFc1
i84/jw8drUYbxYpjT51rh9LCBTbzjEDnpDSRuqFZC92at0PuhRD8VoMQOm29YQQdCraROfhP6vjz
+BhPP4caDeQUFHES4wDrAY3H5cVGVWuJiZ2oycE3g/IJyPubdbAvhVXAox0NVHKPLc7MHyiNJ6VY
1NihekP7Da6V/ajXYvipY70ZrOH8+OfTnReTB74xQHngsgoHN21gIDuM29Tg/+XbGIJrg08mQbnu
i7EeG5wfEDLdiKRYJNuppSpShAC1CHsiuDuqVzT/pOMmXFJW/qsO0Cs1oRnh2yFpcifkyCVJyVdF
mDggpchKoC0VEj7Xu3aHntod3tQjObckN58gsrtOU7N+4ZAmvyzEFDOJGagj/OcjqIPv52LqtQ0+
Avxrpjj2JPO+/q9nUxTx0ELUhANw153c8Y0COF0ROWigIeq4DoKYdMVpkXvsft/j0gDcbdJdAmPJ
tKhXL6wydeN8yDCQsk1eFLZWUeIul+pYcxHYjRXqjdpCHN4X6wCaxNqxbTfCDi1vepi8xdx+yN4E
0LlDJataisWmm57aKTdWqTuxKcXSH3M/QWQfKRdp/K3GE+QHU++Zq/AeWqPb5/GazTgRRLginAhw
ICAmpUKPMgu0FpzJidOBJQWQ6zA6D/17WVs935DcPy29x+9OHBzipLyMZj4UCO/6aFqFj4tMzlIn
GEKd6+NcjzwbjHqBHkf8gru6c8SULWoJRbVMei6MUoerFCNsIezEWknV2oHbGw37/Xgi744XjCGI
ntKSGkRu6LJ5lipDpUDBwGnhrLz2qy2rn8cW7p99kwlkp3kwjKBBRqQ2R87FYctxbeq8JAQtpIPe
vr1xrh5KlvfEb7fM0ma8i8klgEoBk1HxCy3B9EET8iIMohgcbRNBDrIZgDsgGwRqQ6LYI9QgEAw/
HuH905+ySK0Y2CLlPmKE3Nnm/fbLI4HdAlHxL7RaAjUC/dSQn5UefS8LdM+s3pT0m1oxp0YWOvTP
AheQXS8oHLxujA9t6zLEtYjHG58QGA2Nn6V6w92xw0ABtwNNCy5SYB6oi84LMll1+65wRDsjGm/6
luTrY0Tyf/1CRvkutqQsTfHglbcMEw1pRgWWmuAnlo1Lw5LL8H/ZEAwKstvhTNN7ZUQKGT5tJyPA
L0BQUlzJGnFU11h4KC3NGn2FyUzEly5XOIXpJUCIIREN0XKfcO/ScxBYjzfjfTAyDQqEnigygPTu
ruaPOFGKcDwKbH/5Q/2wkg+tOjTrz9a+QDujNf8Lc+g+BvkTHv3AjlODk2u/qnOxLJ06xvtjG3wW
mVWJxivo3S4e+vLIEjTtPtGCAcIS/AmPQBKO5XbVWFfMq8DrSgfVtYGMeO2hJUQm/lFB1oqgV/1Z
0tMMAFm9jS81c47/jUsR5X3emfoGaue0QTLiCViXzh73j7dvGgNc1LWv6zkaBXrJeDzJcx7tesTU
HOcK8AeF1pdOaXmreLsEApjz0DczSoUmLOSChUyuSqcI1jjXxNhbIEFgq/c+MlbCk/K8JEJ+H6ZQ
80d5TAn8IXzmNaWTantJtts3hsfuCZNT4W606huB2FIqcHHbUNcQJEekqBawbYBy4BhjBHd49Sqa
eWKF3zlPxPaYoWUsQRdg6iggCmQiXXiHwIq0eGTuoiUMXpk46yfteUTWk7+4cjt1F/VKyCSVw3nn
pDdiNSUKtxldve5WIfq0zaUaO803MTk6UNbjDQQEIs7+XybnyiJi+KEJIrdy+vItignvxK/gywdM
u+NJeFCJsk8nKqZxo1oCEkWPd+9MPIP+NfgjoHPADSdTZ4VlWyGMNa1y8uYN/Z2tIbeXBLiAJU3A
mSsDSDQ8YFF251DepxaY9ZtE5bKkdtBbNQorxfHKPTYSJKj7heoMzb/yN594TaIuA0wjhAeoexA5
kaJhkDt3WBN4aesLfUaK5W0C53kflkA8fG6gxKhDlY4lqQ3lQF03z5fy3/atIEZElkDRc/GHzCHr
iuGDxo2neyjGYtAkt5NrJ250P7EYaNaY6S7YKv0vVnYVk8YetW1Ur6VxxfukQ76dMcSD+hu/lUts
+PfpSOy164+hjrY3BmHblWqNS7X9ibZfnQmJFjAFWBrCMFQ8AAthNrxvKqTbesZ2KXUz7aabpwjM
A0w3kQGDkR+5wtvDBapcuWXyoXFKmekBRxJGHZi6xVFOlwxtRgaGALBwwOYR4N2aKbtEcBtmMjNC
eHPF8C9xuQ5srSVVYoacrqz8Fo3naMkGeZQNzCCQDRKgIO2n2r366jYUt02jZ/7747P210Rw+10Q
x8GtjzYGEBYD6Xf7XXhHh42S8D3QmEQ+u4w52G1pCt+Roaxihoye7YvA6etdsRt5o8tMTjjGIcD8
KyU1OvAnFOvGHjgjr35cg2NMUSNhZrrjT8SP+uNv5e/n8PZbqTlM4iiLOI/tnYrssSuRYPhA1WDq
HBjBahmYz+k2P0j6JdYRSfwsGL8Pym6NU9sUWcZAzYqxx5P1I9b3A5DQL1DwML6m5OnzXiMfrwF5
/5RsTnf0w+vngn1a9wkuBD3oiKRRsce5hQDo7UIxmtinaiH1CNOg+gPE+ypB+2FUGhCfsjxjYo5z
8XvB7DSl9Pa4tkqdjkTQalWUtN6p+8MgIT6LKyPTVgm39FIQ7s/h7fioKI2XRlFE63fvWAmxjsYH
8D1WY47GSEAnYZj6Dlnqr4lYJLGha0R4oyQ6u9XhrclSnvqv7PVo1NO3Xl1/kPjq5YJzeyd5SXfC
K8RAjHEFylQfv3sQ8tYTu8kP0L3GCWUDwywWbkC68/dusalTOU5SqVyDD/CKH67epiCSF3cAIRA+
fY/CfGr8jL2lW3/2fHGgjQBeFRU5pPFuh80EXgYJeAbDJty35V+ePtbMd70OLeAdPj8FBd2w7tE9
CFCYYj3CoD9t4Yzd38jYA+BmQToS1z480u0HSF6g8aPqDQ7MA/qwB0fbM3QMyPmf+GOf1/HFTkdd
0sFrcvhZ/eqlvlSUF+5jD3zBhJbBqxXOWqVWnmHiUIRazOC8bN+O+2D7Baa0wxGlKrDF5Vvbtg/m
ZSCbzWe1Pjib2ITOQaqfVi+PJ+I+fr/9Cmr5ubjmM5ePMQ+gESxflSoiGTj3HxuZO3BYzkmffqIJ
oXGZaD3IlbLKBycYTbdSTIgimY8tzC3ntQXqSJeVm8l+WQxOlXR6L03a5Di4ke1x0NsAeEQelmgP
/uh06JN7bZJaP24A0oJXssHJjZf9HsWCjGyH09vb/sPXj8/F/hlXPFS69HNP1iNZu5CCeRa260S3
CdRinIwjjr/BbUe0p9UlJBszPWxC4vym+pKM25xnnSRPEOKy0n2GUGSmAm2Cw9YBldVJp3D8yCHl
nCzhQmbtoNcdbwe0ywL4enumQnccw2Q6Uzly4VPqU0VwxcpooKh/Hy/33K6dCusyju7USkg9U3JX
yNtBiwYH/6gjklTqjcx3pEUG9P/JkEb5qQrCSFI8HVIteXf5bc06Avf22MTsrP1nLDTJIHI8Vd6I
4eAooI3wvV2ChwEXvXogYHtsaGHS6AbjtpE8Dbfp4DQiNCOTFOcwzUZSRP76saG54361Ohp1GKU6
G5hBgSG3w5tKQ50/q/+LdQHVBkJcuE50M1Pr0oD9I2PjcnBasGpxMZpHvYMULqRr/5qh6SN+bYW6
JDql74CchBWkinbJ9Dh52x9Z82g95auWnPvt+dzq7635/iny5JMlBvAZj6fyr1726BOoqAi9E60r
ltiAufG2zYgyEZztLet4xlVlj4cn4QSC/k8zMy4TOX+sG4/tzy3lH3BGEHng6ekjPYBk5X/2Pwj6
DDWbeGQXeDjmduW1hcmzXwVAVR7KXthjgFWEngXfkL2XnFvq0Ps/rCTQLP9rHLTDkBJeqWJYCcJV
Ql722dSdcFyfJWTEnXP3BFbWDrFHa3bGAdHeNJfAYPwXB/BqqH+h2NVQlS6cUOr4iHryj9o/yYk9
6/F6zc0minh4+/FAUCG6uJ1Nru2LRvEGnIs6sKtUstxCXYNScWFbzLykUSxET4848f2AdI+azzgK
RaHh2xH9LjW49qB/tf5qc2Md7Ym54w1PLzfKZ66vVPPx+GaymzeG6eqarwmpLNUwDMkB35Y/g2hb
fYBCvCWubxfiSntakr2ZCy0QJLLAcf8JklMblOXKsBag1eEkaGIaUhDFhAQat3gnf0ThQvZmmjb6
tMMOFM95rCIeybfLlw5FWlQdPzrqkJImvjRcbuQCYYFqPGlCvkmKJczO7GPv2iS1kmGdZllSCSMe
e9tBb/DW5HVv9SEYz5bnEGhbQ4J9sWdo9tUxySPIyFAA00DnAiZV2VBt1dEZIwvSfEUPBUfQQCXC
a8CQjt01jQnC5fXC5pkunrvpvbI6XcVXB9BrtD7VCnd0WpBcyCRtTTQRK6LeNr+criUQtecyXUze
XH712PLsul4ZpiKjMm4Lls9hmNeegg0HTuronc3efcEuN8kSbfHcw+J6bqlNlCkueAnSyZh36kCe
L/3LMzvuT0u9JTTdyt/TcersA2/cJEJBVzsitY28RJBGZ7+v9K2FLNKqfS4cxrSBYtQDizUcTv8e
LPPzNPFjN6vc/g2hT3Za8EazAwaIG3RyIg7q30vralm5whWCTtNGB5l6QbXqlQACRH2xsjK7iFdm
6HmFJAMUaWAmzfftcSigTkXArK7pqvZS80ttdbNPZBmaa+gMQkANXaLbzVo1XIDOMp91OAIJPPPs
mc/Hrw8JoNHj13p9XpO6sjxmsS/5/sYHaRwy8sgAIQ+E9slbs0XTpE1TM63DjrzDSLkuCUte7o9v
5fYcTjYAKxVQD5SQory1kZWeX5RN2DmIaHATy7r2xW1xE5P0uP6Xrr5Bdzyif25T1dD2c1zirz43
q46cFMN7fXwwZ/Ivt59CzTI6DHIl9qLOeRGIcJTwOZyFBxxaiBIbndJrdm2/vgMjd6iOl1Ox1Kd6
38eEo3g9E9N9frV1VUZJUpBKdo7qvA2/vC7qR8iYTMYR38m771fxKJP3w6HWQRL48Ytq/ePxz6/2
f1aC8ohjJFZyVGMl8uE1qY+FslArn9nFtwOkPF/ddbHiiRjgRNnbWm+WqI9IbP2rPfJkphMb70Zf
rX5UU1twuTPF5lvL1HFVG7ZTyizuEFhCtzxh8SI1NDBnaxHo8iqiVCsttn3uWEpPcbpN8kW08f1t
c/sB1M061io7dhHmViBv0QFySJZvPAur9ZqIhm2y1ibfXOARl6LMmdjsxi4dAyr+2EfcZHc70SBb
qRFbz//O4SskLDa6b66YpxXAso/30Uxy/9Yo9VRKGCVM+AxGIdDcECj2gHGrvTxHp+dss17bkvka
I3mdEtZ6R3BIGm4qwXfEWIpMZy6l2w+hHkyD1IHL7c+3FOZ0nDvz46MGLzQY6vBykvXn0Djb6ZYk
u917JpkH+HBymWA3sf2zsAWXTvffFr063bzWFFmWYvMzq5e3EfpqiK1k3Vq7Rr31jTOU1namApQ/
Tzhnc9KM08LpXvyA6fhffQBkmYYk8bEq/L6GRsUU3eH+wCQEZN0TO189MYr+apobzEC8P/n2wgv6
/ma+XQzKvQ2DKoHJBvZ9wAvdDmoODieT2k31sFh4R/LT0+bBpfKHHb8aa6hqTa9NrrQwE5T09qJ5
XJv8+snkNgedx0UC4d3Hm35xeinnJlR53jQ5TKIrQQJ57dq/eKSd4gK8K89od9rtEgOOewNE/+vP
SfiRz0u4/pk08u0UU25OiVwmCPjptIPUYDs1KqBbgd2UOyw0VCpIv42gufb0+gr2cVBIQFeDmDEg
P8Q95gQt6lj61Wph2flpXz1aC8r1RWlSeGU7fdS+M4/INeJuR/rzbH8TOL7gCT7fw24X1gsLcv/8
vZmMvz1ytQdGzWeSaLIbEXGfEKPe7S0FWFvXOJ/7844wJ2wFdNnhXbpw1BZ2+p9TvrLsSpziRiws
C0WxRr7KGvJsG9SeHkajlbX80jv4Phi9HSnl5sqyyvwkh73SeCs+98IO8SCxO8g1ek8Y4sWzjIVF
nXmz3ZqkozZo8zJRDJO54e5dW7KCjbsSj+52WPKbS8tIua04+f9vsAmrtd+3uzGDJlVq/Mkf7+wn
pNxSmRwE84JttBUW0jRLS0k5rVrrq0ybTpSc2HVlu0DcJ6Uej2tQgS15kOl0PjgoNCouUt08LzXY
GmwjDAg0FPcFsVB+gs7z+vyk6N/q5T2DHzOc3xPoDbYL21aY/YBJgBS8g+CSp7Uw1CGuQghwdo64
3741SG0WunWO9meQ1Xa67SOjc1r7Vr0VzqhaZDg6gaWnp+myWqnj1LO32Mg50zKCfXb1SdTqF16g
lnWITxpOImi/9D1cOVkrI/pHXeubHJCiu+h4CyxMxeyyX5mllh3QwKRIBCyFNGSGrOfqOxgQdbew
IdLx2E39dVHdrfqVKSrqzkD8GLca7g0Ilp/a7+lxzCL45/WvFCjQSeLbI9z2ucQuWONUHw68geJv
hgogULpW+bJ7FdDGy4IsqCX/ypqc+fVrY72HB2ljgiTIOAEmwO+ZnTwsTdI094++nLrx+Njne1FM
Oqdx+UMTsQ7DCUv1+fk3Gbbi1NDOTjVSfMSVLwVBYxFo6hQ2ISOlTBELslEuTr9igkA5JUB1mMCw
rFIUz7be16pYhI/d7wUwNbNQYgTLMXBWdH1pLPiqVWoULBs2NsK6XjcuU+qsmxx4VSEpq8TG4y3B
TWO6ndgbi3ShqUhbrgv9dHAMhifRPwiGhqa4PTEGNuOCqXvvemuKmt4BPFXR6GNwIEe2peMWEq7b
PbiwELP4RrFwqqatfDcuVH7hYab8F91hx7VZXbY9xuX6elAQ4F2NhdM00z2J8cB5TW2oIPekeaKD
Cmi/YUQhFvQaE+j+48NbgZZgJK/DUW3IQT+NqfV4Dmd8FDrnQSI2qbyCk42uP2mo2fVh7Y2Yw8bs
0DD2dTyPK9mAjm0MyBHRndDsyG+oL8V7M7cwuulFACMmMjhg+qkT6EZ4UTCNNDhhsxk6M1egkFkf
qhotXYlHlPobhA0kzZeSivf3xK3Z6e+vzmTL8z4fFDCLzKmJn84gyNyFns4shHD3XArQerkeHxU6
hgUYzX2g1Z0XJNlS44h8SLR9FowUmD9tW+lflX0MzErnkG0EP+/+uN6Z/HYTGA6ok20ns+RVa282
rX0orEut479NZl1YwkJnDxR9C7HC3PYGxRHSZRPKGOQjt9Mig9cxziV/dLjhkm6LwtECK+r8hS0+
89DApFyZmdzy1exzYlVoZYftxm+aUwEZZfs7JrZpHqZC1e8lNvVVba0uq8/IiO3HW33OFSIfCFcs
qij3qFRFiS/yJE+EdHQ8yO7VoFAX0I8WbhkBKoeiumBs5uGggpwKvJxILoMZUKLCWs0NUYXMUBdI
d8w2B0ketgCDx8NZ0b9Qo3tVsYouYfbInpT2Ui/UfUx9a5xaTB5csmUTI8HrQbHwJYcYZqAgy8v/
VnBbZYEApF4knpjz+9cDpla21XzQdSYYMLfrAeHNV4qiB4zebEuBDKiGvhbK6fGCznkQAJBk8Hei
SwNPESrQ4bo0boWYax3lFS6/IlVmFaIhavvWcZM17vTH9mZm9cYcFew0ZcIUXs+2jrgJDWDiIAbM
QWamevJ8260XWDVmduuNsenvrw6KGI9SHVcYG3hPGWuAjnz5VhzrJSWy2TlEZDB18qJkC2DyrR2t
reVQzerO6dk4fpKlaK92WUF8d5DMpoBEQRcmHBHTAhU0X7MlcWCWrvFpZ1A3Kw6KCGEsZQIQ09Bh
dKjKIgqzrRP0BhvaUj4xWTKb5JU/Z1/Fl9CR5OvxSsozkcONSWrUSSBzeevCpMjaefneQIn2Swz0
PNiyKeEKA+TLAbf2+3cWy9wbUr4v0lMu6VFq99o+dl+S4VijnVIqSfUv0uqJWFzt9X7YZ+5ZxP+t
xaaMqASLJ52GD1AXyL3lj0aS6VWhB6odp3aTk+4ybgRUJeufsCD1JmX1on71429Z+k67swwe4W4t
VZWeuDs5N3tlHWwghgOOk1pnAYUfFiho71kJJVANQIQFtzEEhVVaaK/tG9RISpRMxHw7XipOZ6xG
PEbDBKnK/E3Tr9XAFNScZE8pINiv/VIv2szlfPMBlBNB4uH/I+26dhtHouwXEWAskq9MCpScZbv9
QrTbNmMxsxi+fg89ix2pTIjoWQwwGEw3dFn5hnPPGTMlj5H26B11tOjXGH2hRE3ZpiMrFeqF/gIM
Fly7c3MInK7vPXJ2whSxbOUWj9FJrqAhXR6gM3xQHC+5ZV7t5Zts5xsR5Csnn54Cb8qQVlTswKMI
YR/1t8GuMws8GMLKu7HkA158FXfJZOUgMGnEV4He8lULrCNgszN8VnBfBRD1NbHfRRu7PK3cpQvX
DTh1RAgNoWMGWtKcs0JJSYRqzIZTPhFsUdHOOzhHSClXaNtLXq8fv4UDP1ODAzJroO1c+56Ds5lH
AdbIir4aTnorxM8M0amlkiFY2c0L5QMockHofqawB4sI36uimUUkBwZg+noGjWlJ9bLAMYfIAVVT
yaxaP00or6JKH8DDpU6sABTR2+BhttXxkdT7pgF3XS1AChb4/RW3e+mkoa/OBIgHZw0dLtwFlBih
NKaTPpwSdEENXk0PqlZa91X0CQEHSKjaxV2PWLpxAsGuqk24RgC9EJpC0uPsAzgXgdEkxoUM6Dh9
BsOX99a7r074nlr3X1tUVrbgda1CW/7FRIuOPv7PWg5u4aSDBWAGTAOLBSYn7n2TKwaNxBrhVA3s
OrJFQe8c0613O1niLbntD/Fds0v22+sbbwGEhlGfWZ2/6mzntf0EPicZwCW/9TIgJqz0poKy9a33
9EA3n6116L3DH90GrLXf7YfjyV75gKXo+OIDuHOGuZj16+boGO+A5IHShznDbzkEROtx5V1dmmEU
vlWQBqCdHqSYl2MdC1Eg4SjCA0X/mYZCxfCcT08T3Y7mTjfWDtvCiwodJQPsDoaK/ig+PCZwFfJm
kKZTRG3ltfudAkaB5NudRZw/Ly83zEV7LKgTPx/rFCNdm9Y16/Ofn62rHgmV0euw3lZHcHDi3lTQ
+GOZwWSNil3BlQGxS7rVI1t+iqqbyL2+rxZKtGBmAoaazIdK+QFxyNKUpGU7Alqle9Uxkiwj/AIQ
wI8QyWZQTNduJ7YNId4prlheWOQLw/zA614HX9OAeCrZytI+JJZsHHSVQdHKjoqV6G0hRkQnjY5o
CGy4GuL2y1k2q7ITjBphRasc2LtqftXDk7kmHbMAR0dkNKcFDF0DZQgfp1WIEKXWxOugWM+j3bva
a/JBvoaD5OmoOmpeZb1NHnNEezoYm/635B2fNoA2THb5G6/0LEh/+IU2h727ORzc3+NOctXIaXYv
k334td9/3a/cZEsroOq6BKcJcQjaIi8nRc+Z2CeFPJ6y8h50lWblmCk6bdrBluE0X99n32gyzlVW
z41x/lGNplZRj2HMP96S35kDuvWTpT+02z+bjYuuaBBICuBcl1/61Qt7Ifq5MM3tNGYqHSCY0niS
NxXcoth69/yP52ODLrLs2dzsfws7beUGW7otL2xyG66HfnnQarBJreoZ4lfJ7ijdlM/JyvWxFKyr
QGDrBNQjSBHwGztT20aYGKa1QAIsdwqbIOYApbQILWb0nqL/wWtd45U61a2w0+8+tCfQXjwVKztp
oYMYkqVnn8G9iSxIgjHq8RkgjJfA43vTYnLl/fTqqrfCib2j13JA8x44X3ePEvoJtZXtteCXAYKO
f6DBB0ZHXotXDZoCs4CTNxafTXLTGA/Xt+83mJbfvt/BBUQgZlaZ+SydXdNTMqGYOjTDCXCON7ZT
nOmgPht7YPcJ4ASZg3LBpnbTXVU7+ub0iNKI6XzNIgEgVxPuGBoYW5t6I1Ina6d4eegIe/73y7h3
GSFwJdKhHU6xLjZ+GkLNSTOyx+vjn4/IleF/Y7vPht/2ZqtIZQ0jgfxLlsPuucrhXaJrKT9et7Q4
nFmuDo/x3DvN7aRwRONCV2GioyR6rAz02itrD/6aCW4tFa3RWBJ0w+m5G20KAQgs6W3pfWOCDnSH
9kOi2L/2j6hRXx/b4mmFcsn/DY5fK3kQJunb8qu8P3oK+syKzUO8gePuVI77S8b+2H6ZuwxVlbXM
2uIS/mubT5eTXDFY1bHhxIi27cVn0XwXyeReH+HSO3s2QJ3z3MRWGMBPhM0YFp9t4OjDixR7SUSd
/2AGLSdIUmMyUam8PI1DAwIfpgzDqSxD22jfQ8Vj5WOD0Pu6naVgB/7Cv4a4rUKnFDwq8jicDKlx
aY5ubS2oLeygwsrRuB0BOJzGSKYl8peS6HYJ5j3GUJ4KNNWr9GEXyuqzOdCVHTxb/XEaz76K20aK
BjC8KWIpJxQxn+TGSL0oqwGUbIE/iaIqvR+Z+l4LhrICJZzn9adhVD3QQ4i+TW0+WWfXAIU0SKAJ
6Ipuyva+l2O3qu7H6VnLZV801zLuC7B4VHfQagBNIR3toXwiesgFRP0V8rJBA7BM7JDagopZjh76
FJo4H2qL1r599tKCyQV0HcMXlLMnBcyHK/nMxbd8JsaY62d4Y/mTo2nMhHANUMDVFw1fA0l1MsUt
2DFRfuuqlwyKVZTAOpuvK5vvJ5oK4weJ2VxUg2LidwL0bLajSGZiwEIRYA/RLpAmPgo3pUXvgpdo
JYeylEsFjSXyZgQSB8AgcO5KPg4szGU6nRzpRQKpyfumQ7E7t5qXbuUOXHDG8ILOJAxohISfzFmC
3ulUBzlqGcmu7ezBaYCAG0Yre1iLbP7Rved267fwNtivkCRGov1yt3Zpo7ZpCaffhGLJ0RymgLhN
i2SwB3pjybCyqoWOUzUF6uBlsi68V4MavI7FwISNaOQDscI5MLTSSDOJXSiRBhpZRoTic1CiNn3q
ckJk9EgYamiJIcDvdqHKaf6gk7AB6KiukIeIs6LMDkYL1XiXlKpZuAVF9vYjzdJA9JTKEAwkWI0i
hrCkJo5OrTIxvx0iqkEMbULHsju3lOZe3gHJaslKC9IFE6IQihWm4xg7Qx8mZNdPvXmvUJYpt4Ve
DJmvjoUcHusorgWHREKgWFSSS3EzFaij+CBWkJNbmrda/aoXOivuWBLX5m5ogZbc1E2mlHjaSQyM
6NRnqmdCOVTyi3Ic671MSTDXEOSAHCFpW6E5pQ8UycuzJnzCHRgNj3SMs+YYaVqk2zU4vzWr1ioQ
zhZ1nCDKM1WQnptEjdu7lPZl4k1AjHUbWphG7ahTOaI1Y6QGceJASMHEI2di52qBrERbqTaGGLRO
lZieCjVj+R9No0CyW9GELNk7lUu5plYaFEJ0g/qAWt4T2pvqVh9AzH+vV12EnrKxVgRLbuWqcLNG
z0ZMfT3Ek230tKBvORiriBsjYdD8aQ05rP+oTUdDsFdNjZBvu0I1+30oCFryDEabKHEjdMFmT0Wa
yGll1Q066aBoQBNyw5iuxSfIL4RoY0MNCE30ZjqUqPfUzERSPgw7PbZZQ3LpISz6bnIy/HfVWpXW
4d+lmeen1JTS0u1LSJL6TY3EyFcWSnHW7xuWadGN0HVE+4WfKQGPoHrP3lqlbVtbrXLzKZuycbSG
pNNkt+poVjhBBUJmV8ZM44vMRB9u2lqIIrcbE5lsoPUcJ4dONqMCYaAapNoBCRoh9oM6EPOjkCEh
tsEFYuBH0WHuK5MKQXnKWDG4Y1zkoSsWQVNRu6kLLbWNCv3AoL9q8rF+CqVUUhIop5h9/liWpT4d
cr2C4EgmD5lgqwLao7ZKnsqKS3RMkmSVSFb0Dr6lDXdtobIcbN15LrmdUCvUrwoxx+RFfavJ+xRe
jYTWtzY1BgvNkibksJueVjtKe6m6AwNBpgPeO1bjuA1ioREfNWMAZGYySW28hb2uJ+9TUZfaJhwF
0qDwQWIGherMHG1ZjlnkSSRMFSyVMqg3EwFLEs5GB9HqaCQgrSjlTtxkTZ3lYGypJPOPkFMIIohh
F2rOFJTyp4kUT+QZWhNGt1FdRsKNVOdS6mY0rFpXMOKh8KRYFsvaYqKQTU6IZhTjq89zwQVdy/Qy
gNonhOpRP3yuPDILTzroklF0BVcaekF47id1YileoWI6xW2MorLps+Qkijs9PqFGaZnaccjfmPFU
pe/A41hVFH8NQ+mYwWdMwfNqfq18zsKb9w/zFSSxkVzm49maTjmAJnOpO/SE1mKTI22QToaaoeYY
1ea6tQVvFVV1JP9QM8Lo+Sbp3JQCAbyr4iknBvUUwXjWjNjLxS5xEnGk3nVrC2EHnjzIWMFrAaMH
L7igQCSVVQxNjGOiVU7exqEL3Myv60akRSvoBoWIAuAKIB6+fPSUtjMSMUL7YiagwRzheFfeSB2m
r0VyXnvSJjRitBYCr9bNQlBqmLVTGIZDVvtTF/p9DRBPIu2GBnEZLxWXXsqqmBZDix44pBA7Kwhc
Yw8MafaYHdh2ehWqTfNs7Igj+dSwybGBOstmGBwdZctwYzT7FtwFpfsceUgWJPdrbsiCCw0oFGig
IEeoG5LGTVNYDACQxUw8BRWp7Z5VqFtIKZhPcDgteQhKK51AKhkPEOpeWaEl0zLQQ+j4gUQOyiiX
K2ROVZr3Ui8iwrXk+8l4GBp0ro/v+r5ON6bkxao9fA2bvrRR5Glv4qdoTVh6IRRE9ICE31w5R0Mt
54OpclWnKdIFp0zLemdidLTkCg3fZcDWeAiW9iPEh1Arg2+pQYCVCxlEDY8uwLzid+IECVAAXN+a
19LalyuH+afIFEycW5pHfeYuNx34ZRWRiki5MRAkgUTFmv+rcwcn3JKNaak2qtQWCqUxs/aAMGob
sKx0T6OzdoktrfD5l3DzG2d6TloNX4Lq0PwRR7QPbu7QT9c4h32Cvsj/kH67GPp8yZ8NvWzxjOTK
PwZnHm6HMQsZ1nl8zA1t24ay5krG7fth4L3r80FyJyhpQlkJOywsgIvv7+bNZh86NmhYV9O38z1x
zRAX7ca93nUDHnz0UnnO5JeeurOpw47OWhC0cHVCHhhVfJxLMKjwvbRaQkuDARV9Kqwwtt+i2q1f
pocUCIjAmnv/OucjWXl+l3YKkQABUlG8QwGNW7gsCQq5bgbx5GmCLT0Ik72/l9f08taMcCtFEEZq
VQYj2Q7SmgcTp8IGWMR0Vi62+WP5hTofDLdQmS40gyzhToXETfGS/VJ3xnNi3ke3wJyC6MSH1At8
tixxW8ONdEtdOwVLG4XoeG1Q6AGlpcFdAH1hwjUce+mENqs2sFKItoLMLvOM15uTna41uiztFgNp
d9DMIrTUTO5iI1VlGH2gjiehkHZF40tUXHEYlmomIHj41wQ3oEonVJsEZTxNj0EK/rnfbx46U3e1
D+LoB0gEWeYREoG5dYOy9z3Ci4/rC7qEsL2wz91jRSoYkAvEEI2TVqOjy3l7go+4MZx4k/b7uZUQ
l8tWwN0SuNrHWhPl2gRzZ0OUhp5mBlCoZTbcGKTYdgLyQNeHOI+A37LnM8wdjabEsexrHaWh0ANT
sQvP1ygrrwmqp/9gCMVHAtcP7fG89LFWR5o6KQkwhtEMnDDbr2LyVHV33Yoy+w78eJAyQg0E2CAJ
3Ez487OHIM7igRZGAOSuYuEdkF5H+7V+dV6B4AUXFrUl9MT1v2LbdUsL0sWj/3hq7uy1K3vel9e+
glu5KtVpUicC6JTK+0g7CsTv10ihlhbufKDcwmWxhE4RsNMDBldYqT4CbzZadQfWSsW+PqdL6T9E
SGBPl5D9A0sXd621sSIXUI6eM1baK91KPro9kne6A0ltBhjw+3Vzi27zmbkf2caqNyKoBIM+BkE6
ugIA+xkcdBDvCht1ggPYcdzTr+D25Q8cNmgpPd531qpQ2GIU9u+Q+TR+T+OQqlOE2vx4rHRQYpX3
ouGEqHb16BrWmt9x5wppvDbT3KJ+q9fIILNAKDZr+PDBXw7q+L4MZMk3wtrSAC5CY/7GKNOXnmiW
3O9mcbq4zdxM7lBO9HU9dHIa3g91cxfniKPHNYF0fu3/+SITzQUy+hsAEeF2MhtJRAtBx5qL1TPI
GCI1sIKMPpqMulBzs+rBQFYnHHat8iLn0srtxD2o39YhuYP4VEHgiBzw5WnuUHwAXYog+UwAae+4
l5rUzUEHOvbPkvlwfd/Nu/jszHK21O+36OzmUOoiMpANknyp2Y/PbW71qmW+kANp93GzuW6LDwr+
MWaCVQMuD7h4eehugqU3sjKVfVVhlsRG2wSOKPq4T+qnQgDJFwmPpB3tEZTpNXOr4H5Us5XNxr0u
35+ACBBKuPC+gHWfnYmz8ZqkS1K1MyVfD43WEXIS2CZYKLzrI+W5F/4xAxJ6SFuAjl7hC6eyOsSi
Ecayn7NgI4Xvkq49KXVjkxoFeyXaFwNe88BhbboTKzQED37VTR4yZF/RKG1MZIGzPrbj8KPImT1M
dCeV0QZMNrskVJ3r38q5ifhUkEMCUwp0DLQiUPC4nBFIYiiGkTZg2Ku73ioDd5aobd1G2YmBE4f6
37m+szkEbBAp0oBvRN5pfsrOFkAhiSDVIHfzkdw07X40kT3VtrUGal9maHZbj5DD61dv83ldL/f5
N2kW9h1wQIbCZyUkM8pF6CPIfhaa6GB9p0EJCUbH1JJj1+2J/pxMf7LqQw1diaK/Im2HlWnmEVf/
DBytUjNaGZkng5tnIwpMoRdG2R9iPIvNVOySMjh0YvA1Gu9U+oJW2GPYazu4059BLIODKrfZwFbO
4M/zPs8DehDgiyD/x98tQ5TloQqMsU9OVNPdSLVlZLy6RLY7U9vOJcS1gszCZXppknNn87oIKaOq
7GvIWwOorlSePk3KgwzyE9cYdUhiJmr+0agd9epMyeyWxoYldKW4vb7TOf/kf1fg37FzXlKRGCTG
pS77ppAI3pBF1R04hTJPrZm4ElQuXAAYNIIEgCNx/LHil9ucCEnD0CUg+3WEWiH6Ni1UPhAWOTnT
0IFxG5v3GgqIw+CWAdA7xc1Mw/3cAlUS3NLBM4Y/emeNkp0UnUWQ0zDWuMr5Gvc/s3H2hdxshGGU
tnUry35YBB9qBJaA1kNPgzsCPBQM+zJ7lIFAjsWXwEBG/VAXdijdxCbkfiX3+rrwZcgfn8I9t1ON
kgpwrrLf6bb+yEZPEm2m7Hq2zSrwtDv1Gr0kD1z6x6KJ1jHACJD+/qZJOruFojIzW2B8Ub9WGjCQ
9LfAT039oS4NIE+lnWx8VEm5lYrNANanvPVq6WmMq02L+LWtvDH0O1Q6wpVIlk9lfX8VPgehJR4N
QHu4TVPJZVUIZab4TcdQ4B8hJgiZM/SYjNOxDhThdtLQqQ58mf6QoLKFCywX3bCV7qVAR9uxSn7p
XYvqSUAMuyqizEEvL9tGZvMbf8k3SyLeIS/5Ck3adN/qWX6PgiC96dqscwZ05NrqRMcd6xrpP1w6
c0sZ2hdQbvhBjTg/+YQxQfarIOmZBXWm8b6QzBrFz0KwC4PcKWaoQzBOlExLZ5qxcvcuPHGzKw/b
qKZCMJHbX6pBW1mZYJ8wAG5qO1IIksyxFaGZEmR0tQnQ68qWXjBJ8PQDeIrlBDSN8zOILuhBFeWK
T0mHWJ2J9ePAoP/aQU37j4YI5qCo4My14ibNt1ohpnY5KYcwleqtnMUoCNeh+bsvW8mGkFP2aaLz
1MqzKjoIoFxbOX8//W9wzatoZzLQVQIWN+5lSocwSyqJKb4YQsJcleH4V53sdEPa2XIc9H8H9Zp3
OdLCswgROswVeNmXV2M+MCnpWqb6Qvsqq6gPr9V3Ft44XBggpJuFvlBN4pabxWGthlmv+kHeQKeg
cpCysRRyT+LADrNum6UAOFxf7/knOfeC6NBQQZln1n3kA/CCFkwvW8g3TFAB2VJFTI5Zhz5CJYJW
DApLiVt2pPSuG126N/GUo6sYrhR65fmEPsEl1qpZrPn1VLySUN1VSvQUxOZ26rrbivlhOGyaKd6r
QbtyVS1sbwCIIT0q6QB1yHwJbTBB5qgxQ/XNWjZ3LYJGNym0wTXZQLw4FUhlMSH+rPOw3lwf9HwH
cjM9P1oayPnglwKkdbl7Ap10RmDqmg8aBystoNdTPdfjyvP9M0pAIgVRClLC4MhEq9+lEaOUwMyu
iZqf1kLihmOsW6ZQrbGdLE0ikojozNewaZC7vLQyUKFIklHTfLFlfq8qth79HoJdFEZuOQZe2UyP
1+eOp3Cdjx7UT2Z+U8SWM7zt0iITJNK1paH5oBQOH4zaKnHviND/sFrwOFO7fvuijX3d6MLRgAc0
U4WDB32OMS5t4lVourKgxDfjU049Md3EE9uMIbXzdE0fbskWqp86Kj7IJCg8XFceKpQmUM/z9U7e
xERwpQrsooawUXJqmdHr9ZEtnb9v/w4oBSSfCR86dVJTCa0q6X4rHNVpj1prHm8KIIbAf3/POuNg
qmigTFcm9Oe2Advmt3YikLLA43ETWlcGdJ/HQPdp0LthLjGbaYgXgGqwxKF3iEIT2wS0ZeWVmH/2
8uDBrKbgVGDrzN2Wl+vYmNFUIF41fLlOR6+Ukm0NlcHdypT+PN6XVrh3cxTAhF2oueF3VfSqhEBr
SPEDDqETGIWnNIFTCdVd/6KEbmZGfgNpQxZ9AMbklsPKRfNzL+FLcKfDcxDRE8/vJV2oEkHsQsMv
K9Gl8VEULAgIWcDJ2FG4sqQ/X+BLW/OLduaOBmZTMYK3Ahogyd0EOEsJzJqS3ZbZtHbpLGza2RZg
+3CINDSPzdvrzFY29Gql1bXhS/OUCiwGkXMz2GJapk4X1ilU8mp5H1IyOLhn9SOp0v7l+iovbSWU
hNH/jqtcR3X28hNANzwGrG8MX4iYYYlt24PnWFVXFnBxpChVQkXnG+jBN7o0faiKExB0fpg8DmVp
AV1nASpHq9weRLpJggo3nwHypz/Xh7e0mrhnkUyTEGNLvLsp62hLLkPMcFEBjTT1w3CvheIRGDnx
qJBeXDkzS+aAVoauKVTOkDLk3TehMXOWTsb3iygIt339FkcIXqS1JMrSsp0b4m4Ac1CKEeAtw2e0
tBEyJ5ADvD5zaxa406/F8dj1FBZE1ZfN5zFa2RJLV6cG5CTyj3iJZP79G7q+VoVWNHwA8q3gg913
txA/bktPW8uq/fRBVbyxaC80sRHw7HGLktNUowOaz3yz+BUALd7ZXehkkH3NoT2nrXSGL00btjg8
MXhjENXhrg+QdmHSMmL4NA2AAiyC2i6lak0KfuFqltArCT8X8BlotXOnFrwL3QDyO93PhRNwNPZo
oJFqXBnKmhFu3srUBDArbnU/kaFIjWbeUjr+v43wG1npcrC/dRhJhpbh8gbIaCfWV8KchZHA1UIE
iN2GiJ5H2JkSQnd5jER/jMNtnwV+XKV2pdbO9SOzsKXn1ickMpBrRlv2vDfOrvNa7nstFqjokzgG
yW5xW4aHVHXqTH2ZMsUizbDShbBw3QBlhvI0hA5x5fDl9jGf6IQbW/RLfUO0J+hFKbVlrmVolmYP
6AiVzOo5gE3NX3E2rFwMh26kk+jDd2ZbI86cVMh1LxrWaj1LhhTcnnMwgwbOH898KIhiK2P+Eq14
qwl0PiPzjtX9ys2zaAZVYA1URXPgwi2TiSmF2hPMKACWRPoxSh477fT3W2H27+d8FvYCf7tFZSoC
at6IPgWOeAQlBAOctfxk+YsB1MDKgHQsAOcO4mID4BCECBB25KlscgRFRqVjG6DpLzi2VeFUhCBZ
t+9WQs2Fy01BSzjqsLh2kE/hdkIih5OY6K3oC+RdDb76YuWcrv3+PNCzndZIcqoCUCz603hjFL//
2+/Dz0LWY3bbv72Us99XoNqekYqJfmdUDS7NJLVSs95eX/ql7YX81kwcryPvwXtUlUaBL06Azk6L
z0yp7AEyklK+4tcsLvmZEe5uBtGq0IyRjJGw2DUDdot9HKI5QhHfin4tg7Z0zZyPiLuj5SYMU9aK
ot+yZqPIv/Ohs9Cz7mhrBCZLFyiuaHDYQQluBulerr8yEjVhWDpfnaGDQfM8TA8qTBKPruUuFrca
bhm8CkjuAiF7aQocVghcGxN3dYOKIHpIVwkcl2ZNQ6sSYNSI1JBfu7Sgar00IcQX/ZzS33KrPohj
tVcSCzz73vUdt2gJNzTeHlFHTYWzFAnapEcofPpE8ahqaRXCUatgzYpHuLQ68+2soz8EtCN8ydhI
WR9ReD6+1plWd9NKroAcscR0WxShDrqGpFk6R6i8Qx4RsbWMFNfl/JVxGhUKUgi+Hgi3CSrV+Dtu
kf66PncLeRi8aFBpA7YAJW+8b5dmaGIKiI3iucJfHfNw8OMUnQNJDgUNbU/QpgGUuCXV3UNbhAfw
XDmghbj+CUvzSrDtIQBDUA3nnblADs24RneGPwIWrnbPhXFnpjA1bmriFNn9/88at1kmUpIySKnk
NzSyarV0m1DsQfEG1glvEka3QmfjSki9dFkhJYPi9pyZITwBvJinWS21GtyUYKPGiWX0bCObn0md
2Uwd3v9+fLO2MEq7OrLOJnewxSpJmZoaot+XWMbB9DvkYCDH54AlC50slgZW2OsWF4cHjlb0UYGW
CHHm5Q4iSahIQ4GNKlPAyWlqMXA3KHSLrDOczDXUxNKxMACX1+aHGN4st34GSSaUChvJL+OHkuzl
4Kglf9luidwk3IkzG/LliOgUFya02CV/gOdfkhTHT7Vb46mXJGdUIcWeb1EPY/Gfdg1xuDSXs+8H
f0YjmFEusMGL2slNX0tzGm+KKqcI//READfaBu7myrW5NJOmhJQ9hJfAWcljnaSIKd0YwhapAhe9
Vs85WhDahq7s/mUzs7Q65Kwg/j3f3mdOB54gbUylDkW/4l7poD496wmXK0aWngBsBlQqJVzPADJf
GkEeshLgiEp+H1Z2D8VPAVg8425aE1ZfeDZnjgvzW7BKQUr+0k5OykZQ51hgyFJwi6Fct5WLZo3X
fWE08zUxJ4uQMQKLx6WVSZXGocgH0Tc6OrihojauMkkWC9FHYJTCyo24sECIbZBchHzT3PPE7fai
LzQFzBnwOpLHRD9OzUM5ba5fEcsmdBWhGrxOiX+hAwRMXdDhhc4AJ0NbGjnmY8PsqGr+PmbHWP41
xI1lMJq0rDBYn5RfXeyX0f2orTjpi2NBJWZOGoJakS8itKh5y/E8lnGCEOK4x/tl5WsTtrjPjFkI
EM4TWgK4fUaFWIijPpJ8RQraIx1NdYeq6cv1VVncZgjTZ7QuKCR5Jfo+oJqWSqXkZ2rfOmWAlkkB
7AJbyE02H7FJxpVDugC/AUPMDPUBknEOorjVmRqz14oul3xxqrpdLwiTo2pVYiPVIyJXJERQYqMQ
NE8rbHSWVN6AlmGHCf0aAmpp5HO+GW3gcFGR+b08YK0Zw+cRErgcULwP5WNjBs8sd4jQPVyf4qXE
L0IH0EQDPQlcqcZd6HIvkhGCfpI/efVhQk+Zso1A2ps+wWVsV3bmfC1wcTD4jWZE2Zztw51+OaoB
pQOm97AF5JelldtghIORSpZeomNFPV0f2YLXNiMKgF5UJAP8CNzAyrAfB7HBWhbUp7kvGCDkJW9T
VzqG8twZK3fUsjUUt3C7Q+KNrxRIKFlXUHYGChYvMHUHVCRt9QNUNxKxro9raWvgkfo/S9zJa9sE
lz+FJSaB3vq9pG+91ttkjWRm6RY5M8M7vVlvxonQw2lqjBeG/j8x+k3NlUmbP5XfD+c2OFcpHPo+
bdi8HyxjU5SbTndv2snuPvrsP+w8uJyzXhwosMEPfbnzJtOoWFoMcCWUUnaMZoJAph7XkECR0J1P
y/B2aqO1V/LH8ICRhLcJ7CywNKgHctu9iRNRT4CB8OUJvARBuOtD9tp23mCaO6aWVjx99Gn0fH17
/Fg3pJnmaxk+BiBzP4iwxTpWWc1kwRdocStUu0SkD6bWrHmg8+m5WLrZDLCwM3JkDjiVywkVs5IK
phoIfkYrRzKfyIeKFqZxj+uqDr0urnZDvpJMXRgZngKAvSDRjr5dPl7P05lhShWjQwoIUtJsIK9q
mf3Kllwzwl28Iy5/VqVydIjFXRS7Yeooxutfr9DFOLipCwImK1SDiYg06Jv76nGCyxU348fzPAfK
Z3PFbT2hMhHU9WN0IPvcq//6zcCvA1SC04SUM8he5yvqzGNmcYaf17ESfX6DnL6lvZj6r2zwwmHf
Fl8hHW2D/f22nvP2c7s7Cs1IQF2arIhaFi2dosPYA/1sguam1O2BrVwTP+7WeWDIK8ECElzwoS6t
9GGEUlBLogN8bFsQU2A+GtCA70f2dX0P/HgJLw3xYZSYG0RoQNdxAMsWgt8XGh8CsqkBtBbXEF4/
dzQyQWC/m4HMGNOPRzcQlILUGj3EODYVKngZJCz/+rXAD58b4ZaHNSoSJBOMCFGwF01YEBqP0r8+
nLBioBsBbi1oz/jCAFjLE8YSlR4m47c6NHae7fNoZWW+01aXN9ulEW4oLYtSpAsVetDBix3R3mVU
d+oyfR0NdjRnvvQe/FZyp7rRCBSiUoM5oKwOwCnaQ136Ol1LXywtICSsFcCe5pQrnwmNohZ0O3kc
H8zoUGo6ylSbanKu78cVG7xetTqNahJJUXwYzLdaNO35DFfdWp56zQr33qtpZBZNjZHU5KQ14GmS
Hjt5TdByzQh3g/d5M5bxbMQMH2KxtKWxdbR4jVqf1/EDdhFJcIAXgfHB4UJu8PKqaOQ4Lmoq0gNo
ZqzUiLZjEH730+a20aVHsSvdokNfdB4fpOIlJp9KVnusocBrp3aafWLzbMVG3cngx57qNVa2nxcZ
4nOUnfGFyJ8r/HqaYtSXwHEVh1JtAB3WhdTrJJB/xS1t3FHp4pX4+ed7c2mPW1k9LUFfo0fFoQL8
SJ3AbN39Py1wy5pmXTS1fVochjS0CfmM1+KFn97a5RC4Zxk8YmMEPqbigHom62qrhmwMET4lcl8X
xEFa1CXDykO6NmvcK92kKULKMisOSqE5knZkurgyawuH4WIfzH9+9lKbfVEXXZAUh07aDJPpT9pe
S+MVyrtFI6DKgFTynBPko+ZRi6MwG8riMKKmYqNw+8pK3CFBXn9ev6WW5mt+/xGi48Chqn45mjQW
C1mfquJAo0mDhGAcqzfoDlsDQy0cHpSD4NwgE/Q/nF3XchxJkvyiMistXku1QKGhCBLAS9qQBEvr
LPn154m92+3Orus07sxwbMZghqhUkZERHu6MM4I72koPHLc0YFnKZ41Ynv029ei1nAQh2pYVBBma
iqw0A3hzG7qnhTOkiGqiXArKRn4CfcMfvT8Asy4Co2xMG1YGbXPQckMNg2djB5OKVoxmVUfOWtV3
xEzU0En777fXZmMTsHInSLJRQQC4hlsbUJ/bjV7qdZTJcX+YlS4Goy0kRinSdyIXvzV157a4qZvs
XEVqGLbQcSy33cEw3mfcyXolksC7zo7g0YiMLUvDICpE+e5yx9FxQeZkNHFCodMCiWjQJ+YDREU6
T9MKf5RLr27jhyIxDz19vD2hG/7owjQ3oUgqlQnA3ThVqIqDQlNW/QKhaFIHtPjtZKBbl4poSBdR
tWtzclUIyqkGgkUILFwOWclJr+RdXUegRrafCtlNkr01Hm4PbnO3/McITwNONDUZ8dCqI3myfdK8
DlliuxVo9gQZva2tj1QJ0vpoDUZ+n5tE4ERBbjUs2JU00Y9aXc/+UrSze3s019E8S6E5X12huorq
yOWUqXZn5DqJG0RPqAtK5d1sDSdkwn6laGt1HV0VvL43Zw/NINiPCqpAfF5Uqwe90ixsDRuccuD6
W+tAKjo7rMFqJRja1gRaqFujCAPeEmRGL4fW54NhdlreRE5Ldr3ao+2VGAMwMrdncGtEgBXBeQCC
ih4JftMNSokvqJuotx8Xs/UTvIT6cgxuW9kYDJIHDPoFnBT8O7dONC3sVWtpE0EYCMSMsPBfxF1I
jCAkBNW0ifc355kSmklF0o1tlKfNo12D0CVZP3U1+TQq7a+vdhCqoIkGLwMwCqJ6e7kyQ1HmleKk
ZZRl/0j1D7wKdOvp9nxdr8qlCW7xwQM6DWOdlRGKffOYumiyUKrX2zau3RxsoN8BiVoATbEFLoex
JikZOxM2irE9EPOuTV7b6d6On7ViJ+c96JJu22PTcvm8u7THTZtJCDBhKuw5yFfI9wtUn14n+yCL
qH625g7RELgUkVNHKob9/CzyUnP8hQx+GTU9CHlj865I73WQM9wezbUVhEMgZEI+TP8ydGnFzurY
lCqwJ8+zHszL86hXvjCZdL1EMAIWOAfCDWgD5VPBbQvn2Zp43E8t+Ftn0BJN6DUY/6TJ7KHZst71
dSEY1/UldGmS89t0Uak1jHjpZ4z0afpuAaWHDTGJ0vab88eIrHSWogUc4XL+ACxKzVlWYWfSA3Cb
ug6YBoQY2o3RAHkAAAniY9QxeSa9pcEllJtWGakNSFKJgldZiaSB/CJcqmsPBy99Zonzo8tayg01
YMkZfqTzvTOVguNzbQCILBDzIThAPQ5QzMsJU20JhJDaQu7acl/lfbikInje9WSxdiQG/kTsBfAn
50LzKgGNPqSt76QBagHS97iEzItSHSu1EYzluq2bYbEAXoKCLxqS8Py7HMyyKk2naS0BjOJ3RX1H
/o6CR7haxFUXV1rV/Sgd0ews2cvPBpmEhkZxd9BAAmqIGmiu9yHyWVDnAmyLQdP5Tr0mc4ZVG1cC
VmJ7ihprLIJ1Qpmgc+Ryf9tlXAOq8HLCRgR+D8UqkIGxJT7zTEmXAfuaU4JaCN019icFQ69G6/0s
qce5hExgJSOT37tj8TNt1tcaPMi3v2BjsJh0VqOARBZgxJwLnrSa9njlQDlTG31Vi9L4tYpFuaZr
P49hMl1msJyBfOyr1Hs2yrl2NG2iyLC2OgkdE+Iay3O8OOGSfAzaP389IGxUFEIYfgDyGpwXsY2u
1ZoxTqM8W38W1kelPOWV8f22kY2TBweCqxJ3JFo5eXqsti9p3hp5HKVzO/jraKngPNFFOJWNaXMQ
wQJrB6gi+Bi4oajF0K4LktNA292DleWk9adMf1LK8agvP28PiEUPlzcxXr2ocFusMxY+hYsu1DIB
eQ2RkKizR79M+gOS00TrQ8i7ekXzpzUFyf3rbQd7aKpnq4QTxivGDQlC5jVx0kgny15P1shopDsH
RBq3h8XPIMtOIz2Brm2kqhlJ0+XxSvV5tdJ8QJIzLce7tpdalJDKKpRrCbGzlXdehtn4yyOF1jsk
XtBhANwP/q1xyasyiwsdr9As6qujpLyykhL9c3tc/P6DCfTCokdLQQ4azS3czuhJalVqnuZRYqE9
p57jl9goRW3a15MHSjbGNYSNrqKAydbw7NSmk505+ULziADCZgNbQSw1WMbpV50SNwPf6+0x8VuC
jemLRBkZUkAf+dssHbVKNjo1j6weKdrMRfIytd5v2+Cjpy8bII9mnHbY6nxNyRrsNOucOY+qCsLO
0KQGcN6cH8Fl4M7DN7APj93H31tEZy/uEoSdeLxxm2Et1RQ0nXkRNZ3yqxvS9TGr9enBhmP3W+hT
HBJiLru5nfpd3vYiRi7+WLPx4laBeAHSF2AM4fa/PFdy18lZEYEFfnQzau+bwXij9uQP07zT1qMw
6NmaYWAEwRyN0w0BPu5CmzuqpyqoxiJ7VXsfHb+Q8pxoqMut5RZSnnlGodVB2cnELcEFIjjvV1EE
Box3OLDJcGPI5fHoWWmQBns2iipaBxvBatp2O0MpRk9PkNW1+qnZybRpg1xthr3SONnsxnPmHKp5
HjS3MqslUA1jfK4pKe7Ssqufi1JOH29viY3Di/58iCMixGWYMM7XjrFBslJTimguLHCqS3r3URhS
J8hLXPE2fU0FwG1YBdD4qHwnEmjEKltp7SIir3XzJ3sA3rHemd+IO5D7XPWa2Ws+NWl/e2wbPoPB
6gF6RDiDI8ZFcY4GGdBVwfI3yp9u/ExOKuSFX7LX21Y2tvWFFS4s1QerLlHvKaK8uosRHOWNq1jf
wIfVGoUri2h+TO5u/NdE/mdM3BE2NGrFTaYVES2N2ZvULgZ3jSEHpNDWIO5p7N8e3YYjZNqOYANg
bZFoeL70u2Oc54z/p4iWereMuO+PpS64freWCcNigiZIqOK3XZowinzocYKKqB6axDPkzLnHoyg5
VpAeeKzVYnWbThRpbi0aQCpwhgirkf3mbCKDlNK8xH4cyOMSOO7qKuuvpP0j4ije8EAqfAALmJBm
BHLwcmyLnbSy1eEZ3o8SmkrjWH82TbO/b0jVBsskGQekW5PTUks/gZoVlcY2rTt4/7M3MxhGuM0i
5ehOBy1OGbUzUzkCy2fTvlst8NldMErdy9onH1Uu2DFbOxTBNfKPDlJlaAG5HPKkTy1wrCYyD+Dd
ZbXPOXki3Ysd/P3GxA2NWgyCeRU9gZdmqtSg1tTBTEGPPchotPi+EZX8t3YmWie/CrnoOORhBZNm
DNMiMxsQjd0DvDArntW5Uy1wVF+tKucRLzvVkOMCFIy9S4CevhxMOsb65JRNFS3NY5qmSAvJHtRn
sv5Jk125At9eHZYDMAUfHaGu1DzUDiSCnaAzY3fKMui2awBZUwuN0elDP70pyR509MdmFb2Mt9zB
+YeyGTsLw4YGnz9mfRVpKnFRsHZXLVzzUrC211sIjxnwPkH7AEHKlYatPLTLtOTAianja/6s4c29
KsU+64joWroeDpLzjMQSGFewnfBugLYD0IyNXEVg/nUVcDZBEL4dMldea49xghgT8EQ0eVXyF1uW
8M7PgU5d3XEwwkT6fXtDb4QLtgN0EVqJIJWFhl0ujq4mNIMtJgEepwuHKiCnwtnR9XdaHhEghAmd
9uWq5iBfuLPn342RPrVa5y3mnykNb3/JFYQBx/biSzivtZptI6kSvsS0fH0JgHh6GIIxHMPikDza
R0g4Ptejm0NMrAib+rTmLvovbn/DVYGN/wbuWm004EG6WEKK2X+bgsTLA3d4oyfR0ePFKcFNcjlW
zkemHZWkkjrwkcEQKOEY0YMeKN+csD7irjvmT+lxvRvv6N4KHsEeG0o7c9/tcLZ28cOfffnSuWiL
2o+72q+CMkxDS+BOr28qfB/eOzgL7P3G69W3c5e1IEKtojbPuzDXVpx/2+o8pRiGnWxkWtAnJgmq
ioqWYOMUwjLLkah4M1j8k0tbi8xUs6yK8lVyabODXFVXuD093F7pLTNgbwKonvV9IeF56VJKCWGB
PLdVJBtFgZfPit62+r4rINIuSsdszSU0B5GIgWAbSFq5YMaBL7edBt5r7kDWBzGpbBgjjdyBSQ14
nPbdyEUOhn38pWNHTxSiJ8aVi14FvhtitYsFEKqkior2YMhtKE2fUKNOsw+CJnaioKG8AEtsHBnK
fhK0fF/1LLCdfWabz9igGZJQoGKrqFt/OcmuV5DAjt8h3OaTFHKyT8P8qx7DeBC8KIR2Oe9B1ibL
sxp2IZQTWpPjl/1jnRyUo4N9VGveOoD/cfmoLVFJcsub2+iJYGluHUPnIo9MrddqXDocFanLvCSv
MhTikTNS+lpUY9vaSSjPMhoUhFaOze2kRF8mNEzqVZQaoPl1kkTaDWDJcS2o5YW1Q7MgM60BdIRV
KzguXyEjv6XOTDvcNQFtrrUAjr2KYtPwtFx/dcwPOoWKk4WjTg8KNV1AEFfwbL44i4/35TQfU/XH
3BX3xOx2C31Eon6vPpotXpm3j/JVBpltufNv45be0lPNAu8Ilt45qpbfK/sYQj0x4/IK4+XRCWa8
WXB9OYLb4qtodj0poJlDuIYUNp/UnUzaQhYOk1I+I5FyeAAHOvlu1t4nJJU9ZFagIFwEqtu4P95j
qITnPtpMvMZLwzhk/51DcRidhIIwhm2Cq49C7gjZdAaKNjjPRjtqOlI+wYFWUJOpvXp5WMuwLqpd
4raZ43ariCbu+gSgU5AtApCqSPnx1fJZXWd1AHtblBWr4VpdfEccaFtIiUgQ99ppnxtCyv7SaWed
1qt6TgHrG+07kls/YtB5dbrtdSKpe/1qEpklBlNmpNeokl1akkk5IYsCoIYzJD+RXRq8sSgTwSW7
sXEvrXAbtx/MIaHmCGSX5SAIpJ7afDpt6+FF5y2g7k+g4aEMd6kmBXpv925j6ILc3ObSIeuNQBTF
7itad0OfVmlmM2o5r0jUdsq9rL7ePp7XTguDRO8x/JWGDAJ/06at3VdEnupoerLosfUaw10Tj7zl
icAPXL+bLg2xNT17JdhqW2UW8PgRhXDU4EvNbjRD45vcCY79pp2v884y3BjRpZ0l1/Q2G2TMGYVO
5vpDyV6cfvDS7miDCPf25G3u+DNbbP3OxpQQ2tpNDFsU7EBasCiJF7eBMBly7TMwdWdm2GecmcmG
TtKJPQPcZXmx6aJ1GvinGMIVMQ1mNbw9JtH8ca85O4bedLkodWSmf+wkQ2LyuUD+TzKFRDeiYXFX
8zLkZdUUKmBdQ41uruoeApqdq6qzqwLtPFYhWZSHRYsFnUGiAbLPOpvNfiqqrjAxwG7V7wsCMdMM
8mbTHjkK19IEuM3tMcLpWhbLsfP0tb0yx8BPGzA2/yHpb0OlrlG62IxKmXrW46xMgi25Pbr/GOSW
r1qBL1laTKpi/MyI29ut1x+I/mA+394m294R9Kr/NzJu9cwRoVUC4rooS6PhuyHZ3xYaTNnH0o27
ddo7iNudfDjgnY4WKcEe/WpDubxF2Yn4j3FuDcHPWyh4gzcRoOuVmzZ97koGFEVJB9ilG5vLm6Us
KFYAg2kFWc4ETLU2/UFMM/PNMquONpVA8SmByVswLezqufoyE8yLeCUhi6BzZ7WMnVEiE9B25Sm9
az3JcqXX/HF4UUt3ffxvbLGebXATMSYOztUZWtk76YLrIbF3qf6m1a5GZs986SePyu+qjRhHJAq4
8QTHzGPi0SML0hi8mS5Pj1PgFukN+CIaLrIREOdtbF9Ue2dqz9L0Gq+fcyu4odgo+BkFyxvA1Ugd
on2Mu4YbRenJWMLJrk31mDjOPVWW4PZMbp1S1L+A7WA55yvuiEkuQGBY2djL1p7CDUzlXTJM3iQ/
lqRwE/rR6oIS7ObxOTfJnVNtBR14VhLM4/Am09lTOoKXgtKAnREiJqUMfvDeh44sdNqf7f45Wcjf
8tuB0ooRNf570NwBduIWCrW6BLS/HuLqz3MjAQ9UD/Gn8g65R38V8UGx2/BqIVFPQvYO1KRQpb3c
OrqMmgQQdXWkF/thJF5S7lGMEVz/7HzxRsBkARpWNLKgfMDF1/NaVfY8oodhNn5r8x2pIfsN3XFj
d3vHbDxoARdhA0EaBpwWfNwkj3GyovaMEDQufFt9c7xCqT3FcEGLrO7Un2P9QiH9ILC6NTrYwyZF
ugLkE9wUyovedNKq11H8XZKOKOCXbvZNBqFWVfnablFmt/1N0rBtd+3izbrfDyLPu3W/AD6oO4DK
sEyQermI8qo30EuwEC8eIUPouOyPFjoulDlDFQD+Y/NP+tb+uD3urSBVZ9UmUA6xihDnVLVh1ibF
grsv8GqkxUM66G7R1F6Z7lTtvokXwTxv2QPZPFJPyLBhM3GbqJx6Y5RirYnsmb7W3atep/dV8VY1
CXD0zn7u6dPtAW4dDTRf4U77qknyMDalMZragdZ1pHb2eJrUZTgUk3UsukXZ37b0RVDDHxDE+uwJ
iuouUOGXC6jkaFPrrLSN2LrFe3qI9/G+O0zIc6JSSXbVoTnYx/iOHvK97pF9l9zHRST7czBFiS6Y
6M3r5PxruJlWujWvbIgkoKnpvZYyj9hvGbnPiLXrTSlsWuOYVVCtFt0pG3l1YA3OZoG7OnvdXlmD
aAso7BzqUD+FZrLkQC7qFWusMLF1CZyfb3ERKs+Q0zLrhy6m3iA6ThunCTAZMCmDHgdUtjxR/Whm
pGomfEbuTD7YarJudhXw8WnQqdJrQSz6hZHilh55W8CawMODmhKPMoYSCIUwPNpP78C677bfacR0
fbuw3hv4/4+fCkqeiR8HSfivv3Pvc/RWb/GVgLixZ3iyr3jQpkdyRHY1UTTDNh73deDX1B3kzv7F
SXS5MfMFssn9jLnQke7Fkw0F2PR9NQB+sdaDnIEkfL2XbBCt5EuwGMWetpZggjZWg6kTAOGJeAr4
G8675npRlfZU9tEwPbOjHrvdckiUhwwc97dP4YaDAfYA/gWoVcbzyR3CVE/kdSrHPprsE5VmXyvu
e5l61Xrs5j0VaUZv3BqMRAhFRNbcAsrcy5nNrEltxnHtI8h9qrvVX0sXWou3R3R9khn7KtrfEPgC
XoPs9qURo6+TvC+bJCriD7UY/Xxv254DAZxCtdy09cemORFFEBteBW7MqKIiEgVGD+ktbsVSKa8c
g05JJOdyHqyjWkXSgqYna+zy+6pUaw9987k3aP1Dn6+pIJt+tV8Q37PUJkh7GSE5j0lMCmKu9cxo
BooyiybwBHi5XpLAaa3uGE94qufLUApeGFfhMCJhlrFBlw1yQoDyX85zNje6XVSAqtYq1LeJ8j73
o6hl7mp7MhsovgDbwTYpf98SvR9mFWp6UZIElRGgpGs5IQn14iNuBPfRxhxemGI/P3uNa7ltr3YD
EgVslZdUa11zeQS+SWr1R6V6vr1HRbbYsM9s1epQDpqhJ1E1unHzor7Fv8mIp+B/cRSAI0bSGdK0
yFLyOd5xkBfbqBTsi+xHN5hIoZysdlfcgR+kuCvpup+bz9sju8ZSsRU7M8ndZ7E6SqAJYbuimZ/B
iAJ0APXS2fDNhYIyAvmvlIYDmZ/kGSqAlrfqn2We725/xeb8nn0EtzXHnnaWIWHcteXXfZjvy3tL
epQEXpr9lot7gg0VxRzWEAjFWh6AMfbZ2iwqdkyfLG5Rrl5qPa2gr7s9lusHGmeGG8yS06pC2RAb
s9+pdQdtldp1NGmnpE+pf68MflU/d6sL2s3bhq+cNWeX86O1Wk4SdMZw9tTPxF6Ddda9KXXLTqQ0
9P+MEHQ8QB+DocDgRuisckyrFdwHuQ11xrSBYhReEKnnrPWLkimph56xd6VZftU0LT2tdoBITapv
YHE1BXf/1piR4GRMlbidrggI8i6ZwSqGMQP2eDTSwLbHwJlWVxLY4bcOcnBA/eG+gEIHmjx5Hu9R
bxLAyzPnJBdHuqzH9gCCUcGlcHUR8ka4ae01a7U7LXFOugHwgBbVxb5HAUGl6q7KnmZowJLfi9R8
v71trh6kX2ZZb4oDZjbAy7hLvkJYhSuudk6g2UEXxpE4gJKjDa87DGCW6KxwSsZdF6f+ZH8TmN6c
1jPTnPNxyppCCqhzTh0o2Of89WlWXWU/+8ngkmxX+fZvhxauPYYWWk8NkXWW/zn3B/8aOBqyQP6M
cfN9mqgv2kORsPlWUGytps9sCPt7Td1XawEqQw+tm1ocv/ar7t0e99dTibess94jtPEaKC6rl/eJ
aTS0S6veOdHUff6WeIpbe78sz/RtHySnCKbHvRTE7gc2sjd7qbfrnv3lzoG8e+Utey+3w9sfxF/b
bCbOv4fbAllbamPMvsd8NdChNkCCwQxGdHUp6rsuAsl8UQ5cjR4kpeDXB4oBdbjL0cdpD0dgUxwm
ewpICuqj1Ni18ttEnLDrEs/uQgKar1hBARBw/HlxZ+3emgEMKg3Qtae+PPyWu9CCPucY/6r7nfW3
OOav+WAwQPQIoF2K7xaFslsem8nqnCrTfEykBPF8Fz/fnnP+zvuygUQQC0HRKsLfRrVS0H5aFOfk
oPkdqlUY6HMPIFR7GFNRbkvZXGCESwAoMCLNK9oEU67tODZw0HrNy5VD1d3HE3Vtu3Z7tQJypXGh
ZcmEwKTZldTZs00w5a1PyZwHvY1WTPtbvIiSJbzz/poBEA0BYQE2QxDIXO4DvYAQq5US50S00DTu
CDJ7inpIeyo4biI7bCXOordB7fq1lSXnJA36fZ9WeydRIcDnUhFhssgQFyamXWIoWQdDyxwYjkvL
XZJ4peCaYD7x6vSczRr/clHqsnH6hJzMMf8HAvWpO9P+9fbe3LyKkOL5v6Xhk/VAGen52mAkK0GT
g+fouxj75vWXlfmA+CxWeNve10PyalBopENRCLQeyE9eLpEBAsNCWUpyQjnmRfYcN/k2+6rXu98O
sws2dBfCJm7hRtbxNJ5eft+2vnUS8TIC2TVrz8Qz99J4oc96DLkGcrKQyK6sCbyCrlb9kHvVTUTU
b1s33rktztPSflGksazIiU47S/9oy6dWRMy7ddYh/gEkM3NgV+2maU8K4lAMJ5lfLNV3MsUdkM/W
DooGVW3ByvHvaHaG8X6AJRTV0BvG7UazxWulWXtyWko5QnDiWYXlS4n0aaZV0NlqpE6/OhGnjcAo
3yNGUX5ozKUhp2GpXKVN9qZzBzoxt3Eql65F6S6W4yXg/hBE2Jt2QUZpINuKi5tHCBAciTrvABxu
fP1IGxxwd108ovj90Rj2tzfl5kY5s8VdkqDeaMpMxsTG1Z8m/2aD5VUSeJLNU452i3+Ph/mzM8dY
kj6WdAaENlC9ATD40AW6hg7Wjyy/z9agjg3BBF69HL62y5lFzhVraDhxahUWTTI/jPRezywX/Z8u
msjj+rlZnmvopZhKNE8QHlcTwZxePXb/ZR4yEugLQQeDzO1WSF4261LCvJ0B566YwVL+bJR/tPjJ
aV6Ucu9QzZU1t8iP+aL5f5tF4Kx/LcfZdK9rVixTQ8lpkhS3lWv0d1t7a/LLezSQC+68rVsC9Uj8
A+w3a9G7XNqs06tciTPAvhOkh32RatvmSQAMlWUqALfl74cFjsAYDLgxUM/0nkV7f04N6E6NZAeF
o/mN1h6qUbvbR+Iq9/41gexX4xXPaCa5/dpPLdifSgW7J6VeXe5M3c2l/bz6rKSjt+j+C9Hzk8Yf
KRC4YVZ7bftjUEQ4oSsMAf8Z3CaW5drKzQmfkQ/Qiy/dwXxZmyAOltDYzX5be4TB/yW3xaxIgqhx
y7kz+Bqq6MjkIZK7XNfeTuO5TuHcl2xP83fU910NALKic3vFq4EQEUw5u4/4ixndPqABZ7EwBH4v
7WWJVWWTjIVGBdabzfJ1hKSx4+nE9OoqojT1ZA1PReRQG8twZf1QDYKGrs0RM4kLNFcBPcBD9qpm
yWRphbMHAYqnZKHT7BrzjrS+qka2iNB2y+uiivBvY1wcYqvjMBkKM7a+TpMbd/c0FuVpNp3guRH1
ck7tYoXUrgTXjnCDdJ2fqx+FNpw65UdKStCQxPsygQTwAPBvU/nVLNIJ23SDjKkKfJJoY70qV0CB
oC+S0iKnbMq9QvfWuPUNPK/qqXFJeUfHcCh+2s19Bd1qFU0I0vfbu2rLe5zZ5+/vDHkIdOiZ5CR1
QdHjsTkXz623yGFjjC8yHv+pCG+3eWaB4WYcmsBX49l5OeeLnGXSqDo4N5O5K/OTof5aux8duZPr
Ykf0Ca7L8vPCU+jPNs4Cmuf3gNuKTtNWxgExLkIHlG/w4uYcmErRoitDZBpuE8Lcy0syHOwWvCM2
0srouAABq2uh1NJq2QlCMi+3Z/2rxs+dZRRuFZxicKugg4+7E1R7anv4dOmURek/aziHtSsh3YIF
aD3nlO/sQxpIZaBOYeW1e9G7ZSvaQI3nq/ABEAKqBJdLAFxM3+WqLrFtbxa5n6RQqXoeg/zBgVZO
QFRBzu7/MajjBkSaBYAqzlfOBCS5eaFKp96SPdpCenp0h+V+LHvXJjur+SM7kwe6H8E0bywyxvkf
s8yhnV3zSqmAbrHGNNfFy6w8qkMe5haKxACPF2YozR7i1t7vxBgPGb/4an2hPa8C7wR6Bh7VBV7d
RFubAXe+miKn4paTW64Btd0ld+ndoKsuqFlvD5Zt2GuTEANDRh3dRPzTKcVRm+0OJhcJeA7NyyDq
oMXG3YAWjduWNq4BGzEb9JzAmQn+E85p0nqYzAysQKextg82shR2eleW9t42U0/RfliTLTqsG14K
FlHyBngMKUJehrLJ5r5ddBVuWtI9SG+6CzrHiDubh9QGQSN5UtHTt0hFoNSxO6CJygJflY4MDqJq
P1PfqvhFjV81UQSwdX2AvQ41G7gQvPNs/hzFkBbXqkw6jUXyjl1tVPgTZRocF958SuX2y7CLUXsA
qXRbi/SA2aHhV/zcOrcOhhLHQz8k0skiqAb3fQXt3JPZuO1o1Ohl9f+LVQcXCPoYHROPLs5hpkWn
Tjb6B0/WHGZJhm1dDvtFSxFm5CWQPImLrLzoWbQRO4PuEKV8Vt1Awox7elUUVAtYT+mkpksKWDEq
Ng8ODWvyUJHGrYEvsHvkzRK/6us7tX2oyrt6FlyRm9sdwEyEVeBSsPg6v5ZPxSCllXSazZ3d0tBq
U9+ywC9pu532WxUC0jcCHxukqiBFAb8bkyK/dFq9uUrFjIzPqclN2XeaCuBYSan80ar/GrqD+Bn3
O+hdwBGB/iqTiynpLJM4j3vYQq7Cw17eS4k8H8CIXvp2Ud/HjgSO66I2jlOdLF6imKKLeHN2UevA
0wUEr6i1Xo4Wlf5iGRJZOhHsXKdA1iAJq+pucCAVR9+T4sftXbx5E8Eamr7BXg8CHe5KWB2IxJAS
q9mXdyTL/f6PbnoGNR6gEGcZObjWXflvGQjZLJ/b5FY0l2Vz0BTYBPeLidbtJhhGdy5+EsEVsDWX
X6rDQFIAVcCPberGkUJzTDp1Jnmv2jpsCj3zUeAsPno0AVARCn/LHkDSgPPi7YnLjt2CZ9drnSuo
xudYu8HyMprupId+pwyqJ7ffZhGJ2ZYnOLfF7ZM8TWVSs30yzaubDi2STYJbZusCPbfAudO2Qn8b
bRbp9D2hamB6fSoFEvRob2/ArasMmE/cFkhwIlPHnTizM6lSOgi9TNBdzfY+nr/Z5NC0uasoLS6Q
IHm6bXBzWKANBtAblQ3UHC4XydDrrKfZKp2q1fEzyfEoGU+FJu/kJLxtactxMZZVRgyOxyGviNQO
SqMCrwNnYnyfzKiy3hLy57aJzRv33AZ3lNoCuxGASrgLcEOSoP++2nsLUD9yqFzIlGufzqctKskJ
xsX32842Lcg6wqaj/imGP7bz0IzvgnFtBYxn4+LdoKlJSKSY2N4afJBc3DEBXO0kkz3yxd1n/GPt
RLqOWwdKR1UBrI4QPzM0LiR32ommgy3HD1Yxyf6qQWIVuOtB4JKuxDWY70OSFkAaJAxAa8Td4GUK
MbquaZzT6Ldu4qHC6IJzI2iC99fGy0N5L7K4td/PDbKfnzmlticNUbTKObWVsyuVYHR+jp3iUUWk
ZbU5NBMzB0VhoB0Bfbi0ZDcJte3URKnWGXyoL4fp+k97rK1TBaxH0Rzz7j5xwhWXDNgsg45EZvZe
rs+CnbMVBZ5/BXehGXWC9uvEck5q+TnE9+RI3zrnFc8PL6tndywDOZRMf65PQIUQNcKXSEO05lZw
+zu2pt1En67KYkNwC3AHswCk0JzUmZxkzYaIjoVix327OqBNEkKzmMfi494zU/y1Y8arXYLXmZz6
JQ5s3YV8rH2szGyftcbD5IBhUn3OQWk528q9oT93g6DvY+vkmKw6hrWHaD3/mO2zpjeqCu+fHmzC
UuIms8AbbCwpDiZ2FIIilLz5jTWaVm3ZaxU/9E6GHpIYDgF3Xv6RtHjS9cIgcGPpwGVmyfDZgF6A
xe1yHxeN0seDViQP5R/9uPrSQwHweBnk9/NznbrkJT7YfuY2oiZFtiMulhGy4ZhGBrqUQUPBVwDi
pci0drSSB5DwzJrPUAd67+porkvBhxq2k6BnUGDvKzI8dwwQx5xoDXsKxJA65yNRC1daHpz+O8QE
/a46dpkg7XG1jhihheQexsfaLHjegkGhcT0RPX4Y+yJoK30PoZEif2od/ZVI/l+eP2YLuCGgokys
5JVodtv8r61EewZUZtfW0Mm2pJ0QM3K1WzhDnEO353KIs9yOH8Cw1U4aNOFrVN9Ut82//RcjwnML
GxK4JzQCX25LGxmqDi+G+GEeNT/LoZqlP2arc6jVn7cNXSdh2ZBwBMD7gHoG3puXlgoIWCTVlCQP
ZnnqpixQssVHksPXy/o4a+ldUZwSTXVHyB5jj8j1h3CsW3vz/Au4sTKC8nqY8+QB+AvQax2k8dib
6cFGV0Pe56wz3lfiz9vD3lpIaFmATh6wJxQVuOjd0pq+0JwyAWdf5dPqDb2znkkOwtrmth0Apxn7
MM4C+/nZuRt7Ug/G3CQPaBmT40/oEbl1/i1xBBfh1mHD8/zfZjgvlrXxmJgUZsZ4CZp0cI3ccKE2
6fWtDJF6wea8fkdiz+BRxxLYYFlEWe9yVE3bGCVeYTBHF0+BD3vPUrC9JqcYuEfjdZHe8kzxb6/Y
NT6QGQUVMN4OeMKqfCqiWpaWFgs8dR3oO2k/PWVRckj6k7aDXudtW1dvO2YKjAKQFgVSHRnyy/G1
DR3nRJn+h7TvWnIdV7L9IkbQm1daeZXKV70wytKA3pNffxdrYk5LEK8Qp6ej98vuaCUBJBJp1wqP
nNxY4S7ARdj70RMneiFLEf+oI+mXYE4/SBI6GOAFU0cXcIrejaBhO25f3zWzdo5HwTwa5rfrHteu
m5pH92jeO/frwDTv72Pb/XkM0KUHd9J+/HHuHt/vDi8/GDAyd4fR3Byst4NzN1mH0Pn+PT0b69N2
tFaa2ZqbnWC9rR5O3yttfbIeTpazYRzQog6eLYTyxZK8QHA0LyQ4yHeNWa1kE9A4tw9m3vhbmzWb
krPrBKCoSOryATKCGL6Pit50cAKwnIIrqDC8IsD4m2egQWKO+XAqbKxBaV6RoMVrqcSmmn906CwO
yTxN88Xxm0mOLDEdvK5wkJcrexA0V5YajBZPHiv1PmsLq+dys+slGz1f3u0dmI3h9Q7882mUagKE
Av1WXAXDtRHs7IORc1zcX5CpIlzG5ATm/S/3V+WGJIqFKTwC9lMlmBwuGIZqSQDGEsE1OTt4eLEv
BbQ9kbs+N3CzEtBbdyVMVThWpX17kxasLjC35gIEgLHgo1LWXc2JjLq4Dqfu3rxTLBYk05J+XPw+
nY/xI+Tzmvn3tdiawtTUM8HRmiMKBoBU/Cm0R12w1eiZS5MD0PUwx1qMJinWvPAbAlbA/zetoqiY
nS+ZOrmuaZVSH7GxXZfKR71QhLXk9++393XJ8KMGgUoE1gfMFYOSEnZZF6HIhaca8CpimZqgz46t
WDpJxARsohWzOMqvW5TndZ1JpK5ir0laIviQOH2hHdl81O3Hz+MdOAWt2nrlTKBX4m+bzcvuzRks
51u3NubHSmIRFlwNnc5YZ+efQV27Xp8aEkp+eJTIjtcHBCaiOSGROdebykRFb/heHmM70TAD3+pb
QQq9oUGHK4i4vxvMVSvgVBDfwuCxH44imlNiuwWQbhxGFqwELBDD+V54wC4+l7pmcdr3HahSoKDl
Vi94O0YrYctXyDG/5Elp+kbu3NaMBeN/IZDyc8BRXPOpjP1BiQ8YB75d81vDD20uZ6jggrMIQRjg
RsVJR/8J9QJIPagowxakfiP/VnZoycTcuDDiStmppFqa8qZMr7eXdl2zn88e+o7xvJkBWKWsiaxW
WVzlSXSUqldBh2UXmg4VRgzJc7nF+caaQ/+4wQ1rNXqSOc5qm7tJRGNQ369uf8mC8RTg5Gkz/w2S
93ThvI4qvs4DrH3QhBD0aKMPLJaiNm9LWTzKMymU7jQZP2ZNHUTHLn6XvVjx2vC5yZy6ergtZ+kk
McGNzcUcC/heKX8hahGTNO0YH5uJ39SHPNj4XUbMuvvMMJNkpMZkIe65LXPpXpzLpLTHV/2ISznI
NOA/ApjLkZ2g3eehYiUqAyVxSRQ6bDGEKOiYx6VpP9RyjBAh5vERuFvd6AIREZ2aGAr0mz3HTAst
mknQvqFOiLIOegyohXVdJxh+20BayjucHJrAs0VtsH8ETJUfCPuoK62yMyv1xIVuiR6LKjNHI3oc
Ymx53x/K7qfnpK/0U97VtVUNH6JuAm+mRaFxgPMT1+tQXWnCLmrWsfgey/8t6s9sX9EkiP2C143Q
gbIfkTq1ExeX8TGaGg+FMDSyAaE4FUqLOUy8dIsARz1TDAO7Ep1Hly6I30Qk4YwkPorRNxLMMStN
v6TXoNyYu/P+0mTU79dlNCoGwVEYcEy5blrH075MdiUgr9CT2Dc9JqlY867znaS8QgyIaEB6QH0a
Dg/1Lsda3fr51MXHTMXIkAQigniDxCjj9izu3JkU6i2WERGhJtRj51QA/aWN/o1MPWG8JIvbdyaE
emmxaRlwBlqg6ee/Q7pXDFvInnl9FaoEXBJvcf942yQs+YoaGgvndg60/f/FZ2chhdCD3imSsXVC
YIdkl/CxqcnATM5YA5lLdvVcELWwZlBqAGZDkKg98ErtCBre/2Ok1W4m27fXtCgKZSj4TXMKle5V
NCRjiLipxm1qKlvs7o0WhV7OMqrnmPu5LWopLBdRWMPGgcoEGVTKjPPE0HKVIFYSA+UuHcFjUvEm
kkgnHzAHxJ9sSTGVydK5pyhi9XEvnB1ka4jR4BPMhDCXV1lO5D7hRMjupPuiWGWKKcOkq97tJS7s
5oUUyjapwcAZyOSHx1YXcrNA5ymYZ6QBsL6Tek/k9W1p15UVpDDn5YBXB2V69DVfLmoUIzlBZj06
trHIA4YyKW0+0UYrL7LWCfgkcZS+n7xBKAuzKjR/q9VRvA9VzXcxWpWhzJnnzyNIFDyQykUMzVq4
nWDwRfIfNnqOryhDU6uB4MMVhvtlBADfVfZIq3834Hcb0hiDHb4t1M27XAsftzdlwb5hrHYedUDS
Dvkmak9ULtYKecBj2g/FIyHpQ6YBwAM0J7fFLMU3EqLTeWYFORnw/lzuvSLWQRNrJDmClGr0xtQo
zXYC+awSHIDtIotNAIcPkFYpEsyYjOAY8heWCcwn3CH0pEAD6FewAzNAWqZdcqzizCRAQnub+oTh
3l1XkYEMci5kVvczg0cmTeMao02O/QjiMzM1Zc7MDmlpxh+5Xb+IbshY1cL9gUAMLmPWUgayMPVs
xHwW+T7mYY5VpRMHysLvQY1hoGUuCwFzV5d3gZxqjGXSQpGeRPchJmpBQADfgq7HhyowViMA1R57
sUMfr6cFBwVNaKWqebHEyJpc5dBnYRhfAYiGIALdie5akrhQnRoJwgL+rWgHF82tJsgP4WFlln40
NLsT3trK7lMelFiCRVRGUY7Wm1m+AlbtGWEfaB40jseg+saQVX5ylID2hmz2gDYRovwbIShu4hw1
QHfRzRspih8gqwrSY6XUpqoAexmg7VHMOLfFpZxJoV7JYErhG5AoPY6o3/TYv3zS7GZkYQpfBXXz
luEPWs/n4APHd3kLBrmv474RkiMhglvrA2eG2RMGnGR/JWw0ASD02VpIdVfmGjM06gNANmQWad/V
OOzfRwANDH2FGCSR6G5wQai4rtWxpehg1O3GB0aVZDUWut9NbvPw/f2bHnt0dtw2cks3w8CFgHsK
COIrkm+UVQNwxEBZ8ia856cNEp3QT98VEicHUMptYYtXA+R6wMxTkbzHc3a5zxoRQ16q5iVOx7ot
7A7uFZJ+c5E8QVKiJsM6MoD6hphkKpMV2E5SkAHc/ojFFYsImwFOhuIgnTMAWZVfVn6YHnm8IZbe
41kN4B45o4bZY7+ofTPJh2h1W+jVlBAOF7xQCPyQ1cdkMV0kyRHT+L0OqUo1vxrv+bQSh/wtES2j
b01O3SS9XQn3kvHJK6ltjk2MoUU8agojY3K1+rmMjuYn1LngUqDKcHkCwKb1kxC9qidd4niH93lL
bQNQ2Y5TgASV0mFMKK2924ufb+l5PAKEfrhkM1k3urHRF0GZfE4JAfssGdEpb8bQrkMRAFyiODEe
lmvlmsUAbgTvJRgcr9p45EoHT5oMMQpYNPqfpigtaRTcrIlctQBMQf9SNtsw6g5GfIjKQ5M0DJt4
lQn+W+jZF1De74CONqVv9OikJhsMvNrcuO3ITpGLN1TD2k4wUV5MhhQoTl8Dhhow17tpi8muVLMR
95y/wngNixzxaogZlJlIO+ClhX+moTubunLFxHUacIKiU58K+TrK494jiSBsJB8D2mVQSeYU1wKa
WoXGJL2i7kmRN3ZTR6LLV3F6J4f6PKvbNP1magRAmRE/sbiiRvUXj7ddpM1zqMifXFukZmlEsROG
SIbdViDas59xh/D9qC/CaIA1h1LaMMvKZFSTZt8KfutkIJGdEe4GLx7iwE5Bf8XyuhcFzuScOpDG
0CxIvQfKBLYDrimbfYjyVZbe6829CO+oq+47QNpp3XvVC2su6z3/pV734bZVPmG+plBjxNh/eaHz
qzOvHDggaJoFkxeGJqkPAfxupvd53ezBALgOhE3Tv0iZVdltCWzuIHLksjYVf2t0mlmCfWvq7oLQ
8e+S9jNQOrcI9pmsrvLqDbOHIf4iwBxPVx/HZ5UTvH5kvCVXuvb3tQBMw8cgUgGt16VxGUBnnjXJ
0OyR0tkMABhq5fWMlzYmraU3jwFpQVTxo2LoBOnhjZRNTt0otizaqboGM2JaVZaSHsJaAXTcAeMd
D8o4YAqX1az7F/HSu4pZhb8GLTj2NCcSX1UNL2pJu0+0FFxHVa8Up0yoa8DUTmGLHqqAj2Q7qQDM
bLaBFm7FMQEHZznorclHqHTrGJklpiFXYvRYFmijNtVW1jdx6Q+Z06aVcIhJixnP0o8zdEVxevo1
xQHa14ugjb/KUukDU9CrYg8umPg9JDM9oyJW8WDLWaNPbiYRYIbD/ekYR0TnIecTAkUh6vTo+gZh
GxXSyHKkoc6JrGMty2bhR7bS/WbCewPsqara6axJifliXm00sFSArzqjgf6Z7LPoQpjGVg00iEO7
ll9CU23XxFnftg5Xa5qha5Ge1QV09cJQzM/PmRBVGKaGD3NuH0T+Pk18aF+10ZRpS7g9CBwQO/nC
y22RV/YBIlFRBCDaDAuBYPRSZDgFUoWKLrdX4w1qveu+2Q8IESP56bYc+uXEWy3hQOaVaeh0UKhI
V2iDriPQnAOxTJ1hW67XgHwQZsLgj8GoIoK/XEM7ANdPHREJcVNlJnq1qsqNkupOV4wM54f24udn
+VwSVSBNiz6r6kQNDpM+WSI38SbXN99co9/d3q0rbaPkUOYnqUsAPfOIzie53cHRtIss2CpBilHg
+CupWOWD+eW8UG4YODiRAmae4N1dUXmPhUxAVIkNLHZwZvaDbwNbRXlCbNAJ7u2VXav4paj5v5+p
eCflUhu2EAWQxk1/L5WO3+5J+g4PD94DQ7lZwiiPgRNyTUbZEtuYRRt9gpc+BWaRAi9VQi9YPZll
zQiZFw7ufCfpDKUagFho6iBRTh8iggqJ7tsT4A8wfBsGv7e3ckHtL2RRytipLSeTwggOILXvo96S
u12GSGNUGZZ2Qekv5FDKOES11skJ5Ez5G7oDLJKLrsCijL5K3+BqXUihDBF86QGYCpDScyBx1l86
P33OfHErPianUra5ILoXM8zAKVNr9yoDuvDaOl0KpwzvlBeGVAk+tFJ7MvqfMf0vY5W/xc2NvzO+
L5BlKa1Xc9/v04kLDokB6IZBUKKHVhV7KxCqwu1K0PKV7cDKIi+dG0AF0NWAdkvhKunXpdw09lET
HvqE780Yne2bVBszPMk8S9SSAUH6ZHbukEGBm355qwFcHSEoqMNDA44XsO5gjNFOc3Ddm5ivVO6S
Og0qq+HKfPDKqWwdnw867r9/BeZoSUNbE3IfGL2//IYU7NBSMEbkEPR99CpFBvr1Wx/w2UPDgbG7
qhmF0KukKg4VNAsGeqow9YPaA7XoXEuMaTAachi6zBJF320B7KVWgxVUvUMm4sW+b7VqdBABunb7
6i/LRlMdpjzgKaDr6HKxZT3KyqQI5ABes+Q5NnLeG6Uy2+I7iTWg+xtYEQLnlAb32gh9b5dlHqxu
f8OCcYUbj2wksuYzZS61/EYrYpEbJHLIja5M3WGalAcg3qIPSDfCvHRDVeYTS8rKLAKHHQlZEzxL
8vFMApIan4HJSuq8G83PODWb4gM/SrIHrO7EU9q6e+LFAEMoiM+3fMg1nqamImvMZsHyYvgFNd3Z
4wagFuVwlBM/CqRt00NTC8ExB4KbZzSVD+RR3e2qUvZu7/SSOES9uFzANgC/FrXTY9yKtVaV2SGY
wDbfIJzN09YqYYoxXySwVGvBFmKGErSmOJ95nJKyVVnH61UfTvlBbHRbC1qzT9S1H0UrIu7TYLIA
K9RzutkKqpUK3FFGrblOpW2rsZ6EhQPWURvBP6gbIUaidpnUYRPKalkcSmSYCg2gAmHuGUTfFNXQ
WnHc3otc5Nze6quyHy71H4oF0F9QdQYl/OXFiufMQC225aHKQRQafHDlqUxfNP9oCFaNjgElblbR
+BCIhLHvC9Ya/fAgn0NzPOpjdL1RH3OMnQtZeRDk7Be84U6sgM9WjRP39gqX5KCTYq5YgC4GDTeX
C+yJTzofxJoHQmAh5SRVTfXZTxSVIWf+HcqnRLZhxgTBFQFLDKVGMQrOQynl5WGsIyetMEmOvJwC
+ls5eZQUhr+8oLM6MhwztQiGMq4wzoOo9TnMUyMVFqT5SeCyzAuAgGnf3rqlJSH9Z8w3HxORdAyT
o8vd14yoOhSSJSniSh8Fr4yDfVc/9TyrQ/Aqkz+P0ABDCz38wMWdi5OXBwVF5YzeiLODoa/b2gQJ
gr4ZW8SAzVHxUkct3v1pl0WVmWrvscFSx+u1IhoECAJKTPNVoMcneDDPjaoUF4ekwwx18M5LAXKQ
azwGthGxqCivj+9SGPWatSTnRlKQ4pA1Cji40OLPAh66qj5jN2csVLyYAOHFCVIiuCpqUq3TyWG0
ZrZgYQucpR9lVVs5Wi7Red6ZQrgpWdW6a8s9S0U9QsYEHWJfynITXe2lSoRUgU+cARBSBENfce2D
ubA43VbO63t9KUq6VJeWQ3kZnfgE4Hl1HNm6dk8SVjcTS8Z8jmfBG4hauQqQogmGITPM1HdFlOyV
KNVtNW+a59vrWVDAi62jDgylnD4teIMc0qA0p3xdJlBAfctLuTXpDAwslizqqiHdrmSRhmPiTzm4
D4fn5jPIdSsBR9ntRS1EOZenNH/J2Q4qaK0o4hSSMNmYT9YAPBcjQX5xlMKHMKzsgnuYGQtQxA7Q
otYLLKdpcaV4VdFiimZLIHpfyjcavw1RfIBC9pmVBdVLXPcuP4ZmEiDoz59uL/c6LEA6C68Z9A7p
BQyJXkprtHFSB54kh6Tcx9m+LTyZ2I2y4sjer08y/31b3OLunsuj4n0NnIVjqkAeYE5N3sns4/1X
YU6g+s4Yr/WCn3CxNJnyE8SpToyKYIisCRw+36bh79B4ALiwAHKN2WiMdDamgfRwMXQM0UtHiCQh
+uLmA8R02+WmkmrUpUlCB341cHZkBvJB15HzzL4Ia/Z/0Wiei6LuRUhKTa5yiBqmlwkTAYIPuJbO
9fNtBPUloydpdjD1QDQugMxTWpHvqvVg1jyrueOKR3k23+dfQt2b0JenVlFzWJ51eeidzgbEY2P3
TnufHdGi9Rbs+7vGAa44H2EgwbSywUIX/231WtTms42ntFmXSRlImFI+yMEr3o/pFQhvgJtqH9Mv
PmMkJFiyKE32E3hnvV4kBy3wsrDAMAnaWdyyNNNvYMwqHQvN5Kqq+7fB81gQOj0wG0ajh83QKr6g
tclh4tzJrTF/wH2m6BVMp5Uw3XPtt7Tppn2kPqcgTpkqZ2xdlZWGXIhqYZEQS6IZCpQ48HkuVbvm
q2iMVexwWgK3xhu26SuGUFPUK76nwQxYOf1leTBPAti2dNRZqTez4jiSak2SHpKikgQTwf4QmBkY
FhoriDtQSfSqVjaokrX5b4qqR20mPI8u3rLSyn/x3GHyBG7jHFJfDVTW8TA0fAkFV+Ta5dOViDs9
gpQkPw7JwFDk2UJcuubY5jNZ1GUq+RilDPwfBxSLgvopARWIwZjLpj26uXr9P4kBCb2hGDq8PMnW
KCO1zvVwp5Ci9tpcBIKYzBqHogNEWgi1jjjNhVgaFbBTVORHBcbgFxLZyKnFFh8Vtlq0McP0zl99
vnH/I/CvpRu1VBhfalU1kaJBxKoM/o6Mb4YGPGbVasSH24bm6nGZ5SCdBvopBIQz7vOlHF0JVD02
+miXd3aoeWCJR7i76fjWHB+m0hxFi7sTQSFxW+zSdiLERIkW0JVo7acelkCOskypBtCO8KtwcMGB
rn2i1MDPuGMsXJ4l/TiXRelH34Y+mqEgS8iRvE7xh+XxsyRQyhH4gzgOIyQYQmxy6HVEkfT2fi1L
kFHVnhuu0NJKnRLYu8SknqId8BRsbn37x+k7+qcCMIb/++OUqiXdGGPsDSrAlxWAYd8VpbCympGW
vjKAtBTKACI3G2Lucl5CZU4vkdOtvnQ3cVRz9X9bzbyVZ24vL1YKx3M4jDB4kluQYPKlqUuCc1sK
60AoBQYse5KN8hgBCQVhZHtK5f/jiVNa68tqrsc5tgv4N1YWnmqB5eiwlkBprVQ1DdaAJbQa7rkB
3s6IkbZesmEiuNlQ7wVJ01VPJycIIRF1HEUpaFYpjk4W645Rv5cF4zQWzclMhwoYOAmtgNRSOqWr
5TLNcMV1ea3E0bMhHWvpHmRDoGsU9h1hFWev3P8/bT6TOH/RmZZNolwqRQCJ4R0Hmkw5MYuHZDva
AHEWLDUzu5zxHixe0jOBlJ1G0keLVXCQ7gTtKSCpU1b7XmUJufJ952VhCGFGzUD1HDBwl8siVVZX
Zc1HO/GkqqawhXctPwWO6rUO2abvykl2E7N/jD+0TRyY6zJ2WTNfV4HA3yeI6HGGa4gCFt3zB/qU
dBABXrFLRrc/TV+prZaYg9xMxUlJ5N0oPdegJT1yXwF8VU2yb9/rWVPoZxf9jf+RTm1AHSZBP0oa
bGH9IXW6FTU84Oj2ev+Tjv/mYQJrDMgD50l5DJlcbjYqFyFw1+X5iqsGMC361EY3NqukunTN4YOB
NBcDmHhtqehR8Wda7UKKdqocrQwj3oz/NfvL35FBwHxgaGSiEeox6tiiWUKHaQf0oZy7was6Pg8D
I+s0azh9NAomzoCPoGJwlW6e7nUpwvCADym6jeIE+MLcRm4tpPGSHjgJY2dJYcK4dYuv1rnQeXfP
7jmRcM1ljDzu0vEdRNy9z5uVp7yowg86WFy1Ddd+93xbBZfWiQE0BEcIFjClSz3HjU8E1Y+NaAev
iwM7b+BMO/0OZa9/tbiZcFaV4PjNrUbU4hRfz/M6jHfaMIDbDkODlgY4BhUEy1wIwiDJjAEe1bMI
b696tmd9wdixjuI0gj0s9FJuXtclsni4ZBJenUiuidmmIgaPUXEHgHVwGF844Vj65Ub0T6NsiZ/p
uivd6idWH9E2xXBFr/pP/74GET/GGHUFtDHU13C6kdQYT4p2ozM8yM/ZSf+c3PY+OPX36hq06Cts
jE123amKrOAT9AS3j/uvTZ7WazTf/kc+9ZREujYZHBp9d0luog3LVr6GuwHZlv6ELqzoXfCmreFw
DiCgO1CIWOM2Wycr9en2Vywq3dlHUM+LWNd1xJfQc7F/KlXgawOFrZqsCtGhhnYSRKMBq6996dHG
az2j1mMoCUHApRYUQIGKRJB37JIJbDai1WrtvsvsEph3wV36eXt9S3b9XBjlThlRb4QBgbBxE63i
h1bE1WKRYC3GUqhkYvRJm7eSdkMioW25vE3iXScFGCsHLqza/AY+IA5kaVOQ8m52SyWD7AP/LULe
4/YSl68VxkoU9AkgAU9b+rwIKh+47FijBftITnlsZw/xK2YBeq+/qwI3OoKP6S1/4N64t55VsVpe
PYaBUUZFSRcsw5fnqYmtMAUKUsrqCQMJxPafCTHLV/8OOZXs9Zux2NkKXt0aVDvgImBqEV0el9LC
uiDcENTxrmqGFd+f+r3+haEIMdfRJ/fUoCfWfmoZHVeLlwSKOpNpISdKF2w18AgXmdHFu/ZDW7VP
xMqB22TVW9Z4yeLNOJNDrQ3QDVnRxX28U5RnYwL9um5nxk6WP7g1OqkZ9mfxiZtj8P9d1bzTZ0+c
KkJpowzSGvsXPKOPvg18R3BzYbCDcWazBlyfGW4HMm4otWvUJcRUiuETDvuHPC/qEW4pm4oFzqdI
d9R19zxIQLcz8+da24vgvfdZE95L4Qh6eP8jnjL0GTf1foHZ6507fEoe8m6ft9e3rB7//D5lyIlm
+JMS4fdFAJmYhpqaRrbXtEdEPIWqmCVD3P/n4P6RR9nseNB7gQzYzqyWfuJY88AztUZ/qJ+rlq+s
/eEQSKaYsIItxinS3dCdMADEM4VYySW7jerc3sTl5/CfU6Ix8fMsiv26xC527uj4H40rg21hXT9z
r4ate8EGZSywLI5f/pv2LgsmIDTdRAGQjnf7O1irpG6F2HXF1NX4DICFmDz33nXHqmTlRJZ8c9Rq
QeQhg3ThqrGci0OYzPnqTXawedNWo6VsmxfgrG6rU/RQOjFjUYuG5UweZVh4OQdDF/LeO5J7qXya
MKtm1PdSv1fGYy4y/cv5567u+5k4ag8VrupAmA5x9iSacWemJ9lDZ2y5A+KyUtxVPSNncjXM9OfK
nQmULk1Z0RoxLwfYz95KnfEER2JT774nFN0Hp16zagiL9/1MGhUb5JLa4Y34k4ZmZksG3Wv3q1i/
txVx0WqdSZkV9cw8S2hgHvVqiHfpSr8bbXmbr24LuKrH0LtGmWXUU7MslCCh/Ri28MX3KIYAYDm2
JY+4qDTagzcCENe8LfZvMvOWdlDmeEozhMUhtEP2wL5B3mUzs2u7Nonjm2RjODWwXh5HO7RfOI9f
SW+hVXr5it8iFbFSbPAtWaPbMDSIdSEpEz71pZolOo7Ul1PIUbQKoUnLqu4tSYHPgsbRPz9JoQx3
XYRSLwAHZBcloRX6BTIMjIu+uLlo8TKA3jbTi9AtXkjxoD4RGQjt3I6D/ydv+k3pdd+Jl+yGh2Cb
7QxkcgBTs6p3hdf85q+1lz5KTuO069YuDsFX4TFTO/N9p0/8/KOodUs+sIiTAR/FHStXdNA9YjVm
5IQfilVYsntbvxaNwZk0uj8eIBAAKEUkjYdEBvEyYAbNr8xMrcxMvNFk4ef+FfBuLI4eRJ5E8NGr
KRaHWTu7Xw2v34KLuU07PPYf0pF3ms/ppXLSjeIJK/9Y4NmK93B3RLNfBV7zpJvDivNSl3W7/9os
bn0XZYSjJGoln8d32fyeO3Jr2ZLWUmuliVnl5vSIXsvN+Cytsg8EfRt1qwWmdgodzSp+QKhRIwx9
DL4ki7/jd7EJUhqGol61ns3G5/yUKJNdT6nC5QSnJJmG+VzO/2rW24Qs6uaH2AyVYCgg3ZKiB0VS
yjGE8RsDMPKS574KpmzGzgcrFlxyH86XRVltRQnQOD7fv0T+aZM7qfhNWanKRbt9LoOy2y3HxzLR
ZwWH1QQcJFD8YjN0RzewB4vYyN54z7+MHVzyIM5lUkY7lyoQhNSQGeijWwCmM8oq0OkkXhOMq8Kf
Nlxbr6K+OQ2kPaI5+9D1PmhEBhsDAp4EhopA0J+mFtiVjOeEuRuU6R7GNjbqEV9mPBBbMUdHWrVO
6iVAeuWszuHs8TXbFCyNmrOnt24XZdLavi/DfsI58150P4GMIDrJduqWdsPwFZecjbONp5uA0Cvi
q3yL5fVgiJq2sml4sdObLLaPRb3FsAEa7dEDjon3S2+jJjU/cmlAdiSqMFrvpVpuxUwoyEUt+kfK
X2Rz5tPInV8rOQeoKKFaR/GvMIQrTV8ZiJqGsbsbIjShqIYldoUVg1Gik/pVKFipP1pNWpjJlD72
nGZmbeNJfu5ORYMin7wiINAK4sppNOlo8NXeL5MHzF1jdLd0bt+C+WJRh455UDC9I5+OihOdBygE
kBmVaRPu5GKyCiCRyVJogSAs60+3BS2FeDMhM9JJaM69LhGkzSAPA9HCHd+Uq1xPjnXlRsQxeE8k
T61k1x0oF0HTfFvsghLAddDQuweIixl3hlKCEVxdalpHu0BQrKoLXUmF95xPjE5qhhg6XzUGMqnb
tEHis9mEgPMchdBq+ORfLEbHMChw7dHaj8n0y8XgIFshlpF4q6E/Tsv/MEu1C+qgn0uY13mmzSVn
5I1co5CaTNm2B9cVpuzdqhqfp5Z3b5/MwsVBpzua6QELgcw9DWzlV1M5jSKqwmLikA6tt6MgOWD7
stvYGdQ68bpQZyS9ZotOKTtEYogeg/0YP6KBgKO+ixG8Yv/6wcnEwaxI78QtKNyNbIV+B0Y2akkn
zqVREaqg1QDmzNGLIPd2o34Q/9NneUSsBVEOkZz6et1yYrRrtGkAsqNm2FxqdBiiH35aJQSknCyz
kvyLMoHNqMHxxgQR3eIuhFXNcQlKfUCy5MO922oYTnNBGXZbPRYeCdTF/hFDaWJdyIUY5KidlpV4
D0YCVwh8i2tmYmXBAfdeNPf2cAOro2/xAmDcC+EGLAbKOpcXIBHBw63UoN2Y4v5rUCbPEEO7B+2b
RXjWrMfiDUCGG91KsL6YR7uUpea12JcNlhgJa0CV8FYpWUAjKF2/8G5vJksStSpOVkepzlCXAcmp
EDxVgSlKu9gZm23GkLSoHWdrojRSBwhF3gqon0ISAUwsBogzyydPvf9vbOGZIMrZ5tFzJetkFhTz
XpxvGkBPpiWjn3SpNwJd7P8cEWVx+7IDaNiEIwrl1otExc0/ws5T9Z0gvSepl2kop6mhGdSjVbOw
3effvrJWAKHE2IU0D03S6iHHnKqUKEJI0w+GoYfy6bZSsH6fUgpN8uum6/H7QfSr8O/Mt2Tp9zEW
BqQhzJZec+l0eq0ZY5PitSrKjxQsTJtBNDrGK7J0X8+FzJp/9mA1SgpGxiL+u0Po9yIhQiD5Tm9/
b+/Vki3HwOTcXIgExFU5TB6bPlIFEu0qY0/ITwUe9dsClu4NEohgIEG9HCBJ1DpGRa+zpMVmIXel
VqPHB8CM60Htl264mBlgLB7NmTTKKwqJ1vo6QQdOHPaghxV8IP6MYQBYpqQxTNKKnZPypHkEX95p
0qrOwr3uD22bKXYvpLXdZ/2TTibWkB3js2hECn2qwEnUz71PUcBZvczLLqn4iqEyi2eJhBVIRdHQ
haTSpcpU4M9tOrVEw6Y0WDCF7MNceruMMwnUzerabGiaFhKiQn7IE+JyAIiJxB4gMetuxl0R5Q04
Iv9rDcKUnYSqPzDJMWJLCRUaMJKilIuXC9iuTUe2dV3ctS3Y6cEEY2oha5B5YRsv5FGWXtPToSxL
yIMemWFXYdxtP5b/4j2+kEKZ+TBMEKAIkFIYe3nYg3MwifatyohIF9cCKysbaGiX0C52qRLgBpQI
X8KnyXR/lSjxWjR51gzRgnIDqwG8SkCeA58GhTl0+6yXEoIXP0ZtPihUJZXIeJfquI3dLIjWNRcG
d3WTO2McgVeQZLmba/kv6QjZxWqJvjMpeBkraVrXA8AnGd+zYL7wPTPpFub2EEZSyqeC/VkGER3C
LCPZZmq54YOPgvgvUURcI8SsbIEEvJSt4d7EOd5LtOnriZsT0dMI2QK49w3d9Z+3P2rxm9ARhkEF
DC7K9CitFBgN0A2wRxwGfiZH2ZbdIzJXISsVx5JDGdPYB0EQD/T0XVjkmy4RV/zUmWWorIVc2FZx
zrjnCy8enIH/LIuO2PlETZW+RceRPpj/j7Qv640bVpr9Q1eANmp51TKbxx473uK8CFkcSdS+L7/+
FnPwnczQxBDOCQLkIcC0SDbJZnd1FWB2YxRE0aGRMWLKrHAL2tl2XSwJFrTw1Oj+a2a/RMbu+vqI
TYB7Fo3Bf/Cul5tOo6SP5hbzpkNBe5oPU5AbX43x4X+zwlbvLEBoEjvJxhxWUtubOx/A9iyUnlLC
vQ0GDyhDIFIDbzhnBGRadFiBPmscMITRmdj+kkmZSdgpxAWEWPm/VrhTCjgZpzTRvI8g5GA7YK7p
jG203nfgKCcR8ftUEv2KHfuvPc6xDbuDRm6VoihP+htq1c9Z/q3O71WrA4r7syJbSJ7/HZyO5pfL
KSy01kQuFqgmauieZmeQskRb2tehOoEz1Jemo4QnPgEXGto2IcfAHw6MDxWpIYxtqn3ck93bRJ+v
O57JtsiH5SKERcCQMAda43JEo+nMVdtgRG4Poj5a2E0QO0nlL02meMtY0qehBKWMOWRQRKRNtomd
5utsdBM6IFPT08BE6iN6odCBbH4vM0BWcZIY/pqOhY+94/rrPH0neQdxQ3DiJ8mSBXZBQQCOXB90
4KF86GVLBPTGmi4v7lBH/qjFUM6ZYi2oKhCe1E3ueGUztiGSIpVvztZ81JK+OppqaYdaPIEJ2myt
bbMYxudjMJzKf+eGc+XEabK1pjE91skU1AkaE2OJ8wpPF1CBsoZPNIc5bMue7XucOs6AtCyy2eRB
i4/GssvVEXqa2+urLEprYiR/7TBHO7NjDblNQZSLqP1QuGEOql7iRyZi5UP6U9kblWTihCfNmTk2
7DNz1UpRibDhVMm9N0i6z2RTxjks2Ax6dDPitysgRs1Te1jfrk+WzAC36tbYt1a1YK5iGoWt8dxO
th/r9zN9+d/scAdXmRtG3TewE+WHvt2CKDTtblVdssElo+GJVoZqULXCwHRFz8Odcw/1FEkFX3je
/11rLmL8f7YyQp0JSE+UYTVwI6u+E++SH1MfurIJE570Z5a4cBLYBUNfC1jS8s1aeYMT4l0E2ha1
3l1fGfGx+9/dwstr6LGxoHQOQzbqsnPqjcmtnGVaOBqUMghrUVUhQ3G5R8xuGrD6bPnbLy4AVooF
gmUCLbZ3q5KcMsLxsOc6/iDPwVP0d0pcVuVcAvihbhH+esYMElwZjkw4HtCUMvgD8Ia80FOOVlwl
JQ09OlNgoPGv7GywlySM7qOxJOGS0OeQ/ESO3CHstXI5d24TRUVVISnUFSFNw3ncAIFXFf6ShLUM
4yQ8y85ssQ12dpYhHT9RZYAtp/WATEskayP7ee4409exiKAIgu0D8gZQi5t2MMSR5BAQOsDZGLgj
TWmMorVVjKGc73ryTqpDncpoy4TrD/VRNB/jeQp4+eU8xSho4NWKxBAy7gm4Otdc89o88SoVlBeS
9RfeZ1AvgJcBGKwjOueM1YMyrAhbjtCmMcNlXO/sqVG3cVdqQbwMKQgCylvTWcxgGWbIQTlaLTm9
RVPKSrZoGGbcRPxjnJIOHLZ2hSldf9H4af6HHlGwg//9fe52sJykLrMWcOsm7oMyszy7/NEYEr8Q
9X5BMBOrZSCxj75kbtGMJodumYGKYD3d5GrT+MhWH/v+fga9cKE3Xmmnvl0BwYIFzYoHOjibifTe
TO7tT6sosNgakSJar8CJxI6RyzUdKmpFc4JvAUOTGSAn1PhVnkOKW/YUFi2dhfoh0hsW+Nd5bY+u
ciPdyRf0+6z6+xqVbmikyhCk2Hfh9YuELRIfXEMRDnoFjEJQ5+u6adXPSQ1Bm2NUZc9jPRzr5VSq
+2TV/a77WqGVcS0k9TzR0YgZ1JAjYlqXPC0LmYdsbrsZL8ks3hS71i09qF0use5HS+xFvaRYKQov
zs1xbpoUfaW3mob8WmrvNbd4yusCIAOt8Vo13f/DbP4dGo/IGPUKjAAjhuZULwN6mJKp9Up39eYv
hv5gJGugyvoPRC0W4KLG4wjVL8bZxflk2TcpXVO0Z5bzBoyMN1UDnPwXR5tDxy28nAbJjZWeGghJ
Xx+q6FYAXRzY8YALYSwBl3uhhJT0CO4uZGuaNP6NfHzvK+C+/4cz7NwKF4Ko1F1xu2F0ZKS7GkTE
Cd2svYzqT+Qi51a4sK3IQZA75LBi68s3vfMQxEErXfFTUwZzEW1sdOM4Fh4BFtJ83F3awTkSU8Vz
OUK6YNcVxQ80Kqt+msz/UANwAWSAIgmOftRgObefG6cYI/ZGsFanD4s1g7Rl13yWOo2diGdWeCSA
vsS2YphI2CjGu4k3uU1kBZ0/vXb8CQXkia1CiZ1AhIFbnL5E86PRozJFmtAF2r/fVM+qcteANc24
cfv3Yd4vv9ANT5av4Ejx89Uvqr3e3V93d1Hs4KAnEr2maJn9oCFlrMrQ202NJuBsn07xJgElWHo3
WsvGSGTtuSJ3RNshu2xAm4sz8nJrKTZo9esWiA6QEG/Hzn8rQD6WjpZkB4vO4TMz/NolmlPUtspw
Fc9D5lmT5/xS3yJ6ymRNPux7+RU8N8Rt4nk0SDMOuM2y3+0bTGWz92VVQisKZO0Fou2FMjNOJfCL
sUv6cuactGOhEM76U/s47CfJTSL0gbNf52ooLTAGeUTw6wUwLqt6tMnXrEW9hry10e66u4kGAuJK
NN5rCFbx/LocSKEUVZKxDu1ybr9YDfmSVP2OyFQGhVZQaUDLHCEmJLYurSwJfrUH39Cx6KkXI4U2
PdrLKHEzYY0FNV+grVQddQ2e0RXi5Go35wDXzG3YoGhhNENA3KfMcvyidL182bnF1kq2YDmByOZB
Ue3N9ckU7SdGOYe/kEuyeR2xDPIr+gipnqPd0gFN4u6mBjYryIqy9WIlTj6d/kHaFd3of3r40dXG
zeo6KFFRu3jK9HMDutrZ0yBmzxInpJaEGx8HBku4uODy4Gy1bba+Zw+/dXDtuGnRdoUHIKObBs2M
mrbhjIbASMYC/NFXLm1xHrl22tDVFLaKF4ihrljGz4rToBSD0TCZRrSfQ6qP27yFo9RlR/A8yyag
Palm0F0JDSVvtFKQj9qZs/2sW1za47bzCtpR0o0DcCEKOlzc30b5GztMynginjhGdYvoDJc+F6D1
bRNXI1TMjxjfd2BX78suv1PiXMafJMDY6ODHAL4FzaAu6nRcbBGVTuGUkEVB8qn09DjxbQjjWXib
NDFFGN97lkt3eYfWku77UO/7WkYvKXLH8w/gRqoU+mSt0Ec9UvcZGpZQDTHCSQbVEwS8GCZeRaj/
oqfYdbjbUS07U+nwqD7madiD6hAl0GSiQQzCPaNBC5CZ+CMpPbOBoOfDdY8RLeWZaT7mrcC/F3Ws
l6xEL16+BXgDrK3XTQjeuyhr64jagI6BABB/hREbq1bPPSZxUELS7py3Gn3wqHSAGCRIlp/zEjRQ
F4vNwMCKDhnIxqIDLfRXyXd8jA4uv4PbHVZeT03b4Tuyl/fOtw5tQI4/ordkU7+4h2ajHKz74tF+
igOJXXY6XgYLl3a5937TLNpCSjhR/BKXkKjyGc6j9tR9rR/UPkTPWSljHRDkamAT+SCQXqBeBTjM
5TmqukU1RSV2Tlz26MI3fbBIAmMdMiycFR2GsfEMCKGskoewoD/h0i53flttP66FhjmuPKXyTqO1
TQLzvnkGGhPRXv+lcTwr9hJIib8uPyTzzE7TD/NMVOiCMyo+NJ1djrlOM9BwKDhtTYV4avvTHRIo
js1b3Z03Q1Ld0r68z9ONro0YeP6NlIssLPwYTmH0yHIguGdIYp5qpK3HqKGJivzRMt1BSmqju90P
xFivTafcdqP5Jhmx0LOQjAUMEapaBq9XOKxFs7oQATq2ahUA6X5IlSn2ltr5Aq0Z6nfqazvvCcR8
vEyVzLboZIRvWYwHgakVcJMNvkYUtQcdJcwTfLk8GWWYS4ocwtk8M8H5ko04JoIKKk7/JHCKzCtb
8E9ZkBIFVb8MLMg+94PvnNniYoHCWiF1YZtIbg/Oz941vVRTvlxfrY9vBjiHCypKIE6wXnyufinb
EckuOMeKqNDolRDFp2oEr5r2niq3jjJ4lexmEZ3ujPCf8e6DHInP2BrWuqjJaiGaItj+1jdwPGn6
EFwfl3CZzoyw/z8L2Whb1atZ23gwF24VUteKw9FVvbXLqFfbfeK1TZFIbAq9D50if3gxkHTj7uWW
Org/CkKPs/5SqqDCz17s+VsFEOLnx2aCpQjUlFBvwCPscmwpiONqvcUGmzGSACjN8bhEZAzMdUx9
fcp+ge1Bk9gUnt2sMA0eNBZ7fIiBo2SEoDTu5Mm6aV7n5d5K0JCQgq27dCFFcnCah8KW7DXRhJrA
AIK3FW4C77wcaFbScTQcbOcEdEyKH1GkoJV7s5KJYYic5dwO5yxrZs0kt2BnnNsfavXYZcnWfQV5
5WZRIte7vnqmYFObSDgzSZc/AcjloJq1rjKlT7Oj/aqBXqGW/Lwonjj/ec45jFrX53IqsmOzfgO7
uFdD/xF044Ny0PvEX+b366MRbeZzc9wS1YieAH4t0U42Ea+aHhxQtUlJPkWH1LkRbn06t0+avGXA
wNEFT9V9NOWBNj+QOXCdMIsB+ZIC6VlalT96z01ye7lU+nluS5iMq23Z7mj8kkHcYkSOWWlf+26r
ka90NSVxr9Dfz1yDC7lrUFvORZ9nSHyAj0v7go4cT9NOK3I511dNGBEhcWNDGA3qugjFLp1w6PQM
muZVBtq4bWuBd6zPvXiCXjzCk9OipNuUWOE8VX6b7UcV6srFGlaPBFRhK2jQ1WiQhGgiNwIlJHSO
WIMVarmX3zNreU8U0mbHRb21zWc8EaXtA6LJ/ZNSRClNR3aKG7KpuGY65yQ7IifhaePvvAA5RWd5
uiabXZG7opSGBJiNMhY48y4Ho+qlqzSrlR0rUDgm+3jUbnoI++Ws77s8GGv2NLbfri+o6FBBfQC5
CSRwQWDNvSJG21jUzjCzY2vMHsWbVApAE3SLM/pbFioAhIbjmDtY2taNprRBUdCJT+i296lyy7pE
J+jCf1tvtBrdVQZKE3iRqiHUBobPirextAXeocC+od+ANf1dzmoDTea6YI/CbHDKTVIrz6ULZd/r
8yjyw3Mj3A40k3SJwY+HV2FUbow281p79uX8rxIzfy7bs+gk7hq3dww8hPJO38fzA3KTO7kfCq0A
ZAkhFAcdLXxsV9fglmeInyNd0ahRagDgNqX2XXEHGb2T6NJBKgnNsiBJZo12l2tTuwMKnw4in1rJ
/Sl3t4mLWrsJ2mEPp9B26GLVi+tEIl8t3NEWiMeR9IHQMi8FF6cEJSqVhQftflHsmwbNHwOWq/mn
4UGnFYyQSC3BES+HZ2C52pIND6D7HTXsHTi0CMXjJjU2RbX4ZiILt4RLd2aR288q2maTiiBGbrJl
bzTbYVn3KpGEV8JVg5AfGnRV0PDzDVukbaCpPcI/Musreme6DYn22vQCnUKPtJK6jvCAYpUlJu/g
4Fi8nMI+ydsCZR+kdKBafx8XunKqCkgEXt++whFBKQ/1IxyGsHRpBdIRNlBaiK0GZBlZ/WOZvLuh
A4fOdTvC5TmzwzmE2tlZujhootfDN9WTnEFCt0YTCaMhxTXFw+hGEg9VAxHzY6+jy1JffXSie4h7
q0ISbhiiiwpcvwbK9qz9x+K9DLt21fFoOTrd5Lz1SkaCJZpdH9iZ5BCxZlW6xkgbxOuRNlT3QayR
eKY5WDf1qITIvVuBmhfmrpm150TRbJCu6fmmdmm+1xYDvfIRxOK7lnavaT+TDXgqVM9JkSGt1vzL
WLSTZ2cDUjGJXp9Giu+I50HzrKVOd3M+pX5lAXKnVtYSAv2TbceqSG5i/LJnUICjoOBrSaZe9BAA
LyoOK5xlrIRx6T8geW6ciqzZcVayx6U3H5HKsB7yzMiDpo6Tt0RpicSk8F4FwhkwDTyujA9VyDa2
ais1ZsQlkHcJNJCi+O6r9mS/Zu/qz+KXZge09YGgu+7B4pH+1ypflEwLLVMNCqt1ULndYbbf4vZd
MeL9RJ6vWxLtfJC8u2ipRNkBhAqXc5oR9Ht3FebUbAA4bNXsqY0a2SSKwnWUjf9QAYAYgo8fkeNq
tQHqYmiI0ndz/5q57b0KeJILJVJ3V5STp+aNN6RP18cmqLnhXjuzy8ULKX5VGV3EXZDzhpCTmj2v
WtqcahKpN8Uclw9xGVO0vUC6fnKIso907WsZa0YwL0W9B2Qgkayr8J1+9kU8RaADFFyjoD3suCAv
dbR/xNpG/zl+V72hCpxOYk10VKH+pqMZHBl0sJ9erq3SdVo/JDAWU7Tstfu8QPNvEQ6Y6+sTLTYE
xA+SAChF8DWrNDGXzMWpe7RsMHahKbyHXsv35P26FeGmAGYRdB8Wemf5lsRu6cD+2eIcsr0fIJTz
D/n2ugHxZj+zoF9O2DK0w1gCmIXqnpGClK/fgcVkZ4S/Em8JlMABf9D/aJE743NiZ3ScRpAo2z/b
EEm+3BzelLLfackO0GmkLhfnloyVZ0AfwM69EWpA1z9BdCkzJOj/zSp3qObxQJaZzSrIKwLQqe6z
bfqUyDzkT1qZf7Gfm2F39llMvShNEdEOZmacoh7xom3jWVsoZ31Dit/bdEc0bKXBK/KAIcoAQbOP
T2P4/L6GMqifaLxIuqEgjYAGTxVuvKMxghJFj3CrNqtPwZrTgk28bl4WMyw6Cy+zSjLBomiEqYTp
SJUx+CYXWyFNmJpaQXO0IUMRw1XTX2iwvCsyWZpMaAcCrXjSInGF3AE3wy1gBACYwE73MNcH09mD
XvW6rwhMMFphzJrF0gF8ltHu1jxvqik/qiF5zW8SGeOuYIdriOAhaAzgChQbOSdByWuo02rOWd7D
BGpg14y3uF716PNLcmGHW5LOHO3Scsf8WNS/gbEGHYIUjS44EgEnQQc+BoJOYJPb2HGaZY5iLfmx
zu3NMt6yttVOfZcirIVLYkGQmKn0YmW4vEkSu4qaD1Z+nLQt6W4nGgKI8w+rfmaCC9tjJ3fmlsIE
kCtdeYAJcOBfNyGq2jOMF2AxOqOP4psskOPtlXwABifakptoQze4rr3eX3a/nmX5H1FUcGGLO+WR
Rh+NpIMtSp/t6WBMYAUHSNQ1Kk9NgtIKQF3dVuGUfzHyn7IUhiF0jLORco6RxkOpNGykSuK5P53c
W27iu/GoPq8bpGj9/OaHtuuD+aYP080QDI/Uz3dNUD0P2zIwbpaNuWtDFBJSRtz6CKY56UktCNYu
poc7R0qrrY2CTc+LFqjh7K17HdZs3/JaPwpeq3sVNC8vrpeE131A6MlnE8NtfojurLRGfHbMp2jb
knBS9a2zbq4bEZ4wZ0a4nT8PbpxbNYyQ+gnhdaF8UedXzV9ciUP/QVNx993FLLIPObvv5tSpIA4P
Q1oweM3dcNA2zt7yDbwfKj/x6V7bQSV2swb2jRU0vnb3rTu0+wSMfFsjAHV6oAbmBhRu/vAI7S99
kz9o/uonu8WzMPOGlwXpRs6JydaW/2pWamSpZ9yPfBaxdqOl0RmQtYpBgLqswfXZF6FWAOXDpYs0
I3QO+UAxidTBzhWIKdRo6De8tdhEGTqP+5cuD+PGq3MPSvEnaClftyvac+dmuT2nW0qXkxTDsqm9
6Wc0u2SzftSs4bs1JoVkkIIAA2N0gURD9p4Rul+uvAU3jg2CMWa6tafdFlk2rYw3+c4lm86WhKwi
f8bbFEk9RBgQi+DOZjONIlKzvtSubX2qljfIbYdd9ZCqM3isP5+RAhr3rzHu4CxyKDdEI2DbRrLc
Ebu7jYc3yx6DtG08Vcs2kykTExMunAvdKnTdwiMd7kxwYuT86hJNVxRyygApNCBdttCvVLam5lH0
huz+wVFAkQQeMgh+45FxuXYuBRWZO6JdKdb23/aUIl6ba/+6DeH9gxQGiimo0yKRxJ1BajrHesc6
kmrtRa3rzYi0jZ4+6s3XxNxPwz7WoQSM1l87e2/MXdG+XrcvOmfPzXNjXMp0WfOohoZCZAG2WyF7
Fa2PcdN+uW5HkL5iNQEg/pB2RraH23Q1uI9iIGvR+mW8mSq5MWi/a4tH3fneaPc5LcKxl9FMiIf2
1yS39WKghQEAAWoK/RJdAIq1d7MHxq+wGsnYRNvufGycX8ZGoaxagSVcaLvtLTeol/Ghd+rEN6zG
U6AxcH0u2Yfz5/K5Pc5l1lSJ0BTG/BJMRqn5ZXB+XTcgmznOKdRpcLWIGaifyJD4dfVoEskhLPMH
dm6e3YgNRYvG2MDvygHyZDnoYAfccuo9iPeMLIeu0m8DGK/rwxKuk4YWE2xlFWqh3DotyG4qugEQ
cn0/I4qJ/WzaZYbX19+v2xFOHxKESAfjZfSBxTBq1CxaGYSNdvaPJRozP9Ki23mWUXYK/cDAe4KR
uLGe5Ms5JE1OnLJncLX52Rp2Cnn8h3GAXkI1HWguaDxvWJoMFVJiwBtNoJoqCJArwJWqo4x2QFTg
RmfUXzvMV858IVKXTLEm1DYUDaaiTZGBaRLN+7+RhttOtg7YTGP6eeu8obuq98runmRAdevzscBi
xuiOvT5u0T2j4zBGVllnqGvONw1lbpZsYhUy5ArJHun8NfMcmRCQ2AqiTwiYgYaP1wFSjMpVyIpR
Axnc1T96PAnN6d7MJLGn0BlBLfd/ZrjDooitqQetEgpHYEycUz+b0Q+Uy3CLMivciWHP5lImFQZj
QCY1SBXrYUjL0ZNy5QmPDWi7wiNB9ou60aWrYB9E64qTAdI4kXtDF9fxjWImQZMVKEEMU7tt3c7Z
V3oDOfJWNkrhhsN+doCLhSgbH19lS5FFcQOg2nh0fxiy40kUKiIOQO0XHWoGYM6XY6MJcB5GAahY
ni9ha/f7lPT+1I2bon7Su231eWIyVkf8a4+7kiGs7TS2Anu2AUIGBTJNKCZa9ev1zSQ6dM+tsDk9
29xV3WklFE5x8VszVsi9XTv3ZPX9YXTrHc0+X7oEPBLt7KbpsD5M7khE15C7UPw9tuaqglsgnn1j
1qQvF9GrGCk8xtaIMBvV8stB1WAx6KE7jpIvqTamulOqoNX91pm2q1UGS54HaD0PQHG0uT6ZojPj
3C63mWsoYijAZKKBsbhzx21fdBsXRHyo3F23I3L0czvcNiN5pukVRMlBZgx960kSV4sOi/Nf585X
xZ3KfmSzp3e5R5XvaqyGTqZJbnuhFdzyaBiEzJvGvy6nmtBmJgo2q1tvJ3SwWoUph7sJ3fvMCr+J
XDAhqyuI4In2YkGipNeBTM/VsFreO+P5+qoIbUEKHEcPyDrQKXvpdQpaxswFRbkjoFnEMwhI240s
VQO9jekWASjY/Ous2143KppGEFezAxd3tMb3d8RlpMHNUKbXzHfUj/wckr3/dEmZeGQxXVSXBQKX
I4sw3KJ2gEycTe1uJOpd3JO7eXH/IVA3TXQYgx3KBgaFW6yxKMZFzxrUjBaQf363zWMZB+CPC7J/
eXucW+IGNI3AwSg64gf43T5JPCgA/8OyoN0H4DgQWcO/L2csnox5qHsYaNSC4cChexy4n+e5grbB
mRHuRrJyRR3UAcjDugujLKzig11u11GSSBB6GK5UUILoaNvnn4bGaAJmp06sGBSqzR0tSj/BbX59
vkQnJ0GLA57YrCZJuDMnW6sIIkAEoLskBNenG/mu+ZDp4XUrApFUHcmsv2a4LaoundnZRoqaSFtD
QGdcJ79dtTdtqdTOWyO09ypFAYCC1SXhHA2OP/R27VcmsPtqHx0AUKp9w17KLTUnBa1cluvFyBAE
o7GCeX0ewZqyGOvT9a8WLcDZR38grdXqGkkXzM00HrVma6yhZknuZVFsAypG9JmoCN7Q3nLprv1I
aTy2eBLF1s0wPIMO9aR3o+eOTJ/ifTJayUIIhwT1XEBlkCzCDX1pr1HjClThACAWbk+DsSfqjQGI
sOe2lEgOSNFdCQ7Q/5rihta2Jp0pmFKPXWiHn9fHgT8x8kLG86eiB/RyHGs+DRo63xETqrHXFbaf
QErDnSRvBOHmOLPCLp6zGK01gBrKTVjp9DJwsvpAltx3h++rNTz+g6vBDSxMFwzybRedrmn1wqQt
+/Q7sR9Qa5PWwISDASUBCkdgYgAM9nIwVj40S94jBCT0eYHitQ2RV8t9kIbPbF35LAzEQP9rh7tM
TLfLFH1FLFYMRkjq1DeVxm8UkLXPjp8skJCFTsecSCZQhBlBTt4COhrMD7iTuZtlSWPSLROCp4XU
fpKfJqjPxLU/j9POKlPIpP3UY9uHdIPMFYV+jncJeuPwYrU/IFQrnc7GhEAgp9Rvot8u2tb/wTnO
LLBNfeaGaOE126TD426OnsHZGmkgoR1ertsQHkTgUgPy2kaHHw++TlLLmiyKJ5xTblUoSCqeoYVu
t6GLP8tkJEXxGirj/7XFLVUHJMeSKrCV1Q6o7yZvNk9RvLVNtPURGe+6cHkAx0ciFfQI6Oa7nLzE
AhNnvCCEcmJV9dSivK+qXNLFr4l8Hj+NNw/AjjjzOCP2bLVT31JgiMiDC4QStGehwrCZne+KHvbV
i/lITV/NX6M2pItHOqD/4JpzUIMIPtPLzfW1FM0vCKewGXQkqAz+wTwo/brMOdpnRhVdscWDPlbB
4iJVUzxMQEZeNya6USAxZKCHyWD4ZW7oVQR2dEh/w/33lQoiPvcWjBeSDSCcXmxsGzQJEBTiX6+L
5tbRDBLL49ArB0rRvF3kYd2qXjai/chB4GAUAGQSZZYYFjkPuiB0sIlhHlHVuXSe3sp6rQHG8KhO
5WOJNZvmbP+p+QOKxmUE6ERDQh7dDzzcl73Ze72yi1OkHky0MJduHhSfLIA5uCc1xMTQV3HwNnc+
YPXNAd29tlKezNk8JCaaxLsHd6b+QE4l6Aavj4g/ij9Y41yCIGob4iWuTqsz7p0GuMVoX8/BM71N
cygnkjsd7egSm9xK/ccmqC1YfQ8kF7wbdjboGdy5rU7dVKINWhvRMKmXD8NYf2/NpduUupbe0DEd
Ns1QLIGxdPSAPpQ+hLZhFdQRnttJqcggNNxO/PNVcByg+5FXR32OOfbZyR2PxtIv41KdkHEiGyO1
k/3aI7abMvotmfImXE2AXyRTwZzy7AL+j1HgM8DCi5QZzvJLo61DrW7qrOpUTnbvk85Ee4ZpQw11
KuJN13bxzonjzs8VcLRbWRHdWKXyVml2s4cyjvNb8jWW6GvQc8OSQujr4fsfVWea7K7WqxN5tHfG
Da0DwB5Hb/5t+DMIp/dV7/UbrZScSnwN/T+TgMEDAO2g6KNxoVutzplhN2Z1mtdq12iWFz+0CxRD
x85zQeyaWYcBCqYJ+BEkrzbhkjsGkqGAGYHFhrvc3BSyItYa1yd16J8RbdAwagzq62Q1t7RUbZAn
reWP65PMncF/BouWXexwxMTQzuGienSd2YayrtUpbVNzoxhUQTw8KH5r2jS8bkq0z4AsBUcP1AQB
1WMZwDOPRt9zF2XgnzzZ0TdDf7bc5+u/z8Uh/xnK2e9zZ4emJMQqqVmfdDuIXmjvA5HfNn6Zb+Eo
101xtwozpTNGHB1SUKhp8CuVr2g/jnK7PmW/6319n+GCDJrBH57AXPq/WWLrdzZpk9aSJHeN+kTc
k40s/Bj0mT93X5ZHhQRaLzl/BR54MS62I8+spfpqTTkbl5k/kjTUyEPyPS6eVhnqX7BUDK2JkBuw
afbvpZ2GrjQjzoKlsoJlLLzpd1NMvho/QjMe5ZQmuD6JAs+7MMftaMdV0B6owtzqfDfA465JnuIi
d0D0hkgGJFeMfepyOK7iOGXaYJFyvfWU7slaDln0O2r2WuNbZPXHWMrCw36SO6lZvyMLn1AQBaXI
pcmsisc+zuDs6OZc69u08Wsg1o5oZf0VPZWLVzl7CrCzDPEumkmCIADlUcAhkQe+NKtbC1KmEJs4
OeVNosShafT/sFbnFtgXnLlgl6h1VjqwMPYgbyuyuAItfirjRxA5IK56NJ0gzgWYlzsrEC2puQ2l
6hOJQ+0pN/dG5+XZji7bYZDsKebL/Eoh0YDXOUH8hJDwckAWzRFAp1Vziq1N4txq+YNelN5sS+5u
0cqcm+FWZoz0tuo6ZgaO0JeHRN99fhOBwo3xLgAKhWDwchxzj8YkrTCbk+N0vlbclovtX7fwZyq4
qcIOAnaGSQmC8ZM7FvISWcBltdqTPUAxwxtMz9pPQRYfdMPeqOm9pu9GPCrDeed2z2iKCHWPojbg
t2B60zaT7xaD5PgVLN7FF/EnR0mbArqQ7WlW+p2a4dmwpF6Z/B5VGdGp4CJGFM9ibR38LXiqXE5v
rFQI9DS7O80b6jzn07GWSXYIDvcLC9xVQouhn2gNCwyQq46/LecmRTyr0diTtksLR+Oi/xu5DQ0P
Sd5ZVCtv6qLuTwNIVXw9JQneDTTf5dSMJV4jMgWnJDCig82KB2hPFupeVtL1UMrQfFO/1agWQvH5
umsK/ADJLxaJG6xJjXd+2F2c1e77UxHBIYt+m2TZd7taDs1US6JAHqrNggsUVNA9DxZqcCXzZxOd
Ohyx+tCfkj650dC9acP5zUfDfrQzyy9Musk0C2kWc9cpoHLKo81nx6qBdRopFjQzY8wqF6eZBcnK
kjTdCR/iO9F7rj9FSjAbnyyDYZyAqEAvEdlk8GGBS+7S40HzntKcWN1JQ9c0LSuvavWtUhWSLfzx
qEcGBwNiesI28r3cwdi3MdHLce1PpYlWNA0ieWg88xfD9aql9Btzf332BObAFgdeNRCy4w9P/zT3
htFPmdEjoLZelGET0xDcqurw1Ppro8roTj7uaeAz/lrje5ibOZpB+aT1p+Z3/NCZd3ayeR6hxHN9
TIJn+aUZ7rrU+qVq0Xnan6zy50LHYLFv2uZNs28hZ5WmCDUi0+vpr+tWP+45GIVKAy5pxjhtcmfv
VHWzqxRmfzKB2La/DEeZ5M/HsO3SAHdIgUTLHTIKA/p28S0frbeBsa2A+74+jo8H1KUZ9hlnEU2U
ofe7jWEmjVHnHW+6svGlkrECRzABPMFLGdBoVGO5sWh5UddLFfWnvN6j4fTQT5HXRaU3NQ+RXT9c
H5FgZVBwwusYJzyKvnzJoR9rYNvTaTgttPy1QmSAxp2HolxAJtmbmAfzslMCtSbkulDMZF043L3Y
L6o1mbE+nMAkclfvx5/qoX2Kt/0B9Py/o6+j5KAXufqFPe5UUgs0flNVG079pt8j8ngy93WIasS+
//yNfzkyNstnfqGh4lD3hgpL5rMbNz/AGvdtjmUVAOEEgrMBZCxIcOGc5cwMxMorhDHDaaK3oF0m
RvyI5g8FzIrtb2uqax8agCis7MCS4aNF50spU57801V2GdaBMgt1SkZ3hn/5PM6qRqlSQ3/n5KIb
x67QJ2x4SXyjV5uI3K9rsOal39rekgQkvwdVjFe7R1lbkOBYvvgG7jDR9Spa1nkccAuE09QfByM/
On236xi03l7fVlWWTBNse6btiWQaE6JFouByeatB7yarxCbRl12yvJdQ9aylOE92F3+Y2jMj3ONi
LG2SONk8nPLpZrRzv9V8qGB7jvrFmLd5vG+t1/Tx85sfr07GA8LS2nyQjppVYRUaTPZm6hvNySw3
/5+0K9txW1e2XyRA8/AqyWN323KSzvQidCaN1EBJlMSvv4t9cO62acFC9tnIy04AlzgVi1Wr1pqq
L7Glr8R1S04G/c6AY4hsJFgJbueP215KStsYzlnuvY1zF7qp8oPkX2ZzjV1++YhcmZJ8zMCdckw7
czg3W4QFfdi74A3b1vV2GP20RPuFT9Ex9q3bP57JhUgPBwPVOZRtUf254+vgLNe42mCIXl5DpuKl
HypQV0NaJ6vCsXQ2IweUGt+gsXjbjNMrSGlXOGTEyO72z9UXSPtH6SbQX6X4gpLRKNf7VytdW8fF
c3BlQlrHAQpoI3QQh3Oi15tOQ1MeezbtlXG8B+CPBiItIUGFOkPxeDgb++x7h06nXz9S6KpudDsw
Wx9EleyJ7YHRRQbd/qqj8L9vftc/qimwe5/kfuf6fAry39lapnBtgqXrxIjTrE4GbK0ZOACmbZxx
bX6Xdy+Kr+BMAUPAHepZ49xzagMmct03gcfwpzSkh586CFaZn78VB/3D4327eDKvDEo3SmYMWpXZ
YkzH8jBt1WA0Vs6+DPp5v/W1KxOSux5G9FflCM9wZZifyvYlS3wgeyDV1PRHpO4P4Cs8ojRvzu2h
yuNT4VqAwSS+NXUHtbH8xmSA36JcasBtjCuZloWwEY+zf+ZbCrVKcPGR0cXw2w1k65CeuNgXrXjt
hGKpHc1UX3lRLLoJtLoh5QIaK8Aupb2ddsXQGUrCzkP/QZ2J33vZS5w1oUn0Fz59qJC458gBErVD
W6e6h9KOEf79iiN+QFs/+GwRHklPQrA0q7Ot8/GsjNQ3kl2nj75Bf5rFyrov+QpA90GxZoCdGmIB
tz4fnNuOXnjaiCgFaRak1n/wdg10sRQJgBMATVPohLcRXt7aMIoCS+Tk07nl7SaHvIK+maDzNMVh
M23WuEqX9grQ7QZoyFBUN2XkDPHA0q/bZDorBQvGNN9ZaRvCo7d99cRyx4fuHXCGK6u19Ba4Nip5
XKpMs4Ma/oTX2u+02DqO31tf7fqAh9vjbfFe55C8LoJKgT1CmRItaNJ6jaz16tqGJUf0s2YQmnXp
flD7T43eh3Hxw6y+Vb3fZt0ZHDjb3HR3tvatyd5qhX23M3fHZ8W3abUBAWLQGPG2HX95w8e+JUGh
krXIfsFtWeD5QqUL3Lui1+B24TUrTQtUy6czUfdgg7G/WkACThsPwCxS/oB4zc/M26a/Kxcwwp8g
6FgDZYrflyfr2r50FbiJO6HrG5Ol5PoBbQIfITi7FlGIzXtnAzAwwdCPApUcnDk000qrbaczxyUQ
x8N31zjZVv9C6nPKITNrlGgY+JN4ZOPwNdTekp8SxNOiYO0hh3tXFRuswTTicT6XgzcGujvv1ant
fEsx4k9Kxn6oxnwak17ZZa3eblKVhsXg5OHEtTU4/MIZF1zjYHVG1h15fumGYgpePT3J8SWm+q2t
f6veEAHBHIwKMHjfVW9FsWXphQMKPlTpUblA2kd+fXdubJljz2aUHptAS6a92WyYMwKrJjQsNiRL
jgaANM0bMb/Q1jvTN7BOH8u8XWkBlPu+xL2JD3mXL0ZVEqtxu8fdqnPLpOPzua/O+XTiAzpfjSeH
7VwAKfstc7xdM85PYEQ7jOjAUrOtap967XdlJX+fxsSnCNwIauhAoMvNAgxMicmgzvO5q5+GBrFV
E3rM5/lZO+ls47xw96uzhq5e3IKo26B6gKcDIAPSGYsVPo9FT/i5cZrNZE5+Ouzb1lcHjlJBHRIX
CUbdLxLuN4a6ix1vLSG3sAJA46IBH5Ulocco5/Ft0KtQ0ADyc5t/QffUc/eGKXpqcw9IxrH1UzQ0
KGrQzL7b+1TZJ0Pna8kvVlW/0uLHY/d873CEqCo00ZDGBXGp/O52jXngg67y8zBpxLdbfgAH7FpF
8N6r3hqRdpxWVGjXsDg/l/2xbnakQYVrM8bh46EsWXHAmoCMMYqdKD7e7uuUjZZBe6qerTwJakf3
S+L/Kdmnx1aWJgzSX1g3wOZxX0uRnZuPzmgprXq25/lp1B0IxBJ3JXe2kGASXKDoygCEANSD8rlQ
KNo2Sd+r53Q4xtPe1iAQ8NLnpzIGnB2Rm+ElQWrSleO4NDQPZWIBJQLYQ5cmUG9yPXNiWE1sOvsj
n4uNIDJdid+Wlgk0+oLnEpkBBGvSMhWOVaJorZ6BuNvQIt7VyvwROOy3Js02f79W16akAXGvKtW+
tNSzZvINm1+Keo1Vb3HKrgYj/v0qP+fGaWK0rQkL6hyxua3BYFOuxPb3Ae+7DBHgPqhcYc9JgXWa
Z7pDLaIKTEwRp1uIAdTaqgDIfVQgrKDQghYn4FnlqCCrGRkaB6cH/aNp4OFNNPjGUQ+rY/9SfV/j
X7ifN+S9QHECVjwgWj0Z5+OkHdMwKP2cmHMIPe+SueHjtb+fNfw04gxkNIG2uBMU8zpF6fKuNM4q
B1avpJvR5SEBPuuxmfvdjEhKYH9R8MYNJhcgJooUbd1z84weMIh1HHqe+dw6gmXsr48N0KnAvTsQ
psacyYYcSBqxsdDMM2Q2t7mdRU3s/jG67Gz25MvjMS0sDh5xYKEFthddHHK1FO+3ivCqcM64Kf1U
/d7AkT62sICfA4ANNO4oH6L2a8udnP1sWhXva/fsAKdHnvt2vnSxBq89en6XD5Uf28qblY1AXKBr
iKBQ8fgD7pcN6BR4IHBtCgchV+AycBJM3My8c9q9QDw3aOmLDf08mv1dTztirRs7cu1tmlnSpSz1
zgp0ZWOoAKOjyNe9Ayt/PB7QfTQrDKE5AbOJcrocXU6zqtOZFRB18V5m/YhEgQ+2ig9D9aaBRiVj
xofH9t4RjrevCGwP8QA3AJwGVZEURdW2BcVlxVTOVtqbQJnvO+2o1mNEXfBoEhbUqRpQLzTjF49f
ONh+OuVXMxoIZDofTTVpdlz5IB2u9tEHiSW/csWe2+tOqbrKWb+0YLL4CmrTQ9wHyafqyF7oy1pP
8MKEA80FzlZU4dHdJk+4kcSgz3P1NHJqJeTKWzEYewrenyyefcighz1Zkx+927OClE9sVhhDX6gq
8ghXA3QtaFXoSWufOP/ozaQPlQQpZ+Yof0aIBz2ezWVbwqfhaYQNJSb7ylZPB0pSd7RPg2vNx6zr
XtHaAm7+ljrb3DLWFGJFAHizdhgaIK2o88NnQ91A2kyC7MzsqeWcVBY2g3tq7B2j7KNpx59tVqxZ
u0u4wKmJJijUQAWc9Y4UvWnMvtOYexqcr7bzhbXJk0X93oGCN2QLQaQTmMPahN6PEDYRW4n2IWju
vDPSXU1oSeMa6ZjCPVHG7bBu+wix5Y5Cd8on5WwFlgf6lcdreH9ExThxSgGbAK8BGiRvF3EsKq0Z
it49tbSqAtjc144NRoNE1fbAdjwZQwxieCit7Iq6+lYj5RBkntX4FqSHPtZe+711uwhopPgc2xzd
kyzvNo8/8e6SRrOFirtMrLsJjKwUTDuj4mXQXHJPudL7CeFGkAzkS0PIx8d27vPfwpAOJUIk2RDf
yFNBFI2ZSZl4JxtagP1n3u/Qnsaa0Opfs6rys4/GnxnE7rhM1zIed5cpLBuCrlNHYI32Y+nt01HP
TNnQeCclL8etRjkUluLSXYkRZdZchARIhQp1ZWxoQCHeL9yr/WV5SRNT8GadHJXa3+dkwF2jpab3
1dG5kDIjcNLzmHhfORphQPMcQ/HcV+Brmu00j7kbDlnqlPuU12xHwKigroQvS9MAVRGQ6EP0FOlA
8e9X3+cmnUoGPsYnykGVnjiAbKb6PO5W1nnBjI0bUPQmoaiK/27N2LU5FJ0exycAsZonjuDf8zVa
AFczxI1vc7veFc7sbsxitE6aAah0ZTdJ0I9k2Chu7myaQS83HgEh3uMvu/M5AHYKdm+RXUSLkRzw
dO3UFGpegFdP18uLmaVoH4zL/hInWhekma6V0BOL/dZt5w2UdYqVibk7aO/mIXEPjhN0Z95Nfzpk
6tCk5Kw6xAsrpmabgscZkprtX8MhIYjpQD8G9EhobQJly+0SzG1W5kBapZHHu/EXuO/nkGUaiAy7
UkX7TDq8PZ7Z+8cyDIrJFbB+8WyVnEhhV9ZQZkkW2d1Pc/o0amU4Nd02e210DsBAu42VQDHz8LHZ
uxvSBqsgVD9BM4jGNOSSboeZpIxmbeFmUWWYdK+3erKlvDc3hd01fjZXa8zCd/GGZE+6kccaGxXP
dowSKh7jh1b5UKAJxEKONiD6WkXy/al/cyHDmqDFE2T0eAvIV2TXQ42iQyY6GgNjy/bepgxZqIUG
yKmhK+UrmwIkmdsRRdFv+k8SDVpgVcG4Bou+uzSFZAl8EMJZA7hNSxqzouVdP5htERELSbmqqIKc
eQE3rR9tXP4o0sTd/vWiIqQDbRMSw++793ZR9cFEN/FQlhEUmjUe+yqPXmcoTD22srRjb8xI4Y7W
dibLFFJGaZrs0BXmQPpIS7JdLcge4qBE9Xsw3H2juX/rhTCh1+MTm/rKC0NsrZycQikitSpCa3rK
y3M7nVQtQg3Kr8qTnTcrN/zSEl5bFP9+ZXFUit7E4SwjOp8Uj4aQDk9elGZL07Wa3cKBRMkG7FBI
6Tt4vEqT6iiQhNYznUQm5CYh87cj2WeDjCeudytHf2H9cMmAOtI2xb0LbdzbQbk093quF3U0105A
eivAPGZT4KXbnOR7TQsqdBNZOZriVjaO2PC3xxIoZuC0ULNAsxvcz63hkdaZPjq8jpyu/95Owcz9
Dml7b6unm54cNIgKUHWnZeXeVsyVUd/P761tadBeCbk3rmqwPX1MHbBjVnsyJMH8ZWWMd3Al0WSP
5wA2Kqj8VJlDosrr3s2Lto4ULeosI6i7ZDfFoGt7QsYYOVF/7iNL+fnY6vtD/H5m/7EqPa6gFzk5
VV3XEYODK17pR+tHccnP7MkMXR8cZzugqp/rLSQrwvg8PzenfFPueKR+0D/Mu35rHdaO6r2/v5mG
9z14dXCISB30Q1dHWq+ESuHhuJoBoQdNrfyegwV6HL49noO7EOV24uXYiaZTnqgcE8+6S6LCzfOX
qtu2WZiNpwQw0eEvddxdqJRhK4MyDOSQOEQyKX9PmoohYqkjCpUapilhAmUSUq3Uu+5CHxELAmqN
9xSCLwj83p4Zr2tdr615ExmxjyhL+b6K37nPZgkT2K9gB0U6CxDGWxNxMlV4rqdtpECTO0ARgoWj
p3LfMDpj07f4u24q1BCk+uAWNybyBf0+JOgSpzk8XsKFM4qKJsi30Ov9/qi6/ZBqjjNELVYTZeaI
91qyrdojekl8mrMVSwuziuwA6scgqhbEWJInqhsUapGWa6IajBeVOkUUOLQcjSOPByRmTjqWeDsB
KYz7GCkPuUfEM0lhcUbayK1Ktm1TVQ2sgbfbx1YWdj4aTlGUhXQrcoKylS7lbUGzuY1QtobC13gk
mXvJn5Rs/qYp7ttc8l2bfHts874MiSDj2qj4qKsDno7JPNRu10azUh+K/HNLkRWjR6IwMCtPvmMN
AIIfwHxcKcprQrPosf2lBUSTLbYsagoAn0vHgunOlBKmtVHcW9th6gPGhk0PRr1/YUbkWJAaR9FK
vrFAyIrnamO2UaqgoNsCZ6f07nZu7F+P7Sy4SyCX/7Ej3U5umlkj8A5tZDkHvaVohv+kVdQfIDB5
Rl/+CrxL/Jq8LV2USvCYAsAV2NPbtUuGgRSpRWk0dVV/Mevc/gy+Li9A1bB7ZrXebHItj1eCtyU3
A9AEHhyiU1C0u99adUqkWluT0MjK073a43C3kED9KZjUjQ+W5eN9NfBqp0A64a8n14Rrsx0AlAQl
t2RYA0TBbdS+i7hV65vK/cSgARZOVXGx0NCa9a4TeAoqoY+t3p99URyA0CmGi1S9IQV0BUAIpIR+
UjQ7FIgJrUw/d7adXx5bWQjmkDXBuxitVEL2RL6FqpaoSkZMDI7Mxb5LZ/totV4WGoqVBBmagj/U
7Th9zpUB/dv2oGwLvH/3Kx8hXou3GwofgfwQ+E2h/YfK2O3S2oXbF6XmdZFBW90HGxBybtR70yYz
OXCQD/kOiz2UzC0S1OVQb8qEesjG5n/dwClSSMhO4jWN2gwgW7ffUXe9KpImXTQgE7EBeATqSzlp
d4+Hu7Sy11aktzNzKYpWGZKLrueMG7xZhrCau37z2Mr9IRVjwcULLkoUm+QeuRjd3F1GMKfa0D4Z
fQxV88T+mevpLkkSK0jtYQXic+9SYRCEGDAJxDbOy+3k6W1GDMWDQUudvZ2Waj91La7Rsk6dFa96
f8/jQQxCRdALgIACaIRbS8hwOmhhpH3U0V9s+mwMby15pfGKT12YwBsr4jVydUNVyPxORlv3EVJ3
eZhBScJPWwfslyPR/cos0BZSOWtVDnlvIBxBURilJdzHlor0yq3RmaLjzxssGgE3MwZN01IkyFNz
xaPd+VLZjDQ2vW8qPrUuAO3gU0LyHERGYTn+jhm4NLqLk/6e5+6ATpf6L/eIbFe6dvnYQGBZt2nk
2Z/HfNfPr1P++fG+F77i2pe8mxBziEgUpQbZoSUmKsNll3SRU3zXO+JTwElZZWzQzuJz6C07puVz
gNkfW5VJqpDxA8XQO1hFcBwg5X27cC0ntGniGe7a3Obn7FX/Zn/KXtgxfq7+OEFyrJExAi1c0B3K
5JhPKy5F3qtCrxpuCxVyJItEWefW+lzZQxzHKKtkpW/9rMb0kLvQdNGs0Da9ldDpDnkuG5O8dVOm
ekoSrY+8EinQrQqmgNbvqhltZ8xEAwFXivk4TfBOe7OaHHuj6FWXBv1Aa8W3HOiS7GLNY6J7vdHL
fdx2jhuURYbuODsrszxsWKfyvW6XwPkYjd2VQcsZ//N4xWQnglEAAIqVAqoRVRFZkRjvygSa5pxF
xszynYLyz66Y0yc0IeX7eKbV2h23sETiYOOqRTIPCAbpyGVNPRqkLMcInYH6S0Z65bWbiXOwszHd
xArr4F4ajsSi2rHAKBolbBpD8RU7ZwGed3pQc32fNw1yjYqiH3IYQ+hFVjtu5AQE5gWPAAcSbgJs
A1d+u5USZTanDLWKKB9iz7f1+snyaPet5Bp9Lo3c8CekCTetXWcHNO1oR+oWfAWJdX+EBfpLlNcB
/8ItKznBagQZWF3rY5SN5nhE2uekgErhq0kbKFIpU30esvjVSYyT1jC2cpBlcSwh/Y6YHJ5fkKED
VSAZL3UQaUPRc4ryRG/PtIynraUbM8pHKQ8Qo6jbwkBL4KAp4GPnpD7ZhKV7wLybDUma8S0v8+pU
9IYe5KNi+JBLGJHAUKGcNXWOX4wV2ZRpCz/bUOcIEtEWrE2sOI1xOwa9Z8Y+HkQkYHVsBbY6f7Az
7m2ZypK9wuyPtG5ZgIbPjYL4EKqhveFbVVWvPDsXrgfBNw93grsVMb4MwKuSgpYpRGKi1Psx1HqY
zArocT+7dbF3Cz2aYqCx9C0CwY/4wsfHcuGY3JiWbggUiVMTmPcxqnTrBLLpj9TWvk5ecerYsVCQ
cn9s7i7+FcuN0rvoe0dF3JRDvq6ZSTup5RRpIJiEYFaYEw1rXQSlbvi10gdGXx+UBrCVxNyu2L6/
7G9tS1vNrNjgUKeaIubMmt+1aMzhesjK3aC8kdgJdC8O5wr8HWZX7MZsCz3EAJBpo1yDPi5N+vvr
BgyD6CyRQzcvVzlrJ4r1zgcfXagq4gCGnr65+wPExUrwsTRqXFH4WGQAUJSWgmxn9jqjYxwHLFdQ
e4wtbW9Rj/79PrLRB4QcDZQcHfTK3Lox10iJ5+buFNnEurB0a3MTDYK/TA/UL68r67gwfSjCmQB1
wl/Bd4p/v4oUayfpUUSy5yjr232WWj51P7fzwURjzjwqvubxowX9gcpBrRN1Z4x19lK/dvad8xNK
NEFF12Rk5VgcvhsPVSQdUMRCYk6eY6ipQpOrzXiUxCZep8PUhSQB/DibcRE/Hv39cgq8JPopMHhc
3vLrGNzGiVFxwqMitkY/Q/C/iWujCh9bWQg6hK6NIH9Bb5WOJIA0x8yqlCSjWlQkrN+UZdYfGtWE
PK1rjrtxVvTLjMK975lJsk1awwnREy8UwG03tBhnO62MnefCq6ttkpL2pa9LbeeoI7iN6VDF4DQc
jIsXk9W+h/u7DIkSuBYLqV50WcjcGqwpZ5e5uRHNCQmRsTA3aTh4f8wBohdbC/Rrc5D7PfFBg5GF
IFisvnJx7qjfrCUTF1zd7aeIlbzapqiLO4pF8Cn2ESKz2zSM6FvuZ9t2LdTR8UO3ITjURhFHA5Th
4A6X6VEMbyxGzaiMCNefTzbtUQvz7U/jGD9VQfHx8cZY2OmwhRcfXCmU6uV2Bj7UamJrsNUjvq+a
z5qzod4afOk+VsSAUOwCPAvbD+Cg25mjdGKQ9CJGRItX8PeBt7fblGPpp+na1Am3dDd1COcsVeCl
gCy8tZQZRuv2dm1E5Tdb2TubdjfnuwrUvc1GOfI6GPeW5hPj8HgSF84w8qA6GpKACRPp0Fur+Zhh
k2bciqhlH+d2NgPLKrzNYyMLKwU/DLoe3LTgIpJpfA19zMypoG7Ua4yGTtFDd5TSZ95Dze9fWIIL
RIESlEeIZG+HY+qs1CFw50a5pWSh5WR9aA4mCb0atDaPTS3MHDpOVQD2QfWGdjLpMlONridp7riR
0pq2j4Szu0Vz0xqn8+LUCV8OCkog6GQrjtIZfTMpbkQ6gx4YotAMt8iQf+kLPNcfj+jOFuJesIvB
FDaDaIW4nTxHSZqyyUov6nS1vkB6qDa2iu5OcFVozlulEr03h4gbNV3DFK1hQOfcmsvQ/uY2DtSu
Mpwnr218L/7uGKMfQ4RrABdxwaO53Zro07Zp6yc03uGvNkxBWTJZQSvfrSX2P84d7kt0BAFFLK2l
NnpW1rEyucw1aC94R/8UPDH/3oih4hSgExTIRMzw7XjdNlcA+3PTy3mz4jsWPv/ml6Vdryqehmsf
v4yII1jJ27y/+m78koDBXH228FtXd4fTDzVBX2N6mbMv8CQHyzwrX4spqDpwypV8a5gHq/jUpKcq
mQOdviS6+jTZAXW9laD5zhXjQ9BqgO2ClwnQx9L2VDXSdTmc8aU3832alWiioX2D1lin8otsrct+
wRrycPiDhyDK8XJTFSQPlRLMDPmlZdzHwQSokIVquuHl5vGpWzTkoutW4HIFRu12fuFzm2KgcX5x
XeWJ83HvEf4jd4vASVbZEMQUSWuJzhABiTOEIqEc7VukNF002eaXLE+jqflG+E5lH4dyx6YfFgJF
1fZz7aynaOXgyJkBLYoSgU/rfZX/tpUyejzyO3AqvA0SMFhL3OK4ZGWtn4oM2typrLjMCP52WZdX
hu95Y+M3Y3r0cq/6ME0OOiI9ZK1zrUbvsVWkh5FZ4xOmMg0gTbDaCH13DePa0IBXFu2JgvtXeK3r
7e416YzqQ3GJx/JTDWLZwh02s8p8/VNNjcCodxXKyogemaumfpxyv1x7Jt2Ha4JFDwkqFTUnlH41
KeKdJ6tM+5KWEJF4whP2lBeXtthBn7V2Dp2ObagA56Ku6cEt+GO8AZGhQn8yIMPvddurkYOJK3GR
VSkuiJ/9zIU6a/NnSNdwUQu+CpEhwg3UQRAMyGNjaaJSC1DJS6a5U9BWKp6dzFXCla21sNMdQVkO
alsVuAD5YdbkjhlbLsQ+Yp0EerqlFtL3aX+orJ2hVCAbmqEsJaRGJ1/rs5C6T6z8BbRlSAEIM5UX
Av2hlU+6i43xGbhhQfuIK0bI0t7uLDu1GivuAYIt0/KjF7sHVtOf1ri1Ku9n27BgjmNfmfez8ZtW
IDKeV9zn0sQjjBVE1qIkLXeeKcpY2axOyaWagAPWpnneWgk4eB+PcsGbgZ9CRMwOCpiAMd0OMs/N
atRITy6ElYHRZoeZf+Ik/6iQfzUeYE/QxA4ALDJ3t5YYapcsNW1MZ1VvO+XQJ9PKJlo6EMhBgm4D
xTSMRbpWM42Php5l5ELRORB0o/0zngbwjivVWs/e0okH+FKIdpsGbgI5bi1KwI+GtqkuM1RC0mC0
t8W8n+xLnH0Y9EiZP7Wq/3ihFgYHOjyAWDA8oJFksmKAXzkhgMdfCqZbfjYwxfcU46Dqr4/t3L2C
ccpVULciTyAYreUN0Xh1MtdmXl1M41MPJuFARULRe+3BWEg/UL1dGdbCub8xJwVZMc0dXs5VdVGt
Guwes8FC6Jb9zmaQ4pfMo0fDhYjx4yEu7HnYRBIENRg0kcraaDbrtFjjsJlrv/lQbi2zCSx+yf4a
Ci2icyik4VwhWICcjBQBNXFMFLPsqkuSBX3ubbV5M72i3axCFkHFI/jxsN4VYaVoAebwBxLGeM+7
0tswrtzcTEdSX/KSJ89GZmabuC9YpHfVFKrc7XZjok5hn6CKSBvd3LZU1wNHsecQeeRpayJ5HdSW
3oRUMbqtxUFtZ7emB+Wbxj6006QKlYg01Efb8vM0r59U0ml7Lx5BeZc0xK/sfthS+Ktt5k3zpmnm
4kDzBrpRbWb5DN0Dr6XGnSDGpAD/OcKJJ2n1oWi1ckfJlPhsQLFRafswUfT0iNR2c9SR3j53nA5+
6wzD7vGUSbsPDNCYrCtdE8knFYMJnEQM8VukawH9+6hZL7lBgVcZggkNn/+bMeHwr+5rgpyTpliQ
DUZXWjE2z4BRGTTbJub0zNDK9diYuJyu9sLdyIQ7uTKmgCWhy2MYK5r5bJUc9TrTL0dQpcSnrqw2
qAduHlt8V5+5M4k7HHlipHjQ0XVrktQeTfWmK55JB3FVv5pJPQSdQsAioqa68qWyK5r7pUvQx6QO
mtcidu36sJ5r/YdJejT7ZGlL0PzSpcNPQp0uAs4lyzfWOGfbhpc8qGM6/k48SjLf6WL1Uzo5Wezb
QxFHQ6m5MRSF0OzwohQoEjwenOR9/zOdqDUhwkQJyZZ5JxH6FMXQCGGjEqK0mp/0+1Fba2ZYNAJa
JdF+oyKOlHZjnPAEFCPQK1Liwtf5rmatr5pvj0cihRX/GYnADooXGf5P3oV4JUHmsIDy5BhnT5nD
5009WfZK8CK52P9YsTEK0USINi9pL+QuH6irQRkSqIhhDGOyQa95rx3+xVhsIGYA2sOl70ljSQFq
A38/NJfQy+5BsOLxry8uB24JwCw1cI7IrXig+iuyzsWvW95rkYONGK2X6efHNhZX48qGdP2pplKb
VQaZzm4k1iGuKwUEU+5qH8CyGcBfLbScoVFWDPXKG/BeibnFhVAn386l/9V9mX2WBDrf0wxSAR+s
vUryQB121uvj8S05WIBSEO2h/UBkmm8NI2gFTK20oYoFdvZNB4KYoHQqflAYr5+UUX3WEU1vHttc
Wrdrm9JgtUGt0I5jYu9V4xaUlC/oW910dC3aXB4aQr/3nlXcI7dD09BrTKHpAwl40whjNw/b3Ax1
tUKLiuoTupbWETtB9q6OjdyvBkUzAxyst+YqdWRmkzDsdTQKslNqhO0RZGO2chzsXf917/2L3f/O
EQ/We4G8lWbRmaoEZSgolQJnX9ogHFLAs5vXK2u1NIl4LyPgBEuTQIjdjqrJjMoiTMFaWTPIB1FO
QRThPTGVPDd1tRIgiR+TpxBcRrj0hcoXKm63xmqeQb+SG8VzDPI4CJn2o+MP9r8Z0ZUR/daIYtux
2YH473mowcHJqF9mW25MQRy7oTFc/n6rowQBOg80wONgS3sQnO85a1PsQaZSvx4vEyrBbFohLFie
tn+MSDsvr71iVCsYKdBYn/N4lzErtNQs/N/GIj23QUdT962CY9sPIP3cFcrLWgZ7bSDSpcQIRJsS
KnRsrTxomAXFvG6XOSuQmCVfe7UmMkxhTqwpMVpMl2t1AQMjFuV/1yjyfrmKAAswYCR+kKK43WIW
0LV17IhDA1Ucx/uR50VYFWt4i8XZAlkx+hrFm13uNdCqtvcMBeOw1D8V0sTZEEA18t8cySsj0pKg
ejEAA+gWzxmkfxB9k7ld12BfCkbADfHfkcgl9qLJxjYVntrVju1bGT+B1CtZ2b2LNgR4Af0soBWV
C6nQDMC1jSTUM0m/GMOfytiN6XNrrqz8mhXJg2mzm6XpmMIpay9VSHMN4XTE2IpXWbbieSrqPeCz
kkFdIH6YJz3Py+fOqvbiHdZ7W6PcefXb4xMvFvfOH6OK+V870j5O3Iw4bVOUzxxsVLoXqA1YdEaQ
yTmodRs/SqYGqwHX2tikGLsebNvsCwIB7u+59zqcnMQvzLUitNwy858TCjY0ZFFE3CPvhh66JoqF
uXiueMTRKzYZOqS0DqXAKOG9ovqd+bvhn1oACFrDXLmBlg4uaNFwb4PEEawakiM1eQVpUG8qnsFg
B+V3MAY52efHKyfnv94HCEQGiAFN1IjRjnTrguxC1TpgkRBQmnEa6Gq5M7P55LBuQ8oPxnweLOjw
lDkeZGvwkoWHLVBuuGCBZRHcc9JtNNZInAwJnB+vvymg30dnSXns1aAswz+PB7mwVcBgg/5ZhCaI
t2RoHU+1dJ6mtnzOR2sPvWFzaLeQ1arWSsbLdjASlHJFq6w0ly1HQ3CrUVD4m8rrZHZvbHQO1Qwg
Mp6jf+9vBSvP/9sS33L1EEjUuiVF1ZfPTn+EJh5GlbIVH7UQ0t2YkBZIbwtrrh0Mh7W4AEnWoxRj
5BEti0sxlXsPfLiP12nhwhX9jGCJRT8KLkRpTARAjK42sRfV9At3Bt/Nt48NLPipGwPSiEqA1A1I
4WDLKQgYN60+7xJycKOkBliNdjuz2T02uDwiEBsgi+2ia0sy2NDe0kpdBCqJ/VvRrUg1zE+PTSxu
OhulBWSvkZOXo5TJ4w6YlTGmfgiqX03/lHj7pFm5FBfHAdUbYH3Q03qXs546NW4VFQ6+msieudY2
nf4+2MIV9Y8F8QVX+5mriRejOIWzk9oArF96kKc8nqgFb3pjQTqdEAQ3yMxhwQZdF4efob86Z020
YckIMCPoaUJ+X7RV3Q4DHfhanZS4L4jz1PwYvEO8eTyKpZW4NiCNwh6b2SwqGDBqPzagu7tyBpeO
CErhaPkTymJQCrkdgEpVZtZzgwGorPFNNKTx2duXuuM70Jgzx4s2qx8tfQ2EtbSLr81KB2Wa+3Ks
mqp8TuMXtfutmBDdpj5P1igblu67/yPtunrjhpntLxKgXl5VtlnrEsdO7BchxVbvhZJ+/T30h5to
Gd4lPl/kIUAC7GjI4Qw55Ry8G//qx8TUGSmozFShX1bYaRhVquQNAwHWiJHeF8ZdsSh3S+q8VkQ3
famMSsHrnxf0tuKZa3KsTKOuNhDfRXdr8XUixF3dcWmCxai9PhJI468qgCmQsQFXPAuvmk59UjQa
pIGAIVl7V9V9qTiBRU1wtLhyUCOBBEBO/QO1hJcyBX7C7s1dsI4noz5VxckR1XG5Zwvctg7FyUf/
ErN1kqVnXbwijENERB6giUMEF2aRCGZ7isTqrZjeFHR9RPzJrW8Wsu52JYoL/AX7owoL0phbjhTL
NkJrXgWod4NlFhPmzqecEcbYcePBOxbpaOYsN4Ust91UhIP9BJx39MAeSSOqO3MdEs0I0sFubD9z
91cWqYukAUumSVLll3SmXMoMUfMCPf/MCwMXRfp6RY2WDiFeqrIMlVorDaT0iulj8yP5vsUcTDn5
KIH99x4WgQI1HMwn0C7rS1ElyvVWOShF6DR15ztAePSQ/14EfpZnaZQ6E3JAJYSO+Usp0qoaE4Ab
4YfSYna16GVVU79w0NlyXRuepeH1gmOJWgcKBYycZhrs2ig0WHQA0NucuLbmpdYnjg0d4fmoRtBr
9qUyhVJ3qEWqOJm4hkzPvezbvcCV8QxgI4Jtoli0wkwGYJaFpXJquuywTGcz3gMtwnNyUS6TZ9IY
ycClCvaGRx+rjpbm7WpMJaqd8Q4PL5p2vr4rXAnIk2LvMZ2GtjBmwVQJb+YEdxFNyl0JsOuVCHOe
t++oiv+RoFxKKJtpNrSP53H/o8/LUzW+y8VTDMC965pwA+pWEHP+k9hKVb2CKlXsR/FpyXztwXhC
nnmZdgBi64jAoHkHZyuPMehsRKt7R69xdOnw7Im6h9ISvHx4iweo1Q+oBbS5s3dqOx+XMcekYqhG
2h7Q6G7eJ7t1eI3qTqANVxIwGjAXifMJlL7LbWrLurNGBS5ak5/r9t5BViEFyYxTWgJBvGUD1gAA
Y2gHJzI1l4ISZ4jQozR/vBf7FO0mxVMuDGs8s94KYQ4OvEDeZAOcWoy+AlwB+sH8jBoY9qV1Vdq2
Q9XcPBMyfYymcYIEUvbugJpkb7zJInZH7lpthNBN2wjRYkUy1RJrpadoYB/f6QF1CPGvnxyRFObK
S/QpzvsUUpoqrn3AkVvebLe9F2WZIwg2dN3Z6In2Jjho4OoClZTu20YhDBdUyWjDP0/fzffisQLH
xkECkl73TVRs4rlpIN1i8gZMJ3iTMvtTyJEjVcBvCJ0OoLNr1ZHffdzYmNqQpQd0B/2YzFEV2AT3
DMGm0TKMJiB0tl5qp8QEGCJFXiKURih9zl6X965WTb5J3q5vGU8SZUiA/f0HneRSUiolUltXRRkq
Rtg3ld8kDxiHd6VOMAzKMw10viFV76BDDP3xl3Jm0jWTE1dlOAZR6/3sRF1vot9nVgwgWJLdldBD
tm7GOrSqfTwJ+ix4JrdVgTlDxbTMVWOUEJF8m8lN/qMmN/HUeaP2htKAR5rT9a3huR5MPjkfWK+A
3GLinYKSUKXZbYkzu7irqbvj+HxdAvWQ7CECQBqcNDpjcNlhYrbad/0cd9AobyN3zNugMr+nL123
s63aK3MR+iY3sKKlibbgAHcDHu/SCErQP8pNWUNe1N/3ZfJQo0QQy8NNlpmSOxc/4+odA6pKtAq2
jmflW8HMUgIhWkXHPwT3SbengPxLOu2i8qH4zGsL/W00uQ2aSYxOXmo4pIZRLQ7MXBr3Vn2KRnTD
C8yCZ+lbEYyll5junfsaunwsVuot42mK368bhkgGY+pmq2XxLMMwlP6BAKQvPVsirAmRCCZWmEUS
OZ0NEVipOqYrpdefWinaHYNMuYYNudwMDQhPNvBdylDVYsyWINnodZr1bixKHFxfL55rwDsR6QJE
CpQ+mVtCFleNUk2QZM8DCeRWmfCQMwDq5nSzjC7GeDiPkdke1nZQXtdJFRX2uYv5Vz7bDtQUqZkZ
FlyFKb9iv6L86XP7hVZzJLNRv/nn7A6xVNA6Jo6Q3WDC3evq1dNFON/cc7oRwpxTCWD5aHy3yzCN
CQCGZp9MD6mt3jdEkJvlLthGkHppGkXkYNC6NOCJqmBQ8WApTlYvuHLzLg6gHcKQugxGQvRyMjJy
IKm3RlSGWiK7XXfuMQZRyZIb+NeNj+fFESPwwKet0f+mxCrQkvaS9qGLBGZScF89Al0sOQsjEk+j
rSTGuxmD2Vf2pCMCqrGfVE9R+64DUXDoI7eZDte1YtEjaBlPBZwYbR3B4BR6Di+Xj6hGQem/oNY7
8HbWsFdvNP/eHjHb4BavppBNhWcSW3mMclOZAmE7g0lo6xhakzm7bVd7NiZ0zCEJlnABvQFezsR5
y/t8lxD1NIzGd0fF4EluCjwXd6GR4fhAlMCkGqO7HE1kVLOkCkf5RBJtN/aRZ1U3g/EYEf14faE5
svAwQDHYQEoNq87onRoY4WjlLA2lxjHvWtDAg3i0LF2JNBVaWcva1wF4JHCYLK0C3V2gG1HWImSu
scHM4TBKa0g1ADKGizR50XNt7ErTnR23VUEC1AaOlgJK41wAx1EuXmeCjLLyTakBrpi8a5UIIpvj
dvAxNNFLoTgxtnlpaiZxwGM4NWmoOgAE3Bl94pqUPLH+76/1kEOzSQgRuCUw95/KMBK5Usc0nKOs
3bULOs11PZ0DIC+QQwkYeYFnoFvH3O+Qu5bpHwrkz97vQN5E4BsGLPLY1O6aR5U/zoYqkMI5OBdS
mNUDV0FqaRmkaMsjwZB5ku4q87/k7/qPvWB2gHYvYSabLeKQxuoTvSNpOHTV3lLvy0Y6RiKwRK4d
bITQo7J5VDZlhec9RtjDCJgP2ddIewO+hiYIC1whVB8KAYBTwFh+LpVro1jQZFK1Uy4Hb+vi2V0u
SC5+vA7+2fuNGMaFpIuxqGs0p2GcJ16unHLzLtWlfWMsHhn0R5BGAovmQameFvno9CbIymYfGFq+
rt4OeEx3gTOHVvZjWTCOfui0A85yKOX9sQZ4DuY6jSO6Z4OxkYKoP9uimxvPJ6GRFJCDlGASUGSX
GzGppK0TBfjxRQ3uxpv2mL9Mb80nushw6v9IYVOWZa0CBESHFFxBcbfz8hxvrEGEksfVBXkKylSJ
ggKb5p1LBVVmKqXSvAgFnnX1YuDFftOtr/+9I4dzQRc1csRov6CGt7FeZbakcRhRAjTQTn1f2PHv
bkhVf8Wgz96IF2SwG4SR6zJ5Z38rkzkxayKRoh+hHEKGZ5Y/ZpAsjoJYwTswAD2hqCNoQAGu0KVe
xjATJOIB74DiDzBOzr31s7b28e66JjrPWZrITAAwEa07KJVcilGyolHjEmIA2bmfQunQAwnEj45A
Z/bIvspc4Ie6igvwabfcJbs8eHn61nna6WkKjEN833m96pKjtQc4idt5+TH3nysXZAv74ji9Cb4V
n8Ke7e2nMpnPaRmTKLWSLEyBOVP0PxNtf10Ar0lM20pgDqA0T32hgmot1Mx8j3rczpwHd5K/FuAT
nksNfSynznjQJ9+yarcSETizOAEf3n4jnkWqiEgeV/oIBdUH6zswcUdA9L+i/TJ/su+mH9H34cd8
2yYuQApEPoFvBZglRusYSr9s9jrWu0nOijoLrTau3KKoGj8B3Kzg2HxMJv+zg+jOx+wyJrMNh4mZ
ZlS1CNhdFmbSzsheI5IGlpkdmtGlMF2pC3QoFwXBCryOc/FFJwfUIM182imzGyeJD9pxwXWb56WQ
VfjzQcwhc8oZqOvxAL2Tyu0w9zAr3qxang4mtnUWXDn56lMABpw0zI2ajKsCQXgpJ2MF8+oXr4ly
f1WBvxx9T2w3H8/aufo5q7WrTTt1ynbzWfkiL7tYua+RsZlELVpczTffwpz7NlukuDax46bpW+sv
ApCCpT7Uptvkouo1SzD1H7vGjDHaEtGPC/UvfUwBJAXHICQLI/mhymzM7Axurpyl9hQt1i6KUzca
fMv52qTB3BwWHaTSZBJkYrlXb7yq/nwEa3tNimqAMmUhXvDkZoLX8tb+HLtp7cZfh3dn9pXXzF0w
8PC1/yqa/eMFjK1wxs4S9L/opTZmIQWyms1XlKy8vhO4L+qd/jlddBoZQz1YZPay6KTd0s4rNOyO
BS6+qnrqqxMpf8paOE0/0NrxiQiFORT0mgK6B+xJ1KlsIq+xNpVTGdhWdC4Cv5i2igxpjbyPqDOB
l0EFQCvA4WjSFs8C5lYXZ00koQUvC6t88qrkS6tYHq3mRWnjOROGOOCl8Uj8IggH1CT+WVAbyGw4
rqCGYR8upZZnVploWTg3zq5dC28tdlH3m3SuEuaZA3bKJ6VaT5ngqsyCevznvOAmg8Zn3NNQDblc
WEVOGq0gahY6KjCnZxQS68AwUpfUN1US+x0gjVfcUIfYdIt1dc20P+CNJXCNvPsHrOjPRzDOao6q
NOsNGYO41jd03HlEAdbDWhxBdHZ9mXlmCxNCmxo6RRXs8aW24LQw7FGNc2jr28Nu/QFsq3jy0l82
zqLgfcCLcygpYHIGfXGYpme8njKbpbSuJp46qfFWNx3xEikTsVTTD2bNhhISUqA9cLiqjKfpc7KW
iCkwGyNQ54ekDbQfdRKOwOwVFYN5XnwrivEraIBDnbaBKOLVz0pYPDboGnWv7w8vJQXyhb/6MKdP
r5M1zwmEWKr/OhIXY+WTlwHUE7S0aEd7uC6Ou3o2qsIUVR+gdIw0K6uBPBlDWmTJxwV401Xhzg/x
rLjWOrmRCLKX55ktkL/RaS0cdfY1ZNlpRnuE4DSJlnpVC87ZoniPukgU/HlbRfGJMLhHYz9791nM
OHZyecnCQesOhjL5ZQmSwf3YekpyUyxh3IJL0gRSz3MGDEyyK2TzADDjZP0aK6KeJd4xsAHIhGZj
/AUaj8sjN9dE7sB7nYWT1uRH2xqyII17RXDYeAeb4uejKQK++x9g1KpetaWZ9Sxcp2ifFFJQpWjX
T3rfmYEjWp36dnoA0ZUg0PM2FMM+qgmcYQtvGsZ+1oJg+ANFkDCZbK8qH6wm94WhlreAWyFM6FOU
WlcIeujDtXto1mcdGEbXT4HKM5etBGaLohUJGwOoHyEIoGtz9AHL4RplfZJljGNaq1vG9FldjtIJ
zIxZfpZwY82BAQGUo6YcCEbcdBev/IAUKdo4rduMBDGgxnRt3ytuBU7FQd0B20/w2aKvZoJGvoDW
uUrplufhUgfxbLtR8ZoW3pCLXB9/nyncEg0dOFWXNgyQCCOvHQRJIAGgXyl1JaQUC2V3fR+4G41m
eUy04xaAgYZLKSvwE6Y8gpSkA8x6l3ogwLsugavHRgKz0VKvrPMMPLawVtCoSkzPTsIa9DOfkWKh
Bw55WAx/M3qMsV6UY49TYc2WP6H0Q3NY87K/LoXnux3lrxRGlzKN2gTgA1lYrmc1MnyHvKHoN4FU
T1X9ShZhDvKuKMDnBVkBOmIoItPl5tRkmfXSAVZIWt0in1fO+XnU5QM69eLPLB/aqpC+VjFRyBIE
pl2UV30042WO9MiCG4NDnlRFBB/G1WcjhdEHqq61Va4wtrEJinF5sCdaRT2tvei9z3PNNMUIAmXM
KaPn93LlLDPvBivCRhVmCndSey1opIvvGNVo9DxQpgAZ0uumwfUMG4nMLS+trFgC2gyAZ0CcG4H5
YHHa2LUBzV4PybcuEpVauKYITEzgcSJzDnKuSw3TOi/bfIWGeQW6mznpDIBB9ceqyhvAygMuGAjH
5r6YM9Fjhf4we/ujYJz/K5jZxCSukH6uEOdNOmI+nlX9DYNWn7FHkNvoYGwDPjI7CJeiaS5aIwWX
JEfboyM0RxalNwU3Me6WWSqt4VKoJHYEJo6SHrNi8BkogLqjlh3nbw6QHAe93jv56F23jw+edmbd
QOyAcg0FxKDzzZcbplfR1A/g2g3tJgWi9HooA9vBS2tCRRxgwbWXnOVT6QagWN2DFsNqv1z/AM7h
Q6coWrihKV7QbPItiTVJMYoiR24K6Xctbr63SQt0O+AUAsZVcEnhCqO8UQpwbzWZxYWyxm4uwKWK
cTJ5qfy5K4DyNJSgyCVpHuBCKqKN5coDbjCm0uh+she+NLcNYpABEAizhgHXSTmVC3DE1ipQ0+TX
9YXkHAB0WgOGE7C0iJtsRrlsbbWRcfhQLsf0QFzMSCthON4Ht0wmMBqRKMap9EudJRKgc0IlQgYg
HV1lztxOEc2r8BKzsEwc6Q+6QkzZXtomidNmQXkBs7Xml5RSevr51/wou9FdHTbetDNOkgeiA8GT
gXP+LqQyThrXgkwqZXqT8hLPct+sfe5f3yp6ptgzR2GHcCnA/KnzcQndZHCkYpnK0cKcZkcmwM/I
NmgSyct1GZxQg5CG6WCgIQOtiX0Ng6uwshogYod6m8wuUEBu5DgP1jrQeiWo0/IF0FGD9H5dKM8w
0BmiA4YDE/OoO19u2EKKrK41G/dQzGXl3WuBPL4k2h9OiEFxCxNoyNJgYIJtxi3NzsoGPKDCIe69
3AGZT/zFOCUW8PmeVlFxgGcM6PiFswDykYbWhUuNymU0JXmFsLp6Lh1jl75qWeSSrPTQ0PeJxcMU
kIJxdYQWFrRxaBoAwYHlORyyWnPjSJL3aMIqvaZbFoEBcrXaiGIea9Ja4I3T4ACnaAqQh1dCviz2
XYc8SduIAjPP2DF4AmeLrBaKF0wWepyasSgJ1HLiL5OJTs9aF0RlXp4SoQvoWhSrHMjc9CxszlOW
k8QiGmIIpojd2Glx513QT7N4eSG5ab/u0/I3iBhdR/7ETCzyvjKe8oBtR5saY/CaZOYkzjA83Ghu
/zK1ADcMrlsFL4QArB0OHcYHkEZ65Da6oXafZMioARdrKb4W4+yC8fiUZk6QisrgvMO7lcR4W4AS
LmNmAnYmHih5Y2o2bhbNqmcbhSywP5EoxsVqq53NdQ0ckjZ5b8r3qXu1dUFTE3/d4MhxdJGcN5mD
25mlU9QWtJH1zKul0kODbFXHu3QUhAu+Lmgaoy9iTPyy9t02xdo10IXMwVQfClxeBIlpvip/JTCq
2FoT9zosLbQX7yd6hqKbz0y3UPjWP0qol1YWrWM7xhQ+KVJfksbtph+rKOiJ1onxOYBSqRJgGQI7
oDmCstcJnMP1k8JzagCoowwAQDL9p2xgNkvigBMc9osJhrFxo/acR0diP/y+Lofn0LZymO3otHzM
8gpypkIO+vQkZSIob54EHSHZ1ikdBNza5W7YkeHU1gzkrE7x0Q+zaM/XNfiYW2YvIFsBzAXOaYik
RjmFVShcEBsFalDX4Grz4oO1PpL0fa2OGcrv5RqQCTj134bKBQtFW7wupeNmpyw+Nn6dYE51f/3D
eDYCnGeK2Y/cJZ4kl4ovizR0vY3vsuzczaW3OX4QNuNyFxcsaVQEkt0O4+ZIq83WZDmIfdWCqquC
vmLBeeUVnHHz+iuCUSOK1dKppRhzw2V2iNXzkhHPnH106t9FGbrPtUh2FTQ9zu3XAfw/7WNe+8Zi
7Wsl97Xki5HedI2or4V3a6I9LTArdAHgscUsrQbCtmnEN8VWfVbNx2T5rWTtjVpptx2IEEAlI2pT
p1r+Y2Rob6HvHjprxix0Ia/qBEBH4EXU94rS7hrr90gz0uWNWT5dtxte/xnQ3+kcIOZ0YT3MDaCJ
1rpuVKBn2WfzVIXywT5r/rAzbqaD6hsPuVcG5mN6Hu7Wn4Ap9HW38RZfQlvP4Ol+ubP2MqiNBMbM
q79vP4qtv89SqZhxjo+KVBwiUD/g2u1Njn5IZRu8jb0/AIRSH88zuGvsNH2o+vneHuxv6PTdXV8f
4acwPguVkSHqdYQQ6a48SIf8tjxFO+VbdADuZJjtx2P6eF0i3Vx287HrGMjEVDtIKBiBepQ36kxj
FiiqjIS46vxtap7ILMge8Kx6K4aJWyUsXZUSLPE8Paqtl9YBgnB+gH8aBJJ45Tgw7QHAGq8qSp9D
fdf2Itbpk5ZZqGGOrf7oGN1vJx5u9MIAd2j61db9PA8qtDVEYA5WOlMQ23iOEU97PETwogMeOXVq
G+H9KJVqC4zfMNf2EXCj2yHZzbWoK513YtGajVYGNEIiRcmsZqwtmtFm6OmDq3DNrJXQjVlhmBYj
Es2k/0p6SVCq4gpEvRaM8rAUnWW0R8vBMMwm1jQ52kcj3ZVe91CJ0gjctdsIYdZOUUkMoGYdXYOo
1UyAIWydV1AeXbd3XlTBqOEfTRjrWJMJDdimkYY7V7D1PDRpQCH//WnGj45Nb+UN/eklKPzSzW+0
fdagQ033h1B+6x+q+/VG+a7tsqPu4bV4DzSEvTI/DenJFrWefHDHsMd6+y10Qzd26MgdHjugHAoB
fh7fJL8Tz/hu7NA1hUp4EUQnLVR2CGzVjoTJcDPv0VOU3+s35csc1HfRr/JuuM13uTs/OWg28K9v
AfdWs/046iw2HzclqxwlMawJ7i0AKiz8QRAD1S5YUq9E0vvUvDiDa8OgveWYHmfplvwGOevgyQdL
8CgQGTYTjyx1UdOVGnaJFFXxnPrZMREMFfE87F9tEWcvtZXkZkgs6o80fzybu+4sWM7rFo0a3OXv
p0ZRy4aErZaDIPaub9X15cG8wOVvV3pEaoPuFG6Vv2p/9WRfNM96/dSDlvxShCPlES54+HzTBDj/
iZgHxRaUEEUrRP9/Y2+SuY6koO3I0nTCGXV7RURkIFqnf7xKlKCCQ9epcCfw+aL0Zf/Ogd6D/Mb1
HeEVvjdeBr7qUhkFYS+ebIjyo/pW9d7RaPuS+fmtGnyNb8hT2rpvwGhUd/m9erPgNb3Pv09PxUE0
tStaU8bBZHKk6zlaQsLVPtczbmmJ6HJO7fb/dmG4PFwquipy3LUjwoGOfmvNzX3ledijgnknEde6
q/bX11VkhowjIGAo07oCgbsKd/O3UVDP4FZvNk6ATT5oZtJ3MVVm+L3cSt78mO8LZKIWV/WaRzzu
0kPX3JL6vIiuCtzc/FYy4x7UpKsXpYVioDMFSaHbhNnkxgf1pT+2R7J3bjHKRsJZlOuj63Vl91iq
Jx0sTFIRwUxXYCPbbp3uevBp+NXyrtmPySgwFpE0xom01ixJAHxOw87H1Ob36ZAfY0/xkuD/ZSRs
t8OcSKAvV6kjkfw2aUDWXYCsXBAvuLpogP0CeRqqUexkSGGNToPEG3RB6E5O6CbTgmT2ym/LjQg2
jW+WG1mMcXRJlZhxhnWTwXmIHKLrrKoLRrT95KBdplvc2viu1G5SlA/paKERutiD23Fvg5bcHXJR
AzjXp2y+hok29qwmw2IjFFgpOKLX2fqiN5qw25r+yj+WuZHC2IqlLySSqWVG58Jfd9ZB3mmhHeK6
ke6mnWignRsZNtKY2GMv2gyqQawwwG5KzHwcLeI31mcutRshTPipSa44s0zPeKUES/u0lJLA8kVb
w0SdUTeGtnQgwaleS3JTy6KOC/6zbaMDE1AwhZQYZIQESXvORj2IsuOSjbsyD9BLkpITJUesQflg
I2N4/VSLDhwTaOrCzOSeGkT5np7KfRMoN9KTjszP8bqc/+O0ffQ40vZa1id2KVjQnXhEN6qaA/+3
Gg1T9dIxH1OvmctK8W25Xgw86PIFZNeSSUD3ZEu5167WCqqZWmsOo6pU6T6qShPTsEOKcOhUmghK
jSr87wn5+53MCUkmNO4iYQIPFO30GffxrnGDWL2fiWBFuFdjvCYpYwnGhdiSk6msqqnReaIujzxM
2LjRsotI60/Sm2DpuYd+I4lxdPKUgpVridGt3RdeZmJsxjln0tf5y4BJxicdBBUmPFq2uJryeF00
V0cLOVJQ0AKQiM0RG71TSJVWZiGSjW6aaYo72U5gRtoJ+yy6r3N3biOMMWVtletpnDG1kqTr60Ji
7WiB2wrlNVB4tRNGpRZzTXf20okSwtwzBO50FbQzmMkzGMG6YXVGUqJNeIh+OsiOpuRuUcOY7Lr4
LkM3EZpSri8rV9ONQPpBmzt9YShSlEwQuPRkD7Rj9CvdzkDDSRRUkQzDT9bTdYHUh/5zKGyMWaDZ
B3NW7D6uLZg/0NqDw/ueadVpUfpnU8E80HUp3HAB/lTKb4hlZHuK6jQF5O7cZ+HOioB9swfnVaa7
sQjHkFuJRbMG3TBM2oMS/HL5CPoFF6uGNhUQDVZMLqq/6nS/SIWrdPcYTHXrFq20op7Ujzk5dhGB
aAr7wOArSnBMNEzHpJ5AmEIn+OZwOZinZE/O8Sv5YhF3fCgfzCOi8E9Vcteb5gCqwl2N9O/42I5u
94TU+170muK65O0HMeswENDgxvSDFs/aOUEeWF69726yXf6k7/I77SV7WIWhjvrPa6vABNOkWDQC
oj04I+if3f+M/C6Q9qunhL/Ke9HDhmdRWw2ZuGoB6cbqpI8lr3ZvGC5zq+C6zao857oVwRz+tdeN
FC13GMX161sncdtbp/dCZFpv1PvuS3tovPEAJ7RTTtFLfOxO41H+dv0T+Pa8MSzWHZQZSuIjPqE4
Gr6+z0+D27kRXr2iJwDPnW90ZR9yUadGZe5AEGB8uuGhaU7AwQZh2PN1hXjeZiuGiVdoLFzBdgb3
hkS57GqeqN1UE5gFexeZ4rWzzQp6aHftYQzAsbiLvOZFP7nWbX2rH+NgPc177dHwyG7x031RuXpQ
/cx26+3iz7dJSL7h75Pq5j+TQ+UZgpsBb8YLTYZ/PAU75pKtWYIcJr5vqZ47NP6dda9J3LQA5ZKX
3la+bP2MnBsTz5TrC8+9h24FMy5q7mOzBI4WXJRHPNnNPOtGd22/PKquLTg4vBi2FcU4n7Wa2rJs
qC0FxrG7R1ogoBlPgUIiU2K8TawPGriWIOU8/77Pj7Pbu1MwwabeQLNxdO5KQa5DpBXjcCZlWNo0
gbzBNwNnN/pULxErhOgYMi5Hlxs7dSYIWRVXul1POWRcX7ePhtYrXpptVjKA+wM1MI2M8U1kpRvA
pXv1SQ1M33hu7uTjOHnTubqdn2u47/H3D1DAXP8Cro4Y6qRlWbQtaYx5OGsqg2oWMdrpHjAT68yv
vfZkjYJ0A9cRAD4F44UYiwWSyuVNYMGgUxyVAxrPDbetRg/0bJnjr7EHZuvr+vCDLQYEMEKPGwda
Ki9F1UCSrEoNUwLaowX0e3tHMPlip8+zouwmW/VQgnVHzF5Yow6cIQzPnY3yRwkEEsF3UJX+2Vmg
hKN5DxNQoJ+9/I5MLs05i6CyMnik+R2bu7YJJrBKfE/l1w5QSuY6u05WBqURrtpJ1BfJg1EAkSV6
uHHHUyiW1aV8OPfCNmband7o3pj/0pfZ1YEVWZEDeS+zHQEVKTkq82l2fgtU5+42sMfo4CB6TVnE
Z9lOQB2coItctScXfnWuX1JAJmAWSdIP9SjvhnKPIjQd7se10Rv0B3lo3XVpXMqOIuLSolH5n41A
xwF4wYDfDIiNy4WowKBmNAWdRcsr2y066XGsncd0AJ+eg5HKICuyxCXo/gbEVv4iWAoaQq8JZ0Js
PjRdJzWYuAARmZ90yldde5niEDMuxzXTb/sRiGllHNTvySdYBHT0+qKCi35zAyCbl2ojyxHXw4i5
HFC/DPY5tUPS3M0itEbe4tIBFpti4eLEMVZe1WlnDqaD6NJNN3FandRmhGbt1zZR8Voafqyd8h0A
cb+uryvPwrZimeRB1K+YL1ohVt0PGEwAyXIgRZUbWe15WEbBUebFNjTtw5IdwNWim/5yJRdTk5ph
xUrmzTvIBGvM2wqZo3jxDLhHgFqlZ1Zln7a9XiSJhIQXLCP2au0Ftz69rvw8C5YR6EC1InD73Iw9
ANlRa0f+F5MCjJuU1bb+z2hOY6Ay2v+IW4D/t71bdQ/OYSykXZOgyoSpadlBBSE9tCoSt8Ma2I39
o0lkQfGMu8SYpAHwClgP0ClyucSjJBe6lGA/Nb1zJeUp1zCRa4nm77jXLqD5GEgEARgR7+tLMWTJ
GjW3JZwJ4Lpox3HIXTm3MBc5+VMWAHQFjOdp5aH2c91cueoBbwW5IUCB4pxcyo3W1SiTIQML3mRT
vgVjNn0SCcyUqx0QJwxQCsGO0HF/KUVVBrXQmhHd6Wla39iVrHm51ieBE8nZcVjVYYf8p3azNPin
2n7RSGvejMi2P15Xlgfyge4rdNrS1j30yTN3waGbMkdCxjGclvs497uUuGBNdDXjYFlBvQaGpJ1B
FNWuvR9XyYuqHyL9LCEJUVMu6yE+XP8e3uJvP4exdHBjGx0GbtBqamWHEaAv6/xUSSLb4jlC4GBi
hB1oDZiZZxw9qIQrQlpEmbK3Ast5XebuprYwHGwCxLGPby21ddv6EyjKFH3zj1TG/RaFWSw5aDvD
xnov1cmzMcO0Pluz5pblCh5jEfQ577aICUi0nwCyG2GFiaVLP9ugprBwW8yfAEG8y7KT3SbeaAtu
cdw9A1kEJuM/BmWZPYvTPortBf5A0t8TCVwruPcOqqjewJWC/i2Mx4NbCtffywMTo7Y8TAOGEeq+
OBvjG4pUu3h9u25+vFDlbITQj9jkEJe2bNuRzozoVu8t7bsMZiL9fi39inQCD0C/l71sbEUxB0+S
ynbuZ+gDj+/bAPCsBQK4Rr7RhdmWqs/TUc7Al20S7ZuSgM/ZxKu+049W0XiJrB/taA7STOi4uWa3
kctE4GiunTnG1GgY99HvAc0VRjr/Xk3pZpURKK7vFzcyUkhyTGmDHQfjPpcb1gGlzYptCJuGQE8e
5NmTzfuq3NnTXRX/sJXMtdezZSVuY55j+XuMKmWNh8RciNLdXPPcfAjjUozGUYlOZ2WaNPMU9Uk1
c7dZ99fV5doMaHks9PurBpLOl9o6OYYr4wnmqcSxD6AdlGFNgdVwd28jgtm9ZZ0WU5pgNXGf3Ham
4Vtdv0ss/XcJ7Mfr2nCXbCOKCYFRW+tkotqk/bvcYJA6eWtEUDl8GQBQBnkW8A5ZZFOjAeqETMc4
O7nybOmts2sXl4bPKPJXCLP3hTOUzYjzFtrrg4QLpzydp0WEkcN1TRhW+l9NmOhBymXRUwdC0KHu
gRW1kb4qaP1fJ7T/xy+fUQglPbwKURBg2bNUeVowSQQj6BTMvnZPjaW73WemSignBy7QYIrAFe/S
mKe0JFNCb0BWHxEXsFjTwZ7raDc0uSMwaq4VbETR/9+4dVIXihLVWLuoeq7G0iftwwLoj+uLxj2c
GEzAxJyJsU123Gvp0mqMNIJxr856Iqv9JglRNLn5Egc0woACpBRdH02eG0VKKzH1sl9wN7ViQAAm
062ilzdVWfjxMO7ScrgfcEwBhneWGlSJp8Cs4hSTLomfa3FIzEiQKuIu7OZ7mD0EoMMUJSYGanra
GUIeQEnT5M/X15XjkSiqNxICOnDzAVl6uXldNUHPEXZSjeNhlu1sDxLD2k8Ka3GJLGIp5KWZL8Qx
DrBRnXqKZ2xj2ZBd1cFdkJ/KKj/ZMvlWAVImKY65dZR6zdXKMgBxo5+KOumoCOZqgKZNIPEAXcnE
UJR2qbE0R7pZLROuOlnnyn3pGtLodfIaJGp+n/0PaV/WGzmuNPuLBIja9aqlqlyLt7bdbr8Ivdja
qX399V/QF+dMFc1bxPTBDNAPBipFMkkmMyMjwI8lg6QIXPfCILeMuZWoC1Rr0L8KpXb0tthLaETU
kdxeghPswgq3Czu9LAxqYFhL9eFkQb0h5nZC4b2WwcZF6bQLS8ylzrYJ4owh64GBAZ/1Y2I91OkU
DPpp3eXmPXTBAgP6oe2pB43AMEoOgf+PaZCYsacxuEG5tYMaj6PmHdpKU+tbjts5rkEahIfrNidp
6IBUGbL3J2d5nC3tFhGgxLxgP2LgFiiz0PDsfuHmonMGdoQc7WfrWAZ5v8/RdaoUj9c3pCCwBCgX
/BZgKoA8i87d205dgBPCAWgl/QAXe/sQGYfCTECsd9QQ7ZXW+3Vzn13hX7bDP/YMLsaDMHLcqiNY
GpNyM9Gb5JjvkoehCIbpTm1zr0g8G4lw7WkB7xkBhRLoQ7o/xLyLCp+aQQz6tTkkd8qWyOi6pF/G
XfxobCZ9bmImAPIFTE7/EW1xlaW75Oh+q5/AsDRsnQeShIrrqY1f1J6ZhCrYWqPS31Ev/uHeXJ8q
4T4GqzNYQdBvAuuXfj+ju94d7QUvTOMD9YHKkSyFcAeD/waFeg2QY4PbwUo2wPkSlviaySGZXlLI
YgOSaH6AKUFSMxJ14qGRBUE9epBAV8U3mIBjGSmSFK9lQtBP+H0qA2K8aP3qLS0krsonENkHhWEf
nSr2R2tD57vE3DQtiksI/y3rbZZkvcQfZIIpFKEKU0HgdnaKD01mFx8ErQV33Fo1INYgRNzE2ttA
H4vi0NgukDwBpOVS41kL6uFtNXYJBOTdUoYuFy606UCpGMoIYMjj7kRbTfJ1ScF7NKMt3zR/uKnk
0hXu8TMD3C24tjqh7gxPirqXwVm2UzPf6M7ebH63hvNj1l8KMM1cd17h2XVmkjtWSAY/qEeYpMWz
ke5jgJLTQg+uGxHBArA1CJg7UGgBuJBzYZyZFclK8FzQOqvCAqniMHdde6OpCe5at0fRO6WrF6sz
IEuGEm1Hko6Si1A4uVBsg24HMH8g97/cpqU1NRMyyDhA65/6d3hRiHcrVdGGoK++I0P2CKMJ7CMU
l8AX+kVeZlT1KC4jjHgxzDucVsEMJtRu2pkj3ef3s9oPkoUUOueZQW6jRGqVtPqMfNDYnwAq8Bpp
c4VwAlkJA+xDyFnyqeE8rYmZO2n+KYSZFT/LwSedT39ZeRjR2lcgTHfdbcQGTZBgIJmGfljuCgJh
KB5KjCLRNhOc48Yxm9fQyIowLhU/A75EDRNDBt0T5YhNZGWRhQaVHhiWuF3e9FkyZHGCtlcm092U
JPXtubaCQSuibTlABaVf9RW61va2Nd1sp9lL+7i4cSrxV9HOBIEFJDTRdo3rhS34WTilU4YrHfAd
pQepl9jXvl+f3c/3JH/DnxvgNiWIpCYyV1hPa6sH5c84nLbktdzZm+R3r3rbpwrkqVDWMbfosPZ1
3WvC/Da7AS9Zd1dIQH3CA+L8W7jY0VaLDjVGfAtCGmtLKjUk+sdoTpuyfWiHNxIdk0Jy2AqDxnOb
3EKDglqh0BHPj6el8OrX09oGywryz2DCew7HQsL+vz7nok0Kgib29EYuCcLil2s6RW5vzJCOPELp
20uaD836cd2AqHEZJND/WGB76sxrqlaBJgCbyMFHx+vNEPQ58Gx6ukn36c4N9R3UoNIllYxLYhak
+Zdm+0UdWqcDQU49eplBf2pTOB/UYfxBq/Fm7u80VCDnl5g+xyDQWVXwQMhY4MTLycAEOlggkKXj
PsFoOlwxSGMcrb5+z0dae/ZCNiBY8pV+vivsYhvXgZmAGjPedbG216i2k0w+u0K+7CjEaaypHhkW
vmK4ZMUM6hHk/hWSvNCsZBDyMFoVv7S0ndaqvgqWbJNClBLCAjM4g6/bF52XaLb+r3nOuwogt8ve
wRUAdnlIA9RgS2w87Q8BDzcKXWob6HYmudmFh9SZSc7dSJaZzVyzS3X4SVM7YJXfWNpsJxwYDmRA
9R1QlfDhQ0r7Sl1IBOz2Wni9CtrHJGynVz1+U6tjaTYb1EQlORbhiaSDj5FRo0C1je8xynM3N5NO
xYlkdwgRXvvZRa35NS0jqMyuPp6y0bQ+lOPkX19E0RHBSLpY7zwYz3i7djJqzWKD9iXOLaZolgL5
f90CO0t5L0U7E/ItoN9BjYrbKONEli5XcAjV7kmHREeZvgxz40mBD+z8vGaHD7gSrU+UGMl5asxB
0Ueprxc6AmdtwLWCGxbvCcjDXx+bKOw6H5vGnUMrOMGcGjnUNd84zcv8x6nehkBrJ68Yu79YKYQH
ug3OBgdpI24eIc2qq1OGqulQfShR41kyXhTR5sK7B/+BJgnkd9xg3HluFXtFGn39lnUnZY6DtO8k
EyaC16ElAlAk4H+IipFczlimUhB+F0he9Gmv7dLIWYIlrfqAuqPiQ7iQ7NC/AA5emrq+PhZDYE89
lDrNxvQ0p63fijF/yF0nqOIo8kErxqKlpQ3nCkTEUQceKbeIdcnMiyYGQRFiQnw1ICfcxOSDnmSp
qiA06mcfqleO41mjrAVAaETDZQoOGBwEPO5QcU1jTPOmOK4pqOTx1H0z+vvr3ira67iwsAfB/Ao+
Nm6HpEMEQGCSFscCGX8yftBKRsAq2g94xeMkAXMPXJSPcbquNhIVg0CuyFfw9ii72O+sE45rhvCT
kgUJJ+3MHudNBsX71UFKCF02D21pbMZq8qW5adGgEPlDfwJlGZC2cxsvMUeTanZXHDPN8pYcRwoB
ZEIFaldtN0OV7Yyu2v37lTo3ya2UOSpdlYEg+ljHP5GnDlRorF63IIxfzk1wTu2qoEZpo6kAX8po
b612Qk+amkwHt2niLcXLDqKu/bqtVRCzKWmN5IsOdymTgjw0vavKOEtFvnn+OfrluVCshTLYJkac
KKCWAiIUxGDXRyy61W0kzSBricwWYIeXFkxnMhq76sH6VD3g+okCSEpax+qomH50e92UyC0REoKB
2AX33xdFI8gGRkU51sXRHA+a9kAGSPcoz9dtiK5VsBBDgQIAAx1dQ5fDyROzbSPC1q9y/ZFOXgb4
FHED6R4TzhsuHYBobBQr+NNvaPV6GalRHLFFgNRZt4b6lplvCTX3UQIQ9GKHSS7LfQndE9cEyHAR
N4DMnBse2s0UBcqIxSe1uDqZDxWd/LQw9pX+NI1rqC/fSzv37Qx10mQKIhdw1usTLIonXDQsuci0
Q5OL56zCNTRGZI3YuKFjwMpFIFmjmd/Pzn6xaah0NLhuUXDQWODFI/BPR0PDGXearcZUVdpcoiKr
MDa3g10Ho3G3rLlvQS1Adt0LxgeqbNw2aMuCnA3PchvRAay2BdY10Y5a/p3Ov9ufdXW7ykp7Ijs2
A0QRZFQtIIg4R6W5jTKwVRwnejCiY26Zd0vXPZuQcQOBwc/rUyhKpyCwAKQP8CGBhkfupo49Mmud
XWreOpI6qLulDvM2c1Hedp8Ktxz3U2H3fgVwvK8mxrTNgUHeXv8QwfYEMTLQ9UA2sjCHG3VTk1Yl
A1M0bxt/rH+vQ+AgGh1kRA+C3WlBuge1GtBboiDF/n72AO9JBa7DuS6PrYEk59R7nQOCB931yeoZ
xjvNZeG8cDn/Mci/e6eqo01CmMEmAJ8XKuzrd7XfExlTvSgVD4i4iSMOyEWUSLk7EHs9GtsIM9hl
O7BcaR/1fQROpcR3NK94jJFq+L5u5w8w9Zv+rsgCWS1AuIJn9rkLss7Sck5N2M8svB3Ub0qdBsRl
7cKr5KQR7XsHdTxk+jFilNUu11CPyWTT0SyOVRQqKpoQM416ppVspsrd0awpkbPWZBuFXajcc+lT
vQO5PsDt0ARyaVSjShI7EVTqbTJlt3On/iAR+OAiN0pcbyoq6LrXebmJ0LNwO8RrvdWcmT7POU2g
hjutYa0TPL6vbxrBvYlGYsZyD/w66ovckhtTRDUnyssjjcdys5bF4KdQWXqxR00G5xG5MYLUz8MP
UA4eZdXmdZuBubc42uu71S77EdraAR5z21GRAVNE+DXcIYaDgh0AbK7BDauGdi0ZU1oeSdtOt2Ni
R2GEBhVgD5M4NDWS7ipaOWEKRIC/kAmYD9wS4TwxuYup7UIy0RFQCHU6zCudN2on1aIWzgZQyuCW
cxkbOfv7+Smi01JdlrZE9bWqtnlV61uTJu4mr6wiXE0jvTeiiN5cX23RBgPQk+HpAI7+kvLooPm9
ommsBAx4uI1t/X5ZXltLrTw1kmltM2fmnR13ObSB0BDBuKgvx0eKNI0nCmev271pPRSVbAsLxmJD
VhtKsQCt4upmfz+bQKrHTr/GWOLafBzTRwUc5IT4jbG7PmWCdbIh62IZEHJCUZ5HQvYp2HVysmCd
Etynzm3hrJ45K96i9TfN/Pu6McGkQUcIUR2KwOB65RnGCC3d2EoIdiO9y/pTSWXdfCID0FzGwxqn
O05abtLmjuYFyTCarqqdMNeJ4vVdb2+vD0O0NDqkkAyNvXm/MHRDA4SaYwQrb0DSuaUXZ15hBNdt
iNbl3AY3EotCRrOZ2UiAFkKKKw9L6gPorxaSPKHghLTPDXEbdYEbL5DAKY8DSgb6jObx+RkJTMk5
LBsOdyGp3biUUQUr0MKe6z3kZg3nZq3A3ykpxMgMcdFLpFmNMhkwNC3bVfX1j/ptWgJLtjuFjgYo
C5oPIRPwhQYeDBgg6qCgyXQNVOpbPBJDVNE0yayJHM3ECQCGWxyiKAtcngFdOQ8VyvUVyEain250
HyX2ZsqdXVzIqGsFXgBYDrKpeCbo9pcWUUjlpXqzGlifurEPrdF1np0Y5S41Yj287tmCQQGBABMM
9Y+8FPcub1pnTqjilkdHKQJwDIEOXofuEijhr9sRPfhQ7EWbBioZTNWU20JmSUHSXmvlkeUdHxXj
ZbB+teuRmqo3KQfHX6G12d8rvWTnihLvaEyFxiaksiDExMNpkjli0YVeHtWq3y1JHhrjo0unw0TA
FjPHp8qEmLd1sC1FYlk0s8B3A7yO408FH/Wlu8SDG6GEBadk4lm9AUmJ6scMKRDt+frMCu2g19IE
ezyBTCy3mWsows4NwQrGTeZNECjo9kN7+hsaVzxzIG2DJhTt69UUd4Bm10NKj4X20UwntC2TRHJa
iNweiRvsLqgmmmgEuJyxYUW8qtolPc7KG7XfEuDCpN3KgqMCbWFM1hayESiDc26YlLOTZFb1OQwT
ZcROxoUtXI4zA9wJXtXq3IK7lx5b9wSE97rmXtOepNUQkRlWwcKeAgjF5UPpOiY1zfSaHhtyAmZX
B+sxCGBlB5HICnIIBuPzRxWUj6ug4zG2FsnokYwHtOZ7Rv5rjF/T6vXfu7CJNC9y8MgqAyt2ufDK
oqltMwz0CPTwtgy7GHOm9b4r69AVNcqhb/a/hj4Pi7MwbrHzvFWqER42uJ7u9CEMboo8fUDQ2I0H
9u5Jp8YrzKesCNLNGltHp3P3K3R0xnfVffrXwwac5zM8Bo4JgdjlsM2V1EufoHJG6Zsx/oisR8W6
T83tdSuCXXVhhTsf4nqYKkJRyC7cae+GZg6N91qmKCI6ZtF+js4G3IzwSp7fHp1lWmobqF4BcVEt
tjdtMZeNqjK5TtPcrqnlaTo9/sXQULRhJx9QUXz/ZVbWpMmgVHlM1W1SN16m3JNecnEJtgCk5iBH
jTALqmW83BHKtbZNhwUtXsYSjFPsL1W1ydFwFeWJ5MZgbs69Yi5Mceef2wKe3jgwtagnKxsPaQG6
G/UGOS9foe9JR3exjFFaEKBdmGSjP9sQkU7Vbu6B/XfmZ+j2VAdQGnuduQYE3ADXF0s2Os7bk3ZV
NcWGqdoMo5elqe4z60CHt9a6b/IfkVtLZlOUKoTmEfos8KRyXaAFL8eGTRG1CwEgfu0eMlXzWgWM
CHUTroYeLEniGUxa3NdsPBig3vbvSwQXxrm4Cm/Ukmg11lKjH5NGPKI/WMOf6zMqiqkujBiXI7T7
xEwch40Q+bMssH4qxLdjJLM8J4HakrcokJHeNqaM8Iv9Lu+o5zPLOSoeyfEyUQyOjFUAgakgthrJ
/LFT6ZoJzjGXfo1iNQJeokv8aQsAouV3QXcjK/DLRsI5pU0s4MRiAiWW/WaWhDPi30a8hBewjhQn
d6uhg7KrIhezhBytdpRdHqK7jEl6/efneXmLqrNGErFKe3GzPBvb8r3cu37xDQiWuzbcV4q/hO5N
78sSa5JR8YLeGfR06+lTygJaMbddHHVhRBQZgbvwPjkfHbd5S7cr2qLE6IAT9/pg9gqv8g2vCAv/
+iYSHUsMv2sS1KKQpuA8QKFqT2KmxROdUPBRDokCCECA8j+yL/+jKe4mRplGp+0AU5MGqU138uPE
gVgF0s7aa9ff5MMjXWSZMdnwOCdU1KVtuwY2K9Syoa8OUJvXZptuGXagYxnUd1fGgyN0kH8mlM9h
xVqi4FA2MEqyzfstGnWvL5go3frJscMeIg5kCLlpTOqqi2iE7hxb993jY33I90po/6q2nfdbb7z+
Ud0ZmzS4blUURTFin/8Y5ebRoZMyjDaMtkEcPvaSMYmuYbQEInUJAlZk/zgn1FK8nBXDBdhQ+0Gq
k6qqO4j04PFTZBKMiCicObfETV5kJ4QkGbAudhNU6ez9anC2GuXm+mwJve5sPNxs4YE14mqI2MU0
+9NU+7N5WLtDnD9rlKBvi+EsZEmtr36HXCYK/ybed3iL8oQuVItTB3oJqAwC8LAhZHqYWlXmBoKg
gllBbhakrwxnw+X6raVoZr0oCpTHZssDa0s2+o1ubrWReF38exnQBTunh/ElknHnfV05WEYa/TOZ
Cgg7N6eIr63BocDejMT1NhoqJjoIjiT5R4kRXg7Y6uoU8TSQDYZ2moqCPV07/RlsIdf9Q9ADezEY
vvhXzKlarBqAPUWj7qr4NQP9swEJnxyw0rb/rjXPBFkTF2yiT1m5HakN/AOpd4tSSyRwhF6DjB5q
8iqjqeFm1VFa3WpLDNgqb3UUH831+fpQJQb4xje9dNu6KSrgOOzGi+hbJuv7FFyVmEtGDsIgnqws
fhkF5o4+QNgPc6klxi7vzE3d3VP1NNL7bAHDKt0X4JqMFxmP3dcIDWYZ7hxpd9yc/DG8mC6LQGaY
LaD5dGz/aMp9mZZhrzqBFLsonEWLCaihbRrbj9t2c0ZoPs7MWGJ7tnKPx7TkefL1gMdwWPEFjWp4
UvKMQVlkasmawEKeWIigF29AH2RVyVIQMjNsoGcPLiTQAPNkZkpArBhhQkdPizn81WAYcpXp2SIF
eWkla4lmDtGKGlLZsZZutFMqsSS8FTRZg+EbLmey7CagHzpnpEDZ01AhMFfeGqWHpge3w7PxNhu2
hvZmdrofR72fLDn4SWJA1SX7SniEnJvnZjIH8DiNSmwsZ/HxRr8trW9amvqOelIK4pVjoNSgSxne
nMwMe63Z2VBMLBX0m1hSSo+v1zfjOkfGHhksKEbyJNJOVzlRaWAHGtum/R2nLdrJ3zN0lssnnYER
L99Fl6a4+3uOC1PJGow6a+k2ajZJfLuk+aaaFr9Mg8opPTL59Pe/P8POx8edMHVk9eOylAVLzNrG
czXK7m72A19H5aDLAdEP7nBuVE2rVqq6Ah2oqlhBO2zSxzh+jo2dtZ2fFUWyO0QnF9i6cN67aDtD
+/Ol4xarWlNjgbU0HpMNqcG+ES3KAsNdfmMNNmjYBjTo23YRXJ9HiWEeW2O3OjWdGIZLVu/YxVNQ
kN+zuTXzbwlQoNeNMf//Mqf/jJI/Mp1WqzMrh7Ep/eOUp2iR/L4oVDibRR5OnhUAknYli0cqxzON
59iMvYVSMI9JgknxQQNRSYbPRv2BRy/YYK+x1XksjguyiFP/Ucb9bZ2cut+Vstf034q+1fQoVFNo
0oN+X4bVFS6azqI9pI4hrc7m4ezEZqi9chhwYuvoZY1vkEwhj9CO9Jvp/fqCCU+RM0PcI2DMFGiC
m0B8tvP7aPjWMaNhN3gFWtD/N0PcbsvKZR7WHiPKfiSbZPFABI0mFMmTRnTRAYyBtCkKmVAGZ+55
Nm1aY2e1XmM0c/mGNva0O9Hk4/o4hB6IoiWD1OMC4mkanCqZa7fUEPGHildCGEgW4ghX5MwAN4YR
YJl81mCgviEB5JX81Fcl8edne8yXbXpmg7uqFdUu5kqHjWpvec+Gl+8B1N7fu2G9e2+9wo+8wevC
1v9D8br1fceH1GATfhg7mRikcMHOPoTzc3UFLau+4EN08ybrb9Vpozbfri/Y5xvl2mA5Fwf1VZt1
FWy0Rw39y4fmkP9Mfusf3ezNYRvWm9E3W69+VL45uyaQyXUJ5BNxeZ4NkXP8IXeSEuIkiMVDewO/
91cP0nRlUNb+Cjpw6G361QaIudjLXuqw9VJsjDYgd+mGbOnP9UX7Vf4iIQFnuOxdKTxkAMFhNACA
MPBcAEOZ69mg6Disf+qBCcjjkeysGzvdXV8AmRluAqCIE2txAzM5eBKTkz59tKCKoTu9+QNU7d+c
AGdj4q7ZdW6dNWLAcnOOvT7yxhSpXF1SnhF6LfRgdXCZmuBT4rzWiKDD4gwwYifPjMrUUl66dtxc
nzZBoh2Oc2aF81uIRZM004BWt7E26RAM0U43jpP5Y7TfUHptescHLV4O2GoiKwoJDzlXhbIpWhuA
nuRePnoV0VSJsGQpGeZtvOqGtzgQJidlC+LmxtFlAGBB8y0GixI8XsOf9y136kGJup9S6uBtbqwB
6JLJ6IGffwhM/TTVg4fo028R7EPWOUbxJgeKwpB4jtBNz76AOxMJSNJiZcAXqP5kfm9z7Ee6LfYA
b9iZLBgUz+8/o+UcyLWSCS+JCEcSOOfz5H3OvykROECyl+s+JApxQfQB/Td08+LFxO8G2wS2r8/K
o/maNDeVHXT2d5ou92Z8p/V9qDXK5rpBQUO+DoQDUzhEOxhj3bq8gWfNBE9SkQCA4rbGvpv00uv1
PgvTcZxAJ5aX4Iey1g2e+OnNsFRJiOY9Zef23XA35bXuk2qs91MfKU+VG/2kdjmgXI6Mtdks4GlA
X6lHQewQjuWA/iI6OPs8aSGubczuySGpewCMNb65PibRYkGBGXRFADVD4Z1r1SriSukAIS2OitNt
kI316j71ezUPW+ffM5lg9iBw9Nnjg1eudjl7o5lOuQW216OJy0lrwVXceIoqWSNh7oYhI1mXjw5G
SM4rWFNg1CU4WObfwxt666stCpQzIkxwynaSo1I4ef/YcrjJq/rMSHMNuwqJedrszWpvkhvVlKX2
RC9UQGQRk+E9h6Z1bkiqsVp2zHD1a6xF/jotcVA74w+DrqnvVtPPLB+KDWkL3zBKEFKOS3jdR4Qp
2rMP+DLOeuzRFwKUeR0gjYP+lyfNd7+Pv+IR8gPB+DcZHVAbMa111JkNPteiOY1RxSrGWxY7IFCX
jenKRiScUmCowceCtlqUxS59MTWsumsmBWdUG4DRbT305aYwTon+4HzPqTf+uD6DorCXQbb/Y467
7bK5SIHnxpGIIv2ftngm0biNtTq0yizoewlHFHMHPiRElxt6esDIAvUGztjcg7DftbFauuKvdKP8
Lrr5NoMcuZPdAaX6fa5MyaYTDg9tsqi3AduEcPByNhdw1o9dMpbHvOyDuDlYA9rL0AKC6l+SS24y
UXgCDnKmwwF6DvUziXX2CmqHXFtIDgx81bSbRqlDtXL3VS27s8VD+scM5yD2iqwUtJKYGXQIVcl2
BM8JkEWBFq37dHV6yQtSuMcYYok1DdqsZHU5h2oSgevTRpeQVr3M/S4DgWVL250RA6+u+i2ttihe
Jc1r38kUaEWxwbllLjbQigQlVKsqj2McdGYRqGVgxvO275Q93M53p4frm0G0guAw01AdRkCk8YpF
pFAyrTHQOkEg9W6lPk1PaSWjQBat37kRbjqtWdUtO4KbFPYugfRAllXBNPhuvh1KGaZPOCBcnwZ6
9dBpwHerEKutjCExgfi1SsMfyUL9VQH9JXQ8ZMMSmrKg4PBJg/mF/s1eO2IP4wS31EfrkJF1CSrV
udEA2Jfsaebg/CmCNgbWgYiXAAq1l/5Y6VBAXOoIKF+n9pRhDobkRQUFWV6H/94d4PQYC3wBp5Z+
aaimRTKgs6k8Lvm+AqGuepP+zVDOLHC+0A+0h7wsgNJJd6rycGz9Mrqhsuy9aBudj4Mt3dnBlOXq
CGpIjCM1N8qaB9P4qBpe8+xENHSG8en6rAmX52xM7O9n1hIwwkP3AIB2PAXncE11NEoOtj/XdrIx
bDyorpsTDA5+QFCdRXOvDRD9pTkrm0yaGbhTumT2lhXq879Acqn1e9rclrnkgBCMDUl/4DcBpEPq
midhcquhqqeBHUjNbumO6AdPLMieylTFBHsJlRzc/sBXfp5Gl2PK0f4QU6DKjiq6oU3Hb4a9qcg2
rOAcujDCTRyKC7Ops26AnIZD6y/jCVTbtAHliuQCERlCnQ3CVIy+D5wkl6PRF3Nd3Bz7FZXDJDZC
ZX6zoFI5WG9AG0u8QbRAANkC8I3iHgDTnKtrGnSTs0hBEwrZRnmYVXsQPK6jJO6VWeGmzq7NnHQr
rJRkb1LQCnla85DJgk0B+AX9o2CuBNIfeSI80C8nblAacKW0OT2WGoq6+pPjIGM1GLj17erodsZR
7z4UAM5U1LJjw/nIVWObbCOUNBJy0KmsCCDKjIBLBngLkAsx0gXumdTTpacGGhhRj4KceeI5DmCk
Snti8olJfG8Uvu4Gw/gauxALKsj79Y0uUB4FNQIQ40z7Cv3YJndYGkq/zHEHQDfN020d7afpplEO
baKg5Dc+4NbZxN2C/Eznt/Og+iZ9ntQG6gGn2QKpwsFU3iN7M+TbabilwPROZD/q7xRJDUU7pNq2
7G8cGc+PgCKHfTPABuiMhLiRyk1ZW6rKkKwdoPt2UKSonVjxrnANHw0+iW//KU2vjpdQIatvK6OH
rxpVr0pv8+lE5szrVnuL5+rd1MlevGyuuDsUIFkd9Xy0ZYMqinMtdbZGvHkB0la0Kg5nBMnb2mh6
SdlYsPMdFfl6tLLrrNGD/f3sKohno03cOgUgrdirIDbWf+K95Nr3shK4oL8cOH8kztg7hvFvc4YG
EnWG2YJtwf2WTPsx+W3THxTEOJWe+YUatNN6gCrknfsza9/78j1Jx2+D1nq4+2w136E1XfIUEBwQ
rBCClmSAh9DWxX3PBFewASVnfPy53xfDx7Bq2zWzH6dadoyLTIHhEf2wKJkxVaDLOR6jdI0apmVQ
pnngJDeamXnVnPkulaEmxJbwsEHDDpb0C2mVsaaOUQP2/9q726m5ra3XRQZ8ElUNwNj5jxEuuEMJ
V6HT0ADmrzlBEbm+UvxSHKiTxuatPf/ptpmJbMIybhy9/5ZEXZBEO6hjbmLkg7GcQIIpx/7fA+l0
YCtYLxT6vnH3c8uZKY7V1isAgWv7SqINpOyt+scsa18T7MkLK9yepGpt9ugRREvAtt5JHJJ9Ibff
HbSDI4a1WPs63yJvkrFb+wgQ277boxG03JvuoXUOH9ePaEHcgmMO3d94JKI7l89fL6BXQm0fBHSo
Azpr7QHL5UWPf2ED1yHEvnQHSGsuKLdaIP2hV4McufZkrscyRhewrJ1A5Omsu/Q/NribZlGLMmpa
2EByF4BJw8/yDfY62C/d4PpoRGsOt0L0CkQXcFWcZ+GgGGsrARg0hWJvCv5x6O1dtyCIj51zC5xX
RS7w+2UJC8u6U2cAqtwNWKDQNoDGCIisXzcmnDi0ZYOuBU2t6KO5PIz0ucXEjYAJpY9mGi4Gkql7
mXyzyJXBMoDfZ9luEPxe2gCqp9WWCDbIq+38ah7t4bmJ0fH5N/N2ZoZLbdoUT097YEi7NwVoT8+K
wAavPqn2YyeLEgRpMcQIED5iuBtgPjl3qzQaOysFbpsW3Z1tdN/cWL0tLNRfnMx6Ioq6Re8+GljK
WbJfBct1YZiLlhUwgxRpjRNHi+egMzTk9zsPDLGeobaSA0g0RoSxUKwjCBzR+Hm5arGx2rEygt90
Rcy4kht3+lPfQVSCPOtq5xeWtrnuiaKQAFWD/xrkXx3IpQx50SMkiKqG3Jt2H28ynea38dxDFbYd
sk1baL035ATdExE0oHSgTnx3bhc/BRGYN43puFmQsH8qpyK10KBo0mqjgSRyA9GxWQINECXZLj6X
3zkgX9WdGASsTqkfE/c5adL7LALrbnRIoRGJ2k1WxsEwL55j/vtHLVTnEM+j7RM+zcNic3Qm5lqC
mTLxEuzJ4o3kl6OivGopkrNbY4czdw0x9SCERA7YWNH9e+kFEaWNXWsIVqCcuJmb0Ml6bzadAGSp
O7076OUhhhYdaoJ+59AtlGOJvaHNb5ru+sgN1HrrWn41I30MkvKl9zK3ftUH2c4XvXPOvvILO2e/
dHERVQP6Ucpw7H4gY+Yty92oDxsFJLkAgn9PpvWVtjfdeKsP+f11zxUc2MC0a7it8faDdjQX0Glr
rTRJjjCrYMxhD1YEyczaJ+PixZEeANb6P9rjPK+op1xZJ6xJnx7RY+TpUE+O3Zu6L70RxT/lr8wB
jQeGdNTwPx+9Z2+CVEkgBGxjckFR6inOs6J3nmVPngLRD0V7GuJOcid94su/ON0n8Qlrz8e9ful0
NQ4zai4QlzEnVH3HHC2JWeoler9vFSuoQben091Cn9us3RWTukkj23ea9blcopuIPJbrsdZ1kCJn
d321qdxNrDsv15dcdA7rSCshEECRAtpal1/oWE1stynaaLRxBD5DQWO/ZvebWltCa9UXSbud6CjG
1LPpR6gNDMqltaS2B62CXMIxr6rQKHRIeWGzo6dMj+8bSIh3nfa+Umt3fYyC2JCtOQDKjLAR63Bp
te8p2JiAEAZx0pNiU8hT7+z19boN4TyibZf1dwEbzydMKrVBP36D+NPOfva9xToaGFVpKlNoENnB
QwCUcAwnArDg5ViiMm7/H4mslu1rd/FUPfbpsLFiWTqL/RDvuueGuPNS0TqdxhYC0S4ZNmUTP83O
AxRMRqPfzm0U6l28vT6DguAKnFYA8qFXnQHwOd8AuKUa+0/0b/Q8x8aJGid19GvH3peajO5OaAss
rKiIg2jJ4emqK3Ua456gHcNJDXC8T0NYga60dm/7PN1BuUvGVyy8Y5GE+K9BzgXbqC+W0gKeOi3/
rMqmSIxnov6CYkNQDf4cP0AzPIiwzcFG/BezaqEEyegoIGLCvVlo4Y7dPKBFyqBB4Rm6vyRBKXtK
iKCzLl5fSOag5w58pdzagYrZ7DIDUM/WduPdqDBYfNesgb0OBspLjrKlVlQcaN7EB8tq5jBzxoeE
xJBrbzTzRMCNIDl6RXseir0sHQtIFRpHLvdJZ4+J2xQTsPIdeizcD6d9mGNZZClcVpTrWDIL/6Dh
7dJK09vWOOgECCJjup0gSFjNdmCO5Z7EFv7tt1rqBp1i7M3hIe/XzfW1FU872HRY/wVOU76plK46
tefJxkMhLqD8Fmnj/5F2ZbuR49jyiwRol/gqKRdn2WUra22/CK5Novadkr7+Bt1zpzJpIomqwQxm
GmjAJ0kdkmeJExF1Ky13OoS8A5t1c4irbwztok6ifFp8zDwtdTi6SFznqdXu9Q3Swrd/k3TfgWFD
jclFDVzMKvVqaUrqcBzZVAZF7gXb+lxMKpZr2fnFl/UNEA5ysT8hbfFJPUwN46SjQxdtAH/s9Lwl
QUKn/NBN1fuhim8vS2YQRS74EadxxUt+/aGJC7LiecY83pC7DxX7x9Ax+vxgb/3JpcXdbVv8x4s3
76Utwak24ibLxgethowLw5qJtktX21M8ilLfhS4ksIzI/5E185fmIhpqbL9kKcGZzUnX7kFYk++y
zE/24ISDkuvKlqOjT+vOWox655YbMYK6Tvr71a/cw+0Fy54aPhIF/QB0nfA9r3+J1fSrO2MO+97e
WvDwzgAcpiDG3s9psYSllY2QMCAfGR1nxSUhe0wRBoIAC7OwHrKQa8N12mV2nmCnZ+tXj4I9sR+G
KY/8v8A8o/5FYAa1CfeNEgS06YfFTrBAQIYQ5Ph2cUSfoIvGNVUl9NIlodLmAmqogyVSuO/XGY/A
0OJlcyzAe/vxobAg/Vv8QvqvuH1kJx3FUkCRuDwVbv3rzbNbO2EDH1io+rM2AsUMlS+zWv/iPoFw
kwXmX3gGas3XVjBSDqLYGT3WBlH6A9KFT6OVeceNpElw2wtlO4cYEbVs8xWSJxxxs8lI6vhosOb8
Ou8Cr3m/lN+dTJFuS7ftwoxwutetnmnpg+IRHVyT/kqZExBV1126FN4FQPMHQgPi5BGA/sX4il8k
fZwlbQTaPQ+6cln1cnvLpGv5bUfMF9Gsq3u/xvNHh54LWWcQ/2gLxe0guw6RsqONy2nQHUs4pLiY
2gIPCa5DwwJVUhUlcLbb65Dv128T/N9fXIVs1WptrAHCbJNDnfiRbT5hkFD/CxA5EoPfZgRf9hH/
9WaPlZRAWhifJnLXJz9vr0S1WcJVuvT91KSYKLs3Mj/Qui5MdU9xaco/+u9VCOc+ATJFsztOjW14
4HLss8jHsBl44//mgiEIbvDkuhh5FDU+gD4nqZfA0GQXe8t8sQrMx/i/bm+Y7NOjPQh+MzA6ouzB
N/Ti0zduVqcFAyQKx5F4z4OjBRj3iZZ8VLgx3xbxVeesY0h+CZDS4nVJ3XZNNgKCQBeRYRnT+QXz
9Q2URjLtS7+kO2P545AFOHAgogCcw3/f4BG6AigPj+FwFgtGPNanzR8CPQWW3yzuWP/Pn24jBtcw
9PJKWYnikeB3xdKBcKQGXmCoIXT5a23uW/acgivrtpm3kQIonVGq4PzCBr6WcHlqpbltZo8ClXmg
Ozj3rt0ZYak4Q2+/FIwgnMcYBDRsbBH9rTdeRUgPxAgDv4erR75e7fu5xQO3gvbIDfGCQGV5Pd5e
miQe43TVYHIEx6yH6rFwrhyLrazKUIoHdW1OD471y2JJHgDcFmqgwCnsIlhoExbbeq8nf3ymYRuF
R5xqbC2mtq9PAS11VIFKdGrwuN61Fmii2YLRUdUZeHvYrs0I96zd0NH2W56MdkOQV/sRNX/XOLv+
/vZe8ov0+qxd2xEuWtfpjHrDEPa9z6pd0QF+yx6YNYbL+pHpKpnQt/chN8bVDuEwiB2EiMvotjzX
WIaIq34sy0djGMGCoGCgk7okYAwAbyKuI2KVrkrArQDtKUTIzXtz4/TD2kuu7ZoqXD/aqma7fEG/
jQmOuOr91vpGitcw189WRwJ/7B5MpiqOKtYk6uFUvd/4doM1JU4AIu0NPGIM2J0QPGl9E7JUcXUo
VuUK4V03a0ml61iVi8S0HB5aI3a9H7f9TubfeK8g72QDq4fw+/oYTa6nswx88/d6ftRfhmcypWAp
/Pm/GRE+zzgwey4tGKkwKeyys1FB2MMuQmWDWPaBXDRS0ZdB4wxCdter6bCcduaUIpzdwS3uFmCI
5p/McE6eBvaPygzLqlJcRLIdBNYbFQ0TSC9k29c2jd71oHCJ9MXL9QBhUuunezrnEcSfbu+izB0u
DQlXhOUyk5nVgArgUIYFsnn6A60jxWqkRoBH8NAqRlrhC88VcTZwZnAjZgYp2OrnaB6Usb7EhqFj
isIB3An8w2JlYrCgrq4POsZJ7RwNqxPwjkGFLPP2dkm+iwEYClch0RHDiDo6PaMlmFiArAVBVewu
TeQPPqDc/yhpZuy3VzcMccF4wMPAUiU4XTL7U615gIaO08KXg6adIhCTPA4c1QguGyTkYGwUzg/I
f/uctYAkA2lfgDMKwWtY0oeOpPtBJY4j+zj/tcW37tqdl9Ut5lzHx0Eddsfy3WjbamUluRGutM7b
uKDQvTaSlpkxJy0iy8H1xnvoa5V7rZ91VD7ndH/bDaSm8AoBQ4YaGObWrk3lNUb3zLmsORPqOFYR
Uhjaq7IxmRGMy4CljLfqQMRzbYSCessaa7ABpzQeO0jMjWMAdNEfFxbQ9YJCO9jQIFoERqNrK3Za
uRketvoelerjN0NVxJMuAmIBnNQYGvBvsHGE9VPbgAC6z3aG8+DVB1vFeq8yIbxoo5fba8EpoEGB
a6MpXJ786deff29QtgMYgv4ZuG+FW7LINV1vLZig7RZqUB2vuNaRapZPdrk4vAqJ4AlQerF3ltcG
AhxU/ZBRuhGjFlCxMYTqvZz+zTdHGQkNCuR70GC8/uZu2bfekBr1/drsUOvDR5lrRUlEdruAev7/
TYjMZt48dHZZmPU9Sc9gKxnA2cZJiXWMCEKJbHf788g2ju8a8kq4GUgDr9dTesiRvZ6AZ5rWd7md
hziPRlNH2aYafJFdy5eWuC9epMmTobVbOrlg6A7+YX/xtlz+bb7Ki79N3Wqz0Rmu74Hb0lCBzXZD
9bD0ir2SfBiTTymjL4Fvj0Gnaytg9oJoZYvhxq18BjHJnVEfN50eq9IB5Zuixif5Lle2hGOjr66v
ZRpssZO90mjUwwFimSpvllnBO4ZuBN5liNEIK+rNQWsgjolRjbFOg04DgcvYfd+QWkaeXiWK/ZPg
yXFXXpgTFrWteVZ4fCJOfx4yiAsP56Hq9zbqsGN/sLuPzvIDzXxrDap876fgqILUwcDuCRrUuEYw
I3vUVDvAvU7I865+khBvV2mTVznBDmTzO9C6b+wxU2EHJI4PE5DTQrsdMYPY4dvK3iKbzycQ1yoo
0rPRf7p9huVr+G1AeIeaEnrxGTfgeciJrbu6f2Jk/7/ZEO6JDoxQ66BhuHDyP8zpJ+YnAY7YbRsS
PgfuH78Xwhd6cYyNyZ5z8EZgpxx3CiFHNX4AqT0n6VvScMHE6KPVpuA0dyGDvZVFAy1L3dhTeyzu
xoWUQZ6ZTjjVc3G+/cNUX1A4JmmV+l7BN9j3P9TrD23+9r/9feFcUH1c7QSyyvdoku2IM7ybskKR
/kt9xOdYXXD3IvwRvt+mDYU76YiIlvEwf9CMk6JUKN0iVO0QdSNX0cU+2AxUVKoVXH8BfWMzOy2D
6qSqLAgfYbZo7SUrZD0azHtVVIfc8uH2Z5DuEaJ5gLx5GiRGwRaep9TVNojZ5C90Oen1M4jsb5vg
P/LNdXNhQljEai1uvfYwMbXgcm/DydzrH1aUVW+bke0Vaqng70AtkLzhCrX1Yc67ic9MTi/6+Dwo
qVdkW3VhQOQKXZOJGTpFMkfsFsTJ00Pl6g95Wvy6vQ6VGSE+HdwizZkLM/bsBaP3YIDzWtWMUOyV
bV5fOiuzLW3ZTCwlnQLD/2j6P24vQvbNofrAh5hNrmwvnO56nhx95ntVM/OIuaafrva+9TB/Pm4q
6L90LcBxAOUMjoI3AtFGbXtZpmMtQ/t5ATN446iEEfl7KDowZ2n5fwvCF9Fahyxc4ek+2bpfNVRK
AgyyNd3w0bO/LsXD5mV/aBGSuyDS41RYwBgCjaNzH7l4FEDenwLg3Dixa++dBKRTWqhPRzad8nH/
Rx/qP5bQX8PR52m9sLYO6Uuia6MTl5oVVObzArXkMhnCgiguS/7FLzbxX0OgcwSAEVflm0DSJWxx
7S1xYm0swUL7c7RevP48TmzP2Ofba5KZQrfIh3AWRlrghNe7R9Dx9Aq3cmOARx+2NFhCVwnd4tm0
uJxLG8IXGn0vL42idmN/Xvc56z6l7hCQ/mdTV2GL6c5BWw6g33/KkZfdXp1wtF430oZKMXBCHJkp
5vlTvbC0IZsbV24N+VcQXJksCZ2RPILX59dtW2J08saY4B4j2FKhury6sWsmDT3oaOzou8op23sP
RNffjY25R2pR94kU82mutvZBG6bieZ01f58Z/jYFCXwcKvSFSb7c/m3SfQBQzQRZAsCIIig2z5jB
Fr9046Rrvq/js4mrrE6r5yqhu9uWxB7Tv7sA9hOUpjH1g+fl2qHypOvywRrduIFmh7dFmhEltXcc
R5CiGEEG7qGpGX6OS7VXSioLt9uraZSMwL+CMBHSbMIHsGm9ui1N3JgVu0PJFCuT7eHlXxfeASdx
NGhs4K+nYAddD0VYbofy0+3d4ydBPCmYPgTkBXAXPkhwvXmjvw2rn2Ze7Dfv0wyn0Tz5noI8SbZL
KK9y8h1+W4pwl9Ipx7JGBzJOqncN1jKNijBdtlGu4fHyB4ig0Pi+XgTFHLNndJ0H3padM4dremyN
BzopcN6yreJFb/gzbwmLZEWrmzTFsC5u3LuHjO67D8xX3MIipdWrP12aEFx5ha6ov8wwoWvpwfO7
u5LQXeJDViMHy1mKQWxwZvQszFtDMVos20IPpEXIdcBMA1TK9RayMtlGm99b0FmGHHhkDAhv7JM5
zdFthxOe6/8s8b+GXrfg4vEk5awV82TizkK+Xc+h4dxrhh/wERS9MgJi/c1Xwxwo5E1xPUBA+Xph
k9WvvtESN25bJ9BJs4eyc1D0f0jZ+u+yfpsRiZGMcbNYDpRjnPWe/1gNBjsubPkOqrjD7f2THSaI
yaGTYOK5Bpnb9Xq0jKWdNZZePHppUI15yPpyf9uEzBcA6uAxFQFMTRyyXzdrQUaQ4k7AoAx6pOFm
xpWZB2P9hwSCfNc4SJE35PiUq8j/sbYLBE9GzY09/TNrq2Dr3yVGsNWqoU1JzHFlR3CCZFy2qcqx
orK/8/yzj0moyasiz4xXb/qzeuz1msDeI1T6CZsSVnOH00crMJej5uehrxI7lnwijhTGhD6KV+jN
Cgva1mwmeo6nAReFHTVW3aLUsAGv1q9D0JuQS7jtEhKvQycGaRumNBDaiIIFZDT8xDcrL+7G743h
hrXx4bYByeV6ZUBYEIosm57YMECNf4ry/QCAZ/2HDIj/fhneH/N4vw+wlOujA8qydGjX2oud8c5w
frUbOgDxUKiiT/5ThScVS/lthn+7ixvOniHW3E9YSunSZOf0TXEgVTUHdYNq6TCsL1MzOXed24Bc
oWwV150sGoJoFhC5SFDQDhQRCBaZsgRK6H7s5ENozuuxngN7+4QxrcC3+mOWfTCrlwlK3LaSNYLH
I+LCL00LV5PZad1GPZi2YNPg82D9djCyIvJwS30Hmy1UDZZdatmQTyofh0QlAC1fuwnsswGVVR9l
huudZwWk6oCr9eOxavbTkp7WMjt5OqYwV+Ceknemm73LW9Q5cr85N8XX2y4sOyN4ZBCFQiIVgCch
XOtKu5iB+vZjcx5oUEJeLKTg5N/dtiJ5P23oJwNrxwdBMOR8vcZta8qmgvRwjMgwWPp/cnRGmX0G
61nI6J6pmmWyHAOCrxhlRYyItqI4zeqAB19bEt2PjTRalg+FH2HKLdGOrZ4cSapFo9tHm/9Rm5dP
QMb1JItmomIClF3fSOfQQMcwGt/b6zW3wwRvHSsSP6TjPtFBMBL6WlSqJAZkZqCGycHFHka1RD1n
0ERZHrRe3Fhj7o6R+ZginZqAx3Pdu9RUxEGyGxwMqUjqYRHUa8KF502dWwwQg4vLpWV7AI6nQ4nG
2l1ltu7e9IFsvu03sgsWNQSoD0PmyXZESpd11VANpRYSU0IRajmtFQD9NYdNbirCfenKUHhF+ote
N6oJ11/LB7zGITNWts7jcRy8OuwZePlAKpBRVSdDbOC83ukgo/yvMeHIOyOIggZEtPFiUDC1QAHe
PbZO44OFqE+aaNO3OZg7e4islDbAo1Y7x8yhIDeaH5uk0YN6a9Y9szIzZAlGgf2Bc8iWnXVCVlQf
tTXP7y06KIJt2U3Bt8ZG3Qo4YBHxmdHG0fvKdeOuWYHINu+wW4p3QG4CgRVYuxAoiDXEIuvqlQ8G
xLR0f0Lq9XmFmp3CpWTnBU1HzL1iBNVGPef6Q5spJkDG0cHeOywsE+PgT9O7xU/C1OgPo6kaMpD5
FWhOeZLCtbxE0Yy1LCramAistooZDxjHAlPJStjBNrP1W7ksc3z7xEjtoUoKtAYP40TUDplWiDQR
BKeZ5QbOuu3p0IAg9GEgKpUO2ceCC4PXCgtDSCc4caVZxGEND4Nnj+5XgmOJgcJN8bmk60FQD1Ij
XukTX452cNbGbXmIVbNDYTZ342yGW4ssrCR3t7dOuqALU0JC7juUGotbeCgnsjmiCR0DTFjNigXJ
rjQEo5YHQhYXYyHCRWPmdDbTDNPIJGnNQHPHIcg8oAR8kqhSIpUp4QsxVmJuy+NBfeMeWOX6wUS3
JiiXTREHy0oAnKoeg04oKgH/wH/JRfSYtFAUdu0cyRc0yOZfmjdGbnkolz2FppYDUktCn1IVVFrq
GmBJAMYTcStaTddGV4N0Oclh1GmbEyjxnoBjfbIz+53jDue/cA1EE1ywEbefiIvJuoStc4lajW6X
7y0+hq2rVGdkq0F2jOAXCEUXj9D1asYydXtSLV48d+MdI/0+T9LPmB69Bwjs2+3VyK7AC1NitF0y
v+g2H6YKezg57k9qfTGnbk/WDVBwhS3ZsjDOATIgMBqA81n4SIgTZhRpfC9mzS7V301VSOZdqR1u
r0hlRfD0zdBZjpKuFxtm0G7ndolQv26b/Z9bAbzcBVEK0KIo215/IqzRAFoRN54J4mVKT2ZqBevS
AY7lKy4JyXowMIYbD0kyz/oES2AC8jWD50NtC50eJF1fjZbu/LGqAp90quRf4g+IIFEfRBUPHihW
mxKSWqsFkr4Y3eZDvRFEIPia4ao14VJMoIRIyuPtnZRctQ6Q+vB2CyVwW3yEa8e2u2lpSOy45c+O
VjSsFo0oahqSlNbBGwifQ7wKmlbBKYCJcSrGRhL3AEGUQX8Hz4B48dYF7XOjAoBJ7lpwdiCocHyw
wiN2ufaNykBU4dOJxEa+tYGemyn4eujH1nYUri77WCikgXYeqDkg54QDBeLybsusnsS58XOoT6TX
9i6MlY0ZetaX259JuijiWtyYh/8V3BAhebuSfiVxOp2n+lwbD4WqPi3zdORp/zXBl3vxchR5RjFr
OGPfOCGm6+3TrObDURFlmeJQyXYOyRDPX1BXRYh9bcpcaNWxDquZvW9zbp2aT33ZB1v7giBRYUrm
eoDlguQBasUgUxJCibJvXAypGzAF9RgvzLrd+/wEUnb2AR2l299IVj/gY/D/tSU8HGvh9+na69jB
MqxO2zdjDMiZ3tE52GnFzlcxz8s+2G9z4HS43kWWrk2jgR8x9uh9P7wzu/vli6v/uL0o+f5B8hZ3
KiY4xGIuWPm0wV9tEjP2PNDPhv0JTBmYccaA7qNpF9FSKDIPqW8AWPv/BoWsAMgv6PSZG4lbOw18
F8QNxtdie2p0kDwPistPdqpAfYOkAFhR9FsFW82sGyvaZASd+HhgH+fmiXUqfWnZV0Jozg8tl/Z5
A5Zzl3Wo5jKJZ5OFRh07zRIl9i/TfLn9oWRrwaQVKPLwWoF0VThTNS2H0Rjg6Ek2FlFDpvZMer16
qM36cNuSdEUYi0OqgXYZ+mXXfpeOaH9sUH+KPeszVHBAkHtGbSX7i84LvyDQQ0D+jQaj8Gi09tgw
ovdJ3CdRARQcCSrv4+2ViPSmPP2HDSBYuLwz0AviW1GNtlHqehJDgSDfY3eHO9/gjMV2nYdjlwH9
VeZfTNPvd6ilbSHzmHaqG4Ckp8rQHvPVmCN7y7ZDlVn6zpoL97BBwPbBzPolGIE52d3+wfy2Ekqk
r0AOFLOgk+uITEed7a3L6JEkHjf9IenTp1q7r5MP5TwfHLSmVvLPbXuyw/g6D/Ife8KNluRZ2syN
lsRs2ZFhBwpv4B5elASfsqzlcl1ibKpr2C/DSZI4c8wfJDHAi5lXUY/KCaAtAS0MpC7JPh+KoLdV
dQHZwQGBNm/uofr65uD4wF2uBfQ9YspeTLizNn7zW1WtQ3ZmwO0IM8gpUFURHM1jpW/RMU/iavVK
kAGx4mAU1j9jB/pwNLBaxVMk+W4gcQJcDuhIYLsJ/zkXb7nBTJKMGS4dxzmDUKGbZn5K3Qxkj7nC
JSUPBLIxjtGAOwLsJbxCpN0cmralFhfaFNlNfsjAd2HM9+vcB30Onh0IETWqV13yzVDzhAYEpnts
/rRfry+BRNpath4/B2sALapMSwMV9ExmA7BccGFhzA8kw/zfX+xh12tLrq22FufMPMxuBQVxc08K
xfa9tQIQNUr+BO83qKhEuojU6JxlaeEYJs5XmtmBRebAtBU1Vb4f1/fGtZU3d2liECB5ktitWZjY
TZTNinW8dXBuAW1fTOIiyBfzpERfQEXD6iQuxyOzviYsi7TxoZqfbl9I8u36bYY7/sVHmRhA/BZt
cI7AdA8qTns7GUl9bGqiQlG+PULXCxICR7oMNp02LAjkeA54rSPnQA7LEt1ej8wKCqzAA3JGLpzV
6/VUdEAAMpsk9tlLlfihru89IKryIQ8KSxHtSOJTBMB8LBK6sBhUE0d9egtcq0bbwgtGCBc86isk
P+17TNiD1XvvFk+l+TFlIGIjqqksyTvLLUNyghMKYbJM+GzIXNqhdbCZzfDNyD/1IDn0tqCt9q17
MK3zlu0HTL8T6j8mT3W/17Wd5gVkedSz4qud+B9B3K/Y+LfXFn4RNoPzM2D7RbasLJlBBoQaf9zn
z/W8BKCUnZsTHp/lkzlBv0FhTnIA0dQFDhsS5VAgEHtDKC72IyLsJE5LXIr9rGVR3rQq8UbJ6eBh
OgQr+TiPL2LWmaanG2MDthmDGXisERIG3fL5tstKdg6y83hbENs5nOvo2mUbjxYMczxavHXLnoAs
eP6cZXseCLZrtK7fK+/HbYOS6AAcxahvY47C0NG85Mu+OPSGxeyxHnst9poBM1CdZhgl5uF0cEn6
EFP+5s59bgYQL6w+amhMTWFX0gyyHMNI/hzIwB0YY7i89QZFamHxzjB3oL93tNioHDTnu+5lsWfV
YIDIYYewlM+W40FAaoy+6ZvMbp0XsjYWFuyXgWlWd7ZXRw4iIWv1QzLuS6hTjw++VTyyDJ1qLSCQ
lby96ZL7HEUUIHkx/AAODDE1cmrPTdHY1WJmnvL+SzIdoMbh/OGAwr8LvbAibGfbr4WTEE+Ltfbr
4D9Za42i4eH2St7GzNhMXglCgIKOlXgoJvBwGX2KMSWUTmh5OHjsEyS+1g+Nq2jLybbMhcAo5I+A
8kOH5NpNNzYZbDOq9JynB4CHo6J9IBvmD4t/bi9Idsov7Qhvhje40zC6ZXrOcgDfVsyD9/3ObxWv
heRlQsP692qEK5tu3ZA6GFcANGBDc+TUzMfEcYM688JZ9YmkDg8GGxxuqOtAU0bwg27p2snwh/S8
Nf+U1q60o9zwj5ZmPDn2XdaWUd4/OWUXLPFgdnfT0qnwd6K4z6snXv4C4eO5VZa26TCm58+YTAUS
wQKNRFTF0zvqgSoubClKRyGESe7DqlP4jWyn8Srz+gDmmBALXvtNZ5Y+nqM5PYPNJll3+XDAcCQO
3LIqToLMcTzMbKCdi/OAf7g2tGkY0NRcKz2X/WPbQmvskDGFb8rOwKUJoaLCNMdsks3GTCCKiJoF
ImPrvVdmh07FVSF7hXzMrkJkjGOGxFiGVLXvZSDaOo9PKz0N9OfSvxvbLqTpy9Q/JjpVYISlj9CF
QTHPqTent3tIO51rsNHP289Oy3c1X2CShZt+3xhZYNJzWyp5cmX3l48SM0ZaUaRCAnn91Xjf1Zs2
GC76dl/4oMajXxjayCuYmLwHMF0ockfZJ7y0J3hJAwKikXhDdiaTEQxrvBVJkGjRqhrkeBU5EZIS
zmSAKhJedfyDsLAOdCfLULPsbBZHZ/3SDu8y9zuD6lnvgfXyE0LhJn0whwD1bmN7XuoPgwau//lA
u784F5c/RFixRzMdAyxmdu7nd2X6PJifs0XhPrKjB91T0LZxUk3IJ19/xJLky5aZVnZu4SdQfgl1
DHuOs6pbJfMVLh4AyirMj0Ah59rMMplWTtyUnscsMprnpe0+G9UxP4/e+FL4H2+/QzJHuTQmnHU/
s/uCjX6G8N1HmGm/K4ynrA/MYdz9b4bE16EygDwavOxMoanUrj+Nsg7twUDhxFRYEvcPRLZ48fiU
AQo+oMATn9YRp9lKchZ39Y7k+n4worbbg80G9AE7kiie2Neje3kCRHPCGzsZdr7RtWCxjRcPfT6z
jozs2+Z9T90zqGEjf/2x0r1DFaP44oMDzJCFWTpMf3EEIPSHrr3EbB3qOImlx1vf7UvNzgPbZ+d+
AfFeM2DymOq/bn9AmUGuOMbp5tEfEUGAldH3s1tUBpCzJOjAZV/qn70Rr51Dw5mqWK1k1pBsociG
fhVGOoSPaLLG65jVGvFSUChVDd63pNb3Se9/neY1pil4TG8vT3yLPBxrE5JqoPlGpQhgx+v99Ku2
GVqMQMSbXoTe7IBvZvusa80Jde0wLacnq0t2Y+craiH8M116j2BWBA+sFMR7awGzCCx+EQQpRB8+
316ZyoRwRedWD0dyMtR/C/NUleMeDU/FkeM33/UqPGQ4KGaD7YTrBwlfq2/TrJ08mp5JWu03jxzw
XBxp/+X2Qt5+omsr3GcuUkiQ0dA5KRGb60sZYJgorC0SVsaHsizuMtQkRvKARuSH20ZVS+O3zYXR
klZgHx9h1JpGkLcBCQqKle4PiTVAr4elAQNKAAMFtE2sIK4FGKIXB1bsegisvgu9gYWYJi1zFSyL
f4o3n+rCkuANCVlrrVjr9DxqJ1QXFn23NIdC1VaX7pqBCMSCR6B4LRSUoR87LUMLK85mRTWJu7mL
lO/xm3AOu4ZCJUf34Nii8i9YgR44KNQXxMJs8QCrTyEq5c2Hpnwa9nWR7XLP2BWYnotG3M63veLt
mYJlODHCVlTDwLJ97RV1WdtDPYEKx86g4TDVeQZmVfsPiWK5V6BKgagRsQYoncTqtVvb6ZDgNTsT
s75bgN4fjfSucBUK8hKPuLIiHN5Uy8wiAxDibPj+Lqs/te4pG9u91inIHt4kiK/LAfTQArW9hbIT
d5qLo7RYbW7ZFQIbK3kppmrvZ37k1HG7/Or699XwPOlGAPVDtmAsYz4AcLK7/dHEN+XVPgrCQLFg
UzHmdm0fYHoAYdOa4pU0osyhUb18Wj8Aoa+KviXeD3wMpxGDbwAiIZwxM61AEJIhk8iT7VDPHvQ+
tKNnK54O2XfDIKKP5gawP8g9r5ezADvol9lCz4ZDAw0CO2byOOjAP7eK3FZqCIzoGGfgOF+Rxn50
696b/BX6c/5hKN073BmZ3obeotL0kJ0q8Eijig6ZYfTAxRWlXVrUs07PiZU9J2lVBIaeFtFtL3gT
sKFED10J3iTE7sELha9jl32t1XVbnKsJekTx5LXRZox3pb33i2YP+Ee4dXmAFEY1FPTa0bq+ezkO
G/9xwbfDT/T1FzOnVfdTy8rPmrcGDiiLN/+guxhKf1y07dh59OCBfIO+s71hr49d1Jdfe+in3F7/
200GgBDTKRDCxr0JcOT1j+hpkrQaTYpzE9fnfn/7j78pwWBzMfiO6gR68a9uef3Xa5u1Wu6l5Tmt
MMtwR5q7Ijkv03RP5+JI9F0B/B197xXtwc8OpF4eSXZsWmh+j214+6e8PYQYxUQ3GFk3PrItMjf3
NnUMzD5V57X8brU/gJPsmOJGk5mAJ71KPAB/LPorNTdjJsCgn/uv3fRoPPwxOo1Ta14a4D/g4sbk
ihWN2TfVOXEcsJ6/awNIySXOQ45C/Z/vlkNwZwF5AvCvJ+SBa56M1cS66sym5Y4lR7ep35e2dnfb
ytubBGLycH9UpMFYhmLZ9Xr6beyHyTaqc7a6YBCrArP8pifdU7X+uG1IEhrAEs4Yr0wgiRYLLh5t
odGZmPg05RDSDtLoX8c6D+bi1ExDaKw5qGURRCYqVJzsAFwZFrL3LXX9Vcth2G3PGeuCuflE7VO7
2IcSzDrFrEUt/q8Ihy2y8PBM6y+Eri7KheR8ewvENJj7jos+CydwBkpP5IHswdw02Ztbnbt5CtI8
hRrUx4bdubh6bO9hRS/8L+y9xv8AJwPSKyzcy0rfQ1EE581YP9ntaPdB2dYgRepA084sIw83oy73
eWPPihT87bvOxzlxoaO9hIhJhJOXzawt6ZjX58yeTm6JTMADt3kEZeUvi7YojMkucZMn3CAkRckL
FJvXPtyVTg8d263GSakQrAB28mjnLY2mFlpEGnhXq5GOe6eyxwiTcNqh8aFakHSsB4NhlR3TcYWm
9FKXCsid7HOjOYtzxRlzodd2/bMYBh/rtWtxpYM20U6cT5Vb3llgGl7b5H1XP/Y54Iu3v7jU1z3M
WIKUBukfOtLXNh1jyJaJuvXZM94vXzN2mC1c70t3QOMXsmNzlwXN/OR6J9MYAg6SKT6Xp1YlSyp5
0NDGw/AR8B1gmBDRz00HXE6a1M25TzHQtlmdvzPmfFU8J7KrCyodkHoGOwLeFCFqGA27MpE7NWf/
gHbQ59KLdMUXlL0mlxaEA2Q5a29uOixkCEGo+SPbYlth4tU5hQiEi05wTB4aNEDtXn+xgY0mQ3mn
Pm86CdCdsbWvyc5k3+2DD+3PGooqydHM9IDVu949leXL/G5l75IxzCpoH3yt34OeYVt2bDwwZFyO
uZ8geqy4SCT7gC2GwAsA2ZjgtYV9GLUprxcD07luvh7WcfjR2pCdz3pVnVXUJEV6BcFUxM2Wg38C
1aRwZLbKmcBNNddI7e0q8Fo/orkeAhG+m5yT/q2ln1t0x1snLJJIU4IXJA51ZZ3/+4u3ndSQ96oz
1MV1D8qs7zf2Hvx3BX25fUalm8mzHYKaKBpkQlmLuqRYAXDEtZBoSHQKMGkWUZ6pMp7XoqrgWChV
8yQchBEYTBaOh16TRNMyXAXpdhzaLNDSxxm1/4EEG+BWLH/o20O+MWSwTUj8c033wCAaCw3Nogqo
f8o/UfqYLvtxCQ2INJdkOdT+vZH0J40p0hnJfYHMCNVh0N0gQhTJ7OnIwD1levW5bEAD5fiYiZza
QgUKkn1eYMG4VBVOHPQnrj9vS5YNXGd2fe7YS7roB5rcjVADyFQ6L2+LYuiJg63FxpQT4SIb13Z0
SAz6xVg25877QAB4pcMvPwFpPoBo5BsrY5b8oUbd67G5tCjc+vkylnmG1sfZrzMUgqMur6O2+GV2
VTRD1ve2/0oPKWidgO4G8BpASMGBjcyqrM1mzXldw7xh+FSfG++JDEPU92OYUvdzMd31s42ahR13
VFEbkSWLiCg4KRLeF4DnxTuiBOIOZRjEck0b1GwJdPp/pF1Zd5w6s/1FrCVmeAV6NHbiduwML6wM
NiDmQRLw6+/GOeekW+ZrlnNfkoesdKFSqVSq2rUruY0cvm1s5aOox29lFXsG45+KofOiqZtWrp0l
Y8WpQhYchHMIcSSHnYxpxBPAJE8liZRtB17vz2A8JSuphAUpGMmMdzEoE4CMMaTT61pJTvMmq09D
09kb4UzDoaCtuhI6LZgqsiIInvCyn5vYJF12itW4NjfqEzO+5PFdWiq7iKh7NVW3bm37tgASgn+7
bj9LK8Njd24RxSA+9H5dHo+2qayWqVVzKrLe8S210n3OjWRllxYiUAiAdYApB8k6VVpZPmHYkoLB
oCcQpHwi+SaN+d6OhZ9az6tIgwWPfiFLOvC1QZ2mQnbgZI4oP07GTdKNR9MVK5b/drNg9AQpMyCI
kCiQQY1mWZC0a8r2RIwtY4O+N7TG2LYDPVJa32lp+63viba1nWStdfNtJAvJjobMBDrokKGQlYmD
MGKqX3sai2NF8URy75AJUmgW6O6JRGsdP2/1OYsDAmFuuEXuXbYQrgF5ZlvtqbCCjt8o1R1AMyte
bEGZ+GKA15CQQDVLbrtuIVt187I/qaK5AQDug9N9y9IbEEhuUeL7VqUbfTW8eWv5mHeExx8CczwE
0RV4afmiFVpjd7SHympzOwqq+QoDQPP6+VrQHrrw9bn5EFkW5EIupXCrLXM1t9iptX8q5n1pVqDJ
/nJdxpL20HqDKcMgvJqTS5cyXJE1qV2b7ER1NSCpgkA1S44c802O4DZ9yeoYYKNud13oQrYauHQX
gzvngidSFdLKKlFaXZb1/cks9A9VDyJnRT+4HITk6k2TmOGUph7m931hWRJYURpwekfzbsUxL+Qx
5q8A3ABYNBRdZf9fTHlKI1b1p9YqAmvY4KL0WL7pxq+GfqcqxKsq7jfoCVhZ/cK+Xsid9+QsOlUy
pxFiaPoTexFO4BheppxqkPZMgXmXPNmbMdkMqE7pnlv69tozZeHWvVi1I+WJingycelCOknJ95b/
EmIXx4Y3qN0GXnzs9iDTAgdOYODSvb7wt558riNhUssMMlSR2rtc94D0pk15C8nlL9M8aOKQ1aho
Mm/qus11Ua8ZyMuY+VKWdikLZKBZhhcALGzmZNrV0YfeeAIdr6cUXlkIb2wUr/7xVRcfyi5GRiMs
3J8oQrZiM6yY2dqqpeyfMaKu38W8P2kJP5gu2CCGXW5+LzQnHI10RdjCW2FeN1LhcEvQp/wI7fXW
Bslh0Z9qK9d+ObogR+SLMPN9qkj7wiYmWj8do37aZCB3YJ4TUaIesrYtq63BMdN8imhRf2x6lKji
wjR+dCWtcy8dcvuhKkqtBjFDJszNZGnpvUExTyCYjCxTdirJ62KXVCYjh6GzqH7jKGXyIdVFuTaF
5dUpvdnceawyMIEgWJYroB1zs0EzR2yuRzbVbtjTD/re3kdHsqkPipdqnmA76+ah+mHFnnkI7JXc
9KL/Qi7ovw+QLDlt9aE1y6k/9V9qujW8+F7bFNnNMPycyB483J59aJsgU1dCobfvHmyurgGWgt4E
NAvIRl0LmrEE62YYlO3XVhR5TCuL/WBH/LNdRPFp5RTNvuCNos8EyrablVXrgmboRIfGK9JmrwGH
Y2uHzK6CHlnHYngqDAx5WWvPWrhfUeJA0wH+RIZVJm/COc2dWtX6U1poup9h2CamiE3vHEyExxaC
fxDdgCARRSNTvl8Vs297Yufs1BQ3ffo10p41fSXSW0jjXcqQIgU7im0S95BhmV8IPzX5kbcbsama
UICyoLsBEKZ7tDx2o3W3bfM9BgB7ZQ9nW5T38HyV0m1TagIs9yJjiNKPScxu204PsvYZ8wZaePwb
R+9vWsE+9dkaV8PSJiL/A3Ode+bBk3Tpguuk01ylbdhJmRzyUFGEL+gMiB6vr29RClIKyMSjSIR8
6aUUcNTETa217GSaFTnkWtscTHQSr8ATF57KyOohgAUBBBCZKK9ciolaTqM609kJvXtb47uzs/zK
1w71k+73d6WxclNq88GSN+1cnKS7ROc9q1ONnUSKllszHTKwxg7smyGsJJhqysK6VaYPaCVEy76u
lje6FSEPpDrMB2FPupmmuA+Q0yB3aN+mqGAXziEfSr4lySS2nYI+XEOLmqcmc/O7ikygV4/TtRai
twEWgP4zXh3VAyADNJlFE8PfbKNLHX4qlDr5pTd54peiVT9WIlbDqcNQT1Br5mA26AoBAp566o8q
2GR/XreQN+EWvgLPrNdWaTDtya8tpmO+0khzAfi4fkjBS9Im8aHv19iS3hjiLAZmiBwdBlLhr0sL
UZIRQC2NCZx0M/8SO701gNdFoNfh+nLeXAKvcpBeBt/znCqSfLKulFksxlacGlShAwx1fCk5GAEN
zNrzorQKrktbVB5I7f6VNq/6LFbVqGOWMQKmk+WWke9auYI5LGB5b5Eo2f6NKJSZ5i5jtMxKCiyz
ph2iphMnlBy8RouOecEDO51WLu/lffojRrpEG4B+qA7erFPimJ/Q2h4dNe4mK35/UW0gAACR8Dx5
WOapSQkTdZpwqI22u1IdNlbTHoWjbq6rbNEW/oiRQVrMNTKHo6301GvPPT8KDBvm9KHRhhU5K8vR
pa2xs6k2FRNb46BT2UY1g3bMs3ptxe3NXu3C6yGPhDOEdCTQPWg+lJxs7WZamkWDOBHaJF8rex7s
mrQR9wSx+MYARjyIUm0MMCxtLYuwsELQZc3zMAHgAPmT5HDzGlMM7CIfTkzpfCfHQ9BqNyq6pq9v
2NIKQaAKT4HpFmBWmz/j7DglagqtqdWAZNamNk5aN3ppPqh+m2BpzAFMvFjr3FmwkZk6H52cgGsg
ZpWUqtUdOAS1aQBqRC+8BrPePZvQ5zSp0Jsx9GsjqdfESYp0Wl3n1BLDSQixde2p83rwB3h1VAyB
GTkr9/LCYUaDOwwG2RH07L6BT/VaW+oJGU5lXuwNwncobq2AwRcXdCZCCjAMpgnwxWnDyco/G50I
OuU2M75HUbViGosW+EfO62V6Zhply4DK1vThlOWfMZRko2YN5pCM73dM8K8IZDAuFdANS9oel1HH
7nobBhj3vt7/UrvHaDpdN/KllZzLkDRWs2QQZaUMp6Eb0RWW+axFZjh6ui5ltlvZWYAv+xUJhSKC
7CxKpQa0u03GEx6z5CHpFSVABEj3Ta0WG6VNtTsrGsVKynvp/ILrAGlolPyAQJTOb+P2jKEtdUAd
2UD/GwpzBc5s0ozjdkqN9qdpp8bnqhrqrUiUqDtcX/JSQAX0x+9JPGiWMWdbPbORRpkmpVCgWYE8
sTPtFT00c+Sp+IHzyRMaPTFz7wr/utglTaM8hOLFa21BzpNZJuhsqKDjyWAnQ8k3DNQF7JuwjiL5
dF3S0llD+cJCew7Qc+irvVxfmqFKlLjJcLJdxIpO1G4xE8Ly7Kogvh4Za9Xwpd0E47EFMwJzExKR
l+LsIhtFqejjaYz17uR2Ykg9k7YW37rJOOUebx3M0RrjETNOIquK1wpQS4rFjQPSKDR9YFela9XI
p0wtuTadproNRZMGTuHuwUHwnCvDV/jRNRfzRh7yBsY8r80AqATFf0m9nBhoDwNk6ZRoWJYpPNBu
+i3/oSQ/y7WZpm+2cpaF1KoJyAOCf7n/UNUnoMMUBw/fVGxLAFOSYfAnHh80bcU8354KiAJfg2oD
/oa0iIw1qDLB7U5v+cmy2MYStzDXnRENWxb9yu3aixmSVkn6iVlr4xVmR3bhggyUHeYUBZBByJ/L
uBW7wG2XCbQG5TWmFaY/nOSIVjk/xx3+lUfmjr073kOHI64ItHUCzAJ2JCn2z8EiOlVlSk6tGtYY
7hEl9b020C0GQq4kEhe2D5IwcQf82ZgRKy/NQetom1WUgB3nM8hfm3FHYxBWrgZECyoEhz66GDQk
CFAMlo5ArKbDkEwuQfOmfVdr/cYqKBKPXmO3Xg9y6HqgP6q1sZNLizsXql2eezUGQB3t1OQUY2Zh
lxxI/Avnf9R/vNObYbNQJJnfM+jSIDJ2jpZ9wkDiR07JL0KYp9EnS2v8UV+5Fd54MTgwwKYcPHEB
JMfNdLmaGlMXhJp16qlOkq/aaHh9FRSGemckPMw0nyVrJFtvSwgARKBXDf2aeIsijpCCiJirMdEH
wzjhNG6nfvT1ytw5ueuXIK+kigaS6sEnrH5oCJKi6c/ran2bU8M4E4yDwjhxdKdgPMdsU2e3IAfc
pjKtyTn1Hdv1yV2JCRBlCzRMsanIg5u+1MNXOt2Xu0bf0zTbWNY35aNTba5/xuwsLw8/cs+AeyHy
QEekLZ9F4NX0Msqt6JQrLYZpWKVyI5CHgC7UtSziW78NVksgFDAbZI54XpP+ZwtOnXGuA2rJQ0HA
fxS6ygfUGse49qPs8fqi3ma2544iWBIMFhfwm0e4QMdKYY8sfdC73DzGcfNFiFS9Q1eTtjVLpfjs
5poajETP/S4n06FRrQ9dJrpjVvZIQilrZPdvtAyYMbIBwKfgTQgA6vzvZ0s3ax3lSRXfw50PHf8k
SrHJbH27suo3R2gGMwOkNpeRAfeRUw+ZivOSvK46DooX+wMPfqCo8JL64mtFN0PtO16+sQOXesPH
aI03/O399Sodbp0gdQRY3pyFP1tjrakR4n6ePgyg1WfTJ7t4SNg9OFo3mfZS1e1G07g3rvUVvnk6
zVI1ZDTnHijcndJdQrTYrrQcms2aeGOOht+bZbCi19l7X5wRScb8DWcrw6pKPibz7n1BaKX5NHA3
aeXxl9qrH1erMm+qFZI0yVaUNC81Tvr0gW2E2FDFtwIWxL7KMCAlcDbX1yapD5c9ihPIGPwOxh2Z
K6It+MTQx47Bm3nmkfwxZytPW9nL/iMB/bLIawN4LXPUYaCS2ujCLkIe5zxo1eTZ1TALJOtAc2P5
KIngxR/QyfxSkfFAImflUEhO5x/xgG4g8J/7rKS9K8d6GgfDKTD7vBZelCTHBkgwu3yahLFrybCW
p1hW6B950u7FUw36NAujoLn5SOtnzu+vb5h06b9Zj3RNdhqbKkvB72+1F+PL15Vfn7/uzNJ//zoU
jprVa/PTrM0zSzdZb+idDm0NytZ0Um8kN3m1Nhh1cUuwEwYSZGTmkbsUosdTalV2XIbFSH80+eRN
MTKL3T7XUJX7dV1dcgX994pm2kLQ9SDOlW9ZNWOx6HGkQjwSkl1kjLHHRyBQJwe0aKqpRKBoMK0H
p0d9IdErCvbJ5r6m9Ct3FBTS68nweRzHgepSd59Ffe74TZ2mvssGvmKqi8oHDhfc+nBlyIpf6qWw
6pY1fVaGJje97pki2JrWhlstyzBBXITrEah8KeYZ8sqw26IE4Wkc+erk+hVkDfTputYXjRSvpX+l
SKEN0gt6oRmQUsdBL3apcTe1j85KAHVtKZhYKrNnUVQvEFBUZWj3x97dpuKhpysirq1jFiGF9cSi
IotnbWUlrs9jadyiM4evvTHXFiKfB8M1FJBwl2HDfoz1I2/vWLu7viFrIqRb0qSKbgsxL0S7B8TY
VY/TtPkLEQDIAd84RzjyE8goq4o6SVuGkRPd6SMaTm2FJB4F/Pe6oMVNmQdNAY+KCqYMm4gjvZmU
kuFEG+0W+HBwVameZUWbalipsUivulffgVcxegDQwWIhxXF5IAntNaJiKCksrPSVeOuIwIl+KSPY
a+g+Kb6P9tqEjaXb41yidDxzZxRT3RVl6BDFy9wnjMX1rmtvbU3S0XR4LdpCgQRFDPuWf2xq4vXW
sXE0r2tDo99k9Ot1iUvu/tXboBiCioElaTGPKSkzF+d0ICFYccbKz52g/GZEn67LWbILPFWBoMRD
Eg9+6bDqoprsuoEBTs6+ph/yGzZts2xFyNIGoSsXHGYz986bithYFLRgkwHPZj/rtPX4Gs/u0klF
GgG0zxjCBb4RyQI6plrUrnE5DklZfLXzpvUtu0hCytl7I/ZX+0arO+jykEYDcadkC7beR70ywSuY
k4s+rPsO/CkxTTdEC2ui3k9577Xmc+GsER8urRGLA50K8pVzxvDyXDW0susuEThXzbipaeK76TOd
Vno4FoTguYWuRhTE8AiUaVPshM5cT0MW2mZuPYB/ZNjqgz4c655HazGu9PCaFYkAFwhaJC7AHf36
HD0Lm+q0ZSJ2xiys0mjbJOkHPRm2XOuDqdkN9jGq0LJiErS26I/aYPm2y+8ttFyWt5gtgpY3FV2u
Lvhxqoit1EkWzsTFh83mfPZhluA9yVyeheik+pqAcjgF552V0j1dfbbMV4gUOl6Ikja1x8TMxGQs
CzM2bkuCcsIxnR6Z43q6/kHV91EdWkMeWOlmyCiunzR49/GHfIzpAAgKB0guEFYmJ3nEsd8Z+FHG
+EXLUFEAPDP/cl3Ool2dyZEOaIa+QbezzCwsxAg4pigKAFvGTx0v+xVXvSgJLTuAnuCE2nJV0DEn
xRT1lIU6pnOY5rcErFvVYG2vr0fOQ/023jMxkhfgjRXltaZloTX5yN5gMoxFMFw32qJ1/UfGDfiA
ZpP17S2PjTtSia3t9jtDG2qvINPGiZlPhH24/lGLS8fRhRsHBgU9ypd221rW1NhonAUnQO9phyjK
PLpSA1u4ll65iuehlWj0esUunR2NKVeqEYkjnFnipPu2bIPcHB6ttrkvCHtC6m8NR7QoEOlNBEcq
Gs5lQt0hEk2Cl1sWxspnAEwDMnnVV5aJIBtermtv0R2dSZKOom4iNrYaSBrHT5r6CX0RnqpQz3JC
Vx+3ili5E+V+598WBFbPudqF/iB5ZTRzadKgeTgUlEw+aQq6MWswg+c6if1+mCeQNlkPzrNo8DKW
80MJtNveqEt0iibZj3mYWZC09Vr35qIRuShqIKmMxkO5v84R2sBNgs/C1B5ky7xmaj2NPVzX9ZoQ
WdcjY4k6RRDiIRo0QvFOtOysXFAE4/gDGTCT/EhpNVDg85qqdhbSsXUDA2wkwDurcX2fEDJuri9m
IbqBLFS8kCmZA2wpVCvBIUGGGr7NLPVvbdvvE7barrBwDCAD6XZ0ari4NKUwjVacE7uEwvqpOZQO
CKw5Ht2gOOmyOfHuZ81TlT1NReU1Vv5VE9SPQceOSqon0BhajjtL6VeqRK/NV9LddfFN0gus0cxK
4Y6ThW6mf5nSaZ+3rWdgSFaje2J4KDTTKzEChPd3bdvBmMl3qlXfDPjKzFhjIF3Tj/RU6yOqjSSO
8zBOcuNgcYB4SDbWRxvsAV6Owvl2KCax+4uNBwIF2Rg4XKAeLv1tmSa16AU2pZnnQQPziteHirz4
dSkLZwWkD3+kSGom8VA7LHYRkoHYhX6wukO5BqeQs9C/j8uZDEl9Iu1cgK6hvkKgXzj2NMReaBlw
4hdMJ/Yx99xPbH2vNGvERAuRFtY2zzNCyAmOCemYZgwQHibSPDTIziqOCf/eP5LOv67AJU97IUXa
p7rCLLLJmPJQSU00gWhDv8nzNNu3da/mQcrV6QYw9PYzcA6YvsYG5Q7ZrWyjKA0SyEqEEfMz5K2i
UbTyVF70HGfLl7Y276qkFBXNw27DPyor99my3fzRrbSn4MEeIzjBPCSk9DqzCcbhObXvr+t2bQPn
FZ7FAwKw2q51YDgMDH5xDOjc+NIloOF11ghg1iRJVwYpezcplSQPp2Eba7fTnk/7Vn//8+fCUuaP
OFtOj2oWo8DhhwM7NpjkY0UHJ3/nxO3fhw0POFC1ofkMONFLIRlrkOsm0BlG3vgm28Jd0u6Hm2N2
0vfru7NoX38kudLx0gqgowhoCUPVFscJfX6p9TfO6UyCdLQssPI4owbnFJTkTuUfK+vx+hJmZby5
ZM4ESEckLjilPYWyVGHCux4LcJ8U9kdKPs2BSQwyHCBSr4tcvEv0efAZRjmA5EoSaVUqRjuNHSyN
F91u6qL4viuiXexGHqicUkTxjK6scvGsYi4FUBcAQgBhdmkS4KIqYRB4TTTG18y9QQuVZyprY5bk
xoLfhncmRVrYBAalocDo4NAWSWgMfkUDUebeYBCv1gawphmdp0zdA0MAKhwUtkXWeVmJNwtHHtct
ug0g9p4wY99oh0CvyqA3g5JFyLWwB7SerWXdFiJylDpmzBIqo5idI2mFDxwtZgq+NwXxhdWNgUh+
6voxJ1/6W8teewov7sFMbTWPqZ8HeFzuAQZQYSlsjsed9pbgWtr1TPMbQ7groNI1QfO/nzkZbg+k
LzBFPYxGUL3Y9zPZrxqPK1a8ePbPliO5skRDcJZbWE5G9plvsZXYZ6lCacwDjfDQxhwOCLpchdKV
jktbrKIpjypGDqjlISuZDwAbzmaZWkHcbx7scu09uLwssE8DIAgMijsf3jPlVSD76hB3ZqGm3Rt2
fGtzd+VSXrQ6JNn+lSClKnLbHgTGluBKcytv0G0w15NvaXyj1GA7c5JwWOOb/B+q/CNRuhDGMkrr
UYWPyxNlX1tJ4XG+sVmJyB7jWRN3b4kDVUkwJfnnrlnLAF/XKDg8LzVKDS0nmY31tlZ50PpiX63N
cFi8uv/TKNDvlxJa2iH0G7A+ME8D4xB/dFIDLbmWZ1A9uO671xYjuTiWsMHNZlWmqNfcrj1b135d
CqkwLYVM+QBVNcdht7/+5ctWMMOK0BsA4JisJZ4qlZgyfHqFyckt5TteWQGgqIdyUr+klS5Al9Q/
tC57SNokTJi5ktpZXBw4dZBTnQkm5by2IxRbUfMKweiYd57G6/xUoivnx/Vlvhaa5AsdeFvkGgGa
xColv+FqSaHntMxDZD79CdXyoVADjMnzm1jzq/pmpv4fQbp+NMSn9LVVGfTkebLvM93L7Hg7qs2h
pep2aNJQJNb365+3pITzr5O8Zt2XBU1BIheSLvfizvHq7Om6hKWABtkJAgJ28P4CZ3V5GHRm61nd
1Hhq5YcYXZg0bbZcjB7ZIzrAe57vS4MG12UuRTTnMiWXllkOIPn2rPP4O+WGH6Pfs6g/RVBn1r1c
l7VoxzMyEIAIF5TlclqfgwcWBNEIn2z9qWiLsGjcQxUPXzNu+lNp3Rp8g5FDmyExv6VZtRa8ydPU
XoOcc/HzDp9dEE5Fk8KJxzzUuYd5sNkOpXuvGhuw5pFbsE4A5BYMVkDG9qZBhQgjNrjXInkQANme
sHaLiZdbtK56UzT5BiaIXtfO0t0/U2MBWQMMEdoILr9OTXqRFCaUo47bKr0rPmXdSnSx+JYHohys
HhiDCqSI5M+zzNLbysVrt2pyP8cAFt6Bybjyi5icOgftRlG0wbiqSFlrgpTxg79VfyZZ8vNq3oHS
XSNwvmLyMLzPS8Rd2T8P9XMzPOv65JFyAk/ajYKwUo2MTbfmXP7H2gERBap4pkuT1g5cm1Nxu8Xd
PfMoN/eVU3qaQnw+Tv6kpUHvFscYPc/pO6ky/1k69hS9VjOAUroZ+sIUGFIkoPRICwuz3Bmd7jN0
WdlOt2vSNcbjRTNCwulfcZKRA8CRt2kyIGKIT5kAL2Ry79K1guOi1zgTItnqlLagdTIY0iZ66zWN
ixbj72pxLNz6oGbF5vrBWBSGhgGQ2CLvDFTz5cFwKtFE3IHtaK3rp2LTmtSn5FuNRN6UrtxBa7Ik
7VW8ccp2zgel5TxQytC6H6PiMbx+LKNZozNYCn7QePHfwiQtggAPd8osLCn4VrGPGD61xbwdP8dZ
uK7CZc97Jkq6vPSUk5goGhIL1o+irW4y7SYylU1MK3+00aAQchoypwnrmv9F3gR9kxgGi8aomRvj
cvcmxWrRIwynqzqJ34uXNm38Vbr0xZsTrzMNZWkD84IlIcCYV2rPoEk1cXZOfOwwBTnjcObRtuef
kEoECSLxr+t0cffOZM6mdHab2ECXWZmATLc9FNq3EtzG6LregQj09BeCoDpgCmZW5VfPdiaIGqNT
8r7BFZ1jtFk1co4wqJ6CjsSu17Pq43Vxiw4EXGD/lOBlbtekj9umF7iHcvRbqNojT9EQupYcXKwQ
zG05iGnBB4pU5KX2LEJ51WP4SyhcDItwOnaIbJRjzVr1C+Z4nZU/tpSAbO0n7fJdDTgFV7dJke2n
OKhGdMReX/TiZqJBHy2xaPNFkHD5OSD8yBlzYaUtAxdZMYGLnnmGMW10iiDguqwlBYP9AvkcFVxh
QG1cyorNqGKRZiAKAuIUojh/5KsnfnZUcix9LkRaEMZB9F06mHloJXXQlscCmK7ry1hylecSpMhR
FVRofWJhB6vc19gvle+sRPd61Hk1spayWNofzOcCZQSSYDOU9lJno4uXdozwDeCTym9KeqyH8dAl
dzrDabi+rsXtMdGSgf4cIJw17VJUDQgJggAnDzMLE2e1oOyArhL/TyHSnVbY/VgkFpRnuo8l77w0
3eRF/v8UIl1mRqSCMVi38xBO3VFU3ypvlfdy3r2GN+hT/E9d0s6U2WhEdQt1EeE7++adFOf//Dxe
ndh2xG0y3//EKDXdSclDbjWfkF712yl7ZMw4DhrZdVX9M07cFbUtGvY8YAYkDYCoys9QkBMqmY63
aJimTWhagNaAH6RG5RBIZyQ5r1vb4jlFgyLaFFFZx3UiWZtugNuiz4pQJT3uYmKLnUP1dw5m+K1F
C0gJcBqBR0G2aV7oZaIMRREmGcjjKGglfcNiKu5jUe6uL2jxpGJgNRwc5hyjReFyQYNCXbMlZRG6
wtjWxhNYVbYDyzybrhBrL57TP4LkOn4PxKodVXUR1sz1Wj5sXPGYMWtlf1aWY0oPl6bv8GaamiI0
7cgThfOjdT4mebMprHhzXXFLlqATkM6ayC+aGHh4qbhsrPLOsOIijPsJiCvLYNlPdCasGdySdRtA
1yEkQ6oFDJKXYnKuG4xhEEMoRhCNK7hi67h+Tph6MlpUxovo4fqylhQIjz3PPgH4yJLf/I4o0C1G
qiJs2tYvnWeKXsBYwbQocX9d0GIt91yS5O7QnxZPgnRFSJ3K8bUxAWLa7cz7znCsbUwcTKMd2/5g
xBnapoj7zKwo9plOFMwYc0OqNJbfFfo7eXlej975V0n+UUlBRTUMOA+1/mQ7v1TyHeW8pFhj1Vo6
DTORBw753HQoz2XXRFkkACfCj2T1xupBkgN8R/9OnpLXxbhAXIH0yjJnDPel8Vi5g853bSpCrQJh
q4M2KlZ9s/vm2GnKhjLkpNN39jb/FonudNAnOIBCyRwzrRn3JeqIRVixSfcS/hF9tejdAr3BwNbc
5JKt4vz9J0u7XB4AZT2m9hlzlGF/KdMNy2kQIyEQRVNw3ViXTiHSfBhmAcDOzPxyKQmRU0WU0SxC
XRtCaqphREHt0fW7PLe2dZ6tAGqX3kfAkoETESBoILolpwwyf6MueoCgx8ItPItZd93wRWfuTWLe
6IAA4X8d3cFa8dAyO9rvvZvbU9H/9EqocLlKI8mtQUko8NAJskpJfx+l3YcSSYLC0Xe6iYztVPpF
RW9JI26sKfJS0f2F+0Gvug1aDLQAgdns8hO0kaajZqdl6GLgN7h8PhdU9+uM7+1mrTq0aD3IXAO0
jK0F5OtSFGwyq1QT3Q3lNIaDK+5sgAP5aN46q7H3gihUY2zQzgGcj2e9tJ9lX4LxbgTQ3CmfnHby
WzYETWkDL/B43U4XBeEliEDIAmXbG7ei1mbZ2NjBRr0Fx/jHErRi41Gx7Pc/Ok2CTgOM38UQeCT/
L3Vndk6GtBi6KAyFHGLAGgvS7exhJTZZcJIXUqRT1xhD0jkcnRM10lbUvk/N2KPVX4SsF1IkL6Jj
5nSdzF0AnCsfODCZlvKggUEZWZayT4PI7v3rm7R0ziARpALgzZ/vAOnmq0chzLSeO3hsC4McrNx3
s3vLfBrBXEzqTdVWXhVzryGfYxF7aNA5XP+AJb3COJDSR94a512y/MotFS4qgnNuDF5dvOChYVTv
zyNheNgfGdJzs7NQGdEYZBRG7aE0roMg2Sy+/8VCUOOfiTFxD8j4jjTPUYustTKk2otdIhXR3lN3
DWyxdKYwjRFTb1EaR4lc0habGsIbUCmDztqodmy0ai8q9OeaNB9AMtmu3DSL0tBCDrJwVBAh7vJk
MWoMpps56A2Jp0Or9V7cNA9MT4KyXKN1nz9cyjmYaBmfGYjQQI7X86UoYuYDSY24ChP3sY3Au3Cg
1o0t9vra6JMle5uJYJGteR31IXmLhmg1WG6VMrSaalNG/RH54duM66f3W8O5GMldDNRyUZDNqhAj
JtB1aRfeKuX/fDLfqOxsJZLKNKcbSlOnVSh47qn8hTVrQ5aXdWUjXANSBi/A2T7OsoesS0hlMyzC
ap4gwHIfCX+5rqeF6GLuBf9PhGTQ9tA7E5igq1BFA7KXjrz13H4CPGGTpcONPRiB0tQ3SmE9XZe7
FPHP814QQKG0Ar4R6RqsSwSHPUYrhVXV6ju3LupdnerMS6O+xA3iwPUi0NoNYIV+ErqNFmTMvMhK
qm8cahsHlD6pT+qRrYXJS2cOrdg2UN/odATY/FLndSsScC7izGkgyAHbKR4j03bUb6tpLS/2mpiU
DQh0PLo5h3W4ouftP9veQeUdHgQ4Cio1D6PTbKfsMI/jsoXrO71PUEoVqbtXUVaIP7q9uY1sEYxV
+lGAi0VrHyxjDSy1ZNIgJgCvKpaPTKp0atqRwwekVRWWjdl4TmvEfmJEfOXOWzLrcynSwWmF0Cqu
w+aGoWvhP1tMgU/cDMTlY71dMbP5t2Qd435FE+E8kQaZmksd61WlpepUVkgGvdiN6gvAzOp0LlIK
4oHRvFb3g3YzlgB6u/bBat4512gOo01g85yZ3huNJm8Yk+OCWkXZVihdHkfME//W1bW3coaX9Il3
HeaIqyCRMuQ8BwjPmqJnDXatUwKwTU9ttD49ek2ItGnmUIA6wsZCKsDbEH85Y+Np5spbZ1EIkg24
isACCOVd7pZLok7P7QFCknvkBPymvS25+ItbFXgYgEBRbYK+JM/jimKqEPLUaMjvQJyZ39acPmug
TutBW3zd/JacCRBS4GXD43oeCXy5no7GzOr7pg5p2+1oqfwYtZ9qkd7g8F4XtHB944YAoc7cdQSO
Nv1S0Egx56PL+ip0jT7y3FrZKn18dGw8LagIzOLzdXEL+3QhbvYjZ54LgysL5MG6KnQYBqxW39UM
daaqeb+fQEfua6HJQWAnw2ejoWhIEhHYNTDBZd/t4n1qZitdoUvwBlA+4c2H/QE/mozdiP6PtCtb
jhtXll/ECJLg+sqtF7UkSy3JI70wJFsmCQLc96+/Sc054240bzM8J2JmXuzpIoACUKjKypRjePRQ
FAdQ2216W/sWR89Fm9waaF+d6sLL83dAad2MgtM65BuAR9yUNSuOv3DwopwG7mwdKRowwwi3Dhop
Mpa0dXGw8mKXV9U+i1Zi8AUPmTnx8b4FQAmnkbC1ULVoWUtZAYp43SnDu1iDRkjmEB474bB2tS0M
Z6axRjILFEwmFGEE/4BsOGQ8xwKpEbAGevD+8k2PYzzZrvvh0qBQVdexdjBygenutTacplHFeWE3
LOAldN+NPqNBl0HxF7rN0KWeYm3FLRcGh1h8ZoCb5RbRTn0+OI66X9+lVgGezsJPp1Zza6r+i9Z3
TB1IELW5PZKIz7JGsXTJHuwCHRi2tWkKKQUPoS3ttXyoV3bAwiTOqwR6MLwxTF3UbMsquUVSF/WS
BH8hGPSO7LWyTRxjMkiQZYkNss6GfLu+ckuTCIPIokHrD9RzwiQOjd1KPMzKAwhf36V4hqjb4ea6
jYVTCqB7NLwjU4fOR1u4spJQl6sh1spDXN9aoN6o7ALMFYX351aQI7O+AJbAZwm+nuohzXKTVgdS
xb45PaMkXEn+/2ZD2Lw0GtSa0LQ6MAiybUr0/ynpyvmwtCBADuBVi2gJ7Gyzl5wc6U03qrXVJxVu
Rbq1puqTg+xwZbsuLQjqZKiew+FmSMm5DdIoetUSEKMmnbGJTMlTwFPWtuH2+mxd3roYhDxnuaFV
Adir4FsQOKknm+AtOxnRodLeDOihVrxxusT4Hy2JkwYdHdzucY7Wi6NJXyHX4qjGfSq9Xh/Q5dpg
QDgHZlZZcMqIa1NDb60ZwR17sD8gaN6sPcnXfl5IMxTgdYpaREQHKTU93fSy1FjZI2sWhJBLK40k
ilsMoPdrt91dn51Lr8JTBYqTCK9w6RiyEPsAsDA2hYHPr8KNaWdO07xYf0j+j0gUNpCrRdYAinQX
WHe5zJAYBrseAEMPVvLS2jtZfb4+jKU5OjUhbA5dreoI2t/wWmt0su4FBHTXDVxui5mzV0YH+KzS
drEttEyGMqam5Ie0HiAQbMjtoYJ4LHi9CuoOUr9GhfwVUpy/vc4NCrujGHq0JYGK5lB1rjVuisKr
n7vSr6JA2ifZrdKtOMLaAAU/jrJMG2TUKw9GHhLX0spwN3DpNZMBTCUVr1ZOzNlpL4cHFgj0pJsI
8ecFPTkxeSjFWUsmDE8ivZc1aLXSEAcoPdgdu58labxBySUHjOUrp848b5eGAXABRz48RgTUdOGU
mCTEKwmwHV4EPIs8ltyGdewm6cN1n1ka41w/mCmY0UAl8t2idYy2mYoAyzarAwf7nZnvQ40GFg/U
kDoQa3egx3Xd5uVGQHchKIVwS8ykyKYwr3maEwQ5cn0g5LPRbut4BUq9MH1nvz+fJyfrlqnU7FOC
3wc3OBIPd6FDo/sc6oTWyuQt+CMuOkwbIhBgxUQqCKQkUN2a1BpB/c8emjySo6Mnj68mkhYHNJsx
8AJEnkM4ADmvdXMawvoQG/q2MMGL8tRKuTuV3Z7pK3XBy8MWi4PsOvLEIBi9gKHnI17Pqpw0uFsT
JwetjQZR4/D1ugcsGoGY4Jz3nLlehJCqyqUpsjQYiTBfOX3p2oDVL9dtLHi2BYWJf2wIIZWkgFOq
jVgDQhkZ6iB0XwLcCqJ2b0xkPy4+SZ86Q6Mm/8a5oaMO+emv2FRwvqrTQmMceQP2kccse+j7tZzx
otPhNUvw88jkiWqBzMrRTJfXzUEuv7EhRI5m8HAiDarqX5/AhW1qQ6MBZdk5U0hkcSRZKZOxH9pD
AjoJn/Rlt6ubxF55bC08z1EOnZtqUPkGAkoM5hqpiUO71drDmE0us9lLHlu3naIEfdo4BlSMxpY/
alO215ONke4V68Xo3q6P9NJVZmkhGa8wsPlhXoUDCfcjKpsG6cCdEmZ+DGRBAEZsZIXVPnQqNWV+
HKE0z2Jlpw8j3123frmgsI7Eoa4Dc4q7RtjdTYGwsCmt7oCGO7ezJ4fJG1zvTmGsPMkuj5FzQ8Iw
lc7Kwig0wTBOtxkLegheoLUnupWMtTWd9+/5BYZKOy4uVBsNsNSJ7P51ElZWbXT9oelpmToqQFl7
mWSWn4E4100mMFjaNg9doM8rpxgiJZDkOt9cn9fLQwYfgW4aPHjxGkGe9vwaSBRu0AYefOBT6A1g
wpfo4EiVtrLhF5YPeVlUdrFRUDQUE9BDGGaQZQAdowX+4m91NLdKHuIiWzFz6aPz2x0soxCzw+NH
nz/j5FKrUTthZlqBVVAv5ZuCtNMt1EpAYtWx98aE5IUxyvUWimJHANHJSkDylYk7X1DQtM5yG3PN
hJjiIIupm6whN5WDDuIi0NWzcHoq2C372VMvvbGnx1GljgxxgzbQ033ziB/ajOFT9yvTjmm4k43E
XeNgu5x3a25jBssiePWQ+Z8n7GRCuJrp6CiO1UMy1IU/VnJlPtgZ7UpXj/UcjXkFKjorR+JCo9Is
w41sHRomsNRiebhrVdY1bJIPmtk5BK1n3G7R3mg5IDV1tNL2cgYt4In6lfHnxzGKtlCRQOshEmHo
0jsfb6RQltdMUQ6ES7ZjpYZ+qJOmfLq+aRZmFWAgILnwfAC3qZgrKlnVAf8eYVazRNnJnVFJTo52
PKcleGj3oCJYOZQudynusK+QA1V3jHA+tE6WsaTTYJnFqB7QXQnK9MQAl9YHq/SK39IhT6wVT154
s6D6ZX/xhaHCf1H+yyvUNWheKwfZ8HjpaqZXG05BvFYNwl0BaXW04Qx/fMKf2xRCEZmGetVbufJF
hlH031ov10sXHOTX127hiABLLLwSWDywlFjq+VSmJV6HyPQpB5NrXeVOeqNwl+VVhncLS8vcBTB4
5I5VNJMXxRNa0LgE6sbrH3F5ySD2/rt5BBwQF7zOpR1Z0iB1+AhJUTfIMVneAM6zQKGVudOnJOhb
LVnZlks25xgcpGzIn6Aadz5wYsvTAHo95TCMEGg24tsRFUAnJ3blDrl8iGy6MsilmQZaAwU/E/A5
UNydG2QSqbUGXIaHLOt/xDGaFcE2qXJALEE7uc1o6kp57ZRpteK9C5sFtwC2P27XWcdDCBWUKlar
ZMCZB5Sg5FtD37znKrfdhtbduHKJL5wEIPDAJY7+H2BkRaElm3MEmsOkguMpeoReoZumpd8a4CJC
bHLdZ+abWLhd8KpBAwEKNPNVKpwBaS8VVQdCuEM4afF7aVRdoEqVvDJ5y1aQKAaoE/texOVFepJP
Ck6gA3DVicPHot2mRb+GFF9aImRF8ENwCxQG52k9Oc/6vsl7ZlJysBifDjJpf2kxZNtKIClXTpVl
S3OrMKC3KI0Is1Zgp6U0ZeQQMv1j6PXjqDd3Uhd+Xl+cRTO49RF8IEQHZ9r5gFCORvmUcQKgjQoC
nyGyN3O2ZFuU8rRSqJivMMEPMBYD1yvCcFzsgntPsaxLdWSo4IRnewCjXFJ+LyvZ5d03Ikkb/PPH
Q0NFDqeGgq4lUxOHVkIlJm4BxD+0w2sG7TAbzW3qGm3MpduhCg2PAwITuUvTEuZP1liigyDcAImy
hhb1YnylxpCuHEiLRmbJSFS78SS0hAMpTyr48xDBiFa3sleWOcp+vVVYyb8xBHJwbHKIAyMOOfcG
u02LPNNLYybXLF0ImSPuiaas+fmnK4PlR72UQLOI4G0mjEeeKo0mbDQOVl1z2a9tsyu33YgQyGmz
UqGPf24OfgdtJGSA54f1+ajaJqzA6RabB2ZWrdOZ3VGLra3x51QdwN38HXzM3aJEMDO1ZQ8S6sQ8
xFJ5mK2AhO2P0zfQLscbFtVSZCxR7Tkfic24kTMpMg9dkzzj0RKiymf+LJm11ol3eT3MhsBa+5Wk
xKF9bkijKP+GVmqiqPhWp9JTnr3VXAsSZS1BsGRIn4XpDHQq65YoFg6dczksYlA4G7ntRj0YeiO0
tctgdl5bnuuWUHY+H1IPiKbcylge0Gb5avNGrMLrW7BhWmt362XAgkDlnzHZImdM3JQ2HqSwRMJb
Ja/uwMVUSPWdEpV4pK5kQ5dHhUMBsneg6xbf4n2JbTyVmD+VJtDyjtQ4qIrkW87z7Caz6pWNu3AQ
zaLdmgaUKWA+4shaELe3XO4RNcSozDuSEr2YQDr/uL5fF63MlTJgRxCBiV3XSarqYaaWKpiJaFE6
GVGrjYLg7/O6mXmznN9HoIn/gm1j+hBbCj4OVdImKjgI4huTMY/aaNthkkzc0oA69HVTiyNCCwio
V9AHAqz9ue/liapkfd0gstOSzgVHcAf+D9NaqWgsW4FI53w84ACf//wkOAHt7mRZcQeqC8rtR3RY
0sDIYsu7PpYL7wZzLw5tNLBBmBn/CvtI6kHEF4H06NDyyKlC7bFGvbEmuM5N7UjyemXqLoJxmAMi
ClED/n+cRsKpqsV1XFd51RwYC/Ry+zamm3ALGo9e8xP2p0ExbOFxDBkBNEMgIpo95mQC9XxqhjFs
WrCzSQ7DWWdntssDLVo7IS5WCmD9mQfZBnb0q4H33FA4ADlKFbU9NG33ArZ9joSZRFZG83V2njn4
bGWOh8E6gwBcdPBWHYs8auvpUM2cwK5BRhaB4aLTPhho0hsPUioZuRskq2M3lNL20SaxZW/SzmDm
bR7mmg4MKbEmB7FV3Hq1Nhg/SVPohR9CVffNAjf3Ux7KSukA6gLU8VC32h3p+7T1SkkpH3kFBXmn
KXL7JR9i8isf8/KH3qjTPaNW+pSlavXAmlHyWRRyisc6KY4diK6RYyMA6XvF1PaPFAni+57TCRLn
pi21fodc9Q8VCoMffAyTJxrGLHP0rMgfwnTSmFtMunFLAOmPfcChY+xnkLL8FacqLpWw62UUWOJ+
DNSp7uwNQKdMD3iXp8mTlmdx7hBmj7eVVklaECeqhGZnnXxAoF5unBg4GvlWKRP20HGITdxliYQ3
+CSPYNWLyxDVDsZ76SmSk/Svyezyt96szR2Vy/Ev7KiUOTLKcblLssp6zyhDL2vN807xpDBn6ELv
2vYYIU0iB4NFqOJxXSmp2zQZHjQsbmpocLaq8VxPZGj9OqN56OCosd/jJNfTbTuM1EaKbpIeOqi1
c6dNSuhO2nWsQAkFOqVoC+j0/jXJonzatZg7w9G7njS7cYj4GtX31wNScD6U85HMNPCGnvuKzl08
UWlcq/3QHyC9nkEzYuzwZtZyo48DebJ75oXUlB/bCsxQDmd2cmzyxkwwISTTnK7NsRRKaXe1S0aF
v4cFGwBkSqkKYDfFpOtKVlHMClJ5ngqdss5n0EtGn6mRcBPwGrO5Rfgic2Di0fzkhgQhpguWWfkW
qVDuQwyr/AH0WVV6tjI1nxJkSlIv6yzQLFs9EF0Q+1bjm76ww6OZcC5t0WPG28Csu2rYNHbVjh5B
y0rmAJhlQla7l2UPXYUR87thGvPI0WvopzltSczEzSrkpVZCwYuLH7t67mLBvY+cAeLa8/mlY1fE
mYH8d28Uc4uEQeKgKz8ltqZRdFnCAf4ZLU7oDkNBChVK4SVqSVk3gHwUKXAaKY9glRkcG7IRwUgL
2c84uHmSdgCqpcws2TUlnBRtaEpBbgJijOdt5PdaSdewSAsnqDUXVXAR4eEFYMf58KF+khqNxocD
HipQOzUlsGoZxq8/verQzYvpha4bKo0XWfmhbeu8TbTpgOdzgO418G03+7Y2OKjLPm2QeP25OeQs
8UBBFnrW5Tkf0zQZnZZPkXzIgXi9b+dCvVnAeTmA/YjoJtMlySCv3K+XfoQraO4bAhgSJFniJcGs
2uzrQZpA50ptH6onfIv7tt3rtZYjkamvcZfMd+j5uTDbw5Ih4scrSYQ6d/WQY1Fj+RDTxHSjSCtu
7U7qPH3spD+Lh5B5PtfTFAI8TZfSXGqhPikN1AnJTyAwnesrJnLp/McEHmSgYwEbrtg8SUKbQ5QP
QqG1U+zSm+jB9rt9S53Ol73qtt9KT7hm18irhAjsb6PAkwFugAo7Os7P/STBQWmkKsaF3gTqAgPk
xSbD5dBYj3WSviFRucKPJ/jIhUEhLmIshkxNBNHQKIscbkd7qn5Uxl9G0a0YEpzjP4aQK0QJDBkb
0TnqpGII/ofkmCigW+zQaIaWSqMF77G8FoKtmRIm0YyZKvEcpkZ2HCXLkXE/Qn5+zUHmVMaJu/89
ImjJo6yEXX3REmHwKEWWNYTeqvwZ5Qp4ehrwVpPbZNgzVuzIe6+WO4lJd6lZr9mer4BrtoUrmIUE
TYdQwTlqpjsxN7G8IlAAGAs/Sum2VHGd7tCaOgBPvtaItOAw6PiemTQR4gIoI1xOUYWMmNJhW8hm
vkvL8dHWcH2zTHkg7Sr+cWEl0V0APiuUzSE4KRpjeSOlfYKVrAji2z6THiW0gm86a43GdmHfoRyJ
bq+ZxwUQJyFtlfUWCnTzWir3enss8QAhTlL5fI2hYHFAIKHHgQLMP+bvfH8z3YwJQsvkCIjIVrKf
U3ZHLWUlGyu8q2bHRAM73om4P3Gxi+w+UF6pQKzJ6FFLnYkekqbyJOWRKhtwYDsDXgdE2q0clsKd
fWFyHvfJ8yolsRqNWUyP+a++cBHg/ZV51uun+lMxXQOpWcfYIsZdMTo7ubAJME4ABWzUx1CYFjaB
kk0g9405PU7E5b/yO/6m+f1m2hmgIthxIBtXEjLL8/rbnuD6NUUBHyp39Ni1e/t7waBt4ySZq5W+
qm+kn9dHt2ZMOMSyapQaUBbRI41tvwhVEMpYLrqGTOnI7V0/WNCaj1aiFLHG+p9l/D1CYRk7vaLA
0GCEUdiDn/GpBB9I6hWgQmZk8NPwM+qDqn609X7ldhCb7S8sCxc6uuuJPIzwWeVH3tJdp1hb6bmM
xiNtkNWLcGGYrtVBg4/etfUaPHXZe38PWwiDNQaqWl5hrkdNynxWdBOEs8vMv76iIgbh7zEioIcM
BXqJ9AvwHC/GvKMZPaKvVMOuMDcs3yVQtIx9FOv76aZf2SGLPnRiUDjVOGDTtS1jOQ132uIxlmMv
ppkzfl/xVRFlcjEyYSeWIVAeqgJDycv4qziaN9Ynf0cDcO+ze8gG/mAO2b+C3saZBjd7VFzleWVq
F4+Ck5GKW1PWBjo2cB/gR6LHcXDIbR/IQe+VT83G3Hkr5uZ9cHHynJgTN2evT1M3wBwUwTT3Tf38
pt0XPondYXOwv3n0U1+xuLaSwsYs4kbnqQTXqcLbTotd/dgDzKMMg9vHj/kTpWvloqVrHkE8QcEa
7WIXGEJJ6VCN0LCifXE39IGS/WJvVR5cn8flafxtRNj0JYnoGOU1PYalyoN2Mj5QJlfcZBzWsJfi
S/c/HorqF+hdQHghJtOzlGZ1iePtOCtoK+Z+BGiEHNoapZZ9RH+U1XZ8qlLq0GGN0fT/2Ry/TQuj
NGsVOmVFQ4/WcB+yz9q4IY1bly4vIzBm3dSqV5U/jKf2nbauVr9EwO2GP1gxOnX5oNvfNSugq6C0
5eX9/U3Cicc5SJnsBNMRUSn09DJtA44eaU+ytaM09f71dV6dAiHsydOeJ7mZ4zKrUcTQAOCdWOcw
+yPSu29NA4zZsAe/SlHsh18xVXa9tR2UgIKXtA2KHFhw0FtnD4TsWhb/q531eybmnXcSudRaZVX6
vDoyv1H3hjvwXefYz9E3+Q/BEqILakIOQG/MQTcgP32keqU441glyLtmfO0OXz4K/xmQJhz6uWbH
FmTS6NG2n1XTTw8gjgCVP/es73Qff15fWVG4/u9BIQUIRg+kURCKnU8fUkJoZ246XDHcl+27cGSb
vHvKCWSC1KC0n9mOVs997d4UP636ZgRcXNrViqO8Xv+OZQ/7/R3i3WrYKRJZ6Ik4ZsY2n1w9aEEJ
Pt0yY8Ruv+fGnUG9poDMgu4NTeMMee1OXeRr5iGtH6Rw20rvyP1ojyufJQAjxOkR3xW0mwrCDExP
18WvkhVk9XaMt6y8x2OtZvmD1pbuZBT7qtim9g8VjWpA0imPILgYCfWzVnPicFtAqbaE7meyY+pt
xHNvqswb0jvQ4fZ5IjnXv3n5qDyZytnBTnZEz4A5y9QBz4fn/I0d04fylm8Gv3/SvscP6VEiKwYX
b4ETe8LdzcgIqIql0mMZRoBu19YAQGZYuY3ZR7uVsc3uKF7cOP3n+gzuASILZzHjVYOkIDZHRr5I
qtyERwBLPhLbK+RtE0MXtH0iU2A0kMrowIDxNILaaYTKolsj2Dcbh0crrrsYFp5+k3AWF4mqS0VT
Yr4taVNPr5rEXfAbeui1CEjzI2UQxejeZLkNViZjnthrkyGcyj1RJ61ssGfi6CbPUOCjDknuTZRl
J3TdBAyo4H1feAWgAms6hEvv7dMxz+t04mNFj+Q5nWC6kKXvWAqJRgdeKE78l6WmKyf8HIxdGaZY
cwajuA1FM6x5lSuOJkMAZW3LLN2mJ6P5eladjEbTqFLHLVaQq+OWjeqOl/V2ylVXNuOVxOfiEw11
KTRnA0VtoMJyPnNRYowFaKjpsc583Iq+9G66IOhxh9vudo0sYNk1T4wJR8E0mU1Vdj2MoY+EuX3r
dWZxgyIhuN/TditNf41Qyl5xy8X1OjEqnAeSQaaqJjgz1Y47Y+HqzbZS3erJvrfGfR4lDjIZVuuW
+YMpvdR8ZVcsnUan8zt/3claZkPNTLXG6ReWVr6JkBPy7EHDvdUjvF8Z6Tx9F555MtL5W05sodeg
yvJ4jsJyEDW6HBVIGf2f/NZqHWk4dH3iRtV9HqziNhePwRPDwjGoDOYwpSMMx+Z2IL9KpDBsF6rH
TbhJzJ/m0/VxLl2Cp1MqHHCpBO7iAi/fY5LdgcQYlKa9G5E3iGW6cTQhGvau21seHdAlyBjimDcE
r+0GSZUiaBods51e7qY+gAJP0W9441lHUq3mYucdd7mKv80J/hqRtOa9heHZ4AQv/OhWeTRdfUQL
lGNrHrLQa2+zxQ2CDCKgnQB+I5d+7jYVJFx5FVowGKOhgPSQ3pp0JBGuz+JSAQTAgt9mhOtBTTKg
SlHsPVJ2HxNHmQKzvG9b8FQSB4yEvf6phQGRfCNDzSx2iOqaxlpaaPFkPfkG4Z4YCptNOjg8jr3s
8w25URRH/swzt6i/Vz/JNwiGpndMebKKfS2hv3yVdfILWHOxuP98wIVYWxRDJoy1Ci5neZ9m+wii
Ao5uPbepZ/FNWQRaCqEsSMIcrIf8e1psQASSMJCbjNTtVLrhZuLU6rekfO2tR8rHzf+0RheorQz6
Cki+4PO4vEHzW9fexc2mbT6mNMioU1nBFD5Au6+Ru50sge5l6hwLXFvXv2Jxf5/MkbDfpnDQuh6o
l+O4sdFYw9zu4chWaHgW7z20RqA7Ex6J3jDB6ZmqtqUM6N3RvkkpKh7q6GvJT26C/fONAvvZFopX
Wb7evV4f3GJm8tSwsA0mdCSbpB+TY5i+tPEv/nQnGc4emJFo/Akam/bj4brBJZcHkkxGqwvwoLjo
z3d30YwxL7Ma54ZON2NzL/PnOtLdgq7F3UvHyKkhYWAJmxq0sZeoNQ69UyS9q1sv14ey5BinFoTd
G3albjY1hpLqhatCA23qDym77+lHmQX6qsbEojkAloCLQsYKhC/nM8eVRJP0eaUapXTLIvNC4HI4
ZExDE+JGeaspHqFVcH2MX0xh4gkxU/nC8NxvqwqDpIpkFpIyo1y85od0zAdPD71vPHG6bemlP4nv
qp27nb6tmJ2zBVfMEiGbkA7FJE8lzLbIzTvVffRGHuVgepO/S/8mvD0ZoYjpVhKe9UaP4hhlkJ7t
bojpNdGDYa+ECYvRJkAoMwp1ptQUW9hAK6d1I5nT1Wkr4wUiDV6iJvlzBe4b1ciqh2pMR4dDGetA
FNZ801J9rTVjdpHLWf39CfPmPInI7NoiEoc6BtR1Pa0CLqzddRlIP6wbaa39dGn7AYICYIaG8jHI
P85NtTJoKeQS6aDIKq09LyrdQepL8lb8ZGlTgO8LkrEzKwBw2OdmgGrKcZHjbWKOxy4CWfcL9h2Z
fpWfWfdoaA8KVCSSn5Me0I9Q9np7GxZ+f299XP+MpcGefoWwSfJRaaW6xnsvimRjY+RFH2QyW+On
WDyrv4ToVPA3AEUvzOnUGl1YUwTvLPYBHHKHTvV16UbKv4XIKuiWW1q3MhD2P4fV7N7XPhdd59S2
4DrNNPRmZSMMNIb7LEn2YSPt25zv+PCsyvtOnquSYHOpX9XiR9Ixd1SCtDtABy2pdh0E0XSvo1td
2dV5AP/3ovBdKuguVehWS7gbcWlHh9RPus31lfl/5gyPgRmSDayQMGeQy8mqZkS03HM/aj5y+Xaa
9K0ELUegCl/idJcgH1oVgblyOcy/ezlf6LZCixo6hsRWvGYC0kxGjHSsZ46xgtnkxiJxuRklYqyc
0YveB1GT/5oSAhSDQVCs6yeUa+ym9eOmmLaFojxdn8jZha+NR3gGdFaIXtJGxrMVzKXpPq5G14hS
J47CYxi9hz3YYyPLv25zMSoCjv6fkc0jPzmvujIEcAn8wEdLicDwrrt6Rl2T4LnaJl5Ecg/StWgk
OQw1AKqjd9360gqCsHDGKRnAY4nvLGYooADt8Q7RBqBW1VzPAimNJS+lEDa+bmrpXEbUB7AimTVP
RK1wSVYIiATtOVXFnQb196TzQFTjo8/Zj7KVCGxxXECX4mAG3B6F2vNJRYa1NEYap0cSxpCMiZsR
Aol14rXZtPZ4XDMlnItaNgLQwnl6LBtmbFI8h/00jZJA5qCauj6FiwcUwCD/HZYhRAxym0qhSg12
lIuKEb+xqgaiMXZttgGkuabyNpyUnkOHAIjw0pV7Akr4PunD+7qfFN1PUSpM/MJQEwLu8TBVdoAt
Ru1NY6uD6qkJGFVvIpKR0m17U+IPZoTmtl+KHJfIIxrqAFoBneaAc1fGeGP1am07kTHU5baSi7py
u06uG2caY6jMYBtZtrkyfpHXes7Fo/ke0FILpAMaCAjOl9UeOUtKMI8jYir9j8kpvc/aTZwfkQvZ
Anct67hUGZlpSRCHyjNtu8jYXE4pw4Zv2LGCPo1R7U3cSaEWxkBUyEcp/6wL6sQSUs9sOrRjdtsn
vgbkfB8GPfkcpGOo/7STtS6fhWiAIBUDxjR0y4FaVcgeZkBnN0MRcbTJVbNQq5PJWWCw0beLQCbE
KfrX6163dELBIs4HcG0gRyqK2yBwLOpRSvixCRrFybxOcp1P8j49t0d0Ov4LY2hBlTUdgE10ngln
MG25mfc2jOFKPfJNWzrdC9u7/B4kQitgoIWdCwzHb1PCyZvHsKV287gYrufYMj+hT/GuK3zt6Ft0
pFNL85ecnPF6H4ZoaYelcd+jFyDfoBIRjs8g0PZCaZtLt5kv4TGs+yEg8S+W/F3vt7TzaPG8MrtL
zoPT0AayF0QmIPA4/xBuZYVZ8JIfh+p2UP10cJk8C4QlwbP6V/VYln72EGUeLcESPzosecxUJx42
ev54/UMWLoMZPvPPd6jn31GZ5URLKedHDupIewRX5Q0KxICWRPn2uqV5EYU7/cyS4E9GkRl9b8NS
FiQP+RozzFdv2LWfF3zIjJJxzEJMaDK6Zg4y3g1Nnyhzxpvss/zIoc75OQGS4Mrfx232bN31WPi1
mHmpcoo3iAERSKDhwR0mHIsN02LSGQ3cK/xW7QzrDsSDgyfXaKp2qlcQBCr9j+YlGvYZaJaJn7ff
ys5RNiaUu9+y1Y6ExW0FQN9MNU6Q2xTWlmdTx9QSX9PuB1a4U/jaSTfcQiFqLLaNdANMQKy/asb9
0DZo7qnR15fs9XilA2OpBgo2RtAngDoHClli3baZ0kFSSMePL4r2DpJ6x7IgLY1OFN3h1FMhXqUc
Nek11d57snZRLa4IWksQVaENBAwOwooMZVhWljXAvx/bR83fabvpo9wkG74zHzr/2d5AgeDD9uS7
fFvftCvn2pLL/zZ+kfCU467KCm3ix8JKgVSob7i8Cq2fF1H0+/ktik5G4KdBHHC+gXU21maSynC5
aY8WF6YFNYodIMlz9ZfqGaq0jelDeuD6Xv7KiFyzOh8rp+doTaqqkueReZ3X+5mXpA4LmnvNDUdn
cFov/Sbtif+6a+71w/C0yR67u+Eu3uq/cg8V4Mc1VeyvfMa1DxLizBgcFLWV44N0R93X70XwEbu1
S3/elug46LzW14/2tnfDz3L7kN/Y+MbqRnr8UXumH23sZ8sDVmDXbKNb5rwintugW6+YHHPTPqF9
amX2vtodrn2s4JRNXjaR2uFjWeJAbJA/JIbLjo0reep3X3nU/XYb3snf213jrhzCl9fOzL6ARlEg
s1H0FDuT1RpSWZo2VkcGuScip44dBygZtziekGUDYZl/3VHmkZyP1LRn75w5swASEMsrBUmzrqyK
5mg9Y6Dd7gcgmtUL99byrwv5LjQpo447E9dCX0o8ZPReszhNUhhKdjEABujSVA89GuXNofCkdFe2
zqivYMPnrSUODjRKiH8RmZrgLj7fBLXdRWWe581Ro/qNQlvfsOOfVUeCTi1+XZ/Hy5MEHdhg35ub
ym30WgnuDZEALbEArTpGtXxASzNeUslK8uIyEjg3ITilRfusMMayOZr9ACLKAjW+bVl6iaUAI7Ny
J6wMR+wHysbUaHX0XR6HRnuMWBqQcA0FvWZCCLDkwqC50s7DGSHaHemgP/1+fU0u9xIWH091sD/g
vxe6j3Ed5mWnM6xJMYKBUkHrL7rIpyT3dJb7tOx/2XK1UrpZsylc6cDbaHIY8ubIQ+oSo4SgTuRk
/BvOE6ftgLXRttcHuTSN0DSWZ2VG8BmITw5KqJlpGaZRn0bDH02qO5Uh/3XdyELebJ7K31aE66SP
Ko2VCty7dOrnyYm99PA9bJ1p7+qJN6yk+5fn8Lex+c9P7q4EjcKTbmfNcXTH0Une7bdmdHT35fqY
LoOv8yEJ24nbFSiLQlgZgvgpflm7gZd26+8ZQ5f8+SBAv2zIEXqBj2hA9KXpqNsdArwjOjWg1HB9
JEvH3KkpYSf1aQHA2TSf4fWPQuX/R9p3LUluY9v+0GEEHUDylWR6ls2qavPC6Fa36Al6g68/CzU3
RplInmS0rkYxUkgzuQlgY2Pbtdw2374r3R8ymyKjIPbLEjOWDsYE5XBTM+u4TRJI4ZPigyYr0Yxt
Y6Q/O8AR/Zv1/CNJqPzF+TtODEw9vevOrASOOnD+XhOtPKHv6EOp2YoHuKgFwMGF84vW75vxY9J1
U5aSGbpWR34ZoxtP+8nhlN1f0fL9gWcNpjF0ZKOqe70kkCvySuMQEzcPUYumbL3ZKE55APSRa8Ub
3YoeY4CFs8j4Siq+maLp2/0vWFyncK91ZIUc0JRcf0ASFQDiKdXunGffmINl5kEUr7UXrwmRLi7t
GW0KjOmfQRGyjcf4lCvjc6EkKzZ2IZQEgiD8aeAjQg9R67leTBgBP8EyQyhI8TtEZgkT8x46tlQM
dWKYHlTobs5/6yND7afA3MAmHYpND6K2iaVPJGOejhC0Tt4qHu/v7/KC43j9ZdIOoFulTvrGwpOD
INJXGj98bdDo/nfIN8WjtR81dAX71rv1SIYt/WWf7bB1iXlei2tujQ8+AzV1xLjA+0ap9nqD+s4s
7XAaMNyXOV6sP0+6dsqLI2AVCV0tut0GOCJTLaCCEMWimiitWVEUMrdm1YtuZJ64QB5ush8MM9jf
o/oHYlwXnZ5K8VsplJW7e/v0oesJnKUAsoPfdTM7b1dTBQwpjDDG1ndCT0328/5pLvisECAYaQDZ
YWFMWaz8whA1vclZbqbDuWvHgYLPKlO1hyFDpT8oettJdvh7cGEodm/4ZmFzoNBntbXXFfRp+fe/
5fZqAecG88QiJsB0qFwBVzMeZXYYT2ckqbXEH7VM3aczVSsfpG9sc1/Y7YMCYcCQ0UVQAI4hyQCD
EkeL9LqczkqeH8xiBiudBpsxpWBomso113lxaYYD0k+UV1DLlG/zxFlvt9V0RpsL2OloSB/BdGUc
wHGTrngWi6IEjiusBvBj5QZ+QIWoWWkOWNjsjB5mU/O9TphxMkIMG/6LPQQIsSDTFcGH+JRL3bGT
oY5DfTqnLGndSN/HWUUwCDFtejLzlQNbSPcDHVBwaqEVRExDSHuIyvsIb7qaz+qkOM9ORNvBZUDx
iD0NV5Z7kTVX2TPuce5lUdRsraKzmmNSW/nPqh8Q81kszCe3tLThrRuLvFhxtm6vKr4P+R3EmiC8
QyJE2o2+Z7zESOA5RPPwqbDMUkx2rYEP3+ot5vdBgyEopNAJaUvxnsVB5lMbynyuMdB1whT+fKSK
Eh861iZvqjnWKx17C6sSVMnIXWHfxeN+tar7+nKrmvj2i9+SdggJIj2kkTmf6YvxMzvQL/d/fqE0
cf37ki2jOmqzSoLf12Mv+56d4vPBaV0MgVXvAAzDX1fk3T5B1/KksyAgSe8zA/KcOMi7U97utC8p
/T41uwm9orb5OoGtvnPVQ5XGHop07ji9NPGvepVMdCG9ef0lkjXjFSVRNRmYro02Rn+iP2j1oCMd
V/9It3XpqSVx853TP/1Y2QFx+tfZh2u5kgUAMKHCUbuZz73ztar9Jtu3fFuEW9Sqv0R/5bv74pZ0
H5OLok0W3PF4Dq908X+MAcToRVvyM2DnUH1nyYze6vDJSerQHXTWrMQci/pkCCpRgdoDlAvpfJO2
y2c8j/zcG7pPk99Z4tZv4eEb1/b9YHv5JrG391e4dNuAA4aiONp7BPf19QpnR2sTY1Q5wgLablM1
rbaz1a0lqsSvyKd2KUXaxzp34nAaB362G+Y1Wrhj1a5/wMy/G55sJ11xZZduCbCENYFhDoBFuQKQ
d3mZapXDz44dFY8q4gQ376z6oCmtsQNyzXlIU3b4F/t4IVM6uUETzLcqhUx1SNEkVE27omZrEOaL
pwVkIxQmQR9Ib2bU4Gt3Vpeg+qub3UNu868jepX295eypPSIWwB2h9ecwuG9VokpA9JTr6LErHdT
9BBpFuiAjNfcskvwpxBzZeOWTDQsNOgCEcERS35kkb5UWAikxTPHEwfc2r77C9tcPpKyr9ce9CXj
AZRcAPiLVx1af72yaDBBehTa/Iy2R+MwTWWOUnrLPDCvzl6ZqdHH0KHuaI0Ve6ybfD5ao7PGxLG4
u6idg0mB4C+ytyQGUzRrRO6CI296TDO7cxMDgGEZMidezO1f9w9zUWNsdOEKLwHSpMPkmV5MVsjU
szVM7ZYXmgrYvkrx/lzKJ+MGul2QyjAkK0IKRa/JGKtnZo0vJdDC3d7pX///ZMg2BKSSVpJD9wFd
r7nJ0EVgTFmrZS6UygWsKPr+YBGR4abSSqzMKm2jmCAFGfwjpm3bk2XPzgE8qt1rryIxl9mtA54z
C5A1ZoP+0mimrhZG86ZGo/eGJIqzHduxAUDdzP1eoclbVAF5MM7nZGWSa+nqAAMGNQ2MIwL2V3oL
UUqvS6fQVfR/hqGf4Xk6Dx0An0AFm53vb/6yKOCOoaFJg6spiVJSvYzazFHPrdLPnp7HwztrbdMl
MzpB7ota0lhULYHIjHFgVPgkn20iJEny1oAugbv0kacp35h6p/4bbbqQIpmCrimAvQeLfdbtHmCO
fcUONO/NFf9hcdtAywd8PITUyBRdGxxbz6cho5F2BrLFvEsH9A5WXE8fkZJaJd5ZkUWu/eb/qUw0
4aSKrZ4LZBRQAbKbcgiAjMvGfWRwEAIOc2LMrtLyofENpy7mvZE4autqFm9Rss9JjxRZblJXTUgb
uV1DMPrMTAFuef+El78UjCbAUUXWTo5Ne5X1SqeFKgbksuqodRb5Oqtj+xL2zFkpuYgNlh0P0CGi
kQ/xCzqkJb1FS5xVdU6mobtRf584+dnU+mtMzpGGARB4z6K3pFtxqZaWB7Ap8cY4AESUQYWa2OT1
1ELm2FSAQSZ171VKHG/RPBGtiFrydACBDPxbWC1A+0rWfYY7MGis0s5xWrrJqaMg3NgM7bZZoyVc
upSXgsS/vwi8wzDM9BQ0JlDk8rmIEy+PipXE08LDiOfpE8sX0JVIlFyLGE0RagutiNroKBjBU6B7
uGQs0Njyfl8Bl/xsVGhhMoGkY4CETlqOgH51pgHLUft48vRo8GkXA8F8aqZHG/CuXpcwMFg1Jir7
xH6gvT1/KRSjWvG0FiY/BMo08v84Q5TS5AQyGGZBIz+lGtokqBux/GECriLXPxobjAS65tVHswPA
T6T7Y4UIf6aPbd5v+nx4AkPHQSmjaeVqLtyXqw+Snr+qYY4y6uK+xB7gqLd6zk4hdqGfRzcbZ7ee
A3OtCXhBtyATgHDAoAb+teyu21NlqnHSQmZU+Gb6rJZrs+LLq/pHgnRNJoRcTtdAgtnE4TZHRc+Z
zv2YvDdDg2RG8lJNYVA740ocspRAulqZpGYcad0qbzrtPJe/aPZFeYzAFQNqqrdUNXcsBcli51dz
4jlGvcFE7WPG3MT5vqLr4iWTTCBK3Dqm3sDrBNACYUMurm7JS/jUCmwEurIM9KlUCvhcLOKVo4Zm
zbJA8jE8prTbhtpE3RL0Jcakbe5/hFCbe98gqZXV4kVxZryDDfCff6gAUo9Bgzv0X6YBnhI3wykY
s0H3eVG2KyZy0axcLF96gulol1oilm9hGkGx/4L3CjDpnzxfSyYvG5V/JMkPcN3UaYSWZdjIcw7e
0dRVHpG8Tj/qt/HJ/LmGm7LwyuBYgYqF8hNYjm7S6GGSxEPaaGfaBaZxVtqtOa9k4hZelysR0rUZ
Bj3P57GGdaJ/YUVAGdSLH9Fo4zk73NeP5UP6ZzHSRemKkYyU4qIU3EOH0J7YQNGl7CmfVhyyJf/+
ak3SKwOfc64iFaagR362zg5NsaWt6Rnmbx11SiUefU3zlNR45lkBpO1dNeDwEr8x5+080C9mYfwm
ifrr/vIX7dPFWYrtubiiGmIzrSDYaFv7Fic+SC9ckx/H5HurPJXakxGvuNgLNRgYXNRlASWMqgca
q68Fln2apMhRwG8YgNLvYjB0rn7QX4Xu2uhUql7btTbYhVrttUTJChUMQOiT2Pc2DjdVXbsWd3ZV
9pLM0c5UfrAsGHt9VzGVue3wQboVU7z4xlwsWDJAfVHPMQ170XLpNLvY1lIXjNzpiplbGHgXq0TP
EgjARD+spMcWmwCYV0IMtT39/WDi9nNAdAW6i2wNwDW8tTBm8YpeCJTUuVPGBJUyXBxz4O6cN25v
6xtF+1ZUsd/xr/fVdNHkXAiTtCbquyrhDs6wYtX3ts9Lz041DQDteebdl7R4IS4kSdoyWrM1zhMk
cdJtCvKS2ZvG2LegHpo9UNp7SEatSFy0QBcSJQVxCrAIAJAfz8RQ7uxwPw9f2wJDc8P2/srE79y8
hBdypOfIbHQtJ58H1hRufB7TndqZbmRGbpbUvlb0Kw7dypnJGUMM1qdZR7CuiR5aq3HNsHS5uuK6
rwmRQvZCY0k4J9BCfXQ26MTJwGQbqu/3d+7/MCH/vVxy9k5X4jkdhTelvrQ/Sr/evYa/mv1f6WOd
eeHrfWEL6oBiv6GLvBkidzkYKUbH6EOQHZ5Z05DAwfzEawho8p/x1KR+NDrk+d/IAwY06nm6g9b1
a4NspobdxTXkDdZuJqcJOEOKXm5nxdrfF7Rk+kU3xX8lCXfx4q0ZHZU1SD9qQIzZ0PxQOxipKR9S
36y/tfkTGt2Qx17RwYXbjAykRRyAFiMelvEITOpoEwNTw7kq+XhQmyp/RYt4uXUQ1W66XuWvJEW2
1S1Mc9pHk2kcVtYsdk+6dEBkFsj5QII2MZB3vWY9itMO6Sa4Fx/pr7p1pzfyOH4tntWgeyzXQqiF
y3AlTLKSypB3lEHauU0qtL43m7zL0HLXbVYWtSZHspGFY7HKYJCDLgqfxNFTX9t+ZPNjbRyrTvMy
QL+RgiguxnOfqtE52Fl2VONslyGcBOPG7v73LB7yxR5LBrSIDS2KR4JlR/wtMo8a4w9JVmNI2Tgl
uem1pbpR0jUCoMV7eiFVMqdplqBsxSB1zPttR6NtCLQlYM9tu2Fe2fCV/f68WBcXZ1JY6lgjlKjT
Enc0+VerfeQmsM7u7+NSZfVSfz7DjAs5w5CO4B3FktTi78L6OjT5sddsl2sMkMLwWXNlH+PJQK1p
ywApALY5j2bVymJXTvPTFl98BGnZwFAu0c5KAQaPkRztqXk0U3oiHdgY6v6Q582mM9b2eMnGY/Ho
uAATO/py5AaPqM5MZPkVmIpvU+eilD243DsOu/KlytzRXYVmWbYM/8iTLmudDrRGdQqHCtK/Co2x
4NreMPSTTlXl4RJ7nDO3IJY3GarXOms4TEsOI1DwdXQEiRbCm2Elx8lIVw+2di770bXm9GEE7I9q
DI+8pShvjDu0tSD5Qk8gajLb7DynpsuTPVU4aJBWGvsXz/ziW6Rwr5m0btJSKJ4Bgng19VrAA/vW
vEkBLA3Iu+zfPHlijuCT9vUm7aNGSp23FEc9T99qUHbxrWa6Zb/i+OviPbux/RdipFW1mt2Wo8X0
c5m3GDgrksIfqqaLgeOXDgpAf0BR5KUjZokBLhF6BZkqt+2qcWPYzPFbm2dHgLmFO8CUTptBn78l
1lSfLKcNj0VfmBuu8w5kCYz7SWsOj1EByIX7FkFyGS1NFzxgeLQxdgtvRJ5ct0YMtDd6qgYqCecD
oeUPvbPH3ZQ4oMUKOX8sqdZ5uabU2/uCZVP0KdlBlhTUmCil3xCYqEqZREw3MPw/1Z5T6xvVHvZj
77z0KfNmkHDo09uA140bh4S1k4voIHarMH25/x2fNDMXZyi+Q1TzQb0OZkvEV1JpAwUWTJ10pRag
80P1BgbHDUVaOgBruaw3MbopNn3VUA+kTpM386QCyDuy4EXSZ/i/TOhgHYffdQJL2WtdeSp6VXlQ
Vc7fO1TqtnpcND5aPvND2UzOvqzj6lzOdefO5RxuyyKtH+0IPef3FyVFpP9ZE2iaBBoBmszkQqMK
0M6q1XsV2bb5sdLrL11lrAHESE+WkAECGAxpqzg7UQO59nuQWmx6cK9NAY+67kHXp9BHcTz5aem9
s+JX3opC9yCYqdEwB0hJJFSvRRXGkLDYqPSAZbXpOqSb923BC8+cuunPyp5YFdYDPRDkx/Dn5GKz
WlKWTi03Aods6Oi14W5cI4aQTOF/RAjaHgeNCQBkklYDFJAY2+oYQaMmGA3u2hk4EYS+loXRnsBd
Rl2wcHcemWjkOXwe/rS1/f99AEFlAH/Cb5acu8bJG2KEhoEC3paIxHvopP6Y/UQTrO/Mm9augE0M
zBMV0IQR88p5xebID/F/PgBAWIAQQxoDXOfX52kXAEYsMP4TNGbh91O0yXoxrF0fLZN/aOp7rdWH
0jICVByfULtzh2TNtVvQKAHhhPsBWgUYACmXUveQPw8azB7e4/dGM9kRxLO26cWIxpoVr2vhwAWP
GShSxXVBJeZ6uRjBBbyr2alBoRoNA5kgR4f1YJpbK2vHj1FJwk2rD4DEs9LCM7jzh83BYrsFE45K
RBeMAzCna/l2PCkhtAnIQq3mnMicDBtoeQv2PZpjRlphK9bn9k2BPHC7aJoojoKv9VpeqCkC+ouo
QVKmdG9pJYAJQzvf2pjQfM6zsHhUwtF8splVrxhzOQAVSzXEPsPB05Ekk9mD9Ty0gXWJpeZomgyZ
8zKn8wdTgKABUE+SOi8xi9/alHiAFl455YVVQ7To9rbFgya/pAmA8SdbwaprtRT0ZV44fGNpYNLM
RTOFKAjft/H/x1r/ESh0/MKNNpIQvLw9BDr16Cr1t8zOtq1RPNkV0JHS9pjEybGs69IdLW1F9sL1
QYsRxfliAls0716LBnaIEVMFPLm0sAtfzyJEhAXgcO2BZCuibp8yE1GG6ENGYxUGQiVrOaMS0Rt1
qQdb7q4NSMnDH0JdLn9cfsOSqqcTuEn1YGIMdKFuOfVHu6QPPMx/qUn72M0lJl3rQ1UnryPH1M/P
cRy+pE67iVRlE2aqG6uAdkj/1ut5E430z7zY/3weAd8tuvrRky539dszGgzSCeS9BOC+A2VeUn9P
S1TYmjUTJUz+tROEjbiQJOlSz6MiLEdIwmhTpfip5SrPcX56v6+yUkB9sx7J7qsM3fxo5dKDLAM+
0vDQicIgOVSO5f8LQSi/w8KLBgbZYaBV7cCtbvSgbJ3HsfmedtXWRqcm0VaSk0srwgOKbjvLEKAu
kmkn6TRpYAfTgzzN/ZL+YBXdG8a4UTLLu7+kpXsAdhAVzxY6sgC8eX3lnNCyBmJGRkDSrtxHVvEO
P2LY3xey8DITnWA9AkIFy/kMeC5sipYpVMPwsBYYbQhGM7sfD22uRRwTqnrvsoTwDQUq0r6xreow
V32/meGGPoy2072jOjysbO/togm8MFhyoF0IkFNpe7tYMYe4ydSgbQGhMrS83en1sIaFdGvNCPwA
HdlRbC8giyUpWWbh9cRBBsWQHjgNH7quP0R0xbMUv3J9xeDAwlQaBljcAI4uruDF1nZzoWRqzLUg
09tNV7BtXRHwDfPTrE4/wDDzYqzVI2+VE7g8OvYNw4Nwval0qQvTGR2kWRDZlCV/0ap2QPYqpEeb
9jxQRjr9sYoiioLrRmw0e2OVkqlWQE0LvIgGbl2nl6eYUcBm0Jit2apbpaAYPBIwqvjDuAnY0sZi
ZqJOZsAKk/idmbW7kUV/ft8slNttkT1BwQ16cX1cudJkQ9xCSmwWxM8mcM+yvlirDN2qHqRgRhcx
ODi3btq5uFWU4dQZZmBPYR0gdNR+4u47L3ULLJv7d/vWxEONIU20PQKZX/bK2kLjSZqnJACbQ7oj
VYEXSy3VfZHrxm5Oh/kjVvq113tpfQaifDHjg+v72cRyofRTaIVFyToSJI05FH4M7NLZVcGFjdxi
ywAhcH+Nt6qBSSoQXsLmi7ZVImkgK+e+4iOG/XhRExCygZ+nbztle1/K0qLQTYZJCmgf6imSamCo
EHB0wKoMrAjY4vzJyaK9lur+fSlL54XoHTyruEoAXBbZxYutK8yqI3pX0CCxkxb4c2aOJlJj3Nsh
i/dOB/7V2gZFzH2hC0tzsG/w3TEcSm4mNphJp8HpTRJkoFj17TieTogQK3fWnNUagwg7rg2iBVmY
MsPqsEr5sIyZZI0ZOiSobQu0PMWsnPIyo3uqNX3QW010KPO4388AdPfMUU9PxQSc1hWNWXjxMHIr
0KVMZMIAvie5ssk0ROoQlqj+qiWigunYmeDdKb/RPKCl5jKkiSMKjnUMJp+t1aBhab/xngPCSQCH
32AKg/tDjUKukiDOAMUO+qnJN2Og1cP3Xsu6L4pCrI3mRw3QUY749xf6FE2KpfS9TQOQUtrqiRjt
ND6nc5LrrqMMk7HS33N7FVGWQ2sypjwwJGd9pv8uxKFuH9dma9AAExjhW5Nb7W80wqm7P9VXIQXe
AcCaVPgskkfZcgr2BkulgQ6erB/64BjbHOiPsZtkbb9yIRdXBD8P89no3b+ZiGQWsDBzJbcCp4vR
WIa84ci2I0NR8I/fUSwKgwKGYKkGyIFkX7TaJmU74KTwWJcfeWgVe3S1VWvJa6k8AW9cvG5gMBdI
i7iCkoFBQtqwGE3CgEQO++pUhePaKZqCmrEBk/RI1FM0ce1YToDvSwHFsM1StdihcaF/rTVMGafA
uVezMN9YaR3ubGUwv6td1n1Jq7l6suKR+kPTZb+sJlnLYN2qMq6MadrAtTBVzGBJrpQlkDpI0oaB
VUQhIBiQTqUFOQO4a+XIF2JsSIJ24e2Cf09kCI3emkrQQuth0OH5Ai+YGsdfKd7qfIO8SfJXzWj9
ZgKPdPANOsTl1s5G9jEAi3RtyXIxR5wWHFS4w9AI4M/JtPMs1ylR09gOwKyR+lWqTm+NEjsgDYmy
bZ1a4X7QwJWXFXDrUINHAW0OHxNgpjyN8Zg95Jn9YTapccph+FfC1IXjgPsCfwxIu1BYuVFc1foB
wMWRHdg9nd9oBH5dVkTVC0eyZeVq3D6KiOYwWSEqSUjHW5K17nqR5Sqr7GF0Co8Wfxld5DaACGeV
44bVHxsXIOwh6SC631Ud/31tMWcjanvCrOKB2Y/UwdANd6m10kF7u3ei5IDsILLosFNyMhhLAQh7
pmcPvCSZV0zaL1MbOKCZkbO6bypvogEDqRpkUNAfhGFTGOXr1RiZUxqxaAMP8Zg+5RlqVf0UW14O
3Nsjrs5aM9JN1hNRKvC6RfiN4QPYsmt5sWoVDGBR7KEsVPM8I83iD2ZvuTwef/OwI95odtzXYsN5
1dWpXPHRbqItSIfjjmT+JwaDKa0WtCOd0XQDA/hDZD6kJeebSp+mXRt3vzMlTp5YrDZeLKY37m/z
jYYKwXB0MeGFKBolmOtlG31hRLxw2MNUD+hUMgwMaPlKGEbgVAR6w7QteNf8Tqtp/tNbCMEwUMg0
I9YTKNTXghP0PwylFlcPPQeCxwSPcgN1Slw7H7uVi3FrFoUsILSBIRwWGMDF17JSwHjruVFUD6Qe
Q79sKifoJrhpGtO0Zx6r8d8gHDKBMT8BLhQ4ovoz0CjK/f2dlttt4VPgK9DXD4BxZCPRt3D9FaMd
xRVNquqBaw1F86VquSqZ1Af8Lw1sQM8f0nEutypGgs4F6cnoJnk2v8wMwNLcyeixU4i17ULnpx7x
csudeTtRzGeEWVf9uP+tN9f881NRcQDqFxJtsvWukoE4VdJUD1mYmptctx9Bnkh2FeYBf96XdOOl
QBLsMKqZKvgDAcl0vSk2IZlGFcIeuAPUkZoOwGtVpzUaz1tjIm4XaO9NDDOKMuC1lMRuwzqhtYEK
aNhlfj2UQLGyG1q8dK2ajh4tOzId7q/sdg8N5PNQy4ADK9Iaku1HLD7nuNU0qE0e8XNZZxMa/QEJ
Uj9VmF1eaxe5FQd0VYLWMg33GQBM0hJJb4y863M7yMY+Z76Fqi3YGdBBSNxEjSOggd9f3u3BIT2E
G4VfcPCKybmuymzaWpltK4j0zABwpGqnw7bEHG+04pkvLQyFN+CO4P2E+yddXqgMb7IysYMJEEFg
1bHixC1Zlp3HMCaJ9+eruhQmvQLI4MWkHOAb9E1ju4iomEundA1o4Nbai4l10IHhqTHRDCi5snbL
Yl4MCpgg60HfgaBvgLElGgBIzRgdJqMFZ4F0JnMbA4xc91d4a/AFvNpn5Ud0UsjdnG2Yzs1IYifg
9uRXQ3hKpgTdAe0bH7Rdrbzdl7agJWLUBlQYQGdRb3KV4I1jYwoPMejrfLbcmag5Bspsmq2h4N5o
CXpnEOM4kIL5X8Q71zfcBA8XYpCKBSrN9omF91rvNWXj6Gt1szVB0ktNa9sIS8JYkNPB18u/2fhi
VcnKW3GzbVgNIkQxjYApDKjJ9WrCcG7jJJxYwGiXblPG3kq1L1YyvItC8CyKdA36bOXBvyZWcgUs
GywAPg+onUjUJ49qVJbln94psRhMWOBsbMRwN5bJyZEycmwWTFESHsbCSTzUldsVKbJe41VHNRNu
DMDIMHcv1/jirrCbHqHRiaItXsu8vk/dMN001ryb1ohvZR2ALLRBA+VbRyIGF1Ps7EWyYKSzRSoS
klOuPtvd5NW+1a3RLt64C59CqCj4YVgPXXmSDsz5LDIVDj2pKVVcI48xP2Fa5QcQvcmxnp3oa4dY
9cjr0t5hqDnxbKM1v6g9jV7o1OS7XrFLtzGj9lhi8A5M3OZfjDkGKDhSM6IrDoNs0cTHYvAWwTla
xPD8SL4N4rswtXlJT9GHVW22ZKdthoe1DsVP23SZgoMUJLnhlmDSH9svpwAqg8+NXeT2CYRXhRea
JTtoQAIE97PW7FARnPxybupNN6H7N7WT7JG27bRTOlpi8ETrwyPT7XoTWix+tNo2fLCUhL01Kute
88Ku/HEelR3ncZj6TRupftdpQG2nc09aUFu3OnVjLR/WUnqyb4JFCSA9tJYB5wZ5U8mgGONY8IlT
+2Si7RtYMJreHpT+e4b8xn1bvCZIPiN1Rl9Ha9mngZ/Q2uAZI3jMk6ds+PgXckAHjQwhstooal7f
Dq6X4KA3IccCbafC6cYpk+8VSFEnbm3vi1q49AJV/r+iJKs/AxBSLWLbPnVO/xwW9MOqt9380BHV
1fVxxV6uCZMOSrGyvtcZ1gXaNCXyH5Tmdb+KDrR0SJiXQjEY7g7eTcnb0cE0ZAxz6pzygZfeaIAA
o2WNvbfn/tG0Zm3lrOQ3QCgf2j8AXY2jgncliVMHIw41NHOfxgb4exkte78BVemK5sm8n4ggAEwP
B06z9E9wDkklMuS80DBex8GoJ1XtJSQCL9oQd8OXNhqs0kutUf/Rjq2wpXOOMfSpnfveUycdbEEZ
c/q33lbL2G+iMYpc5NWNCGN6LDMN14hm/nOgRf5CS/AabcrM1MGrRyJD+0utGiN31blvRttH0Qfh
bKJH9VpV7Mb4oWsXwyroIUJuEt2F0sUqDBNoCimY0fpNW78PAGncq2Jwcgfszfv6fhPJYiPh4eoo
lH46jvIIU9XStLTtPgpAoNBt60ewi/+cG/9YPFX+iqgb1aAA3kI2B6kyBN94vq+vsTb3SWhpUxQ4
wFMYB/sld5K92ZDYVUvF7bTvAwBtmZGiMlZ84fhHQLl1zX7YzKvkfjc37/pTLClILJCuwVjVGAUg
gSvQjQ3y0l2u76zRdi2l3N1f+LIwsPsBjhgtaHKD7dixmYCkKgqS/EsCQt5h/nuI33Lg/Q3T1/ui
bvwIsS5RuALjGCD+5PYFpcuMvmU8CrS09vXwOBVwkeOVVvYbi0LhPqCcaVmIf4VLeX2ODmGDrjIr
CZrCfujDj1DLdmNc4KhWIoub9iQoJyQJ9jQkkuAHSAZycDAbFhcTmsg05UTAHbQxEGd0tcHOY23M
u2xi0ybXSLQFDEz2PMV2u51jG8MMsT3swlTVX1SMYwVMg2tdw3MBz2CtPfWl8coGx3pFg/K4CnK0
sD0Oqv8oZwtHG47w9faYoU6LZEzSIA5dzTxoUTCRA+q9xbNz1DKf/Gh/AVBoG76Uv/HN989fzjlC
IGQjghbUAYijJdm0BCOahsJE0BfIuXktC/gLpt2cdDeN7hrF0k3p8FoaOIeuVzonaGGvDUir019x
VB+SavZ1bu5A2bK1nAJ4Fqchs/3yC2xpbq1SrOr4+SvnDYtFcRjxBqqBqBRL4muG1opZJWmgFYNr
1gxNaSHKl2RwI5QqanXCs0CeCfkWNV/61vRjgCqvmM+Fq331CdJVYFqWkYxQ7Pf8I0o/rLlzQ8UH
zplnrHVaLbwJCKmQPkM/Kfo+btLJk2VWiLPTIJz3Y/33FHI3Gr4XrQGElXcC8t77mnSrxYC0wM6K
CgA8BxnYYiyNLm/0Pg60JBhs6jV24pfoCSfFz/uCFl4gSAKChogb0aovhyV2CASWFB50MGxBtOLV
oEupvZi6ld+udFPdWkdkzQRiOlpa8LbKWdtRqVSbmUaMjJYuJi7cQnkv1oTISBUCPhdVILipOCQk
6eSSbKq1HBXEKAnGzRSER+q9UnMT+Yrf+OnKy7J0SJeihHpehI1pXnb9kENUzX4rihe9lM6pa1Yi
sZtBFbEgNBQDxlKHz2XINSeazm3CwHgd6Lv61fiqbtLYdRtr+1L/BACv8ly+39eIpWO6lCe5kFk9
Ez3tIY9prZdXfg4uPG1eS2/emsrrVckeJBDAU3DeJkHCN8lmix4nbdO8OL/NlWyjjFPzqQ8izIRF
BpUScLmvD0mxIsMKKUkwi/LFMjAXG7Eds+JXu8m2FXe8pGy9xvzqAPHVtbvmic/K37Vau0q/v7+v
C/YaERQCQ4TWgrpLbqetgRdeWUWRBtaT9kQ/7F/U/4v56r7xIvznvrAl1byUJQ75QjX5NFeOaLcK
2vJY6RhosoAO1gMyN1sxwUvagvsMDwEBB4JdYTcvBIEzMq5ze0wDqqSA3UncnkxulK74PDflZ3EJ
MCqBhD9QNEXkcS1GtANEZcvTAAXnl/SZHtETWrwWr8ObFtRe6LOsdOf9Gir+0i4KcGyMEyDtj5Tn
tdTYZErMTTMNIrV3FfgqFQetUnIczBVXa9FqiX4/wNKjbQyYN9eSLMTxGtQ0Cb6SLZDp+Gl8zgGJ
2x4QAK1YrUU9vJQlvZoVTyctB3ZjMHqO67jfW/cLvAQXAYg3rmjHbczxv6Rd13LkyI79IkbQm9ek
K8OSLZnWC0NqSfTe8+v3ULM7XZXFrYy+d3omZmIUIRCZSCQSODhAkeZELfFcrabmMZVDh6jGVuz/
6JcDOIWKMhA4uL3Ofzkv9AtFNXocmri9K4RsIEtgZv39QQIm918hlAZ4HQrqDGIEL1QCopbtLfrS
SWLcB7XOsIHVtUI7BVi1eIij0yyiXI1ome1iL9aymNRcfMtzA6vKs3rdA3yFoALE6kjjUyY9VkVZ
1ynO6yT2o1uHAq5JY1asGgBhlCf03xgwzaNmqqR2m4+G7Q8Gi+n7MmpDjAyIH9h5cJTxhjnfNzzn
RxX1Q/jBSAktztD3dSMOdshL31NTKhZIEiaGza95KQPeA6ybIuqfEuUO/Rlspn6yHOTYcJGsmTd4
/CZmHGN691/bC6IbwByA5wOXMF0GV0u+q4Y8SDwBg/GwfggJpKQ244gFEF5R6UwQtZFB2HWlHHMx
ZoelNjDqO39QvFQw7Ov6rNzTy1sT7S/gsFtaIM83K0i0ts+iJPGiwajs0s+DgUyz8aHGWWOiGBmS
WPcF0ub6EFhiOTAhUOt6/vkAautmLqrxuAGHUiPwr5jJ64Ko9jaduI3PqwMZdfkmVqWXKqg2Uwdm
T5Q4gZ+Mq9TM4i60xjTjSQRksnV9Wda+Cjk2uB2UudG7S31VXgCLl8f4qrBWMJAuttP5QSsVRoZy
5f7BIVmGXCCthyQR9Z6sYinsgGFbdG8OVfUeSreCGG0MJGr+Xh0JKRJsNLCZ6PU53+UIeaiIN1Ko
I9W2IKM9WPtoqr8u6WDWwqkU2mF3kjb4TZZ4mKsHDESYPwnNV4Ee66fr2iw2ef4y/ZnxssBq0byB
PrxzbQapN0CmM6ceJxq5WfdlgSfpYF8XsmYBqFr8K4RSZlLaUg4KPvXC1JRsMSeMCG7t92PAIsIe
DHFBeYqKW7OglppGKXEdNK9i+hyLmzr+vq7CmnmhEoU3JujHJVSmztdJqDJfEIwKIoKbzH8Yk23n
W2q2vS5lbTcAgsVlA1CBqBjUQlWdr9SjAo8oFXP5hea1xlQU9DkzHO/aOwnA2D9yqJu6bsqCG4Qw
8crXFNEgB/59AcPAep9grJpZV7zrZ+kuLSsyT16qhTe5IDPO69rtevYN1KYVYDAtNfDQeEiC5Z+o
Wqlf+q9yX+tWWNjh/fWFXblH0by8TMhEEw34f6jQG6/CqFGGOPEKzpui7HZMW1NtNkMS2mHJas1a
MUckUJEqQDkQlyg9S6GrIznQYiHxsnEmrfodNDlJNYVxqFYsEi08QM+i5o8MGj2nq+eqcPDrCXuo
f/Bpi7KMg5ns2EQWnnVVHSSD0R0GxBro7M5NPw70rmpGEdd0VxOxCMCFspswwvn6Dq2Y/lJEXbqf
lu5GiTpgQ5VHTaxpcKu6CmsMTL6p/4MVw9ajZg3sDsi8KKtPB5Dsto2aeFX9O5rv+x7ztOaKJPXj
dVXWdgaNeWibhqkhcKMWTI19UF0pBlRBHCwNoBjBokmpi0HVjEVb2xo4igW7iQcfaB7OtwaFnnoE
nDf1lKwgnfxiFAHRYkYuak2dBX2Eqj/KcggNz4WAAL/3MR8bQtSIBLptBLdCeKhSFrpkWRbqKkIp
aUFyLcUkIGzP5SjoKhmbDHKaxCdRlNh1HW0TtbJaNKcVwS7s9B0aIRjh7toTD/LQ2bLMeLqcsJZm
XT3Ng4DLyRPv0THQEd7Nb3Wwq1jdZ58AksfYtGW9LvQ8EUiZR8nHaLBKFoFH0U4t7mm2c5vFdbYm
ZEGnAQ2HRxLaCs8XM1FmPsv6KfVm4S4ZiWaKJfB+zqdcvlw39jU/ruBWRP4QOH/ke6lTFYMOHNBF
KUWzCslsPX9InDQh2vP8FYDvjFWzWDPGU2mUxed8WXHIm8IY+wCo8g856EjPNyY7Obr8JnqbTiUt
DuskWzMXgRAqHEY5zt1+1tLN+IarMR/sVjWLxOyTfRQ7TWl11S5xri/pymV1tqLLqT+RXGJoSDYa
IrqaDmXojXbz2XRE//jvhFCnrQ/mOQo0bNvYuG/xe/JrLpjsiWvuCY3QeDoj+AdkhZbB12FnTGnm
NW38WaD5pgHlpKI21nVVWGKoq4Nr+DGcuCzzykbZ5Hm4ndPpTZNjVti0Jgch4A9YHa8M2hEC6uZL
OfiAvQFd0KRDe42TDMFSaFBY2bS12xD3B0BOgPThBFOHCqgRAKCEPPMMKVZNwUejrqqxSkIrZwmQ
e7zIgCNFYoiOIMagNoxhho9AbtkMFRAJNKKJ0igwcQyXt5ZZRicwnJ6A4j2KNNSx1fRKTzt9TL24
23VNSJT2RkxfqsLtSiAvfvP9boo+suAdpedKUMypZYUXq7ouJD5I5iw8OlRkHft1IY0DzL3gNxoe
bWXkDH5kBqxg6cemKbeBIfO8gvAPwDX0TJ4f3rDJ4hn/ZF5BJEc2Z+sj243ki0jIW+e2YiYor1w3
//XFPRFJGcucBFMiD1GGqkfv8LvB5u2IhC25E3bVdnRzU2FIXDkI0BHd4wYeQ8B8LNZ74qAEocDA
ZR6u0U8ztwAfGKpTXHh3Xa0VLwh+FhnB+s9+0cxDnVqi76P1Uw+D7tC6686pYNbSfes/cw0jZb5y
WS6M+Ig+0N8DnqdF3xN92gr4HCXBactBfkP6LIiJYcSZm03yuC07vCcz9GAeInRg/gcriV4sMKsh
LYuEAnVNI1kjihn+8jTZ6/uvzot7FvnX2joudAao8cMuQZx2rpzU+0UZYhyx17UfJWD4vIJWyG6X
oXXVQCH6+qatWAYysgCOAP+2tJdR5xwcZqDym6fIm8PSzKtdE8iknhiPuZWzjOgQITQAvHiO03nZ
HsgwMVFk1MPk+2zuLF75VjHL+j9Ajyx9Xn/kUGYRaSECQxnlME15UH0NQ5ze4+IBoG6Gd1zZIfh4
JP8X1wgbpAJCsF9i3ginR944xbaOB4MVKQJK8wKCzyx5m/uSNYdhdQX/lQjM8LlNyI0glWgFiLxS
S00Zz38xfsirjKh8ytBt1SBOJNHuMC3jXMh9lBQbME4PAw8F1fex0xiPFJYcygcaXTUulIGRh2l7
5iTFlpLhGckiBlnOCuXcEcggPSMDOogEHXWW0L/mJ4qeA0RRK6NrCMmmlwbWM3VdCJCJaNYBKpHe
nGRoFH6Ikc1CFXZWg28tmT6vn9IVfwc1/kigNqUPgqRLBUhI+MZO5Xcpr82a1zaccABvgYWnnXld
4JpKeAmjKv/zxKcJEjojRguwCoEo9d7mYEbgp/r5uohLA8AoPUMAkGmBaGDxzk0anD8+hifAh3Ol
bhZhQtr2Y2TVRi4XbhECajjkQmBOFwFtoyVzhzy5V5SYH2MoN7H0FKnyPhzH2zBrQdfC4um+PKmA
9i8s3WhsRQGIjltqn5MNYLgzD03apMdFNN4F+rFnTSxgiaGOj9wZact1Reahg0Boba27mcsblYWS
Y0mhboeo9Nuwzkvcs6qdpkpEogYZxqxKSW18XTeHS5+KdVsKS6jeYbo4HUCLBpfqMT9kQATd+lH5
3ILbphzB1FwCQxuyZr6s2QWoBpBARyCNAihlfD7fcSgUIJIOY1T2IyTHuPG5kluzqttv9DuxkzIX
5r6cXpTMEM0uTYo0ex5Gs7cjP5edJ6dxbTWAaFpg6io2UjeyuIJWRCF2AHMDcAsI4OlnggZsVTGF
Qu8lkS8fsjF9HeNAdGZN6dzrm3bhJnClAxaxUHwsrUx0prH2VZGrqr73UFK1OK20wnR7XcJFjulc
Ao2NyPxUbeoSuuC0gvS34zsbEsEHnCftBuC92OT4WnRkjCmyxmQUnq6Lv0w2LfJxxaNuCuCrQjN7
hBidliMI7b0eA4juZXMraATkKcB4gjnTrM2Goe+FYf7IQxoDby4Ud+g+Jz0r1KTSoe/YmMVXCDRU
YWEy5MwxrvmL40bJWWzoJILuKz9Ey6cIOaMTKJjqIh4Dq5ZuRGZRftUatT8aUUdN6uRY9A1oBIuv
nkEsu42+DLsltR2ZT9+8lTiMPWOptvz8RLUgiMKqB4DCO8y/70JL2P01/mhZO11ALwfofHCpULcx
IvagGSqs3fy7iMzZLETLvm52F36XkkB596JExjFbrKBR9yloTf1GAbUpGJJ/X5dz+RKlBFEOHt3b
HQbASjhe0UPcWFF9J8uk3Xh+T8qU9M/Byyi5ifLJonliCl48y8kmlUoVzGkAwcqtaJSENwcnrMyX
wZH4jbL7Vb+XhLGmq3Z4smvLz08kzm2VCKGAXWv550Q6yMFzKjFoX1giKFMv/IifoljGakp3/fgx
6IdCemPs2BLpn0W01I5R1g3c4pxli/ElIQjRM8sITfm1xOx6q30wctcXGY5izcWDEREN6Yif8Sal
dAoxcEoC92rv8dFIeB+XsVQyRKwt26kISqUmRDt1HESDJ45k2Kr7yLq+ZiwVFp97svMCRgNDBlRo
4zexvY37h+u/f9WYTxWg3oOYoME1lRwOno/sQ7lF40AV3kjvw7E/6Df8/im6jc2U8aZmLNpPf8OJ
UmkbADqrBYOX5pVVCJVZAJ+Yqwzc1qoU8G2A6HDJtujLz0+klBG4B9IcW+Nj2iYBEKBmPDTW7juQ
TP0rgDIvkOgMadMmg5d/Arthxsqxydy+t+vIxWil/2SfEIWB9gnFPpDDnGsT5qkvgklo8CbhjV9o
yB1kqEhIvlNTN+U3bBJDu7XoBW/CfwQuPdKUwD4Z21pbBJqlZPKRqX20YGkZrHJGhoxh5utL+UfY
xbXUJYMeY/xpQaZvg5Dx+/3vrQFESMvYH8D3kYATz9XRO4xRkQLYXFnf5/ExDQ9TfLy+RytKnImg
LqSiKEstAdmpJwq/ivQTx7Uqbhv0/98JBePYrlyyZ6IWt3Fi22JXouu4MnovSxskOt4l/deo86bA
eoOuy0GxF6VYkGzQ5KSLcxt6CWcIJmBgCGOuI5HHo6fJYFnASuQDjf5IohzdwoAhTBoOU1vEZtJA
RM7ZiWRy/khUxuqtOFWQRutIqaCBGsNAKFsI+EmcMCR1AMa9I7k8kwHZr+u2sLpw4jJeFs9o8BlS
zkcRpLlNShj0wO+yKnBAmUhkdSOP2ea6oLV1gwRUlNEFg7o8ZQl6NSqDnHYjmv47Eo3btHzR819L
fk3o/j6+R3oceIllfsSCAzk3urSIhyiSihE4+f7YcCQX7LLCjCWS/DU0CUR6p5IopcS4CAZebkYP
Ew/ARCXFodnVOeshfVlNXsQAaoB/UDlEYHyuEOieAk2J+tFrJbP0eNsvXJ7bjCqZU7faFqzu3DX/
cCqOMrtBz7SCG7FVoZTs1U9ODKxoehEDWxBcoIwZDRYr19+ZctRuTchLGmMC5ZQ+trKCJ5l/37O4
D5lLSO1UPY6DMUntCKLFGzSXqaZmmP0Nnx3ChnC9zTEyrz/vfyqEPNOKOleDL6jDoGANC7t3GjO+
LZ60m8ryCQY3Acgekk+wyR4MxiFbuQshFcmPZSgMTjS1lrUAAEDT1qM3VfvIrzFGOCB69asG+6f/
iQkGcscq7a0ca9RPUNsAxRw47ulW57mqk7TLB5imVR1K8r5jXe8rPvBMAOVvwcDZc1w0YgaydCiA
Fq79v1+zMwFUwCIVesrLHTRQk9EekthE9dXHSA+QW6ciRhSTMmC1Uq+Y/KlIOuEyDtWcdBxECpjt
ZCiHEPkxZOavO9xLPOPCHPpna+gn9BSkvlHKOFi1JTjSq+S0H56ym15b2ydgnXy5Lu6Si+NHHNLz
iGPR1E8Hfm0tt5k8wOIHM7wb3H6LyI9gyp7bgP1DtiI72DdubRfezTzCi6EheJtZhfN5/TPWDjq0
/r/PMOhwMAb9tF4i3+cl8bYH0maWVCQcG7vvVJLEFo/bR5tNwBSfrwtecZpncikfPaV8nQQ91E+3
5XGw/V+dVz7wDFtdewWdSaFcM+BaMcj5cOHojZc2FuiExQEz/ZL+repepaiw+VEhhfEhJwqZep1g
YvHAnH+3br5/lpjyMj7ghJXSQdXjnckiP2GYEWZ3n991fpHXoq7ilweijJYp/SAnoqWGhxaqxmB2
AQvXrFl+9lCFtjQewXvXlASY3NQweSS/OrevnKL3t3JSApPp6rPTGjeNMDJO17rfA3p2mdKgoiB/
/plA6/VTa+AId7zbjBaQeBiS1ua2z6pKsgQtPz+JoGs11mt0ReAUOwNHtrtuozDCpf/HqP7oQrlY
bhR7YH5xZFoLr0OcWsHRMN0ufAf3XnhvIS1mXj8r64cULC0AnqA9ATOczpXShaCT0d4/ehEQ1mNa
khrYlhSl/kwxtZH0/k3cOl3014Q3i4s6EUu5etQNJyULsZYj/2gEBUlfAhlz7wPWKV09IP/KwZv0
XL0QrEh8LUOOZLzrqZvecb07PSXNjwWHv/rgrbHKXiJzK+LfkclqbFsJAzQwsiIAAAxawH+dyxdL
JYhTFcurRxihFnH2UH5LkuLMXGOKUe9w4xPns6xoOfVUxHMmlHKAaTeAVjqFUKQz7nWuMBXQtsTF
DoQrirIPelMXn2Ut3fI4r2Fuh3PBiLku6SaW7YV7B8hIW6rElOsQZr0axFmA61ey3JXaYycldus3
b0LlyHxvd9q0rYaKBJIVJoAt1uUe9Kl9yJliWGyTYF/Pb5px6FJMLwwY18Nlgyb1cXRAWMcBB04v
+DVVcRQ/s1rjzu9cabT8+gCG+vBBmLYlcsLXj9pyki52BZTLC7wfq0MzpeRZkfkA8kIs5qHMgYsX
RJoFh5oz3udRsXWdY+Qv1hU9kUjZgTSFYj13kKg8cpujD7zVuBPvKsvYRoyQY91xnYiib8MsAkn7
CFFNZgvOEb0nluLe2HgXuemN59vXl3Lda52Io+69vMI8MFSURo8TLEweFWYL7PDfXGaV97kZugxp
Ky9z7NefnaOsOdSNJAJBweiVubKd524TVKakiETx1NgNw0MjC/jRs8Rjwh3SAgFH6mTbz7iO6r9u
VltsF3hIWBGqc5jseu5P1FnjijIQ8SmdK/YHRTyWEsNsLu0U/YEg2AHgB7BpPCXORRRNOUpBIUze
a+q0NjwiK7C49IkQgLYATFTFf2CIzbmAeWqkaCohAEMvjhyKiqjJZTMINu2qKpBc+SWWPSMWXdUJ
ZJ6oYy0s0nQbmT/xfTsH0uRJr8NIxtgETdhddxuzcjg/HQ3nhxwqnQii9kfkW5nHO3pa8gOi2X4E
I5E207NkCSTaafZoR9vG+aptTSUYp1Zbxt3w8chKY69rC35etHviMqEh78hnqqNSY4FFFajO2pT3
nOUzAofLMwFFl156jH/B76Pp7A2/anI1VScPg2x8JAlA3ifEVsMkJVjV5UQOdfYSUOfOtaxMXnzk
VZLXLofe5peavwffG0OlH36Ui807kUVdDJyQRmXLa5M3OgnR7dZpLdkFBdJON6cbDHhWbGP5Y9Z2
jo6FxC3h33Y52aEnmCAQZkbgl8HL+RpTkW2VGEUiZDq+B0+lNHZ8tSEaS+tlAU+UhrECWo1rGsZi
ALNNN6YOgdGD6TIQHxO/um3r4jHodFb5nVLkHxnAkcJYwNpxATqO9LjrNcy1eczVadpEUqBt9UYo
TM0vdMYtS7+1/5GF5DMSjmiaQVvvuXcphgnwwagUH7VEekti1VFTdxBvRLChKcZjEolWyr+HVWSm
CZgMRrQ+5QWr05p6KWAGCxrRQOoFrCn+RiXp/Bu0sZz9SGuaI6+g2NsDwxj5li99l2pgBeLD9euJ
OiGLMGCc0ZGGpgzAnWm4KRdxE0i9+ubYJ+UjJineR2PhBCVeaSU/b7m5xLhqfmCNS6FpPP4RC6Zk
zMyQ0dItUZFtUHHDnEljc2zmydHb3i1Tr07uMR+ba/DSm17r1Cv5Y9DavdC7Q7OdB1dWWFSsP4jd
M/OF9sDrY/YtGMLQLEB9RtLE4TDpBjiSo6cZ2D1zjPB8cbWO+AqR7ckNOFvLve4brWdTuY9UJxPs
7r4s7VDZYfovDzYvLxTcCB0TiecXRFiGGeyFlHTcbfPIvCCoy+9n2ZASxFsV2WMRYM1z0wi1SmqS
ym+O5Vb7yL4iuzcrM7PnjW+1e/6utiWMkcdUPKd1hk3n1Xb2OOxba77lb6YNC1b3M73wYvVOvoaK
o7hCTgDsxeqJbmdXdmN2dkA4M7Ywvt30ye+vyYrJd2BtrpvsyvlY8N64/5EfXSbmnS9C1s1VYOR8
ewSv/IhhlJ34oilY+gKYJ4w8vy7s0iOgrXahtwTrHUo4eIydS6uaafDbFpYa9+VGy+tjnvwy6tJN
wtZtgwCjoAVrFpDQVIfvlvvq9JchZXGP0MiqZd/xvkYhVgS/OP5QLiH2W7HnSrU5JkZvFmq9lar4
PrhXCiuWRTSUWAUXEJTnbL8aNJLwwitjFVbcBOgN0PCLoRIozerUmvtRHvF6HrVHOX7xQUYyFF+A
yW3BYko6DTQh5W2ZhNvxuam3Q3ko02BTh63ZSJYSvEYgbS5FmdHWQD8aftYEtF4SalCAkGJU2PnG
cIOodFWG16HUCCAs8Yra5AJ3RFppjJE6A31I9x2NrhrfVTwYnbIS1T2R8VS9uP6WnusF8AESdHiS
i4B6yOscc3C6Y1BUAolRmSD6ILIwivRT7EdVTH0HjxNkgTiBWv2+DidQLvUdRvyYTWBmiY0pOpF0
A1LcdDj64I4qrK77ZOz54kzOjzcmwmAOALYdpodM2PkCgzuhSzDpR3nU582cOdPNNJry2C9ZAGMi
iAiISsZxM/csSrDLM2eguRhjudGGhn7mi9klXDyCWbMS9UeL2zjbj8jG858IpqnuGa7k8gKgJFEH
C4zbrSIgUfk4uaVXb3ML3Uw50a2ZyKZsttZkIo0WOu2mN8NNb0cuOvmt0RTsyAp3mYPRVM58x+pA
+kHan6089VVUKFkoUofueEF/7MzJHK34U9/l2xzEfBURiLQXNqmTWoX5hSJUbTfWgD+8pTqcKzqa
K5KJpC44zdyUwWpwcftQn0VFlHMq8c0yofJxMAWI1xDIloSzNItheBfOhpJDGZ7QFEZRxD9yimce
3FQCya1jQH6/vNfEJ40HJgfCsHY66YT+pKWhHcXmpRKMRw5lCQY4ljIlV/TH2Rmw5tJG2cybyBR2
8c1kZRaidPOWI721w7q61xVe9KG2G+hVETEIv9wwMiU6F6tWHKPeeAyLoy4eKi4lcf0rKg9pzOpV
XNlCbRkVib4izBNB9H5+pgcJg1DruOQeI1CSV+bIY6ggEUvELUTJLJ5VIFu+nNLsVBz9cp6FcIYp
V9yjJoakij8y1vDxy6XDnYh0JUoJy4QUOlWoVKMk1HUfHSVMzZaUhugYsGwYJgIIE8lpxhtvTRom
ni3NXzL6bWgkvMwFTTzoIqQBluJLASl+iS9yswdj1t9aBDpxF2ePtC8uFjrESeWpL/JWio6gtUcP
gZ0dS90Cs1EVMW7RS3vAmgGNDmACUhtYwXN76MYCGBwuio/aY6qCBl9O7cJvScWZaYHxMqI9srpl
fogozm0C7KIY9YcoBlQVF1umJwkgu0kQH1tnsrvDh7ybzG+QTN9mZkoCF93n9i9Q9Lsl/oS2YV1f
WTr5h3MO8cBfLFMlUIKj0xu63PLtKKXxUX2q0MDqO+Wmcczu5boYuvx1IYaKjQehius4zOJjRnwX
A7/JZFckND9mIm5rO3BlEt6Akt2KLLAGkV9PpRlYrHvkp3h1sdQnulKOJUXAojURPqJ8DTYc4UDr
2pMOrhv5MiJbo30H8kQTCDtSujqBc01N5ZYnrDkha8fmdMmp6wwMYUKA5jsYGYY13EqaKcckRM6+
fry+6Jf3Bp6TS0SINg5EY7QzaORJVdHqEB+VrCR6HpLGxDgRogn3wxasDdeF/bwN6cU9lUZpVXVd
VIDFKj4274mdmr1jEJiTqdsicneak9lYaqe0BTJa6JN+aDeziyYnM3ILT1maIayWNL9U0m15Uru8
izeU+V2TeIOp92ZC0KFhtRa3ZVHaS1Tq7ccwUdUH1Q2I0HHXUZ+NHp6+TkQ5PvaOZPX7LeiLNxrp
7mdHtEUbcEiT37VWua3c2AnuHzpncFRSbHkH9R+fvGdWvhtH8hhZ3B0rVb66f7idlgoH5mrTBLfj
0OK2iJZP6wywyW3abrbaStioiDNijLTgH65v4dpSoNcCdT2kllAGXwLgk5KsqCdGxvVVciwadZvP
qVn4WxXDm7iOgXW/DOD/l1zr/yRR3qDuKjzqRkjiJzTOB5VTdY6v7dMKgAoOuYVXvtj+d7pRRz+s
jVLiMNXxWHQzicO7brzpAUpvWZpdriFGai+X7zIdBi9DKqCIsgSjtBIuPoqaVXf7LD0GCEbnLSBn
RALVQicjHp33PbcZ3ORRAArnC91Hf6srvgHsSmD1XFrc6RFR/DyEisBFyVGdNrWGjri9Xx1E4eO6
lB/0/vmBxyAJtEzj7YFhRAINjBnFES9vPkmOo2PcSr8qO/su72JL3Ca25rab2sZEioJUd/+V2IsE
xABO46CYILb1Ole+L+4bq3MMe951Du+UO82C57kVGcpeuuyFHnMh2l0SZAadoE/TYEgTcUyOIef4
B/mmSTYT+hkqgVEu+hlfTy0qIg+cPhW96JgtQNkpH+HdWwZ8epy95v5VIxVBoB/ZsYPRkeTBvfO8
F/fr7uvLfx1uk1uuJP1fNqjDIaKmCk5tRP+4PpD4PfcCWWbEYHmp8qP/ljvcu2BjNgDDQC8zZYsM
FFNEHjEWrIiSgXpV5ff1mB+nnfzcvYW3wVv4OLjKhnuYPlt7ePRf4FgPCY85QVbMOqOLd6HXGC+b
hXhsGZRJs3bUg9RmVSjlx9IaPdnGkCD3RTB1kuOmTw8T6029ZMSuiaPcqjAlfQoyfojbZpvsfhTM
zOS3xk29V7do5NygB/tJuWlQHjTc1o0e8yfj6Nv8pnvRYqLfcL/SJ+YGsJaAcsA8OLC50li+yeLt
0gGUzA0dMBFbIqBr/g2LWnnZz2tLQFl1CTBIHRUaCpRcS2b9XkoPynQrd6ZRP0mDmcYMA1su7Wvy
qEu95HptBBNOfuT9G7FPLQmwUYzQue6Jlo+mhKDRHDwbS+UY2VBqXyOgbiSt5sNjU3/wwkvJSnOt
KAFidoRtgL4uXKeUEn1uFD2m1oRHRfsc2zvMf4l8VvV4xa8tEHmMsMZJXyjRoOPJlT8qmTHKahEf
byVLth9EwmJbuUxLLtjuEwnUUUdaMuf8EhKE4KEYU4wyvxPSAz+5hfKpi05xlIO97CnvRo/2TsG8
vkX0bLnFmZ1Iv7gsUJHKRHGCdPkNMIPhOfkCWmiffgxWcFhqybGNltJyWz5JmBbHEL4SCmBVASEG
xx3gqj8vr5O1lfNc6qS6wpMnI0DnhJv6XmV1yNI2iBADuXgIAUUBysf06IhmHqJGLYLiGEwcSZQb
HRlRxhLSZ5cWQZ3dvPO1NsggIveGb+431HmunsX3bBc+AuFlKTsQ+M3f6U12NxyZuNDlDJ2esX+E
g1MMKwkd6QxDj4kVhT7FEH6U9uVLaIaPqpfaGO7gYno962agTxwtbTktJzuWFGOF+c+QVsypNbZe
iqYRv3++vqB0VL8IQZQN8oqluirQDMkxpk9XncwXcL266lRPSWaCOXTaD4xc/MXLnha02OeJNtXQ
ZllZzcVRIv5kBvviKd0Lu/JG37CuOKYoauHUmS91cYZO3N4/lNv0NnADL3yIScq4u9d26HTxKH9V
ATuk4u1cHNE3QmT/s1K3ceJe36CL6tLPwsGpowqMAAg9B+cLhzHNUgIC4OI47GQbJtB/lC/GU7xJ
n7Q7JSYZa6OWpBJl5Eh2SiC4B3xHV2k2kxperFxCkqN0K6ZkeGju9VtEmnvpe2n+vK7civWdyaJ2
qp25LsA81OoISsMdpgJtKqd7KTbXhSy/5JpC1C6Fqj4ClQsh4Ta9kzb8reixTG5VD9CgAY/zw9JH
6RH5fSImZVUd59/ovrsJP6SaiC/++3VFxJWtWUhFwO+2wAFQ7zs3BVFJUkzuKapj+hqa4/7BdZxx
TxAp3vjkxbzfxIQ1DWVl7SBxQbeiMw71XOrWR09r0gV8Ux2zh6Ai4m3rwuz+rjVpeZgir4+GPkCN
gKygy3RBziVVwXH1kRcOcWoQPjODgMV0sHJUl4ytDpiuCmYtGvmWSGkm9GXYHCNhGwstSUJXB5Dg
+gZd3n8LZGqhT/95McmUpSmpUVdllQMbopUoOKYqZxZdmtr/nRQqhgHhSz4UPKTI4SMnFqQYJ4Ye
FwAQLBMUMeADUPrAg0g6NzSl0KMYpFnNsRN2s/zOc4ajiqaqIh11V05kclqzL0wj2HESsG7bPGeY
xOpCLoyusD08i+iai5CoaAwKsuY49q1BMq3K0PE3CSw118WAfxKzJn5oEyk1w86fpgDwmloAkxvR
J7OYzbw3xYbMTiG+8slbP791jRX2Fqghr28jHZAta4xursWxLwOFf8qsJxfizGUaZmwAn1FO9Ubh
X3w1tifxuYlZVnlp+ueCqJBJ0ApxigetObY5qtOyQPryTmFdUxdVUVodylNwilCoYQEQBAYtkA+n
OYwfwReGNiF3twFKCTXByCrdjYZhEE5t3YtkFwJ9qqDvQSHofLQeOyYYdW17QVC9jARCBeWiUA3s
u5JlQtkeGy0C8NvgDQtjhhvG9XJRMvnRHENLcIkss4Rpr6zN04xZuFyLYoK+E/bZg+XwZu4Iew2Z
p9ncpRt1j5qvaJnGlnFZ/wDAzu827O2JbLpCBHoYUTYguyDcywHFaLO06q26628bBxlhp9i+F05m
PfOW7qT24+d1E76oo9CqU7FJ2peS0AVBd5wdwdHd8lZBioh3y62fEuTY0ZI2bjQQoqCI8SB6402+
Y1W9LzAC9CdQrmoesnHgJaxAAO619kN7GZudr722oaO9xLIphHjkNU5SkUZwc252s9awJYvPPyep
AlDG6xKiYhh7lHBW0cRmXZgqZ2UG/u/80AVuMX4pU08wCq8rNgbvXF/AlVB1aRnAoFfQwgLkRvcc
Yy6AGkYdsCNBaUal1wS2yu25TfOSHwyPdZmvnQfcfChbIt21+J5zd1d2Al9XHN8d+e69lxMioKnt
uj5rPg1hCQoXwN2Ao44K8qM4kjFlJemOYROnu7Et8m2d67XJd4ZBQLlQMeRdpO6X3UdqG1PQBbDq
A8Z/rlIzJVrKgUcdzxeFHOJH5bB5BKTt+7paP7UG+pidiqGNTEu1nIshZnJjT9wpj8pvYe84B8FS
7+qN77nKG3EJefgf0q5sSU5kyX4RZkCwvrLlVplVZG2SXjBVSWINlmAJ4OvnUD0znUkyienOLTNZ
31ZbObF5hLsfP6ezzjvTTX66ws73RSv64bfAezyXwKT/WRn6F5T+3jdNq31xf4isHlWzxTdBiCw1
DhAwsNKzGHkmqhioJiKT6NNXVLXKl1H12m95ahUo1Fhcd6DBEzlK7TavJDlIfxppV8sfpiOrFoNu
JhRAVz71ptI5X6XZ3cBo3eQNRDde5PRQd0dS2ltMSOjltumgCYEf8P8GdGsnbuKyjS2fHT+TVo7a
F5rh3nzN9qbcd6IgB0X7wulmSDdjbBXiB/BaIbPNrWD6tbo3qU/5YwVKE8IPWbmLxY9Sg8CbbqFe
QqlNhG+jYadHHeB+zRnMc5d5PHVBGTEoey57lNsC/1PuGLfQcScJG5Y+FqnbG7aZulJ7ispTHzwl
4OgoazsYNAv/IRg7ut8p3bQPRumOmkd28ScohA5GCEyzFfbByqPnK5s9mwfQQ6BwYKCoNhXZr/dN
bdZdNGpt/fLtx+MHQDMQld5Bz/pJsD5iq0bpeSo/I7svuFAIdBNn+ils/DP+pQBQ0em0d/eitf+Z
bV+JK6J1W7SeoWUC0NWAlPU/P3yb2zgD94/h0mnXcZlPFJvofoCm2/Wnt4xR2usDnoX6LhPFz1hr
j8p78lMXtprp5ax5Mdq3JGFrWwe/9mbGoCw44b3BEjoPgkgRZwGyds0LV7vRqsfqh5KY38QkPJrx
KK4clqUrAaS1BKkYAlcK7Mf1IEnC4rzVJtwuyQ50eKlVtDGKiqMjM619S8gjdHzrai03ufSSuDI7
Ox4VqcA+OMGFzcc30yqfFDT7Pqf78FVzOHBrxJVAmyTsREdCmk3Y1Yd8U22jlYTKDbYQngLlnCnB
PEVr2KDXg+d6XCpCB8imLO5jyzQ8OQmd5nV4riLQdQGg4CJAfFTKzf2dNf3a+Qqjo0ABtB9EIygB
XZulQ0IVhqb1F0E9FnJo1fIaZmh5ZBcmZvMrRBVyUn3QvFTSpsRSRjk4VaNNF3qpsC/tosTzl390
m5C/3R/bQtYAc3pheZacAPetbNIIg0MQ47Gd6NY4yb876/MT+AYs58QcNeANbuJnDYdxU5b9WtAL
47M3h6yE+dhGEcCxR2XfPZc5fAr0VOBTgIeXv5Wp1W8qb9BXvNwNYHBudxYkcz1goSFgumuXAaoR
2ZAyAGQwfVCBgicUAUlgFV7up44J4Iu8Uji9qTPMzM9jApMGYVcQmBcOIGE46SfzDF3bk37sN+2H
+RQd19J2/8cqI4ULuDUaReYoZBbKnRb2ODlgSKJv6bl8jrxxa9rFZ4TBRxaNLeE7eXmuXTG0qBOc
DPf+PltIVE777N8vmC01eoa7mCpY6pK44PYONjXS8NtUPEAnE2R+waNYuSL/tWL1tiAwWYWOPIJo
dKwYs6eZIYhBTmo8g6TPfqehNTW0lB+iqxAvDnepHYhPaJYzEFw+K9lLCxoadN836cp6T/7h1n/8
+xFzt1WrmRhpmHxITUAiU4Kv5uBGsjttTfNm0VOZ0IFDrGBMbf3XnsoMoc5SlCraK8bfcnEUWbOS
lphW6WYoFwZmrtAkZasnuti8oAH3m7pVEQgdxte1NsbFWw5ctP87jpk7lEaW64RLzUv6h3wK39Lf
5qvxoDxXj/laE9zyvrwwNfN/45CXY0xgCvRe8o8RR+GYRXYFuPBBfOiPJrea7yub8jZtKgMbj7tM
A7MqMrUz76OLo0Qh29e8lLHFvgO39J3uVXXPnf4tTaz6oL/Q9zC30PO3Ynja7fPVuzA8FyhWalHA
s8JEJwiCcPagbcxv5qE6SggJ/lAvfkqd+waX3M6UwsKliXcRNuVsHZNcbapcRsTXVEcE1ZHGNmry
ypRXVo3bpncLVJYqy4RavTBYvbhVFJvlxIrQGFTsGQ3sPM23Re4VayqWSxfu1ZfNlr3ljEjBgKBD
SbZydVDRfdI9RfL3PHWU8RQIXvW9OY77LPm4PyU3DklC3xxAyKgETBHpV271Ii5jRsSbFs8pH/1o
JoD+mo1L8NwOT1UA0U4e2MOwhhu/zdcCUyn/swIT87gxe9PHYa2gcF7WfiQ8hoMfmALkeR/zBogd
th/eI80m2kPReoRbSIIlw0Zsf98f9W0WDJ8AWAA63ybZdIC9rh1TUYLTLjab2m91u8V2a+xB/JHJ
jRsVoiepgq3piLVO8bDLqp0eORV9koU/4zCgdat6NDc5+4XmemLYrbCyIDcebfoydCCZ6A7HJTSv
So9q0zL0jdY+qSOnUx4q4U9Tv3BQNGnmluC6vD8TN3fBZE5TQCoAlCSw77MgpSmoADECXvsaRMiU
6GD2MfQen+4bud3dMyvybLpVg2aD1tc+p3+g/Ws1je6YXeXUIjJI4jlNPUjH5AG1q3abj699HK/c
E8sLfjHO2cUrtpEKAhSMs63sJMo3utC4SZXbujDs6rFwpNgGO5A1okSZfv/eVw9K+qNpXhu1doPI
CYq9oteWmTyh90wK8+39+VlcBCRjsSFFsCrM31+FnIuxloy1PwKC0IbbPqjtrNv9vREku9D0BbA8
xMBnp641jJg1elD7nSF8QMiKbVMdXIGoqa/pE95mObHc2qTTI06HCxDq6+WuSRs1bSk1fic2P7Q4
cMP+OMZAKSsbOaztUUGK4iCRbU6dmpy79kz6vdpu46fqkATonqLNw5g9R7IXoY3gR2wnLkc/LA0e
OzAbdptCB+mlnVZ2Va0hNhb3yfQ0mwCgEoFo6PWnF32qGaOpN34qSIeUq67AOwjmDOcYzS1KodjU
eBLqPwEWKoIyNNU/EIdbdfzEYyCLaWalmSd/axGfNKWTKaIjYFffX8jbJwKmF8JBho4mH1RivhJY
Fz5bGYakoipv/Io7kQQUXJE/oIs8cDtmVc/6L0A4h5Wbc+GauDI585cNeKJVjcFkZHf02AJvJPRn
MvgdApX8J1/tF5w249XLYBrihMRFLQS9kPOe7hgOEhmnsPXbP02D5njNMs9QEx6eeM8svFO38Zos
9sIZBEmiBKIKdUoHz9PNYBrhWa7y3kc2Z3RoydEvEsqpXYt6tNL7Nr0yZoObvDty6Gg9RpfB7FUs
FiaLpGHsfWCunFIeLMkM7aLatuEKafnimC4MzTaz1MkhA49E73fNRgejVpPs2+EvicoNAw+Iy9HM
3lQGBKU1kKP3Pk/fw+SjDN5WtvvkLe5N12zvDaDNjJMQBlSwkOnbrrWjwUNbBMqemlONp+6tWwmQ
bhcIPAaTBwP7+iRrNfNfitxmqR5EvV8UcbGJ1DI9NFwcHGMcCiDTwX16f4i3dz7KG2igQcIOvb/g
9b12OmOgJoBksN4PY33bPGZKaAVB7dIBAhQpNnyYrHWBT1vsek4BYAA2Q4ZZpO/mPdidQgYJxbje
zwwTadMYLd9prq9ZmTOeYm9MSi8ILPSJiQaSKNcDGzK1jYxYxUR2lb5jGTU84Bhkm4tl6rSMltte
ENJtxhBb1EP+pzPawY17vYO2eh+6EL0OLbSYdB4geqFrpD20gUO2lmSepnc+GfAzaP9HJg98QLMd
HHdqbFYkGnyz5NCzi20owqLcZDgG9xJzjQVgaeovrc0WuzbNWpUHvHu7qnBCCHEqdb7Sibc0IBly
2njYg3ZH/6KXubggBqQlW66kg08A9gpeYxXb6KiRN1E639+48k0EhwWG/BYoJEQozKHN+nqB0yyI
VYW2gx+VhRdlP0TmGQDWJ43dP7InPUR7g/EeGdwBJReO7Y84OdNwk5ggWXNK9B53n+r3PNYtY+Lk
6Fee0rfu74t5G9V0CGZDk3u2+7iuU3Oo+OBXafgQq4CCmNVgVaCjX7mRl5YUaHgDgSVSsjjC17Og
Fa0uc6EZ/NFoTqHCtjKNXu/P9KIJ9E9imlFPgKFrE7qgtLXCMZZIihCy5JKKwYjjykAWnhaYMmBh
cSlNjbDKbHMOhSZVTFMHvwjy0QrgFzahLjUOU4vGhq708K7GdbfNhYjZdBhqF/xOdN8wBmHhJpGd
+4NeWkDEZyDtRsQ+EXVdDzrLeFGyRBp8tdYfVWycrKWPWc02980suPuJ/wtatGj4QSA02ycZJOfL
AapUfsyjcw5WjHTMXcZ+DqV739DSudQIoBugPEcRff7OH9VakyuSjn7dJb9Zajo5/rBQJ3Lk0Xyp
mnqtPHP7bENMf2FwNrKmkUNi8BAG22bDpcSWyk8lf8lEALct2fgk3coIFzeQhuoTOFWAuofTv16y
MSEGpQAq+TTZSy1xZGkfaBm3usYKEVaHyq+hVbxhDB91MdnV+RrP5tI5mY47fpA5wiPy2j5PQJ9c
MDb6wFCONiNhuRFkEq0M8zZhD78HnlfU9vCAQ0Q17dxLD8sigVaxjuSFnm6l0ukGh8WW3ICEVrOS
Z6Jv0LTsjXRTCuambCuHjPIBzD41SrNx+oNr24RWe9aQ5/s77DZTOX0Y+nK0KeM6neTrD6Ny3bBc
xYf1wqMGGItM7Ehw5epReiWlF6s/+FqOd/qN89sTEwFAEaDZ6HyaxZWyglJ5qpARpyd0hYB4wFTs
8mwtAlk6pFNHLkQwQCYNacHrgclybvaZOI5+308UtEoC9gqjYpYWgUCJR7/uz+PCiwyPb3A5occJ
G1mb7r2L9W2iMjX7JhR9qWjETRGnr0YmqLYYkuaB5pPiLZN0t1NWNeQWTiwMQ8hXAS2AJM7fIkCf
GspQRzD8LO/ZC9/I3B7zffNHar/fH+LCul1Zmrl6KlICZUsM0aT5rlJB+ZG1XjToK7mfpQGh2DGp
cEz9lHOHoNBsNJu8GHzjmNk4I9XbuVBtEtmFaN0f0NKaXVqa3RZDDn6doIAllnqm9hswQmh1+in6
t0Xjpe68+9aWxgXUEDY9gOe3zGphVEJ71IRkry5mrh6FAGJJDjGcwaCWKJ7zEgXS4OW+zaURIiiZ
oJigxLnpmgKHashNKmOE6EhQ/AEt3WCOy92GeF2yAtZbszU7AVloGEFm4u4VbfFUAMcPmgr58Lf8
vFOEgFYBYKllEVQKN1ojSlPo1KiUwR9MABDb4rHguaP2oBhMtF0KGXTBZZNKzJMa800+Nm/CpPL+
y9ROomrHSM/7g/GrXdNnW3A2V181/f3F8e8FiUNgAM+gPkTHs9Ht5ATEOOAHSxP1P9i1lxMwO4aB
gUMotkilhLKSWXWOqo8c/kJNzjKxcxOOJV6TeF94hqDkqhkK2uPhZObvnSEP0yQbY3jsRvSDcFMG
omtGuy77UDX3/o5dcjIT0SIUXnAzoDf2eiIDaUw7RorRB7iu3fLAGDxBQSiYkLHa3Te1UFYAfBZj
gmAkxgWFnGtbxaDBb47l6KfZM5PfaPo70z+bRyNx4vHUsLdMeM/LQzOxLLtgsks29+0vDRUPDyAV
0R8LXMbsHhQNoeZRNmBWlT7d0Lz+NOIxdMc6XZOKXnI9SK7idpjCVRRurgcqg7rPHCDS4/Pepmfy
XAyP5DDKMQgOvDBa26CL47qwNtugrIcSrFBoo69WqD12AAkbsVu14UrMegu7m7IRuNjRUoGIEh0c
16NqBjzQQ0UYfaVz6GiLSLeXvml+ByW3RWsAvUo3UbcdaHp58ovVToDsSPoUECtJ91W9q+TESh7C
rLTl8aT2L3FpWCnXj1q+EpQsOUZkX4FIQ+sqEhuzdQ76SukNNRh9ILZFizDy1CZgDu9SJtlmFHdO
TUVmF0bzH2SJ0GOAjA3yoiqaI2fLXg11WevgzvP1bymzFLl2jBAQ8R2teoe+//VmnqTn0FOB989t
72CKTqcBwZ/oRyASdKWISlbZFLHL2qzc3jf1lY2YPSBR5oJuLoIiJN20acIvnG2SmJxrOpd8Qw9f
tEyEAkiAl3PWS7I9Dkx0VQFtyD0T0Mg/amCoVEfJa5lIt5DnTs4s7vOHVIuZNbZaejDw+vX0roOi
ZRyHFsvM9pjISu4YmcQeyrQw3Jy1ENkctUD6Rrq+dZFtJi6wEPQpG8To3EehYYlZVzgZ+r1WvNTC
zYIWoimgRdoUhbfZLi/bpkqiNid+0T7Qhh3p8GTUKBkYxso2XXKHl5bm/ohGcVGNXUZ8qnvALwBA
OuIlxNwoL7ZSfNIzMINBZyCNrEIJveTHEBzafLD0Xvh+f4EVrN9sffEhGmJC0US37Vzlq0Xtj5km
PkSUcqdWkGBfA8Td4rZwLC5NTD7sYgs1Ah17M0+Jn6oHrTjpkG6FSPcjb+WNDmWH+qQDCYikagY6
bAh3y2AnSlwC1E9y/k/GinAITxpcevOeKimt07rRKuKrovAA6UtbT+O1EG8KoW/n818bsy2UsFaU
mqYk/mDnxMm0DbWLzNY3bJ8ytwqc7Nv/a0zzjSR3aK/KKMYUI/WuApkFCPZ9CwtRK0FnLxR9J+E0
EHfMhkR6Vo5GLih+3e967U+tvDeWMvxuA49+VrK7poJ7e6XBHFrGvtS6p5jyervUjTyyCAR9Pnam
F+ePELYTs9q7P6jbbT9Jk4LeRYOLROF19vQxZbHWUrB4+jxC6/qQNxDPRlVp5ZhPM3O9GUA9AOc5
1ZLwhzbLtwg11cNC0FS/8bSqsbrxQbCF2Gfqt1dplVR+Yd7QVokeEHRgI9upz54CWQolsTQOVV+r
6EMF6Jjg5KT7a1StBB5WJI9QlgBs+iZLxnpd5ESvMaSgZF4tNeysJg1YYMUhfcj7KHY1ZTS8KuXS
lpc6qN5aPTrppCk2lRwWW66mycpaTgObzzK67pBQwqWPK3F2RbExATNRV6p+7Rr6N0G0KuWTA24m
bO7vmdvbAf112Bka+IhBpXfDItWMGijJa8kfI0cViVV8ar2nDmstDrfrqEBTGDEXdBdR4foi0rlw
l9FEfzRQTUIEWWUb0KkVlswICOUlna3c7guZssnWdK4J6oCA2lyfNRNXqKjWquRL43tcm++kT1wZ
pfVUdDgUuPTYbvXaQstiY4yAXW1iTd6milUUu1gAQOuFKU4K/M2aDsMNuwUKX2jjxUaeZhrP6JkP
qDTQvseoXfkcJFoNmEBb/lRW3+pq/Ogaya6Qs8w6kNWGok2Sx6SIUfh7ZNV7IfKXCkgRLZd/kdH4
vL8Bbo8z8FAKJgreEJn+udOQOs4ZiA5lXxL2Oi0sPkCHorYNFnnF+NYLVjmsePeFd8JkEtamTTdd
o9cL1PMwlxL8jU/PQ0cB1g+cpMgSKxRTW2jwbhATw+pOlWlpKXmMuCuqCYQW9F3I2pVj9pUMuj5n
oDUCP/DU9AVu4vn+N6oi7fgQKT5ngenKekq9KpD6bTdUtV8opWiVhRAALaZ0VmAU2lYAYht9qLz7
c38dFvLY+BIcd0nFUw3A1VkwmbKaaqEQK74OmTA1cnXhe4MO7NpILAkMwtmpscVDlXil7t63fLsD
rg1P18rF2RSbVCe1gilITYiVOUOBjheKSNam5l5In+poJe5aHCnSWDgNoOLGgZicxYXBwBAkgKCY
5kcPRfTSDhwE4BvBT5CCFLiVN7mlcqs2iSeWKziIBd8ASmi4Owg+TB3NczR0SmggQB9P84keWzEl
lqn84JCorOAcxCi24ww0kx4rXVJb4SfcRMHcMtuaQbkdlGOc7MIwc02jX/muW28/fRacPZhTDHTk
zpZANuImTxSu+YIqb0m9K0NQYo+SkxeqF/w9CFZSCXRgFLTiQ+cbkKPr+e8iSeFEHXS/RQts9cDA
kzplE5PBS5LnAfjfR8aPhbKLkuGgS2uPydsbRyWA2YjInGD9b9KzLc9RIjE73W+Iy0FzqQXPXfKQ
tM9Z9yurzvpbD7rsvE8249QH9g7kFiTM7u/46fKcHfqrT5g9lET0YbM+5rqvlbYkeHL6BuwpkqdH
ozkk4Ai/b+327rse8OxgE0Mac0EYdR/hr2bzMlNsvRyAJTGKtYB9AfYIW+AjwP8mvrR5BxjPmzFq
qKL7fYSmyvItQulNO0gjsNxK0eyQnUgAvNCdLDim7dP9cS4u7IXt2awWtEvATkt039Q3cflUBOcw
e+ArzuPrhM7WDsgOgmMC0kR0ds+cByAMal5D4/isCCJ2SJUFSuyEetCBByGvEyh8JRIKyU1FgOmI
G/D1Hqta6t9jCKhWVoJO6GDbi3X8s6IxfRdMs0x2KLLkp4T2YHPoimFA1R7/cejkIlTkrS6O8mDb
pIlo2OWYjQbEMoDldbqQ67/RmhyXNth6C2rHvcReDZXTb0o0CD+LccoG4BSM+iYhFLe7ykdd24Mw
RGg9RSmRJpRiYAJtIVemX9oImc3TJvvZjDWEvcD4AbJSEoxQCGQAImlR2r9zsQ24k8dahzZNIlE7
Twi6dYqm0nM71WjxLdH7FhGZWghPFHRe4AhDgVS1hzgYjKee4e3+GxTlBJuA98hgAAE+fDDKoUvd
00DNTyN83XtbtxlI5NG28ZBKWVbZJYNWHJjHOOgFWyPrQZHVCA+jSEJoBCHDVjsa5iZ1uDryD02L
amrXtEPxpZXlwtwIo6qEP6lZwuOIrVpUXlwo4NccaNGR16FWsochAEJtpaKwcPIMvGyg7zMRXiLT
c+3ocAPVkUyT+AwG36cEScQw/Sno/a/7+35yzrMdiSoCfj9oWjTgaWcBEVUpiI5CMzkLqvqOlqqT
weM1Gd2Fs4ViFuAuGnrHcbSnv7+8MonUhUovIPdEE7uLDhTCTGbvsO7l/lgW7cASZN5B94CGx2s7
AlqyQLuapecmQQIsjDwjPigBAOnxytIsTtqFoVn83fd4AwZg0j6LzUeQv47s9f5AVn6/Mr/j4hJs
LEORnk09/QA9vmVq7QrW8baJDVhKsH/+z2TNqxqlOhTgqqfpGYpZRwaNBfxIh8jTOBgjASBV7UpB
n+/9gS1kLq6tztxsUKmZQASMTPvRe8Pv4EnZpQ/tQ/A+fr9vaeH0XA1vdnpCTeg0nMz03IMgQswQ
LDVx6/Um9EjuG1p4gMLQBIFFehKcrbMDhNBEaUAwmp6TDOTTeO/K3GLUUh7yDdDx920tBB/T9P1r
bDZ9HbIwyZjAWGk80p/8hOuwrpwMyBgLokh2f8w3g+WsUUssz+W/VudzGSsIGYQqPbdK+TCM1bak
cmWl7Zr+6cLLBtUZvHCRLcHOnHc5BlUJdEKgGz5urqdRTq2gVK2WaPuh8Rv6HWI2K/O5dM5Q1J8i
SLwkpbnWOxgt8gBJa9Mn/Fky9gNfg/YvGsBA4JAA+iXzYFEWO0CYwg78A+aDYjyO4dqOWJqySb4C
gejEGTbPBLZq02dMDwK/aGQ7kB6FcbDimnotQZv/q1KJa9mmhcf+VKxDTQVMmzoC4WsfK5X5SOQq
EqbnNx0sLVOcNn5j/K3shh1trb5y2vbZLDxjeBORRFdAwm96alVCx3bFS95uSyTWptLORGKF4tLM
SxZFlxYgURR8AJxswnoAgNFVnqyAmxdepYg2gIcEdAE9X8AhXY84Eyq9CvIkPB8+hnPyTdX240ZF
7xuoHJTArkucuPun/NajaEgATdUyA8U98euDLq5LXRlyJVKz+Kw1SObAl1TjJn/K/kSx5IW5F68B
QRacso4Lc6KqmTJpZP4G0AWx7/MULw0oUth1RDeK+W5+qsipSXYrZftRj44jYsv7w1wyC7JNxLJ4
CoO6VJ89CxKdFIXWdvG5BozHQR8J9ShCKzcgjJ+B98p3OtTB8Zzl0S6NK+nVTHPDu/8Rt3sI2ELU
vtHZDA1yxPXXiyt0FEm/eozPZTwYoADRcXyaQtiVarBGZ3N7cibBPTyz0MANJQxxtl0hds47SUzy
s/4c1pbX75NzvRIa3u6caxOz0UDvJcjybjIhWYbgQkkQeWErN/xxzA4QBgMxhXt//pYsTkE4+rAQ
D8NxX89fF8YUAtlZfmYyyqvWaFo5eQhNp2jtTlFAvrSyaWb+7kvRBpgFTCEiKCAKJ4d7cTZSopVt
C4jAyUy5k6ABDlEo+LmsoXZY/934W7jJlz3AMgHZxoHEzSRf29MaURnzrspOwXgM9ZMY/9a0Xdgd
Bu0HN7f353KeWvrHGJ7iEMCcBFLmLWdxFBvFIAowVr8N6KyjVidBjaGDFG0uWXgG5qFmC5XqyuPn
oK1kcZZmFnfvF6YXB3LeSFkQ1DyjLqUnQYxsSqOjEHoolli8RV7TcFfBvUv2cC+iew+wMJib7VUW
EoKYs6cnFot7VThITLADRN3gQslNu2nbtbt4tlW/ZhctYODXRKYSikXTB11sHSXrxKqlCj2lVqkl
VhP4v4cI//wW1i/AKf4HGxXMVTgSIJ8HYcNso/Z6OxpiaNLTKAQW4kyANayszG01Hu0ufy6iYCWB
Mc8OTuNDpAhsFGDoyA/OgRZ6FkoSqwUEwWPsawF324KchuqVtIeGvHQmR/NKcOTEKlUw+wy5LT+E
3VNIxWM5dnZdoesh/hTi/Zoez5yB/58PA/0+ThBQjUidXk+8GUJUNQyy4mTkyQ7dIwfWVB/ELH+p
+daAeiPHhlMBhEV/+6YSZJs1j/i3YdRDWFIBRTzTbJGNT0KyaVbpA2ZO+evbQEaDVzq+DiCD2R1E
0KRHtF5ADVz73QfD4whYDFR0u2J0QuGcJ6kDJu0RzTcdKGqCrWK0tkAbS+h2I3qLR5GvbJtZCPvP
94CZE12tCnCS81A5oUwJBB7SU2AEtqq0pQ1q+WPM0StQhs/3/c3i2C9sTX9/cSBYl4taMCrZSQ8d
od0ggLcrTHydOVTXVgK/tXHNDh8N48yoDT07qQCXkxI1iGdBbLyc+/fHNH9U/DOBJnImwJlOJHWT
F7gYVDL1bxUm3Bjj8iZPFWA4UBeKzdQZUtGGqqITZcQb0aSs0/TlvvHZY+K/bU+gLBw/IJ1mEwp6
Z1ANgSblFLZANMX6Lh3Yq7laVp6/SL/s4N0ko+UEbOzwL9djlNJO0OugpicSJ0dW964Y84c2fG71
jwx3b6MBrKM4PIi3Yc1/KsprZq5JiU1n9iJt9M8nIA2PB6o+5XSmqbiY5qplZByDHO5NUxD3GkXl
aAAR35/PpQtRAX8igD8AcYEVbHb7NlmfRipKS6c4/2Nk4Y5GdGpu/TXkaIA20Y0e67Ya5g8qV4+G
6NRt79z/gqVtCxQ2LkVgzJUb3h257FSlyip6KkJYa5RdhrxfqAF4Gg4r/ntp80zYaCCVMdwb7hcZ
hYWag0f9FNUiXm+tKbhZbcouGnvX6MAWTX3dElPYi4bU68WrkX7X4qidTOVuHxJw/tb1Q9xHa41e
y4amFQQoDlStM88/MSY3sc6xfkSxwuYVVQvnb+l5vrYiUpgoigF/p0Gs93o0RFAiWph4SAgyN1Ah
l3+ByB8CqUAureyGpU2PKtfUBAoyDCBIri0FtCjFMsALggnoMjD8Il7T4Vh4oyC2BsQbDM3op58X
dNWuQ2K0KvITG7si2NO+QW09AA4cjTFDE+wiAbQnlhAMZuIIoHfe4KISqXt/0y+sGkrmEqqb0OpA
ADo7dRVJBigIdygqpGfFML2itcwx2t43svQqQF4bZTxwqQAhcqP9U2SRoVVVcYqp82663URapttP
p9d3F5SX1lsL7sG1RPQ86TntlUuj88SqWRpUQWRZnNKaOZVpV9G2R8VkKEAkluwa0+47lGDcQNmW
6RuL94Kwli5cePaqU40U0AG0G6E34XoPdUU29dOn+SllouaBujhwWamA1YtrrmKg54hpDABEUqYr
N/DSrQHcE0F5DRzmENKaHUYKdXk5wh8n3Fzlz0ps+E4resUWxYLv4gYFHcGUkk05QKsMVQEU+0w0
08RSQv1ck6BKSfI1zNfSZECCCmkkCZ4PH3Y9GSgJkKzUzeJUCSA5ZYUpuTXeRXu5rMR9WKHVmvFy
cFQlWtOfW9rjyHQg9YDKCtZj+vuL+0uMgN2gRl6eBHX0ghItmok9VOLm/iZfeGGh4jHh9DDhU+V+
ZsWMxr4Zi+LUBm5V/ZS77TtX/zRribAlM2DAAWIIjhYpsdnKigXt60JkmMYyxSpmCZ6OvbjjI3ks
ulF1SkbWyvALjgrIfbxypvAGrmL2zBpp1NMcaqKnhpO9lD9KeGQ1mX4siOSo2bbbiGa+8jReOryX
NufJ1LyE0GzTVZPNZyM8xuKPzji3aM6keY/d+agktV0jcRwrDs1fWFhsVtEmCzcAPgFImykfMBET
Xy+oKQUCK8auRFyFGmf/oy7W3q/T+Z89rEAsJYmgBkXjMorF1xbETORpXvHyVKFRMnFB6MRRoo3d
rnvj2Zs0tFaYvWSpu1aaXnjpIE2KtwCYreD7b9RvQDcUBJAtPLWZDCoFpflJ0pbYqY50Iy2NNXXi
pf2jo2d64iv5ohabDVNIixYN0QUeVu1YWVosllYYFJEvdaDM7cxdlWpQa+0S1BkkQVx5ay34HTxa
v+qdE5JknsQuDGPQQeJQnjKzttQ6AutvAiIaRrZcyCdXvFL3X9g26ETHOwhq7tBzn6f+SABdNlKy
8pS371LboE3p75M3IA+a8KwIfFCGmu0aiFFQuRtxHBOCdvpwKIFSV/vhqSZZejJBeupQQQ43RhXq
KwWBBUc6Zaomnm51+mN2n3HS89pgY3kyJRX5KrN56Nphm4x/qYA23dzwNahzQOQczVFkFlsB/9dK
fEirE4hg7AjkQiFx7zvrpWhjkioBqRucKMBFs9uoy1NayGZbnSBasjfgZLqxsSvdMQCvAeHnOdLr
1Er1zuGVYQVN5jWU/V1h+WuUMvI40jREXNGzTxg0JTTbOK9OQRrbefhSrzG5Le3ESwOzaexqY9RV
NatOdX7oxfe+WCMHmWMSv4YAyiz0bGAe8ciZBadqKUTAqWGh8szLuw3bmYGjgH1/K3uQOZcqCw2f
9xdu4fqDmAYiABkJMOCBZxbzqAJKYgirEw26UxaJR50eAsUtiNMX3n1TS9OngiHkvzg7r964sWBb
/yICzOGVZAeFbkmW5fRCOA1zzvz156Mu7jlqNtHEDGCMPRCgzZ1qV61atWouZOdlX8pdpVMhmkVe
l+fcqKRdXk+i4yfhxmVem8+chaFLE3kn1LUubaMuxnJeF2p5VovKaSfZFWlTq9eRrXj9CxHxhmM4
/7rFi0MID9VYpcyG+HPhpFR9NJj0PK/OdSJIaJLfG616UEQhtreEnNZsBWs3F78TUfPKXU4MUFkk
qomrcxyZ5U61yicaEOXHLPx7e5fWFpD3c1aY5i4BkVyOMyVjO9StWuHcIeEuBGeJJB2qrYpZzBr6
twdbORImugmmhTymgmbP4kbpRRXEkZ7UZ93Lv0zWAKmp3EjrrA2Bl0X3R+rCwcoXzlac9mMflxzw
qu4SOzO8aNe1yVbh4so5MHFrmAXAEp7H4thZHvYvkfLyLFfmQ0c/UGGaNXdTtwsPt5dsZSScVZmn
n1LXOdlxuT+CnieJUuTNOW1MVw3/NPkXMVJhs/9rawqfaWaKkm4Dplomp2QhLTK1K/IzTePMp0Ez
ezozAm/ens21K8MoCDkgcAEoh124nI0YylEv+bgyWdA9qn2WuXLnUdvuN9adRyGGMwwmlclDLezM
ZrQ2Xq3rtcTU4pOSoMZgSMs7NVRNkfNi5ue6R367TiLtRfWMBAnGAYxsQIvz9mxX7Pts24FXKWvh
SV46ioPcSFagFsVZ6f1CsiehkR7rmfOeSPTvHuoseppqXAET/VcPbUxP/6Z3hdTZWa8V+9sfc33R
2VwsPl/EQboir4V6SrGQRxQXSuMX8ruPivg90fdtXTqGsWWWVwJoRkPuCrY9WQzc5MuNbuo46CsZ
1zzGQCPFWBfldywMdG+1S+SXIc/BtoWs1KDjQIX/RnZflR97s5cDqJHU2HVKJ5ROPkxGsfEErp0C
ADBQFDZGvtL/q+loaoSlWJz12B79lyZ6qUIHHvS/X25YCeiSQfEnml3Y76jyEV5LPXy9utaPo597
B80LUe2nzB/hxvBViEp5Y8zVmYGHcoWhCFyVW3SjCLc8wp1oqOkQBYHiPRSUjDIqHGpSft6e4HVc
MIOvcNjxv3DU37uyfEAFpLTRcvSO8Y7y0Z7zIVY0UlPrjF4MxZXG394WIW7NeOCuw/Qg8sLwLh7f
HPcZHwCjW8evsvijkHaBcQ+/tbmv1T+RvmXjr19gJvhhuMUO9m1twcFluD5qno1KOA76dzQPtySL
1+7l3E14zuwa1A7OD9qHdVQj2MoGhehnfnzoE39fD+NpoFqmk5OzSGr79ratDsd7T3iFnb/C1NpB
CNti5PSbsUSvVn9yJqv9OynmL3H8HVC7fHu4VRNIuIUVUGCMXzNzKZGsEIooztVjHP/TutRcmG78
u25tk4YLb2+3h1vbs5lrRcRKUpdSv8vFjONWqLtaLc4S3EWj1uny5tvWqG7Mau2i0Z9xrisRUfZc
nv3A90rLaEdCDyj+WS0W7qj534dJfRVU/cvtKS0LkAkSEA41eLhmCAnTPV/EDwdEqpGLFGKZwcBh
ZSM7Bn2+H6hfp5Gc4kwaIV6xl8cvhvUqUt3Wazhv/ZNonMZwf/tT1s4OVkUjDzqXsCzx2KwZciUp
zfJcjjtZP9fhQ119NvyjttkNbPZqLv1s5vxhpIXXE2uJl3toUYD8wotx2h3U+N+0lqWK5C7vbfpt
I/k7TRvbupIQnYelOhLxHXzIZfFu2ExxgftQnicRKRhA31BI75KqvxM9zUaxhlzo8BYVyRvVthuB
zJKuOm8zCvk4k3MCD/RjYW6qVM30JJrKc+fZMsFFRlVgeWqq76lByWJ0SqRPmvxTpCVT4z3EeeS2
qfA8tltxx8oe4xhx0ii7AF1fvltymJTkiFj5dNTpkpI6UHQBGdwN12jlomLEZxEq3siZg3F5qI0c
fejAE8pzKxvnBvJjKD8kQfr59oFduacXoyzMwYhKgRymfnWOkuRe1x3q/G2wl12TbdyM1ekAQ8xX
9d3huZxO7+ehpoVldTa7dieayX1byHeNslWAsDqMocM8NFCCpELgchiUM8rBm5gPxHDLrQBHkapO
mkMAtrBxF1Ye2zkO+N+h5nPyweoIYqF1fhxW56DjAMQnLfKdIBJew0bI7dKK7BiF89zbSuqtz5Ds
5CxjCEa2CN/CjnY1ihZVZwsnNTmGv72tGHT1TMChJIOCzgHEh8uJaV6O210Gc8BLw64+3+V4v7Sx
2sX5xpVeG4k8LuXzRPAYzXmuH5awLesaOe2qQrazsMNEd5X4fsrCfdn8vX3M1+wWpfPEF8hgqLyx
C8/IqiVZGPy+Oku51L7E+VjtpWKcfmWa3ByqIo/sQlIfutCY9pMo3zdhviXHu2Y2ZGb5TnCAHrQ4
mZE+tZVEgfHZiBOXSgl68X72hX0oqPtyq5R37Yx8HGtxNHUh9dq06bhsh07/az4Z3a/b67m2cbOW
PXEimQtczcuNE/IClng8VecsfvOTg5r/EKxHT3q7PcpsfBZvHMgljwwipDjQ2mIafqIVfa1I1Xlq
DnlxUJTvt3//ioM+qzcAHsxiB8C0l7OgcZqgNzFOiiIE6VPAPL+nQn4vRvxfaYbmLmkS1AbyUv8P
th1wBEed7CkMgIXV9btaGPReKs9Juyus71rwYtYbSYk16/RxiMXVqrqkzQJNxD9IyHpkBsVmZGOz
8ZNqNTtRfE7EnVwebq/n2hGfoThiOfTqMcGX69nWIO78rDxzgzqto4HGDwrXJ4RLVDTzbo+1eqMp
D8eJJdyBDrK4TyJkYakz9epcFfJPIRSlfWeYvlOpWunGPKp7SUEYKk99ZG98CG9t0lsbAd7afOlh
BYGDOJnE8+ITrLSjixaKw+emvi9C65EA5tUPw4PkS0+NvgHbrd1pA78dSY55yKWYW0SypOrCsDkH
UrLjtUkDO/G22lyv3euPgyxMv19nEGfloDk3NFToqTu2nilDL6b/YPcp8CX1ydWGobIYRvBMK/Da
AofdGsSTTO1mOhr3dWSpbpArW4Iba5OiCgg2DywYyPmLY0kZn5qXAzA7x6C0qwg13EaqegpDy6On
N82/v9xkPee83DvfZYnqi5FBLjvx6nPVNJw93SwdUkHUgxKkbAy1BiKRpEckFdVSXtGlloikeLEV
VG1zNoKi2JflP1kEsTv0VcUdh8k6I2ky7M1JUI9JKyp7ehVmT31gZPsgDUx4sEW3sbMrp5REA/x9
+D4s9VIpuwzNsUaCFs2nGNoZUl5K17q6cvj3l58EDXJlM7JCJLJ8zuWhbIMqaM90rSrvPXMXlg8N
EgV+d5fn+V5G2CRP724PunKMGNOCTYtdnfP1l9atNoxIycukPaOGZ5JjPif5z439XFk9cEWRMJbe
J4RZC4NCD54BM1N37y5lq30qJAT2WtH59xP5OMriPtSJXyrVVHXnfkLR5EvbuLn03JMpvz3M2mTw
H2dqKVE5u3S5XvIQeQkKJv1Zz//0wX0gOUrz+/YQK1sCbEyabj5tREoLN6SSvFwkt9Cf0+kUhW8F
tGovlndW1u5uD/R+kRauCHD4ezUhbiTh/eVk6lEc+gCNyXMbQb8fg+IRNRqAcbojK31K07LaToCp
FeuYp9KnynhQre+d77Typ6z91es/Jv0pzyK7ZEMrFZziOcme9O5ND3Un7GGJNfFRj8qX21+9tjzQ
/kgjzeWC+pIUF6ZIZU6e1J+NMHIzyy3N0a61t1APN87t+kAcWkS5ZyR34UiNY1IkutH257pID578
0JXKJz/Mn0efOvjbc5pPzdVGzBVPdMrDnC+t6zBRXRbHSn8eD3501+vaARQ10qmSReD79lDX7iES
RdxDxNRVEppLdybskmEQIwsYvIMnw3uBIoYbBr9L6Z9C+Of2WOrVtDT4MtDH2Coyz0tXV+kMqJeh
TByuDfaADR+0DYfw+jqijwq/ygTaBEZdHoZqKnW/Tmc0OqG6ChDN7tUwoSai33BUrj1PBkKmjOIx
imPwzS6vSlRPOs5fBD6SIL0mBjX0Y/NAj61jHqfOlIjn/qmLkw1/cGUBQYWop4Smj71Z0rm8wUjq
aSRoldTyREuTH5KVbRiBFaQWOgfhIzVGrCKMisuZIZVh6nGIy9kO0+Qmk2Q4CCg/6U2QuFbZoEag
hhU1lmSq5MCs3WFKHUR3840rsDbVd0ItWkU8gdbCFiGfWZi5CJSSx9IuFrKd6v26fRpXtpBsN/AW
mCrFxktVHBInXhfUQFxFgfxriKpGG9N1Sq68U6HSkMI31X88GU6nuFUJcH29ceVJjM0TA9zQ57l/
QASETtPA+YzqHPrJUQNY0YOTP5PXaCKiqK+3p3lttuDe0XJKAV8DmVqeVFmFEU3HhO48Qm68K5RM
dWWTlvZB04x31JNuNYRYmRzLCcURjiOui7bAqeU2yKW0yxkvb45wxr4WntzaAt3g0Fvs7tVY3d+e
4LUFY4IfBlyclCoeU7+Qy+6cWcZRpmYrKF0DdtXECY09+UA12eH2iIsl5bFH2nEugYW8RS3A8kWW
VF/p0UhAaCaSUCvSh+xO6xPTUaVoekgabSthvbBq7+OBBFMfQ4960uaL8xJIPWrAYl6cDCr8VJKn
IQB/afy4Paslmet9GOQYqN2cId8r9V9Drc2ExCHDRNSm0L9Fu5c8atabqEAnzOiV382IOkTX++Od
NI7GgyepgytnfX+P2ky6YWEX52j+GshCsCoNogw0qBeeqFWQrwxluT4JdCvYS1P4lhnRZ10TLNvy
U/VO8Kp+w/atrDPPLawAMmKs8xKxyNLapzGuUp8Q2iH5HgnBfdMHPW7OFGwcoSWX/316vICgxAg4
8Y7MZ+yDDVDzVGmLSW5OQiDFxn7ULA/ubUsBqxWHAk5+qMclRMuq+hogWWfuBHQEWjtXBP+3p8Xa
t7buhJe4HSvTTtuJjlVUg9NI1ggTJMyqKkGzx88yMbAj3S82ntllMur961F3pysJTNCZY3j59VQA
8jyVZn2qpKTo7diPyqNvTOgq50YT23XXoynnUXlft3p+iIVB/AnlsZHtoC2FvVBG2T4ThfY+Cq36
i+oVk9sVdIPdONBzgPTBjXr/yjmPAludPMYVAhXHUzAGmVGfjAQOf1JG1Ust+JDDBhq3+GZS7gV0
jxxNDyzSPLpg+2YmbWz0O0Rz+RFzkAye8V5FS2h1uVT56BWGDxh2mrzYlNxU9jTflYdpLhD2jIE4
Kw/rL9xvj94YkA3bPb1lChTRxsH/1XeeAsGsb+jDmEj0hTXTUXMqTYvuzaTPfPIl5lgQgw5ZZiNS
pWe/wnHoGidLMo84ofOVzyhg4GqJCEtNuwStqNpupUH8fHutr68OqgvI3dIzks5O0JMvZ1mF06jH
/dicclnKkb+uJcqSCR06zdqEuWdHe7mivCv4x1hgsh+LFW3LOUgVRcYSOsP1/IQONE0dBRRjeKab
+573Nhg5FEohGI+V0nIR5Ol7olClcnvS80DLD8FaoOxJKT+B+uJD/LwKC0HjfOXGYO20PvxMI6L4
mPUhUE9k03C1dv/9iADS1LoiYslbvrAaRq1qVaxOzUmfity2DNyuZlIjx2h1f8c56w9Q4Zq724Mu
HCWuETsLz5HgAL1M6uwu9zbsfJPiKak5ZV1YvZA2DN06ynLXKGmlhzdYH1opUA/BOAaON+nZfxke
aj/3eK5PXTIjxDoK07Zlu/VCrxxVS/vvmVdKdmCpf+K0Tu90VagdmkDIDtjsFttkmZCdZz+rioPP
I6Ew0yUuZ6+JpLtNT+hOOiJyr4leFwS3IkKy5qAfwjILd8oQjruhRb/Bx3vf100p0OlX/aRA/HGa
Ui7dPOv9r0bXbGXnFq7P+7cRqcNChbIng89efpvYDpRmSX1x8n2QBxPtk7RTDYfoRLJLgLsXk0Ta
c5FYinP7SKxc97mHNLEcxWE4AouTTy6p6EgNVieUM+LBrvyaYk9L0Fvx4Klc/I0jcO1wUQ9EE0mA
MEBttuJynpPRBn1EHckphwDxkqjUfKl6PTomXdVaOy608Ovt+c2/cHGz5waKcGGhdpMknK/Eh9c5
9KMgmkKrOglyNO2F+eCBfW9ly1anNYNHYC3gtsviZ5I2PTQ0vz61g6enTiN1ShUjyzMVwnPoJROe
Ht2u+mkjilwZlpS7zphUciCzvVhNPZzgAM6Tk8cfkgYNDfJ3KnSu4DcbIdbK+cSNQqke6BYV6Ct9
hUKyKqLJ+lQ2ldskmmPozU5HbLqFr1UY+aHOttQAVrzYWdyXpB2UXNiy7ymVD1tX9FUWd23bnbBM
1ldfS74OepIj6ppqbqDF484akOXvcFvtOBJyBzyMxGioaoU9dJ6+/9cHiaafFCkTSmOvl9WTQ5QX
Xp1N3YlyXvVTQLOffdLVW2j8ioUGGtSgh6szQ3JZUVKQYCjDUO5OsZo+tZa3j+lGMArGXpvu8gqF
V0P53KvBhoe+co5AjahUhuHJai8N84DMaWb0VXeq/LazAwg5UpP+EOvgiAze7WVccZcpjaDIhPs4
58G0xZlNc6Lw2tO6E40JwlfFE1r9mAp0Fneixoue9KjNPsWeWVh2oGCnXbGo4Y02VZn+UXw13vci
Lb1jnrEnvwiHZ8Dv72VcS0d83PquohP3c6cE2oaVXFsgVJKAVI1Zc2CZevXhh7VD4fenhqqYXrM6
WCfdT2VA2auoksPtJVq5ayCdVCVQjkAaeWkjC71X0iqb36kBacKxmgw7SZI/jS//CLrGrQtImWqz
5fetjWrO3gENYwhRly9Q1Oqt0RZhf6Kl52udPk7l7y45xB5+CE21xS0p6ZWDjs2aIbf3ir9lUGj2
USEMTd6f6k4/Dr5x8M0vWZTsi3hnKdkh++P1W9Jiy/TT/MiSqCAmRPIOCH5ZSmCOVPzEYtKfjMlE
+yYdTfpY6TQM5uU4NKrYHWo1zI9+OMZuqpnf8DObnQTWaadWcNBGc6sOfOVYzY8gZm7+c8WelxC/
9aO07k89OM4DXU2bwwgyfZAxDHdCMm1V8KyNR2O7uW0GHr66VHOb2kESWp75k6RONM7JqbwWop++
kn/DF23+/Z2B3Yg3AyQ3E88WLk3aWI2OXONwav3oewmEY03/ILz55uvlBk36XYhq8ciDvcFJJQlF
xK8sbErEIxSJVtieRl0eP0dC9dbW0Xex7ApXjKbpwZdRiQwqxfhMnUruJH1dPfnCFO8MMQwD2wq1
KLXHIvurt/pYUrNgFa81E9t7ILh2EKElHOXxcEA9Rd73oA4bN36Zr+Fk8saRpJsrC4hClv5DnQuG
WdVxf4pUI0JxQGiTO0IH89X3lX3cddHRpwHQSxKa/jEwhHAnybDOez0j0g3p2VMEymCP5FRo62WO
h6qMrH1rac0x72jTU8RSs1cF3aNTkfkpSCPBDayWOIdKNifFCrlxkdyHXQf7tGu2dDBWdmdWbZ+r
hChPoxPIYncG6rmsKm36Uxm3hQuxKHyNutr/HJJz2/V9V6V2UCtvlBaPTjMp/T4zxmEnj1Xkdm0/
7doReuhQd8191QfevYmBolnj0B8szdcP2ah5diaGCTVvpbiL2lzdOMjz912eLr6f1D9JawJszOOl
C1mJMmqfmtafvKnwKF8VClSajC0hwuu7ySg4kDz6mEUal16OYlJTLsYZtkBthMbNYml69OW83yeG
2LkoQ8sbs7q298DxEFxmjBB3ZlkfJOk10n9TMJz0tJOd2DT6RwSskI4OaPRrxHngNo2Zn/tEyzaS
7msjozYFigKNHH7ZIgqNO7r/eQVWqB4K7xDK/ls0BYndd5ri8F7QdqlRDkU9bOHZ108OCReE8+lK
Q3NYCr4vV1hPW10w+2o6dc0BD8xFIWh40fT6XhIOY+HUWypoc+i0ODeMhz7JOxBJE77L8QySSmMW
hdOpL2jNGoa2IiW24r+Ukkqb1i15j9XZkQGh4wcuylUz5bGdF1xrpxPqDq1bWSU8DktQuOmaZUuj
cRYgULpjOaNOCCxvnKaV0wuQTiHSHF0DIy7mOoDNQEZkbXt5Pw53UXDqqh/mfxqEKItSbwSmljS+
plCSPBu7Cayy+VFLqRsmP3r9b9BtCS2u7ByzsZAgQ1sVXsO81h8iDwrXDKkX6+lEuU9QPYnRWWvf
xHh0UAi77eutBDkzz5PJsPozP3eBvwaDJ9BTxxpPfkXsosA33oWBG8VODQihOs3XpknsSoYYqbkb
Q1+DqvheuAHAfUSRFBktZunlHT2/p+lEprVzgOma3uENMvecFu3BGoLSFrQQcE4LUnc0EEgKyi7c
CD2WWcr56UMfCShMZw3wrRd2L1HbaqgNviKTXeWr9xnkw9VtBDVtB4by7Smv7evHsRYvkV+3Af1j
GasNJ5cOqhOojnSvJYHDG7OxsytWjjAZmAhsk/uwlHicpEEehlwVT+AujyQAzB6/TuNvBdG/5ptc
VBs6C9dIDrjK3HFrHhTDPn/Qh0ML9j7kcTlKp1BL7gSihs9p3oZ2kQlbZM3rZWQkut3o5CIRr3kP
8T6MpBdBUde9J53qyU7lF7P80+n3YkM2a/Q3VnFtUhhrMEO8OlI5i0nRaaoyrCSUT5nZNw9ZRWNh
zRSUfVs0/7b14KzFS3phfgpJM0hLXYymlGixoI3KKeqyYke2p3WGCVnX20fw2lDCMwNbx+GbL/2y
KmQwsiwVe1E+tZ36Kgf5QawsO9RoP5+oh9tDXb8IDIVJoU6LKAs68OWBILLQ9TE05BMqas8KTQ3F
x3IS9/4oHhBaOFSgNlS7b0BS1xs2UxYJ7QiyYNUuFeHRfepjq+mUkxZ6SJqSzBD6cN+hg7mxkCvR
HCPNarg8BLjCS2pNRoPrJEqZXqE30knrmh9dQzFfm+nFPs39Z0kt4BAJiDd1huS7sVRONuYnsKep
fCrD5l8KpGHISGJAvyHHiWcDEni53EB9Xa94onIq4gwR/L+K9+X2fq4A2O9pktmHZomhU1yOYGp+
ZU61pJxqVYzoLdUqNaomXnTM1RH7JdZy9SUsw7kptqkQ1yhalcAkhkHXOHUotMOub5tBcAJZywMn
EQN0n6wWcfmN77x+WJC2JZ6hKnxuQrusk7BKWthEg66cjKJW7SROjEMbV91D7lulO1LI4WgTp15R
vNaRSvNXK7Rb/UNWrhkiYxxB0ktzSmfxttHWz2j7qlVPkflTaWc5rWNmIbHtyRtWd+WSoYdE/04u
NeIBSzhr9BR/jNpaPVGECbWlqxM7MQTdrookP2hiEe2Kckj2QtIEh46eMBsv2lIXaj51s0FR0aGZ
/a7lmfCFIqqkblBPFCzRKCi0IzF6HpuaTjnhgx8jYKDcqeHPUArJIzSOr0lukT53U7vhTazce2hn
uGW4M5T6LMkphqcNLciDesJcUyEipbZhhQ8Ukn++fbjWNpYobC6spYfHVVt7S4ybKpIL7WQhgG3V
02EUk13f+bYYboy0OqMPIy3MpxxWdHkyc+0UVxVkuq9hGt7X4s/b07l+SoknKbgmA0MOBs/28kpX
RUESuRm0k6aCdWr90DsDGAlCO2gKtFS4jVJb/YetQsIF2rMGOfiK6apmXk0cY2qnoQfe7UcD6oeZ
qPuiKZP97emt7Ba5FzKNBLYUYS5Tbkmg6DX/UU9+UTzrFny6QHzUqj8l2tq3R7p2twD1KPOE9EJm
kbDyciHHIgysvCy1U0KPAsG4L5TQDcQMCusvpfqbyRsTWwE1ZhARuhJ1s0gCLDlnUO46+jOP2inV
JrGlpZQ2yhx5aTxI7TRUzlAG1oOPGO83M80QMm9ISh4MIaN0f1RLFIF6adTOpWSFot3pXTw5iaZU
gW1SDogKl9YEf1Q5DeDhG0lPh2J/Eh9Hwyh0W4mM8NftxVuJQpgNHjhTwgcHfL5cPcWTdJpmyNpJ
pOFxGdqGN9qJEB8KiqBN0Ymkyi3EpxaS/EhTAma+sXsrUcBsq8ELGZ1/LMFCVcH7moGdk+FHjkoD
sp6ukkX9VQmic/PVEO/TlobyzT4J5C0O37I0ZzahIKJzCz+6CsrQ6y4nP5QxhDuUoU7y8DOcNAfe
4I+4fkaYl1QhVedK5OjyUFB+/u8dNKIqAGAI5/jTSzZYGs+1B1qpn7wOqo03+N0uSBvhmHXWdAQk
yXdmZdL3RSgG9NPJdu1ub/uKhdOBTHENZ8I11JbLiZeoGONfdfiiKBq7/pAnrgaB2ClDpd54p97n
cgmG8EQxjjS3OJ4fzMuxvGDSlDHAW6OFzw7ZWjeyvpeh9xRD2fQUZwxq6jVbu/e7vV599tVZZvw4
ZsdCOxf+32Q8WEFoS8iO14AoqKcCpuyNBo0K5e72oqwdhxnFAKeERo1i0/JLDdAjRU+Ukyp998rQ
LWvrD5lI15QfZ8yhLbp9NShHmndv2JQVLtacYXwvOKYlAEu1WKMpF8wIxwmP1j/Kin/wvCO79s0s
BsdLoIU9imVyVGPtYCiN67XHIGyOXjbsKy04JoH+aWMl5lv/cc/QU0GgFJhw7pFGmL7wN1HC8eNY
Mqe39Kx/8UtH2rf3RvWQ76PpzrODMypJvWM9UtK/GfddnZd5bOBnpOhmadQrURc6zidUGLTiW+f/
HOTXPPkaNqpt0ep7+pmGzWHqn4M6vg9i9bUJu7sIamhpZrbxrdXsOm0cMzzSnDZtfpZB7mr+Pxri
AuIGz/LqEZg/EleHd2cWDIZccrlh06QncqwO05t6On2TcvvHA1opw+8BUVU7+Tp9yis3O/uObDuv
vvvyZWN7lm72YvRlfnz08SvqbJzehvq+/dQbdmp8FYX9QPP12h3tarNnjbxyHsh9gpy+Cyos39gs
N7uuk/TpjWsIH9gZfGvnhd5ujM/w0jo1OEGwuhc/p/JOhoS9Md2ltZqnSziBmjZh+qwNd7nYkS6G
bdAI01t7X+++DXs3Hw+JsHMiVteFep1vWMfV3f044MIQTGM2DcRc4ttQanYx69L0Tt7lFM+7w682
nmwzcSqqZIrut+8fEIUSaEGluPrgkpbo1UMV7qzWVgfL8bdk6+ahlzcTJgJkRPRseDYXllvPM6Gh
FQOfJtk/TEzDzzreAOZWh8A5nFcdkH6Jllck462q4wKmNkTd6Wi9DV+St9t7epX3et/TD4Ms9jRO
grbRZQbRbKRQnNwJ79ND7hx0x91P++IROvbjvtcdqJ4cqIYkrV2+BvfiA20h9lud3q68oPevgaxM
gxSQbBgnlydMkYpO9o1CfPMN9XfUhjsZRkEf74TkH9X7rPf7SPjbhnuwYTvbRGPncGK5pdg7JO5g
YQFqLLbUyGmcq0yl+NbTuXtov9FLm1I6UbdjxCeGydZoQxpk0j4PJhyCL0n0fHsv3uuDrj4AhgPw
IXglQNjl7GkbiiZ0wF540WurfyuKF/3QfqFGOQj26mf1VRlGW61FZ6wPNSBK5jbtExzmjWu+jKfn
PYD2AIZEwS0s1NkGfcAW+XGhI60gvsl4uuJz+aWy3PCuDly1cqtxIxM1r+lyylwhHBKV+hFziS4a
Zj2pKDRJbxJ8gJB7pKh2W28gYmuv6MdBFo/EWJbkOTsGserDoH+JKhsPJu2+bWzf2mvwYZgltzPu
ylpWBYHzMxqOYX1vui9p9BBQq09MNOw6gghpw1VaXb65mS/9H1nBJciSD4YESSGQ3hSKGM+dv/Hr
3/3Pq+35v9+/nFITl93Qirn8pvi+Ti2gqIYvoKqFvPdFPckoHJ7IbmdRNv2U+ip9FWBa0Gqh87PS
jWCADLZqdbxMKlXu1r4fi2QXad5AqtEqWZIMVbPHQclrXrBIqukS34CV2dRJyZotmiUc/MKjK/Mu
7YX4z5Am7Y8AxY7eHqhO0+ixoE2+bQ6p+bMZR0g6mT/G5HDqXsoOktb1jVPQQjhHJdCqFCcrUu2J
lohps0uVRP2SS5mpuiOhUE24R9+1AwIfwR7hDY3e3lopfKv6ahj2/+WYfFjThY2ruzy10pY9c5v6
zrKNY3pIQ7ub8MDt7HB7sHch+VsbuLjMYq+MpdBF0lv1KLn72unc5G7ah0fz7152mqfpk2w35/HR
3NOY5qH9HNnJFjNk9VZ8mO4CxGlFddS1cj6i4jNN4QSC7fpJUx7LZFdMz764G4qjmZluUu3F8huZ
QLfTM1f1XsZgHzfdLjOfrWSr8+YSq3i3cR8+auHnB7kml7mORUjqHYZHJPb3vsp2eby9/GsvONVp
//96Lp2EsW6mYiwYxh/pnv1oBLvOQtsWdKHeuKmr3jplzbPcLOAfUOTCalNDmSUSG63ZWueEpa08
hF+6u/aQYlCpI34UH9VjYMvH5D566X8VTlLa98Wh33g8rmCE/7ey//cdi5WNiyDLRS+V3tLObZ6b
wh0ezEd6iu8cs/p6e3Wv0Pj3sXD8wSBx/dVlNz4xoARjzDPpTRx3+oH6P6lzkOGxXvxv997v+qmY
nPR1Y0tXXRRiw/8ddOEleFOJcLyeS2/BHV5ZbWf6vMQVnXBd86l7q4o98vi3J7r6ftGSb9Y7Ralx
iQ3JfuBpZlNIb9OrfJ9n5BN28lYafPVGfBhj4Xv4flGnhcQYguKIL3q2E7O33M1pbThuuLWrbxbJ
E14r4jVod5cnlT3LtBp9wzczOXjJL01/ELdkouYH/crqQbObyZtzAL1wapt8QhiecPEtz3dlAn3M
jvxHgDvxWRvuQm3j7m2Ntli6MfDbRMkZrfIOg2HLT56dqDZaMq/FBoazak8+zGvexA+umTg1sS93
jGQmLsneLHgu0WLufiHYc/vErZ2GOaOCOwwdFXjsciC5Gv2gwW16C/+JfXuvNyA/0fccBUhpi9V9
hfbMt/jjWItJ5WlU9VlbyW/Tk4gzYYW2IP1WesOxcid/qhDK2VjFtQP4ccB5Pz+sot6GmjFaDBir
nR1lR0X7lvy9vX5rR+LDEEuyvjlJXa54DIGSUbqbHn90D9kXKtaCDfxj1Rp9HGjhTBT90KGTyUBa
Od0JvukE0xcPfcHq58Self55UF/b1zKAvhfqG+d+a+eMhXNhDrnfwQeS3wLrfvJcNq/OOCB29pI5
YbERKWxOdfHCofxT153MVOtqnyDUlNxRiykgpPQY5p9QeXCSZh+2x7rYsL6rz8yMyM8q26TVl816
1FotUzmp5bc0cKYZ3XFNw/XVY1U8DZ+TvZbdDY2/o0dJ0t/r+6nfSBZdJRjnC4K8wlz1QZyEzPLl
eZXhpnrcUYC4Btrja0b+wh0cbafk9zRMEvXHWr0bVNd6Jt13+xi/87mWhvTj0IurIkAB/R/Svms5
dlxZ9osYQW9eAbp2klpSy70wZOm959efpE6cPd0QbzP23FkvK2ZiugigABSqsjIhAQbTyqcdu4o9
bbA9qz1HwGZg21BMzShAbgX1NtpRdnMwTG3FncgTEX84h3Pk/UTbAGmD69+1dCH+81moa13OSKTU
aS/OnyURIOuIctRW5nxp/84FCWAoUJlAie7SgM9B2NvrK+HUI7PqFAFUcMgQUP8RSdeVAPkPimJe
XuAV0IGJVA9oaZjlHXOlSXx5QCxqCh+eedPQrcuZR2A3Vs69pUHh8gAI0YC6CAgMLgc1jFUS+70g
nDzP6uPO9YzcHKC203eQGa1KKE/fJcVa38ai9wJPC8JGMO4KUDO8tFp4Gt+NhY7Ht5uSKQALpVXf
KU8eSe+s+GGX79Zi+8UQFKlrNJOC3R/IL8ZiJ0ndNMaGcIrJrtofeifRSGlT35Tvr7vh4smAxQO6
B29ZFHPnm+bsJimHKg6CEjSG4fjWc9+ctun9L7XeZFbhVBE4PUyet6qKhq9RvyvXuNcW1/PMOjNO
Tq5HA5y+sK7u2tyR30v/OdY3lX8L1gRvDR299MIAlmOGFil4xKOd4HKwQ1jjP42heBod1EpF4HUN
SMO/SBk0IltSx8gTWdUhi930sy6tBxlwcCTM8sJVNgJnDv5P5tOMTq/X12DeicwJhW6/38r9jCtk
69vozpSEXBfGk4FX/FSGtpGslkbnjXHNBnPPtWPaqWIGG1wtQ9AjBZJf3qv1qW/doTpE/mEAnL/S
aQGweF7eCtX/9xcwWzerRrGdYmk85aMV1pC1mfBSr2VrQHQmcDvQA8wUSiT3GlL3gy0b6aasb/7F
TANLBP4YVGORkb5cf5Aa1kM78ONplLq3wdMoF0Uri/kLiPsz02c2mLhT18ATWk6Y6dEZnWgfbIJN
bb3d+gR/nIYM90gubeRblbxuH1qylgFeqjcAJgEID7plfvf15RCjVhGGZEZ/vBzePnySU46mTuPG
1MmIdcK9S3pSu4Fz/G9x1bgDzg2zdb6xqaRUNeTx1E5Ord5o7XufvSRrjJDzCv2d3f8MT2WCRT2f
cvR6wIuaNAR0p2zv6lR3pwgpN77l7Ovu8v+YTFANzv2jOIiZXVME/zeZLW3Mw+EWBBZOaE3knmA2
X3XSbkr74fi1Ju22dCDg4TfDsXB9g+yEWcOBV8ZOQU1OULexfy+qa0KAvwcdO41nFtjgXpCGqEJW
C0VZ0qNv+qA6nZmT20c4Z0KiJ+NgHAbakM+Ugi2BgGHdFK1hE9BHlFW+nwm3RfMDFSiy65STUG8n
KxO/cC/gzfafGWCLKAC6QZQ4xPe9gNaAaMj6JXZk505+8O68TUod6+YUWbFdOamdQO00o+iNtjOK
oOP6lyzdxBdfwrhAqvdGVKH962T6rkylkLxlZn6Ybsbo3zjb+ZiZA1LVKqEuDdSBwfmCpAwmHUPW
N4HZEQJv81GjfECU2O8yZ6276jcYvOYPTLAY4zRJDfXX9tvjBNslQT/VBvg7/A2LPpC7z9YurI40
7vf+GZwH5AGpXpocfLPeff2rywIFHDQwo3D/l+RBlmvgOoNpxFxUj3ns5kfdBI20LD2kAnpu7KzV
0b5L14gFlp6D+rldJhrKVKXVmwR2RSclwkv97RmEprZrrnjVQkb5wg5zEXVhD+2fGHZi0tj81lQm
Qk89+Voxs3RazqpNACWhnxCdO5cHCdhiQrFUex5mlM/b28fS2QDjGJnTUw6qW+J6NyuvrcXtcm6R
GdjkI5EMxm/+VBZ3mdIALkr7BOnEjWJ2++BgKDdeRFdGuTSZM5IZ/awzcRub6eHQd1fKoC08HUBa
ING3MHb8jaGCv43qaw/pNVvMSydEXlgX4xHPtpYcXnrwy1BtOpiW0q1Y+m3tYLckaIpQUcQuEBCt
XK6dHoyeUfYCfzJ5nbZOqe0N7EJhm24ccu+Tidi1TX+yA5oLEue4kx6f5JsnAzKBOArXVnXpQgIT
GJCKAEUaSEdefgsIRKZMkDHqQ/TiHzUqbCnkBeBBP9j8K077i5T7O/B/jDFXPKCKXu9X83LuJvvj
zX5rHfDYbG247v29QTuS7O4ev61n672kz5UznBLqJpZh+g/r780/RANzVIOBQxwTrz+gQpkdBF63
ODE41AKaTs52I6DQlQFqN7QaqVYNwsCtAoY705iG/JbnfFxWHojQ4kzNn0I14zcKSnNOxE/aTZeH
Cf43NPFJk6zd1viHhK1vbK5vhsWQBbTYgHRIAM3isy+XipvCoADF3ZxXMD0HDaZyTz3ejFwTd6Ox
OeYfP5zp7pQNpHboGtplIbkLcQbAHlDBAdpDZXy2zAodMjTIwNeTNQEzKzyOnB2QQhlX9vyaodlh
z16tepRKgYdk/6nTTm9yW9CwOxaY0EJYMbQYzp8PiZnPSJVyDAlpFC0j5ssO8Qgo8HqregV6ULGQ
U1EUEt/pu4JyHPlyn64v51LqAZyvaLyZ6yZ/lzOt0PSSpDBfVD6FOrQifUPLi7RhSGXuBxw4lAe7
UFei4kjqYiv4FvigHq9/xKJPIT+A3k9UrdEVxhzqTVZ4iR43winznXg3EeP9ubadxid3jmX5rzfb
7VF7xakjrLbnLFxgxrz3UMAGohE+xaxzykloCAV4sN3G5IC0S29N0La/q5BgOkp3LVkJ95aWGzzm
YPJGjzC4OFk06xADwx7O871Djw+oDZ6rn4xMtCA3BKUQkBqZ5S6j0ubJda9P8kLEO+Po8dBAKQG6
juzWGXD+SJXIn7LeNrK30v9s+j2UGNp8xg6bnbhWH5kdlzlmLwwyW0gRM0UfkGg7RZ9CftAAzlb1
NbDfwjbFQ3tmaMLTWsWBdLl8qchDqbKEjbQ7jJ01UXRMZs1K88wS5ujCCuOesgpugCCElamm/vY2
PMYub0lE+BQNn8gmOHhr6qb9E19YK+6ytD3nTAJSdGi6BfcCc1eFagBWoQ6nrZ6FoAt8MIR9nlpp
bAFYUg7ooOZKMnxrKhk5mtSn/OO60ywMHYeDAKQXALaIltnGoRDMtGk3NSKwo+JR+5yhGLHlCNoN
/+KFxAUKobY8a7q7bva3H+jSdy7NMus6yQGX6TnMZtVRHcFfmAFUdzBsvXerjuigWC402zDxCWnw
rtzzyHMoprzvnozYLKuV6OTvGYGPgRYuKLjBOIM89KWTdX5fx3jLigj/NiEJdmtFm/n//zPYs99n
NgpS6FKfQET4BLgkUTU0QgUUqUW0n6GV9EFWOcrXaCQyy3GTT4emW/Oxvxv1cnzMZCMJAd2/eXzi
SPLn4a5WHr3Y9FIQHL1P77F6C11e7SsnIwF+9fpCL7yHLm0zW6vQxk4qFYw9SShqVl1dEC6/G57L
2q2Ak7bkeq2UMAfQf2YbXC+II2YyZpYfsxWbMVZK5NqhZJIArclDl5NobRLKVOtV+QEUvvxDW4ed
WXYT+ix6KL5IJKliVSVyyQNa2KVoErAHiNnspnTuDBiDfviIp358z/l0+so1v0yt6xP196DDPJ19
NfMsmMYwgWYFEEKVHKCFUnUl4LbjYKcMNY30ZMXagkfIs342Pxe3cSkz4bggNCDDBuX5KVSe5XKj
R4/pmprS3+sInSnoswV0GWyWyNtdbqo20XsJLAkzBgZE2HVCx7LecOgk0oonKTH7BCqi+VoKZP5R
Zu1/eTXAwQPCKnSVXBrVQCfTtmioOE1xFTlBmrwPXcCtRHTCwnkho0MIbY5os53Jqi6tZL2c+l4Y
iCe1Brw/2dYV6N4ObSACJOvZXVdGpK4mE8yrYfoCXq42PaYZuHejzzVs1ULxBfk99G9LuEIgpcP2
wPt13KogGRdP4Bh/LGlpKtYm3Ba72rR0MlmZTKTH6466UIKGSXgO7uNZtoBNCXCBPra8glLdeMxJ
jdxwSmVTuBnoTWyC827F2tJcgw1/7qHl0QzP8sPg0QQV4T4BiCDBTQQYY/HFv4s0pSHVBQJK2vZF
xb+8758jZ8X0kgfj0QYQ8EyBprNzG44q53EIPk5BTlDHGknoeptmB11BJG93jbX9LjeA3Z/wdNxc
N71whOEo+I9ltptWKZM08cVCOgldTLnC4XuS9oBuWhNEpYOVs2DhhYqq65k1JgThxKnPOQ7j5H8K
E7Je5sbfppR01LutLJmAjR8JxMaJA1Ku1dMWt9K5bSY52uiTnHoxbBd3Q0NaJzP9nWQHNeUDi0JE
qd1hfmn6/C9SPpeDZu78BhF8G2swrBVm/C7T5FYZ9grlHxFgJNFKgLF0CyKvBBoypAZnguHZ1c5e
mxmIXHBkDUCoDLuho51BvnzFBjEAsNF98D7Va5CYpQP+zCAr7CBOAijGuw7XLgD8IxmARUAcuw87
omz7/bv3vE3wBll7va9ZZTwJie6hKQdYHdI9n9G6dVr1X40MLIrq3KAGbgfmiOd6sW3iSALeRnxq
OHkjCZPZCBFRxFMpEZ3bpLz+JmQ/tWcnoi1GLue5/Vof4cLRAKa8GWqKWxTt5sx6JkGcF3yYSSf0
SW+Sj3bj25jPtbNvdn7mNju3wi5ikQ+JjJqrhNg8JfLbYLaO8Fa+5BuU8dcS+AvvVtz3eLiiz04E
DS/7RB8bXDOJ+jskM3XlBiE5He71x8/+U/88iWCaJOpOPEy3KTEDWyqIfA/at//63Lv4BuZiHepJ
iXMF3xCj/cagYXgnbb2c9B9BvnaHL0QKF6YYNwoTKI6183BvQcfx5fgOeSbS9ie3DLdeK0YtbAt0
kAA0NU/tnI693P1cNXpop4Stg2J9rXrJ8q/jDQc2RQAVfyELZ2dLK6ro75Zy6VTZ2aNI7dS9D53a
5G0rf4WbmNeXSFh4zGAw/5ibP+fMXBVrOoC48xqRyq5/egfAalyHaMveP7Rut6YrvhRu4NCc8dzA
z/AAzF7agx5kCSaTVjp5aUT6bSdZon6IPsIjeDCIfNdV9/y0r8EevjLOhTsYHPtzC/9M6gJy+Eu7
bYRkWh/34sl8ESGvStBoeBOQ4dQ/IHF0XMPrLIDM5hwVbgFQloBTQp799WxaGx3KC0FTAFiSWgWY
EA3qtaGZgFVClGLLT3Qz8xLMwb4AuUwPrvZAOgoaArCgt7rxJCS7YNomOSjLc7cBCKTYx9ArCh56
ATKSVH2TAjwvTb77SlBHWaOK/Y3C2JMK/AOIz1DmRpabmSzI6AlFr7Ti6cmcRNK5m5h2Lo/DES+8
Et2n9+LOrDXki8FUe32dFnr3MHFnppmNHPWlEqc+7pzxKB5R7DPRknyENhiBrLf0zFeW9YrcG5VD
8vrq3HQHN6Pu2vW+dFDjIQC6ZDROi3gaXC7e4KOpyxBxvUN4DlmcnEJisqHoBz32/+ItP785/mOK
mWnVA68OmB3mmTZf5G3pk5gjwoFHgOa68gra5VcD/s+6IskHUgLIaUOc6nJgyL5pfhXjalVe6nf+
SdsNZvco3cTWo0advUApDUhwrE4PD9LpVBFiPWfuniCf+3D07ZUdufASAKfgP9/CLLQ2jFImcTrg
2Gg0VUlhKzKWW17LWCztezBMKjLAgSBCYbu9OqXU4lGfpFOj3EcGSTPHtwaEhpkVxqfrvrsUeUPm
4R9bzMUwcoPojTmPo9tEc4zxAELGj/DEWaO9z951st26Bf2hK1aXcm8XVpkTtUO1o456UTrNJYCR
CHtvq267R6Kad9Z+XxHRfp8mGrgKrb+uD3jpqhIRsmFyZ/5yNqAJISo6tbGKl4ZOO5Dl9A9R/3rd
xJKXSL+tq2B5AKcNez1NoBgSawwuAYNubFREavdRug1WtvxCT9n8bFFAKQOEAbJMjDeKja9rKYeh
9GgnG5/8Z7QO39V2ZnYuIen+Ew6KJ/FnR74560OqSQBGlpXZVJem8/wbmCi0VuTAF0IdnLVKzqGt
Ka4TxcmkyXg2yqA8NRDsfvQFRftWPUNtzbyF+DSBiIl2AG08egGNsmtSq+nHTECHSDlKRIkRYhC1
iPkPMZUBzMk7FJVIWXK1QiWfC7DdIy9D360QJchT+Ur2mahymtiql2pWxbUfYDARbsagLToCktP2
FXj8dgMawrY0U4NTTppYq495kSV3Yl51SFk0YlFSiNOUOZUyVfKtGogmH38Pxtco1yrkSoWicDkZ
akqk0QwAzoNIP8SKlLhFok1uAJ6KL1FBzZe2sgJe5azJBDKlYOrVM5HbJEWmhSQRCq2jhQiFZ7TL
J3wPURm0YRJQCQA6nQXVOyi5K56ofd96FI268UeKqaoJ8hJ8txLoLkY1/ywdxEsvD9Y+7NDYCc68
U/RY6gA5Kw/GOBIRDDubYOdZhm/7awL1C6WGc5dFsHhpc9TVesxQcj0Fe5UGD7eR6R8FRwAvRGIl
jrKyERdqfjCHCjIaqLHb/3QM6H2SGVHmwTutYG929uEQuyWASTl5UW5zkr/nBZVLU00o5XLHXLkt
lkcLYlEc4shAoiXwcrSKHHoQUkvlkwxJbe445cf4SUajUEX4DXxKkxzdnIUybsY1bNz8y+ylKf1j
mb1B/FxMi0kJ5ZMBek0aE6lyxHyfg9a9u1sJBxZPAMQW4O3BmaqwEA/0hKYVpJpkPLhfQN7adgAN
rFQvlk+6Mxvy5USmxSiGCg8blX3YgVxEII+Bef/t2f6+o8Taug8/rrZ50lffv4uDA2QSXOqojfG/
x99ZSMxJEzcK/iSfdiHMXL8m5sDlzxqd/TYTsbVIHWvS/NvjydqeAgAAr//+8gY/M8BETpoyRKpR
wIAeuZ4TAFj4AhJ0oJlQztMKMknHvFWJke/7ZiVo+402r42NuZpKLYUDljCdW4fD260NtBbpS+B9
Ns7dfl9ubm62IjEftIj45tq1uBQ9zTDX/1szZtcNflREfsDLc9vBYfx5w3uEyBYahDb3yc4pfp5f
08eb7QkIkqOLHMK/2vT/mGdRqZC046U+wtC7F2F/Oz8APPNeo+PtQwP0oxOteNHiIYMHG+J+PE8B
smemepjyGupVOFJjoB0PI4UkTGONj1vw7Hx5dGVyl+b23Bgzt8bQR/40KkgjyFa81Why7wqvK247
3wGs72DtcKKAMxy5fWZfZF3sN5BolJGqsIsdb1P3+OW2a2+2pRwCnvS4gmbad2gOXB4pHfYF6DJx
QoYV9X7sj5JkHu6FD2N3u3kF+9i9Xpk3VIrJqTvF5sP1MS5FiAD6oaOJB+c4vuDSeKK1qVR2onyK
1I9yfB/zx5R7H0XrupUFQCzi+jMzzBhBc55B20vC6fUyn5oB7e4gqaCX5OPRJwH2g0zInjtCUHhP
G6rGFDzi9kg40zCPLWlRcbj+QYveA2wIUKNQHgHBy+Wwi0AsQWqvySf+jbtNekdtN7loooNCXant
LxsCCSmw57OUFzNwTQSbYK4HyqkxddWWPnjPzTKri93C+Lk+pF9S7j/eirrXTBqIZA2LKuR88I6m
KUzlVm1phHuY7EmiyebtYINx+gFNu9/+nJyCYPMx+bEyEj9OdJveoSs5NH07OF3/nqVqBurN4EEC
F/CMtZr9/uzG8lLOEPwArmUeenqo9jlBWZ9Wz8ku3SvbQKUgml3ZseLSTXZuk7meIeQacE0Cmwg0
kP0A/RZ5wx3zYMPNiPNJ9lZTUsvlyYN7NJ9WBry0kUEVB/gK0E6AzzLHRd3IM9MBzlvuAaJwtpS8
6MG9BJqgIbPAexYNBdVLB+EXB+9eS8Iv3rHn1pk7Vg67KZf1cR76wazuDBA0ovWX6BH9gXiJuzLW
OSRnnQ1RAbQZZzILZCMvF3fSPcjWhKp8StEO02xKx69oFmhmHHXoC9fNITKb4PO60cW7/NzoHCOd
eVQbjlldILxFzP704h0A5SKH25psvvu7u7vnfL+X6A11Xfq0dlwsuBU4A4APQPwOnjVWECAuIy9S
61Q5iT8gKemR5jXBVTNwzvUBLsR4F2aYHZPL0LpvhgKHhTIVzhTpmFMujOjooQJx3dRStgXQbkSy
oBGcJRjng+tsLn0Vun5TVyon5CKJQHAEO3cOrUhAHoBnXdkaszdceAsuN1jDvgAFNS4Z5paJJ76E
ZonfnzI98c2gxcDaPmhXbpm/idfZDEQoVJw7+Cvbj9YjE69Uvt6dhtv4RjAlNz0gLf4Nui4npMrh
ubFkszaN7rgyvF91lD/jOzPM7D0FWkUZGG166CjdeNWOe2g2UroJAxuo1q5518SvdKQBVfdousnt
OLA/jPdEtlI8z41Xsa5JY6b3pRkeytPYbuLwGfwUiUiTfeBAergG73BcmzXCZst/zG9zCOztjZMQ
PespDczUJ1VyOxSOUoJRHHRgbvGglnfQ4wDhNR05ErnZewkOlNqwfRHvXNkt0Oa7DQECjfapYPai
mdIYNUqSAeGn6FYvAY4iNiS+Gebu/UOppASNQSi2N9wz2EyQF5Ct4CB/RPVqa/t8IV6bSsYvDS9E
MVrXupOChv6nuqRSQ5NoL4DMDx+jHRXOqgNLv7++Hf5c07+eg5qUgEI4BJGY40yPIdCizQso2MGt
hlyV55M1Krs1G8zp1eUo7lcFbOxkB91vxU5c29N/DmVmFMwFNAzFqJc+tlk6EjO7bQBVeIrhIqTc
ee/XJ+wv1oaxxbh8P5aZ0gmzLYJmQSV3pcRSjjceKYhAS7vfCfTBWFMtX5xCNGLiDYzgDfS4l4dW
Oqpl3fAxjDZ1a7dekpBRiAcr7zdVCsTR0AxPWcCvMVb9xYXOg0UxA73OOMaApWLs5tA0yDosXRS9
8RP61UR0w9xkoTDjiWueSGCcHBz1KxT3xTd/W+mmJOtEbleCyTkq/bM3zj6DmXPgJseMz6J+rvZn
NocyeIUhe1aIek55m2qSfX2Rf6ul1wwymzFS8kkeGsy3XNoNVD4MAkq+aFPJZvOZK0SbYpLnoHyj
6p0eWukm1tz8U/juehM6NZPFfwlAEebP179qdTWY4L0OwjaHEPvsennixu29ItDgwy8eDZrmRN60
L324jzElGalVM+Z24bhyXPyts8EhNLAzINTT0FPHdmZkYlq3aaH0p1rdhSpyxHfZHWSAmxxH7qvi
ZWRwlYwkm1IxWwstIxEx7oXweZDsERzyaP5E84uCXG4P5nBH6g+qvFFWcTZLR+l8D84ElgjC2ez/
iOqYLGYqPrIi6jYasIDqMZM3auP4g5OE21h5q407RXpYWaCl6x4UCDNTBmQQ8PK53C4SXpU1pzbD
KcDBHd7X00CnYaRSGd5F0tug8qD02VaiLXiRxYX4OOOtaleQr+xTAKJwBirV6NUT8PjC85bx3Zjz
tFpp0WT1Ijsv8BA9IvorHpZO7qRO2FIg1UY3ttEGcvDugawy1UMGKIny++f6hMzHw9k2+vMpzHxw
gJQBzT/xJx6wdimGNC5/AzC3l66MmX0DsIYE5nyUQMHQxRwMVWA4DIWvwbvTy4KA285SKsVuUpru
pBaM7c3b2GYrpwVzOv0xzgR5fjh1cl7z/KnJH/N3L32YeOgXuqFgQulQ5f67/M8fa7Pzn8WvAs/p
DTdieWMUc9THsO9J8tCaaXWbQtjp+vqtzisTmHuJwQ+5gjbMbMNbfm2XvJtBiQiEOxFtcPq7ijWs
0mv8rhbrNsBbgFgB2uw6VI6ZIYbVqE0iVhPl0E53VMewI9BpG8cA6EvhY43hZnGUM6URjgoIAQPm
eWmvjXiQogKKf4pkS0kolCqjjSG55XiHIDJIfmrDqXDjCt7nyvQy1/rvWuJ6hSafDDYa4HcvDU9x
qUXeiPYzqQ28J7Ude2cQUVHLM18kUhqMb2PYpU+cLkUbgddGaBOPaMNL8td0qn5iIe2dWpPzYwIs
3O2Ui8At8cp7MUa5e/1LlzYyCuHoZIIiwyxffvmhUIMM8sTDh4a13eI2DAQnNyU9o9fNsOmy3wmZ
Iw0gSKB5h8b9Sztd59U9yhkgBK1M1IlodAeWzrv0qFrRV+80G9BQWIq11+xwozi9mW54u0SpDOSm
x9g0NgGaF1I7tLm1AHPewqxHnn8X6yG5IHqShO/SxG81TdzOburQGpDW8f03DWIQppRRZcXqPKln
RiEFMTPwo+oBIRvAHNlrLAQNVxoko3qIQgsdwtzNjTg+52ucXotWANKfie1RPmI71SotnpSg4tUD
rwCygp5PXI9RNb/RWshzoeoNAKf+eH2d5+liRibzSFcJaFKDWZapZpQivfC8UDvk9dQ7Xu0VZiSK
eGt1Y7TiuczhPE8i0pzILqNyhHItq+VR8YWqVo2sQjjHoEUiHStkoPo0v5kQk+h+C6kzFYI6zUrE
ymyY/zWLuidUdLWZ1IpxGDTbBMCxqeqByx7H6i4YPhMfEqNrmMLF0Z2ZmT/j7DIQuSwZeV9XD1KU
22hf+xYmAcdyexv18o0H8aXAV82eWyl4rA2OOQ0Q/mRpixzZAVIysTtoB22rr6nAL7glSilo3oFM
k4EmZPYkCNqq1FR0qpbVrFUYqP4uGIpykyRZaupc0YBlrl5jsl/yy3OjzKo1waRqQexrhw7lbBPK
yABKdPmLX3qNdX0HsHfc/zoIImigCkUsIJsZyhpvVPoYfpkZ76Hn3WuGCzEOKia4YcVdXG27AJCG
NX9ZHOCZVSZ4KItOSYd5N0C/BHk/3OQd8aeVCGVeGnZ3o6CjIyE591OyreOFoHKBnyoqxHxNYXLL
NfGF5UH88/uM06uFDAhDh9+HqhlJGoBbnlRvDXG6ZoTxcTGp6oxr5501CGaFzksvUvaFvHLEL1pR
EHvgDARBANtc4huRis5WA4ev4QPyAsFM2qbZFwQvO/u6wy0uCmIN9DXOUCX2Bve7YijFGfQTKUns
qkJU0iLmhH9hBajgWWAb4ZTOEvjpJV/FqChqhz4T8o3eC9A8R/CyEiYwYdPv3pkLWMjfzqQuLJlC
DFZyNfAa/ZDxaW1VackjnZjoZOCMeosOKRS68/IjCbS1eHjJMApNyJPNF7LBVs9SkL6NHD/oB69H
+7ispiqecnlqangDWEOkgXa5EWtHibO1ngqRiUDmMSMBj/j0F1sK6cXLk16S+owPuF4/KMXjxD8F
TWCnYe9OaUKy8A2RiBULrowkYadsu1nKEJQNulqRCNg+A2jgQK+3SC86IR9utVoABGG1d2DpE5Et
mlWKQHwPnqvLT/TTJCq0kMO+b5Lou/fz4rHleA9aRV55C564HFUgKTYlnBtOoU7Q/1ShvKSXKIp6
oMXTA6m1S6FXbgGW5GkVyfopMma9DVUtzVbgPoZ0iu9DnutXvHbhFlXm4B+QXW3muGROxaItZD0Z
cSpqk0CjUTF5cDN1zwG/mfLPprwT1lBRC5sREQlCIGgJQeKDTeeN4WgUo5dph1HhWktItDevAWjg
+o7/k6uZXQYYDNwuuGLgNsw5qZVdntelpx4AgjzkhpVqO2jXNmmQEiAAfSOwp/FD9b6zKEB/9a3f
3Yxes0MmX4LStAD+gFDvdzUUwCoSg6lCf2x1txT3eW1mhhUH0BDv1GolbtIWthgmBeAD9BbOzZXz
iXkW0XByUdeoOXEHfhJy+HZSeQ+CWhmPYaPiGT/EEu+IrdalZpTK2OCyGBg+bcps/GlRCmxJCWnr
yRb4IQTzVFDmr15lhD7RRI8v0XadZBtV7jmBBFosor0l5cqbQEmbz2FSJo5kfRxKphBPs+aKoQSm
KIUZT2vE4bXZhV6Hd0netInFAW/em0UQtSmVqiiGaEA2Gm9KWWsg9ODS8uDpRoHuCN8D5YKYKElr
AdiP1r3AGOstYkbvXi8S4UUOYrygu1qEZF+uxEKLs8zjNNCDCHFEszg1HDTRys/+JFU9MQalOjVB
ykek6ursOdEaqJP5de5Dp0uBwk8i+EVsFn0FxJ0ncj7ljBCXY52OdWuOPQRGtmqnQVKtqnoltpQ2
V0Mn9Su12NTILb/xHSeIFteEueyoyli+5ZB/fVX9Ls1sTJHnU63Npt71c7zfSTKJSmElUpE98C3U
kdfyD2wUKPzSWQI1iMcgurzYUjqEoyWOw8FyUw3RhK752K+gR1HrSkFFMRIGErcQD5UaDhQbHAdV
cjkwkjuNE6FkEEzGuMtL8PLyky7aUtdHSNF3Qv9lVIn/lKZ5vULn/vdr8WyFIhR6+5AkRfLi0nfB
Cmo0U81ByzLkCycXGmMjFCgIG3nn7cJebCwv4P/bQBlZThg1oLatzGykLPiPr4SQz7tQPYyxC4Wc
XDan3BJquwn/W4W+2ZIhQU1Xw1WkgE/wcngVH4AVWirwpjEk9NyqT6BN3EAK8b98XUAAHkcj3k0o
SQF7pDM3XQoyioJPeSgggvQCSyp6KtVBdyTVKwfkb4x9HqjOlub+7ZnGU9MhuH05oAR8NFPXNcph
jL7AqH0rRaXTd/swA19Ap9wOuuTw2bGJjfe4D1dcm71zYBuIJxXIo5meF8DYS9tKaUzcBED2wRtB
gSVGdiVVJMuUrRZBkwe5YQHp4TXI1bxCzIAvjDL5JklB9TvRYVQK3oPkxAVUAQnF9WuHDWnngcH7
Ma2QRcNfGBuJodZxhJvv0KIBPmgicJeATkUeVubvT0AEOxqYUtAMogrIIbDQhBYZM0GsBP0g5Jnu
JLXO3/RIJVLOFwUb3aGi6Scq5O4GEA5EgT691Gpd2HpnvMSa2O7GtBcOo4dIKamUwh6VRjpwqgoV
QeTSNnKXVjtPyVTbE4Jgxe/+tF7Mnw72Z3gc6gQImJi3RTi1uSTXkXcIEx9pcbSVBVwKbUHe5r29
pzulvDMqjfKAnfset+/HysoKkFPyLS1SU+EetN63Kl8gVZCAFmLt+9h8qA6WJLT1z8gtoJjwPmW+
r6liH5j+0TsIwjcK8kFU2kJ9jC259M2Mn6yqR+8NcHkgmtzn1drKssHRbB0EcahczIkbRWd2hthk
WPA68Q5ph0xjHkImJ/DU1+teujhGwwAnHiLWWZabcVNOCDRQYSmIM/ryR9IKy4hE1/vmPCpxh9D7
H87Oc8dxZNnWT0SA3vwlJUrlWLZ7qvsP0Zbeez79/VgX95wSJYjoO3tjpoGNPaFMZkaGWWtF8wZq
w9UCyY37zAli8e26/fNbosggw5gfSGWKLtUqzAkLmXnHhLIPpprbgZi5Yhjvmjr558t4amblshXd
D4GFTMKDHE12qx2E8rcUGRtGzmoZfDGUg+BiUz6UiDZXe9nA/QgS3xIeajM5yENvo/WhD6joad/q
vqQd2PiOWQJnmNKNF/cMzbOYZt6XRSIISQtKyKkbzeJW6OU8DjxfOtSlsRNU44h1TX/ypRb8UA3G
WvuZKv2r0LVPXab+QmS2ZXKfJoy39AiZ2fqEoJ75z43Sjx+GmBAwZDZHXbvBkKmwiV5lgdc3e2Xw
jCZxFD3yqsJNtRvDQMip3wX5Syaj/Ja6rRVD+3hRY8ZS9eZOyo5SjV5K/CWmpG+9dDUUdpTUx2MM
zEwHRcRMCbNRNzDj528S6QJJJq8iewnY4HQzi76NFV8u+c2CO4mMN9BNBrV1UbEvYsMxRbauNG3B
r80NZ37+Li2GeYbB4y4Yh9UBCsNYRRyoDTwrkr2BevpkVJ6s6vskC2+uX7xzUx8C6Qtfi6m2DPY7
XWMqGYGUhn3iVb5p7lojdhtVmvdB/n2qZ/efbbEiWeaJBz1HxWJli8qFlKlz6lUlUBE0VI9B7t8y
3tpRtezluq3zb6ed2Fo1IQ05LSv4sak3T6nPh/MHRpJOO0ttTDcPzfdYUGc3FJPoJhDj5njd+IVN
pRhCsIZyAKjxdeBb+RwnKhepJ8T3YuDqxX1aRzur28R6rksM5AMLrh+xBX1huq+BblSzaybGxZlH
buZ0gWoX9ZdS/UvhYT8z3DyFbRYeqlzYaYWxEZaeP0sacnqEbAS55NRrtLpijqlvtQHThyWtfU0r
VbrLtER5vr6T6/R3WeCiWUXxFPwCQenpkalm32dUYJJ5Wu9HtyNDqZ2wR5xk0diD8R3CEs2oIwaM
/av9jeN6yTbBMPkcfVDepJXt1C/EfBSazPMzNFnjvahWiRMKsdMPVAxk5blUyvd/X66uL8QJzg5/
WN3GSupkweqUzAtaxq0yL6ZQDkb8zj67SdM6Sf/1ur3zDE2zaGISm6LAABRptURTZkaaMmqZl/ex
IlL2GMJA2CGxMeRP9VjE8sFKzLk+yoaYmL+v2750gBapJDrbnF4qiKeftp2KtGqaOfPmjPGG89Qy
MFxR892/W6GvxtUg3Se2WPzEp/qJLCQFcHgx85I2z/BtovRoldK0v27lQvi0wFx48hFlAAm0FrMI
skHMktbPPDqLtgGipx0OU9ofkW5gROvoClqwb3U7zMxXwe8ekP10rv+CC0E0dFt5QS0iK8YU6NWn
FA1aDJY2ZV4UyIUt6nHrwnnyRCP7IWud7zKmNrQTRNpcHaiYkzOq26jo7Nfi5PpNox/yNn0buWoO
OnGW3RtS4ASt3O0NJVPdiNbrv788cJ7J1EnUUQtbEy+ruc6jJOEHt5bg6kn0OC6KaPVT7W9xPC+9
BQxh4RqriDCI5uoMVKKVWJW6bE3t6tJtA3c9Gm7j/JDviy3tpkuuH30MkgQQyCjGrAJZNJ7lTkRc
z5PhFX81O8vfFak2Pg2ppXLyAOBc/+6XbjDZMncYJVlY5KsYxegUK9czbpGY/rEs5lUCfeExH27z
YEuzV7m4NgBKpGvksoATTu+SHhp5pc4C+xgJAAzAQd7JgSQetQCAZxjnya5vi8IRM6HeW5mAl4ZW
vIMuDsdMrwtXUTLrnkg/dgYmWqE7iNpgGtTCcxYEnZ1IjXmcrNbYNU2o3QValRxo3z4GVSns1Thn
ImWsBLeiMui23Fb9HxUtb9JTUNCFWFd2SUHwZoLlvgsKw3Sp6vnHIErajbf90quwSAZLANuWUHb1
gfsUqQlKirnXCfMfgv+3UPRtSUpc7pCjNoEziUjcXv/IFzee1q9MRQtM8ro+ngmmL9djnXuRJd3V
0sTU2ns4Jg9G++26ofPThAfDH5NrMn+R83v6hZO2jYR84D0A3WKLrZtJTBPEeSSz8Ygg6tt1a+f3
kkd9UdGnTEfZYg229mdySksvc0/Rf/XGsUKaIKvtevgL/+EOeb8XVf1y3eKZnhOauTSNlhGdKFkQ
ma0WGIxtNIhSXXpa2Bd8t24CqpkIkfW7DQu6AIXEsXF8xaoLh5oDkxSHJhUelXAs/hNRYfoiG5U5
2QZkvc42QPN1dikmys3c5vI3pATKVyvUqh8BKJJ+J2ZZMNqTVgKv1EffVc0i2FjQpQ+GwIxI4WTB
q6yft2WaciokQ+4JrTPnpWhTD7fLZnpLzMHRurjZOImXPhlZHL0+tpC/Vu5mDNFWJPUqAFPoN9ND
rT8E+eSmFiUbXzxaSuJ2/Pn6Rzu/cThNhbFSKGei27/WOpp6XR7MKcg9HYnw0nJz/XtlFrfAEpow
3Fsk09ftXaiDYhCKHnogpNLiurBrZnKElqmVeaEotPQiqsZ/z6J2ug2G0v8Csd/snUxJzNdQIvIg
Rksph459EVY7RGWLrdLoxfXrC2qGHUABfvWyz3NqUeevcp6UJHHUmC5hmPfKbuyTnBaiVTwHasZY
DZ+hs9d3YvFlp/VRNkKnH4froQC1ttzRJRHFhAtqMkSwR5E3SQ5KKP5zms02E+jTiGLreFdOnY6P
CsbY+FPuDdJxEIEwxC89rZ6hmB1DHA4gsvaUNf4RlLE4AsJ6C2U39Gw4yadGZSvpU3Ga8T2DRpXk
kex4I/K8tHkKOq9UZFXaEWup1yoPLD+wityrExfcrx0mD+lm6//S/VeQzGB8BOhzmoSnywgNX1KI
2XIvqGYniWB4CC+j/+qDRArml+un4fwVYsQlDx/7xrEmZj+11QZjpUyjwpZB8QDjS4DbIUgy7+V+
U6lx+d3rkwceTEG0nQoa9/DUVhVNdRtWVeElQnHnB69i+UVUl1nxNpFb/mMyAazX++vrW8KXM5vg
XTkZ6HWpH2W9T6lC1ssN2NQCm9ngu42hzbt4ECv3upUL1UEKg0z9WITvsLSu50792ECUbQpPCtHB
qOgaP4V55fjTW340xHJXmkw+2IogLh1GdHC5woa2PLfLt/20tl5pEyDEZuGpxl2ZvaXabS1uVSMu
+anPNlZvA3UcqDG9VXhNPNlieAN1kbmvAcLloeJ0WxXFSyf/s7Xl13xaUTPrtaHUQelZWrrvEtnJ
jdJWyq9x0x415p9e/2qXzgbwGsBCyFvyNiz/+ydr4tDFsdCT32kaYJG4Jc4zA3OrA3fhhkFWZHwp
wxnIJdfV23SUqnbOk9ILdMjhzWwolW34nXyYxiw65qmqbFzpC8tiTWTHTEmHwfsRLn1a1mzFyACl
XekJRRm6AX1vO4rkLTHGC1Z4uEBBkTcgpbm+zKNpRvFk9syZQtnrse/0BawobMLWL5yIReYauU4E
DLC08hkCtNOkYPCmlydUZYe3cgzvE/FNrQcS3PIpXajIynSz/DOM570C/SWUocBAniqy3qWUj4yw
unFwPoBkJ16FKiPVHOp9/KhlDMXpySHv7LWGNXu90Y3f0imBx1vGPf24YVJRJayUSHQ62gLxTokS
YdfHmn5QlUKddlKXVZo9+r7xIwEb8aOdfPm2D9CGsjmFdeNM8aQ+x3PEQFG1tkImew4F4vEtwuxO
VTfANSetake7h7z9W+hkNXAFP251h8bn8CfuzHF0U90fupci11uGDJR1othVlTQIPA2WHO0Do18q
l7mP2qIRTPoiGCVvjiWT2YOzPaLERrmbQw+e7HSP5MQqB6sMdaLYSrnRs/LGFzOq3s0g3uSgGhnw
0xpwHcKwkRERDxS3t8TZmS34XWZRbdL8zsqqvNrMbIXoTWGMf66Cg7gKyUVB3Xh8phZuGZrAGZB2
6yClys6Qg9t0lty5mQ9BEj/Pg78REJ056w/zFLtIL0HEaqsjE+WpZHZGqntDE7h5pUvkKZET+sXW
uPMzj70YomrwwS9gAs0qG6qquIv7udS9wswBw2T2lEIkhORbt640tfeDv7vuRjcMrpVorMpSgHkV
ujfPlt1JNHPKB6Mpd0zgsI3kj2B9vW7vPJRf4q+Frw/knMd23XaCQxy2g8jtAxje7+n0FndKpP6d
u6B3IROoDGGE2vjWVFp47HOlcMth0A+CJlb/H98U1DYfld48dlZHCj0OtUd5DjBZLe0666BKe4p1
G5nLpYNDgYBi2ocy1Dq0IEDL9HZke1uAjQ0dTnri+P1/zQqWPf1kZXVbM4uSTeDnWGluW4qaRn5Q
te/XP9z5QeHoUwinUUi9gz+eegTVSEPgeqri+YwGS1VXlo5+clPW6EmnX1H32ziXHx2ZUw/ETYNe
QhdluQ3rwkcotlFea7HqEUJlDjjguYQyr4n7LHqWk6dJ/SbKX0VK1KKaOy11q7qfXH0WHwLU05R0
68W8tPxPP2edErV6MCpBw89RlHvVr3aFft9aX1vZHVFGzzd6LOcRKTAlgg5gBJxQWh2Le/4UBXD2
k9jQBMPLWkbGj0lu2EEJHNInmnNBm9aenAW8BTwpz71WTk5l+P86o4KUAmobTwCUFPjc68KMrIQJ
yFDD8FLeRzpduyR7v36kzqIQLNAB4A0Gi7bMFDldpRmrRmzNjemVoqA6CZd9J6aluHEFL3w5ShTA
S6nH6Fz1lUttiqYrZvbaK7rBFZQ/AIDvhehBvZGjdEea/s9uhYoIHRSAG0DdFHMVc/eRkMi9kLBt
psjMPErouTY6aqGr/3zp6fKRuPB3kLNgaE93L5eTUpLDhglIU3+XN21Efz56lnxr4yaehcBLN/GT
nfXFlxsaFSJ2kgHNmjQkqf0KGHlfDlsc2fNHfrEE5ITmA3/6aOl8OvURR9zspcnwcpyCa3aNgnJn
kNodWOSdn/rCTd/O/hElM203+KPgdl2O3Geabw6/PHfbtHAXCV9mqC9B+CpwFeMWgGvg614Dv3JI
WifLvobyPs/UNz/22upgzLuqHB9jLX8tx/GN/uACeE2Tan/9ipxV9xZmGI/lEnrgBNekCD2oQMQ2
suWRo9BPlvLmpkqN4YjGcLIn8O6ZmeZLbtUGxo0/ydLNv5vXUI3FAQCXp8xwesZCvSpjK8e8MFja
jlLjrjQIA/PYuFdE62YWBZuRzbKgbSz7LHH4wFXhAilsLgi0lf9r6kLUYqTfvO5HldggUPy7kQkf
GxWnS5ursaf/z8rq2Yy4/FGwWBGfGab01H3pEcHaW3+qrT7NheMETOx/DS2O8NPBlka5VbMZQwoi
CLvwa/rn+mc63y6aA8uUBzDIJI3r7Yp5mKF7aJ2nTo9+9K5RlIzmP2Z+42sbydP5ljFRCK+P1D2A
Jobtnq7En4RE6+Z69GarcCQBAbhkdAT/P0qs1aBS+xQcXdwqcZ97IIwuyC14yCgGrEkt06CEgxbI
oydpL+DFiD4ejPQp1/911uaSF0IextYyjZxxGaeLazqxmcTQGL0K9mVbISECf3hEutyQXqWo2gio
PpzIaYTDfKIFjUbBk/70ut1ujaGf0KqYPISZ9+U3EzU0Ex/uVKrdqXaiM9C+tw/fvrx2DH8VbtPv
oPDbQ+SGo13+Gf+Uz+Vt7mxlfudHlR/FQTIW2C9Xf3VUy0DsGn+IJw+C0v0AoqMUpkOQb/GoL5xY
9C9U+DwMAj/P50YzrgVak5PXNAmVgacwBLuf223tlOXWki6kHOqJsdUL1pkQMPQxnzxjRulJdMSi
3lli8KCk2d9c/VE3971Q3hflMdoawXVpNwk6GHe5RB+EcqcnSmRic+8n7eSF+k1kCDd5YusgkP75
9oOl+F8jK2c55wUcYrGaPKq3BwPBmXSY7rr7INzPwtZ3u3AVQV/zX+phC+97FbKN8BotI6lnT4kB
vUbflEZ2RPGnoWwEHRciYNWkFcDpQASN3Gn1AtcG9y7Xu9kTaugRxsF8F1v4bLuCGH/Xpvs83Yjb
zgEj0qnF1bdihEYylREWjW52TbV46Z7milEQ1KMKaTcW96NZHvPRlvsNyx9J4MoRgEtAmRCmISp2
6yQRLk4XifIwe+/vD5HtPjwvQpyowj4i629XzKh/GHeE+HboVE6wv0n2yfIHxDl//qzsRSIOrtT+
6eW/+7fi3UHWbP/Nt78sSgOyXR9IoA/hftF3jnay/Xzkuu2M3evefjnc39/+fb4L7b+//14/kR/8
xmsrWr2stWWORjOwIg251Ef37q535f20B0DsWG7zMN8Bc3m09v69vrO+N/ftQdOc6LF9do6DfQv0
3T4q9sZjf/n7ftrllWeLk3rU9WD5TY9+nu3r8pBRynKp7evJj/oZWF4zv2yFGMu/dLURCFogOGly
/fnb6klJYgE5LikVvTimJh4J+6RMNp7kM209ni1oerRHLGB50ERWC4NmKia+VoieZBfOzwzpcsuO
d5GT2v99+YH4ve2pLxvf94IbODG5+L1PAU0Wqf08WJhUlW+6kxzTnYDaSua8vS8H9nvEmWzc7F1h
iz3nr+kpCF8Mtr7vbJmBPxLg/MLmbZHdb0O7kRZdiFBOftrK2UtTnESGxE8TU2WvCSVpnxbbUd02
xCnRvpkiT2mKPfNtNtzwxT0Blvx/VVUBKZ/uiUTXX5qUWvSMvnvqi2Oe3TTmz0Ttvl3f/PMFQrOF
W27ALqGA//Hafdp7YJf1VMeB5In9rmnvrbK3s9JThN0k904uKXuj+X3d4gVnDJcZPS1dxUdCr1pd
52xW01ZKdMmzqp06Z3bcoMYf/2U2JqWmOx21wn64CaLsacPusmWnt2fhUMPRoQpN8r6GQitaZ5I3
M6chvxfM46wiHBlN+3H61dsWDNg2f630fC8Z++t2z4OTxSzxD4AxmnPr1lycdvjqzpS8uCHzSO4S
4Xvbt3b0GAkbFZDz2sSppZV76EuZkXCjwbdsY7v7IQZvsvg1r5JdeMtYpY2bcfkzWkBTkOGkrrTW
3RJ7o0UOk3U1035+tIgUfLiK2mDXsWSXSFtX0u+AZ/b6bl5aI/tFg5rWMTKtqzVG1tAHmprLnmnA
6bTcsH0yJEfxnS76IYgbG3ppjRxReu8iibN2pqxWi1GCOmshexkMzGFAzddWIVVW5j7jJa0ehD6x
02lr/Of53cfHs6cabBn8/LqSVbahPs1xKnuV+ADOtEuafc5Mk27451rWYmdZHhERXeOVc6v8VIkq
vZa9sWwcs/gRSgaTnErQdzh8S7tNtQ2DZ8K+VEBOLK6+XpqP/awZDV+vSBgba4eoCub9O8AaQXGq
cRFN3qmN5cihYVPps4XQgiuyK/hjO/5qNPQtrUOb2UPVOAnHrImMQx7oh1Q2HI1BLsIWtPTiCQDl
ibuQZG6vvpzHT/4RQUi507tK9krBjX2qBzGDvVwA6VLlBlNl+wY0f3/jkF/IMVCBIVSlRoKrBBp1
ajWcpBJUS8+5C7XffpA6oxXtRWVXkiOLv0leEdar7c5ob+EHHK/fsPMgY1Fe4LTTHoPgsOajSlo9
zF3dyQTlpoaEUFO4s58m7nUrF94dTQTZwmxAQDpIW5yucKir2cxCn5MQ56/+OHsVGuZF1O0Ehq+b
IWPCFYVqeLPhjC/trAYInHI0EEg+5+p76mE91AKVcq/of42CM2BhEnapZitExaYd5bbypxE2FVsv
vD2MZoYSs1wzEEPy6XLDvpLLphboP8DRnhghKEy7Uc9sc7zRpfcyKb/ogitH92LSbkSqlz7nZ8ur
17aAQpEYSaB5xchMOjljKiigt3njxF76nMu6GAxFzAJe+XR9ShohjeqHmoe+202K8qHV/p2qG6FQ
naDv98NzFRuH6yfo0tUE7oJ4GkQqCJRr2IE4a3SJubJe0Njivp1e5aB1qvgwFF/E1HAHREuljRji
fDNJHgnmlnI8OJGPMZGfvMGECoIwm8nspXKs7Lsu0m8awahvrq/skhWwKIRG5oJJWZ/RKVRnpQjL
2ZNn4vspkmQySF3fuIEXrciUTGguwO9YR361LyZ5UlWzpwtz5poRYl3mqEQb3uT8LVsIRP9rZXXw
i8zSAbuQJ/V9Ot4bURDvJyai2ZnM0FrLV4eNvbtgj3eTkhMoEbiSa8DsaM1y6ieJ5Pmxon8vNGty
pd4kPGBiQG2DKop31z/WeVGGOJaaE92Zj4h25chQ5rFq0jKCLoBnkCx89HOBWaPPUFTt1gSt5Rqd
hrDMBDJJ0KBUc83W7aAwH0GKCr3h1ZloGxNZ+0heHr9owZ/ZvENi9vrazjfz1NzqVo+VMGQW2HAg
jrGjpZPDhXMa7Uv9772aU0OLe/l0r2Q6T2obiAbwteJXWqKHHsWz3cm2bIS2YNwJghY7DLl/VP1v
g7Kl5LNEHWe7uvRDkLKAp7QW8jHMUrcS4lwvgz//ewpu9G9l+icRttSvzm8clbWF/AX9Gi7W+mym
TRRWgp+Y3lwHP1G0XB46P9t44c7PI0ageoKFIHunAn26lVJhjKNZZKZnpRnT4keVNdFrhhrUbmm4
X1zPJ1OraE7PclMvEaKifYxcqaGWTIscBX3jadmysjqEQzDHfTGxINPP3Lad7bnYkom7dAA+79nq
+OW12eR9wIfJjF0ulLmTgQTojDeTMW11HH/591v1ydq6HbjIARW6z7ZJWtq4Vud3u2BuXycruE/q
ad44DxcaAxwIetboVFAWpPV2eiDUuamjXqlMb5rynYw+ot82D40l7UXGd8z9rdV2h6Svb1S5c8Tb
ZErtqGNAXtF9t2L/vXxJeuOPlfi2Mh8UieSHVmGYSI+ZotuTvzOQPOMUHCbIOIVq90lPSPpyfcPO
P89yjpnPbRBY8CKu3pC5jtRpAk2HhiVDVpKQt13eteNO9W9y1dzysRdKe8vkAa4pbQv6YGu5CnVM
S4aGJwrB93+xdYSBnhWvDc3JsJaoe3aT44/tX0V4CjPk4TPhnwUhYBUzQwhnRO4JTG213EZYIOdC
qXi9FSs7euRMfI7FLWzYhfAJxoWJLWIH4v01NzSoBAGOXqR7FSPJ8manCntyPuOr7Db12/DIbMiN
7O/8NaEPhpqciYoJA0I+6GefnLxVwPgK/BqIVC+JlGCq/8qMopOYfBMqq98Iez/aa6dOnfkBAEI+
hueyiyu3oXYJglqRDuYwkfdVPtPZl/MDwC/yW0v+CXgyto3IRGSpT28yn3vRtslBoxfmRzeKXDJR
qU7rW1Xqp9up1n5eP9IXAEmwBhRA4mjH8Z3X0ZfZSZDq/NDwAlO6GwT9vm79VxQU7ML6KpMG6ea8
05vu6DepW3R2pt5rym0jmXupf5S30OMfcet6s4jdIQqDgF9QQqc+YhDGwfJ9YCby15HAwkQK4Zvl
0N+Caqp1P6Nf0uBYT8bWpIyzi410IrAs9pvXdZlRc2q20xO5QUvM8uY+30/he5GhZ1M8GfPbuFVT
OT/up7bWXrcCxkk7BlsK4npf/b/141gwJCaUD5Vpb1GMzuK0xRi0Ldr9IE9AfZwuDBKFmuVxizFF
3zfFazsKtpAH6IcxJ/t9q4B+drFW1lZPviL1QYn3trxc/9tOjQ3DE0WEbzO1uOun9iy2wJCy6EkY
C2+fc3u6LKnWJyG1Qt9L9cmueIbl8LvVbamgXVrOUvXCAjuHmVMr+hDEliJFvmfITITfAcXPwjuz
3F1fy8UDATqWuJ0zz4C41WJqljekBmZm0AbP87Gt7SBzYlpafeoEr9etXdo5KnoAn5Z5JlDVT9ck
xp0al0Lsk5bUyOvspPynkm34lOUHn1xiagsLAwS9UYJLssdTGzL8D10sA8HT9KzZDUxHtpVBzm6u
r+Rs+uNC54QgS0kUsSRwPKvP08apmnRhKnj+l/pJelMlml5O92cO7Glyb/UXrd9DCJ63aoeXvtfH
0CzpA82MwMjp8iBH1UKuiIIn1vcxHf5J0+wm+a5nTt/mturv5BIAnrRx5M9dFDmkiaMmwYZIoa+i
p9qqhEgrleARlrvdz7+ttrH77qchvWvRP9e2URKjO83+EqyBMVh5jSru40TI5/BxyP+MkfRmdg9i
0u1A4yHnqO4G9Xj9U34AP09PDLaohvH/BggPA/B0S7s6bOq56KJHFf+UNT86JxEfq34hYSGsMt+3
2q8BUcque4EtZWfMFY+E9g6tsUO0tInee+XBKJExt7gwNV2ULYGeC5sP7JECzxKNke+ujto8zczw
jobo0fTvkzKgQKa5QvOn9N+FLt3wB+cCayCSF01B6sqLHNCa/tZrtJj9Uoke8/41zr/5w5d5up8Q
jPb1Zj9InOjflWBH5B8Q0vNfef0oI8ep/teXClJTM8OBJHT0Fn5FsIXIPr/ZRIOc+0WKlxdDXR0M
sYVxNWVK/ChFwKWbnMp5OvrWRnx2NgWImJMjzu2m0wHEfF3rniefQi8iKI+azGVu210qJjdLFlki
zhcIT21R3XSluDP+88fCppIihyBQwNlmAa279D/40I5AfjGV+yl22w8w94iekrbLoq17uTjM1dEF
OQ6vHPruojm1KruA2vSNcBKTxy50mvxVLWq3Ik4a9J+dPBz9zLKVDcd34TCCvyXdpfFEP3bNbQhz
WUpnw0wea+s2rN+k7ikKbtvmHlD+hs85z0Do+yx/AVY0F/2f1WuBmniFyLOfP4ZF7wKbtqNksmtW
OsiaXQb1I0UEjqG/S6avkp8/VGP/z4tlbxE/oAUFahsWycozRIlRDn6leYJgOdEE2KJBzoyuh5we
zA3EyvnGItu79LvgUS15wepTBvqU1LIZ8W7lWutGzJ+3p1GT7/1CgsmlNuqj2iHget33XTaK6iYR
AEiK9VjEOQ3nLDITwYtKSXEmNRxMh6l40n5OQf6LU9M4LXSmr9etnseFgOCotQKt4Dqf3TCp0Hup
lEeBCpBZz05eRprukL6bNR6+aBgBOPkW3dNIbMQ9eK9M3lj2haNFdwfOE0VEUMDmOoSjPpWp0jDz
C/wgLOwxRQEG4G94z6irwemXUWd9muU7ATlfO88SdGP1+kgoKx+0FjW06/txHhaZADAZnQBekTbk
OkkbwijPDVNMH0NxlPa5II8ONoEElN1W/HDBFEVT6LGADqh5rzlf+UCFuw6t5LEZFWWXLNjSsYbq
Vo3TlkDguVYPa0LVCqD1MnMYo6e3p2BqjRJ1cfZYmhSD4ZSZVYOCbO30dzqxCn5DHr9wj+9xIv20
y2vj2KbZoWxcQ2OyWD26U1b9bGANyxt37TzTowgEB3VRvSP0PdtxSenTMGyz7FH0LQac8tRLh37K
dn4JD+a7VHeOobnKbEOebI27NBM2vvj6BiwsEDD5H1BNWinrzmYt+xQLTaN4nsBLH0CbM9+O9NPR
jDh2xiyV3L426i9W2m2J2Z+1/hbToE0MAOh8GEgip18FfWSlyVSxeIYBYKuS00vywZxvhuh51A5J
He8qMXTKonT7rNtwp0ug8vm1+jDN401wsVBT1oFWKZizWbVx8TyY5isZfh+Vz0ZBF3Djei8PwzU7
y+5/KrEgBCUXNDqKZ79yleRL/iiqAgzjdzNjUl3/szU2UEprL7pe1+qhaqtKXeQFC6bMfDf7lwH+
vnWbMKairLdwt+v7+2GKAgVBGr0dKmOnSyvoYUataeXPlRypN70ZoQNkUtQc0vbPdad0cROB9iHl
pTNNZx0I+n1WMHSFRan9fTFqjtkg7xmHD233CzXJ/4r0sbE2qlUfqkLrDweREXIGTz5g8dWHEyz0
uJReyJ/jcCeVoJ9C26x/ROrbgIvS0ngfZEdTS1yzcAow60NHhGVrR/TQULe5ZawPE6DlaNda95OY
onhO2KWh1LQ1yOhjBtP57zSQy+XtgAS1eqvb0LTC2MqK53K3dF0dWUeS0BETIKPiTfPeMIOuo04K
TLB7/fevwtSC/7Esn35/YLRm5GtJ8Zy3JmObdLdB931ukoNgDm7pV3uxCr/SGdy4UZdOOKQonmzK
8kuseWrWrDIpVOKyeDaRv2rQxg3zv5H1S0/fYuvl+govucZPptYBZlcWeV3L7K1WK7Wr9pGjSunw
YOrME1dmud4bWkq5PoUyc93wxhqN1UcdrUbJhabAJ4/566x3zFq9L6tyN0bvafL7uq1Ll4v0FgUE
oALLO3y6nwnDmma9r4vnkMGIZfVYzM9z8iia8V62Im9IH8R6426daeYungN8AJpeZPE0hVeegz6+
XOpdUj7PktHYVVsdc23R01Eq1UlpoN5ZvUbvO5mFQzjO47ENw8KtLLQtBmVmCoAe/Qae2u2aSm2P
ptSnx9wv+6OcjzvUsrPd9Q269FRQ/AIoAidmGUB3ukF0WH3ZHHml/NFChijNshsznXVEzwRUMMN6
S6/kkl+lzwGmGJk5g+FhK3vmXKZovpXPo3szOlto4uVWrv3F53/76tbOaQqkwOffrpiNKw2vSfYN
PWDff9TiR9Qnu+JHbwZIohxM4/n6Pp5ls8tnJ7AkslxyGDKL04V1ZW5NXKLyuZ3LPbhLwypfW8Vy
1MjcV3L32iW/S2Wnj7dj/VKlnW09zSnDWhFHNgy6PMNdKB6EhMBsuO3T1PHL2yC2M2ErWDy79fA7
IScSLyKhsTQrTn+mOMd6Ecbo7enGdCcxB3v0H8z+vhHFY1XEb4RyW3pbZznAx85QbjehQ4CSWEfd
oTo24DpHdqYP+kNYj+0NkgSMgpFpk8S1nN6GvHv2iJb8sdW0yZPjiVGqSmftuhyJiusf6mJctsgg
o4JOORGx0NMdUDtkUROhLJ/VMthX0rEBVRfc5MZtLjjzi2JMJCNe8uu61bMY/WMTFmAnVEiKKmvV
sV4bpnY28/JZjCRX6O2ikW6D32lY2mag/anLMQOQaH5PcjeBpiGYwcMwDM5Qzrz+wnswh4s8/LEU
/jYow5v9Fkvtkp80luiDPtnCnlpdnFIT0DsYu/J5KIfvRKqWI6ChZatm1t7IqGmgo2+mR78X1L3Q
FY17fXfOWADL7iyavMAyQCDyQ06/SWt2uWDmVfnMaJgJFP6YDaUdMz/wmxUO2f1Q6UxGUeqZRJH7
dOz7iokHVq80N20cw7CcjKC8E5FL/K/Mu4HWaTH296OslqjWaYm2F9BX+7bxmxdPtfY1BPjcJeKo
RW7s9DfrsRhUpSpyjuTpttBA1lW+HeeEvYwPyF4V/S70nblWHdiNG1HCWXH6Y7/ojfDOoK+IMz21
LaWMpElGmf16T+5S2+Q/CsOgt9RHL94VIpH/sbN6Ptvk/3B2Zb2N60j3FwnQTulVm+0kTqLE6U73
i9DLbWqXqF369d9hBjPXpvVZSGPm4QINpEyqWCxWnTpnykhqw45Z/CHRMbZMN5Je8vobCgru3IIu
z3QUqwXNwUamf31N4JRwgQK8nzTetLxcIMtbVpICxyWx3HyMHBL/Lra6ZivZ5aUR4S4C5TT0fjLc
FmpIl8oZTm10pCNmkBoIZqb7In/TvhEDpD9AXafQrEIS+lneOHAIYDgaeh4cYQWMufAhmcEivZtH
XId6HmjFcBrk/LDhqHyvLh0VL0FUYdD2xVD/Fe4avXh5mCDjFioz5t915uRATqAzcEhAs0prVyKY
z5K/VNFGJnSd513a5f9+9jqU42xEsQt2TfN+ae4mZafbOzDda58VE+SbaKC3jZRLA1JSFoJXUWkW
up0lC1vDxtsp7iNXMjQGWA3VP3/yYAvXPMIhR2184ADOFtVMUh+pZsPCEvWUpNOPNTo0BENBEsV1
xep9nUr3alQdMHr+vPEh+d189SFxcyHDwZtUEzuVLFpmNiUzCzER2nlTjUSDyLHpjAV04Ccd074z
esxmClh922LKcEoaSC+M7aFqm/pQo57u3P5FV8kE33ie7YKBwkalS/jCEaKdMYPTLtRK9VUy0xdz
KLH/5FdlzMDKgIBu2tp//i3FPUBRA5SrOlDyODyXTmWoQ5R3GO8Nhzb1SVy4YHw9zGMYF6HKZrQh
qWPKmZtBfKzEpAT2bGPNa5EJGBaA5AGsA5BA+AFa3xXJLA9wNrNHZpmDiTEHleUy47F2e3evQBvc
r89NCbdi2hXVkikj1lot36cJQvP0Dx3zP7RW7hbSuI02PiSmDRKZ2QFr4307AP4cQ6UjknezsZ/q
LfbztbUDNsFHWqHRaIn8bn3GbJaRnIUN2q9yDi7TxeEKJLfXff0kATYEvWveKQe1oIhHzvQ8m3rU
ekIzGnZtDYou2f6n1uu9wjbx+SuxETU6FMj5B9V1ERKiM1lLpt5uQiuSfCbXrjxY0PsGbRU0ud1l
kE5VBYElTDUdza1hD+4pgivzCWE0/vl4JboRl64Mvu+KLHbZhHZ0qsxfM9nIUFb2ETUeQF2AeYHc
jxguahV6AzJmK0IZE45q7tjLUc2PdKtRteIUF2aEIBDrfV8bCsw075qnP/en296w+udRQgaTCUpx
oC+73KWmnTWI0C1NmGujK+f+nA3IQby/MMKJiHGiQe8lulwrkwQCH1MTLnrjsjhx0z7fjer+tpWV
D24AzvA/K0I2xXqAr+YeVhpPdz5/aM7/tkjxJCdDZ+JLNGEK7kGSS66s/WHqDyv+G6f6dw3iII1F
5YTlI+ws3cGKKK69xrHTXQ2y69ubddU6QPTDisCbDLVKxHqxdC+VfTqmlYqjmSfOEqPCPFAufZRI
gY7n8/zUqk5e7pB9xm/DYO1um189PGfWBbfLkzIbWQ7r8zK5moYSIzBIFubFKOY8bpvin12IAwAe
4V4HFBwlI/HxU056ElVt3sL5TDnQmJTvJHWY9jpVkfsCA9skqsxbSMXRVOjk37a+dr5AlQyaaWil
AQgiPGNqQiqlUss2nJuXCKNC+ZA6y7wlsLtSBECbH2gHAPAAUbsiBZNA/tOrZt2GLFFSVOKGoNLU
ADpl94baBzaVHupiP8fsYJu9ly5aYBjSxvFbu0/xGzBgaUECDW0RIdlWSSl1igXWsdKg32po/UZQ
gZNkf7Yx023d9yi41FzcZlQxCNCWDlPYg7Ro+7ihwWCcoGm2ccOv7j0eOEhZObeXKPMB3TWrmmjf
hknuLAaoe/MYupobBY+VJO3jFfVfI+plAKUAs2uSMrShJC27GZBPawZr4A+LvijyQcn/xp3OlsRz
2LP82IpTVcqrDtY68OeOfebMZliomL+87bZr55O/Df+7Kh5rz+xouSylyMXbsIscvTzZ1uJ06nu5
GYb47XV1ODHYgFYQACDoZV7aGeRaj/tZxnrAGNr1qk/jAyZZnVbR/XmLOWp9Uf8aExw0KSqjMCiM
AVlp29+o9WYsoYbi8e29Wws4gB5BYIYjBIF2ulzTxCokDdPchQzvI7n8NRjvA53dcdrJ2Uml91n1
ftvg9emHxiyQiGi+o8AD6JeQ6iTaACVbKlXI2pkLxQsPs7UOs6HTg9tD3mcPac+g6504BqZU+o13
6NUp48bBdI8xS4yYglfscrng+oduR4XaVm6/IaFLm85pB/Wze4q6KuY7MVmKdPK60U07sDsupomC
Rf8yHeihNwMS7RTpXssHoEo2+uorS7qwJmQSeSb12SwbdTgrIM3r3RHj8ExdNsLTdYGELwovEBv4
BXw98bInpR2lkW3VIVCJFgRWTObmhN1NFNMJeIPpz6OW6j7GxJI9RnKqnSqpkm+BgSBo5u4etyUD
gscYvZh322+71OoOcF51vPoxVSBmbDaz2iweACOIXT373SwncwseeXXy+eLPLAh7POcpZqtSWGgT
vCfrMsDw9AGTu2MrHzW6sZzrStulNTF/65lBG5BXwUlrEC9n8kFPO4iP2m5WWUcoEDsNqosdpMQR
HRhR9rd38yozFawLR0TqxiXvFlKHhhRVTmwukZuQegsucHUTwQoET9H8Qejh5GHCQUSSYw0R1mgV
u6Xep8Z+kKCIcijQ+ttCda9uKK55SFhBqouPfl8a0+oZCuNTxkJjNu+amP0mzSsbFb/O3JR6DVH8
dgZ/C3puPkvV8PZ+Xhdo+VKBH8atwYH5IgKjnKFTUzTY0FiPQYv2R+91r9K7U2xU4ZRKx4Hod/FI
X8xl3PCkqzvkwzKn1eRIJyz+ct1LVRWKkVEWdkzedWUbSOAIs3eDmhxur3HtBHIKF8hIQ4cT0L1L
Q2nczPnSoBAi5w1GypgFaTKrAUwC3cSNNV27J84WBxJxHRXMDwkpzNDPA8RuFBbmS764E2GYBTM7
fWNBW1a0ywVVpWQMXWKycFK9SHIY825v2IpLojyJnhtw8QhYaLNcGpDy3MT9RlgYn9o+dSow5o35
LrGfZigamFEwscAqHnPpy227H9PwFzkMMm6w1eIBjd4kBJGFSDZ1oKpV2gRvmQYDNnWMtNeYkDAl
ci3tslxR0Y02UzfPstEbTYs4lWTNe9uKkR0M+RvRsRsod9Yvmh5PflPKp6VMm/1c95U7ymMRFBIL
WCQjK9Lll0qn8TGbCbh88FL0x0gfgqSxwK5BpK0ZL/7Lr1eGA46GK9dgEuLWsrDB0vIYJRSt8dMm
9jFDH1SdNzyj/td3Iwg0+sG/vZ3XUYzv5n9tmoaQEWrRaMPxaRNKX4u37Lv9BeNSeDNs5BNrzoiG
PKT3QC2MdIz/irP81mDDkllFjbLHYhN3kJfM7RaZbbwNPip24gZy3k3MowAPCwa3SzNS2VQ5sBhN
qEIiLc6/TjP4GkpHAdoGxaNdV6eeCR2glIyeTCuX0uUxxiRbN0qulfzSQClRSQoGFt0a1d4sf6rH
g2KjkV2z99u7fh3W0LVGBoL0EbCYK1WfTCtqtPaLJiyy12W6p2+R9pwrT7eNXF/5MMLZW0FfDf1b
keIBcIVpsS1U5NToGdIZD2kyuD00HFBx9ux4Ywr9On7CmIoOPCg7Ic4pIiHKyC6XKWtQniMANmVs
L6cRUqstcpdVM2gTgmmKN3/E5kjc4YCqrdyEXQKBkaWyEjR8NHmvznm2+4vtwzsWvXVgLVGwu3Sm
RosatCGUJmzVu8SWvancx9Ayz+lX2m1s3trBR8cHqjpciRHjVJemkoQxms6kCUFL97sANIzi5Tw6
cgNoh4JKuVx/lVm/sb5Vox/MonywHjyrl0YrTIKDyBg1IdLvomi6T/noykmpXA05TEF2Wf/79oZe
Y4n4ON//LAJGe2lRXuRKlUoTDrlTDrnkfdVcPZgDKCM6EIJ0J7dxOr/Zaa+WG22EubWzcG5aCK3R
aHZ1sUj4mFIkvRo2A19T59UNxg/Aolz6BdWs59vLXTUJ1XZUiRCKkCperrYhYM1MeX2GZQfdzxHC
O+UwVDtabDGBruRnyA25SixOIKewFfxHT2wFbUMURebpe4Jk200hCpCZUI44xJYRMPnFbrYg4Vej
bJwWnGtQIfdDfEFKc7m+mraoeCZxGxqKV31nb9Xb/JY+RQfJJf7kzu8qyC23JivW7hGAJ/H6ReLN
1agubVqx2mlKxdoQqAuAbTpP+Syl38eqEDIx1ojSOfAQlxaKhlalrkwtUt2XtPw+tfucyQ7kY5RS
82Naunq8VWRau4IxRQEUE6wis+GOdHY5WlKW6nOjoW5GMUL+nlb9TnnJ7cYjVPuCJ+NG+rllTriL
W5r3JIr0NgTFshONGiT81AB0Nj8a7aio99A22Lj8Vw2itYr2H4QsrxBTOa2I1NdKi66UsQTUwvhN
DcH7XVaWxd4ep86vOvTFoowuG3F17bZAhsgLNeitXhErWY2WtpgUws620OmcWNwGlKSFV9FuawJu
zTPBLWyBHBsJCKYDLj/iEGMUoomSLsznivndqILTg+LWuB1T1vKGcyv8V5y5iqYsSibbaReakCBN
UsPX4xdK33TWbHyzVUO4ZDm2iyCy8H8/M2R2g2F3Ud+FjYw5Cin2tOEtUb52mGK8vaKVfYPkPWSZ
oaoK9xez+aS2m6wj8RCqBWSnMLFZPpKIZp8umoGeBihGTh/G0chCgBzyCNrdQ95BTFd7AwYoXOIk
kI1440pd8TcU5YA9RaEFHRBRZrrIS7vRatKFA6jQ0FZ3sGsahAFub9nKxQIMMCa8ueYH8lxxMbIe
zXZS9GFsxqor9SU0s8b2zwB4ZVBocfdQj+bWxNfqylA4Q/bGy1OiknIGJj+FSTFsJj+7+AkiC1Ly
5fayVlwOlwh6u6C0NjmQ/9Ll5tpsQetc9mEroxGWj4bqSTXwo31GDK8FJG1jG1c8T+PqY2CWAj0l
prou7QE+ZM9qbPRh2dosmDtzOch19VkJatwn/AwZwH2Bqg9NsUsrRrSQyMzGHlWixVWi5qHCcLf2
ojDQHefly+0tXHuTQ5sCIQ0HCaVh8Spp60GOaWKMoV0o0yNGlQzPlho1nGYgKCS8Z92Y2aNvMkkN
cjmBYJpqDkGTVVucfWs+ip6UzRv2mI3+aIeexQ+mp+hzk3QMlc6EApIEXHyjTB4GuE6qmT3NcO+N
a22lKg+IHWpxYC7B0CUGtC532m7rtrV1aQhNaL55BAhVr1GSJLDrrEOvs64e+66UPeQW0iPum/q+
oDZKFjKGRmQibUnOr2TXF79GuGUlFJOmYTSHcOogW6lVUecPpi25cWGX3pRpyV1fa7Vr9G1/BwqK
LWTRyp0LVBGSCeCtMawlopRt1iVVURRjWOKiJY31nbTHrjDdpfuzsGUPPeItmvjVBZ9ZFJ4TtV3Z
1ALSNczjdlcN39hbFjV7PkmlORN5mOOvt319JVyg7Aq+RFQF0ekVL1zoUUtlZFZTuNg/lDIc7cmB
6gragRtX7krkA30Bqo8Y2VmZudPIYBhNak+QEmRBz3IHXbm7Unm/vZoVK2jlQj8WkHLUBsV3rQXc
XZOr4xw2BvRcJDp5VM99qWtt/7ahlaiH2xYqa8BQglJZLKjKY0eXcuiXMIVk8d1ckdZjtco2Eq9r
KxzoAOATIgCGvsU4xExQrdu9MYRSAsniqnH0LTjZ9YbBAjrBIFDGaApqGZenncVUojSCu7Uz822G
yQhCUldiW5JVKyGVG0IOBFgBcjtZMJQhLR2UqRtDeT5KWvzAoIFrLukLb/SpTr18K+N/ovFXj2nQ
21/q2sHRpeLvEIx8onAmvh/1JFf1KG+ncPqV2P4A1FPvKVtaamvbyKeJIGXN0xaRWkWjQ6ywRp3C
ZmZeAUKnfKjczvpzeykr7gAgPpok4AKBghAR9rAdJJVQ2i6hTJ/qGvTay8/bBq7DHVwBkyr465xK
UhRIU4YhbcySymFDqtGvU8ghy9ScnoHu88oC7Ow1+Af8aTS22NXWDEPsHTwDyIr4xXPphqQ1lDxb
EhlQf8tpoHo3OeaC4WjZTQZgE/Ju4/iufC/0f/GlMA+LSqc4AZZYUTbqQ7yEbAKZ8bg3s8GZ5t3t
3by+vDm1FmqGCBR81ky4STOUqBATiiWs5n3R/ow1KMLJT7ykb1QbplacHMS+WAkKh3ByQ6jLzHU5
jZrdLJjUsIIpH16W0fTGztgRaTncXtWKE3JaaJSfsYFgPxcyMdSDGyuRBzkcitx2SS/HXtOweiMN
WflA6M9hTBpnFo96sYYfkRyyjfYkhxSMAGUeLpS5ZIta9Pqu5Qh48FzA502CXval12VJI0EVTZND
Vvjz8iRllpuA5zrWd5o2uF0R+ar84/burXwoAyh6HF6Oe0Jl59IksOAghjUkOewnIw7StshcKYUK
HVjXDh3UCTc+1ooLoqUK8iBwlEDBnQjnKlKYrjOTKWHx2BilywgJIuXeAp4J4kHB7aWt2QJhN0jq
+XMAEgeXS6t61a7byFRCVOKTZPLaKXGTLH6q1fvx9bapj7912aHgrCBYGoRC0MwV2VK1WenTJm/V
sJb0XTQdY4n6+dg4ZpPvavkn+McopY4OjU29rI75EPlyXPrLWB/6WHmsIcwK6oGvt3/USgw7/00i
9VVvYHi2mmo1zOrEXxJvigLJvOv0XWG99Xq3cUBWipW8vIbqGoqGnIFGOIdTbC1o62ZyKJn7HNw3
kXZKmtybWUAKKNq/ocmLSc2Nb7xy+HE9gFcOQY2jsPmxPXuPJFWjjx0plbArZuifkGHCyGyk7W7v
5IonXVjhh+jMCin0gSxtqoR8XZWByS2lc0pwlVB1drR0AzazZg0FdeyjipcPZs4urRUoecUZG5Sw
BXdSU7tqdMRY8NR5RbvhISuHn7+rNP6skpEFCbunGlktR1RXwqQhvpFCtyEG3xak0QBhLfOtcvaK
P6J0oiLaQHUK5GFCqGHGWI7GHCmhPbZeZNLHsXRT46QM3xWJHqUxvP3RVh6OyB8xcgMqRfRckXFd
7uPYkCwvc6AmVBTU2HBaqj9a2UG/ZT4Yhj9VUmBFP/sqe7Az+2GIpg2nWWmL8PwVhVxctsiYxSsj
JV1uWpTh/BW/55R+nVUrYIV8kDrzriaaMwOGlDXaDplTkCryj3aaXWoOB1aFhEhvUKF7qF8wcX57
W65nPBF2sSfgOcGkFRJt4UHX50PBGEHxoOoaTwN/NdWfGytUxiC3vqVp7KP0b6FRlf3T2w7F6EQD
mHb+NtSL08r/JKP+kGLGLLK3fthaAMEPA8gX0EIbXM3C98qBbKCAjGG/8HiZG+qkdPa49AYhvU97
y5khQ9zk867t9Y1vtRJGIIAD+A1yPs57JLimwsZc76xRDfvesJ1BGhiQ6dJWl2PtuGEgi/DMn1/x
gpVxNJQS8CU11NmXaUw9o11QytCCqKz92x95JYTwvw9YOrBh17G4TRMttrRCDcsFtD4F9YB2cWQN
wt/tDhnZX1lDlmypSJnx2L08aAWdNPCd4MMVqUUCZuBZQzEKG0yTZDkTShZ/pDEuP59JEEjyovMA
tl6OvL80mpgmOI/JrAJU8cUoiQd4tN9LxxHEzWa5VfVZwRjidsGTFOkzf++IVCR6E/cdxGrVUJEW
v5pBww4OGZNq/iLPHogU3Mis92bySJMfdp3e9ePvWtmPGihI5i2C8TUvQmEE1AR4f2P4VNjtyRwV
toDXMrTmg91+HYdTSl7ncn/bg1at6ChZgJcd4UuMEiD4tcnUSWoop/mzMkxHrSmqnWF1PyPb3AKr
XGPeEZP4ZBPEnNGXuBrZms20qDJErLCA2KHU7OwsACI8MNrsbpLbV5q8lMOv2vY7qHYutuyrOXj4
CoL/Jh5hW5OaK2vHCYUwJwaXURrQhEC0lONUpmWuh1Wxs6cRJEGFY0wnPdk4N9fDI8CJnRsSfJhG
hlbmUwZD+r00AqFCM2/upQ5zkg9QH36drRfwmjTKAfrAPsCPX4pW+uwIM4eqoYat417G60Z8eKZk
WGrQKejhUkbUT7pq2IONVXYrHeMEt11qJciemxLBo0qTJTJLJz0sKjBdT/kpq7Zq/2tfjs+mAO8H
+CbenUJQ0NlcQzlPD+WyM15aFS3eYqykwzTNY6BvdwHW7OETopKEVyHmSwV7ZZFLxojTEw5z6TdG
55nkrTZ0j35WsIYjCs8N8R9yloEqvZylnLsuLBgYYsrEGa3w9tfhP1V4waA4D6oAFKdwDMWJUatv
8mFSWyNEM4jFzzYBbHoDuLR2zC9sCNs1z21N5KIxYGDy59qN24MtZfdK1AazfKhVYImXGhoNXj89
28Zw1zdPdf82ykGDoZfby137cufLFTZUnq0hAXergRsy9yu1dfmmJnbt21u3/urG4pJCIq+jgiWW
7GejnfFmxMbmObjAShBBvanpRl12LddFIRtZHTrVnJtCCFm2yRgIAIgRRkWX506mtMgzawOlTdIM
XhVp9EFVhpdBL0gOtDvI3COMpFQ9qR8sPd4aM1jdXFzMnPAPCZ140g271KpyiIxw6ndlfz+0D8bb
psNuGRHuQTDXRTOzsORK1R2y3Efxcx5BEOWvvt/ZYoSSRdIDYycPthE2We0U6Xddy5EhbmQzq05y
ZkR4PKOSViRZgx0zi5067ZP4Zcg2npVr4Rct2P99FP7vZyGk6mlJ4wbrwF61+q8R6iSfP1L44tAg
4xzliniVRDYgNrLdmGFs/2qUBXDQb4vW49X659N20Ej5CO+2wgvPlwuJQJY1JHoJOzGoq9qyrHxi
R41fZRAfxOjY1rrWiju8WopeFEY9geQTPIDUbddAa8IMR/mbCjFtiOKQ8b5sy8c8pq6pMDebzefE
3KWmUxhkb3WH4U3nqhh+aW6UWVa8HuqS/0kauICDUCLs9WpJS3C+hRFeb0X1IjWQG2mgoLY167Hi
LheGhOPVN71VI+uGu5jUQefVaarPpx5wFBRtgCFCpV1soWdo4MtLxL8jpPvqFGV1YM6il79wljMj
gtcbHE8aU2aGjfowkwdS3IM6Zfz0dLluwBXxokb1C6gksZlUmkNnRXVv8uOLNr2D8wsG743ztday
AggArxAZHRdAuvmr7+wED9DANGbUOkKWp/PDaERvEvjLvIEB7EXyUj5S1QbNIF5L9UEZLGuXLZkM
xKmVbQkVroQrvCshnwM0DBfLFI6gBrTuXA05CRX7jRiLo5kB22yUrRpBMRwQSJkTGPF/P1vunIzT
yEhHUHI/gO9JU++j9vnz3oGBg/+ZENfR0zpTKpiwNVTYYuVHX7/3OWZflA0I+9qxPTckfLpYiScM
0zASas23LOYSQ2+0D4d+qw28ZUfMA6QIUx19DzvtYRmN14LOj3WS/DPIn0ZeYVTybOeEp4tRWvnQ
RBWBx2O0dXLa2HLi+M/tz7PhAWIekYxjHilVTcJURqsZ48dDcldE3m0jfEsuE1/UPtEAxgMILRy4
86Wbkb6LzHy2UZYkhuwj7qmumc2a31QLWL4xtREnNN7HVrdVD71eHWcPAZAIxFVI3cX64KJ1eW9X
pRY2KMbH6RNB33mcvnx+dRhlVQBghCU8Zi9Xp6WTRiK90UJr/EGAjxvRiUgesujQjf5QbeEYr+tO
eCrihgRBAAFHhdhykduGDUSdtBC9Uwxfpomv9nnr6wnxamO8X7phI6m59ncYRLzF//lbWmTptKep
QbtK0cJx8tM+bDDqUeZ31N4Shrq+DbkdNJOASkDtThfOlUbB6FuhLxg2AECBnFwGlRlVtqD766v5
14pwqOpkNDDMoWrgCRoco93xNsNEQYU1b4SjNddDFxg9e86NdLVteVuwFHoyWqhLsluAnTapDEg6
bFhZX86/VoS8iU6MGUWH5eiGEYzZY6MNjqk0DjM3nj9byxGcXIpR4ajA6RDC+5y+fInZF4t8v32Q
1jzAVFFcQKkEN56YdUJ2IzE6DQepRcHmPi2S4YlzAG2kd2vBCHUL8D+gqIAUQci6Krsfc3Xp9LC3
Xy36ZGCm9sUGUVKtDq9U0qCvrU7Txttj7dACVshfaohFkLgQQgSr+3SQbS0E065vNf+AOw8yACAu
nD1C1OD2Nq75xLkx4SK0oqnNIfoDn1CPdfJNrw9ggI+MDYdYWxLGF/h7GxRcqGFeLkkaIIloVoke
qmP6xZj8xU5d9UEx432HpsvtFa3Z+mhXEBTQkJkLn0zLWdIjBumYl0yG72ZVOFT7XXSDn9Ybe7fi
gnA9vAWRZ4K1XxTQUnU669aUmiGNluYw5hMo1PKs+fx6eJTD0BJXgYC64OXeNRiCbHqaIe0qe+Du
BiMclMatTFD/SlH600jo++0NXHEJYNFB/cR75+iNCB/LWPTMBBCZhDVOHzigCsMlzLjnirWuMcv7
v7AGXOEHpziqnoIDdtkIUucW1ubOADHbQNHX9SYjn3p3UhfrpwkAifb5U81ZhKHzByo2HDQhrkMS
WZv1BbeUxDCUr7lLAeGzQ1paj1WUPjV0qyu+Eg8hlQRIPN6rBihthTWyIgPFYGtoYaSMnln9KOLJ
XaYt7PjqdzuzIny3UusWxirEDXXZa4PilD0F38IAXp6Ne2RrOcL2pfKUGRAu1kJFX/qgUKof5pij
LRixeONDrTz1gYTBpwIJB2K8Ios7p41x1adUB6H6tNOXUJqTZ0aH+xJFn7x7tDVXnSuHZeW+sQYQ
Iz9poydRN473S5G7BmNbQD6+NiE7RUMEQBlM6YP3Whx9hQBJI0d1pAEOe+zs6M+cq27yGJu7JQrr
Ft2BbKR/cUIApuCtNfAtgTnxMgCAeAUzZkWNgqWmOkQugyF7LeZ/YnAN3T6KK98VZSLQ2SEJQc3o
g6z67IHXljOROwkFo1l6tKQQ/ZXB3KgxrPjohQn+E85MpMtcp63WocawLMnOKs0DyqSDF6WgyEC0
qTZWtBKhOZiYI5ugaoFb/NIcHUYwC1kR7p0qofc2mhGOVkZbNFVr+wb5IcQusDEhngjnwZqVKemG
zAhplyKbT9GiB7EKPPT251m52NAYQlbNsRoIl4KZ1kQSPw8lOgK6n4KJIi/BhCNVaH2+yVOzu21s
xc/5JAUG/wGigscLO1cAu5zrOerxkT3sMMfljoPXNT/L+a3N40BWQe385S8sfuiOgNkQaHrh3q7t
kQ5QyDLCmapvWhxnd32hvbVNR1wMrOAOypP4MMyShHFk0G3fNv6B8j0/1+iDGARSs8hNOPGhIdTx
BpX1rWmM8+n4UzN3iUOg/v7PC5QUAtvXn3c713+Vv/5pvme/3GaX+n/G+9FZBv/3xu9QxY8s/g5h
F/ouHno2TPPp3TsisDlP2R36ILqDn4KngbNzG+cV0lP435/8yFuh/n14eyuuukIcgc91hTH5iXY2
2miXh2ZMzXjQo248QeMqf8DsykPh6yA5u08eOt/eTX63U/egtduI9aLHiWb5WT4LDZHZDKiQwCxe
PvgA1uHBcnLf3tpg/mcuPzRWx2lwgcnHGkXHVsYWE+f9PJ7MHRRIozta+tCQel0AvXFtx/6ZPrPM
0936obQ9VFq7H/QXNFGb1tHZcfiSTht36VWn6GPZZ79HONVSt3RyvqTTqcrQYvMqwuyD0hvjnxok
YrXTKgQydo3C2MmeB+tRHjWSAJHcq4kT6RUpnREqrlu33NW9+59fxSlwQEgDjIyQdBYkVSPMqI0n
zakcUDlkdw20Ax/Vp9Z7/FO6b8PxNT1WX297Ho8p15/mX6OC46E4M5gRUcYT5G7f2iB6eiWevb9t
Y83LOAbsQ1gMh00453h2QceYEe5lsw+RcM/YUXd2ttzsqjbMN/DcjnCO86JLWlbDTu9CLu7LEjRf
lUfUTR1E0o174QMWKO7buS3hYymgTUntCrbGu/LhBDLrJ+ZWDvHizNcO7wgfd/fUMZzc7e8tFz3x
O7XwZr96Oexo7KU/Fl8PFtdPHmw/RfMiHB9mx/CIh3vs6G0x8F2Ns4sbI3zkHq/1fIZ/w7PyA/OP
J8sjvnownbt6F7kbp33No853RogpjbwYOR73/Gu/44Qff5Tu5oL47t7afSGlidJ+sSUdu8+/8+i3
LvW7PXGlo3RXu1vs81vuy/OrsyDJyMzicfzYvcp56u6jwKdeu1FLFpM08RPxO+rMSMTMClhYGGFH
ZeeSg7HxVdYXARFgoE/BzvuhM3X293M6duNcSOMJnkr/8X/8ae8/mUv8ZwX/WhC2qW8nac4mWCA4
5alX7y2w7VBvM0xyZ73+9v/aEXZq7k3SSFYE/wqe3nP3vXIC69vwpQjIxpb9P/HkX0tCPkaj2Gim
/GNFT8ku9Qq3dPalO+63KPL+nwP6ryXhQoKmS6pBUHg8tX56Ys7isNHRX03Hrd10Rz12/2mgqfC1
xAmsmeFxk9rYxS8g8XD/WdzH4ol6G+nF6kULvOB/vU4TInIa69lgm3RCLFiCnxhG/RY9KC5gvcTL
Ni6yK+isuCIhIidmGcsR/1qF0/tB4s+/HyWv3//dzqFVgQsac/3gV788qaYs0dZQk+lUe99piPsZ
wjCO5GWysyWtcYW4/FjSmSkhlI4lCNQy5cPUO3GCyo2/Rl4aSI/04Ja7onXZxk297vJnFoXA2ppU
pXUZT6f0MHk/s+N0t7ixQ4NwS7VvNR6dGRKiBYnastWzfDox/x01PCfzcnerI80jwVWkOLMhRgoJ
b8LUzqbT6L7nOE353cZ2bS1CCBAGOK9JhDGv031+WPaDkx0ekaP7t7Onj9rfrWUIwUHRFqOHrPV0
Kt+bYHa/x6/H1h2QJRCvcOQ72VUOmJHwwBd3gNbfb/0bcU1HD6zA/2b2+A8AyZ+zw51xGOlGFsTX
d+OXfRzJs0ulRzG5YsCxnY763eLQ3ewl+Iy3l/9B7H/LiBBD7KmDkAPo7E5fIFlx/B65OXIWw2u8
o/Uc6d7kyk7sP969OLaf7OSTV/6DcaOtq2DjS38EurOVNiSJ8sz+CGS2Ix+PmArInHr/rTg8vrnV
IQnMl63MfMUkekIQcMLYBObgxFEAO59aCBf14+l9CYLY7fatV71uZB1rEQY9QzSxod8DKhRxXWSi
eRKBKA9BUwkUDxKn97gLXGmX+7HzJ3J/3/6YV/MgiGiAicAYWM5QyBMbBSga6tIMvO/pvjVd4ESc
YwA5Hw8JKU2cOVDcwgNR/EvROfLLbdMfozWCH12YFu4HSS0To9QRTNmfwQNppDs9WKnHf8F7fEQs
B92xIz0yB/8Re8QdA/VZf53cH9nr9Kjfu271cGcfuOfRIN+R543s6UpYS9wZ4VpRjaGB+CB2RnaZ
q+DpkOHXGP6IieLg1Xr0H6NH46Acbm/Klbb9f6yCdJnD+gEyEW6Y0kC3ukwQwTRY7H3iZI9B7lFf
S13iAlJ49zo6/0fadzW3rhzd/iJWkQgE8DqIzGKQROkFtZVA5Jz46+8a2j6CRtic+9m1y1U+L2z1
oHNYnSyBtE4yZGw8aaC//vuTfFNnvI0cI9Eu3Bg824K9EcyZgyje7Jaoa78mdvqc8sSdfmOWILBe
6eIl3ZZjYQNDnGesXQnsyqRYzIzaRt5A5OVkSX0cL2+4AfL/ooZDRxRiAZkp2/IoorprQiWlPm6j
rCxLtIQl2lW7YoWzFduJnZmms0/sCzH1l55cHrmhMn2/O38Ayy6CyvRSzfAHVMg9Z4gccEp6FW7S
lmyXSQ7QdzLf1hx7PRbzYdUUs2AoZqGfxW7Tdtd5fMlEtTsZwrI3RctCYW/74JKl984R3hH384MS
o9ElDqpjycftTqGDs7Z2BBd4tXIS63TJR/dOCQkfrvqDb5qT10D3DMEjuCCuO8pp9sCrR4+Fnz/+
GEZ/0aTrE6kp+pPmdt0yycTwVQpzieCAwmVVBIqvu2p8sRrMfttSlkmO24Y8GPBfe21UnYdvz6gz
sH/9Bvi+UOdjoC2wvVg1BKeGGquWjUi23BccEFNJHenZU2zglkJoyaoxhVHjDQyPGvrhX8Kodo39
2AgzWN1JyY3JWur0VLSV1JFCfW5Mu+UmuOh9v1W8hV+tIl2wp3r/pojGfQkZK6n9eA8myiwqIawx
DYwABZJozI3GJGsXkIyNPl8hgth3nFm6MZ895JqJOJO4kAI1AdeVkSIien5p7J7wmOKJPRN1JqjX
IisAU2hNRSIRcHekbUx/USp6H5E4xnDu9WGmPdfaR9BYc//gV6fp1MiBECbXnHWGkdr5T4mjLzII
jCieghwlVNtxl28Tk2utv/rbYLFBb3dRfHimYmaK4S8UuzYS8iLbgmGqsW7w6hvjoo9LXxhBxRjb
r7uYE7eauujL96en7vyqbl6ti6H9ieytQRAN04jYN3hFwHHxGtBkdD5zsTo0xYbmabqXYVhmx43v
SKYYk4eLUTk4ThJtMdih88oFYyGxBGD2f3hl1HzS9v8Wa0UOiFI6E81RjkryWmm21Bl1YcmR1TT2
xAKSQR4BWsASgeCBDs9sOQmIGD/PfQK8QA0wrNcVRrtx+3hThYus0L3jfQ0cScGA0AQwD7oeBJxz
RiHK6RydldzvT6Il6RNdW255VRoeBUYbrhkQWLr20p9iJzA0Pdrq2sd9HqiRYL3okAdGxGfTutem
BeWBiG96Z/PEaNRo/PNGIgsd6wbTVKh6cGBc8UjZriIvuvt2n4exChO6sRgwwVAEwE1vicBAT6Oc
7hKoQn8ql4ItmTIoHbD1rX/OiUuaPTf0GPksP+gxlvcqVVgLn4CedqTVeFTHSx0I1QvPbi3NVuyp
NSUf4uk+lyOWEQMfGK3CFhA2cW/6OmAynIm9XPRo5GEPF4fLSaRtpWJG6spJPNTXM8443MiH+0GO
Eb289FKtCkBOhBpOgMYuJftaVfVglhItfna1Ws94SIJj4dUPoow0erN8folyxBmZkT7Vdr2JkRq+
l2vx0Td4pQdqRxjJH9K62dzBe/aTKtaiEA3ai1dgUxGgMv3Fuf/JeCSY7F6qe6EXIpCIa19PireA
d1R1lADufwCZBLIP2fjpoDQlLb2ayoSKozU4oUXK1LjPwkiUjW3obwqMF1AnvuL7bt+fPJLaF6Pl
qC7v5ymDg48QiWotdiIY8IXXiRAaGhytD+iE+0yM6euQCSZeK4Fi6yn0O8hRYODIMxFc4Ngnmq5F
73LJiRpuEzu/BGvwZIx1iGaR4l/jWX9arTa3ljtq3qfo/ZTqZEHe1425DtfkpTW2emIuj8Um0ZPN
B2rGHKZ5T8t4J3cidGng48+YXhtSiu9tI5Mq5+WBPAlkzEQZyck8j6b9CaiG6Ah6rdXNBY6Q3K6S
33tRxiwEml/3KXKQEx7Uag8+QRZPtG1HguPhIJbIh9YJWZIjwFvj3fFLPXyttNPHigevNZYGDZTh
1/0oZVKFTRdDWqf7y0O3iA/NbubEHx6K5P/XQSMkOwDxpVc66KwRTjn9VAwJMLEADcfXc4uEqOLH
peYGWqMOZUCCUW05UP153IMEQio05Te76+KUWKduhdqfbZvr1siIQCqk8Edt8fXxdF8nR8VzQJ3R
fFxlzuVAwTfVirOcPyeAci/t+yRGGcTroQCIYddfw1pdH8id3/jXkyD070LgG7jEo3td+VHn08qc
hQEp3ZZ3FH2UL4BkAJof11QRlTAfLsdN+KsfXk9FvnExEl89zCY87GUeDUbp6rSa+bhidD0F6lta
N0QTlhOPt0DNI8IonaRFbgTIapiuotFFcdFkMzNH+H//G43GbhQwCJjtQEQCON7P9wJcyrWeXdPr
rYu2Uu0JwYkW3bUSMrFToye83sxY4Qo3KFATxB0DZFJzyvfA5aAw0SsqrlYj4t00KOMADmZdnISn
t126t0hurJWCvBSH+KEg/eKY6M7+Pse/7uDcVHvwBzD+QZK7Ko+j8npanTufeIjkHnpz85ZZVqwf
fD03zNrIcj35Yy4Fo0CHyt+hKcur6dya4r+M6uDPYAS1lK7eXCzz6+npaZOtX0vy1uOyCrEnuk0S
4j1sBdLYoQHQLRIgLeCo/6huDqgzIqxeJ5OunuJgWpPtJe/YJvl6mj26cmYKmDSu3ZnJeXX6qvfY
ZcS5m2KbfFqB3RVGN3rzdadZb+WmI4tPX7fNADVozMAfj/uJsed5YnFUlb6ZVZgZIbkO61jQKO3V
WbVfg49X6fGKeGpBbLMxW+Nl+ee4bJ2v5ZToL41pPgaE1wwZ9dPYOQFMFoYkkLD+lPpKar1L3Cd4
b+EznRwK6XT/fXm/z2iVB9ioSYYD4acgfg3Vx/mEU90e+30BdxOppaBAu0woXQRCOesA9X1S5ulZ
vBRnLeVBL499JQz3aqCBYT4s0/18ojZscMjpMr2eXEBwaP2ilp9S3ljoWFUF7/9NhPkOV0krg0C+
Qutkaw7YLTLXi+PpOcbBsofKbC1MY9Y4bcL5OqOJFbDm4AuBB6b8WoqY4niCkNbw9S3OlQY6bkfh
wpLnaVVKpFbCTb9rXPquHoswxqt5r2kbP5gBSaLqMLlJaj+LrDxKrzOO9b/d4mG0Ent3wFXEOgp2
r9ik1p+3RYIRihms/0TQLxjhsvJNvDld0UmYPKLlGpCltsRu+tJxaufJuS+0Y89CLw7PMDQk4/+w
g9ai6sexF1xnJ+O8kXR/CdBZc/m159i6scGDIRl2zTVXw0KVr+AyN2OCmZ74tTC9F/6kDbVhv17z
mx1WSVw5uvRxCzoTB/HcZvfWkYOiX20Txo0c9w7Ph4w5b4yK4JQy9ahYN2RUBluTed/k8uyEsVEc
bNwtbBjT9dQyl/r9L/XbXSiQDixHYZIbiwTs/r0azQVsYYUoI1kl6V/WOq5/3acwEtz/JMFYMFft
AWkL9LnTdHldEXO93B57Hg1qpX5+oJ80GNfv5f51kitgo0JnONcXZN0bJuepRoT6JxHGsQs+wotL
BUZWEyK9bDFCoBsYceF5Ne6DMS58MsWQIqJQFKU3ooF45bAy7n8S3kdnXLbbV2lWF/Sj40DS+Tg/
/G+/f2NwEAlq3RwWP8Xvl0glE6JX9vE+A7/wv3BecSi2N8MwoICDw5gIaEBBJhc9sHz94jjOB+9L
cN7pJhADKl52jfNGxocI/2h/fOtrz3mnkUGKn2wwan4JJnGFAzY0/5ad1MZTLSFVPdk7HEq3MOSO
gtwMzoAVGTeUAIABStfd5lzr5/PrRXd2qf6221iZ5ZEuNtQdojROTM7TGbaCPM28opSp8s/Orw8N
IWvTDMgjRzN/m2f6jNiCAGA2vbjHKEwSzCvfLVKshGAYA4YZCQa5vtwXuV+nFP8lct9EGKW5arkw
KWfJzVI+HnanwOicw8Hb1JVxWGNt39Ay4mF0FVVdDmUOexIT5V6acOoWAihf1vUBMy/rMicXy7cr
R8WTzg5r8mymC1Mgj5gzVV6+vKtRY+lD5OrDSLvsx0OzQLQZUOu1YoqHflIfnzbwGNaCPCj6ujCf
za3OE9q/GMJ/npxdqC3VUvMuCcjlObobaMWt9gZHMcZV/JsEo4GdNC+6KS2MGzkJU/1ZB7KuxPmA
I23tn88m/QyAtQrwn22FD7gxLMv6FB7sh7Wp6/o+0J9iTjzP/UaMu+0UCu6Z4dFQ07taO2uGj2QX
TuKs0bPJMAGqmryFoN8B/k/+GO/b4EJwm6GHcrquakvXTvfl/y9W8vsbMX5XbhIx6eMSHJ3D7WZX
6ie0ZsnFybYGdw7ldzb7kxXGlISYrQuEFK9nbDojwPALlh50Yh59TJhpBs8BjDTCf5JjjEoaSKU7
lSAZq1VMjA0+12Lx0Oj2Z+UcEF0uDQ3/+CXskcD5B112uaaflthFmoDN2NPl1yVEUcWgWOlwhJGj
XexUTwrUJxk4NKiEAkR3Md8ZTssbbBDGQ79/pEMWfipXH/d+oV2ovBtnq9QxzYpay9wgpqkfM9vZ
c5MOHlOMyZD7Sxv2ed6f5o8yskxrEeufkmFjCe5Ff9R5T8j9VIzxEOezSklliEiSksDwNuV5efSM
/Z7zqUZGCX+KBGM3Zhcx8zxKB2IIm4E+ACZjbVM3HW2hwaFwcjeeP/11X1zJgUcbZfAlMQZ0b77k
9EneUR9HTqU7nmF8cOwI9ZO/Y6BvSWHsiHaRJH/ugWJINka7KS34lJ3BIcJx1ixoZeCiFFtnkI6z
gRm2E1mg5k90fbl0VqrJC1BHaq4/PxpjP8qwFNqZCpZWIPcKehfrQD5dyzYTzAdCr7/2Hx9TDnTQ
qLnHPT95hkovBbz4qXFYoioR30NSlJqkZ5dworlxjR78PiOJWdsnrtxAo0XyhA2G19fdAgU9iWAY
SMVTOg5HFMeziQFBxn91yhxNTh8EE7S/FP2ZJva6pZrNy33hoA/zSwAHdBgBjABQIjc1Hk52JKN9
vv/jIxUwyMLg1xnXlc2LWJlEt2cz1D9YhV7PlqK+dLSHlnBDwVEjOCDGCF6t9OW8mcRoX0coG6BJ
yCtMjNujbwrsGIFXe5NUCcBOhhrSDmb9k5ojFA8SnWv7Ri3DgBZTBG3EHkOQLj6MZgW7zEG380L2
H7zggqM37P3sKvrP5xePvi3b9z//SPfjx+e/2dtBhueVUwAB0GD5afWvidbX0LFOub2wUYhfX/XW
MLfb2IgtB1kej7WReuNP6oxNUNS+qgQNL7jC0PJ1Ec2whV5g+d2qdL18c/XS+XCOj9MVdyWI6swd
nWJXFOOoABgcTY6CWo/clwo3p3aNYF1EjtHjCPzNEg+eV0smSeilsLTKTl3IqJpy/O943D6QQcY4
APd1ElYpfUEDvQxEuTvkVhUaGa2hL3uH17fgmYubPA0YKppk6oUh6FWWgnUG619G1jBlfWn8V1WA
AW+MtQCssaQkKqwFDKyp6DP7RV/u9xXHvI7ni99k2PXEAkBCWUif0O/IFKLQElfHDryg8BI6GuLd
ETp2Q7HFNcl/Cd3KmJqy4y53+fmxecUaE9fDj4a3A56Y8LbzZ+kszqlYxOQpJ9XakteIKhSUgzOi
m+F5yU276U/e444JcPsIuI4aJhhoVYoYJelWxVHbTDHswlsFG8+MB9wxZqPMhTqWA2gVsh+a/HyG
eongxdSdr9WehygwXgQbUGMCi6kaXAXZBWMGegUbKzYxOrQ4lIb9sjSXPTk6SE9WHxy7PC4r/zrc
o87nbO9AaLp5lc2QvYpEI7vseFogPxEWxMTnc7AW/PXV3ip+HLLjzuabLCM32UWcZKpwI3s+7+Z6
qguNiaBel7c0qNe/MMebYc586qAtw2sqjvQvqDv4ps6IkI8h/kgoKrTF9GodnF43C9LpoH/abnlg
oH8JF79pMTIUiGHlyVfQWj2tKoNOhvnEOtgVWg2wnSYC7/tP+xeh/SbIiFHuSfm0oMkzzThhNh9U
LAnYqH/t51sOrfEsafCQTGgqxhrutSvUq0/tM3b6NjQYdq1n29z+MRENm4bD4Y7+4m/t/+aO8UON
2gRBR6NveHISQ2QwumH/KWyHa9rG7cw3JSZgxUWnMssmMG1P1btCRGjHwk6cKyL95zW6a7pk6eit
3WfvL272myjjipRL+e9iamlWxuqCCRV1TWzsuta6/iEv9p7x8cSbCOOoA/rsePOBr62qi9RoNJYt
DOM81TeKs8McdWl0ds3h7y9u/T/84Zj3T1LCRcGVY5rLvGo711gQCTV3/ZZR8wbNbjBWf5eUX+ju
ld8C6uBCk0/DMnY0RD/EtuWvXlHkRAUG/K3XpjPT9aNj7D9Wjm/so0deCW28OviPhvy6Jw6TrsSF
Qh0kdN86+QT1GHJdon7AfdtxX/z9toylaSbKRFQKKrBAJsCiZeIgwVa3HI9xgy++966MfVEBdNgW
LcioIdEu2D4797r4HhNc7vHxX3T1FQtrJVkkKv6Mxbttr1+WS+RFR9Mki4vlGu/vz1hgOWMeVtun
a/3DRdK8XJpIn+uUl66PF6gGH4AxUZO5WwYurW4bZ5yVXWDLeYKwgRdCjqdo32/PmCUfW5idS4sO
KVZu9cnr1NL3Dg/Ui1qcey/PWCRllqSqR1Po6yI3XOJ8uSbH/Ny3rsqUMT+NJ1RCiYudqEGheLg/
Y1ZlcboYB2yZkQqqujV1/0HHmNJ+lfJMw/1IBOusP01DkMmuNqUZ4gZUS10zp+/60qsIh8X7Zl25
ycvA2IVqGQYdrUk9oZKIGAvRqt2QNQqyhX4EKASvhcMx6Qrbpk37DplvgJLb6jWnq9gIsA4PcyA4
CeRrKZDlkXdtlifyt4LSgMU66zDOdOsFzpduS2Z72AEcL+AWt7mEGItTXaZZX9G0OrXdF7h7p3Wc
I1cw7seKCtukpTChqthBMJ5WGTBQtO30xT9G+v4WG3Kkg0eLsRY4fO358oRKx9NmM4PLj/WO2KGe
OOgNH3VHfFF4AkJ16o5W31zm4GuFstrOtASPuLpgpFcvDe+055knjl6zZ+68KAiqMAZbG8N3UPrY
xeev/Dkyj0gpPnjxxO3e9D2OGCtyqcQ2mSWQ+M4yXlfYm9zsTouDv/k8RbsDZpN6kXx+EqKXGDEH
kpi2Xh1xE81xeC/LCYWBtcqYlBLZaUJVrzBW59eddXrAxTc4/eNeWUQ6JxjmacMtExh8yF70r1FO
2Z44VnYhriOaektxZu7LKMcLsHU62Q88eUq73CKZN4a0UTNyjQwe4v9fCpz/eDS2YBfU7r8bLpYl
O2ika/qB6H+W6OFD93giw9GBW2o8eLqr9x9Dstqg0+0+ADDu/qPxAk+2ENdUqPKUwLo+9baBgtJu
EVjV6h1Wny468Ga9OVaErcZ1USZf1Q6S4C8/sSrOicC4n4YJNuQsFr2c9tANjG9Td4LxcdukXwad
t6f/8eGYoOPSRS28JXgBEsHrCXVTd72+tTlW8Rsv5/pLq+Nb6BjL0WeaL2ZUtuvYmMokmTuB7ETd
OtKOYg5ZzyU7qQ5Aai55oNccrWKLc0mDs0XNDGyu2i/hpdh+cbR2ZL95WHMABvVPWwSs8ChIaNgc
/9lg+jzU7YW1kWwLonjwbLSfydbEIlNLvjBgxZF+LnG23DLB7HNRgrvUPKNdcXq1jJW0meVGq18z
06336k7vn42983WMNkEKs7X6H60jOzNa1cH8qmJSAmbL8JYxomSMe0T4x+H1L2XWf2SIRdYuEnHW
lTgYeVr5fzBGpujCGVNrHCo8caEWYGiwBPR+OprH5qmOA7EkPfW8mXGOTRSZUKS/KKo/DTG2gqzc
Xyq2w7NSvLz/5scHTMwSLZC9EhTOm3g71V9JhpoU0RWbdwWPlwWzI3C1KFX1nAKJtHphdGuPhPbB
ftgWB3TuOfaK6tGd4INFt/bCOmxbuJOTYbRzcsUMOfmDSubFvk+HIwASE1pEk7yu/Cs4QjKZAtYW
yYrE6elwqmsAUf4pZOJkmqlRjyJpqwPYxthdsJ9DPpFPE2yRboPbGAIOBZMPjq6OpywibtXj4ioK
0jfBGQiG4M1cxaNmWHOerNA8zY1PFGpMdO1ptYQ/Uzwang7oMdrkdpNLGST4ZjJZdY72GL7d/1jj
/b8BAUaXKqxGRNgwh6RjC8h6fUPSh65jRMjLFr2y/eq/k8IBQcZFJ6ISqrVLX5AsFrZrYWqKuGZ/
uM/XaJwxoML4ZjWLky71aVh/NYATxxGDcUs6+HnGG1+8KLpoOVWl+d63I3JrCXAMKU/W2Bg9qqb/
ThbOK6B00eH4T6Tja73QnSMqQzyeRqsM3zyxQXp7FdVLS6vjl/UbPo1S6MVqDiwXzZi9lLxO3KgJ
HxBj3K481RJB+BcxYxNZ03fH4PEzau4GJJhWRjQPNc2/VTklfXZ4RpUfCSovPB+BckfwMqAi/bRE
ddSUsS/i1SLj1fbszw7wVwTwPBjh8Xg37rnEGGuQe23fiyqIGedzsY7JqtUlTIZa0stU3eULp6yt
+2o07ggH7LHmIU8EwOiBYgik/NQmqA4TNEwcecGTdt7nYuwCjgAhlKYDvWiiY1EHI1G2jJbzGs0S
pKXaosXi69N97nhCyBiJCYZHkrSiWiwVZBJi94TbcqKf/5fPHbwfYyhE3FduNCqEycLfdCtN7zA/
/EWDuwD/44j8LVW7Q40N1etrN881DdSeNqjr4wmBIWscAICFf+g8UYQFnBWoyRQt6ftPOd6i/WaU
DeJDIZwEvQZBwY1W1LqnSwV10lbXjtnOI/3De2s1y+tS3HghQmjHuU99fFthQJ01J2GeNriSg8j2
Nf4sLRkSulfNJx5sxnghY0CHsSnSFZcz0iseWCQuIO23uEYjrJfO0ecVY8cLNANKjF3xhUprA4nK
5oaOBwJJPoQuLNFXc3i4L+NZ84AWY1akWIzl6QUxQGGcaxNtLjjmiuAUBdbk0ALifCuO1v2K3lPv
oknU9BsYfXzzELgtDmiEYHQg01dc+zzafhjwxpgVeS67k6oHtVrf5MQzZ/bF5OndeBA/IMIYEgUM
1TmtnNfLaI2zB1/iSsZRNBeIYPqj88WNoXhMMValq93p1FdA77Y9HRna6+Th/lfixYVsFH8NRcoU
SFi72ESRqyHvGPFVyRal3r0jnu6T48gEG88DICBRRZcytImM2TYh8wO3gsIJCdmllNpve6Gij4Yp
O3L4pKsIJqaVzf3/9RbZbeHoWxrYtel0rpWKkoHQZkLmC5+DpsNjgzEMWYCjQiotWK/mwDMtF/c/
BM+S3i5hDBKcSNCypBTw87XeLo3OiCryfl3mC33FC9GpUvx2VnNkUvQkkcZ+D1/GhFQeIIdTP2tD
Tw3ccphwbA1V7nskGHPtTuZCqiYgYc1WwkNEBK554THBfI3yin3f2EXUgpHnzaZ+DQwRgA3PPUns
Y7nDNBTqRZwvNB4ofb8bY61VNWwLsQdJ4TUypMX6wXxZ6hyHOp574EQwhbMFcC67ZzK7qpdZk9U0
7otJr28Qj2FepiLYf8IeINwQJ34YNQADekxCP2vFuKKrjqfre4TFHXEJu8l5Nx4JJkYQi8bPG5z4
xKcCngDGyHbYlVig2oh6GxxryOtGjEdjuO+DW284Yj5jscjkssfpegoPWusx8UtydSicCI3KXi+G
6q/c9+UROxq+lWzEYLXnDbCNiuaAPCP8/dzFhbELyO+8PUKUL4+jXONFmAEBRvYnl7nazFyKTEou
681F31mBUT8uyGH6gUnAzj5i+Sp65JVgxnPvAVlG/vHYitdf592pM64kfvRtzNmWFaJaDn+j8jKg
w6Q+idZNprEqA4n+ScFXU41+lz9zZHLUkQ9oMNEJHTGslBy8rAwXiEUYf0HbW3754JChX+KXHRyQ
oaIyMOp+mRYXKQIr+cHHsZbDbYYRLatjz2OIKtE9SvRRB5TQrmojJQZDQQNMsqrUiRV+erYnL3ip
1a1V9HdSuL39kxTOgF7y+RXit8JQ6PwzFIB3Lfl24aF6nl4ILrdQlG9c0tt+GHslwG72SuaIyHjg
98/DCuzQVuJXZdnP8LCGgfOcBAN+CUkOxyP33A5H6nEQ9ye3GbBYQs2VwG3WrNA5i2E7HGWx50jK
aHQxYIgxGm0QtZMQqGCnILK8xCNlE5EAML7NQpqS2WzpG+J85Vbnx8n1oRKtVl1w/oD7ovob10Ks
LtckoF91M9Wzl9LfRsAf6RXUCF1TyXh563j3c8AwY02uaBgWMw3vKvkLdZqQWajXtvBePNWiPpWI
n5POXgof3epqypfznJfnjUYoA/KMkdFaxZ23OHF8ir/8kPgPS4/nysczyQEJxsZ49KpmGUBGsVcM
mKdwBVdOcMRGWf4RzaPBXcriscQYm1BOvKkS0S9otH9ySstE5aEzC+LoHMMm8Ggx5qbxcDRH9UHr
yaB3HlITt1+MdLt5ra+6eiTpYr3OzNqa7+QC4AWhwSs8cOjftHZg7vxiDpDtEtKTGNXb1oQbuq8O
PAZvBYkBgTrOs1YLqRM6n93lwjdhvy1hgcYdLXEYqbNylnPL0Q1uqYNK3h3zyg5ndQC79lOqGMYm
+1h05FR/esTKHFfSAa3tyKf7nI4nHt9iyo5mqWGACaPuRi8lrXnBXYxwPbcSlMk4lO47doHt4WS+
XKgStXE0Luv1ud2tM+c9InTidvsnNfCanOh2vG40YI6xMmk6TzPJh5qn5pP0VS2ziCy5u1z3Az7h
Vj0eyEqk+WUtXRHwYQN+8i7p3TJuiHq4/3ocB3GzpwMiXaNes4Bqt3X4uv/L4yMOg0diDEdWt1Ge
0XMGhVErRu/r4UGR7MI1m5xkT9oGQ1G1k/Jw8LiCx9gQNZ+kSVPh2S4XBHnEhrnC7BcKe7ylGY5G
sf2cWiy6LqTfJ/wTHK9/nPvPxzFFbPtGTOa+OO3xYTaubSlWzDG1HOFiZ6tUJcx9ib4S5v5CNPZf
AMp2nwGOZLFjVXI/mXlZCgbcBbY/Ss4VWE42BgDUnwHUrKmbXmmpdpw37ZJOY1frxLfKSAegJEZN
90ddN1+2BzuTeQZnNGP/Fmx2wgpniARNrqjBWZ7VPTKlrDU+eLuw4yn7gAoVv4FmSlmD9a8YDAJl
eWa9UoADG6DKaJ/g3o3OnSCk73XHP9w814AcoEP81g/pe0ZGURFdIHhHVIvRmOSG2bwHZCzDbOJh
D2sCy1AX5HxO42PmBE9X93jh5Xw8Q30bFxpwFU7mVVFT81ZY5cZFsaOw+UAU97M+gW3TCLPU9UR6
LaXHoaXnfJM3RN/zyXBUlm3JJF0pqLWAXKxdbua6+hDqDfp32OfqDbzcSnzgzrfy8iEWu3YaitMo
lkBScVAxNgm2GRzdsz54Y1s8X8HOTGnyNJiVVKVa2UhxRnd7/JA/0FCjfcL/MSdix6bkVpxe8wrS
F6Kh5T81uMrXGA1OifXAeCuIWi3NqXXfFt5ikDvadQNQHcqhH6aeG4GmWAM85BCR9wpQTYAe4ngN
jtFlmzFpLQrSJMBRJa0ivktKnlH/S36FKRJcalE1ib2fmftNkwgajqYALcRIrMkh3LzouPu2PPqW
wcVfHG9bANTzP+QYK18rqVrjwjttJNCNwn24OqkL6d3HqULNcJYBcY7OnuMa//Kxvoky0V2dTWda
TI+SXHcra2FN9OsBx+y/uBaeJt+/heKbDmPhyz5uxGZC33IFcM7dwjUwMk4RqQpcawOOHpcgLSrc
I0hjjoEUVoCyzC4uCBYYh6T7b1jQpACaNFKGX4FbwTq9wRH98UDmm0vG2E+xk1SLKkTyaQWS1qZt
cWvzwT0KxhRw+vo+X/Euh/7F6n+TZELAfJpXl3aKDwiAmZKoD2sKdQeQLw5n4y7zHzJstngBot61
oInHU7Te9PrVQr0o3fQ+PTPMXQflCMuN58G308qJKAvBhB4Hs6zX5CT9CUPiWn/S2uTwxVM6NlX0
wmmVSPREFfaGvJVsWVg9dxZkiVmD4+O2XoiIDHjjPePB9PdbUvYH7E2ymSupKaQkVgwX56cvPocr
nuVi00TFxelppaGmBLdWBXKWbHR2n1rVnlsopxscL8OTDcaGpFrotWi+wRCvsOrnP98XvZuvv6PJ
bG7YuKKXhPLNRBlnYYkr2jgy+kYhtzpsnPh6hfXydbzAbE8E+C0jsrH3ef9P4L4nY0yySsr8sAOH
2TreviUGbEi5Xj+v4Q4c3ljtaIqvKCquXKo4dMoG+znOrApZFmA+tAR+GS4pWIA0QQX4PkujAdaA
CvPNoq6V4lYARuak0iPZzFNTxhGwYBFkq7jiiOPooLo8FxV67QhX1liUfiAR5Jd5T7flDdio5i3V
AV8G+69tP+fGA8aTPateedZ8++EB8FQ1OZ9vTN+G5Bnfk8i5ij4XyOOGaorJrMvn/bcc7SYNCTDi
MXP9HmDj6ACuNtab9TlfVA4d6EVrM4EwfjxNrPsERyvqQ4KMn5kpcTJvY/QDgVO0kszM8R+c1dN9
ImMSMqTBOJauqyRt6oPG+WwZHfCpgpyTNY+WLwYkWCj9sCraQKQfZrXJjsFz/o75DK/UP7hHkcf8
8pAQTdIGFrepZ43qU7gGrCm4S9d4wIBQRNY0JnXmJufhqDix9mpIjEYmA2JqV3ei34FYaWJd2+R5
j9FEBXfqZQD/z9DfZqslM6+eAXZ6SsccFGxkzyqiAnitAC/7SUawesHhZ0wQhvQYfhoBY9ytD3qi
T4LniFz2CXBR7wvbqAoNiTA+0ZsVbdcIIFJY5xWitdp8TV58U3gpNeIvKhlF/xa8fTnuVA/snAsM
cfMi7Fcb/gHUyQ2+WutV/lyeXGEkQtRXNm+5TZAGzmxyNR1nxhlR4n5DxvyW7URGYwPsgpi5MYDt
Pj/R4l0PLjnWbzTEVyQBveXZXBEFlWk2isJscs1b+v3A2Hn2byMYbEn/zLMZt/T/1ysOaDGK1mPB
IHZL0HpaKcR6zR4UJ9h16MUZBeDajKNrYgjwqM8t4ATCqXHryOMPO/gDGGENQ2zQtTP8Acb51QUO
IjIMB9Gwwot5xpR8+KiMvM69OBXjDHRWwH7Jnr3jfX0Y1bkBG4w0puGkc7sCPx8hT5ouasN0Ci7G
81gtZ8gDI4T1JU0BpjHDW2Ha63VBfLvRJWP9nGCbVq/JbNFyAsXR0seQIn3VgZJdvTTN3RQUaTni
bFkTs7TI8cjdgeJxxjjkzpdaARdiKMQT9r01UNGX0uH+Jxr1XkNmGCcsKX03i1C3plENVjZxkF4i
wjPHMI6GnkMqjBtus9nVwwABqGSYTr5CHGI9Wdnm49LxLJ6poNrxS30Ro2FoSlWxJsQQm6cJ9qxk
EcQqekTDnKHx6cAgcl6OCtYdMmwRUXO1QJrOJJCh80znzlC2EsF0OXpz/9XzfXPEFhLLLpJd9apQ
jqxNYqAXXugPOrkgpP7o/j/m8set7YAgY4C8ixAKsifQ9S6skJ3fREMyIkyefvFYGx1bVwaUGBMU
R9NAC0O8IlQJ1YbLQwlUgytGSFYPU3SuYV/943QFuh9zk6fIHEFh64qpmpWqm88BsW+4D1d7fVw6
X/JC1Xmfj/qLe5LCmCgg0GvhtQGdVbvULKwEPF/3M30vY2TxvkyOByCD12RMk+8LYZlreM2nEHV6
DNhZHfYZNd227S107Wvv8BDMuaLCWKlsXqVdHkJUjMKQb4N9nSUawiJ5Eowl7yVHTeKAP8ZaiRfB
Uy8VFMFoKI6BuE3PExlWnjvgzVNuxoZI13meBCps/BRFh2Yx2Uar8n371aJ2mXOv5PA+m8QEN81k
lgVxhzfMX8Vn7H1JIqlM8mjaGQL8ClAYjirZexTaYWpyboV41E1/P+r/Y+27lhtHlm2/CBHw5rXg
aERRNJIovSBarRYs4QiAAL7+rOI5e4Suxmbd6LnzMg8doWQWslalXcn2fpd9osZSDekvFxcrxcNH
b9P6yplg59S4exNfdy+8zuP5V2ciksGXAJSguYj1wbR1DKC5fwNqfmENxAv3Q3LuONsLnp0xK1pd
NBytS+ldy4YIrvq6+Lx/8eZCswmKqervLgFaIoUiuOLeVYofN76Aecql+Go1m/tiZv019Gtj4Rg2
OWoic73hGJvmKJvoPPbHxwV/NHT+sL7/PnOX00aU9U7H369cB/zRdFlG6w0O5lDv6zHv4E4UYe5x
DBKKLrAgCE3utpPuw1W4GUVbb0m92aHy/6gde07b/n8Bqm/lmCttdHWWSApkaiDfJqKLRc4oQv80
ySqqyOcnl1Vg1iZ0BWYsSjg3kzlMFYucu4BaXg3P9CPfnp81zFU0SMU2z6UdgsaaP3JJdfjjpdEt
00RHP3JvN4K0iWsqYyyhsQLsFwWZAvi/BaItIsmWl32NBTkDSb3FLrNl0eZ8Tmre98Qy1zmqx86K
5WSEp4o7JiX267O9aNcLhQvMGvUH7oli/AWlwS4eOYEoR38viOLlDpaPeHsMSbz+QoH1yX19GzzJ
DsjzarVCx+mJhjZwYVD9+vwEl5v9+IZYageg4by98/Y1OXsGA0Ik/FOzwC/bKAsNiPaIBYqgy5CW
//KwGW+iFUGzJtJvDNU2xUZWSLi0S/tLeSrWussRNvsOTpRiEOeqdnolZ1AKnucJW4+QTHiUcICZ
zUtPz5IiYmXbP7bL3JdgjDpTH6gosOCY/knBToowdYOHBWX2WSxskNs2RL9i0B+j/tQvxGIpjHe0
a8Tj3PzULNROfg2LUEYUapmIpbkn531cK61n2bfnP3pWQ8KdWLq5mvfMmgGnRjAaSVYgjlZpRyfy
lvtltDVzG1mxOHEWAMXANuVFCVYKmPFhRTdO7V54HvGsK/CtNZvLFK9KJKUxbAuf4Oq+X7AhLHhQ
fEzXo75J93h9/l0YNRFJnecJZI2XxByyAZoHKfGqlZgQAT6I78bY1rHQ3lpuNwHnyxoMWIVBhHEb
AQLXqg/nQzqj5rIS1zE2UIGv4pOXTZpPF0wUZBBLTbApdOyoPLTJJ4dhu1iAzJODPhzgNxjwScu4
LzQDQlBAPYNCFGVabv6ZA70GAzxI1ctJ24R0TfHaszxNtF08ZOB95XFi8KDUYFCnFfB2Chdo8wJ/
FDtVehKCh58OvXOO7ZZmvnPv2N3Y56vRobs3oJ0DVzt5MDCXBNRBxlZ6FEHdfVl+7VDKCWzd5Xqm
nEfTYBBGC9qLKNQ4zhTLOpx4p+zp3CXGT+xcIP8Oxg0GXhJVD3GxqayarE8bObfFzxIldqwwJZrz
dzHht8mzydoyzxsjT+kj/X7x0+dwAwLGA+ibrkR44GV75t2sf54Nk8GPOI/O5bUAZG2AWd5Hjog3
X4PjND4s1n/pIU80Y8ADM7lDKoBdhzYxRtsRITVOkDc4xrN/k4GMvrdkswgpDDvprjdQF0GDpIN8
AW/7BFcSgxvtVTbltob9Y8TqlmYE/9EDigVrLs7Tk7lz00wGPYw0TJVEjUYUlNA7A2oqSsINv4XX
M8PDW5MBDzkvMyFRYOvr02XTkXxREvARydx55tmui4nDwjr4gVrk+bnD2Q1+VBA4Y7EruIZlBw95
Q8rBKWuik8sDvKXPdRQ/Wp19/1bfmvnuHSmDIIJhFUEywEyQ7MGIqG4ra2xSzpzYBY3aMqjsAGTH
3hWNoXLshra5wIsawpeg8Q6fKYlrSwzItJJ8TvUKt35YeV5lWwNWxYNbWViiQoKtiveVn08pf99E
doNxOkpjoYiwJyQoN1gYtQTD82b/ahLsLrOWnxxp1GjYozZVrMHQFRN7uG8B7cRLqVpZ60Yjgzuo
OMVGwaCgv4i3uf2ZbD4R5nCkzd2VqTTGhEck8YrOgjRM1ZDcie3XAd4JN0Kdy0tOxTAe95gVHbpS
zjenQSAp+CAXwwevxjRrFlMpjJXmUR7nV+3m/6DBPwaHG8jpUc3iFshnG7CnkhgDHKpESrsA+tQo
DzYjVr5hrt2mjY6IH74Qs1hYN8r7VnMR0kTo7UdNLCPT8mCINPqtTk4nQr+HiPIkIkD65BkhTxTz
1GnmmINiBaJocvfkWEhfXMnlpJ4h7eUzO/07K2QnDgwJ2YuafrjAjw7KSPQz6rq02pDw+Dtmu6Om
h8g8eDVY0EPzAs0Gv8II2drDZLGJzRfodQyJZjkVuuhtcU3FG0sDLcbBLenL5ZeZ9QenP4R5D9NI
7qKG3jxn4zQNgXSsKcd/X8gZIAH7+cJxQGebYEzVtBDdaTq66ZjbEZ0FLRbKC5xqTFDDWv/DtMT5
lvR3/4lf32KYqxFaTSuYXQ78wmwXBu5Bl/dMyzk8b4wjh70NqjRKjUmvIOKQcBdiXVEMskOCg7uv
0OzjOzm324ecXDsjQkNAqEAhvLseZVrqFz144JHNo28O0gJrXo53do5zKpKi9kRkqWGPlZlBJBqb
QWXzvlG880rbtEsRlbgY76pzX8fZrtipQOZWKF0nmNcr1THbVqBRXuwGnyOC973ov090ug7qmLVt
CZ1O40NaEWuXwFuifaPOJ2+LkDT/iP5jhOwYTqbqqSh2sPWXEyDL0dERAHqjBZgXOFpRa75j7bfJ
9YlWmimGuhxXNH50RHsb2UVF6oV6NFZfB+ON7oX9f9gMy9OOeU0FTdbB4wSh4/YF+xxoijlxynX6
kB7Bq8JrfZzljJoaBwMcYVPEeSZRazx53SEJHLh5WNmFmvDr59cXl7h/3iX5/nYMgIiXEBVoFeIo
H8nJga+5MOzrkQsgsz6JqchgRLfgb4mMQQ6Xc6/XqolUMtjLrjvN1VZ2InuZz42/ZzWaSGICklZO
1dCEUjhA7TXBABWGp4QleAo4UDVX7NLQASupWPQimVhV+fsdk6Nz3gSNimus+sfyw9pf3+oKbUPr
8OO+3c/VEX+TxDgIfa0LQm5qkLQ+bb2PY/O6t9xfPwkifZDYZ/aVaFzPeOauYeZNEiXT0mlxhflg
gRgVVRFa41FHruZFIIVdXW0TZLpu5Twfyk3p/98s5ycPvOb8PdTAQA4gG4oqopHw94ONh+EspWoh
ApC9YHWk663J2+A8/sAWEC63322iiQGV36Qx8B+WeZ0NfSveUrQFVpLhhv+wvAv5CEni7cFjk912
Dr79qB9NDyN/pQ3+lcUaodb9zzwX+ugyFJfBQiEZ+s0MJvAWd1rZ5tdIRPVsvZHdSkUhHF61CImL
L2tJFzFxJFIwYXT/TSLzkRtxiPseqzuO2RMKw4YBvlWkg9HzNLzu4Fe/8BMtM77ubxKZ2zl0QhKO
QSLSUuRGcYIjZT5DuoW73HjOk/hNEsX1yWnm2XkEyW8KK+qQn92OoyN/vi7sdmEdP/EOypRg0Ea3
KO+VUmceDF2WZAvVYVA8wYR/F1wXsoIwL4NBaaT3Ohjx+AA6HRer7g2CFzKxaXUUWRlMClS++Wai
K+Aje7V8O+nt63qBZTegxLajl3Jvn7cHp+OlDeda3n/7hcxH6KLztcZKLPzCdoXCBFZVbGBvY+03
LrgCcTQ2sc2Hs0o0umvT/AAjY8fre5+Dz99+BPN9qlRNz5GIYwKdtUYwvIuahGeShOtu0fP+w8gn
34N5wJMktIrayqEtou7uIL+dj+7zV/XBC+/nKl2/acQ83ddxhGsXQaN25TgLqwHxOKq1wW6z1ohC
Igw2ll66sTBVAI/WxwrnDfaUwCCEFyNd2Nyq8VzQ89vvYd52OcVLrHf0MzvOh/o2fugOeFjAdtmQ
DiOPNGe0DixOAmcu5ptKZZtehEsgXzKJSl1vhsd4J1egBYycJ3Xphw890gTYzBW5A8HiCLTvXdaf
oTOs2w8etM0CzfdXZ7tfEiOMesvEzxhQREQWxK8Xgddjy6qF1WscGKUO+x0LYxn3rmGRWXpWiXif
cd2DxOn2CyQmuINu85g2UYqJHOQ2UmuhvQnykBbPFCKFSIv3toBxDgx02FAuzLm7xm6HdU9BBtJS
kDGJRVdCwYIMbroq7HERko+tF5VEQ+vNY5aRwoGTWvqHVe/bj+BsstsYdFgUYWlQj5K9aaevf1O8
+s3aGCgrL8VoRTruHPD0hOoVZrywW4//bnFA5Ab6k9fESNIQLBM4+WA3SCU5ByExg6+zEyZeVPy4
BiQcHSEhWKdhrQb1nWNgMz7tb1oyEFaUltqJAc4fySjRFmJP/VRjdImOhce7N5zXS2VADAOHWS4Z
9FM7dHGoG2Ja/4GGc+0i8nmQSX/3H3alKLpomZKsGWzjk9AK7eVq4FSzwbNIdn3Ugx/i2jDcvzm/
iRzm/IxeCnB6kPPiOUFCkCUR0TtM7ZIjaBYJJoKY07sq/dWKLjU9PfrAp6vWe4vwGtwXM9ddC/fw
+9wYZEfGsNGCAGJau3G84VFZByB3fCA/l3hZcrJoNrfMRbbhJktmLfFbMjtqm6hm2HUtJPdYi/b6
K/DCz4SMvZ0BgLhr2GYv3UQYEwi0OrgwJIvCnexe7BjvVgCYwfKkA7eaPxOfTk/05q1M7ndWdhHW
q0AvhWzWEhrZNfet9nkJDN7pMfitGYGmqSWkCFt4V2+Yhka/C9ov7Pv2MZfS+k0bFq+tGgyw1N51
w3bkX4EDPm21xJRyuxScxSdtdYm3ux1H6uyTO/lcDBabcl5l15ieYWdnW/Oh9eRT8+iUz1+C8xn5
3PXVcyWI39RkXMizeZbq0oBAkBJIzmXTtuTw1X4Aq7hrx6VZXJwox0DI5ZKL5lmjsrCU6r0i3jIk
GbjeDtz84BwB429qMSAijgmGEM4QVTqNR7ecxpWNwWKL6HbqCvtzvB7tevc1Pi8Ouf9l0NYhzitA
JdzB5Zt9TW4DtgxFlkXth8ahha3/fOF1oM0F+VMlb/8+EWGCheNcNRDR2rcNwIi2hRGj7V8L8Gfa
nzyqm3nXCXknE5G1KEkmcyXOqSZcrphVOeqruiTXTfEr3Zyff0aLVZM6h3aLmHdNC5qck5xridXl
iVzmUvRGm0hlA7nRw/pUH5GQUlZIZNgHNBFyLuBMyuY3Ucx1EMO+ji8CRKUkO0qPKPcfPjlXfBaR
J9owtyANwro0TYgonc22ezVcjModFpnPyxfOh6gTQcwdMCsx01p1gGdQL5CYPJP0C1UhzO3RHkLZ
rU0i7Wu3ddKj65aYQfeE3RVhPnnm9TTPXQVF0kWsT0MBCakZXJWJncZGJAaaPtJkVJnaSkUcnhM0
m/dRZBnRmIT/qexSrEuahhexMelt8/ZB5wZo6q19+2t3RRMKRoA533DO6ZqKY45W0YpkGAqIS4nz
/j6SrQ/26Yw8Pi+4HUOzIehUFuOoCIOAR/xCVUMMvDltjx7orv1goYLhBMlzrv81+7W+j5INPjMk
fk0t+9+j1O3+DGcIkfYx9HsXFKufu4iXS7nFdixUTjRk48xMCUbEBgbud0yUj3RcCZIbY1f7ylyv
XB/jfb/IQ0AeV4SyDOn6aucglfep70GL9iMEO4nD+bpzIDD9PdQFmdirbNZCJdETF89ufVn7/j4C
f+/PN3tAK+SX3cjeXw3x6lOZjFsjDEqiZRecwfp0ipAkJq+PK3kRPHLcJ55qDISbinCuqwxicPtb
Caut4n7XyD9CwRZr3zIe7p8kz3ZZxn5D0cMQHXa4+ceQ0EVorpXYS98naAFHqJfbyS9geMXl6Znz
NBQZDSmSRJPBOnOaHWqR2BsSIFgRwKxMTiCdw7Rj0ZO+slGa4RnMnE86Fcec6rnD63S5QBycqO6h
T+xkYe8CjLEt75/n/NX8Vot5CAOjKLoLNUxjf0CDIiZG7//92Zd2qgjz/MlBFoNwS4AiTi/b0UHy
9dNK/cDe+0W45Q53zfrYU3HMUxg2sp6YFGqwFDdznFJdDF5ou4P3Vi1XzfuCOz4+x7SIa/Z9ggxw
n5OriREJKIhCde5g/Q92EFHKSP+J7g6waXX8Sky3JbrLO9u58GgqmsHxQU5D2cwi6fgy+HiOsbwx
vRKdZ/ocE2Hb1OvCvChFiSNtDlcH5BRoMOBAyGzkPFHEoIpO4LG6XMthxJoXODCUqhIE5zYdptyb
DyCPwG6+Hwesav7kfru5mv/027Hd6UoXD31hhjhAp3UFfDlk7Xye2z5XPP5NCgMd+ShrdZfDQl6c
9ywh2NMcPonkWSTonQgduh2L597Sv/jn8/ePTbJlwt7sS6W2cJ5tTSQSLMcz7dVABQE11y/Ox5st
GSjYm4G6iorOGpaqJxlrveq1s3RsB9sRnyVar3osnmzT49H3zXWb6lNRDJh0TSN3upVJ9ElzxHAZ
Y2jSbberQXK5rWazCDxRi0ESU84a7M/IYRsnJ3XrhWI74C3jBAezXt9ECAMe+rW/ypcWQhyzIuJP
fXE4v3IAmL4Uf9jCRAQDEp1ajlla4/NcYQuL0D1eSGWbS+NdsleNzqV+mbf2b3ksXFSlKNdXE98I
9TRlLS3Kp/Jsl1XpCpYTndf96HZXUntW6oBYXy4xuakkbtE+3Vf75p7fUZuFlDzHzgwFSdPj+uJi
1L3sgCp0YroNyUvgY8aB5B/7PYrJTuJpoJfSj/EJM2TLlVst9YK0S3j53J6cWcCenA3jBurnvGy1
IZGOpUnS62IcbaSaBvKlnznPOu+mGAzmWJWGqyLgK+SyE1kYK11Eu8XqeVWVhMu9Ry3o3lEzvoqW
tcY5HnDUNC+y2SwTkJ11xH94eFutuCyNcz18UwxgB2NiYTwjlQtpmz4m2HWZ2OopeOVRyM1mJhTN
UJCbALeFLrM3sw0bpU0KXBs7fFScyg+Wyj5f9HuVLt2tEdSiXob6ifKZEv35vvHOv4cT4cydjZNO
D9S8kuDFgN54s9XtLbzdfYPcVu32Nq3OLxx1/1fPxrdYlmSjzKSqwTYs6aiVi3zxaPehra7RVkGX
i/xVAXhywLeK5eTN7wOpUQIJB4xGlk3nFQTrt6zOQf5/zSU/m7VQXUWSCfx4aNphzlNTQD4RDDV9
NzzZ1W0EvPufBOvEVocvEKXe/3rzD+K3NPYYYzko2/NwkZBcokW5cNV/0BHVtHTQR8CRNfuATGQx
npN1tspRU6DZZpOEjn51VRlNtJX33LwfUqyF8Xkv1nxeZCKRwbCkDnJtrKGdQjovl+2HFeht3d6V
LRRvnM/xcF9DzqdTGCBL6jIoRuUqHb2rny9U7yBytmtzPxcDX/E5HYXsCgm14AxPDfhlU2zQWa55
U4PzmDw5OSbWyqNEVdocJ+cgTRe7KBJjDBLd8nxydApOfyDyRBLjJzUXcBdol15CMunk0Ej1KJFj
9VzYS/PB/2Hb6XZxyNwDvE9en808bk5Es25Tq11T+dpAyfX75t07DhXBJkViZ4uIiLRXf7fgwRbv
DjBQPabnMlAbaItz1SRbrEj8nK/p9P9haMghWbUfxcd9q5wtPIAV4j+Iwm6XjyQjUkoLMkUfETra
065uvLFqW/DtS7nKbH4SbdYf/ZbIJtFa5ZobkQYzfQF5T2SjX370q+Xlw+SFlbcrdcd62ORZUv/n
PLUCrBSocHgUnV+6N3QlbXLP2mv7X/sjtkq2z/1CiNAgVCz1K6pXvPiWmum9H8JAjVw0at1L1JbA
6lBvMy8Hpd/p9lEpxSl6OThflXNvWP4SI6zrIktwQxt07nvvzdIiF6Tt11d4Gt5K/0CVjiNxNlKb
fFUGfLK6jS2lb+lNlbZYcD3cWtDU41hzo2yFd5wM/siXyBLNEbIqt/boUohT/jDYJriZC4IhOskH
idtb77qvvgpKIczWYCEuSj+W46x5B80zZgagNFnV9SjE9ckfqI19XGx9W+PCciNGqtM9E2LgSEIL
/DmwoDOI7FUftIlgXUteS7yRuWv/W3tlgKgJJClXDAhLMnuz9j4qzS5L33x00JWa2PHfMGzrExBS
GbemoNyNughzXcM7RFwXE8vGC7kIkG26b6c3d/fOObIbMsvLoGpFTF+UF6dYRdtLgqmv5XKbO5Ut
aKTxbTiJ68yONmDczDaf3K7Y24aNe7+A8XTCc5DoejvgmfY2a2x92Wwv9kdM0tWSksK72WJVEtl7
ez5wp844LojGwFB47s28CwFDGwf9uJdX3gM2R7My/Y63f5+4wkEnYXWr1OE7dt4GvWqKV3rF89Vy
LRedU4jaDteP3LY7f4UWUP9nZz/tn85+i47U5wgcPmDo8Edf3D52LjaeZ/bipb/6PSegns2sYg2r
TqMhNPKzXUHxpTGEahApUgkLDDBny965pI4We0JGrkvrZVVj3fp6x8svzdakp4KZK9x3kdVI4U2w
uNNIHhMMfJw24gDyhVX7JlYbjNbzUpKzXuFUKnOXqzCzpApkQ0dkBk/bzXmfhrZ0Rjedyrlas27h
VBJzi89xo4MpiUqy0Oeu2nljdzjLleJKG+Pt/j2e7QOdCGM7hcCr3apFCmFrjCCFlZe+R1v9eI6c
dmkXBt6cyl1gJdjZeXQfFXuVuwtcbN0gvHePFmjZ2zz9HcxtFiME3kVNla4jR9hnA7HLFWUxuq/v
bCQ9lcPcXSnMq/5sjdAXY2TbbWXvsfXKN2yXrPC20fnsxOaVjufwYiqTCVnapuiiaoRufWt/eAmK
AWjYXnE50nkmemvEmcBGpab/Z6Lr5qD4b6Ac3Jk276WmDsi9D8U4DedkDHV8LBygtd1sUsxio2M3
smhb6ye/Zkk/xz1pjF+QdEWlRwGkBTXBdP1q1fk/ytWOY31zbt70AzGIYsVdkzehJB3ldCnsUY8e
IzsQeBPfcwNC+lQMAyFaa8ldblLbe0Fr0hatScs9eXp1Qa0ERqE1n5Ca960YJBl7KbkkGf1W68Zx
NBA/PKO/elt5kYb+W25WZc53nejHNmH01yzDBDjEgUXJ8vI1RiSwbwbNEffv8GwJUdcx9aRrqixp
rO8hjVokKWAwPBbjwqBp3MQeP66R87xCCT+B78HN4Mx5ylOJDDo1UiFEhaTAa1zXaCIW0LCAYBKZ
sN1O4BS0Z21xohwLUGU0tu2VGglOUc1tDYf4cv8AZ/FoIoLBo1rvBGwbkKWj0JJqo72Ccae1Yyy8
/auXbCKI2ucEkPJRzJK4gy5X28meCruuCZ2jXXNZ2ea8+un3YUCpCSOjC2J8n3UXEHjZq0dsd063
uwNlD+JWgmbtfKIWA0qCIjRJL6h4q4yf5ZuEhRBnyUlFB8kTLm8iz/IYaIqirlGNmzmsvfftSCqY
AyrIoDfgRg88tRh4qsTCAsEBDrF0wFI0OoVvPAsrwASvQEhvyx+gPjk/BpZEEEQXZqPRjOGmO0r7
lew805f3vpXPZp4mRqEzPWFFGddmnEMMEsqqf9q8v2+XGMPAqtMHFxXJZ3sd+fdF8pCJZYDsUiHv
xBSWAQbITY1QVnaj2kse12VCEAz9y4PUGay4mnWrWCLEvZwEoi7RXYCOjfsqceCIbXOJjKpvpAQi
ooRcf4nomrA7mWcR8y8jKsYGnak2NItBpHDAIpkUjL+IqAIfb+PSW/56im0fDyPIl2wsJOXnz2Y9
zolMBpywwVFtolDHLcb413v3MDwKoPjn+X43p+tPY/9WjYGmvunlqLpQMRjdBK3fSEoPy7WRqwps
XnMNBYN7shhgOtfXzjwjejiCjF/aB2TFDfrmzeFbGwaOYrnWpKgyKPQhNjltKnfTRyD1VTbq6bwt
/a8F34uZB/dvmQwuYcdRDf56aIV046mWSRMRw81+hCU5IF/NeRvn8fZbGINNo9zoUZNBQSpsEy/v
36bZNLH+j9HpIoNJfXtNklSBLob3gVbq/X6ZL2g2HH1/Bfa72Rxxs+7zRBzjt5Smeg1GDeIEeBOn
q1sesnX9Ai4XhyNoDtINFEcpObKK5k3GLsRrlGcDujEwxusEb09nB4l9zC1ypMy9UFMpjCX0mCJI
zy2koJRgIamvEldxsQ+Po81sT+FUDmMESVZdlaGCnNseGZCNHJfoh8W8748fWKTOawadbU6diGMf
qlQeQcN/hjhw7zheCH/i6G0N0qKHZTPs0KxgkC0dZSD7y9vwVGrkyR0eaixNxUjwIt/sqlfwHd0/
6tkky/Q3MZZzxkroKrrQD9o7myMm7AnWwaJpCIgMMtJP64Fz79Q57JoKZN4yrTdSBTV2Gd6H7KcD
Ud/hHZy/UGG4upstiTf7ws6843K/B51+bycvyPFpNhjazxYaWV3JdXPyaKN2xmPpm0OE6Q9j3qZS
6wW5LvDDXmq0gVh8vsE5fJsKYB6iIW+Lti/pUXubi52JRPH/l9lQeuO9RrPpj6ks5jXqrD6/iPSe
omkVg4PIgOTO8gjCW/HtZ/Kqk2JZYtz+pQp4LWi8U6T/PgkF1Obaax21cQU7563HzL1vr7PZyKli
DADJ5yy6DLevtD69R1j+vDfcB1hrgk3z3LTE3CtoGJYlW9hGB/YA5hSNRhKHHi7LsW5X4HOSvYZ+
NDN9MA2OEzvrUU5FMefWiW0z5BiJOa7BMfj+njtgtXEt/+xgcpkDrzytmCME9XDUazlEif7L5kM9
ph4HV2dbdabKMPg9ag3GzjNIKA+di8kCSijBsYP5J+L70zDQbVGCfiOECIfiBha2LtGgw++BnQ0u
JqqwXW39WKpKYnXUnj1v2Byj7S/yk3Y4YWb1a1gsEp/3ef4LJP+jGtvBNoIDqBfHFq/SaeOBcxFY
6D/BRaaDe7yMx2x9Z6ofA8eBbHZ6L0E/EGMci11IwlUWobmeoBboY92ifSgr8gXic+GJdjN/cmxx
Npc5lc+gLp3ySUYZ8gcfHQsARTSrIgrgvb3UHFiPeSqGwV5Da4xgbGAumHu5kHDT0HoJxyb/C+h+
fzgGLjITbBNJBV2QBsHWbJK2IJVMyNlzSr+xV18Yo9t9xdgOwLkLc97fVDkGO0r46nVbQC7MBRhv
vnUL8ePywRPDO0MGN4b+P9C7dszdySKb9kezUBt0pSX4amAe9mn3DEe3uehtqhsDJWepjzI5hm5Y
erDBsr+CRD94ivHOj8ESXQ/SsqSPZUGyJxUVkNvgGs865h2ff6yDpWvW6jptTQUmCDvXvOVHusLU
wPgAd8+ycb2j/ePKbtfqWl5jRoJzihwNWfpmPdcEID4gZe1J63Bl2ZUXe2tQLXLkzL/+3zoyaIJS
sdxKI05yjUpm35CrQJsoHOSyQKH5cW5QDefvY5ydxJjYCEvkPFq9KFottKOsaeg9uhEVYvcZxjF+
PvkPb27k3oYxLtxAhXMl2DFWsdQGlKbpufaj4y3RWgjWjYPwRPv7wVjNrcbzviODMOl1HIxCwfmi
NQP7Y5UF9rBfbHT5v9FdDaGHzi7soL7/UXnvEUv1nMlGiewGlMRsMGgg8dYef/mgzHlwMZLPO9JZ
aaYkmpqiSohodZVxIK3kLAQpVXEzekgRoduAVM6r5q+gIdpuCUe7uSOdyvvjSBtTzWgABCa8FZKH
F3JEa7gzKESzH0VvZWNQ0UIjDC+HM+eFYfrZkDWFOpea9LueclZG3YCdzjBar3030KBe8q79nHVO
RTC3UUuqWFIuEqzTcbYfV+/AAedZ52gqgH28RyuUtQwCkPOiQQbaMhA/Y/7JxcwJ9hlx5M0h6FQc
YxpC0VWNEOPIzJp0IXrNf3EEzPa4TiUwxtBqUY/xD0hA1RiVuw9yph4QSATvGx1XDvNig46sC9oO
chDZn8CcGdlH39jB9QF/AUcU/cms5zNViXm1o3jIkOa6qeQAGDNP8sGah6vEy6jNhmZTScxT3dZV
hL2yIwUndAtKF1C0qw1F/oiswOzr8Nnu55yDqUTm4TaNrqiRVMHnqoh6hEPHf9E415TN2RRNGaXa
FSJa2qAH3xHeODLWr+iR2H293P9WHPtmqwp5WSmJEfc4wMGNYs+U+Auh59HuH9RhKwmFcL4U5wDf
SGtcsX5JE9/oSSTYdWxXEtgkjcyRnbI/3leMA0RscaGoByu/0kMEW0cCWqrVwuZtc5jN5U1sgX03
shzTyLhXNONxOum2CppKQNGDGx8fsZWZa+2zpYypPAYq1DZNzY6CkXOSTuJXQerlFp2qZ1+92iPG
ixarQiLPVUR2h0/uVeN9RgY/tMuojteBCneu2N1EGRt5uDHnyk31Y3Gjr4ZMFmEpGJ247C82Xat2
fnpcYJUsupw5ls8DRJ3Bjm4IBjmLqIWcNj2oGb2j6ex90vvPnxx3ZjY5MVWMAY1LmWNrrYJbBnZ3
ZXH5qb193rf2WX90IoHNGYwdViZgtzSU2eDdVRYxwXDwYU8nT9C2gM49/3DFstU1r7LLgXo2cZBr
/ThKCQ4x9nfcZkgevLMzs5LSpZXY4q+/ONrPdbREvhrVyO6oanaWge4OaR5uVe2/eIP/4BU7zhZl
gakJ4e1NQV4MK01ABPsRum/gbPnh2pcl72XmQDA7QKuAerw3EurR1E/x04HHJ81DKXaILZWMOkOj
DrXzAv5F6p4XF7IhcUiUkKgd+OLbFE4A7zZzz5EBjDJNewWUENQkseV6XEQOXdz9A8uGFzt07vzL
68wufBK7/qyPJW4A/JuNJznHCvuGNWwKXwKqPnlQxXmj2R1PgXbVqkS+3TfN27xHn+EufUqPxRJY
9f/hIjAAUupyeK56Ks6Bk3javIj+yfISyQ4LEuxREIuxdfI+pPAuH5s8MOpgBEXsDY2RefG2e189
+u5qdRvQ4zK9cZ4XNl1QmbEy5AY0vKKp5rTZBCgzF+7CStwdb/8FxzUwmRilOjfNqCq3bxc8FQ9I
D/DqOrOV+Qkcs+mBzizQckDDILDFI1gGo/obalsHlAt4b8tsNnUqiolQ0nNVDmqOa4aeLhCTITZH
+jbEEtQn84GQhzfsScG2HuzqoYuBeFRCPHBhlz+hmzgKZQmKghDCy5x64fu2iw4pRDC0s4ITxNyY
k+9EFmxeoNOSTksHiGttJKqRGseG6J5gxPLJJ68P+Q/4XYfh9ZDtSsrMz504myVxmB4246FkZ0Pv
DQPyU5KjA0d1gph8IQjg6MlzGEzGNwHrTCwICsVO1NbPboRee156mmujDKYMumBgyxK1UYQY40Lx
n9E54nAfcZ5rwu5zkpDqjKUKcmrvhOYRxJ3HDJXowNkvG6I6BMVV27UXqWDzkhE8c7GYhEcHztEx
VSD6RPtwvI8llqDhVegXdLOs3+8Cz9dJj50pD/YjBh/IZS08fGZXws34zJWOJnZjMZADTrq0zrqb
3SCf1S0xhrQ80iQT+CveHjXMIlFz5QA4J1RlO58ERSotuYDQaNk4Tryqv1Ygrb8vhOOyWwz69Kau
Jgq9EM776+L+n56t00wPjQl3pMaI04CmerxNv9yG6EFDu1bgcsTwIMxi/JROkIOLpUHMy0ZDSmnb
I4j7+fQAkid0GDuc8+LlrywGQZpgrGuDfpQ1gjjvfXPdb5d7TK0K/mNj9z6YlzhmwL1/DJYMZqqn
1S1jhuncejk6qGGj54SUCxe9xp2r2M8gGKCcZJzvR2/XHbC2GIAZVXFIxZraRud0ryOM/Mqnyrwv
xGC7ngL9P9qtswe8gN4RtxusEPunn6+DZ9vCG/fBnfVUMI0LnDeRLmbzGealb0FDIwBUGhQwL2S7
BwuTj0CrJHQ9NfjdXnjt7/M2OpHJZD3b4ZoHQRLIx3wpjv7j8PAGXga3cC5b6o4dDuD34XVyz8fH
E5nM1Y6za69YLWQ60XJTdvZI1E9pVYDtly4bpEyZHHuZxauJQOa+B9cWhz5a1AUMVSKj8BxgDZ99
X8pswDoRwtz2JFTAoSVDiGqLT8H+r6KQyZ9nrrdR6Hli6vjzlF3KSUFAc+w/huSBMmQ+2/Uz3alx
X6FZEhxzIpK538r1LMSNApGYrc1IO55+2na+MZbgYLHr0ttxrZHq8Me9nghk7nVqtXUkx6GCTe2f
i6+Xv+q4nyjE5jKMcahVMYbhreEuXLBRtLD9N9lBCnnh8Mxh3n3+VoZNYNRpKGIBJG5zSq42Ft2g
bWmLfKuOJuEn+CU/fkDsiu4547X68+40m9yIhOiiCBIkr0/og6N9Rcsn8mCStxBDljxisPlofKIn
gyCYxbv0moiP9j+kXddy68ay/SJUIYfXQWAmRQmKLyhpaws5Z3z9XdDDETmCOef4bpdddrmKjQnd
03EtoNAC9BNcyCDhu1PdVYNxOBCZ+h/MrV00zRciKQNSVRIA/3gVC9xhqP/UPSRWvQosMSICIlbg
k8RzAdFCO8u/evIuJFOWpNJzKUGdTwRK0NPhENwd4rUDlxP9OtZqr632pmCK4DBds9ICDM3QKOPi
x7GaxylU8cOdE3DN4baqMw+Rsi5y2FRJNj89B7ROOg5gEVZ3ZC59gcaQ5aksu18Xm0jZFU1PQz/r
cWN2b/XZMPM7MJWyMAn+QQngJQLNzZD57x61i969KYyESBJiCSt6Q/w44VJu7vCWbiNwHp3Bzchy
xZfDHvlHInVGQg30jnGWuEs2b90GY1BwvLrDXJ1ipQGWnb0LWdR5VWEL3IEGsjAmYr0hJ+Xcw7L8
AYBoYmN4/PzJcLkWkcgw5/Cf7aTOzJOFzC/VCKbZ+mjvMdOTtpYPDLZyAAXLhogbsieD/R6+bNcP
KNt/BSQ5z6HHerqLCd4oRhw7i/v9Uvx8DvVSGH0hC3GN9VvxeuxJukkfLFY25x/u6X+EfCvNxRVq
ysxDSzHWnMfr4lmpHLLGeOoTeiFuax9jMd9X+UIO6LS1ZsqxGOUDxH8zdYTCsFuL49kXx/d9ny5E
FHLlp34aSMh3n9RonuTdWj1ZA8SOcVGWExk/F+W71HQhKU2yYCoybBp6DvAX+vcRYwm9ZbG8k2Vv
+ed0ZFyRC0EdGOOjoICgHfcQPHgtsK3X/sM55AmLweEfnvIfUZTVL4ZEjMNovvyH78b20cSykBLj
7bf0Mdn5LrJCPeYhkiNaVyKWbZ4XcuOui5Rd6Vs99fg6nFXvxXlzNgCtmSNJgtb+7Qy9N0Ozsu7L
sjP7s2LKvnSaX0/aLLM1n9RtjT6yLdwV7m73yRyV+Ye350cWZVrysS2juMDd3M3twg6H3tTNCtB7
NgJIcCAwlsZSNspy9GVfjpEBaVbgEeHcPK2/WA4Yy3DQ2GmKoLeiD3QAdzf34aCnFzyDxS4BXIvM
sh1MWVQmSsn5aRiEWbMPjmpWEeiAfYdzWTEU6z39Zpa/ULex8dRC/T4lEMerq8PbB3ExB/762lvA
4mKdEnNZlFdpjFkaqPF86QW4eDpiQ/QuzU0Rt03vIiDLhWH8TvRdLKs1giTjvx+Sl0OxefvgCGJ8
OHSY1lphcgSlOaCTFOaM+MXKOS/6dIoOBkxe4YHPSC1RkWCPJTmXECDU9oSWEsazMt/kX3bj4vcp
A6lKg5TWYwLH3EAEAsyRhvCfI2vuaDmjfCGGMo4ybLCnzMt4gjOsHZAoR3B9+5QWBwr0CxmUCez0
0KtjA0sBZYkz107RuNft9BAcDdEhWBUWc2Zw0QBeSKQM4BD7Hnjus/lwxFVjoU5lxEjofg+rsl6y
+SBuHRRlAMO2AQeYkUrIY1fWfFLDvkrAhLoGDA1rJ+eduiWLMn/65Ke9LGMnW8ixnMBSUTpFmMZ6
MxmX7/vWXOiVCP6NSQa7sRsVVu0+oGWVRV3LunjfnsiFCKXItL5IIeIJpfTysSPJaJa6w7TmjOP5
NlUXcsS47PXIh5xxtXtRV2/plhtIhuaRkrVpy87Tz637duMuRBl6leaegtMBECa4WW14FT2Zm4yZ
eb/FlNiFpHnRF5ISjyvTVoek0n6xTt845d9T5jY8XHP3xKrCLj8fF/IoKzHV3iR0BTZR+iaDPmDE
5V4z7xrwg7xiegEEfqyk36J/eCGRshlxOQ0NiIAkN3xSOQzfoXHqbLjpc0z+3dt4IYoyFnkCNoda
wmbGs8ergZ0NnaMY4UEVBqOHM105wx4uOjEXAimLUeZeOHIqBPIr9W13ODkoeE3H+g/IfP+LHoHf
O6kDsESUDRDViKJMx0GdZ3gK5s7hzqTxenI0Ip+D0urEbZNa+jNjab8Nx7Uwyp/pq07uhLiEVgMe
fbCQ2AEvhnFGzQR/GC/kQib6Wti88gstMLiuTMFnBmEzfOC0rwISWBt0NtXtXBJiifttfK/FUS9+
WctVN/UQV1f7xhpNcVvO5NeWdtiHJtoYh5mfx7q9oSyZlKL7cjbGUVhJriHs08zOZYH0/ENpMMQw
t5JS8CAL02QA2BhaCBEZ9QY49erRAfYW+B0njun2/rZf11tJabcQcYbQt1gWeux4lWTvPBoH17e3
jnUVKbXOqi70+6yFjewtB2il8h0PUkTTvC1lIW90vRRKmccK7A2yhqVgkpo3Y5yRj3mP8SS3ZivA
4WDdwvmWXbsA1/IoF0DTo0blasizpNOhcmOOTAfkw5hWinHz6ChonACCVInfR5T+rR5ZF+63Dbxa
Bg29XcDFmNQSp4O5awwX8lBgeE5/AKsn22lwrzHkzYd9Y9fo+IfDnNBUzLt2eArfA6e/y1hGnXEu
34i2F8ao8+NaKFosCOPzu8iVe0vlnOSpQGKBhSi34FBfbx5lFTgl1NJJh6yng8WhZ8/bdBju+2aO
Y+zbgpt2LYoyDFoAdArdw8ZxBgFFXXsXQA4rG7SQn7yWQtmDIM3lJtch5enw0j69jbZBpmLbWpU6
B44PtqmSV7CwHLnX3WHHnQ47yyxPM0bL2voXnsf1t1B2Qw3zHp3v88UPVdKu/sYbKSFAJGRVIxay
eteCKMsR84neTiMe5pnz3eqjjWYampmpxGJ2vDBsIQ0V3QqRXzd+hxwl2VlFR/T9+CdmzeCwHhF5
tvoXKjDVgiz1/XwtMdpq6SsDfJgnl6xWkYpW4yeG4f0d411tHw0RnVVeEPM8zull8G2FVHtgV/ro
77KVcxcc2HWPWalumJBvSI2L1dUiBjyCHHuITuqg3O5RTdVMS7gzMF7H0LqFAsH12ihXgy/Fmk/m
ncSj4r2h1wtQ0ECSul+Bb2azR28Q87VkvWMyZVO01mv8ssfyLJjj04Gkh35jMl1fhh2mqdP8utS9
ZoIUMLNs05Eg6dWkhHCPygqWEoUGlllmeBoyZVnqcTSSTsItmU5P+rlEqaplpoIWAr/r46JMRhXk
jdf39ezQv1gTMl4DMKUOcWDfvvKszaMMxpSJftMbs5UEXOQuY/w6y9TTUM5pEVR812EV6VOuEn0b
Fmatb0AnnjvGq7G+vRaWNBpRMQNzvKFU33vWWfyT4YifrUjEdc0mZGNoLj3fCDI2zZAkiJqJy1Fu
c/hD7ZSveMlYScGFufurm0DjNLdjFSqgPZBcFT0DL2oFxCqDnFDlqsnG3/IPVWYPqxLqC9QqhmfI
Mho0hHOZqbU0FnhPJJQ5DiAZQT9XiIgoPWiA72jR0S+SR7MFBFh2YBhjxvuiUMZDzOI2TuenLGls
eTJdzkx0S5lY0RDLSCmUNyJ4cEnbCnJmiIYpsBB+JQ5ylnCxGCsSZsNww9wrlOEQ6mlMJXCYoWPn
6WBgJvZeOU5vSLb5KL0xE24sZ4BGsxK7AdHsHIChKeJQfOjkYZbCrHKzVkWZEF2T05RXIKY3n160
k2OJdt/aKEZNtr1uFFZwNP/crU2kgpVKzMdYnUPmJ0WAf7+bCsKvAEkxgCytWptAa1ivNSa5LMse
05OSfiKn3SjOmxl0pPBMAKTE1hcmMBjv9LJBBnagJAJ/jKebDON8iKo+HuEctzOIEneWa5Oh1f+w
lh8ZVEalM4R2DJp+Nl674dlGioOwJ+yW9fdHCJVJKfW0GiYPQl7mLtDa3KQmmo6O6DjaZqBwZtn+
ZdftRxzl3mhxL/H1CC9gdwBj5MGsrZkrmrV1LCmUUVLVTFInwKq5TwVPPHCuMV6w5cTazyooY9Q1
oh4LFX4/BnuUZAlHTNShd4gh5rtA/FuHfsRQhqjMu8Ebhu8LUL8bzoQpJvxBk2nzaZjZsQxJvzdH
UNvMbIdf0SNjlcsO1I94yrcZtdSTqxbinRMomldg1mZml1kHRRmlMAPgtqzMK3zBA41G5JML9Ls7
HyiFr9jThy34P75YerUYr4NTjVdEqK9K2wgulvum0SaERAGJ9vExeeX/yqd2k9kxZqceojWzf3Fh
J2VBAnGcoUoaLxjUMsFPafheB8Lw0asnG7lt/9WPMdRNooJHjW8KxX2uG+M6NETfykEAfISPVDGo
phb2WhbAbKJoChwRkMpdx2joExMUjhNBc1qfowSzfpmt58+378yCvzW3kGiayhu8DAaQaxla6I18
XpeiO8SuKqgkbGXGwyItLUNXdVEACYQsojP3WoSuYMJALCsRbj3GwpINsvZvfmWeEtQY/eNpI+zu
ORNkXftnFVx5BcFKRafd1/uj/ditHhiXaXHBmqDKOg9yZuW7A+UiNIxzMVSytkDzcICUgVRaSs2k
aFh4uRVe5nmB1xSwnCrU7UlShdf8xod315gvkxUFxAC2awEOR3Dcg+SwXw+RpR49xk4vbLTCg1RV
VyUJYHcK9YL7uujLbSVCrCyRvFt3Q222rJbQJe9HEaCJhiwqIACi246aoUv8MjdgAU7lW/fs7bnt
9kuKiHLHeLGZkqhHAQAK/lQEkFQ5O41ErmHHANIGbmhLdLNybivCUjiACRHFEHBsGHfTqN3Lk1KG
gwDLFmPI7lBmdieSyUdiREKXzH1nypi0qKcjdxhU0q0eUeJijowt+CjoWOEBkArKFPnXAY7+MFSy
x8Fl3orHj2HdhCRcw0HX+FW6AQQ7CGWnU8964RfeRkiVJVGApRGVXyGXwjfTyKeyK1WbyFi3vWry
+7g2o/tiZah70PS2GhFTcnu/l5wl7LUu8rirBi98z65eKCLfxymneYLhIjFudztxU24CIj6fWbb8
m62RepQNATyOOFOeVxR6XCflIjUbSgmCrBGUw+U7P/cXVE8JOamYJpsIR9L3Dv8mHYTAfI6AaWFJ
W34GO9E1Ityx3tCFbn/96oMo8xAJRtYknGi4te0fD4kTbmvzzV9zRDsmCemO4LcF/gOrM3H+1Vvb
QN1vrw88xeexDUlIjPt4D0V6YFylhft7sbBf8MVCKw98IiuGO3ZWFlhhsht28iZUGG7WUrx3JYfy
s/XWqGvBh5xdtGnt0TC73jGOMqldIL5mlimVZBvlDOu64HdfCaWesaiRU78VZMOFzMk2WtLxVu69
NwP6SBWXoRy3D0ulO5YyP1bkslDnOytu+3fJ6msSOampqOS4lUxbfcktZpqWJZSyt0GfcNGUYlut
asOBN/Y445HdXtiCMhrgUwWEtawpkiLTU5RcXXNJ3nuGK1kS6EazfTpY02oy/Ufu1Gw6AHbVjxEi
T4VoysGPTTVz4tj0UaDbTPfFGwhtGxInrq+svL+3P+336g1e4gFPDcoqXgUs/rWbwjeDn+ZB4LlT
aan1vtHSTS4bROjQJpwkjqYytuL3fYI8SdZlVZZhB1UqVhgw793kZey5L7ztuoGJysUL67FW5yO7
VvprIVREoKLl0ygqCHl6Of11nJ1uztPIgFYQOpKu89XBAdICxhBOG8y0+uvgdAcSZswqvx+PR2mb
3iEaP4OCnmy3oQN6nQfznZW8+S7n3frE+Vwu3gE/BGOQp+ATLXTYf3zMMAUdpuBfeqAkuKvjFk1T
03YrmJMNxImtD6S82+e+0ACJPVJ03dDx+sPXpgzjFPqKWFWeh2rg5HQdUdbTun8tRpKs8xP3yuph
WTySH3F0MJPqhhxPleG5sl6YkfqilIywYcE8Xi2IBoTyS6nJ+w4SKifbhDUBHB5vl9vSNMzg6L8W
ZHiqTHF9exsXYl+DN+B2wvGUEUzQkAxhWehDlmfyPBU7kzTKJnDDnHsCNKXXPa7TIzpmWJdnoaMZ
PgR8UUxLoLcT/jx1eerEi+qwl10EFYKFhlK055SWdzq+9yS3W1uDL/fwfnulCyPp10IpzVWzwBOA
WC3DOENrwBAJZt6/nrVxDi87gP59fuZrq+/WJbj4tlsQ8Z3VlBgFOf/vz+D1d1DKrXNCxzUlvkOe
Ia3zbWKFZ//s3W3I+JLZ6rP8wbm3l75gI6+2m9JVEfiLY1S2sgtWvbdCIuqm8h1GgLakj1dCKH30
I7FOcgVCLOP0pv69nxIAOqGIdr69lt/OytXu0b1WQZ1pQyV2squvgtP9nbTlPm8LYF1OetpkDAvN
4w1ImE78W4NEkGRhogDzBLK1H7b9SwLcnp5hzRYmKLAsVRI1UTdEXqOhiOIxzbkpGbF7GBXHDINv
u/XBJdw8LLi7B5XdylTMB34HvJkMlLjShrHoxW29kE9pJCeD0CRVhlk50hlXdcYzKU1QBKSHTWze
Pc8z1sfHh2Ab2MiaM850AfDmevWUasJDy8Ioxuq7l/Bd3UIzh/VA7mHU7bvnfb45AqghYLUhLJm+
qz2nFBGxPv73vOfzAKrlnJS1u1E5zI4AZX5m79h+jR/zjgOhl1nFmt1O6vm8kk2ppDTWKtIZkI12
DB+lwKfkYUOms22nd+/yfsYNM41/0w9xvc+UjsqS1mmThlOubSezXBg/AH8T+1Vj3eeFRgVIQgpO
hqeErD09YqsaYZT5uoAThfp8CLvNCgRNACIA2vI6tEbC6j5aQOi7FkhlxPLQB4D/BIHAaQKs6wZ3
6B6ocqoFhg9U5eCzmkhAMKs9i6b1Yp2z23DhBuVoV0BzP8Siv+RQOIK8SY7i/lNzd+fkbR56YhVE
lhyvq52lNFWb0lwDJbmM+j54ReJ1uerWw3NuGvd/0T0EqF5ivz8+VocYu2xszspJ2+h2YstHhsFf
Vp+LpVNKKzYBWINSfEiMjpeD020GkOjBTob7/V7aFmSbW+gs4v+LOuySq3S1B5TmlpGaCkoM0aX9
hH42zFXkq2qEw8sD4IxlJ2al+KWqF+ukVFX2pG7oan5eZ3TXZW6bm4pGKt6O1ZMaM8LVhezZ9T2m
VFQED11eFLO0yewy2EH+4XVbo83xPFdFrdtmn7WRNNKYEgBvz/MmaM0B4YVOOlTYMNEzz/MAMYRh
5hd63K/WRiON6RU4n6QKRk8/lFugvBCywjQRhtlmKO3MDi2N8awttEBcS6Si/zyI4zBuIFFBAenN
WcWbNWMHFx/On9tB443VU5PqSQ8JheUoa58Ix5lPHeEOPB9WsnP5nbwQRlmbUFIqSclwXJ2lb2si
mpb77R/cge2WWyXr1OEszmKBVy87JxdiKZMTGGkkCjHEzrD8My4j/CFno1uE/CH73kKoB5Jd53PN
GsZhmRgadCyRND0Zcwh+epmJbRxHgIXJHzkQVvzZ24gqtw+clZmJGbEYcVnviU6ZmKhJ6l7uIRoc
BHeqKcxY13hM9miTtAFG+YBU31n/FyHgpV2jwcfSUY+Qy4ZQfh6pwtm6wLXfrACWdRTRVcW4uvOT
eMOw6ZSpiYI4MeQWpma3U3sTUHXruRLNhCFbjgx+rg8NQ9YolR4Huii7wWvwIH6qqKFyr6DvYaKs
f7c/3lgRjTo2GKBY52MJ9yXYK6f4iNnqQ/tU7QXrYwNQyobc3+N93B9FjOIfVQJ3fm9rq1ePABEZ
yB/xx/9vh+m0WeT3wtTO+iraAqABCTDQAKQvmYEt398WtdCadGXpaMixBpSYKmD7Z0sO7Bb+3dkM
hJDQxHV9BLAurusXy5z/rrZei6SsUYd+r4TPFMQshZOclObIb9DPsAb+n2H1OzCEoJHHeOX2NasI
8d0peeucKYMURb5SJQ0WG1fE0ghvNpx17yA52a5Kj6C/F33Lcz0IXbLQo521e1g/mK+vz3BNJvMV
hGIsVZoF3vogyhcK5LIKCh6vgAryxA8OkctGWHVg8Vl/teTz9lGzPEC6MqLzRR2MNfY9BhB1ayPh
5gALaxOuhJSIf17ncUVtj2QGGN7fkQ+Gobz9AazFUg6RGsRtNkYyHtWPPzGTXlhgbCVllWopl3pQ
PcluBLUlwGcDqKV9ewEM4y7QXUXD1IQgXYLlU/ydA+qeCVQwgYmxEg5lQ4707QpBWHMfEbs01jzJ
HhmqM+/Qr+ti8Kjeo8AOPop5Dy6iBt5r/TAyDChrtlc+5D9AjWJIWHRLLiRQjk81Sg16AiAhDs5i
uu9aa+RMhSP/Kpl1IYcKu7jO0wJpwl3kTdQf7dXd87MAxNWZzdhiOeILtUcYnAthlMFJmzwX53DL
bQxSFSf9q0sfhQlOcmbX7rhr0VDLk9tXZVbcWydFWRpDH7usFrCP4ddLnTzl3LbVGUe1HCtfLIsy
HlUQ1Z6Q6qjkAnEUMFgzfsX94+MMksQ4Lta9o5wafmh8tR6xgbsws6adbE26ZTG9VNbdo+xDBtLf
JBC02V18wazRAArUj8EGPEZoffVrA2BGTzorbFqWqSGDpUooBn0XsC41KjLwFMmBgpktKznBEOIh
+up3CGLWn8yC/6w8vy/Ff4TRg1uV0nF5H0cKogrrYCU6MoM6MYFdwZS0+MQaP5IoQ1HqQNz1/VBB
dIFBJIPkL0wcx+WI80IGZSrGypDBWeN9pzDeOtDBrYzVTOjCWcmKcf+WXcELWZS5yKdG0EcPsoz1
wZLQl+WIm8FOX48ta1RcWtbcn62jjAVaQrKSFzlYQBzSXJp6Ox1au9hYtem49yAcNczC3oMwqt0f
gWKx/foCQiBzzmQ5Ar1YMWVABsMLfK/CxTScbJ4i9zZOuxF3rCbCBazR2Tb+LJcyInEot23k+VCA
XWeVeMiQQwZKR7ZDPgi1I8BCZ+b5bLGAthYG5a7lUiZF6LvEk0as7+nl8KI57WE6Hx/n62Myo6Ml
6zW3+ag66ryiSEORdG1XSl6fKG69RTk0J+qI9Aj3FG7kFzhacDY/WQzI8x2hFV3UMNZtiMiNyt/X
+cKq+HxZVFUqKa6sAnNaCcnAauOZvRlaggSuUVVE/U3iDep6KJnv5Ro/r4kUAgH977vwl/WGLbo7
l0Kou9G1QcLpXa7MmNbWW/0eH8HmsEu/Di8h+qSQ6rHG/X8Bf7tkJi/FUldDlnPVK6ZZ7KGxgnAe
/AdEuu25DamtFcCgbPAk4lIy/OPFLMmlXOr9kfN24voxnY2mhvV+gyUBU3JvPwLXjuWULF3KS2GU
u8rnetNUaaG4U2vq5TH1ttN7kKwMi4VIsahpP5J+Oa1NrXSeKM7b+YJeaOk53m+7R6APsla0mKa7
FEQ9Ol0aK0E7C5oZ9oAg7CCfDnRfUH0RtHgqbCyj+Qf/WQnQx4f/f6Fmkaw3cjsfGNjRkrnL2/z6
ZKNQMDeQenwqo+iSGgErxFTWi77SUO7W0MZV7IJ7PyKWxdrJ76HPWwuj3qAp8ltFEiERufqXg4JU
9Qu35ksyGZb6x7TWTzNW7bjF36szJm0fH7f2ZD5nCZqyTcDbsL5n8am/PFnK2khSOXSjhO9B1clJ
7Xw13IOyV+qZYcHSicoYMFfmChAaDKgTrYAH14JLGYK4jByMFxFwso6P+sADS9mXHL9LSdShyh2n
G1ELSdMD3GcuMTViOB0sDdpAYU7nRDbBZbodFSz0AhrCpVTqYA1xTLWhHBQ3MsgYW+mKb5A6m8Ca
e57RsERkfz9Z9Zb5N+nLJKszRy4mYQSR7nTqWsyPVqOiAFJfANxSjoZHIpDAUQyrWJeV5RFQp4Oo
zGzXqQe80HHFWDTrA6hD7WQPbqIoKy76Mb33tHBEF9yzgemn7zJvor82xyTBWK6kkCF58QG7XDp1
yFE1cNyQYOlZbZVPqNDyr4a537dIPcPVINrq2eTRFxmcp4h10ktu5KVo6qSRkPXVJIDo4o9oD5Ur
ixsVre6thz643hJf9VfDMHlvF6NbPNnmmClj7PrSBdfmrmIcuqAJdKs/b2RY+BRoSEQD1Ot0eMrv
/XOQkMfH/jlAXfPztrwFwDcDsdmPPGrBaYp5jlaDvF1UwD8PBFO1OnBG5GbxjHZm5L9HZw9cZmOv
ALk0t4PViNGvtfQvJttAxS6Jsgy+TGP2wq5fBb/n4xm8T3MTzC3xMgm0c+8o22aurYzr/uN8licy
s3UyNmDhRb+SS7kPaaUFHqbbNITjwKUGaMZLiZFW92OCrt3LG9n9kwH5dzu9bZvDmtt8aSzMvSXr
cvUFlE9RNiLg/UR8gb9WnjGG/IGZ1vPTi7x92dXbT98Z14xDX6oDzpMBmoJuLKSl6PGKsQCuRoo2
MbeP70JXtFDQGXepM6dxzvUuWCmvtzf5G6uDMmZXAqkljkkW+knH4Zaht1tIwYl5GqxwzXc295hu
3rcP3vFha5Pg6bu+hKYBtAw0AKyOMUPA+JT50aM+RRZx5Q0Vs5kgaKU+pc41fTD6mnN134mHlMia
q39U3KoK7xTMKQnFtpde80kjSv+V5k7cnqPeCo2BhHxBCvG9LA5KVJEIJjABEug6jvZ9SNLs1Olm
N2y4pDVF3a24YzDZYAhM/qasftGlsPpyCd91kQsHagT/XFOoFecKD/WX1GxEIwDkb2scPMEuztym
9MyudW/v25KbeCWUchPHSRV6PS05l+OtCr6TE31ygq3sJrgzjkn0kykcePeRRy/LmdWNuRRWXwmn
3qIkSLUgMbDirEWz8UOc8JZ/p0r3Y2HlZUUK7l7MGGnvJbW8kkm9QqWkl/KgF5yriGZZO55uCiIx
2r/d7gOQwdLfstq0fzzyR1PIJMMmlpHAegwYd1WmjPOUcJh8E7HnkmhGovn3/jSXJgt74GyMkYKP
Ys045Hkfr5QDWoG5JF3AxBCmr+h2O73VeY6vBs/1ddM55MfiQbYjR9NIgnrh0TY7Gx09ZnpiKOX3
jb0ll7pcVaFHSiBCbi1smudq58+tJSCmlNZIpFjugUdBLXHIqnZWbmY5K38VwX2Ogs1DYhsqmjez
VWJKd7d343cC+ns3MG2DjQA4E20mFT4fwB8vem75ZIREr2PSfaD49FGmVmU8cHxL1ILh+/y+6ZRM
yjzpXeNlgSyh0Vr7I+2Ms2JuH1nABr9LStdCfmU0c2CHYvLOc5EkS9d49DTysiusLrDVu3iFYRv9
TvNsZSQ8YIEcvMAo8n0BRkKc/ucbPn8JWutFVVAkAf9x/eob5dglYqZiuZKHgv/p48TDpY9qK/Mw
YbMNBsZN+519pwRS+8uXShWkneK5Q7VuGjRbd5/tQTtMdnU8pi5MthMiOyiuGXJ/+1nXcmmujawr
Mg877rm7+Gv3Eh9zAraxjMRvnvMch3OzHLoM5ujFuDuDVu3hzLjLi5r9s9EapWF6kifgC9c9N1cI
X5OGJ43NndM7eDUw2LeF/Z4fmReLeVVZAPmDoNGNHK3fGg0vB5y7k1feObrL9p49kshGT5MpbwET
jj5TkGL4qwnzQK9pN9fnMcv18HX7O377OdR3UD6lgIm6PBc4D3ACq7gkuWaLezO2Qit0viK7KcnX
jkXU93uQlpJJ3Wg94ARB1H3OtZIciLLD3kn+uE4Yg1z6QPo3WSLvqrMWd9vx+bxeJ7b2/j5a74/w
clme7XyVaaOqKTLaiyVhjieo18PwS7/2Rng6mB158pEEnNzuFLykR9mMt/qqP/QC2SZ2jVBSXhvb
5i0CgeG2FIjFmmpbtGqXn0JlIkDJW3Fei0+pk7XSPA+8qUi7/sEXSDRg2p7bMA5+Xhq1dAPQnIhd
5rVj0OHarBR634B+CFoOP6U9wo7aA4guUJMKUCD6vC3sV8RmgGYIr6WmqRqE0g5lymtpbqi4ZEpj
jsCny3acjlmoo+HelvM70fktCBOSkqpIOFVqUU0YtVWpRXBIiJXet29djPSqelK+3kUrsbvHNVL+
GhNM4HcW6Vos3TTYxVqOlGfMIb9qxdhLOSL70lEdOO0siqUlw2GICmihJPxDhANyfW7x0Bt5lENW
N/d2nLu1I637x/jNne0FQTMPqL/sB/k5P6FehbaaD6hNv2tNVn/x0tN/9SGU85frpdbmGT6kVIl8
jIyt6tmiOejnVvvTmGlLip7Ba/A7ezjv88XaKXWNi5Efphgin3agyS4+Heft7bDb7dYF0OzqUwYt
Vs3T+NetS9I+2qkrzFmB8hXPc8ZO0i5qEOpLsiJJKPl8m7mLGEMQ8hgFGIVzE99uC+BX7Xj/VDQk
MJzWWOmJqQ7H8NUYzL5b1YbDuOqzkfylv3hCkC5F0wTmj6/vAfgU5aBtexhRjXiHDDNKoelHVu+I
wPT9zGdOEBbE+eKCcQQqppBFQRKo7c8iLo7zVuPcXDh12Fo+z1g+wK/yLn5eMZDkQOhpAHSAsoJC
4fnD2LbBo6gf0WRgptFGis8F96LKAL/NHM5MbRVwAJ7/lEmv+k6aTGzwWGwVcadE9mR4DG9zUd8w
T65JmCwHJMG3ybk4ZdEQqjxET8fjxJ2DZjOUZ7l/HIbnGtm9wtRzUyyfxLEhUv3SiVY0aXY3kekp
6t81zewwo6z5uSVNpEj+cr0ZGqE55U6vHjTJ6tBjGDYsf/FXfm4+IUNRJDTZayLAG64vhq8VnpyE
nf8oOZoHLoTkRdbgMDYZmVoi56Yu2Vm1Kn1zRIiW3iU+w6X4dkjpmwlABUWVFREAEXTPodb0aZ2U
SvCYZqjh3elA4Lfgx2Wb/r2Rrf59AvK0VT9NxUEoX5sCQBkqkOW1jzw30boSlZGlOClQChy9MVtp
zm3Kds69T/flY2qYgk949V42SGh3o80rdqo5vGQKK29v6KbhDPFGfS4mczqGm9YjmEAXDCvfBqrj
YUL9EyS5qdscPBOUQ1FKJI60oRW89+D+8j5vq+iiuTIkQ9bR0jTfasq3CurWU3hPDR65yAxOJYle
RFPfBmZiOUCEN6FAlo1+xIzcnWQrWceWXdxvY+dde19rG8VqHGPd+8z0zsIjqaFWBhSTOWYDlgll
uFMxkDV/lKFj00EoSDiZxV2r8USp/HVZHrpDmJpcQvIHPbcybq14D9VAuvtGNVuZpV2/TQq+RQQL
IdxgZPFpN3hElSubxih8bDCZXGxGwUreccLlXyVyxnggRexWvikKFqdsZz8IvLhRR0aUFPzQFhOH
2xiKmcW20D33HMs7/G2MkGDGH+gS/BZUo681KS2iMs77NHwMNtxL4OTeXR2t+a8aoffRK0mBoeqc
xNyf6W8av0X8wYgwLMCvxf+5CdrAd8i4QhivBi2ZRPnL+TCoVdNX4WMy3hkPUB9lnz6izNCOZ64N
geLjVH9VZOAni9dX5YPWMd7dhcgMQDOosAjzMwdmNGojQi6dKiHgoscSDQadWU9mrpn539p7zm1u
3PUlEEX2HanaI9xVrrofcqf07V4n+Yd/ihUQqMPtc+roFN03lakwkhC/nfjrr6OepWoI6kmav67B
uG5gRiEeJpjg6WDk9x5Pusa6rdcLAbKGFwEVAUlTAcfBU4/U/3H2nc2tW8uWf8Xl73iDHKbevVWD
SDBKIqj0BSXpiMg549fPguyxyU0M8a6dj2Wjd+zdYfXqohyboR795BSy2xz9MD5o12hCvaA32c51
TaiYwKHLFcOp/ikLtbFQvSUEw22AUwHZCAdsvEAjA4bU2/XZdNMypFsuSk+Nhe7f8oP7BogXtKve
vTR2fKK9hWdl5qJeySOOQCLmde+GkJfSZwXPHZCT91f11p6ZJsTDdoclJQpk2UifpIzkKWl6Anul
h4bA5+7zf1CdNi3L9dt0LYU4K4yLqkrRK9NTK9vNY7/hzHqjrBGs9spVpvMbqlm4OzfxSewTp8gS
miAA0cKSQQXgPWqK4/zs5Jbn2jf7+rnNtvdXbsZ1vJZBnIUsmHrjFpCR2681q9LhRnQoi96UA7JS
92XN7RIP5wrqWuIFieyx7SqJx9ZtnZ1gSzSDgWhXCt7xymCeqcVKwrm9upRFXLO8LcJYGKvsJH11
JfSOSm98fxuFz1R9EF+rRqtaM86M+xOcibPC8IR9K6LyH6/SDxPFhb0XNgWXKoGUn/xWa0cYENJr
lNotZaLtsM9t20pPIoN+4M5FPKqIZ9eR4zUr6tFTtpTwHjChyjJq4a1kwLE6VQh1NtHidCVJrzX1
3FT2WBlyZbcBoi3rAZYJSvQG2ImhljVHdylWenv6EKPE4zVdK5jTpD+cp1zrB11XnPxAF4T3LN3x
zYIjcqt9IQIxBEQQRBYe92SOXqxXnFYu5SpjcQLbt9r3xxIwg+CJ7oTVYKeP4tP97blNOSgyAM+c
CHYp2A2IXFyLAxqOG2i6Kk4IhraNKjFaa/ul5Td70a708ol5ElCYrUQR7M1fYmFRS5dtUnTXGgQD
wG1WEL2DvULSXoRh0iVM0GO+PcB2oETzEP4HcrhT251bacpDs8r5hRfnltNrmvWFUMKml/qOBnoT
Qne9w54+zc/wGI96vGHAOLOuUdhhGppkgeTkKNha2K7uL/rcFiuTN4F7j75j5KXPq9blmK4uTsKo
567a9bIV9UAVK4qefgS1JlS0dl/iDxPzzSqLLCYNRhMGvIHX2xwrXO0WzYAeTTrXmxnyimnKqAxr
yOfiuQFVUaEqRkppLq3HqcEEZpOpHa+NT8DZqMFmELUUmbePIkQMlx10WGYxSo1KNA3ytTLWRk+r
HvrvNNd6QEYaOwf7baA14673V2WyEj/ZSmupVZEbOXyTReas294DcCQn0jlMTAJJG3mImJ4N5LEV
ypPPqXQda3H5EiaaV5hlNGhc9x5kFu0+K74ZvQ3CU8/rfHfkvpFkEgSQ9mupAgY3k5MNJVmFSO9U
AFyXdgsYFavTcEWRCpNWSq/70qZh9Ewx8S8FxLPvb9JP8R2xSVezIE4lU8S5SAtieUJJe6DoEgBH
0o4DK9e4rc7jJ9ASSAG5VvqNXuDe2yjbYWgykuUOmiSvqlCLxjVLW4M+iHpYr7rUUsaHmN7ylJHl
Zulq/pPAHbIH6T144nIj4F68Dh0lkVgeDO/Af9WuIWVb9Eh0X3pqU1qcuBaVRwlO3XcRWmWiU8Fz
pFhVdIgYc6RWbmSyglbuM/jc+X4IcyNqC4331dFCoYSPr/hrSlBDUeMgflsVBl2aTKsN3YP/2fh6
obAI5eCPhw7YV19YWM7b2k7iUEzv4YUmDeqKE0uZL0/sOrR31OuhsZJCjRFLs2gd5J2+KsK0Vcfv
HC174b0aqVVagbmU/hembSO3VUTRAKxLEKEwP97AxTiKlvJBTCaXJ+7QnaWvbF/sa9s3GZBAeE6y
NVP0mjkM2mhGe0+VdoIV7tFBFeH5U6y+aGC7REsiGj3IUGtIa8/o5XtaCRZrBodwwXucCUHKzOVI
CcdoKDMuqiipPNFSpaXVeSrXFo/pk2BhVyPTX5J3a/1cyyPCy0Xec1zpYWWYQ2lWyNdMHWtH0ILI
um+6tmsye/4Qo3dxs6CBZ9I0V5LJdCSX0mICnYGz8Rg9e5tWeBrf+F0na1Wlis3bONiwOzI9jNaZ
gKPBHu9fdXbm1btcaY646l0kujj+WGllxWqBp/UIOgMN9OrhJqiBiZycztnZJtWEN1er1pmRbTh7
AqfcH8f/52yKIJNFMRiI+YgdEJAJ7ZJkGsem+BAfK63fpHo5mqwI73OD60JP/R5jO0/V5ky/5A99
oRcItOzrX3SoKV/SKkkSVVgXVtYaYaS6KlWpSqFRYDZqzOnURIfOoRirG7euVuuJ3u49Vm0+w8cW
SmQd6a60MKcZ8x17K3HAFABwxEo/qeiL+8Z0Q6wkUlCdhk73exiPZzFTNDmNVw27pelCCwtqX0r/
sdcMqbChEFOQFQRfiB2V6TYRAsHFWeYNN1ab5773Vend33jtUVxidP0JDd/oFHQsRSQMTrP0o/su
5ljwLCA5VFidfER3qm+/Zk2x3pXZC4BBfL4awy+hDdSaswJ0LGi0NGYXLIrZq3sxACIWF/qN39FZ
VJ34yI4BEoXZbdeRLVebfkFLzIT9ppX9e66EVhLHtPQ5GXOl1zvqEDqjSX8cQB0kasmqnkrZEPGr
p7J97aUBlU9iw1dTYy3VauMjVwvzHNsrdE7AU6V55pJXNeMRXA2OuECoGOSGhJ8GF9lMvkpCXhX7
p/u39AcDQ+62hPAiHALUptzcUjEVEfasvZ8THVZvheDEwko4JBH4V6WTOGyKxqJyUwKTEAXExK6o
Eac16v6tBy/iYNHB4f6AZiI2MCIB4wOlsIyA54/Td3n8ZC8eWhG7L+EJb/x9b3aw+2A11egBSm1H
tPARaE1WAOJRKfch1oRf8TpdAnDOnUG4lmBlFHHvwKx8/cADrSzmhVDjDIKzvylM138esy+3AsDA
7Rf8lDlZqKOVJGlqF8yTscsij6KuE/36BDx2/QVDhkKEG8FC5B8Q+V5YXnbGYpAnZCpAKhKMWsIH
9KWq7bOxqE9ct5GZV/lMgXNYkkD+o0aexQmVJntGUUVrNloIr8z5g8ylaOJeM2Ke5EGa16fyi/mM
OE7jBp0XtKyWQR4VaJXa8Hp2FAWr31d8oKVAGWTlRl5ytGdSwECEXSwBcemztMvQ1LiqT+gsbDvh
UYCae5Oso4xg8UHS2YUrNqtQL+UR97jlcy+nGchz6TWaDUbsrkCP2TxExuWx7my50ZhIpRlNaleS
o7QL2nTW8lIYbsLd/zwgxI4r3OhmVN3UpyZBQiXf5LzBF5rb7/JaMEol1CoGZQCF6orOwlmbvkzq
lkvJxIYPaSMyFUqMTmHVqU0Ko1hKtGQ0PBqZwO+o0sf6Iy2+kuFYNRtWsb3hJam1/u3+MG4ZYKZU
ICxkDjqFprkfg+lCo0SM3wuxhAUYYAQ/gAWd19lUK3ZDqCqn/P0s7x8F5HACk9FOgp1sZCM0GrVa
CTa7dAWmGd+sCNJsPCLBE2vldDsvhuJHQcMVGVR6G70Pu7YwEGaUp8jI0KGZ5vhBZZuItyVfC16Z
g9zpWb66vxg/1t/NCMA6igCBjNddIvaEndqus1VSnZjXzBAeOgQEazZWedqggw38FECcKgt44ao3
hw24RSw3Rko+/K7hba3LEnmw4BUNd3e+pwm9JgUW4INt93h/lHMaETG9vwZJ3NDcLVglFLBMZaYO
hRbgdU02RY40rafBarwv7La0ajofCiujOIXGcSXjvgKToL9pVeIJ1ECQJar2iHoBOJr68Bo5g+0b
CP0t5Ktmb8aFSOIcNFIagb2qqk51hGgiHFff3aehHkoLzsBMAvF6bpOzcHHgyibM0Hv8Z24KqEby
bYOyOE5H1N5AXYQN5tItB6Kz2EhBKX1/XWc3cUL0/pS0gxjyWnScxq2UN211ktfMofNirRwhJWwO
sbTwgE6P8c2ZvpBE2MfM2OVK7ENSnYJIvkspwfSq4uX+dGbSONNS/j0fYs88LmRaHmRqJ4TUTtSn
eA6LVQoMB7cVU5XObH9XuQvBxBkLEFz1PMOIjCKw6MtxvYRNF3i81Aqgp659I4RujPI3gVs4Iz8O
KbF8V1IIldC4vRyAJKs6detB443mu5i4sHO9WRVGrccP3ob77BGUYzTabLUAf+W0zm4N2u5RB9vv
o+MSQn7m6ODUgNB3ypbJqMG7nrdSCojchlR1iruXQEKr7faxRVlqYHLwobu2/yfLfCGOOD9d4MfF
SLnVqUi/mwzNVeTPPAoWrsPsXvIoCJq2U5RJeixY4OFYozXvqVG0yD0nHKopoiVA8JwQRpbxstAM
Avxkm7Cc6RtqCMPm5LmGx6Njbg2y86WystkDA9gPyrmQfmFl8g2hSpGnYCk2p1KP7V5ndP7bBwfp
iLLUEmWShmwHWmLLh8iGy+g/gWUc9IYadwC0wuBXrF6q5/t3cwb5A4g/4vw0Qg3I8pJxMKVzZaXI
subEpGphFSfmk250z1C0yqwR45I0BKVRcMzToPHQhe0GhVeSyWubFoVhvVps4qWHfu4EXw6IeMGk
aFSalE+bk8Q8BaKWxRuqWwdRoMuh6vGeCjgawhlmIqss163HV9YS0WzjWRwWVOPcA4AGRgrK4pAA
EW8cmZ7pS7lty+a0SZBoB3eY3R7GlfQ0HAZUQyO4HhuJ2m71fM3syoVnfEYvX8meTuvF4+NyhdxG
NHalR1J9ZHZ1ny283TP2FIuWSROMCt1LJInQycPIV3kyNs2JSwA063d1vnGbVVw98K65cMQmJXCp
JZUJh4MaRuQ4gOLDP1xPJmgZWWp4rzt5nV6/As4ESJYFYEUK8scdCjmHrQc2Glnr9BUSi/eF38Sd
kH/gUbcBZNLUzkgiUatjn/FjHhetk4X264grVn+6B5B9d9ts4TUgD+6PJBFZQjRlQVyE7PLZxo2b
xSHbOE2ssl2yzjt654foJObXj+FgAzm7sLDkIflDIBj2JtgMiveI10cMaDasS7lxKBbxYNQNtny1
oN9nRUy4caT3gckhQTloJR6nkRK0Tpwg08v6KH75D5X7zyRQfAj4kaAgEU64eKLiU2kSlK3DjKJJ
KQ8FF6meVyzM4ybtMIkBhARbM9U50iRPXiM2TDtOYkpdtMqtbMlred09y2tvxeipThmSEaCnTWEz
mmJldr5vbH/Fqh303cKBJB+aaSRAy/E0j7QYWL+JCTOjXI0wlloHiZZgBY9KBh2BmlBol7Tx6RW9
ZTO7+cw2FbIf/7loWUFcBk0sEJjBOK4vYkPHoVwqUe+IyCQExrDL0B0+3DdPEX8UKodv7JbdieyD
kBrhHkx7C/JJlYOZo5UO5LIcHnH0LiLEK7lfhFnRO0HgawUF3KN8Qjaq4u1KWvBcOe5G50yyOBR2
AMcBfOj08wsFKnc81XleA1kSreJpVcJHvt3xSNZRqGmGPkf2S2oTPYQHJ0pWwvtaW/9yK0PkSnUo
X/xqHeXPXbWJUevObSLGylLDDdW81kRmDRjukanXYmYwEdCOBb/09tyqzOvhEzsllG5HlRKWqpZs
FjWwjIqMn/cUKec4UhVOjRUtfv8np4MBqJYHmAIHlDiYgc+7ke+3vRPJel2tKoNrNvmmXbO8kb9k
zHEAT5Jit9FeeGuADvwn0tFlBs41LBGFNFxR619L9Fj3TlM+8X2jlag/HlwV11l1AXvkGJXNV6lc
Ig5jU6HBZFrWPTNyvzCOaWGv3yoFtdB4EqElYG2SbbRFIGbgWPa0Q+cRpeUsn8DWHNIFJTB5H1dS
gOAA0BqM/zTqRJCFvD6dRcZSQ4+SbCeWI5WLd8NgdvQDExr3F/WmVhe3DXKQg/+RAy1+LQfHyI0C
/NjpD8oxK9Vq3duVhnSw425lSi09tV0n2+1bZw8bfx0wC7r95kX8ES/h4QWQagqZXotvpRad9TKI
F7Zevws6Iw/eWgbpRGYC5I4Ls71JH/7MlocVC/0q8EBwXosbGrGHNwJxTO4UzEoqVlVqJBz6MIVq
UElaPeYrH02UqyTfhU3zERTVB/pfaeFgFUtqfnaHgZsURRwkOPLEynNjlGbMNJa+BHlxH1tjuCup
h4hbnPW0iORZAjySE1nU2UG9E4s8CgWPxGnAOEJl8MNj6vCpJlNPyRM75fd9+DDloHvNoacYFSAm
PYqSBZN9bptRiATsDItYBegErtddlN1c6vKYceLuPCpWHT+yDUTSYJ+PHaGgF8yem6jktM9YVxlF
IegzIN48Y9mQRr0r0SAaBB+K+rxBB5v3w8F27BbU1NuXRgfYWz36KKJcPT7fv1Jz+3opm1jthKtY
xfOnm9vvm+q53BQA/dejdV/KDT7vZ4qyAFgbjLspx3S9pE2YBF0tpYyzw9zADslb8HPQ3k41M80C
2b9lRWCIth1GjYxRBZvdiTPwx8dUdT+o50UKoRvH9Y8BwYYCqw+2mkRHtZIbxoXo0o7eglI505z3
3fvr6y7SRq0xO6vQ431pbVbH437/CLatl/vrcZN4mMRDh6ErqSKj9eFN1WwHMHIfVYwjVUZ1SkDX
EIulxiH+HqYF2h1yKgsL8rEd3xIpXSsLWeSbOOcf4n8sN5C13XBwJUPrwbQsGYdDSDMGvLtclX4M
vNKj0r73XYJC5VPPCkYtoFlhpHOdUyRTJ7T7qzDpDPKmT9yxLLQbxwMYcH0oJJQlRT7fMw4rmlls
FB2y2h/5MxuZbXcKYMzcF/eTkiflAYoPJYYSSmTzCB1WNoJc5RHDOGK2jxh0QbXGXsFrvEd/+LpD
BcAorLhY711TcfUqP4XPPDreiZHViw6XqKK3FQWtR/OhcDToVkN/uKT8BLYrtrN+N1apOiRGvtT4
7yZnNO0VjEtsFjQS/Hf2epWGvgazR4mrA1vBfx03AZJi/IoBw9bxDCbE+2s0o3wlZAKBfUYMnLkh
UAHuLYop9KR1uFcg08FB/X3/+zNbfvV9YgtG0StSLqjBof4L4Q8Btbp2u5EFa3VfzI1lPuVQ/54G
aY8oSK2E7YBpvMMH0Qe9Wbi/C8tEAmsSafCKgsL3Gd3VlR3zdn/4N4k67PnV+Ik9r4WhpcUW35/4
ISX82e35dWurfqBlC7JmHoArUYRjoXBdLuUKRLm7z8AQduHj/bksLdVkoF44LnngCtwwfZ89+yZy
9Yt1NksCpp9fCAiGqGmE6UhFKurR1HEro9xIb7aouz9PvAPLrHALh/iHsvVC4uj6aQfsGo/2QxW6
vCnqgVHhgQEc8gUsnTGY/X51XgJRzRglV/s0HfkLoShR5MokwTTRvELUqI+V/PTr/k7NPUrQMQgv
ITwIj4n0MSNKrKJ+ap61o3fpkdGydas2DyGayG26hazXzAW9EkWcijAIeolPB7Rye4s2ksEHKrtZ
IlpdkkEcDKVFtMLnIIMutEpT/X2ztGDTA0U8KDK8KzgEqHyBT07cHT+W6JqKmenoAVGnATRggaJ2
UJfk3HjPUwnZhRxitdAJguUpPKOOh7Q1/2F7NmdFD4DQ7pdYHqYv3ZsRsWZUlLtlGmBGYON3F1zR
2f24mAVhA8JBErIoxLeTSgU2ttsuxoOW1om4I3wmlHk19VNy0Nf1CdBx3uRQV5A+LV3GGQ1wtSHT
Zb24jCJg7eXoQ9DGezI/I40zOn3BOJq571cipiFciPAEVCuEFLj9xfXO27h6a3Q2vfBMzuj+Sxkk
wCoEO6oYggrRCZ4aK35W9KW2nLMCYGKDagg2tkSauVLosS6AVTAnVEb3AHy+r7GWPk84yOhZlGd8
gs9X5/Ahs8YBrdHvS5izvoA9+3sGxEssuwxbu1AAU8F+puJUPfXq91qxjqt4YcOXJkMoE2nI0rZH
pNPRBURPGi1zFqYyezvQYBaZR9SD3ARp4ijx24YBnz04XDM1UL8rnV3s6zbzGk/B77+EEFtSp0PR
xh2E+HpuKP9xGHFShBdfJ3aDlgqhGBp8PYOnzGom6HYENKlasoJvEvywv67kEHvhhUEbVSn43XV0
BX58Tm3BZFZMt0iGPKtHLuZDKPZu5DooLcxnsl0SdIR3cktf2PZZtXshg1Dp2A86C0LM5fkZYXkg
P2CvoJd37ans9vHxcQmqeoPtI9duOucXiksRg9rt8bo7wcreSU/a6YgeSZvXvb49ne9PbVZFXsyM
UPfZmJddECkwLR9jk7e3IzjclqaztHqEpuf9KAvlGrMJ7UoNtuvz4/05zJn6V0eN0PMDypLRRhfb
s9t4+9R2nKcafA/qgpj5g6aA/AzUkCxw+NebMkZyWtaCMHUmTVEd+Y3CmFO2xLI3J4QRkFbDIw9W
ORJd14JlJJQzH8S6mmwNBgPPCCwAarlgR8wpyksx5KXJUWE2NOiIIFvBCr665S0Aj+fO1aUA4sa4
lSdR9QgBQMGcixP7+hWuh6VrOaeNL4UQ18TNunroaQihY/RjrFTuMbPFA7P29GqV/YN3/lIWcVHC
AlxHYg9ZrMVs3VVmL5nz81uCHKCEXBiQF4TWB+8RWJ179PcYFdSRqrwdjrCJFm7K3PEC8YWACCIi
OMpPed6FYqnFNoxKl+PgAb1yevmSbhCN0XINMVFosQ3aoj7/E4mIucjAniP8Tsb7R9ob6gxtFZxA
zXaqt856q1+3e20F5OGjoP+izEbrD0u7ddMDY9KgYOr5SyxxNIbMDV0qlDn0otAFWg2PKUrfwG6n
nx/B73Y+o/IQv1crGdhUAZxmS9btTzSW9AIuB0CcFxo9UVspwwCw0qOJJ/D5udajnWSoDw9PT8z+
ePYN3zivft1fb3Z6vm/kThAVVM1OlRjEzU5bt0voPJyeQ0hGbWVyEsGZm4Oaeb3XDAbb7Toh8nXA
EKuLs57z5n5AKn9KJ6690LJBWLOQ/vwM6RuTiTTXFm3PelujTO4IzttAT60lgNusrXEplthtdLVg
arGCWBe0YPKvdI2GpVMHl/trO3t5LpaW2NI+yHnaKyGFFvXDxELaq3AjGX/BiJ2NIVzOhngvpapu
qLiFnGoNTsRM3XVPzU6IdWCrHn8t6FB+7nG+FEa8alEd1ZQQQxi/mwJlXaxyK/dBefoEw9h7Z4Qv
rg5zfar47jHjdpOIDxkzcTDnWpCjiVOtUg/pNyhAPf14Xp8+Tkg1LDy8wmQq3pxp5F+RBkaCRxAJ
1Vi7nShEcveHiff6GtsSglSSKlsTH2i/mrbCsW3+YWAAQae1KDHUr68IZOVoA1yucqMG3LLSQ0PG
8V+vfp2ngJZnpto5t87nX4s6b175IPgPSIMARAcJwuFYL86GBEGgymAf822PZjhOZvmm/1LaZmVV
qme7X6nFaevgAH5FPdNRsm3fP6xz+QnUnP09COIUhX2SRWOMQXCHeMuhmDU+JrvopOwKSPNMf1M8
LFErTrrlZp8AUkDOEdVucJGuLaSik0ouL0aEdPM21yZiKA2GVL5wDWfNPY7haNhgaEcFOsBrMXkn
ZyjiK9A56hXFr/ZodzzgGTrAVcbCyZs1xC9FEYqF7ShOTKSMdwBRG23hJbV9jSks5f0shQBhsipo
ds6y6eniAvXRnP10KZjQNa0MQlZuzHmn3AYGbp8momBgSaHdAuHQJwqPFAtwmkIDC0X4aGUVBsAe
SaOTV4UqDC9hfRxCq+AF66WPAU1mSpVPl1JWM1NDuRDy3wDg4e8kdDft+SFs65Z2NopgVJb7Bdqg
7LDE0D3zEl1JIfRazNd5y8Jvc0Lh7H1Qjdaiy8toxv2v4VcNugrJX8wy3T69uO1TLQpYiwWBlYgb
FyVtLHFwR50c7UbcmDOV8bnykWtHuZ2XanlbHgG2rnjNFU4+ay7c99sJX0snJpzXRdMXLdM5dKuP
qH4oas50s0DNeTuveU2UVmXEbkDJtCD39gGBXFkAlRkHNkaaJwyOLh4aeZAzwJIGM27XlFSpYzYC
tZkbfLT3h3OpmKEH+rB+Iwjo2aFIT4DyWnWmue2vull4z2ZMAQwHJIBTRTFwrD9vyYWFy3seK0VK
2TvSV8U/juVjMa4y6r09iy1oF454Q5vVEj3kjJq4FkqsQcDD7mV4QLMoujZkpjLKRm37bSGhOWW4
GoZXqgZNkC1n3WemD+GhY0BLSAXqmH4M/K5OTwt7Mj2I14r4ejyEhqSLtgtw+ntnLPQh3UgRHsbM
EFMUez56zMOgsmGmL+KkfmzLW7EgqQF9AkJMZOnlGHdZwbRd79Br1tMk/kmqestjBavK30P5jZPM
Qkz2YQxO/qOCesQ+2+WVHY021+64WEuKh57p1Np3uMES+YMcFAum1TTvewMk9qn1UdJW0UAAhh33
miuUbwWNv6FSdly4jTeFwEDG4hj+vRTEDkjR4FOg8+wdr3yO3KMEvmdEQVGHH+UmJToSigcHnQPs
CUuQrMtCY90dVT2FzGMZHxnWpL23hTMxp50kwPhQMIFkOArWrl9NIRhzmfOY3lHiQO6NNMkjzeMj
/kMZ5NFMheK7Bjb8UAqFa9BMv6FCoCSRxv7oYjlZCEJO60zug8RP9XI4JgD4EZoyVKg+Dauxd+Io
xW4LKW/L6K2zoAtuHxqBv5RCaEQUhcUBF2PGwmvYWa276RiV5gBs/aC614XVnTtZF7LINIAYllxC
VZAVUVsqeZOT79F9F9/ZdBtwmodiaz9ahfusP7LDfqTgci7IvzWRMVcEjGAWoXsJqjOvd9cP5IIb
U6F3dNBQMaOetIaqlKpgh7tB5WXz+b68GTfzWh5xk1IxlQJcgd7hrbg+gh6phZozYU+nFiD8Vrca
PvHnKkCDmgGdcWJLX0qzzUBRrodAHOgW6yFWAts7Mv0Wy4eaLlSE/40sXKEZQxduJDSF7Jjg0ES1
XmZvYv0xoEXRmNqIj4C+Fm2avrPCEBOT7zd1jkL88WlMragS9jLlriq503LqoaoLuwa6t+M7bVhI
4M6Y6NMMfuoClCm9Q8wAVfEiGH8lMFv5Gq251vR7aePZxt99rS/NnrX89cJRmXuvgRgCABrlRjRg
/NcnJR8UIRJYqnd68Izwep4VcIy8AenjLq9DsHwM464ZYU//kxNzIXfSTxcPc194tchHYu9ULFrp
tHqAaj8h5zTefZBiLeIjs6NemNzy2h0gxZ2XqEA6BCy45ATdF1+TKFM9ATzC0JPpJlsY3YxPga2Q
AKoDeBDY1B9arovRxTI03dhiK0pQmIvBrzjfw+NGP182tFmA8TsgY9duvPQgzaBxIXciygUcFwkf
svgrpvhOCD3shuC3ZiiC00aUN6IL91pOdVcBT4QX61xsUO6mzFHWvstzBx0wmGAiNUYB+shtJLiy
4sOQwf/5B66WMJXKMCiuRcAQ5XbXm9aKHfpv5CgnKfs9igjVPHjCWe3BJxC1KRgHHC9Xu2G75LzO
nFF4zijoBp/I5EUT3k8sFWksV1TrjPRzxSArKVpVVph9mhhct2ATTK8A8RZBFkxFIMNAunbTCUFJ
5M7j5dbh+0MOHpy2e0ZVjshuW3kD9jT+6f49mPG5YC2LEyUharLh/hCauuWpVBgZrnUAusmOfe+x
Rg65Jk6JRpeAsXOY/mOAzTyyXiet4zRd8lRmHkZZUBiRg9uHQClpsud8HLNloLTOk+yD4qfhVTqz
MupXPJZavMRVxU1PAbnAKPFCtRBIuQGLm35+ebVQu4dyHrFzInFI9yMvUE+xVFOhWkQe6ou5Olv3
DU48l0+g5NoFZT1ojtNBaYxgGNktNcrFNyVygza4TYISDHCkTVkSrYHLs2kC+RSxPqdLLLjvRikS
V62bg5BAgTJDUWdtcKX8UTJVblEIE5pUFwfARNe82qAexeTpQSjUquGgbwSuGBdU/NxBhs7j8BQB
f46I7PXce58uvCCJOqeN0xeBrR956lPqHttiX3GnhYM1Y+DJQGUK+A3Qo5uDFcs1+JT8rHN411CQ
PshcW0FJROqjNVl3buNMr5LkZag6LZEodRhjdWEAUzDkZqOBspyqwiQetazXk83bxhslqgDQlTdR
BW01hW+yeJVz0MB346Yc7TRYJxSIK/gvujlmDYjOC1Hth9c09B5+BvO/vvr/7X1nD3+Irf793/j1
V5YPZeD5NfHLf/+fpqrLjzj4SH9Tm/L7o/ktO/92rD/qoKqDr+q/p4/99T//+/qX+NafsvSP+uPq
F0ZaB/Xw2HyXw9N31cT1zygwqum//J/+8Lfvn684Q/79r9+/MNV6+poXZOnvf/7I/vWv35GoAbgZ
hXygCccbMSUFL/Zkkvfnf7z/SPCdfVaeszj6za7ij/TX4oe+P6r6X7+Dgeu/UFsGnD64clAXMhnj
3fdfP4ECRvXPFHnlp5+kWVn7//qdYmX8T3gngXFFwEP46cBdZc0fP1P+a2pDgsIDhPjAUC3//v9W
6Grf/t7H39ImeciCtK4w5etDNZWmTV8C8gWR3yk5dn2oYtmT+Q4cvy/NeiinOO7r+B+Gim5EEH5C
zXB1yYwQocsn76N9jQ8tmpqhFXa61NKK8BJISWThaSxJWaTIkJQZ5QpkSxeb/efSXS4V+bT88fmp
UyYK1nEJyXCelzZpxPud/zK1V1Cb/fjimrST74Ml75Z4M28EESqdZ3o5zNnef0l5DfB31EJLZokY
w6dvot6CW6M1J1opuw+NHqqNPejlnjOg00VdNtGkQM/MRAEfprEw/dnVvZj+9PPLhybsPXGMB0TZ
5dUIdoeVmX0rRoOa9U4vP/pnwPLB+bVU0EQGf24WYzrBF2L9EuivQoJYes3opdPb4zYEH/4LaGk2
zNpVq4eq1UIBJfNryfkHU5ZQlqeAOACQUzKfSxVUKPKgs3hhvtJWBbo9e8+05k32VUSOgXM8RGbA
GkKnRp/3JRMP28+kLwUT11JhS7akmemoDYbkqQgUj89fS1lcMph3I+X/kvdl23HrypJfhNOcQT42
p5pUGq3xhcuSbILzBBIEv76jdIaWYOvUuny9az9sW14CQTATSGRGRiieOYDEGSmNiT06vU+RynzG
aQJMPTTRTpnpxh9RTyTBdA6wol4t//VcF21LOM7Q9KecZFMGwEqte+zRqqK+HnicpnKJhOvhKLUN
z7eEqQVoF7yp7LwM5LwztWnwq97hB6pDeHrMKKjvp7EPNIYkF+Ctl2ghLMJipnc56V9I7T4UlZtH
VVIlfqbPm9ogvxtJ2ZY2SBrqE8ni2TTCoh4eFwnmbH1p0/C/f0IVl/fHWyqRaK0zCviEwR6NDbni
1+lxvs0CHfDY6UG+6s+mf46nR61s/vFEZd/AMS+nyVjYo3lnQTKz8YlvRVUEqY8rwgL3yTXOxCRq
8PnHE5U9IZFlP/Wdzh67qPrZbSE1h7gxmuPyArXDIdC8aLpe/DKsUGTRwUBchgOILqDWWmwzNIul
vtiyTbkbQG2KvxdXJDQOyZmN6+Qrn+Kmf87RQ9UA1RDceT6+06cNZHEnjdUcc+wvloN3iQbkM228
zt8O0RPvMjq80RYI/NLXLQoIjM60+ix7hB5rgF73yT8Wt81t/85bYO5BAhq9CcTj9+7zcur1uOKP
IKskUfbCD3I8cjd2dvLauNOwnbeBfEzDJEIPYQIS3B2J9bv5uttq6Mn9BaJR4Ars994KCz260cLu
enwvrhM/R9c87rR+Zfjp9U/hn5O9/aj5qWv4+Q0VWy5Zp2ucEfZo+2PEdlNYX5EPglowMEMdJBK3
Gij59uzO3YEAR8ZLkPhGiNzPK/hTA/aiAardB90dAx7EC8dzJ/PfDszP01MMX0q51JaesEe5yS/k
HhImw0OxHTfTljchhZIxBypG32sXbG9eexftOQJG+/SA/7Y+ih9AYlJoUwILKPz2wtqz5zJEXSTo
D+K6CH7QbR7OBzcsgsd+P4RecDKKbt8FfD8cWdwf5pv69frn23xTRllcBnnwhIJaCB0qtFuCutXP
j82jcTschOa3R4iunXFj42Sgf0wfjDSIQ9HL+8cdkhlFRmaDZY885GG96w0wNnhvQJSGdQwN2gh7
chs5d0s0XmXvPOD3afj7zG55sqA/poCw1jzxwCPHqqygwVIiXSfPHrMH48H4RW6td4f5fI+cRLGE
1un66CNDcuapSiXnY2840RX8+6lKcLEMaWGbIMN4zOP2yt4S/3q44EgKisM5F1JTYH88Srmr9qce
poTgUcUlwFLVETtCEmc7UBxcYuM8JzehFov+eJwSQXSm10A9sM4ewZG3n0PwC1+eeIfniznEhnQ5
v5JIPmuQNkD46IvdcFeENMwez6zvXx3z0/oqEQaVVbnQCi8Np9yIDQh5N+Uru2Kv3mW6tyO0Phyn
HOadXAKvJjf//ekqufQ/1wBMkiiFnMAtKtqzLutZrxKswRhB1CDMr8owO5QhCwmIwdrf4rkLRyhw
tiCXAB0OD49ucFbfBkD7v1k2shQuSGs9ZKZOleVP548cvfTUA5A9Pu1eK4Dan+6Orw9xdtn5dQiL
gyDAofFfd8dX6h/AGY02hCqIDD/ab1q0Fl/vIFYXXBnIYFd7gL6czcvg53G1+YE9hMW3URFsL1gY
n/Bodbi7jiy83+S/PqTxHeDaCcgHtCA+gAW4DwHh9I8pHjH4LzdHGh+azctN4V8t+F3bj6ECEFob
zb+Zw/Jijo9XUygiMBWFUBQLQKd//Su+fr59i+QVGiONaIkz/wjNYBsw98Y/TKGzvzpa0csPFpg+
msvwrw8vYef/eOjw57c+lMHVcQHysvK3jf+j9PF8XwcR8RMozklUfSyADqFFFmLUAaMu/q+rlxMi
/KYByv3uEm1Lx5cFrxAeSBjdXgG3e1EGmPYujG/2D4BX+Ue8z3sP5vD77XsKgiMbBMgtmOJHMAa+
PyXRw0uyAx4iuD7xq5fBHdqi0Fp9hbU8Wcd8eMX3SMGjDG0V/Avxd7Z/c7wLp/AI+sEfm9l/kZuX
Q/A+hyZ+9DLjpSDuil0TZ7mHmQ+bqxfc1BBzeQEg7JsFb1gcuX/r4KvKawejVIEVwu9ijM/9yAJl
c3H6w1tkR9HG9YN5bwbBXbS/dPxis7uOZ/95e4+pmsFmCgDxvgZ6FXZ78Xh5dyiDS/8aAsZZcLHd
ewEJujDaX+yj2wvX33vhU+cftqN/10c7O7rAQwDJxLeEnqb/+6cbDgEi0lPj/ubZ8i1Y3DW4mvau
j+39OPqXtR9tQaSJj2sEY3B5Z/hbEOS8L7GNBTX3byzciJjszb1vxD/9y3sZQrLGf2HQFQAvpR3d
4n9oNktP3y73HzyfhlDrA0Fn61/8okG0bzfJIdrrwWlmv5ogDlGlCafAubq8wIMwT0Bnj1dZGP2O
wv3m1ynQiS7fj2OwP7U03mND03xxHdXR5tcS5CAAPI77Gxkcp3CKJygU8hBd+dsjOtUDY/8A75Yw
q+MVFE5jZDujPrx/OF7Z/tMWDKL+FALwtom2PKT+w/Fwg5kXISKyqA3QNu0fxujqoQj9Jvxt+ndP
77DkkxtR/3cVRtv7hyC6Rlud8C83z1i+yv/9sH0SPlZXhvnlz4seWLnL5zR4RutltI/4jQxBJBxN
Edk0IShLwV6Ksx3/bWofQRxUigEqhWhuGmLU03hj4AFHS04Tuo/uMTse7ZPg7ubpFb0LgL1gQagP
z4sHv9/9eNDwxZyNiyWELi1ku/xy21726JPcD9v/vst+wA7+OLk/7W9KxcsgrpNZHfY3iu3liRye
lvD1OMBqHvCl4LDAdB2twMDSN8Hrjw2Pqt0b0gbd7tH1L06x6wTlbzO4WxcVgrwAF2kDJXk1O9zm
iW4T0mfIHKAqGaUZaoDtLi388i6PORJQ4so5ySnVkQlatLOtfn+7wyOv95/HKyewxzzmWPVwigmN
m5fmcgauMvM3WWReJlvnyonbfXHVnfkap0HVjwFCElTYwOsFRhYlytBA2ju5psgehz5rI2YDa2rk
uGzo3c8alVK/XtD+n849PZfl+1v8Bg1dlPdwn7cdVTa2qoC+0QkeLIDk0367v61n8WQ84UbSHuk1
+fEvNZH/ZRnoU5T4f/6dvv0j4fx/+/SUx65/fs41n37ln6llYpv/QFkNzKPoZAE3xafcMqHmP4CM
RbUVPzzpKzkI+f+TXNb/gb5iCxSBgBGhi0yDEf07uWzb/4BwNwjt0cltIoAC+Pbf07v+p539swzw
9+zy19CH4K4Nr0MhXAl5rG5skiZhZZSW4+PiyddkfPi0EP960udk7Dcjq11CpZ1q3BoxMvLufp7N
/gL437qhFX/NFlStutksIunRa80k16VunhMj/G7ailu2IzXqpEgg8CbM5dgAVhEgd+KE62au3GIS
XacDUEcntdJYa+wgzfozOZTv5q3cyppcy2fp6mC8metpv9TaGIKby7tbN+/TUz9FxkbSL6Km4FVp
RU+DzMqX0CHW47rBTxvWp8GRMabCcuYiGisULdOa/xRa4a5cl9OF+tPgIBTEkUdBt2QO6EJPl4sM
Grfr5q0cp3Y9zy6HdldUehtvQP1tpecoPonP1kLa2y6iIR2My8Guxzczz7RzpL7fWIqt3PQSF1wG
eTaW0SjNHapxPwqbBqtWxFYck3aiEw4YuqPcHedDk4/6MXHJGUT4d/NWPNNG4+TYSywLM966Ng2c
1F63n6jiFYnjJDMF2WFU5rXvtC5460l1rir83bQVx8ymoRishhZR1nZXiTGlW7udz9F+fTO4pZgK
ZHa6nGU8j4bRGnx7tN7NZFq5KqdnfvIczXSbdtDbMuqlLN+Wvkp3Qw45hXWmoji9VVrF3ExDGdlP
0F4xzwF2vlkQVQkhAT5bZjmGFQMEoHq9ywNr0dftJbbi8LXpOh2tYYEp6J76VBh+Nc1rZ658yqnQ
edtlfRlNNB38cs6SQLhjt265Vf5KVpfJkgocPK4HxvMBUocOtc41036z6Jbi9ktVLSIdlhIFsKwK
gZ/CNYxyvnLqit87xjhWANLj7MkvhvFH054JiL+btXIWgwalzhcikcg1pmOVlOhPqNsz3b/fja04
vWMuTPMWC4BCC6JoRVX9ZI1tnqlmfDf46eefHLNz3GGYhZlHueMUL72jAebpDX0dr/LMP8DrlZZ1
meXkUTJk8SIaayt1ck4i67u5K8cx2sFGPdWwMEYJHE5i18V2cvjK88dSHBR8MBqv8yoJ+x4YQSBV
jel91aJ8KH59WvOaLzkpmZtFbquF1dy+MD0/p6z8zZqoIHA9sWm3gGQsAkO45Wf9sK1o1YbrJq54
D58ol32PiRci3Vcm2D7LvLhZN7biQZPL6sqwMXGIqgBQXt8DV3W9bmjFgerZpJ5bY+ieguWXm3Sv
9TNdZ+EftdJPH7MANMLqBwxeoSkJnHu9tXLWyqE2D9bQVzhzIlmKgBnYYB2a6+vO449a/adZD3nT
S81hMJOOWMHANCtyPHm/br0VzykT0tbFWOWRk5dWuUl0T9rPtBFNuy56U1n0APjhLeNlDuA5BwXr
I+vNdV9T5QyXlIxzYmLkhsg9T1vdr4blx6pl+WBb/bTmrc3ycaLLSSVFvBIyXiR2ew76/I3bq8yw
jUZHCC4CNTSZs3Oba/O9ZafG/6jB5D/3+o+u/E8TT+ouy6AJn0Wpzo41GCguMk0M607Oj7bfT4N7
BgeXVFYx3AZ/9enOrdddqD4qZZ/GHUwIpkwpxk2EBkQCCeexWGd+fxSYeIkrpV6wSNSRQOOVB4jQ
OhNRTjQjtfRcdiWD0JWLWkNdP+NCey5F+Z2NKG6ZtAWmzW0WZbyoI5cMnt9U/bog5aN169Ny1wR5
KvSu4DNmzx5DDpJp60I2lVqbgHchT02LwfqgQ9a3uod0gd6ss+0PHNqneWu5ZqP1GaMnaXsBB7ox
eHMOL/PNgn/ISH4am/ciJSOBU87pTxzKkIcFrew6S/mg6P40dulmuhirk6WURoNWE/4wpJ67znc+
Wmw+DS6mrDLQbs8iepJUg9pys/IeqKJyRttAfC9hJiKH0LungS/DgbzYKu/5AEp9mjakUSzwg2C9
K7cDO0nVgPnQI2KlHSq+meczySUxWGTICWxVIs2hy5Od43X7zlYU57SnaZxmF6M3mrgsC/ELak/O
SltRboN50ieTwbAV9sS1fOAwgK0YzkmpfTNxlbvYSl0xdcxhkdMZeQgNUR7oVcfWuecpZ/35emL0
6ZhqElN3SRss7bXTPq2yFU0JZfvKXXiaUhaZGZomcuFBvku47srRlWCWCKPNCwYR2kQuPishOOWu
C5PV7ra0EbUoOoycd3ko+225nINTf/chTz//5D29TDzReRi5Ig3zGfTURmSw1q22EsuiY1WW5HSu
FaLXQybtOhjnc+z4301cccy2c82yaQa4zujN/rSgDowmoZUzV/ySDaVTMdJhcH6RyU01rQt7NMUn
qQHY/7SMkClu5EVblsdlWpVYQrvA1++o9e4yux7E+ADSO6ljrzrgUeH8OmxtiXFgQ4/owZ13js4P
ZsLCNdYBppOvQ3sdr13oocAXF2dfiaMpszMdQ383DbR8fB25lKYmZgvHTcfy/JaZw/0Jzb9qb4Iu
8tfB56pPCzrjEzaldde7x7ZLVm0fKNopI1sm5b2Fg8xCL+AY1WyV0UHv9+u4emmRvh/ghrqlv0kd
1NCLuS50Bezq69jcc1LOK5jd3CbjJimgiWoK75x6zXcfUnHDKi2LQZtPRt2QPlqMJgndkayKG6Ds
8XXqZkVN2XQ1Bk9rCLi6rX7B7IUMq7YQNB59Hb70nH7KPQw/dovrT2ze8JSY6+au8r60KdfcrkH8
ahd99wgZ5dGJTTra8zoPUptGU00rSJ62iB3K/KbQAUp15XaV27uKczYTZeU0wH+qSt+yUtYBmvrW
ZcBBGfV10ZvOmWgPbfaoqTbUgpLg3J4RY/nGFFVRFJmbdmYZcE6zdrdFvXQbzZzzVfkHNKd9nXZR
FfkAYSwWSW60MqbpIgef5uO81hgVN+21SuKWhgf0xFoORTm+551xrh33u6VRvHRsl9Y0hIZ9CyI5
dPD1eV2tG+1xX9dlTEpDoNMOwTcD3s4E1ZDjVdo6B6WKg9KuAQ56xuCgWtmy7LiQbLPKxP/sszM4
UpnYtgp3uC5dApwjkzRcN7hybIJSQDeSeqTR5PHpYtS0+qJDvWddGEEV73S0Ni0qDqnALO8Bk52s
eidFZ68cXXHPotbRsdNzJ06nttp4PV92CU/PQYG/sUO1+5zSls86z7ATJmJCS1EqI+bk88q5qz5K
3EUKr3fiwhvGbZ8uejzjmr9uQ6eKg2pJRby+7pzYHdvq0rNTYJhlzlfOXfHQ2k4ymSSpE7NiAhGN
OZQbwvRz5n6yjf8PR/t3otBVAUA1DrraRvNcXOVN/kaXebnOQbjmN12Xx3qbOeu2YBUO5BRs5i1I
cGKa9PoBpzcaTbI0WedX6LT9chFqJDNmIRu8hefUN53Vmbui9M6xen5jm47itRpixm5eWifm4zze
2KSbtyXYSq5X7QkfPUufLnEZYj5QSNUOeNpdJwAjnPtUWeO4ct0Vr+2rhc3FWDpxLY18SwpmXk8d
5zfr5n5asU9zR8OAxw0O62kKkJnUGuTThGGTdYGMo3gtqYnZaRQrU+Uj0J+t0y1Hjdtk5eRVtx0S
i0iC4UGg28QdcYHnR5f1uhPKUdyW6tIF3BZGIzp205G5umgnV6y72TnK2VqayBzmKb5qkVXZ3hzs
eZtozsqAQ0UIQQS88uoU+xl4jbofdlNDbqfJ6LqFUUFC2ZRm3ZxiYWY+VmGi0WY7IupbZzO24que
Npi0Oe2WlSt5PIsGbW0OaFNW2buKFKpMCeEDkdhxCr6izeyWVjS5WrEqXQnK0q/eZAGvl/cWTlie
F0Y8TCaPBgta3uvmrvhqJpCQHxnB3O1uDrkmqsPo2OtAa2Cn/Tp3p+i6IacVbAbcx1uEY26wGLJY
F2OrsJ556ZzBHTU4UzaMV8xO03Ax9XOtWN/s7yqupwLhA8BIwol7Ud92xLb2EFl31l2Z1KaisSjq
1hCTE2u8eS+G1tuZPD/XIP7NzFVYT1q5JdMW147H0nbC1CzGDSNkHRYWGOWv39Qcu2wBUZUTy1pj
L51Vmpucttmqkhywz19HLyxQxZWV6cQ6d8mmSiy6J9JEJ/sqc7eUYLhmxAP794CjqRtlkLim9Es6
V+tcVWX4TRwuS7327NjIK/R71aDccZc8WbfNqLxE4O1pc9OAq1pFRe4SAE1DvXW9c02V31mN4qsu
BOfnyYRJ9ihtH/I6mwOtmqd10bDaY22UHq/mAt7UZYbja1WRxcRl1hl3Ou2Ff4lXVYiPmxtZU4FM
OR7ZMPjz0A2Hwp6nXdF0brjOcpTDdaasWpIWW5mlG/Kp1bX+xqs8mZ0xzG/eQIUSZWgFQWUeb9B7
TX3ZJ2UdIIkF4+8oSFlXvYIKKWKt48JoHDs229nZQUY+fcIxLt7Wja54bj1lNXjXdDt23DHbtnpG
NwPa9tctv6qIV9E8M8hk2fGyuPlm7q0q9iYnWXeSqJzZRoqJ49izYzfNKC6BCd0AF1Cuyy+ryKLS
LkZcMGE6DBprkTUYEJJvW2OdZ6kScTbTSMetxY6lw0RU11IEZtF5K0c3vu7HkHlizrDgBk6GtNo2
GYThF7td1gXbKtsiO/Wx0KyksbSxVwJR6G6p664rhEE/7+vcdTDjZ2mOqE+DjNf73A7OQaS1/LHK
3lWEEYRrk0lvEfVx0zAigwhv2/OMrotYVYzRpHXY+Aii7ZxPsgxJTvtfbdoY6xCA6G3+ujYzdXph
S4w/SGlYvrtQuknAvrdyr1GhRjNpi7oGa2IMOAZ/BK9wdrGUzXRmvz/N8i/7vYo1AtJ1ypyTVQ5m
MaVBiQpc4HmNd1WZmRkmxbD4I0qV6TonUCFIEyoUOXizaWyiHBwOVt9eolsuX3fVV1FIuLQtbp0g
QZeWHZSZcwsk+jpq++vMVHFgZxbOrLUIkiUACfc41XsfyA3rbt3oyn3WhsFIa0Y8NWhiOqCqyOOl
5+vgga6KRXI9vS/m1HZiBwgZPaj7ZoCSdtabybo6mgpJ0lF0L1NsPXFXGcvD6CYW+NjdlTkcFZJU
1KaYJpvifjLN890EipMra0jLMz7wTbymgpIqozEKiubdeDB0fj0RqQe0Kpt1J6IKS4KoI2GkHmjs
cQGqxMTVmzsOQyXrzFJFJhF0d7WaAaIzux+hkI0GuJhIxDurzFJFJ+WdNbpW23jxMOTmZVVW2oU3
FPRp3ejm173TKmy3Zsz1Yhds6SEZqXef9q1Yl5tT2bUGDS2R+mh6MbW6fNdKVvlpO0/rNpsPmpNP
ubk6aZbRJY4XJ0sB8JNtVm8sNZtf61ZGOXEl+gK8aTSw7g6RDwCEcQi9A7x5u2p4FaLkUFZ4GZVe
TAqj46G9lE4ReOABXpdAU0FKtlYPM3ObJAYhkX5sCu75mtafkxn7xmFVpJJtjoIbdZ3EpQ1Ks04T
SdjYOV8XIGvKzbbJbK+x0Dccm5As8sdKI9uWl97KlT9dWz6ZTTaYWYlu5eSUji4PgjNzD3AKX+eu
2mnFPo1elWgrS6G8FrMWsTEYusxLXo/WSsyBpvhrxhKwGLMpibtG0yJikvxnVVf8dZ1RKgdsbw4y
HY2axJkAnBASckZsT6g/rhtdOWDp7EGrzRpIzLxKv3fMBkJXgg3v60ZX/HVpC4hO84rESSXnaHT1
ZCM40Vd9VpApK5+1Jn0+eGUSp0NZBqSXxTU1C/NtzdzR+PF1dDk3xXwqssWlWRpHppPuB67o51hD
/+6sVIUyLRqruDNKEk/dND8Zc1rsE6otqxJFVIUzWRT8oMXYJnG9LEYs2vwyS6pmVZ6IqnCmpBJ6
NzQiialN2kiXc+LPC2OrDm7Qbn9d9mRy6pYUE4mtyYZ2GNHyjTD6deAjqgKbjMQcU3uxSczrMl12
Xdl2d2bitOv2YKqCm9KKo1KamqDlo4UJwIcQrR4YY6atciiqylTm1HR1CESRuNK4EyKFnDyaVpat
dCjFXQt7rOeBYasZZd8dmJT5zkrnc5eqb0xehTfhnDaodG3swnIsdwaahx8KR1TnboSng+jPOxuu
8V8Np21xU5ONILHLRjsNknHWNuhyG+OiA+uJ7zQOXYJVW4OKdQKEzS0rayaxHKjwm9Q00GDUDCtH
V07arHG0MksXbMnmbO41K7X8Hnf0VeEfVfFOGbBUHqnSdDMIW1h7DYJ/9w0SI/2qwB7cOl8/A/Ma
yWdX6zZ81JMYrNJim7fDyt1BhT1xYlgNFOGGTVNAmWGUUwElhiZbfq/7sMpZa402y3Q0oG+oN/ch
Z1DMqliRr9vaXOWszZkkTmZUZGONiC5ZU4pNl9vrOruoinxKmEcSYtrJxpb1xHDPJ84va+rTVQkj
qmKfNDQdsKHg6bYwiFaHbY2yuFP080qrVxFQ09A1TeKCJoNC59OfjGm84G2RrrNKVehjgTpCZmlG
vx1GbpGwLdMWZCKsWte+DIKcr1ZfjLVZFaPbbUVh90Hr4qvW4CtZZziqim8HWiUtKVJ72+Zg/QB+
oL0pTC5WpY8hw/J17k0xCtjlTLZZ1z5KYde/SiqG51UeRZXYuHenXFRZ1e4m0ypfbOjSvbe8Pgfe
dD7qdn/Z9VUUVDFqhrSMsd0xyc30YCNblOgbykH1W19Ig43EQ4PPkGuH1m2odSyEIO4GQk4y+SWg
BH0q0NV5D3ZhbWjaMfcZWQg/EovWkFghhYRsGnUIy1+7WsjKh8jGLE2fyMox9qwZi7YKzCXxtDjP
JrN4JbPZoi9ssRyhP9PTr4Dt2My65daZZV/u68TLqiNlNK/3duq26fNYjx20ZNpmmPs7revGsg0K
ybkFKXi4c/pKDKGniV9oRpO/E0G4WILZG+f0PpFMdJNvWYTB6BrZJ1eNbuXzRcXnxemDQZ9cHupW
VSS37QQiiWODuu0CljhgRvNb2o2FPvliTrWZhrKVdv9Q9n3JNug5qNud546u7UM+q5qacNLKssL7
s3HpdktveWga0Ajrnoy2NOtLt9G9LgtEbzn8ovEgf1cFQsyu+15Zrd5dUmZ32lPFy8nQwkmvMty+
GlDZ0D6oQe6a4mW5W8hxN2HMrguHzrX016XUbNb5wu3yDNTH5pyABxSYZYM2vmcgVITSI02mNkoT
kTSXuay5fdOn9oARXJC7GeB3BGO4LaP0JG17lQ91kV96xjKVWw93kxYvlFiNjPmg4965uG5W3kC7
tRVgJ7bmZtkwW9rDEQolZVeC7Rw4g7vFg5RIGXCPOil0O+clbbdMA5fcc2VyOdR+BlQhhZTNXNVz
gxzIbAvo6rmtGMYQeEazFwFa8qRpHmReTkirabrki5/MNbXzDVilynQIumUgNoohtZs44AUHKW/7
czIHIe7HzHDZfZfY3dSDGQB8N1lgOcYMQgNipibbOWNjOy/ZYJT5b65RsoDOLiWLUfuTQ/BrgcOm
fN7mM95K38gqGUri52Aw0DVfrymeG9UeYHLwCdGM7m9tSJmZ+1neJehN7NyxJk9k4aOdBz1bzOUN
ChWSvEM+oqxCdFFwMI/mrQe1oFZ0c32oZXFyMNpx1kXoJ2+8OWR1M3nzwcoaU+/jXKMOryPiMQ5q
d3s0WVKH1M0q8ctAvmG8datUZkPIG544QTGmz87cNzTKB+52vtZrMPO+oxl/0wes0XuXD0abYvEq
Xe5rra7oBZrYB+PW7VDv1CELOZQ3leNke6EXGjjwvNJ6b8TUFAEovpY3Yxny0LQkBe2Pni4/rEIX
6XsKCQBrk1KP0cVPzZl1yXEuG15cCF5IS0BK3Uq8In0aGYyqOFoL84xsD8aZOSsDAV1M9jhgd7Cg
P5HPNGOhkTii2ZcnYvYuBBQyzbvQKqUjHh2iDcuvmfRTe+8MHoHgLWdIImv+aFp8uWGgsx4KSGRB
+6cOSkGLfPGxe5C58xsNZcY2nlDH740t1SYwXG3Q6ugMiV+Bdaj7jeawVkKFGawpvAWEHOQprs8t
6RqTT8c8754hFwL0QjwjmCu9AAxCxdT4Q+2NqecvxOogBaBJUFw9gS9aere9UQvn2ZSEp4bvTVVv
YW5iEtbvkvdmc5Oxwe2e5qZq9Mq3ZqsdLxMtN+afIp3yElRtUmuzTZnYUw8Gqq4FU5SvjazK9Fik
DgVMoJC9WRgXxaRrk+6XVt2ZU9i7iQkcQWlA/O9pHoXUIgqVM+v3SHAJA3F8k3pNGUOBsy9iXTOG
/rKb8rFuIGIwT2AqRSGE3jEwM2iv+KyjSHx3du2s8nE0CO8awjEGBdqqASYFv0PrWbzmZtOnsOZ8
Pgn0krSejXFTdC0nHVh/Wie9cphJutDg9qLttMziOC+oM7mgWexE8i6LcmI3BS3FeNUknQ2RucFN
rbfStSodHYau7ab3OOjHHEyUblGlUC8cqlrs3M5aOkgRe64ADTHqQ6iBB9yaakMEdCzH9N6C4hDf
ar0xiKehFFYNwlc7Y4WISj53HJJ6Ytamm7HDPnMcclaeyHO0TA90hJNFmJaLB0rxoWn0G8osPvp1
KTMDrPOWmMtHkozO0twgts9LsEJDuiFvD5K2C40EBJ7mAyp9xNZ8w6gHcKu3lW5JP0FuDDpulQZJ
7lcbgtgZpDg8JpCcZF1vtVAoYWDtKcDOkLKrnI49tuwkma2fIB8r6ypcppzrwkfvTd86fm1gjMfB
pd5wVRVF3tQbpuWscDe1PvWuFumpTrKD0dTaIK+EOxVGHXiDNNLlaC4LvpXf6bzsASDgUku0sDFI
lVdh7eDjQraqPV2ufb6YpL1puTvA7dCZKY0uWgSSfLXPezut3auyE+lzQhobIcHcc2P+pePdl8Sn
ppFP75YQ/4+5L2uyk9eS/Sv9B+gAxKRXYI81Dy6X/UK4PAgh0ICQBPz6m/XdONH3fNEnTnQ/3WeX
7dpssbRWZq5MClHaahMZ6hFxm8s5S6uALMoo7oKp4SUYqufYJZCuMmq5p3U+bhjp//Bu95s5ajBH
9AsqYJzy2mecRkcEcjuH9IBCezHUUvbp9rGZXc83XSq2+DqYcg+vctytv0OullriZjGC5wS9xY4i
AOt5vI97/2UNFgekSe1SJnNDcrJwhRSNdFrfUNWH6LsrtzJl9ZBO0CmwgZL+90BHOb/OlSOKnTJF
+ippzFgYepvHBuGhjXNKeNvwRCt+3uTKY9pSn0jtaxOhOj2HqPQoyVlmMvlIilC4S0fXpXjaYxF7
Bs8Snu9Dky4Lk7aZ8Uwq2JIyApUHWlIXGtEzhbUiBF+R8YVKhau8VnmfL9+jNXj2G36umdWQA0/B
bbUHGz98o0LDKaZG6thAviaeDqSvzawwwNRd5fZI1WsPn6fkYHepBd63DQ1hXvsRIdk3eeHn4hnk
LKEvfM/NuOCbSBMDELYwXAL+QqYEYnV2JvS1yrp8eBt3l8ufZcp1itxPSdbE1COdk+InzxmugTrl
xci/so11yIdhFbJv+3rVeWcuE7KqEcWdEajK3+xoeAyLbERTRHiAxbLgaHUbL9kp5+hj04bDtnNA
HfR5lGCvAx4wDh3UjLG45tOou0vfO4snKLY1uUXPkVVvSLZDzKPek0+rL7nDIu59U0SI42rSMIs6
sxPpvk07VfYJv0qOIte5cfqMFVA2fSymrIpqCmVeUpeTdLC/pmJJEEcA773uWXXZOl+SFeF2xz3D
94OG2yv6ZSn7dcbKo2Xbt24vZ+FqhPOSaamTPlbZXbTjnXiKtwHis1obuiNpkrMiHzlK7LhQfPxN
MQT4QD0mJ4mWJOOZOBBqWfnbCjiYwRY5zhGrW08DCNZzPuGW+rpvXVle16FS+TtLUE9+7goP7EnM
S+4fejURf79C2NIjVlKWWLfD+Byq6yLtvPxJ9I4o0xjOpTmSpF3Sq3PnyeDehYbtxguBKLF/9kin
d6pWWFTe3gS3wpzBx/YhqZHZVaq3OQZn+mufqkQmBzL7tQh1CpIQSXzUpGjoPQs6v2xmCLw8T2wY
sXjK+8hNddJpl/9OnBhy3K+CTW8BRQTPB4gcz/EM1qjDt4D32ZibdYeJ/o8Y4r2nDaNWflu6aMZ6
8+Lix1U5LJ0QjrjBL5zzwU8NJqQ5v4sEFeJbCnep4UEAhEiP84D38AezBu9kI/KO5tjKQqwgdiiT
7LfvVESfNjgErBieQhTnZxnDqOcCErpaXtWYLv3HRucKHx+lXmwPZZDjhLdt3BZ5h/CGwdUp64N8
JyvayFrroowvg2ba3M6I6SEn77gQr3mu+0nUXmzpdB51pgyqgCVvDmos/eA678XJDksUmdrHsope
e21Y+luMS3An3HxmrSUEdEmNa7HEqUyG1Lbx4of4ds5cR9+klmOGml3lGjmertJfVpkBj8RT3vES
2L1csFTgCrRkT5ENC6BnJzo5HHxuItH6yi/lc8Tsml5nzzJkd+xhHLGKsNLxnoy72BlyQVF9kPC6
rXmj5OwUbhvWIZm9GKy7iePQF8/w2pu8aDpZjgtDannlsmfAcLk9DqsXqITIvCXDMduRGHDSdqrK
Q6ytZ8hw74csHGDU0MtbNJ+lv5YVS4rDZB1jx4HgDb1OO5JDD3m2Dxh2kRVsbjsv4k8zUqe4uOFT
FkZoQZIglku8La5qU8y7472H+MpeXL+DYy36UU2sdvgNi3MpGS/u1xybiLdTDEqkzYto0Phlsf4F
Z29W7fFNNxdC/WTFVNl3VyYmeUhGdNEY4LCiVDwwbcV8mO0y+9sipIW+ZJ1ZUPMT5+MLz+ZkvcUG
KRwo6mJYMvpdKK7XY8V3L18F3mLYOgx7Yk4zwVDzUHibabRW1VD2HohRSqc7JFqn+70v8KAlgqAi
BCwNl3xjWYSM5KLjEibf0VZSuG6mRfTvkqv+BbJd/g3YyyeTRGrI2GXFjQj3lkkZqGDAG3//34Eo
f8PlTdrhvfJzfxnX2NyAXo/vhVT/uwUAeDv/M/6TTosr0Sftl1z1tg42Ma9bpbun/9Xv/vclqTLf
ZyOJChdT8OSa9uPw9bNj/jdE11+KrP8G//n7lhQLycy2jYvLqMZeD4cMGXRDnWRzd8mhRcLqGgwX
WbsUaYRjv03QMcbw1P7NqcCsNSiW33McpAWAKVqvfW0yTeetjrJ5I7iIKqwftpmbKvyA1RnrTqlR
yCEbhE6RUjhC43oX0VLaK/M86XGsLTixeN/Gf+fk+okg/ncf8G/IIsTS28KGNVzoZ7jn0c90Wc+2
S8IfFS8JQs1govLvuOB/cY7/HrKzGkEibzd78fC9i64jVzTKW8KTWLVU7YBh6rxDhGwLNCGqXNNn
FPgZJHJJlAMS2+Otxo0RkJeWLxHys8fOzmc6kTS/LXwXiUZLbMy5Q7aIiDoAAvMo7T1PxwIN2bJo
Vy1wS7ZWzw8QDAZ3D4uAHsOD7Stz/dSXqagtO4Gp+sCHyIn8MK5qKNt07reAiom6k55EwdL15Nmc
hNdJWXAb9Vj4CTFJ3djBkAvTLOb37WRIngCIMTuzyP/uNqPaNMB16DAhENr6a1at1N9PVcHgByaC
DZK3f70S/yOP+jv+E6oy9Wf55wDUv0zV/ysd9cH/nheEqP7H3Q9t/+Po5C/EqCr597/zT5Gq/39k
qH4KM/+1g32tRu75j//Xv/7zL/zDv778T6T2UsQrJshYjP9KOf2/2agQEH1a2xcl+CvkYufkU8X0
D/96/FGB9UUKV6jP8Oz4U1v2D//6NP1POJKkyJvOCUnjz7/3P/CvT8lfCuL/ei0/s8qR6kYIEqyR
upsDDPjn4glPozkNpIwPiBtc2aHDhDxhnzKdnb/DlZmG1+iv6QzjPq6buFfF3s4AabePHH7yH4zp
rvy+JMvADkB5oqUhRbHBLrPIGHGN3naR14uK5POiaM+PaPMEllWWAfu+YN1h5VerfZPJg0EAMYLD
Vh32Op9Jbm5jdNeVbiZS9hgLE50jUioYiU52zhU5eJHva9bsizH2sHizibcR67fikhk1I5ltLsOf
MOnl+8DmtDxWIMxrvpXFAbZCyKmn/H6FncHr7CaJFwpYHB/UQwRD6IOYXMCP8jfMq+onLI7y1voZ
QWts+4BdHbnZUVtYzLqmL7Fb3C8YZ3cpkFTM4Z78CRuc4Ht6EyeVvhEit03JxHJMCgw1m6c3uc3H
ByIkK9q+JE1Jsie77bwVszYt3wI7eOh173dBACFBU9Sqsn+CaKGoq2G+z93aX5Z+m1+c18Wh8qy6
YLJOm2TLlyPJl9/ADLH4YsoHDCHzxfjoCubgTxJtTyQXe5MrFh3nlX8ZnXcnDJ77sdwG9ZSM6Qcd
hqyZgSW2WafNFz3BaF+kkzygt/6IWPUdeDCpcS7VqYj3n6Too4eYOH1Iga3W2bwjiAuESZ0q7l8E
de8bXoJnrfFR5ypyYCpYh7jtTXyH+zY9Y89THyJbrM2CxrtJ2ISerkLdXF8RatnHv8JuxFvqY450
wVC64sVIvl1giNCRq/V+Ib86P1YlDqSKosaSKQ/p/cBJRo+a58tyAocY3+p0z6oDHZnpr72rypdo
XWSCaXiL/DiAXjCwmGuJTyqkFVZL1heP5bbQCm5zwD/y6o+O2bJtt6x0lqaPfcaiwABgLXHCr3bO
tWzR5XpzMvkEb4WM7e6ZxaAzbioFiA2XzZy8YFRKf5R7WTWwlVzPbujNU4JoVphx4Y7hKdzkYSKx
Y/BHhHlT8KV4x7ElzR65qlaIIAMCH0/LuYf7yd3cDfoPoPKllkwq4OFIurgGybZ7h2bW2oPS3RjZ
N8s7bDuUg+gagXmiYSzw+2Qlj6xUpDUFmRpskXle06noEbrYDTjFFZpdfzOhXlTXNBk3DQQDsOx+
tsDKGugpopuQjPEZ1ktrDdSANFkUbQfap8jz4p2xtxYjDZhKjZGstXLtZkyZ2NL8oACcz2PutWtC
3y1LnTHWnV0XsXoz9ks/q/x7FODJVU2+x+ZyiMJxc7p/zFSxncoISAGNEnpUlYyPmZmRcYPssabq
qqJOp2yssW8LX3QAYN0izSUJedTOg9lrgZTdmkounviw79fP9dBMAD0mQ/VgecpvZmS+XzREqliL
wuxZxXPAqks2v6tpi27UEkgb1FLdVXsYfjBsw9RixbFHrCseBgGknOWfP7L3sg4BTrCVCNXJ2qRn
tZhLflPNHulLaq5OFaDeC3r3uBlcvteWa3orAFveK5mRVtEhPsMldLgJfYhu4IOdfeE5nObAYNja
Whidb/twsf1qXmK8J/Vf/6VYNvOSbV1Vx/Sv34q+MeSWIi/MU160+Drw//Jlfv/rG1RWx2e17qSt
0s9/ISrgR7rOEsBD/0MooI9ryKLrrPpwYb1cX6sNjwS1t3tYoA4C1mrHpp81sv38shxtVuDzmRCO
gFnoKXcCcc6akguG9gnc3JY+mNKHQzXi9HB4wzZYrvpWddvw46//X9ECMcBlMZ6ExU/EhtH7v56h
Ymp9jddpuVRz1q93bMwRkoxX7xezeXUnSU9+rcMSP9mxHH7YcpStnffhh3BkfoeMdP9YJz+1Uwn1
YV35DaUPQvxvIonWC+gk+lpiS+Jl3mX0xnUPnAva2XpIYKhmRlndhgTa2Smtwh8e0CQLYLY3NNlp
k8yS6uoryXOwGhfdAUcXn8+4SNPPvlKN/gprWj30QCHihKkamFvaA5vTbrlmcWLnWpe5uESYgF4t
z8l1RZDuaQnFQ6fiF2Cez1shz6ske6uqgJCjcEpHe5GlO6ZuOztCPnRVqSYeWNZWzMprXILc63X1
EIjBQa+Sx4rtXz2n6nPVCdRqAeBsnxJ7AjeMecA7HCbAwkc+L3NNmRVHSEf0oVMVAZIKNKmKOEOi
FI1rKEOzG0sgWUHMLEK3PCdNIUtgaCxn57nAEbehmJJms8uP0iRpszokxHZhe4MbNcfzV68i7b67
ufuZw3avTWT0kszB3OMuoQ04D3lOknQ6DC7gdJcoxQ6808HvFTjORRRfVpWvbdrv9n3rwfaUvoxu
Zu6jk1VQ7UlM3afC9hfwtxsKd1b9WWN73LfyHIMcnmAqjSuL78926dwNkKWT7UjrQ0FavSXiIRVR
eafztW+rsLDGlry62UYZN0IgymsqEA2q+y+dBMMbhQ4RaMZeMfR/Nct+0mAt62L0xWmp4P5hEvGT
Z3wDW/LJaal0Bn0JI8oos3FLLTImZp5g6kq28+4ic3B5OR1iuoIqLBBul4XqyDJ1yTaftttQjLds
BPyLWNC1xRpidZBjjzKYl9HVx/sK2tBhgTMaTtgxKQ4u0RdQuqjVqm/gMCN/DBuoJUsW8oSgGHJi
wXcNkFr6OIHhfE5sgUW4coxbWY3Vi5rL9ITlL3IWUwfWNxr52rLJ8tbGSQlrljKTMJ1P6FPHyAXd
YDW0nIYUjiEgC3D4en6/22l8oGMyHVGrIeFJNiCjoLjmr/OWFQYqMO4uFS9pi4YUGYtM4RoptnS5
lrT7BcB8u+8A6dxhwB0bJbKkrbSennhsVLMbwy4JLulDN2H7E1desbRd5shpLgXOa+Z7MHLSHOd4
mF8nLWAjHiKlWgf/i++SyugEs7C5XfPZNjtSHS7eT8V1I4M/8tVEgJQqccmlTW5IMZTngHr1a3UK
7GI5RA+wEfc4pkzcJnTej6iLycUX2Qb4fA1ro7E3DaonQ5HBzh7ZQJ6Bc8F1WKZ7PSx6axmPAuDz
oqe3fC9ZW+rSoVdU+k5xNbeDEMDgwD/Vco3nFxm4gFwAHWNRYUtLi3L77tNoqYcx5axhc8meMR2E
tsz9fgCrB4YjVzl8mt1wMqYfi7qHMO7gNlB8WO7L6xidetvtYXuENoA+6c5+ttArFhFEdB+ghv2J
f1g80oBknsWg/vt42b/4dTsVXbbUBcxDL6CQriRsWVuIbfvN0qn4VekyPkVFCeaJiZYLkp35AKQw
77pwWuH2jwsRzAjEYt2C/hh3UjV0fygiUw/FWJY17uT3RQR7l8xcPWVC0iZI9YZID3HQfbxe5Sz6
V4qWsUXYOr8UYKwasqABXTZXHIYN/1BVyj+40Z/3dAYtgquspnF176l77uIMKdwpnKZxLaewMJpx
m3S0n55AFXMQOyuqmlnLr9i+fh3Q2l8hvfhVUvczHgv0XnlEWil0Bn46wWXG0r1YUC7lfPTp8FGE
AVnPbPhRjjtuv31C3KczDzPesVpUWVZvucNNq7GvhlYDuZtVkdaFiEdM6zGyEZfybpIyvf1U1Jzk
Csh0jcf+Lc6yBJQXHasbRlCPFazv0CqnDf1UY7heheMqUUdnzHY1i6Q+gmT7UYFwPaPhkj+w64ei
SMfrpuGoHfWKnruM6yeoM0LjktHcQBIo8TWlSHwYqb+6eEXCZry9bLIqzpmBpTAnZVp7G8a2G7N7
mRc/qtF+GWSWHuNS7GDcXd4kooiO1nQFq+NR4KXf9TOC26YGdjCfX+pvwitEAprCPcLNdT0swvwG
vIRG18wT/K3Bf1ni5Uval+7JR3JBECeHKmmPUt3kphpw2Fz3BjY90shHwW58QLdUbxoCHsHn7ERL
yIZA7//ESo1oROFkk8FhvbZz2l08rrrzSKJXociFRABguizE54Xw4sELA4VUssMSamLXhGasHZWk
qCI9wmMZqE8dzWkzOrufAh5jjWubyAOGdHZheYbjjA68XfgeP3fgyr8G5GfUvlufNul+JLsev8gw
19mS6WcbkeGVZWl68tlMvmGuskfIS38ZZOlegTWhFpbmAYTIwx6r+6mUp1Ch05IMNsCgRORFFNN2
SRTsK3FwP8TKb2M8169dUsCxGpwNH8AuIx6NXgVwwHrubNIsOdvafESgj09HccqXNI1rCjbiNmSL
fA5ZtcC5ZzDN1kHOIFIRHz3dl7MY9+6QSUZvfMfQnkXfS9m7u5J6eLRPkf/dDdX8BjxtaquJ02MW
hRw7z4rhstTdGwFWeT/CMv+0F3l3F5IIV1hXxS10VCNgOPQ8HR5mAUvpx1AS2cLzL3/gqhe6KWBs
20C0Ee7yBd7hMiH5XU7Sqeknt9wPKM4NWDfk4W2TAeK2TadZr0DdEkzxDdw8fsmM7u2w9v5phQUv
XGYwh6JZKeotW8BSeeM+sj5b0b6lWzsmBewG6dTLZo2Wj96DQSYldErwDExPBc/dLTi7HwF82bd8
D2CdwL1deW4ynH8sEgL6eN/CyBozrKIGXRx/lVE5n4LpytfRlvET80t2O1ANcGENERpzujfQd7Mb
LsWTh+c1dGkFOcp0/FrxHjmdmc5beB2VWNY1/hJ8ZeuqNwFlo+DmWGBL4RGfjh+wunCf7Z/+kY6E
/GUfsm9zke31CrMwVzud0Ucp5X7gNLUfCqRnI4cKD31KOlHnMToR5yR4FBDYNQKIxjOgzvhGFsOn
0ShmKHQb9Ckjo3+xVcowsw9D2mpFtudeseSAWViclcwhIGGDu8WIuhxUycqL7xPbujmIV0Un9Uzk
hmsgQ529M2CVzhN0NDdE5eLeIUvt17YK1PHJQN4jRvYyIcG8HrHme1hVFr0v4IDOijpSj5/pQlMk
zLfYZPrKXdTrmolhPSYGxWWB5e0biOcnULF3GYZ/1sffR1BAXyrAWY1Iy/GoA3pXSTtz2tf8Czdj
fhCQPbybdDS3gumqJkngX40ux1s3oAlIkv3HnEKUN4zddoKgY7/NICqNIQe4YaHfb7uQBkD0bj0T
sS7oJhyiaSu8cnCXsudMJuyQR9lU6479VCuxh27oPryBqGScp7sZ45fdrXqYy1U+lcVW/OmgxwcF
xSAZRsf3FM0dP5Xc7byGskB/lzIfb/HoeFtCZHMqt5S2cdzbpxLN+KPDsIWY1w4KUYAODSQ/Y1Ln
xhVtVOBl+XxGkHVQmoJw7XZZ4oWgSRv3Rd7uvYFBxwaH7WfsTK1nWFSUWHBKlobmUzhRWUYNnU30
TnWXNXG+960y3fQCxnBtWI8gATx/c9Voh45gF9ArD2lYMPfkKQ4hWUHBCgO742lL/UmRAc6wS2fu
xeC6+5UK26ChhXYFBOZ3teGXAj04WOAcpjin2kzPO9pqmAIn0ZdiwXjSz+vSOiyan+QnShAzFx+j
AbftJuILNfFyxu/VX+gKMAlYw3iX+XE+sWzhf8adj0iI1ZBjiWU8l2qyJ2+m7ZvVKD4xozPi6yRU
TEVqCKSoe/WjypU4DFq6854v1bmwUh03wDbvY+y2wwABaF9ztyS/qIvl21JpC0Upd/QZpjPxg9mH
+KekC0hMX83Nghy+3w5wUsvExlo1VGvttkEeqQNCk3Y4lLRf9RsgqO7DyUHdd8OyNHIpFShFCBIZ
7NB/cggDCMvEfYAb2NktFo1NTlf1fVvX7DldkTKQrcP6rYKCEyUkqz48h1eNjmJ/Fri4pwZ+f8Wz
hXXhi7cdirAyGrTD56Att+iq1mSHcrWHHlPjElI9puaaTTImdaaS6k6Iit9AsMk/iAjj/HntsALM
5TQ8LvOOIGaIDHRdWA73XzuX96SAfuMm7JTrU18QC2lHcYjSRbSZLi2BgoLj0hkSfwOZswGbWiWY
1ZihD3IdymegbeIugYj+x5hCUgch0sTrOexz4/vKf52QidUiZpT+nIG5vWas6G5o4SLYSEbpMaUs
XBWH7NYRCR4fBk+/nVZQxsX80RrmH9OpXK+qm4CfgahFeo9BbRT7HU0oO3ngjbdDKbqnCF8bmtKN
PqbrlADgLBC0DZHzne7i7oraOt33IiGHKTfrA16PpS43tvyiaIS0Yh8kpR9Qlb1kAFdvIym/Lkn3
wsmOfsjHvoW6dm1LHJOqT39Nk3NNSuj3wg2HcYScZiYTuwG4OL4uSZaiC0rbWJRfiqB5Ay/gsok3
dkyShdQhi0mb4G04kC1tczSydaR71vRjisBt+PaCRtxO0NyixOuABnPTV6/Y8oKsBBwbK+58z1KU
u3E/+kEiiSlJ06shqW/HZXtj0r0rQ6GMzd3BSn9UmEYh9Ij9XZIAQey66YwXfK95EnV3elnSFkEg
8qaMZXlekxFK5TSgXcMia8sgQG3SYRkuRVEs522122mb4eIRU3FVc7fcYUxCqnOyZh++HIYWG9gr
3rX0iSgTzgZisswT3qScsJOe9+w3TFznl0LY6LALCLMDbKDQKYxDQ6BdOoceeSoR7OEgHM7TA2Yr
WOuWTtwFSYG9QtQdapNDQVoNw7uDHWML9WD8OECmccdN9Clq3F12wJVCH4oSEC/l/nXiY9ImtuxA
HIaphjskFGU5GY+m6PonvwA9iEMZtdDz3u0MHb0dAd86h+gfagt1J4ElHeHcjDmKYMieFZ59FefN
XCTInP/rk+E4vK5ye6YSrTL3IqvRd6LrM2DnPyerlPbIFs9jZMvm67VzKXLSS6nvw6Au0Np/1Zbd
eR390h4kcMRTSIK2kt/HzEKvBAnmZ8pZw+KuPEMSXrQxq9D95dVHVdgZ04p8B8RjGh8XOF2QbF82
qCQa3X327VN6VCvw391Nhwgm0U9eExyAAFmUhALaYpxokBNomjHyUS0oUVW9huqhx8vdZKnmBz+I
6VJB2LwsFhYN6h3i17ze4HWjNlM1IuNf7cDVAeNDVxegh46Qj9pjLgoDdmNHnhyf77JBva75gPtt
BiYrSXErqZhrMoMxgAVBOBhSrod9WjnCVfWxGDOge71GVHsHJWU6C/JaRvabo4DpUiSdQ99Yrrgx
IQXBWkkzbFXAAlVlb7IqfLEb5QC3VHycdPw+VIShtAh/Lhx9VQVaLrOQ9S7tIaWCi998okSTq87d
c1losCPr6O+xrskIUABw7FSt/JjL7Yg9gO++py95B0gEGuoTKr1rxZJ2qL26urhVxK9oH4cTpz/h
WkeA30kA0DF9RR/5lfH1AYOGgqBb9S8c1OsGPudeJGV8dPABvcui5FfZQX1DdRvzvU7gP3KiZpfn
AN+4K6nWE27METUNR6JMeDhtn2MABJPHMdO//DJdepV+6UyXtUrEzzu04deBTcPtPGGypcnQplT+
KLBBXs8T5p6Ee1BbEDNeBBzE663D9RHJSt7uw3DFlMSuoYz1KY2Sn2OiX5ngPzyHtoLpKDkL5Eyd
JzqCSULDesMWlp8IWjXo38XcY64OZ4v1jMNW7PRhI+kvMvnxBbsl60VFZmvyXusnUmGrBB4UqmUw
b2wwvM9PDMaKJyndN2wKTfw2sNDy/hUlPVzGKeiajG47pVgsxJKBYt/1qpPWKYkjHtuhQd91WcIw
4NNEcLjJ/YnI6TKG/dvkklvL3HEn61qb1V1HAV20wwHkeQfR9jh821T2hOd9WUl2yLHyQXDuarKZ
+ADU9WQFf1lt164DqD/jZPfIe/yQd9PNbOzWRlY/g2l7Jut8dGl/0XnVIrUI4lHTHRJkqdY7xNs3
Wbe00vWPjiZvEcOrrteLENB37sb9EuMq2i5KPuwUX3K8DR5H4xTccKfj6hKl1UtSkLHx2XRdLbvm
SAkvM1LvVKSP66CSGvyaQ6BOqNoijq+jQqQWHU3x1s/yHR4NaH+l/mbW6DEXfZMl9iUz/dbYPbkE
MJE9psUDeF79Hu/Dfd+tdTQtLa6odh31l7jH+hC62KMsyD1JNOQXUGJfHO22e9aps1qQ6oowxuzA
p6kDMwuuK414G9j6sSNB4hrNlbj6CPsLy9K9w4+d1HmEDqoYXYtdklBrx+xh3NZvUx+Hw7p3dynG
ltzD7WA2HWoD3qORlmBwYZHEQCAcK1NeWdXTG2MTjgmPyPIrALEcy7LD/2HvPHokR9I0/VcGcx42
SKMw2gJ7ccnQIiMjxYWoFEWtNX/9PsyewWQwfNyRvdfp6spDRaEszGjiE6+INrnfDg+oQt/gc0AB
mFRznzltdKDUUH4GedM+jtKKr7U4iu6UhlNv2smYaqpTb1LTOVJnia7CRkOyVKTQEmgslq+ImQzf
rIqAHZvSdMcmz9O/IscmWyeuBmhG2wB+wl5v6nI/EsqhIPXDcXprm0VBSEMGqZVRzaDtnYaebqY3
9PMoPYW9JfcmX8aRKoYXY/J6E5pYvrGTTb23OyrJAdWMqJcfIlD0Xg9bARG27ruVJFQeaFJRs9h0
XXTFF9wSDRYU1bt8Vw1FzaVh29diyJ6NzOlpaUD67aZXy8+vK5m0m07XH51uTvZCluk286vXNOwe
h158pBWa4BpN/19zrHhXGUF9lc/1tIMs+L0OKoPEXAeFHzvFS1f0EoBy/NzOzpXrK/PQVaa/BZ08
bTprfhLlXO6zui9ANMKKTKeUfrzxBU3oBnxMGW9tivONpSdPNl9UysTZgDMlcA3kcaIxunEp0Jqh
arZZ6ie70fXvoS08y5yiRSOhL7Rhu+H18fowRYA78A9FZ39tXONr14/ptqanuO/LaKHltK9B0X1X
erurfEUrxbH3vRVE7GPzEXpGeShSfGfTVP/uIELsaQ58BUvSn5NJKAkdBMq4c7Xr0vSmbvtd0A3O
VSHjL1pBMyJJBaFie19rg3m0wso4zE317PoGKbf93DqyfghGOe5qf3Ru68Lqdn5LebvPeJW5Ps1r
N5dbOQTFjh50eN32kXUAjlhAJSNsp31OMd0nCZVOkW3rwH01VNzcAyy378I2ummgRezBUXrAkR9i
RL4IJ3hofBKMOk72YJX2dC6B+ydmTQWIDm4i4odBl9GmaHSxiSXOF0MUJYeOhv0+tAgUEpzAOHVT
dJW6FK11R8idRloA1qm/tbGb6efe2UNAewLuRJ1R6q9IFoGKC0qLP4rwKurFX+ZIGaPI7oDeZ/tJ
5OmdHlgpAahKt4ZFoiInk+wm02ROFZfEDjbXEFP3NF97sxzT7LEISsP8OYvSr3Z+RfceWDxybFdm
0cnkZoSNOAHublLzjp4srAPD7pP6qsHowLityjrUSkoVFZ2oOtC0+GA3aoB/XVn1X3EZptTp22b+
FFKqG58aSknlJqIYORz54WDfteSfxR4q1BQ+8r779UOtFdPfczK69Z5We0m9PsNayssyGx5Q5OdI
EWxGWiXFNguqQt/Fdq0Zt6A/CAidSYZfqnIIEImxLVk+C5piRNPs+yS6He2o6J772lcErgFG6LsO
jFJ+nQeh6g6KdjfFe1t1zrY0q14/Quav6TUnc5FoNwG11+l+GH0m5/sFJS3btJp2F7sx2QK8qd6I
xk3dYkX0Oa+GWb9WmO9AvYtHy2j3xD2O+xABnmAfDxm2bwCGpx1MoKjfGJmrHkFTuPeWNL6Nlf3o
1kDFrb53tqmTR8c2aYZn14RWWsVlBYTQ94HMRV3wNYuH8lFLNCgiNZ7DYit03tKtnhvuFUCP57mX
9ksWJJ+DWh6cOKQAbvhbkXX9IUjMR3fIMIBHqAoEDnJMU2090TgvrgPNLd0tt2E3v1ogrd2/+7oW
y/i9c6Py5uNQAjUfqvCgBf730OqMY5bKI2rUx7InBq7T28mOjJ0fGy3Y/iKiFRLONGEiqo5SHGhe
wPDq+WEeYwthZGjX1JUC9iPb8bWaoUvXY3Hjt4LkjbD3ZsimfJOpUdxkdhju5LJIuZ2blL7rY62Z
xVUDZvs4mOW3XHPvQwDF5EjV9VAS45EdwXXPYGBxLDGK0gLuUUeU9VYPOSEDZJqPfgPtUxuFc5da
urWjejkBZYj9K62vrU/T2EEBG+ZPZZv8KAg6du1YH+Nm9j1ZYhkftApnm9kGIFuqH2Jy46uu6O4L
OBPHoh9ewjEab3oqX09V5WJhP0iIk5H+NW/zcBuFDa+MqVGPrucSGDgJWr4J+7jAp4iEVs3zwRrp
k49hg4NGOO5zsGskVRWNiGq6pmlnelLxCKpJlHvLGKZjGqQOUYKEzxiTKSNe9QQI29k4dhZsHaFw
fTP8AHKqVHcQeZ+t3C1f0FxJNnE3O09g+pQ3VIHc0VypvvtDmmyGSAV7VeE6FJiN4TU9GC+cpsgl
Yjq1YQ3tyGT2UMRMRKZADl9x2qm7uu5NBJjmR0XjgOL+jKfOMMwPrpj0bZ7AVfBtTWwGP/mSOOSf
TcTTVoj4QxL34zaD07enDfthHrPsTiU+bV1VEQ3KrlU7O4vH18IyM4IZMFLXNLyRbo5K1n5DWRQ6
EKpX81/Aw8S3VKV28dQqkkNBVd845CkkiUd3KuLm0Oqhfm3HWflt7hX1wE3PRG+tFB/5rZZan5LI
iOgwFuVHkG32DaDHDsIuDc5urq/n5cratI0PbdQtc9ph+W0KXHBb6dRcSlU2u2EJboxGmz1ijvgV
CDJCjmM4XIvGH6+5wAisXT9NtnXJPtjnfj2E27oziLqafCj1a0Pggb4x2250f5D0QbPqO1vt3dHP
b2uV7AqrGq7HoLCeNdtprt0uE7sx1JxHlY3TgZ5EfN9OYf4clvl3DBfFHYc43yZZqj3hNv8kMMS6
qrEL+kBbBNZB+tOuY3eHSBPoX0gMxWxZT2UH2H8XGb62m50g9sEAhXN7A8r2K+Z8H+k8drspmvdd
pWtXsU+KLKLoeUxo5FkTtSneYc+tTO1nXoExKJTcNlNxjEVebMdqHq64IQ62DY7I5ZDsM5w4OzZ5
Yu0M2zd4mZ3kLpD6h17R29NhP9P5KjfCGm5KqxVXwtSara8rse2j4TC7CWs/DE30KHWrJ5zP6Ue2
oYSSlAU7G4DAR1G28j5wMomJEcyGbRHX+la6or0ywmTaNKGoP85x8mq6EBGHrvpBAtQ+A8ED5VAM
H0KuXYwfYcL/dKT1QoEoOnT0W+jUPweZHm79Wkni7+GFEDSGRsk9AWt/OKDu9GlGIJrybDpc+43O
pzFaeuKDAzVObYZ60IHiTKNq49vAtm3I64P8aEKOvUsHOz0AZIiOI0jqGBzQpLJ5v5TyGZv6lhvP
1ME7p9hn4GvbWxlWuXUQhvat011nT53IvRJQ/O7dbrI4deww3wCnMkAQ3ILn0jdNbDueCTpg2Djt
hNPnnBj3c9F+TexquEN2IDmmcTPtYa1aNzQjm3toQdZC6fmRsx93JWSgm6oGtrrJ8uCnE0Yghar9
0I4HKvoIO3DSVPUBxjZwNpoWXlb1t1KTO0P1oZeZADrMdjYIxmF8FKYesdVFQ/yjgGY4+G7QaGhA
/tB6v1ad4XW05MTUpjtINFs4yC4zMD6ooL2XWXmbCXCvENP6Q5kFAGxhUEFvtmS3D2ZV3sZxrQHf
icONDVJphykP3VSYCQiM+MWmilzfa6C6eh2FN+YL8CtS02tmtMU2lSHlfFYpaaIAWG+MvMEYP2uN
9qrBKae/BdlA2UhstcM089TbjwW0oZs0Rwd7omOOrldzoyVDfgAM6tGqg1pvEJIXBYVKE2Yl4Af3
C3r9MRUU7btpTB/mshPwhgPMpiDiDEOsHbTeht88zaSHtgvbi+Lz1TDLnwY0HHdrOH2LIWfE5jLm
+Spnse7wk8rJQP4XEB+A0/8d375YAvzPgPhtGKU/1//6f8LhHecfloHH44J2t//93/4TCW/o6h+W
pcBDmA5iTYbNf/+/kPAGAHrlUneTNrBxwb/630h42/mHTY9b6QYwWa4CVAv/AAnPIL+xU9AYcKmt
upSbLY6CMNdiseCgzFgzxvnGQDOJ6otbOOkTqOTU/yhySP8fwyAuvv22Mo//BNn/W96RPNC3bv7v
v//SEv0Ne6/zXBnScBxbmtAEnLXZQjTaQeYHqXstNw/B5vnT7f2Hp0vuSwv56dwYKx1rNfVW6diJ
e51sPn99CTa3/uaC2JqxSOCcG2IlXDY5ZVZRKXKvm/3T57uXx3j3OG+/6JtLUzEWmti5gVZEL7Kp
dLInBrpRG2P3Eu6YDO3DC7Jlv2SHzwxjr9hqvggNPS74LIk/0Pk+ygwhgTlcguWNFPXWN7MdDuRK
fjDQ29CznpDZ3iJCsm3BvprWdZIp6lndP9k238f/E/wsTmyXC19y7bdiTf+1zPPh4UFtj/fgnP4/
h1jJh1VU4Hs/ZebZ5mu4fWk392JzaXk56b9/RHa8cE0hJfGl4QB7WBFOysAnilWyPaJmNOw1ygc7
JzLNTUXp/fH8AXurfg61gKEcCpeWkga3yNpupNR8ATqoao8I0RQvge1e5wSeHnDe5HoA6bYBkXTJ
WnF1kQDkMUxduhzohdrjWCu9KGRUYtxf7MyjcAgKVYe2YUOtWSq2+TXv8CUHOnO9nsuASAYsl4ll
22C+WO/ftGEpR1eiFpCNqwxijUC/CARP7WzBC8hdVw7VLkkq/9jGYGrDtpI3tl2XXmMM9FhUUJEB
t8NfZanX5bY1jG4LEt7dpVE0UpONxnmnjT7vOZTYTWNn6k7iErXpsqjwgrp0jwgvt/uo6eUVoILs
RgORRAtJmTtscKqDLRp6pRKfTKpPoGZklu7LPrMP57/zsmV+O7CWsOBQEZPauq0LF1b72yUo2gxL
NXo4BxPI4EGlC50ZMZw/HcUGtmvCtHBMHb7U2h1k0qjMJPpc4SORie1g+/2h1rpLsoPvPqcydAt1
OkdYFhAwfUXFJY0iO58y69C2qn4t3RwaY2UPHzpHGhdokieGAs0Og4hXmWd2bfolEj9DMNq3DlMg
c+hHWvJxgku7d2erez7/hU4NpVCTsC1l8/yvfa5gUbhFZOpLuTGw95LSENx1tHHgSv+ZEQfvtzI5
ENKg8O8YoLVWC0gmNZc+iKoD8lb2fka1atem2iV/pPXVYpoQ+kzOHluB8GStQuk3XdS0g+o86Rvi
77w0ZlLV1AJo4tMl2c9QGT6oplfphRt6eUt/3+oWcY6l67YtLYXMs7manS5CHTOT3j8GAXkuALe0
/ox/ypAccj2KPrW2rL9ExFrQGYwGmND5z7i+3LjdCMUsB9C6KQx3rdCdZSIse6tJPUSnqmA7I2hi
e2NTACylyKM/i14Fxj9j6v/x2VuvtMVVuhw5IkBl2uqddVE2AtrNNQe4Dsos3LrB59IBkUeIDxPP
nQtoCogGnZ/o+kaxbMvg0eB/XCxCrdX37cyfM9N2Cw+PqoAqil3cAauPLkiYrk/Fr1EUUawpHEtn
km/vLcMxKB4kdLiqtslujIxky0lh8VGp+zPHb65HXgadN4LFNHgW18FD0NvoHEMa8ZwamOQgIRXL
ee7355ftxIQEVFeuYtJoqbur3RkXYKnhQJXekIuCIKmZ0+gQKCsUO6oZjnVBhv79cLzpNnMzTIu8
wV2+4m9PH+6W/pgI6OSDDnCxsM3wxjWzaIvaTvpHdmvL+kmLOB0Yos2rLte3CnSNtghtZ/J036/v
bR9cGWX58UIo/X7bcaxdaZLQWHCD9FX8peHYHsismTyDOvyhHaLa06r82/mPdGIQICE8F8pEhtJZ
+Mq/r1oD3iJTWjx4ZWHM+3goKCrHUdj9fX6Yd3cFq6UTB6klPCG3W+2Fwh0piBjp4KHpKh5kV/m3
glbCXTm5MzWvcfp+frxVeLx8IVvydXSoktCn18q6hp2WQTcVo+fkVvDkIPK/N0ywIHGWVbtKDcmu
LVuxh37gXLVmVFz4dCf2ojR0CaVpIXob+vLz3/Ziwn0pQ9GDTrAjbe+XkUa5HwLDhi55//H8VE98
QcmW54hxJer62r+QMD1L894YvAD6RApmhnqfQgftkhzIqTmZxCAQfHR2v7najrR9zTg21eThYZP/
xYrKxnNzatPHgsGKq/OzWqfDFlEcq+eaIFEhtjvr26MBTBlJM9U8hIVM9wCJpXIfdS0oXkHDa/eo
n2XNlzhT7svgu+4zbjemu6/o6KPE2aUqvnA7/7JwefPWOraAxSd0RwmXb7q6XoLRia140HUvYB16
6rhjr460EMEUizm06l3Voq25R2AuqcDxEcsdktDp4cgiTyqPlOlbIDTQtcZNhoZlugsBlL0aQTQ9
Cth98e78+r07APy6kgfadgxe6XfLNzoy7jJznrxYGvJH7ms6GD7RtUADhH0ziCCmvec2d50c5F7o
0yVX3XcP9TK+C0JTOXw9Z53YybYrbSurJm9aSIgiV9bWGProaGZZ/RnrrOgWYHR0YdO826IMSuXG
NJSt6y6XzdtjN3dzO+ItMXmLONTXRPVptw2SpkCdysibS3rpJ0czFIA3JmmotXNAOSRj3Tv25GHm
11/JWDbRJmgqwIyh0C9sv1PL6ZqkAQQHUK3XcQ/H3h9o70xe2iLz1pFycU1PUeepIhqA3ItxP0qJ
tvr5XfQrtFnvem4WtCl0pCsMc/m9frvIQsMMZ5ixUBQLuKHVHKbdUbSm/wjrZLC2MIy8dKKQXMrk
k44C2IM1OvsgN5OtGdYA9sc+ujNIWzC0SINWXAjM3r0qfG/CQEygbZ3C2XpVtEhq6aBDkl5YHdsw
b6YXSvDaALxz4Rfo6aXM5dRnUBQFKRvbfIq18LaPr6KrD5nu2amT0ivKFXyGpvhYWlWw72r0VLHA
vWTdfXJQLkKKm6B2iTfefgPkqXrNDsXsVekAKiIHbAFaSVQfRFSHz6Gp0/yJ4WRcMpc+sb8pXpjo
2RDjU6RdVb7Q0SOpaiPdiwYF6w2hGhC1qd+7PxAKrD+d32knJolSBIGOYyniRXMV/Wqjotcn5YSk
ga6xi1okh+zI6e5pPeZ7fo8O4FHX/Gkgt7xjRIyCiNFQztpzxelxiDHxtoZlT8NhUxvw3bb6EMtg
f3567x7pXwNxGy8L6fKEvv2GbhiaJs1VmC8xTWkSqsRD/aq7cFxPjUKnWjEpwZO5LiHr8I1G+jCG
18510e9sf8j1nSFtlK7PT2dd5eV1RiBGUE5Dc2QRtFndtLmD7YKfgNCsal0HU1tPXbUroc7NWzNY
lg+Bk+ylaQPLRQgB9Z9NWYsm2CLtLSEkD6kuN3oJicWL3Mj+Mz8U4vPlt7PQ0+FqpiDmrIJa0Cx5
iUq74cWpWyr4FeiuHBwrhK9/fh1OHZHfB1p9VnJVSEEmA9nQVhaF5krTN+VYpc9GXQEzOz/au3Sf
Kw64C21dl7SN8tbbTVRVLfDFhK4tWuASxg1cQ5TlBDiPMYM01ciHqBb1DokqVFLPD30inIBNQNMW
voGpq/U7MPlDAhibu2DC1v7Fdmf0WEGnjM+8C0DsUbbUbwPNB3mhbKTN+xQp3PO/wYm9TXrH3B2D
P8U6UZGi6CrlNFDEszgtEEZtmgEGWINixh8PxM4m/yQXt1x7XSfOwTsnedIiGAC5c5emJTj6qc3+
/OkiQyFC4m1F02ktTtYs9mZqBGwP1MOhdp8No9r1Q5R95yIKE8CyvvX5/MRObFYgL+DoOBkWDbTl
57+95SIpUJcMU+kV9M53dSAbyCFI7ZICXnKIPPEwK15JrrolZqaC+XYoIiMXSR3Dogzdtl+zJEAk
V/lav1NVhioSYueoFZyf3boftBx6RdIgTKCrlGXXdV+7qFFwMALLQ1e8kgcULVCtDasseayNsLqZ
h7x8Dqqg+9tqYSaA6IuMJ9rKTnEh8jacE1uVbJpyI3GCwUqvLkeK8HYGtNnx+rZT8RZWYFsf4NFV
TxpIROfe0GszPyLZ2YLi7xSanMko7O9tYGK8IJLWiTlBeW/vnchNXuMgRMyt4QUprqBpT1D40zp0
oUyY7WueR3W3jSJfRLugt2LY5PnsfyhAF31COjq7R4y0qT6bc1KbADuN8SFz5IBKTmPC8egpbDlH
mHt+edAQFUbuQ2igR8Kkat3tbNUW1Ll+kmBm3cz4Udd9iwK6VhW3obDBlqSDSF4raNMo6WatRDUr
bYpnuwNkvIkbTZ83ZQNkdl+I1vreK3cAiaT7uBxWucGSDJOmPncK4tXWtsak3iV2r7mHkZMxbLU+
Huttlpj+A/2hvniOTdyWdtKEm7xBsbXAmDsGg7mxSAKNTVa5wt/PuTV+NdpQax/iqKvv+gHw+gae
T/0VRV7Jb0yt668GZRX3CrGAAeFvZU+vLSJEL2Wbw9s2Qam/mOjx/ZxA9313m9aqjk1vDk8OlGnB
x4xR6Zx9oSacc8nsCMNH23yCQ1wHu34S/lMd6doE/KBVj21TGgYuBAsiMMdGYdPHfnnf6n4vPebU
fyy6zvYfnC7g9bCdWK/2KXpl9x1QEeB51LPGbW0OWr1HNTr7OkA8N49m46bIXiOlu/erofth6f0U
wCUKoOKg6hIa6Hro9ndUVAfmU5V5fhNmrZ5v5TxWITobCS0Rx+rQ4vY7fqFDkwVudYhystInfcYk
AZRKBYLT6UfwI25q6mD+snjqt63QB4GYRA9bM8hC4QGSLPTjKPDd2xYia8xdUA1oPSP6an4v4J2p
TWIYg9wmsu6za1cr07/GrBu/E0LOVxNiHVBzDIEShC2q2jzUwGW+Ba5efLPMNjMORd2lIJB8Xcv3
xeTi1BDoDlj2Jq1RNB/Q2tfxTPES9hmys3o7AAbWzAG2m47wzA4GaGbtAx7Jv/8DfYthbOLK5Pls
lv/0RPVzgxEDWPTzV9GJd3oR7LMNSSYKBnX5+W8XbWyWqtL8xvKswYSlUutpleyTcQw/1wGCkZvA
Rl8JhGZATIvA16XU/9T1Y/NAWtTbACuu2yuZqfn5oJfCa7km72s6FrsMbc8L19yJgJ2sd5kf6SFt
nNUkx6lrzcLMhCcarQfsR3zAy+/qCJBvdF5Q9GrNVH4L5YRe5Pn1PfW68DzTF0PxYnlF366v1RXB
EioID04f+uV5ZE/HxtTnZ7t05XFE1un8eO+n6gAHASfnLtmmWL8sPiQ3UOiIG8x+1ibAUDUQWKoa
ShSEkhnqgNbY83gIZ43w9/zQ77eStKihCJcaIv2y9ZtN08mAczguzrZI1++LVprfgijRwc3pi4Bp
Vsi823eCu3WDhLK6lHueKMNRuKVVtyQt5GbrxAWEJLo2TpxdORHiTmj+IEOwzSN05qDmEmfvW1I6
uA4apqcefYASD0ikLUBON3r70dIhK15YkvdhDK08alqgBQiB2QZvv36iRRUIf+Qjqhod6Y1qanUz
NYZ93deR+9f55X+/0xiLs6xos0lFqvN2rBLGY14gZ3KVu2a3DxGt2LuG6O5Ca8CL2e3DC3N7v9PI
WYAMsORUrq21v1QPBwPPntn13ChOjiCCXODJc3ZnxpNxhElobJD0by6c5BMLuhQIoQwwR+AY5ttJ
mvoINsM2lcfNnd7zkCPtDaFuH3S6fmF+768mKSUXBnvC0d83TnAacWQLHcIr7FIcNKtLrlsg9oc/
/mqS5owSlGvpZK/jL8OfSRbKDlCODhoQCrH2oQmHfh8N+sApNcILVQQhWKG3VTIiefpp9AY5KlTj
365gjHzeMJK1URsWRUrpy+X6o55homc/VOZTgduWc4WtToONlAFV4QhDInxohlo+RhoGFMgsjrQW
EaTXXvxJNgFcYjNL72Jh5aBRESzrjk1pt08x4u/+vcwn60vrT+rjYjdwCUBxYj8ABCDbo3Xn2sa6
mx1NgtDSbn0PufER+RjDr8K9qdhAmymwoQ6e/1onh1sgDhhNOUsp7+3iaY2ryhnkj1dWnTtB1Mwz
bU/VuH4BbF5of5xGAsdZGpKGMMRyr74drUICS5MQPrw2g9aMHY3zpXOy+gLW6MQ+ZxTQB0CN6Mus
ezJYIxkgpybfKxwN6LyWYLfwUR8dw70w0In3wQVsTXeVd2K5EN9OJ5FWXzlW6XuzjNBlI1wWRH8w
3eqmy2z0f5xhD98jvI2Aw14qCpz6cks5gPSVbY+BxNvBU+rFCGwL39O1NnohImrF5yQ2849CAyD8
8ufbhNIgSR45LICxVfEjwFVoUGOveVqNY3dfxSqG81rpV72hoj+/QNj41Hfp8xJlvIPdjAj4WujV
eUGKkFvaty10eDEc2hqTGo7HhVvxxK1PswLcJ5U0Gr7rdjKKnu2IX7Xm0RoPH4Re1TtnRvCvSVJo
7GWvXdUQKi/snOXjrO4sBuXU2ks5R18/bW0ftiNvt4a2Subo6HroIbqwldHY+87B2H3nIDKs0ErM
h780JPuPomkm64L95qmZ0+ejU8TfILdWpzHJRyezEenwKFxmhocuHMCwPrDRD0VzaNJ3swpwj0Mf
tP5wfjudOqG4YFv/rCaBnXm7dzmKYd81meal1ezcZKgTbAPS2QvzOzWKy9mk/0W4SlHy7SiNVs52
7RZ82WQK5WagD4eGXKcaeWGgE4EKzbYlQKP1TYNiNR2nVxYuJyHTkVSTYtWWW2QpflgBNdc6wILk
/OqdOvkcC3uJiug9r4drVRSnpekqEDEN8tDogdJ+alHXivt/4XDQQ196r8DS2CqrLYL36KSLLkUZ
OGmBh3Vu3D1hN26BZMyg9Gxyq2R6caXUn18C3KforhP7Yvz77hIo2PrtzBw7xIk9yrLwiI3Z+YjA
J/UQpDX2f7ymrCXvraRHIN7FtXZKUX1JJr3UsOEJ+RCgptA1KT42zYXPd2Jb0mThGtVB2FPkXF3c
tPJzE+k/5ZWxHd2nIg+vO6ePj38+IUIwCnNAF9n7q80fAA0YCiJ5L0Bw4MbF52YPkzv4qQI7350f
ahHIX99mvA0KQgFXmstOeXvQRFrWBrZYyotVg2Yq9RXM/gQcllp34H768H/T1keGNehA6aEWvikd
5X6qzTk4Io7tXsB/nHiWFbkiF9py+t+lbSmFjawel/cfRSkahW5R4kJa96gIoI0baUG6j2qHiI8H
rbqwFifOpkIxlUO5nJd3reII+JjEj9P36LVAVhucETiUm1ugch1tHPsLe+nkcOSoXDtc4O+S8ciE
W5ibNtGipvCtdUbT3bElhsehnOBon//OJ645ZbtE9fxpcVCWX+a3ygrcLIULHp8ZPw34wuOImowp
zA3GO7DTUl1dGO9EUZnIlM4gIGXBX+tY2NH6AXJSq7wmnTE1zVqBWgK6Gxaql75eawen8IP4hjJ/
kxyzoOlhsucY5FIPRXjwwoH6lWyv3mx+FWoRJruKR2V1ouLBaqwYbzaviQek/BRFmApp7qwIH+qi
ptyKHw2qPf6sIdGopUly00MH/YmoXPcZQegC3YIuRaDTHdGJ5F0wsuyot528xnTYHDYdZn7+hVvt
1BdbootfpfmlM/n2i+V+FIz6HPoeROj6J+J00Rc9SYov4OWwXczjHg2r83vk/dkjFaNTTlSsSGnX
VwEGVL4dwh8HFDAP1dGCU/3FR4VV34GuSNt9g/BssgOUY32YG0TFLmyZ93erq5u0yHg69CXPXb1X
nd0kavYTl7jKrNV2DNAPPiQjAL8L79PpgSzAjrz8C8757cqGIH+7NnClVwWBi3Zpml91rTVemM77
4810eCUArFFsYc+9HaVJg8UFq2GUJEwPxtxbu6zOwwO4xPHC9j45IVIgyE/AEQE+vh0qnIouBKcs
vdQHRKPgB3il6Lvt+e1xckKEERQOqeoQlb0dBZCtPjeTI71Q1mjEK6Pa1r2OiLWGX9q/MBSpNMVI
bFXeAWCFGWDaVA6U+rkqttgUTPsSXb/tPBXGvzIrvFTpN7k8f+tNn2cE2JBbpTeH4ycDsBBA7KGB
rl8OF5629wd6QVhJHTIL8A8Czrfrh2FflMzOKAF2Fe1VZOTuQc+SYTuqXMB1Mu0/vkCYE8kRAFgT
ONm6toKirshBF7lejvjEdYFzPIr8c7PPzaaHyzlcuvJPzI/dbnKoXMH/1zyIPMlDAgckHml76Y8d
re4n8jZ8LPyst7/rfhGLC5nYiR0JBwLwJoC9haW0OmIBrnxJp5Wuh1vitInwIdzQwf9lYV5euBtP
DcWHIzgg1DTewbkkjtPgx0zXm/PZvQ7tttnRAhp3uZX3F4Y6cZqpGnKQlxBoCQHf7hNcIU2n5dHx
zJ4qbVtj7zwiVXNh35/6Wr+N8uv9/i0gMKH0lriUux5HA/Al0uD0/Kb+ZcLhwhvxxP4XdiObnoq4
5Gon6Hk7q4HwDTP7mm9VzMiR5IV6mpxxQlKxyA+WFet/XmNxKa8ABFdsDMpJq0tRc3tJja9wPYkI
8142yLI4APLoco2X2CTLF3kbXVAEhvu6tNGpAqvVUBigNwQEOWtZ61Cq8bLYJRY7MslmJOwGU/dK
zD82FUwF1AJq8eP8bXkihmd84AlUQQDX0W95u7ZtMSeh6bC2g4zhl0fo6/9Ema7DiiZyJYJRwmmK
x6lK6uHoYodTEQCZzYfMEc01/nVLt3kIcT8+/2udCCe4C0B4wnMBU7WOufIar896NCV1J3tC18cp
jLu49uVfXVfhO0zbWaHNbPbd30Zl0wI+P/qpU0SXC6ILJTaYhKv9li3Q6EoR8Dq1tuijIUoNjVi7
Oj/KqWuBzYU5Mjwe8CGrOz0MpDVGGm0HmVTTfY3i7D7uJ3fnjuX38yOdCKgXcjYv1S/GEvnC6iNz
pGYKPK4H5KF/GHLAGluDPoezHfPU+WLlTYwMAGqtV7pOsq2MgW5vi9ne+d/jxLpCkXTdpadHQvEu
SkNSE4LNpDzcuxGhTkosN6f8j6H5DpPlMaFbpUAXrm/2GqMVvIgNJPfzOPJ/VUdAYU9ue8lOcVm1
1dFdgOlQLOgyLOWmt6uKbv2Cq8A+CZJB4e9SdOYr5PxrXNBS34mukVGs7kyjxZvm/DqeuH8F2T2z
g8f5vvMx1XTe8yJlf6aJcduy2vjXhMGdFdToFU+ucyFGPLl/Frwh0D5Wlb7z25nKAs9NIzGoklhm
/yVx/fLOwVCRHgm9g3Dwx70dEaNCd1XHJomzw2Bgx/7nk6Z9wP5BHsAS6/LJaLXz3ER0sTqUM76g
iNiooyOzGHOY3LTMPf8AkbvzY544ooTgyCXQcOddXT88lD0GM1M8dG4ru209I4pmYt15iOup+BeG
YixKN8s1TJT8dolNGz2/zg554wAyfMRLwPrZcDnbmzCzg+pCjHziegWr+t+DLQf1twdc14cxtyey
GKcLdWurEYV/6WYMjkbgY0g+IZb7CNjDlZsChPDonV/VU9cA6cbS2Md3SV/fRmKR91KT5nqaGIp7
nLiHW5gC4kLIfOrbkUMtF41YijLLz3+fY0I8UXYT1+tk13vLxLMFjx5rH1alf2E5T03o/3F2Zstx
It0afSIimIdboKqEJsuy5emGkCfmGRLIpz8L/+fCQhWqcEdHX3WHskiSzJ17f/tbZEopISMUfd01
Y6aJlGpJ1BVPOVwM3MVCF17tfxgFCeZ2u94Kua9EAWNOjx0mZFcpUOyTLKomlFnXXliHZ1puYFtS
FiQsVjfR/W4hksBeWmlX9lXTlS29dtrwuBqKh/mxSU7PLHCli9f01GLeEw74b/s4a+Mg7M0ULc3N
XUmZAVM5XX9f5Vj6xjK3LrzZ/U/EpWNrOyC+xQVv08rvTs4ed7vViwGM1NMI21L3yioyYhF7v4E7
NtoPT2YYzYgV77kRMUd2BQlpxY3aGhTl0ENQeYA/6X7SZW39NudmrsLFETY2rWi+Lmydu/Duz091
TM68rR8NfPTup3oYZmBxCUm4sqXbBS1gEYBhJENwRKWPzvbHLNOdwPLk0l+1NjZET1o2mO6/rZ3/
/QzKr9p2B2EJ7QKAOlMLC289alr0kgWzbpcPZj22F/pldufS/49C6p7eRot77+6TGwvAhxmYomht
IZCEluKlj0tCd0XQrE2vH5Mxv1SgPDMkMiGOJHQNtJs7uzM4KYGcFWDFIlyp3D7sldY+DZVYvYPD
HvqBC4nz9PbutT3EX6f+9pC2ypVAVUlRsoXu3uigxVPSDEkc9dP00GF9fBiBevoL+J0L+6S326a3
oRyCQxJ4nPbUz3efooVpRJGtoxKhc1DuAOOgvMMPX6pYyy3Ldxac1PxBz3XdN9saRg0+/tl33H7z
OgRK1D8bsWFAnzA671ds6yscPMXW7uhVx7TQMBagNVpHTlJq6tLiB6wAbeuhAFnX+Pfx7TokPq1f
2qA2tFcliCV8NW4TChjW0j9OmDllvg4UpcUXUm+frGzAl4K4LK2CvMOu9yBEhzXyEk8joCYxGwd9
UcyPQpM0ZvatVz8ouWJEmFaQ5LVHxfQeNwOim5r0uhaawsSiXQdQO75H1VIDEJzyCu9GrVRKX5id
fG/2aqeQ4vEKD9vrWsFIvqjBvbgIKdNQwYiDEmudFCdvrKzyPRBBgx7CZpWYPLoehjGq0TpjgKu9
OgXY203vOnWEi1Q3jnOLaFt9mgZb/TCBMO2hOCniLiuBbPkSMqcdQM7NMDT13A+GkZLfpUkH3AJ2
op9cbcBrvZGLE4dZ40CsSR3dAJUpEa2ENYhwNGTkv5bQK5oEMgXzgjVcsvYtIl1w1aGbIvlinBj7
ZGMU+RRuHPoS1SY28QiXmxLlqo4MxXeKtv6KVg26IZ2S+ae3F/suxGUFbrE0WRkC3D+i8peHqOhH
iwyaaUXqmiaHUdGzL2WvFiSfRMzPsJbjmhmXrsT7cPN/o6KhVMnNkPXaN+Wn3DxWLFLsaKVC6Pi9
2cGh68zNRzHpBEB22+iTX2VvJIMED+3ySvQUeMEN8IBiuDAFr793puCvH7OLlbib8nIUBz89DIlD
bKfdQ2N3+mFR3Tj859k2uFCQ56DBceuleTnbDmX5pZ91M9LYOYPMpU1gspoUWR940qPkQ7lDRW9d
OKLOPCCWKhrOjVy3tzPn5ajlSM/vVAkDGt/qnWJb7UJyAk0g5uTL2893ZiS6Yw2Eq9vBbVvbfvdX
SJYhjd16RLVoSrqS1l0rf9wML286At8LQ20/+sUu7XBJp1iuW+ipbM6Hl0NBys5aoSde1OrKo2Ra
r7nTfvSGjLyBNJJLh8K54YhnWQxb/y8l0ZfDaTV4XByrvChPYmz+0hEq9qxogZfHmE5W0rpwGXo1
kzweFjjIZTZ/FQo9L8ebuz5Fbi69SIud6mnTM+OLpTTal7aWSn9hsFcxzDYYkSCKKk4jc3+smxOp
Ay5+bkTnWBZf1XpsWkFZwwvtSA5NZNa7Bcv+yuvwpk3T8t0wyfrfpBbIVTbDH/L5Buo4Dt7d+5R6
bgLwcJwIHvR6l6ymU57EoOndgW6w+gZbgeXj24t134X7Z0gL3RpuQDqr1tjNscnuXRVN60UpvJnh
CpFOKUPDwCg1lKrjCOgXNITUWmbp/uRRjg01ZII/hxoiJ9fFxrpJ3SJ5arMUZTw8rGLwIfaM9b+G
dszMJhTdSh4kSY3d56u4kuNH6b2oc9L6o94s5S9HYK3/9mycW3BEI/RoUfpCDLYLID2djlt8Tr0I
Z8rlW1uttu/EKzRMaFzt09tj7a5TfybewU/Lw2UHJd/+YwJJS8kZIXKEXGo5EBNPN1mbXapYnnsi
F+kCmU8cYflzLz8hojtIBqvLqs5nvDYnWZ2qRrYg/ppL+fJzH9DmvITgF40xd4GXQ9nzAEgX24UI
+NQG+LCE8QXmVf2elvL4M1DmFJNWh5ofXNyFLkI7b8irvD2p53YoalTaJtigkLSfVFxAzBLVLx04
EvRqQKNUBwa3HUD0lVatqNBqkkvPfeZFosbkq+VKYLIV73ZFEL4aobluR1xp3BCJaXdllEkavf1k
f5oedns9N6wt50eKajNiezm9Zq+5Sg45J0rWPMHkuJHD3B840vMP1Yj33CHHr8xF3Nvhk+7Wdtoe
JLqV/gEhxxpHMrPgt6PcVKxvfTqYD1MMCMBH6Zxw4dXkuN57KIlh2zpp82VsgPXdyCknwbV6TvJT
mDgu+KNSg6QFmjzAaIPhZMaKowUTPY202gyaUUYw8OJPY+3kP92pKD6oi0CzQcsQGQrdnEormPtO
fANtOKj+Ys7zj3k0m0vNrGcWPS3X8K6oTG467f2in4XrFHPjRY7b9ycNDNGxFgZy7bGoj2+/lleh
I0IRshWc8ptRm7e/mdXlmva2onvRSqwdYBQC1tNM81BTKnmydORji7peEj78MQTZrQWLep6JAYzl
bU3mL9dCA9G0tbSRTXucQVS5CJuDzUnrQ4PR1DXEUjyz6kzIu0V01js5FNWdUhXKu9EuQGEJD9ja
aOr2N68Hz3D19oyc+RxozkT6RRcoKcX9OuXgsmTekgvQsQ/+ESuWfL8mS/df5p3rBH3iWAW8Cp5z
Y3DGrHO9SGl0GeWkVBtU8Xil3DpxZ0xRrgzNjy4vtEv6tjO7HKHIdkBwIcD1cXdE9HrZA6EQYF9T
KADCwxddYjAQ0MhSH+Bh0fOKFeRh1JLlsazTS5LFc8NvRUkm+I/EYLe05ZCsRZIrHsGlNUUtaslA
ycvqquyn9roEf4Y/eQU3bZr1Y1ta+oUG5nPDU9XYer8IyXDEfbnwVs3OS63LiABd+Kwqgcw7y2hU
pt7RALINwFq0Evpe2VG1d9TqQoz2OifG57bVrLbuHBrV9wEvz7u6cV3GkVlwSfedZagfcrfMtXCc
pP6wSF2hdJr33a9czikLr3C+dhZceRBrs3ZSDOBJV2PhpN/iGEAtCs8secA/Cu/ot7+Cc1sQwtyt
EQBAOPH5bqL6wgHDRehKE233bdFzpwL6tnIPx/V7Dt8e7MwnR6ZUo7EHU6/XJ6+TIFbrE64B+twm
gUUbzG97Uaevb49y5mzl/qQSiKEm56zbHvmvew10zFJVKBdHCSKNKw9R9VNKwfqIAlJRg7HLLyRA
zz0VFVvCMAJThKS7KSyMsW/nPvUifAniEyanWX7AIbevLtwM98XhLRIjtCT4J4dOPXYvA5b6iuFm
TuBC5zDOeKW22i45iMn4prhIGj6AhxLfB92sQNHa1visl5mpkI+FoQSlJmuvc6eFK/L2bJ9ZQC9+
lP5ytrMkc/Sl6dyonHqQAlkXv9ezEm6XGl9qBHydidgmgGoTJ5mL6mafae5gTvVNS9/yYsbTaU4z
uNxNIfDd91pcRRQPvi2oKz6ZLACIQZJqqstL5b6zD7yp2mh2olfsj/3sX8urBY1VKO1AhM9xe2fa
ihXOfRNflxIi37/PLboHUo2omYiLd3t4Pcl+tSpWVmOOye9hFNMhHpbxEziij2+PdGYNs3A3pSAK
+q3b7+VbxCsOnGg5ExNbg3nAg7t5lEPqXLAnPPNlMgZXcg9jltfpYVB9NdUfol4sEeUnNR2xHqbM
/ZAx1RCzYex8f/uxtp+9iz+4TbCtIb+kjLL3Hh7zanQStXajZhCAJ5y5y76Vi5MvX1BHgmEwGy99
lj0eSUs5cURhT0pO8u3fcG7Vbn4h1IbpUqJRaBcQa/ngDDS/4b+fGvO3xGrjU9+30EhdYdBtH3MF
QKPtGbWkINH3N2ZtyGv6vPGWevuXbAmd/WxsqSXqby4p0f3FZ6Vj3zEn1Yq8lPRnMrnwZq0ZpK+W
rmHVluP7daIHxMIb4MJxvG+h3bYuqot8s2geMCfeJy2cVpZgtjpgZU7ryIO5DOYRYhl5WV3ohrht
YrMFA6h0GZRrI/6Yjk78Mfcceb8OBQSytyfiTDDscTXn+swmsvVQv1ztsIXrFFGAFelVP/hpzPsB
95Nvvtu2d9RaQF5u1cvnt0c9841R90SSrmPfyv1y9zWzoS8GXhx2VE32t052oGCLMr2QmTmzO6F4
17bmvq3Quj/PuVaWajXwaCOmGNeVunSqX6/T+l3C+ekObz/R2cEQoW+Wiwgu9vtxnCeyrPOVfHRe
NVHtDcZ1W3cSm9PZ/PdonQw0+nqLoIp6z+6V9Wplx6W9WBFZHDuwqnY8rqp1SdVwdp0StKrcWJhG
ml5eroxFrYw5XnMrkuaCYYGr1tXiQ6XKH+MOnV3QSS2/nTLclAJqten91Oqw82r4hGVQqxVmE/8+
w3i2by0MpE+JKV/+Hs9phqFcC1aq3qQ3gsRSg4mmSIpQFS44u7dHO7dCtxZojQe3X6cWyVWai3QH
O1Io7wUjtaRAYCT776caF3wqvViDEofsvz5z0VwB0caO4MZBbTWsGbZttx61xLlkBnZugbo0ZSJd
Q19Ah93L6ZsIeKy2ZijXoCJTevMSeTkmQ3HSX3JlPjd3LE12UPxBsWjefspfYUGa9WAtdduOVEep
rgXjHfpuaS/M3ZnDRNtuK1gXkSXhuN4vCFIlrtdsJaCs8n6O+JDGQSzHcfYB8q1g+Bpv+EmMZIPT
rWSJ70tTF6FhziS13l4srw9zfgn9vWyfZAZfFbGHhIq5m2lWBHWtuRNFIVo2UTuhrah2qlvYO/ql
+8O5IUkqaduXsOWXdg9vD8CaE0LESK+L5ErFh7/feHfLMWkWOK0GfLS3n/H1+iE9oG2STI5vkjS7
o5skuqgMN3MiRYNxlVd9ciSfZB3qHm3yfxiKhAR59S15vK8uG4tqlHNh2VEJWuDYVGp5M8f4w3fA
HS9cWLZpehkH8FTUfIim6SF2nN3lmAiMQjOauMhoeyjI8SKO6yieIRWahwLjOt9J3TigvbC5hmep
X1LOnFvDVDLRkW6EGySlu1lVc0NJF6NxosXyejQQSf9BFZl2o4p4OGmdNp+k0ePAU8Q1/jyw6ud7
WdeXtArn3i17HdkwJCuvr4ki7+n8MxMnUpH8HuE+roFprDi569Tr3363Z/Jgm40ab5ezhQX1p7jx
1+Ygm9l1MiiCMG6x6QwGyv8/yjxdubS4yscSBQNEjsr70PeLHS1LDTl1wgH1VpbqfNO7RneaMpE/
Qmhffr/90+gefb0aWN4YldFcYG335pcbF81UPDo67yguEk88E3615nt4YpoSGIrhdEdT2ji+ODHF
6VvJTUT3h1VZ182LMtWOSzr1TuvXVqcOjxmmZ7n9vm2VemhvrcK0igci/iE7dBV/3hfgG8GhIrH9
rTWL2/xaa3tMjp1WGdkt9ky5fgvLHjallXEj8CcLQvq13ohkg9erjfyalh6AOnswQRArlrfmBzJg
Sf6M6KebQ2Gsk4EhsUEf9ehqoxF4bWyb+P3OU/zbKVMbNA1KqUUEVLKT/G4Qc79ZTgggWyK2oWsW
ZjM9l3aaF7iN294Y0mY7aFDQLejNNQC9kRYqm5rE4PTp+i7NdUHiXvEw4Rr6vLue1myGyCxhnvmZ
DZHPpxtQf3CzhgpKP3QyvwYirIGhNLKB2LPtUN619iK+91YD2DPT4XOHKtTrwe+zOH3A9K+brous
w68hoYNLP4DsGtbrIfHm4VMxYT9khw7JcedZzr2WHGtzcOJDi2HqeljcDM8cv3U1WX5GnuG2t0tO
v8rNnFtrc+zBmuvf56ZagHMupi2CetHN5pDVU2H6TZ/N/XuUdDjXllKu3/rOqk0cv+Lyw7i2pfJd
M6rmHi8tQw0nTHisORrkoLVQju1EhUq3dpMadKax3Ipe43joxGh9dybdih80mMzDsarb7rNld6II
dfAslo9vGSqsqlV0aEkWtJpQb2tVnJYi1j81rZ3+0ozJI+LSl+W26nRvPoGS16pHq4mrZ0ocIKvJ
1hepL9RU+7LGujK8K8Z1wZ5Hq0fjljqPcW8JW86BIc3852TZSfspTXCqOJFvnm9Ht22qB8mRkB6y
xNJBtYpiHfzRspfrqlJEDMmxEZ8cTnsvxCtuftRiy7pR1UL55K38E5hyXTmDM4c2yTWNvzZc6yxf
7eNChPO4SrB/nlY7IJEyJ5WBN5XNc0UtNwlMszUeepIc4sau1BG878oz+kY1GWvQGp0EvcD+8uTM
9fg8Du4EBrTCFC5U0etMN0XcQyzGHciYrjIx1b/o2Ib2AU60+F55U9H5gDWxJG65jh7laGfPmbV5
E2IIZ/m2WroFC332nrIhVTXqXoWGUZeYlvcK5KA2yPM2G3wPQDZMu86GVmKmTeodFeoxoadwDQ+X
OKbGmgpH446XVXU05mSCrwqjamN+pJnRN7DGP8fZ1bpQ09rlaUpWOw3RjbsPdqxU9ODYW6vB+0WL
ae80sniyjlTXE0i2ZpuO3M4mTf1sDF3GUUkjZ3PTe7MSK0Fvjw7QamFvwr7UQmlVg2XF/8OEwODP
Q+rFGz3aIvKbDEN5dEwQwjfk28anaqTO9+yuRQnOfpji9E7rc83+tOQrbEpRV6iSmnQYM9qucOa7
WYoESz4HjmV/l1ut0wRJNno3VMrH/JAo3nrXeuryXeSSHJhrOrkIcq0DlZkWo/ogHQ8equiRqbKT
luYPjRJIEcR4ey7XhjuY4kQhcrhdSATYfqnWCGoa27ALRJ+OOj5k+YKSMhZdBwNW11J035pAedbn
9ec567LmOJuTnE8iITf3MLVDea80MVIBEbeFOExklBIWXbVaEKez5rFtau1jUq7MWGfJ7sPQFc38
SUunuDwkbC/v5DTmTogPjfrNbt3unaEAEfSNAQBrBPMcW+KJtNTqA1WTju+Oo/PgLGZmRhx2znSr
tTJN3lvzOn4B5sP3YSRuf9fbrO1jynmAWBQ8Y6DaCyhMTxfdGthGudhhbfEhfcbCGmxiYiBnu2mk
ls0b5j5rPqfKMGonU8v7D+m01s6Rd+t69xz26xTYqS3etXGTLAGawHkGsuAgRRv0yhlDI+tlAWNe
c1y/zNYB4HgH8jdwmlJ0x7LQ7eTY1oTTHHHaVB4MPa/eE5BozdGq9D4PskSg/hJwiX5M2DRrfj3p
5TVNDabmk8hj8a4VEjRnLZvHBeXLd02Zsl+O0xsPZYXNmW/Ndf4zG/r5p1o4dh62IhmwxgCTqobz
tJofyJTnKFM1iT+ywvr7zIE8wA+ZmvUrnXjxB2Evw02z1OvvxbUXqsblOj0J7t3sEzVmmz72jd3n
WZdlea2UiuyPZaXVT44xtF/bWMs+kEtOrzVoCe2hm0ctY1aE+80qyBn7/N2sCGuaqn/bLnWB61hN
RRNpU92k4SxS9V3jKkUX1euc3cvJnW1cU+wEpKXw7DSgEyR9KskoOlxKWNVYpMPcjEbkn3lI3dte
b8fGtj6nSILg1dWTowIKbpffs0vFxqbhKg7c3BnvehVVgm/1oGar0rYS0Luw131jRBD12VhHmNuA
LQ0WniNJBWPiyitDHvi+ot5ClXNMFhko9J38gIAkzQOXiiw5mqM5fBOQetrPy+JWn6gtzoqvZM2C
k4aVstNKCJpONK1tGrkJxE/2DcP7Nou1/WFak2ke2Ioq9esq4E0f4z7WwDanq2oeRpwm73Wn6r8a
0q045Gd9vJuUXv9CPmHc4ODDtPiG4P4CzJi/d9pI73bYDQuyF0xNZeteO7mcjIAnE5ii9oDHOHu8
0vRVu6nfzzJZLFLfFbb+MGLjiFDS+WJz2SsCUmzxR7fOKea5azf0D4SQtBZ5ZdbiK0oHVROuiiJ/
1I5QLb+ZrCkJ6czRuTs69mpcL/Su5KHjpqt2WBS8uU+6sHrIaKNjhUqTi/S21B352IumM0/4SrHG
kT0tn/oSPWUwjTptGanrQeBALMuFu+iR5iJFsor8RLzQ3i/dBI7BGh2O3wLu3dOYpDylh672scLF
XwtwTYhzf1mNSoEfhTmr/ROUZNd/fjvsfZ0KRWuy5ccQ7kOX0XdBrxB8DWZaaBGgNDMqlHwCiqUW
veobK1cgP1Hj5GYwhvw2nxytu3ABO3P1cJF9aFycN4Xa/hJvISUsOdG0yCu9LUhLsgerARTbYjJ4
IWFwZijEi+R68eGkGra/67EhA3Me2YvjgUggIY7CSTQertaxvWTe8joDwjUKRwoPGy6yy/sbLEze
pEnnzopqjHUPscY1Npmr5P3bb+5MDoDcNc2AePJvNjG7yytou0nFAtyK0BADWlatqf20sCd9MOK5
P9qxmvx4e8BzM4iwlevb//p4d7dVnBybai49BJnElQdNjPrtXDtroONtF7w91JlViR0TIh3aVqhz
7eUSi5hx1qLfgK2n0bqDxPsYcM4a13TPK8MJaC+U+Gqca87GVkvHC8O/ntqtPLGtSDIDdM/snrSC
WFwnTYMgFM/6o6Nm8Y1eoq01PaGGpPjXCzldrr9n7p42XyDGmlvRaZ+fqwjzpXB1PTKtVHluFzuO
scTnV2BN3Rtl0PeTWgRjLbBUArhIe2sxDMNtF8N/9u16nqvDmphjEy0ePYz87tx9hp0+bPZPqQEg
OVEFTYAqZypHBc36eCSr3vNq9DILUJ80Vlg6RZIQJOrjZzMRyvJ5rju9CFpMB78ItcD9mXi6QNgs
W/sGjApBm1qZMj+aSgXHXvZjS9wk4jjjMgDk6FDo3hhf81diedOa205PZK/1YdpSmSl8d5jddzG6
k/URToqbHRRRgY3ELz996Ft1Nb/1mrEYPnsqxmQElFoStCT8MNFNOeCSsGw9pfJVL9Pjk530M5ej
rSvIw/Sn6IOkBjF1n1fatFwhtQBRDiZloczSVYodqOoYT6EJXTS7dnNV0U6kkXEzFEpi2cfMW7Q6
JAiqp0+5sDswbDQyjsdE1/P2XthaZl/TzdDlT47FFd/Hl6rIbnCBpu3Jac02C+jej4sDMXVhP5lc
4d9BF+UIzu3RmIJ2yqUMEqNA9GsP6BvI+azqw1K5orxDzm19kJaXN0HqQY09iBRrloPmJU0bLhgz
ISqnOGBetaKRz8sitU/xXPUcxVXbJreK5gy1T32Ls8esmmoA0l1l/QkdX/cweZt0K5N0BxAnQRri
f1yM/qA7Cn7ODsnu1AfiLl2qgEmrHEZcVMfAMbGi98XWEh7UrTe8Vwy34mTgHBuPCtxQrH6LZjU+
1q0NccWvPHveAKpT2d1Xcdb1v3PZ159tNbO5Pljm6t5kmpvc0syFyxx3qWIKUO7E1x0NpNnBqxXX
OA5q2Qy31awP1tWq2FxcTEWrPnk10CzaOHSL7wARwGcxT/Z12y46HZ6rlt+UbLTr9VhauEi3GSTO
01zlmgxH2y2/QC3FT0HiW5JCoymMD5PVel+55uQfFq/TbxIKkUowpVZV3rYuKlnM6WvFuyq56t2V
5joRlBbSya9K6Q1xMBQUCo5jmRM4VIiRm1Cz6qn1+VTV2R873b0v0pwPp6xrjB+HLqnbwBZV82ya
EjBN1ZXeDxPr7JnvRrbmgWBLpR6ZJLSnjEaqyUCnEcYKCzI/j5Nam8WtWuq2E6Biiz+bVSWrAKFe
9oUYkZ54CIHyI55I3m8hO1UeuqRcPhZyaacTAGt1PGA4t/3NfMmKYwGu6DGR49axoTojiaDaqu9b
UXYNhU/L+MkVQCp3KyTLD3M9bY1rtaeoh9LNuoI2ntVxTrE7ZaR7IKwOxwatxi+ltNuVDheEgr4w
Kpx/ndJaH+0VVl2QkmPU8RCUUxV5bd3jYVt5XjBqqWwCdQVTFhDCV/XNkiFUC2ZPhRTClQtrTulN
9C2mihEfsqKNPV9V7K44cqMzuN25yB+kVPCAn9OJ6oYWLzeTLqY8oPCwVL4+tpS0nWacP4qsxyh5
9vThYw54QA+RFdg2Tefcvqg8lZMvl7L7glOeqZ+sLlnCOBet6XdUcUCVJIMaFb2xiEPVQ3gNihV1
U7ToiZP5mojzB+7c9rdKn9L+whHxOqagRV3n+MUOZzOh3J32pTarqiDFF8kthUIpeAh1kVyieJ4p
+zEMgi0OPXLvVKZe5kA1p+ZS0uVmhDJ2yv3ZGoZ3Xp2DPR+Luf4F6aB+tw61dSpSRdN8z85b28ca
T79WIKF9/dcoAPEstFYVe2BC0/0zu/SS5g45kMijTHbrxdxPFV2frsn7Oe9J8eWBLL3Jd82qOL09
8rkAAMncH8XJmcrcWHaD7gyDEQ297r5fJpxv42Gtjubk1veY9l4yon0d72wyYXcrYwEqeyVIMFN3
bue2M6It1KO5eWxCtzOyYxk332Kvsr9wRarIVfaXyMWvYzqsAgjoNqE5rTb7AFzJBU2JoMYiu8Su
vMqtKVz0wiWrpa4XAvDXIc7mSoALLvgwtFvm7qZBaqPIcysxIuQOMiyrIbkb2czeJYOWHwuDkqew
HftCJHfms0FJurnOkNffLAFfrmdhYzg/yVyNRmBOkTfFP6xVvcRzOrNaaENh+iyaezC921XjWpE2
2QqaIFq00e4Cd5qr7xhsjHcjFnXdYQBqdKGj9cxrY7XQusO/aIj2mtbMngbLSwygCQU7qGql2fWC
F9NxUtzqgmLldY0MgjgelHRGUYbGAvflDOZZpYvGmrRI8RoJ28nWvyOPik/0tJnXPQyWgPtdfyiN
iVv+YCoXKkZn5nZDBuJwhxk0+ord8FlalE5JuSYScEgPvUDCW9h5TFgq82Cazf/wQaBL2cJwhtz6
zF8+blVQCYOPISOh92rQyqI5UdwVkWWJ8oII7I9dz8vyI1Xjzb+CXp7N92C3bnrLnmtrstUI9xG+
bBWI5vMg6BL1tTntf3gA88jO4aHc+nkOlzXgyreMdIr22v00dgWtjo4qGr/HbuufL5f8NG6VuHtt
Jfb9NJj4RtoTsVckysx67A1j/a6JJS/C2W3NH61G4uTCl3pme2CnRxdlsRVuSuGXE9/h8IsVXEFT
BmqLSKjDEq7SwALcaqdrU5puMNG2+vY2vxuTxiTEcBSZ2RdINnLreDlmLDaxRAqo2sv1KVCbqvS1
8KDWqXpYkIZcqKHvy72vhts2q7+Kn9CPq0xNEpvQXWjP8WgaPzHXENVxanoyhwTxxRV9us1H0H5m
e00qQ5gHL5bdJZDDbvv480O2jkeqzlsb4t6zpDH11W5tYV8pcz5+8VItCyy9S94VyMEOb0/xbgP+
MxTtTPTe03DD+bKbYrwaUrt2VwcQs2IE+aDKMEmhFL09ym6X+DMKlWvUfLxK6vi7UQCfzZmLMchV
mq4OtWVXD2nFXTAmbOqHzhSXxGVnFg47vbt1g7Hxv7J0RUXeElPG9pUj5HQTi9Q79LJS7pmBJVgs
qz5i1PsfrFi2ZnvMsKhP42q5Mz2nyy1OXIVBjbHk069bPZxnxbrSJyu7sOmfmU+ogZtoHMUVced+
paZSjCQueWtZ6wUopLJQtE1ySt2hCMDujhc+xDML8sV4u4+/VDmjRZ47V4mdkY/IdP0ewdeCp1eX
Xwikzw6F5HaTOzKX+7XfLk45Qciyr6qWRGMCpOrd3CnzU2Nf2l3OTSJn18bThutmvHIsMajNgWJJ
orlBbB5nc3foB3e8kbObBznxyuntj2B3Um8fgUEzH4JKl5a+V75PIqu2bokxiYzeccqtMFY/5bVG
n03RoLelOuKVh02ZmvgY8+s3YyHy6O2fcOZrx4wQySUyV4K9vZ8mUnMVxxw3iSi2aQd2bjPkutFd
+Np30fKfBzV5VERm6IiJC17uoxZy/rLrjARboLG9Naiy3tnkd++c3rZvk3hsvJAZomjsjF7y+PYT
/okY/zq0/zc4rupb5LWZiWxv/a9NnIx9UilLnUYpYvsO7x5Iafg3V4hUpmEGCqZ1ZA6DpcX/zbfE
kMbXVinwJhdK1TahHk/mCXGLKY+2KHvpdxR4kPArpBtCy217eiC1jS3mzGZ3Cfp3buI40GkaRhLL
gty2tb9++8TV1WgtD5QBxqv0RuiKc4ynNH0oMzleeyp4EbcY1IOzVu7h7Xk799lxCBDrbCgWvr+X
Q8dOE5fuuChXaoUFi0fvzynGViAsmmW+sAjPfQcAN/jkdATAr13B+OjUqpYZNjxp4Z26VRcyKHpk
3d/s2NC/keTRvuL4ATMiS033ttDwLLsQ2517XBfrYSLX7e6x96Y2Sm/szWyibKYtpLTcPj6sTvJj
WFN5Yes8cxTRV0jhZksO0GC4zcZf7zQvchQmawYKw2sn20+zBLBpRqlNBmlFrplblTfOh6ybyYe8
/U7PbHCEbLT5E6Djr7w3mtNnnEwNMShXBo6z010l3LzzqYnh0tfw3x7pq5y6CyfTmYnlGoL/Ie1M
eMGauzzIkmZ66+WFcgXV7KnsxvpJLSt0C6648AbPzSuzSQAI/cN5tWBLx5oUTW/iq7Lsl5SEU4X/
GE0R193sUKkTwADqw+JQbrzwQs89IRUWjLt4nXgF72KZVdVwvihn7OLLEcuVAgmZ6tNVmRt0z/Xy
QgXuzJZAbpW3R9EBRNy+lcqZSNlR84yv+qXVExxpHADS7irc8arJSaKeGrb7X6lTJh9qJRnWC0vo
7PB40Kqbkx0Q4d3qLXDA4nN1Y5AKuvKkkeqgxuwgBvEHwozldoK93VyZbt70USdnoXx6ewmf2Suw
o6WZf8tI8A3tlhPNeY32f5ydV4/cRrqGfxEB5nDLjhxJI42i5RvCtmzmUMzkrz9P6VycaTZPE9Lu
wgusFqpmxS+8YW7SOEiLwRl+4IDYxU8V+284LvqIVWHtolqEYWHWxz4MTpRwNK+tf0OKVxr0wQdB
w+nePAfrGjFnNQYkytRGb3JZenOhkfmQdvby+bV+hHzATNrd3MMcIRJ6uf9eXRhV6ebUrR3l2ghb
id55tRGpZ5rucelTCjKDyqlqyP690jr5ObYhUXzziiidDqoe5c5ZDEWTXhwcjp+sSVH6N6OizM8T
iAh7Z2tuHQRWhquN9vR9lmIVY616TaRc3WTsLb+vs+hPZRga8xDST99zt9+6zNiEcPVl5ZNI6nZa
CnB18GuwFIpLm8TIoiXmm268GEFk1NFfCednryK2ES3xIiK9QLcROOxacJD0rKN0rFJ5Bgd5boFP
nZfR1k+Pt/jPmu0qYiFQQb+HpjSl1LXLFVikZKI6T8TSdHHxQ9BvT960ljajdqUvGfBMA0Wap7nz
yunSq86iBBUQIvwosVtJg0g38vSbMCHJ+3NjNOObsBz653iU7ZzOGGrrMC+pM2O9aPfzE8TZuvmY
oK9n/6sQhSEvVdQTUQ2mhdXODlmXq+Ve/nloYHVDrr47vqOp0cVRtYTiVG6gOmMvzgQcls6yL2Y6
Cu/6VK2bgx7K5kK/tMxwYZmtfgb3lj/XXoZZ7ePZ3lpT1B05yyaPHzia221ka0qrjoadBJpDGSMR
dn2Icwx4Ho+ycTSIa6ilws5BfXqd7wpaS0MDIgnUhpU+qYTDH7JuqS9OUmrfHw+1+UGgQ/gPheK7
aGop0gaUGFMMsna6TFglHDQMg3embeO1lX83x5xiGBHi6h7OVZGp6IwmQdfT7lGcRuT+2CD/D9S1
PdI97t5FWlxffufbmESqcOSf61wwX+Adio4DqEdaVPjebCrpEQpvvjOHG68cKAaptEJLBRNC+eev
rtxwdNvKjvI0yBCNMWG+t8iKQhc2ar+AKj1dvNBN6md0eocvqHakyfnxd27cbdDtJNuOMipUfDn7
r8aPxFJPZhbJi6YhLYOYeBCFqJ/LRkU3qev2FCU2x+NdJQekhkrR43a8MYYTA/cyBprSpecFI6+r
udTGMZnj+Zs6pXvspo3xUCA1oNRDdQdxs9o9+LCAJF1EFIDcqE95nFr+mCblJayT6aqK8jdeJls+
oFiZSKXPtRC3Y4xRjthwFMzg+A/0UGt4I5N+xvB5z05y46QzFC+gFLny7qJBru50jEUWBa2deFjb
2PobodYasi1JEzzeJZtDIbDKVpXWEetMAoSCllc62eEw4g+9pG3+JhSR+6QU/bhjkrlx3OnoUROk
M8OOXGeDS6UV49BncbDM1ly+GdrQaPyahNA41mLBE3yO0zT8w0KBMf72+Ct/6tGunkO4NnTaZC5K
7LvanBqIPN1CTz6oljQTF9ioWC9PcMl+tHGnv8kmAs9zvwCtOSJzP+eHDrca++zYCchYO+37+aDA
DPk2tNI1XfS987a3+R9OtpUmzxHUzfjr45+8tTBQ9uj2oL0HnGwVmmS4ieJDMXhXMGURuBGkLqkC
5U9kPsrOw7JVo6aMRA0e4TSar+utrZgYGCDDDuYBWu0zkFeTQLgaTyBUq0Mh4vg0Fu10EmGSHFF7
g9WASt9OBrRxXcoYFYtdGg+Ud1bXVdu6Y5OqjVRKr4f/qmoantppgnDhLuZhNpPxo2sV/4apGHb2
xsZbR0BBfUJKqCLwuLpHlhgYQDIh0Z4NYXcNaYyC3x69vTnWuf7WO5DAlnNGlwkNS7ner67jaa57
A5abh2uKmZV+3SpmeJyTro/PemE03zGuSL91MCy+Wd3A/8FM45JcM66q6qwscWZfnG7x4vPjXbZx
iVK0wzSeRqbMEVbnIkcGJkZrH3erpsneJU60/Gd70XKpxjn2wd7Vfzweb2OVQdcx0UwAopJ3Dj+j
E9F6Qp16bOi7ePZ/jpa8jxv7nYjsb0C//qpKDCYej7lx78C/576h84EMwTrMaEds/JpswjIsMqrv
bVjMB9Xt9FM0OZRplxoUum3u3HUbp5ejS2LBweVj10GGbRRxR+iLPaKXfqfSBOutKFGHb5Zm59zI
FVrtK0JBrjXMfQg01iaFNg1FuEMmUvSJOSAz1OkwElogGpMvBKcN8kRnDccq1sTfUbOAYPKKRvl1
AxvicGaXJaV9tr6sqiZXhkRQUNDgLoH/yVT7uXWsECtPuwNb9HhBtyaXtruUBafmfBcIW+0EmMuk
WAL7NZcwnuhrY8UQE4xB/M6HvRpKXh6vTu2QKEM0oS97Tdq0vIhe+W7U6XietWz8jZMoZbIQqwZ6
Aen2dqRiJMFIwx6Xy2JSUAqN1bdLw+XgzlV3cFGMuPzGJBJzszdV0sP1i1gbBsW0XIRXQwX56lfF
rPYnve2Kf4GLwbp6PNrWGSQ3ImOjMXLfO0tKFYJkZ+POaFuA4jvYUekztEwL6ts81xRYUsnlgV2c
7InIb+0WwnDgtVzysh15O7GeMdkjiuscfzcdTog8us9wO9SDUZm/qAghM1PeLmYTQjga6+s6pTIl
9uzGOJWKKlpg5CCZ0ALCvWq9u1cB3voqKNlUSFBRR2Bt9Wp18aDWWMo5V9hK+YdC1SLO3uwcgBSi
fPp48bauGAIn2oKy3XoXaY+OV6LzTWOwNnvng1CiJehDU33BTA+wn9aN7TvSrDbACnr8PtKa2cuv
t14ND5FADZsIGcStYqHIzJRlLCwSwzgMUYcUYdmfF8om/6p5FP4n4npoj9GYG9+IFvJo54bdmmok
A2FKU9jnF6w3ED082g6ec3WKuXjfFfZ0rpGJ8CnuWN8ez/TmUFKxh2BEahXKP3913TiViIGvRu61
6mFaNqmxHMWQZE9qq/+Gq5pD6xx4FLww2US8HcrQZ3IrhaFaz13e1rYxHDpsaQ6xSCfIXc3eht3Y
REyeVGXBueW+ORJZKXjSxXWv0q+rhbVnLV8EvkMNlagq+j5bGa9XU0IqI4moEH1vk38fT+5GoAco
gSeZW1Z6la6OzBx1zWJUEI712nIOTdvlx6Fw9rAPG0voUsST54TXlYByNa/uBMAtxmCtn1znPAoT
Rhh83UvaIJXy+IN+hqart5+wXeXaobZr3UdThYuyb+951wH08XC1xiQzSr+jt/E3ivGj902r89A9
5n2fN/9GSme9XWAmPmt1aNRfF7OmRWQOtTM+j8aoTOexE3P+VRkHpwmybkYzVBmqqHhXaHHxqarp
u/hp0yzP9tD2ymEem2x5O9Sa+okGcNeclMlZ+ssyh/MPLwUfd0jCVjfO+jiLY6+NMNchQcZJUOVa
ZMmyszYfGxRF4qcZ0ngDG+gPzRnn6cUqJ6RLoYib2rVM2vwTlO/I9lts3oej3nrVfy0ipdiS1W3d
HdKi1NXrbCfdX0ol9PDYRD1byRVt/NHO3Hnya0h1ZZB3gxjoM4DUR6PDa+qDinAqliEqbbKTVtTW
4ru1az6nEOuzbxVIHfW0s2Cs/Xq9uEd/ngI24Pp4z82wpL08c1S1lMM4pnWgGKkGCdCS2LNyDwi5
tRcBMPOkofGg353xhBA0tEYMpa1RdV4qNNufuhqrlEH1ds7W1kjcgZie2pTSyfJvd303KIkQEF2D
2DKz6uz0JXq1Wha57VlPUsBtjydyI5zg5SO+piCj0mxdH2UB2IHcWbn2AIPOPI/RZ2ueWrTpY/uY
mqZ5pHI87gy6+Y38rUh5Uf25a6QLuxEt0ix0IYexDVi88Fn3Kvs91uR7CtdblyUsL5UWK8Jtd2bu
LQTieWwb+hIAVgY6QnpE0cJqEttvlCZ1j0Y+V+YhyVXzCcy7Mx3S2DHE9fEsb30wuCPZckUW7+7d
x0weae2JamEdj9EX/K1KyP2N+xXiUrsT0v98RNdHg11K7RxIJPpgq+cItgrY2bSjQUUgOH/qvbL6
k34o2ho1nNz4nOfLOJ97HVnRN0uipG+jjgaan/aZ/UcGx/G5gBnUBUZuKeXRWSYcdEDILgOmoYqZ
viSR7ZWHZLLA7CtodnwReQnremw7FT5ylynFoaQ38hfYjfQroWqpnLFP156Qycuhz6Pc+6aJQmQ3
fnmGwbOABIWaKDUVV/t4oianaLauXD21+JJlhnepZ9uA9T4ZO2u58fiB5YWdSDWR5VwX37Dt0L0Q
94hrn3U5tLqCuxeRhp1l3KokUWqm1UhjRqqZr5axqmvTawqTZUzM6a2ojOZoI07hDx5Sy4e0NM2/
68FOT5Od/QFtMTlFvfbv4zndKGnwE6giITenc+ut5lTrKWRCWuGYVgZuS2aWj36V1MsJoJB21rIy
2gENbBwTrj0K/Dz2JhU0+eevgrZ2sZHSRxTmmmFI55fhkB9MT0kuvcLb+/jbNleRGJhr72edbDW9
YpkM0PqGcrUip7wmNho6o9dYOyp6W6OQWEtAl6PfF4USKIBxPYbKFULMfGiRCzjpHa5bj79lc69I
kBxGH5TUCWBu5w0SfeJOMwV8NWycAMOG6FpOhvl+sKl8W960/EfPWrV9E1r9W6OwlvgIAsx+efwz
Np4SNAlc1Cm50alhrLbL5I1FlysJZf1siq8zvtCHoW/SE6HpQvVm6i+0DdOdddwaVGKVgB/gBoeY
2e2nCzpThRmNdLnjyD5FqhI+Gcgyv8vjTFyHqBQf9V50OxWGjUcF2jUblIsAwsk6Mm2kaMg0VQDB
4qRG4SI2TlEnACkuRnJEmrh4M2Etf4gljwu1mD11wa1zSRZuQiYGOHRXtVETCKKRJTiXNDnfYfhV
HjWv/jd0qTRKm+ydKb7fxNQ1AHcgJobA0137K9U6rdZhw17jxdE/O8YcH0DMzztn/y4zJSvFToBG
DZUF/iN/xauzP+uiEx1djatXt+5LMzT1+x6e2bHPe+dZFIaDmkINKBH80i8nGgyN9RxZKfVFiVe6
HbrovTC10By4TkPcw4WzY/FnC0F39tEiCvdM7e9PK1cBJQ3Usg3atbQlboeLkPdYsMUer6Ax2DSi
r3C+wuRgid4PaODZR62mEHpYkKiYfUHiofu5PpbE1JaVpjuAsI1pJ0H26FlKXVV+0+2PQSbcVqO0
HPj20oMWDXC/OEXMxrdU9O4fLgpS5jlqDWekqWSRTDy+MzaGp6IsHxjCI0nluB2+X2JjGOnwXwlb
jEPVUVjyu8Vu/TJLhrdtCaqzznPnSe+Lb78+MqZFMrPkLb9rVni9W1FkaUYegLA5ZG6dv4EhKiZo
v+V40ZbIfdM0AoeuJQ2Dx0OvZdywDOc4AcJDDABRQCAst18dum04oBQ4XtPFGZ6ypjOz41yG+lEf
4uUyaa3ytk5747s39wNdo6Q9p6oR+sLGGIseZuO3tRX/04elt3Ox3d2m/DD5HPIPkENoAd3+sArt
YFdKkV37UbG/YqrhIX60OBc4CMvnBir8l97Mxy+Pp+PuOqP4hlwhBQVGpAK32gM14JrIavX+Wue1
qp6MKc+vrRMn70evgiCMvTB848dD3l1pst6HLqvs2MDRWVOHsIbhAEb1cPXQdoK8kcwnlTL46TdG
ATuE3CqPxR1UrGsbs0QjY7g2TW/9XVtZ/Z7ygvEbo5Cj8QqBF5A9kts1E2bulk1C0aIZXevSDlN1
pgG51ynYmjEa9kiFwmajRbIKMdrZMut5GIer2SlIAzUzAj5OnF8ez9g9IomFAZYDso63gFh+NUwt
qFTYYcEwo+NeetxrGszZbO1DGgkrOdaA4z00uErreUmq6oMo+so9ClpW8QElOXfv6bvbmrA3wJHg
wERAQ0dBXl+vHqXK6eIa2ZbliiBBBvm6pOqCuo5axT5SObpC43uafzyeg7uZlmNSXnM4h2Be7urR
dRUPLQCwq0J4+qE3u/YZ0bNxZ9dsfplLkR30DiLF62DNrRIoeYm5EMLAXK1Mr7+mfSI+0r7VL1oS
e8nOkbu76emHSzocITew4Dsn5GhClpFVn69LbqYnDzjbW6ds0k9oWdf+hGbvBUsTcY26JPrVDqIc
mV4C/+aNoZZ8u4h2QjMIFIh6VRRRn00kIl/MmV6C7Snd3sUi/66b5FuOxXvG6klQ7Do5dA3clbta
Wa5Am9GUCD0kqho7/jQ2ZrHnT3wfSDAYCjnwjAh+iWBWt/VEh9DpbH25jjkaXcaox2+IR93kXIzN
gDKc2aL/2bVW988YeeazO3jT+zSlIrgTQ9zvWNmglV1T0Lf3yp9u1KE7lhLk60IvP0DW6BA1wUlp
ZwdtDSPJhh72GDA+1dVhHApMmlKHLcsGQ9spEnPrHjx8Z/Zy772BVjFRpumFInJjuWqFgpNKM4hT
kaFt8Pic359A1NX/73PWWgGouxMfpvNyxR4cAc9yWF5qM/0n1JfhKDR92om07p52emngc2mIcgJp
+MqPfnWVNUtOVdFRl6s928upKqw2SExzuozpgsLhoBrBWFAUfvyNmzP5atDVTJblrFmLOSxX15q0
C3KjxVMkxj2TnvtDp1Eg4dzJgjCbcBVA4NURmfbCOUCOZf4Q67M4dU5aXSOoDr+81QnY/5fqL6O4
9WOrKGncIaxoXEsli49mDILH7Ns96tv9B8lR5JGm4owr+OrGkhVLMIfCuOIlIA76nI+46Ez1p6Sn
+v54he53IYAVNgYMAsmjXqeyqannuBGrxhX3CNV3w0w9zUvrnrqiSI4jaNxvj8e734ZYuQGfx64a
jgavz+027NjdOfb0JgWBXIrLqOLPqkqXYxHVUXJKcy8SPlBWdacQszWjsk+AAD6rR33pdtgKirAT
F5F5BcgZH0HqDYdco1leKWjOPv7CrRmlFiPhFEzrHfe7JJMTKBCbV5EjbRh3ffYFw4rl7ZLq87/I
uhJTPx5QHqLbNwesGUETrwEvD3aet99meYWW1DHsz1FPmr/yJHPEE/bsEBKMuqh0wttWsS55U2D3
TKU/wCm9+ufxT9iYXtnPlTLgNBLuLG5DfWxz5Lac6xJqit97Tn0ws1A7uW467YSI91cK7WPJNueT
Nxq78xzTpYowsl8qI75AirOPC3NzevxBG4sINYZDAUCVWvqaRQQF1CoGrlGiFeHQmrOK81ij7gFx
tL6M+YTV9eMBV59FJ5aHDbcEYkyQPxRAbhfRAQVQ0mHKAyor7lsrLIgzTTRxf3kUKNC8LCBIABiv
twqmaRjFt3kOXycrn7UoaY5L5e6RPFdnXH4LcvCErjRc6GLdfYspsqwG+hmYWtn7eZ9pp37J/3aw
CK99E0nGENFUb09jf3UMfo4KIIakjhoyfdxVFafvOqRxzSYPRispP6c0sZ6G0EhR4SnTyvOrTEga
cZ+AGtfQUfmQufTTdlZx8zfAimZvSg7DGnqpGOY88ajmwTCr7kfLIOCaQsfxRRSmBztZmneK4gnf
ntPij9xs6i+Pl3dr4sl1aOeRTJNvyj9/9cbXOa3foWpQWIW7eGjm0fgeOjY2lvXQHXRFL99BDuPW
++VRpWkx8gH06aW5yu2oqIVPLdptFV4nVvUSdap+EajKfm3VyX2HPNm/CRiMPx6PuXFc2F907B2a
XPfVG60q825phjLwKmG8F5UikLdS8+vjUTaWE/gBDzDKUCqI+1WdBk0yAHJCKQNEQN0/0bdPs9Mo
xqy+Etk00bHQo7Ly0ZRLbT+rkMQ+1W3YJDt1dTl/r+53ubHBsVHaJ9KnjbVubY2d6/UYa2GMQzHh
j9Ac/pmxv0Jottc/P/7erVn9CTokQuQiX7+SMQrLS5dgwSPCsDt7eWSd8Q/cU4fa/B7uuJ9PBaXl
1XsVt0ncmM1SBi2+PwdakI1fGaFDpqL8Itzp59Q53P4cR9xU/lc38tWBaC3kUEu8kgLHmfSvo5HD
CO3R6TPe2cokI2CU4ewgSuO0PlKItIpfPxqUZqhkgChxKNev7qRRpcsFnKIOlj5Tjm0/zAG+9v1p
rMzi2Bc6Ec/UGTuxzsYqAlBw0P3CKAJizmp+8eSMyjJFZ3mMVONshH3le9P4q56z7EpUAOiByD4+
+LnVpxn1oJDrh2WATaLpZ0mNBrGhL36tKMPp8bZcV4XkMjIWBRE8TShzrTHAWU7tXlU47a2Im+li
NKHAc1MYxYd8xKLkXAM8fxvZzTAfh1qfsrc4CbrKqZkdbDmxCS7z4+NftDXFtszPQK5QFlpv4Qnl
837RZj5+mMp/hI7pFy4N2h7qZHMY3k8QVhTeaI3c3qz91GaCeKcKMlSYX6Ixc4JwcPc0olaVmZ+z
y18PIlH2Qe7I9iLJdSSQRBlYg5cZfkkx0z5iFZBqZ2SVxydzjicF9wIlvVS6W2g7q7vxkR420g71
cChIbNjbj0R0H5JquzQBrQ/js2JV45Pm9frh8Ypt7SGM8wjIpfgEZdLVMHQaRvKSogkixVS/eEoT
vq8b1bkojdYe6sxUDnUXK4dhWLpz3mneQc8m8dnCRngnhdy4/ujRQpimZylt7FaPdDL1jd7FUROA
AilRQ7XKb5SJhO8a0XB5/NFbUyvFoLjN4a7eVb6wWVgmDUvwoKendUKO1USA0/nFFqwEKxGMSx0o
aVp6h5uH7hxiCO1kOFaV6IPm7DS+ZvQGzijPp3qmFN9+iPRw3FOOu/s+RibSkdgESMB3YHlcOlw1
FRADqVdGH40O3jf01H6HJrs1CuAhHhCKscSVqwULMY0uXQ0j6dZGZa+E9ogTHjKqj9fqfoPyMVIS
BfarQYK63qBFHuG5MIRJEA2CMz4XkBB8qyk8JHOzYgy/6HG3qE/jqLfGecDoCDB7gcf7iQ7AguYg
ghypHuz8qLu7gR8l26KSkCudQ+VmfvWAhpie6U7cpkFZz8bEu6USPs5ovNEbndhwJ7UI56BuKgwb
Yjf1/jGIfvGt0SI1fRPGiWxkdVmGaYlGyjTZRvtdmyEnnZewiD+3TZ2VCCJlyR5T5e6Q8btRgQCD
DmGUEGO1ZmY/YEWdGlmACsz0JrXLJJiqPHxp8sLbeW43hyK4AE2NhMjd/aV4NIkLb8kC2EjZFbdT
3Z+qzLkmS/7l8WpsjcT9LOnuAFXv+LZRUQFhi7qUg1bYfmc0XZCHSDz3aAmfHg+l6+ugk7mD7koa
JwtR3Jq3Cz80LS5OapoFxJr6j8qkTwZ1zfC+KDC6Zj/v8uJPwRr8maZqlj7ZsG5dX4t69TsktyY/
iKY3DXrbmdK/s+rBeunyzlJOTp7gcjLpbvm3ir2u5g/tZHytXAT6fT0vQJuOkTHvfc3mxP2szIMu
ur/7dQGSn4Z7Gjhjhb+ijs+FUBtxQDF7ryi/dVmQwhtUWzVQaOvgK5rGGNsMriQz0czrgo3TW6Bb
0a/m8awOTzY4N8SqNEpGt6sDILfzcsfB2x4b52MaI3uEhqZ9fLwJtr6Fk8/bDNAFMbPVk9mizkYx
v08CC4+XI7Zkxhne4Z7B/MYo3OBgPyTYVbJ2br8lga8SVzMzNmZ69GFyu/Zo2X3x65c4oxBHAigH
pb9uMqOBPZZGHzGKOjcneEjZ2QzHPeH9jY1GH4QKmPYznFq3fxpEPqn+ZdwFpZidkxNlbeWHk+uW
vl33brqzDTZuZ4YDOkFERgy17mxlRYwEY7ekAfCQ+dqjfQmJJIeV5w3e8m3S4vaU4JL3l5qne5mV
3GE3SSkJIiVOYlN57d2ppeHpbMuCShpUXmMc8d4TCswnbTGuk6tW77R4Gr+WQN3+65TM+SFU68fj
vbk1PiUm/o0rBfyK1QmwQysry8bLAlyVqvlM1Oc2sIfz3g1sL8uid6kumpcW+F1/4sZqyiNOKqiR
Pv4V8hlZzwKG7YAWEBS8D51z/GyNUHRZEKtDcTGmlovYBLr1sdPS8lOcpYn+JMx2r8S8sc0MSrWk
H0SSDv+6PTJ40o84lVtFYI8WNjMhmqeWn1D9BnsLjeHXHziSSC4aWVIib19lepXhgMawyjKoxKjq
vraYzUfhiujHZMz2Xki3MaM3g8l36VXAkZmhsKwmJGPvs+KN4qbR0epa1W/TL0qq/lGFVrVziOz7
NUQegFaLRwzJB67unz7pRuHVZhZYeYMHPN5d4+e2LIA6FVOiulJJqZh2BIi1jefVoLlvyUY/xYE1
0rVqkfMcsPEKClcsL95PQ7ZkwtImH4xjhCPFGSX57DiltnaN2grfr0g0J+LH5u92LvfoL1uTzsMI
Lt2VUZO5qnOxe5KpxbMnUK2UD1aH/mny3PptH8XpMSRvAi6ORcFOcWTj4pcXJWE1JVuH+Ol2qdFx
ykpbqbIg7IrlpasAgAlVcf9+fES3lpdODBRCKZCCScjtKEj04LTWEcgssaucSyVszygSiE8N6IOP
WdLvsYi3ziZnhGPJeeGor7aT3RGet6gNBypGWOicTdXJwiL9ghtrcXz8adtDEZdTB+XRWb/P6mRP
Su0WWWA3uuVbYvq7NjEomD1L20lONpcK2gsgQTqsd1dA2iaKkgPaD+I+Ld+qjjI+4VVY7ZRbN54z
qShKFC1ZZUQ4t0vlqU3bOyOJlpkWy/C+DNto8icvWcQp6cu0CewkMnAqDCfhPJVYBv73eD7X2l4y
k0W3g5sAQSRiq3XWsOB46bQLoXxWuog5ghxXr5GC1kCA8Vk2/mFoiZN/KwVWyAeXovroJ8pcRLRq
MNj+MiepbR7TOm3aw2KlZnkqlzKzz7j0acOvnx1+KebzKIRjf7sOmsAZl0bccHaw9Q5fMFsr3lDc
2Dk6G6tOk5tNDMmBgGZ9Mw6hSfUXdHWQ0L6/kNhkvrXM9U49ZOOAytySTQx+nVrpatVRECoHKQsa
WGPj4IE5J+9ba0r+mms3/yKI1fOdudsaUGolUS/42bFcvWcOiEYlxnAkUKpKHLsELc1uiuZ3rrJ8
N2h+nx7vqp+h5SpIIFKXfkggB2RF9nZb16Hb6GM1xEFXiOrFwIzF9KHyxdaRnnf5SRvDoXrnhqoN
V5CO53Xsl4HyvjnOT/a86Phy9Bl+aqVsuf2VptiCgAvAJ+5od8Vg+OqMA9qhS8vJPPSTroEl1ow4
OtleYuDYPbgGdRg4PopfYuWiHKomyhDQlRI851wtqrPnpErzJELX6NBCz1PjKH0j6FqDv3TOjYa1
4q9fXBTECSh4/8gv1zNS6aXpQmNFQ2Y259PoZiPaA4ZxDDHe2xlqa7HpqlI95ljLAtXt5Of80Uh5
FX7A5M0BRtDl566r8j/hLqqHJFP039ld1DIpm6AZxcO+2s4hvAqziHrlOmq9c4wq4znSTPJNsx2e
cFnZkz7cOqM0PKn1c3lRjl5trqXI1B7wjnINVbU9JoYVHetqKXdu5o2XBpw0UlSyQ33fnVbRIY+E
Z+MjpXcq1C6hvWmLpv2IIEj26fFx2fqg10PJBX0VAEIQQ53ZRUapNfLuYCpZcXEqxKh+YxSYBhQF
gEwgonQ7im0vUzxIxkyUN7gjUhe/0MVLd0bZeNBoGgI6RPpNMplXsUCexFOumWUUhA6+hmWm4eqF
Y9gZWq3+VNhNfIncXD3imZrssCm2tr33E5VnwtlAG/T2+3q10+EdccL6aU4OLUf+Ug05jjMZnzvi
pHh4PJ9yV6/uOEqXHrwGCS270xzyoIWRhzpIlpmz8oLTtXvOKP+d50gTBzRUcoiz8x4gcHNQDdcD
ukL817pG1dFszVPLjYNR08NTNi7DoW9iK0CSxjniutFdPWqqO6/HxlFA3knHUEcWay1P7t9X+9Np
bREqSovejVtqz3VmdyS7Tv9VGTzj/HhSN4eCRwU6l2eeI347FAZD9uDmvL9lkrjn3g5zv1CK6NkV
w4/fGIkcDwg5D7B1hwIrvcKS/meBawnRH7QEAwUabFXxvejDcQ97vAauyjgLgo+0zKQSo6PjdPth
8xTFWCrHcdB2ff/WxAP27Jh5YfiuG9mfWuxb65NVLNhzmWFr/mlWhngrlqLYa8/+Pz9ENr84LLQW
5Q57tZhRLRxR5aiRJ5owjrEmsksdpv151OvqFA+eQg4oMBxPtMo9oJrFrRT2zenx5G+cVXk78EbB
niMJ029/BKyecrQm9NjbrEdKLXV+FIaOP7adWRRWbOc3NjC5JzVKahZ0VlfJXl6Nph5WKLUqsr53
rKY+gZ7YxX934KP3hCk3bnN2E30uqsgUrNdNjalaBO7JtXJNihGndK1tnuZMVYPHM7h1UCR4Uaqz
ggteP4JzIezeyiH/ThiLD0cLvNZ1zqB1+UOXGN8fD7a5XORB6O9IsbM1HCMeVbuqdBiHMfQt61B2
FSsXanRB0ko7jgt5wc6KbY0IBQHBLQpdJh5QtxukNp2JtwUOO0wEdPIx7OqBMaRR+Jwr9twdrbxw
9vxkthYO6BstfAkKvYOgilohUcOOMEiTlGNYmB4kAXtvlK0bnLCMuILKw30dO4RbRGuPULwplR4g
hm0k4tJAWDujMt+96ehC5P5ixNbl8RpubBjZakZfE8YfZKfVjHojxaW4VNmWVqo9xRhQnTJjdPwQ
2MDO4mkbq2dL4IJsRcFqtuWfv7pjUP1eZi8dkgAnygIr5CLsxLEocyzd+1FvFPwnLWGfMUgvkmtp
W4o4hGULMkZfQqAxaqq6n1Q3po8aZUZ1zfpi+IL9V2qfUyu01J3AYWtmXv/a1Y2Ir3qad22BtgjA
kaM5D4jXjZ3uO+Swvx4zgKGgt4RaO0a168Qvb1O6HPSoqf8sw2d1wsawKmkdG0or3ld9bR7brut3
Vl6u7CpQkSQpIkiw1WT7q6cH6eVGVA0xg1N66Us3arNvK1p86DNDP7h2rhzRwDC/szzqcei94uXx
xtvaDHSRuTyoNcpn8HYzDFVsd2MaxYGtl0Z5jJpcOt1bXaFfogljDn9WHTxmHw+6EYaSHgCCItAl
K1nn8QWCZAAxcVPwFD15o/VVe7bwIPYXJdfYRJRYtawegArGv0i9kQ899xYYOo4YVfr1505RnWY6
GMxAqUP7feWoNQ2/WMNDs3F2FnZrZiHdoCwlwXi0RW5n1pltsHqF7IWkoQzphaFdCjvTLzbW6Phw
i2XnpGzNKlwKsiIpjXCnuZz2RWqAEEyDOBqib2Ob1QCuRHpqLG12npK29yqfK9M7k70rxc7gP4vu
q32MaTWBNjkfYNd1qcrqtZCutmBm+zjtIY4qpjjm8DjiJwPRk+YUpdVAv3OI4qPRkfLSBYlV3W8M
t3yvxO34JWoUYLFZpLfleyinjXWoIy18coy+y16wIe5evMZt3qHJq+qHunbr5dy4FtbxjzfnxkMD
3RQaEzckVtXrzTk1sTBTQXVE1On03pprLfJ7LKjOvz6MR8+E/ISG0V2VCdpThgJhHgfloMxv3R5R
pdJ09kRAN25PpGORzGALoqW8jift1lp6e7SLoLZgvRwNGCjoYis1CDmTsvCfj79J39iC0sYQgA/N
UxBUq2dswOSpzmSzJDRaNzpjzT4NPggt/VNSmGN/sOMaC2y2aadfZn2uU8z/MOEGaTnNOT6rVrqc
+Y4kP87p3P8w0HxbDuakN/nVqRz+gqlQUKDvPTdsL9USTS9Y2arje1ONo/FTZ9tRhu8tfh6HXoSR
8oSireDFGvr8jRn15QvMpkXsLOTGFMPkQ0QH6B1FlvV+QQil6J3eKIiWy2I5hGIYL0ZkxnXQp/xz
541aU7XlDeaS/XN7kSLwfq8u7CUvu2FJQJCGyaBhopd2uXboC7Up/NLKo/4Q613xZ5eYWf1WhTqu
XupISUffxtNWPYArbV1fGRqtpz5voMs4LkUtdu73rSmBSAau/38oO4/luJFmCz8RIuDNFkB305OS
6MQNQhJFuCoUPKrw9Pfrf3VHUoxiNrPQKNSukJV58hh6eowwfnmPne3IXa/w7bsm5ve3++VoaTOl
gRD/0evyf18HolFon+jIYHz/8lKzr6qKRBdxiVGqc8QMbf5RyKLLFnfvPv79dP/pU+EejdbjvF1l
P/TPgl6et9s9FjCX9qzio2m9MJ/xOcnCtnv891f602PE/QRBDngWS91fwJKtaJd2n6S4BI15E7KO
Dwnuk6mNaconP9nWjCgXohud/m8JvX+off9L/8GlKYQE92szUsxBacuAb1OpuT94xkS3BvLXf9/f
nl1hQGUw+sI15JcqISZfdNM4cTyIa7vYW6s/VJq8L2tx/ubsfu4Of7mVeCnwSG4mKEq/tnT1bBfS
sRs+UFxWV5XcumwMmcjqxThcQFaVIfFXT//+8/3hoCQwIDgh0BF+5zsX8zkAZUU6U5txggw1FdeN
Q2Cbiuq/kEj+cFDOOkMClOgxfvfZmWs3GanG7eWmrXW/TIgSFVcVxbTPBk+j7tgbpfXdCtU0/FKW
sVv8rRz9ocs5b2Moylwwv9MeZjNKu1Q2Ah7br38URL3PF7jtNI9OKMSQTlEoHzHrAqnF+q8JP1um
R2gz0vGG6RL49b07i1CdVhwZruF4kZbcb2Xpp6JAXnv499/lD4eBoYfFJDciyuBfQaU68skQb9mm
9bRkJ+nqMFV2u1+owNszIenvi1qvfxF7//EngqTJNAm+xJbhn1Uj7tVmF9HaXi7k3n51EiWejOo2
5nK/OjXT3N5Ivl+uNzu4/PeP+ycwiQ6Dp5jrmIn515cGPTIdYZDtpRuZSqW1RIqdolQhaVdgxT7k
3DRCYCii+i4jidfxiLmLPSTa62B9/vc386dnAgnAmTpOc8ii8p9fw9x5zM5RIHCfDIc4Zb53X+vS
H87RLfas//JL/6GOoZJBJAMWe25/zu/m/424TNmyUj0XENS/CJnDhBEj/nL5f/9M9LugEWf52m8+
RCX9CsDhwqsIJ/oEidZLK9t0h5J78S8f6E+PGc0ogDYy7DMk+s8PRPpgO1hziIItKNrTJGVUZ56u
ohfdbpXHvmDpnv7rh0OFC48IPhXNHJ3NP18RU2BE+0kjL12BeTuh7KQbYr3Yz0Gq9j38y6v9AZSg
E2b7CbAcUs5+FaZ0PjCgVVBH4jXGVXxRDV7SnQza5xYNcH/pyykeshmBYP8pUVtVpkWRQB83Y2CZ
U8hFbMCHy7U4dFvYVIdw8LfuMHTuXKTEUAz+f/5BcCzGmuncdSBu+3W6cyd8TTpsPi+Rk4+HOtHB
FXYq/QWPVHs/J/P+l9cL+Lr/eZFBLGc7CUcH6dBvYR7w6XpwF9VcFlgHZ7QdY9bExDp03hpd/Psv
7/wOSZyhrzNAChiFzOOX+xnnMPLSnFlcUlTMlFfLiiF7eLalTnGRsB8VY/vXQkyDOu3RWC+ZQa6h
UzSqTYlWeujbdJhlFV7DStdXQpfJOySmccEIVtvoGMptK3OkruGWr83GbfyX9+/+/l2xEPmfvyY0
UZap/zy60Y4HbjRAoKpJMn8ogNu+bwV9HVJPdw+zsQj8nwyOCSoomVCB2shvvsi2leYm7AQeyRV6
mvovTc/vTzA2NZxviDEAb795lfN9LiTNna9qR/WPTm2FqbclyWGVq/PUL/rl37+EP7zcGbmn4NJj
/e45X1v2tom1FijnmEcqXMvvlmaH0JSEgDqErf9NNfP75cqjS1cMISD+A1em8SnxVhvA/ann+vNW
wcnWtm0Q7/sx0aBmuYC12fyl//m9zsNpxpCdWCIaVnbq//ylUQMoNGztetm39nDY40mcfaajv1yk
50fs9yPFypShli4H/dyvm69Q1oW9tiK5nMrRq44hKpbyrjNRcEgcY1Wp3KzNybZKR1+deVPToQr0
FOXYJqwmlbG1vhPC0rlnWVr4OuugvO8LUcm7YJjIUhsduQ43qErmKds6bRRr5rEqofS45XQqTIHZ
2VDOen2Ytk6Eab2TM57pthCkDy+2HHG8j5Jvoy2sV38I5IPkli2B8dziNS7Lak9DQVuVQzu0Pnac
zUze7au6c2Q5fzNGC3mT7Fr/CJx1bZBGBGuXeS26joyPUokUxz08AyGMTc/nR7hKNbBocBzmoDLZ
nkSmfcCpTDzanWxfo8ZVr47em/FUuWJ6rmJw7YNT7/ueinHbSANairb9iUVMpS4XsCErjRNRbWkf
kOn6ZSu6mQARtJGtf9q2kNVJYi2m/1bWHhihMUPw2bJV/L3ekiE41PTh28klma3FRqGdx5vWYlV6
I5FLlfkSaNFeL9Iy9jWkcc/7voqktlLMlbb9BxWtxW1rEC50dWfviqxOjLiVbmhx441j7zyIrhi+
yMAqyhW1iE7s910PSXdhucPm3TaeYjdLFLC2XUpzZHVivCRTG2LquxtXS5jBw+o0/a4XvLNZ6MJr
Bnhzas0+TNlyzsq50CBO64WIV/FeFe7yysKYTkVCZ3habCy4L7TgL6SwLLcub2bj6hSHxYjgIDj3
PVl41TZkEIjKj7jrPT9D79js6dJJ8aZMuSHuluXG0mKI488YGzsCRpisXoag6AckZqP4OuPoKjI3
nujJDZddAscN4t6B8BE5pLB5nD2Vu4CqI8YugXOFYv69KLFfyxwHsgd0/NKUOTy1ROTAvfq5MJVz
Rxszf4VENHeHqp/a8bCKchvTkay7JQ2x+xdZnGD1m43BPn3wjAf5Cr3ik5mSrk5rM4c3VrfEUO0i
Fo9SOa2TMYm0WVP04ZKtSVV/sqYR298AP+UljfxhuW6bWCjCNtX4XA6tuG4CrztZney/Gy+Uyclt
jdPnE7kZIkswIf5UzypsUqtzV51x/NuGmEQcXdJxD6KfzuoVrztJeVeq0bU+oKohG6yzhSfy2eae
uamGwUVc0vb+VQVerVK736brpW4MzN2oLD45u12/JlyhAlv1uvyi2qJ5tINhf6usZtqzoK4ckzVu
Uf4gCamy0tpdRZ21qCzL1CKGzORFG3XxRe/M+tlzB+8h6YW3pLUq22fd7sFTUvrLlu2DCe8WCbM0
r+p4+6F8y7jpsirwyzGOVYWCa/GQ/k99g4F3JGs7r9RqljRR+2rx50tyaOJlLEiaUM09Bq2lwyer
o6HJl0kFQ+6ZqTY/kO3xKE9JHVS5Yv8nLqx58G8kK7P7vaiSXKJQx8mE0EmTQjv09wyP4lXliuWe
TCXefZkU0/bZ8sJxys28ufd+6Qn+E3RjLvs9lpnet6DKZLJ0r3U7ig9icz1kw13v8OuaMpo5hV33
MBhS7bPA1MtLVYqpzAZdyj0l/4QHZB31jDN00A3f24DQq7SgmMl8IqG2OM5VGD6HdrN9TGEsnr1u
afVhDtc5yJIprB6C3grLE3xyhECmG5Yyr8QYLFC0AAJzGv7EocspiyndSss9+VMry6OnWCKlazmN
t7p17ZZKJ7enwnUBvzqfvjlVUeP9qO26rA5mxDDq2LYmBtph+/LV27umymOgMuJaMYF7mqyqWDJZ
h8EL+N44HxqrHFWKLnP/sNjznmVsOt7T3bHMC8Hb3ZglpSUvRp+hOtuG1sFsAl/WNg85M0nqWH33
gMateW26BA7YOs2rTpPEnt/KshgIT+qU/Y28iPlFwLXAwmBy2zcRmHA4lNj6hWmyzfg+RjWvlTV1
fdZYoDYL0qao+4+thkKUj0HYyMO66ijKhtgW9y5ygE8OqgSdzbqqZkLXKu8ZJTcYpF0vcf9UzHY4
w0hbu2/7mWDC4+hY42EvO6IT3YikQd+Rs52T9DaPWRxV+rlHpUNrSmRtQNpTR0R1i7cmfiikGDjp
ProYZwLa4vEbdvseHWJri+DgRBb0BXiqmKj6fm8ulV0ExWlS/VnxF/k1X4qrQfyzoG1dK+t615GH
ZrPcZ+ABNWD2ukHQW5Ty3ieZJLeoj5AbRgaNSzpItXRkWwrzydNrfxO01RSlfjlCbuKKbO+NO5on
X7X7kxIDZxWjsPAjLujjDmqnnaZ2tO6Vblo8X8VYxsPR18TWpUm/zAZaJXagqdVIX9x4w+pf1uVS
fSsVZYF0xKpqM9Osw9Pke1V7bFZELiswv7rCimcfWP/406XuJ+cb4YMN8Rg9/8KC23tNmV/s8tCN
0fbRr7uHpTbCHtBkOVEG7Uklt4gcijI3i4lOjttNQ+YVQdhleH7OP4OuEEG693ZVHRszR5KnrEw+
EHGPRMhSTax0V9yWmYQGWBHmWhMFyg5afix1uO70FpUCi1bCN6kDrWDOnHIsRepsXXJflRWmKbYJ
dGYE4Vap7w3N6yqW6qfq3W3Ni0jGBlTbCj+Vnq14/gPL79g4iYAGA1dTCEpcrO3A75z6Szfd77G7
TJmhZf5cWMjhjhO1/3IJdZHkWhY0xz03kQtWaJYYOnWN8y1SPW7dMCzGF9dX7g4Jp2wfR7Mn4tAp
CLApaVLxfY/fwJpHuuBMKnfW00WLWu2n11ndQ2t1BOoE0pdbVsZx32Zbk6w6N+25arHFMJ90qerw
onGb+harKuIrJuL64HME4/rQkiBhTkYh8j9SJeyHmER4TVPgmINaZJ/cMcI3n4i3YPYd/SGSeRcY
qG7GOtMluG8MFXkvRX+wa1vMaV/aXDsktlURhjjCrm8sq+xVOo9K9NmG2IL7cdU9jyjV/me3z80D
dmlM/45fkRlLKsnuXuxzp98TZylPU9gFCc/LrB9VaNR1Zbz50bYl1yCW++wfumEailS5VNiMPAm5
pdK3ufyttsUmJY7gHYTjFn4VccMTZu+jd1U0Mp75BECfaTFSlDNHbD35eVa1qrR0VXjLLFfrNMLA
ts/9xlvsw94q1810NVAXR08HQQ5JBxqRwJ3B5RFJ4ntIQCRzREVVtKm1maLj+FXWzYQphUz7YVr5
n/Wa3CvB3o57JiJVuNiSbTutMztD9meCxqshNeBn7wZLjTKfJhY6pSSoVEwuZ6UwS/tO/q0usEqu
nC9S9uWTFSzJazTZXPKloKYvDTFPp62qivE4kpKJNVHoOiMIdW8pUmx0aHHgO4sVStip1zWx1x7k
rl0uyH2tuguha+9RjovwmD+c2kv70YXTmCyj0x3twfIhdAdwNHK2Gpgf2ltX3PvxOVK58tkUw0UK
sLpkwhKEdRq32o4Vq5oZDzILG2iNvGxJrTBovy9ut48XnV9Zn6W0MSmaIKo/OWeCSBaMGKilTQh9
PIUd4V500tLs73CAJXpMb8uXpO4HO2vneH2bbKe8qciSMVk7emK4YE52mgxJBTeJxbDT0h5K/270
i47dYFw5V5uxnO0kod1NqYi35RGblIB3bQeCoC8T2m9t3zRXW1hsbdZFmJVm89DrlwHS3pxWzhRu
BAF7WmfVMq5zig1M0ZM4vrXVwVloxLOkY7LJOapOl7FKGn9Urb/iVpTUUZNyy1j2rWNBBLlmOIhE
6mKbxii1uvLzUNdqSrH+cX8gOw9oQZIOs+po6OVhazoOmU9Qy5Zi+DE8lFAaVYrzQPHdW5z5ee/l
qHNN89HxPZ0ngVFqOearaWeA81i3Y1qwtIR9Mwz1l6nZk3sEC9z/e2jG7TjRJvlpMyTlj3nwim+s
PR2ZBfFgr1lY+D0vi43wnWKP9D76AR12ZYefJYaBY9pZY3tX9jYLWNMF+huBQjjDJw466MxX/bTl
hs7rux8448vZYcw6bvQjr9buLB+49skWDekSn4u0NHPa0r18k2Ll47mTWUGX0QHcFexjtqNrifoH
I5r+EL2oJhYCgiPqy35smSbWYUubyqcIFzrgDW+bg2mLYMaQExBT4c23MBoCP2u7XvwgPGr84ZcJ
t4bwMXhLh2ra63xuLP/VX5jNMl9H2ysDLYWMggVPMqY837Sl9OvMOPVa5bR5/fn7kViKzLswb4EO
hz4lvofZMnB37w2hKJ2PVa+zztsgESP6pVW91kW9vQeLhMrRSEanFHKKdU/HHjC+LoMoTusgnS1d
llnzM4tgqA8EzU+IF+BZztyK2nyVNSZ06RyNtpVxwTdXBWEoVJuxNd+trayvlaun5lPnQAVSlgyf
K4Ti7bHfTIIYQfWJd40Bet3n8STLU1yMc5vTd/YQWByz9ie5Ys+Q6tF4JX12oTpoJ+7C5Cx9l8da
apHZRXgGjGXJNU4yy/iT0Ny4TTez18yAYH/icL6033bL13MaQg1qc2p0cacHr/4Iw9lv8mCyxOfV
tesuPx/qa0WWCo37ENpDhq7AJdKhiQDaphn23Eb3+CU24TJm07ZpO4MSYnH9We3y3hY7mrTE2lWQ
MuTqi65JBieltRqfytjEOosaHChSaxytb4JL43uhQ/XWeuWO67JIFmp/oAIm4pCuy/G1E1P+eivJ
GtFPL0ZEQU2sjh6jI/e++dLYqv4GTWb4hP+SfBvD3YlOenWGOUswgy/TKTQ9N4bsFpVVu4wo/xI6
cCqZcBiO28r/tizjfOfVvG5akwjyrvtWCqbufSvwEWg8rhru6iCzB709CP7fZ1FbiXUKpWO+FlIm
n4t1bpK8sCBe8SQMIzezD4Cf/k8ilFbQGi7XptirzBKLBx0s3gM337aufmrpfU+JjJO3bQ996njS
NQH1Dpv6tO+L5CeeP0Ob0gyO4yEZC18c8UWIm8yLKwqqKTb5Qtfo3Gz4py+p3wcOaeyRM01HZQ/x
N1005s3f3PkqcM4edUS3mnfKNWclngNeMJFLR5WEMVimDhDA+2yC+H6J9mHPMI+tv9MfJX5qYqu7
QpQxR6AUC4wD8IChuKz6HRxpGux9OzXJ1gDZ2w23R7iPUcJA68lTw2SuL0YyxixE8YHlHKpJTLfw
VozJ6jmuFRfTAATVWSW/fjMso0gntxNcZ57Z4mur3+ynpRqXeyTfNEO7L6sbmmbGNVOJsoMlMa0E
Uq8ugF29Wx59IUw/kVY9/vsHGbjlJ5vckIvOddXnbZ8mizALYmfSwom1yreiivp0j9etwyAijuus
qgxPx4KkArhsdc0h9ivxfV+d5M225rEhdy9xWMgOe7Kka2zcMu1jQPJsWXrv0bNX9dbMiSbkdIy3
DfB56u1L5sZlo2Pdxjoj3c52sgpguUyDGNvV0u+ZN8J1qO5sKxFDRkdXWUeEiWw70EEGn5sqdLpc
uAteuh4Al0l9J8TwpIm0eg/FSkxfuUY7d30ST89to4vPm/aKImfJ4P6c+DR3beKiJ4wcEX/S9ax5
j7I5q5Hd6K2AkiXTtmEoS6cCUDv1x6T8NmPnWGZSDT03TFnFw6Fnav/peltc5XOvFNfKvHp7GvQe
slAFsfiu8CR36gBAMx2ds8Luat6H9d4SjazgA87JQx+OCwXasneAjWj05twCbe0Oe6AsDgMbbye1
5e5eqUWFPm+4CF/xckHNFotVfrJ8p7olHkSHIHpavURmmfzMDmv9uDVuyfdVmvDKGpUVXUE/jh0W
S0upMbkto/CKHHP90ePNRuwD/LmP3jfAMqVvY2ctoaPQr8xiee+DbRlTM7fuDZ2ZWU7yLPVLkxqM
J9Ndr+9H2ti3LgkXfGpYxj8lxMVVDORTo/CDXOI3cuvE40q2AleFxiYVHmTMLNbuan1IEtVUTNrK
dQ6+3GWIpCqyv7AQtMbLbma2TpPCDe9EUHhXGA0nbhqv5fKmy0B+p4NzPzxp2AVU5AgTTtd7GPn0
RdRWdGy7M56Krrav0ZD2I8TqQuk83sr+W+0tJmaFlpQTJg5JOB3mvRyfV7A2l+a9bPsDvQDQYrTs
NYbRsho+hD3YEzugQv5Yx5LyKcBs43yLlcWTt2v5MLVO9QFDhxnbHZb1cXcmfW/8avvK+fA+h4TQ
fa9AOdtUT7BDscYshjeJX8RtWarSPe3tWn4zdIxxNjaGPWASMYyle+uql3Jbu69769iva+f0X0a8
gl4tOY3haYM/eI9eP/pW12XRY4to2iYfQOC6fLccfYKXBquQJtP9ucMC/zphYvQqOi11htURgyud
qvsuDTh/jpNUyJlbeEiW2GsxzrOd9jH0C+zzWreAVOJz/9tpgjVzkhopkjELbK31KRlBWGhb1PzM
4tr91ESJ+rIElbp2hjpqL2Zp21Xe4g3iZxuXiU7nyrNJQXHJSUzN5pePhTWYkj2c27xsSWVRNvVG
hINSY/CzsyIDnMrK53WvFxw3K1H3PtB2a/cHdj7bVR9uOoL1EM3PTulWA0Wt9KJTh4V0nHIuoTzz
6bAaMIt9QyGivNWFKti89s76AZWQqmKbivxIlkvKOvJ9nbd9HPNH00eaeWFmyrn0er0FqVHsEdM+
aXWc0nqsbwOqgS5F9hKDxTX0sqlgK9ClQ1/7BJvMVJhUQsCuWZksHCyvdMXPCYABPNuxIWOOk9cd
fbiFTubPhK7nphqR4yIToTQOlmAk3ntcVdIAoNDkCvS0hEoixMPSDkRWV5sMFXeuSpKsbIbxanOx
d+MtNmuTSwLMb8UgkzAjrMl+LvQYfkysL7505UqPMbeczwWm7whOGCif8jRZCXl9ontxZ8zKU11H
9dO6eKv3RJCL/3mAStZ3x7hn6f3Cznr6uQyuRY2f4oVk1NPEXRecyAPob1s3WZhnBjneODV8jgvs
dlZ5MKsq3hZqxyWdoZbHpodDkYlwVu9+XTT4phciHvFvDYGeibpLGJ3VujwN01aBslKzq9Mazctt
Ms9owUmBXz+qYTtPbAyInwLT9g+mdqIOp4PR22j+G3m79Y770K7arg8DAq06jdVkPhoZeteqisxj
0Dvti+SUBjgdD9uD0d74TTVD+NyxaAdBq0PGzc5rlicB3VrdROTmjExEYmOsHFya51U6DZDQugbM
EhTSerjrQVdH50Ko2FtbQJjABB7Qvm3UbMNmilwZAhaMU3lgK9BFdDmNoXO3IQa3h2p0CmYux6uv
evL/+OOOGLXUirVj5yP19amxWu8hBjml3YCK83PDDfRlaSfrdeS9OGmHh79hLzQ5yBOZ1t+j2fNZ
rzAiexmMg+ZqBtPq82rqzzggVeYOY1mhUGG523BoCt4OWw0dXiGN6PyjXSEQehcOauXUZ/k94zpX
rHQyCQ0ljlxM9BQHaGgzHm5FWBd3gfZtna1GJl+6bdDDhYtVrzmtEpfXM7hg9xfuxhB3CFyp14Pw
uvKls+DJAl+MQDrEKFZhZmP72uSVqfb52g7Lpjhob4+SvOvCeE7rqY+2XEHFiGlL5u4zig3TsJg3
A1TsaOOLaJNx+wIQoaasSYQdv1e2CNgKxtVoX02LswdpxO1ZZVPv0Z7NcSFaHiba9BOLIcIQpoXB
YQj7QeaDlIMBP0W6cfCczmYArEsbN67EQPA4EhernQfScFaom9xxL64pYsD/Lji7Ova+J+1DKBv9
vEbLnOSbF80omENWWakP+WK/5+cb3GwO2bjl8xr311za8nUdN+8iacTwo+UGqy5WmLntMd6MbI7h
MCT3cp1km/OwACE0bjRUjBlhmxyUg1o0rZeABrEGYO+P5+vRuSy3WkW3DYPCj0L4hNcNq/dVzZVR
eSOcrks17iwqSwRaFVznducj6Hw6mxQ4bA5PTtS784MJ6mV/BfTQ0+0OBB4efNqYKi3EVv5ExVea
k8PqTl5LIo8YCZYqks8KD1L36AxYYeSAgv5wCbW4KY9rNFbqzjd9odNy26PucgNOH5lEfZLCeS5o
gkGja3MlPX9yXilbTDRJjwqhTuttXMJU1NzBd9oWdfBgJRifeKmVGD0fEI+KR7qqIry0tVTjvXLP
BLE2DoybS1vt76oGCvy2nMWbp5mDNvPI2yzuqtp2Dh4lrznUJXq/bJ2JTKfqdtI5DnG5MJtyflil
OhsmbjXWwTN/UxX+FW5U4XydnJvuJ3JDYv2jEdYy8QRTfNKW8ZHva6onfYf36kJpU3Yz4tUrPO82
0jqsr5h2ZZshj2gA0retwjm04MYPf6gw6JMTUL4sMxFP7EeqoEzWA7uJ5LkyiQUXcNjdH57xJ/1Z
FOG0HNTWtgkZySst6jSwyc2ko2r3tPVm2G4xmLWck9XULPUs0lTUkTo3fGjPGm1yoQtsG2Z2oUex
O9t7XzbgIG1h9EbzkjgfK//4egMEN7RHDxBzfooqatDJ7B3DI9+Pc69s1GdZj0KBDhcbHi9zsBeZ
b1yrqy+WfiVgD7ue5cYhVXF852KJt4zNU+c8WMUQe1kV94n14NPA9Zg17Mt6lxRbzIqS53/75Khl
3G7BqiP/1cEQJDpMevLZtCjjbleNibf5lmfAmTOmzB6fzpkHIvcVKvl0XafA/uGw5x7zuAaav/Q2
IfpLYF3cBeDfc4nM6BEm6haXxcUYzH2VB2G9TSd3gU6Uolwx7qMAHppS2W424I4NlJ4NRunutosm
7gLBHDvl29hBUNd418hU4AQtUogS9rXtrA2gU+2NJnN7P5kZjTBIvUoA3t733rBjhps+zQcG18I7
lkOBE2BJvVhvumTgHLHi3nU+0/qoL81ZPMFdVWOLoxe9WLkiUrrlbS5FkxzgBIQ6K9S8vrntvvpZ
gjB6Tzlwc3hRiqiZj1O7h0wRCXn1B7dbuzkbfbJr84mEQnMocJhz82r2B/PSxtK1WVb6S/gYTL0T
XSXsVhkS8TXMPKvjjZN8Nz+Ngy5QuBBTrbIVkanOJrKd97wW60r47WzmWV+dfb1Nrne/bg6oalw+
Vrijp6mscVN3ydYFn/nHuSAVH+55mrfJyfd5SbC3YK//ziQ13WGCVJoLlnzVi1+cryOSxWP7xq60
vR37ZKOzCDb6TTZ2Fm1eFZayv2rKmXuxraw9zGGA7Gy/58jrTQaMOnhXZBj5X3zGW9h3zYzBXQpY
2XaMDcWyPytjDzIleDEuWC90bH5VshTF0V5tv39iETHxw6yNLK8BMmABTPU8gzGz3woPQlcQEeGd
TayyS+Gsz8DwVXncdYHbKEqJcMh7sn/geQfxrO+6JbJuA+gV8SVwQtinVm/XznUA9vG0rEUAWFpB
CGOHOllUsDHpgOb81ichKYJ5mAnjYY0/ubIHoXNkUR3nqAxl2tRMk1f9HuAJTCqg8xlklhFDihFv
vTnpQFLlWExvle+oPVfbXheZDPd+IipP+XXedPB3vvZS0vl6rKeaNPJEJy5GVU/2fdKioTzKVcb2
rY3fHRV8BTJgp8mehK4HaYAXHGghMPURxRbOJw7jTgz7OCHtqRoByOvA/LXuvAL6+afg7Mjx0s5V
VbEMXtnWHvqmYO71YV4HX/qwttd8WTEYfm/mIh5YFlBHBf05+A3grM1BH2yGsJM/Alne7a7T1LkF
8dU7zMGWzBdd6U/LMYEfWH1ZRj3STqCK647awkm8F6tRFxtpzI8SP+rrkYjrMXfreWerCM8j9yon
6G4ir1H9JbechGmoayCSep5YFI61t5Je79XyFbyrCLN6iIuKWJhg+ZD7HNYYBIjFv+zLEVOmFSnI
e9870/3G8uv/KDuz3kiVbAv/oYsEBBDwmiQ5eXa5qmy/INfETDAFQ/z6+2U/XHVXl07pqqV+OTrH
diZE7L32t9Z+xdu+/ks3sRkETNMmDkjFlsuaIeSBFxa3hRur2zzZ792utFKyhCiJV0KQGXpBF4hD
2xId+EJ2Dci6ZBfhz1KPq7m0HIJLYi1FCAXCkUcOfsfYZuF1c5/hL5Sy46ZC/v6p6qUujzhOqyYe
mGPLvdvKYD70HmN6bGWrpXu1k6asWP9t2/Pc3WXEis/EFSPR3MK8FvMhKFX/Pg2wUWhUukBZjOyW
+AyiPVNOxIx17KNrMOjXsxm+0k0088PgR/ktruIhO+bDNouDQiRGJZgr5rZjZJwWzKYVKQvsqorN
48sUQvcEA6Lg2Nue3Pm40prdaonlrmBmHx2LhcMkdkZGhrHfrO7Gcq2Bbk5bY6EPbdV3xwnYKosF
i6ryW5ehWbNPNY7hU0hAFhTu1lbbnlXLuouVuzlmP2W+0jEzBm5srvlCMNf2tBVvvszuVtYNEaTe
LiHKXlTl9xMIJyRRrn3+sMIxSVA4kzhuUTu8le2Q3c+4lmFhCn5vh0Dg5mDoo77keR/cb/zebRyl
oab7zgr1dVlr94MQhOrZ8+vuPUudBvJiNp55vJI34Z0jZkRX2KWREBtE7451fqEyu4UE2fei8rt8
J6awHpFALFbTZWMQmaNZrfanU/BiH+o1ndoDexB9/8jLOIWJm8u5PpAcASQ1qW3rjq4VVOsxgCgY
47HIpH/AEDSmL7OmWd4Pnne9ENrJ/sp/zBluJwpW54Ods5F/VMpy3L3KF5MfujAYo8NWsszkWadz
8dkrPV7dQg3pWxVGIwrG6ol3xj1wXCWxYZ+mDcEwWbPFfx8yLCS7ngaPWTFFC688B9OXEc0tj9N8
6H8trP1t9gWzoXsUwQqsJpjkI9EAA3BD6M/lgen6ypvk5qm9s4Uq4I2UtlvCArMAZbyx28+5WqPP
5RZ0v6CGvfrO2+wCeLnB+eDOqm5iqXI0Nt8uOjxtPb/Zp8nvVX4C3WK34TqjXL9oeR1aUGnrp2Dp
t28OLE5D2GRIzxpaqv/BgK4sblmKyIWfBsHo3YhtGsfXBV5SHlL2cnnHIed8ubgWEu8xM6PQ+34U
M8yMuzRYUFMamxJJaT3rQk6fiOblEbWsoHtv8LJ9WyCvn6yIJOe4zQiZ4Y1km/SpXIkL2Of9zJaR
zqS2d6WzBFtLYWLbY9rN87OZ5oZ+eugIhZmY0Ed7N9yYHWVWPSHX5QW7ArqO9haYY9nGEyCTXvbW
3NuPWIxQy1TeD+SK0u/mh4Z28Keaw5Xh1CYZRg8Zj973ql2HbCfc1biomPPan4H++BAoJLrdyIqQ
5iDyycn3wTp5b/QXIAOIaFvzRatp4QbXM3cSi2iZau/whijykTt3zBONCFveVaosvuRLVVf7XkWO
nVRSD+pV9mkb8KUJpiiCLbnTyXYmbyFZqLG/TekCuAOM7xuQqmX+Nk6WIU2hL/R0ghRiZYL0fbap
hwvbePbSrfwHm3p4+VGzh9jbacF4Ll7sEQdx3Vq5gvAaguKQeyXZshGZe6Tzia77srgkXR+GZWCD
LmdSJRL+v2ZuQgvXMtdxeJ7HvpkW/KiFeXXyMm2PJPySfQa2501JyoOK7Atp/7msM1ve9UGawSpk
k5Mlaz6hoduRFVw2S3eIRbnsa2Y4w7VCJRTTj1kFBzCSYTxHXM3sFCKJAUx7bmtWwuznNszWPexb
noOZdMhYc5dNbM/tQtRBR0nry9Y2dFJ8XG+2FbJYV3fYyJjsM/7dr3POmAjW0gaC4IRm0WfGt7w3
upbDqWC4/mHGAvlMoh3P1HFZRaFR5P3LPBfRfF7z1fkZjHmQJgP691NpRiAjrsocZ0Ung+t4stEJ
tuwAS8mae3vmif5LD04TJFga0p9kEcLmXEN0Hk3gNuUxShtbXjg+52pPuS1croiupyP2jQ1DRD+f
HzLKxvDo88X/svm8eurbSRbHGlC5/hgHkvJ3lBzMpHeFbN0TY4HsgjPe0mdMpVF15WBMFwfNSn/v
IkH2zypATd+5bYjIN5ahs95wbpZL7EddmIRX79huYqLgnHyCW5sjjVGO2y+r8voCuVytQJn+iDFd
orQdeMLb6s4BMG14A1E5Egz76aUdtuEun/j6DybQ9ieGZ/NzFIro3W1dpt75yO1oo0/bPDyAivav
Yoisajcx2Mz3DIIccaiileEGKnwNEbYihOu+GJ7l4tnLnq05K5ZO3XbhbgKcWwCXx8VNUN0rhn5O
4cKPo9EXNxU7TQbscs6UMchH13qVrVDWbSEoBPZRzxg49uyKuDo3dy3zBLOB8jb1aRTsl9r272oY
sPx5U2QbleyxbkYdQ6UUd/W0Ou2DMMvAkG/c8ugorKK4JumPzrOND5NwPqtw16c+UhnmYbubfq5q
KpebFQ1YPVCSbNdMgzClHm5tZR8ZvVKOeMHUu48oU2pKLDrpjtM1LL+qcam8nUhdf3gx6L+UU1WG
NkwRvlpfnb635tutdpjOGcwl/j3yVz0f2Cbge58tVRuxB+takY6DQoTXLmXBuwG0lO9HCttiVy3l
ZPExddFjSYOGfM1g1D4BNEdvAvq7PEza47mJonoFZRRi+67naOMOrHpGzxkkDQ9VOmW/rG6I5mfQ
cQavHmPV4dHLww2KFLFoeTRCz+8AtdUA0gq5t+tnEzRHbwKGSrIpskZSnbdxjNUq50ejS3emkE3V
20QhlOE/Udbb1lkUi7Xv4mqKRDMvLyE+kOl7gCgMSu4tE+YYZbr1k2FxiP04IRiBTLja8/pTscxc
UBlE3JMrN89DB/Gjr61T2x99NMgvAlJfX/u8/q3J6jL65KYl8LhrmjK6Xewuqx9XI66KVViE/dEF
u4XxFdxWcecy7H0yBcrS7TD0fXTrdJL5gjfN1Scfn2lwb03aLY9UQKmbuBWDFDYVRbOFzmWlA51t
kBXrbemjRyWLDubvEVftHI9513FUj8puWQTb0+qnjjOi/ZP/9lDCJDa7oOg0+EVLJ/y4ISCpPVlf
bbqj0mjY3dqZet6BxQ6kY7KSDu1+vaYZ0HfNVC2dYe/xQDF23VBn0imWw6aQwpSrRZzxuRNdpftF
UV0EYRfbHLjXEhbf4F5tzL4R9mEoLymvYBRvBRpmXPVNqKhfur6Nc6KIOR6izh5+mbUUbn7lo/WW
DJHru7GDLP5WVEu97PCACjfRMpfe3TgovkdvJLz5jlwLEOoucrvxpUajNYeNHSXXpzFClMOZUdax
Cca2PnigKhsoJt1NSZIHTBT3NZfgHPivTofQFFPpOs2xssZuuFnmqnhxhq4Z43ksN2uvVyhdJrIC
ZtlDv34wbOCwDiw7b0TSdlnWXRanL/MbL+xmKlUxw2jy0VB/tsWy3beEJhDx1deKdNW1VCVN59iO
lN7RdsEPUtavOJ7licRQ/dyLHHxo7bvuY/Fl/YtZZPjCdhokce2m4PcsQL1zbb96qHE+Py6tmoZk
ZVIB4ak397mmEGbmzbj72Zu5hJhpEoFEbbQMU5zWLvizrcf5sLSjiG6RKR2512E+vvM29FylSACM
xp2FrQ6KKvStCecZs8Q2gMNtmR/+ytbIzZKyGKs1Bowbu1OU9+JXY4G3JkENVEEjyc49onP7sguY
R1frN40F4Os6ckdcZ9rBePBMX9kPzsY5HzPGcIezKHRqjhXI+huUFCYId2vCF4fNx8NDB6Q3IVlJ
Z0FnCVP1oMONQ3oMZ2Ls5jX0P/KiKuURqYNpmcrG4iLkFmFqIMG+PnGpT6CnMrMT6cuhSWBagedG
PJg3hspyg7QjYPDSOJHzpKZRndJWATS5fcoftRVLSiGjbO8SyoZTVgxqfJsby7UPMi853+nbOWT5
JWmSqqIO+g+HC+XzmgfjEOfE44jE9nMRnpqCAj/BDeV1VDmtTzZUmimJ76WDLCuDpfm+1qH+um1W
ry+WtJdzNWWz9xxOJtw8BsuF+WF3C7Yer3UZBSxkib0N0Pn+jeHg2gOYly2u3K6PDkb79F9ot2ve
HBxrdQosDIt+zC2r/UHiB/3wZtvDuyrqUh1AteCVy3lG2ldtp3zq89b+yuq0MX/Bh7N8pkPBU7eG
W7TfDPcm1ISwcdcM3MMbpfo3Vh0u695SmoOMBdngWbYIwZ8bWsz7EubyM6ECjNu8Pu+/S1i1aRdW
UXcjhWKLdphqxJzRVMUN0gfPD4m36xiHueu/szi8/LIVYSF3IwOTfDdsYB54rwsz77w6L+CwrsPD
25DdM2vipCN1pZwcSHFM16Aci7BcFJRxI/1rIknjxTNNxtwCTuK71Lidz3JeDD5q2wTDQbqA4nFq
r6I/Csq09DrXj4p4ZpCR9FZO9UWCvfpe8CLml6nFtoaY6Lr13loEB6y2lDdwMVPS3jYNIw1I/h62
BKIQgL51aQiSegytMemibL0nOWkJvhk+SXJWqBjtm056DS6pUrvzIS8iLZJgEVt1quXq9XxePmdE
beoJx8+cr8Wetob8+t1KITmy84RZCCJ9p97J3sL0xVchij2z0Stw1NnRN7uDvNpBjtfFvbHHuk+s
IITtoiLxPD5cr+Vsbvs51YcBs8x4Ci1Ed0a5Bmp2mBw05hH2ddyzUURFEDcbiG9B+Y1xL2ONWEKi
twvakk/3lVy6OymnMdvLfMrkbSA255tYyS5msjov3hFhad2OYxEt3Uc1ytGNixlG/nKlxbo9azHQ
QJD4wnkfWBkuL0qLMDyNzlKWd6Z31Hea4+2Z86wqjjhpijtrDHR3XNas8G+AxKMX4qmK7+2kN0LO
oJw9sOB2YP2XaouclpII710jZ65mqKq2oCsBO40xG2BHYnybITIp2sQDiWms8+sLwdUMiOcblmrP
k/eIscopDqk7lbfEMJspGSl1q/uRDuPQakHuVmT1A6clKxB/scTHKy+Ah/Nr5KXFvUense7BEaef
WWDL105gu7oPo2VQJzPY05OsV1G92SgQ5rPJ5qU5hdOWTTyjuEj2rezniBKhkuO5zCR3C4ef83l1
SL2Na6/mlKPY59jlBtTkitI1jaTROq13tBbtWXu8Cu0zAnbxS1mz9b0D46Ov00wTQQd182E1LRWi
dNhdcGJmFBSJn9cV5VO55gmbVa8jr1AUAEpUs7cDikK7720wXbztovKSypGWj2pv5Ld2zRneOTNO
IaqXvjL7tcVlmtSygCeciWETp8CCIDmW2rhvUkNU7R3A7PpoBzL9Fiz8qoNONYlHzOMecI2AWukV
LOaahgPLMzXtNp19tO9DFWxrD/HAs9RgiGuHr3k5Wy5jnmsC4SD8ZT32aJ89h0ITfuAhFk/gFe43
TvU5uLJUVXZAbOzzT05u6w62nzt6esqrRTHBgTJNk7JZt4Xrxy+qk+NmLnV2sNFcgrm3am8hj7+q
Pvf0UWy0Wsy0MtXc5S5LVPD2pUo/2rnfjfu53+bbaq5aeFPgSFonwSTwDuOFssFiC8PwvxEdmyW9
qdDryXKQt3corM7J7erAhvNacfdg2hjLPYFA7Y1ftr33wM6JfDgE1lWGGeeoeOQXat/hjPl8doY5
GfXa5uRICmxa7j6JdGXooc08gfkSaY8rZlHbeCmlipoksiHUKvx2sPiElYdHzjh7Plk5ACtwRDRy
OiKWvwCob9TPfu9md9mg2+l+iYzR+CClgV6wsUMwupjwvIwaq/0RTT+Vz/xSLfot1p00XlJbfE4V
g924cwraXZnnUQqM13IYRznI4GZrbOcz+MBt6lq+PLSYHm6qiof+SdokJ53o0wH06bGA6ILesdLX
ulo1emirll8+III503YN69FizCsu4PIUmkFbiQOoe82DVBbVnVbOAp0KI/+Cewr6i+dU1c8Un9F3
kMcK37DMdB9j6XLpWAkIzV+CPs8+4IzkduiI8vTpJNjNh2PLk+6hb/7VdpKUJ3jv0Ny/u0s3LDt4
2vIOjWgoLmx6aGbyuKrx1+rmqNyIQXD/PaGBPEB9y7ddULibg+3rzlwUr3K2r72ieCyypsShIXmV
v3A7t3gBIAOyuxxaOrwAlhdiryvsqMCSjHH36Tb1N00tyjRGwQu/9oROVUe8g1QyuqnK7iwHp8ov
jlsotmuyGAKDDiMm0jNZfY42mzL3jofaG7uvi6p4y1y3JNSSuDTWIPitPU0JandYPwDqkrYfrBvu
lM3tsgdWxylu3bleE4YAXpo05YLE3Vki/MxedQWR0m9LesdLBmJxbeY+2Znn6FNtQiqXVIYcEYGP
USnA7BvuR2fk6o9Ep4JbvUpsBxIZgMPXWeTdUgXmtRh8eLkRUT6KG5EydYsqm57GLeftseHn8Kng
VCh4gTs6kcqVbRHb4AN+Iti8sSSNwBeYtI6HQqEydL2dHiCt4iBzveoIjlOFB7cIG++4WgxLyeRq
h6MdFuC1/biJ4uQFaeEd5iIXV37MLx+maUkVjFsVdA+mGYr2ifdXBefUsZb1jJECubj29EMucdLG
qstngFE+RGpx4qtcu3P0HQlBa3iJuqG9zzYM7edoI3UE/KUy9BDFFkK/pOUvg9N1ODPepH1CkooK
+7Gx/LDbEbFWeTxtpan3zZT7aj8wRv02NozyEzlaaoh7iYZEiWWypxFfwPrRT4IZWUHFViUpcEhw
7GamXaduHiSVI+sRfgmuSDwekv1Meztwy/Y4a29eHidHVQHmvnr7Ihdy/PkRQRNiWBDDTajWzD7a
E9zrTpuM8QSRDxzsbYZfER2q5+ZpKlCY3VoFDr9oWjL3QJyrwZVtK/gR5TIb4sxd8yIOh613koZI
6/MacXzG0JbEnPrGDQbur3UYP49zZgLmVGxXUhRNlNZDprfPY5WGTxkjHofSAaR/b3sTO70dwCR4
Z5Vje26Jb8bVUfvjsvNT2X8wCmFsH7WRoIf1clBDPpwCzYK6sDoBkztV4gppkGoC7RVMwTAVJ8Tn
ZPLgDIj/5w2UBtGqBT+lBKvsETEQvG7fy6Ww4rIaudtSkh+982oAyk/+2oQ/mDlgxkIOKrNErP0q
EqOa7TNvMeNEzJjbLnQ25RxFSxYtgQqz99LDH6pbFS3bdMl6f/7CC37d0DfrLGkipX6ISWy/wHUL
HGS9tcGEhRTPgYb45NII8T91JXq7HamJiTemuuhoraMZ4jVLU5MMQtA/8bg/KhipXwzRoz0M4NWL
hDI9vJptNiW/XEAtvNBuYC2Zs/6BIVVPebjCvJyp3JeQunwYwp1KDaeeiIh4iLHetCphiYcP/9Jz
Gu3XnFj4HUXt9nWO/OmT6J3xbW3kdqqJKSouPTr1jSQp7WpiXTDf1CxSgeOV5P+jaaXlbQ8D9+rm
Q9hSWiqnA8Pm4OaRl/2akGmVomiybkWewsUKq/0mcqxB0ULyRh4COxw7QD8iHaw+hEgIs/aRRWH9
G3G3+XOxVdabo1sGO43kNrklG6sWCULl7MeA7+GtLFeMJGzc8QChbJb6iUoCSDSpu5yuQ1BGe0D3
6OoQdnejt3bfbNYfL4lePYIICFTAMy5DlQXHlf0dEYogyNHztAURDR53z45mKfoywuIV+GZSHRAz
lPovPjRzyYjGXV9kY/qvgVexdko4Kv+YOPXWpEZ//tZbEF87IONsPZJKb3/wSJAcSpti0xfJZX0g
YMK7JuYZ32OPyFBVyRjpcXxkz8sAVC2M8z3oTUs3whyu3StJmvY+M7L7VJD+I5K+09ljQYTUDy5z
GewtXW8ujbQjIGvbuv7WMqlbQdB7SV9jFg/KTlSMtIZZgRMZQTFvOjyrsLFh5Z+kS3MW53D3iEcu
Gcy7YCCfInadnImGt2YRGRUFcUYTAxp9rDI1p1zzS/DKJvYFf4to/IdMZvRCThmJ1zmVrnvUSq5P
ZVFn9U0AuPIrkHPxOlod73LDu/UvidToPYl3jYyJRsq/SKXK+dQXBr+GzGR0siLhLvf4w9jzNUer
hqd0C7FdwgDqlOJxRg1RFTtMd9W0Bm/bsoIJrDqa0mPFWPrGwbRXHDq2p9iURuNVNsYQ6R2NZbZb
3U+LPrtY8KJ9UNG04jhcInnDlHRseAl7fgtLK4RofJplxQyUTIm970xld99mKREXPL3254rToj2C
bLHryRLVNj5XgS4fq3Ez3x3cDufVwVV5nZOzkH6aVZ+xNX7zDeakEME6SoPIjb2OKuDcBr1ng6JY
ZM55RV5lR59sBobyvqey/epRXx5R5HPnfR3X5UV5szUeMDUGd2bKmuEYEAnxVmg6C+TVrnkG6GyX
3eLzwfEYkFQQc2OStrGkgXlWtfa3HULCBr07WOSwZU4AzaKtjZaHbn/LThkaZeLaKxP+smgcj8Jl
7n9MbkiTMIEWTLtpCVaPbsekT41uhHUQGAi+23UtgrO3uOKnNp3fIK0E9mNqqgbkXoX69bpCGlgE
4z+lgtdG/sUAWrLqndSQh5bsKlBmhkn6snWzbw6YzdvHEAGcW4ME0o8FAz2ieeiPH1HQ5NZZI699
6vEnlDss0cX9BEVcMgPqvEcHKZynbBPMAtxNFekd/sMCn2c1RA+jU9frEV8mS3jd60QGgqb/ZDkT
wpTdulGe+FPd8/pYw6QfoiVbs2RbalaJjSS/qxPHExVX1Dgs9OVxrFkdtIZVzfMkyRIpWtiRPGM6
xkk0heLYuZ4Pv/Mvhai5OkPRNrim4g1/942v1pknroFionDKmcSQ4aJBAx1mVt+qIY8eSq430mG4
SN4D7F3DpcjTzE2sVaI/IEgsIpFkjBR7rLfy2U2NA/IuurxhXcUgH6e855QfNUWe1fS4Y4nEgdtD
uGAgt2OekIm9qdIOfc3t5MFmLgXj1ObCjzWzF/RH21bPFGkUcouyHaxuI8fU0fhie6gdztDdvDFG
W/yyuJbQA3qzmYMSZUwVeVyscMC7OWWZ0o3o7Hq82lEoJb/R00hJIojvPvA5c5f4vs3GMPz025NH
HtfXVPUj4Qu5gMM3BSfIgdSuabjYdDDP2SIrbPh+V4AIYaiad6oER79DdkAIy9TofUnDKn2cMpPe
2Uxq0htPBUbGZG5YSxJFi9PszOYE202XeeSnrZPd/GL7YPdm5Tr9sgGPmnNFItcvhh8FC81aEIgd
quJMKnifo405adTcEg/NoSu8Of9GnlEuj4TKsSxx2+otoP0hFuFsya5/SPPeQYEPaLwSf2DUx9eQ
t/iY/CAVJ2kB0ePHDww049APzCBU6Oy9tunjimWD/omxGKMK6Jgy3XtGhsBrkM7s3qhq3T7jedCP
W6nnJ9GokWMaoH2Exs/Xr4N37U/wj8wXshjAxsKqkcsNZ1xqf+JpxEgRbKKdQdZ830myFLEEIyj8
2o7G9Bq8b0/LTRqusJK+5ZOWyfCuiYMwc+xsV7Fi6WfPhP2KrOE03iHaz2/aCSHA6VOG53zqQPZJ
w7lRUFJ+km6M4MhtyvCjpSIrfmS9dtY9yDjRL9fMDHdnQD7Sg4/uMhEYIKKvfurmX4hqV5+qteDF
Kbx2Om2Bsm3GMLl3g0Enc3clDw3R/9Q7ZeJXglSJrbCjo4pKcctUdmrZxo3M/dDqGiYHodp/maJw
HnedFgMvAvhPipyQcWN6lI/jvUmLPtplhFX58ei0Vxd3Rl2TWJlTvgZj2ZtDz6BFP/Krrs8DlxPB
/FYfoaAGvpgSg90AnpK7K+Dj8plwNp4ZvxD5xPSnrsPu+xjNctg5WRByVdQa5wYQB8yIN0yQgNl1
OUJcirQpjoO9QvoQisPqDtQgMd67JipekPoD/54HsSYz1A10mji9z52G+M/oPNPQ1oiWfp8ldrWQ
CMO/OvcJ8cfkFpTSEIWHn5GQfz5bPFfIRwivRDvIcj/My1QeRiJtcxqsfL533dm+hgiE+Z0xwgo/
Zam3vTTXlxF5oqTL7VQUvNgQIMQb+F11kw1hLUjYicbXmaHnemzw2N83XAisU2tZC5sxdlJcDXp5
n4iG/klignfrWY1HtJEM0zDOPCDqC042mwTnTq1n0on8yzCwcnGHsQUqwlBZ8bzS5/vvDoLoVwdC
k7IJ5ghBE/um/BS4teiSeZgDkm64kOMRk9GZIIq5P/LP8mo3Livmm9oNOnsvcBY1h9DT23stF5Rt
M+dRtnfpgJt3RNkwweJ7lXTEQN1Me2eJE0ChvsxiRkeywt6nLpF+9MH0zK0x4Tv59X4gHRq/RL2I
F5LY7E/r6NbfLZ6Tt7FZ1V3uZdvVNpJygvrp1n7HqG9fHcoOcllEiN3PvLFYZsf8JVh3G/fXTcST
vt3UXlM/WlVZ+bGBCy53vgQ1eCUZI8Ptxh5i3GnEM6PbGzpF7hmGzftp7ZbntSzN9KwY1+Gbiobp
S4MmCRpKEP0rhMUSHsHHRA8F1HJSshRS+ru+p/E8LbayxncG43Ybu0vRd7foGuqiqK/McQCLcZPc
ziwsDSBchPQ0a/5EHeK+O1lK9dkasBGY7QkGzthlPxGnw+aHXc9cSSEri648GhNtOMramuK5C+yI
Zy5vPcpkDsD10NDCcQqo0ekewFyre8w0Q3m7dLUPCmQ3QFdVJlpo4dLLEh8tuaOEnK9z0J4UxidS
0LCu+04RtmcomUDEcFnpBwlcWfnYaX8oD6zCcNtkcKMFKDN0+3sWOPf9zilsfmuMNq57cUPwbyjt
sD7WTlPnFwRSRd3GeqIZKmvc7Ncp7KwfdOMtn+6i5NMWNB7o5VYOwY7YSF186kG/DiJbN53U7krH
b9x5BIAVqTpA1ZWPDklHREUp1Zn7ou8Fa2ex2rAADvo2a+7/BzIwsKZiWs5BOOcX4jk7eTe7RRrt
jNxWZ/8/bioGDyi2OZt0ZlOW07RdS+SO19bJQirweoBCtxX/KQOUoMpuO3XD1sqk1txYm+aLwzhR
LX9J9/xDkGhAgUO8Jumu9CjXf/5v0bgMPzcGPZ0+Exhtx46vBFwI/K5Ln/m3cOhr0OZvoaWEhKCx
BkRR8r/fgkTLa1oojh591sQk7FNCj5IicMP7jXCYGIVIvlupoZ+IqAOZacOeKapxjICl+Ev65p+C
IqVgdTxjIclapt8iQS0eaeQyW59HaaaDJg+TmOxiPv5z6OYfMjADSThc6IrrVgfxWxyllSHjbrQh
Z50On/gCs68Cwvw6W7TO6Ac0UX2NIfuff6jzx0+ZAHwHnpnlQb/vNGmxQC4pouN5mWfnEYwhPHqu
Y8UeA5kDVRfJRfA1STMGZt8tVb9juWkUd4v621LePz1axHb93y9yzST9t0eLtKVBDgEf8tw0pO+B
WYWhU9xgF53/sqL1j18nuAYLoa7B7v+V8BqsQS29QZ8D5sdHEQr/PiA27i+Z1X/8KdKTfFpCALb9
9nXO8CnagRA9u2xnRZ3y/JNaBj/55+/vjw/Nv/2U35KxxZQFUFirPneYos9sqMiSkOnQV5K42ks5
AFJS881/eR/+8FWx8sdmialjS/YK//ansUA+Qmj09FmSh5j43Tbd62pJCW/D9vfPf98fPkVYUKia
AFyJtPrfAtA1YUvwIKU+s6jOxT87BeEBVJLh+f/357g8DbZg+41DFO3vh03ecpwDsfD0laO4V8YF
FTVr9pdn4r9zdfkplJHCk3gk/ytxlrBGuHCfJy8lbvEQqt79nEartV5MUbpndMDU/ctq9uv3/5+H
KPuoWCnJ2SUJkP/9WXdZdSLJIxrPlAj6S+7TZlhlXSVrG2REKl+z/qtAkf6Wuu5fgm//tajjt58t
WZoQBWSOs29VXr/bf3+jmbpgBCvMeZqtwDlXgL5EL3lWRAPcta46zxLu8Dxo6rETU4Ggp01x/IvW
uBMOlR319FUpnmJm9OS2+LXcmhhLROqfWuy0QAQNOaBMWsMouzTSZwrfgXfvaiz5TcI6KAjZhswT
SMHaeC9yMKL7y/H5348nKddcDB7EjMfumt+2DzpRrYqicLdzHlbBC0FRcAwmt5/++eH87/ft+lOu
zwsnNMuRfnvfhsqqPGYaG6MqYgZya5kwF+bueenMePznH/XHPygKojDyiFAkluk/vzMbq6oJM8mP
Yl92Unkos1d08C9v9Z/+IJZcsEFOBF6A0P6fP4UAqWgYIo8lg8BE8Tb6RB8Ymjo8C3/bNviHFwBl
00ZbpeuRTOX+80fBNrf4FsP1nNEgqV3dLORD6eUaaUSAoZvfErOafyyRBrt1a2vL/3KwXP/7v70E
IT/e8SSWVeYCvx1gqKllo71+PSOXWEiIDfNatYDpoTjc9L1d7gOh/raE/A+fb4gC6LOpjGOGzc3/
+Ud36f+SdmbNUStNmP5FipBK+21vbtkYbDBmuVGAOWjfS+uvn0fMxdBqRSv45grinAiqVVtmZb5L
GcW2rEcvViIsPaw+Pdp12x91ZG/+fSkZavZJMHDwwEjycqjAihGRT9ibsTF8NcTQwu6i12vpRrYx
0upM/jXSYtPISkFCps1GT5KEfgS7Zb3P3WKEGiM6r0LlhJ6sY51un4fVQV26iTpGOioZx+XnwYfj
Ae1A6GgAb/zkxARvWcnjxcmF9phprfgx0nn9eXvQteUziHkGk2o46lIvHNpaQFMn6b0Ajst9lcGx
UgwYD5So641JXRvKsYQBFs/VBIqEl9+H9jRP1L4cvN5AFLw3KshHUfdfO/TuRiRamUnAE6pJ24NY
gAfV5UjVaBR5p1m9FzedfEJFVD+NmId8prVbvXP8APhipL7dnsjVMbEKgnNGDASZeTlmNFJR1Ob2
aAcsOKPr26QPKRLzh2hAOAmNABX5nxE0uXG+PfB1oNc1jXiAH61qzQYflwODhcsTdJEqgp4ZQp+m
2Z7igfGryNriPx2RkmBjHa/vbQY0VJM4i9GHtTTNqjl4fSiaCi17peHNiJZclkTNxhquj0JKS/Is
uLsXu0VrctQdB1l5WTEAH3GB7T+7sSU2PuZ6U/IxeNE6hFZxvWwapVOj82Xt1T16ZqB3munOop7Y
H0LUi3/fXqqVwaw5euPKhaSv6SyWiu7WaFdRKD0Ed5QHif3gKRz87P2olluGS/MWv4wFOhKcZEOW
NpsqLJ253N40aSj4jVeWTSV/odfMK0q0Y/oegUJQ0x3Nx+4eko//hINRyktXI9Tf/tyVJUQEieNH
bMcMbvksQQFy8hNKqp7ph+07VbbAXeAbvd4eZW1SyVZcXnP4B5nLqOdEU4G9VNF6YSbCkz9lP2Du
ZkfbAG18e6SVkzafbcy+bR6vYvk9NBf6UBvs2rPiSb1rByeIqWEjBk3PuWvvkFyV/245zZsQI1+V
JxChbxkTygIzBR1pAk+tleGJaICqkDW5DwJi7un21/1JIBdbhgBO3OFIz/jV+Yb7K4eG6ReCg0EU
yYD7md3PhnU1HXPoOTtYFcZ9Y9bFf1Bj+x+YEYgj96D6IpD53rjPVtaTDSMEFiQ6edsyIoFsHkQl
ZtwCmN4XtGtpUzpRo5zHDHj97W9eWVFXR3CY6wxXJMLg5SfbdpZabRS1XgS660HpS/OzX7UZhL+G
QhEykHjEHP51SAMAOVenAUAFI6HFHQBSJ8/TKG48LCZQcjCtI73X5qAie77Pexjrt4e7PoMMhwkj
5ioqbUR7kclMPeWuUDq1F2ph6yF4UdwpfOvGKNdrxiikvbNhmUqtbjGPKbhiw+/92oukO71Hbse5
SwMXcPUs9XL7g5ZDsVKqbVGrI/JYuGYt4oJSGSj3twoN9Lqr7ptCb0Cq2sUpMKN/TVj+DMVh1x00
B90ry0YaMKDI6lT1cBLJzyQtXyEO9jMrK9iYv+UqLUea9+lfR09DwCFJZIFBRVj2p771rYOhIN9x
e+qWMWEeBQqNyjNd49W1fJ908agRKVrN08hGUFw1rVddd22PnN0+dlKLj6hCuo94pjTHAY3DjcO2
8pE4demcbY08hafY5UcmWCXjXYRkpAB0cZ8rTnuOZrLB7Y9cHmk+knTIBvAC0dGhkHM5CmJelhFx
s3h5YsJNz+ChRsh44iMTgerGDuYfnX3m8f5vjiLYk9BwLsdrJ4VsyFdUj8ag2u2zKYm/1rWNHt3t
71rZ98wceZADSka9igQdaJ9RyS0BewUPV1jT8YTGkqSQC8cGfYON4VYWC+QpE0g5zIUOtggGZlGB
G4d/wLPZhIRUxfE7Ftf2bn+UPs/O3zGH2eOi59khVBsjvOXFIaQV85gFhceJb9zXqMhDChxG0bxU
pQIGzMHdLaKmEoSn3GhG3C8qIQi3EyqZ4Fc7sVeCSEPwxGnt6BS4an1mb2vNvnZcEM7VFI64IHCt
Qkunn/dc1LlUDgjqWE8TWB1KN6miGyerTyL3G8LMI2oopejAX8MnEDTFMDq5H3w1afcoyOThHpce
Few4iM9xI/6uLbCDU5um0vOwKVhcbqQhEOjOoFrqhaoTexN8w12spAXFBMhmt6d95YxQNmXasXJf
KSXFMUIW6MlPyGaF3RcbBxsPOlp/aI22/G8Yuw235TnGLBZZp3Wgc1Dm+sjyweDUfZtPKsNh04eu
0BRkvzGadD4HOFXsEb8VH9D2wPk5w6/k9of+Sf6uhjZ5qvBioQy6jLZZGsRNVQG3orYbmA9lbkRf
wUO4HzvFMWevVQdNu7ANPkytUn0VWVudwPVbL5VfiC89SggfOkqGx9u/amWl/9R/QagzKVfl+mzQ
tCBKDGxQIWifg1o29+h+FJ9B0MUbE7A+FK0tuq/WXNe73FSuMSFloFistFTRjCxq0DpmlD8WCgCT
/+Gr5iq9oAjE/b4IzFknKnzViZYImcBdQiRbHlIlDD/COJdPt8da2cD6/H6yKHEbGE0vPqsaSUHi
xpk88AFT8hqQ230eABM8timiQG9CjMpG8FodESbjXHnS+WMxYqhkUaAl+eRpfWnDsUdSEtQbTi9t
QB02DbacqZflBC5G4qRu0iUga7t6vzWdUtpVIkcvCQNxGASsx64ESQU8IwMpGryprm79Y+b9Z0z2
JBcxGQ/tx8VmCcFxZoHJBZzbxUfAIfA5gQDfFX0a/X8ONYefvxIeWdC/Djpn9CbhxNExx3zgOUvA
Bu2UVBXjxtZcnUwTa1nb0vE0XOYESAVbTggMxHObXnvoEfi/a400/T2D58/BVJav6OKWG3t07egJ
WFwGPWzaSsvQNoPyyr6lWmlCOno/IDB4J8s6Qg4JDvft47B2wVK2dxjMcCx7ecrjpobnnbsDNH1B
kyIoqjM0RQ26ZILyV0/2gy0WLqUAcDeqNFsjz8fm73VE/DRWxpyPBJm4rzIb9JM7Iio65O7ZGLT2
Vxc2YApqq8g3htbWxp57uBw2rG2dZVipzLKjAZ+wql1dF0Ry6XcgGseoOyATHDt7rEbC4ZDzLOr3
FhBjb4TXGiPB77v36Gg52k6FABDundwIkLiGHY262jj4zq42qwazokn08KJ7dH+OtxdsbW9QBSL5
oS9hXGXiWZj52ojcmVelTnrqXcU+IB2Qkj2qzsbeX7u4SChUQR7HvbV8L6kdEs9GP01eV1fjKSjC
5oxdTnFQg3F6F4bFeHf709bOGlKBtAFJ8k1KvZc7AjiwHgSIv3qd67viZLR6+wi2xQ+eOr0Qjpf5
s6qEljTy4+2B//SLlrEexAj0A0I9mfJiZCsgzqkIXHiFMogSbYnI+FG7uMB40q6c+s4AB+GccOpK
omNfJyHqBhX0F3CWg/m1RzYh/wDrJBFIy0fQmfzC6J1DOUZIxTvICySnBu63ei6qLv6coYQ2a+X4
ZQuBI6yDezD40+e46lQwSqNpASEFvWZ8lwF07D2cJPk2yWlCL8IBInSAPVO9jH1sg2h2qgFUfovi
3QOqOTq+QbcnZmUHUK1FI8wlmpBlL671Ic4bC87uQCrfzjJmpZYqD3ES9t+B28bpqWnbqDr9+5ia
TYmMOj8l/2XeVeIpEXZSoQJfwK0/VGU+su24GY4AXn0NsmpH0eN/GZMOtGG6OiXdRQJSB1SHh5ox
R8P2WQQNQLPkbjiZyjB86lR3Y8PNMWqx3wBcECpVnfI7fY3LnY5Aod75iNB7QYZ3w86X2NjsTYS7
t4AzK0fKoDZt8kSyLPKCxQK6KMRCPMsGz0DtIURhQtUUtH0y3ErRak2Q+Q+n6V3cjPGP2zO6ck0Z
BhLL5M/8QVP48gunPm4s1aS3J5AZxx7Cikb3iGWP3h07YYqN9uXaPmWPaqahIXdDPe5yNCMb0KyF
SOVVcmrRNpIIgRqRIoaDLSf0SiwEzDfu4ZUQQgvDZIvyeKXIs9gyThEGUg+rCUQSqpqPMpnpwVaY
WEAesx+Wojzaua0P+9yR/kbMnnfHcvfQLp3Tf83EE3gxNGpoudrwPPW4U6ozl396zCQAvdoxYg9H
WeNsYVt1yOtYmXZlV9Ubs722tpbL4xqjAp3a3WL3UgLOSM41bgWZPztYCXkYHvyccGG5u72JtLWR
bDTE59qPS/41//+/coREQ1UrDyrWlTRJfAhjk6IqxAMlP6DSQ0dk505Z+ajbLdxgPF/y71VT5WdA
Ws6rmuU6KESYjT85BZV1H4FbkR7SytSRbv/OleNMuMI1xBBkUZTHLn8mGBVpu9kweUYId1O0EiXw
BhbyxijzYV2sO3wZ2PXUFalyL7MWRWg4CCIL6WlE/fTO77K2fAB2Hdy3+ANBVO76WodXo8UPNkac
qD0F+fSNOm6BO+mQQG0BQJ/fqXYE6N+GUPyrUUF2o6QsdExOJmHLPYpiqPmh1wPFhCcmVl9+NkL3
iF03tn9aSoOoLZLQqnjgfZiOZ6epMF22DDvpETLNbFSCSzmySFFSIsAvuazfdeMY/xyMsHw2oiD4
LUorkwe/1wLYuz4GbHvMSjGqQSm/vtdRpQsOmWKNOQ45vbjX1SbLv92eySs4Ic8Vi+q9Nr8E6UUu
H4EpgrGIJQQmz+g2Em9kBWX/X4vYzxf41WHzpBqNwZs36qz+oWoHFENzFibcU0gbf9uAxLONALSy
0anoc5Soz5GULrsJjobAZVpphqcXoN53gal95pVvPOE9OHy6/fErdyVvQvpdDu9RPn2+2P46U6pb
531RmnhrKtwtSLnJCimd2MZjOJDwRj/SZgj//UFDGYUaJDAahlxelsEUiQjpfx01iMyyzqQNbnTq
BR40X0dDs7e6bfN5WxwUB1SQiYDe/NJfphBhM9JcnDTdy3Q43DqshbvawgIA5fXsC/Dt/pSp5fPt
aV2JB+wniseWQS9DW4KFeDrancxDg662Df4UoSOBtbiT9U915ZI9Vx1lqmBKHqBAB1uA55ULCEN6
wI5Ad7iS3cWa9tkE5x6/RVCpKHRDdUI+C0n1f7/mCOQgA+mUQiRZIuX6CO+UZMwtL2nNHm9KG5vt
UNvyu185Cs6MCJohm7Twl1XxWJqub5CQeQPy9wcXLS+s1qRy1As6h7fX7KpvyT3AG9BEqsp1NWZv
nte/zgI4fJi7WDR7dWfDLrcy853hyOgYKeZ0tkd7pFKcya9G2+mHUHHiw4TvycasrpzHGXHCylG4
5ZcsfoMFBwFNqdj2TGhHX9LYlIiaa/6pcHrzCz7hwVZjeO2rARUbc11PAI515l/011c7TWqVkH2s
OdvNMbQ3octMORRN1ywP9JLw7Ruxx0n6ARXWIOoxZ5zsjQtv9asdsnxSRH7M8rgkozoOYaraSHO6
ximBlbvHLQe9KiAFh0K3460n/8oRcVWK1oI7f8ZvLzCQEN9TK/Zb24PzFDsIhLgJSrVGfpAO1iZ2
acy21070EeADwlGO2mBrT71/NON611HyPaA/79xFaNC83t6Eaz+MuqeBj5RAJUZdJA9agQR9ryom
Z9cxPtqkuDuz7YKN71+5Epnp/zfK4oYwEUjCDD3C7iJB6pWw9x1fevFl6I0fHQLA900v9Y009U+j
Z3ENE2joWNPZhUjjLnY20vSk7A5RtqyzVtmVttLWpyIfSuxQcATeSWxc4OmkiAZ8yNGzgKtUIjD0
KGI0hd8lquy+IdY6nnG58btvUaoY+D2IHAGeEaUUREJAaiGxCF032Nd9n3z0rR43o0R01p766MyW
V9LhlR6OggNiEDQm7nxmYx8iECt3YSLRYNOx/oVxiIw/ljF1rPkHnElM/6PjD+CSCn2uKwZA8YND
06PtgMiuaWy1cFcPpE6pDz4qBAfVEJcH0kYcCx3pxqIUVozuKY5J3u7qylbDs5bg+bprasNVdtoY
2WfNakcEGAToVwhZoW/d3d6OK9fv3NphN0IhAYy9OCdu1Gqz64vlTXQajrEVYI8WC8y93EzduANW
QiZDURmfoeZzx/DysxMzgWbkCKJWEIW/EjhO6BaX+BMG9fgI8W04t+gQ3NPSN7dSaf7l5c6cUQ2U
z7gUaL4uRs6Q/ozHyfKaCfG33BTd3hiirV7Z2lTSA+WVSJaF7ddi/yO/OCaRY5tePw2YJQZaxs0W
618Qqv3874vGzQalwQEuRQZ5+T24ZeARo2dEZhe/5ySJih9AbvXHSAKnuD3U2kVCrRhD6TlZpRF4
OZSSozBYluyPbLD1+8BUqhcry8S7iEf3OzEgt25b9UZutTaRLq8r6jMcDq7AyzGDGNG1GDdSz9aD
1j4qJGHZPjK78oi+SrzxOFgfjHcBaGySVrE4jEbtVhn2PaYX4WbOzVDM+uVafEbiydg4ANdD8WxV
SRgh5JEe64ttOEaRmRgdl7Ir0umhqkfkqn1z+lRO4VYtd56iyx0/v5B1TCko6JJqLIZC7yHhUhWm
Z8Kzhx1NkM8QPTzd3hzW9ZHW5msMjO4MPLsq3rld6IeijXWvD8zKvRvoWohnsy368AHj5zzFls9t
H+Z99SvHpgL1YsIqYmFN8oKFofriGuAK93UWV8hWabGgbY5cm43sK15qeC00UqsPsS+d18G24J5r
och/T3AbPnUl+PyTX1gGFcrB99+sFC7jTjHD4DNMsSJ756CG5uziltrjDpKFou2dzrfe0jYx9bsI
kcA320RrAZVsxfwPp179rca47wO+qs5PibpusecJ243w0kWJ8WFlN3ehW7b2C1wzSlzJNFXdx2ZI
4/whwaHhecrNPjn5XTn9wkGxzs5+gXj/YeyBBCGnWYmXHnY8GKQKlO8eZFeunajJ4fxipHmv7wJk
At7SxA+7YzHGEqUQEubHpFQsTPSySqr3+DCiCaipmbpr7VlOPbX01toI4yuPZRrvhHB7fjBS4Vgc
iEiqKq4Jie6RBePQiMyVG/xUq5BoiEG1Zjx2pd6Do0hiDC1Dy03R4xR2/0TI0r5MTunWGxnTn5R4
sZkBzvCM1NjMmr18Tnay61GLVGlMZOEnBzdmZD5iBMnQsx7qR2e05RF/Z6QvYlpXhWK4h9AIYySH
dJ0ek4J4EFXll9tbX5unYfmjKJTDzOItQQN2cQdPWYGsZFoIz0jHNkE2xFHyd1GOHge7zQ2+2BMY
lvOQRyiyNAifx/vMVSflHm6OTO+zMhvikxFleFRu/LD5Rl7+MJrKJPqAvClVLn4Y7S9wpmOBXFVY
FB2qZH4ZH9Oxr9zH0VXbH5PiJuOuaxKn2CPnqOIHQCMLrxUDH7FXkclBPStoPekHHafcElkIKX/Q
nh8/lJHW/br9a1fuKQGux5lR1WQfy9eQibknlqi1TrM8Uz8lOJYO+1FHyHFjVtzrSaEAD7IY6C+j
WYsw1rUQsZxQ1T21z91vaRdg4ACI84NOqoq2DXY1GRLPPQJEQ5MielRhpaBtAAOuQynRBdQ/4iOU
D8EK8hv/eocpcL+RCaq4k/nLJ5bUQS02E8iNoBgfIG07uucUWOTGU2BtigkEdHUAx2vgny+HjUpU
nBo5UfyaOoEFbxbf83AQG4d0JbYJQwcOgMGWTh97McF+CpMfTorh0QXAJh7VFPetdcvg2QAhHZ/+
edfw0CCVpCAN92x5RZHVd0OOKLZXlJnpjRiCPE8yDjbq3isTx+PRpsZL7xWww+KTqt7JYxR0dY+0
Mrj3VSRuIHNV729/y/yvLI4ryA3QesKl1MuL4HJ58knavt5XvZdHvu/+dnthJQd4BQbqlw0H8DGn
Z70x5spONOAyQDQmObjuh+eTNTh2Af1Lq/Tme6/O6BTkRnY2MjuHEu3Ad2OBk9/tD9XnL1l8KUYF
JsUP+CcU7OYz+tf+b3Rsq6NB77wuwdLkMRMVWDmk+emdAGeqn5genKywGpWzgGxAjxvFL/MYmE1Y
ziLxcHP6MsQ5JMqyWDsEKCoGHwbYxZ/7aKLPNQM1Hu20yvEtSMJSewkDUp4dYPzZcznhwv2hY66S
fCsJVT8UGWrFOeHCaAByicg+9WmCUGxGdh18TJ0us3ZhsU3OXJt79hS4TMo/Kit/OQt26Oq2UUnp
xbE+fvIxdMEoBGFB4CxSnAbq11ijaFX/8fbsr2yzuTUHWp/+HLzb+fz+NflhXiHgZoBf1yBRPaUB
6ufoAtl7KK/OM5eV3Lhw51tludjUKOlF8sCdSaKX41ECa0mgAZJjq2o+97nWvCHcFe5RTUB4tJbT
G0Cbao/6U76xz1aOLW9L7iCTpwMzvdhmZima0q/pgbZGgwwaImN3ZmAOd7fnU1uZUEbgFM23A5ph
iwy7mpy4r0oLjlrUIlkiTV9tzlasCc8qeytgwxbJtMOsSFEOKTJE04PZsCc+tZiQJjsclX35qw4w
CDhx0XWIm4lagPsplP6zwI7a2Pi9K9uO25K+2sxduiYUYS+Cd3Ed08RD7oH2sFU+jWmK+H4n9aTd
RbWfesUgU/dwe57WxuWKBk8A5FmIJaikjHWEYxD595TCLs9pK6Nnoy7wBO4S7QNhskGQtY5ebw+6
sjZ/auNU/mZ65LK/33UDiuozf1B3phKFRBV3J6dzjkNbvPp4THm3h1vZcfj80Zwlvqp0pRdHus4T
1eiwrvSapkX6w+5cbBiMMt2CZ6yl5vRg52wTkoHLRXF5qCazoh2IiaVngoWeDn2gRz9yKkyztG8+
Yosc1oanod/bAdVIok8qeuvirjMqE+NzYYw/bn/3ytrapDQ6y0TyBvjw8ucMfq6gJ6s2XoTFJnbe
aWQ/l+zjO9mK4iFBZkwctTQs/r3QMmeKHAt9Xturfs+UJGpESwJGYYcQuO/jnpgmQXPuSAuOtz9x
JW9Eepn6B29bCi3Lp8fojrxVo7LxiinU9mZgabuqVt29GkfyNOilf6f5qjxFnKVTiJney+3hV0qF
GpuKbhJ3KTWKJaAjnsC2R6KUHtIZk38QdoskUY5NwVOEWDUsdRshLJBK7PajHqUGVdZYC76oIcq/
Gzf6SoZnk0OSwcIXBI2wuFcHXtlIPcLcGZJ2PFhgdKydoQxtfWi6ot7qsa8cYW5wGAycK6BoyzDJ
exfolmzgdvUFiD0ZtmeeWe3OxUPngER+vvHsXfs6mwuSYgarTaZ8uZdDnNlK3Y2lh1AzpO2q1vES
GvIx+IYnRyM+3F7XlehIU5bnGYGKrbUcjYZ+iYpiLWGTtXLfKhqi/KZWeG2sKSd7QCF40GzzuUIN
auM+NgUfchmYKbfMaTOfOfdoF8sIvCX2ixQCEQy/hKPakapj9NBm044yhkoLDOrI+yl1+k9uHGKk
WBjO+AXxb6U/gOHzqbI7jm8dg2lyHJSgSxXLKMfvEdDrZYPJw1QN0W7EQ0E7oAZV1semTxGvawLA
MndOUgyzivqEImig+9rvzMV7Bk3HYLR3tl/an7SyUdLdhJbZe7/VzN+JrSnhyRzoGng6NZOXIvBR
Au7qvAXo0bSf3B4BipMLUQMZQGkqOos3Yk7Z2b3bofpnJYB5MSM7mLASUdcJ/f53ESJw50Hak/Ye
3xczP9RoTfp7zYpwituZGaLL+6AKLXNjm10vPEcZLCflMo032RLhYsUjRD+k2Dy0s0vj0yzE4P7G
XqsN79BHB00SZjVck5j71t+Rsokt6Nv6DyAvomyhalcQvyoIsXSzFeKxZcj449SArUGluKkeA7K5
O3pG8XvAHc2HEUbp19u7/vpMky/NLQ/yDy61ZU8uaui1TYk+oblMTFBtdEZVjOR2PSIqp7EnLbo9
3vWZJuEgCWSqee6gNnN5ptPEDivcfuAZGE1+jFAwP5q1+p/s2n5/e6TrSHg50nzo/squByHyCNcK
1ZMYoR/l4LYYMHWI4BMTTyLEAsgcxuru9qDXaQeDcoodjXyeUtQiA5XxCB895POETxG1j3TnvhuS
eiO5oUV8fWOQRf+pWdO/vbr482zsJfWTuWse5/2r3iF3+92tikT/UdqQKh5UIxT9HWwzzNRlVKMv
7qNzjUx8isbi0WiEW3mkKgklKcBr8a60RjkdMOMVWP4W2WTudE2W1S7FGGwW0CvL+CF2U4rigZWU
Lfo7YGsPXDRt5TWlkXZP5BaTQP/f6X6Vhg8zNowqifZ06E8K8v8a9phVMtjdoQob7lat0STK36mP
x3CAm10Hi2bU2ycltMlCAXWHwwuQIOWzFcVoYwZp0AYPZudgKofJfPDbt+zEPhglarWHqo3oPBpW
2OymHuXB/YT5dXxH3b98T0c7So9zdWlCtiWyPhj0SkJkR2T+VpAkngzT154dwO9PNT/+QfQuzqVB
GKi4VWIS1hymiVIEetxxXL2D0GxSeEbz/VWTmpPsQzzIBj5Pive91Kb4azNhT7ejMi6ptPvkAoTH
rC6/O3Hr1D9lWlAURfLLDR9MlAPH95OqxK9yHEP/UFVNX5yQPHXvOpHr8g1TnOgTwqFZcmdZqEOf
HYy7iie14Mi85dQEar5XKQNsGa0GJJecxCe0/NHyavo2To/lULbFU1xBTdurg+lEP0RDefS+cWpC
i8LE6HstqwWqhmbeuWeE//3I4/CiHjJhtwGLvJSIzye1Nt5jEes4+zyEgvchlcCywEXnmEg4eH74
36wytu6lFPh4URynvK9T7v2qmHXTURLXkuElnUrhHhzYL/oHP4qN8gjrIUv2NvrNzmsfACB8N1Wg
CF8tNLiLH0GSKNpO2LU86zX6a5T7VXvYGTEqoe8U6Qf9bhhasquJlrXxUE+REZ+DrKh5TzUgyXeI
AisaTtijFeG5PVXNCcFEol7q1PQA1NjUyy9dE9n9l8ZUGrFLKyF+BJUeNg9FlOP9ETQhgkYD9696
HnELHXATmdM5V+rFB9O0uCYhX9rqCUsKFUFHC4HeIQPke2Ah8vogqcRHCNBamhEfZY1POmi8Kb1X
C7yP91Npiu9Y6/mo6mKgB1o2leMzNlp46zkBplQuss06f7WGxyJLxgppzTxs9wkAi5++X1vUhpIs
Lh9yxx1+uY0dEaP6kmWnUDVgiR7apuLZEqrCLsWjNcJllBznmOILYe14QWDHR2gW6b7pHKlhqO3o
P2sTHMSRzg8dfvxD0VzKQtlkh0DUanTIByXKzlrWahlwNR+5/qh049cC8+IHCz83muKOnz6rprTM
oxODVb+H19ON96WrRc3Jnmzf4w5O+g+8JKJHvEbU4i7tLVnvse3mYNnhSHNxCMcseKdqstfPaar2
n1KUl94gv+Oqa6QIkO4n02rDQ993AeY5pRKj+mjVbbL3G0RC7/AbmB7H2qkemDUmnQ42rayKFlS2
Gx01145T7GLyCBjFal8HVdb2L+geLRa0TYvdF3HBx6y6FsTe0cxn0zwgIdC4CFm/ctw9tLdBqN3r
EMn8SUuF9tmEJhPcRWEaef3QZNphLLA2A7dY1fUd/4TudQ4vr11Rm7RsEAraSl5X+jHUKucO5vy+
dq/Kr05SmlGcRo7nyyioyOZC52RkwvhhICD3KTFG/XtpmuljXer1YxQFzqkJhNXv7NoMvwddPvhH
HEHRqMdmQNt4k67kGEgGITAA6V9ct/oVKxLO0CpQ1X2/2rPty9PgusNDrtbjg9rl5r9HfgQAOXhU
v8FIi/n3/BX5ZYChnSyZi5h34XONj8awI4qlZ5+9HO7yyHJfxsJvX/859oMf1XiQmtQSr9ryeAwh
kZuMtuciSnHgkdq98+nbnW6Pcv36ZQop3oF7p86lLVsHLeBk6fqa7Smp7qY7HoU+dtJxr7/P8Zl/
raswfzDMsnuHp2D/caqn6u32D1jJ4BC4sih4CLgh+rIEj4ZfLGTN7GIeIw+NDg6xDIDIDrhjnW8P
tbZxdDCIpMbz+3YJOlChpKpDK/hWimM7H8NunmQEBWTm3fcaFKith9h1VjUX4C2KhwgQXGVvIm4a
bAt029NE+MMIrOp+Sl3rY+pP6saXreSJLkeVVi7oFKpT85Pgry1Ki1wkXCdg74KQx1Haa+/Nrh8/
3p6/6xQYuQj6F3h1QqtCGeZyFH+0RNVpg+OZjaI+xHGg4DMa2kyiLM90BIp9L9g9twe93h/QxWeM
/EyMmKkZl4NaE8bnSUdBT+CahCAjpg40kE1A6Z12/F+GomfLDqGHtzwLmHZUvtrXlLlG3OrRgtR3
oWGOd1nshxvH7nrBKDkBVaInytm+At5i6hWFJHaOV4UA7GdA+iNZb7VRg7je8IxCKwB5GsB6VFku
525KAdfEvWF73OS+egS0GaQ7PTBt7KAUDNcRs0St+98n0QWBT7WUajRR5HJMNW44DVi4IWgq5pyK
U6DtCcTK3pJVv/HWvr69gC1b6IsiD4Rs5LIl2TRNKHHRMb12tizYIQcThOceg3agrz1w5sMw6A7+
4mR2uOuCAjzQ8RvqjXP+p6CyKLj8QcgQL9mntNsuvzmz7QIxL8fy+soJlD1WTuZ7+rSmsac34b5A
SIh/Qwk0cWcEOV7uZtJGvW/qPrdw+gCquKOdYJcnNGCV4s7yu147dGUQJ6fOaTF5wNC5dg6Ba5X1
U59J0fKgGIP8U6BA4Xgcpwl5FviFs/kWFVXcDlDF6ffAExyvm+qRFlCc6G+AWVqxcXtf72PqHKht
ceW4MFiWsLuq6KYRHSzbk1Uen0PcPB8mNW83Jvh6mVEegV5HXQXS4tX8um7Ula7CRVqg//yxHevk
G7acRbnThdR07DTt8D7P8ETYiboq7vCJq77c3tV/5Lwul1gHn8JlTgecgsIScqE2UVz7qPp5em/n
4gDuxMo/9UlZtw9OTol0D7TazfYpT6SXDjvTBtsoFXtomPuR/BaiKdsfpIIl1RlCG35hKvqt1UMV
97Z+HJUekyINP8ktWvT18rAmNJ6pQ8594OX5SCdbKdk0BkULbTpGsZbhJIaBxu3JWbmi592M6BN1
L479/Cv+ij49jp9uHbmml8+OyzKhSbArI3b4VKViS7doPkuLhdDR6OPWpGw80wouB4vxX5GBCjFC
4U28b91h/NpNvR1jthKOTwZJarVvQ1t9F+lyU9ZiZT51vpDGjEq1hCm9HFxXu0BPLHD2lU3ZLhit
ZC9Hcys4rJCXwXYimQZfFsEH0O2Xw6CJ0th11ToearXyET4enzdimP7cCAVNOt4lo0JhTZWi4pXO
oYD9kvAqSHJF7yH6q4GGub01/YDEBbCNymvAKSlirdghsCAzfHSmHPsQavrp0Uni+r6UQLv3mKZG
jxW9dIDISVt/szoyDrylQqftDjbRXz1CxnPfHE2itoU3rv7ezXjl8/wTSrFHvwcnbn3KUbrFNML9
57tmlsKfC5oA0CmJLW/ZLvP5j7HjOW2THjGv1s86MJx/j1+IP9IDIbBQPRWLJKdwVd8KBl4XEbz8
/SDtBKeBHF+latyKXmu7CUYTomLqH32PRfGyEylRFFdL8sNGPVADNw8hyfpGdW/tdP49yuKDKOjF
lWEkTJuIJlA7ZXYKBr97iTEU2hhqJUEkC0VWY4Zhk3ksVsjvo7RMgtDxWlXrsV4eMZjk7sblktrQ
O7eiWQ9V3t7IEFeyHBhMHMcZ4u6IJYnJnyT2YxrFSyPEhMZMp/6k9nhF0lAYjjVOSk+3r7u1ZaOt
Y2Mjxv66ggVmaj10Rt/bXsJcvp9w194DPnM2Upu1uZxbcNyspG7s48s7wE1BDEUdgmxUIN1vBQbf
Lpad1FXwPLsvm17xMJDqtnTFVzYLFDtjptqRlF4FDIcSX1qTSXjpgNVHVCqBh8kbXnFu6Gxk2yvL
xu1NI45HLvSz5WuC2x2cXq66qE2FOW/OxBRviq4M7+nypI9QKrMNcN5KpxWQHBLA4PaJHDR9L6d0
wNwhwIfQ96j+Bo/oa9m/AErqX6hPuS8D+MdDnkguxClxD4nIrOcqLvxhI/O/zmUA/yDJjdKHBWhi
Gb9IZgsU4YrgvrAoreP5HvcPUzwO6JSgUfAaklC5eFaFSbh3RR6QpP8fzs5rR25jW8NPRIA53JId
pnukkTSSrHBDSLLEnFlMT3++0sWBh000MXtvGDZsw9Ukq1at8AetrJOdILfx7qX6DT5SZG+oXa7e
hBMXUKkBYV96TV1m31OVYgYFqsx/yiUkpMZ2XO1E7417m5aNju4XgAJkv1b72bQQEI0nT8FDZ0ku
E/iN9xVeecGQzO1DEjeTX3rx4g9UFOdXn1d47RKVCf3FuPnsY1RYtbfQvLSc3nk/2vioeaWX75zX
v8FtlZgg1IZgEtWqzBJXl3YKkTRavEbB8WBSNZzWUaQaNNw+/WwEY+AD51Z/q4qTvU/hRWNq5c3J
OxWz0R+6tljLpyLO0tC3SQ5jqiZrmZ6qpKgKH4g50rK11tha4ClDjzNLpCTaqe81J8SvKVXxDxKR
R6MTc/nlOEBmfdPBrUSvROTaCMEpxx8stmcXM/U5GbM3Q86cwR/ArVsPdRRpn2AyeOODBrqa2UY0
GM/d2IVf0OlJnvu2zPVDhjV3d2SUEvfnGR7shwX9KwyWRukA3lO7g1SfGxPb2Uw6DA+JOX20M/j7
QYYE34RtutDe4ThhY1dmFfnzUMaFfcA1tfw0kK3h8OjWZBp9qOBYZSXASoN2KlrgmE3vdIdi8Ooi
6LGhs/0+0nCbs5gPPXPNDKD7kVwRfiymhllONZUfrCrGsQkvBszD3TKf9PdliuQQkHEDw9Q0c+dr
STH6p7B6/Y+IAHjXM+/4OEai+I4oZeb5E+3sLlAZXP+Ea2x8aouk+MlIM/wm2qj95eZ4L1xTkS6f
4VZhiufyqC3SG8J9A5UWIlfqKPkJuzBqvpD+ELaYiErlUNtS1/xcKI4d79y9G5FbZt8AsBg8Sxr4
y+A2C7czNCEU+ObJl3nSbaYDreYeTbNMdi7AraXQkUYkgzycLGmVUTQYHPMzSFTUspw+IL9SvS9x
2bom+LvuXBIbd62ENOo0fyAH3Ny1DPjSEBM599IzMXnIMPl8mlMMs+5HiI1w6Eo2hCVRflSyq3dn
YyyFcb3jXnAsUb7yAZvHOPHUBKaK4VIyVW41HO4vufVg4FBA/oCqUkleVp8r7aKUAR8F+ozshuIM
w9tch7t6f5WtL0Xux3ujPSi7Wi9XceNRaxLw4pex05ZDNhTTwRTjL+Bk2c7223weIiycdcnJNeS1
958a0LSV3LZjnsfBjvoB/0kMTutwbx6+/Tz/v4q5eh4FImiZlwDRaHbmQYb6xZnBURL0cGAf7r+6
rQfivqLtL8VukDl4+UD427sZZn70sTRc6jvaXf92ipP+fPUq3L/SDk+S0276J/gfu7nSxt4l6obi
aIhqPmlVVb7+FMEhVLmUwNSRUq5eW4r8Q4HJnYcrQOJqVGhj6D3gKj32Oy9t4/tQMdFkkpKlUo7i
5Uvr1SUsiq5lZlEL8SkbU4ACuoF6GlP0JtpJYrYWM9lp4KvAdN3wEfRwoP3SU9hAxggPsOxB4XbD
5OMqtucJt5G8eECB8UdjROFQ6b58rsguyVx0ZjE57Q8lwN+T+XiYuanhz5VS9wACBvdnGeOGp1F3
f7i/STbCEwrJfDpKHFKndayIDRSsioW+O+bVha/MCo6gY1ybsGzr+RO6JtHOZ9x6XNCI0HAZCfH/
1d5fcnqtKeCMC4IQ2S9wvxjeDl24HBj35U9KDgYTRob61A0t+nj3H3brq0KTYECK0BQd//XaqJMl
QlZXwHuXa28PFqmO1TpvgX+Y+k583Djk0LsMvE6oCNDUWi3WEUDCxakcUHmRfWwNr3hyCz3fWeX2
kVClYGrCAEP2SNevczAE5opdF1484A4PIBs6X3Rx9W5ydv0/NjhrKBqjP2bB0vFojK+eCICpxpQ6
Di9lQ6PnQJU+xwfZNkpoYxjuZ0qKdgwwjrXHQ9cX3RRUBa7nvlmbJba4pkl+eHSmzt6D2d7uKfnD
aBLDxYCzthYBUVEYsrsykfnJEkUn+p7ZTwRGzRMOxFqNzF7Xm4E+R23i5xW2qMf722pzeQmkYjJB
sF2focmtMNxQtfCSCGEVAYbZ84C8EehPX4m66nEYVeMLuMg8OfYjymavzjBMlTSPxgia3YSrVQCp
Wkwx8doIEQaH9WMqnnco1Xo4lqFnPBdRtjeq26h1uVCoq13UY6h31+VW2zYNk9UqvKgG/umD2cMo
Re3APs8Cr1Oh9erR0lJcQGp3fI9/MfaS5lg/33/pWxufggsECQ1T52b+hNPC0HVeq1ziaTSC2Zsg
z+Z9edRLx9o5Y7cnWV6gtEyJGZLKvnrBTtbZUTVWykWfsKgwU+ppRy+M/2EXMaNGJ42LR0qVv7wH
nKUXdVm68q2m80nVcmwc+zI9ThlSUgLrlEOejcYhcRBxvP8q5X/5ZXXJ/Y1LhBTTBDG1bnLFAmJe
uJjhBd1fO2hsw3wbiaYMXFUp3ylMIPZu1w21bBPmtzyrrHk77cX5zcToq/cuC/AQWbcVmf4dhbCo
ebaGxS5OZSHKL07fG5+7oTTzwMHR3gnK0E0q/Kmr9s8Ade+DUXV0d+6/jK0oBx4SULXUtQDJLU/7
f7JNK3OXXG1rIBm5lRWnYcyyj6qd6oi1os73ZZxVrT5BHy+/q4oXmT7S+OUHI3H09jAKJ12CRqm1
bGcL3nZ2gKCSjnDqLNlnWv2oLpNqKK3jXNJEfZ5F8aZChvyceJ11nSMtP5Ie/IvH9nKI8ib/ev+N
3HYLeQ/8jxoGwYgbP0C71GPDLugWRpr9VpTZIYvbACBS/pRXMbA31DYf7q+4cbZBB+F7y7XpMg0x
Xn6CKBoyxWga7+KFMQBwTx2Oca6p/9ba/Hp0A51dkkquM1SNuUFeLiXqGb4Xk9NL4hR6YCitOED5
6nc+3+YDwTSRk0Z0t9aJR5YYJKm0YC7A9DAzpfCjwoBq+HEZDYqN1789C5o7/xkmhaTlLx8JDSrd
DCdK6MgGVAj2tDwgiWPh8xzu1YBy260iB2BsAhb3HgPM9dhErWCtu4rwLoVlieShH6CQ+eGENYaP
6dRUBaqdgETXBzf6qGL5uHdYNyIX65NmURPwpzXAh96HS4pFHFFdZTm4EAOOi9E3h8oZ8gDS2p6+
98ZNABCcB3YY2EJnWcVo+Ke6NstiXnTW+JZiyERVP9mbeW49Fc0WSFok5Fxwq/tmHhTmABQml2j2
7ORqRVr1sUgMwrBaO6E4Ijb0eqw7UdhlmIskwQayYsRSstMjqjhnNH7rate+qYslfEsnLt+jdm6d
BfRlUYSh8YKhyeodzkohvJE9eplqdUTeFb3jlp5koCJuvNOd3ViK6SCq3Yz3pS7oail1AQFjzLZx
iR1Q9MdlZPJBy8xS/tRxlxXH++du6+agNQvNSgYu1DVWy2WNtowLykUXkJ3Nn7EwEAMDd6xmfppT
I5/npaqmZ6MdF9T2oxaBmMGDPX3IMr2lC9vBZj1Oaq3mO/f7xq51AcbQgmIv0a1ZxTgEUJqsiKDw
56bSflnU6Mtklcrz/affWMSTZR3lG+JUN5MyNQ4NDb9m+6LVehRodAovygy6//4qt0dDNrRA44Bj
535ep55d2GjClMBF4Vb1B8UW3oxnV2IDflnSH8kcmTvB9DbCsaDUUKWRYqF9sTqLGUqXTqehtweP
L/zQ22ZxmhKv/lgBDfKXOR6+wjUqAy+1up2m/+ajygufHh7Q7HUY77SwN1J1cAC5T/MZ1FjNMMmw
Ax3CLZNI4/WqCKi3Www5uTcYhN9EncyzmfA3wHLDYTpXU6g9tMPovPpqR+5HNqN0BInJAVd7UegI
bdIjci6Ql+F5qUb0pmyXn54+VK9/f6iW0iiSu56J++oaNB0xZPoIIhPVbP1JFx6w6L5Dd7ZVtNOi
JtZOl/I2TWLSCJEG3Twmxijuvrx2W2dIYxvmFRACxM9TO2mPE0oTwaCE01VJzTlAuOe1ruUmuCHJ
yra5jbiG1xM/gBmevnQ1M9XWsw9JhT0IG6o+SgX4z/eP3u0BB7UIfEFO2DzqlFUXFrCPYP0pfJjs
JP4wdGN7cWtt3LPVuo3ZchmuWBTXeIlrVvBs9Ghcwu17qFxTqQNF06oDlEQ8eFU92xsBbC5G3wsI
rTzha41kJJJNQmMRPsyqnZ87UePHZDfhQ6w1e0jvv3PPF7kSspWM9clJaJZbN/Q1DbMzt7Db+KrM
LrjMGHkO56iKDBmkdjb7X3NRj9OhQnnd9tU2R4tIWH35o1y8tDxGjlWi4D9NzZfSqorfY0nT6SQW
MVd0GvLqZ8y6cMWasQkD0xJOHqRLA955MlzFeWdEfDPdjyL8av18SU0HoaNE5EFVVijsFjrqaIdF
ZFF44DKdvxhN2Pwe5ywFTwiwS6AgBaCDyD6jbSwZrQGx3sEuMZvZbKVw+iGox7B5ZykLLa5iiWK8
Khej+LKUIyJZS1sOf5Y0ah/AFVnaIS49Daf2UeQQPtQle54WFxrMKzesfOHSRIfJLJ3Gdc0EA7Eo
QxyQruHURQdGPeWl1AE43F/lZgsBsuUEcgapuACLrsKMGitIFPSTcunAhH021do45IsmnuKQO/3+
Ujcn8O9Sf9UiWOkGruzGyEBYFugMp+2SozG0+uNSFnsggs1VuAfoJ8m2wDqnX3IhbPQ9aKaNuXdG
RVI5lvDXdp7l5nZDrgX5EqnzCdHiputdL16bDq4VXhgu6sfQ6fNAU/Tka+iJ9Gq2U7LnbbDxnehy
o5srgW9c6KuLh1FYZy94FF8x9kaytlOdcwgWz4/jYa8qugV08nBYzTOlYIopte9fXgWVNusNsEzl
ssRh85nK0ugPspn2RuvTZfBpbgzDIclFPkJ1XEaOSmz3VywDo+dUT6dnvZzUj5Nl9DGOdJMi/KrS
U/fIwS1/Mnpu90ZfG5+cqITOioy3fI7Vu9EWO516qGwXpyjTD2orku+QK9Ud2SBj6xOwBNMOxqDA
c1Y3pBZlSt7YHsQqV0kYwsfR6HEnG5QYcwtX7iEbJnfxuzBBonXG9Up5iBja4xGu9e6PIvGM+INR
RsqA4vtgfcUJCMZUjFSU8ZCVWTv7zB975ziqBM/HAcWeLLBiq40/aOGUWYjFFHaKjKzeW2clSZQu
gHWQ/Sgnc5iDbrDAK6KMWRLhUBg0jpYjmuYUG1ZY0epWwVqAM1r+0AVu4L6Fob7nEL31FUg1df6g
LkJp+uWuUaxUs3AvoI+bmjHBtpmvRthAKL0fRba+goRVox6E2PlNFBk6fbRKUYaXxlTKX8Iy4re1
lk+mbyNg/2rMFycBgJm8WtHi9NYlkTYg8kF7Przk6ZBBO1x039Lz4g1IuuF4/7luMnW5FFQYOlX0
DG+m3gipi9AImU7MyWQGo43uQ5Hl7nFWl+FNR2PrrJRY6TSTbf++v/JNc46VpQAdwYUG7k1/eIgR
q1Tc0bs0HhBFv54z6yEpaAug3dgEiosko27nwOsKazmCwq92Ms+tjQNagsIdUShCzmrjjNqicp12
3sUqw/g6xvYSoAZQnO4/5db7BcGg0rRFegCG3MvtiV7mMlih4l1Mp0XiDj+a4Zxbcf5NcvkeFGX8
0Y5OFwDKe3XHgPfLxEleR0w5yA1frqxUgLdw2g4v1rgY57o11PMEygl0cV2+tmNA/s5Z5mQwS6P3
Il/1f5q/nTmg8Cf3a+i22ZtSV8vHshHOqa2Hvcpy46uxVUGESDHj2zbdLFt0aK5EVxTFu38aI5KM
z2LYke/b+GrQqmRdwniZWmH17uwKNsdkIkBnDG72J9KH8VwOMGyPdTt63xetMIhrVhmfi6wOd3bM
1hNKos5fuK6cFL18mU6muG7PFOxaV8I6w783xoNqwrg63N+Z8hleZtYAnekFUKAzk6JX/XIdr1+y
krFBdF1g9x3BmT8sxXD0kn56wNNkz1d7441Kqho0UVod7ObVG52NOTH1OEqusVE3xzx3vFMtZhtT
HTv9bDR6c9Hdov3awxHa2Zw3FabkIcFQ4fgR5hj6vXzOKas8RCjb5JrbYPwmbbDOfZ5nn2DMGo/5
0v6BHx/uNFz+RujVywXMiQAXJhUMptYRfC5sYIZOnl+hJtThkd6ygoSQW0Wd74yumI59VxXpqU/S
yngIJ60brgWINmBrQxx9yfHznfwZlbhfMPl1yx/MpKyPtP1xDtE9Yfl5V3W9bwxsU78zleisKZNt
+K3XWi5hzFLfTbGh5dd2sPv62sVt2PuV02OanqB++a9bzHAJFC+5DLVodb+uvOQJbG301cZ392sY
qeOfJFKx6YoasF5+3Hv6L/AW+bcSs4LoaCMGFD9ZFn68fWaZzwxolyeHDQtZf1HtOUBrufl0f79u
fkfOPfUtiNWb/m7jlZoYczQL6JEz9yoWrdf8QvdGy++KqLbP44x5WzDBCTZ2juTGVUVRzcL4ptKj
+MsO+U98Q68lQcq8iK+pI/L+nA9ZBI6xi0zrucq69i0bfvypgJd+R1os9DdouzLXuv/4t31S9vHf
PSXzcYLT6r5KNCMXo5Ek1znN+uxDbnFtg2dkYg+RhLDkCxRVl0DBPfknDPXp/YRfkXqA49vFgdY4
w8dlMFJlpyK5HWvzs1A3BHeP9B8UmVW4sqcxjLqeUFmVXTccWairg6GpYbZMDCE13yu0xDpr2lD3
QTc3Vu5bnW2Wvpub2k5VufWdgBQjKGUwyblBqpgCwATtgOiqw8I7yDHnMa3n8CnPwViFhY0/q1KW
h2SCcJgxNP51/xPJR10fegCLzP3Qe7wtYMJ5qMbWK6JrabaN7yqz9SYkqd45BxuZKALjGJmAUmNT
rufqs0sFCNGKVSIqTWBPaKKwymlslr3Qub2UHJ4y2gWtvUpeKEM7J/QyrohM9469mMwPRqqNBzQs
mp08dHspmu08Fhzcdf1cR4IsJo2ia1qMPc5WqnkoymXxxSD2psKbW5ZyFsctLDAl2OjljdCOeVxW
2B9e8jKzH9GdKY9KaFifDKXsnqakQiFMLfNARSH01E8aTC8jzP+5v1c2jzOIf0mhlIzAdbXb4CyW
xBqJjNBm5xtjzoQcuGnrd52apyiZYBlbnKfMjMF0Z4S3t/hpVMuhiozxW2VqiufrdmnsGVJvBVl2
sDSmwGnpBp6qZsXiEEWiK3fb8BMp9gkoex6pn52w7x6R1IRRq48Ywd1/G3/7k6ujg2gUlQj5OF7k
pvHyk+A5OTBBVJIrUxc06BuMU35W4NJ/VNOsfit10TwPs5OXz3o6VCiXNKpQfdh+Kfo6eUtR6vW9
84wCTvp5QUY39wtnUX7gDTiUQbkI7ZNRe3PsJ2XTDL5qjIoZoGKjiYNrxzNdBaVuT0Nl6nC+PS7W
Zqw72HgidT7iiZBbVwPuH1ZTcYtvbbzE3XfGF2X+WGB6+C+WvwOVf+7URxzh/kLVkbkJUACKga3P
efqczk3zr5Im1RhU8AAAyKN3gjZSEafGMSursCMyztWPztUqzUfAvkGXLTWK95SGSvW1c63qEYBo
Z3yMlik7Fma3dI9NN6W/mji3fidRPP6780FuQ9mL77E6InU0u3NmsDtHK/uhD4lznFunCUozWx5e
vRKkeyDrsDgZcK5jjJgpnEbyoOtsAnqzBny7ynFwDmUyWe/vLyV/9GqTybmG9MpkPOSsy5SyaxBg
VvrkOlRe9dgvKCPYVVsd7q+yEclQ/6QWYu6FgPX6QnQAwWI5MKVXWuLiixlmyVPphcmpxD1nJ828
1SYFKEmSCbIFMAF/tQrQdGfR87Wi9DoqXvOjG9Xl+wyz8B8V7ZePou7Hd2NbFz+0Zkjqh0SNR3yW
RkPUx9F0w+/3n3sjdHDv8mYp65HWWE+OYguE8dCQn4B9a5/cfkGDCGuWExNf52hVqf7Vs3J755Nu
FDGuSzuGqAFC9UbQo/VypWwqLb42aG0dISNA7kAA+SkSbR/gYRJ9/h8eUg7iaFNucMUQ5hJLxFNe
0yShxyTVyj9GWunwl3kSfmP6Py2+SRfK2ImQW3vXRb6SGQigkRvEDbEQaSdmtteYcjfxjdJdsKOO
3ef7z3eLMWNHUa9IXLqF+cz6Hp7xJe8dfY6vbRxCUQYgOHxSzRzR7j40kT2ro/y9AgfzV1OG06Ub
6hyptQ531uNYjE3Q92qqnZplaHY+9NapktxEiAxs9ps5YaRDlWhFTPava9nTqDjjeQxd7022ZHuz
tI1XLQX3KBbJQ2R36uVdlMeDXVZ1E1/1eFC/O61unPoFFuT9N71xXDwEZuExECzwDFsdXUysG2/x
zOja6Fw4k7EcEhEGs5rOQZhBuRIoWLw+MgHn4Jql5UeLfR1qx6lEdbPHyrS08vxg2pF6tjUG8jZC
LjtRfeNcgq1FeB7PBVZcNxcQE0sVNR+Taz13yuOQuuJpSVJlDnKy/v5UKpUudk7IRoeBolAKFEv0
D0Pll5+tBtGrRRonRDXy9m1D5v2xc9z5EVlR9RonsXi07M5VmPClijje/5gbu1MeGuZZ8ujczOcH
fbGdQrVpI9ZGcTad5NvQKNV7vWl+319oa2/iKgE3BfQ6UIDV3pwzUEaDPJ4VWsPvgAv9UIEb7JRR
W4uQ9INWRtyDLuLqTYa4IhoLjYir1uGzM6EgGh9jw2z3aKBbR4DLQAJgQKHdbBLF0sok7nkY0Q8f
G9rQZ2bXzsns86SFyKjWQdLCrd7ZJ1vfiloVpBhzx1sctl2ixIJTH5FEMcP3bT0WgavhC2NX856J
899ouco4JP+dVh40LALrqmaHsWF0kV3nV0i8U3jSRdek75DJF39a00L5EfoICm1TH5kHg36j4zPD
6N/XqE0Anl3ib2k6oCbpJGH9owMq9EuNIvGxzHs0F4vSqht/9GpnLxm//fwWcxmZTSBXDCxDf3mQ
OEJmNxdzfq0NFysiEWpHtIbrncbB1ipybqbKDtnt3Mb1BMmuE9EhG8vkkKKLcpybrH71wWQbG3Rt
+NQQuW+CgoinuO8bJBkXOz+x4fNz22r1JWthW7z2aDKsgU4ih8AMbW4KutZN9W4c06ujgKWv864+
tlWxJyB1e2bgTtEB4rhoNNvX08Bi7kUR9Wl6VXv0X329b5Y+QB/DeRf2TGZ9vZ609jgAOdmDYvyt
wV5uZiZSpAVyTgRJcj0LtimmUJZMiiv4IEMmIp3uBoMu2ulQYwsS+6m2mN5IkRVV3Zl+rG37ijqp
P+pcF59L5EGHw5gKKJXcpjbDpqErfjVFr2Ei1URoGsZgAqI3XpXEgF+Bif+mDTm9s9BPtQNIEeY7
04uT50az0UtpdK8FSVEVxnRYei3H9q/vXfuIVqkBpDyO9PnM9yrnIMkXlNutcHBzGMyd2cLQ1oo+
cFspzZJ3hZkEVa2a/yxGBV168CxCTlrNFIBm3rqICVn87ft75TYG8Sot8nZ6ZygZrucLwOLBUxo6
12PZp+ccm++jXtVZUDmZtxPMtzaM5NrD/wWrcyOQU4dzPCrGlFwnBE59EKv2TzNrwfk6Q/sRTgoO
bVP3aiwulyDzWGIsXTiUoFchZBC9ZjQZaTLIEe2hmyG8qJWHJdykKwfgnM3O2btt/AFXoaCzKe7A
NN90dLq2R+moTK+aW1n5Icli81fa2qEmyYAZSrHcQCdn9srxCOLF+aVHDTLl97/pbf4hzTZIdzBM
2xLeSuNM6cKB/KNOyzAYwjn6RC86f+zmsXhj92pzMfVWICvD799Ze2s/UW4y5uC13yLKW4BYsz6y
dpnnXiDxj1JD2UQVN99r+G7Fbel0ZlOH0Ilfv+pMaShxCvZTiIjwcXLL+qHyin4nbt/mj8hrk0yh
ekJHCGWnl3dQPhsL59bOrrpSBFVeFOeQ/ruvNki7ALvYycW1jfeH55AsWnmkWymMKM0zxarA0ES6
0FEGmCP7IQX99smNyy48ymgwHayog3fsDnRz/LbJlDdDAaqoTZI8KBWsCx/sEdmwIISo/piq0Z5Y
yl9Y3Sr+0lmWEywgoFycq3cyRUQ8dM24yyKcAc4L8BeQMEwEsGXqkQd/o6EuqB4bUYt3UTiZfQDO
a6iOiajzTyoWjH+wAi6WR1tNqoulq72UtW5NTIqT1DnaUOzSgzokLgTEXK2rS07/S7nik5MPgetK
P6gQIZbpWIR2l4HNTIduZxtv7C2ARiiCOLL0RJ/y5Ve36WQks+AzaKiBfDIL0/MNdKR3NBgdqeK0
fpGMVzHrhOkAYnL1IhcjqbnHARp5bjvN1wS9eM2vbOZjQPOUsn0E0InmtkgaS/tg1ZWpBEbG+MLv
LEll04HlFah5zWMYpI5afgyjxUTUA0b65E9C7WnpdqZA2HBwK1/H9qA4eQJwYpBGZd4G0TS7b6lH
gDDOdq0ugVCz5FfWm4JR5GL/LMRiPFvVPBq+BkQu8dUuTtJjpk+ufYiEYnWHLofSddREY+uHcWC8
S5fFmf6pWqMwg2Gco4eqssbeLxJN/d7USfi7qEP7SbNnXBwcQLGfkjE3fkKhRyKxL73aewxLxJv9
msZneJqzZfjWLnGh+ARxlBbySEnHYyEg1L5xIrqDfjWOSnvwsFL+TIalZKcFo7HLnOXqv25YOqOv
mG3/s2iGmfMLdjNCCwVVdJ/ORqK9Tc1m+kdrcV4/uRDgLfKC2dgrdze6Y1QxQLR4CprsN7fsbMc4
EaEFfmm7CWlmeqWH1GyjIFKL6Z3sEz55XVoxMevLt4XSi0PPDCVwHKHvRLO/lfV6x4F2kgUVOK5b
AH6kG0U2zu4F0RLDPHrRENeHJu2a9mnxpoaTpcdJ9Jh53piei57sAIV7JUseunRqLb/vvdE7A9MK
55NhjGjQFw7SKhk6yJZv0Zp33zA2mcVvVWuTPkAoibZ3wXb5rAqry3GAXWIk46MWfs+kDGr1XAt3
qE9Vn40/i9zBHgDdc61667qL99ZeZts8tLHdvk8tJf3q1hi8QsYws4J/ber45X0xz4HSOWPqK6gJ
fEuqRc1OhaP2wMXnhMJkic1ifIZUzoGZEUYvr8MsquvYJQJbYQLMdMi9WXunGgt2cY7HPtsJJhuJ
D8WFhPZwzEkM5BXzn6Ht0CCes0yVd9FVXHIbvWg8v6fGOowae0DJuuYQk+nurLq16VgWgQq45QyY
1uO5sJKA3VZxLzHyBH5qg94Ys6I6JLVgmiWqPHCLLgz6jnRU1evxEdWt9mx08x7EdiMf4XqmHOG3
wPS9wZGgsZ4y+uCHQC07jE22PCn61B+ZRVlPvVAnVO0L52RZe43gjctUl9oWiEGqUoV0FcUdcAOe
UcvNrnrlKexSNUgbzzxJqcbz/Zxro13JRcXMkE4In/qmVTGVjFpNfAAubjb1HxDWwfY3dcFg+52x
MAO2i2z5kCYDkvtOozLJhBAmkk9iVJbvho54QoM4I2wnP0pCtXw1wgzcP1mMZEhSSd80ayYsV0Yp
JeIqbX7MkmK5GtNY7Kyytc/l5Iz4BknkBufFPyiKGZI93oapwnAL4OynOfNaeXsI7zqJzMGR2YqT
vUxQ28i6JbOBWbsF+vUGQQcyf3T6JlYuUZh309FoIymaWHgW2BX+kQlCv6/RhbaG+edkJdNvYlH/
zL5huFpms4Zpb2z03tHWQqt5INvM9EPo1MOXGaAZwzwnVU7u1DK/T6lJn3e2zuavl9Us6TaQ6vWc
hnbyqOkR/PR6IVKBI2WmbaV5B0hAK8w3s4GNBeTP6FRXmvo4hZHe+tTFVgAfzHwa8UoJOmVQ3nnG
pJwWV6gfo7kbH8CiKF8Ns5vOca7safpspMUI5nGjUTsDQ11X/8JbnM6LgRwTR/JLuhTxeazN4nc6
TdmnpFC0nZe0cZQhyEglJront+3GOGvglPSsB30q/5XDMGmCahDt+4hLf495sLkYDXEHH2wUGdbt
6R7xfozrbOUyTyI90ILCpQWd5gek2KzT/Y+/kWjCVSc0SoTWrZRjhf4bIjE8F4PkKdAW9Jur2TJ2
qtKtryUxzuxoHofv9vIG4glJp+KSGiEHelI3S340aRGdIxKhQ1zpexi7rRfIbUcXHEraRj8VKkqL
PUh4mQpbHCwyq6OCj7qPmsbrm6hEdikCxjRGw4p71dg0w9CZ8kg+WjL3b2Cmqkgvu5h+5UOyE982
nwqgLu07yRO7gQb0I2NWkSkXsx6St0Lxpgtdy+57ocWOf39b7C21+mCYzWjxFKUcL0RZTo7q0lqD
S/w5CpNXK9vTWedasPmDaSnYhpd7wwEDOELzDS8pljyxL2ajDTB7GR8mhyBy/7E2bgjaIighyIKa
+ZmMhP/JhJS211MwJfDNMxEdO3NJn+JiSA+OtXxvRPzb7LRx52LeeJP/XdJd5QBjuVjZZC3eRbMT
6GG4200fK7RTB5LTbg9CsPV8tAvArPxFO69TrkZCbFT8Pi61a5dPCg41j1nTmY+l3aE+O0Yjl+Di
7PTVtp5Q2mPIrgt9tTWglb+59J0IXTxW1exqx4Lea7Xop8gaq51tuRFH8MKUwloMt9C5XW3LGf9W
retJKatB6Q8LsoyH0egxzjOTJKBUt4/398vWelKUVWLYMA5Yz4BhB4diKFF3yMSQnpJ+XP4dO+ub
2ff6NbEHb6ce33iTVGd0ehiDkq6u+eaJlpRK3kqsSRyjSWzhWlFgvHNGWnLPb2RzKb7V3/vzlkc7
VQm8RdgGV4Lv+MYorfmJro/9Xrhwje6/xA2Al4UOGoJdKHEwUl/PAyw7x/XMDqX6qKedprlQgnoq
zcMELuOsaM5MIbJArIWg9tQadf9PMWZloGu18hhFdLzv/5ytJ2fsa4NbYC/dTKKMhvUrT4dcherp
cYYA90BOpxwjOrU7qJSN44j+DDtHXntcf/rLcDO0Qzg6A9w+vNDmN3VXRQ9aoqindonyY9tZ7yel
SnfAJ/IIrApsUAHcQ4zr6Z/+bfn8J8SpXZEjbD8rl7Qro6M3l9kHZhHtjl7x5kv8zyqrJ6vVorLx
f1Aug50m1OPYWvqp1yQ+utCAl+5/sa1KEnw+3Fe+lnTzXl0RIswXs8f+7QLNw/mBKbp1GZGiOAwh
DAFSUc943+DY9tiHk/eP1mSmEySLAZSsCV/Ncqe6gHAhpxWUGTe1tNFSvKcGqVk9q/m1t5386kXe
nqnE5utF4k7K10DdX1esipo6UVrU0bUzrOnq5oBoXCvunzyv+B+GdbxTKAGkSZIvvXq3I4jCtGkA
0bpTDART98qHfCg+3v+CmwdBqr7RfqAxv74iECLwWjcEGh3iwuHPzowbiJ3hNJgigzvkSReILN6x
4tp6h38DN/Adrqe1TgjgJG1yEMi9mnPU0RvUK8xheZtZCGn4/uNtLiVFJYhv/GldjFSEzxz9MvSj
YeAF85xhttGpxSVEvm0nX5efY328AXUg0g2B5BbYzQStrdSGWg2B1vwshKsiuSKyEyKq6aEQY/qN
Asz63EfT/9CSBpxok3yCZJFsjpfBbJwQ0EEsmige1965QnLr4CRi3hlAbIUvCizaJaTTcnb2chUU
+rXRcjnqAI/RAmkV9ZLperZzB2hbG5LCUSoR4Lb1f5ydx46dWNu2jwiJHKZsdigqOHfbPUG2+21y
hkU4+u/C/+B3AdqoPGm1ZMtrs+IT7gDr7/UwVq/QbnWQLJMaYw5dJKpqULSdmBTXxKKquQXWrP2P
BhmN1GZWxspr2kk01zybjaVuNYrKpRPQOZ7lWMBpl70RuWU25//Kxdy0Z8qb6lEraG+bLSLK5DVU
UghhX/9oVZ2jEUM26aEQ8uTPdpP9dApVO5vWqPzBgbWA7tPFQ5RwgyZEJ6sZ5CqjoFHmtrfAqNzY
lPtr1RXikqZT4eZlmRxwzfYW5ZezH9ptVOnt1Q4D2ehEjQzcTAoGgfajggUmRhDn1JA+mPYEXQFK
1h8c3YUMb5KeUqRbV6YcFR6Nime5bymh/iktm/iEEnfzc7Lmb/cviZ2T6/wqejMKWel6Z+fJrFRt
AsxNKlBKop2gN49aHCoveN852EsaYf7J7PRqvgItPUp8do4VuSkXPJVIKj3rG8pK8LfCATb0jRHw
ras0MphNFHDlg+ncHYcaGJWwBWeyrlzoZWBGdWvAkm/SanCFMViXAdv2H2+fy8UBEuyeTHy1nsso
R0li1gVFTJSSfJrNiFpNgEHp9wY+svPdyQmhCWL5cZTu730gpUXiWQec26Y0o9LsMtuAMmvT5+Ij
Da0auklz9CjvRTzkw+iXI0BjcQZX12CAL4o11VBWo2iRZJ3jurU9yAqLxm41zZQxh6Kyznni5IEL
NWUYqd5GA82SWeutk9YUWnUQzO59+UKkBcMAWnNTzC7tMTSSEvZ9rsvTS0v1AUbAeBSd7345CR7J
wgIG5ftfX3JGhkBiBVnlAXaEchupTPvYopVeaELx0DJJBQ+ahy+gb0bXiXrxIHdO7fWDXR9UW3Z/
ydJ7xzYBiOGGZjcYvSQ4tPZDJqFk4uUREAZ44UZce4U5WeYNCaIeEUe5xnFaJVE5V4i0NBcNqIHt
ppI5JAc/aecBcEDTA11ZctGNIokBtLKZjDR4SKc4uzSgdJ60ZFQuC3jwD1YbTNqidgGAf6MLnM9l
gLhYzD635OhsdHVylsb6iIC0k18jnYieMuEEwobrF22cikBra3wpzBQEVVRX4U3ISgoEqAm8ak5+
3r829uYP5BtTp1Kt3zD0HJLpMisXZ14Tir/cIA1RFQIHGZFmb3/LFqvGBWa0kIvXlQPqEzXaVKGE
iFkcXFutTSRXN5vqSbSzoRGJRormpkY0/3X/E3feUMJsbkVCE5SW1jjLEjH1DoNcUiV8GK5NLzW+
bU3hY5DYWF8gQeCPrXYUmGg7OAIHQgkXA1c+6dbq5Y4q6O0YiRLfV1Khn+MK8aVTHKHFQv+jIB2D
yNn7PZ7emptoUfOzb2ysuqwakBxUzICHXk51yYOEYk23DqpG6vawoMtT3TRTf7ajbPgwzY4E9qRJ
QYoqcT8mLlYcyXfKiyOd9XzO40uH/NFX3DfT8ATft/kmdzBP3reOELjMAYK6JVVjWyfBFRYehJR7
zztXFrqziFmCQFrdW5YUVXFdVZScpahEVH600qd6qpxLbSVUnvOoLR8iJ3Xo/1Tx9f6i713NQOht
+PlczxuF1cyARF4oNSLeqhqf+1rrrnkcHKEI9g6ro1ELAVu1DLVsvd8qC2VOf10eePqkOsluhtzI
4FQxfQ4qA4uTUksP6oq/0NWrXIdH9v8PuNpVTYVrIsQDVE+t0qS+3uanRaD7XTgCEOT/HFefMEbK
ALy5aoDOlxXTKbk/tbsfTQmQW4p6I8nr64/GWRwdFXhpXBlV/W6UnOYSz6F6kmrNcEOnPOqUbq8o
+Ds0E4hHbSQDf3Uaf5tkqW4TEaEZg3+JwEBa6Cj/wEo4m0F2lARtr4pXQ6mrTysTAEZOssg221bx
Y87n4eSgpnSid6e9tPSpmeP8SCpoqbC/XlM+apFupmW3WFis1rQmwqa7yZqOicp8Bg54SEAoZzsO
MuFmZlt+SEOqf47UYkCVmW/2PV4YwyBKFY4o5PF14pe2hj2Pah/5mpZH76JxLp7svq7mhwRwa3Cw
g/cWk3OC/AH6slsprFa0gyrhZO+nYZi9aEHb4aYSjO+zsksO3uu9ocgKUez9Rb5YlxpHPZz0pMkA
t5pO5XWJjckQUgXnNkX9+v6R2BuK+hdWZTaMsw29TW6KSg47mLHxFEuPkyJl/7aa6Dxr0sbP94fa
nj5qYNQaCMEW4bt13Sjrc2ni2QFiTe4ptbwWhjaElzQYUo8iyXy+P9xOyMd4i/3aYoJG7Lf8nt9O
X9MmUxwOaOYilWh/Fk0RuOMcgEaWcuUs+n4CgWZqFxwZJg+jq/SpwsbqNKaKdlAG2b4mlFpgHlAJ
AWCOO8rrH2JmQyQqwQ8Jhi5575SGc9JMclNkC6yTPk6GG9cS2O9CGAeGHjvV+tdDL4/Nb3OAyFFm
iH5K/XqW5RakTlt1xlk20vR5ttHoc6tmjoVL6RkCca40mt9jKlD5fRbIl5aHuWP2au3o4th5DbCi
QfMC8UOO8EbSYOxpYgnyc18tsI0oita8dtIcXxIxku7lWfWoiTbxOiFsFq2Jrkk5yH+w9Rf1RRzy
yHE3OXyrK9hVsEf8tDOsU1A08jel77uTibvZwTrsbX1qPYs7NmXZDaREyGFNCQkiVVrNfyOlUMgn
GzUaT2or61NBJeHgAtmdXwIYglVkp/F4XT0HWqSjVWFIkR8kfXZRI4UKVzzlmtsrgemVWqCfjYZ7
q1SV6J1RU7PFgqg5qB/sfTWRzILpJX4lx369+dCpt4s2hC2n1In9j9x05jsxpcUFWY32USeCOxIY
2x2Q+cWgE3zQhsphKUkSZA73pmKztYxczj5OUpI/WoMUfcjQhj4I1fYeXRId5BZQeOAGXd0wZdSn
WoXRrZ/3KFVYw4DLYDFiVFf0yURqKwKvSXTt4/2LbfcrQXcs+M9fZf7X0xqFRP6JQHOoccT4bayi
zi2kKHkZjIBmbRgfVan3XnlaNb+4MVCb1q+sWje53BV25Fu1ifvegFSMkotvkxkYaPLnM8aBUXqa
yJbdIpv+vf+xezsZFSck5WGWcJ+va3qGKCnTO9hYBvSpcBcMFUQuFQW1oavUmfMlxzbLVxvVumAU
MDxTLtM+FmKOrIN0fbkpV7GOQj0Wdh2iYIg/r9barI0xysY+9DP62W6GwMKnapDkgyBjdxSyTGDc
Godmjd6ymWE7s+kVTXGt/Utl7kuNJOHfB3O68yCRp+OcRZufOuJ632rUPep+sciRC2k2XMpElBHj
Oe6ee7nCx3miQuDLdmR95eRmKdhXRFPdQoAudbMezK8rRcHcuJPDZnSxDe3D02ziOY4bRG10Xl+I
xVuyTFPp6FFf3sr1MiylOi7RPeOvjDjbiXOFVNzUa+ckDdH8lIxRa1/jPtblW0KMUxJ6qt3XMJeF
4Vn2KD8qQVp9D7s+eDLLzM49YoHyzfYDi/05URSC7wDLNmXMAR5GVhgSoDIpHC5j3WmXCCz9v2pW
yh/GYj4SwtvbKkQuFBTRSVh43a+vAbaKJQlEnn0VXrpvqAHiQz0c2vf3N8sOPw5tfgIoUEpki5t+
GHo/UkQVLPTzLMlsF5Jc9D0KTP1LO6s1OyEPUDOEmhR+V3tLGZ+lSctvaBY14jTDfm1ftKlMrbOa
LzkJ9M7xW2SZIAQqW5Xsm2VkdoOokJi+gvK3fjQi6eSrMnLiPdNOaoQP5jz/VNoBhqIuPR27uw0o
ijnnsi/xezOgodrujPnEcBlGJBpuU2dPszvpZfkIus8J3UEo6adiqlTzWY6SvqIM24fNVQUr8Y/F
P5L+10Xw04HWNqF1bitCpDN8mTr8dDCTO1uX+FfFixHY3OYms9Q5Leepg6ErT5oPett8Gdq2uN0f
ZedNom/IhcltRXFsfU8JJy4RAKDvUiWl/NhUQ/1oFnHrZ3Oav8A+/OKUgfL1/pg7SQRpEVcJuBDa
iesOdyeqVs1Ltj46C9VpzPX8oaYH7MEgiQ8ugJ3HD+gApGN66UgGr68uHv0kq2dAQ1Nd/qwcW7Cm
6fQJsw/nXRA6RX8QJO6MB2+HmsHyANL0Xq7S3wLoKbBDQCU5EIFAmyBQLpCBS51JFKxCSWvGE3RL
Oflyfz73BqUpsYRMJJyb3iAuvVk99SJ46GJJOc+D+sOK5tY1pwppxmo+soTYWT74G8wlzFEu1nWV
vrbiFoIS/Ym+KQfi7XC5vfnbhn4qYy05WMGdewswJ5Vb3slfseHrGQ11rQrlesF/lDUKETKmeGAG
tYOHdGcKkewEB4u6yALmXgfAOiTsyqS92sg0US61SnXikzk4ERBop5nLc9WUoendX7edifyFECLX
pFwLNuL1p2EYa7SoCUoP9aDXaB7O0iWtEtqDJLsHs7gzFH0VoBALF4IGy+r7snZKIkTLAKzUorxY
pK/PotKi/FRnhxeXurNkS5hL8rKIi23q31BATUmdtcy30F0uziJQoGOas2wI1zBEY7oxaeTPprfi
f+I873NXV8SYQtPK9P+laVI/c+NWs6c1MJfPVaqi8TyGkX3RJ1v5Cy6PbZ4ip1IdiFc9HCFp6Nof
ilDlfzU7NDFMKZPhk42b1pE7+d53EWSpVPYp6WxKrfrYUyEYpdSvYqdB7H6qvAArkYMbeW+UX7UV
qh5Yr66Pl85LZIwhObihz9mtGpC4cbTpqBa2NwqoRlhhBKiEH8u78PtFFSphbGsi80ECdk8xvKxT
W3ZH5opHo6yuw75mmEFtMz82gBJooxldVLOW/2BzL9fRwjsgxFm/J8DzYbJDLvGrXJZOg0a9iP5b
edEBpx7cE8sPfh1PghXgkkAM9/+JW72eNlAjY9vOSeorQRg3J7KJ5hyYuf1RKGYeetpgWBeUf2+a
lUYHSfr2CBPlUzb9VbnEbmV1hB3iQlMe9dSfC73A2CmWXU0Xkx9J/XSQvOx9JahFGljWArRd48Ii
xOcKsu7M1yJIbteoTdr+0lijHZ6yAgL9T9US6BXouRb43ThBwL1/Me6OT58Z0jORJOS117McN+lA
J5pZ7iqjeNTnIXyhfiq7dmtEtzwakxdobPIFRll7MPLuJCNqBaafpGHD6+5Uq4vBiTPyLCvzCY94
+4cB4zN0bbU62rfb04EqEMcPgxmG3MRBxVBlfYuSvx9DxsZjfoqeYOb11/uTuY3wYAwAQeLegt+/
8Q5JtGKgz1tAmEZSr0C9bzRyDx2CtnRFUHO31lEXPJsUXo6aRjsl1YWsgB4I6nUEl+t91Mhh0bda
mvslEhRfgrIZn7MsMeVzjlrYz6gzxIeuLSwPhf3+MdWkMD2lRVZmrmnjKvYHS0vZDlY1GJotmT4E
UZ2gqZFR26w+11FuPURGpHqwjqPPb59xwBILSnSJA9eyT6CM1a43o9wHmZ6hLezIHyYo666TVe3n
xumLiwUK8qDpvFP5QGAH5aelEYCM4Pp+aEVN7TYPc78QZXWZzBCNCcUY3w9Umr3eUv+d6t65pk2H
KGPWFmdqHke94L0NzUqz06ibLHnL6txKQ4BegZX6DQXya1/b2ikB13tw3e9+KagEoKQgUbYdZ0m3
Q0UOjNQfnSb7gNGpcFxZHZ3EzZQqWlDmw/RUdmF0ts04L92iMocvMw6GR+DkbdS4AFoXG3sA1/bm
tgjUAbo6Nnc+nirp7FaaNfyoUmifSGeO4blQ0j85zHTPuJQVoNAbGlDToyXcExcsFGLcc2we18eh
pel/SofArN0+jUV6alTRGAfHZ29tfx95+fPfAgbK3/gatUnm26U0v+hDbfqYFzcHle/dUch2KVHQ
pwP9/HqUkQJpmNcBS9s6RuFDAgzQOY3D3vHun9HdpQN0gsgT4L+NqG8kD2QbDk9coKv1xdD+RYnq
B0Zf6qlwkG6+P9jOFcxtwD1IDXZJDdXXX9V38hhaqZb46aCqyWf6JOnfKo4Z6rvUtIIrRgjlgyz3
4+3+sDvfCLWPlhb3Arzgdcmn0yedLrWB5nvbg4AWM9nBKUgogcVq2j6qRS8Oqj/b2i/ipQhDomCL
duBG8B1Yp6jihlqzWQxU192hHtT6yZY6CVSsXYqPs6wK7VIXcRb916JI1V3yIez0z2//cMCyi3Ah
5f3N4qKopKYMHfs2gOhnKK2lV6mNACZXhk+R1R+JQu30zfhugPToUcN333CFBBcirRGUZ2ytxyQr
CipPxJP+1Nhzd20sE+uQKEVyaVLbE145zQkr3MdUCpVvhHXiYNn3dtvy7oKuWsBb61cXkfZe1yns
+GWUUtHMel3KL0brTH/VjR17otfbB6dSwrdLD4J3hi8FfmEBWq1rHyEqbkGa07UKwyD39LnIvMa+
KDlw/1g8ic55ryVWcfDs7VwYBKkY0iy1gW1DGqAQCAbh0CqTA+Rbqs56cebyiAu2ExYyCiqAi4TC
opr3+gBHjpo7JEoInhpSfIKc0VxmZQq8Kcez9v7e3RsKot6yixZs8rqkXwBoKa0ZESdnHuA/1V2D
61PaOQFqzgIHyfuj7V0RUJQg2FDgXxDtrz+slmAZt5GU+Lk84tQWg27pABDcnDn+MYOrevutS35G
eQwwEtWBdYwSJnOpx42a+Gqb1w+0uW2vGLT2gRQxPSeB0R7EvnuTSRFuKUeTsW8QcQUiIr0qMZ4Y
2siPhmA+d6jqeCXyQuf7M7k71ILMpGO/QznJlHGSYmTSfSknKKnmQj2nY6v83eHDdDCL2z0PoUxd
auuofHLLrXZj24aOk1Rj6qNKT3xJ5nlWO+iQ9z9oJ8xiGB17GV6QnZoREHyTja8yDALDJ2xm0+uS
zpwrJ7Sh9Wv2e+TD6quFpKkrKaPumXrTHLyc2wdl+Q0Wjl9k9qjurSLKMemQEpqIKA2jZ8Nwi99G
IU1PCet9GipnNFzu89LF9QttnSk54kIv//7rfJ/x0RpEnZYduymPy11oojBoE4+obZO4ptk8pnbb
nEP6e6ce5I8rqnn60FlpfHAydxeZg0kJDe929uPrk9kpbY/Mes7s51F3npFNv7aFrr151/4qjNMt
XYAmsD1ejwKctIjrFCGrMZKCU8nfOg2NYnlh20gHF9veVCpIXNIPJXLdgLsXHr3kdBVDBV15Gyyr
u3TGWLmWPDvwpkb5AopyuBhdaxxxtHYEUvhM8myVrAzGzzoja2u9UyTKGH4tCuvDWOrJz1wYoH+X
ToS4UprEnCOLpPiZzltV35zOis88BL1njm38uZ0jsCaIO765pMPPou0C4IjQeoPzCDUhCkkziAtD
s55AbiXBxxlZyNaTmgbQ8P0DvbejYBUAH0eHAYLhakeNYZVZ2EUnfoB4tuaij2V/ru2ufbsEIF/F
YQUQu5Cs1nsqtmi8z3GZkPX3jbgkSDp+sREHFuh12ONj2eXk9pCTsxBFQi04yCBUZefIojyE3iyQ
za2UvqWLrOqcPPHnea7Tj2rejWiWaeEcesqiPPh3PlYCKadCidEWG5JBnTwNJJvmqgrib25s61WE
L0JSlK4Ugwz0RqO121s2z+3XblQrKBl9JdBznALzUuXTGN9kWWiBO096pB1cgNtnBWW2hXNBOsTe
Xdc2DVRv87JIE7+R1dzP03H0OtvIbt2sHe2P3Qsf7DjHBCUdSmCry1YNHKVuhUj8CDDVu1LoGkpl
qFSdJ/TZznEdj8+2MSDnBMHtf3YXgchTsE16+y5FwwhJOjh69JlWN1LSxX1oGAjIgjPsXsZZSCcr
z62De2/vLBCj4kVHF564cVVMRZI4Kjob2EKe1uLBsBrphmaYfVQg2Fs9xkAIk8VDj2M1o7OwRYnc
HN3VRjG9SI7NU9vB2HSy0DpgZW8jOQoQIOPQ+QKGvlHc4tIeIKYMRDlz1T0rCMRj2U7JchSK8GbN
nrz767S7W8BK0jWjzkUVZzWFfTqivbg4MWWzJv9ADWgS584qhP6YKVaheA3F8NrNUBfMXKdIS+t9
3Bf2OzntoDDd/y1704wm71LmJCDaZB7UbEPJnpB0jyAJebbeBH6UONYlwaHu4LN3hyKHp8fLOdmo
JuqgSCCDAustwQoKT8nkVnke0Pk6Yd5C3/f+h+0tKnklpVMWdAsSibBGkS0pJaXqjOI0Aml6DBOw
B04c6D8BYR7Be3cXFXwITCPyHSSpV2+EWqGoTskN55tgUDMXjcPsUet0vbqhczynp6GkeoA6Vfh5
KqKkPldBE97SsdKO6jM784y48lL8R89MJ/56HZi0zMqgoddFyWQeT7ky4ygD3Cq5iWKoD56M3bG4
XMkPaMXCcHg9lpr1LDVeND7wZvVmOklzdiz4dKkCCeX+gu7cO7R6qTcxCi309fyGQ6NH0IjZPmgF
XvO8rS6BHBzxUfbeQGIdjEWpxvAU/lrm34p12jRC24VA4ZuoteougpTjT3yllH8ANtkvmlKUWHUM
gVo89qWoeAzxHhy/o7WeOGfU2qsvnTPJ/VlHvv9WNl0oe0OVDKniasqELaqio1p9Ssi8Gxdzk3QB
8NjWWZ+qzHn70QYCQzJM7o0uyjpyw3OcDjPqxb5kaljy1rbiZnmY3lIzMw6O9s5hYyiuTp4dMKjr
XCMXsSbUIc78En3xZ0XqO/vUQEf6FvfSeNH0YFIOjvfexoPiAmmIkBjM97JbflumqJtR68iJvnGp
mJ77VrevtRR2iCb2zkE6sRN94+IB6JT4F0zm+uOqqZwFtD66QHYYv5cKJ3mYm9Qsr0y+/gxlzvLp
a9bYUcIzPFjDvU1PEkMcA8qI2H+Z+N8+Ey0poBs5Y8foeJwnwJjnzoi7gy/cm8xFGYsnneuS9/b1
KKUmlKBbumlOndemC6zJQKNdSv4zZz05qCvsbRVwpGDbyZm2pCs0NRNk7rsMnzYzOcdqVD2OUvix
UkXpFZY9HGgD7Q0HjGIJ3SEFsGNef9qA+FA1AKfzizLXvZbX5q+wh94s6SK95ppx1MDam0pKxsRg
aEbRWF+FLUacWo2u55k/o0vvpeoQeGzJwis06e0tI3wCKAdROoTjv8HAkK+gpQJKy5cDETwqlajP
SZgfNZR3PwixB5omgKQ2KofAq/tetylzdVNonUZqsy9l5ejujD7vl/s3/Lb6ygdBxYHATc19UypM
RQk6qspS3266+SJxL9IDi+x3QGfza9u26UNWB/Kbq6AMipwF8TL35AahW4Dgq+sw5SKpCZWNUBG8
ZdW/979sbxdCSqEuSaRF22v58t+PcY5lugpl1tdA8UJBb9zSqadLOInak5TiYB6PRlvtQb0uWp4F
VLBFGRtPVZZ/T+o0fd9x9E5VO6Xn+x+3t0MAsxGrU+ZBa301nKNO8CqKMPUnAc+gB3JwkiLYp2HJ
Cbg/1O6XAUoGqodC7CaExId3RtCYzahLknOJNTW7qW3YneIkls9NNIrL/fH2rl/2PWx2UMZb2p2m
zo5V2BRenFTJLoTylR8sqsr3R9mbQGInxC14prc9rkrHytfpS0TgbOGcDWi454lK5S3s1eYP1ooO
Axkq7RaCxNVa2ZSMs8HkOgwTNb6UQRxpnjTO4xnxZ5EfDLa3WhaSujR2qJJtiq1lOFtNqHEXSpEM
SVGJhlNsIeQsz/TrrLI9QqDs3R+gbkCmQhoEQLf8nt9OGagTmCcFz9jk5MWXJu9aFwHd+BJXrfwF
fZn5rMbSEWx1Z1CCRF4YMmFWbx1lsQ/zJl3q5ExA65cZqslu1pndaTK78GRKOWbGfdN+vb9ldkfl
jlyUoXi41ypNkqXCMbXmxG8LrA5jMuhrRovokjWR9YhMT3GZ51J5+z5dBDvpTRrKUqtfZTiVcGZR
JQ2DTm360hdz9DFR4tTL1VE/AIvtHAnyfoph8IvILdZLqVqR7ogAX8LRihT7EphZ/S5MQU4+lCap
zUFqsbNRuU8W7AesyEVF4/XGGXHzyLQoIB9PM+ufOqqDq+jr9mrEg9S69FqHg0dnb/loQpCiLfLa
G9gxkzgXQmDxCC1OOsUxXiKqHoU3LVLFpQAef9JlrLDv75nlbK8K8ks6sLR1fwVEq+VTa7sXJjbt
fl0o1XtLGV9IY81LbOHLaUV1fJ3CYryOmHV9vj/w3mIyJukB0nfbupRSNH0K8IRCHMJeyQm/HqR/
8wEWkzDN4A/WcgGtU/bn3t6UpyaVkAF1+NjXzDLqTmjkV+2p0qqIYlgJpeq9XfDQH7xLO+8EDyDv
OortoBXWUR+es/kS8UKHW3otplNkzzYeXAcLuDcKOmIkWER83OGrBUzMGlpUR827zo3KS6el3FiJ
4uDW3oGecd5o+VkQf0is1h+ThNlQIZ0NkE8hiDgJ8r6vTl1J7xuOYXJKUa0o3Laoi8pVYAJ5Yagb
kTfHAE1kS+sOKgz7P2cBpy6k6cUK7fXhhJxQ5iAYCS80sB6hKPNTgX/GkzIX5t+4hFdfC3TK8Y6S
8ltG383r07p7DkdUI+9v4/1fQmV1UXPboYxFzphxchUS6iw1mtM06vGTkUgxW9rMHL8Nwu6lURr9
MpXG9A7lZvk5avCUx0WnezvPFZCG7LAd6D+jebSaFayBzbkoqfU2afQzQ3OGrC1pXURX1euQSPUf
bD2iLm5+rv0tTjjMWiAohklIqSTzR8Oq03cRUIWDs7tzUWhE/gquDotY3rqAjfiGOYXopvuAz4Zz
q9k/pzbqLoTK1cH7snMXwvjnkuAYLbzt5aj9HiqIwB6tQoaM35TVdz0qk/Eht9vsRYa9ULltlBdg
XmpML3p7NKXr/Z20NzqFX+Rd0WoCsL4KVMLZrtqMcoUvUXulAQzcJqnb8qI0Y3RLa928NvgOnFUu
soN13JthypD09LmIeVuXX/bbd/dhqExTllPqltPpnFiS7UVWkF6pVJUH98hO/xnwAPAIqPhciesd
ipILt3A7hH46t50vy12DjUien/I2HD9baPi7BXZpVyvCK9Klyfp2liAJ+PII8OJwMa9b/dhGDJh3
s8STSM8wVObL3M3wbLo29ljZg4ndedG5MfmZUA8o867RIHiel2gwNsFDkTioMUmGeLKtaDo1cjN5
KX3bczTI4ef7+2iHMbgwINF0Bj1AWrkuVrZE3mWY8SLIuIaM5zm06Aqbs5nn57kucXgRoMVQr9bS
UoE3PJgfE6OLoOAbZiBOo1UpfytKiG2BbQ//yUOU1Z6aYsVwaupcekqrIMzgWasI1Da4X1lXMY/h
h1gZOx03oa56DMp0ll1kOcLk0jVt+VVvSmW6kkulmUsTvvtOu6iOLjS7mr+wqI11Fh3FVG/KnNi+
FYY5xV6uhOX7Anpg7/VIQ2Y/KY+T3KHlMJ/nrtfD21iXofK3qnbTZ/xn2yOkxM5xRDEWagrtXSZz
3XVNkUyE4BhHvpEF9TXHqeEienTwMqlK/pdUNGSmoIgg48Ty7f4C7uwa6AgUcFCsI/Jctw2jQKmb
YqDJpVZR6eMrCXtzjPoPVD3QxxBhgyBqeoSd3zmYxO/w6LEVAe28jq3rDMuc3oEdmfdhdXbmTPZS
5LL/rlUtQ6Unq65jWIhTa4E/E2PZf7v/zTtRDNWCxbQQGNMCnnh9BZWWSFJooQRoCJE/tLEVX+Rs
bg6UQPZGodICiI84BqeG1QVf5XhkOVO6tNhEGbr4+AqvzIrxoLy4PwztiKUcAeN0HZK1M89DBHrR
GOYid/MpzL8XUXnkbLGToKBtxIXNhfYrwnw9Z+GiU8POx+4xcoznysaPKG411W0RTPDKYT7qZ+9+
FsEs+jGQdtgkr8fTBpyinIIguuikyk/sLvs0ZuKo17I/ikMf1OEt5j+vR0HY3+hDnnrqfaj8e+Ek
G6cwzWL17WEFfsfAOnnviMLX6A0rgcYOEgnxokHvQlcoJflWabXQlgcJkPvb9zcjUS2CViUDTnn9
VVGpqEleg5nLCuzPmgpEdtQcCg3u3VmwbGABE5aBSlmNYnZ9X9UgkHw91KQXjpPlJYi7Pc122qJs
OVoeN0pxUpTx7SLbv6yp4N2oKHFsSkiz5MAVS4GNKjMNzKmUsaWbpf4DrMGv92dyJ1ihQ76gguFk
0Mpc7cIhsrWxyfPYD81KfCuNoubL4vbzCFD6YNH2DtiitA8VmKbSxtk8cYRmxx2ezvh/0odoHL9T
s+xkFvNfXdT9ff+7dgdjzagHL9t+HStAuLclLdUx++7D7tkx4sjNe9m+VLhzn0fm4qBXtnPOls9C
XIASPkXu1V6JZ13NBq1EoiZPpguBxPQwwyX17n/VzmoxCvEssRt0u3VoGXfZME7KiBm3Gs/vxhY3
HJNu4FPfDkcozp3Nb4KxIbLkhG2DLVPGOwgDlMin0eLofiKnWeKZc9/cSltyDLwFzeTasEn/curZ
PLjy974T6CikDXpK5KWr96vQSnxj8BnyxyFrUi8YcuVTkAxJ5cmROl3uT+pezgmeAGQKXU6Kmusz
IGVhUJi1WfgZGoZnZdICL5XHzE2sTroISw1useJ8JlHEA9koHEjJSuTZfXpwFHe27OLGhv8Dzw+t
wuXPf8sb0JqvgyYRuZ+pZfhQoIRzGsGqX4zcIUgTyVGMsrPCC4lwueAWjNH6s1W5lPQ6tgp/0Ea5
QVokjr7Ko6S2nqUEE5FLbL5r0yj2JgiJ/96f853jAsgP6AhYFdpr6+eitgce80DP/TYH4scCB8b7
ULa6Iw2lneAPcBpxH8B/jEvWHHY1nztDgqXpZ4MIUSYWUGN5j89FC8ivRtL71DZtfvuDj6PiCOYH
odNN4hsmFXpojVL4eiC3j7ne5A/NkNQH6fXep5GTwIKlDAfeZ1ne37YLOFS9SqWp8OkMGT9bMau3
QLHSb05VarBpQqSc0B5OjzDreyu3tJQpjBiAj9e6uMBUgC8GUUFVPO3PaWPFiG6qwwFcbOcCoNMD
zYCOEBIO6/pYQOEb6lFW+rJWlbILjEf71iRtKbClDA9NzXZOAgVpTh61aQXjldXlXXdEaEIKOAmB
6fQ32xraZ7ot4mvrKFHhWRrQyRM+u70C/nIaS+N6f8PsAYD5ARChaF2SMKxzFD1QUnaNTRdnHiGn
zL2eyi44seZ7GzkJRny1Uc03wbURuVYa5v9quNb/NUft+KPuVDuhttyFiivBtQ4OXu2dleDF5ggp
gLx2IFf4x6MhaPLTQrRU5dCeLpaW6TcyH/lgGnYuQEIQOuC/bqUNIUwCwm9SA8uI5erKM+ZSPGGO
2GONtlivQ7k+uIR2p52blksI6MfWkVwyshB2MciP3gm6lzYxjffE/rV9wW11si/xKEsz/oFjKnst
ks+mr2Vm8wm1VVTcrV5K5Ic5T7UbGHzkLO9vib1pJ9tZyoHQ0jDYfn26pSoaSmVkR5SJkf+U4glu
u4TERzAY+tth3sz48gAsNoKb4q+k2tlIvIE+gRb/ZwS682Q3vbhoFB++vP2j6G1BQ6EEuVhXvf6o
EcZQEKtG5qdTWnqTHMdkVwjM5epkHeQjv1LcVSeGTvkCNiUJ34bQuGwaUxTXud9lQfLPUDTzh27I
5sAdUid9UAZHv5pUYExXT3K0d+zSOA8d5Zs3Hx+Hi4UWm02CvMWqJEohOUmp5X6tKYN+glnYpx5Y
twXUNqnNkUzodts4FOuJIJZ0byH7vZ7hMu2FLUegy63l2izTKftrMs3vCL1qb37kGIkOJfEoRNhN
cVzwqhcB4vO+ioOWa8jB/FCX2RH+ZvvIMQo6TKha4pC7uRgpkw+asGMaE+jvfmGfyDeCuPSnBt7O
cuXI7P+Ps/NYshPZ1vATEYE3U2DbsvJSTQiZFt67hKe/H7oT1YYoQqc7omdduYHMlcv85jDIaMzv
fLV1JAIOhqsTgQ9c36pnlHJnJ3UiECWczewDSsAqjOayfTQnvQ5PgxYr6vHto7G+VlmRYpaePLyA
FVzZKhsKNEOPr2Mc4rQ9drkvVZayE2G3Xie7ApbFgoNYpV1aSbBrGddf2zoLz01ZKocp7+3HGG+1
I6VA92GR8/z3o8jYHqHcP4Uf/7nJVKKYQkWZqWbjpFDdNODozU4feTQKpw8Nyra/R6alF6VvsiMi
hKFbwRkvdj7p1gsmygFEWqY5JIWvT0Zl6yPvhGEOnfT8FEROcEfystcGWff9GBrCi6RTZYJQvg3b
4DsmBeuH5FpJ0tSfplh3zhKX98dQRcvvqHaDLMN/j7L3AHDj3mOS2jz/+04CYUinVWUnEXdePyiy
fWGXqxHcgWAIL5omKf6IWO5O72/rhHA0wWzSvzLIj16v0vOS+w6Dmqtqh7M35aJ/ThsVPfQw/JFk
gF3efqituEYwN+lhARxeIeQKVFxw5oE+ICsEN6nRNFxpIvvSITu2s1G2zggujsqCkFvKsZuNMuSq
xvazgHZHWeX3jgHEHC1SGCaWGS0qy114noup//z2E26QtOmKQN5dOMpc+7c1bz9J1SiXFNyhUYvA
swHaeEIE8n0I5PW3kbdN58GZV05GmE6OS62oB4d6nu0nPLckxjtFaP98+zdtnZnl4y4MXLLi24o0
RwHRbqYhurZjrP1IQ7t41of/wdB1uabpQgGxBEJ9WwtKtgRTo2E0YBtdcLVGZFgcdZgezEbek8z/
MxB7nRXwYZHAIwAyrlrhOamFkZxyCOxJGmeYuaLmcF/nYz65s1a3YDTSEJu00ELW65hwhX7ETTAP
fzRhGcEeUdsvg1n1T3LX5Y3fmfWgnWyLLU+LrptNd45KXXGRcNSYwQhQsUe7c4wDjjlVe5J6uTpU
ra1ntBPq+GunOePkae3AHEARM+gtR4lLy5vB62quUKR22In+G59zkeyiX4oS1VooFdFpcj0JBIUo
nY9Kn5kPGcLsO2XpxkllEfYwPh/EwtsIGGqZ2qWdFl8hF3U+fuHMBNS5vjOGUd65MzdiEOBcMCHL
p1xXTWqUVlO9YF70UVbQlJ/Hp7FTowdrntXvhSyGnciwud4y62Sfbgh5DVaBZL7FHS1liCTGsfkV
Hc7sPNC9fELB1965N7c+F7oc1IXUUmuWhFQ5A+oYETp1jdwzn1PEAYZ6t7PK1vfiedAiptO2bnLX
4ay0JczLq5iy5E7pzcovJVXxoIZVO0X9EjlvDt8iGU4CsEiHc0O9vjNK9BhxIQHgEDXG9DNFa9Lr
md+fRZ/1XiXZyb2FU9Rzl+yaVm08JKqJ1FPLVJ52vvp6ZaVTGC5qiJM5tIGMI7qe6WOcJ823LJG6
l7eD5sYuAaREHwHGF6/0VmXIbLQJaeWFTiBP8REbh7Lzep2ZcZG2UuM2ha7uFHAbGwVjXqoq5i4Q
7G4DaKppcyHiKr/OkVR65lBop8Vz5vD2c229Q+gEtCeWzvPKociUDDiJc5xfm1anwx1G8RWjXtMD
lLYn1bG1FDkUMG7yC3rlNxsF3avewWg0v6LDNX/HUTAMPAZy5tcYjt6vtx9r47pHEAbQjcG0lAv/
Zq2B4KwnBoappTpmD4oYp8YL8lb9EAdqXLhCVUrUUstsJxZvL0sTDas4hRnP8k3/6t71Czu5msDR
NrYoercnrFTuEGXGIRK6ZHgNqmXXSR6dPbu9rXfLFAbUJzhystSb5504Jf9PIxpFb/ox/oIfCw3n
01zI6vu3X+3WUkvTlb76wka8zaSk1FBFmltcBV1hoDiDwLxrVXp2yEcNuMPbi20FF+4bULhgb9aq
EyMWyVNu4schj4b5pc2Egr6t1loXM2uMSzJX2lmBPfSQFIm+RwreelBazNCzeKm6pWqvP6YOcnbS
O7IKw4b2Utb6fJDruD7GsR3unPWt6PL3Ujf7JuvHLKyEwtTYzpNjkdjtceT2+D1rMZ5DdRT8+6gV
BDSugn+afwu54vWzaVJbV3GBC0GvjL9jfQjuszbeA2txz/Bnbu6G5aJju9Aaohd3E6ERQokZMwCa
CqrI0D/mlDdz6cKWl+Dl9qp8zOa4tdwgUNPOQ0zH6L0IBX/KZYglWK8URe5ZSi9NJ7O2zcqbQkN+
h8uN9sVq89ByYdYkDX4CuTB8Wc9a83ma0+Z3CkUpcW27cT6GqVEUZ8dEbuKk2bUSHtqoKFtXQqD7
mikKru5OngayFxVi/G3KhY0DS2nLXxWzcFQ/BCX5bhjG4H06mHN7GHO1qHxTFQi4O0k43EvCabtj
7STaV7uQxODraR/WXpFpc+5njGkcvzXqoXcx0ZUkjEbn+VGoWmVeqrEH6z5KQO49B5rrT6OlsHwf
0GkjZgRmqpzUqmmhP04zfdoByTlviss087pAsoQ7GR0j+RnYIp6IU160jxCOcBquMzuryC5K8SNH
cBCFa3pLIFOKUHwWoUg/EaWs+al1LOZSLlj/zPiF2KRACqJVom9tUsfjJa9055QPcEYukjq24YFs
Xkk8LZXt7BDIWWoe5DzUcZHQQ1UjrsWa5JVaEj/O4AUyH6+n9j+ihzDv1EzE6iGUpAZc1JgUw6dk
osjxZ1vPi+e5rNsPVVKbD8jrhbk7m6Nonieziio3a8z5q22kzs/RnKejI/CwcvsYoZ+zpJiNdSrk
OkfhcByGxz4t1PRhbMdhdOGfhrZPXTmS3udGGvpzPsAdTZ1Rn88y3nihG8rcegdk+q3MV6Zeb7xq
NHE2rOhNtedUHpTcDbOq1v2mc+K7YhrbHuPv1PmKBtloe50ojE+1Y7SFawHWsR9UaRyvRqWMGcrC
cH49mYtGnIeonGpkH+xcj7E3aXPF7RyYUxB9qrHzM/BR9UVJIxPvLS6L2rWHsPtV68j8uUEmmTV2
dUycvRYXefmu6mbjcy8FEQAwIym8rC8QVTRTZtTuBMotfB4oJls3t81a+lyIRjW9EHr1Vara+YOW
IHL/XGCzO7vkbMnApnSm4SLiuvk0TK3RuXrVaV+qWp2VI0KrZvkbS0o191TMNPYaSBt3JXUh/T8m
eeQdt5VxlYoQxh9EDKPPtWeAuMFHp3bsnzm1+Ye6VX41opp2rpNVSF8IGEhAcUGS7KyU0tvUHq0a
BgF2OlPstQvWroql5DBJxo+3L65Vy4gOP2rNlKRoY7LWzYUsaOvLxmjlV7NVs2+2cPJ3odaZYI6c
pPtaoc956tO25ORN4jN43aQ6vP0DVo/KyIk6ivYj6SqjxJsILxLRztlYoxtdO+U7EYkJh8ZgpGxr
0uP/shTaGUC7uVJuURLJUBShI0MEDEb4mnkRztATKuOoSsGeTdXyq28vFLI5Roco2Kw5CnE0A3a0
C+a99Vj/Wty6fio9k7J/f6BFG5cbctEMuu0qhjHaboD5qZ60gWPbzCJxPNtOjO+LfOy8sym3LkkK
XoxPgdwt4OLXd7HeVdrkFBRQKUz9eyfWxtPAgFicTE2QttZOLC76UCiHUlbE3inc2iY4X9MWY9oM
COWm41fUgO9oEXEKW6wj805vZFdl3Ushdd2/q+ECogEXgC4v0LUVnKYwY7mLZvqoqgLnP1UJUXYn
Ti1mJDvv9A/y9NVGWaCLXJW8UXxrV3WNakpmiSQrA+0kS0Z/aZjeTY3T/pj1wv7PjHTuKzm3U9XN
m6Z4SM0msh8mvdIkv4skOzsGIou/yUEhM7IdKWzf3mGrb778POzWYCIwG13tMCw7Jx270vwaBU3h
4anOPdLOo+ZnlfN9CC3tYNsi84Kg2CNQrVJNVqZSAF2+QEiR6Xy920oljsaw7nPKkEAcJK3ID1lV
DScjteZ7NTamvf7KaoctC1LxLfRdqobbSIj0cB3UEQsWuBpfy0kWHKvqPZSUbKdJ9SfQ3H50WLQU
JgwiaQkub/2v8gvXmwmErsUkUp2DwVXHEMS2UEcj9HWta7gXg9ouXTKWhVVZFzWStlPSvKhpUr6T
MXH6qBqxPvnzBCP+PPSIZbtFbLTRWXNq61PetuaIEUSVvgAXyL5lagB2aRI83mFQS2U+jLU2/yyE
hNhnNQSAGxBcVTKs85pG/cye7zs3aWcxvGsiOnUHq4VUypQNhr1L2mPSVAOl960OQ0O4lANW7OEw
mjguV+HQuWGJ+8sjYSv90CADFbjKZI9f3t6YqwDL14I3SM8aBTz4kerrV1gUkSmiAln7mGc9mHPQ
fTJiKf1XXN2yCl0wxpkwcFaBQLYS3K/kLL/KWacS52LpocnrPVXLNQSMZZhPEb8oQtbToThJMjMD
U3qdrSA+ZVkwHsh3ZF/ESc/3VwIvylT9KYq7GJc5Y36JGkt7Gplb+2+/1VWus/wQxoBkfpAIYUG9
fqvmGMh0spj7x6k+HTAjIthLLbNpWRN+akvsSYLjznHYijEsx1HQ8R9dUes4ac68AE/ogYTFf6GR
D5dECm3Lpb60joFe6i/ww5KHAFHuPcLd1qFHz2dBdoM/IAN+/cBsrYpDVhVXs5/Gu0bOBvBmAdZo
g7Mn/7u5FCLHtFRZbaVuk0gV5d4CXUKM2qbBKYUwVRALEOls7yQ6G5/RlhmwospKU45+/+unoooI
tQm9nuvUOuVp0tPqWqWWeVAYNXhVHZV3shUUO4tuPB8NJdRhwE0yQbpNRhqtNsnM5/yK1Hb3ouFI
eYqbvuvdWJ2tPWSdsnE90C9DKoh2+IbpJY0zKoiBTdNQNrrNYCgXs2lyt2wzxAnjSXaB6yeHJu3t
3yOjQr+KwdylptyeE0g0J6mYjQtdsG5Rq5zdoJb31Iw2MmvGvXSDEGqSwRreXGCLcpAiBPdJbFjA
pxB4zAmWiNQdsXYoP2IG1H6dwQ8fRYpGFGob2XR++zRvvqNlTMqRXSZONzGytoG7NJTa11lNzTu5
N54xqECZc8xhSuFwspPLbC3HXIdmMGPLtbRhZdbFzMQpv1a2In2yyxbhASNHebQassNsTZ3YWXCN
sqENCb0Fs0kwSuuhZTtUhZPlHZjVwKwewRGFh7yrInSXjDT5hjfReMzqrrI8rXCmj0GXDBe4TuVO
jrS18Wm5Q9Gnilr7g6pCyppcB2STm218l8N+Qrd3qN1OyuOd+Lz5inHOok4jFwM89vpg55k813Y6
5lc7M7uDFcbOCb2U7OxUoXXXzY317e0dtPVo9PZ1gHEgUnjG1+upkajG0ezhw4ZR+8JKxuyhvKx/
Moah0Xc+59bDsX04dEyc0Fu9OTA9ZtMhFlYpWku4a6dKOp+UWq1PJcIkXm+J6H94OKpsHDFpabJr
l4f/KwvLlCK1ghmnhIqTcpqD4v3gCHGIsUT9/O+v8e+Vlif/ayVQJUo4kw5dO4bMPrCwlL4XfTf8
Y/capltfjHoCa6SFEGncnnm1xQXGUSgJp7Yq3RIc30PWdrhKwX779D881YIZpRsKv+02WZjgvWLG
CzoqkYvuGlscdr+0iW8jNmzSTqm77LSblHmBbGtMDf7ond28wpRWmUyXKLn2Udh7o61Nd1Flzzup
yNbbW4Q1Sc2NjcJvbM1Y74DDolM9a5+SOUoPojPmYzW3ey2erQeiwKHcoLJaZoOv98SQOfSTagZ1
bZihSkQ7+Qp4Zw/BtpFbsRFIXrkGmHbfDkEw4DYTUeM2BmETXVS5jVzdntqLMZjRIbJpz8b10J5I
CPdC1darJEOHwgEOcM0nz80MVAGXGrJcSQxfQ57OdKFSLxNpeXx7I26+Sm44UCIMbFfUhdYUmExF
ZnYlvYbtPHVoag7WHrhx87Yhm4LxRU3MfPDmOkVfOxKttZQcgdMfkjaZaZTK0YdJm5MjyWWWuOgj
dQctnenUjX2LYbFV7nBT1qhh7ryFlQJ9gYtvlbEGPXqeFD8ZXuKdGh4SNTAFvfREPw4JUgSASuwc
VrAE0d4tC6fpT2WZo2icpji2Um3nuQuUoL+Qc+81vbY2GzGHX0bPZA3WboYwKQKVIUABXPpuNGuG
GKYlPedx+WMMhPzdQaztZWDksHNzbG0AQgPFA3Xamt6rBrYpaU6VXYU8mA9WN8ZfkCrZk6bayqq5
5QHvwFfDyOPm+2NGoRZpledXK7bCn3kvwq+O1E2uIiC5AyESriPSPXf3rWPEIy2aPAsg9DbIdjoW
OnaHnJORG/JDrkx55QaO1ekukCz1x9sHaesDLgpwOIPY9LtvEdJm09qznLMYPwZKrRaP1Qm9iID8
uIn0E5pA0aOo5dGnO93ulNpLAL8J8AtWmfoSkjsdn0W5+q87MqqyEFFO4iEDJf19rUi/UpE5v7Hi
iqiB+6HZGWVu7JlX6918zSYK1MFZRuBdpgyZW6jd9MOZ1cR/+5VuLgMXGh4JKc0qByf8Q2+MtBT+
fik9SDV8ZYa4O5nMVmhCgGFhUgL90Fda6XxNmbklNmZDpA7DGaEhWknYtZu+GWem4kumGSuuUfSm
6kZN1xQuLjtx5uf4jf3zOBrBKuRbAfhSfnJQbm5q2Uobgh85Y13mL5qR4iJs96YH6rT899saaxMs
EIjJuILcjg7kQG+0pENosu/z8nNX2nStihJ2YDaZ/0NmsHxEBC2XQcUKwDsw3Nf6jEacjc7Eh8pK
jacoqQLfEoO1U7ZttYOWpiChhqYEJ/8mNcAGpJDMFlU1o9V7uCeT2v/O06r80ch1dS8SJTgqWVtD
4sdD7QCFcrioWtErLl522s7+3Yg/7CjcekGeoULhOK+P5dQ2lS0pJMmqGYVf+mZSPGMsm2uWhdPh
7aPy9lIApV4vVWJzPMwOMKloCmKv7PvaR7Qqf5Q0Cue3l9oI5fAGUDKkD+Ms+JvXS7UaZsDtkpBH
qQJmyYKfIKIkvjiiS081yujnKdrDTqwjAcgl4ILsVwo4bvDXawo1rrukaGiliwAHtiA0PlI3ynua
wOs4yjJsRhpAS15+W7JpUWgZs0MvcRjs6RCHsfbQjlLhB1Jh3sdtuycksLWeirQhlGA2LR3Z14+l
pnWpzQptnziqFLetlOBBHaP0UdUGE/wSxjlvf7qt1wjjE6AGQ9mlB/x6vcIUTtfW8FTbYLA+9JKS
PnayUu+sst6LmERhPMFIUiOjuS2jYp1a3kQU4TqS+v9EMzc4pn0kHjQ53RGKW9+5rEQBurC3qW5u
64BUZ541RcDnoJRUP2cH1yTP6mTjZAeCoQC6pRfDYPYa2xhG7hyDrXfJmgv1g4oHX4rX7xIcB2xj
DVBdia3SpRVCuY9FtYck3dohf62i3nwxPYiifFILdqTRyc+hOqXHKpqmo6n03ySAz6e3N8jWcvgr
LuYFZIQrBGTSk5jDkkfqeKo6rxglK3ExsAjvYrNvTy3/z45+2dYXZC5KxqsAN1tNsM1WU4IRVuK1
UWrhmpEFxAYNBaT+RPBBArtNU3JIvmHs7uzFsT+Wf6+zJnpO4KLYP0vRv6rvwPP3FFT5dUymDmyI
RQbldriBK97AfORjVacKUVQGiaIF/TUVvXQPah8jK8wgv5DPmd+RWE0b1xZ5kiNUFQw7+3vNLICU
yzCVE0tKuVgQvN5ktpoaI8MGCH5gQd6HaZkex2YIPqJhNNzjGT2fgXhhYp1hKVLntuyi2ax54dDa
D1lpRTsH+8+evn1jAHr4RRTFROObn2PIoKHiboBtC6G/cHszDxovSTX9Ouaj3bh9ZBSxj/lhPh2l
saxK3xYogLqxomW2B6xJz107aEzbA8yL83SodFH8nCRNa3ndkOBHZuUz2Ks4sunwi65R5Z1HWE7l
7RNwJ5ODEBKAjS4H4O9MubajMnbM/OpQ+x10mkjHHoUhOKF286AGqPs4GUJxUzUWaLA2e1q2G+fL
wGATff4FILuqSDDhdfBLV4urPTTS0ygP3VExMuPUlJPj0RPak3vcSG45zBrqixQmdNJvIySHSyrC
EIOXOnHky4RPn1cb2hddOGXtGdM8Y5NUlSAQIGsPj3Vt5J/hQYl/fesgdDlli0gPChire7UsTHzi
mWZecJL9Wjd6/gz93VzGrsa5qZr8SZsbUGDynC14LOPydlBbJSzMpxaKMJTcRSP+drjCg5lYhQjz
4khwQUpwY0/MjoYHRg/imKtYnNI83SNf/4ker3YagtkLgJYLyoKKaNzUZMJ2ZjuRE+fi6MgO3muq
CUmlHVM9vdMN4XxGbtpG5CnrY9ds7Pp56CvZdHGtTyI/RdbriV6eLJ0DZ2JyOAdp+KFg8z7KJrqo
s97Od2QP6l79sdqf/GhECRBbprOL6NYSrv86HjSqhchKyb4MdfQlwWDupFthemyh+ntdq9c7WevG
cuTFJoRTwO9rTg+mgG2wGKZeUGsU7wOrbT0mxPh/T6H0w66bj/+6ESCjAk6gqbYId95uBNsK5UHH
//VSaoXGQCsN+nttUL9KWaA/54hWnkGCdjtX6iobwpED31k8X+nc6vQsX79SkVf1QG3kXAAbTRdb
r21Pn1AXHEfEDd9+vlVKwlK06WDZMUwEaHQT3Ia+FGHQCraciY6fb6MuF551MCC/3l5n/dmgKkAT
WsggvNBbRbjB4DTRq7Iu9ZjZfqJn0sXqgfcEcxwfu6pWdrbJKmijT8VnQ1CJmTLt1Jtd2amjXedq
a1+MPmzeOWnZnWsAFefQqMqrIpzBlayyfLQFWueTlu+1z9fxA5kOih206Ohrr8AttZ458twp1iXX
5OAJaYfsG2PLnlWNwnhB2JBL2bHq0H/7La83Dssix8VlQYK0Stb7pkM1Ho7FJbKk+ZSCL/aQF3WO
aIknOxtn44NC0CQJo3nE6ON244R5iOqgNkgce/kTAG31MsaydcSOu/CHSmSf336yjeUW8w/keoCL
c/Jv0gjUCvNy0UW/JGYz5i50r/bbaKfxoyhzhPjH6Z/xUKAjYM7xERnrLxPd12dwaiHQ0QlwLvZY
2B+kupLdBM3Hr8DOme4oze+3n29jwyyCk0vpT1hj37xersfvj1pVcS7BUtGNcG0fp7RXnjTJqt3G
UfrLLGv98e1FV5n08owIFTDpWdjat6kiNBTgKXPjXLpcd8JTiNNZ5Tr5AvuYQRmlF0QcpRcjK5Tv
Zd50e07F69jD8sAzFlW3JQzdfFO0WPvRNAnlDQ99nGwtPQc85E7XamsV/jryrNzjHMZlZ/11P9mJ
pvVBZzuXuqn1LzUaotcyDv+572iwWRj4GIBa4PbftlPzsBWhI0GeteKCNrzUqoe+Svey6Y3z/WqV
mzdmN7oe0udHVG1y2kPtVOCGA0126TrsXesbrw2cMHuSO4Gvcxuww5Jtr4co6lrdXPtKP6kXrbeD
nYC1uQqfBqi3Sv/7lvslosoZJTJ65rP5fFFEClY+nP/Zt5CPw7TKYo4DsYIL4fUWUEJFyesGsUct
KT7PXZCd8kaJvdoyx52slQqUv/U6hyNPXzAZaN8RF28hA2pej6qIsUxuR9t6sso6/DqgX/GkzHKU
uL2WIjEUF7Eu3LHMEVkDF6Jmn4vBgFIfDL0JEjKKwPXqY3xG0APHBZ2m5FMkZcnvVA3hgHCkgfsu
TLL0ITZRD/OjpJd/ymVk9i5UDfW91VmARAvaejhLJoP+ENl5Nrm5Tv/ZTUlpMXGW8PewQN3GntPF
g3rMlK5WP5KU57JroMEzHJAft0g0s1xO/LLGJdDD+JVZ12SV5rM5p4VMzSNZ2UEadW42p1fsX7qd
yhXshZD7Jm2E/mxPPbVRG87O7EZjPU+PJLnGndE2KEYOwpa/l8JJfkeRZr2D4hsG/iihN++aOJ/8
pzdZ8T7LkJw7FUT/JzSSgtIfTQv8pdxLqeYNuL58SaSifGmHPne80TBy28+GKhhxwLSij6kNs8bv
oN8dtMAe+3PQC/OhHiTRXcs+bjJfagPta9LBwaBVry2YnSiVDmOvidA10WGUjqkS1/e5GNvYG1Mp
fYkRrIrPBbJfwrVapXGO+GJHhWc7Ug1+NEbsAf6LQG6sV436CX8zpfYD0amVp2d5rV/mFlEn9JyS
LyW68DUOjBEUFyme+9o12s42XTONBsmHUWb1XlLyj2tLRvWEaLGU+nUAWdg3SdtkPpIp0YHouIAf
pwYMFLOiSbuzcks0D5KaT+27NtTk/4pyVjQvrVFdcIe6nutnNUjTU2KWuGuE9KwkF6xL87PiOw/e
OKdB4tVtAWdEt0X5brbEaLlG4tTNWVLV+jdKBFl0aViST6FCpnGN2E6cZzOpVPlpGExaMxQm7T2x
FgkFkHAVaCwrs75jjhKlkKSGPHkfwCstd7Qq1iFlmfIvJEQi8loRI7DBROmIKF+42I1vQxh0n7lV
hn8NXPAOAV3hrUTqvEbqVNEsMQTHLQ1noPQxQUDqxYoNZyeLXT3Lsgqxi0yOEQ/g/teBKx9SKbAk
M70OhF6QMk1/Bc2Tnd9OA1arEB5pLTBrBwjE1PMm1THjWpGh48XXqQvHO0Vrg4NhFs1OSb11d9lc
xFSJpKYrXs/EvSXwdUEXph9jHz7UzOS+T/wmGPdMhraWomNAq2YReWNA/vq1YWqI8micoQY/S/gn
UasBK4nTE3Vju8Ny31iKpBT6N72tjcmGrLblaCS1dAmSTvOSusmPVW2G91o3OHtYo+Vr31wt8JRw
C+A2xuv09mrpDBMfOUDgeGLo/cGc5PRglEb2XcrD7H7EB7HZyfE3NgaXPzkagvPLTOomKc2gCqvl
UASX2WqFn+NQ4dcEpr2O5eYyy1RoUfBfi3d1oKsz7GLJ0Mg9/azuHc9pcG+3EQdxzVHVfxpDk57N
Kdf83AzLu6GefnA4Mz+czeI8VmrvdU057ByLjZScvjUKdVQbgBBuE0dmSljYzKF9ac0K64LQiUD2
1/Khs+zyRZ9M40QGu4et2dhPLAomfLHNXTNjA0L4nAHEvvR0mf0A7ZDjMIfAAnrJ2gmU6+1EE3sZ
hJDELOLly2f5KzGeZhtZQaNSL0oYZr0bhSKIPzcy1OmxiNr4ezkGe5oQ66djOzGVZ1bAuJXe3usl
wwIurmgH5RKL0fYbdDMPgQrePSnqvQANoP32uLAIxRT/Lg+5wo9UyDlPds1MKdEHuz7gGG0eVTkM
TK+LEG1wJ1FZv9MCM/ZjmnWJ7cp6btlHrQyqxEPN3/qkMs4LfZp/ceCLMYRTClZIcM+WVummmtrW
ftRjY44Tbak+xdDrBb7KJRke8sB6epTa0Xh2GgyHT1kxdS8ZkO3/lCTNPxvOFKonh+68c5FD3ATu
NUKW7uUMo7lQHaH+MrvGaI84aIxfLcQBp3OFKpB1COgEfisw/4nhLWftfOy0LDvOyjgwDWxKw7os
rPHqqDjJZPvmgBjIndS3pCohYju6b+hZ7HiyNPYIVeACExyiUgAVVsgOX3JIwyUuGXmduCrkAcOP
balT3UZ3mg9tC+GZVMMGzoC4n6V4ZdDTXEAWXrNQ/x6ayCWtKgNXcsxJdfUsTJVvIi/NEhB8m0FU
SbXkhxE3ceCRBaQ/Q6Zh+rGIHeerVNlwWJywyO5axQmaU0OmU3qZbrbRsYdv/yPNlSA79obo3itp
1Sf4HsSlcAtIaZlbar12P87zON9plROFD04q2YMXgOf6aoyxSR4bWchP504630XyNGa+jZxL5w1y
g3e53gflrw4/Wuz8SiQCfSUOUgmetlbd206WDh4CM5PuJiLU/puzPH9Ju067w1ulHA9qForWtawk
rM9J2spnTDflzu2dHAzIWEi/VBPpQ1tpjJdpdKRzOqjZj75p669NgTsD3If3aOeUfRDr5yzQnA9T
qk3JoQ3JTw9LNIS5bOZJ4UZzMvzHR68fEq2flWdE/k3zYKtDn73D/QoT0wH2Y+PXqjR9HGIB2yjP
huEkJVOsHfQg79BlqGLnCZknqYZ/PsbMUMy5O+S2mkSXoteC0iPlqV6yDFK0q8eN0R1bZ5bTs2UG
+n+lqJzap2qUQLVFZD5+1s8wWEVqBMdaDqvCUzu9j/2i7UO2gCyJZnJHRbTvA2j8i/d3qdX3ckjh
4HZFa1j+KAda6mI3COlczFJ3Nodsds6MJhBuFBjAPtVSpHMazPH9XAbOQ1vq8ocpYrZ5rsIui918
MLNPzOCyia+ph82h7mw7PLWW1r5Aa4HYVUFnHL6H6jwqfu7UCpVHOhn1KYohBuRx26Tu3NVl5EWK
XY2+XQ35WcRK1fgEYfV9p0TG/OhIov3WlKbzw8KPQLrDDV7u7qIopLyQwri8GyMzsg9hl4zAfYSW
KS5kiO6pSbUMLiM0cuk0SShqwS8OnE+YronxA3JSvEo1YYdzPgnyTyUpRPcBMdC4fTerRRt6fUZt
e+WrqEDq5+5LgFKZcdKLufpYlU09+29ng6trj5xzQRMxqgN+s8oG7RylbhhmDPzr2BPQHRFj7fVD
Fjdw8+fWPAzlP/NnliWJJiCNF5muW3KZVTIbBMMAzD4fx2MXY5NRtU3k059oLtZsxf6gJ9NOqb7K
OpZFQRcugp0M9m6TxKIq/4hSQwoUbfC5V1P9HcXdngbZ6sb7s8pizwtUg/bezY03KFqMtXEIZULU
uccwVPGg4Nfve73cE/xastpX6eGfpWiwLppfKDzd3OeUO/TBkVG+cq0MsTv2FWYnTQp0EZGFwO3w
BQLbVGbHVIvDr//DpvkzsmIuTvfjZu0ypo3X9kCoMM+yvLbqLPrrujhkVoeogohTyeMikF/eXnXj
5YJdZELJuIR+yy1wK88j9DbGRQWjiu37DJNst7ak5AUB1L2G/tZSzEj4gNgR8TFvOm9Qf7tCLC93
nvXUGyaUthUtL/weS4p/bVjSBkYFFf0Dcs71yEmzg1YXGSYXaqE8xWS+dw3CCztJ9yr5IzkCzrMc
Ogepz3XNBya5WITb0FuDqBXKyXCwDWYxcV3orkMpv1NLrF8gDWZ5kT5gkk439qaWGOUIp/kOhn6Y
sCM6SdbuEF6dvRCm884L3Hi2pVbm5ZHartWUrSGQYMTib5eHdX6u0yI9NFnXnepSrjzESXbntque
39I8J3BRQVNsAld+ndaCrjDMLh7Tq979H2fntSO3sa3hJyLAHG7JDtOtmVGwZMm6ISTLJlnMOTz9
+UobOJhhE02MsQFjw0HVJKtWrfCHJJsPNdqOCk7VRvYxV8TS/KNrKblRbOgjY9k0nj8UE65PQzxr
mj/PAukbi8310DvSpfn+EbmNcoRwyFqcTSmMvA4KoRnnQ2xiJaxkbouRlRZ+bMO+//RfVgEhzwdm
8LbW8/GMhnZI6tL07PXqoKCz/UzGMvy6v8rtFuJgSNyWlApj9LQKMlYH0Y3bA5GHNg5xTQwjH03v
+HPXT80O7H9rKfwRCaS09JHtWi0VpvgVpFAnrmGni6d5yqyPYb6Mk9+l05jsHI3bbyRtUunxMGEG
gLoGmMCCNbxoROlUt1M1GI04ORlas0dN2Xgk7h+pesZNhO7wqiky2+lS0sUXOOoq39O2yA+TkusX
NEjHnd1wuxLOpBIRyfgVpYV1U3/oa6uvChTjTKtcHsN6/pU5M4btifFmo2y542D4yvub8dV6Om+K
cWmRKE2RaodEPBR0aOGyKb4eV3uwmJuBslyKh6EZByL5Bo/SgelSkYPmdi3RZ4z6xvnLg3F6ylDZ
/FqWtv2FRx4uVRJBvlWAoe1U67dEFPkDACzSq2OgjYXv6yAzDI5VlhU30Nw59XTOi8T2fKNWvero
VGER+gZzOudjg9viP25Xaemh85g2YO0ZIlGQpS6aNl1sO36kKdabed38OGYr4HUIALcmGIhdeUZr
0ag0I6Fdq8U2zzTklXOJwedORNvKT2mP6AxlEWFjQ79+Dyg7zaR1fAicd+H25lr2bBd26o8jEBA/
DpkClO2yB8nY+vwARkGeyHnpDbu4wy0AuXVk8/FJt47ILBDJx9o+G9Tj546p3Bc0r5cgHeOzFu/Z
Nt1eaKR0OIzQIgNmfBPEHWPE868iz6kVq/yCZ5riR0hZ+mFupKmPe46609XcesegmeF2AT+h/yff
xovWEL6Faqh08Bsmywr/HOJICXDMCf20G/OnvhKL7HtUOwn5bdjgKf9/URK614tCzidEioQUC6ny
s4U++LuxlkzyelcZfSPiAnkAHikDLxzi1R4CA1z3Lsze6zDpNEPo7b5Xw3TvEpF/yjohl14aUqxT
6mjKz/riLRpxD0865IEYkOmfMLrNT+1gFQHaWabml1Nun0U8flO0dm9usLFb0SkCZ8MtCUT2pqCq
QVLW8xxd61QffkYoXy2s12jM9XXwuj6aYV79sSoc529jLtTmHRKmYg8YvPGSdZgp9Mal+eyNuIU2
GDXU6SLCA9yewW3G0clUyj3e48YqUFEksIgApN3kld1STmS69PoFCgXvvHGKrcARlbu3OzfXoY2I
bpAnvQJWWwZExtTZaNvBlk407HSz6H0GI3DnDGxsGQCPmBLR47flTOb1ltHc1NbHXFEuep8XATNa
D1tvbaFnVOvPbiX0IEZT/kMEcuztGQ/Vof2bcQMUY31p61asDgnixtckCpGqs5TwiDK7e+ijJd6J
LhuvkpYshx3xEZxd17CTyBhGneCNZS7CBR+a0dF+QI4TO6tsxDC6GPxElvpNzn79KpekTnqlD6Nr
6eInedTqSP/HSm0PtZ8pa9wThJVqupQRtc5ObbURyP7HxmLOBURqjT3LiqEpXR2URjfSLfPitDkk
81IdpkKJL29OicmDXYILurLgh1YhZtTaJAPHhox8lWB3Sv1QgFGMkhP+Rvp/eCwuBDlUA/Z1009P
hxSp89CJUDOMepxVsth+mOGgMlZOinHPoHPrJTJ0oZwCgwzpXW6iF8FzbCyvUZI2uaY1l7uDPtNh
rEPr4CbK3qBnaz/KohSsnkPGuu7RuLrWuZm+UAsXYfREe3E+K8b47/0vdQurxgEeIDMZC6Aahker
Byq9xhptsrYr1VF1FEbafEQxCuv1ZjSOk+jqA7NeXEiFYh/DZLRQ5pzfDIThN0hhBPTckN8hOr9+
qXHi9EINycxHNa8vmVFrZ2NETb2O2nlnt2y9VE631OLTuABudqaSeKooEFNNs7h7cCcxn6fUTXZY
pZtvFR4y6DFmWai3rJ6IhiITUBgEV7XS9ENc6s6pXPLFd6DBB73aZ4cRQbGgRITGb+Y+/1iH5pvJ
S/KtwgYBbI9s2w0UMpnnIYvUKoFKW5anhAYIgMty9AG9ZDtvdetUUMcTO+HDA7xenfcYF+yqbxv8
3KcIu7B+dvxmmprvc7uLcNhcCpY3kDlqq5vspXaM2LTgmF8h3YujjirawZgSeNCJ8WbYKuoqgCw5
HDQP4Kas+idSXMzwMi2HY983fwCccf5EmASxBM+O7Z3iVL6hVVIm4RQsxwwdHY3VDatwuh2zQNJF
ybrhpKpq7y+Sgq03QjmrReX+vH/uN14j67HcbwzazbFXlV5EuopmTl8teYz4sN49GpRjH4BrhTu7
Y+PKQzxGLiWB4zcE3cGsRjgLkvLImFwcLHK9AwoJXoFwQprzN8xUnBG4df64/4wbWQv8FG4E8DAQ
V9f9L9UqjQrxWDJ3vVyOjV4lxDc1e28MrYrGrWgZTPXq+yLLx7dnLTQyEW+FsCI7NavzMOW5wimx
kEDoxulgRXF8wBsxO075rj/wVqhhj2KDKMUZqR5Woaa1Z5S8MlzFmfCate8k9nSsdG06icK2Ye8b
en3q7dK56grAq0M51b39rvaM/uub37ZMDWk50lC9va4qxUqiTFewNwj75ilW0jag98asNw3/SXXc
fFWcaw7TBMvs/sIbIZ2FbYgxUvf8ZivjTG/MlU3VFOe69wRV3HzqKpEc76+ycWBofhPR0Xji6nDl
Jn9x8RdRVnNH0b3VGcx81tR+POnRLLU0dkVONx/oxVKrWIBX6OBMjB+v3VTZB09bsoOj9nudo43T
IZ2JTSoyqS/8m1P44oFAuMZVK4vpdBzzH9B2oy869J1zRc5xMUWRCBiEVsHc1u6LL/df5ka0e7X2
6nzoxjw0KqXt1Uzz4ogsl8P4ieYp0UPzE97tzha55dJLvj7tGZozMrVfI9bKWrRzqyAqBfAzigER
RNlFdKn7leYVLoBjj5yV3wL5OahzGPHkXmY8WlG5PKEamO+BQLb2kpQsoDWPBjFCKa/3kjAXvj6W
fFeufrT6HaaqTzZYhso3jbH//PZ3DcUdjrthARr6HT9efGcagZPhAWtAV6j6XjBjO8UCYWVIjskh
06Y3I4V40yiVyHuFUH8zv/RQMAKdOtMNT7zqGptmGwjHVA5xZFs7vcetHUxFStZIge3c2GvrcR2O
sYGbrtGArgAuGsYfR6VEMz3ugbyMTsQIo0nscDqANErfvofJPmTTlbBwm/OAR5gnCznBq5osNlCd
+h91RurG0qv+o3BEtrOFN/YMgizYuXCHEoPWV4o2Gu6cgTy+Ds3QfUA1yvy3jsb6r2pQ+r2IurmW
ZJbSULZvIWauxTSotxHS6RxreixC27poQNEuvQW98v7u3FoKrgcJucUA4OamLEKV2YNGWI27IX5e
lHE52VE+fBZKrZ/vL7URVslxidzwWOiYr9O5tBhttQyZ02STJT5MAIMfAHz8h+9EWsqb02FObXyn
kKFz7apy5lTHf81tVwcdgJ2noW+NnQfSNw4AAz6uW8oZKDHro60gISdCVB6uo7s4CuDlymmOeKKb
3mkCYpMERpOLPoBrBs5KLxz7Z1iYCPyKxlC/dwvGzJQm5Qxe09LSz20+8Z/E3WhjjqIMLTq+WcT/
76zZgs45kgg7ee4iatWjHYZ//SyGwIs9JTngNsSGj8rc+Ac/61GcVCvEgCDpXJA797/ixoZhsCJz
f0hQcuz2OnaC5uq9KYfIgIxqfYTRNR89BCffx+344f5KW28Xw0jggChpUEjJf/4icCpuGrYNcubo
r+goG4PHPLuTnZ7xaCjxaMvzwOijCS8+LPDur7xxPQIT5qMy15ccyNUz9k7XhLle4ik2iPwoeB9+
nabjWXRR5+eFOuw86cbJAOHKuN3kRrrFnDDrnjFtAgPd22Z0LMtw+Qay3ttJx7e+3G++uGzgb8Ai
9DhewDAm13CBnycGffykjAiTIby7l/lvLcXwG/8iEKTU+etPR5/QiiKVhkJjl4c6iZoTHJHMTyHr
73wrmfetCjemihIFD8+Ky1y+25e7ZIZ0r+oh7iymUMaz3Rn1N11BxCrwyjA55ZPIP0IzraL/cA4k
lgA9MBK4m9l2PWrOEgmXdWOAgfClpr/ycHruQ6f+dH83br5Mbh1gSWQQN30E5rIAYi0ruTpKJFCa
i8wAtVEzmLVyL8ne2vhyC9LLpmNxc8l14+/xx5yg/TPngQ1X9kcWZmpgedH86NQ0UO4/2m9TpPXX
Q9ufxAg+NdtlddLwErPBdqIA5Iyx9Y2hg/61Bjn7UQXV+tWq8vjzlNWY8yROEw8osYf6vyXYiT9c
iDVqoPaOMgfkO3h0OkNdXNAi6GffbfHLGzFA7U69cIYfg9W6FWPPeoLmNFl1fmj00npnLoW5Z6S3
MWGhd8CDoGfEX9btSe6KwUQxRlyL3h0YdCv5r4q692fpiGYIzMV06f80+nRYmBB9MUa3XXYupa1Y
ggyQbDtJ5uj6PLSWOzlN7cDsX6zyq2GDLCvTaNrB0mydOlBPzLb5clIB+vWpgyTUDZZEdijNXABU
TNrzlORfPG+qHwALN4GHXfLD/c2ydQ5oukqcOBOsm0J7ofJsQxPwxeAoP6EcaU9VKuIHPev6nYbJ
1jFwJZ+YFIzm07o+WCIaFCRcoGMWVfnuKqb2w2izNELXbCkfx7bY0xrbuuo84Di/AYcwBFevM/bw
67At6dgdN9V7jsQceAleU5Ximr5ajd2fRqvMxyxj795/qbcf0qCZBdESyP8GKKo1IKqUJZG688bs
iAPzCGjanY4u1rLB1ONnWedWvLN7bh+XRanjoUOi5HYD0FtqMhgh8OxUwq540BXz52inZpAtkY7R
UWa9b8PSOuhYX+70hTbQEqzMyZRi1cws1qfDnS2jSUYsRcyySr8xcM0sf0yWBRYitgJHKMnwnUWT
Ij7QecpI3LG8P8O2LZ9rPJ10vyWF1YN2yOK90Hsr0MPcCzqCZEIYG5As9M91naKQesYSzp9gOQpw
TMiohwdLG4p/MBgrLdgFinjfzl3xM48WEiKz042/UkCji8/kMM92LrnbYMJvQt8Gsi9VJR2118dc
K6dSyXqSaTXvuwdjQN7UbuAk3t+DtwebtgLoLeQJtsQZnUIw+i5Jt7wwt66DkrpxUGWJovu96eV7
rjJbm48SDkQezQipuvX6mXotT9xeIUSncaK8yzNL9T01m44Uk+o5V4351Eel+c5E3mcnVdl8Toop
8MkIl96Y50A7gfnYA7UCkwIdYAA53dRcY4qG5tL9V7r1kFJPG8oj6L6bfktttCKHSUmuF8X5JYYA
kgRF6Cnmwc2UAje4OXT/rMO2eicWJFt3ts1t/GT0QrqCqp/E46zz50hEtjD5gtfamNtgzpL0oxM5
sb+Uozibehrv3HnOVhRjqkp3G3EUqczz+psCeZqTupQe1YMhnhK9G0s4wFXRQbRokH/HljFv+Lgw
K4KldCGnZkwsfzip17pHx+2n8gJFY24+Ie4GY2QxXNiz8ZiMz4OxdO7XIRmV7kjPTORPi6OXRMUe
lM2B+s5SHho7ncIzzsNJ6rfhrHmH2MT+7jTVXmsc8wGMK1KuYdH6tCp6A1LBUD+N9iA6vKJCG9Uv
XQvf5ekA1aB0F/sr02g38tW4LiRdpjSfwqqP1QBc7FBB6u/KT5mToCo6TopRHtFfypNjs8CP8J2s
oWcWcS/iaGFmgwQhGeiMDQz+FB46KSHdAKLHcqufjQndJnv4aYG61Q+jNTlMOJsh45An7uwERbtg
JatbXQPPrVWK8bCobQcrYxpS268Wa9APWRva7knvk1jzs0rNJ85vbFZXReAGf+oRw68fyOOML3lR
qf1TDt2jOtTToH5QmfAnfh/aQ3xYulEzPt0/AhubkLIA9U7ZBmBPyD3zojCYKjxS9Io7NcXSzM+Z
tQRzPZrPgt/9y46c4fP99Tb2ICYIlmxxejpyDCtwVK6VS6fUibhmZa8rgek95ihaZn6oRsavoVDb
T/ngVjs36VZIkdKkUtCNSfV64/cIWHA9gymYRWQc6F1hvUgOfK7HrtvJFDaXkt4sBE10ndaHumMi
Xyd2BqbAW/ITUboJEJUJ37UYpN9/kxtfDvEYihCEGeTNIG+lF1/OgqG/5MnA8BYlC8PvG1t8otKy
z93kdj+tWt1D8cs/8HUVgtoI7WAambRybjLLzlkGgFE1TOfcKSxfCaMa20qFeLETlreeDO45jXBJ
4rwRxVLt3mZWgnn4ooomGJk5H3qt7nzajgMVzLynlrb1zZi/wWWhyU1usYqLU2gilu5iFWSoS3XG
M6o+lOnQfuoZ4B7vf7TNpVD8onTEF4PW0OuPFnGbDmoRi6ut9sO7CA30q1YZ7XGebfM/7ESqAIoc
AzKstnaMKGaglJmYeItFYR6VNjX9OoqbY2xCWXj7U8lOF/NXW7YYVk/V2fZkxBVq0XM+oTWojJN4
QCstDCkyUXO/v9hGBIFzi8QePaDfqluvX2FiajOqGtLZz3DTwFg8t/eBLfc+MhTVuUMl+5k+xh74
47ZkZWYIE8kAPEvVuo5bVVYiq6qSD+WTmfxkLFUfU1OrXb+xJvzDmV6EzGNsqFbQXD37S6T03m7y
e0vKBZPFf45KMlML9ClfP7qjNtw73J9XWGYOLamiVp4Vb0RqtYrr7BGxGTf/FEFYbhD3B50fYONT
fclVNSe/SBCl2fkUGwcVVLw0iZINXobYr3/PpOX6YCclKuFTidofCpN+I0rdt+ImPdpduMfH2BiQ
SVsIaOVsMnov6uoFeNxM4PBImWJd6H43e9ND3S+uL6rYOaRWnT7YTlmdzGiJjumyCJrNfXhdXAxR
72/CjViIcz3NT8D6kgi3+iHaYKlJ7nJtiizrH5zQSj56uRme7q+y+by0kRkeMTZHTXF1sBrGnSg/
Y5AiXIm3cHPvhHG1icM7MjDt4BYXx6vg71MHBY2FfkrUAuQxabCf7/+SjbgFAIu2GhMQfsr6edHr
K0sHrYbrNE/RATlDgomVLgEu4nvdrs2HBrLC62UKIme+r3dV3iZhkkOzu5phbQy+WrauBdNVb36R
I1bvYVCKL2XSWw9WPD+OKONT6hX6pY3bPZn/jVAjx4Q8NrEa4Pp6f+s2yclS8dRWq8CtjbPhHdOt
/oPdJ/2ZYrz5k67DtBe5N5ZFwABuGdcRnM51eyzqOjp0dFQvWjFhSFgubqwFBiqmpwa6UhHAZEc+
qK1c5Bvvf+aNleHPMS2UvTH+rBVKo3Ki1h661LuYVuec9KooLt7oTGfFhKIr0PrBXKbY0+XaOEtA
ZqXtimSG3HQDDfRGnLhg0QQfhxMYmexoD/Q47j/axg7G7YuRDN0Jeo9rlhUAdZc5IcrRAujqQalF
dGhM49RCoX57bMCljzY0sYjm2DqdiJYlBqpIQKxAXfiT0egfukjoO6tsIGqQBOZpJBiRhdYVOhas
VoepChqvmJWNwdjVyiehuS0Z0xglir/0lW0+qSDnJSOqqhGejdsyeqxp7Ii3pzV8OiKUh1gEm3a1
b9CWDZ1Q7aJrSLF4KlEt+DKmjuXHzrInLbjx3JJ1DCqZC0AmArKof5H3kvVmYN5AedsF5qqFFy4z
95ym/Wz1fKkDoXl1d6yqJfwjkdoQQSHa4b3XNcav+xtq+4eQLXIhwS65mWu69RAPPRH6ikZDiJlU
mQS43hqJT6MshMHYaqc2ruZAT/T5kCeT7uuhaf9z/1fcbmveBkodvxmbqB3Jw/XybdSlVWF8rVx6
tULfmd+DUJRrIzps5TsnaPOB2WhECG5gtpz+eq2qzM14iCzlkkqjssCIamH4SWngCpuBnnhAVkDv
zmWsKsJ3wsGKT7kVNVc0kOE13n/sjUsCsCPPS2MU4h+aqK9/C8t5aWdZEbOzNga2XVb2HwKdt+c8
qoa/hWIkODgt5qc5a+ZLXyJzfcQc1DT8YonR6Lr/a26Tw9c/Zv1iNJXieYExohdq8Sm2HBS9Rm12
HmtRjUE2ay6CQ1DIPDf6UKEL9vZQQCoEsJUTiH4i4kavX0bdVkY/oHx3RdEbBQaTDP83Mvon5g2k
fllaec/zUIYntPykwJ3iXXkXSrETBW4DuYSakw1BK3Sk19rrnyFMNmNk99E1tZzuIbfsWQmWLGn7
nXVu007+bMp4iVtktLL+9mXneLEyarBJzAkylyPAZVplf1osO/YRRVM+3v+8W2dM+onQWvZMbuVV
zyJGKW0xvYnollfKoZ2q6dwsQ+8jNeLt8C62lpK8PMAzPB71/etXWLhDVLgjMUVYSuJHDPUOkbsg
0FcgzrGTvW+uBSYTpKD0b/ktxvgidDjCKvKiSKNrJ+IWMjCgSKtVJ7Bl1t64bXMpSQ9wqUgZoqyi
VJECIJhiG73bTI0/IiZjfsntcXjG7Mv7dv9jbW1CiYd2JF7Hph3/+g22oYL7ui1gb5nDeDSrUDk5
aZbvZObu1jKSHQOUlGSCnsjrZYw8sspwnMOLl/RTcnISU+2eZkjp0YfO0vqvSZNmWpA7C9Pnoaq7
HwnMHXFGUa9Ig7j0SivggpgTMHye+JzPUytO0UCv2K+7Wf01NVydfhVOZYs4UJOk+L50mXluyCyW
w7DMdC7b2I7+TUzRVD53ES40sZFMIiibzBkOXavAcVwcK4kDnWbLvwVEe0oDy5o+YE80hT4domx6
X4cl21lFD7MLRk8vqBlF4zgPkavWZjDEsV1wpWbGCc2NvEbarrebw9BNk3ek5k8HvBjAEj2p+uJ+
EVo65Y/Y+HYIVaOIeZxNgc1ii0fWQ+YUOfgQp4rFw5Laxnc7wwzAD4s+Co/pNOTL2clGpT1qXYli
Z6VWmftIuj8/RBFanb7Ufnk2lBJM9Dwq/Z+Nm+XhJTaa5hflrRcfFbVKn/S6q1FZGnOEc6BDdv2x
A0OO7lOYoA7ZIGlQ+q3aRn9QMKE/EUd4zvqtjtWbXxTajHhU29A3SxSz/EHvPxE7F8XGOQANJIem
qmbRAV3lLmHCOFhH/+YizDF7x72Om28WAflY6DbHO+f7drpBLSyNYbiqkd3w5I95cb7DpimNqGiS
q2dHyZF5wuSjF74c8kXtjigMHIo8Q0vQifcWvq0iQM7QgZC9NAsC5eoe6PWyNxrHja+mmqZ/CpwX
vo7aKNBh193ugqswd3FXRfbO827cwrixWTRppB47VJ3Xz+sacdjXqUmXNy7b9y4v5QHV+fej6S7v
hGf+zVhTOTfTQCO+7OudwL0xM6WdR3sZYhCwAnRBXq/uWYtm5l2fXJERLTz0tYbqjC8Tfam+g4PY
NuZQXlGH1FsfQZL8Ozij/kNveBSTyLWm/qQ1xjmJ+/Hhfjzc2HJ0KuSgyeX+ugFQO3mUL0mjgpoq
cdHk6qR+FP10mBiK7ezure+OqyFBlyqAa2W14RLk1/RFNDFKRIkNpXTpg8zL/1GNqPRF73lHZsZ7
k/mtxyMEmxqMFAlvWl2YsZjzbHQhKsLc108EEO0SIkr2KBRtT/B7aynkRCkiqc6lZsLrL5x2wM9I
sNjWGuNWi9nPYWi0AUvsYj7f/2gbGQ71MJNkKV8qrV9eLxWOngs4xeQSE3No+GXmRY9jXw4dY3fR
nROoYerO6dlYknGknEdKX0oaxq+XjHBpwXHPjXAZq+IjHgPWZ+ZP0cmLEUVLrUnZOTAbm0UOeRle
QMi6bW2VwhjpYCCRnXg6V3Q//VE0WfkdXLYdLIRJ3xrn+T9EJsDJvFlJloJmuopMGXBwx548asek
7oNm0O33ylxQPE9tFqC73AVTVb3ZvJGvqNn0qtGwQineXi1qI2HoDjY53WSVCCVGtCSdIORAOP/h
E8pshByVmhQY3OtPqEVtidLbolwMTKl9BhpxYIjSPUgduXOZZMrx/i7dyIFoikPpkUhi+sCr9cI0
zIXTTcqlSZvqu+MWfeCm1t5GkX/K67GTZCLTeWeaRldsfeyUZFiEk7rKJWsL/TzOfRGUS+EGbdlY
bz92TAjh59hsSkr61Qmfp9nrM4+lTD0qn0YFwkdueN+EqN0j3p57qk5bR+7FcmtCqQDDbDMfpnaP
vcSPY0s7z0bRHaw404+g0/ba9VtvEjAal6NF899Z64x1RtzOTjh5l9lcRh9huvKKbqkZ9IPS7WB1
t5aS7GPIzlIHf92cmitoHBrCl5d2TuWzlNWDWU28xR42+f1d+HuQtdog7BAJQGO+e9uHaRvOVurE
eMIVevFgIzXeAyoQ48VleP80qSF53Zg2XnrExlr8asy+Gf2R1jNApX7mRJrG7C4PXWGg5p1RPNt/
qIm3dJ/R7TW7o4mPjBogTR/Wh7xcVOsDpmn62S1S66swu3IMLLA57+KssP9wysX6ihoqubttL5nx
TFPOCU9c8+WvKjNyRDUHt3sKqYWiny6J5+zD+8DZK5kAlgWTrsXJwQHDrvqjErqeX5lA5H1k/jv3
Z7sMnXqExRp9TzArmf3MGlXz4jaFOgZhog7fUl2M/RkhHOtP+nFcUlQoqOQbMeJ1pqJFqT847Qz2
YHbEvzmtcyZH9z/GRs5JG4L/yfqVi0Tuixc552Lbwk4qFJ1jPbXfZWMaHmYNpXU5IKL4oGhWAIn8
k0Hx3Tm7GzuOpivMIQj2SM2sw0SrkUCpOPHih2GVp5F/45DFLf2e2Zo+3X/IrUaYhBGQ4qKkyXry
bnvxlF2ldODMDOWiYN73MFPbQhFT0pn8mh2oZLPic3mNQRPb5nuzMH6gfVN/vP8jbp8XMxfw6Ywn
TIYy68ZfjhNibxVAEvOu8gIbGG8QNs7y2ejSZeeqvo3zUrxHDvkQV4YstQqLeW4WTmQzqh4ZDD2Q
3SoPWVr3/95/oK1VXMSZXJbY6LJYCxieqiB9x9RReyzn0bygYqvvYb6026iL3BLKPIBPbAmQXSU6
3VSjRQTOCrSe23/UgLj8SIdpsQNk5LIhAGJNCx1ljO491Wz3BXeB5Twn0GKTRbN/QF5N/hZj4wFW
VuPPMzYCDyPb+cv9l/EbvfE6qNFmZeSECh/J7U1/k3ZNprvFGF8RsG6vJb2a2Vf7OP93UNzogbIC
oUEdauDjXEQDdW++fM6XdDxWQnEO1uCop8Hp7fdDbC+X+z9tY+MxrUGag3ENMw5rtRvifkkmfGEQ
Unfb4YzDYPNghdjbFLaWHd6+FKwBIL869TJCZa/Pmau4jMEyZFU6pVcPatbjuVDU4TEz0l0ZuY3t
BxwdJgbXCFjO9YC/IC0AEUc+GkH6/jHQQs39kjZjeg6Nfvxho79YBT3Fa+TXVti/B/4yDD5on+6H
TVuje+wipC8msx1MIGF0ew7T4uk/KyBeuC+7kGV8ZFiX6RRHakdrTynr1K8Ho/2Me2Py1W3yMfYN
xrwPsz6J7CCiUJOtl3L67lmAcQ+q1fcfKonFPhj2gqh6q2iooub5hE6ZFlmVBXlKNX50zGBo/2al
1fgDd8i/01jGrt8hrG8zkJhFHeh4h4R0o8vkjzpevD38zsYOkZBKKmy60YyE5D9/ER4VJl5pG6Or
krvJEOjTUhx1YNsfJ6Pcg+7IzbY6JnIIjysCEwesQVabsfcyywg9yr+lEN+13ojPi2J1gZsbzUF3
W/WDBxvigBu96idFN+/sz9saBj4gDQfGfYjxMMB8/aAaiAO3z2gMN0aqHvLG6w7QkOsg8jyMheGF
AGus96R5th7ZIMOX7q0IH64PRTQ6eaogD36dVOEeG+Yvl85uJZauH8NPRRjOgFLCPDzHVUlfoe4b
IMJvPJfUaxxLcmUAboisrt566RWTZi2LcbHCsjtqY6Hjrqd7vkeLYecV3+wlepMoVoKSBRDA3bAK
ASSYdhJmrcEs3AqZ84x9hjVbb8/HtMfEILj/YDdBQK6GPo80R5TaW6sHY0oLrFxx9csyIPdlUCg8
Ldjf7NynN9uGVaSGE0HGIUla9ywEFJ86qyOVJElNnhqL7nui5/Yjzsn0dlV0VmcEsH+8/dHwCwO6
BAT4FuhJVyp0zERVL9AN8netWWNQ5vV7JejWo0Gq4eRD4uYuX30uF7a6bsJBuaAL6r7Xi8Z4zOuu
/YCskvm5rj019OeY8nxnQ24tS9eako0dQt22vtOjvEuWpFcvmlGpH5VEcP1lVnIa7BwKmJYiLumX
nhjqnXVvM0Eelk7C/9qsTDdWEYCNpJsDGKkLQksOTTy10XJ0o93lK/P5bvRrpJjCQ6viEVUlE0WG
1uX5IS1aZw8cdntQ+CUImJg0XWG2r3NSpVPoQEp/JNSy0lOYOstFV3GH0JgOnu5vpY2lCHvMXVlJ
ptvya7yI74XTdUluJuRndfUcJm73nGod8a9Q9OP9lW7PI2Aj9JzRp4aKcCNnobVdW7bAoi764NlS
48kKl8Aqc23nRG6tQyPD4g0SUUlrXj+RPsVZkgMTu1iTKB/nrisO86CrO7HspjhiAoY+u4E8Hd0F
HEpfr4JKbYEPlale7EljRLNMjaB7OAuhn1xRV0Ngdb34iS1COZ+Htkj3Dqchj8Gr25IfoINM5r4k
DtzskUkXZk8ir106Uxs6v2X4Mga0L5vSt7Uuq3wLcwfVN21F/8Ts1bN9HXfYv6k4vW+eXRl/qwj4
fgulqB5XjJI/93Wn4/sey+HkaNna99QY9eEHrYX2k9dkc03OCnbiYpQo/hleIX6ksWv9VelJXB+g
bStt4LRO/72xBN4TbdopVMLTpBwqEPdvNt3k6XEIlqhiqfi2BtNZwi3bFGzbxQAmcSDLYtSpIM7Z
ZNYcFLhivLHzTjsa7BapBR+dknudHYB81QvXxqOkH+LmC4pQS2AqWRUoeVxd7p8TS199WUnqAA1E
KgI8Qwad11uL8iR3Z6OZiEMCUaY21NrnTHEm/XlJ6XliCTR178xyBvqA3UL8V9naY38VCuXLsTMG
Ww/EWDblN2GGs/NcZ2oeNJC/f0wh1PJfjZV5j+rYMR1m1Bjb9rXLRot2yAAjH6WkyIrft/Fkxf7Y
VH0ZYCqSq0GU2WH0UJBD/LXM3gIXgh5kd5oylT6rXtXNhH0cRtWBMmu2wKAjS+F+QIWIHvpJnb5a
Cp52gZMDlfa7HFcKrPrGqvgwjmN7wslkmJ+x5ehhk9Ao9h7M0UuMD7WORLqfREPqBJi5m9UFifYk
Opd919oPGeI+YP9dWjRf7n+B9Q3EB+AewDGLQOWhjLXKHBDcyhTOQX9J3Mq9aAq1GvK2YZ+9G8Tk
Dg9NXunfvDKeovmtd5BkLhH0YWoRkgFfrS4/oFdYiij2cDFwgUkDN67AZMZjGX1Xy9QZghj8kXK1
O+ZTF61TtD85ncxH82xxlh2tk423QKLG0ZJQMPJTWXu/uBkQyBs70RXDpW3xK8F1UPhCE/bfnokI
g13lePhh2rETvH8/4MuwxgugcJOtGHD14KLlffViVWAHtAmqsr+M0GyGi53Z3nsNZYmaknGkRBLm
JBA3RnZYfcqnCP3mOqo7+6CIqo2PiRaJvSbD+oZEA4X8BvlWMI2IeayPfowsEYr24Xwxi9J7H/WK
+D/Szqs5biRN139lYu4xC29O7MwFgKqiF0VR9gZBSRS8Tdj89ecBu/eMCqxgnZ6diOloBVtMIJHm
M6+5dNXJCGUrzkk9bq+uVW4FQTYWwNrfe6U2XKxaZrY2ycsBs8gLs8dGorH7/PD28j41Ci6gQK4R
zaGZuF5tv01xmXsyUvRRvcQ/vQwTmXcHrSvMM+H3q3DqRTtm9aNAAGhVRNjsIgtoN77EHNEpdOq1
T6lSZXDFzmkHLdTzlegOIrhO22vcIu07rarOtUtfr2AK1it/epVz9aAoHb9oPYkaa55FvcQHKrpI
hUgvWqfH2cGJnMvc6JagtjGteXt2XzWP1/em48AOpnbqIrB3PCpSb4ijTZRqIMVoCD9FDiQ3ZR5b
7JuqWb0cm7w1bxSaWoGmL4LE3lTb67pLk56aAVDpxIkVh+ruhMzJ28/2gqc83l08G4I0AO65W15d
Y0Xs0YhMenlZaIV+XWfocPos/va7g2b34o/5WM7kmnLOQmGZJJ+t5cnqUh07MwkAmsRI8RpQE/A7
narUF44o9YuuJ7oIcMcClGArjd0FRk9eEkTJZH82DGHPftfAHwsHvRX3trCHOVDzpP4KQ1E0dOna
MV4tWcunid3/DsW6rPOjNXzxu77FZ1WN1ekXoJgUa9DeyVLf6uMYnOJoJPcmPfGv6oD82plwdRvg
rZ+RaizVMT7T69KiaTdR6vVCXnaWFt2pVuXclFkMJseUufezMsrhF4zIods7dWc/vv2dTpyC9DPR
LEHKE1Twq1gZkoYu2D/yEmhkWu+cRbd+5bE1Gj7yZchBIkQQvWuzISsCweGIkS5Bw+ein0GCaGbf
WWfupXWvbtYNmHkM5Lw1ACI3O17TilZ7ptf36mVT1nW6b+MlG/22At2tGbSh/D7JRRRoi+mU4WKi
+OUj8jifyXpPHMR0swm4ObyoEW2vhhmQYxwt3XSJ2VN2GQl12alKHn0g8GvOHJEnTg7qh8RfoIEJ
jretD1QXIoJ7OeM1vnjv2j4vd0vZNsEUN+pVxckflvn/6G3914/5/8TP9f0f8yn+9d/8+UfdLF3K
Ttv88V+36Y+uFvWv/r/Xv/b//rPjv/Svd+Nz1w/d899unxrxN46Nn099Wlfbv3P0KxjpzycJn/qn
oz/sqj7tl/fDc7c8PIuh6F+G45nX//L/94d/e375LY9L8/zPv/+o8cxZfxt2X9Xf//zR5c9//n0F
0P/X77/+z5/dPZX8td2P4eln3W3/wvOT6P/5d8Wx/oG0M7KaL2LIGIwTOE/PLz/y9H8Qmq9FQ+pY
647lR1Xd9ck//679A8Ycy4aowgQm4PGpBQEiP1Gsf6isJZPLHTYM6f7/PNfRp/r3p/tbNZT3NaVF
wW89Pi7WLcpJT/WM7iUkx1dxizLTDc11qexkXu+xQnw0enpG5a/KAi9Hm7auDkPxVFWfCufGdVDh
hgTdQ8KG7HaYER5L9G6Hs96ZXOK4P7I+FXjQVSFzrSWsEhDH+7ao58htPcXbDSo68CPpYTDhtLcT
iTHs4JArZ84J99U0rHwiB/rYykPmU2zi10gSHJKv2TRYCqH4eCVY5R04BqgvI2AUw48Ns+tWM0AH
sU51yAD55pXyAfK4VEMtEiOWinBR7wa5pJ1fxqi1kXdaSPVPqlDea23Sf24hn3e7Ks/c3F+ltBq/
nU39SzNLQsN4TOTnJOutb4AF5/gQecvShKPrTtmHCgc/bVfqluz8jMgj2q9vYu9EMQiNMr5pJQd7
UjsMQrwuda+Mdv2aRVbldAek3j9EawEjqJdC7psZ4tghlRjsKfaSWSGuW/DICz0Z9kkZq7ZfN4Z9
1dZFNR3S1motfx6q7HNslYaBdXmi2WGVVRmgwXEavrYk6qitCKKEJsq4EGtNL0SYNA5yUinspNKv
LAzCfduL+j7wYqJeP9HA/wXZWFf93kxAQgSkfPKHG7Vz4nuRaL2rPG6sJkhLOoF+hvRJHlbxtLwT
hjs0O1tfmF7TgHLnS6WoccR2nbLfxZ03RT7EDCvBo0GxbF9VC+vjIFtiphkZ+U+zgjtWMBWT1l+g
+JzdaUSU59hjx7cOqxf8C+gX/HO48PAbYVP/HqgiGJwWc7ng2Jga4tJWC+/OLlq18WtFM5UgKubm
sscknU5/MeApjm4/nfTfDqA/N/rvG/v1gkZ5dZX9WU8IKskbbLDQ48YtqC7v6s5pl6BIe9BFcsQm
8ko6Vc5KUabS8qNZxecbtoYnzhToNvEksItVLR0NIASq1tRoq7YrxaJ0g8zVHeIMxuOQE0OB8Z7C
ZSi7m2EcoHUVcbWPUL8MJBW8Gyi7E5wNbBMkDc8wGXvnTGx/nEHwSGujHDUbqiJ0M8FJHn8YjLib
dFEzLUxwIr31YNG9o63SfXx76k+OQlWSmANUM03K41HiOdazbEhJFoy5ul7SqtgVkTTOxHmbPGV9
GXrHLDOSq7XH5WyyBGosfVRHvExT5+69N7oWZPHefNbMOISPat55i/dlNT0NGzMWQY/x85lTerPG
Xj3B5kVdrVZlNuca6hbaLzS5m7AW/RhkpP41/Uiijmjxs3apzmgDbfbXq3HXgOu3RDBastokqNbC
EajqlWxs5SprzW9t0g4Y08Ey2zdZvPxcqhV9Vqr1cgZYtLmdXsYnrKStiGQKwM/NzCsVSXtsKmrI
oo73kVlGAcCp4d4BwXflLIb9/e0FtQmr//jUa1SNjQ16OK/C6rRWykiXthrqHqRmxYVoLNRG/5gU
NqggZ84uLexe30PBGu+kZs3Pi106H7BWm8+x7F+vbUixaBSshSZCmq3/c61yOC/AnsMIUKjPHtMf
zHbJ37/9wsdh7Mv7skNXO3amlyR4XQC/feDJrTWjbkYtpE2VPfbeIi+rfHYeLRrF/lKzwqHYFOfE
11+/G4kCOmzgtyjREnodjzoo3pIXDcvZamiUZ8mQ7ySOKmfOoONsYH23VT2PqgyinPzT3IQ2dR1b
C59TDalCJYiPzu2hHjkRSy0rvr49ja/XKSkPIuPrRQRTaVtshrJLjEW1KpTJON1W3lR/UuZq8PNG
MXd1E5/rCp96NQc2lI4cLuRWfTOByjxbVTW6aoivc3uwRqUgqpyyEMTCOQeaDYKGCgD5Da9GUvcS
WJub+y1x7K5R89je9S168btYq+zBB39QfzeWqB2pkOjIp2uQUsZwgulwQSOqpqMSt81yUzoN9IM+
bud7xAejYZc3vWrezikJqx9PCnfy219iMzM8LZE1CdmqF0F11thEBEPcm05XZ/ouLVaJ5X6pw7zP
5r1qIB329lD6+ub/znnXmWEsFx8lUDukCFvzGk0OcqjyRd8N9qB+m6iJAD2MLPGxqwavC+Cpu/pq
YlkA9Z9nIw7y2DWvNCeblgBYKkoqKAflc2in0nsqMy6XPY6blMvL2TAfhSjUyrdroZshzB7a4RFa
GNrl2y9xYr4Im/5QBKKOvWXx5blHcx+7wZ22GO6NXhguzgTdcu2M+fDw9lCbs2adLk4zYvuX4hcw
8ONdX7WJyDub69nsE+0AgUK+t2QkCCyzDiZQpUaPFhWLMyfci0XS5is5KGisFzcsegKx42HrwVVZ
iiWiU1UqHrK2jaog7zplr3URFgx9p+EzDUhtvsSwUpuCvtQ1iMVRgtN7bojKvkCwSXN8I5L2VWpj
QXoYhjQ9WF1ZDsEovLS60ia9sK7nGN7TAcxOm4VAe6CA5lrmTuHb07g5PF+mEV8hkPucnwDYNyu8
cvtJTCpZit7F/a03NF7ozPIcEmM9QbazBjSKKiWFUQ60za6PmnIqm9nVdgVy/Df2ONg/a9Ce8Q79
5OTKiMp2n2MKfVMNpvc4cDGdkZs8MT69FQx40PoGoeGu6/a3i6nk0hXg4Dg94+qm64zrRjepe7Z3
rZ0+l4M5+JXrfDKN5sfbs7s5ydfZXfXF2dRQJVEj2kQcLV1tHJpUa1c2xoiqSCcuIadNgT226a5X
HOfM13z9nitBEoAdbSRaB1ssQ2m2tgc6TIcVN3Q3Xm0UH8wyqS7X1mWJq3xi7DxFVw6mB8IU3iGc
17dfeBvy8Mak/uwNepeEWq/oxBRNzVR3Wt44maIPjlO6XbBMS08Hz+uhLNZ0r6lC0HUo/BouXxao
6HF4vm2M1UfUr6zpzBH+eoED0wRru1YBmJxtW6BLiMKVzjB3/NQK3Lb6ZUj3HPbnpbT/7wUOlHFV
V0RXgPY44pdIlB0vMMdSelE1nrpTc/TKfaQVrB80iNDod6PKMfclh/t9WmkWuWMPwgZiI52Ew4Se
0y97boqv9MTqwofKIjExLSER+bXqiOvEk6nYG1kKTArHJQAiJr3OzyLPZXkRIw8LGrDO1QQZTU1R
9mc+5vHcvbwVAsx8RvggHHbm5rDzYgieVWrquxESrIgBNeiZPfnaUNo/5Cxn1ZcanrbpMjudr4zt
cOjrbPZ8DZjnTshGD8y0st6brnLOmuD4ouHJVilLiqXQHOm12PbmQPEUPvaSd07oOmkLp9Q1kH+n
hPPejTXr09vT8GosgJ20wdAqWotuMPWOv+0wTK0Asu6EgGKHsHPjMkR1rw1mh5b2Xx2KZAE5DpJw
+vH80uOhvMTsF4l0a0g9ybgBMOHsqNyMB5pbzv3bQ23yfKZwTUyoYFLvB9CBWM7xWIUBTVc2jIX3
0p3kqTiQhjEYSs354RkUvFyDGhK6p8NeHTz9KrGz3PfaXPWNIWv2LaisM/nh64kmfOdSX0H4PNxL
se+3U1rvUcDQBNaHmWIue6H1FgW9yYalsIx/eaKPh1oP0t+GcsxO1auCodKk7nYLVQ3AJAUHZS/P
yZgfByrrPFOg1DgXSPVpaWw1R3Q3K/ELcu1QrrL2o9otn2o6bg9yXtz3o4i1MC8q48yFt8WA/zEq
Ny4rFzVUrp/jF0QzGlzDmDlEzpPzIVczzBNmM7v0pNAv4iJyg8apgSkmS72zU5HccKbX94mdopSk
dbrlj541Psii1f/6RyatQXJkLRPTqt3sJlmNGb7wvRNO7uztYbfLcO6wGurSSN29vcRPrCdK8Uw8
dperT8vmUAbFUJsTKkywlmv1wkCf6BaMU363Ai4+vj3Uq5MS4CeLlmNpvWcoHh1Pt0Qjp2ZnM5Sw
ncBCqYAu4nLueDgu3LwsJYDR+E/ZZGmMsxnFVlDZN3GCDJPZKbK9nmnWV0PE1TV9OAvBUd0b3tl1
Ja/dMTon77S52f8YHF4Ok2mukOUXVYPftoyIc2km8eAgrG4MV1TSh31MZ/mdXaI3WpSJd4ghdX2i
rFHsS6ctLon806fYmdpzyMnjKOfPJ4GHQXcaB5JXjTmVtlzjzZVDnXopbgWG8T+E3c535eyKC6NS
F3qkevPRmdThsRFDdcb68MSGRg2KPcWZ/3LlH3/rPEVass8VfKssZb4ukXb9NJtDtM8GaF+OOeyt
fEi+vL2+Tr4yVAaIHVxAr25ifLYXxZ1LJ5zrArNrD1GcmuT3sklc5TvX63ItYRZ/msQyH7LSnh/f
Hv7UTqJ0BIWHdGtdfsevPORaniE874SRq7X7xDWGe9gM0W2v68PPt4faqnSvmwhtjH+PtTma1aae
EGiQEKStsvNJwS0oLDjLwFtprxc76S6c3DGoxsvxveVM9MrjOf9aGbV9O+RL8h+cIdRF2Nv0BqBT
bwKNBWvzIZ1Ya1gfTWHfco6qcf2LYGj+X460PRiVGEEVhZFwa1iCiEIbYvEpmr+j2oZn5nj9XUfh
6ssc//utNnFGoWrRWBTCCbXGnt5Ju4x381Lq7xIz9Ru7zXZuV3tB0ToRDf/UGG+7adoXIODOPMjJ
dbVmDNQmqevr689/O1PQarVNrgMnNMalC+WK0NWn3tjPWur+B0NB3OP4hAlAJXSzrJJILFohOL6M
ZDYPRddbe72djbCgvHPx9vQeZ31/nE+slxXljMAXfYvjt/IKuOn2THA6VbQXTWRQvnlqN1wDASj3
MnX6MxpO5omvybbhQASlAFl8s3LiZSBBQKcq1FrNgZGb9kGt63+RLvOyL4H9sjGp3a3EmeO3ckDM
6K3GKFJq4qqdpHKHiAtxv9oZfocWUOD1qXFbmkZ1ZwCzPBOxnTp1fx9+s2RnQzhON66HvkXdvhCJ
u8fevDwkE1oUOfFyQKEoO7z9JU/OLHSDF2UQ9Fs3X9IaYxV5fs69qTKzsDCr4nIhejkzyqldAC6A
JBLFBp2K7/HMKmlRNqbDq2XAWyEHz9ZBjQffQRr0zCSePFzZUxQIqJZTcNwMlXfEJzl5Tph7+KoH
WJCZV3baz5Ayh7CK0mU362O9l+ZFnw/Nl9Zy5BPNdKAvDfXcM6n5yX0Comh9ad56u/sbs4PZJpjd
bCTHVKeuvTXhzN+KzEC1eeqHy//ga/423ibjUZOlmmn28/IJgvxtH0ODZLwzc3xqzVAaBEqNUg+K
1+vPfzvTonJUakPlbBWFUj5oHWKRypSo/8G7/D7K5uTsMdLVUtmw522ZHPBTcPaikeeIIev63t4T
BOqIQFM9Iw3evIuYqV5WCns+LdruanFWbUhQ4tPXcaF9ho9J2lK9I2f2ccTRtEOhj+cE205sjpUN
hPYXX46jexN6FF6GRmBZueE8xcP1AIV0H7Vguyu66J/eXh8njhiPGIvyGb0eunWbu95Wo06dFUQv
ZsjtX8eiQ/SImpEQdfOt4wrbF3Wk7t8e88RqYUwY4WBW1+RwfabfVouYFwXON2PGaSsBqWca7iT6
uebVyVEwPkHfYwWzbW8kZ7SlXLrCDQdRVaGr17+M1jjnC3hy+oAM8D8AFNyxx68C0W5YbI0vlRol
GD1FdfMdLprOV+kM+jvqy/n7KdPOSXqffDVKbzD9KO+R6B2PSiRu2MnIqC21iVvqreZ1npzt5K63
y2YjwEUFxEptRief3xwdApP6oVQ0jo5pzg/54HSfcbyo925Syhso/f0jLh/ygNdIFyjqpB/yRl8u
hV7kiN237bmS1MmpRrIA9BneQlQ3j1961Aq1RieRdBNG/YK/TjXvYc+0h6JZeo7ucroFFgnA5+3F
euI4YBb+Pew6S78t1iRNHIWgCZL4Momd3ozRs1QaB0UuD0IHkp4opxmdh0AGrJgez9cz45+oWa1M
lRUDsjZI2anHD5CKOe6LOnbDrprzT1xwQxlondUbfuEK58kdremnFDbQ4rhXtcdar8wnpaCNCglE
lvUOxZRYpcSF8sy5Rzs5N1Q2KPGgDkYv9fjRertPjBkpn5D4FeDIYKs5JPtCuSNbdu8Q0NG+zIN5
yERfBJkeyV1rYaTWwUZ9lCiTP4su+uo4RRQoGey41ouxmEzd7F1qpyjMJW40nikRndo4tOjoS3B0
rRCF4wdeEG10S4j6IWgXI8CuI7lUo8g+c8efWqmI1oGGZ+WABN98sTapWjqeGV8M+LTfIOCBubwT
TXvNiOeDVy16HMS1Iq0z476+NtC2hfwLhIpCIpHx8dtVFWJXjkcW4WoYEyJVE+86vEL2GeJx4du7
Yr2Bjs8GhoKshb8X3H/ql8dDTVmDXj+At1CdqvJeTAPM6WwaoYglYFDKXW6o2c3Qq075zcnH+Rxi
bMvMIzBnyeHLA4sH+bpXh/vUDAumpTGyweDDzSBP2/w5VwZiKNCGuLEUuhf7EFwhCWfVLHd2P31Q
kPVPfGGIJvXNKpH2zlOH0g3NTmbI+ygr6FvYgIqDyOqz+KC2o/mUyhmi4SyjqMcZvNLv3AUfHF93
0m7axY7aPRCa6+85PvUnEY+KDDD2rut9WaFg5yMBOb+r+kycM316vZCBzVMMArj1oiuxubbxsXb1
CuFJlMbSaScwAnzoqHL+5brlSo3j2GGvcGlt45BmsFKojDm1tw4FPLeS3t6SI77v5XyGk3RqPem8
Dcfb2pfdlm5dYIaeGBgJzGpz6WSG/lEdpLE3mo4inzIP7S996XeTYhnnegInpxI/WPSQ4HoTkRwv
ZURBoEVgjhaS1Gm1P82N2HGvpjiYLs6XaIrbg2M3OCS5jtiPKVdhR68adfde22UloDHw8e+tJpre
v73FTuQta3pLlrAit/iXTRTYC4s7rhgpQC0CwxoyUP2DDRz0kT6QeTdbDZZpMteKH0tsKCM8Dhfw
pHTZhAGU0LgNSntY/nIdkGeCMk0qTMGK3vLxZKWRnXjYYjkhq7K+K7I+8odhlD81/A7CuZWy8Nsy
PoegOXWw2YBTaWrSACPwOR61g/XSjKZFSC7LKYh1q9qTR/1Ewsg9c4RusDrUMTAPhBvGUiAoXi0c
NkNBBPU8Kp1hq7rFlQte2W+MOX7guBluUhROUWRKJv1b0YsSH1BrONSVa1ILbrMHZCqbH25rJj+b
WVfvbQXpHL8Q5jmK0atrd31GFgZwKPYK1LnjZ4ziWEkaAHRhaxXz/WB1yo+oi6InkdtyZSmniXpo
7GT+NfBoXxZdisPbS/PVltk8wCYU66bKTSyzUsJhKICbJ95HZB7PVSFfHQnrICRgBNao14PXOH7L
DPeBrOeeCTNXuaGVd5UXeDngTXbTWeN1b1oPlujOxAfr1z261tYxQcGuwhmrtOHmLJhas0F1OVVC
1ybK9Ke4jDn2UPBVphYVyVj58vZEboCxfy43ZGuJssnCTHfzKS0FBKOD5FnoqEOEHH1shZnw5sJf
MrP7hcxv+x1GpAW4rxz9pQVHaJfnkvdXu2t9aQKGFa8BFWqbw8ysswR1ZiVMQclChI1bOqCqdTc0
Q/Ph7fc9uXB+G2oTf9HjjAHMsHCqajavMid5kKVWXLw9yKmPuEr28f8XgN9mkMUxxzlWMiXU9SKJ
dpVspAsN21UPUSnUz/gRGb/eHvFVwEc2yyxB8F7hktAZjpeqAqEaFFbrUU2KxLXmFsstNP3iPVI3
KfYGUMj2lUTZ+X836uaoyqM+Houl88LR8+o9WnH2L72N430rPGy/bKu5URYRnbkuX39BbhdAgStB
aJUN30xui0uQPSdoBJlZ6lybamXfaFpcXL79aq/3PqOATXmRfKE5vnm1iePFlfoYhYWnLb6XjODu
cT9MbtIJXjwg2zI+lDmScX6dFemZ9fM640LKBlkroPfUzleRlOPPmSuEjMhBIcXn6dmdWNOsYKz6
9tE2xA3SYRpqUW1zuYjE+eC0ufdEiqbubXr5V4uL9I7ZusXur08IoR4kK9gAK1jy+JGa1Eq7qmuj
MOs8F6RfnV/MKPB/ijqtjwIT4+lbqIJTGVYoCvtvjw0w4sSxCEsELVHcWVD233x09BUXKBqYuyVG
717HK6otiOdaDrvMaVSsRlWin9pprHdZrM0Cj69+hiqSIvTGxtMRK4hdpet89J9s61ANTWpAlFGL
z9z2yWcasPd1hLKz39D8MXeJSCBXJrlRVYEX1S1t5VpZ0h02k+aXZBi85IAyFuoxXi26+1aNDNOv
FG16j16i+m4w8Nn1M7XshiCnfFH7nlCKPGyFO9o+bTPw0kNpAEpqIOWrftmNxk/YFvOvCvT9jSdz
4e1yp8s+z71VdX5Fl5c6+yzND0az1J86IDC8T7O0n6zcUW+j0Zkrvy08RKxbw1qlrCNJM2upnKII
KgDvP2Q/64lv2T0K8/CA7BSiS23OV446oirSR92CIFk9NTPF8LS/8MqitQIHbzJyYLsZ4hvF0hdg
7GrXfkf4KY5Du5XIcpBNf54BSWe7vjFSI7Qbt07eK5MugtLNcvcxN5YuH3ft1HZVQC3JHdFMcZUL
tY09MBjV0GkybGTZOfpHjV4RiZHD+5Vt6AIXaFHqLJvoI9pstDhSV60ftSRG2fYwoK1f0hicEEKp
DIwi4USVGD1rSe4ZgYqgmh1a9oCtWlwkdEqUVnWe+jnJv3XYrGVBpnptERiFOUtINK5F1D3kU++X
1kzeL7U0F4HmpPPziK/b+4aG9HOCP07vq+gTFUGhxLEIXRgM8pNwy3ja26jc5RfCNrH0ksi1Y+oy
0xgKG02xcZkZXMK2dhHjB01UlHK0gmJW2AjUOHw9bx3dL4yulzsHjpq8InZ2ezoRZpH4jbvoeugl
Rqzs0lgDDdTLWfm1tKyB2Ro1yitm3N1TaekomuZOJHz43omyzwo0/g4VUiF3iNZLbKgHtdNxMrAK
v2vo4dSFLWA2Jcryk3aAk4WL4cQPrcHZ42toT92PwBmF39dz1ZIBGOCuFKvMv6BfSHgwdnrxjvDS
fd8vbfMBUEJT+7KtG8qdeqXdL00LwVvgmY6mkmFN4w3GBcLeT46i8fsBE6CHh1NY7vPl0Dn3rFn9
qrPZPlLpwQfC0qnoBDK2u0vE0NXRz6za7ELio/k7DefxyfAEv4huIBxDBYV6RLebUX6wolj9QONT
/2ZRF0z8bMzrxV8G2T1WhbDmHUXU0QQVHNl2iL+rurKYF8kWx4rzuTei5QrVqQSNkiJN7jGanPsr
QyvLq1zBCOYguPVdv7aSuQtVxAbBDU5tRps8BgTe0iWMb1xMTh6UTnG+yTG37i3h9MmFneHzQ/SU
W2EZuXruJ2Qptyby5LNfVI7zYxq82GD9TUg2oA2iSx9sYFaG7gJZCYtcZCGpiydm7Q+qIYZwqQzz
Gc6yLO5HxYjTIE4yZbqw1UVz/YKczvAdfa5TTJLz6muLM9hXLYqNT0JBUMVX227MfQerum9uFk+1
v+hRQ+miiYsZgcIJg6A+zXGYoNIYc8f1FjFZh1jflBnToz3n+oWwEgUap2fgeiGvhrxIv88LYDJf
y4vsS4Ld3uJjMdlxAFtW970c4+YxBiqvBb1r919QL7K1C9SjMeTlYBjsIB/y5KMa2/ZHPRtysTfd
bBbhMqXl/JWqmTGH42xa+W5JE/39nEbjfGBToPGLiow6/Ei7ttCDcgFR7eMQLZzrNF6U/jIy0T7b
Fx2VKV8TM81uT0R97etL5ChBowBQ2i1xgTU6BKm6CNR+Vq9sotTCtymfK9Sdc/VbY+ZyuFiw1ND8
sVD6lBIXWY6f2aO6hA4CFEU4D+j3+Xaqw6KoVAsvYbfpnW/jLOJPphUD/JIiiaKgGQcoZsusKiLM
M7tQL+vEjOOgQRjEuoD6Px3czMZ9ATpIPlxohW180pVxiA5NbXflpXDGAeML4E6eD3Ao4p9THDv7
QY3K9Fq3Z+WQJEL9pXcrodCc1Xy4KaxywpA5I6IOBmFO0Uekm0R1b+j0QQ59gXcz6yW2+Skc08xv
cO5bwsLNpy8DwliVv1hp7gWa0Qrtomqgx300IMGWP/s8m6awcee08ksb421t8KZDbKf2RxWLpS8m
Eaix4wQ1pZ8aUfrZNjoYvdkENeIu76EuYctZVdl31KmK1td06NQgEjwao+pQUKs1tEX1c9kMXuA4
ifI0KsIrqcNQmgiLPEOTSOpJ+g2833wny2zKH1jaU41VSKNdZFqq/OhMcxgujSGqn1R6JXkA01hW
fo/YEWeH13vSuEqHgkugrpRe4+D1JnM/AfCxdoAwQRPANejznbXYy+e07LVPCkJBTRCnOeeEQhzy
5Kbo/Ztp3ul+lZdc7arZm4+xHSlfWmGuIsrGTD6giNEYA7zlsj7Iujz5bFSOFgd1LqqPJTAiPcTt
W/ultGP/PBly+QpfemLjtWZ27SAWTMhQLc7oe9J02F04qFzLjkryvopQijrgnl1cWpawF3/GQvae
QkrxTXcS/a6zKn0Ol6Wu+49Gl6W3fSUR3PRq2d4J/qvIpznb2DsVAafviaElSZBmVWkFy4KYu2+7
2fisa6iIhbEa2TcZbi/fhrobFAT0tBwL8aWHgOzWs3XdV57oL7EtafuD2eSKG2hFpYMzGcArB5jC
cH56UlrdHuKN+d5MqvlDVLlLd3AapJjuRmlObmhPlEEJ4wY09yEdEYhAAalbblJg7aieWRWCYFDG
osBWxuUp76uqIbQp0ScbmZdbxamBRDs1nHGo5kU9Bm02X0V6h3WAUT4bYzKnQdOaym1hJFkeSto2
Ft7lLFKWELcNNaTxkPR1fl24TevuVW/Kvtbsxz4YBwUblqprBhkUval8cYXGJrT6RDx1yzJbwUgG
b+2QSXGvUJ2u8UNXVNiVGvC5p2p2D6pR9HDYeV6/LHX9kNWdKr6XsxOru7Qs9DQw3TKibzF7KyOV
BMEKylZEmA8hAXVlIP2lhplUputOGZI7sGNVHqq9Yz7gSY+PgCXrwLZM3hoFC8Jjs9W5Sia9KWAE
jjXXdx3JugcDq0wLtOamandGHc/Xbuaq0SFTAA7snCnW0PGyiFhD9GacXVvWbR/YSdr+NHFB/+Wq
LRFRFdvlrQfVxvJjHItgui+Zjdll7yplQNrUGUGnyy4iIIKA7UerMamvtVY8BFA1c9TVbA5O36N5
D7/dsiq8lTOmZk2y9HNV65e2wHF9BSIMDRj+uRYRt+jUsgPNWWALEsJJSaAIkcc0ftTVzfVCFcmP
7MW4MsYoo1OCSg0iwNO9Jd02nIsUe0IbIyBFOPLCQ4/6oZSeRWE6ja6xarJ8axwNVMuK/pBlOPlO
SH0TRAyA1+WE4W0uZO037ce3U6MT9Rv4pZCa4deoiFNs6fOtHOUU9WoUrrj9g2YPiDxqUguaxrRu
bW/IgkKLsjsCbFxoZ6hbd2KwkzNYqNcFHMjzJPTkZ+vkbgvFDlr43TgXXmjqBa5UajY8cNYQjldL
+9cT86OhNnkoHlltW2dUOkSlJBdJrokPSlxolDfK7lAsECVk0z6ahMef357pE3UHCD5wqaxV9AnW
1nECbJdmN9H39sgrOn1X5Hm7U5DaOJNmn5xJ4Mxk2KAfUUg9HkWqVe4WWeaFMMTKzyXSqcJ3YbAd
qLqdZemcHox0Gpg2usDbNqHHjW52KfUbM5vrsKtpkhJ5PngLedP/Ze/MluNGsi37K/cDGmmYh1cg
BgQHUZQoitILjJoAh8Mxz1/fK1R5U1SUgmFVj239lJYykxCYHH7O2Xvt1y/ev9fvPCA0M/73SCcX
r1Jthvqcu8ZAbI4zL6li/8jOXR0P5W5K5iJglezh9YP+exvuSMBCPfCTrorU6fdr6UBXzupiCDYL
5j/wkZ7cCP1NVt8YSXLJgnV87E7WFT46DFtp27uYiE9OsC3Tqu88FWySxrS/T0HnTBvL6e331Qxo
tRhF+ZCVVvFkDquxnyvHfHz9XP/wdNI6PfLk6FczED15biY3Ydtt0je2zMl7bApsjZ4lxn+N4/5G
Br391wmd0IpO/vf/eXjRsdV3Hl60a7+XX7P/2Q/iuXx+iTA6/rW/EUYONCK+LroHHQcHBKPifxBG
jv0XYhb6l7QWUXRYRxD33wgj5y+GDaSBEsZ1ROuQyPkPw8j8C+kFcbW4HJi40Bc0/hOK0b/IHb8e
VkhnxxQM5AegrNk5MEL//cVoeoOeQzlh9EmTUR4GDepNtNh+nVMbSarjxWQ/EuGHnYtoEs30yWoz
e9hPvayw1vGRj6qZwmyDIavSo7rS1QzzJ033ZGwZ9o55vdyJvO/VtnfWKa56s7G3ICz9IBTS1aaI
nhLJDAvtmrBvs/Su7TSIYzh5KDPTGktUlJg15ZVloHvdDAsRSQjUux+B36nHsVaCfLKk7p149RJ7
jsaWrcmWAVmi7+2l0+p9m0NTibokS+b3AwqRq6kbuzni4ref4GRlPamJvnvfVLN176YQ8WK1VPk3
qS3NO6kH8lNgpON05Aw1T6nZexBa5zHX3njlNMeTbjVH5kGzfFdmpZubkm7V16Eys6cemMg7xyoU
AcKVt5o3dmJoViTWck2iqnPsDzTqRhnZ9HjZB0+a+maYiase9bR3/UcaSgbNFg2P6NY3RuthLBX7
ydTz6NzpqzPgIFcjOZW9OwuC6hYNwhSYSVe81VVKXIwMkCGFi7IG7mI2zhY136A1t+D9leJa44bd
D0QMgn7P0uaKfL/mG/ouXUT6YuXNrvUWH2ZVzqQrlElrHiWoa/VGDcdOm5F33XCFxwtSxlAXq7oS
BuPp0F2HY4ijwioDicmRd2U9dtxO0tjrDWy/PIvWrOy/ZcFsQrORVO0HNKDt06Jr/nNpTvY3Nys7
FVJ2L492rqUfC53aN5R+SYSlWdvuEM4wWdLQUiDQKZWnDqggnV/z1vYa+3taNqW6g5pjGzviZBEt
hEAO8w89Ygt708+lw6dNWTRbzOHovwV2Im8NzHUE+dBCIlW8qAf3nefVZHPqmqsfcDYfG5Qz7dON
SxNUbQqvSbMHwAQUQ6EwlmkOm5r3LBodRLtk+iibHXA6fzFJb4CaPs6i2yDubZ/QYBjMplv0T61y
/fsqY+e7s0ZwfvcG0hj6wUE1EWJV2NOPtk8CcVV0eZY99+3S+7wEieVdMzlqISgutNs3ADlhZRGr
7Sa7UimNErGDOBmpdS5dCpGCbqNRZH0AYLJM+qjpGjDGMk/TfL8SHPfE1CT73tB3QtLperURImOk
/m0ta1LcK6uKZyct73HN22jcmDXwNEme943w7LUHosMAc1vPpW9tqJfGbKONgf1Dg0NV85T0R5tO
7psdpvOsfPYMgFfhZFvtezlZthYSAgo0ArSyv0ZgFuzmdsiqft6aNHuNjZbqmQrHyhyupnauakok
N90ZZq2LeNZKtZ9zp243WaGP92vVJE91lrZHKHTvv1F6l9CYC4z+oWhVpjbwQuVDioSEJCVz9j6m
Sg/e1X1hvtUhLt3m1mpFYK2HasPPyYYN4/+q2bS0wEjkph808NI27mdWSPERUOT8nDiL7x98CoAi
YqVuVGjNAmAW2WrlHT2DMdu6k8m7mZb59HYparSXyhgSm9aUlGAuW6zktNWcAFiamnwDYaiElUm5
TYbr6pJJlC1Qnq+KZJjHjT8NCU89GVQFyREjVf/Pr9f//6K/wBEehbevfNGfCwmT79v/HLrjf7rf
Pur8zf/9qHt/UTiigQENjjgb8t0/H3XX+AtFylGhxHwMzd0xhOLvj7rGXkCHLYaWmqqFAu2oI/uH
TGj+dcw1RLZ7nPdz283/5LN+IhzR8KjR6+YQJ8PCltYVWm1ZxHJ27uZsbcK6lyJiYIelp2+tz3on
tQ+eVcxPQrJIVGKddqo23GhJ5iVCCB3s8SSTeqwnxqNsoTC/uJ5/bxpf0tV+hnD82m/8+mUnm2LC
N/Wx820Z02NR16a91LirW6puOAq3ZimTSG+RFjSo2EJjXIr3vbV+GLXM2JnwPpAgJM4IibVIN5Dp
zF1i4jq3iBfYe5U/bwuGt+8u/NLjNvlPv/RYSrzQ2OoVNXHPIhEPCYoeqx3asNBqtPaezL7qhZ1d
u/Zcbcc1AwbnJAhq+qarLkjQTmr5X9fpWKe9OLrld0kAcV4yFjOdHevxtNFE6mz9hq9Lm/UqRgxf
RNk01QyUpvHabQiPfv3Ufx94/zr2sbB4ceyqtARR6aaMV8SbZVi7o7hP6VUfNKdzImcK9HfCEksQ
9p53Sdn8e/3565jW78ccA/ZMmmHmcS0HtZvUAHfBL4tbhP7fXj+rE2Lnr0OcbHFJT9eUvk4yHo00
u6YlkG0p1qsHhbA3ztfkGJgqRwiLix55tSpjtY79zk/XN7KYfnpMN4FdzreB7L6UjWvvKmEOkaEZ
yYWb/tNn9KdH7kTChAGhKjt3ymNT5vMxgCrfuuQd7AraD7FFI+BqglN2RTKRijxUbw94X3LQTU1A
JqOe8vKmXYi9wNtbciYbbTLMNzVN1msLaNNB7wKmz43XhYqpzAVo/Ln7dlJkqm4SfeE7ZbwmM5D2
gECBec7HfVl7F2Q6PwEh/35ViAf8/dGgC5AWNu3NGANmASzGasKsZGDsFPV8jRiJDRwBSntmABXW
/qU9DG2jrkZljKE+D8a93+KmytrMuask32YtG+XHvkztOK2zIfbyhfYt7pooWVFVWqixt/NcgXrI
DNqz3WBsZbFEDVO/rUoSczf2a3lN/745zDUbwZr0sE3L3PHaTu0m7GRVb0jk+N6B37o108HfTWlr
/Uca2P99hHEB/34p8sVZc0xlVcw4X4+qWoAVcGGa6vXi7S68Jn9e96g8fz9G08ImCpaZy+3l3Q6/
kb6Bt62ivhzeoO78OCXtJ1BP5WayvCYkpGu5cKNPNKa/zu5kxa21ZIAHYVexFO4AUtzJbTeaaG5Q
CWXjdzX6pKn6eeG50EYWSeZpbQR7kuqpEBt3dvR4JZrnUgzA2Z9zsgQjKKmrtXK42GCmbqZVjoR4
dkLFy+J4zIXsq9JPC+wDFljXoZq2miElhshmjkdSxP+1K/uNEf3bF/P48v/p8T9ZjcfS4XXXjSpG
HiFI4gB1KzHpRm2afGgs8gjEsSBadGJXsomM2xUxzt73ye1+/YE4Xv0/Hf9kZaadZmuUuUXsT6MX
GZRnm7QqmusSLSobVdhRrx/nzysJrpLfnzsSz3izoGvFZG2ofbe4Lh977Cy60Ty8foTjE/ynMzlZ
XtsiIAChDmQsiejZJMjJNrmEkdw4xnBA5IB0GknLx9cPduYLjhv49/MZStT8qlnTeC47a7dIV94X
0tP48LDqSMPtyLazsoNm1z+GARmDO+flhTfppwb5D2d6apf1qNiXpem1vRBZedXVtBv0yl8/LVAc
bmvDKLeORREfaZnT7pPaTEnRMTD3hdTnzhfG3W0T9lz4dGNNInhTLklibVpnGWLhTGqn2WUaW0oY
QPztoP4idV89AbWq98Gg00fRCNpFc102KCKEvcxUK8zuwKm7Qb9//fKigD5zN0+uL6X8UNILL2Pc
n8s3RLuQANGsLFeMurRgh66j7EJJNo0XDm1RXBep7uebfkhmNF12wFDCp2OylW7dukxw5C1EJR4+
0WO9KUZf3s5F60pK10X/ivIkeW5UYpDgmFn5J7l0w6dMH1N8Xz0yR0xGbcQnRqKocvhWhVPvlU24
lFkg924ivLe6P7R5VAUJEDpQSqMeLrN52w3k31hJYQ5bMjmCQ7F0Pts7YWjrtlCJ54c0/5FgueyA
9y4yOgNPH8wHAIt0myasynep46P3t6YsvxYEXxsMdFTphCVhgh8Xu5X0xzQ1b/vAq9TN0szpJ4dt
27UYSLR5MwalsXXc2bai3FEpUcWU4UFIAgwB7gFcNneb1WW6s+Yq7fdmVrkPMIcqwZlV6w8tybWv
Uy6CrZlovhMDqrXuG59uAowxzb5pczcgXBXb5dawE1Fz0KVEUDwq0w6LamifqHgneDgZpxcCrV7b
rfKt1rlZgP9YWs8f0jiJB6u4KnQ41WE5C4OWFWzcMTLMIX/OaTw9kKIr7yTdjkNTMmpzUpPOWE/e
kQezwap91Bl1ttDPsCcRd0tHS7wEBAumXUDyXmVpPLmo3qxwqqUvo8lw5Z2LaUm7YoLZfa9cp/iB
uSi4bhuvHhgmdeWWPVi1NXxnRGkkSKuImrJPSIZ2BiVxws3+g/JX7rIhp+JdqcpSAdc0fTK6hHKf
tFVUkgaNLY9KqIB5ozca6mlSoqRLtArb2DInZ3ydmamm4mDOrKecNK3Y8mX7AXh4/mxI1/2qUAt1
oDmqBWZbr5PR44yrtoMdMPeYuc05vXeFVTaRUWuEkQBOZz9vErTzDnuJekzNqkyBRZtSj8ljJOfA
Mnp9lxSyxPk2duZBkq017MTUrrRSOxc9B/qhm85ZAivE3wF1QNQCSazr434Kj9lJ93bPex+Wg45U
zxfYQwZbM9ON6Mm9CY2lLDZT7bgbFWQIY9oguHbaatjQdUm2Bq3DPiRFlQ5ITnEaJmm+fgoWp2ki
AGxuGZnJ3L9vajCpoWMvGta8oWa66NvZ3p4nUjvtLOjvU4PnOhoSn4e96NMfTlbWfWg707FvauTO
tq0I1QDytjaxFhhqN3dNnd9NveG+77N5eGp1re63mlvxHPLopBtnttgMubqV33dZJoqwUy7pwbxr
TegVrfc+Geryh2Z17lc/HY1+ky2j870BZSwioxkQ2Y3NMH4gq8tEOoGa5Es/dn0WOZ1Vfq9SO/8g
qq5AwknLdYBvwGA8ZBi4GGFjDOVzA4bgzWBY5sdlHoadCRj8wW1F3RESlhId6ldJvU0cLTEIX8EO
1vnbdMZtEdYwLX+QllTjCvKd0M+c+iotlvmhNxQ9xjlXzTPB5/RVM4WSMzYrle/klFkFPA7f+jR2
w5xtmWRdTUrPDg26UBrNudHUsY8c+chWyue4twvPjJLBWL/IoK37eOlIyd2S4qXdJN0KgoJFQb1L
mmJm1ezrT8ziF3Wl14l+KwZrPTRD1oPihIT1aJO5ONP8XPwbAwp/v5Vtg+5LQ6o0pIl4YzS8vtzI
JnaaaXZJrANbGAUSSYpReOtmUaJgoQBxGI8LSUphOwfBd6fSRbJVxaR/VSm9y5B63ZGHMpiHLw0V
QbnzaxbPsEZ7oyKXxt/tElQ9ygW3ZX4siZkBreFlfCyPOsxJq+1PetCr57GYWG2LzrRUGKhG1KEr
Jc9zN44JGceKNTMSTdAiJswy5wb0F+/h65/AMxumU0V4M1kDXeaW/Wm/kKVWWumhQKwQVquVbF4/
xHGP+Yd9hHdSC8yD6hQSjyqmB9ky61msOM2XJX79Xz9RYPyz4T/Oy142GsRqVsHqkbY+q5/KAMmo
JqCvPDjpwjik6t4XTjHtVhOJI20HxAoJyQpDy9YwqES2kwZ6eN8ZjDC3K9TZfAV39pqLx3r0jL1m
9gqRBuFPueOhHalzvrKTXK8a2+/e6G1u/5db9NMA0Zl2dyL6tYjzYcpvmMl0IQm0YpOTK7oT62Js
u7Q6vm1Bd2jYhu4LghpujHq8FLV5LIX/dJ9OagSPbZySfiNiZ8n1Oygeye081fmT1mhENk2q26CX
TmMCx7N9vqbLhVrRPLOjPkXoL95SoJC0RZzkefMNHSgwH4E+3ci8qb4ZLOWigUmHpAnHRk0fesfu
nnvKFfqRwzLqe7eWRIGtQUdIhbfOagupVzB3shEJIcIem0cqf8YvhuuMEFG6In3QCpVS2GdFFWzh
DbiftH4er4sJXRdFupWwgNjlJUrhuet6UpOUdp1XLK6ISobZZNeTHRtFddFvh3nqyPVoEoc61QRm
H8I5Lr9lXV5dcjWfe71PqpW1JdzDtagfgtJVn9x0XraMJ5Dj13n9HznM/nn/Tg0cLbzutvG7nJ2b
GSFGVHtVGmxkNfFtJt7pwutx5kRODbuptwqMn7WMxWjZNylDU4YpR00Q4OELS+EJG+/XmZwsVGW5
ulphzUVsOWu2ayeETYWw6HsDu4cXyucnmp18eVuWBKWTbhkcJn/NofuYyffXF7MTo86vn3CymHnA
J4KRDhVvWV8d6mRZ9mZQZm/RQor7Ju2Zjx4jREsDgDxOT+c2b5RzvzayiRa8WnGdFOpCcXTmtTy1
fpVtKngwexlrbJtDv9AZA+oOmu2i0iJDVfnWC5a/hSBnGxTnbu/J2kM3zIP6lFbx4FsAld3Uj9A3
alsLDve716/tuUOctCD6BdrV3FrHJiMxuw3BQWx25AgDBK/M64c486XzT970mmzTUdLkpqs4m6El
ugoycG9cEMWd6aH4J++yn0z0Ajy3jJvGaSO0Hg9Vq4LrrkBqOQEGvfAanFmuTo2b5Tj5JfSfMsaa
vG71Xp/eFKl2iy9ovVGk+UQTMq7IHRy2OGNyKVD+xJH1z5N/CrUpyWAwsq6sYlIZmkfpC07I1XIq
E62w1yeBCjELiRFNKXqnVOAKL5IKL4LEoBIljSZv+qLtEJ0mQv5AN1E9Vig2fLgHY6shhB1lw4bu
WFBrC2vxWhas+JbTVPsFnvnbWs3jk4f6X5JcW+oH02RWsSEoPUugu7Pd3OuE1I2RpzUBFQSy4ntD
1vUxerCFVjb33XgvkkE+loti6mSXTbVeuCFnXsRTXGPQT0yzUKTHSUUTpECyvqu7fr2xsO8R8yLz
pyYr0gsP2Z/HNjjTf99NQfK26sqvRUwc2XfL6u+PfDjKl5wQ4dHYd/5UfLZTLGqvvzHn1txTbrHu
5uTI+IyoyiG7MfxhuNcrEoMhYSb4BkS9G7os2BWBfE5WT3tCBKKHA1/rt68f/8yi4B7//MWUSpJA
VJPNIGObcK9IL1y1MYZVoCIpxIWBzLlDnCxtLSMXfx7LLGYUNxwSYerECIjqmmNdSg8994ScLG2r
jzegHrQ07i2Fa31qcMY1jrypW6M+zA02gYbIq6//3SU7WeTKY+jZEvhpTO3YRf6ku4eAGJdomnVv
+/ohzqx0p3DCzANsgmJBxoqG01tjrbXQLy0kXdiS9kmPw+j14/yMe/nDlvffwON948xay/bISNzy
Oq8XK+rcKtkY6FB2pWZpt4PfyatOH+4MXvy3nqvU1jOq+nEoTeO5mlTBLtL4XlJihGWFJdPv9Yd0
yst4DF0tqeMia7owS+XHVQh3t/YF8cNKJ0hPA52zDKncaW2/z6qjiKpWznZEjU3fY5R3uBC+5rRg
qXCxTuYY6uOxwsqle1kTDhUboNnN1H3J7d0msuVzjMHgWg4d6SKdCaDaTT6TV9vsPGrQzesX7Nzr
epQZvnxfSIavUDKYVAF+TbmPzD0PMWe5kUv+2wYJmr/PWlOPW21KdmNTaJ/SrhkiSxX6hXrvzLPu
nEyvqhHB8moZadwpL8WEspbvVxPPpTnoBv4I7IIhFtTx++snfBIJ8M9nyTlZD70G/l+/yDQG9K/f
ei68Gysp17ju2vYw4X7d925nUjV2JllCoyK1np6gMhE7JsLFwDxXH4JMC0halS0GoVbf2dOMaFHZ
62eXUctxRJiTnF6YG8pw9El4aS68Rucu1clmMhjxB3tiSGNvnrstGfR6yEK04GZyPuLCE/drQYPj
9Qt19sk4Ln8vVtLlCA9SNYntpqIWt62l2+tFv3zxxmW8FiQ4XY2uJAKhyLL3k1QVarC82zSCgNrX
f8GZzZdzss7mMhBC03vO9igTI/9Ri5SAD/b6v35uEnOaCdF0bTCCSUrj1IDmuZqGiKt1are4mfF6
zbN3XWuzidRszQn9bfAEgh+6UGIdr+EflinnZMnVSWCAisI2RncKJA3DXG5IphBwTM32wvmdWXKd
k80lTafcXhecD96ymE9WYs63SN6+dj6I94jeyaV+00/IyZ/O5WTi4i9kiIG9zWLpIf5ognm5t6ZV
XU9t32/MKjH3PsD13VSgkiTXTtyX5oBD2RVs+dw6Z4xBbx/RrLZsx9SzrhbHLDed517KITtzre2T
FQ6xsdUvPp/roi3z+8SkHWysZsHIxDEeX3+Wzh3iZAkTi18NeDVFTPBxsP+Z05CBMLmzB/sSIvb4
T/3hKh813y/fxg4+ARQFwSG6vLvyJgMdjiaDnemoAPecMMmbMoYtM6P6wrf03EmdLDaIYJu19nsR
c/swc82mvOKR7SIbieuFndQZ8Y1rH4/9Yo1BHpyOdhHQofK07IEWrNqPQWu+Ldq2jpZUszYLPsf3
HLc5MGTPYnPGi+Wk/or+uBw2s23gtvRmO1oh0Wxs0soimgj9pm3nS+XTmRfpqNF/+RuHoMFhIzRB
+YRdM5gcGS25t+wqlymPh3tx//pDdO44J3u+xG0000tZv1tjcRimK6DxVYBKmXZalClsw68f59x9
PVl7AnBvVd04gu7tQPL7OOehlgTatp0KdWHtObNynwbTVEwDe6xlVTyOU7Jd+8C+7Zty2f53J3Cy
4GD6R6WtgjJu8Q6H8JGcbWLyhfAXpvb/1SFOU4lkU/UWPt8yzsuUmRJUhzfge++Q8U4XPq9n7sJp
7EgaECPTLgUnkQX+XS1xYAZVu74dR3XpLpx5oE6dRlpG0hwB2gQRNUn/mCR6jRBbGgdX7+oQKWh/
eP1indmVnILW+OntPEgrj9FZvsfY/SbNOzc0IHNvxjoBhGFfQp+du2jHP3+xXJBsMa0T4uiYUFTg
0CWJqLnXGHQRsuDCo3tOQHBKpuxTs+z9eszjPEfHBw8zudJnoRGrXBIINXVo5I8jG5P2wlZIA8cu
kRBXrcL2SmDNxX35uZt3shr4mUNboKSMzqqmnsMp8HtAI45hfE5AZ9RACfL2MJoJZneIh8+qq4zP
ztDVFaZj2/raL9p0FUgHvr2k5kAaV1BGkL5EA+X1u/7zSf3DF+nUG1RpwqG8R7NrDU0o8Z+/X+yB
2T35i2Yr2y0QFTtCeoio1638qLMWqAC9PuyCdJhCu3CcDdKtBfYqt3EC3s6012s+Dqnh73sHCs2o
knmL9nIFhDGl2zzNQVrI7LqduptmVF1Yddg0BlJLdaaFN+OSuh/dzB/3KrXkbkjba+5gsx97Dd+i
SM03s95tjPbSGnHmi3zUa798GAuwJWZt8KAw/zcPuTFTpwQ5ulu9pVhczR/aegw4b3FNvn7FiU/l
n/7TJT9Z+VBqZtKfszye1kBH8DxU/rVoiOKFDCIxSc76cHRWFW4Q1VASbg1RjQONe/p7W8sRYkP5
iCQFQynbTMGXFoTBXPNFnXIwB61jBeRBshKZjrYbW8g12J65thG+2emzKsC+4LbQkn0v/e5gCuqC
EO/S/C0bE+AtGV/tt06jjXfImqz3hWVA/IOi9C1ryswgWncsyEvuhHs7MYYWIS6JIYvgZyZ3KtCc
ajNqwfQOjos7btLarYadln5lSlpWOCIS803ZA9JgxC6ZQcAvvAL+VOebYO0bHPngajfeoqNQF4wP
5y1gnjQLF98r4mGdmQpqnrYWGxyr0tsmHdak0Aew+92lkbOZCYiD2Dhb3ad21MWz3/sIKbWmDY4e
ZQduB7TU5Fk3hvkRC9u73s2mK2dhvtoZwV2djlirVlC5od1mYDPGhfD2aCaV7KbC3K1DWcnsMUzA
idRbzk98G4rCuEnyNHEi+MPJsEEk0+7cpsqeTa/tmGsmOVI9B4t/trVK23hy+sa8KsD1brPM75q9
rkpaFeBm8b/LaWqNyK+TJrY0TkdMpE1EPp+u7C3piRYQsGTIcddb5fy90ut+fIdysnmXe/nIqNwP
oDogcgm+NklXWNHqBEWc6rZVbUrDTTCo1IuCemCl7fSmD7TiWwnq9KlYqEJDzYUkBAHKzh9Ju8PI
PgGG+DiJzPGimQypZDNgav/Q49rJo3FN6y/5sPCqrLIAPdCmy3gw5twaQp1peoQmoTF3SHQGHunV
hGSDNa0sQh7I6WkxjCrFSDb6H2ozET80pE9ijxtMyY2nuiSe+zIHbdSWjOXtBRlGaE9WfiQjOQmM
lrQfSBaRC1gaqy3RMA2iyXdUJA724lLZ815OBKxY1miZW6KubTtyMk/cTkS2GlRqk34/pdnqEYKL
10qYQfYhtWA/3fpGiT1Cr2fdOozrqhuhhBNTbissaMGh6bTyi+htl0i6oQ8+T16wS3z63hG2qOWt
HywL/rUi8PYjbm8LWIg9RblL/C7esaK7mYCGyx1drebTMor0udNXsdPGIj92sbI8Mt1OD65GxmlV
1BBat60nxqBXkzDg1Ft0Ou7xwdV+zPaOyZcPbqjYDi04m5DV2/4SkBT1QUs6jJm8Fd5VbhpQWWVZ
6sSPwQ8jscoZnpKhGa8ZOUJnMP3WySOmScH7VHQakJSaeSij7aDN39FprvZlrjlfR3epNzwLmgqH
RK30+mQjPgxl4n2rBkfy0c4JaY7moOuOOaNlhUq6YVKw64N6TVm1k/o2nWYhd5ZWdPepQ3BU5NP3
cKJVBgTktn47QJ3A6pCGVbY6aCmGST5oWOiwWnWm+oAkGibqLDP/C7hIKk0JdWvFqnDU5+CwdO5W
/yjir+ToFpvc65M9Yrk222pB4qy7hmbim0LNQD5mVhCBZXI1WGrqUcNdUnTIyeDOaNvF0mpjU1i4
BrbV6sOm0JP6AcsMcu9R926kNRH2mwWq/zaO5DdBDfPW3SICnTGPMTEEsW34WitIBD80c56GoB/p
k1v9dDvaHZh2/j0/Muckjduky82rYVhre8upIxuss7b4FgTjNGzUZAzETCjnE259naVL9gtXqBlH
/2DZ6KNCBUcMF2bvj9fzSkBxiDjHudOJcUzDoO2ng4I+A0ElEM49b32DhDALmhzQUzAsZNX5U1St
sNj2KV38L44z3vqqeUx1cuk2BgGr17Oppd8Vf58nATFPSOCAuLOVZ31NslQDzJTXNYZY13QOKfJ6
b2dlrFNbYjSZwIJC8u7ruYOwVOnHrudceHboNnxQAUQNI3nw0HWek44cZuDZecrsXRlGE9Kd0Z+S
BdZx3KvkrhGWd6es0XgQFdNG2EZZFTZm7fIo5phqgVqBc0d7Vdo3BdM2HvR6St7OeuHYod3Xxiev
CoZq63RIjdBSNXddYvbkWC8fECweZRNBXj5octVydJVZ962Y3WqJiHC3oEUNUn0ugoIfVxGAZhAu
bLdXdBgVvG0e2c1SV9oUzsLXwX72cniHIm16lxHg9ZlAvG7Z+72lmVtXOm1PxpMgPzofyZwK+aTr
jKeqVI9LLgERgEX5BUvh+LBWpXpTg4rBV6qnax2W5dSIzawl2hi5PDgx/LQF7pmspjTSvTkDqSIG
Ye1rDGlfM97dT2wMYBIp9MY1MrsuOfpS03Y96nUlRL4gCXoEF15ysIeSZh8T3eGGubYTIuSycAqb
Wohg7UaMbQ3syzG7d/8nGHkw2DX4+7HM1Uf0Ovw0WGD1x9c3RGd2YD9bvC/KgTxhlQQTEexh0XQh
YVxf7ano7gLWroNKoeJ0Pl8asq2DC/2KM/XHaf4nS+dcZscD8j2q7yVC4B/Uue7BK8TX10/pXFfy
pwnoxTlNOuhQ2DbB3hvpipWWRey7yuTOFUb3pXc9BtD9WGxq1bWxQG64IXBh/nLh4Gf2l+bJ/lJH
JepqdPH2ozE9pI6hR8uYYWbBjBuZqT5uzNERW5CGIjRZlQ9wF/XrqZlw+Nqy3FhE6uykPj6//nPO
3N6fZsEXl2JezVrV4+Tu9anis5OO7q5dy+5NQCgoKXqkBCe6IOWQTcqFI54puk4z3vls9pKAe4wS
Wi4fTXxCG0vN7DlYsA6o9i+h5M88R6e8aACapBWD39jD/Si3WWEWt+wtx01tCnn/+sU7d4jjKb64
eGuRQNSrPX9Psgzdl8C9K+YFiSu55hcq5XNHOP75iyN0uTIsjeHR3vW1D31uWW/zwiDD3lkuhSmd
ux3Hx/TFEeABFMzMbAYAojG3E0SH62qujB2u0GpvDP6lkJAzDYyf2p0Xx0mIn+7qDBheKrMnitgD
hFa0xir71ohqOUi39y44tX62a/9Qwf3sOrw4lNsWrY4oP4uTAcdmUxXpWy9oxzsmTW649p0bW+6A
OrXLy1s8aFZUtSnh71k2byw+Ho9BEfyAz8eeRfTyZkxm4zFXk4XHx5o2JpXR1k9RL9hQaEF0g9VA
E+1uzUK4by1AtzvhMWt1/y97Z9IbN5Zu2//y5kywPYcE7nsDMnpJodaS7AkhWTL79rD/9W8xshqn
UVmJuuMaJFDIslOKCAZ5vv3tvTa6NI61Uh5HLW2DbraLrcYWctcY1M3SfJDfRpBN95ass5sQsnKg
+nm8HrR62sZSL45FDuFvzGFr8AhdtuWYUqOBVX0je6wSTKKQrRY1/8WF9mebqMu//+lNa6I8xUKX
a/tGlOpocM7cQiaLwcH2amOHVL9BhSNom2XaSSWd/hAbBgcyN/4rds8vtb3/WBpe7tY//QaZGTVm
GxbhfhiVZ0F0XPJbtoQW4DnSFHtpiMbckLz3DNyGSr0N5lBsxCT6vQtrlAlizozNmDrO2UvRp/9C
gvmT27X+62YjjlRnU152aPPG2JcJzyS8nObmf3UHMX/5r/eZoXlTyLfPISUQVDnQM8eaux1D8F/Z
HC4Pzn/xdfi1LaEn4Btb8ZId4El4Gz7UeVdHCOxgkyKKAvDnVukykq1tlm1VhtFX+nhaYHcgbU1z
mU+5yWAXum20X0awEIXywpuQRtAdYgWZzMi7q+w8v8+66nvreMnu378zf7byuhhff7oc4iqMyj5n
37OEC00f2PaCApTk7vcY9tLJu9YS3ye3sa7z2XYOXsJqxkx0CH2cje8sAwIlFlm+eqHtPdqx4/im
8oy/KMD4k9um+cut340AQC/AoQ+hW8t7T8BepIElCUxvId/WSvsvJOw/uW1e/Ns/vQtZpBdZJEy5
j735jsqlap9RjOJDfwt9PkT4IaQa/v07/mcv6ZcnQeEOEJorM9zr7TRcz/jCAmbFcWe6OrlDwh6/
v3X/hV38BLu4dHv/Oe1i38+/gKsuf+HvkAvxm03ZMERBG5AZnQJ8Uoyz3f/9P9oKuaBV1ZCoiDCO
fyZXub8xVFM2BQpbp8qb+pV/MC6M3/gLJj17FGhAR6Ne/j9BXDgX+/A/7yiQqzhBGcCzBE09YHl+
XUE58IpEVg5xENNMYcDusWQJ9bqy66CdBBBOIAbLt2Ex7C9ELw3MPq6XJoGzNDFBjqkbHsdkmnAK
G5n1jTZTsEk8AZRPY5b2NAOR/hiX2jM31Huf4LrXD+y3yct02jQOfoUIcWXVBv6MyBqihwo6tAy0
csnu+75zrsm9SWjEU+s8T1mCplIvZTViya1HaOr2bOe4AuF/B2qBUT1Guofgj1z4iuLTnZEiIKir
MTS6HfYIXpEMM/Vq6PR2sQK1VhAS1q231u6j+6YOh8GPeyv7jFQMvbrFcoTePmUtSPyxo/+u5YHV
6jEEr7ldXfSOAMWx18pSXjVm6JBmJDkXbeq8EGw7bH7Y1jAreDRiNKKvnYr6m6GDi8yNGAipP0TF
fB8z99t7ZFJ1KnRXQ5ugd/O2JcOW78B3klY2EXYHP5MoEH7Rk1DbQL2bwvVzKZxjvejmIYogXJzR
3CACR84kvxpOF0aBjZylbUKVeeRkydkw1cshdXjvR8KeOEkTRMCmVTh56E04AEXNnKM1Oo9sqsIH
LbUjAGWK2jcfz77xoBVxlEPkduWNze8XbUhpOn0QWXL5ErUYRn2Mqu5Rp0hdW9dNbsoMi4/b1+zY
BBA/dgy8eaF576KdrDiohdO9GxNOa9/KSHMcTL1wHp0umRFWtHx4GrNcDog+an3Y9Q280xiEs9k7
p6TMlu04JiFxnd6rb8D+sCXJO7hJtMlI44eLg63wQ5TX0u8bQynebVDhYJ09bcU8mXZDDqsVgKYH
Mo5BNWsEP3p7/rBUVX0Oi9B/UIag34p2ZnEdlqZVE+mFChPUI862bYYQCTnB1jo+smZO3mMxdqMP
l3Um9eSqAUh1WH+TZRUDliCRgwd3thdWPGAv/cUZbxY6OpOtrkrsOqObEouC6dp+S0dqLHwxAour
zCHZGXbW2Vv0SnFyOg5OiPehBFwexRRrky5C8hFmVbfvsxbmZzDPOTGdWKpjn0SSN3LIC3uLVcRx
9tIc8oU1Y28uG1M5V0ZqFeEWwFT9ZOuF5Qa0DBEaTU3RlMGUDCVjbYTLeF+16XDf0tCRHiXVPnMg
SpYWgast7ntdLnBvWhsV1feA54vzpJnojQnnkVs0J1C9pO/yj85wVXvVejK+rgVZA9/Wp2nFq9bU
QECp0e2gXvgsVppu/QPVPqaTLA9fsZIvb1rFRx+wuxZfS6D7fHa6XX/NYw1/ZBWlg7bRR8hnEOed
IvWbxUsKaB7x9OQyiKfoe+ZwHmqShz7n9f6bg5D+NmYkIGkqjVPo5mMJYm1ZtDfZQ/fbUELlfUgV
adJfqlA90VElu6PF7S+myqJrHksaQ+65xiy15ldqpFa4xin7Ekj3AYB5DYme8OKzy+Rd4nrlwoU5
jX1w18uYlvKyMuuewqPaM069Xo/TebCTSaLSSjcJwmnou5OoPN4Ou4HCHhTOCpDuTeI74IWWVjzR
oZFZMdbJBs4YuNGUm1wB5R3xNoFiPOp6lZ2dWiVy24IuTzZDh+/oJh3jyL4lvai/ayk4Xz+kT8fd
5/kiYGgl+urIE9003TaUgZFssWo9u67ImJagMmrnrs+1ubuvFsT1wKaWKqTHQNjywTa0mO1uPFf6
SWsSlsFtXzgi9JdEGL3p20Mzi8mXBadvFFQjUVs19/oXuYxUMc0YsLSgtOWo03GocX3HsQUww3Sj
uX2Wjt7ln1kOlMUHEOnSDcHnChy7cd15n3Gs4S4x5/YLLabuneJaVD6UMmwvxWQa72sP0juLs5QM
YshnRVNBMurIsEX3NPLeLARGm9LbpY2SE+H8REwbNcfx2dGz8aRghbwmaRH2gVi89GaBPmXsQ3cY
ACbOrsZOcKzq71EXLd8dlbW3VZOl32raRa/iWBgvIV/o7warhiUYOw96IDcdiioI0skPOY79FwuO
PfbEZCi6wFr3TwRdwhhePPUJLWiUEF6tmdnuizVMXnUlENfYDi4Fx/ima6kvdZul4CnBLacfAc1B
XK6421A6Yy0bcqQV5lBPnxaelwLZEVvkI3Brez6Mqnaeq3HM2aJM/fwFljXX3pDlUcSGIWIRZ41j
GftJhwazy4oW1zYyBm9gg3G4ORkJHGtIhWEW74yBLaefxZOEOxs2/TNQWlLxmrTt0HeMPklZU7kG
dgoWTV8SOSo3mKVHkq2zPL3jcQFJz0+9MLtePCpOfe7HYqs50cJlllTmNyCDbEIrbigDj/8sH3bg
6Z1vInKKHzJizcHgJep2R19k+rWsqunZMVMHVEGoi3d8Ct2TZVpUQLC9ygs/Z4rgKU524busNO84
dJ76cJM5u/OavuKGYQ9461pn5eLXsZPfz2WSVtOep61X6lclVL3nPg3p5lNR12CKZHX+I8OJ9GPQ
I++HYdc6d6fCPhOiEpWPAVbdOiVRdHJN1Q0rpO61dBsmcwLj1VOinCbzF7KH2JttwwT1btTyAPmO
ealkarvOO/oo/DYprW4rdXyBGwbr7hCG0uq3mPQKK4hx9UDgjy39Q4zTMm/YV8OCgbUCvs9KqXPS
p8HLILqb5pNr9fYTDuYIXxwphNQHMB2yyI1qzlxT6j51KixFkHhZS9Ckpjo7AGOor5DD4dXTy85a
17N08sDmsBKi1s5yZmED30H1vTriWXRtou15eu7tKB/OBS0CxsYBAf+FJ4qeHVMvM56lbMwxsCYV
7mIl2OxMuFjtzRy7ZrS1ZD9bO3MqAQqVZSu+dBabtj01PPZrSwMqOo8VZ09Lqtd3oCeSKBh0DXV7
irL8mps6qEfPHj4K2JgfnGbn9xzywjd3ybBCsMDiowPTZfJbSj7qgO+8JHdZ14qvuQi7u0SG8Rf2
Km4YRD3HMX9kaa4HoZZlT2Pahxl7FUN8nft0uSqjxGl2jjV63qmWpOD9FoC4cVRJSIMLC0zjuSmG
6g4vU1Uc4I5NEEqJ/Gwsnh1XRtiP8aa1S2NgzQu20Y/DRh5hrAym3xkUaY/LkuaIxqk4gRRjPcJC
gtynihXcTq7hjIemyU6UhHcd7l1r4N64mBwPFvjK0Y5up670o2oyXjkjFDEWeg6JG7fx1EvcAfsH
6ort3oeamUko8x4bTgyUWnrwQhhagWaHpgTOv3gPc7lQdWK7cnyy0yZ+qSw6DsCAlmEL0ceMX0pt
Hj9dmQKYKzOOTn5pODhvMkwwV3Ryxvc9W16AtOMon4o6JTbAMz46J+wo14xTPcPLpdzeJPo08bfd
OvbOizTou0j5mpVWr71apSatQ6pZINmrfixP2pjRVjQ4s3PM4Ip9SdmdcYOlN2ChVkaFt6yp+R3G
MmR1NsxGZPqIgBbiSR+zJ7oM3v8diH8eiNcA3p8PxI89N6K34vNn7CPs9X9yH63fPFfXqWJ0aUJ0
6e79x0jsuL/p0uBOwZVPu+5l7v0b91FAfdSBQbosdQA3O6tS/Dfso/Hb733BKy6SukMc3P/vf/6Q
u/wduB19Vne/T74/g6JYzf/BNMRETG0jjC668CxQkowzf1TTI9NsRUqbHKSShOaf2lyoUXBNGiX8
PBduvHONvGbbr4f4bUgyvxSinK6cKBxN+GVpGh7s1IiecSDx8FSJKhc/s/PMpKwCVgbgkPV/rmfs
bcqws0uHuCB8P7ISog3OSDjrjem3VFvIcxQYPKy9KxUWcFsW+rQJR6e4mqVrvtlTz1zocCrvfWuR
ce9nZlvJDRtJ01z9DKtTMoVn4ZdJX99ChNCrYK5ZnW55lLVUtq1QiCpRUcqRH3PQhq0ZZWILpcky
yN3WfueQAwhlrBb4kb0QWX2MlEQlG/Q55wxObDi7Z9G7gDKMnLnYuq6iDsOqUo8Z3RLshFFDKWJy
3fi51MZx2eltV0yBEU/evR1N4Q+776MvoTOqL61V8XJIV1kvbR/FD+ZkTuA7ur7Y9pbJ2Wi4kGAp
5i1v0xJLKP4VINXEjoqYDAz5RfdYR3J6w1uWvpBiEt+SpKz7YEjjSQSaJ2hjqow06TfIEUO1ySxA
tcaKrPWW0eTKicKHcQXaVowra8Iny58480C81VXSP/HwWR+k9Fefmwsd1+pc7zVZkbk5MG6aX6Kh
2Ne1TjyiXPG6EQtizjsrdLcdck5HxJk1Gt8gxUzcmVHCb+BywOtNLuxe5UVwfDk0tY/uhe6LP6x8
Cy/MXzNdgx1RvrKAI0AOP9ILIbiZVlpww2t1Ke1bKcLrzXXtToKv4dPPBWl4XqHD4I5Xi/EAYpAw
KVTidBhxg0LkgFbsWnXySRNM8ppfaMbznBQ8P0SkdfDKV+KxuNCPw7yshK/USkVeLJu7uH6hJfM9
gpwcthB5N+WFqLx0lBBcxXBpXB7HBo/i0ui15BQl1fSjcO1JO9aajLA3kLEo7qO8rrHRidy7ny9E
Zw5qEMptrX2dcmJjJ8PO9fQo6MN97IaeeWxDA9NkfoFt7jTvcAtFekUjLk1w9Ti4L6Xt0GwlEzbv
GEHZxRyaVgsfIQtFXdBrqCd0CeWy8pMchvODJhjuOAFpnMgC9vDQ1WPHjM5DiJ/dl7YRwb5ROfCS
koE5vR7NcbwxKlP2G4YscOscAbE6mH2FxZ66r6W7C+HfCNCGJqn1VFd44ggDTJCGBbVUWZCoNC13
XZOiLJRzavSnIXIAROsahik/K0p7wtHk0F9Fpnq4VhXgVE4eDYGMMq7SdOv8PnIKUNz8gkK/N6q4
eUw9PYu3TWY7HajRST2JywDbFZ33UY7CtjacurQ3iCvZrZfojL0Vp2GNN5Np2Mbi9m38fUSeovGM
VsDgPK0zdH0Zp/UGtg0GG7lonBTWkTueKsbv2mzqr1RKLQ3ZYCW+EtVlVG8cZ35jXRu+6qYVfRLC
rH5g/ugtv04dmvPMy9hfdSx4WVatcoBalQGYlG175Vph9uHoVsm7d1ERaC+DjhSJQpybi9BQXUQH
jIruu3ORIqxIujPIzzxPjxGn2/vGEyQmvdQgUoujE0GjuIgbVdeabqDhDH6qJ5a/28K2rrJu7WEa
BpktqyMDqUQtSY5x6CKhzKua4l2EFRzFxdm5yC1EMJBeqLjhnOVFruz8WMqw2DZ2Jk9j1rcSA2I1
aFtubkFyEXWMVd/h6MGfde220YL5IgHNiEHQqJCFUoVlZfpdLHLxAQX9qiHhIWW0q8pJZ9hC1vfz
VW8KB48iHAQPZKjqIklNboE85V2kqjlt5mbvti0mKfjqzYt5kbVEuXyUq9RFWhZeuLooYPNFDdMn
hTIGgxuVrB8SFDMqwVHPUOZw9ueJMn44o4MPtb9obSEf1z19Qs63JA9nhlDrlMvSDbwmQ6aN02Le
jfMkOKWSgnuyL6JeT5njo3mR+vSL7NdBCX5PemHC1lp1weQiEYYXudBLWMj7cNH4bi4XSXFOGvdI
gayBdEpG9nm4yI/WRYpkgS9vONsiUI5twYSrWab0w4uECdWkeBUhr+8ITM0DHjh38R5q0Sp/XqTQ
7iKLkpeInzS4Ki8D8XtEoZJjAD0DWKXv7bTXfa2Y64eohAUBP8GI8RANwuEZVxU1Je0skv7W4vzf
w+QfDpP4If78MHn31r5F/dv8x8Mkf+Xv+xX7N7qEPfIZJo9MwT//OEwK8zdB0pACCo50cG/XZerf
IeKG95vpGTYnSvtv/+c/TpOEh34TurDofuZA6XqkLv6T8+Tq7vjnfoWkFihy2mssx2b34zq/siQ5
hrnmSB/G1oryxxLqni/48mE7j+R/tH/++08S0tMNC2/VxUrx05rRHjJhaHaa0XQ7z+e61507qKs2
FgB80j99Bv/ikPyvXtS6mjJZH/EKf02PU5nTd2bHiyICfhfDiAo0w3lo2vAv7B9/XGP+/pIsi1g1
84OQvId/PIqzIIMJnnnpNptMleNzZHvBmGlckbcDjZSSLv/3L+yPK9q//UDHFQwnDn0Uv8J2BszM
CS3YZOXKNr/1Khc9Pm1v6Mq0d1nsab4TK/VXdg1Xrq/jDxeJS1Ebn5lLnan7+9jzs4GHDvNG85QV
b6H1yjsNcPtnWc8huRnimBZG9sdhqsfzvPpWrE7VBwaT/DTB6TqHKNYbp4U459RZ8eKhrO5SDOin
QeribqHcN7ALmJDx3LdHj4PJwWBb9Jjiv0ZOmyhUUyoPg6Vg9+4XFRviesjdk5iq7GtOaHIrzRit
jHabSgVtVncbfcDh4c85ekII4hu3fCa/Qrov9jHQSdtXo9JuaYR1v4d6aH+z+ejoIF7gUBVtBsej
67v5mkdl9yar/CPOhjRgWDwPSsLgND16BbHYE4G1upT3Q0q0UQe7CI7bKx5ogHSp7wQpl2gvhh27
Z0c249YoYI0L0TdJQJxgei45lO4pCklus9GlCrgWydEmpXBw9OJNrxrzEDbrEgxKY4RWWRlvLT6O
x5o5BsWGQumeXpD5OxVCFafF0c13rGz6PVIIBuC8oI5UEz1Oai8BaBfkHFBuHeS7zhfNlGM/9JCK
4Gxex3RgpriC9GzDE659JdmRPXCeHZ9kXBtHd06djaktgn7t0nwXi0V+KtFLX6EpWZslTLTryYxc
4PW6g6rk9t8jMWs+JTzGk2bVq2OhCp0kmLsivRYVMaihyMNji2l2ay4AaMPWU6eYnM9tmrfRXZc3
4dGQkIIpDLaA8xe6hvO2yHPKymZnlxGGFuwnpzBIcnM41WAWH+fCaQSdIeVoIDoV8tSlTvw1Mixh
+IvLFLwMuSDVnlFssujWifKw8s2MFOUqVZea33lkc37LCtUfxpCgrB/DTUCDbd2DkSTI8riM5y2T
oLGxi2rY61VyS9vsgndh6T/WWoBTMXmEp3SBZk3uoDUeOr1rP3tdV1dpGAmiery5i0PtTKLYTAco
9/Hglw1nr9pEPEvzrnltxBAdxZBaZBIoFek9LZYbqyc3lQ8QMYciWTbWPIwAQw3nmWVidYcXmiBJ
VGZBWNXhi9stKbN7CoLULvQTzrfs2cEN6vpNk3+btbXSkc50TF3uZ2eUHPLLRL6yFEP8FN38lHhF
9FAOjqDGxfa+hEgBNCIJd8/BLzp5YMFvCP+4E8srQ/9iLfHafV6HZ8NI2KbCipoe49DRN9iTw48k
ieLbySnTYJllduUlU3ZPxYB6ZaKTHSDRusm3tK+W6rsW23W8NWevSA9dOevVbiwHWtQkp5ZuIDuy
wqbaTFnNHrd500CnFFNxP+hmGm8a2o70j9LLx3yHtkhpbrk0brkPHVBFvuVZVXUTMx0fMkt56Zcs
syzDj+Zc/1CcUeVupkt33kYJ8h65C9ChNzxSeL8X1gduEM6d/W1pNNFtJpQWuYPo0ncbLczs8SSS
Gt4+TKw7ncoGmeqGs+e0ykTWAjocN6jByJQlCN7iDRt9/5QMlZ1tHM5icou1wb6B5E0LEuaiYjzF
zhhWpxJ21wuHOHtg+WhNb8WAO8PHjeZAwDPV9L3XEV8waivrmaoYT54yGXc/ilrNj8ZcxNZTmoVY
BxnyKdWShbnEx1bTMntTyAKkfpwi6tMdaeUPJMNcX0uoWwdTstfx/mIptLUgVN21A9qIoADNna2S
hH+6FmzIwNaeFSkVT9V4ipCaGvZBAZ2P4bM1JC2Z7TT9YcfzErDNpM2j8Six4HKa+IO1K30bZMee
WfLUlgjX+Ln1K60X3C94P47aoH2Cchyu6Wit7zrELbA/PVMe3XkHrPZkGObhMePyqjo9oKqU9gx+
3t6YOIJ3sfekenXbCnEIy8Kt+VmuvqNCdV9H4mTKqdm4JWVaZWgbtxSTPOPfCMol3vMEonajvZLd
eCVi7VjU8iqf8udxbF6dqkn2Uzh/dxrjzRoaP+3svdEO16yFv7h6PHzhObRnc3jQBRsM0WL1xulP
TdcImjQ0acqKov5YldV+wWruD2J5zqgeZ60ZYcSQy1uetNdVlt3wlMTl0P4g/rmvLPvWtutNkdeP
VZPfl5ZX0pZq70dh7ROUtG899wa/iFelQeJaJzPkZ6Wyz0MZ/ojt8Qlk8a00uEi8kip7wP7SbLdV
7L20oKUDjyUPbJiw2EVK3bs119GwHKTewADBSzA3iGxp/H3SSR/2sx95n/SlQypyvE285M/Mpp2f
OwO3zJwxJAOXCz8cDm557TjT10TIg2XTiEv5mlVx382MbU7trd11b+3Ab7wY13E234LnYh+rVuqX
wXmzXvgTzU61I7gcedupEaSyLs5RZfLct/obx3bNR1u2WweUTTNMT0U0ZnTettVN44YHpDCuI7M4
wAvdzTUAY5nPX4Hm1mSw8tM4dls7cUmg0YnOzVKjrhXTIuKhZu/7qak20aSBpEeICIwRa2LlNr6U
Dlxprw0qN9d8U5p7ttoYEOb2TosZWg2XovbastvbHga4NdgwG8LJqq7zpY9ZeeKRASZxskloblhH
dDDR8qfE4WioZ+UNm9Jon+XlbsVa6Yt75aj4La+yj9LSm4fYjrazhGttm+YpRSoa1hAqm6tHr3Cv
5iayblMtLcE8gR/iB/Di03IrwxlYjaXvZKexbJzclzmcP21aypE8RB+wWiFMGfd5sCj8TaIz5L0p
0/qM3kLfGREEX9fbc11TcDB5Wn8PX807epXzyvTNW6bmK0+m4W6tMGetq++p7usehrYPd1XVUDKk
hQdvMcc3U5vim0Yu8oTj+C5MysOss6K2MaDcZJpzbFytOiTjcmwjNZHb1L5ZPOsPeFIHv3CNGybo
+3KizaWFXs9WPYXKrrtEYOszBlb1GjMhBWObwxxT5n4ORyjcKtt0ffKKR17t2gkHOJlH/kykgsmd
7tWQPFfG+IDAd+WNipyUWcVc3HSsj6Z5NqR2Q6IPErVAVqu6+HGa9bNhDUerqO89az71iboeYH9D
v8YgtPHictw3lXvDqnPZujphoSa6EnZ7qKaRLbtT7uaeNkAHhWo2fmTJeJBW89DE4TMy/YPlWOco
a69lHt9lXj/shoVV6bysIdOe+sB5+i5wRczk0uzMPXpde1AjXW6Nfa3xdWXJBblCZTf4d855mqU7
103OVIm/W1NB83ayHzo8HQlEPt/Q3G+G3TxEs1EELC5ukY63WO52aB30MOYZSSLoavGiXQu9fOoW
/Z0ohu6X+bCJtSnZrGBJLtkxPimLLFjLC49cdrXzNKEZ5hBh47GHpsH7wnNpuSa5d72kfNdBMXEv
rBBuksSxHmTTAXhGNnft3jh0GQru1NIQWdesC7u6l75Xm180ZRxL8odbvV2kX+jDfKSd3Qy01vzQ
XT7EbM0ca5RAGpn2vc5tnT7ZXpzg0+rcFNWXvLIfy7jXgHoM+ItH4OzKdDwsc1ab3DvtGh1kveOz
SVlY/ZGT693h+xBVYVAO9U0vRu2UjNqW2Pd6qXivKi+/TW25kSpdHheWrj4gffzxkocTvL9mV4/w
PYjzvDjdMPOfHL+SZ7spcp43UmCnN8jyUZugjIO9gJ7sJpV+mIN8N7t8Pyvtam6rt7URfTuRoeY2
tbUFb28e5d2uFsg2jTCWXRqj2rcXf0M0PLJK4eFSiyOvn5ciynOa1J/5pK7o8yZzL9Yka2PRCkbV
FKEb8vYT/UY3eupJ3ymU5ndmrq7CQdF01CF501Cw6uRGVR5EmpX7ahGpvin1OuXMGjUboyHca1Xz
Z7H0NT3iA52KVr92BdQlwYSm2XdkIUqE5hSir9KnZyBW0wmN1/lOt0n2BDv8rCCHk1Noi8elB4i3
1BpFM3FoXhdYu5mzOoE1o5QGehvnY53+ofcSQTQKzCI2toVVuY9g+jgBRMx863eRqy5CiEZjqT4N
qtCutTpxntGrPWwX9Ll3owXOTRSE4eaE6nGXVmJv665MwWjI4wd2+eIt0/Pp0NrWDWjteDfqbnbG
dp580igqu43lKeoAhacFaP5QNjHmxEEXhVmHDcU7lm48gRlT+nxMevxkfjqZpHWIayg/MgrzmkLS
9ETdBhXvY9NsSlDSd6Erhp0YnencZlX32HXKuaVCtbhpM+8rhG82/ljIPsMcZj64so7xRkQiiDKu
0crrquuWu+DextQFSjATj+1cplsdYvi5KzUkPzOfdiHOrE3NwoV4lTPc4uMUz/OgaCW1454haq7V
jRgHeaUSA7t3SifZfe1FxSYD+RFYISYkH6z9SzLH5hWrIeMecYBEthdb2Q25/eRJizKOv6Guj02Q
OWG244qV37FaVcSuK/dl4ir8IWXfbod0NN8nz8qv9Wypg55M8VVctAnqL9ze3ie8rGLKaceCcALf
/RNR+GhPVEweGjvsbpyQNsQ80T971cgdPtqOvEjsPqXTZN02ntE8joupbWY1cjwrjGPsLCE9Ou7H
0BpYCLmRnNTi8UFPJj2Sel3NLESX/qF1ilXVkOnU7AnkNuWG8mYjOWEf1UYcP1HMqQmMkc51O1/r
hUmD94+SCKZbbV2Hy+FOxuY89ze63STGuGlYKqaE2Dvq6zp/xgtmbZs5I5yTj3S+bgnC5oSLJ824
US2tcncic42Xzi7w266uP6Rju4oeCnu+Nhybm2sxqqMeRwO+YTol9mzyWCDNjsWwhaXEDsei4BZT
bQW/PQfR2NrhdTB3hpE317VrUk2ZuGoD5lLfVnPTb4FKzFuDrpN9D717Z3hiPAy9zvFkGbatNUMr
jq1NNdYljqpSIsGkNo0mVrdBJ3SvLcN2fbsP75qR05JB6BuAiTftKx78SwBpZa0t4ePK6mHPS51O
GMPqPSP/4zxMlGFEo3sMZ2g/Q9ds026MblI1fbXd5VMk8ItmDVrjYHXalsoQ6xRjF7Hb5cFlZZGZ
ln6KAMKC12HpNEVzt6E619lNE0HvgSaEEx2I7U3dueO+z5f8KsZ+TeKPRaI2W9Zr6JHk4Pu8j3QH
IiC+xx2WrH4LG3Ymk2I/hSaH4NlRO9xgHhOFyTqunrw4wI4jrjqT7YHjaMNNW8h6F8J0OXaVQwlD
EZo8K5dJO7MLFvR70sFYaRtJ2t93nOWddgCuPFaCAe0nYjcbhC0xxPRFUMTi3rHtq9aZxdYFfcLv
QwPfjB295Tpq/Mqrqk3t6kcKReQ1X+WJB6bEt4apHNNdbN+2dX2eEoDXsdC7XWRP3qnxRmP2EbHS
F1UVWDRVHY1HSnLe60qJjci7bIvbftgqN6v200xRs60iqjN0qwA5od6SeSl3xLkJCyWutovDKDnG
i9vcNlX/wA5WbGQbPQ865hQ5j9m2beZvdPXaWAIHFlZgOw583+k2nQSbl8bjaT3ou6pAhhhKw3qd
i7LZhWtsZkIn8EfXOiN1zuytc7Vhqiw2jBj9lUP+LLBosuRIxLpuh2PIrzhxBIXBhRnpWYhlNUS6
o1z4ikHtTTezHy200Njl1gy5Lj+n0+zeJF54C/qMcaI1h68WRsujN+OS96vBwgpngq9fWzi+OAN3
QfDz93WnJ9euRq8K8QBvN/x/9s5kSXIbXdYv1GwjCZAAtzHmPGdWZm5olTVwngDOT3++kLqvlfLq
Sqa7PtZmWhwdFSsiSAL43f1zl5gftg/3zePFfN4WrtlRgqKuecXn26DT9oxjTLlnIRgQhFS5JXrv
7xejAkr5ghPLzZtfV8arexvq5Yo5eHWbz9PCQSevP5w4nu5xjQbYHKIgfwv6uti32ovPYz783iID
7ju/lxOVKPwfBxT/C9+lEM41vfsQtUF+8vvj80wqx33W3cBi6Yhwn1X18FiDSr3kLN7uGwOTJ3Fg
N8NL7fDZ1tE5uDAPwsaaM9jMKcgAWhC1YDYqHd844ezhvu9elqFYz5e4ENuREuJtIAw4CN+vUPrL
rz5kiy3LBfcb/IBVihsvad1bCM0u76WIXZnq6vxUFU7KcFcskXrxKRvbYW1LjnNknAvq0UEm4Btm
CNE8F5j8sYV6xP1TtY3zRrJZxHo7EbzYLbPQGy9YX7kd8jNr1hM6IYfWkoNX2/gjW9CUx2MTjNwp
ko2y9d4rSb2F6D2GzgJLAM/TXTiPgF91pQ9Dwbw+p5J8G+k2vIOKWt1II25Ivpd2s+Ko2yFEh+c0
lT/3pffsaZy7tk45yDcB+7+lCzZxbXhLcEtoQwW1oOhb9OFLd3Je0y/AFmY9UHuGxbs+j4Z6L+f2
TeX6LI/FnVj0O/SpD7ZSAVtcahVJYPe3qZy/y3aVh1zaah9LxbHD2o80mUhGUvRIQwqHvM7tzz0z
BXc8c+Z6bYr+yrDEn1W5Z3ctaf2ztEvmfdiCUEoy5bh39AIVF3S4XwfZ8kV0y1cHzxontml5rFfX
PsiJAUfXJ8mypUmZsGnv37ZDxTaT7h2NB92bNjKbLgd/mA51UEdfYrvMXwLRco4S2rmGnXg9lJnE
kUlmItGU41B18xiO+kVF4SX+g/JQwngpi4AVziT4EOfurQ6XbufH07Ed5wsFfpJNw46B7tWipH7v
FtbRInV3nKfORjU8TgY7/qx3VbE+hC0d10zgD0HOKCRzm2tKmXz2vkTYg7yHbZJl95OxOwbgO0qb
dk3AvZjT7TjV2bmagxuVRa+RcS9z8jqt9Im65RdJJ8/0Wj3N0tUHjDFbwulnQ8P7MsrurTM8jWn7
bOphaxp9xkz1kNJsMTAOiarxIrHZrkzDA6GeHz0CgaWfYAntXe2swbvvU7OG0bT0WGzpmdr5nbNv
ErO3zbJ+yVV1to5Q6tKAhrJTDTsFV6VzaTqe3jq6FMo7VPFI7dKowcjM5GfsnY7EIQqqlxbzc5qZ
N2jzgC44Gp+ONmtyAToIw1ZLlwp4W6zxb2NF+r6A7wb9uDU+2RYSXhdLFD7HmJGCyN+XcuAuWndR
0dFrh0M0h7SumPyHPusb3qsTDWiTVN8r0XY3cxXZs8lvdqwaF3hP2tdJiIsqMMd0nM5lyqqexfN5
kohd2sB6k5RKMdy96pv6yMGUezUWVzXEEgYG2zm125G/aZE0b21udkmOVSPKdlXd3qGGviqH16BO
WLTd8KoK6ofaMkDCoM1ohd4FUHgH1XioAh4/xrDNVXg1K3tMw3HLzONOiBYsD930eJ/3qtcHJyrq
K77K6yiIn/resMv4Jib/ymbZAWLNnZzkZUdoYWdL7CpxebdobDbrzB/C9JnDTuSPAMqSqwSSM31j
1SPgm+tyYfrFii56f7d21QkH7YLymMR9kuKRWaN3MEwQQUAesHgwH3XOZj/fC7H6mHvnK9zY11a3
vC/0tTO0l3RO7sqAZ9lpzuuYY//AMxbNCH+bdqK3mFX+vi2TKzHm75Md7pakzpAQ+gs/X7epF+gH
BusL24By18RDvw+D8HoYMPE4zmmASRlg3YzzvSh8xtoYBnBq5Xcs+Pdl2F8btpSrWzBA8Bmt8emL
EapQEPWXALceaEQaNkaNl21p4TAxiKWD6ZgBhm+ldzlXA9G3CSw/Y6c7Al5XEt70NkymB+ywj2kZ
71Tu0xsHA60WdtoPwpSbPuJtGjuEsVIAlIc+c8+yFHqV4L7ibLsPc/kudEx5XjG8NXJ4MZJXJ4bc
dVdYdSn9ReFFM9/daWB1GX7O6XxupvxcNtFurrO3MVX3KEbPflBrJu/DeynGy7XQ0TlaxJPkrdWi
DaJxQltIP5ZxuUhHSE95eLdE+VmiY16XiD1eFmGLjqOD8szDFDBU8KeIOrBsvuykdx4U1TGOgme9
OrfKZ5/cOCu5hUQ+DllttzFMGKzn19NY/chpS5g7/9jOzm0Upl8jHFlb5i7nseTgdzrKNXz0yWlu
OZvshFtcBmV6GUfzQxF2D4OLmJcG9qJu7Q3r33uTUaUUevq5TNL5WPk9+ydFYxiq4LZa61tliisD
3eYYO+sXFOzNVM2XcIFuoZKtnCti9wpqWvboJZzDHYoEb9YVVW7STcJOY/SHxzWrnop8mrcp/X77
wnWShViU4dglY+9cRSTMPbdYribPxQ0UrTetAZSuLc8Fz0d5bpdOHZNZaqhMoj3rO+U9LyddkCJY
JvSe7peN8nsKE2dycP5QM/DRhnKjie3sq0MxwcpNF62XmSu8a/xQ/bbobdkdGsq+9p4xpy2QDg8I
yYjIXXmqBC3Tx4p+kY9C+PlduXRMfYpo6ciQxO5uyDL/YVyy4E6oFJrTkkUJdReF+2McIyYxcCQG
XkQxbvMkpuWhc9OPMp1jcxZndMcTbk+GN2fqFlbIqZnu6IRrJ5BYemCxopCPrrLsA1InLWpVbe47
1MOzpvDVo8ii9UvoBJBDq1HfOFHnYdotOTFHWbLu7Chduo3L+Y7RoXiLndR9n5gkn+GowlcVAAcB
NufG2xwZrtxnCYWqJMGqQ6yy6aHjl9kvbG/2cUuKiKznuK9tkn2NOgVpwq7DLpz7eYuqLtiPUxIU
5j1O4WEWB+QEXMBNHD2AXKNxzbWcG0s2FxnxTF8cPKYkvNjH6ZooCuS0JQj5jWp/einreAYXOaqL
MZj015SmgAOetfkpKQa50Ro8yiTL+ZkELK5GzHcJBrJdg62TsM3EAuBFbntm/Xq40Ccc5JTZ73ma
vqs+6G8zpgd7D0P901BJd9jIxo60rhXN+bIOxaMJGKy2U8ZQhrnqbjWet1VNUG8LpBQXoyHfRJkg
SjJADdT6UaMNwjuMoul8dmx5bG3P+8dd1UHprr3sGlPzAPFq6xJ3JxvvpmHmfpgZuz1E7lpcZn1w
xJhwjzQkHtJqZR9MAZjdu7h6drOu6/3IbvvLbGcAvXDF9r7ta9iVAet/kJQM1LNl3PeMUHe+YNQ0
CoYNHVbh67hRzg11KFha1YiRcRNktK1i2Ctv/WVCMqtlcinNPLF2TPFpNcFxsQGhNtxkZF7g2Xv5
ZZzK/N5t1Htn/O7A/McekiIsj+ydIrJPQQWRrGFhH6gvunFH1WTcARaxqaDN4wK4W/QY9QWcLTs0
9vvqxTAnk8FUh05Nw61u3YrjWgiocFj94ThOEcEo+CczR3wlj6u0pmdbgIlvY1KssNTPCnkdm1le
WOgmF7JoSzJT3UqrXZi2xXioKBc/GxBAT3blPGbv7xv5hMPPb3fBLEiWRC4TALJs0W1VDURo28VZ
2DH2y81cwBokPdG/etarzooxS3dRQHRl7vvgmgBNw5/phDdtbNUuIG3Hd7pUZDjyxt/8a61x7LSD
xygh8heCmDpx/Zj3dcxRoilj7zUK8zB9FUoB3KOwk1IFFZ5Agf/qU6/zOqTIfTJisELeAM+KNtZ3
7g1VprY//quoipzGcAYVbR6hZ6UZ19ou3OPzlm6L9CWJqfE8/OYV+l933h/ceTik/sKd98MMf3Tm
8f/+H2deqP9NkIJKFKISMlCsFP/HmachH+AIjaIw0D7/wsdf9l9nnvtvPHnKY7epVCQk3jL+pW2G
PgWZ4Ol/iwDfGd487+ToA3X1D6Ien1xXiKSuQm8ny0uC1NUh/sBfXVdpEHNeN3my71zy/m0TrMfQ
K/4Op/9HKlf4+1UwH6L4a4kb4pOHzaB+EQlNUBtN++Dk+thG2VeCktdUWUa7rBjvHNH8/OVX+BN/
3icb22/XVAH/CwmLg4v4hKSpdUtkLrU0fcawrFzwdg+JHuKrwK5fZ0LW13NNRuSvr/nJE/jbNTXW
DkgW8C68zyjwqS+ShdXCYSSeffGitL8obbJuYFyUvz94f4js/BrR+bNvlEle6MKmkNxEJ9fgL0ZH
rwkyleiecfRsp5emhg8oErcEgMC5hIpk70y4U39gDFae/8PPyPV8yBzKDwXbvt94w79cGS6MCArp
d8zb9YhKInvvsWqCkyMn9mEF/vXV/q/7k2cnwMvp4bAUqC6fPmcAmyGxnqRpA6F822aWF7jHAf7/
4ypcSWFmw/bofmLZ9QvY/DIPzX6AKnGta9Z1otzt/p9dJQiUr6TiSQsIHivv01VE3Qors9jsS/xH
d9HoOwffo5H4r6/y+R48XYVQGcgSya4UDfWPd0aLKdvWZWL3Q7+ya6y86bERcXjRdl58/OtLff5x
uJTiMp50A0ZmWDf/eKlCYDMg+Gj3C2f7bZRAtGT3/Helj39yFY106vMDBzqIgk8fyCxzOeistft2
YtDhsKej8G5N/vmPg+vUxUHNDsELTm/cXx8oKEFsltvO7id29YCjcchVAwrMP/vGeDHwrucVGPFi
Z5P56aW0BLkkM5ETW+845+VxO5Oj751O/s3r4fRY/GKmhWSDeVufXg6+SxT1c4cWP4IZKaNwSUpb
UFcEG858xy3eEqmZZutC1nd//cF+46r94YoRdwHTMlYm7rlIf15IqobeKvqr9iR74DF3sCgHz4FF
6bv5hQzbr4mkfGRlI7NfOEle+pKONYUr7m8+Oeye0w3x619FBaymp9WRhCS74M+dpFaqdVRjNe6n
xJcQmC2lAxtnXBWDdVqKWsxxrQeZTWL09A9TYaLq5bRn1/eoy8nCMX9KfiwugacLNOfZXnczub1X
Mi+yhxGGNnsRWSdlaiUqw+t9IMmbwXbxzYMzn5p5CE+CTq0auZqzMp/aO0uH+3iop9Zcuc2JRg/7
Zda4Q9riCRyRrM7SEAL4MQM7jXt3yXS6Y4jm9+hXQ6h2LqEkDghU2oJGn6blOzm8fN3DPV7la+J1
FnRpGlbZpctgsWBS4GCisUUyXw55MEW0hvXVuGVON7G/X9p1ufEKxrnOpS+KXl9BESpoEaGn/arJ
GsJNZXQKgtnAbZ4B9VL0lrm23Ud1EMMBwht+mdeLyXdFckqCZwpf5hQny1XcC7f9XuuqUvCiT49s
WGQqZ9IYG3e7Dl5DyXSZ2lMmsq9Ids8h8FoxDeqLVQY3mu/3RlOaPrvIMF7KKJ663+CO6GjYbJVx
5KVkpdNkPRmr71yImIfGsYSE6kT46a6KOnI6IvOBHlh8gAFMcn+dORHN6sGtFGEqO5/+FLeYtdlD
ZlgA7xtmLK7M0HtGG9tved9NBBKrdEj2gTsn76lnowf8pOLdSSdVw6JeRijPsigRtOXkTpRD+mAd
stybsAC17fRmk3b+ucqalZnw/+vQSfM1g0YS76psYnIak6+0RM7n8FUC0MCDHUeULLXSqqtToX2x
Ybbg3LrYIL8VmLLSs9xV7nroQfGU2wYBA2wT7ZgXCYcejrQq5GaMG25r7F+pPYilIdiDqbPZOIly
b0wXmhdbA+c6ijFMcAXT/O6iIcXgW9s0pFfOhwi/o1MzDjbtPGbFbuzT6ugUuXrvk6x9JfgTfplE
CzriTo9hrpv7yKWZ/XqIvGYY9j0l3McMQZ+4UOpHD/xkvmREPgH4KdgWTRua0qOXsGBqsa+c34jl
NKjll9rB1HI0KkQQLEyBayDrNVk1vwg6oqKDRROdkkDdyiJmDFKCNnEgthN2vErSJMfGZejHjd8K
vZrbJJknYnIyCb+vftk+tf2MQ92uPcExHU3z6Uzbje/ONAQgFVqcaQvQwFN0UzHvZNRQP6YT0xz4
A3F72zQ+LKC291AhfRzQ2FC9dHxSQ84gwug8eirILAfnsxiKm9RUcmT2IkV3KEtAyNdi0vLNWUeo
TV4/e+4lZmvA9o4JfbGPnZ7u4gGYBkPrOg2u/aryfqisXTW5TxVfTKHvl9soJchyCDzTI1BFiMno
sia0yXWXe56z1dk6rBsv9hR8u0bHmOR9eq/Duh4ZMqQOow4XV9SlKnhfIcZiPttTSEcoO3eYp+B8
qpHjh9rpf05yBn2CMTPD5VEH0YhXGKPsOCK9XsBpa7gpJ8eQtPNN8p0OyI7+M8+48jpo2/SjYSlb
6FjFqbJZgjn4McixehEG2fdoBl++LVqm7zhrs5fV68Vbuc4M6OKkJdewJFUIOThN5keI20hAHfod
dsWTUZV4AHsLN2tg5AdL4gSbRSn5Vk5i+ZgofHrAbZPnTCzjviMEOKsRQ8VKHAAYDPFFAQjwyRVR
Rr2Cw6EfBDpA+A3fsPutkWiP+yGpeHhKnooJx2wAISzMbPiTA1qJedcg2J3FkmaBTRUkqjvHkyrO
RqBcvC6qtPtSEtlIcXEy4CRZLpsfJhscRr2l9vASR95bsKr19ZT6iLY5O4x2Uzg+drghySZkD7nw
NCpRyPScIhl55F5WElhNN39d3cl65CqY5jBFGEZ7OQh3eaDuU/+M6g6oOzkFiFUl3T3ODqdR+xHw
DvgOjtiBUi6d8N7v+iCB5HKiJCURqvRmZA3aEy626BvNmN5Fnk+EM57JppyI33m0mUaRfgy9dfAS
6QxhPTbDMO2dPKIYpIm94jHmnk+wgvrOeMwMiezNIJqhumzhdN0WjOqwGYtTjcuSlkO5j1PT/fTS
TIy7QCYNtlGVYZyZ4fTegR4I7kVArqes3eobPeyQTByjC/Q92i8362LMV2oxDPCRIXeeTlSXV4jk
Pc06tLPBsvFb8T1hDVrOS3chNZLHcKAZ2VQkORbZUlaM1RXdxmMUaC+KZJVmo/o0vxupQcEukQ/e
vQvVr92Qn3O6A7jCfjo59toHUrwIWL6bBnTT1HP5M4KqtWxK28ga1oyzXNlBjOrgc+i793uoQYD3
Ii/FqRguwVko0/aLzvAfbGbjARTpnD57KWGEoAWrBpErXcTykwmWCHZDPTTmStYYPc4cYuAJmL8A
zGlo3FP1XaOK7tJycnnQZcqjvZhQXXi4idsN/t361usL+CYVA25spAMGsqovRXjdlUKdnO+QbYCk
eOMl8DwMkYCd4vuZJa7nXTu410YpAqVdEdtn3jmgVFjYo5sc8LSLbXMMf3SuPx1LCt1+UCcPQaRc
ynw5YmYcHkd8MIo6F9rsrpnKz4gQBCmiDTYp593Ian0dXIUdC1SyfYhFhu28m4tgv6Kiv/O2KJmq
jqxTdehBhYfxZd6XcHFPY2PZQ/KOe/kFuJv/bYU1cTYgHNbbtvD9lwYraLZdTebcYrXCCKcykWJD
7uwt2wD3Q6I1dZuKPxvl2Od2QAWU7odnpXdHp2r3g72dREJOgp5Ki64Ekhe79tpPWksfkdbxuuvG
nmljh+Xg3utj58mpPHxfEQLk1WDUWm6h1owfa6Wnbjf4Ew8Z3tXinNC8zvEb92z8Ci2x+fSMONkT
e8N5TbaEmis/Lh44YJI/C/NWPiIshfRYx2sD0s+4IGh06IBukVAz613bEmjaRMLvJqB4UX5uTUpv
CFQNgDF6xuIE1FHru1Lxhtuyywrb/Sqj4ilnCExsjazVR+V7J7t1bMkqTt3qnGwnyFupmVYG5nkO
nMoXS+3u1sna576r9LWRSBjHzunici8r6zEPX2Ofmp8Kl/WZw74h2/NT0botkYxDqA7Wh7w1OmXK
Rrat570cI8a/faoJIySFzapd0OCK3JP/GMCLDyFGkOBEB6TEwsiOjYejseumdn6BqNj2Pq7KuMMJ
WfhFBSkzIkS6wR8TvPU07d72a4PmpaecjRjJPh4Avn3nw3VbfEKwNatn5sgRaAqPko+5IwS0c0N/
vFNVgmEvYOw0YhYqmoNZAEWAO8/K/FCnc9occBDS8ym6Angk5ybPpVRrRPoHYeAD1/bMtw7RkneG
31X4cwO6MzfYkRBXHUMTKdCeqPreqXE4pVSk/N6gtITbrkMo3TQY9liLw4lYX6gcGGrEAwvvIHuB
SW5Zbc/BImFkeyi6Tj2wnxtI0nV19jxyOuj2jbYCoZHCKyy384KYtRb1N2NHc+UELnkDAi5InAGg
hR9gsOrbsTH21RVmfuZbq36gp3Y+6jIiE0CVtP1YbWoeMKnH4TZOU/bBWVlH76gWfrOxi7HkTRcR
3XD6oScEEyzD+CnLKYzRywzQwZcz7IdY9AiHkB7q53FcqidXMXdDNu/USwx+//tMbiLEp51QzjgS
/YdA1wfleYItjdcmLfY13FWnv/YHQ8xPpoV6bAlCeBvcpTi3AycrcWplcf3uGTkRVyNQ0eL1D4DU
WK+MPkoXb+o2Kk/GnCYf5meeL7dgn1PPP9NyZOtbRKv9Gopy0lvB6Y1XbAGU5NB1U34ljDplO4p5
IbuA+ve1HSY94vDKhzeSXuZVpaYAULb6y/dkdtt+m9ZECGqvIF4k/OUpyNtJbtwAB8xl38MV3Ndj
or/roqsuhFxXy2rkD+9DsNQAnOMkvnJsATt9CcSTjNrpNiW6ifFX5d1dilYCCA+LFftqzqFnqQTx
hrIw260zWgoOAtPMX9Imisnx1SuGBSNwo2/a0YpvA3cCp5EM3vFGgVv8miWFc+s05fgdlyAhjn6o
2dCOFVEykLR5sK/6DO2+nsz0tNSDehrz05NZ5U76U3NcfZy9oUwv7AKZi634JDm6UDFHcKBvKixT
HnrjBupVfZ9LF5qm0lTVU880TZTBTPgG6y6uPwq94DDVYYhZMg8ajIuFu5hl4xEcge1ax/WyTR1V
fwsKYqjQMYxmxxT2LuLhkLAPCUhIfo0V8A8ccEn0KpwM2w1ZgEXu8dgqhJrChx8TZy1mk0mxiciz
bL0MdT3S1BTH+ttUIi9tutIznNe90r0IWgxuOxItzWtQTulCC7iW5D2IpfhQ6iOsMmYkgrMJW/qi
Nq3W3nO7luE9wLil5HNYU+waI5y3Fp7fjwj/OpvBphhuWVFA6POirm7TzixvKxy9Z4W3HQhONWc/
Y9OZdk87Zf9N9H3yYxjnwvI1rHW/04mTUexDQfTPha8Up/0YUubRxiFLpvHl4wQyNt2aujkVLgsv
3Wq1jO8qjNIvA1yXnCa5hCm7raOUgJvuQ5+3DtLyIRzgpe3iPBJXPahJtDi22yjwSwdoAk0vmi76
1mtnPOyJYnnIAvYIUR0ysjA9POQ9pU7NssddCGSxbLBb8ewOsBx9W89qZxY7PjLnzE+d8w7L8zSj
W+1E1xK/H2Mb8CBzM5C40SSrDmq2JWE1OkIsheWVW26JW0EGaejQ/KE44dy7Kpt/OE6b2y3ulCk7
oY5Xyz2f4HbxcX6tmzGrgIN2YygxSpo1p/MQnrHMbQc4NBw8vCu+zsMdmJoIZw4aeLlvREpAduAE
w19L9WUFHbBLlvYqi6y4DkEbPss8nmrx1HtdHPrPKkGx3U0DNXjEEYZZ4wtf+yAz98wgMDPT8YMR
i3aG4YvqVvc8LVLCd45rug/wA7OHice1yRVMERZEXZVdQLYYv4KLC5poUkqsADuPZrRJDbicL2RO
Wnsfhr3TAzlOKTis1Jx/C8nxlizAWDyBcuR1tMnSmn9G4wlTQvrVvXawYL84bnei3rdL8wL1Uj7m
ttLBtg9PD6o7x9kXeq7oNqQMEKtobuaffuT43/u8ZqHzl5IzkNSzxfpjOepDMsnL4tR7R9Sk9PAQ
bn1cfdG2CovprhfpXe94kDLbKjW4HkRYbBLCg+mRjJV8nQcngJEwq5LQeMO0eAta+hRhNEsKl2Eh
l8TEZijr80SVYffq5YN2r6K1pjymwbPOG9CiXpFT8/ilNr4BuESDXhutvDuk72Z4zqyaeLWUEEsE
Z8JY51dVXscIvCs4GH0+EqIkIxToipofPaQnf68NptInn5BgtS9Z9bZNI8D0dnmqL6Z2iswTLV5D
c5Mj3+tdQFiTqSYmFNtfxKsOhieTTjP2oVnMhNrWggngpo16OZAoi9b4sp0JzAIcqEaT7VwQZrQ5
lCs35YaOh5DCJLK7rfNieiLe9wIq9PQOOSgsb5J26sf4MPmxUEeZkqLfLW7iu1AV0XO7zVxTxeXw
BADSN6dg1JrdYynQYIQpqY8OgxIeB8t+oebL2fXAi1ggHdm6XXXlQRcGGoZLGLruDtc0nsBNCPiT
yYZvGWiVm3YArJZsA5e5wrd5MFFC8iljP+FvXADd4qDl2lIBOIj5lPEpHJMeolK5DUtNWf4gDWiv
xzqxNZ1tw0QsJ/VzuR6XoWG3OGO5LVgSBMPIIJOKEzcfoGZCk3XZQuB2bDgaPPMOzKE6OqtceuII
xZCO9BG2vEA9vu8iqL7racwUw84FdxUaRFP9qKgL5C3C7KwG6lyrqLx0/S4nIWuTBr0ot3wH3zJl
yYHW7gipmRs6m7urWSfd9BRgtg0HRmjM/e+GWrqKQZlfBiRhPCABmARwZQzFZnJknT2yWNnipScy
Q5N2Gq4pJPWgy5/pFPabYyw63V0WJgiyhxl3ON9EOAuYcGQa9OWMDZNEWzkMlFOScWf2v6ODqvGX
DW/2JhQ7zFbUV2y6juDkGR4AR5wXSCv+Nqiiyn+tYIA9IPE0FA/OVkRlRtrZ5MV8vnh29tZ9jzsi
0UeCQr0zYgfLEsGsuBAEKJkhc0rCPS5c20NaxeXBG3Yzt21priYFwoodsYMxtiCrng523YeqQoX+
XaL6X9fAL64BX6LJ/L9dA88A/D4hfX77L/6L9BFAIJHXQqXxuWOWRE75T2UCfEgZCVRETLP8J26E
XvZf44DAOaAZC0SgI3HzB78AIh0h/81/gyj03z80/Ce+gU8qI2aGSCK9nLoTTpJP+En6A9I2Sjkx
vV+r2n2z5SnSAhD5ie0amYtfvpk/UfI/ad2/X8ujQ5RPzB4m+iTNLa6biawrxF7VyqIyh9nd6Ct9
YGo2HAdUi8cib/AVm3T9G8bPJ+nx9ytzTQ9FFRvB54I1PQustT7k1SIhdNcEgGNbIoV//fH+9KsU
fD4N+gZV/aTl/SKoV3LoRdFwkSzQj7TQgQ8Yr4u/q835LND9/ll+ucynX8wbafXDdiEYMIzZzVCD
ZZg64zy10gFijGNpODYzigizHExOQVl8yVa6GeYh+Rug0W9FPb/oc//5m0ip+Z9EOf4kFU7sIVI9
8XtOW8B0O7ttrp1tdmRNOHr8k5HddOAAsCHQtmUzfI8bfVt9cMy+IHB//nf94H/6GwOo+u/f5vTv
f/n6efdmoXRKsR+npCECEFw58yz/4W/MOYs4rQoifmA4XfpkVvnlIlIu0xQPtdiHfhscGACXN3gZ
MEiKuTn769vp8+dRId4TxE/kWBwNVKR8upSwCX5c3vgM/oGHFiwsad//HWhL6M+3LddRChcD9ywG
DR7LP17HHaisxuHGymLQkTYY/9P1zG+GxXJ6T+P6KMchTY9tJuSHwLa8bvwwFi1qElo/812OJSMw
JpcxRjBNHHLYVMftEYbSXNwXYwd9ndmrK2+D0ikSCKEt6Va0OgipHIm9AGubr+ylKTOSzvjTSzSZ
miboe+jnYDdQiFziVzlT2a1ySl9fVwvfzHle0FRQUNV2o08e7Si4Avya4CnvXOY2TtEpDrfJ7EGH
UaPcgRtantXUA5lACpB6N0unL8+y0z+PbZHZ6Cw1c5s/Cr9ukQumDvqT7jp84LjLoxc48HEMwIYT
LKQMLyDFuwQjoAcnc/JvFWd3TptT670Bs48dnj1mFnuqnumKdyo2iNrTYbODRjDvTFLb/NhLmTHT
rnRiDytFtv7WrQztlY5q2I3mKc7BlinlQcxWk3ZNY8G83JsyplZZfz5XZTWcJavjXDO2ZTNGMlh/
l83cerfUkA7dNuqT3t/MYwz0KS29jDjn4DrXGbJ3d5zAMC77KSz198jNiUodVTTry8RZ+LyRWqCY
O0JjOyjmvvwqcAoNe8PWbDnU2QwVpCBmsHLEgftL6LR2Tgg47843PoJAGC76rqOs9I48tbpHCAk/
Ap6RZltCQH2IxpTNyZRGkC2yAl4r1JxwHXfCWezPdGZ3s2PDxWHCzOCFN61Mp6cigIxAQnZaUbpS
pTnQep3xNmPrl99YP5k8Td7YvWWy7qut5ZgF8MPRNQ5iV35zyCTe4Fpw4g0PLDJr2qawx1qVJGhr
fVK+yaguvdNWmAZvbCPtzwJ99pq8YPwtYYx8h1t3xfqezYnZ+moYb6elrb9ABeIFm7RJcpsJweBQ
oejcWwh+60bUFnC5ypzxcSa++n2ybdaSjJtmRnGdY+TplJN+Wbs5zneVi7Nh8z/snVlv3Ei6pv/K
wdyzQUZwBWYGmNy1WZQlW7ZvCJVL5r7v/PXzUFXntJLKzjxuYO4GVXVhqKxgkLF8y7vYIQYOK12r
kk/o2VBnHkq7uaUxESKLgzP0g2hlQnNHjv0n6cuBtk6H/0ElkA/bkFjUX/AScK6oxqIkLBKLEiua
rgb3gqrgKj2mqLUqYac+jEHa4uAaVQXCWH5GoQOzECxQYhb6vVCqEP9XStBIuCbQPXQE2unCx5r8
k+ZCp97kTkp2Cg33By0bLOhYZvZ9X+L2ystsemRprUT9YTqZhUUNWicFauqF/tnxOvalR2ftF5Rm
86WZRhAsTpVHs3iEFt1nXjF+YUkho+ZjTrIBUtIP7LKoQEqHg/IT2vO8pgjawOeaM0SDe8JnAGo/
sqkn6Kp3npHqxMSmbL6NnZ3C7x0bYxOyYj6nGQpz6MtU6WsmA7tYVZGMWbd0M/F3GdWCeysrhXnQ
yyi9MTQgH2tK/olxiAWbG6J5UcbA4nFaQmPDgk44Vn2driG4wYUM0SIL8DEY43YtKEn+wHmIhg18
ms4dAHINGBPa5auqKoiHgY9Da2pUtOGWTDwxbsO4bOpVEgDw3lmhNcU7LCscfdvjXqduS9Mz9BVC
W1Rx0UI2hociKnACDtt8pKKYFqW3EXlt2NdeXVQVfjxlhe/8jL3Y6xP2FrcaNhtfwVu3uKLglPQY
1NSi8FCXarD2wk6iFaVJI9mix1tNd7MgrjsBmxMYkWiJXImsvkc0Iyq2hlZbA1wHWOMzJc2Ab+G1
ZXRQx7HE/ADugTzoaIbxwdQGyxLf1It6jVcGJTzI0c5jRy0IzYBQgaqRqZlq7k3YNhyDlangfpNq
Q7cXjk8jiiK6169pyCE2DfwnaLaD3cbI7tG6m1a1VajwoiHwqlRBcYzdQfu2+m0cqm0JgcNG0z82
LJpXQdJ/NqsihPbiGULegCYIenjNwC25CILEPmQ6pNWNnAbDHURfFevCGqSxDdQY9PiUhcgwaDkP
v0uNXCg3WiuMippqjtQaDtTKXaRVxRcCTF/f2kHXfUL6XTG3fhwl9hYcJGiYHPiwClhwRrzFMxVo
TV0YF29TxWL21kBVk4asbyRQn9RAJtsij0TzZNKt6DdcnPLZGMrBOsCsHBwknj1eGEZd5bALBNZ4
ayiGXr9ifxn5mp1DqwKUkddhmhRKZYuiilRXRkvXZKU5TXTHsUp32K4K80ofBUrNyDw/alYRogDY
ecYjAjG00ypPZASNiFhvjLZwTDA+gWHwK0RSRbe23fW/ijq2kNpLI+r3Kfc5yTVOvc3eCgELXCfA
ZnUQ/elMbGVuJKmZJZ7B9if3YyzMb02DLOStEih1zkmGm/oscStvS1kjm6SHVhPvKoTTfrxFVf8/
ZX2Xss6A1H+dsf6fFOjCz5fsPx5f0vzlCPHO3/s7bwX5/A/gjbQWVOEg4jmLh/6dt2LZR3KKvKcu
TMuw7Dkw/c+8VeNHumWrDtBbEJJ0/d/h3XWMAG2kSCUhtA6u77fy1mNgJHhV4PQz3N5gJEtCeDmO
WqvGKTvd6KxHMVECQq3IJPocmy0aWeqVFzX1BbS0lPzCfyY7zNM0if0dS0hp6pg5zD9/F/nTw3HK
dMq7J8sZpbcJuwY+SqVRZpwwwNzYqA7dYn3j79RSl4fc0f19PSJ7v9F0P7iOvI6ubRtC3JfIiV7J
UI7IorbfqefCwrU0Tf9c6WPyw1dkvPc9jUZPZKG4LSk0X43YgLwAVPNVaFb0dmfZKcSZ9OyapvhO
875a+CJbONxPYlsMZfr93fo4kbcfZwh/Td0gVNAdHfi385aRvpu6JrzUowDaPMFC09ehDUIPP5tv
MKaMzfmRjrH+80gYSCKDrZFbcrLNZY/3L9lp1KSCEp8+ZVaI52HiwxAsA9BjVgNdVPeL/KblNrgI
Nf3wbS0UUiyhGlJXJeCp42ERpc3xeB/Sp6qU2k6ErYX/nlNtdEkXERA4raE3/bgmuM2s4ScgheHp
/MTFnM0dLy8LhcY5rZ8hv+y540dAH2OsdKBjT7LMxCe/rNAStPEroCH2CfUmsUPhtN8WNMx2gTo9
qDSTkQFgIapxjEpybYgtGln93kyq+Hus4+8x0ha6ivB/vTad7/haiV0d9MiGVKO4kKku1weQbrgE
QIYlDgIOm/L42f2pRSDSCZXHSAXi4a9z5RrQ34Wlsdzw8yBQCBjAmIkLyw3f+YTNcwP00QTOaIav
TVrsOQX2Q/T17VP8v7ghitfsEWnW1+bupfif8wA/8wIdXj9o/vfxHzFt+Xv8zUvzcvSHbUZ9eXxo
X6vx82vdJvzVv8gj8//53/3h34f/01i8/q//8TNvs2b+bXhQZO/P9xlg/a/vhUeU2QB3/8dVnbxk
f9bLv/jXxUCV4B94gasapyFn70x2+uta0AzjH8C1qb/AcvrbG/Y/bwWD+8KaKSbz54OXwa7+LxKU
+IdU4Z/wC6WgB6LL3ylmaseH9FwTpSRjaPbsUKtBFVqsxCqD9jFaaeimrS6ua0iHO7PSxk2EKOIG
+6TuWsMfasP14G0TazK25E7DjqojJAGzbfcW2LELhsza8Zn21zMR4doOK5cD7g3l/u70BKQyNLrT
RW7cFNY3D2aoDjxqSJ4kVMHXfkzqftNFKZqVAzkktWT/gcoQSJvB6JE2zhpNIksqtSca1bT9Cj0s
yR6oEOTrLMn6n++++YmzXpx6hVS2MO0BvTqXoI83s8TSxaTWFKJjBbl+kwM0fKq6vAQ7TlLo2mNQ
oBBMBfIqC9Pu8zAaub+WPjk+iMFP6qCJL11hD08zBRMIcp5Urwne2XsFA96HUTjxL0Em+NPQg+nL
WMfFYyyGzzT2lL+28b8kVh2Xz/567bAz5jVKudxaFps1dJlVPahC1xTw+W2frjKFeu3C1XF89L2N
wqIV6Emh3M+/81O8+7gA6+ywbAYWXKUAtda1HoGXsrypIsLp81/m+AD8eyi02U3NIfRxrPnn74bq
4tApbJMJKWH7K+kMAFmeuKsVKkwV2gHnBzs1Lw3iBXcxQRylzuPB+tIA5BLooRsUlrxFn6zBuC5C
vzKth9vzQ534UJAfLWLCN2KhPrNA3s2LmCukvFJFbpQF4a7XZb+dSCcvXB8nR+FkIPY0oaG9Lft3
oyD7rYZIa0Dn99Nox/9RkVAql1oAH0chdpkPIJXQeW7eLOaimb03TFrkwn6CDNAi20EXW1yYyxvB
7J/BwrwUDP5Db41fo8oPhfdm0LGDCmKWAt6+mwy9wwMmH8ApBpBCfsoLLMnerdHGnIk+5Uqi1Xp3
/qsRyL+LV/56BEE7RccRgkaUvohXIqS6LbOLI7cPxK8W/ZW9FF2zD2blIRyVsaqaG+ZNjg7N+YFP
vGJb8pYNg1dsc+Ecv2I7SbyOKnDkoqrjb1qaHKs4x17s/CgfN9tcdEcOSIe1qJNtLEZp5naeCCNX
LQGbGJ3xIsbsWYF7j1DSp/NjnXqVRDZirvEbkvj3eCzol8FY60XkNlWibauuAVQLO2ZV4hi4oT1f
3k46sAycuPNLC+nj3WQ4msqJYnFMCr7kYuigtbPeqxPXHn7EdXenjzRzKE7ZkYp4mPIUUZMQPpjj
zKMsrG7T6ZGC3Aso6NUwAhePrU3c/nn+dXz8wCQBukNeSaRArLF49WZXBvBdpsB1EiX8Ctbd+RwZ
XrU/P8qijTYvYOSHuJEtasdzf2WxjoA5CjtvwY9zo8WbUDrxuu/N5oA6a0gJObAO1qBE382qzVFY
Fc4hwgl+R/lyWJ9/ko+fn+YwnirkeJy1+AUef4Ne0yvb6yJUdAJUyosCW9SY7isCGnN5Ts10cBtT
+FlYVXBh5I+LnJGNue0DcYKMfvGmAZzRmqDn4Q5gUIDwhNRrTHQ/HLopSIBG6oV3Ps/k+NgityG2
kOb82hGCPJ6p0NDpNpBpckmew6dJ9tit1oNSzJ7VEsVzXUgALCilpVcKeM4g8/zpwpRPfXZiUXBn
gste5zY4foZiJPHWMZhwLaiDN7KpnS3idQK8DBomXYfyWovczmMEqGSVA+Vc2104ImQXFBfiwres
6PhtUCeZayw03zk/cXo8uvfaAusmALbYsyLf6qNfVMyIuYjO27btYHNsIwVxl5ks5N8oSrU1KWmj
uVbh0LyeAVU4SqRK5+p42XnwOVJQh1kbzYQ7n+YkCjqDiRtCjWoMBiOefQuuWnwH8xtQLfEdNNqA
LH6jNTZ8hjtht+taVOMrKLPwV4le81Pf1qOJskVR/QJLBJvr/Kr/uPaIiec9yD9s9iUfPKQ9peM4
Ubu50ok1VovqptY8D3GiCc5BGcrH8+N9DGi4+ilbWdjvQKheIgCk1dlmBAfUlVVZHIxA4vw8WiA/
c9XYnR/q4wHGUBxcNpVe2MHLA0xrixIMlFa7IVfxtRKTpOP2YP47o8CM5dRwJBHu4vwqxza0B4qn
LkRl1spQPCs6qij/xlQssBrke3OtbXHLB2WHHBp4OrelUrxLJuxmR2cKN789ylxTkwY1RRjbSxzB
qJSFQIKvcXVfJFut8/6IZ0z+7w8C8EMjRkf8izP/eLvZ+KQ1NOFaNxFtjSpg99rBNbgwyMf71J5d
tshCCZzJPRaxbMPt7jR4d7iRU71h4quD4qjJFemnv50mma6xiL90gZxYb/QPVA3gA9/ImXPy9wE0
HFJDWqNkULXJkVvr2i1A/ejC1E5sIGL+WYdDzEIOy1WdZlqFPV9VuXGIbLkDs2+DwPWcpcJsOf+p
TqTxYJ7mQjLJjpQsv+MZybS2OxoylRvlI4gSYJdbpMW0XdFa3p2H2NetQCxwrUR0oPIQCYveL+Vj
UubR1gRB+0X0jbw+/0wnXjJGahp5MUUuhxPr+JFMo4uHNMgaN5smZ2/51quHkdb2/CDaiZdM/mBz
H3NBIV8wn5rvspSmQOZNrYzGhbfmf1XGCgFEZOAyiGxVvw/wTSQimLIeRo6qlTPeYkzRz4qAI/jA
XqKN2dUNDAU7e4a9KDjjnDzNLjzlqYc0iMEptfCB7KWvGDBtagLUrl3ME4ZNPvX0s8AdwzKsx39j
JRAp/HOsxUqwrEKklA9aV6sCe2eM0r/XA9wq8iCQV+qgBztsDIzbwnBQzlM9H3hAAZMy9hBl0Pxh
bU2BdWH6i1LtHDnajk6yipgFrQ6y4+OPlDVj4I2a0btFrhS3EX5nK3RuZwtVeMc/TQ0D9VVAJwyG
cDkry6GkX7lUgCBq1x0tcmi1PkQb5CELfx1YAeDTgOovTt5O21igu5Pcoevb1rvAUPBUwhVUQ62W
FplrYtQcXgiJFp2Nv+ZDDGjiiQJCjnkdz8dGo9L3c6d1Q3pvWwDl0a4bwQNgb2KvLLqe1Mai18ii
+OTVdXftNXiC7pu2F6soQWtlRKVkN7VA+qrCRiN0FJSNkkQ8QSrp/sRRwcaPKzPWQc1MQ8P4FTSt
7tp65+9y6Ee3aMBlV33UO3s7tG0k/uv6SkHiY4tXz7gBqd9fuNU+LmCOS3SZQJUL7rRlcleoFrKK
gdq7qlIr64BK/7NpwiCIVRk9nN/RH48NHAx5pw56MShkLKViyqHtdHOyelepRrkP6uS1jDvt8G8M
As5Kvv0H/OX4AyqybCqOpsGlxtZvcpzA1tT2xIULYD57juNVKl0UQDmaaHlQyT0eBQh3PhEnDG4X
1a9Q+68juOoqwmUrAC7ywqI89YnmZhvJGS7p1IePB/N6HU3M3BtcMUKBQ29+3KVoac8ksuTCfn47
VJcT47ah4jmPxlV6PJaD6hzKUvHoVr6B4ZFvh1dlGIudKBOx6TKlvHbGuH7RQnQ81nw+88ZG1Rbt
3RoSJKlL6jTrMKog+eoTkL19Y8X9rwgnyEv42ROLSUObRWqki/z1Ze7S1xYLjEvYBQJUrFWoGWuz
8tMLr/5EikRNgNxY6tpc2VnWNMtUKIDFeR/TFAHPMmYf+JUW6/DLe7PC8q6y1OoQ+XmHpmJda3ie
Igm2Gzy/fpx1V7QLl8CJhUc9Do4JpSYu32WBEO9oWUn0FHAADbWXCWlUlrcVuZk1qzUPIAvOb6cT
5TXnaMDFSsfeSCnTkgEbu/DuR9yS9/TmEKhGXOB6DKnS923hfcvUUX1skkTuumFILkz6xAYgyKLG
heEqfYy5Z/I+EoC1hUtDOkxuaYlyjztKCq9PaTaZBE55fr4nh2JBUa8Ea8rReDwUZOAwDtMeoxEM
Kcg3S2iVbdfv9L6uLwz1Blpd7DUiOkc1547IXAc4HisJbdpAvTFRcLLlvkNYb6P7qFPGcWUfsDHG
fzrNALqG8IUmB5P6DhuedYQz1xOu7NGFpf6xIMGHtom4qAuj7qfK46dRisrOgGxN7sjpsKq1zviS
p5jUhXaGxEBsIxrgNVhgSPmzqjrlQkh56r2jCQQiAlw6u3oR7GltbDQRzVxXTMm3xkceaEjzr7VE
y/r8B36LzZdv/f1Ii7c+RjlN5V7R3NREqdhTkYDYaaIuoo2jNc39pJsBwFkvgZbUS5jlnV8JqhBF
aiL0ZA9QXijAPflNgqHHqBqiAymEXCeFeyffKZmoftoAC9uDBTVevWWHCvw+VOhbWZlLZ12iCFJe
mNPHU/sNKyBJRgAmUENZrFrDCoZMMxTpIjKBQ0RYKHsnqFMXLzRNAY5RjCBZIabCGB0EGjc0A58x
MFbht2EBF+/0FolEJN2tX/gZKio3Wa88xkqnfT3/8nXW0Pt3j34bul1gVRCI5HZZ6pGFoW2OU5TX
LpgOA7KqnPa9g4ns745iUQpASnLWi0P/bnFk9WYKDbupWlc3m/BQoQCwg1vYfT8/yvIkpmxGhqmj
/ch2kfqyvZo5RVf0ddW7Q4/trU8+C9U/dr4oiC5djbEaPZ4f762L8P7lSQ1QBvET8Qaimxwaxxu0
SFCYIWhSXa+U1s8mJrBflRomHqsWhWp/nUQWpX+UnG1IB1S4kYFIUPOfJZz8P2sZq/q6qn1M3Lsu
CJ+tsq2xZYVuiWkbwq94SRgtjoRzXpeuERMx77U0BGNblGb4o+ZvI2eBDXCEDk9b/1FVmn9Xt1g+
Br2CBEseGKgKg11WuZAyuIebUKuwjy7yCsBmVCP4uypEXIMGrsCBpm2BE1zQ6yNcN8qk4bpBvR9M
uCGLu1CxK2jOlHF+nn+FbyJpx68QxVL6eOQsGk3x5RnXtqhrZ1ndungiI1VLujwdnN5WP+nlT3xz
lC9GPMFq1iPzygbsiC9tm+SoDosIcWk9cq7VfEILTKM5t4onZHQ3aRTKZIUXlfI8dpZWwz6z1OsA
znBxq+HIcRV6c/t6avTmD+yei3JvWY1z4PPyZdLeCVy1MqsnsJd0F/zEntWTqljFa6Ep5F0L2HxY
eU3aXOOdKtGCQEWEQuSIYc+qcRQfpR/Z6V+x2AXk4teRgkSxAQmmcAAZIvgu+rtgKoGbB+BjvxZT
pE3r2dDEWFN+t+J1nbVtsYIPYDzQACycLdyo4HqE/1ty3HvTduobtM1DZ5yQXW+sarpRkKYQ16LT
my8izlA279q6tdd+Bc30xjZT707xp+4hz22Qq4mv/mCFtSlEy1aDUA9XXV2P4JgA4lsBogUxNKF2
bwi01lhqPkL9osufwjieHZ/7wYZa6RQxcn9+BvNj0DFFytIxOACmBiFeYdr0VQDLRugkh4SwSicM
i0wNCjVnc2Xvzy+g5flFtIn6EIwGqqYqLLX5FntXkqjHNBRtIVpXbc1mq2UUG8Heyt1vjzJj+uCF
zRgwoGvHoxRJCrw5Q02z0sEKS6DZW5w/LiV+HyI7JsMwJhNCYofWlzgexsubtPWUdnSTGuNx1Wxg
vVB9XEdy6vejNbwY2Iiv6lHigNWSaddOXF9I1uZkbLEfDbbh3Lmk50LJ8/gRAlF4owKHiMappsEY
7X9WHXZmFIizdeIb6aGMUBR3xtfzL/gDDGWeOicBuQNBNJHlYty86bDlsEsaBjUS3pjfKPVzymtA
hFNxnF9ZU3QoU5hskMiaUL7GinAXU+tyQWbr6z5NvmpZn+mwJNoOofixalBsAU0O6F8kF3oj87N8
eEc0pDi3yAHBVxy/ozrrVPQ6dLDzXUdHOxMqQLYI9Rrk3w4D9GxyL6u4EAyeWOgckjSVua9pByLH
fLTQVSMDYZ6Yndv2+BT1Kp4wIcXbC6MsQ04+A1VEla4HCFpBIHw8SqbljVWqSu/2thIesNtGLhDx
tw5MEOHU9yZLAxuZljL41YSIxKAX442XKj4nXi97jIYjYCQY0Mv6R4TUU5WMCpl8b08HbXBgHmNh
+GBkELmSyntKEQF8urD+5MdvirEi0CydXoVA//V44qqZmF7na6Mbqs5Bx6iH+O0TieMTuhM0fNQ1
d98LSm+b2G7cglM90cQ6kdHmwnOc+Mw8B312hBbfeszHz9GUVcOZ65PtYGdwZQcC2064uddpleBg
J0e5HgQeNgL1jC1pAdwEY7ToFSG3hYN2vU0zoa2B6Vys/c6xzGLRk+Oy8OaziXx38YKSygg1DMVJ
jbp2QHsEzRYENF3MJ3IcDjgVS6NBobfz4xckju3dlHtIQWSEruff0InVwS5AzHz+UJzki4PCyb0y
V+Z02+9bxAKGrL0fOkyVVFgIa/jrA6LYY3F1ftA3kMNi9nNESahM5X/eIsefxTSSqJDFSDIEGmjv
mUgnmEVc7/tJweojQL8FHPVjqSXtVlfg2lUR1gkjfYKNHjT2A/mVhZ1shg1ZEJe3eoQZM3DR5gZg
kbKr8Oa8wkqt+Tk6YX8lMRGFGWcnG9Fp+nWn6l/HCWtHDmRyBr48/mA5mqoNDJRu6vttmGUpZc4K
IRLVormCKR6txGSDmbm8w7E5uwCJWsbZHBJ0w+Y2Em8EMc9FboPwrRd1GD+5s2rT1kbcCJmJKt3g
j4EHgBj1C3fSMhOdx9NVmhsmulW04BaHUtnQlo9bj6Un2t6NTXRgkhjKTRRU+f78hz6x/QhEqTaD
J2ehv7V+3oUTiq9z/04xDmPAzw79FOj7Drm+C7v81CjUs2krg0g3YRscr6YQ0GSUG53q1gbBrMiw
Bu2Qnrzw2j5UM+b3NkvEz2BY2qxvlbR3k8kmScReB5rrJdyvoGTmeE8STz9gK4ZI8zB0z4YTIB/v
MdPPOXTUdF0mhlXulFhXy3WSV8qlHuSpuVMKpjdD34T2zPzzdw9VePDctcBRMcGyAZDECIWEnLUX
Es4T8cTccySEoS4H5ntZoMoNO5IhV7MbG1O0zTvHHze+moYowjhJ/FXmUfBM8XZsN9jXl27UyZbs
DBlhYu+pDn/QPNTDg9Gm2R+mHdSfJHanaP+Zveas0ZXz7QvH2sfXwvM6NK3mJBaW+OJYizqHctpo
UNxQUUr1PMPeaGPXXLjeP+5c6v0g8iAwGCDil9EyKb49mW0uXMvk8GhhFpBnyeZ2qhO0S/oJo/rz
++nkgNSE55scDMlyP3HV+dNYT8I1PbSm7dCrVwCYNLiDslgPYeJszo/3FgYdH9TM8N2Ai+VFdUDL
ylYKN5PjyrfCaIMZKR641i3F4nCHZo196JTG20ZO7+3SOtT3lGriTdvm5WcqIdnGz/rxOq/LlyG2
o21Jp+IqMydlNxgXPsbHY41HxQgArB7lCmsZ7We6EYFs4VEx4gs3XK+oMgGWXIdeE18Y6uRneDfU
HP2823QOEc800CBwHT1tNrQKqC0lurYy+zHYKSi0XRjv1Gpmd5vwtIiSKYwfj+frY0RelgoXIU7/
yg9VZjXm/YVRPoYCbzubL4AVgWqai2MUQi729Gh0uqZRmnC8S8vNzDhaoxye7waS/y0IMuf5/Ar7
mCA5qsHuUSFazfyyxaCZqqE2acfSxfbAXPdN8kstDNybDWHe1iqCfbRSpxcvVKwLJ8Spb2jB70Lf
4a1jt7h1pSlGdhi6QYNRhAdO7RF3xnz6pOM2tnJG0f4b49kcSOzduQy9rAy2hWG0CD9KFwkCCq8o
IyK8Cv80DfRxk1MLvpBVndgOLBdyDpg0ILuXECiq3eE4tOnkkuQQxEWjQERLvkaFH18Y6cTqBMsI
OhlZG8Zb1gnhFCPxhoabG8lS3WeBdQf29RKA7sR0AADjkAHZcIYgLz5XJgfdVmyCJAjY5YGYDA8v
QW/Gyyv/wnxOrAy6MOCsSRvoSsrFbnMQrKqUQpn4Ura4b4Zc3sVI5+2SdtT2VAGTC/vu5HhAQkl+
CWCsD1ML0Oajmqu6yHLoO4uE7blM2h8Kru+fpngILjQiTpRFHIIYlqAFvQ+mzmLLYXWjFUZoqq5Z
qNO+RjXtQQapijSzp+7YrcHOt0sUPBO72xlNlV3XfaxcyABOfE6eAeIOrugSbObiHWda044pV7iL
sUWxC7u8pdsYyb2kwHrh9Z5YnkRueFuQFNik4IsrLCz8xjRB27pdKLybcfBx6qsq9cI59qFDgS/I
3L4jF0Qthi72fNC9uxPyMke1bo44UGIrfkql5UKWKC0ZmQc3ScWWUW38/logJrCWeoOGY98oO1mY
Yp+beYoJXPiqFFI7zGoTuyzGnuz8SXvqLqfeMfOvZmzChzDZriJ7rNVUdUenxa3S6oNbA1nAQ1iH
3wcoXHuAYOF1kqTPws+yW2ssjD3avukGZUjjWRlBizeVDYSiAxte9ugDKlk1G17PntoXAp1T64Ov
BulYUsGiaXb8Nm2E+EdK/KprNXa1VzAb/txZ+pyee5eoQyduoLlHSZlupr58oECJSfdMlNE1F9oL
/W/aDncDcoWfGgzvgALj3QFfS+WGEM2f57/IqUlyI5hzZ3TGScvjSfahqIOomzSIHWhmowf/ozZ6
A+8RHNjPj/Shyz+vTq7ZuTUggJ6ri/1mew02pmMt3MkuPuU0AfaanzZ/cDVkj4lMTIQd8bU2aMH8
0IZcfDEwdTxIK7xw9pwIMTjnSHVVoc2H62LGQxBiVFJ1wvVF1a847j5lvW1uWiolmymygRz52uP5
qb8dn4sQlq46VwZCXQZX4fxM7zZmAa86HjxDuqiIVDPPIkhu9QFq1YrGZRKvON2u09CE52bncSdQ
ZqkMa4eNJla5hjnGblYav+gsVgHCG7i3O6PqPCM6b/6hEGgqu8DyMVnA6gggVGvF2a8o6od+ndp1
Ea+9Dr3AFYocMtralmJjKlg64pvWpuMn/Bb6/TQ2inmnG3VwbZUUKRA2RS0jxozlxot7k2bsFJUI
vjsGptBh7unoPSh9dwMlqaNTNdUjHDQ1QAsVg8MJ40JcJUfEuDXzXnp0ze40C59PGiDwH4A/wyhe
m0ZbD+tk9AblgEmG2CNol92oiEz8hJhuYqNEuHVfCxOQmloW+X6iZpivkUfPn6XSq2KTIaaJ42JQ
dM8Fjq8r+PPRnx7qxsVV06LMTrWvclDv8Au6MY2TR3vL8zD1Pv9lTy1qwEI4ts2VE+ikiyMXKdHa
EVEtXZA599ZUaLgzW9OXKRvaX/qoIooLcXGDf0z6PVM9ZQAEjxGuNuXJ4fyTnLhiSIRAmHF9azB7
FrsLpwZFwadcUmLN/CtaiLAP0ePc//Yo8xbGxW1m0KIieLyQUdETXqTgDp+Uob3zBHKP6LS9/OYg
My1eAwykItmABeBiKgOi/QOm2aYbNn25LZFH20xheOlO/nDyMYolHVB5FjIssH+Op4KZpj6o2J+4
Q4SakxX5kOBJcg6lpV86+j4c7/SxZok+/iXsJoI8HqrvY102Yay4uYU5WJsUnxGwblAkzpTrBpuO
jYr9wcbW80vIqhMDE2I5s8aa5KpaAs2MaJq0vJeKa9KNfrAqbH+TMsXAY0IJFXeKVRRPmKD27aXV
+FcZ4OjIA/lOEkyuqIoZirA48kqAp2g8hfGDjT2VO1d1gl2dT8ldWyvhtKH/pdAb1qrujjZgdDBq
o9gW4QTuGCOLO91XKVyYqeLc643j/EzzyPqKY0153yE/oK8dr87zJworSEcVMa6FO83vMZAl/Mm3
ZTalHskjHhzbSuKZYdX1kF+X2OKUuIMAuNlwvFr3sWY17cppzbxcK7ixpOsqDrpDNRUYk/jYP7mO
4fjhBiG48MFUnO4hSdmA6zHvMlcrU+cTwmrJS5RrCQd37dToFKfg/WPFjJ+jYER1DD5G/2pWs9WO
2dTiVbNm0bqxL9NV0zs3eM7rGEfAxdL22CSMz43R+3LtgHPwd3VtYJZCBDD8ObSG/BPHMPVXDu2X
rDSqBSI3gEkdRBhCuM4Bem5XI84ExgaWaf0ap8kVmrIRx7/vweKRDYvhoMRxf4stjv7YGJPCJMPE
PGBaZfrByhytads6sb+1UvAJqzowRizEG9n+2QWDUa3DvvMxkRWyw+TAwbuPmnl40FDI8zdT3lJM
sUta9lZGJd3LRbZTfeUHCmLxczrrTPBtckd5m1V0TXVPdykURs+6XdbBWvECI1q3XVB/a968dRzi
Lddup2iHxL1/VTpx/D2psLFZdUUrPwUGjBfUCRMckgbcoP0LAfuHIGFevVQh6BrxjakLLHYssqQW
oUH4oOIRthocrKq1sM43rV4027qYLUFM9DbPn3sfq7t0QCz4h5ywOmffkhypouibma0dPygRjTij
L4uvMAbHdYmO+QFj5WiPvVWyj3N68EE0iYOkmTtNsXZj1Wb4uykoPGhSFgoxdHBhgM/n57uYJTL5
vE7spQ88R7AVuic30dDrq7qDBeuP+H9dmP2cPh+fGACr6FPShGBMuA/HA7ZJ4uhRXOcPWhSj7G0p
0z7C6vlLnKf1/dTZI+ZrpsrbT7V9mCbjZw1Vp+/nH+LDLYoeLRS9GZdBmZlU//gZVFsJbDuLxIPl
e/mNPSbdjYkDzIUPPZ/3xzM1Z0ULooWZuE134ngU0dpVaDaB7k5I7yg6Cn1eILRNkkMERUrwk41K
H3pZDj6EI5KN56f48d5jcK47SqpwXsSS/MuBJiywarpr6JV/ZyFut0oyX9l4aAqcH+nj7WNShiRY
AEb19lGPp2kEQzepVcw0a3giAd2QMRujfYYmx7bvcotKbCs5p03nN6nis7AHYQcVIZqK8LaXhRoc
slOM2XW3Ek61NhWrfvEHnDKd3hmvY7PvN9no5VsLFcJLi3heIMtPO+tYUITiABHWYtfUYkQsvkwN
10vHr2PcmHi+4VCGiUhwrcXBvsnL8YozJ9iYeu58GrToysHzvFGCP37/5VPcILHj+LI+dPTMAkl4
pzUMFw2S9t6YyKcx+ajEQU2U77x8CKiQSlIigHj6cn7oU8ubsuZMR6S8A8Rm8d0xRy/SUBpAA6dp
jZ1jehtag3+Vjkl/n1c2VhkJbOOIkxXTvQvL+2NpiY9PFg3bdwZAAh48Hl1iQ+NEA9FjF+bIg2Rh
cej8sb7Pesv+gXCpvgr0GmslHqt8ALCTIC5vVBeUij/U0xYPsVgGjodm55QFJk2SDrdEtLl2fk+C
bTSITUCzD7fnX/nb1XC87pCvMiEawjAnGFtiSQaYBH2LKIpbqakC5AzfhW/SjNIXg4vis1EAWV03
qp3466Zo5DfiCQ3nnSauwJzgKN+g4OfhPOpbSpbsWnQms5UJXvUbAQVwuTAZTSwOQLAWOKPUMfqL
DU6ZIxkRXIkmVL7VUYUJV01T95BoWl+vY9CtP4eKmOf8TE9ckkTRdI1hOzI0QM3j71vmWH86lW26
40B7PK8V5cqpK0zHUq/dgReG1TQOwJsA/624MG5QbMHepgmqXa0JbN7OP87HD83TENnPdVp04ZYo
glrkfYfto+kClKsecNR4ZYP3BytI7ZteDJeabx/vJ4ZjZVPB52omfzmefAhGsAyNwXQ1LZS32Bf0
1Gy64Or8pLSPJzeMdWDVyG3Q1YW0fjyMMeOzObwsVy8V4w/A8GT2Y/CghcK5Fzl+HL7SKN/kqNRP
HcKWd1hZ3DSRo/wJXYyQWqS+8X/ZO6/murHs3n+VqX669wE2cqjy+AHhRKZDipKoFxQlUcg549P7
B3bblwRZPLfHHrtc9qjVPdShuIEd117rH7xA9s3EFeXMv7F8K8DKQkkiJ5f66Qx2YVlL66kvg+BY
KLBsOuuoCe3XqOzMSb8ZjGAGDBnIXgNY0QZJd0637Z1+YWNZrqTPoKL1Kkv0ctCjUjFukqGYt/gi
StvBmKxjMGKnJPkJvP1isNy6x8344yF5G5AaGuHoEpPBjX6TMM9TpZ1jIwxOEiYQu6kXgn2HVfe+
Q2LNCcQ48yh8nzMEf7uRk0Mm/KO0zF4ORub1NAjmXNCRsghPiEKkx6yvqgM3vtKNKlm1x3nAQqfG
0w+kv7UH4X9OeP7t2lqa12STI5xsHUpdryJQXMM0WSxoHh9UfUcxabHZ0Du3E8A8g5Q6RzN9tz2C
b6Ap7C1UQ163l4iZEUypGZ7irmq2xpDWO+SikClOhfB+QALtzFH1djEvaBuYVTrHswbmfNUeouYS
KI3o1FNmIcUBqiH30Yz+eOa8xU1wiyHXCblnAafAQHzdTAeamXK0FJ1kfxzvMBIvGtS9s1S9DDCf
6zCoxO4WziRw3kRusU8J+gLTlhAcIBSgADsoW5X7YcCGJBpP7awrT1k4BKKLg192HStooJ155HdO
Mx6Z4AXAIBsRRZPXj2xKE/UvpYxPyGYLbh6FHJ8JDiZzGgpbMRcCt2xNaVdKNU9r+uU+UVBfrxtF
uOMabXp+Eis73UzMXSR1hjd16JxIftmdjCaPDq0yTR6s7RsxaBKMkGKlORiN2ex0KSgPcmbgRrdY
y+Tcff/0pYqQn9oh0o8gkvT1xop9jhYVZhKfMpIDbU3iCY1qlWu3Gtl6KX/7eOjf7oy0Bu4QxAHi
I5xTr7ux1rCzbc0gPmkp7qNArWJX1hrRscgpnwl835nLNAXaF9G55b68mmQpKfVMms3oFMhF8gVV
4czBt7E5033vtkLHWQufi8W/7M8v7qR9UglBjWj/SZmrYAuBA58iVf2zumfLtX8BjP1rK8u2+KIV
QcrqWYtpJVRqw+nEFHighZG3WKHtbzV/wzbHNRB0+IIeozq46jpxHHrD7MX4ZEyaeld1Jc6P02Q4
RihYB3xCz+Xm3h4lQNJ1HUcXhE8pxK221bAWTRVXw/gkA/bbwCNtXXzBw+2A5rWjjZPvTlGlux9P
xXf2VlJqhggQnpcko/C6T40pCzq4DvFpIcrs0koIHXQzdC8Mox+FEp+7BbxzcnH1A38O5F5VmAiv
m0PzWQjVdkhOsSTktqHkx3YU7rJK/SX3yska4ws1067GKv+zoh/MHco7XOkXgwnACKurZ0h2RJPw
VT75HXD2KDAUr8ym/kxvvhOgcRovwpZcrIkK5NUUbbGR8kOs50/ImMDhgETVfsnhzuA2mrBt2XMq
aHuRYMyl8kzWs4PJifEywt3HCL1h9OgGVXzqRthr8zwUuMDOjeZhiIpTfG/NnY3kQ3Iuv/XOHIDX
waqFAr9odq62ozHxtdnHn/CE5fVS22+rbaQn0TaZ8TOfIGmeOUbe2f4IChfSPZVNBST460kAQzCd
TD8mnVb3DxF58H3c9E9QYc5pPL2zLYEyh4q+4IdocnnxFxsGlgoW1tFGdgrwu3fEIladVjbGM4P+
zrrFJJISIow40jbaKlzQs0lSi07NTqj8UF5D893FEKd1Ct1KvBzRJrdGpNT7eN2+xRQskBdwEjJr
F+D+uhOzsSbY7IL8NEi16QCmzDZWplVHE1DBtg6L4ZSNKvj6AmW2OLW0x1Kec5ebvwaDipxuHwnD
psPG86ruzOpKnc8mDt8ZZpOgeKl8ka2FKvi694cOR8hAn/AQTbvkaIozeXURI4dyNNszQ/DOQDPK
JAYpUJGgXOM42hYBJwMm/gkbwxEXTQHDibTJNh/3+Rv2LJsItEpQBxwIz+HC6zfCAFdCaSkpTvCX
VEDiinbwkWX+Olf984KmfEKd9WKOg35L5FNssC+tLlEfJdWhadWmnFsYPUL5VJdFtAEwlWNRnI6b
fk6ivd6nD3KsQezGRfpHAKvOSQUoZx+/w3s9BS6BiihSc8Qgq6uDMCwKkL1ZEEuLEhtwoyN7EZ7j
lTwjyF7f/QjWLZO76kLbAQH2uqcCGH8A+6zylLdqwnSM+2iLOQPSbkKXKanbYffyPUxgBruV3Cqf
5ykoDXtQVf+RcoR06kd5vPdx7r7LZ13/jpNs02wso45PhSb7P2DQyTkJxAVlXcetVNqJ6Wdnlth7
XbVkvpeU87Ms4ut3mK1KqaIiKU+KWqSOhHQa/ihNZj18PCJvNI6WWUU1cNFLhhTJ1eN1O4Gll+PY
WtEJQ1vEFIbPxUAJJcHIoWvI6jee2kleXJls/lrjdOOwbwbxspiN3ccP8s7ZTPqZYiiVFXKk4tIf
L3ZLBWUBBjSPT3pRwvMqynEfa0rvKLHVbK15+IVtw6bz2/peGfP0DPrjnV4gPOUSb4JH1JEcXkUG
UoK/KQy8/FQrvQFlVBo/K+GM3AREkW2sSBhMlYqIIaxYhJcDqqNeqffmFo5q7OjYj3q5qhRn9Djf
Oc7ZvhaaIBwpYEDW6mSEHhcgL0Q+0lDG4LFukgkKL8ith0nvhcwWKrkwbXHCu9ie1OgYVzW2Jwrk
ObsLJNH3Ir7re2pI3IvGKIZS0lbjr2Fc+KrYmeKQRaAinqtiPMdsrxcfgHMyIRS1qSig1PJ6IGP8
tlLIpNwJG7W+VapQvyclQeYwoPqAVhTCkoXLrcPyHQPa9J4RKbeoT0eCM0SlOTiV5nfJpso79Xvh
i9Jly8tt5HysWWejgDF8p3cx3D9fKASnYS9c0nqdDFx/kpObXlBh5Bil0DxIUcZn0ALNAW3W3vdw
zo2vzSmaTLdUqqH0JGjQidta8XSpdYSHLsnZET5PYEIXaKw8d3q/FPSNUgHJ9XCrigKnq5W0dGeM
yMmygVDaC9hYiwdhDpttEhpyZhNf5CddqlUwwvVc/zShCGMtPiFVxt3PaWPjChGj+aYcAGbM2qz/
KBCFqWxfFepPXSt3iSNjjvoo1gZeSSA+FZyiGzzZfb8vHtp01gePYDrftSbiK07S4CgDYTdQUkcV
etyM5nEUxEM0JDqOSbRdOxL7O+K8vgHWpMpy7dQm2mLaTmrjZwLnqHImq6FqGqOapNtJiuKk3TWN
+WtSSwqxZ5b6m71tWWoLpo1ErU7aajWxFUHVIngx80mvEmBD7AeIQ1ZFicGaFJkphOPZIPbrZivf
ClY6iPcx4NZNjwNS5IIOkZIjdcCxxKWtVp7kcfQ/aX2LoDr3l8Cp50JndaB92DkEe/K3sp/91oE5
Nxyh2YvwWxmC26jjPud1gSo/RGYbZvY01xDDVaXW3XiSxqM8tjMk3BArqA0/RrEnwHqPUS7Pnwsx
ZeFUfVUqrp+K6Y2EoBaVpHZKUg/CborPaxHlJb5lZfZdRVdVdjGhbmV3YMVjR2/h3+d0qcmtzuhL
5UFsk2mvVmOAZXdXmf3WkgoFF3ZVJVExpq1cO0Cwgo2B52LiFEpvaRuzK3vJFmBJtPDUJ6g1RpiL
Xl5MmQtN1cKBqpJyuwq08KdfBkUESDIIUydLJT08wOfD2s2PlfCXOLfBF5Q84zsp7LBfq2odvcBy
YSeo2KGJNkUZyxuyGUzakCYTlDYlm3GkVc3c44BUH9Cv9dksuyB49KsAzv0gQ5itByOEDC4AKXcE
ofIvwyRLiqugTeQBJxJN7LfmBNZsM9dFcffxHHuTk6Xat4BM2D0WRI+4ijTCyI/TqGub0xCbqaOV
pXFQ5frUiEFt9xqKpNizf2+w0T2Tdl52t1e7HxwFCGXUqqm2LMLQr3e/KSYGi+epPpVJqjhFh3Ry
EciILvpqtW37swyzd95zYaqTOOIQ5zKzes8Gi+3RVH3aS/1jl5Kf6nzFBOCbHbs63zK3Cq+RlT99
oSVs4B2JNMnFAcdaNSvrgWTOct+cwoUFvQjCe6mOAP/Hg/gmhqegYSzwUzBKZEDWcVyDVVigill/
kirjNHbhYyqq1sWg1vKZ2fJOQ4Q+izoKMGnmzfL5i+DDbxHBCeSuOxUIYLtcWuBlUszYJFV9Lox/
pynA7cgsswHqJARWe98ggVQgfhxPOQLDDnvC7EGnNI/w1pIzb/W26Em2+mVbq6turBRglLpxPA3J
4nteUQIMZsTDlERG5oKDcIt3hfFZ0ziRyzDGBl3VCu/jMXy71+PCgY4kk5QMCAJHr7vWSDIwI6Yx
nmT09Vy90a1DPs3ntLneIi55Ve6xS6jMVCGh8LoZvY6TSquF8TTKUrEVMr0/1sJE/UMdpiPAB9Op
giG+NVNgQ+kiPgwOrXOFSjP/bHqBB3nW0CbFxO1j/SDjFKODW7UD93G1tseh0jxAHYWbWPgHfdy1
b2Q6KRJwjiK2xlpcXn/Vtwi+ANRJ6/HUaMo2SYNvg2lGD1VV2abvb5UudBMl2E5jtQfZcARD/all
9tmloQiXRj2JEIf1M2H8O9ObAQDXSOWTtMf6OhF1SmTOnTWe0ORMt8hEDtfxAKCxlkkl/fntYVGs
4jqMFxRpvdXrW1XaTypZj1OttQDRkti8iwcDmUgFlaiPu/pt7YFUkU7RE98LOGhgV1bzC8iTEAaq
dBoA7HLtE41c3KiEXLndWxa0vmiIS8GxcLXL7WzRL7wXBUm4iJoRMdyYLpPt2dCKm4rzcrCnzleP
AWF0vMimwmRo/UzxAPzp32c4oddpxJnr1OPwa5yL5AeHTTcds0GY91B9OZGNERja5ewP+Z9Oj/Gi
PN1yKXwWF11thcCOeiWY9OmkKYUCM6Sc7ZBE1i2VhOrMreu9uUIh+XdUFXnL1ZoV+q4XpkSYTtbU
T26e9KkTZhnk/ik8K+D6Bka2vBbcqaVSSrZsMYR7ucMj+FbIs05bWhsZTtFWJfx9HVnzHNVyTFMv
IcMIbgKJfsd4XAyyVZzZGJYWXkcGAG5IciMvwP0SENLqCSxBG4m5p1OTgvBH4EskNAtQNRVm/i+C
8A+piOUu4WV27hx9G5QAAIEcrqHgt2h0r84cinUY+3bpfNK4zthqliFHpQ8VlyKVhkfpz69L6sOQ
m+GiA/NdC8pVeH/1hjGJJwsijxHJ1b2SKXgFD7DOP16W72z7sLQWWhNBF7dOZRWHdFnTzGWaaqcZ
7Me9j+WwHVsmS6eqYHHZPXK9+0IAOGHneooeqTVbIzZ9ZQICqWqMzx8/ztuzbgHAk/RlfEkHrpmN
OZK1dSEtiODRegA+p6Kca1Zndti3gwkhCBwZGa4lYbOeyblsYQUqV9qpVsNkM/Q1ryyr8V5qzcpL
+lY6k4Z456VMUiLaEoUhErhGN5CAR2wjqNWTiHKPPeSkvurCajcfd907b8VpCTDN4hRfau2vV0dX
NjUZ8kY/5bWWHxJoL7suUMItt4cRYIMo/lkoFtvBkrgG/r4M1FpH22+qdJ7UST9RSpGcjGjW68SB
xHSQWru2ms4Rs9+ufmg+YLGozqBwyX9fv1+WB6g/SDiESxYwJB/+OcyXVtgHFWk2aa6xp81NY4vf
7c+PO/Z5fF7vO5zGz9hDdGVV9sDXLethi2BITc/igzX8UlVC6QBHZWy4hXu6uLktqfe7UWOCrxdT
6DdlrLuUdBcb2Wa6kkItdaxY+d4QHNpoTucnE9Hijd8aqh0ZWn5mej9jo9bPC8oZRQt2LIriq32y
STDyGjvFOFWpkHs6xCDH6Jr4wS/QZhMHFCItH/txLlnTRdHkJXfiIPKkthTcxtBLO4Rv7yQDqKKP
O/LtOgD+ARxjyVdQ0lnjQPye7tCCMbj1Md51pqCVnRhRynOnxNuDCrI5GxJyK7SBo8vr4QJPNmgx
1etbgXzkyaoqgfv32FkIz5Tt8FiMvnoyKpIGzkw1xdzEAQJCThRJUoG+Xz0kNteX4jrltINzFUbm
dwynOvlgYom0y2Ns48M4Bvtm+tCw7bGMgoF8Fzbq7qRZ7WmqNLzD9JzrtS1qcY3jtKZln9ESn4+6
nmPpncyhBe8ByDn4ZFGdPSOMk11sWX32AOppRtSiq6rExvk79UjVFF+sDtZ+X4fJLadz9tMIIrXF
1XvI76tatYC3lJF868+GseEykz2KVRHWiHP4Y+bqvMwT2AJxttmF5gdZSTDnatoJVQllqOvDWHa1
7w1SJe0Br8Q/o1LCyDsp0iRwzEytK3Tq9PLYdHX8qyIkRcZcDuYvVSHr13HVZVhqzolylcmoC24N
A4cbhL/HPrA7tPUo5vhlmG7TIe+dNEx15lVFehWc19h6clpqF0IASBv0uTrgXBLjlXxmPrxJi5NL
IL5nNgDyIm2mvJ4O7YQYqpG20W3cojlv6YPsKpnRfm1UAfEWpW8PtSEoXlFR5JoRjTsTor3dtmj+
OVtHXYtK5ipyiGb8Z1Qf2588Ub5mYwhNJUx0xxgindSr0d1QLpntoUfD9OPVtvzgV7sAYqrESADF
ucKgtrx6bx3D5rYDNXBLMae+HAujd+tQlw4xybCN5sfBJTG/cGaJvw0nNCJzTm+WHpgEbquve1tI
WZesJ/m27bLiwtfIpQ6ZMLoZNfd9Rdx21IrE35QYjlEkmHPPTJL8AnpudeZ4eg5cVu8PLgJFX3Cd
iCSsUx9tLUsDz6LezqEOom7sTE3wYlkbrkdzkq6kGINuxy/EUrF1NegALfXag9LgfQBZtOpRza+L
5thzOxo2fZ6rV7U1IN+UZzNm3iWBEsqSJTYaTm/5+WaIgwYgMPo8Nup6XeABJlVjVy1Ua59wsyEs
nZHYdyUpL9EkIyeeO3Gd40qLNhz6hIHRcoJ9PAPeRAQMAlsh/8ITDKGc1e1Ab+N6qIlzbi3ytKDP
rMyBJDlvynrIPXw/Ivfj9t5M9SWD9pxHo7wKXmN5nhc5oACtbRwhY+W20evkEjMjBdqxb6b3lVh8
SmpRfqiKQXvA9bA5Q0x4c7IsLaMwuNSpOaHXxadaEZpGFibldqhH1U4VIXUA3Zw7v96Z3FS3SJEs
oemSeV91aGZl4yCXlXIbTUFxiKwUc0wti3dZkhocZXOA3p8cX0kM7jdtSr6arRrtUaY+J+z25trH
64JTgM8BBkehQPu6o9NS7eIo6JRb+BLTJ3HIi51VUuQLWyH4/PGYvtezL5taRV3EdpmqsnPeZibJ
ybEUMocIafA+buXNHg2oCMgN1FRsHMhULk/xYuZEhiSisNTpt+GEbXMiRtkexLuCF+eU77qylA6B
rOCpJXbz5ZRI0pmt8m2aD0ATuW7wB2D96c9VyBCpA8e+7qu3pTqaXmxm2yiMU1ttqyNo3Ic+F6+a
ud8Xan3dG9G51pc+fL1TgdwhdOdSremU1Vd93A+GILZ5qN3O8zhfdomknFDRDS/7pJ3dOgInCs22
fkoUMftWp+l9XkSLcG0dnwsclyNh9SDEuQtJjGEg6b86MhqrM2ajzoRbseYiYUvGQCUbUZb2uuaz
Gz3DDtau8rFUHBNpu19D0O1aNllopEMzOXNbRpJbzVb8/ePp8WbhqUtmEmYXx4oM7mw9Pk0SAB4H
GnaSuynYjqJ2YQaTsjPUQinwy8mmA9K9zY2WgJ2p4gyzdSHJH5tAic4th/XSg/4El44kANk5osw1
QEwy6ijUyTaf8lKuQhdj+DLx5JAg3kqqJHcgyVCr0NA/mS+sUgBEXmYVwm2BarVfTf6u747IsU+g
1zpJcWfFTJcC2KBGXj2jyGSLaqOzbZK4RE40n/ML30gHw66LRNjVqar9qCARXFBZGGqIoFHzYHKW
djb8l3Kw0Sjvv6vdrH6xxDK6qAqR2oLCxclyihy6n5PVS+4sDpLxs6lMLRjlODviFKghqhXnsk30
VspuzVVGQLqknEenndM8Js9CudeWxiw650b1Bgi1XKgIGaBogm59q/4jBm0uDWWV3AVqUsv7cQZz
Y7dhgLJj1JuNbLPfJ099IqeffEFuyNzNSXsnt52yI/5Ov0dSrIKwJllM2jC2gtBBgJcshoTbzq8z
83DZB14uEJ4VYxGQBBDcwSutrxbprBVNFvOssHIRskzMtHX6vpK2mSJ2W1UOi30oFdlWjuvkbloE
KwFf9K40JIlD/vOckoq0XrB4t1B1AXqyMEo4/1bRFsq60VRXgnwnYB6CSPqO5LQn6d9Ck5RGo28W
DZdCf8yk+Eqb6bmi36lj8icDbB4CCgXeqqjjwBV5Ful4sXkjr6J1mi+Ld2nR6Y6O46YjzpO+7Ym8
D1kjVnZZhsO3AU1olDvPxBxvkEoEuOQ/rYUXx6nMDvr66Gi7VvMNPTPuZvkmSi8b6bqgKmsqnYs+
pbv4qKlI8sbxrd5aGLd9nSCqKWrpBNplRkRam56aS7Ylf4nzeCtm9ZmT7c3R8vx8gCX/eL61A9po
DqOQSKlxBzR2m3nmvvdMe/RC+/Tx3FwfoUs7qFNQyGB2ks9b9YM6lCN+QfRDYssOUihObw8uS+hM
f7/ZitftrIK8SPHLftB5H9GR7MYJXVQgXS+2wYb8Pq/+8ZXxd/PP/8TXP4oSlZUA377XX/7zZfSD
KLv41f7T8tf+7dtW33VdPuV3bf301F4+luvvfPUX+fl/tO8+to+vvvDyNmqnU/dUT7dPDYfacyPB
U7F85//vh395ev4pn6by6a+//Sjgriw/LYiK/Lc/Ptr//Otvi4DUP7788X98dvWY8dec4kfR/OX/
HJ+e0igP/u9f9k36mP9s1j/g6bFp//qbpf8DGCESYhbISe6ZS/l6ePrjExOcIMkF6iEwVJgQeVG3
4V9/EyTpHyjq83fAuIDiXXjSaED9/pH8D8wh/gKiWhThyPD99q8PevP7Tvj7ENEvf3z9l7zLboBi
tM1ff3ue3S82TNDwMmY/i+Q86F2ArqsNCjOCmEyuIm/1PrO1/hgHu6g+Ir2WZfu2dnU8CBApysne
qwGSvLux3enKEaEwe8oV2DSHfHarFJ1HG80sLIz6eScOjqIfahPfD08nxaY6TelWzV0fbxVhK/i7
GtSu4WjVRSYv8DM31BFeO9T5XhkufH0/hJ7fOVrq6u02G48lLgfFxkcqa/qU1aB9LsOj8bn5lP1E
Q/7X+Ah+Rr2aAAfHD5O6z/xzeM5lvXzUQ6s7BdI9uFqEKgp+gtd8m56ML8W36pusO9oX8akPbeO7
VLrG9+Jb8a17ykM7Sez5+wjA8A4miL/ppqcpAhnDjmcXnasVuyE+dvEPPQGsXm3j+bJRnCneTMW+
TRCGQqf1IRV+EURj4BDaY3wzTGe2iGcRvQ9eyVxdT4y0bBQ/YNAH42tZn8x0J5pHTbgvZZjL9tX8
SziZX7uL7NP8OXlQPCG1kwcua1Xv4NZgVQ4SmNBfy9vBtye0s2oISLbCX3yxqN6Zm2cfcxV2/xc9
pnpmgqzL//8NJsi5XWFNWvmftyu8M+aICxHMLEAArj1Lbu9FSJVJqAnpma5so7wybQTEU4wtyMn7
uptM7TkuwrnWVpv0v7O1dcS2nAnoiXJlJT2FisI6IqrVuQjUHjXhztG3k4MFqhO7scuidyyPLd6Z
+aU5kQs50Q1c7cz2RJz+dst9+QDrgDVLk7n00WbdqtvBQ+4Q96AOnKndpGhI2drXyWkvAFK2qtN/
Mh/Hnz52MvdcShDz599CC2LQTg7lHaygCp7kvK25oX+PDtno4BC9VKXvs6fg1FIV050AI9974Uox
7PYY3YuwPQ1qMDY3ml0q/vGFWtqjYePBNMSgpuwutg0vKWzS8knjxa3d+o7+Kbhof4WZK9wLl/Ht
gN861YpDcBM8zI/liICOk18Nbn8bqI6fOhe+3V3Un/XUKVP7wqht/av0ufkJreF6+jIcAze7rWxY
ktEt+gVUpUTN/qRsEEwJKmdOnQK/2dgZws38QFk0dBFjjX6FfPqr/JH/KH/UsT0Eyz9KaetXP8Ur
hWN3MRPhgR2lvCfPD4w0Tbbgi2uUkzAbwQvjm3yM3MakAmovec+7duvDeQaycARJfU559fwwr/b3
/x3m/47DfG43WVuO/0fvJqsqy++b2SK9if6kTPZ52Vtf7NRVP0pmOKXqtpSDp0FWUc+oIrs1Gry5
0EhzBEU9d98+1+TqcPiPaHJ96/v9NWFGkp4E4Am84PVrJpqcVJaSq1ug/c7oNs6nL6Aur5zuTC7h
bEOrcPhvbkh+79DDuYdLCSk9zFpWvRjJRSibTYVphe/7jmIWg50bOKUBBNnJ0ThumnIMdoYFwUpB
E3MjkBmzaz3R7LqeTG/R4sSOYsr2kxKWhxAnE0cFtY5sZ1ht9Imdt76qSorMusmWHPtJ7vrJp1FW
U1Te2j/L7H8eoJevsxqgvEn0iFSxurUUJ3PCAbsXZ+bWNNsVSk0YafdOkLtp5HKY9Sjc2eLXEY+y
6oaDw+9tcmfGeJk/ppltgN51zh267y7Tl8+3GtcgS0VsG3i+ich+j0RhufdTBLKc+K6+Nr/qO3Mn
fy25G5jXw/f+ctzWl9GZiuC5IV/LV/03H3Jtdb79Zw/5MuNWt0Biu39bYGtsaRFmuSgLhHnVY4Ww
DfSvx6azgQk6H9/jzk2tddXi7zG1zr2r+np7/JvfdQ3teV7mi6eBDC5w+d9q12r6MI1nZE+3X7+K
zvV1YLf2w8P93d2ZrMTz4KwH72U7q+0kMHNECpd2pkNw2+5BA9riwd8Gu3b/vdzXe/iFnu4QIO8b
e7S3wlZxfLu0ie0uyqvcfnw8uJ6w9Q46f0gl/aq0v6i2buf2FeZbtnU2qJdXmfk3HbPeX+rRjCoI
4tuCWsAt+58Pz+xkbcIbKfQSpyoccV/PTo5S0qk8VNe16GApakAZuzf2ZybkmWd5Tgm/iAlQ0vi7
Pcu5CfN83r54lr91wrx7br+YMM/qYi/a0cKAVGTGhOk3yLHph+bbnkOm2KoWggTeeE6H4tx4P1dG
XrQ3xFUjUqVUt607/shG17pOPyHYoAHuCd0wcjnvAHa0hh3vlMixlE9JT/LQqVwoeinXpXNYi3Mr
5nkgXjzQf/mKOTtiq4LBv3fE1vpy6xW6xjQ3emf1ScQMyTOn2Ipcix1/p6qu9EtxwgTvU1f4d8+S
1Xb5d58lZzthta/+R3TCewlEgMEI+i1EPusNsUeJE2kewNdtXfdbYX8rN8P28hs6ye7XTezaT4Fn
N27jmtcPzqnxFHt3d3dFfd+e3N1xcr7u3N19bO8+3iIBWb8THbx4KHWVI0671kS1mocStxS3XQ4a
Rz9p9rgJP+nbbrJ7N+z5qjkUx+bAQv6qX1LvPlEp+sF3lo6wm1j67UaxPwubn9VOedDczrF2vlPt
MFj0zHufy8nJ906f4f7f6B5GVbay28OjdExX35NIc8ad6Ubb1jYcfnutvb2haroZj+HmCakgb3Ya
t/Se6qOKW+CnG1JTgkfs/FRc+q5609pPgrPdJ1vD6+lA3Xa8h9ZO+PGJY/403aeU085zavuAHuQm
/M5R/T3YNhusaPlmlHadHzfapZ1d3Jiu4Wne3uKEMpyS59Dd1PaaTWuL+94x+GOV70A+wYm2/kX+
JaJJ3dVujaslXSZtxf2X+Fd76DZfMK478D4/EueH7l48DO6XK9P+QnrL+XJzmzlbrEkvcrvYo9PK
Ybz9wkfI6tva4UBNkm9XDumSexM3GBnbh6u70wmwqg1a0Na9Y+Mtv74iJG4ff47XOB9sOqd2G691
j53z87PM1p/Z6H67sfNT4++hM+7Vbn6R2f3m67GzL9M98GeXA8IdnK+Xx3hfu5VHdug6vDjmF8sP
K916E+6HQ/+1wpbBLgt7cKZDfBHvO/CsDpUfuzvEDg5jNzLpw/hiOijXS7PLE/qOz+/PmA7zK7F/
Xj1oW//atB93vzr782fxBOR5tEXbri4Q16SPS69xxa/eQ7JvPd3uvWL/0LidO7jzYdgYl3Sz4Iz2
PrC3kz3Zu9zZDbzfmZWwhIZvIq3/tzrXmsVlBzwRRqO61ezGS3lTXuBysy+2kX19ObrzJr8YPPfG
2MLsPjw0e0868IibaeM57pmo79xOsWbD/afsFOf6Z4VJqtuqahEuWPpnmVT+pXE9eJdIolLi/ia5
s2vZmXN4nC4cT9myBnJb3AQ3F4fD3elM95zftFZh/v9uWv+7af3P3LRWsePfc1Ge2x9WCdi/5/6J
+OM7mzllLTytFnnVN2B/QW39OUR9h7OpdmtX3C7nY+P1m37TeZ03b2b+m30eN+OG2pOzfDYdKk7J
9vn7lorU8hlQyk3xmO+ljbQxD7MrO5KrbWQvdDIv8SIvdgWv3xm3/a7fCY7uEtC4Fv+NiKg1dAxs
uXOMepN/7tzR0e2LzvV6Tzv03mPgWq7pLScpojz7wRPuJk5REGqbgT/FsdClTsOdnYghJaphN72K
7dC+f1Scx5I/X674BA3bp8wxbwpOx9tke3Orui2BUW/fFs6F3NnJhXVV/VC2s3PBSZvbFzcXXx50
kgKhvUsJHz4XtmXPz6c2x/TP42eNWIF8hmETASL1a586++fSN7+WB7r7xfHN5wOfL0HFz58/qYYe
nNhLNsEm3WYEr6o9bbpN6S3dAijzvnKnjb7J3HK7BAXQn9x0+/G5zXieGetVKB+hJJYHdUHmn9Hr
6L3OMfm9jLzCUb6M5LF3lwrnMozqYfDKfb43t+V+dCdP2YiUHmWSKCVReORhDbYJvHAT81VOfj3z
oJ4z4IprbEKGf/mzaosDKcmMeBN5jZPyOd+9KZzIm3fZNuHTcZdccufFGUm8zgpCGnEzE4KiBXQx
fcWfmH/Ua2lbe8Om2c/e5BLp+55sy5vRgyFANF0Sg/Ey/JJ4qsjzeQ2d35NH9OYaRNyV1znZsfKU
a30rbUQSQem+35QuzjBE4BrT3mRkik3ryLvScXLwNF64s6tP4n6+Uk7FRbWXL9qtE3qBC17WgQfC
40iHfBfZNuG5V23zTeZthn171V6JG9HND/yky5ML5coJD3jWOVhIMIWX0BOPHyclkCQwdKLPPV+n
XuGO/MSeajLmWg7OGm7rtXTFkbwTASimfJ7p6fw2eCGC9mXxkBjYGRfWRbTZWUDn9E/Tdbexo32w
dxBH2v4Le1e2HDeSXX9lfgAdyMTuB0cYe62sYpFVlF4QpChi33d8vU+WZqZJkENE2213t62gREpk
sQBk3rzLucsJlsRnUVXMAKufquIvqyrQbPa5qpgHu14rcjHa5xk4VkNR1BaKY6HwB9s7Dn83DB7O
EoWOYD+RHjB6AvqBmLw14gR6Dm+MqJLIzMhOHc741iFghdBaqxADch5qhAOtOVmpGUKeFRzCxEic
tZntml2/kh8GyLOoe8Bhp/V4g7IDE6fCtzIb5ecsvsDpHQ0k//GW4g2v7+lDcNsYyVpbNU7j4PDZ
goPqq1Wwz1dI6hvq9eRA21mfq1QMt1hYp1lGo+oiNMb2legIgATYiW4NRPK73mDmsbWkb5PdmQXM
4mRLD8lqglYC4aYpmExPsg8ZNamy0TqJiTJoaEzRSszaiewA6+bj35gi5PqWZ6IIH199K3f8dWgl
du2UDnliujeGZs2gXyMzd4IT+70U1SnsteExhPFFSZ1Z7vB70L3kib0DcSO7xO8HJvbGSg3P5LDg
3SZ12Kt+vLL+zl6R4yOw2Wd/ndjhmrilg6+4YmiVRu2kuO8Q+5LY4JPH5xh3FlupVdi4JzxjBisA
EgncAdP6nhngOVIHf3epw56HIRf+OjInN2f3Y7OvuE88SY5XsStf/94wO8F+D8p237kpVC5Tuwoc
CAWAQmgc4lUKn2ELGkD4D4muHaV1vUpuo1vxIV9BfcO2Nvv6jqx7c7Axw89pr07OgMieOTNoJjCJ
2ToZdkE0AiOGlWstWAzob0w5cvKrjs7NZj9Z0O4Gsy4U++W7TB4H7AGPU+JZhdEYlcGbGKp2KxkE
CYXYDCzuENqxHViBZWKSNJwTzuRg3pnpKmEQKtuzRjdxfJi00R7NFD9rbCAJzKEQca+dzUx14DCc
AjNtYATQP3s7msTYqnbxIsGx8Ixgh9l65qhLB+R21755ylH144BL08gc9TZyQhNm3oNd8ww4JSPO
loX5KYaElURKRgMKlBuYEONIhuaUq3pbbxXntCthKiuYsV0PG0px45URmw/ElvDQNRaotgqIPTtf
GD2I4qfYFgwfhVAbd6Otev3MnlDFwuCWcfum27rI58LktjgguFuzslozB7RVWMoRHR+4tmbpMH2d
ritADSbj3vVg5+GXuYDCV/VKWNdb4tAH8Zv8rTbHbz4kszbjrbrt3BXi6tyYWKCNinK4X6m+AZRj
7ib7we4sboethefpO6hSO3DrwUks4wWT4YyXl8Q4PiOdbpzu94+Rfn/f68/w+jxsmNG60b28NzfM
2yP6pN8yiKXW79hVSvwjx7U0uIcYJooLPj+fNbcyAYOYTMxKq3e1g48dVrFSJfzpEaLFtlQyVby8
soE3Ob2bb3JsDNOFbLU8bE0JORhRDI+8ELyeLQqvAO/1trAO3DV2krnjmPIFqWPChGw5RMgzIgPO
MsQB7OFQrpNVws80FCdfKQ7Bwglr+YEDNJQ5eCxjT03JGLEwWyNwGbynW5pjCVZ649+85CiOjxwP
sp/hA3VteASmqAV8V8MWKiYmduNtuAXIQrqWv8zhpVcRyRzSEQuQl3ZDjTzJFa0rLXqNSdiBZR4q
OxTIoFzjk+GBxR7sQOd7GB/bd8FwbKMD7U6yiSkaZEugYNu9v1Hw/2bFW0Ko+65osLMrGzvmpkrb
wn4iensPLWZmN1dPFVqN6TF4rHZmx+vWKaHv4L0ex/vWqU4YJrurHaJD2+F10IQO2YCX1GWaOYIG
zmGrmK6D5wtsM2ZVgvhAmKFhIuQNpmKd6Cnctl/IXtrFW38l7btL7gw6h9/SLAaRAlk9aIgNmC5k
ehjEXOZVy8IyxE6McytDF/54bw7/87eiXiFiEuHDQmxc31ZxyNguMYARvvWGWIMRnHsbrwKc2+F3
+kNnyKthA83sJCffYvfYuABsTQB3jQUPNrv3zQQ+NnDpS3+pnNYs4XeG0G8x3h9SYIGGDuolwiEe
YbQnSNNjZRhwqyuIJ/YJOxg49VOCoKYw6RFxHM4/C4Eih6yAhkIKAZcy7xZfO5vtdAWolZlOppoZ
us7+BZgRJr9EIU8FMBbRKQQRPoMT3ozAODm8Y+agMxrvcv2wMJ8VuonBqtBdWIwAUk2Aj7dwq3lo
WM3pEW4VL3vUQtrKloG0ylWN+fDd8SN0oeT4jHDDZp44eEZgVRjQ2liDNSFW0BBzCDo7wuy4alDY
GsJUHyuSYM0xhPGQXqDmVp6RIpzBXkESUqg2FvAi8ETFKEtgNHh/Fu60K143oMFxnJSrKbqujMvh
LZUv/YZbBTjM1w87WXdOY2irbM+jWDI7d2tph+1ioLsePHJHGHLLO8lIDkCU9p6prvD3KooqylV/
GFTMw77EuAUWREh71RTwlxnX+N5bcbcwzJv0vnOHDTPMcB5s9g6YcoV3ZE4FnBI7M0OXBYMTDtET
Iu96VaP9IdRhh/DBdiOC0qb2ltqK9Y0JcginoHcChIBwOrAE6RZtozeF44Z2ZhjJ9xZAtYrdbZEI
KbF/mhlClBsH1BulbjxDjrFAbLXF28BhUs0i5PLCVhtWEcEOZP2OmSHujr2WfVc1apf9W1pFDr1l
lpNFg4GDMArRIF5tQOwWHMLFGHs+w+BnjP0zxv61+YgshRMzuB69pmhe7YHGRXB+meGo4eQ9MjVJ
d0tFmcvBC7ubVwUAP4OXn8HLz+DlZ/DyM3gZ/u3j5lGGgH4WuswyO4RLU19j6hulBsCkV44Cn3ih
CXDpGrMCof/SNZaDsFmq4GcQ9jMI+xmEwe/6GYT98UHYohc9S1T9t7xoZUEfz1s0eL6MU21ApqQ3
xGveo1ixxHm2FW5YYpVVjiH/qAOsQHZXuuYQC8SmCnDjyRQtijyGBKxpAg7D8O0fqBHq9FTz23eG
y8bG91zT+efLtAa8jX5JS3J6wAYgvjAGFD3mpo/yNwbIMMzjB866YfHxUt3X4pPOch1/3SddTH9d
M+mvIqP/p+kvzNz8yOHB6EQ2yQqDG+cl5H3VYcxP1zDhB1oHvI5hbufz83k0ngCqYiy7fsY3ChNo
+gZlgj0+CwxaZ3gfcKjVZD7dTvpNiZfWBkD1O06/QSnBOrvJbmpHPTQXehD2wm44ineFVQDQLlE5
oiBdVQNa0g+HwzcMPdMPQDUT/QAoalpPa36FmtT15JSmBKi/tXOgo4FNjHw1opi1xPwXzLNBcB3Y
On6706f1l0RXji8vp0A/IQ2Ae+XM59A8viAHIOAZYiT2wBVjnFnZJmdvzhsA31twEBvPz5GB2g9k
/oD+nyvzjNQGcEGJPTBKOFEV0rKv7Cfs6Y9nrMV1jfDOoJq4voIVFRyfP89Mfoyiv9qZWWyfhLEW
q3ErolaZfWyQ8jG+9tZg5vqDott3aMS5dLqv3w763bWX3UHxsm5tddS/bFFBc48eGQtcMSaYhXSW
tuuQXLEzJK8iK0RiAs8SAXM9P6PUZryu2gtqXyLrZYlb6lpO+s6pfvUkM6d6ALe4NFDkA+SvxYP3
HWXWTr9WTuGjfMR0teNwAPNTpg+ByVjnZYPXdAw35yZd2aknNAeKoPWIWDfN8JR/k5HkMznUYkdG
7aHDy0DjID3KVtfr3ZfPd0CYTbq6dg+goOqfZ2PmqINKDQN7PZwNzFMOkaf9zlKgqfENM4h009fD
HXil7lM7tRMLQ+hP8SnYgWoZmbsQGSGGabP64M/v6dpg99laztx6cAGJQlyw3AoyVKKBTBRSIYLd
bFXUcbF8Hgpi9Nq91poYDdr4iZWjEohcenuN2iV0TCGziSxgfU3KYDK4EeFWURODHFGPFGayQ84I
XlPmSF/QorpQeYxZQAv6hv38lV6OMIRaCTncP8sWqLhflqRF3mDHSn5GpGxZdoDlhzIULvWWf8vK
lzpk4rwzcj+oR2tuWDVafZ/gK0tvsySzh/QzS6ezciaW/mZF9kzeQyNF9t2pCssXTeHo31XaphTN
EnPlATyPboTy6xoZzNoMtwNQukf5ZrJcVvKjGgXMPRK/2EUVidMaeb/OvqbTAEKzO05Ww7UsSTNj
1K+JN6xeobOENQ8XIUOi+KVw+s3zs2e9vNxvv6fO7SGL9SzTcf6go0ITnwKcwdOLZtaoUGPoOMO8
md1nn3sg38hbI1HQuuz/LAvEsHKkFwGuV9d8MlK2/03xorMWiVbMQm8UIPKpzl9rENCv67Ll7e8F
t9RZ9izUAyOEKoHiXa+hMU6FMeqFcc/r96l5f3/KzdS+PiF04vH5OUPvHdOin5+Djz3EX8/mtUHz
lRzxQxZ2QosbLW+TGxGElCYqzZzOyVkVmFNhk6YtvSxcdMlaXjvEXl31p7X837KWi/IwK9n/XeRh
SRnTGdj/x52WJbV7rQx8Jbg/1e6fS+3OPKQ/mVVfcpToH+AoLTmddOYo/VmcziW3fz7s98/r9isM
TXjnqmJGKpsoJsGPnmlHKS99DB2Bq6cev3ao3LnJB3d1k53qHXFR5G1+RyWFlejf450PTw61B2Z7
jzJ6I1zDvXDTNWp7dBT7ILz7NhiSU6OWDDOrHNmedjmQmEhHoV63i691FZnBugyCew2edxgbwbFw
wMoUHatSPyaI9NCsueDKLj7eLD77iz3elbDl3e5hwj0hGD0N8jTWivDKYqhpnYYYdItm2dHI7lqU
yIgXxXxgrjmrhR1MOONGdYfwAwFI7MYb+VorWhrtjtWBRjZrE+kwvQbsMzroUBNWt8eaB8zoBkVW
drrTEPKzkqMWGXJWcIlSHkPAnmLkuwM+WD0nei87ErG11vrckVt8uJm38Jd6OOHDyu9XOzc7dyMf
+xnFAGIHMIGkb45n4BrnB8TRqL3jgYI4zkEE4tIZV3Ty4ByOBdpliIF4ZCGcYGbrMxmaHZHSwySj
RMKd3Nir9enzPVx8zJnN/B98TImt6GfPObN/4NwL5bYCVFNarJY03k8AaewQ2uuJgS9Pqz3VH79s
HR/9o+F6tQdkg+k0+MnNE4od8bLcAIbGYIXR+io49Uq00wPdyq68Ud305IOFwP189dgdfXbHM+s4
eZqSqwPuGLNt7Q0Avc/f/koY+dn7z8L8Bhx1OVWgPSpQRKMZaDTi8xNrJiNb0eDxNUMFpuSyCk1W
iZ6YxLXJhpWNswg+sAPztsZ08ZcKXflALPqtYBAoB08XjOR2siodxWl611ve7ec3vrAu2jz+HWSe
CyasS3r8gtax41KA/bHV+PVwznkXinIIGqHEBTYNuognVIViWpaRA9sDhMrpd0wyJsTeT8BV7ZXu
oJMtwzck+wl0Mvp3/Pl+wKyb+0r/AtIsvdJxl2hoYwhhgCh8Xem3sIVocDoBx3sB9RbK8l4Wdldg
q/DJ7s7Jybhi4iI+wENAq4y4+QdNfygBADO0+OuOfaczQeEE/c6aoLZf2OZxTqWbn2/W0rnTZmr8
z3/u5qQjv/XcLYnvTOG2v7v4zpTuX1N8Z+r6f0p8F6zjnMzwN1nHJQV8RbJeuW9/GgVMP14VJKIU
UA0xghzonlc3nsUcqSW5F52nAO1JtZNjcA/Axgt0nXGCi3IPfWeil4IlqRY6FwjPFMZ7xfbrxWcJ
0mRqaM4JA/prU6PcR+gomtALO1q762Svm9QS3AzF9qycX0Mz1YBhU6jzPElohHraVCcfXNylDq7D
GsFMiZ4upuExU0NwO9P7gpJ0e7/n8RzUfInwFJ2jbnikfyM9RVdObgrGicc/x9XgsFajCIB9aPMu
+Fl0H10kSNIwoDWyqBsj/kntyEpRYo0fovuDwoGmJm9S85H50SV+8LmyxdzNhcWZRQRjGWIKpYed
MRV0Uo9opmEaf5PD9IxwK9l/eaj+3Vf+2k3DemvQbYzvKPrDP7JYrAt7QG+5YDMbkeusN+Crht8s
8W3mNbFOHNaPyN7ta6njZz8+ggN7DeYHIyi8QwsYivhZmX+BZAZShhZFclDV0W1oDGjvYll2jNxi
/0e5PzqS0BauoGOguzZYgEkNP7EyXXN+VO+TNYGBGjCP5vMl+xf26Vdxmtmn1Cdpm8cQJx5RUqk/
+fqqNG7vwBPDXMNaz0ybfYPJSGplq69fL6N5EQxMrivg9Dw+PmOCDWx4pD8fX9YhpL4wAghDai7t
7aLgMw/31an7/yT4H46NUtVfd3FmVMvKy7oixS5e3XmGVLAPtmnMfYvsu9UdeojQS4QG8qvTH2J/
756ewNSsH1/OZ4we+P5dxeynGPGwt2IeHvppt+uXlxf0Ep5c44VDOpZt7prq7DwbJ7TohWjRKdCH
lzlocGP52mh9CqxRX9B5i083s+h/radbVlozW/9TaS0qrVlo+IcprUVPYRZj/q6ewoeOtkZ4AkIb
QoUrOPFKX3qeHCbjAFsIKwUmaBzpHAoeo+4mff0o2yD/XS/o6A9HzqqvLjl73JByjRxRXDJQyPPA
q5hKoVYgYGmexADtpx3pnDQilRnHaWpnE2akigSjRsVYB4XWQ99j0H6ZZrXB8cUh7ehTEYCvKRsr
R1LiWtf6jl+64w8dhl/vWJy5cmkUx5JXQ3FiEkmHPlyU5ARGsRL0cQd8sEFjr1tgDMj9IytKWO99
zOdfsMBXlP+dQ/fqFmYOXVopYAsXcQsIrJmKvvUt1ijHxtklOhsLw/oGfdQJHeFdnV4S1EJ87gNQ
5hV9dgczrykd2joOStzBjkXHz8cdG4h4Y2OmX8Om2tyvI/24cMmldZ+7Hb//ul8nmX/21DN/oi7a
puc4PDWxS3hyqAsrDWBfgDpKlBWUzoTzwgYjYJIP4wzbo4+PuYapfsxQTRCaKJAYXWwJ834lwP5A
OVCk9HL+fKU+1nWvxGNm2ge14zia4TbPsNZPzMOEVwa3E5AGc2kfTKczMI+o0A9syOI3EYOF2NhG
Z1+xOIQ1drvuHfME2K33DI8x0Ih+Pr+cXj6/00VBZnv+SuH8/oK8uKUzS/oHbemSmmS0Z68X6o9X
k0undabXUz8W+riADKb67rBdwHkX3nxe2/zb3vxKNPHJKb/WR7wSymgQJN7rYZJwWmocYIIxJRhM
YsS76NLoW9YFHxrJPkdJVYuRY5ivgXFfhb7HcAZW8fTMMg5frM9PytKZnlf+/nFnmiw4EfMh8r+H
E7Fgja6L92rHfgdrtCgkMx2bTqGsgP0bQsIbGCXmo5AX3hIsQG2w0bfMJnD618FEzO9IKKIbAYDE
trdHLaKDWsYTevONBc9k8Z7m2vTPcE8z/fp7Hqa/01EefpzlGf/l7L///h9t3VSPSfiY/U1vq++P
7d/yl7+dmscmrJvwW/0XoL5kKuBfU1/uGUHl9yr72+6xwkM+fsR9yd7hB/clEeVfwNcNn0FVVVkh
KuzLD+5LIoq/4FsgrAE1JviBJQjV38kvKf+LJIE1necJKC5lMGb+k/ySiL8QQimYyQQQEsuiKv4W
7suZRsH7yxKYxFVCwOQGFsyZLSFgoM4HTxoOMVcJJs+Rr0pcggkm4xVwaGeTEVRIq71arb+LyGu+
TebKvTICuKZCZbBTq1Qikkzm+raoVSUTQKd8mLq2s0Me7JlBCarNz68y57RllxFEFQZFBQu2hr9v
7TopoqRPKekOFQmybRCl7hREg5lMIjUjbuj0oKb+Lu7j1ZCpJzkpfGfhDt4tLpVUwniYicBIwa9Z
sVe6M1e7dpymsTqoeQNO4yLW7L6QJJvXOoy2rKV4naY8cNjAR91x2dEVF4NQTci1xI1JhVHCcjVu
2kCId6Qh/sbvCv9JkLtgYaXmriLPU8YYTQVFYSSooPJ7u1L8FIiRTMTsEAlZYMtZBBc68zmnz1LJ
nejUIdqbahEEBeU+5FB2z0/FFxIEkZGK03MDytxvGW2EfcRX5Tr1kmEXeJHmJlRpbTCvC07hq5EN
aujCFfn20Mtj/0AEcKypkjZiG0hnxA2ffZWj4bSwBbPEIx5NJVj+KzE7eNDlWUSZpSM3doKYHCQt
FtdlRgZDmaRwy/d+bWhVwhutWPV7EbTXVpCNvJ1pIF74/CaYA/lG3jFkFRPtRTBxU6qB0fbt8ua1
3EuqFMWHPmvoJkmkSwSyc0vo5dYelRtt8pGplqul6Y3vD4CkatAeGg/OXZEq84rnhtfqTs5S/9Ar
Y2BMKrkkQYuRQJHEmV5Ua27YBCfFk5BN8OPa5KqO0z9/8nksiwYhDbqPEXJBz2mqODuDGdHyLJIz
7QakVbWj+Bxq6ctJufWzsLdUkMY7ZDyJfnRT0xH5CjCr1mHl2aSlgPZBlbKJhTKw1S4Zj3GlukEI
1vKMw4C5hjw0CTUazEBSJm2h3/qdgpJAaIl0EhUZe7rEzwxr3IgF+LCpdlOFmnIapb6zmrH0FvxO
wo7VG7nAu6sC1kcVJQIu7Nni0CHP/VxRp5swSleD33LOQCCkqDXS21iKbNJUw6NQiE9hiwFDkzzq
aasqC8p4Hv7wvExwaVVh+yMw2rS30snFVZB1+URvMsHj91LRbflpSL50jYZWLK8A42QpxGRLQYsl
6xHfPUlSKQdmWygqBKeM8y+StAtqrc+NJuZReaVKFV1lUlXrnhKJGHXblMyWiNXXqa2E759L2Nwl
ZrevKmC8p0SFIeOVmWPm56IsVbHG3wSptK240P9SC5CtCHT0GB1Fxg7lgK0W7UDFku+UUFQ8fRg6
b6V0Ei/YYhBTXRwD8lXq5XqHMgwPs5qE0d9lHj8t2YNZbIV7pYJEFF5ChxB46Odjzqg2xGmddc2N
EKXlLZWkxulLT4FbGxOb43wMvu0yZZONxXCf5gUWMCU5wI1Ohaoto642YjErIr1Io+aGU4TSDrJM
634c2t/kwv3fZDRnxN7/2q2zwyh8TV/OXv3DheOIov5CBV5kZLf/9N4U8RcZdl2BgRFUmBl4fP+k
Lqe/QHVA9YowrQqvaZCEf3CXU/KLIsgyyBh5iYoaT4Xf4r/NuFokRRV5SJMIeYJTyKzL2+NbqknY
SGiVO49CCRosrq8fukDknrK6km4CIZtuYjkdTU9R2z2HDphVPASD0Zc0OYxNH4QLGn+m1K73I8G7
IzxcLtAWzkmBucgPfL7nlLNII2HViBhJWSdRvhEnRdM7TcWESi7P7CmiqpWEiR/qXEENr4nTBSK9
t0r8eiMqPEwFmyPwmjJ3/7yJCl6mteTsZVViBX6AkZHjVLuvROQDX/Zaqf6rEmeXIdhHeJfYStj4
OV4yJjLnNbTzzpyX+CCpFdDclfLIMAeKrMdeozqD3GxEqk0Graf++1BUaK30JGUlR3FkCHGV2Ckp
W2dIQX0oZ5O/UnvPc7NOo05Th4nppd2wkRNusOOiFG3CB/V92hRpptdppFliVpUWeMyXvNfZ7Ocf
T6bCO+cpiwxQ1vtWsqSxoWknisqZy7JN0XKmFFb7nITbMgO9pJK58Bh1eZTMIkcqIwgNYexMsYW+
Gko38FtL5D2bCpjLmSlwdHM7ihR3yLtTI0l6wXkOR0GSw+0+35D3245AiyBkUhFPCfjn27umnp8L
fdOo54DKpcupsaaPRVkvqPIPrwJPDsZFUVTKzyGKwctlNczU8yi1kqFEdNLHWhnsz59l1qN03QJG
ogcCaoR8qizOLuMLJfg/Expc4ACFx5Ykso/exKGDv+wn9bGqxZK3BTUKz2NVtLmp0b7aBSpfYUwu
TAUmzVa0x0jQpPRbvZjkNLdSbZyihfv8YDWoyGuwaBL8TJApvl3zOKmSWlBS7xwVBWdpHLpI6VhL
C6rlo6MGORSx4DzYUKX5ie6LiveDhvPOKiI+t8vDYlNSvjD4TGqMiEjEKOoIVNRRUTtTNqjG2JT0
pJVx9kWi4WhymYRB8FUQ2mOePYfwWdx+yKZD1MixLgddY4ytLGy1oubsduomMypkYo9tmoFstOGP
6TgNaxrRfLuwzR+uH/hqKdGgTeh8/bI0pLSdsH68l/TrasSTIPJ7IooYO6qcZUabJ+BmGApMYi3j
apcpeanneSLechGR1y3vc4YUxku6nJmON6pNwemXELSoEoEOvZaAvApfpcEX1TZq/ItPRX8zhASz
HDle2KgeHPOxEnIDaq3a1Wndmp+vyFtHCXLPrixr6CIQgUuAhv2tQDXC1MphEPmXVAUXFNHkk8JF
QGQ8btVE8hIr3tsw/cfVZCRKZVhQ2PJr7f/r5+zzWBA6nDItiStDy5XJbHsBnc95WptFWYBQPSyF
BcPBgr7Z4jLPlcXczHe4Ao6vLsr8VlXLNfXsIXraB2GhGJkgZmD2zfIHJdAUaxSzi9BOkyN1fbdw
YpnimF8d+oTijyKABmQW4URkioHVFdBffich+Ey+BnyOschjvMRuN8sCXVdXBhUoRhGCehpg2OxS
JZAxKZFC7cx1VYu5AmUtOz7Qn6eubAO3FPqt0quKS/rySdWm8ei1xJ2qQTI1X3np+BTDHwQ5Pwgh
/doO3uRypfgFfpViTxxt9ZHGnTkmGWcnYvwSi1q4F0StNEgWY0Y2sC+EkV61kVrhMvEjbxVa1Ojj
SEWLtJyyCes8tEa1KjYT4cExMcmWqLSHMtGqVZ5ymHmQh+njmEuYk8tLzSqveozsrgvMaa2i2iDi
BOoLMvILqu4DiVQkGC9RgBNJgV+8lf9akQahKwbljDBKs2mXlFaaepjnUKYYdiGrKIVL06XhkB9I
pKIBpMRBZ8St8/6dSPL5Qihk7SwIubwdOlkwiZJxbgpdusrHEdQbU1mYiMOUG6/s24UD8YFIgvpP
hQul4vgL84bTRuLRRp7EkJNA4PU2pc2hEPwjSfN8wTOcASNXkVQpcxAElcdnwhTfq7NXhXEka2Og
neVwyg5qy7emEAq8Wcs16gkDqbdjpQL9jDoKRtzltS43/bj+XMW9d5QBBQsAKOEqKzKi/5mjMqR1
33NSzp2TPBXNqlHybVqQ0omrdEDkLFRrOiXClo4hZjsPjWa3QR64NV8GC2jHB8oWmw6EBgYcWNm8
Nj+MO3GQ8kI5DzVJHBGuqa5Feb6PRum2mXhiff7gH8g2auNQAAPPUgAIPHMWorEXuywT1HMVDiDe
BW25Hak5v+WEUXaSaKT7XpOfP7/mOwOLxxIRhcGY8VBEcz+qT/pqEkmvnms+AMlimD1WQ6wuGK3r
qXyrVCkPMwLCJewpxGp2ahul09K46cNLzhWdnk8lYKNYGFd9L8u3nlLVLhG0Ye2nJexZVYdOQCi3
LkKt2ado8LA6ri+WRP0txsREHSZUgoUUWZyKIPGtqCd8Bswxr+FatFlmycBDtlHXTyaJvcRtpJF3
AkEAfUdYhmYZqv267knvlE0wLmz7B/IOuB9GQBU1+BPi3GXOc5Kkfp6HF4D/AVR20LhaXnQ3CFu9
r4pEOysclMzJJVFzpSCN11nXEeBGQeN8Lgzv3RqKMRAKsGUAkvg7g2ORNuPp4JXhReKiEjO/m5jc
lcRHKFwnAWqemMPX6FXqB5dGbXNhCXB7r2dFBKSiCIdPxDIg/n+jfcQBba6d1nUXLy4nIy+oYPVA
Ag1VrEsD3mnv9pzXXcowwaDxeMoc1P2XJ5Vk6iXyxGHbDl39VZK14iYWqX9qR77T1Sap1vUEW9hl
dXoIa7U2Mzng9Fb2FL0bh8otEzoZcSoRJ9LaTM+A1ZlRUnUmQEd5wX69VymiCPgKGKrCsyMxe0SS
J8GYEz69lLk3mEWVUEeNqGzmpdY59UCHhTV9f74RWMNRxUwqhQHtMymXqmSqCyXAlqZdqFeoZXME
LhAXLNT7cEyBU0YlDeebRZbXVq1XdkMukyyZNCG/jPKo6n4prWmqUfgI02AJ0SiY5TS0Fg+E+iaV
et8pw/q5Dyn/LYqTcKU2Kcaoq3V4ppLgLdzbe+uJCB1UtVDiiH7eeVl5mnBNSrP4QkNfMDM/j828
yoUjX2D00W89P6IiwE+Gn4CrAXl9K7+V0BYDzWl2mcYsO/RVXjy1Y1Tqalpg3HuthkdCm9YOtUlZ
0rDvtZmo4OSKAg4OM5szX7JXJbWeaJ1cUCFAT74EBSEoA2fxjTxi5lOfP0UeEQx4jvlzg2oJU1E5
tAfXhPxmAWfBGsXjQ5doPM8E8pUklL0UoF9Wyi4cMqgG6TzQyMq5qWRaodd8kS0s+XssBgpQkgH1
UZFhjfzMaEo0TaKMpqDVFabh0khT5NQp32waoUauTlW6Y0l6HPS0QqskjYCtDGmp81FJt8qQoGXT
kxDZBIiOsyDl1mExwLOJevAZJKG/q1VQ8YUgDHSkVB3NKPV4XRvbYSPIRXUsyj5ceJ73PgC0OJYO
zTqaoqrzSN7PE94jaR1c6qFP7uoINIC86KtmV1aa09G6MicpUpc8LrZIb+0zUAPwHgpYR3yet2qm
uaqGgZdEFxjL+OAlRFnnXsc7kfRVlZ8qPquslIvGTTSl3T7KlHJBaN5rKWSCARKqMIAM+51Jb91Q
vteiNLnAPjamOALg74OiW1jb95oAV5FwLIHGIF8xj53HlFcmuVTii8jXCXC5odvEUaE4SHZVCzb9
w0vBc+U1AelFmZ9rgkBWhr5NkkuS56leK15pCpFwH0mysnClD3wrGbG5iEQZ9C+8duHtgdNCTuak
MU4vve+D2AXYgM21JdgeegEsEjEHdqe6feCUQrXHZmwObTyA76jtA6uSxdDSMq1fCKHf7yayOQAM
NJUIcK7kWRARxgNXiVGKO/JqzUmB4RmTxi0F6u9PigxBkVXMRZPw+NcE6ytFoxCPjAXp00unFuG2
UzpQMapDZtd5kLqa2Eomamb7BUF9t68oLUHeQpOBnYsAOOf7CqFKpkAdL8gxfW+lKrC7OqbW4NfN
7ee25H0ohkuhRANOMyo1kGydrSLP+2rDx/l0adMktAZZ6yygqYC//TJb+8iM69zUYESqMLTbrJ18
IDPiUqXIu51Ur4YMhxI5UPruHijzS1VPpJdeoeC1VLpBj5G1XjiX73YSmRpMxgRozCNVg/TIWwkG
DFRmPCcUl45W4YqribTlhxF05kSebD9SPbcpi2jh3Lx1xOBhItGEdeUVheHHyO6+vWhMxL5qVa2+
9yV5S9roWPdRr6cBOYdZ+vL5XtK36/jjYigeQYeDgg3Ffb+92CiOTUoKv71PJ3hkutJIhc7JVfyf
nH3Zltw4luSv9Jl31OECcJnT0w9c3CM8FKtCruWFRykpCYArSJAE+fVjjKyakjNigp39UnmyMlOg
Y7m4sGtm9+iFLrrXN+F8LAPtJQo0qTTsbHqfoxyaFj5h17hkxpvF6/PEkpkXDbVGR1I+9sei0l1c
BaJIu2Een2y/DGO8ndCFqJ6Do2I9i1Xfm5274kVp8O+7Ar8lcJFJ4WYHIkLxv5t4I3DkyJItw3lu
SXWqSAEeIvbIbVaqCpJN4aThPI2xS1SVNjlQEtdx+6tRoCRCWemfte+I1KK0TetAjmng4Q4tqro4
W35ZHwc1dXfY0sGpNCxIdT8VHwkS2DRQCi7BNOsiCdPDG9Qw/jQyNEdVZ+5nR/oqBjYufwQhGDuR
NrC4tGu/OFG09L0J8g5OAJzZqSit9mDUBENAG7ji+8v8apUxM1DZrltrzYK3RexST/asAn84T72E
5NTT6Gk3Yaj3R9nk2usCIMvDpsV72kIhZ8udcjJehZpm1nkeAwe/f0a3NVPTZBib8csyF/AmXQQ7
qI6wq0wEJZ5As0DaU4rIwfvjQ1911aEbPJ3Mrt/ufN3rOaCAiZFHYONSPPo3xyrISDdX3oSPC+HR
SG24j6LgFe4c3q1+9mUOUHL2wZXDtYc60+WBqiWoUWJg1jmYcrTbQjaa0HHooqGk5T1K1fitdsaD
1HV1G2Ne1DfLIUG0kBmdspgFbREbvDhrA7uMBlbcocww7czE5WN2XSbAZyvEACofYGxvc04oF6Ml
AmKfC8lYgpdZEBMxgVNhszFmQw0vSMX4cSD5z6DHMXl/l1xeVH+NjmQKhTEUvtfa0+UEtVnDSePl
zrkMjDwNvkEr3RwYZcUXvbMYryIp8CrkrJ6FgGpBa74J35lul64ta/eMx0R1oION1lhNWcduCxJh
hbR8Z2I3hf2X34YnNJI4aNpDADibAV1UfQ1uehcQfUa/zhV1r63Obe9Du4clMVCERM7Vshb23WtC
FjS466rssAxF8VAUndlJCd76+cAUfDDJkFTiorycaW4VRGBy3LOY2jkBAI4+bXgARS7IUkk9wI33
b68sdjzgbx81RTwW1hP4W97j1HC4K5TvnhHgsxvkhdhDjbHvwNqq9mZ6Pa2XsR5t0Nc7GQHHRTa3
OWYsG4JqHLCHh77x7xcAw8k4kUdvyr10oZN/x63W+mz50j+4ZYl+qGHnxHilzgBqumenwSrIP2DC
A75nSpiNnmvG3ruQ3vxGnDHwdEH3AO3kcj68suLtklH7PI0OfaJubW6nvkEHyHaA3yxqvYdKNn7S
jIt8eH8l1pl+NTshSGIQLjLUcTYrQfBiymkd2oh1jnOYCgcNBYOlu/7bowDAsJAM2gH+Eqwn/bf1
Zv5Ci0UQeg40tyMZAEDteVnsLPUbvwXbdyVroI7socB2OYpvuAx5XrJzD6wypU393NFxDwd+IyhR
5Otge7tAv4CCXQ5ik66xg2lmZ9vj3nVuEXSfHJr6xgOp+vHvzxpIlSCC2whMoDtfDjUXoAS5C4bS
NUcn2hqlytqthp0b/429B8wW64Ldh2LltlKBpxeHWZWhZ4FE57jkvn+sGskep3kqbuamNR8aC5Vq
twutnfWyX+LKZvd5IEgiKwegCGbHZt/LxtNydD16tgcT8tTKyIwWlJXOv5cldj3IwzVxYwKy940Q
o/zUaRI8AblSJ68SwQ+kxOq2Lb3ws83zro6X0c6+k7onj7nL2nvdlkEfkdo/aGqhpi6VL7K4LuXy
RzWDJxtbzCq+L3qu7dSbRRXETuEBF0C1tv0QLg560atR4hKY7ALGEm3QfbeZCwiSCBbc1GPA0sAP
6wjRHs/RechanuilNV0Udpr9yETm/xGqEaLcfnHhApIzPbsfOBfwu6gBZSYlG9omtf3eUzddCQg9
FkFnfafu6P9Ec/aWpWYxaLApK6Ljwm4Uukfzov84Uy0+unRoKWp4TfaQuf0tb4qmjLU719Z1p6n/
AyRYFGBE208pEsZJHOWSAzKWdl/AsT5r5E3IiimMslCM6GhZ2/pDobK2jhTA8i42Vu1/nSdsS6hA
nABcRGGD/DO7yJWzcuyXtC+N2yeqccs7hUzsuIp60MKxp4uGwR/rPusiAAalUAHnh0lNuE6Zyerv
SwV2kEZ5LL+uJwfzl7mz+3M0GmAX0joE37727hRKeOJQtkPdxUM1mSJqQildAFlNhxty4Za4cqwh
+zhi+svIK+rxnI/E+zMcSnIlXNncr0+Ua0RVu7oe87r76WZVkEdu1cIj3pDRseAunw2fnFIatDXP
PP2pVcuEDq+2Hr4EJmBX0jHMjpjb+T8LXi4fXNMrVJlbXyM3a+QIsxFdF0jbxczvlA0mTjQQpsq4
pdlyTcelRTma1vNDV+mjPxvqXM0Sj+2IDplbRZXp5i+jIo4fW9DZn8rcbUxkGqZBSpA5RAylk6mv
DvYj3si2hn1MZTMV+6TrYBECJsyfU2OAp9midHRkWYv7OWi74injyxJGnRT0g84tC9Yys/SLhHom
uHd0m8VQV/AvdlW5OoJAzjvkupZDDPi6Z9fNsjR/vh/JLl/HL9kObnpQAVA9s9bCwWUkI8tIRsCY
oNHhbvlkmhn0tlAZArYuNn9UgNeVDjUVh/eHfSPFZqi0A8tHhWytlW1uhNLvW8Mzlp29YGK3SmTq
c1gTp4hG1v2pOgaX9WaQaY5CXtJOg0rGkmZXeeXQx4CJOnWCFiQEhbcfjmRwKhpX7NyM25lBLRFR
3Eflknq4fbdvjaHLHLepC30u2Cjuirwv02CUfkyXPo8harCfkI7sAc5vDcpwIQM+AI4IdO9yOSzk
ZYE1VCOyXV/G0vHh05M7aIQOQ5Hw4I/1z/fXYZterj8SqCBqlOsigHl9Od7YOsNsiBrP2aKOXYCX
vZFzDt6T3V2BCrRzoTmXSDA0V2umgasM9T/AngAWL4dTtPZmd2TjeVrG6UC9RScl2Kz3vBHjlcTN
EPesh3dTKNDNp5LZFccbL84614llK1WiUbqOfV6GKT5cpTVKjTFpKplyIfvbMPPRSHiY553b8I1F
AWlhzV5eimpb2gIt+z7kTEznwpm9w1jR4MHmjo3DXttXjhrQ6X1y97h9b6yMu2YyQF1RRgYH+nKq
gLxMpVb1dA5Vp67mgJCrEQy/CKzTKZF6rHYS/zfGWzmEwarAcMGV32RPY1Hq3uW9Oee59ySko1AD
zVlctOEpp3O3M9r69b+nF9gIwWo1DAB7ledtpWiVXvgEhMqc+44MKec8j72w23thvPGb8HsAJiF7
B/i3tbUYXdCyC6PMudYKXSzYXJ305D3hOtA3eKLvHd43h/OxVpCe2aC1bXY30jXLz4Vjzovsqhg8
E5MykKCvZ9L+BPDU7JymN+YQIBn4NMjSAPxt2YuNGacpW+r5PAWUH0BRRkcFP7c//e0IgdvBDxGo
wSLDb7vch7VHggxytPlsafadlcND6Iy/8tn88s1Y77z1X+pPm20Baq+LcISqcviK3pvzwDctOCPn
yp+HxCkknEd8sqSjhDn17Lf8akLGFZFgFNfjKOBGUrsm8Xmdx30p3Li1GE9q5Ajvz8H2ZQHALUS0
ApQIe2XclJsqYChK0tWzPZxJPo6HNpBuookVXFkNrvz3h3oFP6xj+YiS4GJBt0K35xAlOSZEFgzn
ASl4BKo2eVZQ9X2YWq9N3b4BVcE1YICGI3qRhfZ8MrRvj9nSltcamfjxf/I5iAtA6lEGQg30cvlL
uwFBkfIReABR14uDqxcEjemu4tRE8wLsqR8bF9R7MPWczNCkGhaVDHbdX4mhnnYoU6+g7pfZgUJ3
3fFr8rCJUu3YVLmvCeBh8KtvrBEKC2aQyoagISSes4iI8qqGE3YZQK0jxjsjsvCoAolcdp6suGu7
1F80+sOjghsHpHDu+6UMUtYycjf0dXlaSgdtgqB6ikH8M8nAeRHpspl2CELbt936QxDYASmEPkOp
Z3PxDmE1jgQk0LNTLjJumtC9KyieWJxrKwp4iB4yKCHcUEnP76+o+9ZmhixjjVO4W4AHXq6oNbod
buhmPCN0tAnedcszSKlIj41vfXRHiS43HWWHian52DumOM5V+FXIzHkclrb93DDppwQpYUxzSxyB
BZMoLGyWdhNK3YFLCLQIIXYuo30ydJwePDVmceOxKlpC3nwKyiGIKhw2VJ1EF9m8G25sMA4j1+dL
2noU/c26uXwgjoNOQf087+R1r8MmBSHLQUEf9S/X3ZJJCq5Bl53EfGbBLA+L20x4eAq2s76vZ5ki
YAAgXYUKyLE2zJi5a6ypEt5yzlkzxJB4+hHIR/W1gtvOTsh44wc5a1XbQRlvTeE30Qmm8Hgxa8s6
D+BxHvtlVIcyqLLk/X3z1g9iyIZXsjbC86qZ/x0oylGUxUu8sM8gvAQRg+opWtrwIajsXc93/EmX
lwD40WDfQmWPPAS56eVIhet3qH8ooO+jfWUVtoo9u3psZ3byAP7tTN7rc4jStg1CGGiYAPhehXYg
u3aX9e658Ao/IvkM3/XZ624tG/hepqV1NTdW87m0lj2M5XW2gJFx2UGiDL4AwPTLn7mQbsAbnrvn
cMr95z6n321uWT+JCIck9P1pJ5K/sX5ISkA0RqUVwP2Lu+BvQF9P60C3+eyercqyE6sT/lEEsBhw
iDd8en+rYEe8XkKkXdDYUewKoGSbJbQ9k3ezzPwzD/KbXrV1kIpO5x90A7AKehDqPxup+yKmBQk+
NhqskWSyxyKIl8mrT6GTgVPezEhCB02R9OINxFzgAwF042gAWnO86y35FXBt/qnzIdC46qnd2YlL
8X6NZdi2wMarSkaqC8Y20rXhbpyLZvKAUtSTTClBWoFLlLpzFMAP/uRPhf8E+iPuLqcNox6VxrPW
AjTFOW+A9iJVBSWdXLW93zz5WaUHiBM4g1RFjU/tVDZenE+Y+MgBLtUn3sKdL15ju+baN7P9hVP1
NDFTwA7d0RKNECtSfpW0kMMxgNRARzmu0jJp+hkc+lbg23LTk2sHGvMu4qUWid/6eA4Pln5kElR8
YC7z6FxRXGHPAxL1nyhHk4fJVMsQB36bfZrnIgzxfrdGHisQtk6WapBOcT5mSIWtCh0Hug6c/A7k
frRnBKZl48opNY1UE7aoMgg2AEopALnGhTeZx1lZAObYItoVw8mLmwFicNAZm+KrPczkD0QHAHCQ
gbWIp6V3ZRcL4r7TelMfsabgJgodWX0DPwhYzIp7sriZF/K1BgX0uVO0gKjNE04dlbg5wQjqlv4T
4NsJzHdQpz5alslvNMnLYzfn+mNvBcs32ydTd+x5bcNhvaQdQDc6Ld4xANVTxiX4KCb1esgyP9WL
UNk9m8IFTfVyw++IHD2586h5I5ZAOwM+Beq0uN+39Qwb2HMLBc1yrkUfa99rr+qiCA6au+Qw45xF
KFzZiW/JnaP9+gJA40NUCYBII2fES/4ykijBmtJwEp6VAd8U7RY85Ii72ojX8WqVuwJ4XSuioLZt
znRLl4yMjSZnpGf6REOvPzpTQ+KAKZ5WjO5lwq8DFsZD/guZ5/qAo5v4ODUZ9wVs385tAN5y1ggT
jb1710NkeNiLV6/CFYZCuQuCp3C9CjZD2RnEoabzyVn0Pr/hob2kNhDNxPI1SjvKRW9BGeZPUgt9
r6mu/8zbvEpCNrmJ9FqyJ0u7ZFuuKMn6OX64Gkigvrqt/KDSNyBNcMi5g/dAorkSD32XzSdoAiDo
dzN1wNHn0UJzduq8FiAndnesF7GHCby1sUD8xC2MVybqNpskxq5JIXInzz/DIbBIBroAqMyGbOfY
vLHQuAnx6AEDCEqIrQwMKHUnJl97Z4dz6Hvckqf97DhHr9Xm6v2VfuMHoVcoXb0LoLx4JfjLmDeT
JhvCsywHeu3kdZG0HKTz90fZkKteFtBbYRQ4O1iobq7a9d9zpSqcimAsoOihDs8iaxD9jamq/oAQ
PKdOiMKFV3MnXfIJnUSahSUen8lO+XDD+3/5iJUxApMLZLuoi6139G8XvlRdUbh5xz9nfASXv/fr
7ANeOTPaoAra5CAvrNekk1VwPwiH9tMCIW17wikIPjkhgUTk/UlZg9BlVrcKXSA7gUAfPYq2abcq
lJVnvIGo0e8WJ4a+KlcHZ2lZk3CSCTdty0Fbp17lYf63h0aRDnd5ACgRL5+tND53AmNqxM0zsb0h
EahZxaCqh3FfVF+L3v2FjuIkff/XrqjI5a+F0UC42gOAQIyrYPO8k2SwvGVVpyszu79KUIFXZUOv
zpyWBAyGTI0uSgihbmKPCQfNcWuwxHZy29e7HfJlcBfBfAWBEYTJyx3gNUMohHYgD7YoT6iW/YkS
qA/e/6lvgDaXw2wQosUD8URWGEaFLSpV8JCLfISOG1859oNPKvR/NUH3qSrBg0UD6yXBi8WPykLw
u7bzIPwbZnU/KxnsPME23NX1BCCS4mpE0dnBfbVdhKHP7GUQFjkTx2sO+NfKW2qh+lJx3n4ovSVM
C0iSEiGqLq7zAU1byWK+EUcZaJElegrkU77z+HxrsgB7r3EOLE8LNfHLNelUmC35aFaJizsdC0hS
0mzNc0k5o0/yPKLkUsMfWAfTLzCIw/uWTl6CPBEx31A3pkFfRjoMpr8dGPF+e6kC4c4NEbwuP6vJ
csdDhQlloNGdIsClVdJCirdzKramMeuK4OW4Jit4GIBksrlQeAV1oxEtdASkks9ELeRPRzjtnApl
lxY48raE8ZnGfTu4C7rCZfVwdC055FHLXRlGDu3DhxDl3kcCtoif9K1gkS2NJVKdGX8HbXrrc2E0
gImBvgVoNdvEcZtnvlcXgfzszkVwtywoz5G5yO8Q3eGksIAg4/qkf+p5Jk5sRsLA57E6UcsvosKj
/aFRVnu0PGiY2dDJOFzEOEQGRIWdg/7WrgLmDNcPVNOs10Zisw+oizsmOLfzgu66ZeUBD3XUHYWk
/o/cZONPbjr6tclLnfS2Ru7OegMCKNSOq1cGxLqsAY4DvOjvUdXXM4iACyIVylaAu/xXoqtFDoRK
E551ASklq6c6ySmBu2gT8p09vBFr/DUWkrgXpNajWLnLTSwIPKvCYcnOrRVU14XT5aj29lMMHYWX
qkFXsWyqLOr4vBz7nFXHoczye/AG0FobR+Lo+vUUG7sjkTVCJdjXHM7dQCOe1ODMUYkM5tOoAn1k
4WSBEWHhT4a/Whr6A4nzvCrP7wfW1+EbpTIXBlEWiO6ozm7iajvyxoJ9SvG5AHniavJ5cLKb5vv7
g6xzcnlRrUQv5Jo+eOeglm7mjNLMNmSyis/cOGHE84olwD2HpLODeS/Nfn0pgvyDsgi2AYIASLiX
6+NIUc8kz4rPrc29SA2w4COy7j50VaNTC2fjiiCn+tC0XZegt4t18jMzAlIc7IgjfKX5Unn3kFra
aVB5feLnMk97N8yODOWxj7m17Gro18R/MzvA+0FPC0G8BSl/E68A3ZZ5Wy/yM9JGD4TnTJRfKmOU
s7qwT8VKN1H34Fa0n9mAqziywqK8HrvegCBD5wHiHtoeWtPwD1M2Z89s8jMe1UxWT4gjBggoW4rz
yLPwcara4pYYxKEIxoUgtNVOy5+gq7Ag3S8UAbt2cLMPMsxUFduNhudN3vfiO/DNioN8KbBNNEB3
G3PsJWEl4LeHP+IUFHWl8dweq48dDRQ6rejZ7mJPm6EEau5AN4XDaxMwHuCPVdvl8NVSeQ2qTanH
PQXbW9OJFAzxH6TRNRG/3AA9Y6TEtSg/s9rmh5BVXdIClfpjKhqeYuy/y8JfyXMgxcMNCsjLSiu/
HI9kDuphlEgIfzwvcVUrkgDOSDGlXZg6szE7D/E3En+UNNcCIJQViEBb9npjiL+0ttRw7ugdADdz
EH7mgz8/j9PIVeqj4H8LQT+Ev1VZElB+LAHvnrEusz0HQPv1YQsBbsPUBGV9VBjCzcHGn8hCrcj4
GcBKd11Tiz43wRQe2qk9eRAPnZB/sAfIBtDXKMh/KA7utgjBX7eGrrtebJan1oyjFhp7Qs4MF0HA
ojKV0/INr55qxz3oVRgCwRHXA9gIeJvZsAG8XKkAxHJTSg0PhArZowC8VSzRVP0zI/5bFmv37a/6
o+5+/dK339utJ+4P879/NO3cwTpT/9f/14xtHe///Wtw4f3n+Ml3/f3ib9IaiMD8OPzq5qdfPfCw
//pP/Jf5r2b9N/+7//A/fr38Kc9z++v//K8fzQAGLv40gJX176Zpa2HuHYu17lf9g//HA2Jb/QtR
Yftf/stuzaX/wHsRkidoABiqkIh3f1nmEkDk/0CRGVsbfBh001gxkn+5rvn/gLIOux1HDW6GK1P2
N9c1/x9r/R0kVpx7/BWszH9Nwvo1eVP/5WKMSfnn3//uYLu1IgIo6ICUDFa+By4h9OKbE62lsbWQ
03w7iSE7qLbob/Qkh/tgDOqo6KbxdjB6Sm0bNQpkN8tpqBuQhayiTKYOHb8ka9EPt+zxKqfcOhBo
1KJhKauT8iw0tuJieBaVRxJZL+fODJ/ULL5P0gzPuBPRHIqpBjZqgJ9/W4w3ftYmboDAD3MEQCCr
G+T6WNwieBMevTCCALe4bJfgGmJt61s7qgiVcHJ8+VDLnxDvBX+gnphPrWr2lNwv4OS/rzp8Ar4A
5FykeGse8Eq+6AkvlKiFWLcLHw9fAjXXD7UysrkaQSusg84cbJNZHNmbk3+xM8mhfAgy/dla7OZR
TnXTRo03QxIHvdFyVRXgrEcoctdfBlQMf0BsUd1LtxhOk9v7gI0tJq+NC8ECmnjKa4/19EPXqaaJ
yga3UqQHafpIwcEusp0yRJKvCbhXRbDsYAOb1Pnld0P25MJFbn2s4w10GXk6xYfZVp25RQXbfSpz
rRY8X0MyRA3t1Z+24I4XjWU5HaCDpxxi54yewD28544KI3ta+h43diW/Atd1/2kJ+VcQeGtjrM/B
y1XBecJxBAMceAwywcuvk4WQYTnZzq1kbvi9LnkJfVdfIOVRM/3qFhOb06Jz83uZt+ZUgiGkYA5F
TOSBX9fEJAhK9MqYimwnXl/mpuusraJI7BILuSMy7U3NsRd96BVdP912Qn7TqDRgM5hi51hsxGAv
owC5wdMLCr4VdEaM+x3CGjOWdwyvxFurtkzcdZN+eTxEYHl8LJTSJ7C2ll/gYpGUL5YHaRKIGoeq
1dVzVTYwd/aQKHmYi5UOas3ZmEDLUsDd0yVHVy/js3ZrhcJz6Ms7r5cCmsBZp6CTBI8VXml1jJvq
+8waIFKGzxa6BdqCfqQmqL75VfdNsHFBC1wB85Eo61eEpe6SCbXkIhIoHTpJ708YuPDUT2w89EKk
Dpi2O6Hj9UqsiQ1oTtDnwvBhK9jolslpJDfWrTs0+otTzHStzsK/CB/rErDjRH/IvPFAe7iqwYN5
8D96cP0u4h6PxjCZnsGi7mT5c+ez1o15uXGhm8XuQCHXQ9V4KyPr+14XUxvOt3UL+1QCV8jbYvaq
BKTK4bqaYNRIyDRdL804ncFqBbwhmX81l0X1ZedLXh+htZaEwjUQ9bWivEmEbMDksm6Jhey6AYMw
K1mewD4KiwRSEUqtvesdZN5IgbTamr8Bj+/Q/7HHBBarPU9aeDhLEWiSXvL+l11mw3DlwtaGqwJo
NeGqNtpSQLRbarzHs/HRL+rvrYNpChgvQH334BFgnOv3R9vuE4wG5T+QF4QRPMC2+SAxDAjA5FmP
vXHVV2pKDuVKV++8wV/dZA5ESvAEtlY3DNTut288NOlhxaBy+3G2ehcFm5Kkvar4zZJZQTKDxxVZ
lfut9WGq1Yeh+Carqd7Lwi+TyXViMaUBGKawxHKRymzArCVE3tHXAxIzAwknOOvtYaJWn/oOdiH3
g7sx9G+D3pNXfuY4eP+M2a0fFHdQ8CPxRMNtFVkumPcZzdq962YNWb+fC9AdffpSPsNyoGS3/TbZ
s8Eps/IxhBUbnmEUQacSPZ4KNroUSmXBQFI1acs1exI9aIS5PbC0KLMgGuWsd7bg5SNhnSl8DfZD
gLQNRcsXROW3GgHNa2Mqyy0f7QoWVDAiKyMQ6e0kSO50Tr2PrKImhmmKtbdE2/CwHXiT71OnHlxH
WuWjmaouctveSo3lol5f1eoTTM6gZ6hbO5p9kPqHFqIH4daHAEW4vf366hACYcE+RU0IyanzCv8w
UGqb2hD+6MMfFj3YmJ+0ptZX2eA2j7WsG+g6wFOoSVbH9fAVAoCvfc0OpoMmYeoX/0EOwr31FrMc
Jl52O+vz+jjh89BEAVxZWMsAQNvc/wMJXQ03b/Ho5gNPDMysHid3uWLGy29sOSHId9ZwJ/FyuvHG
gR1sVCZ3vmHdkRc7Fp8A6w4XLHFk8ci88c9/2yNwW5UcJCnxaNHsTs3MeqL53KQoe2XXvbbtqBky
fhcov92pYL21NCsXdC2ggQz/Mje/Dezg/86rJcPAUJsf3AHbA/ZUaFVEfDRLKPNyZy+8YJGvfin0
iLjvYYIJ7vXlL51L6JtoJ+UjC8s+HjM5XSsvYzAcqrxroRV6+vadk1ZDmUeTZ3TcLYE4TuijAW2J
IidjTd+UlGgu0Kk6hXtkHVM7V1DWNzSZ2mz+1vPKA2FRn72utQ+55+Y7kPWbc4Z0EaWuteLzKmMS
wl46MYhHZxhESgrIY0Upv0jUYyK7onvsqXVGXs0YlNK4x6BGhhLucsYCY2UDWUr5qLj/nPXFiHbM
AT+gscUfjQw/gNW4p4fd6NMRsuB4a8HJfa2qQaT6gnv8titYIZaSW6F4lAxi2zJzvlhdn11PggNR
7ItoEb4+dEXzFAZ3IWvuxCT0h0YPxw4QROpEPcHMv3+1vp50AEx4E6DpxQq/b8GLOvdHyKERQ+we
5re08c+OMz4uEFQmS9bsUec30pm/ZgDtTWCWg3RvRUwuJ30Z20IPsxaPNVlYGXeTRGGIsByqqc4s
3U9ao+wWBPDpFMhxSqerI8FJ0MdWz5fjKIgFm2B2NeYz+xRkrPyO6WbzTl66kXq8fCVMwVDjQWMT
gG9b4B+Jd6XEtMhHVJjd+9HYyyc9Tvyah+WAhtsgylQRLZsSIjawuiTeVbCaAH8dlSfbk+7HiY3D
nR2W5Y8gV/BNAz0MbSF7b6CJ09fuba2Z+pB7ZH6sS+Z8eX9FX8wULjc2Ah4KKUANV/H5lhHiB1mD
XL/OH8t6XqJMBSotwdS9qiE+jMVguwlSeSeuBuEkeVEcQS52b2aQVb94mR1ezZNDIzSUvuqUgQ/3
ING6xdZoqWkZ1Pp9P3KCYjo5ZFKQu+m47+0lFoinocmyhHYe+myPjMZ4+v7K64mcWPcEP+LiY8bC
NqEUvGRVko+m0M4drzsDN3NQ4CZVBQdVeyX8l0PnGuI5DXIZXiA7c/PqzKPMBCwcxuSwVbG23TMA
XFu5bxbyMMNyJHKqHlw7sMJ2jEA2PWNf9o+LBw2qWuDBIEPe3HwhzMMaG97sj72v5oSy1r926qZM
CtxFSTfYKAkWSqc9sZePElhRDMrecN+00zPP6uUWJNbmVIblEtm0/e741aehQMEQ9+yzN5uv2VRx
8C+q1OoVbBcdnR0zB+AOHbEkqgMN8G9PGsLW+lYG9O3DGebyzELTBUZwb5MHty9ItHToAhCiK9KP
90d5I11AHELXKtQqVxOqbXDMSAuUyfJgRChwsLLRR1Kbw6cN/Qjuaa/vJThVhymr29Ur/5Z1rNq5
fzYl03XZ1voOirxokYVrIdwAdJaGaYWZWfWgRv9ZtEef3ZFsjvw/JOWp0n7a+8UN+FXhNB+62Xxw
VXiczHDb8j9zR8RGhjtIxQYI/+cXgXYCEgQyKXgNXU79ogCF55apHpZcu1duBvTJnoWDTgi0jCeU
R26CRljPo1IVgk5fH2vtLbGVjU1iwdskdQ3cHWE1KH+Svs9Oc0WqKM/ZkLZ2jl4x+a6fKX11wNbL
BI8XWPnA82IbOUH9pQq8y+phRFeTdJ5QwRQhmKPv75VXjyQsFKDcl0YYkJhvHYpKi1salYjqIXhx
+xmmPC5tqIazGfT894d6fT+iKLKm15AQgRO13RN8FJ7VwIHtAQy1PHFmDSZkVlWRgO1TXLjW3oq/
8dP+PR6sADYXpEOl7EZPFA+yDK5BIUQMcPVNX4SrnDBtXX5bB+2pdNuYVF4EUq8a6+O0MoFHdcr3
mgm8emNBpLmSKlY4HabHW7O2vNJoJzR35UNboPjXMqBKVPLj1Iz8yoE4OqYCzTmQ5sM3m5jdZkdv
DQ+rHBBSV7QOr+HL7c86VJcUM/JBULocPb/rPmaz8m99dzpxggIUNEbu7UTJsJrHDOGVO0PdU5P8
Qw3zsQUlzno+zUVnX+XW/+XsvHbcRrY1/EQEmMMtldXqprodxvYNYXtssphzevrz0fvGohoi5gCD
CfAAJZJVq1b4Q+24ma8OR6nAqMdpInFpFP/j481yX26A+YfShridDpJ22TjKC9PXNJpo13oakd2H
ybAxu8jYZropb4Ikm/a1JXm5DVP88cLvBE9aF2A90BaaewdLUQf0oXr2hx9eaeCNe9gbb52tT5+6
Tv1XtoPpn0ZhWKpVsgbAfKaeJcaaQd/9xuUXzDtlBk2gDr8IVQCPwHJ1U3h16votKyr1WtVq4fZZ
lq285QU2ao6KLMUb5kTOc+2lys0YRX2JcwVLDfkxsoqeXnGsPbdSXj9Zaf1SZI75EnbttmD03BZA
1ionQW9BfWnHfE3a6p1vDh909jsh8EHNmZsmf+X0am+ZU6uN4qqh5OfiSVO/2GZsvKr29EUg31yZ
WfpBRorz2+NPfh9pSWJofcyJHpyIpbgOQKWytNQ6uiq+YRwksEsb2I1rALn78MfXnNsLdMVQy10S
rvIaxYEYg79rVA3dyYmCfkOfr9hNpv6hVsYV9PA7e4jIDoYZ+0NC7VLQRS/NuG+yPLpKpfMxyap4
j/kOenCO1p8ev7374o8y2UZIHQE/BfGARZit1LIf6jiJrl2v/JsjoLFTfLX6HNjJz2Rs5H9B6qzJ
Ub73cCz6P5Q786pFGpWXIlX7SBJXJdKki6nVnwPHlI6JKf96/GzvfDM66gw0wc1SwCwl9ULItVPN
3ezBA4HxmTTm0RTDr1bti6dRRnr28XLvVEtzc5q9QYrCG12qXClF4tNrUhVvCjPrGUhptbdDMb0w
XaLhYaARjprdMYyt6cKUzD6XzIq+gNrdVqK0TlXoq8cqMCZmGZUV/GybZji0xfBbC4f4LSqLepNO
sVjBV77z/QlV8yYjR4FVtPgYaljavqnnmldVlr4tuiJ6lXL90lgkm1kl1dvBydcsQ959UeiyMaSm
XUn7dBEiR18U8HtL1TPi7DDKwbmpP8btb01Sf5FQHZsQZY7Rd/U03cgdNMQIoysrP+s+cK7URcrh
kz1JSKs05gbo0zHq25WYcv9WCCZ0ROB2cgwBXt/GstQHhxpxfV7VXL62rfNW97L2Uqr2RZer9K3P
ynAlvbqPYnOdOmM8KC5o5i5S7qKoJ6ks/eBKIy2CFwTZCrWs9vB4iy7w5PONcbPMsu2QkfH3uWkF
VxPcdtVsYyc5d4YTbZjjfTGT6csENC4NpEulDz+ApK+NS1Z/wOLNGiMK26Jzgiu7Yy/1munibiK7
FIX7tlD3nQOAKnG+pP7ZNwP8lmBCPX4F90GBtITdjgw0sQtmyu2n7f0y1jstJ/rgnuL2EWuN7W8l
0PNtWv/zeK0/zcbbDgRvnBYPnTxmNncDtKTRIoGEeXDVyuhNVkjCksIIsOpM1W6DMsleH6PqN5UL
DkE0o78qcmk/NbqZHfWaUBxjEwvhSncu9RjIv6OmMBM3SyRIT4Vd/ipqnx47VO3P9BcgaEFFPkhW
jGa9rg/pk+RAe976CQKOFu3nHSwQc5MOyfgcwU3eqygCv6h2Uuz9LjV/IMaJvlEx+l/AlvkXm4+0
Emre+/acKHsOxrwVurO3r97XytaJCyGureo4SExNv2wGw2dflfZap7Znw+powE+CzpYFX4/BsfIJ
U5WVDvF9nsI0k7KaEtuZR3fz9fRXntLIOg1fXI2vBttw00fxb2cqxaGr+vhClVNukSf6N00a+ffj
zfDOuiQQYG8gbQNGXMJDVGOYgqzugmtQYEaKxab2mrd28AZy/CqTxJ0G8JDHLGqsp8cLv9NtZYyn
z1SGmcrMDPX2iXOpbcuSmcJVVhndYTLxu/HTaJtqalKAfhWCu7H3z04hfZbxSnkd1VE9KAQjL2rC
cGfUAhxOoXuRbb2u/LS5cFkcEH7RLI9Gjw7k3CJpFFJWzT0ix4sc9XtBL2RT/KMyhv9i0qlngBp/
MJv4gvyV6fZqikhl/KuGTPwMgHuN2/JOBJ47LrQ6wfbjODx/v7/2RV7VQWUakeMJJE2+O/kUu4iB
xyu74D75YW7I1UIqSe9bWc6C8kTQ9J1820vz1uuwzLjUkVMd+q4y1xzI3rnEZsg2kDwEkABuz+/+
rwdSs0kTptr7Xkq7bRc7XbQPQIW6pWV221LLu01SqGva/u/0jjjgvD0wq2TKUFZuV81KVQAxDB1P
TmPgRPA5jU2d4xGX6+JrPFaWm3ZmeEjakfCLLL+/7Sf/VZvsEEXuskSnobJg9TSFdEaZGR5sYcu/
63ZNQeG9YAREjt4MJxEOwxKYPfUIJk1yanswftNjrpbmBofLaNNUavsPAeR7pmjFZWhG+cyvsk92
KVebqA1/rpyA+9IeRRZOJ9Afk57sMkl1YklSGoThru2UFf+YRpKcKCAjUrGq347MdrcmxdpRNf1P
kj72u448Hr2xYVNIyKql0C7UITIuvTSiaTwlYj8UYe5mCEJhlh2uyRTc3Z4zd5TKmqwN9yUkx26/
rgJCWssJJle5HNqNPFR0/pvok4Me2maYnP+8hVkO7XfiNMkYifX8c/7awjGlgt/7WkAJ3UbABad0
P0h2ubWrLNmbIRxtLt1kJV7eBYJ50ZlkhooSqsDLDKFiC0P6YdGeTsyG3nTiVk06rlxDC6IDqRjm
1ZzKuVEAzd5aethRt5q5LBeOF9fRgTYJbe0MxGzktu3JEdbWxookDQ59+yvpnnLpNMSy13Wf1Dxn
zlI8SUO8Ddzy5yD6A0TpvVF88h3klEXHP1fNW955J5xpsl6CF5jvpUxRlVnyVKa55OFSHeystHuz
pio6zHXQR/Bq8TEReJyOlfNm4V157tJ4TlR8ZlcySoe0+mXrKBzbXKle76MNIhJ8Lr4W9TJ+fIvy
lYo87gfY/deWafo+qHxxDCiSTlVXubhVxUe9YBpMyRC82HIUHRyFU6X3YXtowCsFbmPbLXKSvDQE
sH8FTCNfgV2teVffnRr49XxnOoiMF2nYzG/3r22sB0XVKKGivo2M5vdp9iNoXuuZG5WIfk0u674p
RE1FosEBZfil0yBaLBYjBDMG1HGFZJteleueJYbexQGbtDEorHNo1urTnO/quR09maGCVk0q/9Ba
qMcS88b94wh3X+2h4spFp1IXA2Mn1N7+IHtqHVIQ1bm2EL8OQ1tPOFjJAU1KsENv7dSL56pzvuId
pB56G/ISBp0qhrmGxjcsh/RQGuiK+kZZf0QFu/1ZAIifXNlvsO7V2sB3R8f+DTpYWaMA3302fjgt
xFnYgzn8XZmqx8U0YWyoX9E5202DsDaSmr8yoOO6YAD0+DW9txgQSXpZJCHzgrdvCThWoCeVoV/T
OB4vpoFxqZ8xbWywvzsiXaeurHd3onk4mi86ukWcUvbK7XrQTBje9i0Ph0mYW6hOsrU6eS3KvbsK
uxCFFHYi+LjbVdIUZruNicgVOcFh0xUlABxHW1UZmLfQTRpJBKADyDWKaNusuXW7DLjkCCrGYF1T
Re0ustS0n/I46Ldt3RtvtpbJdD1TKozImiS3rvHpbMA2WrteAhmza5VWcVygUt01JzmZfQBG/7fV
jNYXe6z9D31boaIRZPKs5UXCuklC2jdUcXKfud1Q2TvVyoMXK07jTwCrwfiIoa4rd6CkP47BgOAG
6FZAc2OO8j5ZSXqKKntwA4n/3gCZLL47YXcsZNq4G8ev1GozBWpYuKXZKdIm6hJ1y4DE5wIE6xgX
JidEkZodeibK3tcTQOZFIIbA7azE30IEM4KVM3y3ObmpVCLYDFLlRlzmxlQtU9gWjnzVRSaga0Et
aopa51ehMq0xaFjZnNpdVgSAHSkkjMfnPgwmR7cftEmNuGuSYfKUTj7b1lel0741rX0RYQIeuHKD
6Fza3/JwfOuT2FUAVJdRctQGtEucDQ3Tnao1R7VHtMmC0/E70X8xFGZWrDIXFm5RJvuGqbLwpW2i
vqKP68ZR+FQwSMpo2qXSJ7sbmw3jmNcWC9FcyXZyIm2bfmU+flcMzE/J/A9zEZhGYKRvn7Ilee/l
vpg8zDmo9NWqvgxBmfwrpu7j4+jy7kpwEv43GGG0e7tSH2hhZ4f65CF+Ov7DkPuJnZ2dpqZJdo9X
uq82eSgayhS5sDygQiwCGYhAxTedcvJyYwD9qP+sk+TVNgEC5h16cgjNuXid/BaVfwiN2k2i5Npz
Kcdhvy1sGvjymnPUPdZm/kVciuSRKP9REt0+PDrfAvfacPLC2kLouVX1U652oWs1uh+4wOWKXaUO
5iFNFBuDx5RZjXmuMfvztEHKtpZCt6QzC/vF0gpYtn1SrQzc76IkQhYKSrqk1vxG4vLtD8xlij8r
txRPmpzoZNglGWBcX1c+zF0DglXIa+cvw5wEWfDbVbreaWA7qLIXU/ftFbWH+zg6iXHqyUXdJvTt
r23uXLXcUY9mAvfQn2QwcjBBDrOfdMiRb61niI7/9uGMiBIi5FPGCnK/kp6ubKM/CJSbkE62ybfi
8iWek28vzkYc6YWih1LrWSa3YOdE4mDpeJakygTTXh7q5OwghPEs8HJ3YQjLByr48DpkVfjZD7Tq
msAoxFmqMolSYOmUIYsDt6oc1OqqdtyERe3AkGvTTceA3c2FFRy61pIsV0NRxO1ynbaZnGCmq+co
DWrT3snS+mes1jp7BmXsU2n4ATqVY3PInATnGqWHdzNaYk8bQT2xz/td2ETVdhhVcWb4+CsdRXvo
Cq35IMbe3ksifLVHxWEjFor41g+yg6Z6nu8Z6A87vzNeuLUvNZT5QyulazZVCxVG6g8EfGEkM8ye
i08ytNvtUMSVkGOtGTwzV7neHKMJXlFqdvvAn0DYl/J2qEckjCP/hem75QldH5+AD4prNZW2pxVU
nW1qiQMuaVjGa07+1LQh3Ik6GF4K8CVPox9bv3Ql1bY0/GW3lIr6iOZyt7Kx7+8KBgkk//wF8od2
x+2DIEYQG2MY9l5l9AoqvhQibN/uUGWK/Ivd9bNshJ+6zdg1+3iolDWkwnxuFjt11u1DemIWqqCG
v10/LZlx1HLaeWoUWZ8VqQb3bA32eejJSElAxoMSifJTawT1t1qiSmmHalsrfu8GrS22j0/5n9H6
4tfAgAJyBU1/Bt4ugt0YaGrXFo3lQZeLTugWgHO1J8O6mMP4NmHX3PHrkCKLo06j1R7V39M2b38q
bTK+MXCoP2odFlIpyeFzVMnOK5ov+NVrmfUi1WnqhboT76Fi4eNUYCbCbDraNxMmTajFUdo4Y8r1
WodM1VO9Mk6qaMxvAMDDD1lRIMn2+GHv0pIZrQkKneycXtrd6DfXAlqeld16mlJU+yitIw/MTXQA
AaxsqhLpzcfr3fHMkGpjxkwbEjQ1uJulGEkPtr5Q1Mz2FF+q9xas8m8UEMGzcIraa+NK3kaV0u7Z
/d1BHyZkXhO9+7cNrfw7KLxqR0RVN+oIO+3xD7u7QGggMABnLg3c6L5SGTst0jPkrbyiZMjZxbl5
KtR+TYJnvoZuthZTk7nYZlZMmYKswe1G15QsklUxOZ6jNs9djrZVo/ZnSIPKj8eP8/5CVIo0EEFS
LAepURoaSReajoezTPZsWjh1wbmvD0Wtrsmu3VenPBRgvnna/qdJPr/av2pz9JK10VYT25O6Mf03
yyLtlRpU/mqi9OM50RReklF80aSk3OIYNieIqYNMwWi4zpTW3yRJikDmFuZxTMeUq0WKkAyUumNP
Ed65Gi1FN4XF/evxG7q7y/8wcRltqxDxmRgufvXYJnaUd43tyRmWEoOsYLMuNPTEBiQNLrE9Os+S
kY2fpjIOV27mu7YyS8+Q7ZnCNCvgLHZBlxshhV7seGgeRju5f7PQnN32NpocjRm68eivdZ/ee1g0
L+lp0He9F/GvjEBoMRqTHqcz3mJ2YG67Igte+KyIykCDCy82s6XGNcNhrcP0BwCx2PT0pTj0jGcZ
3ixLy6HC9CbOa9trxKh8wOa0d7WwbbZTZefPcdcqe1H7zn60q6ZwA9uetgZ6y5tMq4O9GErShqDs
Lr1RMaorR/nbFM00GURlS5SX25QyEmVot5qgHrZxI18mAykvIwq7rZJwa4X+KFVbIzRwU4IxeWya
0PrDSAh2bIIGD9QxwWCyGj2pGTYBzZx6U0dSg4V6UWU7JCp1XEocByJ+nIljJQtxxr2iQAMSmq5u
+yc/K4tTFHTNc+TEaPyWva65NDgExoHDuDFbWfv4ePP+0dq/faeQz2ekEDkIfBRj0RWIqhBHjTbW
vFzSDLcXHaTBMq2fRTrhh2I0SGk1vNoncvpPZZMom6gxxbYwQN6QK35ADguzACXrIIy24AT8tK+f
LR+nUpwV18AK97GI3wpGAewjjTVFX/xWpTNbqRYJ06+kVr77drbTsK75Ekzi7fFbub/MGEKg0ifP
4yH+dXFxD2hygvtpNE+ZriSrgFR7yzo2avFxNJWVlOn+vmCBGTjKnQlYbRlgrRw1Ey0xNA+0XPei
1I2xwTFN2v7nJ+Jy5iPRSgeCswT6mIOKmpsuaV45quRfXSvvcOL6EeqouVo+yIPHy73zUGDZGe0T
ykHgLK21SyVtS1tnTjlJPXNOq/UZqfl9u/Kd7iGGNGl5LoThbC4nFKJvb4wxr/rWpD7w5CD4ZrR4
F7qjD/GvlpvIlc3iSYwDmtRDUu2iOtVf1TD+8PhJ/+QZiwPESASYCBk8uCZ5sSmToZl6pZw0r5ni
eKelSX+cMmFfG8N/BU4xfoWRx5VgVHnyWSlMxJfp2g8OFOs2GrXnSg3/EcbYP8NgaJ/KsR/2UiOj
nWTH+d4p/PoaKHnghpPenfykp3HX1U9jortNUEGIrtViY3fpUxRDzUkAbOc7CxyNW0EV3laBCM9R
puRrudfcw1s8M9bsDE24p6mWl0Uygk/4Wzut7om0Nd3JsoZLkpNiaXGieoFll/9UknOlI0XEY1IA
rEGxuq+PX/xdqUE2AH+PVIsiGnLq4r0bYUBTGrdiz4acdGoNo6UvnepPeWq32zRrvjdGk+1BK3tm
OWqHx4u/E4k0A6dfrntgBMzMb/ddrqC91FuF5iWhcVG7Rk1cBAefW70Ckvx4qXeOEpU3EnIISSAT
sGxGK5YYRynKbS/vR/EjcLJvZRfKK7v4vYPEZySP5IKlMWHNEfGv1EsyC1mSNFbRRhOCTdJjCuFw
+zERnUdIdXSxEKvFyy6z8Fb3f5UxvJ3HD3qfWmBEDyiFw6ySahqL2i2OJM1utdTxkO++qPr4oo5p
+mrOeqxjmacXJ+JKTItuJYd65/1CYpj7PeTTsxLL7ZNPTY2mVEqCm6exsi+cQNkFhbSWr7+7Cr7Q
xHo2Kxjh21VSJe3Q5fcdT4J4ek2EfNGUIXl9/AbfqYmgh3G+Zx78PC9ZvEKjDZy6HUzbKxLtypQw
cBUIPGctLIoLRgDlm5br47NudZ/RbJZfkec29n5t1ftEz/pTbAXNuTWalQvu/qCqtFRhAqM5gXb/
Eq5bKiMzI3BZXqeP36Subp6iEvqg7+QdjkxyE280s4cdHhGCzpKv2yt30f2+4nZ1WB6nJL7vkk1Y
2XKgxApVhe4347nP+nxbN6XA8fO1rLeVlGVbmpZr0Kb5g96GSDgCJFbzvAU1guXNlIRCtsdSsTxr
yr8kcQfcDOGIvI/eGN1+16TuPzqL0ESiS08tzOAVya/ZX+R2i8VdrAS4/0weuVl7GCtDHAoUEmf4
ZvWsmMHesisFAww02OEqpDu7NZRtD45hw+C+XevEvPP80FOoE4hbUM6WVZEsFT0FKuG5LTJjJ0dc
Uq4t0CuPmaw81VhleE1mK//KTiAhX9BuRsSQHaTgxg0Ecu2zLqNlo/pTuit1ObwWGqLR4JOhWj4+
M/cHE2ME+L1M37CXQMP49q1FaJXKpUpOqejCvJpO9py0bbhyBO4RLshOs8VnvjfijVxZt6sAOm4j
hWmZF2CymiAaX4ebSDTDPh2bpxA/7a3RTOMuQ8Jv72jth3rCjQ1nPef346e9H9I7VKmaDNyO2RHp
4KJixJ2kJY2VFK8flfgURFN+KnSDAogWUtS5jlTo33xUN7dm1saHpLbGq9DKUwt98GsdFPazUyA3
Sc1XUdaMWZmeAjVNz067VlXfRw1SCxmO2ewqQitvETBNBr61FCmmN6nS9CuoESrKO2Wb+bo7atYx
HKJPiVJP33I0pla2xJ/mye3ZZW36hxypeeC8RNZI7aRFvTOYnuNELj2RS1NqhRs7SFdJ52n6WaX/
lt3wM49sF4DaKTPbs01Dws0m8jzoLI59GqJnq6ndzn6KTEQFmtCtje6X5Binxx/0PhFh7yK2AIQW
sSv6JrcbKwxzsIFBqL+Etv4760TxkqKwuHX0LlxZ6b4mmqsHGPBzugPvcnFQ5CCqpbTotZdCGfV9
qaXavk+sfFcDuNjRp7BX0oH74RVrISEF9oYsEz3NxcVsyA0DkSbRXqoesQ4k8vSDlAg4vSIxf6qZ
g31JmYVuP+f7RmzzNz/c0RLRPyZmKH1DSdTaV10pNnlkriUNd+penKJZWo+W/QzilpfIVYnono9a
Y3qB/wIooKiKXT6GP0P9i5QqW4HAEXrlT12WXXIjGTYI32Ad8aMxplczqJ9q6WjaaAt9lJDZlDC7
deSXSn0W9qvZgbgNEwpxbVs5zMaRWxpA4Q71sckPnWStbfZ3Mj+ehCza0hB1RqxhDpB/ZX4U91Nm
8hcNtvBzWBnxVpqqym2itngNfDveYkzrf2lNpcY5EQJqvarPf39VUEmgR8XA4E+tuNhZqG2pThCZ
qmf2QrkUifSaas6u7fVnBXnYE8Z9nx4fmj+1wfKAs6sAPjNvQV9gke0GSmNW4RBQDRvICxvVDtfs
bYhyelzXu7h9s0H76xKQdFnspzHbtCHQSDM/pWX+OZDNTTm9DXaxkY1z6F9yHQsMqfDGYdfEGKk0
6jHRNnDJN0rWvD3+5e9cJLwreFOEESTfKbBvv1Yp51YWxprqUVYPL2Gax2+oX0eeVdTKhruMC97q
gp2BLvmhrnVj5wtVbOsJIPrjX/LHUHTxDmnwcAw4oNS+yyttwLnM7sJUR7dtAnegP0W2tClS9RqL
fufEb0r0mrbR1pbCYzk2Jw4RSIERX/FyR8/o6oR7NZSuXfF5kM4gJ43qcyQdKgxfOvunkF8M9OuK
qxbnH82gxKk8Q7BX/SyykylL/C+BZ0X1LpJf2oruXMZgJQgBQjTxT181DqU6vcKp/5BkJQ28hjnI
JFmfs9Z5npUDKF3WOPyzkOMi3cPjkaY/mi50WCAb336X2ZnGUIpO9iq0mXSJsI8xihn/Iw39piX1
EdZ1jD7S8KsZNmayqwmvUy7h8Bsf20FTNkHn0U0benwHA1jzMKlz3I1bW/uGFp7pWlnyip6DN2X7
pvmUIyskG8fHH/Sd4gFxCZgRlJiENqRObx8B3RjU26p28vTQmC6hpCJ5QLV4TQs/3YtJTQ5RnffP
be5HB1mqfMDocYoZdF+3W8mQkyerS9pTGHSruvP3ORoABjJJIi3CdebSkKvvYg3DoHHyhkacoxpH
YmH2xlGxMaWbNEuiuZs230hExz1JXPezwZ1mb0yR7DpO/jH30+ELGsIrQeS9wMnQF24tKAYGF0vH
3X5QfT1KoLSRCynnWlcxdUvDU8SU/rVLQ3EwzUraaZUKRo1O89kKtTU5w/vbn9YH0oEzE5lXYy5u
/05yIiPXwHcEWnxUkAkAIwBj62kKw7VE4572P7dZaOpR09iQA5aMEcNHtq9r/NGr7bE7o7Z1mfQy
ORvQ1p6DGCW6socmU2Vy+DUATNuAAkrZsF04PXELp9ssSrgVC020z06nKt8dKbCOSIqbr/I4Wc+a
8OUV5ub9WJ1WAlsa7BJhHuHexetplVjYZekMXiunZ2gVgycaBt9uKKv0A4XhJkRo1xws/bWWx/BJ
FgzOMQkfzk0XB2eECFGJtsPxpa7SwVPSyH7pDQv9LKu5VDH6w1RQhyCo0S/IyvjaNmjDmwizrITa
9zIvjHsQbQIfABJjcVthAKkDYmu1F1xQt4gk+FtgPF43ae3GKfSVxe7PGlkXdTJzLCBPuG3cRgGg
e3ZolKX2MkitsiklbfY5r349jjX3+xbWD+NiYgpVDxfa7SJxNEYFUNTE8/Uw80q7fhuFYzxPcfGf
a/95IUakszkkl+aiTwfz3e90tU48K5CyIw71/1aJc456EW1wur9k5P5uFaf/WcYJuPrskzEbapLY
LANWl/uxE8lp7gnLCT5rk/FVHcOPehEDZnHs9hiHub9//Ervv9u8JDwADdYM9cDiAvJhZVvp1OSe
FNjmBdkf9dIYa+Co+0xtRgBSv1JtwBe11NvvJvdal6LyQa4D9GMXNaNNzzWPdpaZqu6gqgNWCV28
cozvK0GTLisKOdDVKAaXgEfLzgJfTFbhZaPRH7iCpbe60NuXKrK/O5V+YTyu0IPWxkvu0+JYOQ/3
3AC+5d/Lzz/vr/xYWJE0RXFdeJNcYTP36ifPEqisvnN2Wt9uaSp+9NPuqAN3z9sfud3RTEM7qMo+
lFHDoOxTSe4eN4epvGC969JW/2YX1dVBkHrTKm+hsybX+N5OoN5CzY2hPQSq+c//+sGOnGWFPYqS
hjFSzY3vqDvbyeOV9/LeVmDiQv3DFUhwXZwsWYYibYRygQxOHJwSEfJy4uzzaON3P0ZtdbUmfY20
+M6aSBfBHiec2zzc4lOo5WjWE76n3jzeN0G/6kb9ZkjpViAAH5X+pkJEue1+IC7xEhUfUsd+yztp
w+V9Vvv0qmvhIevXzsR9dAaXMKON2JoA+Zad3WHKx7aIlcyL8v6fxrRyOiKyeZr0FFWNslgti+9f
Agg8ojPpEDMYAtvt5y3UCn86KW29pNOzf+IkCfZVaU+fxagCuVIF3PREj/qXuFb9U6M7bxkH+lMm
SrIhC53Bygdj5jpmoL2lTSZOUWFN31PHCD8+DkjvlCozgJ7AS36EeNLSLysXBkCwqkBLnOTlWFuq
f2l6zaw3uhl/GZzm6mf1vspp8bmKZGafygnz55x6Y+UOuP9AFLazl8uMetfpRd6+sMjGdiipQS/K
FeKkmtRL+7Z2ykNeGEwLlXxNqe2+38x6JB1zqGRGvRxMgTgsoxxKlie6IEbPqyx2RmNHz2ml7xt7
UC55j65AK4Zou/LG53zmtiQDg8JAFAzePEHRF2dStSYNJ2+r9WIhGzuR1eqhGw3p7NcwPFKMcl/D
YIAyVDRIpEHp/Sr4UzASmPVOflFv+9RZk8t5Z7dSHwKEAhTFJvhTN/0VjGKtGuSUoY2XNqp5JJP1
z4ZRZlumdPlXwLbOrkuGr4/fw30A5K4AEzM3ng0ksxaFTDMGfYm7YUcjnJLUVmJrMylonj1e5T6H
Aan0hySC3Cnzx0WiFJWGFFVJVXqIZdTgB9P6YCuF/DqFjliZt773QDN/CHYuAAG+8e0OLpqkHG3b
L7xBkDf4YFroCVXTyj37ZyRxu31m6i/wCoIr722pYAUflHImk/2XqGYKbY5JdiKBumBWb27UWpS7
Ijd+FKM+PHXoyP1yGijtmkWFnVQxzA2mCDuckmoM2KbvA5nRvld94UKh19ASSJCDLsx0N0qd/vO/
fgn2FWUJhGGwn/QMb19PZTbWCIDCf+nClj5NDG8vN7P60Fe0bx8v9U7RRxIyJ5Qy356Qv/gUdYqa
L3CY0oPq8b2hynsTVefv+jgIsAG0HTchch81WWJ4b0+zFmNTr2y8eYm/PxPeWXPqZdK1w2FZWT4u
RjNWlRlN80K/U9r3tgh2whntz52diCPOL+LYGXXtdaF2ybskWBMfuxshYAI8e1rQG0cQZ6b53L5u
MQpLFHZvvbRIPj/1tlqeRBnsB3+WepOjXRZxqkNNn6jN46+iNf2T1EH/a6g33gqpUzdxUob7MVS/
DH7WH3Ox6ni9jDqImYKGY+w2dzO4lOcD9VfUcYIAzsioi2vnlP+GfW/Qc7Grk2zEuadVAGY1kbVf
VrbGnPzefBcWpZFKjkrCyT8WiwYZoudwyqNrqunBhz5w4BcZEQoyCSNPe4B7jZxqeJQ0tdngRZxd
0CpPsQLGstENjWKtIFhee/M7oJNDz2TOTqi2bt9BC5QASJ4trr3k/IjU5kuqGYfE5kRmZd6t7Mn5
2e6e/a/FFkeQmlnQrrfEVW+F/eTHjQ9SAK3cx6/4/pEgLs6jXJJbkvK7m1XpAkyGOnFVGyf9aCc+
NQhfeVMNA/bIVJQrp30Z4mlzKAAXSWM4aSjzLEK8Sj9H+BlP1QfGj8nQ45MRN8UGb9G1a/Ldleb5
DSUqN9cywuOXSf3WDuKKS4dtuBnaXW4ydNrkUjyu2VjeBfo/z0XWC6p3vlLkxXP1MUxOQjzsAaXZ
FFq01+x5eiWQEOyHYdpMfvtWxKCOaIfDxLF2RjAe5XTaF2n8PE4j/Aqa4gkFDImNi6zKPtCCC2oy
ZxHEK0n/Mpuaf+tMONdnQB73+eK3IqNn+ZHpiGtYjCoEkMx+mxo12xUdOhS5LPptPhr+Ti+Gtbrz
vW/CoMtAypFqljng7QHCp7Cqsp6VBWbMLm6i2pNIfN8NZD37j6Sj+SGZDM/PCRKFK/52KQlbYqMS
yHCFwko3PdYIG8npV93X7g7pHBKA5LHNyBKXY00/jKUm6oLoWsBrZFgQk4bBJNz/90PK1UB5xtZC
wGQ+xH/FXhORQyiKvbj6jv+SBH7nVfRkz6XUDy8CHbXT/2e5maeL0gUOKosLGeAO7iIFZxSaB0Kk
5m9SzHLnSPYPNVGH3ePF7u8V3iD9ceZkGHaTid0+G3KrahFhjnnVBwwrhyj8VcolUl1t1B+S1L5G
av0fcxuSJqQWeJF/OsygXm9X7CZc61q9Zwyum+CKk6HaI/3Zup1W9ivR9a7TMa8FcYdmBwF2hlnf
rhV3BoSqTDWAbGh7tfb3A13Q7YBD6tbqm7PU4yNqh/YPI/+gBupxEM+Jfs2HT2F6rSsgh/r/UXam
vXEj2Zr+K4X6zr7cl8HtBoZkrlpSsmRb9hdCtmXu+85fPw/VPXOdTCM5RqHQcKusIIMRJ06c8y5H
CQyzHFAOTaZtKAyyUxnZR2nmhUt9szUTBSWpfOWxL+6ZPDb1PWqVs0wfAJ/5bPplwfVFqA8W18tT
jCONHaVK76JTTu4aRKYbl1rxOUIx0NabRr+XxK47dhIqL5FhrdmeXwYMHoRGGE7YzCCZ6PmDaFVT
6VGMODcmZtLN3JrfD0IIpxXw9spLz+90ft4as4MAMAWCE9eQRbUPGX+ttFJhOGWBj2ITqoHbQayy
z9eX++V5ez7K4oVyvyj0yvNHypgm2HRFxsDBlHaxQlPL84vd9dHeO4bLl5r9zqCmG4glvOfev3xI
SUB4x6zq8eRn0laovefClD0nriEVBngCHMv+ixD5t610m0UPen+Myg9h9GmMTpp3Kw/fffOkRQ9y
nNnp6LRl5xT6AzC5U1K81vG3ujqm/Q+/8Z1JRIBnK8s/zOnb1CJlj8eAtaHkYrfelx558dE6WiZ6
Lg3i3y9N8eAPGPl96y0Fk4IKxvU+EvCelZ4U7VGYnkVxw81W6B8bC72waKeVP63u0EufkM3vKEdi
vmEbwU/BcnItxXNkr886Q98yHxP42M6i7/TT4wAKS/1qhG9Z9jOFIW96KmnGcayPkvy5sO7NFgSU
7GZICQvgt43kgO2JfX3+L+42JMugxmYVY+rylA8W+x8xhHAIuEuBHmxpUbaW9AkZfu17Yw3+TSkH
PvLwqXSALqHe5sD6bHR38aa+/hTvafJiFXCtmNGCZO4ofC8O/DQeTMhcXn9qqgLzAfEYFftRa16x
kKBQFCRvNAETd0q075IZOaL0Go1U+jK7BYhT4lmnHLtwuk3qF3P4MUlvlrRPTPgcwn2rvgogK/Kp
uIvzm6HZRrnxWc3lRy19NQa6xyhjOJTtVs7DywQGiDB3U5odHLkXVF9NDAKj1xPlJIfwr5XgWaBy
6oSQdLZqpmU3aPbbilVqK8NetHOV9zYdeNDZhQ2QwyIll8oMiTNtGE+tykeKjLrcDRPil4nmNTs1
ApGH9nAnvYSKt2vSLHmKW0W7C/OkeIjzTr1r2tZzdKCxf3xgU5bBl8+ccapAfBahK49jLUgiXzzV
CNLmiFdv1S4zHWpmdjkD0a4vp8tAObskz3Kq0O1nBOh5TMa32BfHMGc0JG+3Y9FmEGCHNTDERXOU
yeaUJvTPEpoIHi+2jgE9V5YKGVp7Khw8InJzAMpsJ8lTl6aswS6glabhPST4TuSDzpykb5hxf9fz
QrGzqn5Ca3RXxYnTDXDulclYs42+DOUzs45TnboFF6flbTCM+HEzIm9QFFqPxJciPGuWEDoeXkZP
tFiUn9fn/fIs5Bcy9UiZgkQG1n0+7whvlDqlcfEkCzCzGyuot52fDxtFX8udf7O/YOlzUGk0Emd6
y/lIU6pOgeADWzCQO3P9EFgjtN/W9oLp1g92FNW8773Wfrz+fpdVEL44OQcoIsDWAMDmCf/lsFLS
HGxRkEynHnb4pxSQ4g2trxzBfWnE9lfQT0FW9pjecMdXBeF73ghoV4Vj4TSKD5SCe96ug5F60GHA
22JSddhF9fHX6495mbBiGD4TFaiFzLj+xWYLcfeIxlpHu0PxcohdtfSYlbV+X6hT6PShFm2Url3r
fv7m21MEAYEM7prbzBIpkCHlVnm9xBfhxjwNkkm1Gz8IoADdyiq7wAiy72Cag4CEesP1aSnkOAoj
MC3TArMiR7ordaL+kFTTx6SIJxCXVqO+jTUaXVaRPNIBsHV8Kb8UljbsVHQVv1RD/Kz4XbXtGkX5
4wwNXorOXY7Ho1qxpJDJSVoF9VBUJ1obPtpIuMEXQ5GuhLffLcO50/d+tszfebEMk7IAOKOV1Sms
J1BFSTDemAj42RLUwbtGEdRtNJQbUW7CLYmI7oZGjxR4Vp3QilA2gLKybd6KX6CdTU4yO7DgGzys
PeRlEJ4VsGgDwLFghy6x4EYjI82tVcUpgAb2UdX64n4yI4y/Q+tFq4L4LtKNV8lKG/y5O/W+NsIW
gGfdPSJO/TkKK3oUpZisHQ0X6lzKrJxHSYEmJh+IcuH5FjabFmi43uanpn0J0SE7yl5VHdVE61+y
DCRP5ltwM71Ru53wCHpoMIXZiGkRvLRif+zTNefJ380SywVuHvg+dCIXj9M2mN+0NR3VxA+K57DO
g22XxdPmekT43SjcXan7QMWAOyyfv3QLhrspgdmfDDMNbtspRPVXH033+ijzsjtP4kCGzdwsGrWz
zMsi7iQJKAexzEuI+NyHIFOWm9LUJlcXAkD2Q/SHDZL5SzIWtWgSR1y6Fy/Va2YxDYWcn3AXa27E
ViQB7I2VPuJlWCPO0OQlb5mtWJZbTW5En5u3XiDS4fsQy+vHfJCS7xYKjNcn73cLk7LT3MJiv8yy
Z+ffSJamwEgEqz5xkCHi0UreXjainR7V4y5HE+JHUcn7sGnGr90whg4w19ZpZSVGKVp5jrCpX9nA
F3hZ5neOsZCEmWd4DIv0pmjAYEQYuJ7qoN+3qmabUYFMF6a+3uwqHotOnvbKU8COcXNL3IhNb7mT
2Laf8V2cmZ+qldOsz3vbCtCtsVDfveXvmnacNh0W6AjicjZq3VczjVobaUkM3htLPNQ5ToVi0lST
HSgh8LkkVb5dn+w5PThbqXRzSE9mODc9Uz7u+VwX7TCh9jmKJ7EGvqIGU4gUYG4dWwmdkDQ1w0MH
GvM5l4rwEIrC5Fwf/vJbExeRS6NRjru9elGUM5OgsqYokU7JkMbPnmnti2ga9l6ibEFagnbvam+H
3NfXrIhiR8s73TWwc5An7PLGqc9WmoAXi5zHmRlLtNmxIrhwsfElvaG5lEonmvfJMZH94HaE/vda
pt7affMiEs1D0W+EdMf6Qv7mfOa9NmhGzcolqgv59CBoRu0MMj3y6xN8kR4yiolLKzUZmBIwSc5H
gVqQBMjbi6eZHOwkcpPulVzq0RsbhxNbq3oqNa3blAiur+yaC44ARx5FXW6wcw2PoRcvCFi87Eyr
qU9YJ2Mrl8b1i4BLiDukvXxTNtK4NwLtcyYCRIxyH+wkVn+nsQ3Mp9HAUpZmcod1iO89JYiN74sO
X928Kr+CWX/gli7aUmw1x9Ea0pMQ1JzjlGV+qsnMN0EgUd4XyGZtlQFX1r4QtgUICTfJNOELbRN5
O2LZurKUL3JNXpcqLGRV/qVZskjEkzy0Otyl6TyWFbKo1K9cY8LvMxoljAIUq0XXyojXikZzaD/f
v4w6t2iAEuIKdOGmaUxmnHZqfULlbweqw6g/aVQAhaIDIr1pya1LNXbkfJdWz+ji2H1/bCBjCNmL
H4ENTx/9unbnMFuoKrXOR69HMEIuZv2zvRDhZWW9Fr28jZvITfL7JhBwQNgi3xy0dD+kdF94ClaW
CO2EjWOq8caXmf4A3cM7OOd+rDlCk7tB128jI9rCxNsbSb+Bh+uihpcCTwgqJD+zYD+o2aaOEndO
FBNEERP+modR7bBvVB/AJ3AV8MXmRtGqbWZiPM3/+r2I3bK5VZPQ9YQD6O1dYkhO7H8TeZpB3bWy
vKu9cZdSI0FAquqCiIMRavz1PXZ5/aXAQX/M4F45142XLelMr0V6VZV48trJLoSps2NMBtFus24F
ZfRPI7O1G0AzubKeVHBf6gkByrg8jrrxU1DK/JBomeF6tCgcjKH9jQDjwK0rU7nj+rYmKnyheQGa
HNkvSl2sGUL/0mjDik1PEhKZEpPW5PusCMtbVFolioa9cKNOvnQfiEloB0C6pd5UN2LVeJs6UaQb
PKa/AHE4ZQYt8llMpnSmOOq3nmJlD0o6rZ28lzESjAEtfsq8dB3oQ55HL31SG6UewUoVVAvcMR38
7Sgb5eP17/e7UWbSAs0aEk9a1+ejWIWodRADW6h+JlZiOUK4uohC2/VRfnPUkc2AWEMaaS6JLZPC
qs0CT1Tq9gEbJONIJ+yLjBeCXaXy2yDC51PUFN/HbkddzomrGgEbI5osO/Xj8Ib5lVZy1MvGAZdT
EAK0lLk+wc1eZDV5WmmVL8TFQ2VliqPkcX8yM1S7s9DXtmEZvOJR3G16AH5OlpN6YWBvOGHcPF2f
l8vZn2EczAci19DPl9Oihf4Q4fuSPUyW8WqpEY5qvpivHIMXg6hA4XG/QMaJHvNFkySzah+zj0g4
TYhu3sJHpPpXD/lKNL5IpuZRkDVk8UNQ4gJwvpCikGWqSKNwEtR82jRJV2xaPe/2VgEOwjSDaNuG
vX4QRtPYgQ8UVjL0dy2Es8MAzzKAobM8OeUZ6p7n4yvylCmR1mv3Wh8ixo49qy0NuNWUeeC7XPFU
GFrUCW0rpIJvjqinhemP0eoUO4yTB6VGqqyW49FBEOdz1HUAiXyhw16xMuSHwYqMvUnb+Sauu94e
MXzfXF8IFwcotz84XQh74Tkz6wCfP30+pGnTNFp8itNScqk+ZfCpIgpGfbOrpPCgh624ticvjk8E
ZzirZy1ZPhlf7nzMSh0qppEWT4qLktNgZ/LQR0iHGEOufjdCJTwMObVpaZq0O/ww8Ln09OJQT6G5
G5F3dK7PwEX2SW2STTBrlqI2Rm3n/GksNPa9IpwKuBYmbitaqHwuERT+KYyCurL7LzcEjTMo8zCh
OUsubqjBoKleLABXKIUs3lJ2AK6EjOLKKBfZJ7MGShcWyvxVaaucv1ALv2GkdhGdPKPNtlGAD2qM
fNkWmXP/U5n24ec494JtRdtrZeTL6IYgGMahuG7Bc5xvkedDx0Pvqa3eFKe2bzR3CMT2DgeGCP/B
aJurQ7z14XXaVRLkBwOPgw6xRifK1O7b9U96GRJmcSMOXAA0FOGXaDHP6FV6NXV60jRwIkiKNLtG
MxwpGvvHIhpHZNBp8ORqj8SyV8srs3C5pbhUIZEPePJd5GORk/YyLhGT2KcnqDWBnUGY2qmt1rns
wA9RF5ubTIrWPNUua3KAH4g/psithhrLsiKNHOqEyJcp33NwqRsS1GJDplekbhOr/hdfENN9IE4Q
/HMkT23KPoGdDy1y7L4e32VFLDt5MxU0HxXxq1a0bPq4iJUbJRGtP91vM7MaSQzY1TRcgZWfr5Fo
yjqzGAbxXhXkj3TJOypOKto9Xrdy/Fx8B/AZXIKAt1CmhdM978ZfquVCCl6iyBloEk5Gmn4xsJ3M
cqQnqir+5KXeWi95/n1nB8E8Hp2HuQD1Xns8H2+q1Kyi1S/eQz1t7MAYQkf3k2TlrS7C1TwKktHc
dSg/U309HyWLEw+xuF68F4QUHWy84Q4yEdumzD6tVLgukyfGUqGyvHPZCCSL0FgMoZSmUy3eB7r8
pMzAWsxdYkcFEfWmtkO362rxzivkp1CvbRmcfWnHlW/t/JRuaTaYP65v63eV6uUMq+AcSCloLpA6
nr+70ppVOFileG/6xehmeuBtkAKJjlKutHYietYuEoN4P3li9LPQcca04SQHXy15UlBub1Jrg6FW
vat8o7GxHs+2Hq2KnW4m5R6lyR+DngR74JPCToy1Ny+OC7es5JEwJSg3Wh+n9+GUB6+l7o0vFdrt
+ySXtZs2VPVTmTWSQzzHflXtylsOMutZytpVd505dp/PAE1MwDnkGzDY8I8/nwHDyKOolQvYhVKr
u3oPdbzvpMc4kh0r7zVYyfzfdV+h26eYvlNWQrmSMFz2yikr4NVE1gUyaC63nj+CpxuR7GdwQeRM
OCqacNsqfr0pK2O4SdHqO9ZB8tpPXXSTiWgIYjBZwDuIFLw24jS8TRImVPEnaYczbfdTbxLV9eoK
g+YE+n1U+PuKJGcXcWRvSrKfTS8N4m1tpsWxDJXGEQWk951phFE5jYp+l3mhapt5KtxKilTit5gR
6w00m8Ls4frq+02IRRiEOvms54No+zKelINQRG0Zw7AZFWGrokTv6UqN0EYolYTLsGlvU8Gq3Cqe
9kk/PTVl4iYK1rdiV2uHNKIHSxLYeE/0Py2XosapNXtlJbpeBj0eEg4I1ypyDA6C869j+uCoKrMW
wIqr5bEeAyQTE5hLkQlGJayiwa47RVw58S4jH5Vamk6UvCwOvqXyXoQVUTHzMU6l709PaIZVd2IQ
rbX45rV9tvZn8pECJnPWA0EAbXGuot9c8hIIKIisf3lU+00+9PGm6aMSQOmqB8Fl9KOoQPOINIr6
PpCG+a1/OT9MnUirJaN0iuICfe+i1qmJtEP9kveqsCm9CmcCJbwfa0k+REqgOXGObrwsDLUrR8nw
BOxtLbW7+LrzIyHmRW5BYKOhcv5IWY0GiDGipIP83Av/pk6SFun3NAem4qti+HH01oTYL77t+5Ag
2hHv4Z7zrp/7yyxgED3oY+5JpzHUfKdB9tSNhrz/0xIwKkj0LGeRV5pEFMXPX0wUka2OaYie1Ery
t+aUmC8t0u37VMiVp+v7+CI5JDNjGDpRTCBMscUOiYo+QnYYGT2xitv7ML5prQojQMsSEgdxIUV0
aLFvZNTej5CEVwa/RMhg8vUuHkk1iHbLEhMxxfiZhXqTnnrk73ZIL3r7WDMqChKSBHETeytx05fi
s2gGxaarEwmXgrzbpBTF7aLXPMf39XElpF+m7fNDATtmXmZK4ZKzbsadwMEepKdQUesDRW3RzfPc
2sV+pdkxTaNDJ8ofAm1wYjFCtSmM956crJVVL7FgPAbVkVnehmsEF4nzRaAAqcTgp09OWSndjWLo
36G1qWzIsgEySWXuJnA6XKsVY3fIMPdO4mwlubrcX2QVXB24PFBNuLDJSCc/5mjp4Ii36pOqCv6h
iVDNEoKicdHy2iRKubalf/PW4LQASMPRETHJUeeE75cNliDX2dRpnpzGIquQYS2sr1Ug4EbXxJQu
e1ME3kHlIKJixiKty009WBQJrm+Ky11+/hCLvCKlRhRXVZuchDgUtqUuRJskj/yPfzwK5H56PDRo
IeEv4WFpY0lCnEbBSe4DMHaiJLh9Bonp+ijvbNTzg4IyDC1DaNuIAFJzPZ/RcBTVshmz4ORbvcth
bqfxp0QJXbhK20F7seSHSDs2yie1zxwjUm1AtLaVtO4oYDXc3hveiB5ziE+haDfhqzzF90p21NS3
1lcxjH+Sg4/egKtEDPSy7R2zBmpSJnsy862Z9R8hQt2afvepqL7meKRtquIbasd//r0gAHIGAiLg
IFiykiH9tH4byv4JT5UbMxVkvCLq1Yxnvq4vJ9IERIiU4EwSWObbaMwOZChlcIoRrt8X2mg4Hgy9
/Wjl20Aw/A0WHZXTm5HlGGDp9lkiSzYAh3rli/5mdc6sL/DNYGe5zC1OhxpRD6tFX+TUd5FCcwOz
QXGukF5fN5ebH24Z62aOAMjVLqNg0VqdHxqZf8qm6rkXJ+uprI3mWSBQ4YISGlxxWMAf/nhQ0mng
IOT1gLeWCX1QA6IKTKSFJrFODhNGETcAy/Ff8YZtEgudSya65nR6+aJciZlIrqrYaUNuP98ftToE
dIWbDFUV8IGaHmmfRHNqXDMbJJdl5N+EZZrsrr/ouw3H+WJiVMBJAE3A46BScT6qldJHK8cqOzXW
aco9RwrwN9QSFMdSO4dhMPXbFo529jyAwRX750TgNqduvP5QePuCWpUe3zftAeEW2zAfu/CrWlqO
Po77eNxLCu400L/gZqX5VukDO1KepPROCe4NizKwr9WP+iRtRxHMep2g8VjbIceqFaZbr0l3NVKZ
ndS4DXKZRh2/pgCfN2MCZtasACwGDW5BfdXvr0/JfFP6dUYoSVChw23WmJE3ACTPZ8SY2NtiH/Yf
Mg6HfSnii1ZiBrkXclGhN4eGQmN0xiZt1bUQ+Z61nQ2N1u2sGzWL1KCSukSKmVYaTBxKyQeEMmW7
QYD2qU20h0pu/AP+LbTQfObaM1Nvo0Rsb73t1X3UgCRP9RG5rC6VceXVwyP6P6pDEBq3JSHTwLz1
aUqx3Rq8T9cn66Lfh7QEN39zlh1kFV1YPQ6DHwdqpQuPXL33iKgUx9wQwlMRJPVGKLRqL7S1m2hi
4Qo9Ccw4iObGUwXpITJDaz80OBy3lNT1UcZuvJOUp9HsKrfJ/fghlSN5ZblfJHozYgdCPuYkRFCa
H4tNlgtW2RpdpTx6ks9FQVbrLUSC/AWE+VfBa1EhQ8TAEWUvv/MnU7NL3WqdOOxa16yNeIulUufg
Hh794REMbI/O3nyNnRkcVIrP11ycT0Ju5YP86OV+sIl0oXZbP/BWKkfLgP0+ChQZ7M3g4NOlPR9l
KJIg66fZSmMMiy32e2y7smwO15fEuwrLr6sYgB/AK6DdIPxI6ZfnQpdKidQkgvYYSVa51St1dAqU
XuFDi68oAxz7WIk3sZk867NGx1i3m6yLis04IPprmU21ydMh3luZJR0RW/lc4eJjt8FTEIQBUsnm
x0gTB7dTsvxInV0nOnADQlmldGRfCjaZapS3lpdq+yAoMkeahHhLcVZzVDE1UO5sUH3Dp9rJSlV9
NmM9cdTYKNGPM5OVk+tiOzMRzAIdBYIreej7YvwlhwyLfrIabAIfyXU22ha9d2d0ukO4ocx/Mzj5
XeBC8TsVX5u38MlbOcLmJbP4CjO6HuDOXI7klnj+sRFabuSgauRHAJ97WJxqZbi6upO4Llz/3hdk
sffXBHWBIBVEdJDe5yNhvWim7H75sbg1d/ouvh+2xUHawrS2/Y1ki9vUUXbFp25jPGo74yi62c53
A1vYXn+O5fm5fAz5/DEGvW3DTizlR1SCbQ0puET7qhS7StaBb66s8eVOIlcG1zLnXmQmSIksXllV
5mpKgNraIGXanWH6n+rMslZu378fBOw0ZT0O5qXuLQlVWXlJCng6xE0xD6Nwg4FcuPIq8wF/tk7Q
JQECQa9/lq7j+DmfNq0PkHKdiuyktz7uzXCtkYPO/ZmZ77mIZXylNZA+lGDmHCGe1hbP5TvOWMJ/
V3Moay8ZexSHR3iojF6KsQ57csznG9aaceViFMBeM8oA/925vU4JTzl/xzSh8pMiPHGigpu29gTs
eJ9woX68vgKX4Mh/j0MNHA0QamHs+fNx0Bjx2A1qehrEaDgE2dDTqc2dPI8NjnOpwVy0KSqn8rTK
NWM0XQHDT8+1Jno7qcOTrkm73GYl5BtJqbqbMRgDe4qhfpdVq+/8Yji0wT7uwm89Xn9OI1U3ZhE/
QQuPdrlcfB91L17poy+SoX+/EX0helgzAnopnzDCGveaTElPpeU/jirl3orvpEEEtVHxCW3VR6Oy
kETzzzbz+7gqHSIiOBkV7dnzmRwBQhpomFOQqSXtY5Im4bFoudI1aurbSWl8ros1O+jfLBIQKSCU
KajxukvEQqxykPRlmJwaQw323jiZTqJAjXpfI//1ffhf/lv+8O+dVf/rv/nz97wYad4GzeKP/zoV
b9lTU729NXevxX/Pf/X//af/Ov8jf/M/v9l9bV7P/rDJ4I6Oj+1bNX54qzEVeh+TZ5j/y//fH/71
9v5bnsfi7Z9/f8/brJl/G3pj2d//+dHhxz//nk09/uvXX/+fn92/pvy1bfWWfQ/+esrbJnirsr9e
sx9//W9MNarvTfj9r1v+WC9/2dtr3fzzb8P4B10jUl3yR2YeUNPff/Vv808U6x9zDXCOrjOR+71J
mOVVE/zzb+51/6BWwTbm7xF43w1l6nlsfqZa/wAzAJeMTj6tuL//7zOffZb/+Ux/ZW36kIdZU/Mw
LLD/CYuzrhiH5sxKg8RFfFoigiLcYpp88gNH0YL6OVaMGFcXSX/tRNXbJkoHtA/T9c0vE/efh/h1
0Hd03NmoNG4oc3FkMzxRZJEHUqT2Eq4YkZPErVu295J2mxjfKut2ij6oUeZ01WMtfyibaJPOdrtW
4krRc5k9qWHsdv2XVuvt3BAPafWNDs8Wm2I77vaIfyXGcEhpOujtI2SKbecheqj6ThjdytZzKdH8
rmObRNi2YBmo9eCMbbbrAskuRFKjYifj39tQD73+ugv0HZO8eN3F2aNUWLehgBE5xpN5F96Xdmun
9uQK29ypTsVGeUw+VYktObJtrZx653HtcuT557+kZj0m0KIHjodmUdvawGVPXvXiS9GmzMKf7aAd
1PrnysvO3+7at50P4l+GzDUdVI/CkIBmNttys21cGrN2stV23j4/4O64fbo+5MUaPp/eJRVxzPOe
NgIjBuScyWly1G2/cqX47RAk7TPfggLC8j4ltd0kNTKF0MH4PpkkKNqDX6Ldln9Koy/X32YB6frP
N/tlrMVqSbTKKLu56OrfZzR+fpi78mO1H27yHSyde//NP8onlSPpJnsMdn5jK89DZPefrz/Foir/
/hSz6Rh0ISojc252/hnVpG6rKEpip0bRV3IRW+KMNuxu3BS6Hfh2KNnyGl7yN0vnbMzFak2lShex
X2NMbk4ddrVZg7+AP9BpyuNpu/KGl6ORYlDz0ijSkpktXakpPwmpgB6uY+SC6vhyMjz6FhzleAx0
N8sVZc+lrdlmU5HeqVhsusAvzFd8oNp9XSolht11e+IaLp+E0IzfxlhX/2zVER5JRWj9ESzR8kWh
9vwbSJogEf9CJDS1YG5mi/QfrNC7UYQRMJ8ngIGmR7ISMs7zA+QcZ5dDQMJwivgHCMv5oKKUWokk
pzoS8Fptp6Zfbcl7wv312Z+jwC9RAtw670RJlSrFfDIuKwHJSDE1NOsRZDS2HKDV9Zbyt55pz5UI
IWzIR+OGrhSY/7jSjZCKq752c1y0WDn35iSZPjW5F4hjjFvO31QqgEHKEXR5mbbYRpMSi1IgKbOK
tBMmXmmOZXvxNdCrzAlLq7qJAsoJcSiNjiU03rFrqQlen5VFmHlHkCKkQR5IhxWA7mLup9xqMh/T
kW2j6BO4tam8iYqyPKiV+aZAZNyDYo1WDuN3/tsvn2IelHN4vhZBeeKfxTTkSh41QhYw6DikT0Xa
ituwteKPhhzF+0BRqhR/hnFyVbwRyImxcBvsEOjB6JiQBFUb0ek1hvOiLTXXVMAnsxa5EgJkk5YS
o50sBnlfTuU2QCIJ4Z4xvvGMTqFCWXlb0TN/xD1FlJxLh+Rj3dJYpb5yybmcFgBt9PlNiKwYGlOl
PF8d2uSV8L9KZAFZIoFDu0ZiVSSdmIOuyoMPmR7JPZAPNRl3pHjiixdU5auBBrKOWXc/ESWH0vt2
fYEs6L9MzDsbDwIIIl38s7zGqn5fC10pd/h3K0gWUsSdPkRAuPcZiMMPhtaEpS2qXUEp3R+H7xgB
aKabGMqIYHBVRQ9mmqaS3cuGgG1eOU0fQ1nxQ3flKRehdT4mUW80Zw0ragdIEZzPHUp1jdEbmb4n
Bni3eBGmL1IfezYiiug8daO0jRUcAk3Dp4QBze5AKxpfFbOxHERdW0fFE8uZGg11qCIGJdi0K/e9
i687PyG1O+gbJNEgpxdX5XhUaqOlY7DPvNFIbDXTpY1UQtKQqkK2aT31x1zyFKT6oKljyZtuIt+U
nECFwgcIol85jOaN/esenB+HjwvXkNI4klWLxVaUStOAgdf3EWU9jr8g3cRe0bO3pDU1w98MNeNS
Ce5cASmPLmo6YqO1YdqgRA8n8U2s6Lz0SkWdn+LCWt47T+L5W8G3peYIhxKBlQt5Takuy6HUYm8/
VtH30QojZDekgKYSFvdhkqnPlHDL11apc1tv4gpX8Kpy0JI1nX7AV8RA1HRlVy9qlbNoFg0PeI8z
AgObHn0RYXuFIAYHzdt7TRP9GBJFfbRa7SD6ieBEeG/sCPL5TRI01jYTKvmjNCI91UdTsx36EC16
T2hvar3TYWp0ZrOp+iY7xlOd7hqwcR9KjuON1E3V4fqGuvxmPDUoIC573JvEZXMw4fgy0SP19m1n
TLdhiPjL0JbiPvHEcW3vzt9/8dGogSDrONs9ggiY84Nf8nct9i19CDVrnxdq+2xWkQ/1a3aLmzH6
mt1aDb6jZlq/BUilbuVIivf5SGFtW2WRtqb9vEyG5+81B08MvGZRZeLe+dP0CNpaRid7+6atSsBd
XvyoDvTTimBQYjcBbY6jvIbFl9PA6PmRsbVgpqmFuplMEZd03OFxD9EKzTx0vYAiTFQGA4KGSoKT
fNd0ym3bVdFrqkVavjdSGjjQ5iSugBWk1JXT/eJUm18G7gH4OOqLM+/o/GUa9DEQSOZlPHiB27Sd
O9q91+wB9rUbLU2ybVoY0aamN7eBAZy4vmy0uz9eSly4gelBBAKjsNwAeh0Bz67ZANZgdNuwSKad
1yX6TSrHa2jAOT1drKRZ/ofi1hxo0aI5f91I7HR0yUVhHySe5rZKF7iUGvCwGQfTHdASQW0R/44m
Nwrn+kvO4fJiZCTkGBjQJCDi85ETkBBjFJfCPhuzei+I4WuOT4+DbwhRPi4yV0gzcZOWcAUwqs5X
4t5vduucvaFSQXkUj5LFmg2rIonNKfIPRe5rt147ig8Za88WoIGsvOgyYWRFnQ21CGdDE6SiiRLv
gS1r0sTFBKUV9WQ7ktW5nea1bi4l8UqI+O37QbOY2XnvHlbns5sqHcdHiwZ+45vdpqmFzwZbH1Ow
vlgZ6bevB7gTZw7UubiGno/UBbLcmLnE63ErceGv2EDrwi/G1HlHJfXUJ02cvl5fOpcvR+gDcISh
EahDZSnlgo58MvpM6SFOrGJrJFa1rcXW3/Ziaq3cgS73xzwUexA/AXjTSzq4oNDUVxrWSR1FeWqL
es51P5yQ/eg1JduYFRZWqQkfMAdGfv0tLycWWcfZY3fGUWuMfT6xw5REFuHcPyiBmR0EE4hQInfD
fWXMmWNYeK44TOla0nV5tLAhEKea03rguhfFxshMJGk0/UMewMFgRBns01Th92SXU58eoH5T2DAL
v+oOCOFJx2S0hJLaX+Z/yYdgrQKwoKvPyQBFV7zQyPPB3AHtOZ8FQvSQTbFl7UsTkcZeraGpVKSf
elCi2U8Eceqs0lyZJu/BqqPxGAfczXRfwMvVEEuACIn3mMaIQTSBlEM6r9tjGfXjS2pEyOZlYr1J
B0W/Cb2oeMDuvj0YWRwfkmwcoFZHzQHh9vRBGjzlrhmV5CgqIRiSvisBNtCmDc3GWEkkLr874RDm
z3ylogWgLUJTr4Z5BfQCREIbuJV8P1U0bLSXrLwPuzUm72/GmpMVklruAbQPF+F/gNRapRU9yTA0
gruytV5odYg3aKIjilEk/4e981iu21jb9a3s2nO4kMMUKzNrkSIpTVCiJKMbOaerPw8o+/xcoDZX
ec/OX8dV9kC02ECjwxfe8FBPZ/mEv7lhwWcBmMYiyiZWWlZMJGoHUwigBJ9PNEM0I9zbjRhwDscU
G3WOeo+2Lorlnhev3cZwroJ8DM5M8fvch0fg5CdRg/5DDHW6qHKJCcqkA96MXdyjNdv7prRluLbH
Sd/YfXxO2vj9eYV0BZNLDxyANFie0+GyDAJogR/mwc3G9kJTZHk9DXp3lYxjc0aY+P2tOncLbFp+
xM6es5TWQl+8HXuRicPg2hdhHlRo7KXO2jTh6tfMJvF7ENwDKrLXpdlHZ1KkZUWS3TqXpTi2AOCQ
s1mLiYX4ZCjdpEiuVUgY2SjdQxkaYpN7RrVivU/7ekyVl7pLtI2LycZtlitPCPE63pn7/f3CBrvC
wU2+BpkaWb/TKXeTyEoHPA8OGcoHdlIOay1Vpi9t0hvXlTDUbhWN53zP5o15GtHMY6LnYQNDpBwx
f5s3UXlQRT1GMA6UWCORm0CLxDUha39m7b5fTMj8avSPwWXRHVzC7Vs0jJSsRAGmz5CSSPRS3xsV
mv4wCpsztc3fLKZ5BmemCDbknBCnL+RVRm/2ThIdkrxGoDawHhLVji8RgFH3GmnUyuzy5CoqVDSv
Myy8P77/3m9SXpTYUCcVpN75mna8mc5Cy9s4cIvoACU82QxBmW/LwCr9ITcOU+fUZ3bOomM+3zSM
xwqFNWUy5vJcMpumR+UBKehINcS6t51h05ljuBkDEe6jzFVuglbWF2pYRVtuq3iluY3YiwbL4bKt
sEBUW4R+Wylf1LYaITPlzn5srGBNSBuAUrSiS23qzFULSYj/OQp3tOiH62BS8Kui/vrN6ppPhl03
nz+ex98cuLwY5yx9yleZqMVeCGNN1G1WRwfanpHfuvhduLgW+SLIQhSHq8tS1OpFPzQgywZ+OICP
PhMk/nZy8YbgXiNTRNhsEe3XSt9qQL3iwxBo5Wagur0u9MFw/bzWHoGhRrdKCSeZelxu7kHMNFd6
ZrnPmtaNO7VzxV7Pyy9tn06bWiDdVNt2D3fSsvauYoBFNHEXdoivLzKNZLMrLRqQimJmBCr9N4Pf
mzpGtkNy8Jyb3+/OGYTaiPE5bQi3F0d7mRYyEtg+I61rRtum0LLNVI4Cy5HQWKNWjQ9JkY3fPv6i
vzsCgMdwqsFxhB8///zNzjC1SOmw2ogOpd1avpoPOWXe3lh7lZWfSV5+swmpvs+EXKq8DnDF06Fk
WLda1FSsHSXXkCdSw8s2BCOrG8OwQ2PkHFDtN2co0hdsPi5dk22/rErm1aymw1rVas1eG2aF4AlC
gmeW4/uo3mQI7ihETKggL48WZcJsSAmn6BD0drenJCJWAHv7VZ2Qbzdq5t0oep+v2TfBmfj6t+83
k+BYMjY9/cV8NmHUFZHuRodac6G+a0r+iDNndffxAvndV6MX9aoxO59li7BuROiU4obCUTZ42iYP
1eB6HDtlrzhK/MkO6nPyyL8fD5gA2QrlE2txwqBiklZ9y3x2MtqAyMm3OhCuFY0xqJfNuRbk774e
QQYNT0Kq2YDvdE3GQD5Dz2E0p9bSSxQC4jVU3Wk/xNOq0sZruxyeQyXMN//FpNIFY5fTl3qHJfXo
91RBZkUHUejwTyOn3IZa0vphMCrXjlStT//FeHDA5uEwqlq235oyM720E9h7FBqA9CnJroKIT9d7
lDK7vD9Hu//NbQ8sbUb9zpcu8fHptBpZkruyJPehzqmseqwl9kNN2NhALzkoKkgwD18yaqye2Peq
Is4EG7851IjHZyb+XPJ9p/GGkpDN9WvHh4J384PWGm6GqPo6oBax/3hifz8SS2dWGSEoX+wOQefa
i0uRHAC6BZtQetW+kvTK0fQ4h1n73d37agAwa3kgy7u8H0AUDlpN3fkg1Ea8gJ8rD+NYOmDhIwyK
7LY4hEPmXvf5FKwIhupnq6vPKbj8ppECcgmxbaJGKrGwk0+/bAHfIgu0MTqoCvxA1UY1iDgd4H7q
TdSNO2hrTqrtWfvoQGciX4W2IVgGQbFHzr/bfTz9aJkw3mmgDMOSvi5SdHDoADeePo+pwATWy0nZ
y6jUNL9xRP5n2pjarZM7YtoBaxrNfVPE5o+kSoJyZ5tBfzWUvfWlboqB4rKt3dvZUF03QwXZQ2sH
/SlCpPXC6jvjEd5vrPoj/mR3kzvI0FfjGbyodyEVi/hL12RHihotfhJT625pcKY/A5n1wwbWvPUF
//Xa5RiJ1iSOKLsX01FvteQma2ARgMpXjqlpFneKIaLIz/q0Gf3YUscEQTcC03UZ2LHwZYiPK4LZ
WbPucISMrkwR4rbQK3BnthXt2cQPMBDYtVFZEPNYUN78OKpdBrWa5HuOVu5jmkpu3HRo+xe3GJNr
F8nAJxNTFoH+jqDpbPdG4LetQ2seIbNUX2P3a1+plVZcD6WOMpwRDemzXnMaVlU4ANoc6dggERS2
sT+aot5gjOF9K8e8fkwnlA7XmpViICLrRrlveGy0iuMw1daTTLUvqZqF9+2QS7T+Gzt2/FJt5L1i
5QViCM7oDv7Ugr9MtMi66t3iJ2a2j6GjONZmSDLtuWxkNuz1kZ7rDQX2/qUE5L6JVQjyPsXhSFuH
kWPs5/l2bpHgrUe/Rxrx0qWuk63SlhhsJQfTqTcGctVPEFLjF0foXbOxuWm+mLnTh3gj2OMXT2ts
54KGt4lsXSedm2IaxTcrloF3qBRHOyhVZWQ4cnTtDc60NbpLaZ+lPgaWVbDLrByj9xn1j2xxDsBH
sdvg2hvs6j6Ie3orFbAHbTMoweT6ss0crjoFLcG1Ir3pPjUlLdM2yF1YBVBzUC8WXfY5NQpErcB7
NntT5PmxB7h6mGDLrtFFVK/xCC6OeMRS5A7akoaD03XdpyKbymhV1V7c+MnUag9qwGmyr5I2uprU
Sr1DIzg1/TgY4O3bihIP/mj3qtgVUg33rV0a4ypIx9Zda7V9nY/28D0rEXhaNaYTdH7Yl025znU1
QQbRStUfYgpiEEvTpLprHUHeZ70vupewjiMP6B3sPb+u1OKLYcn8p2cmzb1hTe23SZXawGIejLWJ
kjtPEvbRbdSEo7WqR8t6sZq+UlfBUKoFdn2u0rMMBdC/waru0UpwqSUGoBBXWWvZ3+pajCkca5F/
i6O4jzYKYPRnPUZmVlJ8NHzDlUW6CuX8e5IowRkBcJB5UPtce7Eolsa7oB/cO5pLoe5ncW5Gq5iU
Zg3VwnyUKK5dZOUYoWMoNXwElDDrcG3Xzeyr11NbRSZCYmBRyDGUG0PHGEZwfeR0eMvRYIHEhrUx
uZWfnTEVwhdewU4yJS2qVauKKty2WTuOm0TIFleOcUroe0V2gvVaVt9Blh0z3xiccM0xUH3P6yF9
UozIPKS5p0e+KsB0zuYH9cHrB+NxirPuB6pXgIylDLtwpck4qFd1rLkSLyxFAVAmkvZL1atevEKH
tv4aRogt+no/ueUW0QIU5qO2eezHxB5XkMtK0w+NBPMSnlukawHY1KSQbI7lwWujBt6ASG+SvgxS
3y2rAVBn2ljHSJ0Mku4C+ohfZtVwJ1BFQgi66PmgLUt3285aeaKarB9qQPKDYlU43lURHGVwBFGT
IZnYWSx1Wcg7DvCwW02WgRqjOY3ht55y27Ri6cFryrsmvuqieHjpgky8OKPW677agTHx0VLwEEiK
J+841pierOucBtLlLPj2kLQo6fhjH1Ih7+1a1TbsvAE+3tjGK5r1yadULZvvVhFdNpN8UifLbLcF
QhFQ/AIou4fYqQp1XSiooKagTvt1AMqt95NuKKo1ayEXd4UwIY9opZPtc33qwotaEY6zpmOlfGon
w442MpqqYy1bcfTcDmMWJvMB+82r1PKeSB2jaG23XDYI7XNyxF3WXiFhMeEQzAL+UrRdIZFOZW2p
SYierx2iX7FKszSYNm7c6nLTxlI+RIkRfom1Ujzy63E3ohrFd5riMbiYQsRTfamwWXxKOvmfuRno
ra81Svo5BQ/5ua2TsualksH2tRGtkrWnKFnoBxmxiC9qa8QVcDKsozuii5mgXH2VlDEks3ZQ8IjJ
2kapNm7vVSGWGEHAYhIxepQI22Bo6dEc6bHejDcQOIsG0gvx1ZTWneMPpWgEVY8UtR2IBsgUqO7g
HZo61750XYgjZth3rm9rRaqt8lDpL1nM0DUdo3A6zGX6oljbeTM4fmLkDQxPD4DwmNn5l7Qs69uC
ALFd6YY34GwoKDivdCjkqt8X2Axu9LLTnhVhudeIcXt/uTz9r0bQe8T1/xlBv2u/pW8h8vP//Qsi
jx7dH9R1Qcnz31menvzhF0R+/glpHykRZefXFtlfAHnN+IMcm8o3Mn5wSHFv/fe//sLH8yOifew6
wU3Oigqm/k8Q8kuwOsgcyqEw3Xk4uG385tOIMnzVX+xDOBpW0Ty4advug8qIXrSuqlxOvS6jyuwI
bw+TKjn0U19unHwwwg370mpYuWO1l/q1HAVuIGUTh8cUuY+joY7yNko9/Yn9Ih80qw6+IkRqbHJw
PwXX142Wq2O3HcJsZY2x+TlUhvayUTrlqOilsZZDMHzWgiaafBcsxJUANvw9UIct8UvzSQ5xXPqI
S0Ph1SmlilVvTe5FShxab3Hm4ODv+/IKbKz+31A/ruX3Kq/zP5tTnscpX+T/OYIIIncfre/9z2/V
j38d6mSmhsz/Xn9f59m35O8/q98u/tff9RdBxPiDLiRpP5Lg4B6Rufl79Tv6Hzi90K+jgkzPAyjM
v//1N0HE0v8g7yOZdkixgIrOcjx/E0Qs4w8a2PDcWK+kZWyDf7ID3tVE5rKYN+OPZrtOyCqnG8AG
dBhg6qMcFKtNt14a2Rs7D76U2WihhxIg226Nn/u8/fxm8u5+5WwnLJF37eJZqBhizCy7hHfrTM95
W4r0GnQEcy+ILrq4ru4Ktfaw7OyD/ImTJP2WZEI5IlKfbzoHMBfG78PYrej2krNgvrsRWd4hwV9o
lxERfriiQq9dSpEl2rZK1PwZZ8BQrB2DfMJoWxOKbjFE1yPkyj8Fse7DOInyTyVqd2YyDe0q0Nr5
Po3ba7vQwu9ZlX6uTK1oV9x/iottl648j0om7xJP7rKsRVPfNiDhdXqPHp+llohfCSVQbx0Mc3/N
1D+6Kv6X7rhZEvY/3yiXspIv3xp5srHmv/JrYykgT9kIM9NNA4M4b62/dxYl4D8oBc+MUP7L9uPG
+WtnceF4Hn/z7ab7e2PByuK6mfciYh3gAyz7n2ysRfGEIRClQCUUkCwVY5Q4FhV+S8YAaMOmu6Ou
oG/C3I6J3sYfXSL7H2UZOwetRMkUa29g8KpZryOthkndQjTQy1bbvJm63+y3pUkuT4Ms36yQgSgH
lMQloV0bZJKKYIrv+qSY/EoxLqCRJo+DJXSfaK7ap1qWrVtkGbeFNzWbQmhyLTVvr0zZVyPqbb+p
3XRdpm79MBhJtesqszxQSlAppgTDVdZ5z4NUzhXcl9J4r89NtXZGmdGHwon19JxAS7ppnU6J7tSi
Blyhsv0aqGVara45cuNPedWFB3dym4tG77y7zEXkK9DjZNfjDHYJ3bL63qZd/VgkwY01XKSa9vPM
zM5P8D9Fqfk727OR7yyZOaN7lx1jOpkm+rM8IZoB6tFMi+5PbJYxPKxsa0On3bpEAgXvP7Wk89fW
yrqcUGGwNeGD4UnWoq6xX0/N/lMW5vUNUqL5LvYkeaDSYyOiptl2kF2yz11M5sqmDa+8QR1BG8x4
/cE7p6/wasH69nU4Gl91dqHB66i4LBkDsqWxFys4PcWG3ePwqFaG6Y+tZW5dNDtwJBPYZVpiOtaW
EmiXXaO+lBR2cGzSimYlu5F8pMESzEmKaB0qNcbuDXRoP8jbalVOhfI9jRQXGUXO+VWPFIsyWIiF
O6L9mY01+aygOPJQWPdG5/mUmNyrspTNbsLKUPXLpsLjOcCJfaUUCbaHowFUxy2M5Ml2Spd0Qulu
jGjSn6ZoMB/IW1Cdzg2FUkRdiOxrAHRgrenNT75XqflJQ5kXXQbXuwE0q2ek+7J4Npuh3wRhF7QX
pPvVmfVy2sgh1gSaDiqMtJntD7xjcSyg/1nWYS3z+0kDt5+Ru28btzDPwVHnX/PmM74bZhHYmgYp
uJuL/J7Mtdgp0SR2yVR5lOZy/GuhI10XmgDr64kVBYb0MQvU7MEz2od0VJ4/3iGvhI6TZ0GChlif
8jyUJ/TI5ljgbdvR6YfIGO3iOKVgNFvU2G7yibKh7eYu/qdauuIQr3b9QOJvdb32JypQyhXFvOQy
rqbJz8AQXpilZ68sUntMRvtuLUenuU0oEtQrpTR+DCQMO93s92nYs1cqu77U0ljb22YD/ctwc1zI
K8QzIbw+CbUbrsNhLG4rl/KjI9CXsopavfOSXjvyL5yYMiofyd/dMx2EBc6Fr08Tmx4/qDxw2PTZ
FuHWMNoG+OAhOCID5AOtvo6YB4wysHGFHtHbF3bRrcIm2so+vy8han38KZbaMYzPd8BimII+Ci3v
5FMKXTZ2Y8bmMZgQ8bQCxWF2+ws7sYHpocBFgyaQ91KZnQKk7fpmPKBiBpBxzZ8jyKXFyVUcj/0Z
DMW7TTE/FqAjVBzApoAZOV0hsrF0mAKDQcw3PtmNrt1YUpiHj19+cVD/encu4pmf9hqLnw4yijgI
JIWKI2VAY2frvT/YeXVoq+bM5jvtas4f2UIEB/4hSLEZRzvH3G/Wu44ZaW3CNzhOURqulDwXNeoH
sVjXgAMfsVo85598GsTPA3JQz45Pr4wmcNmnA6Li0bWJZjTH0Kw3ajfeDrW2alL7RwenuoLaAPQo
XX88m79ZyrSlQBIQKgH8pCN2OijonZiOblccB4/y2VTdixFeT9Xu0qF+cSjMYwCxaUlm1Uj8qevp
mW7Q+3dGeXtWbaPZD5p3adIi7dSsqSgOx17BDaHL7PFTTF2dGnjT39aN/sIj6RfgMrtze3ixWBFC
Bw4DtwgDCpI3GDCnL25mbU391qhuoY1NN2ohV6mi5Re9o1uRD+4Eo9RaTpsiyPPtFKfBE02cbkua
X+7L1m2/cR3ld1FQnhWGIqx9e+ZztOCrwtojCsGSBJum0wdDVIOdTUR8azfT+Kl1O+siLXt9laZ1
cD/1tW8PSYCaWWxsk8K7dGrcoRHW/0FRgdKck8l9S9CyFTlokAnE9zpVWUelZXM9FMU5hO6ixYkU
JywlIlGe1kCnjvbt6eMqegI7LEZCnWQOWlTmK117pVnXnjGu9Szfho2+7RUFYcTpzCdcrB3AlGTj
5iwYSYwOUJby0tsNGoRZFlXUbm7HrAFnMNp7HUSAn/TK4BeJZm1z2qx7rzynFLM4gV7HRYsf8Aip
J/DzxRtrCQgOU4jp1uilXNd1jr4YonArCmHn3NvnV3hz51JRQ9YQeC4sXLqlLIbTVwTMqTUOkup3
Y6IqN06vXGWTAtsbLscqx/xMjObw5cyJcPp6MwAOlRVr5itxvUCGWay/lDqHxBNqOqqON/lGmrsU
3usp9RWj0nCKmtIN/Yj0YJStc8DHlYoWvY/cybQLdao0f+iVbhukkbvDVECeEyJ9Bef+z5S8Ph4R
uq5yzUBtoHp4OiXWIKKM+2s8phm0IQ2ViLCtJATA0YMoZFhob43SV+nIPCOd0V8FoaxvZNvCXZNJ
f0luD2l4MCOsVwp749pjsrJB41S+yGrxxexq9PKnbOVGEuqPtIsbxN+m6yo2S78ZzOfWRSYwNtrh
wqi76NxpfHoo/Xo5YKsAhRFhY6EtDiVZo/Skht10pLtlrzxDtpcGLZJNMeEI6JfCREsq1eqLyH1p
UziRgPTRfG3TTyyiz/oY1MZKpFP7/eMlcbrReKo5/0VRYRYTMlgWi40GgK6L22DEnaKJjR+W22Z7
eFLOqkzrbCOkMnxxwfpstUA9F+m8mw9Gnq9FFyYklITlWag6g5lbWa4dZeAkW1pK4WoYPe3MTf9u
xXOGYNRLEVmDEoQs3emSCprQ7rXSrY4ccd2uMqynsi6dNVos5+SfTvfzPJMo3zGZGI/MjBl9sXiB
EM2YtLw6WpBKni28NjZW5l3qGjiFfqAhJTzKUh9/vUW0OA/6Kr9GtcQAjIL8+unruWUxdNwG7RGk
W77F7VS/s8sMtdJcae4jDp+NGMf+sdVnk8y6wzJOzEbF0OtB4A3hHnREBHDcqc+dNKc33d8PNu9h
2B04eC5mY+qHzKgLFOHgaBGASF37Sje2vQwCYzrkYxFcBjFG9NxpAKDUIrvgaokoHcT6OqNYIcjC
tolphTtrivSLpG5e8tD9aWZKvGoy6vIfz6M5h0InJ88cIzGHqGoh38WKPJ1HPYMXrBhFdaz03tpO
ZT8gTGqr4c4pu61bFXBCpjbdmQ5+kcC0h2PXuQgx9/okvtoCmC+/sz5oGKleBUYd3pBlNS9Wibyo
NUtGpGGR/9QzmV5ArjFWcRnKSzSdR2DIjb6KC8u7ErqbbcxWFjdVrn5V6R88cjCAskOryLnBaJnr
buqrG9EH3rFrCncrIuQ5WjoXF0VpljR9M3slW3yEP56bhfjm66fkeOC+ms9mltji0ggHxUhjR5RH
R40ePPTgka0qzYs+d9HdzIvmNkyEsu/69s7Kp+kpSF3vC7ZqzzG87S0Hb7OJqQD7uoVmwejF4w3m
SuICDw7v6BbDPwQszjsCkD6cKhJ4+BhLBG3UYk+BQXtxTEaz2XtjUtBB1wscbxJr3UzWOX/j99ue
8QB4MEFE92DsTldO1CQWaOUAmIeuq8+wDX0YEfGqkh6lmLGxD54Fy+fjT/L+UCMV46ymBw7eFN/v
0zFTx6VgU4XlEUNg2690qa9FgwAmW/ocvPs0U3r9+BAesHVAEoNF8K66p3SdbdYM5aYuLpYYWdzk
4DdWUsTZRdIG59iN78fzUIL3OK6pJ9LjXtySTmoLQRySH93aUx76AixkGIjRH9Wi22hKVJyhIry7
/2bMOtgYpJZhOpPdnk5lXTdNJTtJ5aPHcmBCf8B3pegwaqttv7ADcP9Fmh8qtWvPZPpL/huXH5UG
E3Wq17SQjOV0aKQk7SKyeVXpKf2XoZTDS6EV02OTWTd6aRk7SrcqiieqfqOU0trG8KgP2Pf2m0LD
W17J9HztgjZ4jnWUiga7NnzM6Qd8RnY2v3Y9DF8VjYsncOtqn5mGsirNtnpqky58ap3RTzJEm9jP
cmuUTQZapht7zEua9jKf8jMqk+9W7PyuDgX/OdqYHbNP37WogjHtO5ZRiGQvGJRAblOOUILcZNx/
vDnebcjFUIsQHsJvNmG3WXC4qMNKSepn8FaS1MF7akT5rI/NOWPH1+LHye1BpkTXi4IsmcN7rySz
06IcT/PkyFJVLwbTVXD+Tbwc026M9fpW4vboiAy9Av2urKYOz2ojv0GrRKyqKhWbNnW5CxV3Ug/o
mWyUtEh2itJUWy+a5LbAXOmY1xI2hzFk/mhBTJ2U5uecWmzsDsVof6imIvenfIouS3dal4ObXzTp
eQfLd9fk7D/EDTBL1aCt/66MoYwz+6uNj1iubhpOwyvgJqjNglrbZqkyrL3BvBed0YCsSsCOmMPj
xx/33fEwPwAAhVegAkWFxcmX9B31+biKj8D0BJVoxTZ/pr3ZbwnYm88j1uC7jwdcFFE4ABnRxRqQ
pgzNItLh05WrZjSB4IEkR0OW9oXbBVuDbNea8e9Zr1X7UMnNm6yrwnVhojojS3PyLTGcK429j/R4
jrmlTJmUKq3uLQ6qtgIXX+lhcqyiUe5azxO72MQSCpAdnuht/VPHzXavhwPK11h4ryUF1bro+ExB
bH3qgsr9JqJzn+P9tqaTRxpLw4oqC2j208lpaz2bdeSzo4bQzRNs32Q99bbcWLGiffr4Qyz6Y68f
goo8yeFMaXU5rU/HQuSEehY5w7HAMtPPXYFhLGbU6izwjpl1J9PwojXMbKshjLQuc0XfQn1pLyBN
gg3UimiFIZhBNSGL4p2G7OcMAwVmW+tU4tB7ODhzwLdqY6hHQeDl4syl/S7focsIMn2+r7FIpDJ3
+vympgSFKag5mm4KGnDI5JZap7v+eJqWslrzen1la8wSMxxJS5Y3p4Hl6n2XHzsl/Ck7Z99L9ymf
IaMWEtZ77J4bPxcy+GRAVvVRI9d2YPbHzzGFnlWiwqk880BzeHh6OPJAgBdmlhH8g+WZAZo2VJFM
yY+0551VCrF/E496dCEL+wHjqOk6G2/rqFYuEUR60NO+3XfnkpHFsUUhh2VqU86Z668kgYugIlS0
VscWu/+kUTvYtM3Urs1Y/TO1kPtIHXy8Q0gaWyPr2k1KOStNuzPV80U2xAMAuDSQQaSuD25xaSdl
RGEMwEOtjkXT2ati6pNNXkePWaR+C+tCWdWRMNeRXVKeNbTuTKCxWHi/BodyRR7MFUU97XThqUlj
RbZd1MdwkD90ZTSvKIinDx9/ZuvdHM+x7zzHvOTsTzj//E1J3baqbip6uz1SXnV3htmH24nOtM/n
QER0xAqBSMrOLzU9zLeNBGRrgoHaKEIED3Yxxcc4d6dvdpTHN5kbDTtDi4Pn0SswsKxVuTM1Q2x1
MbTbzBjbrds0Fpbo+rSVKf5Xc9Fm3/QkJCkeHkHQUzttcUcZZgN4RxPPnZ2kOxC63kYdRXVjx2NN
ntkrmzEavctpGpBJH0rkhkMneugGx/DVWk+2QgdEHpSd6QuRfy3LbT5edqOsd51jlldnnRkWoQv7
FuoYrCc+FZURbpvTOUw7La6NwZiOpSe/G6Pbr3RPUS+S1JOWn89u3+T1Lgh3qfe7IByLr6Gov8Qt
NeMqieVLkafNdVdUxSdX4CAeYni4VQqR+13k2pdFBmLcSvP+1hKjt/I6K4MJgWGq3+ajfm10gQ6e
N0z2Uzmp24+Xx7s1iEQ8tVyKAXDyae0sVoeRKk7au0I9kjs0fh0NyidYCMHdx6PMqMO3Z808ga+W
bbAZybDfCXnZUu29Iai0Y5sM63yQm3B0NjAZ0JSotq7W3AvX3isY1UuOvbjP/C7L7rR0l4WPISbr
WSp9Y7x2e5xsvGwTNvukah5i2ftuL1ej0/psNr8w+keLG//MQfmbh6cyiy2YAdCRbbS07+uBOSMo
17jH1snTtZNjH1C5OaG9qQ8gbo1G8pVH5Km1LrdgvdAq9Kswyq/NsjbBC1Pd6Ub4jkXUT6uy6y8m
4X4HOVzsrNbyLkpa2p86lSaDq6jJj9irxJZbCCA7/Jm1FVq0OnW93+eRl5y5u1/7aW/uAL4LYaNF
DgkjyMX0ZBG8aJHZJ0JoynGIjRHz+ryhPRzeJVM33E1TV1xXivAea3ts1kbfYrnjjNZNX8KyyMFK
h9KU21JVxxKhEj00fI6UiA7SYK9hGSRnbtBFTMOzIgjDRT13aijpvZZD3hxkDuRuYOitfswVRaPY
nEMuKSa5ihVdOZOq/HYoaoYQp7EQZ2+c7vcQzkwSwq0+6mkUkH+Vyc4DELGJWV7Hj7fGMn789Vq8
F3Bp/nlHjRusRuunpjCOgC/aPcbA2jodw46ykXpJ/uuLKpeHBOmd3ah5j4036nt4BiXGF+G01jV2
hxrl/yyaf30m6P8ulVlwYpwLp+9v5h4NvKkyjlL0fxJLF5m+6+zgU2L0zpmvukgcfg3FJcwHpTBE
W+t0KIhcAMjBIRwHLf2seCrcrkzioqqooe/kYXeGDPybFc8JBHASLIFDf2fZLw/NnBU/Zd7Ra438
xVY8D61MN15n0uwS3wX58DygA1mvwURiWusqP1yrcycfLtUUo8cXQUxAocAEzvWkqE5wmKTE74IC
KK23PBrP7ND3Bye1DzpLVEHnRvWy/tl3Q0pNcYruJ0OgzzXp/XdDK4w9OCGDhpveHqpMWmeiomVu
xUfhlgMxRs2VqJ5e8elH6Ypu8rQuLe/rFv+MKKf9lGZ2sUVIZLytGpAgWTsY3ziWi3UMl/p2gpyz
MUG//fpc/x/C+W9ttmT5zxDOm5/9v1bfkp8/8kx+O8Fxzn/vL3oAOOi5HwvuzCalQLju/8I4LfcP
UhkAlOCcKfPPAM+/AdKa+wflKS4zarEzwHIujP6N49T1PxxiTHIhzjwkQGhb/AMR/eUpalIDJQUF
OUl5cjYQPV1Fues0ISoRwTEtXuhm2OqTOFe+Wm6P1yF4T56YGjhqEKdDKLgjjsIEFGRIFaX658aT
LMNvWvjQEBu++QB3v27Ft8Drd7tiHgx4ACgY+t6UsBeXZSC9fhbFVY49Qh6r8cZDVaPcuZqPEHNq
7rOd7pwZ8nevp0OtmK1lyRKWOaMaNVph5qZybP/Mv+afKeFQrj83yPIEnl9rVpGDHoz/I4rPp3MI
R6t3jcwCWBW5fueEfhpWK9OKtlMo//n7gB+is4Rqx0xsWQwVoPoW0qgLjgg+rBTzc5E820Xh06Lx
bXnOl3sZ2vJepNlABWj6oSOnLvJ6B9pokUOCJbbsNnZ1a1TnlDqWC/wVwQp5n+OSLBKQ3unM9U2M
yYsYw/siUK9c/UYNrbXS9puP1938nG9jtOUoi8PYLHW3G8MpvA+6TaD4tvEU3Nrbju65k/3DjHQe
Cg06RKbZuXMt7/SFtDpsA9cLxT0FqmoVx9vS0uMzY7zOyvJ96IjOUGoPDsfSL3noDSOjdi/uK+Az
WMKtxgKR1MPwkh/0FwEtLl+JwdefMAxEC7P3th9P53K5v74jdWHkAYyZH7U4lXRcqbNGz8V9l3we
zfJe9PkeSMP3vizOfLgFTAe5j3k63wy1ODDqRmJj05fi3ut8urvOET7jbbnVr4br9IyUw3KxL4da
fLmZ7umkkqE0uzv8H/bOo7ttZU3XvwhnIYc7BMAgyQoWSacJluWAHAv5198H2n26TVBXXD532oM9
2MnFKlT4whuaaAYJea25tb6MGALINYQa2j9AgF5R+3/E37KJvb2TNcyG0MyejDuAhpsEK/VWUcAm
XLuWLg/X8n0WLAwXIECEVc4thKFVVCfCwxipm9Thcm19SKjvb4a3Blm0L1C7pmhOL/l8w3fRDDqv
4Y4oo/S3pO4xUzpR/biy5S8/DkUkFLVtFm6B4q9GSeyCDkWkRgdoC8lRVyLkA6xA+stCJtuNYRBv
JCKgKXjxGMrj1GiVbUQHm3R5milaKTDurszlrRWD87eEFvA9MPQ9XzHhZAmdx5BbdWg2XfYQZfFT
HyW797/LGysG74hKAfg2ZJ7k1UOR17M5G8YQH5TMU/pU8RpdumYt+6orfH4RAaj+Y5DVVFqUpEaH
AsLBv388antVd53P/SOsei/cvzw/zd7k47ntV7f6XTO65UG9m9yP/8E8ibSIsiFmEnudryYmDmUU
SSI+aKjnLPplD2HRbv7/xlDPx4hERstbrvliera3p5Fu15Wk6s2v9ccstPMRKNVJbdRW8WFo7WYT
GZ3fIqp/5ai+PQhpG119OrRrut0g0KiBZRofirTZJ/Dxyc/+k4X6nxFWD22LNGcOWY4RuOAELYeo
uLJQK7PE5UVgyyHI9u9JrGMSq3OSIR7jQ7NVd3go7GY/do+5Z/vxr6DihYhPTz+s3eA/0Fl/GWQ3
eLa9awyHN1cSExXKGwt4fI1NMqKhbxt5jg9d2t2EcwrX5JrW85Uh1vI3YUybJ4qn+OA82na8E8U1
u8c1JPGflaRsqSzd+oWYdr7n9BpJ8GDQOLwviI7s8n21FbvyPr03HoKjtfnx9XZv+XxH8zm7T7fq
vtw2u2gzuT//gz3zx89YvbtRnogwTpX4YJsH0M2Esde86Nf9tYuZrrYl2sDzUKRWfEBcZBfcTr9E
uqlNb27x17Q80538YpNtqh1m6ciS5Oj7PYbba3qqb35Q7CEpwb1Gbqt5zm0ixeNgxIfQrHdDV+ff
YVsHv95fzMvQjNOBoj+qTcDTLkSKWjQyiONNWBTlQ6DBVZPupk7zyvGanNmbs/ljoNXmUQrJGcqe
JUUf0YPqiubPtSHe3KCwKHEK4C/wjatLcYRSO6PtnhzuX/LbbKvcKZ/D0e331qb2Z0/zcr/wMs/e
dHehn3kd5mcfh310K9/t/4M3hoCeXh/Vd37NarJdERMTzHly0CHJaUn+MCrXdNpe0UbnTyntOwXT
PhYVFPNa3dcsuxjLxlQckHexfolZ6g9KMraNi18UIn8GbIOvfW3Mv6txyL5Ms9F+F6mWnSq9T+5N
bVSf4zCNbxttCmHuTRKQ9jLpgx/2WNfcjvMiu5MnbX3fBYn8ewyV6Udv5nLsmrga3w8yku5EPIqG
Gp3NvUDRtJdApatiYbKpJT5rmVR8xEdJvlfNgL830G91PJGPJUD+rLJTxJXAdQPsFSBznFgpHoJm
RKgH7RD9ea7z6N4WkoldzIiswGZsjbR07ayxWpemLvItMQDFmO5lRLPK6UYDtoAeAOAGu1d+mWwZ
B2RIg5bsJtTQAAeMwv79/um5TDcWtBuSqtCTaGXCfj+/EgEXZNU4Js4xpV6/xWVEbOpOpk4o1Y50
3zWW/siZle5yAIr39LOw7hS58/n9X7HcRmc7gT4JBSlwcBximpqriyIv9KqI46Q/YHHzMFXPpW78
drJFWuqBF+kKiPjiHKO0v8Dml6YAEcGaQErpNY2GMZQZTHYtpXWlq5zDJTo6mw+sD84Ou5v8QGd1
zxdVrnQ1zEs9PtqZxi6Z2qz6atqD9hOJ7FZ4tl7Iz4D0pd41RrD6CB8b1m2TRMnvPE7Dp86pCezU
NqV/T4k4a05d2IvkVVjrU9AG5Luyapc/A1vNn6RxrH63nSn/VMXcfZtydaDLGfQavFBjxJcx7+yq
3shzV1Rw+Yz02awdlFaVUlMmVyhjeBcaav4Rc9nxZEe2hllMUscFuBekBjdo36qF22D0cB82iKu5
wNpTYzei7xQBt8hi+Uq5Z0XkJtzh/qOPwFYEpLPUFc8Xz5JqUKZ1Hx8l9NTuZciarqxAZsVruCyR
2sjab6YlpFs7KBGLD0IIZkX4IxzqYRM5Zrl7f2u+2gWdf0syChzWSI8MwJMXPwfZhK6uy/SYymm1
rXMl9McgsPcSIMZN2SrhHaLMUI1h+R6aqrLcbtLKkyYvhNdR78RG1Hb/0BjBeIugp+zNZSYd6IRH
QI/TgmLgYB2CINtKw1Tea0gBbeWxVrbZZEy33IulL1DsvO8zy/GjQUeNKWm1zftzvGj3U9HAt4wQ
k9YNpfu1gPTQIpbstIp8dKxsuYpKvf3d2/iruFWpqHcxpn5fIVrPN5rSSPiFZq3+cdBeZc7ktngM
SbmPhT013ztznp5QxIo+8bopRzFVWu5OoYKw1VQO1VOb57zNE4GJ1nsISCpHVL7qj5D3iSatvEvv
TYTxYneu0a72OgeUOGCl8UvUiMZyKcLEv9BfCSvPtKNO9iKprrNHyUz72otlaQR9LnBiggrmfJYQ
RHtCUBkdADnp1dbtcyv9ovZx/QORmGBwlaqSP4HMlA+DlLT3aopyhdubjuQHWWphnvD+Il9UgtnQ
S1cEri8rrV/6IltmXAf94Bw74YSO34KOEPfCCSBwi6zrj92UTrGPxnOVoNFHldDramHrO7CsKZoZ
U9B9ev8XXVyEoM+gRiDdQMUJA5tVjDinOpB+vU+PoksccAI5kOrCsp7eH+WiV2ksllXqK9aLUsZF
DiaHSiwZcV4cg6BS3BrJBfRRpd7Ho2uf8tR4ubOheWnuAtiyPNvt+DjkAT6BYsItOhqMJ8EZ3L7/
q96YO/ihRdwXUuGSz59fMmUbRkauDcWxGGx727SlsZmhS1/55pfxHF0TRC64ySit8OysUvU8FUqE
YFZ5zPJG3EWmHDzYUmju7SVpr6b00JZ1/kEJLX0DN5/vjhXdJg+N3OsQOdjgxTS6NfqU3oiAvDsE
cr5XZEnz5zwFUw17v4PbsDfNwNh3yMLte6mv7loDO1U7SYU305rYEGnEngi0axLQS2RwdjEuc+PF
RlaGrtFFlzG0Q6O2RF0ehzoMfWEiRit0mQJzakRXLuE14opDiM0ahX5LXTxj7dWTAMRL7/V6Lo82
vdQ7ZGzMjVXJjgvPnaJ2VoBE67P06Ch4Dlc4bN/85WZZhgeuCaMU3gRNlfPNYppACyezrY4EppI3
mmPwIKMdeAVVrV5EDQxDe2OJTKCW0Z07H6ZCEFIg31cfq7lDY6rFFsFN53bepLUZ7dQ8brc6id9z
mAcmL7xyj3KW4vWKLu3VLJtuMcHK3WpM8XppRxW1udj6HUvAwtO5Ht2CKDri9c5jz5ZDdTtWxTVe
9EUYR2bNRqfGR0KGgMPqQsEDtgAW2NdHZ+xw/zMaVKVlJ/QMYRzaakG5oBf//qe56HO8DgnrexnW
RurhfM0iLYh4t+f6mEoGUJJYCfZ2O2sbXAdZIwn0Cfcr6W6aKd77I781WYshiQrkhWO0+lqt6vRq
WM/N0UlxgbSD1g5cMc/ZRkdYz0dipjuUtnrNjevi3mK+IG/pTQHAJMJchetyk+uQhLXmmIiy9aYx
Djx9iowr99bl0SadJv0EQQDaARDB+aoqiC0CLkmUYziih2iN0UuL4ZrX4Tvp/+0qwudjTuCIOF9w
g89H6kLRV2ZkaMew4Gg5DkLPvPXzbpIQY0DbQ/UNSQuvbJo1rJZZsUXh79H9BqIFxPF8VDW0O9kc
SumYxCO6VlgSiR5pXycQvtkOt61j3ylRd1wM0dvARlWzN57bQK/cIL0m+nz5QcmuFxGk5egQZS6X
wh8NkkYTeoxCh3SMWhpbSmL9HuPuv/QPf4z/521n+mUvnl/VC1SWPYMaO4Dldfsq0+RctFESnhqr
djamWnZuqWJVqpV2vkFcO9y9/1UvY3hinVdIAHkd/Ng1RNaeYE3IRmsdRWx+A6+8C4MmdRM9+jgG
B2NIUSwuQNx3IGRSBWFldQtF7soBvZy0Qc/BtkAJgUlCaep8ZSlLkXJqpnXU4AN6hTrNtxPhCV2B
ctphqCRfeSXeDPBAJi8ZHyAIdS0Enxc8X7yW9jGKZZSGo1lVvxZgKZ6EOie929DSedan2ekQyByN
2ZPUcoi2QZzpP1ve/b8up/Iqww8Hy/8PUGq1yfM6G3vLqJwjfhuOK4eStKjw/n7/S6/0i8jWoMiC
zlzKb3SAeZvPV3lq5CaLAz0/xUHVk7H3OfvKTtp91czK7BlZ396A0lX0Xat3+gBb0ppSFz5ySS8V
1V23ye3+Ra6AUXpw9cfQt/XBybwKETgSTLt6lLPS2JItp1/m3LJK1+gqatyRYoSSG5qB/URyVnyu
oFKNi8F14/iDOgp/Msb0KSEpeYQl3sh+m00dCbAU9zdqlyARkqWB9IkUWi28JBbO1xhCAW5ailWh
YWSYVe5L2B4+65h8nUpnzqkxOYUsuQI/Fn5ZUHWhD4zOEFuRxNrkVrifPU5I2YweZ1AyvagqnzO5
ln++v+Rv7DO4ySDRAP8txsBr7kGk9abo67Y6hY7RbWsHxWZn1qTMXYjFno4UsWcEGRacSXJr9NBr
w6RKT3XQXmvrXd5dqOqAClr6lGgQLCCjP++usq5yC5JbcpKtLLybzLByQXE01y6T5Y85v70W8R7g
LMQUCzFz9dLKhpCVJg2S0wCee1/Hsn0XWgjoWAquchgZpvvAjsUm7qToWekGy2WjCf/9Rb+8TJDv
AeoMXYmqBCqQq6kGmanPpRmfZKdx7mlmj6dhbOQHNKGP2jQ21/DDb4xHzRwqKhhoHoZ1yFmBZ03L
eYxPYAslH8mVfj+ry0tkoEpqhNG1btwlwIJ3eCEkEejSDSY1Op8gKb40iphvOQI7309i0coWerjh
/JtY99U1pdKBw+eUJuxEJ9uWga35UtCrro7wlTdacXHAm0jcRDio+QlJw5U+2GWot/xC7nEyKfK2
9ZIUOpplVMaSk63wCQzEtbyJ4RFJGnEhSOfRG/uuPhXx1bL8G/ucLiuoxiVZBjm33oA1PsqQe5IT
JSs8NQgyt1QWrzX833g0IVUu7DQyAOKudXfKjORR720TMIFFGcuUW2VLl3TaGpQKdiG8w23VW5qb
pmbzYTK69NZAi98vIlnzB5AbV3b88sFXp45qBeANyv9gbqzVxV4rY91IUPhPce48jun0G/mwoxmE
XwMreRBl//L+AbsMOYkDcZmAbUJJ+6J5b1N+tuKyTE/DbFR3phQaz1Aov1DCVK5M7DKZBP5I6rpo
WJKVr3VJ2jAwUOhRi5MxO9/SUG6fHMzTHpIBznWjiGGDV/lwk7cKcF47Njd/PU8yBmoBEC5xDTVX
e8nu0K5P6XSerNmSb/OGEmAlm8gcI+dyJYrHFObiG8IR0iipL8bsiz7W+aE2K8DFsxM0p4ojWu3l
PkYeykZfHsi9yDeVLqWVVxba8G02kPbbBRIlSbfukvJ7UWZJd2cFGVSbAUNL/LrnKk8hKpTGQbHr
8GlSpDncmNqsbjWzhPKqxkNzHDCg2vRyF2kbfL2yB1gcOkYFjSl/V/pB/53gX7zvlarRb03sj76P
adBWbgwo2qQASA8CgbSuCDjLRAR+2NjxV6fspm6Hpo5+GsiKX2y102mGdLH+NHaT/lKECDh6Ewd0
k5satudtZg0ftKpwhiXQmJ4DmEaT25PiPztFghA9aUbnOliWnEQIeLzgOCIMCY7tFvEKKHXIR6DG
UOtG37maUbWm1w+ZdRClUd9b8C8WuQaBgdnYqfiNotGRSy6eHNl+qvgMCNjyid2IvsmN1XXqbUil
81jWUvCbBHih24+dbLkEF/2XWenoOc1Gmm26spNn8HPWmHtxUfJPZCAz6FfLC7RARgdB3qVKhZx/
WLZR58nYqaNz2U4RAWY5WDtHotnEV6A9gLjuND82YSp9re1Wbr1CV+C8R1atOS6Npsn2hzJR6bQY
Wm349NvQJSVi1GWfElS6MYug+jwbgalupp4E0xv5buaTVJf0SyoBtcQtHLnDicFBoN8XWmQGfhqZ
GR4TfVN85qZuS7+D6mK5dq9I7aakFmW77VBPd9jZOS8xBd2XoNdzHK/CSOYPakpzY2D1ULsy/nE4
ZhRqEPudbsQ3sdOhC9xj23HijVCRycxsyLKO1WsPDsFl4VpZSW7Kxii+YsKBw1tJtVoeR7HhCjAQ
6kAWHHh664VGPPrqjBiJNyLQCv5+GB9ezcofTZE2mgsBQC8g3Fpp4815Ez87tPQOqhwlrV+Yc3gL
ESC/B+o0fU8ooZqeOo+5vU+MbpZdIVla4obdpGyFUuS/bCMPEnekvn5snMDhM9ph9LHl4H3FNNHC
T8Cun6R2yn51XZZ9aHQzBiYM3+BulGvV8SVThC91K8LPtCwl07erQn6aATWXrhDxSR902K9ZXWZ+
owHl88i78k9WiTRLbU7RDkWZqHN1FdIstQk5zr1aVNOnciKbZ4nS2fSaSEemP1QL83ZysMtAFWps
PieiQo8iVeVvtWgcGH9z3DzXTWMJtxEE6e4c9MY98p1N6yX2HG0r3ZSKTdLqm2Zq09OETvpDpcSD
hLJBiDV4rMx4GhpAyxjBHOJvhWSbj+FchC8wNzrOvoQb5y28t+VDO499YZtfArrhDSGPhMuPJc3j
N7qo5Oy4BeGuZYZa4jdZZjqUspSy9gMp7U03xPflZ2077V0/JureFgPLMNWRl2KS4w99LH9IB9n8
GTU2ZKyo7LTPsjYPj3wOdl5I0Q0nHAlzJ7cMS+0TpN5B+I5cYjceZ2Z3nEfC/GM6zAo2dK0z/xyV
VHnskJb9GaroaCJVXVUHJ8wsjGDE/GIZo07HDYkspG76bDeFVrgJda2gRFtX8+/eMF2RSw994tw4
cj5B5gnET5O+ha/nkKJV0ACfQz01a4+NrZauBlP/XgrJbMCPB/VtnuqtTHqHvLPb2spUumMIZ99T
7Un+rfZ18ES0NhzCQJo+YYwx3ToF0borDYFJOEl9jjJSVE+/EtuB8R7WHc7go8GtXyGcKHmLbDqf
LMhijCTKupZd4pck9PWZvccdF6uhyz2ZfCzsNP4gD0mp+Hy7Atcdu9U/N4oRTFfKN5eBIIwnQgWH
stsrI+H8VWuTVlLqdKpPgSnQ4BGG6pW2jbSvQwM9ySTH74Z+2nehcS0qX6t8kO0uBHlydjqUJn5H
q4ynGU0tDaesO6Uk14kX8OzuI70IN1h/GIMvl5adU5pts9Qdp4knrRqSafDQ3Km8rBDiUQRyeq/q
iYqGI5Y7t3Jqzd9568TNZAlMDVEhCHWX2mqDtUdutI8O17TlsyAdsIKhiU9ZiGSSp6rEn0KxsFKh
6J1FuwhLUIn9LbLUU0eqyAgPKuHHDqnRaxTkS0Aaq055mowIQC8J6CpX0PU0UZ1OaU6qWsG5Tybz
49Dq33PMgx8Mp5Y3ZVMWnlYX8S7RhtZv8nz0htzKNsQjnAPTaulttdoHfeh5PjN0UCuBtTA8AvUB
Dky/qwDO79CQUjeDPts37RhWz9Rtwlud+vKVePAy8lxqNYBg+bToW64VmBNeOaTKjObUz6xmOpUo
w0ZofnS5aVwpSV0mEn8OdRHkOmqJRLlkNaepi8KNFg+I/s/zNU/lNyYEdRbGhEq9j3bC8iv+KCmO
sh5NeA4Xp0Cqvg+90z2Gtl17miQZv98PZt+YDwcCFgM9vsVOebURKmDxXRib5alZbF9GyruugZ/X
7q9HIYJdEiKC2UXP+Xw+OL7btdmH1SkaeeLaDMWU1FT+lsYAM9OE1wqtf+EwcsLPR5lkKaBb3def
Ul4Kr+z02KtaABjvz+U1ifszrWIEFgsS4aJit6jlnQ8zl63RTmrQfyrdb37tCnd2S8/yKvd3tCm8
q2CK9V5YD7daO5QC4mA0GU72DBf3Ll948UbacJczVrK5ld14+/4MlwRmPUEK+oAmUMDnnl71DggE
wNVgc/HJrJzHViMy16rkJUu7X5Ior5Rc1/tvmd2fY63ymwBys1B1qf/U5x9040ecHN+fyyvb7L3J
LAnWH0dJVQaqiCPLd+e4teu4rd9tev/mRfegfbqK9xx5O642X91GburL7hWCxrokQPaG3B5p4qJ9
tug6rnYLVBAMC1RtPKV1ISvYb5UTZb4Ja06vSlVxq6QVkLKqSFp5k5YoowEmmyyk7kc50zfkDMZj
Jou5uJLErgmxr7+L+4VYmEYl4qqrLFZuoPtLZT2dgjwev3RK22FORyprSdF809V64BWlFjxbJWJJ
sK1wFCnVwEWefkADtjK3ndM0j3XdfxwUkX3A1af1p1oOfRR10+f3v+Fqj7z+1MX0hA6Tsmg6rZZw
Jr8kqjPHkzNbkt9NNeiSkdTy/VFWu56jrFCY5DJ8FQNGm+R8owi916S87yxUiyL7Y5xLMkKAovNS
ym77wBz+SxjvfzmucFy5Md7huMbdr3NqK//5vy1KMCKhgGSj3AcXmVoat90/1lcSeLx/8cIvukYg
UBiDqtAf5Fbn1RiIqAa5Bh6C/yG3Ks6/KMYBW1kcd3Uq0NbfkFtXsGxCVvJCyk6LErLF4TGW2tQf
98lsZFaYOVJ1kqWlmNJHchNtRk27zWayATeYrfqhxc6CZFydKMV0vYl7aaMqO3oB8+BO8ZgAdcrn
8MPQOGFPepAPP3G0skw3Sngh5XpogLNW4h6F/egFTEv6j8be/+48dh53x/975336XnTf2+588/F/
/JtXLcOepoaB1DXXNZDBf+891Ev+hVISOrJLKZWWM9vrv7ee9i+qckCQ4HctvMKlUfrfvGr+QPjJ
mGfDegTbzp3yF7zqtfAnhwJyF6EaiB0UKuDRnm+9ZFCttMrt5tAbo/nZDqh21rhF76QJTkxrU4SL
YiTghEjVm7jpkrsG+dbvlORUb6Qwu5EkUd8biTU/hrpT+VqozY8En9YOjBpCzcncvvyxuk//vLJ/
UqdXV+rrDwZrAy6AHjKE2VVAFlKvADMCPBzo2+xn4zxv+hL/xxIZn62ChKr//nivAhV/PvbLCgFV
W5yyqNJdMAkSYaAZzXN56GNH/qTXzqOZz5M75tKw6Ub7c5rpCPEVGdqtVgxvoqPhWCAAQdnDst1K
6u/TNhRekg2BZ1pO96EfQrFp2qymVmcLpEQTa6tPurVLdMO50SL1mlriOjOmG7gAseiQIP8Mrm+J
Bv+8XhTsjNIpRyzYoJLj5B03RhLG6FOLbDNRwZSTRtxIoju8v3QXLUkGfk02aG8D+6FVcj6wNCZ9
PhdjewAohUibpMY7Naziu7xru1un1RtEYKTuBi+UYV9NkuTj9CV8226umaO/9UsYn7YkUC2egnXy
kymqVgVZ3R2MwhD7JCu1D6gk9x9iEs79ZOjiiZKbsm2F3NxYRgKkSqQYtJQUVK+syRsfg27VIkhK
+XgxpjhfkwoAnyIX1XwgpexoVWWT5wzdcKrZQTtrysZjMwqcQEcZziVR0QOnKd3kMUlUQNnmppN7
++OQDtln8CPqfSa6/pMtZRmMcUe7kmJdtP+WJxPIGQ5xWGkgk7P6gFpuKVkG4Pxg10N8jz5w9SOq
cNMwiljcRxoaRNrYmDvExYsDyl/NrdkXbLFpLpStXKbjVivNecu/xrAN0MCjFBMBvb+gy+Y9P55Q
RTiX3IiQihFkOV9PqQtrPaR8f9Bjoe2SasLBViW+TJz0Gmv5reVA4IAjZHFXgt9fHSQaBJFDN049
9LXuFCi8xMXsQruErdHmWax6CWC3Y4/ssewqoSw/U/0ZrW3cTUm2caqmgZGuxKpAVwLX860V1oZ5
h/W08rnXsM95f2GWm/t8YZZfCMkaswkiizXYRhiNMbeRoh2yfI53TR9gFq/31U5upxrpqES9q7N5
uqGyWviUDK8C4S42OiUxUvPXNrUBN3/593/cOp2eVV2mW85BU3rjazaBj7wFBiJw3Cl0+QBEf9Jc
UeCiCUwOhxu3zqjG+BYmuaifycL4lkP2KPy2UpwbJaiMzB2lMThpemb9cOQIIbdRGHfA7CzhIfbW
Y+ls2iPS/8gA/YgbU4cIhXF7uBG5jafgGGgQe5whETcNAJEKak0NY2eYUwWdirEfZr9FbG72RFnk
uacGo37sndqo3BBIa4suV5f+pNPh/LTUUAQuardh6tl2Ko4WPMgZmJoy/8KvCzJMOJhq7Vf6hEE2
oLlU3gFon+mTV1XWb522QtW1HfJqF/Yolnk2snowuNQFhTlnINs3Sr/UuKe6wTpm6hQ03sK5Se5o
L0ugKTBHzdwc6Fh6n6DUDAnCElrqx0EMWLsQ1TExG5wbnC5MfV1pNDrGjaoGu75tktGv0zmRbipj
SG4GuW3Kba3m0WMlCrv1BnUwZK8QQ3YtFbqgFLGnwYNw6aEEtVwqq4svLHQxJElnHcx8dDY0CWUX
Y/h420uV/q2Ea/IkN8x5Lg3jgIxU9HOMMv3KZXERPKBTQ+pMiI3YK5cbcdWfe1LBBCiPytY6SHmd
7tQZ+4WC3ozbh0W5zy11uBI8XFxOjEfQh++A45jk6avLyaqSeWrVyD5IUozucpSlvlGG1pai+jWS
4BtTQ94aVCbWBMg8rf1wuGMTyRhm59CUEZyIyAi3CLQSpwg13OYq0Iz3r5c3psYzRuBIXETYuNZE
BzfchcFoO4d0pmk217rJoU1/FXKm/v1HI9qF9chSIhawJgTWOjCxIJeDw0BD5wb1v9APKynY9zwI
/tAE47XyyvKqnd2cCyZfX4orBHwAS1a1gbxKZQs1U+mgZ2q5xxl1UZ7NUvrbnNIC3e1tjB2iW4/F
vKmzWt87aVJd2TnrGo/NcQGmCMKcsiA9+jWKKnCUXjSlZBwmeBKZW0vgjW/SupYbH2SdHfjGmOtc
ZYFOTxoYvzN4LZsQPcHC0k5za6D3ZuG3eI1DfBlKAeFE8mlBy5IeI8FzfoY0LccVoQ6cgxF3pof3
4U0VOMWNUpvKQYNcfFf2seU6WtD7smTR9S+n4aE3I/PKBrwMzInnFqkDtj3JEHn9+Q/h9qvNMrbT
Y9bm0o8AOz8cORz9sY609mfHYky+MrUw0eokG7+rJdecJ3cxonjI90rKF0c46aeozVo30YzwU4JW
Lkx5Cz/F+xRK1klTmSDabZaFrLAsU1+Wp5xlrjJdC70YRsE1q4/LM8weR6EJIiLmRPBwzmfUNVU7
Uh4KDlKEgzpKqprbzSZN46jotlACr53ht8Zj3djnMAywzlzFM52WmXI+m8HBUZt9Vi6K0hTa5jhH
mM3uruzoN77XAgnkNmTfYAmzLqVTNRVqhJT0obD17FCidfmoBiGUhsCsvKKbwpuoFhLcALXxo6Yd
fG0kL9A69YfgZr4PW5CfOBv1u0w1sr2TmDhNRrjJe3mAPDQy88K+sUCJb7KqnsEdxvUX4FnXoOlv
rRnbjX1P3QeY4/pyIHSQOykOCfPCwo3N4FufzD9Fr74Ak9j87R3LimlgC4F/UQh4BfL8EUIlWqHW
Aw6fBw0kl1fk2rdoqCBiGtrX9wd641AzEgVltgJNIrp35ztv6ESbT4YTHsuobr/VUzl/1wzESt1S
HwfJm2ojkbwiCURMot33sxsqrfkNk0YspnKAHNUVNu4b0QI/iCBhCRRIIvXV4daLVonzqgiPmdlY
e0sqh6cWrrc3NIA95US0m7aWsw8gO6qN7QT2I2lJdaWjvEQD5+8AcESgYIT8xC5ka6tFiZLEFmia
HunbDzcV8KGNEU9/K4fA22agGkRSQYUIiNvq0BeiEWZajwBR0jbyIwIwPwZ2cOX0vbFtF29xEjky
OS5N7XwueVNadKVphbRirsE7iwPQLurvde8r3fTr/e30ypM7XzlyT55Qql6L6OeavzEVpirhqJMc
ebH9IpQLCpNjhwssQJZG2TVRazzoWU8LO8iwGvsIJl5KvKZSpqeBUqW8mZ12OmVq5Tz1tlS+qEWl
35iBV1v1TstNbLIyFcy2B5eg2b//25fzu/rpAC054K+9S+gR5wtlKr3kgOJIjkLGp8uk9wud7YS9
8J1sZD8QSc3d9we8DKTox9JfZp+BYr14xowkSudIaMlxsMeYoELCOjlDwrwKeufKJnhrKGqOFJth
tyxp/fncssIIc61TUjxXJseNRsyLsTcw3EnBQefvZ7Uosi9ygFgzr1tUjZqYhiF4nIl/E3+uy3Bn
4mh8E6lKf2UBX3Wi1p9ssX/mY3Efa+vm6RiB+Nb0tjymet19tM1G/RLOtvWCqbfytVMm7afWd9J9
UkSl4hn4HEEcloCp5ClqKxAHYunUlyx7mjQ0yYYmLH+k6aynXiglQBRQh2lUWkRGTRw4D+2HoMIQ
12dLavNmELF4KlKj1DlHegKVIGubr6ZUmS9NE5hQH7SxL7y+acGIJRjiJK4kK8Oj1NbWTRJNefYh
NPvxgyxC0CFzaA5kdlNjaj4OOVoIlzEavHyeVXyfnFGd7mS69pbH42l/hNoANLBXg6LdNomczK5u
VvVXKdfhm6tBFH2Tq1GD0pCUTbapLbXsXZSJkOEdQo1nq+62iUTF1O1LxxSu1FVZ6OXTVD40UiWg
HcGaILQPe3SwczOVaj9OHPFBq1tpRr1gHB9SpT61UhAkm8yaprusreRv7++jV++N1ccFIAAXlzos
ccNaYUjVMr1OlaY65mEexS52zdmAWXKfjOCRDCvwFXlOEDeabBMyzWinL4HZTBhmZk3zseybgRtD
q63PMzE7fdqilbcg5pPI7YNR3NAy1W6KKaw+ZWFveDJAkof/y955NMeNtHn+q2zMeTEBbw57AcrQ
ikYkJdYFIVISvEkgASTw6fcHvfPGiEUuK3rPc+xutbKQSDz5mL8purSBSj5Y8ssIL7lcTVDGu8zN
g9cehYg+wsBgAuVpe8Uv4ehZhmx7afrRlEpDbb1J5t8zJbVTZdAf+tnRTlBOshdMiWhhvnO9ggYn
QYh1D3ZhBq9OLbmGO0jaFWLhbTvyKzBsQhwQRYTVSqnV9642SRniG28GkW1Uza7Ct0tGZVChLoGM
SPyqeYwiN00nTGxNLP1ZqhKxHLDA9TWPhAuy3ZLDh1jU4O6FfQQ9bFkmBi5ElVN/kbyAEM1x1z3/
/K2/D8JQ0qh/VjFaxOGOi8t2aHIvHoL2QVemtjOCOr5IjfFVYt+2Tf3Zu/QKiDefr/k+ONIax7kB
WVZanQxE3gZHZG86GYx982DQtd4I7Ix2ZmV7W72b5q+fL/U+saCqW7uIcLEYQB8Tl7sR4ZPGyMVD
YsAcdI1+2AZKLSdC8JoivT0vrLK2K411E1nn7QPRQHakkwrxoJCS2fS6f5MOmtgmMRC1VM73taDI
cMZCbT9/ug9KV+ZSFvUzYlb0uY/j8WzYbQYnq3/oSTt+6N6iX3uNnl7PHkIVzaIZt20hy61L8NsU
buF/oVca/MKAxzvLuio+caF/+HP4ZBjUrrO0dze6HCXZY+nKBwCham9n1YOJI1MYO8P0MrcpZ1z3
5zu/Mepd53jWXi3zeFfFhX5htll9IrH94NVD+0fMCXGjVf/gKNtzc3jAttJ76PGQVDAGTjd6PZ7C
en0QK1bQEg7EHGRUv49rLZH4UJ6ycXpAP8e4xpJ0fkURkKQ5KG25XZ2s0FPSEgRgGru/qPit8xZN
pjSLhD4MEML1kovI1QsQe742dP45bH5ZhWmcLa9D2ffDxnEhxkVuIlJ3s8wmRhy6NlcbH/S0uTHT
sS3OuqpzXuNMGpEptSqIlrnLT5FYj0EngMwQYIHupmNtCnvDPcpsB8Mf7SSb1QN41nhvjj23JhYb
4lykCyYkQb3HpbK/4o08LvWYP1a12e4bGE9hylRsVyX5TMtCNBcqrscdLuHGxZTEzQY8sDpRUHwg
esEBQlSDdhkkTPOYfBrMhptBeVcPie7NT6VQYwRstCzDbLXM6fpcw+1AP1ty4JoGZwUPLqWd937b
XAgvCW7MNJDPYMpP+RQfx751D9dvg08WLB3GtW9DRTsOae+49fwg6jQJW5GNl4O5atgPc7r7PDp8
tBTnEZ4LQLDVJ/ftUomG0xmiufPDkAlkGXRHRJMVV/vBSrsTAfD4FlmfirkH8oR8cat0+NuldAl4
z4E88rDejNHopf3DPMV+lORivK7Lwr/GIVacyLGPC611UViYCFMw8oBgc7SoEYghc72RRYVdgqBX
VtjZStuOCf0oXaSnWszvwhsLrrAWqnYUkoCjHFWpaESWsh+k/lD1wbyzSE5U5CRZetWOnb0xi1js
9XWYsCiHfshoPI5dMzyiwBNcT3XSnTjiH+z5SmFa1eDXbT/mlA9toPFt2foD7coiGjNsVBt6DuE0
VcZOdKbaOmqaT+z5RzFgFa8HPwmWAp71GnX/apT4nW0VZusvD06saZdL4NRhYWcCe5hE7nuYZVtk
tZqHtqvLnb4U+gNul86GXlJ7OUzyWmPccel0tn43tJo81/R2uSLTbzbC1f6xiAKJBKeeUSUDT/ot
R4ALVJAYLXvN8tClWfWUN4O5ZlfBrhv79sSnth61vxMATgZZBrmzxdGgnXx0MhpDEYDt0niwvWE5
Z0oxn5czGh9OCaElmUedGqNRWxUX8kT+dnzLkagzYkGaBWEsRn/HDwmURKf3HCwP7jjrF7Iz51vE
fX58HknePx4cc+KWT47DQOlPC+mvlz4jqUeJW+oPdVtUm5F//FbrdhUGdlPsrL5VF52oxi9VIscT
GY61vqS3Owvjl1p9zRaRizjWF5lxuQTiiLxVu9jzRvqafV8BGIc5gqkMEpB2VnSbZVn0H3WfkDnL
ZlDTRiLggWSTXnlbZpi6HrX+CPFqUWn7aPapc6YY/XdRg0UQhkB58MXyGijqSz0vv5UJkyxqIT8i
D5oNX5GpeHacpbz1O5ALO45BAlMeMuVve3GaywAsyXIhMy9Ru7gvssOQaNl5l4FtiGxGjE9yxsAQ
gl2rbsrAg6BiAVkRJ1LqP82SN/u0GtDD5ANeh38gpcvRd1mO6yTOLR7zXheXULf0YZM7jbry5qxM
EGZDUfFGY2pRwe+zq7vKwy4tauIKXRYLpachUkuFyaEtAMiHsdRq/I9s8UOrhnwd2sIdQ1sl00JV
1/Umr0cVYHw3Vc2lJiWwiVklOaC5Soz3C/IpyS4wpQOjKU5kaOCSl0X0e/ozJimIsdm1yJ8/P6Lv
lZ7g9BsrQhC9BbqIxyr4jVZNzWRJ8ehZaXrZttVwZjh5k0V54tYJEahpsrBKB/GFsiY/S5Cxm2Ba
us0c2ULTRNhAN8FBdE6tIrSWcjxLYBpty1EEaYi+heFsIDBgZyXQxg29oGjaja9N6YvNXEpu/a7I
d+NC7ySKa6+7KSaDHmPlLrbcGbphnyjW330WfIqg5FcsBhcf3//b1838oh2LxG8ex1F0O/T3iDO8
ufQCvwt7zylptpXj92d6ktoyBIQoTsSdd31sYivK67CF6aSs9hpHt6+NDHE/+Nn4GDjFdFY0ldg2
nizOIDs6myVxhnNtKhD39U0u49Jqoqlx87vUq+b952/+vZgM2j//GlABwVjhV2/3YtRVhjBdox4x
xZXPnjH5IOZk6hRwOf28jJLWYX6kzNb8vugLhVHiFclNjYPSiMpfKe8qa/QivZjLf72k/0Fq/gdz
yb9e0uaH/PG/ftUyk/OXH9Wv//MfX34M3fAGp7n++f/CaYLGZP4BwgklD1ywV/eyf2GEV5wm/xb4
GsNg7pP1SP0bp6n/JzMZyizmqqARfegNvOV/AzX5j/DC1i6yzXzc+fPx/wOk5hFIGHww39Ra6ACi
IMMhx3p7oKCnlCkM8fiW25C8LkU7pu9fgIjMZ61vnpEAaSFSsqtsbQLr9leniQdNxyZVesg6S/xI
e015T4YfxWmmzrNmKCKGmrihjq+YQb382dr/OWWcMkqW/zceeHVbOvz6Uf6of749a/xf/wakey7w
8T9KXSt2HH7Rfx825z993h+aT4y1GUJwDP992MwAJDFcNApeY42yKzrt32fNMf8TSCHJ1toFZ3rN
EOkfHLWjkmIVF6FoIp/m7/oDKTk6aiatwXmEPfJcespHVySZv01kmTBK8DHVXGl+d3uJ87RbluN1
HGfePXiK9MckHS4hJyiG57928PZfCcPfmF+e+q90a/09JA+IfJBJIrcCaePt0c+WNGZ4nNnPRjX6
l1OWiQusEstIFeYpeMP6aP+dsbAUwgjemrE4QHZY7+gKo10wk5+p/NDGe786X9BA912HQhilE1Jl
fH/K7JRk4odrgpPDKIdDAdjy7eNJJ5hrpKDzQw/xq9mDAYvybbI5pXN/dDn+17P9tc5R6e144zgN
yZwf5E5t6l1ykWzF+Q891Danpj9HSMn3Sx0VZAIofGkxKz14IdJIoQuXLQ71TRa9is3ZFFohpP7N
54fkaAyEaAaPxh6CqDdXUtQx2aaksxF3eW6+DAxDAFzXvnme5J3dblzmke7e07s22XjV6Gxjo9Xa
CPhIk2xGqKVBZCYkJhGKa8kStVYDrbZj6BhHo9O5Kckp9XIU9HphRYk5VSZJ9QSAO0/xJcOhvChu
LK+OKbKnxn/x5QQ0gAJEOaE1G1W9WbKEXK5rHfc5rkb3DJGPsWYWE7RLqKDM7ftsGa1o4AMSYRmb
xQIAvx/Mbak847Vt+hJIpNXLn32TuXiKMBrqtsrP4wK5tJgxq9KbGCG+clZhT3x5ULNrtMiA1jNm
YktW+AiYu1UbWujuB/sstpYgqloGWRj2DnTmEm6DALUFcP4bQ9Z5f2kJo2V2UBn5VR/ILomkZuMt
O1a6UBEE/dZhJpSBaVx6jGWnPFjRECon9V6q2OwjUE1duUkGWd3PYKz+2dT8z8teI+TKACUk6sfQ
lSAN8MutuuUlNRa574yain2YtRNZ3HHgoW9Efk2bijYSsJXjZtVskTu2eqy/tF5bRfBysjDDPDQK
OtGfqJXefZ1/1iLG+WvCQFF5FHQrL827rC+NF30iBrJYC151HI0aAFOvl4yhXFF9zVSaPbgyiH+V
LWPJcEAu+jB4sWFvP/+cPnh0F+yDTxgEPQzv4W1Q6rsuISTPPHqduDukT6ZdbMj2rJu95YSE09v4
x4dKUKclyKgYFNfaw3q7VOrHeWIOdfVMdCx3RdZr0ZD7RTTPWRLZTBcjz1VwU5FbuIIpXz3+kydd
l18XJvGzuZRBnByFfJrSQ28YlfWMIFod4stHa1xhE+6gWHuiI3PUF1mXQlGbDAKQJoSS476BP+Hd
m5NoPotssG4nhsw7fxSnOAYkAn/dYX8eiB4uO8p0iRrkGDvTJ5Y5e7J1nxuRIg/vud21iT58FC/Z
fBmgMvLt8w08bmtT61Hr0A35A/dAqvao1kEgBQ/lRfSHeW1LJFpbVxHDfucrQinlKmndntUqeYgR
oL1l0K12WmchKE7m494trnRDJ57Ed2VL/cTJenuI2QnEQ9FL48cBV1w7YW9PljEn3djWRX9wBpcg
a3CKBvBU50s7vH6+B+/eLCtRAazes2gfA+F7u1JX5bPTtEoc5NRVkdeYBZI5VnwiSDDKP363fCF/
jHTJ9egwH1uZydYvK6yhrR9jlhcvlbH4yV5zcGEIM9mN9RVdHCArseYOflhDwy+2CCDVZpT4WRuE
9ZJaYl+5omRobXhVtxsnD3gNrQZA0D6OtNvGwVPsfDDlQpaQx/WLQraq2EwtTXN8MwBT0D6cXURF
6i65trEeO596mzQpMbib9mSs+c+F9tgQ5XYisvPaQ6Rxn86OMSMaJOUhznIrOfMd7uAt/WNNhYs1
qSfoObnYZ0HqTaHbafEX/KziYp+LtPB3i+2VwUM1eva1iRwRQPoiQYtlqd0pR1PD0qZ2a6M98RNB
trolcau88by2xkaGc6PkDapGbRH13eS0+0mfHX0XIMYTbFao+JOyW/8R+Xj+cD6YZRMVFQOzKMEP
BIwxb3HtFBjqzPGSLI9mPw7s6ybuaTVlSeLiV9eY3nI9MPjKz6waiPZt2i5JcVYale4i5OmMN3z0
YxnFrlEWZ8Lu0gskCxARgECTp3t4K5VDtOkB4fhGWuqR1epdvFF6Ozn7Fq5BEAY4R/DKzLI2boM6
WyWWwOB2e69vafdrloJFsKAHA36D9zJD6Jgm+muen/zuV5dxWkM6+Y0tjG4bpFCFCKmuQQKjM4Jc
vSD0CRlmU+LZ7RQI5icTsbaI7eRpcRP/viiqCvpIbfoJeBkkdhhsuMEDyO/pqWr0uYzoLjl3KDh1
FdPFoCrDZnKQfZKxZ38bFySyNlYf5Js5Xxi96uWQi40H3xq/mm4QO0uMXXlntFBCAFjHXn9epkE+
bhavrDFmt+Cs7XO3Sp8GEYhv3bIkr8UcJNaFsHJxOTHgjrdF2Tf+dhwm7eeo1CpYZtFs3+pZEzwu
nZn+VhVWGttYoNUSBaq3OM5am5LA5Fb61MrUNkIHULuH4JhZ3GqeLVH7QP1vN1QpUlXMq9x9YvXL
k2tL2YSw2xuuJ0Ohw97qZrYbpIXuMkQ+dFWb1HX7XTH2ajwv+al3U9ybF4qJME1cr8FpXkPxro36
eWIaXsN82KIoFke9C28F1tQi8ocypQtwIGn1s58FOab/BehFepMMtfbo9L1BdqDPxXRVm2aeX+m4
zcjLzJmgH/o9hKOwngP9MtG6Gk1MZapiVwXeNG4XGbc5FI98ekjcUs+3gVT2dTXp/iNKx8FzC+gJ
H1XDLb43HcDgsLDAg4bmEmv3Ivcb0kSplzfZbBg94kW1f5ejh/AL673gt5VL41uPuJUKHadLzPNO
W/gfHNW6a3OTDsamQHr8filKMO2dZ9t3Bn9lRc+7VtuBdtkUWaVAeoofr8SWmWXShMFktzdO0vXX
tkrqgg0UA3l4WYqfqFtNzjb3nZJexxDModWPLqRUADtWN8TInMWVB0C4M+8YcWdPo6iGh3mxGuhG
XjLea72fH1I5OTxKGmAsgMYidp68LLDGpY+Gqq/H7sZxCgPI0+CN18AR0SzQtEnDGHEs2KqhHrsu
TEa7fx0ndDLDwB91N9QLx3tpCyh8IZIIGiYS/cKkd477/rfnjdNGyGKOoTxq5TVzJvk1Q80+BV0+
T7exwZQIWE+JfCVG8fVtOqSIPBW5x5uoS6O/s5o5BQlsFZkK2UvE+2ptTH7ODmAvAmLtBVGKo7HA
vDPRBee4tG6FQ1zbTPihf0/0glIdbxeYvlXh0mcvdLuMSrRU5i/w0gz61BiOxiEIX6TiQVibZ85E
hn0VVKqnGDCNfNqgShdMF4Qs09rAOmi6LdCaUkWxyNt2O5ZqcMJaNe43VwFFCRmrazeCdCvbVlY1
tJFWlAuaXVldPheFaT8y7MFutNe6ErvY0piXDY4zwbNEDLnfBj3uzFGfB+gJy8kdGJEkfiAihqsL
oRFnnRuxrAo9fa+SiSEvnJEwEwnmNKqs03Ez4uehNokRz0S5qu+Rh1taj6kJPhcIgalUR7ED6OdF
bs1tvZ1aM3+EJ1s1WySctZ+l0ZBD9dpUScBhFXJzSzINnKMGc4qNbUqjY//cDLBf4w59lC5B1YR6
VVdONLrDYG2zttQRIJTiWdUaFGLfmavzaZi7GQJH15m7MvVa/9xqqpGgCdlQAtIyONQ1zRYZgupL
nZ1i7Npu4sSnoaeGLsjDXHMDqMXj7N6j3Ji8VjWIQwTuU3lp5m12XxeAiwtHT5EIzOLuivZR60Tz
MKzZLlp2OLyRhKrQ7nox4oVY9OiLaXl8N4xOf2MVJSMKC1Gp37SFFh2v5dg7mAWyLVv4ZMuPEYLb
spuqWcEvTsZHX40tKH6tm4dNa4rkxsts92dNGtGHFtAxf8NYzrgr0t597Zd4+V1ZybzztZgYWLpC
IFYifbfamAD+kV5DwepBr6bE2MP0pLx1+mDEUnGa235rmh3A7ERoMzK4o3+Ym5yq19aL6aHMUATe
8hSMPogi9AO6uFxu7am1XxN0GOJQoCNXh3M59S/5MPc3sm5QD9Zg+qRbHN3iFyXUzJY5SuiR7dXj
pq5nITEg6ZKfmlfKn7Liz4a0JYrf1ArzZVLm9lY2dzVDyTJqROzXO2jwzrd+0jru18XLnb00PVVG
y6ihcA4Ox7t2ACekWwcFQAQaiUxXg49QQ6gtjOyIEbhshlbhuC9N3cwG8mmDByXJjQXEcbvnbCBs
eyjALT5ODL6KTeXN/X2PnpEA4ag3csONmR5Q9iuec9G7nMjCrX6QLOWvFQBsAhezSSSA5JDfOnOC
c7FAb7fYNchjm2z/GHwzctRQrUqpdMutmNsoVVrqvEr76Qqq7VPgiOamqZPsCQqhYYdTI5dux+jS
W1Ahs+yDKOtijETSBOmu1qfhfq59L90oss6YIZ421fw5n0iQ8J2koWEohXqf6KSMrDzPrs3BCSqG
qsZUbYUqREJQI0xlRoaUGgBO5ERHZAgu7F6Y8xYVDEVPS7W53HJqlTxLNd08q+Z8iDiJ8TWMGsyg
+TTkV1PUpJGOcoiCmT2FSZzW4cKE7jA248AlbVTK3rTVqPBgK131zeY7LSLLpA/Pt0kENvM5v4J9
pcODk4a/SVzQlhFk1UyC5U5mfeMqmYiLvEvKXQw7BWSqLKv4Bie56kerNy4il2q0fEbHpW+G+hKz
BekUC4U6Up3Q4akmUzU1bM6sHvaxYVXj1hy83CJj0Fqi/zgE39JaNLdwyuQ1kGa4IswzexybCm00
D0nSA/HMete9qm1MUQbUxxGYV+Y0PQBkbs1IaxpcZgy/wzXJJr8I6fXkZ2tcKUmJW8Cyjmymeh+D
S3rIR7H2rgqYo/vBFIQPfVrcPirbzpmYLRjTsgMJ5r3U81zeysGCiZpztZ9rmT8SSQBG3bkLFmQX
ejf6j3HsyOR8FlXfboalzuxLc8UDzdukzds437TeIPo7TN6LPkxa2052mgZceV9UDXHKmNr4NSsg
5ES0QKwbFEILRA4RqujPTOn1N2VXmPLcNgmbMHF1mlS1QAI2MuzZXLaz1qVwLhZX1aEp5/6WJuCo
7zzk+C67fja+V00VvOot4SAykkavtpBpiy4cdHKQKEGdbommsoJg69k1sqt9VozXeAhxLUCVQUnS
dJfsRgReEWrxUk87xYyZTL3r2nnjMrrvQ6dqtBsp9UXtxKpCw03ijz/9fILgbGDCUK+6rtpwhsXN
FKLphyd3DTgb2Sn6uXXYznZ9MDokc+NEb88dajh3J0aR3/vJsCBct2SES0n9civg7aC/OM5WFnnB
7P0K/phXlHWdf6Pyi29IYwrI+2bbndl5zYxp6FAdLIlYxOHE0l+CJpkRs+2Ke8GnBpKHQhi+lu/e
cyj8F7fwrpZsBTTe24pTFua+6z9SxaJxEE/dOF1yGQ8/zNocytABfXPjd6hOhG6catmmbMvmySSk
xdezjIssi2yMF1E9SCeMhExdJk9Jb2Td1dhWGTJ54/pgyi379KIaBvPGj1OvuZwdZ0SiDdfAZ43G
Jp53VMg62+CkFwm6qe2GANT8HLqK4I+3DpZ32jhlqGUx8BjpYCZBHHapM35L6Ri9mLkCUeJRwwJC
GAbnIsvS+RsHAZOlwsosez+aDXZRBn26TZqudIEUkXNCWdHHd1WADxKQ/DbeIKbtXeLwhcZmLLvq
bsl0OHB41x90e0L2N3ZLDfhKzXcok6J7ojhPn7SmrQ+OsAfse8vpaYyl1YXILGhXbVm0ze3oDyNg
b5CYnaCPbQ43luEuD/Y4ViBbPXQ+SAqc53H2QAwGcep2vH6psjD2g6R/SVRfv86xF8QXIIhi/VLX
TCCdEowVEPsgL77zI7pvlTa6X3PVqnsnmQlEHsZqV4WlYX1Ze3OA8m/qMh7x4rm5q/CC5K1Uqd9t
TCzb3PPUy9J91STYQLkSjwcfPIQCo7PMrxBFX/SEzx8WkJVfDnT1yQ1qf9kMOdEkrP2MYmaWVm+H
c784j1070LfOmiTYSQOOLrq5XhqAqDG9etOmVcs5bWZ9CetiSqjxU6v/3tMMY54yJY197WbYbu3R
s0jlle0nXrst8oIe46QC9S33rEEDh+NXNeLDrVdu+nnpq8vUdFt3iwyZ4239oRvvPQXOIUQHcurP
R6b05rdkgYISWl2WoFjrT7W7NYp6/J3Vo2Xvcr2ps12qeZmLpGq/5MB+bHc6d2L00OyYNjYeIHrz
aPvM3G4TNu3MSeq2Ow/WzyuaWz94mZZu8FCKmAYDI5yuvqDXNBhnet1gmsLNOxa7VLj1AHtexS2Z
kt96EUUzl59l5pOza8zcyXbGYit5kShrybeTsKyalEbp9QUSGkFxWLRadFFe2bODwnDSIbDsC4Wt
c2VUAkRRHBdfaUDU9lM2O8wf2BBvOeO9eNOu1NY3HmNLxf2Wm+mtlBZOYwrLSiNSejU+tCCpvlMf
qS7EvLV8SunXkeTpiKLu4pYSJ8hJfKKxohe7KQD5XZdKt2P+zl5Uey9VKBIEycx4piTrWzOLpvla
pDL/NnKs8mhwvZxBE3pzfApt1vRnqMZRZ8fdRGJliMEW6GRn82ONngoeYbRl7nJglXWI6Jb4ZpT2
kERxyaG4BNK+1pdWUTmXZhm3yFQUtfPdB7o9RdPoNA9VOevOlskJrLX/zXTDdED2WM80GZtfbZCh
xpfpmfXzH7YYPTx3wdWtQIS1Yb62ff/Cuy2LErNcZixJSnfaguTzt01pnFjkXe/4zyJ0xFF+Qbng
D6zlr0WK0qVBQ+/6WaEpsRl9Kz5rHCzrIQ+Rrw75KbLAEYhvhTTQaGKD6NUilXfcq8YfQkp/yuLn
JejRvCQ/p7jL9GtohfUOH4en1M/mnaaW/EQr9f2DmljTMNwgm2Uvj7VcuknamSuL+hB4st7DK+4u
NXKMqKsWuPXFIO/+4dvjrkMHAkoLA0q43UfzFEcYxoCcW34IpnTZqwISl170Yvv5Ku8b3n+vgnPc
2zPiNc40J5ZFT6PSmkuz4b5zU9nhoaO1J2QSPuh425wQ0hEdhBuQ57dLaaMk6faS+oCoekCSWoqb
2amHh3/6QDg1ASGE/swqoLrerkL/R8ZqKeuDjk4N9AOIdzZi/wNt2OjzlT56nr9XOvq8lML/NtDr
+qD5iTy3aNptrKD9/fki707diu4AMcS0CzARMPG3jyMm3dehZdSHckqKXdf42KQmpnieRW99mfxF
O/98vffngXn4qobKhAsoxyo/93fMKCV2ppNdyUNeBiYtiernUmpVlDIZPvE9HYFG/jVrIUEFY7rS
WjgWb5dSFBLelPT9odTGeFsNjXlGx7e+IQU2zjQBlR+9ofS6R4/9CW4e6BE5tdeL0Zu/nDFJTpzO
Y4PedfRDsbkCAggxfG/m0c9p7WXw63k6IMSNH2LsjaTSQZq7+5IrCzFtknJzG5sC0pGgN75x+74N
IET6ye00NvZ3N5YCCXEbOVn8qwIFR4tCNKaTHszntQmRJyrc2sBFsBySs1ZY1bXm1cnP0qq0G9+Z
2mWzYJX8iAF544dBRwMvmnEAvxsJSjdaEeOD9fnLfhdL10deiYHMvDhdf5wk/4rdbSCHIJ48Riwt
RB6XXlY0kGnsZC6WTYpz+3dLKPmDwcqy+3zld9/Oemvgg7O+fYhmx7EgroqGNVz/Oasy46rJlfGN
pYoTq3xwmJmywR5YBaxXLeG3r9RrBDDw1BgOFuXugZxLXI+uUe1s4ZwydvpgKXTkARSiN4P455/T
9ddWQuFB5WSJ5aHEDxbGLrkb2ORvuejqEw/1bqAHumA9ogasfFZ8R73RnAR6eL0cps7bLprrb8nG
1LYwpl9unuV44Z6yHH73bJACUA+2uOSBkb0jTGUD4umNb8lDIillnNL4Sq6no2+V9l8/PxYfrcQn
6K8PB4riD2Lnr10cfVOrS5GMB3+gzRFnxbTDmcWIfBPe7udLvQ8/PNWaHHkkRwx8/aNI5810sOLW
Hw52nC7QqwFKGr2jIkgCS9QsY7ptBVRSkM/PimLru1YOw5mWpc5Gz5T7dOLXWBzF/4aREQz5NajG
Q0iB5hQAAn97VOeyanUta8dDTrkTjmCFz9QYIP1lMs+gbvbv43yOsZXr3HtvbPUtxafz1FWVThcg
2Odmrz9//pM+ehcrTgZrwzXn0Y/2R/P6id61NR6GQc+uMJHQt+ngiAvarKcO2LFl7fr02LVzCyB9
uu7F0di9dttpnMxBHTTPnZOQcTOOOXRdwLAvvTffgJmlDPAHUz35iJSVoVU6wb5zGsbSiPlMXxDD
V0vYmzPtbW8sQWDpXl//ttM/bTUq2ws6TJRcHRv14lK6PxmTpj2Veao/fL5t67YcvUjOlYcqj46e
NSCHty/SVOjmlZmlDtNS16i4jXiq+HF94rY61n//s2O8Gx04E8XfuyhQMi805qqeD7WRdltNeO6X
pV0wlrfa6j6FsheJSnphWgnji5dn3S3ex+zYrOQW2Ztk58lquATkZp9Riaizz/dgPazHewBrkRzZ
ZLiActrbPTDMrpDZks8HZThDCKSi2qYieRYx31g6Ts2Ja+yjLYcwYfrsBPyRP9zWv6JGQIN9HW7P
B7roTOFilW/bRJ0iR33wUMBjaLtwY8IUOI67nSVjPTPb5aC5+toIzGAFzJkVNvqiXZu98f/xVCvl
EW4EgZf74ygimIMG7CFo5sPk6toFJp9MkHHz237+qj7YOwDsEJJWwhcCwUdZT9UmiIwn3YyEz8LL
KUftpWqaU1IEx6rBHFcXHDpYVVACrLUqav+dVirHnHwR5MYhzr3uYhAwWmH5xDQabYYbFb2kveyG
ahUFYxbe2/GhoZcXItxSXmVOLejBkJfMtHCuLR+xTs3PQAcFxuVQMISrp7w+cYTf7wtJMAo3JEao
YoIYfPuD3cpp61gzjENbJNmuFRVOVYOdnviM38dYVmFz7FXTB4L3UYLSab41uFhwH/I6iPf5qFeb
uYvFJpCTdeKB3h9fQHNEWXu9Zvgk15/y10eS65YMcOpyDr5D3xlmvQnBtXOvA1uoC6bE1ubzg/Uu
TeHMspTu8sEQCo4FdGeMjwHZ6MGB5zb2mLnDDkbjxcX+dBEGreJs3qM2137/fNljGg2biSA61QQN
Dy4TNKHePidKXzRYO6kdAAmZZ0QFqX1pBWKelw2n+4sG3+i6mYsW3Rdgsj0z1dT5HpuVyKPF1YJD
bzOjjTDDoSv4+U97f6TWX7a2DxzgZSDz3/6ydHKDBtPC+CCBUXzl004fKy8rTqzywb4jpUCJ7cJn
4vo5+qBj+EGxJnPtUEzw2RBXFBs3MQSjqrQTXzI3y/YWNN4TIfiDVTlavEmub2CKx7hXQ1gxjmsM
FahgtP/L3nksR65k2fZX2nqOMmgxBRCKOkmmICewSDITWisHvv4t5C3rYoB8DMse97DEvU4gHC7O
2XvtQ0ho9q+UdJ+nJOuindIXxiZ1svSMdfj9lEYUCSxI5u6CiWsx57yd0u1Uzw6e0fzYcPg9OIlA
y5w11I3bMtol8tR/++sf0FmMWZh7EPvzQ56OV6uSDANHFEfmGEdE9rXrGKHZmTXh/TSBrIeulUmC
AxAz4OkoNMFqtenM6mga8yu2zNaX2/zcZrZeeLjfm1xy+Tgp2y324tNB6KWoFeoe41gF1jULk3lp
RbPmRkZp7P7upWkKjhXuDxzqOWQDpzsdqdC421WcU495Z9eX0D90T4RhcPv5KGtWIIC9P7OPix7L
HHWz1fJmKRJSqZ65MMdjjk5wdFQIbOqQxFe1JRlXpAon11TMncEdM5Jk/MpG0EEg1mA0rkRdGiV+
p27hUGtkMGZKoSECiZydcJSk2hWx3HZuPCKd96VSGb44s+18a2RJ4aCZN5nKdR1G95mPaj2//zwT
85qvhfDe9wLvIS17rs+8ulHZYDkvN1gD64tu1m/pmJ/D2azn3Wq0NScfoaATFA6j9Z2S+VqH/7G0
gvTMM72beMvvtGxDnDkwfa7hG5w1OgVITn6sk1TyskzD3+zg/czG4dfnU+L9SJw8F3344nGiWrxa
CKO2D+eZxL5jmPHbjZLJha7iWj5jNvD/eigdG6lGuC9HMH6u0zmeFzU6zUzEx0IW6mVWjvRVanzD
rO7mmeX93bWVgyAeBpwr7OQsfevlYUy4dQ+Fnh4LKDU4RPTOL9H0I3mFpeUbOt5mTjOV7OpTEfwa
tEL4WqONV9EUQfNK6HGcOVi8nzenf9Dq4aUQGmFryekRvQlNKiWX9mEGp/PMg380DF5KnJU0/AkL
WnagN+eXRrHzoam09Bg3oew3Ti7f2dpY/vz8l1xOB29vLrxdE4oua+9yeODuuxqljJFOjR0QokGG
ipHJ/RVVEXGJJN753uUad0ygN5t5quZNH0TJmZr/+y+e4zFFABZKGdrD+o5h6ShHkauVRzpC1lWp
liDflvi4Pk5KWvMRp6fPn/eDt3oy4Oq0FKhRjRjNLo9d2uc7MwR+1tvDcGaKvDuU8VqpqWI45JlY
z8zVazVMgdY7KKtjlFbRjxIAHGqtmiDPSek3VYY4KFJ02szM0X4XmoTeQwN0SheBw+zNrPlU1Axn
8/mzf/CyLQxBpMH/cUeuaRcJ2PaQ4N3mqCNFvsoky/hmL9liGk2y674Lz6X2fTAeOAWKkfJyMgV5
cjq30qy3YpjB7RFt3nwr0K3f1bUl3NAu5OtKB+nx+fOtDcDsifiSdXog7Iq0wq3VgFpVl5aGOPIY
WI1ibJM8N1Q3bkE6ud1gRy/Q2exvzixLr10KWChGRLyP2pasXVI985tGMFP9mj3zYHA8hvdmjo7s
1/i0ZLcvUyPnX5ZZ26YqSHTXhW39NjtkCmd2jA+mKG4RCoJ8/bgs120CndzWTOna9uhkvYIuw24v
SyUIzrys96NwN0X6pXJSoZFprMo2fTzS4ojm7mjkrdjAvpD3pJT+ZTggvwijQMKGn6xRIFpz3OJs
NDsdhdnRnNvMU+w09VHean/7UeMQVnG+2vSf9CUr6nSigR/H8aql8zHnqreV4znYIOOMz3w+75ZK
jS+Z/Y4Fc7nlLZ7ktwvy4i9oZPAlR9o3UruJIh1nhZYlygZYRnOdaEI+IBwbsw3qdSKNLSc7c1J+
90HxF6BLxB21nI+Y4Kd/AaE63HM0eTh2kaRfTsM4IcodkP7kApnBorf+/IM6veSw59If0oCjqVyO
mZLrmagUfd8SoDvjWqq+Iz0sK9fsZ0FWrKHtYaskmyheMlo+H/UPluY/e9I/w7JmUIbFUfi+moZA
o+srQ5mfu0kr73Or7IDxjANa0ZRsVcWbLSu+sKyQpBRdiwb5YGLC5gSXEHt85is5PVP9+VMMwFGY
sxfEJrS40zeuxsidCp0aWDfbOQriYvaUmEJYJZz+r5xYf4biWbnG42aVaWishuqQj2ZFY+JnwNex
K/FfoE+Jgj2ix3MX89VC+WcsbgfMZm6TMKTX9GEtkPKMdG752ani0PKMeUrvyiRA38mxfIg3oxo2
jwPJGZXPWc8xEL8OoeZNaVZfkfoc6D7srn6Ppg0XhRZWsgZOpqhvC8MJpDsnTCG5GrH0KCm0ot2C
2fVo63X79fOJcvpB/vMUrCu48DWqhu94D1NsNiCTZaYngEiA+nan3OpK23k1AK37WYzyFU6O+meu
FcP1lFjFmTvYB5NjESws9VFWH/ptp5MjnlopM7V5fh4Us/VbCdFVzGEJPwKRIZ8/6odDsbkpFC75
2dZn+0EUXQcQV37WY9zavS1BqwoyFFAtfoXPh7L5q1dfH5vo0hxeatnmmqKhZeqkFUSEPOeIHf0Y
7c+vNkhVDzxmAzSMokZXS85FRLD7X5U3/vk9FxydQ/mRBVZdLbBllVhDic3hWWR185Kwc2z4f+tL
FTQ6zFmbnOvIf/RWqWpoy7WCAve71kVZREYGbfNZxvXnY5yxL4g9t/3IUJozX/fp0r0822LbZVO3
QTXQ9lnPlUEh7DuutWc9Z0n1YK8lW82p6x+YzjHzxFERff/8d1zZpf8ZEnIGhRVO+LzX1ZA4H7tg
iGf52U6awdoOtl7VGxxA0f3otONzISq0vnEap18GXauuWHOLK8sIE6/m33hmJ3k/qQhQAN4Abo0D
MR/s6aeCwnDgvLfUfXELxtQigE7FUEQzTyX+HGtgkj3GjUBuWFTqy+cv4vSk8+c9LOUy9s6FkvFO
hjNLJdDoTtOeSToaCIwMMl92UMl+Psr7uaTD4acfw1SC3bDmiQLfmCMMd86zKtW2JwtHJaJhOIZT
l56ZSu9HwqnLnGX15jhPF/H0XaqiHTvWuuRIl1fxlUTPt0Yj9VCt4u7cPeb9u+PIK5PBiFBEX7ye
p2NFdOXr3unSYxU6xVMqaKkhIFQ3YYgAthnC8lrBibXBWKp/k0ZTZ9nvIGnlBVJHzBae1SOHjaX6
3Enog3egoxMi9QAX95KYdPp3zVJdAV21suNoJ4nvtHHvlVMb7tSYrujnP+xHr4AOArHgxEWBN1r+
97f38LoQkQEWHlCdyHfyXJSbMtKVw+ejvD9qQeIEkwQEiZohHunTUbqgBW5AMNURSp921VDjoa8r
j7hEjBg5vLCekDl0/ueDfvBoeLKRALN/6iBJlq/2zaNVnZoJvCgV52ZQu52uF4epSP7+DEWRE5Tr
okthOVovfVYkS0JMSc0dIAuIiIcrKUuSui3SIDlzQP7TaD3dvEBUEbpE+55DMmvf6ROZCLn6Zu6p
WMtWiPXH6cwXO5SiSy1IxS0zvabZbhodRiLFAKCQIcKJXXjZlumNdmTuuQabKfaDTAIIMg4a7fZq
xgXJ6RfPSGFlijtqc/uoiqhJt3JiKhdGLEMEhyROnpCCo4JIGmExKykEy78LZP+2K0RmfBWUHCq3
Zu3Bu7Tch9zO0jAWIIf9AdCvf8org78ROUTvNTC4HhF+Dq99n1Kr1dKkqHxHpe1wQLIo/ZzlvNLd
vKr0rSwDW/QoJww4Z0nDfWlKmceM0QDlLsrncXYJi1EvWwsXNV2DIHm1hprMK6nQxN04FtTOyqAp
hW+3CkbBDpoi3LWkMaRLMkZC2cvLVI6wr8hgsxIctpKnpp36ElKbu+/CSPwuDQy/9F4CLN/Cyuqj
MdtY6ptOtn8WGvheDwl2eW0WtlDcvEtzauJWlxT+kCX4MItZyzGaidkwPRXBPk4wVCHdJrcXwgc2
NPvbAKnzXBVzVVpEtMSuyAFuCXTh1ME3dTpbqhTpbBF2xasNxLQPfwN/3+ITne3HogRhUlDrLg5l
8jON7xX8LZ9/fCsmxPvRV7c5pahgWVl98Toa7vWEr/WlfNCvux/mFyPwKsWL+11l+d3u82HXh+b1
M6+++UKzq1CXGDXT6IHMxgv+uQtJalxiKl0k2+ake307nFne1vv/etTlr3qz0qQm6vqgG3lWXCCW
xfv9hvA247V3+EgD/cyavT5tnQ73TuSLCVOW04CHNIXqZ1nuTfJvQP4YtqLN56/zg6sUC6fF5kiz
n7rw+hKQCXVgaSmaI6lHJZFUqHUuU236FZO2c1c5i107lsQ+Vnr0PCrpTXWgV4+NbvRbOCqRXytd
up16ozzonCEOcxvZm7agbhXKnbigiIDttMrUA0wJ/cxB4oPln5aETFQgfHBou6sJGOGnFCpxM8di
bCou9Q1ydrNUzryhD7ZqykAIyUneQyCz5nHATB3NSbTZse4x8BIv6fjTPOB5CCfjfzEUpzDN+hOF
gfTidJaFujbivNc4FZBZv8/N0PSVrHMOUKymM1/vB/s1+LeF5ImIYdlDT4cKNIyQg5HlRylSce3S
HuMEEjbF5SDNdeQ2XeDcd5WY7j+fbh+9zD83drRWVNXWOzYEEJBWVlAce4PEFeKfyZceA82bYzs6
c6Bdf0Moyen8LjE/MKPZU1dPqGhF4gjTKY6lRpamNWMai6Io3Y96Dwt3bJLt54/2QdmHBHmFkjkC
IGg0axSuRBjqqGfZkoegYyeq6aikCcGxrTpQeJWt4LuUEQbRcLC8IF0h3ugoGc4sHOvVkas1GCvk
swsnHyqzevqzav0kAmqh/KwJfqyOrui1ZnTBTS4p8S3E6mCb8ye6GFjSTT1p4syB7N2sovTDG+CK
D+EQQcPy879ZJnUrCSGj5ArdGKX9wST+peh6CbI8SQ4VksC9M7blmd/5/SNzXoIHR8uaOxoV4dMx
i7lwEs5S6jFsZyD6WKZrt5IJniDxs71LsxFGQNvn11bdtBt7bs9plt+tQjwz509ePKMvCr/T8Ucz
izBKaOpRD5rOnwxdXCWzce4m8wcv9PZkyD0JqSmNUSYzTon1lzPSaOEkkBtHqvmt4oYFsb54Nlvn
sqzCrF+IIFLm68gsf+gt1j3QJyGAGJkST+lFZdrdRJJtPnUOIUBeSTyM4ufaVKr4pAaDXJ1xlO/h
qdiXfan110MRBJsOAw1ZOBnG2pKO++KRCn5bU1q+BAWJH5XZ5omvMNs0r62nJPJBECl7zOaVSdTv
gNEn1Ib5SVJHNcI1H+BoF0Q2vGiQeJBcZ+pceyZAua920GD/CIgw3UM/sw/KNLTyTjEHID0Fh7rQ
lSHfD8TilorhGhi7ajRn+Ok3nR4ZV1ocDqOL0ra6Lctc1d2mKOQbqTf460UitIvQ0PMXkcY6FDsm
rpcXEf7dGXZw52IhGp5bnHU7dEogIQORS9O5peHd8UHFAcUyu5Bd2WrXKbEixDhdC6Ef5yYIJlBN
Qw4kuNRNDvOKeeA0iwBWGcv4DpS3MxwwxGKgrSUuCl7XRHnsQ3WPv2iSZH2rVOr47igs/X4iAORG
4Z30F0XmSGc+LFTqTN2TOafjzKF4bBDKKtOvW22wwBCUMa0w9Gq4xTEy98nw1BRp47gWhGNo3JTY
8PYu0AZVqx1SigNFfozmpDzqichsl6ZsGfimFQb6juio9qoL2+4ngVTSg9NLRnMhChX6haL1ZJTF
TiMuO0l0s1eUcmzthn4Az5IFdvKCz92c3b6GQeYWi19y6Eb1p5lhFHYbMCKBOweWCLYiG1NEVOOA
ox1WD0i/Ui2wuTkglowtvPYk9pSsrV7gFUmNn5akeZvjIKYdMnpd2YwOiV6eJVUG9HE5SJ0HSG/F
RNnQBuIWkCX6AJ9OGF7cjOUt1/bwOsFI0LtKW85PTiCmS9WO88CLqja87tMOBoszSVDJ5Cadv1jk
/kl+mFbSvh9NyPzgZZLrUO5F4EdkGpTQH0Cm+EraOz/Mslce4q7N0g0EZPtnFpbzdY7VUt0CApNa
Qr1GFAyNLt8Ko5ueqHEDThhkgxWPsGzrl572WPpYgIMvRZrbA/rBMnUuu6wMn8sWBJWbkIZNZJ8T
cE9LoxF0i9Ykrql3zb1R5pXjySTUovnMeuMlHec64OWXRrXBNiuBXyJ65pF43FK+zjvIEH7iqCLZ
VQ6Zkf5YF6Xik/03St8mCWm6H8lKWPtJ3YnpOqvJQvSIcRiOoiqr6Qaat5R8wXYdJM9mFRgSCsS6
H/ECK7HU3mtykNnQGpKwTPb9PIgBOHoxmdn1GMkoa1D3SubeQmogeWUTll8T7IytWxFopftJmMot
ygsqWy5BXv0O0QcUEe6UAYSlyax+WWbXfSejm39EMaJpRHKkto+BBuHJJApO285B0F7lkhTJOI8T
dcF6R/UFBQEldduwD0BlTgMnjLxWneRmIlmcaJWqVcZd2aWkoFh90u9Hra0I4E6batgEkh0tYbXS
lF7mtpz9olRlXk16QnxcFKgG6J5RMa+pxDYvutbqtUdTybwEHJfgnxQB1ztRQVIBdwQ8DIVTLEAW
yTmw56m3xW5RDvPfIAqKNuQmafOBzm8hX/R6MkkbSn3qldWKSPdzqYYArPdoiA/wnur7UAxScQAn
XaVXhPo68W0zahYOEopiB6Vvyws8uUUN4F6as5coCqwbO7BJl6s0osuxUGlh4ypVbl3znNq8laaC
9SoYzPoG6qr0u+8qdP1kHmswqEQeQJTIkuB61AGsXIhSCcM9UnRnr0SckTwmfdZ6cqeVqp9qY69u
xSjIbNIrM4u9VgnafKuUA7wHOtnwE5LSzi2CgaJe2yNtBLIWyCGW4nnkG8Il0gKTKPnD3dIW1YsF
mwJ9q0r3eKvyQ/9wMEuT1h5mA0A7NQ7vB7nLa7emyP6ENCEwNook0mmTRkFw6MCmWC6wnOxlUGos
HmoUzbJPuB/L1piqxUZ1+Dv8ygnjSyPm74PjpqSxG1l19KK1saHtlhpEjeq/Mr+EKaS2Cwir5SUN
KYgIjZ3iaFuCnw12S2kCHKvP1rJQqtlXK6Bu47ZAuB5nttnfdZ82nUu9IETAD+3Hgcw2xc9Ba8Nu
wxvtVLj4ZxHv7F4Jv4u5QZqiDnZrsj51iuppQUYNiWxD/bqXIaC6TTPHul9T7qoW5FlkUNQh9Ghr
9hN91A6QLlmWbcrtIYAvFlLsUOdHRGIOToag7r5Neln9tttCe2Yth8ZVaqH+PU2m+mdVdxzPTClO
eLOaFZW7qamsIz/uXHlVZwk2vTJKH6UqVnKf80VPjhbI/1c9Sy3Fj3hITvGdomy0uAGnq8eRqFwj
isl2pNiUDS5bixL7xTBSplcASHjkLZXypgNeOblW72SwdXNUCv482tquDLmTeXUjB1/V0mwL+m9S
8hVfu/F1Mru6pM7VxuqmA8b0ROU2tH1VOOntKHJehOHUylWjSd0VTDr1ISkK82gFYNxd0Cn9lU0U
UugppRT/ZOHQc691oCi4GpkJLHHBrN8QIAHbIZgmMFacJCnQdXYFrBGdvEMVDF4SxbGgtPbmRGvL
1wM5Yc/T5EiCE2Z2tjv2sb5Ns4pbelGyyLpTlctPepw535AV5BE+wbo3OIAl1r4jNp7doVLU31HS
mpnXyGn8UpJmmENQSLJLvcvmHgJUKcN0EeWo+qC5xFPTDtHIObqsk21ZTCms1hSyFuiOHmpZkcba
F452oNIqoj5+zFKc9RcpigqYGmUdqu7UOJnuVrM0VBtWGqpFHHH4sNpihrUma1H/XBdS/lLH0hzu
gZ7Ju2SKgVViw58utCGPTSh+oIpcNc+6b4Yeds8VXJY7Z1Siet/rvR6y/Vjqo17Y1T3yuuquIE0y
BUVQcSLMuHZvi0AtZRdgQXpr2tKLWWtdQScrZ0UdhdSTAZ7FA792ImxlIxRHgiVWKo440M0gXqkA
2HzJyUSmBBsP8Ssgwhy2GKX3cBf0apFAbKx07Surt57AJZtVGBu0orh8dlpxZ9H30MAoTLO+a6eU
ptmY9SPLhRlrvwri8tTbLNSC67iTR5pLugD/12JL/Mqqzi4j2kQHl9ilyv1k506MBjYxvlL5kK3L
2LaLdKdAZMlcOqOB/VCw1I4e0JVxeho59/euJmCE7PoWCtKWhkDb07Ojr0wWns6WP07wQ0agnN2O
AwdfUwmrZbpwklkOnnWqmPMhjZSq/FnIJmxBea7nftvboXlsbCmZXFPM0b2m1ypcprElvLvnBvid
7j3QaoFLQrowQdV+i0iioWJLpqwrR9Ng+rotymcnVjLgbYDYxg3oDhUXVmnzT0RchDx6jkn+RShT
NN5kQVMZv/n9evkpDVDCAQ+NZfmiZpkJN53TqNlVxKIB+LtTtfu8bsZ8LxlJ3lxomYjC7Ugsofmt
gv17BQDffIwVvde2CEiU36AupsY3yRJK/Y6p2Pr5iEdt2/Zan/oiK/WKRmRfz7gctf4SoZujbpKO
o8bAqvwMYqbqfZmKVOzjAu1KDBOlTlHNkeqnQZlVgWJWHsS1qmSzdTfppDLuyllthG/F9hh6Nh+w
7NPxFAkLl0owjtal468+mSzJQ39YPudKIFWHKW84RDQm8l+XfqGGzUXP8xetMyf2iqlO060+ZWl4
BWskJhGXirivBNzk4B7AmdpaA7V5L+hLvGcUxOU7xN4jJ3Xbar8NXTTWB64xQIp44vy1qmTrppoG
SdpKQAcmt206a/SGQolVz2AhujMMAJs7AH2DtWnDztTcKW3aX9yU5UeYRN2RJVoqt6WMKcfRxzxE
n2aqh1SR9MkbSA/6LgXS3PLKuUxsm7iXrxIuq6wYU0REtj00Vuvyb2y/CDmpuXPktVTtQPg0N2ZT
y2IrFG5svparU+uScyUHl1WqVFc5Gh/4C2OYdZALSJ/eKEmWX2c5Lg5Xrk31p4hqdu/BAr3kBUOt
bMJWwglRgnnf6uEs627XD3HxxAks2diiLT2siICrKwMTEBwocGaeE9bsaeo0secmzRx67YD6043U
tPXDOi8b1DaOVnsDvDiuFWYapqTY53MMdJLa/Q6T5Njs5FaVd1YGxeiqKll00rhR5Kt0VtS73Olr
w9ObkAzYfumSc9uRJdPPSIV9FoYsfsjKlBbQagUa8LJpncYvW8kihI2eQOAZgyVb0LLm/qo3+Q9u
GdOV5KPSx5e0VfXfjj0795MxKskhk0ywfxKZ6Nzm8uCHXPfzbZ5IeuyOnWwcB3CbOhRbyS63LLcC
UW+SK90NOapGc6NWYn4xgrpsLppphBcfDAvlGxQw93E2nN+j1pjDZpicSva6fGEVqvakP2SFSAjQ
Y5qOm7GdJnD5xjSbrgrl2LmyYYfN/tDX4+iPJMzdZD0Oa8DLIxufgoRNeHFB2tLetIroh8SB/acV
hHPnATCVoSCA7OKr1yQazYmaR7/g/ubaYydoQeFVa8drlNfTsA8cOmM7SqHidw3FjoNpIYyfS6pu
5Zegyw2/MkMHlP5CD0vcDLn0YwbeLfLKigYnqxY5Gbxbbpw8bNwcyyS1I64ralzQwkrFqwPFHjJZ
QhDEppd6/ZYLozVxQaY2wb6jW49QFGz8MKoaAk+iOtp5NK8BG5V4dYABS0FyA+vUkg4wtnN4kmA3
lYtGyScIu9pAwV2Tov5rPC40St3MLazsQZpvtQTdwtLXo1OHhxTvXmjEjWfooID2kjIU2kYdaffj
fs/BUcIKjO/aqlneQWMo34SI6b+xIfZHEY3TDRqE8TZO8ik46MCwaw5clXQDyyUkz0orhyfcY6QW
R0KU10Qb5YDl0PQjbhKa9jJEcRtcOPOMeneyWnNf51b9aw6gxm5UrL+S2896lPsO+V6PQCWby0ij
MOWWJvwzNyPw+QEUcY+ruusmSpmSI7f7zEha4xaMiQXFdCxz7uJoUvaDKjj4ogjQLzEvQngNNOIa
vLyZ4FPqvZxcT7OiH0VjWYOrpgpbJ8itSPfUiFukawmjHd3eHLqneS5hWZSWlXOVjGL7UoBDCS5V
Tafu0XOikl0Rme3jEjfydYbyf+Vo1Rht2pJoCt9ILOs2iHTzJomr+TVvpU73+HfVv6MsNV/HmmOz
6/C+noE0tpB9Y0s9YkVOVYaMROIGZab9oIwXPqQDRCtu57E6uAMH/xaonlPd1TBzcQQS9ppy4SVP
gqUHLPymk3VBZiSfkw6xGbYmBY0+YB2p2JA5D7TFlYksHkAjsRLtTjOb7kcjkvj353Xxd7WvkyYl
LepVfVTqx0AdhuJVSMMt5V96WZpn2gMHUkhP3VZ1Hj8fcF2QXTfPVjXwqgBH3pJe81ql9MDp1xXx
3ecjrLsY6xFWJWejqEIJCGfxSk3EXfxr0ssozozxrva2vDbUOEhlEa6gDly9trgyaNAoxWtxaHe6
b+2kw98lbPy7gftmiNWLEnNrdLZQi1d05Jsmf42UcwK1lY/g/RCrN4WFUIHuw1NwZ2GFLFSXsPpv
td9s5gvnS3g3e9Hu899m3Q7489u8eahldrxpQRi4ZVvI88VrZPdEQe/qnnrRTi+LXRbuC+k7rq0z
PZcP59ubEVdND7WZ2sZKGdHERhSQiteea9atW1nrZ1r+9zfPRN2PtZyq06ssyVtd0g8mbOIguEjb
M/qTdz2s9Uirim+A6ze2+ql4xU1xQBHqTVbDbpT5fXMNRtqTlXabFL8a5RzGaBXw+u+ZgkILss2i
IDZW850i61zRyCterQeEHBf5t/iiJGvATXf6A5fp1E+uQbI/TFeTey426cMp82bo1XdAQX0yY9Uu
Xgfn2IuvnN3DsfFt7VUOb6Qs2una8+dz9MP1482Aq68CYXOhTY1VvOZ8cU73DVO/JwO9/nyUj3/M
N8OsPoWZRpyVA9ViCVG293d3wKB9kEZnhvlw+r8ZZTX98WhEWk+Z4zW3yDXgNBLHZ9onH+4gb0ZY
TX910iUk9LyuCpJrt+FSryx8Ck+QpnXOX/XhsvtmrNUHIOkpsUoKY5W2Z22NZ+sZkG9+5pUp70Yh
zplGHvNccQgXM1e/TD2Xoa7OQnlVTTHeIfoCnzqYIYb2ZPanaNHW1l14TSNJI2apyDzOVOnPBF69
3wsdzXrS5sLNHVP3m1IaPCJsdZShlX3mD125dPkqHWBThv4ndZ2VcUmre7vyaGpfLQy74CeKUTrW
XAtE6lmEW0WEzFpx7He1Zv/Ol+ueW/UJyAs8CKR3DFprfVGEo4FWNebi0pmC+WeKM4Ce+KiNnYui
pqsu6NBbhIbYDiXPXiKYPF/ax+6gzjbeXw1WbaBiczvzXSyf10lba9laF1XAArNaLBqnD2XVdCLz
Zfu2kz2McaN0zWP7FH51vlDUO0TlDRkp53bCd7/4ySnoHawsT/IuVjROQbmdcMR8noPbiRdX0SMN
z+WknVVmrdYXdOjAknLkQ/kxvokv0i/2wbxDu2dxI74i+CyE5fwrP7N3fLiovRGjreZ0oAytQXuf
c970MDvfq8oDqPb5L/fhQv1miNVsnMo2yekBstOirHMl5YvEPJS6u7QZnnSqvEV/dKKXP2P+X8zl
fysLofL/H3N5fWza6Jhl/0Vn6Fi8tidZl8s/+u9cVUv5l4PNzyKyVMUFa6r/ibqU/+UAB+PqhRBn
keL8T9Slov+LxjaGJJCZpIYgYPyfpEv9XwbuTghWLD50nFkc/ybocvmU//Op23jNyHdDJIbWaFlo
1/FQo5Jn+SjH+X0jZIoxteLOsv0wjNSpIkH98M0Luvvn3/s2xfJ0o/pnNFzImOQxu5qofE4XFjMJ
R5FJ8JysGJlJ/kWdw9uRKJ1S665LLSJ7RLfi/V+PqSNOxm0mo7rGhXw6Zp4EEUukSO9hQN+K2Cn3
ohO7qo038lBau1hNL2NH8T4f9IPXiiQAscuiviOodHVYG8zBobWcZffqbMz7obMPncBuLdmXWWye
E+Ahcln/iqoNO89kwOW9Uj49fUaMsgUGC9m8d26NYWuTNBT7dvoqC1eBRd0mrzFFt6L40YcPSnKb
9Dd2d6sVeyN1m8CT8RfSalaOzuwmgd9Hr3b4SoK1qL9H/Z08HLrht6Yf7GTTd34XbbPkUW9vzegy
o5FlbOLBs4jnznd2+zQTBUkuIlJTT33sm0Mb+foVXetoQ2jWVD7qw0NU3GTR7Ww9mdJuJqfK3gXG
vWb5lfpF1u9turuLnKVWVXesYN5LuzTyyXuId0LdS2HkS1BjtXs7OGg760KriJ7M3dK6db7NR5Nc
b6PzRHYRP1F1/Em4UCrdoYCF93kdm7TOaMiVd6gwPT3/ZctPk/1g2HAbAmJsejr3X9T6Jw06n8KE
W6m/BsA20C4Lxw37basdBjY9jhiuVv8I5i9B4bcR4H8832RRicbwpOmHxdFDoWQbXzbiwkSRsaS7
AHWSqwuCJtu7IvZo55j04EMiHJwtcyGs/Ca9BPNsjU+95Jn6jtCLuDxY56y6q+MuXx+z5A+UD9Ou
juxvJcSqk7Chg+CY92OcIywyUeXqsOb9ieRaJkJAEl8ba1fFWONbJzq57PThb78LPgaZRQe1D0o0
jMOnE3Wyui5NCcO87+xjN3WR143t7JnVSN8KVqP/l1/h8umxQPLZo+QEBnY6mkGaF2V8+IJZ73wN
oipyLRNxVzEkV6KJzpkt3i1upLdjJcWeQEeLBXW1uAWjNUi9JrJHoXLY00Tt65311arog4/5penE
X6eGHtjnj7g6KfOjMir2RFz4OFdw1K63fChFsp5a6WMzGU+dtY/IB/5KrAGiPjutKerDlG4iU2xa
0uDhMjOXq+gxzocv5ljYbtvb2gHBfrlB5uYjNrv//O+zlnd8ssFg9kPShcMYcslifjn9DWLV4Fqs
hs5DUV3TX+PXtjSvs/eG6jsa1X9Xl/dTule24iCPG2ICqMFH1Ub6hQxgoguGAIUe6UOHtNtLtvl1
c6lc1AdIJDvig/rG55rjXNO+ayKP/yNyK/45hWSpwVU8ol5QttIo26Lk0XFmuNKrdNVelCACXfMG
/P9DdKFeNs/ZRbiNdsGm3qiWV0gugj4l8YP7/8feefTGjW7r+q9snPHlAXMYnMFlqlwqVUmy7Alh
OTDnzF9/HnoDF1Z5w0LPb8Nod1uyyGL4vrXe9Qbt89+vxq+F+M+rgdpKRA4IreTuGUFIa2qMoGBN
PaPtVr6h62ACD85HLgHQKuzBQ/nMREa+ZAcuxASKIbpVgyMm/gR28wLBSKid+ladxkPyo3zjcxiV
DeL+9/P85dz1t/Ncq/XfABUMScYRw1DrBi31qM72aDrRrvHLQ7kVtgXL6E+Ja/uanhc/eBxepYfi
OO97jxCH4JzKmyByglO0s7Zh4MhXBQMKZ479uNxaPYbtrlC7xKDRrC7pkSwdE0ghcvEnGuE/Qjhs
HXawwbRTj5G6sTUOwW68SI/TdSbe3bCrnG90CRYmZ6PuN5luK8sDjiaL5rfBySovc/BVLD933bWo
HdIi1NfsHNilr26rTfJYncoHOXXKG4L+zYdAybqv3183BHWAuATeY452t++n9Is5vHHzFr+Ie+lB
2i0PhAef8zMJcFvhk/rS2vkjSRENRIzUZpChdfiBOoPlExKQwH36kk9eVjhm6bTTrhkvTbPJBKeQ
nKZ1+HtZg5uJZ8T+om2i2kMyZI7oSAgV3Jiaw3Clh5yhelLktMfkoKVugd0fgQyeEO3ripfOz77U
N2Hf78xP8Mg+SafhnPvChY1HQTL1mDAAgDDB4nHrRVtTbyvXUnN5H+pyq6hYRflCshkX1xo8aHci
s8PITk5/f/p+OWj9eRVXb0Wu5aote//0zQk1Ts5udgtOjPtf+r2yi56RzLjZsY6QXnoCgqbSj0ir
xtCaXKSTvuv97FAcgDNd67HcTZ7sI5wifebT3NnZqdz+/RSRHNzdafSCa64sS5qBjYF23/hXajnV
C8zOx8zcxPmGURMm2Wbj67yPuAWx/h/SKrBby8vDXRjuq3iXGY86iQvFTrT2+nhoq8+q9Wx2+7b1
jPCkzY6ouHOwhYFZf6tMPxzsrtx3P+eHKHDR7yiPRWc3IrmEtvp9Tb/5Gl6qn7Lu9eVzOL+azYM0
eXxdIYRttpPImUfHJMPXcNYJkYTVuhvLt6V029qdx32ZnBXCfDL4K5ss8uNw2xkFtU3kSLx2lvKQ
lftBfDagcMzJeUlPVb0hS3ddjVsGXAbRo+d1at4blisXz7pytiyXF3Pof3DydbcxRI8Intbu36Bj
K/ot7Q+J7JeokYWNPr/N1Ip6QTR36/Y6XElD8VJynxrNgozCR+Rk1BJJTUMlmKA4RVLHNdAcHtEi
Sm0xWbbdmsWJa3loj5FEluIxn65GdBn6U2vG6KFfYqaGBTgQPCpr/IelDEIXlKnrq64gSUR6/P4h
DXK51ZclEq8FbFD4MckOZqzi1Wvy91IbH+wc9w0FOhTkayYwFZ5zq8zy/dHEPFH1Mk6ba2ia39uG
0k3BjpBBPZSuqJI/YDbfASQmkBatqoY1yNoe4nl5h1V0sai3MPnDG5Gjtd1LuKeT5fQNS5u1zt9H
iSqSqrwrhkE5MkxzCZtx1SVstlZl7JtS+YdauvWEML7ErJaTwltUujfBFOClx2I0iVfJDD6RZ6L5
FI7wBPVjiPzQjsJg0ylsqkL+CBX6HNfGo6YTRFmE4qMxq9k/bGQ5HcoaDfM/7JZoxu8qS9amKcxF
ebkGzbhRIYRFKpidXte+tUiCu+SEo3GJP1KvvIeQ1qug4SFO+YDRIe5B9+qVKVY6wyx78drH4HIA
j4SkS4BVU8WT9/cV7r6a1TQ8mDF+W530ufD3QlshzFRUCHl/7epOQD4Kuw+iibYQFkbcOvkauptK
qv/3g1Iq3y+rYL14l/OQc1VXie/753xq5EohW0gmb3cPwpwnu0j9bmWKk5bnJXPIZOst0jm/Fvlg
K7DdCNO1FfFsiicN+kFVftbqJ7W7BtVLIV6m6VBMt7l6mds3IudANG5Rdhy7t1iHx3ekWk6LQ7ps
zXlb1Iy7t5AeSJEnDJcmroViljuvOQrNfHCSnVFvU6h8KrJeyXxYGi9ethDDpgrSOm/9pehPmr6F
WChC/a1V4VwvW3U+pcLPkp5jkTWnlYmdEnyDrZdshfDaW1ejfKkNOqGtwYmYD0Loy8o3QsC02Sun
cxu6o75ljxuMx0zcWdqhyV2p+GkxyW9afNweTIMPDQU025CpYQ/ZnpV/ETxL+GQmz/JylqMrHbax
DvfxkeYqCntZ/RH0G3jlUnkulMe4fspob/Vun0ibaIQwPe8SrpXARtu4hnCMO0Isc9PD89tVtNMM
t+VbVAqOWXyVJK6p9qUlagEmZkWuhORELcqTx2Km2dk2sVNqu8qEu7Cjf9aNp6F/ilbSJg4ZjXJj
DjiZL73lS3AslC0YRRzQOK9rdVt55GGN2geKyD92bcoynBpVLP+Ra/A+vX+8yFIdQ4PYqWsUhxkN
u547VWV25LBDtp5RPECnr4x/Wk1r+DjwzqqYrKoc9r5WiH6lpBaicl1IASVzuVnt+L1Vw22Wh7T+
2QpnMcVvjM00fFSIp1L2QbGRgpNav3TQtwW3nT4Lpp8ZyBtOcn6OZTiq2qNJK6A9znhQk8IMexQ8
gaKx2eNQBdWh0fdzcmnVVajOlZ33dekPljvsZeNY2LnyTFW3XAJyU61Ha+g9EiFHxdVCf4DxFyDh
d1pzv6wBe+IeYvzU/gghfsGTxf/qe6BvoA/xFetxSE/nBYbSSMb3azmjP8oIuIpzW+qPZH2Q9Wwb
zYuByghHtuYhU3ws4or4A3T93/FBv1eN61VG3cboArUmiN9dz2K2NeHZhSJfY2WfEv7R2MMx22mX
wMuc8ecA/ei0oON6VQ1XgtE2M1iwE2Lch+BRXCDW1zbx0Aq69VMVHTP1bf2fkLF8nL8EZF8MLnF5
SwV50S4nx6Jiv83nctknxikqTg8QuCXGvyRHMi3aqezNaISnofNS5bU3uQQlvx3LaZdLlQ9fycqg
dX6dk5MF5kOAGxzv+BbFnjxthbfqIrUnQ3Cl8ID9T6G/BPMzYh9497Utz19D9VGpBhqlk7psBP2h
UmxY4rYo5RB8WBCah3n+avZHCzZvZ1yFuKePPg54OiGSuIoCmF3pCGiiSNus4fBq9rC4jb6JFDsP
n1qt9IL+TYpHNxFSW2sg7szrJZvpB/t0i1REa04yzXVCDx/bjOXqdLJ1w51fpGMvn2plI4+2Lp7V
+Np8HckbvoyZUy1o8IRTpkONrh+04BwQnxwPG635rrC2RWScoqLuBnIStWPRXFrtRQqDbRrSjlcP
ded91dLI0fq3ctKOfRfvmKqSG4qWcXpL0OoZP0Q0YjUU63aJkDxsiqbFtNQ3um8SaY95wLruKwZ6
2mhPbPy8yJ7esGamzMvVp7zaB/NuSt2qB9fr+0sImTPX36rsu6Y8yXYzuMK00dINyc1Ntk1mtHzs
BZT5PtE2z9zMTfHlRX4TKp9sqzzAtMFNrsJzL7rS9zDxTZoXQt5Hz0KYknrNdEojzEzs4bE7Twst
sD/wlrtsNNkm2s2JHxgbNF7Icbw63c+ZWz13BHI6NHCZvXjopeAgK+FOdAlC3IyOFiJNgKF5insy
7319a7mIOWsn+kzyffklPFh+eU6/Che0y7lkD1eyxnfjtgcdfujBUvUd+sXoGn3BMmjCcHVb3wgt
HR4xC6ihQ+6qQ/IJjVbgzI9wttRPxQc9n/RngYtREzZ/CjJA9MHrwON3xKGkls9Tq5CvSZOQYR8j
vprIYqZBJF9YUWO3lywvETGdmBA+eSg6XczHD5kOsEMs/RnHlmd4ncdWTD/YM9aS4926An7IGBQD
CRysMddksvP7meHlm8dC0E/XJMp6wpDl0iXaMP6nFSUfHZsKnHjQP+JidLczKV0c1GYyi1eiLUCf
tf5FjMSLKg40+ctXwlEvY2J9sGYi0v/zs2mAlji+rleeGcL7z4a5u4D0eJauOXl9iyMabi5uAaLi
hZXArwsX/HtSPF3aFvI5ETYRz+nykrHGgsJXO/MHKpI3lh8Y10AWfXYwpGuYlM4kfDaQZUzDOdZY
Mw5z9KPXL8v4Q8pfjfYgZm9Df6kTPOleSIlcTB/G8JA45IfjhVJDc+zcNHF7zaHmlEDhbaP2eQYS
0pNnp5nRdnkllVSyj5tdYbjT6Mq9g96JN2YkYBceNkyIbG8CK/uwPbfyAUBjSyHy2Ho0kw54oQt0
tZH82am9wW+98Gw+ktHwM3hOf1avpYdX9IE5Ct/H1MivPd0bPqef8jfpc32QdvKX+VHgd+0y4nhD
frHIGIXYZ5dfRbhdJD9droOwnYudYhyn8bHYmMq2yt+G9Nucn/BUFgdfGE5i8tCNO4EgdonpV1xt
B+2WYMFXvuZuUR95wRfZj+u9lB4sQJxwl8XbQvGtdIM1PBt2gQgTCXDICy0+1Z/Tys4/z8DcpWOA
d0qsbCyBdkZ44ef47e+1Oo3unw8Prv9oy1cE5M9uZO5MOsisX66R5Cr1dtK3SXLEzk2a/MDyKCr5
c1V35XjHCM5G8sWDrX6xILep3lA9FcZbX57B4s1lZS6BMqrShnjkKvKixUfgF9K+JSQeO+01+yy8
rlrVc+tQXIMQZLZ+6wJvhLace/JDcJtfEeuksw/DQntUX4cX6Wd0LV6QvyqP4bHackL7+hT5KT/A
InvOJX6nPAYPvW94nOOueKm+ai/4MvppgTzKSW8s9z+1xjZ44NDr6W4suX1lx5zgNnowtllli1hG
ueiOdlUDQftJf9D9ah99KUoHLU/mtbvuJ0ggG6dkt5+1E5ox7aScNM9yBC/fpBvdbf3wSHyaC73J
bzw6GOFrAkDDC5U4yhewFvEWHIMncQTvAPURv8u7kCAAGz8iM7HrU7kfz8p22OrfW1Zrr/TlN/lT
cphjLkIB9PlUjzZvHHGwlQdzBunvOO81MFTJW4qtyMxq+F4Zj/Owm5Ub1JKNNh2JKE9QFKIsUSFE
2MSBG1fxc/EpPemfeyi/3JJT/gyzmV/kx/ILEaEubPUSrYEjdXarO1Hq1CUSP28ct1aLZ8bBHE7l
KILWvbbzfgTDZH1/G7bGBtvNbgG198ZoEyvu8IjuVXoev2s/hpOMRb1pN/wkE1chZ0k9ECRh2DY6
ukcYQX6VblptI3fnNDuJJhHU0H2cMnUK1Y5+RCpJ17aeoHF3zdkVez/Q9oEFKx+ZqK9JfqCg6PTN
ch+NjykQa7jV+59qTD11UxgRD8TibVoV7YCjtA8jrQmc4c7lD3sD8eqmLN1uZKmzFx6XwAHYZog4
MrVgfMck8oMu4k9MRl99fGXQJiwscKW8q29VrclNI8iXa94bvW2MvOFBPGGiPTDviFJj36VXqTnq
cn/BwszUctkV+MfJRQ2IV0k/2LH/2LA5HbYN3BZwGLYYeL3fOhqlQf3WR9JVerUKa/ZEDUZLVTLW
mMwP9ilGfX8sNRgAUxlYGABjjHKPRmA8pQyoVpbr5Obbet+fp+P4grzIt7zxwqsR1/aCbUG076en
KnUa1CxAxM/yRX2akZ1dQMmT4ZKkDoanpkA/QifsxxbyOkdGZYJW+tvyPIu2o33Nc4eka8zAcI3O
SpwM/ZZn+yIbXt49wKEZB8+AI96R0OxNJRpUn3mNeEl+ri/6w/y5H7ZK8hSq53nwFJbny3ypDvLn
Zhvu8mMHrTfcxBvrmm4ErzvMF9VNN2Crn/i+B5b3l+LreKzOsj+yLilnVbHr5GzwSAZum3ga4qpm
P8eEB52W7jKlJyj3feKqlylxQHxV5OO5F+BxPXgC/DK2HAR4BvfGGS/C87o2nsQLp4++nTL8Wbww
XxNflZ8Ca2R2ACc2COeG0O8yh6EhYo3RL8pVd3W3dCQbg4Aj9a2vwpOUXbIlfjaZLVq28Fy8WYQ6
tygc7PR55L0z7foHF3pdarbLXn+NrlBV46fyiVZI2FePq6b3x1Csu6b13bqMgkMonjCiYbDbN8wq
ckZJyElku/9ZesWpfohfgU325rnfW1vC1n+E7M/jvjlmT9q3eS+f0jdLATi2jQugML8L0z55VhTG
yogZaKHtTjpoyvqqLvoxGx7b4GC2Z7yKBD8t99mwnafjNDz23QUXjFD148bvdVdAnCz5scmiw/KA
n9XGajeW4pJGv8SbOPJHwwHFUCtH/wJgrSPyTty8dbSEp8VOP1mFvTIL0NJ4c3ep+pMsb+fel+er
rJ7S1ol0JNqOUByF/pR1ZPYFTqqdrPilCvdBaxsf4Lr/4Z1lUgEJCXqfoYvi3WDF7PHyDvCPuEJ9
rR4w6sTOKJcmxOeT6pHvMP/jNYIQUglxC9gHOWP3w+mk1OdkHIX0GgAoO11ssmI29b4U0++ziSf+
3yuSX8617yt1DrcaOVoSsbwslu+XJJT/ytBHZnpN2qBylzl/0+SivyhG2jhz9w3lb0AMgRdGXelB
uHSRjxQOcd5sqTrbVZfjCMBupWNIsemGGMc2a02ND9tvfz/R+9vAlQcNWtF1UddUUgLfnyeJ4mLS
JXl8rRarZLTT85jqeufS7KDDl/vd3w93Rx3HQZPjYcPBTHKlQeD7+/54KYYTS9Vm8dWMl/GQ1fNx
SgLTT9uohYy8fKt1Oqo5gb86mwuDlsg0fKDhgujXrDkMDT0jn4dUmUQNtjoGOcB6lXGsIBr//Ux/
GfL9fgfhvMGfgEXBrsK10e6uTIvZQpA2ynKTv/QcT1o1EdmT8KButFuwgfXulY/MS6NbuC9/KJ9Y
6hmKxl+y1CFbjXqliX09ueColFOAFawmntSfyRpSYl+IfczpKUm0NaohtKWY/f/Wq2d12FrXPDmE
0qFAEFgfqPLqzEkQNM8MnHz0+sOCXHCwo2wndX7fUET4jD6tkfrarfNTIQPePgrBdaTcT7y49sAE
KETmA/9J+k78RtDNY50z5LIHmAcINmErKEAkTky5RC3HfvSpY/WDY2U42CBEidtQBGpONX5wiX+R
Xu4vMVE1jHX4B7T9bg2Avr2GuGTibamaY9HnGPaj5XKyiI0SibyMQ4T+FQErfOWU6ioXsdwOfiZW
Wu4Yilw+uOF3+zpWTQSWiqsbGM7J/zbY+Y1nQCsc6byyxU2WY4kpTvagquOwCeJvEtlHdvE8D+U2
GVHf/f249zjwr+OSirImERHA8qu1+e24BZmSlt7GxW2wBB8PTLRtU7LYsY7YS45lwCy9/WCg8sdL
v+YdEXJDw8SE4xe39HcYQVCJfJCUOr/huj54jXGYFT2gyaOaT/KPPLf+w8HWFwltPWbbWObfoQno
3TT0URrXNalf8Z6mwFbMH6XUP89Z/FFlel+c8eMBEaA2UA6u28pdJajUigi4HY63YEmB3IqWWltm
ZPP3W/Zrs3j/4Gq4SxMzwnMCLfYXve23e5aoKPKkWh9u5gnQDejVnp4ilPm4Wi68/hR9jknTG2/N
7EIaciiuxHUNQmvx3Me7sjgk0VWwHqrpUGleEuDAryEs9TPNk3O36rx+ckcsWJqnqnWz0JVaVNuu
pW5b9O6xrwV4pXoGjaJ1CFUPyWCzbK3AszRG1K70k3aSqfVEqdQ5OhqPp/xJejEmR9Qx4XCqM7UX
X89eUly6iIGJPKl2QqrPwek7p2RkmJ1Lxevi7ZSfE8MffzXxCKZNwRmg3tR+rXihsUkOXb4Vg006
boZTsfkomuF+6setXPlyq/k0XDCYeu93ClUU8IQgI+gmpotj6cMDMz57seTJGbrmFRPLhwg4/+83
9g9eIg5ehN0xaub+8rDeJ7QXRjQWmaaLN2aSCW3g5M6IRD1F0+B2Da3qYr4FJDRg3yF0oVeX1Ufj
5T8/NtFIGIfjC2ihsPq1Lf32aInhEkajNhW3TFBfMhK8nUaNAiepi9rrEll2k/JnbxBY9PdP/udb
yhIsG0Qb4AhIppfy/mq3PVYA8VA1t1lv2n1nbgS4eHgeOrkUCh/gi//hKpvUAKiNdEzM18jG9wcT
OrEPxqbkYKN5q0Vp2xZZwkjgZzReSqFY5QJ9huMUI6SsKj8oBP/D0WGe4ttJ+UFpRqbi+6MjUJaj
AivSm1CIFjMLNOtFeFJ6rXa1OD7Nx7FOEoaA4QuTudd/epmJk0fILJM1QhbAfeCBrMZVSLhIc2vz
9lC3Mn2NaLFe9Lo9We2H6xSf5P0yxdGAxbCFW1n990C2NYoNFD+tvUGt6LYAWWO3w/4htHtZf1Fw
QHLkolot3RDf/v1z/sEFhQLOp1xDfzDkgJsiv7/IEZ8GZzYmYHk+Q3JrsJqDD130t74TDkWj8BbL
jKSnzhBsiw3BgSFqemq800n02EpVJvrdIvrGqOq3ljn7B6e33uN3VwZ4HyNmdnsG++Rc3AEYSZUJ
q6uSeJ3rznTCaf4ZDTUGYmXVIjBnuk8xYEBdZ5RppRMrc0cTXUefuhg9Nw6Fqt+ZfenlOuVepVwJ
Ru1R5cJ4q5IPTvWPFxO6KsIufQ0yICvj/kxJgRn1iQzvm0UCNQQ9JiZWVUtOIKffohpG2d+vzB8b
KGsAYjfeDnjRlGZ364DV9q1UhEZ5m41JgVIObyUL+uyDd1BbK7v3138NeUZw8sutl1vx/vEYtUYp
W2wjbjVktRh1nPxZkaZrGy27qI7Lo67CVgvnhSGwWlcHHYc72xIy5UQIywMuYdalDKzUDxboPZOh
7Qc9Hc+VFiuHFB2lrS+vqonqrmgS/cGK8JLrl17yF/kbgVs0FcGbhafTjtMALQUUxpv+bNUaaHdh
qU7WzLANiKhNO5Vw6DQor1ZeuInScQMWLIEqQ2wfUdC5QWcOj4vhZfhhXqEVzFpXXoy6m89d/EF5
+mfnRK4wNET0MWxPbE53d6aNEf71bZbcli5PsKVkJDyIdeliE19i8gPkFyddsMfD/cJi/oT4Z7Q7
0fohduIplQNPmdThE+mHGM6DAzSy1fgq1OAPSqM7j2oavPU0OUXeL4NO7z4xopbJfbPMIr5pZERt
lHFQHqSuFLxw6DCK6Xic+qCETVDhsIEhTpp2/batIx5otSudBiDgEhbY02f5frHiY24M3S5V+02c
te1RFcJDF0jy9u8P/R97rmxBh6Ca4/IiCtDvmnWlLxoh0sZhZXRZG4WH4shsDVdsqOumRf5aZk69
+8+PyQK51huEMbBI3r0BsgZDF8ucq5x03wic+ZFH2acsSHe5GbAJMvdCMOf//ZjSXU7Leneo9znY
yqWz1hXl/VGx+WpkHVOSaxETjnbS1ZthYcIxvRR4n+DbEUqvWn5Ch9TV+1yHswM3k8wCbAsx53fG
uvbiOMRP7Ls444iIJiM2W1ehU2sxSsMizQ4XqBjym9FB/33TpxI91aEB8EP7Iw8Pg5wCiG0J15nz
qzydsVCjtdsG86XLXNSlRUqvSSP00mYY8VTPufQ21l7L+K7XdqrlW9FPaL9ZBDKobwIQ9Vx91sut
+anQ3bF4VZTDiNAG2//BaS+a6fUzkzAIP4xJdU/vHQu/nH76KVTXFHQ8r91i2qUGzo0PRvMcgN/p
n9RM9cz0IeSEm+sMZlb6KL6bCST2PFfubNrCZ1ZdBl6xtgsM31hppvwo0mQQV7CdQ4Tc4Fj59zv3
5y6APnhNSRKB3anR7tZLHIlw/dJlVkgFiyIsKxXwo3MIrbYch/SDR5M1+I/lmcPxJljsBuTI3hsY
x1qei6vv0LVX/VF+LHU7WB5abNDInHM0ZLgZQIH2aphfreoUcBPL4BZ1r1G/b5XPivqDhOppBOKq
LmH1IxNOUYAto6emn5Z+A+etLw+ByAzmWTKfVz8mNSHxjVCQ3rLxdCXY6jEUEqfDbnKCVDHAGRnT
XdBfx+hUypvQfO1xSJyr73LbOIsCfsEdanvcYgky6WqSMaZPVrCfo8bWUPOMZHzO5CuYIClT2+2G
SPBI6XZmZ4RAp4490MkIKAewnGIKPUCPYJZm4apjJDjMYRwTYDClM//r89AWlB+S9j0WKruQLtbr
RDOF6a8tQOTHoS0IX+sy3wyc+gye3fBVGQnTGIjgqy+wYmwxxkmIcOQkZcCNBc8XpAPETyyNnbwM
kJXWlKLHprom6XeV4XEqW+ABOzPCCDx8ssLHuPlc6lcRxgxZn3B3dOzN6HQRFEF0y5NrwMmo1s4q
N331GfoUNOYJ0yHYEzyx/UbQXBNeOkh0vTNle3kp2fMwy7UtywFnYY7WP8s/pdsUuUzAJRVyV3qU
USqsRjhuHnl99Sg8MhUc3pTDlDvg8/GmLLC98ojgAYlSoXGA18BewxQHJh+bpOim5tsovwiWV+I9
KfNj3GF0+9Qj562OXL3fGMk2KzYWvXGwj6Exjl+sFkhyJ+MPOvtJ44+rGm8mOULAsXv942l+6BpI
6Ojj2ukTDnXM4z735eeJOS4s3DFyjZfx+2Lg0OX15gZxIQPaRn6y0n1ARIi8D7vX0Nxlyxdj+Lrw
ZKJSHkzKjXVW3UdeyjrGc8JU1NqUvYcRkTkd4MOzFPKrGI6NcEthRqU7erJJ3qcZxIFj3ntJddYh
ihTtW7rOkyc7bXeF9Khy8kL1fZAeh+wWTLeEYWOreYhFzGans6OX6XMRnYrgrEgbOdxE+V7FqzA5
pv0+yfZ1v7b3yrKFHVksD1JxwCarUP1cw1n6E0I+ZXjuMz/f9SVi9c2k+lX81KRIA69Sf+kZ/Aef
ZF6PZdqR9WqZR4jsubaVi63FiBQa1F5nIFl+ADSpa5n/vs5DFsw2t7LgJMq9uzp7KMquxMx1uC4M
AGO4pVnS2UbRzf4sibckycbdUuvjg9rVqt3m4bEgJcINrCDaRCIoSt2TJ40nl8WLAGOuTil/jUHB
b0vP4TFg3oz9WG8NT2ZSPHXBOr+VSy8zRNgPKxGsgKzV5dG0qacQBGaoRH9o2aYyS0wdLfpkdYpk
Vzg8wZYd0J2Ynl53Tpzp8D2XcpMOULP+vpL/2X5SE6E4XPtAAu8RBb7fgrGrbhMpErKbHIjjRY8G
t1YKV1aDwSaqgs14QMxihm9T37Y2Bpb9R933H/eEE1j1gav2ce2+71BXrZcGsli07Ebzph7D6gIa
MPtVp/7EM3Syu67Hv6sBHG5mEkWKdPmOaJyZU8WD/vdrsd79d0/HeiaqxZREpEGF9PP+UowLIfBZ
MuS3JRM/hxomfelMx7X63m10+axZrOt/P+Kf5el6SF0hyQvKLe3fXfNf5ErWLrIK9EmymWuWxeh0
qfFNIfHgkqshwole3ukNaUZm2QZeoDYPzSQ/KWyGWFfOMPr0/DmUG/6aOTeUQMXgdE2KlcYPAyda
B/Xz9MFV+sXqen+ZUBmYVKcU/XDS7ktqImbjdI7rFBocz8cgFdFmmETZGYN+cCXMkkl5xsdNDmmX
dNi6iZWHF6z40pBxY19kAx6JlrSZRbHfyL1qazXOXmkfSn4YtLqPlbm1MY1VA5MTMLu0XbtppUrf
ziWsqyiKv83Ysh9nKd+Msyx+8OnUP54BTLOAaiFBq8g4jLuKtJ0rDLLVJb3JiCrs0WyfZjHZfnDX
/6hnVmeu3w5yd9eDUMOqNA0g0rQig47FyP1Yaip4NPxLNVH8GaHs63oGFJvpsae31mvdPxRTVvmJ
ITZ+RsctjfLDhHmOjQe9t06dHBEqg7sk8+rlxs4woV3KdRVxn2BuKzVEllAJhm+53F3lo1L+z7d4
BdNlUCxSOmGP373FVWzqkRYtwlXvIDZhP7d4NT6uJJOG+KJUNC06dUEfHrVphXfDEBtl/g4ErdH8
4Bb+gvDvHlAmFzpkyXWEQZf6/j3uLDUga6cUrn2dbbROGTZ1x1UUFnVXajIiBbma/QVWHr7hjizN
yoOFcy4zJeinoUYRpuVMWhLjIyLjfzwxabV4wOhBVDCpeH9iRTUWRA01wrW2cGfswvGqLPWO+iBz
WdsQ/xbd56EP3CngHuaRcBDBERxjhiU1CITiYtN4K/Pp9YPH8Z6tBkmUt1nmTea+0czf9X4NXqXJ
HFbhjbyE4ox36FZX+g2u+eNhKYIdRrSNiyFe6EzqRO4w3+XobaUfyBrxEgFPw6PClFQVC2FLRkNO
raD/LKxo9uu5EJ0JXcSvE/7/vir/RSf8271zv3Zf//Wj6KhIzl/zH//zX7evcdH9a/sj+1F8/T//
+r/ttx9FG5fFv/BY+ddTE7fd1+Jf37/+y+mL6Ovvniu/fuy/PVcE9b9JPGf2RTsFRQkzKd7k8Ufb
/c9/kUi8GqjQ/oOWiDyhK+e1KJsu4mvGfzMPRYCEjB70VGbo/v9sVwRV/G8iLrCQZYQOkKz9E9eV
u3oELpOpyesUUKIkWXfGu7VxmfIpzstoL6bRkPmtUTIwcwv0pMW2KaQhf2ayh5l0mKoTItIIw0ZK
fwkrcQpuI4Kn/9sFvvx71fjdl0V6v7Ax7UFXyHvBh0aksuJI799ZDJ7n1LTQl2bRKs4gy4PafUiq
vMGKkhSc+JswtCbmH6WWD9AV2kWz2u3ULgqZOrjXB4XgTfoi07M21keslTsARWdgQXafKGKFI4sA
Rurd2YVWji32AN2/ZBgDW77C5IjivzOibDNT6ApQbCImNjB7VyIKi45GHMmFuPDJ8vFbXalQYWiK
H7Bp7jp26AmrswGMNPBscUUI1qv629hIZvJZCHq8bwoNM3BvEXuyjYTU6hkeExOPVQkiHHl1Su7F
tKhfWP3UAWtnKzZMRxqSQDcdMiHmBZalVdQrW3Zuk6dcyoxPVKTZNLhpk8TwsZsB10a7CqRZzP5d
nf0ve+e1G7eWpu1bafQ5DYbFBMw/B5VLpRxKsk8IWbYZF3O++v+h7L3tKrlV4wHmoIFG9zYsSyqm
xW994Q3/B3HmPpP8/7+mT37BcqQMAcr8938dfHURYj5ZZd/q4586+KXqv1+/7X/Nppf/4IvlayC4
ab6Ww+3Xqkm+H+DHT/5Pv/kjnNwPOeHkJWvSevo0DCjTg3gxOVH9a3mn+yz+mjw3b37jR4RhjvUB
X3DyANeB0cXQ5WeEsfUPpq6aABqA8r/Gir8jjPOBd8yg98iMBh6aNb35Vda8Rh/3A0NIAhMlAgMo
bNL+JMQcOaWixs4wiBSfqZtKNBPHTEp86Nl+rVy907UbA+d2f+GhTHkz6LtM33X+1lBvc0TQkV3w
IP1bl7lcVtFqPBPurHx0sUiFBOWeNek6y898FrTXz/xv4FoBt93TGsgWZGdthGr/JQTUBjcxcYXc
c6/tamtiYLvd2h+WvXGO4dgM/p81asAJqTVmvK2R9xCUH1XsYFCiX0OnqlvnXrHyRQ13UovOzPQ6
DD9hKWKlV7164Y50q6/Q/09hF6qA3B3rQov3vqAHhmjRIDYD8EX/ru1nsKFnxVVVnBHE/yxI/rij
7DI8coY0mPkevu6dimo9pjTqHcYkT2brh4veF/bOGO1Pdt8wuHAZpyqr7hGLJvPCNoZ2EXWAiX5Z
hb+L1YfJ+3Qa05yaMSZYKXYv+ygapmmFa2olxrs40Pdaozm3pq+GO3q+Zhg9dU72bOXiQao9Lq5O
udbVHCl6IxnusgiYQas9vH8+h2k+p0MJyfLC/xHtGzbPo9I6yxzdHwynuyv1Ul01eeiuqlE81caw
lpF1phtIoQLV+yF69X8Qtq7yr+ldXX79Wl885/8Wcend9Og+S/3DvGdSGfk7KhkfmFehdEZ5AkVc
5Wn8lffYxBeaBqA/iT2MiXiQf+U9mvlh+mkCGYk7+5pO0+CvqKSLD7gkTIpGGHx9j1ivQZ+Y/GO1
Es7ZBH5+fZBpHK/eaZ5msnIJgxP47Hi0asdhhBFNj1uyk7nnjJ8qHIulskgjGNEmW95Gj9X0XoQG
sg64cWUbker9dijh5lJrlYumHhEIC7RyXL6/kKeF+rOgIoIzF8UqGF0P6io01o5eb9nj9uCHSv3g
qQHu5jUThsIqtGsgR/GqVESyev94b+7EdLxp88BqCpWT45ZQ0IJ0Gwe/ffCrtFkmXQ4zOKq0U+Fi
qkmPLwtsFlkTB4PIf9QNDDzsHrw0aB9yG/pHqrhYC5aBoyDS43a3TjMi7RM59bnULWNR21U7V4qy
uX7/Wqd7d3ASiH1ZxExgJy6SGccxK8TZB4M5J9srpjJsKl1XnoYCVqODNdwjdlA1iEnZXOtYpcEv
BMD+/uGP8m1uLkN1ml3srtOmTBfqMHQrwqxGfAAZudWQy70MkH+j9861odbaZWba7aIxI31nFFV/
GfXiCa+oU5pKbx43GpDUnVgFIhgBDmX6/i/JYlrH2Hgkfr0vdd2DB0OPtS5t68Tjni7k8EZzFN5f
2gLYkLyRpen7qCu0oK/3hWWUWz2MYQ4FjbkucUY+cagjJOl0U10XJQ6dtxhCCkDvwysa87bTMjEM
+0GrzIXfN9GKdEgDO+a4Z61uBgEuOQH0kFp5sjr4xQn4rU2opOGj53u6nIdGYp0gax52N7+fE5uR
hj88VY1uHnVFBF1lJFDLbm8ZyqcGTBLkpHQT9eYNwpOzIMxPwX3e3nAqOOBrNNKIj/A3D2+C7oyi
tfJk2Gd9BIYQZYuFr3ck9DK0T6ziN4eiBqJipBjCGpj99mgF1YU5VBQa7T5pYDnjU2QvRrcNIANX
+omW7fGmzibBQyW75XiksseAuDQvojzwumbfKKlc9barnHmNVc690jRvs8FSl5pd2jMlk6d0R353
kXTmJkgDkFJAiIf3M6qbIBdx2e8ls42NVjcKAj9ZshLmcMra+03A5yIBHqDNQHk5aU0dHqr3QaS5
GA/tPeFh9hc/aa2fYG8fon1aGZ/fD0FvFuZUwFIO8J6w1XJTDw9m57qdtK3X7OM+hzRPXoW1VmRX
m3yQ+fkYKnLXpPAj/viomslEAfwKezglweFRy3GM6SMH6n6Mpfc57pDwCUsQIqGubJSmMpj/K8a3
94853baDEESCQVMZFL/GxaKPc3hMzkK0rVuo+9ZH8cHtPGoJPmDzx0ehQUNCgh0PKMpjjTCs62j+
1N64t6rAXeLXVc8cA4PT94/yOhg6uhjum0kxNgFjyVwOLwYrOqPNzdbaR7lzIeE+5j5U3zq/TkIU
FcqlZiC6aM7caBMk+171oagPCMxi+OWTPvT790/nNy/HlCnQfp5kkMjhDs+mMIJcwXbK2juwAyro
F2PWL/Qx/d9c9YSypuFiYKJzDI8fYhv1P4bze9R+QGp1aJ7uwgvnrhNLAwzWTN8WL8gv+l/gN3mn
sPm/u8hfD370pmSanbiyrKx96l6I5ty2L/3gBKHw7SHo7VHHUbkgKAUD5/A+tgb+x4kS1Y9Grybr
ZCzlSsbY3OCJFf/xOmWR8uKTV8KR4W+Hh1I6KUSAW+2+6KxuGeu01+Aa5Sfi9auw4OE6paDXaEOx
MsjgxdG+p9lRGTJ9dPeO02Z4aCVZ/dXvEggtXgSiYuFl4DZmFkYmqMMkcp3XdfCtSBPAA77WR/Y8
K4T4qDbSZXLgWUG8AA6FPjpWLuEsrTVoQZ4IsM/tnTis14GZ2FgKF7iHzx2jHnYiL9prELVQZhyY
TCB9BWT4RsnUjY/TH4R8MWmSGmhKfnMyep8nAt3boMP1GySZENGZbL6SZ3/JrkwtLpjEdfY+rZJs
mUvPYHZadcv33783aSzYHGL3lLfDUQIrfvgwU6TXS92p3P3gETtjXFTamVdntn6muyEToEIM9XnT
IdYQefGkvlol8o+gqbz8kCyo0OhOcxqAaY+qlJGmYtWHir83Md/a9gysF7oaxxuly1JcV0FEvH/J
b28sorK0XnWV7ZhxoXV4yUwJC6mVdbxXSz9e2CPCb5aESPX+Ud7eWI4ytczoiE1jo6MXUp9M6nCP
i/cBOzVYNyM3VzihIv/SteZ16rflzk+Z0hhFD6DR9/MTAeG3x5/KUtCIlMDH+AC0cwWug2m8d4UZ
XuZ1+1EpYHWFGUmOhY3Wout7FHaMTHkCNnlqQH7U4J4eKpcPAcFiXobK37EMB6bcjhIEVrRP4Kx3
iF6zvZY721cLOmhDfh8FPjo7A8AUGJz4URdjsikGTZxYW7951kBGaEzSzaHn/gos+eUl0r1cmLnC
U4BDOK57rLVnmDRW6/ef9W+PwuRZI8chXr1po42+WxQ2KyoranqOSd+f5Wp0SsLwt0ch3rrs2u7E
MTtct0kn7dR04nhv1dAIuy7IoUbb1Ym4+0rVPIy7Uy6nOVAsv48oDg/TeC2OlK0aYeEdO4gPZ9XF
5K2L70plYu4nr0fGwjoWwsJ9zLoimAwW5YOF5v6L6iJEnnlevzRShH/tvv1m43eNBm5nA7VTxnT4
psWKvha9MaLDRJN7mYQxemseYgVeqwG6e//J/OYt4GKgo0xXM5Xrhxej9z4TVK+J9nJkptzYvOu9
R7OlUjTgWYMu5oqXfZapfpO3wyls7tEM6vUlgAaIpCKJI0/tuHTLJAxVLKZRhElKc8m9A1eo5Nq2
VCFdxrkWrQejtzdd0airwuzMy6z1htveU8OVj9np/+JdQCxummMzGRPH98Ki84PLXhrt3US1t/jM
ZnCyRHriXZju6JvlQ27wehxabEe5cuvafVm3Y7gfnS6ee3GPEKvry20o5bgdM7M/cbzf3GSoBlCc
8E1DD55OyOEjZmZfslzLau927cfcRt8kC3Rz1mnWsB17w3rS6vapFSgPtlkXYWeuotOhttXOKLP4
xG76piszoYHIwEgznQlkP3Udf22JBKEEmjakNZ18XStQl6qrMwolufTdKliz6qtHbly6snwBCDQP
JnJQoZ5Y9Ee6GpO8MHM88sCJqY5IvHO06guF5xwbdj21DBwmGUX9SHrqbzsVCGKnQjCWKXQsgb/7
ajDj5HPdGMO9p+hfU1deZ0N9O5ile6Jh9grf+GVlsBdM/RWmi5NgIfnGcUKXdU4KKr19stntz/0m
j56sqgLs7MGoRY/MdlDArEqIIzNgyuaF7yTFk1UMoka6fEQJbUiM5LJIG+9ToNWTZpudmBeWHRjV
rO1g1aFullhwK/xWu5eiB16tDEF2VVtjAqocrN4Tqu1NPxvrLr0v3AygqmKYyXXVVdoN7TbQkyFc
nXu9yo0ennSBYGCZ+cUnP0yCF3QAxX0iswgBi7ECxttTpgHCzUewiDo2qLdtp6Sf8LTV9oPjouZt
NhkSSMLwGOOCKQ6edbUeQTwHsbvLeiu9gLvmv7TSSNmVEOH6bIw4SmSYa32Bz4TSQxRL/bPROph3
6lYvPmuYz96IUUWdN08ZkczyXCWZHVlLiFoawUvu2hKJoY7k3DCbCenouuW9UmWgj/G8dkfAiiM6
mFmQRx/VVHrfS4P/jDD+SQ7xy87zBuFx37TPSXM4WeUX/p5huB+miSpIwQmO8Dqo+D7DIL3/gJgB
pTjJkkoflfz7rxGGCXSDETzGeLSr2MCm7thfIwxN/YBbzpQH6PwaGeSfDFZBehzGbIx6JiFiWgJg
JTBdOCoCKlvktZmbNdBfQM0SisCuNwAXm7IRm7CpnG1a9XJt+WV2rbdGfiZyL18lgzVeV0bf7po4
TqDbp2vfhwzoZEV87rp1ca9pfXpup+R8Fq4tG1FW4y7URhXtP7PyUD5HfxY/kvJECnN4OVOJT76L
zC+Ncdrz7AuHQVgVpYkTiCHuTNCJC1+mzjJynBeMTU5ZGE7diZ8h7ceRJqQEQwA6bsc0t0ZWbtTl
jXmnS0jXQdA7bDkI6aVmLgHUB9ZF3uTEITfRxhNB/jcXyRGpm0iuXUa3R42TwMmz3pGqd2eGKNej
Oe7vEk8AxDWtYfnLUr7+fj2/TrjeHIpFhs8KOq8u9Th0n8P7GbFuWreVxb3SWfUqGKxnaQXqXOk1
88STM6aq6OCGMqvCJIplCIAHUPHRzgVqyPKlNRT3sa2upF9t6RuvnLE+Twt1WfRyhX/UzDS2qR/j
sP1IhL7RMn0eoXXhPSOYSW8N8le1Cbr6bJDXaglFoBVbKWiHJHdmEzz0JmpIchI7q3YIluzKFpBr
gG5lo2sndrzpZA8vBriCMSWegKQpxI4yE6cfIivQk/heizuk/VTgsr2HH6ocoKiFQjnV5HqzGuFC
TyLnNICYlrAyDp9T3qEjGdGmuAfcY61Hr4fOr/SIIEkv3eZ9h9mdYoOcLE+ukMPShPeAI08zUN48
INE02Q+PbEdRD+GWrbOxaQn5eYq2k+7J7fvr8BiHyWGo4pApZ+AGzU61p9P4pZrTco2BP4Ie942n
IaKhBPFGMINax9JGkc5JFrDhqpnnQ3HwS5CjlRfgni4qLElkSRHc4HytDICXi+f3z+zNnUds0rUB
5IOhmbTTjwIorthJk0We/xB6fjb3krq5srG7x74CLo4GsW3Zakg12MC23j/wUbXGnZ8KQotsj/+Y
1kwAoINbUo+WGlhm+VALyD8QjphRIbTQpTdFNTyWRnsfJQM+9L6rTvnT5xpvrM5AAlIKDyHC5jro
SJ9Aqj5ndb6OG/2rrxn1jF7t5wxKu5iq5pyaHXHH98/8KFXmzCesosOKpcHFcOYYaqYAlRc+PdmH
wtQvvNFadwnO6457Wbk4waRYpNfpLFTEo/ZDPeg/Wco/CZu/PIU3Wcoj3n5h9Qo7XTV1k7LKv8NU
t1/+3/ff/TthsYBITB1lKKU8nKl98zfowplQYhMQY8oj/kpWNOPDlNcwDwbxNYlxEQL+TlbEh4m+
j8EfUd0C56n9SbZyFAWoqqkGbGoJix4enZ3jgs/v7CYMNbV+iJqINLw0ZHLZp6Gtzk2ah+tJrmAW
9b4fL8dBbz8D/MSEw1EruBaGFT94RV1cJr0hb4EejuuK+vHEfnkY919PEFQJLAsQuYxyjjXCOtD9
aknP+KGIUEhD9ucMmT4HIoUsxImQeBh4fxyK8QmTDZr/PK/D179u7Q5Wwlg/DMqAWm1X+ktfDaIT
I+g3CeK0+4O6m2ZfvK5vvCo6yFVKCQFqTwndrDULlpVEZKMH3DCHUF3A8G9yeOK1x2aXDM7lWCgX
cZnsysBDeVDzsSNu4nGJu4h5Jx3uuKK5+DsPQ7yyvdvYhpwfA87dRD7j7LwKvHXQFCaePK56ql8w
leA/d+XploHhJ7MmWqqTQsrRLRvIDMtBVsHetpXgi82ecE0rrZqTZFGXh7kLv1E76wU2CY0Y8nWb
jHN/iNWFrE2UAFAUTSpZokFxb4o2WraxH35/qP+JT/+kP8r7jwgPph8kKihk0bD714DVhzSsv375
x139XH+t/nEREmz+cdXUyRCm/u88Sn/78T9Cmm1+IBND73rqhwAhFbxKP2owy/pgEbfYt+mFf6d3
/AhrujNFtckKmULLsGnx/oxq6gcIMzRaSPEm8DuNDfuPwtrhq4w4B0XL5JhKyQKQld7R4ausN/AW
29DyPxYtogZtGZi3WhVd5tRMSlF87UCzZuN45w39sI4dMY+EXNZOUc6gc3XLMjW+/HKrf5P1H74n
P84HBQaARtOcZALX/ZpZdCWqFcPQ+h9lnBcrxbdw0Jj+iNF1XigxvnuyUR/fP+ZRUjDRFCbBIgbB
k2wehIejFLYy9FQZlNC4HyxlZ2rlUsqu3PtDUMzqMkiWZdGLeVoAdirSgEH5KZdTlt8vwUFQZtOf
YqjIRmpOAfzoIcggbbilvXM7msPMxYAkKCA1Chz4LGWrElCweTAuoa+NJwL52wPT1WfQR7kASoT/
Hd7tsvIDIG+GcatbCtrTNqJaHejvmeG1d27VrSph3Zlaviky8fHEPX+V2f0lIvJa2BqQV54ziLKJ
5XR47KgVJl2rQN7Es3iG3Ons4uLTdivn9txfMw08Ny/dpXlZb5yFtbW2Icr65Q51/UtliXPOwp27
Swwf+Pfp5/JNuUk39ey63NT81V3qW/26nuEkxA++tPOXa2uBTPPHcucuxcLm29Hn7uOAOSCJJoZ4
tP22+VK7HC/9c/ehv0HJKZoN1/q2nSlzOL/zdmYvy+XLNR/68lLz137eLLhP83BxYy6aOZriK0bE
c6a4S2OGzu2yXKhrdZ0t1XW7KlfyW7RFAmvRzd2NuzEX0TrbgMtE6nT8ol5qW/rvV/2VssPfcmmf
6xfKRl0j74ymOhqRfBrd+9fPd5bmVlkZM3czXotLYzt9UjPz5t82u2yGjcPcXkyn4S6KTbGrNsn8
Ts7o/c0xflujybhF33/t3lebbnbKFfUVevjmeSI26TJ5ALZy3IIPkfj0ClNJblaLq3u8I3fFPFv7
N+3nEPmJehY4SP8skZPEYHDjL9EIXGozhNxW4yZcZmt+dEnBtPq6vjwbwJ6X87th1m38BVIHM/5h
GS3jxcBZJ9zydPrvYtDm3ewmQE1zhmdU+uBeo1Yd8vWi2ygLf5XOp9/dbN5fuK9tqaPrxB7YRmgF
EZIppB+u21zIjlGVIQHCuT7CGp1z1rdFhGhBuu5ClECzIZo8URyqnro4//4HispBI4Pt61fV0H1k
FFutCxnWELhpj4fp0M61PsfEsc0YWllaoW49rZuXep+dvf6hIbUS6JCK7YY3lJ4fRaZNaOA1Ekjq
dVdeGqlnHlvHGUqrP/5Is6k17fn24ue/vf4c2qnOiTaKeRhN+GAw9ObUkmJfY/M6LpS9Me2jAdeF
G3p9Z4pQzkUa3EZ1cO7Ir0pd32meuUAz89JQtAvdHIH/O6uJ0ei7y5FqWccDRv3iBzjniu7ejtLn
LHNvCjtEtd/dNbJ+bGA4eBUomvRzKLqPsAc3GVoP5lAiM9xcupm1DrW9o40OeCL3GmXHdZH3aD2P
wdrCyhnzifO+jld4oC074S2z4IpmHVrk+dJDizCz0da12k2C6j4otIUQ9S4ywysjQbe1SG5Bu9x1
WAl2mKG+v6iOdqDXW8ewDqbJ6yQXovThopKR07i6LoMbNWarqSMwNEyWGWF/U4ES70CKaOY1QKIV
o8X2xMEP2wjTE+OBsQNOdiEum8HR7uPgEzP0teYt0bns54XbhfNo7PKZKA3kWqu6vs1FgJgE4Jb3
r/povUxZGXsfHsakZhoYjKM3yexKp+qRKriKKv1rLF2sW9tCrkYfHwLGvrOoNkxEE5k1uOC51+8f
/I3IMeBIF/83hlXoUZEbHvUwctFg+duY6n2hxYhJC/82kk680xoUQFRPSVZMG3GONLOLLM+24Rg2
F7GJ85MmdwHTTuSH0mchxnTh12OCBWn+kkd5dS/t8lQhdHifqGtfz5SGBdAOaHv6UU6UOgxNE/KH
+0YLPwL5RNdQxZIzNOwdjM+PTWyiOgDbPRmTU1ydV0rgz2hHu4QmIlBrl6huIDt3XFVqnSwdHffn
myRtFknXecu8HbcruIo51N0SZdBG92l1xiPurGEAnNZGbDZNGnAmk3ZM0bjndkbExyd61wrtyRnS
7qbu9HJdlgh3v35pZXiwmgLJ+3SAR12rw0PjU18bpnrlFCK6sevcexD15Si74Tzyz1w7aO8YWZXz
IMf8NRKDugh6M5pXXdqejaDSFsin1re2712qVguoejAeXtfPH5VL/wMi378baWZKuP91abT+ymww
PGjgTL/wvdgR1gdKCKbPqGOCPwJP+letA+VX1aa+G9XvK/OF7/yodYQBG5gQRHEMOoCsn4/70cER
2gea/4yhAOQJREoBwB4RZN4jzHAqxNCfS5nWNP1i+tN0oafuHyImRzG2iFwb8mu5HJ26iNfJENFe
7Ozc2ocmqLpV0HhqNS/81rBWlij7B71NnGfOuN96ToaEfss4GL/hoBFYaUHSbc6YrUXJrooN98n0
GtSP61pC+XNCNzbXTAs6RJzGtr3qdbsqyAl0aizmC86nOrGg4VauOuAF4BbeReq4FYJAXR1MbpyZ
ks0BUmIIFKtdf17XmuHNHK3R574NofWqa71oE7aqe15byXDpw/d4FmZUfMvydHIbC9TncRwAgAFm
jD9mbpoY+K8kHRYkSaBehojSfKyL1n5wU9mF64BZcYZvUIAHsDX4WLN4nbCrWZfIkYTNl9Uzyuba
lyCVGo4AYygf9ZpHPVMH32CSXo8StyutLbyFE1Q4GWuoijyZgTXuUjSyra0CLIGtObnSRYmZVtO5
5ZkeCBmvZZUql2ViIvngZlH0JYhiBdCvEMNZaeW0j9W2ti0MrIcqwfAL3MHc1Gts0ESptO0CeG8V
zmovNRh5K2D9l1FiGEifpE1OXwV9aqJ36Lcocjf6J1GlWjTLrKS8gfrlTwpJOARFNWOshRoLomeh
185VGRuWgjGKE4zzQlYoEtOXUfWloojy0chM9zP0qhi9KSNmGl7JTntuQfaUcz8AabCIpzFQG9CL
23hInwHWzCMYnZqe1mjTFKJwZrZsxmuronHA2Hzo8o0Tiaia+XaMKpLSpfqmxRREX1hqlzjzjITm
QaZdKMENRbY/d7HFi2dOrQ3kwXYaKuumd7G5E0Kxi7OiypElS0yV+rFIswItqAxpzDmg+Vzf1AX+
ab1wEcuhx+C0y8ANakwOwxK/Bzcq9Tunw+su7esA5afRARjUk7uHemoMUNhZY5C7hgpDqap96ONy
bNHWigaeudtI62wM0qiZR0xRnhN/gJnq0VTdFU7jlcvBcjI51x1vEs2wTFsuTZkj6gw4wLmwx8yK
56KznWGmQ9BGgC1RLMzL7WocN1ExeP5MhKVpbjIH8VNE0VCrgR0S4/U3CK3/lNa9+zFXdHzdRe0k
3J9KVPDo3aHl70k3rNShdD+XY80nFQ1ybcGQlxejkTJQDLVI3dSyxYu7izJeW8PqJ7iZFSCgzDhr
+Bb3bL52M7KpoepYA5OI0KfdBpYbmnNXJULMRrUov2kASIx5BOo3XmjIJE4AICY4s8RQsgQkm2c+
2jJL47khegT9kB8puJlClPsqDZNvCXCOT7KqC1zcy9z7Wuc5BoG8gd2l2epjtEhyEF/zpsrwkwbk
hRh+7JYJNWCoBY9O7OrdvDMKS5vbfaD6c+DJTTOPQ80fmQdH6HFDKo2QqdecUWV8lSL/HU+LZ56a
UWWfYcJc6DNRByKYG3GLLU4ugPWsTVcZr5ktkhwWZiDlQnVqqULLzxusnRyF2RukYlvdWpXTReua
MgCj8YRG9SobM71bDYpPaLKA1BibwY0RYgTxQzg0fFHSYWGKhGqkyCEyj3mnlLj/kQSvvIIqa6W2
sXjKzBIHPcfpw71TZ+6XzFObJ1jwgnpPDat2bakmOjhwxOt7tx8sstikja1Nk9d6ujSGpsKoSIns
Duszzc+JPKoRvXA6fbMNLRn2K7yaxafeFZgzceHNbWDHfrCUudJ2mzJrRmPtJ6NW34oyYIUoymBa
103fhM2W26g8p6Cp41XXVZi/unFSfFHDrp5zePji0pKLIg9vRJH0BOGiiXB4zWzJypT1BuIvvvYe
iV05hjxWeuI8PtNF2syMvJllynXYZ+J8zNKLqKMuKKS3NXn0DsYjTjZcgxFYuv6AaLvWzTTZXMY+
akq8xjJvr0ShvlQcWzVp7xiRdhaXzdpo6Kd5XjcLLE6gjbuF4SDL9pprAxg0XCQTcxTFQiDCVWk+
4eL8ZajSuz42eElz0mD9WfOv27q4kPGA6d2wMapgW9XRNqeeG1rJ65DONZwI+nBYyiJ4KltHWdRm
UWzssrtvUk8LZ1HYbwwLO8A0vW2lQmgrTDR7nYs0MPR5UphLFfNCu3lxZIh9bwsW3uVoiYrVSIkI
Zuc5Z64RPZqDEazqRIV6EDGQ9TBqQlutiw2xGOMEI7DhLBzz+ExUhnIGQ/IeRRA5M0W1wGkp23Tx
Rs8kb+pQbmMf3c0gdTalL1eJ095WjAJbyz1zaYRlToRFbP95bFUEoTt72PL7j17pP1aRYAicirsk
Ds9aO9g5sXEetwMy9c7oEmuHdVv0YL9UPjb3xU2Q9C+mEqVL2QaVO+9MrQVkAKIwxcsnlbyoZb1U
hL6C4MorOu4iXGKTVNt1moJFU4r0mymuGvTW5yURB2GM7aSIBanfKZ5KBYWBKP6aWS7KSsmmifSN
Ojj7vJp4EyOJ80Cxsx9VMVet/KrS6caEYL9GR14Qi7DU6GW4DPoow0MORGWQIsKfMRqttSmRSeqX
MNNvy0IC9ONlnDejurCpmYqsuG/16IlwOgd9FGwVQK7tNBur64wYEGJHJwpYHitSn7vCznZFkTzr
SfDYI0eMJoam3ds6jrlCb2YI0rhMfJANU5z+ogJCuIjcADXVrL9pAz4T7bt4mTUFVoWKoosdhMUX
RyBkltmtdtFp2jCr+yeR42DiRtZXDreInPgyCEu8DuvWdHEX80jRpHYR4VdtBF6xdkg3FnqufBlR
m0SDaTkmo3em52V+Vwmb1EQf520/KStfiwh3gdS4jVSU1RK3wWVUt5CSVVvxsSnb8XyM/UVc0BNM
CmQN0uFGF91KRqhTpjquKA7PkJHztUxziqHL0m/9LcP2y3REl1upt2WSutz58PMYBhcjPkgjFDCj
9y8Vy9zWg3Vt19GcBCPEt1xdoA53p5vYOgYdrlKWvwyEjYcpwtuTH4k/Q5gGa9ui1hci8/RZHctN
3agzXYkvhtLfxbF1rWvyNoWPUtm4uxBRfdW91tlnTErzWNOQp/DijVuw2NwCVYoFFkEzI/kUxJjJ
ldUDScYTM5SZG7ykuXMukptwuFSakuWc3TWDcWZ5PH4cs0kClXmIwpeBDaPhj9114+8ZIs9tjTZn
iTWM+0XJ6vMBGwO6it4FQOadWkcrJaEH7wweRefXTjPwHBLasghizK6CHlVVhbiOQh6GJ2WzwdB9
GaWtuminQ2FS8slzs2sB8UxbewZC8pADFn5suau2i6/Mlj3atVZJ5RGZ9fElLgb8JmJzXGi6aGZD
STKijvWXtEK9B5L5IhqRkulSgQilvOzMCo/0Ml3ECeGkCp9kB/mdS0NEuItRgDSLZ1JrLHKy515X
8mJuqQP8RYv55ifKWywp/VG1vxi4V2mdVwSUBXXtLANF1StAn46arrK4KQc8+2T8CQVI7HQiK3Gi
VZnh4hlWtYpVZ2Z1DJy9RoGHxYBmVuVNiDFPV8l5G4YihYkvxUtpRvJZExJnNcBeXr60bM8qUbyV
kgYb6oqkWmkalgvExrSNabWYTrm9xY5YI6oxA4dX7XJHaliQ9ZWB1HXRfOXexu1Wtzw7XFihh0Jn
nzvWTeRL+S0xNeRFPBVlWOQHUBVVnaLzZ33vp3s1oZY/V3rSqyvLC+trGypuAJ2hFXe57msO3GdX
JJT3UuCpM/T5F14t9M37MkEnQyIHCQc9RTV81jtc2CK3a+CEGlvDTdfpVYWTYj1cJUqOhzQMHNfE
k0323YatR3VQUvMBJnci4gQlRg7JmZpbgm3R0afE0k106yyLQ+WxGzPlksRkKHbxYMVLWQ32Fw2U
rwUetkEaHAHF8fOf9xj+pRLQgV7Qv1ubAd7+e32G26aqDtsMr7/wF07Ecj6gQAqu4yd89cdQ1f0w
qZTBWIXwDDphalH/aDQ42gcACzhJMIRX0RqaJrE/Gw3Q/ehC0gsF4UWj9U8aDSbT2V/6DMik0dVU
YToAo2WeCRT+sM/gGVmgDqwnwq4qfDQs1dCa+01UNk+9qPOEPkKUx/UqKyBMXqugs61bz3GiaEP5
5Q7XJXMAA+ohMFxHApuKZbsBSYa1a4JVLE6KXqnexJmb7WEzOXh1ScD/1JFxaNLRtjzrRgSm560g
lSs05LQ0dUrGl6aS9dWqinGCQOs4QkhgWRR6c0uDQqXS0RX1Gm+P6sVVawWrRcWN2PV6jd2OIplS
IQstsQYKjvmoJxrzSWuMidcUQbNYqB1NRJKUPLkwO+//U3ZevXUb3Rr+RQTYyy13l2TJkizb8g0h
OQ457GU4LL/+PNR3cbwpQRsBgiSAg8wmObNmlbdwHWdCAJ0fbEkqUfYMJkJXeEm3T4WTPWjQFDBG
TVWd73VTGe5JB2qf23u3m3hVuRY03IwyaGPq2L+20Qfj5Y++DfCLBdHHh2bOfP5tGq1UJu/MS6Hc
x2kL5L9twfHPdXBdZEYrtp8vtyKkLXthITUx73j7Cxbw+XqRoI9tG9JOw5TwgICTitGrQKLFHl51
syALmKVokuuqrKb89xx0xjdVD93PaejYApOgP37hDZx3wfhFxNqFGQh8j39xrdUv6mJtTuO4JPfu
UoZ5W1urzG1fzRriRqk1zKhZDwmW53nQkQc15YhtZOHFl36GubTX/78bZ6NBt8wc0OgCuoWqirNq
artu2c9aHtE4SNBgRwRUQK29y8oMN9EskYO+tyMtakIa+Hp2Pcau9Uc38mZrjJrpoutdm/OLxRAt
+M6WB9N3oCeTNGWY+X09E5ityHuwpTUkj0M0T9FvR40dPnA6zSPn0uyT0LF6Fg46jUowa7QY4Xmf
f2U99ZNJgGVHpBxrxl8zJJ1i5yYWvkCf76dzjNfy0mDQ887Qc/AYB7xtt7+gqE5pReyOiA5b4o3S
xXXYz40vdjHi9VsihYgqvFNQTX2+6vrQsCpHBt9qjBfASS8akH9jMgp/wPDCTWibIFFFbZQhiGq5
VYQBcNAeP19rhcWm7YbLA8Qq2j9ME4ngqxNa0BEFjK0lN2ZbU0wOMi1rI9SNumrxlKzTU2IOkbgi
5agCHGlTaFdYELXeCK3Mk+K6U1l0g86rNJHCkRVdNdBl+g9HNMGdkyqUyRPbzF2sFcw8zm7pkk7f
GiR9nF1LmrEPrFGIK3qW2WNGLV4e8kLTybwdt52z7dhl47Tc9HKeNoaITD5Et/QNERT0fIxKzSD1
Lg0Hl5Pw/ydleSPL6AW6MigdUs01OqQ3xqmJZRBce0Mx/Kl9zzm4szB/zoYdfdU1Ou+hsshgwjEp
gwsYvLdwsF4cRAz4NcjgfJnVtw+8CU+vwvUXOHeE9axMyXQ3nZuWr15SpfETE83c+4dKwXiJPemI
p06ayn11/IGDjBY2c22X9u/LZCQSBlFpeNOdNcQUaFdGmk3pE5B8HzJa7ueqHzcJxNnvWlzNNKSd
qIhvSYV1sQ2a2O+G7dyqYS/sJgu+x0YS3Pl46HQb2cxjCyk/Sv1bDdJAdRu3cZUd6dw2r6OBy8El
h9S3d756Lcz/7SWABUwQ169ldlLHRBPQuR77uqjowtJhDW4NB6X7EdJnt7e8Rh2cIi0zOP5a8dPW
oqDBus53mrkOx6xLgz9NmyB6qSNSvUgDaKn2HLTUZ9gYigmKHPonIt/Eorftje2pyH0caZ5LbVel
mSOuxtK0absbRe6aoUMDuYFat1zGETaP7i+nKIXxaDTIg31BaiDGYL1LO76g4zMYwMpb2KfW0srm
EXgSaMQMezXFOME18IhKRuTMB0NMaPz3PB+dlto0tmbvz+WhLfVoeETyndfK7/Lu22LI5G0ADeCh
LL0m6sPRndp649NBin5UqZ7G+PdNzTDtqBhtCHi4UMOG5eRoT7Kx52tLAh1QoWri4EhywY+dsMKe
TBx/6/ZfxhX+QC2+sPUvRJvzW+jtbKFbg+7eQiBA7G11G2LR58ix741riBm0192s9V8yjHq4izuz
zH8bSPMnND2ieRdl9kRFkJj+sFMeB2Dbe0YS48EUTZ1JDY2x9h2IDD25T1tpPcG9r2j4R0Wrab8q
4SjvMU4y2d44+tAw2LbmRP3ETdZLfjcJCijl3DoL8KDpbMBNMjXoVcTz+BigGyA2XZXSNkrS+VKK
8kF04TeBiUTbd8lUVti32aj93C+C6drVIr+7IufG6FezLZQnm9jUr+1WGdFdoHrRfUmlPovhwp22
4LxWRwng2ZKOICvGJbqKMMPsj0DilHHdu3oXf8ngCnxp7V6Ch8lRkMNPt4DWJDnq7f7zr39+ry0f
H7QDJuiAzUFaMnE4v9fQ9nAtFwbFzWyM+NnOUivvR5NG/QYPdu9CJDXePyc5IEQNMNPLRH1tHiwd
vbVkH/nXRlyotthEfmzFxyjP0EMgfpfVz76xapfu/YAdr0lf2yEQapqxL3SJWMY276duuG6mdDz4
QU/ir89xqu7LuszNE9t1KHL8QkoZX3hNH/1wd5Fao6BZSDCrTE03Mj9NhNKuczTYjYNV9XoRejMN
gIcKsCSXgaO+Gz3x8sLCH3wfLK14VQt1F6u7Je36K9vRdbcaNZmKGz9J8aOfrd42n/Q+xo02NOXo
qEvyze/PwiKBBAiUSwvUrrGKBvGo+iZJRXoj06Cy97aeDPaWqcsYfQV16os7X48Men2yS14ZdqXd
/ecbcjlr50cBPAx0JjZKYKAEt8p9Oqf10tHpguuGkulqhJ7ihYRV/b5Hoe2LmUdwaz9fcUXaXs4A
MncEdSpfqFugPM7fMRyZvC702LtWA37GoRgZmtwLhW7QtaZXbfMTpT3RbbKxFUWY4HAgN07pJP5X
I56KZzc2YvTdS9XhC1OoKWd2h7mWG1z4matq4e1nWiBzUd4hy0bfZJ1ha8zpA7eNUcGNyB3p9Kls
/q0G2d9qE5ogFMECe5mstLwwy5P6bkGCCzC7GK7dJWUtyxj/aUeTN66E5kEXF8H8W+bijInaqfK7
ozZazqsWGRpFYM83KPexV6j4ghrC+7NEuUdUMdm8+Ji8UR7+2tJl39Rzp2XJTTUamAdSgtIO0EWi
HUWSY2wMNZxbcam+yvqSP+zS4VhtL5S26Y9Qky5cvLW2UWE5aZahUXQ9IJL5dZ4t9dPxy44konGX
hrRXDzEhZJa6v7c7+q4u/sODLfg7FLit4wn/RqEzMD1OVouMTdj1ZfEy23nRPqUQY+fvPdzdaddp
Iqiem2ay6B1mKo5CSTOUsY2MRcugyp8YIo1gBhBH8rym23UDI9abhsFV+btttFq0dwlFaNfS/lQp
HeWpziqNGYlyS8yALK92vqm5kaeyNWp7D+IgMEMC91JOZxMFPUOi8oWjivX14AQz7Zds1H4Nlh5j
h8k8II/KCzv0vKxeNihqp9C1FxwdWPp1kPRSr2aI0iw961kfNplvtnLbmlrxAySoVm4agB2Gtscb
NGYUVXnlS1oZtnbJov6D/eXAbuOeAXqCSf0qVmeZPs3SjeMbn4hZbDUaCrgAJrNu4ORkD4e5c320
0B3nkuP8BwuDDmNPQwNFV1FfQttfG7sNBsqRuJyuAbr3zIuot/atSip+gtZqAB6KFAUyhKY/j18f
1CfoXlCf0NgDvoh05Pm6XlKQyapovvbF2Hjepk2V2+4nj4MRVkzv/uhjzQhVpYURXEUQC7+0sizl
DhgpKB63t+sraxCpf52mk79TZHreXVt2RkT/PRViM+NwC4RDz/T6xyJFNZO2FlP3heTV8I8RjIoJ
OCCU22s1OUq+5BitV7ea14/Ww9zY2Ysam1E7aPS73Y0TaZM57Ho/EYO77ewsKtV2dgf3+Plbebuo
zi8SmBwLWY57jP7IGjEozULzLAyCITNUqXGy8thrt5ZkBPUAIqT8zoklTSjSOPhGbVA9J5GnsP5p
8nTuvHBWDqz6sky1f+joFXL3n38dIWgRr4VJRz27lt7qVKs5SeTnNwzZ56gKy7QekpNtCOqMYM58
7xAb6P8MSe9GT/QgC5JsoQsB62Q0+uRbUMBo2Xp2JOwXBYZD2Bd21fvNjHwP6Y6OsBLneX2YpTfi
XWIhJ6mcIb3S/TRqti22Sm18siUb5RC7RdEd7AEqYHshT3yfAywlJU1qGodoo1mrpHSY5JwpFVc3
htb5/wJKGsLBa8WxpbHVhQYTent/4XssacX5bqGZjtikx7qLxYd5foZML63NFB1Z3HbclDw8j4SL
JfuA8ZwoYbr387+Zhz5KbaXTN7cdmCM2Q1Dd63lt1acLP+ZdIOWV0x8jUUZBG3f65c//CiRZPPq1
mXcSpzylMYEzVa2D80KTGTfFyRkN+6vDiOaO7nPMnLgunPweVI7Cuk8UkzZr4WCNfgJtQwdf/thU
g7Jd5tqR1J46bMmje6KQBlKBuW59HJHRTr7OZdu4l9Jm992XJAjjebwINcAcJ4s9f5J8CpLCakR3
E5d+lv5KLSspH7BM862dSgPzimmyqP51JuLlFQK+DKZoiIvhexsP2V64mttxGiACZBsNHCtYCo8G
ECb2lfcc4RNcPuoA+h6wZCTQ5wypf0WZ8oA2VVxw26ou/CcBVSANGwO1nTC17Mg7GGWepy4jtUYw
U9NSG2cwh/mWtcFXeLSY7Ka+ocmthI5ZHKM+KoDoD6YT/3KFZim6xZnu7LLKqNRxiBLK29nsmEwD
He+L29jJrWALHsD+xQDQ0K7kaLrdg5aP7pKbuSjWJG3lb0Z8QsVROoDODghxufqpZ182ocHAAEKE
HotgZ8yAhE+uBqjwmOAClYZObpLabWrlAfaTwTwDSsTIVyKoGNVxjWNKazI9cDMfWE03+Ln2ww2A
sW21xGo758KpeRcjoKctZRyZM/D9BZx6tk/RFXadNi7jG80tjf41cZS/QXhpsK4Eco3boE/IOkC1
XtL1XeHWyTRYmNBOTxYtlkUM83xhmdRupHwXy4k5GbxNZwUARHkpC8XGabRfQauJ7ko0Ru0d216Y
1WYioLw6Q+k+z3mT4Tupj1kwYRuh60pu9UKaC1YG3ld/ylytt65i28jFHEKJzF8TLpLkgkqgsUSU
s4jjYY2zqHsgNomY+jqdN8dstgqzTG8CjTbIwUgn/MpROrqFFh3doBpjmgCj3IhmVj7kh4JWSrKx
UwMUa4b1aJdH7iUrt9Wo5u29LjkcttGEHVrrq9QppsKTLfiCG3a+nOBg2Ha6Qfuh9W66Rc9+U/gA
TucKWct9FzftK0iJ4HnqsxwDVQuG8vfPI+H78EEeB7V9YQZSi/qriyCWEAkUpig3pBIzYNN+Kray
kZj3UZgkYd9Fd58vuKK4L28AAUW6ipTAqAOh83K+s3LShjzrqwjrHb9OoM9B55pvwN1kO9pxtoV9
aCMy8io7bxO1mfqB17D1UeQZYWbHWqO+GsJxy2tS7tjWtwaaGP7Bsmlc4C1c4a58SXn6XcG+KOB4
NIjpS9AgXyt5T35mAuwdnBtvtMurPqu8Rz+XmJWabtU/FjhC4ozWa9pdqRLvwut6X07B6GXcw7SC
FAvO/ep1TYWM0XMNrBs2jV9mJw3fwe/S1iuIMoMf+95eelbCsKmsJ1GYO0d0qROF49T60bWXGsoH
AO47QHUjTiKczyB4TaQ/VV/qfMjae1tPu+lQmVOOaCBDVHPT6r52PzRqpOEsGu6Tja8F/Zyhj5qJ
6VHXNdv/zRgz+2NnpZi2mSlUBhTCmpKN6aT5N1FP4L+mSTge7pBen26rxJfBdamPlRntB8Zpc4cL
LmPaTWWbDXAKYg3U0AnCSfyMiGWL9yrytUOYizi1+k0sW5pmlgFM+cJuXAdYogORAQVDjKWoltfS
6aIoac02enk1tqpywtqUnAJj9vSDM5X9gy/E/CV1Wp3jgKjO5PTFfoi86qjXlbYlaMvDZLfGlW0k
/kPKdDwc3BG4drAo837+U9/9UgR3KLcoQMjXSGhXERn0fJJCCGyvmll3jj5Apn8qmt3HqdG0XW3q
1V2eaReiwwdroryCzONCFGf91Zq0EKoh6rThKm+UfhRjrTaRbpYbD0LikQmlt9CD1IUtv27IERvw
QoCiRn5Gt3gtYgC/CQVAPM2OpT0X3xwv8oApMDyQIVhadUnNdR0A31YjFgFBoiuMjP15OPJkoDHR
0/tjXVMABODc9bBvOg8fc2NM2KCBsvz/+il5wqVDonMFoAn81of6K/uMTTU0TVWqY58Hzo+gku28
rf04K29Ba8tbUWpt/q2QZFsXFv7o1XIbUqot8wjqovOHHdGciCLH6I+V7NDJGZxq3vtZJ7oQRjw0
4c937LtXSzOW0SrkOw/cy3s5e7dzRUndi0QV/MkxA2cXkAbso857bWtS/c+Xe2s7/H3fY/a5sOxY
EGYofn2rUIkaNuKA5eweWwN8rnfomykGlm6XiJN+bcBe4lvZz+5854qpvmozrXZv8py68GtTtNTc
DVY1vypVYK/cFppW0v619DxMA2I7WMfUefaNXH9piGjjzpxsulXuUKXfyjQ1MtBtXhAchQ8UdZgS
aNcZTjjVTdkG7nAMRF4kT1h8+U6yL2U0NeaODWdHv0VcOMZLwliY4JEMlZzhY+sIRfxuaUFNRdjE
DoDkInWwAc+ZT8NLLUUkN01f9L/NqDHFta7NQb5PSL3jHxklb3/qqqzeNqWNMKYspGrgAUwO8Zwo
a94M5MK70p+dcdM2lnI35uCpqgmhXBkUQWVi2lflBG0R6rhSLSTZIKv+fP6xPtgbb0gGQCLkmLq9
+lb4PlIOpXlymqrYmL+ZSWrgH1Tof4axnfvbfMoumWS82/uMtenpLuCsxeRtLSeD4AG5npOLU9Ya
+a3X+6BAF5XgX5qQ4pKr9zplYCv+b4yBohzGzWvpqqKqJD2ESZxMrcTBRxAEAD+Z49aPAIprcVvv
MAbTqb00zEE+f7UfPKhtUDRAkiN6Ag87P+SOGPyoSHsoLHKMIJeY+lVs1NYXezbV78+XWvd6eUwW
gFqHnoQBzmn5KX8FsjxyZuq11j1SSQzQmqp0DEfwaumFa/qDddAAImS+pY7vvD+MoEvTphL+ES1x
VLOUrgbnqmhtvb8UId/deFi0IdQRQCQkQEKWPn8iIcyxZ7zqH3uhR3fMYocHPfaNBNhmjSeeghiD
SYbK/+NMBhFxKnhil8kYYVn3fNkF2+M49RwcvQIq896bHAPwukmuC1IY/wEXVEN1oX/3fp/gLL7o
nyzNVF7satrB9KkA3BJpR3qfqfwy6Q0tdBu4wO1U9L8+3yjv12KTWHhyIMRhYGe2eq1e4zR5hZo6
SBu9+z2MRbTr53bGusWb9K//dS304niR0InJXdARPX+XRYyVZ+wNyZUfOQvhcHQkLsWpbLey9tWl
tOx9IOOo00LjPkWSAk7q+WrLtMy1kjQ61XlgH/Ng6r7qaOFv5z7wt5Dtuws2ph+sZ6E8z/3N/mTN
VQGJhIxepHbinpg1KNiaY3JUekVjQjZtcEg7IcYL8eTjFYHQATI1Lfqp509omFzfcz87p7Jxvgu/
Mb7qrdFdEV0QjnBwpf788y2f5/wWB4nE+4Thy7hQX0t5ZzLuaWDrDnFam7f0puCCOnq1s/oMtp6O
IZkocG6P+yA/RIFV7D9f/l2F7rtLckbqDsKWuLZOPwuX5rwmc/+04OOfE7/JIZmP+rOO0Oazr/DE
cqrAhCLhlP5NYcO4iWAWX8Fh1S/8lPeXCL+E23FxH12GpqtD41hFI0Y6xycg//4WzePpN5WTt2+Z
f92lhsz6sAZFgutCnf35/C28P68EW9Bx/AD0gmgPnH9zGDs+tpk5nFou/yuJROZO4JH16FXNpTvk
o+2FIxdvHSLoInV+vlQRRJk5DSxVl3a9H3qBV6kP6VIb+uHgTsElcO77CE9IAN5IZ4s5JZ218/Xo
s7dONhlsZ2Oy4T82aQe7jcrG6PR222LbAEGUG/o/nyJKKMxO6Hrwyd5N/fuypbiNRvvkiST5qYwW
EvTcj/sRdvCG+aix/fwLvn9MUm/Aje6iO0WPe5UFBLOwXS0erJPKbRxbB2FuAzuRD1FUIlvXRHH+
FbIy/oGfL/t+47CsT8+SpgVUyPWycRnpS9S1CYdoBRtx45x8plhhXJruhTvzoycEngo1fkkLqBnP
P2QKy7VTsrBPU9Pq/3aR3/6IUtr+YZ26sD+4heYvZdHgufT5I75bl24Mk3Wmj1QasHdWEZihWhMB
+gxOblImXxqT/tAGo0bnRhaTAcckIK32XXHhtn53TJZVFyGgN2kBZ/20sHmLruiVf6Lv7X0FBEk3
zKyH9AV1kAq9ssz2L6z47lOS7+tsVtYl/hD4z9/vGPt+5I+mc0q9ydy4UVkkRzHpGJzntX4pGVm9
VNIZpmnUbxwMGqPuui8q6ctqlTNV9xVaca9abULvHgar3WRVgU5rFMXmdRah3fH5t1y91UXWl6EJ
FeryA0yEws6f0RgpcGJQ8A9AT8ZyzyAbjt1wcgxZd3uMyy/VqO/XQxqCU2nyGUEEr1vSlV7gHy7M
6L7CPCI6SavHPLUGn7cfkE6SOxzk5/826uMRWZIXunSNGL6tS5FyrkBzp35w3zmy7tk+jjg0uReU
CJWX43DQuWGzC6913Xp/WxRpVeRQmZtz0lbRJ8GsIMD6LH7IDTN2h4Wl2/7M5OzP38ZutNMtVghB
d2U2Qf6FlosxQYKKp3KRnCnGEyqmbbNTg5toF87uKrlYfheZNs0IpBARCllnT0EyObVAqOC+8GT/
lLVD8dOzE78PGeN19p1qMup7RsL5famKknaFJy5MJT7YAdw/ICDJbEBF6avogbBPU1nTFD+olL6a
GQvzOapEtfEljk2bzMjjS3Pm5f/4V0L19szI06JFBfCS6mEVJ8co0PIFc3+vombWcJ7Oi1Ne+/6z
647crpk/1/YWd48kQ2HAYDr3+RFbhZFleSoaZHP/ZzPore733FAyG0UjHhJgUul+yLz80NVw3g8O
U7cLt+z7Z8UMZ3nOBfnkvBOaVJYUZTQ02QNa2vJUg1r/NjuN9Su2nZ+Ii6f7PKiA+Avas82FpVfq
Wrzg5ZsiiOaRu+I2sBa5tKrOi71SY+0ucb5H5WwfjKnSTxI+37ObONUjfBgBb1ID1DSU4t/Rjs0L
h/2Dg4cl19LTtJEhodW3Onilq7QKdSLv3urGGKRSbUn5KMZYc+4YoaiZ6WfVj7fC6gdwDsOoRUfE
2rMxNJohRcnOTMybdjDn+cK2X4l5v70dg5EaGQGZNXfZahuUsjJL5WfBPbwr391JQ3OabdXWaJDB
sERiRGhQbg/Yxuj9te92otlITXW7BDxefPRrbW4P2OVG6Qa6Xuruq2osfkA2963FPF6zmSdM9j10
VD3Y914w/kvrXn2VEDznh6EhBG6Y5jU1VGWZvn6+w9clw/LlDYQ1oeEttmjk7Oe3SJpms+FJxQlz
fa1FzcDyNq6Yl96bJ2uGnrF7AFJQb3D5AQQ+mdNh9trsxtNVceG0vbtH+Sn8ELCWiCPx1/Lnf3Vk
eq4dz43G6B70m8NsPbfi77FrtN6u0wcUagrfB+kWu236+PlL+GBhLjV6ehQ7zPjW9qyuGzHTIwTd
B05r6AcN3stPhieZOtiWgTZjNqtvSZxo/80r4m1fcdqZzjEoR2pt3dYjEFhpnY/xg5SOUaAVZDTo
11Clhg5OiRdGEx99aQx94UZxtABevMmN/vV6/RpclzKy+KHP8/gPgKYuO0iVWvJu0IbAQXwGi58N
7uhgQAsAvNWjrFOt3lo4HlrbTm+0C+fqo6gDiWm5zt7wH+tzpcUxPRvlJg9iKL2nmtv8tsdpIvQM
C3+IDN5fyLx1PBWI4sMw0tQIWDGRh8+/vmu9u2Rc1K4WeD3nwCVNXe27JhlVJ+PgftD6sj7ZQpvh
VFPaZbDovWDeFaKi9xKIrO02sBScn7HTlfW2tvO0P44V0i5PkTXJKMS6ffozgk9PDn7QeHdmn+DL
ZiRJEeY0/poNKsHl4zTQ4dz4dLXlrea7Ex4XdhF/meMk/+P1JB6MB0rrpg36UWE4ZqXiEYG7PtkA
ePHlJsbYnMV9HOBgbtmRe4WyUr5zerCje2xb4bhFDSCVg1NJdI9yfxETitD4PWJ/HgVb0eaV+J0a
ScOwobfHMEsnC2E4xb4PTdF1/p4d2yXhAkMF7BQMkFPJb8uvIOvVdENFbQ0QIrWkudKNWbdeMGtC
jaqTtjntKCFcY6sSvwJWiR/nnV1xh9VBaUB2ylLx9PnHe/NLPM8QCBWUioDliF6ut3zcv3a16hH+
Mxs3upd2Of2DdF4zH/Ccd13QfL2wN1VVDNBtJom0S9EhbPJqcpXFYU8LMd9nnWxV2KpG3tqlAXVP
+VWPyEbeiE0WVd1F99QlYVn93AU5YVjEOppSa88WUaKLZcSBdp/MZaHoBJXQs6o4mpA0AVSYXCs0
1Zq7WHa6f9DAo7U7OxoS3AuLSNlhjUCCjhbVYKkGaYFet3ds7Z5hXJfG4TxYxuuMTV27t3K9fjGG
NHv0Cj21d7WY9XELG7+fkas2izunHrAb0cAHsXBXwAKs1Gg2i7hyZvMPYyTTanhfuKGpCWVeMB+X
zv9HL8Ohp0oDnnYNd//5t9O7usQnK4juGf5b+gsX3TCgPmZxkTLUm2r7Z8k4sQr9YSr1W6+VSMwI
XauuYJDpqLpgiVhfVbAV2gup9vtEl55VQOOfbgctJGdFM3ClZ1fuZJUPGZiD9s5qk/k5tVslbgFp
O0eIUN2Fe/j9ikw2kTonsWdkTePq/FUkoyXrKguKB3hoph4yGiOhKTzVhnE3MZTDaffzg/PRgsQ8
wh19ssVK4nxBYGaMR6KufijcwT9yAy5s6p7BPOT51jjoXVR3x8+XfH/NMnwAgcw9vjhrrfO7PNaK
YDb6+kGJoUOWt/Ceu9yajU2P++HG6gtUSuibBheWfV83kd8srQd6STRG12lFAUXGd4RXPgzICHq3
ojVVtUmDsfkHK1brkZkP8kM7MSyz8tnRlAuQzsSc4r+/cE481RtDK3qGa0df5SlhtmQwD4WJek3X
gRIkHibPLti8sMKo+UI6/cEHhiW89O0gJi2Tw/MPLMd40Gxadw9VESSHoop+BSWYOOhc3UHQ/Xn4
/ON+cJnzaAyv2Tb022FBn69XqhmhvslqHqIslQaeugkkJBT4yogkGbH2lnwj2ZHjGOa1qn2A7syG
c/EAs0xeMvn96NlhRBEe3xBi5iqT1BMrq/1GtQ8xAl6H2JzrGyszrBkGbHVXgJS+SNb/YEW2NTkk
pxiJxfXTM+Ozg3nsga8Ku8MEO9GdV3p/IzLktVcDLm371g+nLmZpnX4Y+EwYuHc05ktsFTMLHTQz
bXxn4+qlhrhUZXgHVGvMINSknVFiN5Zdb7u4RDJMR2hNkjMEbgJHrreeLYy41T5pdZiYgz8FE7jV
qnO+BqNn/+ccHbgJGAxovQsfcA2+DuxUs0ZX5g9N2+ff9CRHD6jQ4FGk1nBV13N24t47XdhaS/A7
vzQhAi2kHFJFF3rg6o4vYKOXbTQjV1Do5QOfE/yHOVq/mqE1D67WpT+YwSNPGvS86Th266vGMJBr
iMB+FSEK/tN/PlvYTsL0D7iz6E9bq/01BVJ4He3ah1gYWRm2k+vsGHhgsIsepHlTZ72aL7z49xsM
vCydAY4zqhSgps+PVyLqIUtV5j3k8H20sK/ifsNLmJ5EqmPSG0jkWD9/7e+bH6xowbdbGn50YFZz
lGEUFVBBVsyieX5OhLQ3+TwLRNWbUu0+XwsmyvobOxDXqP+4/whbPOf580VO1pDkJQFR2pv7l8SW
nXJRLwCN/UobpkOZJYYPrLZNJYW5H8GraSPfto/tJ052HvyUlqV1esiJaqbrAXZoe19GXZoz83Jz
/Q/nrXO/CpUqf1tlwA9fpMm8hNR4BsuXIq7ZHtEHiK9GPW1TILaSfMsax/Gkj8Vgf4slQowIiyG1
GNYIQElehJH21gsNKkgkV6NZT+T5YK+NfMs8RZuutL4yv5hIUzr9ZrGYsJh5Ob1JRTkF5pNGjcZF
UCfjN2pcNe9zmHHFximsaF9ZsAhCCLF9hnp/5P3wlKVul4Q+Q94qdfbOMCZy26R0frcD5zHfjFDD
/TDW9DFB5CKwS/0JuqzUEZ1B8GFTD+1872tN4O1yJ1Cvia2lxdZ3Kv2uQEvk0RgdY3JDpPJVdErT
qo5u3CT2QRkLw7lHtbVDldHMjR9OmXXoKFZG9DWtRuifxWwByKosaf4hH3Ws7yjLZtV1FTu2CCEh
Nq84U7cvbU/77NDrRnfNeda0MDXjGmnNrJrEt7aaY0QP+vxnWxTNvbDjZtrYSRY9IF/qfPecOss2
haJNt0UUCCGxHLr3RjSj9+D2sfU9igeFN2EW/VZZYOQh3feyOCnEOH7W4Bn/0JpEvt2TsokfUSKY
LcSDqQPCHPkLtEjzWea3paWi4TbVh+rVkx5V1GSgARQ2VpCgZZl3uR8mvTnFmEObRr1FMk2XhyYr
u9cZio1/nRhJ2oQOGruIlo0iSPYUibH9xZ8jGdyD3BA4L+iFe+0zM3yi3Vmle5jsaEq63N8b1NOa
NzcVJTaTmJp7dy6l3EHsiiWajW5dU5wtAcALNChIutYHvxB5ql762hyyWx4q2c6T8vvdDO/gClh4
gUwpkoDD4+RDMtzOczeNuzbKmj91FKHFOPX6MOML7vX5U4/Bi/nUxJU1bmzVGd43ZlLR62BT3j5C
Z8ZN1NczlGO9uo+SQ1LgvUtDZlLtNmqqad7UkGRtHDVnB+XX2pDJSysZh4C+N/Ril2pkVByvuJ5Q
gJHGuO3hClX7dMTjPuyDWukAjUAdIozbICHtmsr4qUpZDM9G3djmXYxpY/9o8fp/0sGp1KudeMEA
bS3ozOqUxPlwoyujrX7FA8Dme1i7GH4uArHDTkMDx/vdd3E6/NsljBZxsqNxvGcmXk5h7fryqtJF
gP8wfBesSfRmfMGvMLir7QhVvSxu9RHKj4KjOOF1M27QI6Zq2kamiG5nIEbFFf9hvgNT0IwuhmI5
7cmcXElDPIlc4ehHVJzfCydLNnOq1/KUz81Aronq2oxQJ9r7oRMXs7edZrvxHvoui5FI/D/OzqtH
biNdw7+IAHO47cCeniCNJkiybwjLkpjJYg6//jw158Iie9DE7MK7WNiGqouVvvAGJW3cg5KrtDnb
uho+1/M8a2fSH+Vk94nlnSDtguJr0f1BXLSb4t4vPDQL7/QqmwbfQA4kPNszuL2X3hRe/Yn5BuVr
gick2WRWm+1nrdLtR7NtQ+1o5m3+q1U8Ldp4Ki+Cfl5tj5sb7QIAjnhLLe91g3KJQKJ7AoqkW1+C
1I1TyDVBcICT2A635gyr7RRkQTpvhP0XzxeNKhDSCKQTbgORlv/8j8IAsL3Q7UnwnuysUH6mZfjS
UrKID7oW5M1HY3tLp1ALEAB6GPmbuU5kzW6UzB4XdY++9Esx5z8iUptqF0yW9aS39bSRoF5G29AD
EYWXMwNxArhxOTuk1Qm9Kj16LrBXOYLOQrN8LIufkGq0T1rdjLeq3Rgnbbb6ad8gLl3txt78fv3V
XmdWUsiJcJ2kSv4FuXX5I2K6nDlkq/xZn4xSR8WbLpjWlfEPhJxRXURCLeFQWfX4ACmjc6Ggdx9u
SYHvAAFG7RpaHrJdqy+fl8BlsfXLnqEyV4GvJvr4S8mkomaKOm1zG9EU2NhYl4VUS9cxYZSi/CS0
5DvLaWuK6BqTW+KpMWIk56ygOCROFT5UTUVs4AlNfBoKkSKd2GTND1FCpaaGhY5XblLs/WhcyPmC
1gHVySUYBTW2/DEJYjB5qBfjE6LS1n4CWrNHEqJF+8JqnS9eq2wR9N85V/QAye/QGgAtscY4gTF3
5qwzpidLZJDHq8i6yY10+Ip5brClarC+POQGA5xJOcSjyIeswXJyduIqQeiGaKNatR4ePKP1UECt
wvSz5yTtfdTV9SMNyPzX9X0tN82f+QbDmhrMCpr6RPngXpbDRmiXTlDlxLMLwy7ANqhgP3EQm2+z
EYUnEfZleMhBxRQPhtvl366Pvv7AcnQOtsrBtmizrnueRHdBL0TWPlMEkrbfRel8STO9P9tNP/Yb
F8k6rdDfEI2AbYnIcZ5YAw6dOU0MG8bYsw66cdxTm0IC19RH90gfTf9hhiKKNoa8aKfRyictRw4O
IqsGnWwV6oNLHUpA49VLrhg6h0Mqmhm7HOWChLCsysMbtIEH7WupjsTqxPOzh0b1aPwoQ53WJzL8
2rRHaMxBciiCoYe1TILKK+hk/d4yApsH1giVZo/XwPhAht17PsJhldgjdpaFzzxI6rTr0XINd1k3
jvbz9fW73LRMD6UgUieJ1V6D8LokiAeymfalDcf8CTB+dl+TIbyk7Thhzt1g4h6n0e/rg66paVJE
USIqKaRS7wGIu74Iu9AVs1uUL7nqoSyV10iD7TsnDu9Cq3Osc2RlILhh+cNqn2rLuXU10d+IRqmN
kzEoPTKYdjcJPCjS8cabiHNu9Elpx40ykXzul0dLwoW5qohvbdR+VmsfW0Bi0qrRn6e6EKqfUi1p
T0j6fhAxLz8HtBg+K1k4xUZz9T5qbRlScTb0575qkskvZuenhYFUvNd6lTbH9Y//3qS4DpkPSSzH
d/Ug2Dgxmg2ydM9KocQHWmxFdHZmo5o2Xp7Lm0GO8d84q48H7D/JBjXQn8kGKlwvPJAIO6RlpuBA
3yfaKmq9Nxy4YBQbySMu295irB0xurPxjJJ5QdAm4jvLirN/1Sgttqqjl59Qio1SZ+DmZcg1ACFO
itaJYp1cI0iHvwZFBPaup675en2lLqdEXV8Sl+T5hL+xelCqStXrhC7ySzhWWkmw0s48nHTb9nFS
6z+uD3bxjFAN5NkC1KGx1cAyLp8R2ww7za3S+MWQutSHKC+8H6R+OZoynTndgxOLX6w4Eb9nCGzD
/vrgF7eQHBy3IAjYJkI2a+IncAFjRoYyeiFvilF3h4RuwIlELx4/9Cw4tQI5fC2wtwwz35s0kHJi
YOBwkiW8nDQcIlicEHNforYOaOZ4lXksnC58mZNZvJSpTOyHTrVRubcq+8PPGRAGCilgxtAJBCC7
Gt2ZAbEYooKBllAuNYYUvt9YKP+YTSXOXdRsVeUu9pMcj+CaTQveGsz3crZoWgZRbs/Zi6nBT7qN
Bi0X/tgFGfgZtES8w/VFvTglqLFJ8JUU/cL0ea2Qptu1oxN89S9zHSKonaa5+dObxRZq/q0+vril
0dMEDyJDS3iloKmX0zLNKOOlzacXN6ZA8neujoZzmCs3TA5J3XcPdkYt7UbvbC84GrSuqLKCLK2q
U2F5023mAL/eZfbQzDdBbLX2obUE2jFpj6ZMRN471fNtZVdZ/eK6EZYRKqD8ndMqXb5P+zmLd8gC
kdfv2oKcvj0haoD8QoLC6mvZ1ck/UYxG78ZxuVhIiAm8GDAT6BLRC19dDDWxHKroUfcy24oDHmN0
vmuTG50qu9vSL7kcCi0ECqo4d6GKoK7voGHWQ8iLUf2C+0P7EkU40uyHuHnqxtTq/Osb5jLWgg0g
O+PsUPBdFKuXK+kGNaYVml6/dJK+dwrGJrtxBtPDowQp+fo3WtZJIxEus3WKjE48W7SnqJzPI+UO
LWhy5DEK7MGLg9o4yhcIHBXOK1UzAhvoQ1McEzOc/01Cl15EY3f6b4t47YbuwSR8pUVRCVnnqKk+
V3CS8g1Ey8VVY1D8Qj+IChKgISgly7lxxOsUX5ruRXOaHgx8LcITP6l7HPW6/DbpjjiaRj6eEurO
G9tFfrblAWH1YF5zEqmRX8TompdXYVBN3YtABh+h20zQOjcR4O/2daxWzSmPwjneGPTiSpenkfYh
PEDwMkCllvPtoBa0jtDbF63SuvGk0NMElSKS1jgQrg2fiiTWcGdIP/yUMC4NRLQoiAZQ1Lg4GxaG
Z0bdv+hYXCJ6keKdGhnz2bXm4K+eDBkvW1vfqqlcHBMZHcLup2GrOkRwxnK2fTTWSYse1AvOBQgB
FB5Ajp3XY3DhB4OTieP1k3KR1dO1dICPoC3I48G1vpolaCNwbcUUvU5q5t7FFc1oLRqSe2p9D3Fd
nmwz1j5LgdhPlOqsm44pf6rqodlY5IvKDqr4TJifgVQ2BaW3f/5H3aoY85ztniavTdjMRzOL9Xxn
Rg3OFEFQg9YRc9TcT6ISwQ6R/JGSPSAR2H124218kov9xi8B7Ag+jQoTYeDqMW3jQdAwGJNXg/c6
PUQ8a/j3SjUSMdffvX4yjoTvW9fjBQyUTJTrCvQFtDQiiHX+28Ao7+PRyV5RaBCf4UCk0icgN871
gOjxLlBMJd5FUV9hwNpW9ql2hfPgApzC+EZU1ZE1pL26sTsuDjz6r1zXXDfo+sBLWe2OJPC0QQ2F
eBV5gfBHWLvdwWmMztk1DXwjtCk69GVaJXPCgyimuroZ3URPj1lWKi8IMyU/K9z3/s0VtNV2RkQq
vsfTpzvh1TtsKCiutc2oezqyGscHlIhx4J3Lk1OlwNPmKpqewXyi9z5ExGrgemIwbGBoGry74pBr
vQkyDGvKAdFH+kVW9tvskWFmbZrpbhJl+RULLv2jnVP527CzhefBVeaCT1j/Ns660Xnjczvh2os2
kvekNxa6BVUh8rPFF002lu5y5RhRtjERtFRp1q5ewML0mr5QuvE5i4Mc5fwuQv0ctyZ0T8q4iHdi
NLKtAOr9MWEtEBOa5KCrl6lLIeL3aKQ9x+SnT47tThAIxPBNm9LkwKE3f1/fnhcvIV+VmgPrTQBD
+CLv0j/uDAkAaVnH8dmcrduwKZpyH2N7+aoLR6komykNUb/XPFY1VlYfHxqEPKUy7hmu6tWCShcs
F1zk9EzFs7npXDyh4D1a/5ZCbfy0s8yz2ofSnNFsX6+PLCe1eIOZNIkGCH2wAeC0LrJuDU+QhpG1
fE6/mINA/a4GXgJFXTc2uhjvjMULBBmFGivx4RpQEorKm3Jzmp/TTmu+a6Pb3kmmZXcwoRtu1S7e
2T0MBl/BdiwaxWtCNQE53pmaNz0DYqFq3rpNrYGB7TqEddUueqjTCrru9Y/57pgICyAph7ort8Zy
Bw1tr3hj3zLB0PoXyuYgxclNT8FSqTah37WNaDeSmfe+KXUasidCCiqdq2tKi9FFIetmmgSiz0Iv
Pxf4xH7NpmkjD798xzgVfwy0Oo0u+hQICs7TM9dzvMehExx+DS2s7nLnFRG/8AYZH+vfD35QmAKU
yUnBAVtLYN/yg8IZn90sdsYXNNwsxFmiAUPqIPWsyo9L5IsgpVGr3FjFt7LWn2eCjpcUxJKgcm49
EEnLUclyZy1zHPGajMAod+1MBRBIbkb0EOOx+lhWFEnPoY7ZXRVpjeK7c6Wp50LXO++EsXxT3c7a
N8cW9bcwmp1Hsyoan273fF8N+r5qscV0euzlA9uJun0+2pN6mnB5VUBnW9S+iBQRUOjAEETPKISM
N1iJVvXejprC3oUiCRFkgov+aISRO9yAe62/9siLZHCYpuE73nVG8HOIxnD+p0jwsSr7yb0f9d5A
2RZVpeZUCd1NNz7acutjGSL7drJrp0F9odu62vohqHCpm9dFzCobxUEzUj24aScoH7cTU9bv2m4Y
x4/1NhjWJvXj7gIuRvdHW1PT2wCZw7wJ8dkgg7L3IwpVj3mQ4INXeEHzVUOl129zW/xzfV8uT93/
DwtiiUwCCBM352qHAP0FTArih2HVea72GkiSh851RbeLtdLcOAXyaP23H+VoYLMJp0mqJehxjTJ1
2lTv59mR2GQl7W5qODMnoKbGSQky77Hh4TrmtjFTOBnH/fWJ0sm4GJwCBu1f2g0aTcL1wgYgHRAc
NkB1N8EoinCfevgbPzU19oH/ZFy9jbez8eWwTmQyUh0wDVMkajRyjAKnEhhYiJFRn7a1aM81aE+P
Dh4MxcPUG429V4su0z8jXYuOzi5L9Rb9EKTGyvnLUDZjCe0T0ZYvJVIxrW8P2gSqoYPeNT2JVrXn
nR6gX/llDvp4/m3ElUCUSm1syN27fnDU+bWKe6X/FarVHL4O5tDLwt3kJumDCR3aRGdJ1aovhZfb
4z7Uw9JO9gNdD+cuVR1sIfaDhpIK1odZOX1qwtLMjyNRaD0Boor1udt3WhHr3xI8BO3+7Jlhbgog
8Y6XvUZzhnqkPIOgNIQTmTXKmPM4f+8AtmSHsEfdfGemIrRxxnS6SHHhS2dDcteGqhF9qnu3SOC+
l7l5w58RerMfKWMZ9HvcYvTkR0b4HNzrIZ62h5T3CC+eRrUVt/wUOXRx8jM71xmHgxitEaXMuc8t
QI2RoqTlrgOxbB2zSs9H4zHXxmoyfxeGXQz1TSXyjPunNHDF0I+FYlaRs++MYDL1XTj1E9afca64
v9Cs8bpXvR5SDIttSziY7JWRI34olhD6HmBsVe1jY2yi9kjIrzS/sApz2oODlmTyy/PQXLpVDC61
AQfSpNLhTBfCrnYx4LTyAO1mHCDCtsiIg71puhJUp1tk30x91oZdbWslvMnOzr2bIRxyHEBD0fbn
qOgV5ZONVzhteqXwouYZU0sIF6jMid95IlzvKayVAcHMTlha+h2fzTDCJAs712xn47ijPtBvi/Un
VAg9464fp6b0DcBKNAlSO7ZuXXxnYvsQF1Y4voJWGm9CzwlSX5QmyoO1lmbOPhY51jW3kVPULxRr
NO9YtgNVzX2mhJ09/3ALJRhJxViycpdkbmmmp0FrjKK9b0AiaPZJwIbNsPYd0miedm5oacdZaQFY
qU0x3w222xunscnT7DwIjJpGHpM27tzw1oXj51RH9BrM5MVxjLz7Sslpnrp9VSdqdB6NRonYuq6W
j36qG5kwCYVUMvZdaw1G9U1vO1O9Lfuwt4HgeZS1MZseM6scwMkWVMZ23YBzyyE0lXw4AEc2k7Mx
9gIRXCFszLJHZFv1R9ee+LJS/HU2f+h1qMVnFjeijhRorXpAZjnVb/XUwuFNHYYx+XvUE6TgLUxd
u09EMKK4nydXmx6oSuEDjWEs6qz7VB8qBzFYtR/vpxJLlJM7OFr4gGpjGH910AlMuwc6c8JtjsMQ
lWhrsjnM8SxitQ3cH1mNbe0r5bo01nczylM4LEXOAJtr58KQjV6b3ozjG9tsxNDd5gQG9hmgWGqE
vjsWba1/hrWgYOOKkKkDSx2H6EY5ZA0SXROOqZqZ/TUNg95+65TcxeFgBpn4NXc6yIwOWOXxTI+w
DR6UAAkGE8Sf+e/UWk629SAur2ssCWUcCJEV8LgsN621CQJME1LFDRy/msCZYQDenCk/VofRqVSy
NGdL7uFyPPDESPXRpIB1eyHekaiGqXX95Plw86ObIiqbm9JRYZvQuHtC+9/aeJCWb6Gcn7StgNRH
DYHK1loPVwnsvidL83zQke6e3YiARgRO2GyD5p5AX9uVeQDkyzbKjUh7Vdt6G5rS1huWAZgMJbVl
WAi7MakyfcbxkB5IdIs5EiDUacyCO8x4qm+q3U/nTNIW9qKurX2Y5EPuJ6iLpAe7LLSNZEqmhMug
gKyGCg+dTPpiQEKXv0YLDSUGrRL8jqbQuE2w7jjjnLBlVbJcXkIPRBkkhoLmJZUkyrXLUQKlm/FC
zerfKQ8uRFahqM0JYpcoTlg+1QgmUJHZYtUsEVFyUJSHSYMBBZGM00NZDmrD7xMljYTfFaes3xN3
Y29V62oy+pheDv05jdM2ANAnpTr5t9uzi+7H9P166HM5dUDioO4If5ACI/tY/orRQuXDBalC4APN
0zZOYgzBXu2LzDVqYEoW7/3OQB61+uAWt1EH1qiOcXPpnOZ1O0w3wknXK9O8MfoY7FcQwbs7uXqn
PRXcjtEJUgL3sj6j29didG1sRPLL2FZuc5VqMf8BKE/rc40hV5Br6EyoPv6ERtoNbhfVbagP0ScA
PF6+UVZ6ZyxKWJBFpUwkDZ3VN84QWzUSfB99YmzvPiTS2o2YRjwKG4HF68t5ORQdP7md2MvA/9cl
lqxT+2GyKgX/vtCJDi4ONHdhqVTxToU1tqHRtUyW364KHljpVEGVg3rHqqoy6TGEuCIMT01Su+ek
TjHYNot6p4P73RtuAT23hAOycSW8Myq+GKQlyG3A8VivHFhVgl/DVMDAZ+2XUteHs21P3UEfVf0Z
TTQ0epWeNPr6h13V2pksWBTgIfDNydD1CySSWziEIboXn0qAUOopT9Dt2Kv6hDWGruU2FuwhALS9
NqPwTykXI7t9M6kOfQi1ToBlX/85F+uMeBjtJH4TAAhepdWWCrs+CAWCJicKr8qwF11WZ1/7rsJu
bqri9qOf/O2iIuGlf4aclCufqz9qhkkdaa3eNfi5u3Vf+3GaV3sMhoa9OaUQA5y8+dnZsZttXBHL
u4lPDmSSIhO3EnQPcrPVsGZPQT+qguY0pKP6nBj68KQWzVDuu65TdjDL7K0Rl3fy24geRXvaKSTb
UipnOVHYMYrREf6dwkE76nUefi6UxDkVeiu+sam/62YCKQ+w1n1IOPfl+prK6fz31snBaU56HCdU
Xbmc1hDZUZhqBjsZqeWSpDPNUI7FTqR5yUwdeDrSWT5YF+cwJum4sb5vlLPl0GDPeWEJpfCPpRq0
nHcQFkoYgRg89V04n2K3nXfemHv/0l4Zz1Ns5vsZ5t3e00R8xFlywIDAtk+4F3gHJ3aVnd7BtukC
XWy1uC72OdvoDRqCoyDNFGu1z0th8ziAiT7RXOqRxOjESWnmf/q837o5L74+I0mgBExA+sQUx5af
AIudHLrjPJ0yWJ/7sUBOlO5Ze04TS/mrpTF9Tw3W3uEe0TbH6wv/3iRlKRUGPoMjtbUcusTqpzZB
35+gSxLjWSjJ7HCZ+cfj2/68PtTbmVmsNEVGk9gZ1VQsltC+W45lKs0YJ9qgnfgCzRFHevzj0dw8
FWDtzlVm0+WRSFLdrcJPozdpp7ZJICqotfos5sn2MT34Zua62Ickansv1fKHPE2jX4Vib906yxUh
2qaFTAhKi4LqF+/muqcIu4eBXLyyYnhgt5kymvPfQCQVLoAwSD87wmme8h5jO2vvTYO6sSrr4d+I
ixaNbPmc0g1afSloX2OfOdbsD6XTn/HOLL5YVf9PqkX9iQpCtm+iwbsFxdf619do+cDxxkjGJLgz
iW5zcFCQMfEft62VN2hIj5HqOyCFfmZKOuSHyIFZss8NR9D+Mu3+awzk//X6uMvrVo4rEyrgJghL
I+2z1pXWdIgPTj2pfhe7+gkXax0n1lE/ZVHJStN9PP8P47HGHGySK6p+y3mKCcZcGeBNbaEvcufM
7vCgJNii13PyI9JGdeN6fW96iBW7yMYgFkyYtBwOrFeddZjj+rZZep8LqyZra6POQrijFJTd7GBL
kerdESnXgtFGXJ57bDli2RperBG9+wMC1QfVq/TTRNnwaAR9sstHs9wQSZA78r+z/f8LyLqBtAf4
gdyt/D1/bJzMREhoRCLfh02H+E009U8Df+fQ25P7PwxlgC1hMEIh0GzLocAXEz7rwezPQREdm2lS
rB1SRQC3EOX5IODqbWNyO9K1pDELpm01WKsNaB7BLfSTYbTuGwwT7+2qFruCat3T9T15+Ql5AOXR
I67lIVz37vPBtmfIEaqv97AfvchLIUcE1WvaVM6Home5WuCQPNgwANtl22cVa7SelYsENKif2o04
WmZnHuowcfcR1gq+akXlkfsl9T8+PzJquXIsERjk5bp1Nr2l3m1V3y1jjB7bwCxfRnMwsjNxUb71
sF1eoRJXKeFHROpcSKsjp3t0tyO0DPzYUbrqs1Y6FZy+okWHeTfWjVEdskgPgIeZOHW8JCH99Xhj
wpeXKS1yrjVJQKfVtZZdtVIdJcK+03x9VpoDSiXjvhCZ8CsKAXuROPbRnJPs40srMz0uG4O3y17r
N0B6yXVrYNDKpqcmSwDnkNfubood7VihAXnA2bH+8JGkpMDBp0DFq4nAzXJp+bgdDeLR8OPE/t5j
Z+VrU2HCEXabjT7+e99UBkpsX/olgDCWIylNPHaGUhq+ahCM4+zcncmbiBGzdD7RHEZrSBHWRmHq
nZOJyBkmPojacirWmW2cxjRe58bgdZqiQ2uX+b6r5vSmySrreP2QyC+1vEdZMoB+KKxZvBfrPRNj
HFwp9qT5cZ7r+wivrk+DEw/3wahET5mepxvjvTM1dihxH9w0F1jG6nvmdtkrQ8J4ehkaB21ux0cz
yn+m1djeXJ/Zspz2duewPXCAZnIwTtahBb2jIU27afaFF7ffVRxH8a/CGmLjZb8chsoDVTs6aUg4
0NtebhBsb/KxLkLNb9TInOiaUGLa66VufLs+ncv75Q0ahIEXbx5lnNWWdzE6RdHB1HxgeOwJLiJ/
pgz8U41yse8DfMCpb/V+4lVbBdrLLcLIIKc02FBQCtfAM9ds4zycR80nL9GOvTkoflEZvycY+g+w
Lbdqhe8NR2mSDqV0+gJ+uPyghRQfCmkJ+QMI0wOnXGTHAQG6ne6F3bmKAUhtHLf1iLK8DvoKuX7q
g2DZVg9FoCD+ywxb+mNetO897Rf6ZrejDZSQPvQWbHR9AhiNd53KGNArlf766i0stLz3StVrj53S
q+eKoPCkIEMDbTzDM353fde8MzUkmwGnUnxEl2MtpWeRq5ZRy2Ci06OTLjz1kOYdaIY+HPeqKLcM
RJdFBVlaZnJczFKkmjLzGhDk4rAQ9L3ZHketRY4bXvsXRN0D6zB1eXLHeM0DduzBWW9s6zv/r/rg
9SLHhxsJHonKFcLcq4/bIJkcD4nSHtsQRjoF1cSfpP9jKv14rn/ai3WE0GRKgiABDSnbOonGeCcA
AGGI49DY0199konoUVRdk9zasUgfPz4Yfm68eJTAOIpynf8Idw10cgwtNomTRJHcBW6KkG1Ji7T1
GvHxeVFvlLUIi80Jem451GgEnVnZQNgR6AM6lnlIq+0URN9oAA5V8feHJ8ZLzeHj8WG0NXUjxalV
QSOpPYb01H3SJPcrMC74+1FhPl8fav2UU1XhOQCoyb4g216rlyVO02UoXbXHPGjbW5yMzuQWCMWB
hNl1UuoPnZ4t05g16BR0MDAWyuFUE2HEXGikxq5Bhzorm6OD1t+jgpeawPmqbm9mAFa3Qappd47e
BT6G3mqwp1Y3HTEIQOExmpX8S1aYdPuyMtqS2HznW8AepnJOIszbeFF/89K20Bya+cC+C78YMRva
V2Y5HUOwKzd2Xsd+LcxwixF4MSx/nCQP04CSedsFdBpWhAFUZDgCl4BrSid7Z9aWscdWZz6rbU3V
QWs3HuiLcyrHBDENAZEpE00t93MQjsoYpeVwNKcs/R2DsvUbAoazRGJ+dDPLoRDpwdlPdlDXIYeR
dGVkweM9Dqal7MBvQc9BtvBcTE66EZfKsOLPuE3axZHcc0gxweQSkrP+40KI57maK9sejo2pmJ8S
B26rqgbDR4+MHIVmoRSQpP6+Bt3H2RzFleUMuF4bwWnU08ofYyfzyQNISSHD39V4gPofPKdyUNnz
4IwCUbLkG/PH1Ayr7YxKhPhxVbpx8Ky5wol2cL9EIg52WjogrdV1xUdvPXmPs2QUXrnziDyWg8ZB
OmrIFjEoCrwHtTTnT9xD0xGrlOrj86Odw53AIaDLuw5w0ENqi86lqDugD/ETUcAx3ydGEexHEbcv
pamO0n4k/3H9q75zDMDoE+oTeRBDXvQgIzWqjVobjrHV/za6UrvvQLFQZjOnjeLT+yOZFvcsbxVz
XH5K5GMocFsGBy5WwxuIY1wtXuMdcjrpG+HNOijmFDCp/4ZaxYqwDJUAfdPh6LqpuE+ctBC7XgTN
3k6RgkumIHpU+jDZo5Y5bKQXKxgdoY4cG9VgqcwFdXYdasCXjRH9mYdj23qI1xEXn70wjB4zBxPw
HZlTj0F53FhPpW17SOwhQPeo9sH4WW3q5q7Sla+4VYc3fTxhFxYIWuHktIjjXF/2d+4Jeu68dzzk
4KbXyx6QRXom5caj1ra/MXGeXnqsjzauiYsok0/BswqGA+QmmfkqqZvtLKV+w4o3vZPeCm5hH5Uk
497tI+OojVhoXJ/URZQpx0MCgpIDSYKxVswEW4W7fNYzXmXqfoPqHKguM/apQmkHF7tzn+sj3DcD
vJhMjMXp+vDvvGIMTxorHXZZePnN/7igOnNOuyAG0VbZY/agVVqvnhobUQWnrJFIdsus+9xarWU+
XB/33c9MhgmGQvbN1tANIMzD2KvsuMzIugOprXvXtI5+sPOsRhfa3eoKvLPFsXuQPF5OMUJ36up4
9Q3QRozE+yP8oQyTkMZOflHytF5GYYwtzmm16U+AcX/2ydAfRB2H1UFRzepXOWlps1MRZs9QlMja
Y68im7cbKWUcQnd0/7n+YS5vHDYDySI1KNYD/MxyQZqyxwbQ7Puj3pOYorYotCMZY6nt8dAwgo1Y
/HIZZDxBE1GaYHKdrp5eDpthC3BuRyNFZAP8yvyX2ipcMkEbMVtF+/B9SlBBsxLGPEeYuHw5Ow09
mayf3f5IJ0+v9wXV1vFX1s6zAhfB1cuPDyclg+RQxIcgspbDtSZd9U5NumMj4hRRe9P4pobgrQM9
hCFwfeEubyfs8aTMO2gkttraAQcQ3eTCK5yOUdQ1v/Qe86YsdYZv10e5DMIJXf4cZvUFG3OoB8T7
p2MPHurQOG30XUOGqSK50fXflQGF90EzkO7b0VbovoEQRRMADO6xTBGLUs24eK7iJug+GnMQ50DK
l9+asjil0eWXzkjzjJIowYdQHB1y0E83ZRSou4mE83j9E1zsWcr7Lig7Qn2eLEKr5VBhFc5BmtaW
X8Z99wi2zDyGOfAvdaqKCqHVbtx4Ht8ZEKkg0kgaGQb2nKtDEg1p10awk3y3sYp7aSvz1XCFd+d6
kfUQdQ4ilddnePEmEL/RWeN/qMZpfNnlDEngsraYEiQwA3yTdfwZnlQjNX6H5tgjMQU+lOIcXtTT
bdh5ao5Y9aZvwUU0IkfHlIc7UwoVeattRqjnGVna6z5CJ9Vf2IYMn1RqBN/Vpi2nfTom4aGBMnqo
E73a2OIXNyBD66hB0cmkPIAI2nL2TjR0KN5Puk9rheCDfd4cUantzmE+mR8kwAIAlVE5yBEgQghd
rdUkhOEgyTkL3e9hwx9iQMhPfNHf+RRKpkuX3GSD9vGzQueA+xbxBd5cQJvLCXYwnMkY+LaWNaQP
6aQ0wwHFS8f6rs36lGxwRd/ZTMBBdcTMZAf1ogA/Gp5imUNr+CSx8QH9/vEOmQdxKDVDPBtohvpq
mGYPfeyaKBXqW066F9ciGwV9LRTB6W0QtK0OT5jMwdyJTPNnO81vg84JzrOXtBt3wgrmxWckhGCz
soz0iwC2rS4FBDXMvC5601dGNfhWoR17bmIz+N7kWYg4BZ6N2S5FsC86ZhgLi3056f3fVJ8dc+OX
vDNfqRknuSgQP6mJLhcXzq7VCHpk/gjN7msF6gyLO9QRrt8Ql1eSBBxxO0j2IBXC1Ve1a+iJBXmZ
n9XxbxMbz3CneqwsyPH8PnBByF8f751Z8YaSLlKPJFpdHxMjtcOe3MT0CRb+jRAkPyCCutW/kT96
UQeQXDrKuxTReInp4y4/XaPwYsxtY/rYZoR7qZeOgHzR3Hh6m26EvRffj0KDitsyo0gI7doopS1q
EruwoFU0gNlGUBqIkF24xaPWlF+QDO4P17/fxdQYj02JLYvBM0KzaDk1Itu4dWY006nfBK8q+LgD
8P+iOZh1bWy5TMk/bPEdGcyR3qBv1VVg2MvBFCc3S9TKNX/Si+l5htj5mmcz8GRjjm5JzmjIl/OW
TM47g8oSMvRk4jspkbUcNO+wjRpyZgjIU9yL3lPv7NKxTlyv9tH2mgmFmOSD6E6O2ZvuiRR2AVTD
f/XlqK0ikJIumKqGFuSjpiv13oyNGgK2Fe+SSFGPZY7ZYq+Zpd+ppXVbYyy+cTbeWVt5JGRfnoo9
ENPlb1CLIVQUW7C2eWQdK7XvwTrMqONEwVbH8eIYMl36tuRrUm6VmH05lOgUHesGGnR64KUPwziF
d3MClev6Zn1nKQmWORZUGR06gqv3CYvIAocrruyqjEw/ijG1SsGS+ooam3ehnZt3EDm2Gv7vfcW3
phUgYbAp60TU7pw5dlxWcmSl911WZLfgVGJwsbB5rs/vncMP9MVBUpNOuDQDXX5F7MdVr6EHQaya
qIdKMZS95iTNIRZVfA+zfKsF/t735DUg0pV6k8CRl+MZaKvT61E1vy5T/bPe4vCWFWhVA4/19kZQ
jrsOMRD/+iTf/Z60Osm3OBdc3stBc32ykwqQvD+4arKr2rTeRUguHVVYbBtDvfM9KZcQWkCwxSl+
bWwCcBn+bh0Rz2TKVO5ERkhDh9P0/oJyaR5Cy6k3nr93vigjMhxQchLFdb0qt5NZmqbp/hCG4yGs
kxmIs+6cIBLW9/oU/T251pYm7DsflG3JWDRXeaPWxzxyqtnuWGWu8Czc272JWaDjomOd5M3p+tpd
BN/WW9iPNgxgcb7o6gAKdTT11AtU34DP6aeGKA/FGJYHQ2S15PDNfoMr4hHjiw83zOTIQMWpk5Bn
Uvhf7hqzdqci7nKp2hjkB0CF7a4xSxIsyPX/w66h7iBDNyILoE3LobzObW0jBbKViBBcUzXO+6Tr
8886WlI7XWm3ipzvrR/mcpYsiFPNXx+IFIR22CGe64dy49gTEIrADPIbkA4/ry/fuyPRnSN94WEi
7F3OLFGq1FHTgklFU6H/HPCrt79oSqRqu0kP5+/XR7s8faTCPD88QBK1sX5457nWjdTjohbkzb5i
eukxJmU8Nf9H2XntSIpsa/iJkPDmFtJVZpbpqmp7g9oNngACCODpz0fvczGZ1arUXGzNVs+oI4Fw
61+/mbPyqGN7v31/vLdPh6ULexlEG/YWvAcvn66HS7BoZm3vhlR3DnYJuyE1l/ab68f/NXBmVTYx
1p+Il1U0cu3/MbhuTf0/2Dt38hqnj1xcoUoZJpnXtftxIhBr5/QoWB/czsQpL4L4jV9W01mCdh/g
Wpzcvf/wbzcePMCpTSHcr324a8uHhu5uK0jU2vnEzjhtyIlYJD8m116qjTOPSbUFSYfESRJQcSsj
5S8fmpp49aQGZVptbi5fvGN4jTHFo0NeHFIGjhDfPNap6e9QAmPaD/U4ev9h325Df3ZYmpxc6hxI
eJcDltmiuILUBFZKUeyw6Mq+xP5Y34EN6tu81eQ9ORZxqOJR3Njf36JcrFHAcLi3kKlxQ7t61tQj
i6weJvicaUOks5Pw8ccWEmBeDc33ZbSmU1UjT82c2j3rE6TjdmzEXiyTerW9dtoSQ2U+v/863r5/
4C2Qy7XqCrhbX91wR9TfVkZqz47mcnpyTDlsCyxuT6kQy0Pj+Dewy78NB20O3v9qa0S5d/n2IfJx
zEHW3Wl0AV5aE/+BKPfHAhdfkkS2bWkH5Y1z5+3SBgdZy0oYptylr5EXPqbfGAg2d1aR1pIsPYHG
Wqau2I1GkNwinVy7gLG6EeywITOzACeoxy6fcDEo5u2EE1XKrNvYPiaXrhzM56lf6o0rx37jLAWi
9aokcjvVv+CZ4WFIQjeVuBdx49nfXq0JSIOgyLYNVxF65OWPqQrYWYPRmbRbqn5f9sFcROi/UnFj
Ub39rIzDrKbExaAW/6jLcXRpjmOZgm5lmJjh5EyCs1sa1amCTBg6pf/j/Un7l8eCngAteoW/cfy8
WkiycOsktWGXEnKMPy1F+4OfCv3p/VH+MnF4Go6EtZpeHTYvH6rxe3JeAPN3hALYr/2UllUYFEqd
hrodzP9cntA2WsEkfJ9hR12LyOe2mCmAY/BBmabfU6LtvyPRSpY74GBNbjknJm2fdfhX3Ph0f3lK
0Ei2Q870lYRpXj5lb3j9eltbS6JlODnYZmShJocWwaCmf3z/jf5lmjAWTTmuY+tN92o6+gYQwWSD
ZzlY3R1TNstNbmGJgAok3aZekd5gIf91vLUBzGdk8V+f6tJ3J3/wXE7aYokPZe6XR4/Lyh3mxvYG
R+NbMNlfx6Nu5wa4Eq2vNYJcaTu362d7Z1W5uw1MWLSiiL2oWAuxGYP3WyfK+nEuQBHOaxY3Fxek
K6tU5/LjWcWcWn7r27u2wwRy1+Cz+aJlE3k8bdzJre5LzwjhnthJqDVySDdeKYP9MtMJ1mujiyAX
39py3swnfhIMdzZcZhWxzNf7H8zTzoFxvasp/0786nmLNWS7K735P6blsc2uulMqJTSwoKTXZ1ea
d0tGU9Te0XhtHpIGb9F0mdItzrDNdkT/fGM6vdl2GA+u2QpSEmcGr/3ybTtZHGsCPsauNzt0hrKi
zR0us0Gi1vvr5M07ZBegRoKWBmS+2sFfDlTYFTfDsTD3LM181092vp+Dztyyk39+f6Q3jwS/jH2H
D0Wz1GHrvhxp8jXpJnC+9xa6lhcmjXNEpXArS+ftKPzVtMTXDQZb1esLJnYnJuRu6ewNoVnVGh9p
mkkYT+Uk/f/86tgWV/8yDiS0k9ctnsUq7X4Svb+PUTf9pL/kHuKa2GGDLJ//zN31sE1YObSMhKzq
evWVntE5wmr9fVbYtI/0rt9gjmSdY6s/lboW3+h5vH2L1LAQyiBJ0MLCnP3yW43FUBRu1/h72yUP
C9xzOcVYQRzenxF/UOJ/7ylIylddw6q6Ay1DD3Q1jOtBBRa92JCubbihRUZz3d2hdB7cTZA3ZjKG
4wDl7J4Vwis1EXbEe/qkqXVEnOCWYR8Ua/yjlB55Zl1d9lFJLrpF2oWcu50BFf9bOzjV77RJuhfV
LP4jImDryYkLu+Q+jP0jFNrhFBeu+aKmoddD0oZ9I0L4T0KZyjH6y6e+GSJkv/r95OvT91SZfrUh
e3Y+9TlY3sYz54KmYmcGyxEMi/2vsJveDGtvjkmpRMD4IVEmso3ARML5oIuxH89x41nTVpSF+yuw
JDpjM7XTVyKy1HfMpVOYEh7gyDmRNnZHbD5tf4idPnkQclT9DlM+bdy5TpstG2hsldh52FW0YVLo
ubd1lZkYT37XyF9qEFW9p8Prb2NcbDDOcqZF/bISFJUbojdcAT3RytRAbJeDU3rUlWlRbkqbAKzm
ONQKV4HcpRmNm9WgXGxtnRxrsrD3k45IHzMohgpLwjJJt0mXOPFvy56GfMvFo7MjMkSt6q5vpsWP
/LRqcVJdEwdbXqE9gB5wHc3aXWUp0udC3ad5oe0CmebTnaj7afpdNS1OgAowaWQ7Gub58xh72HCH
ZPx0wV7Snrc3N2YkE+5iQoJvsNIguRCzQPPp6tZAW2MxyHJOtlmSi33e2P2mgjpShmliL7uB3kSY
iCVDFVuLbdf78Y3xr091LvRcAFenhZWbB7R6tSAWKYgmNfJt7E7i2HvyezwO9c7FY3jnmaJ/vfG4
1+NR/LNzcaitKnzajFfP65hxCq3Ty4+JVTXxTgVm1e2WqTOdrahpFG4WfILVnW02pnPnydbvtxh2
madp0TFD9CbHdPaenWfLboxbPd62baf7YdXauCYlEtfTb0KmXhrCiZ70ezHoRfyCbg31lFVztX2Y
p0Q/0lu1SLFHKIazF2vhQ8U1fPzcJ54htmarzH7jegWwhWMVkxd20u1xBauUET9WoxByMxLuVITK
S7gJ0caou68SOpKHX4OW0pNFi/famOj4Hwvo7GeyqVoRrofuD33MRnvbtXlePwSYPVh7En5S44D3
Y/GPYeeFU4d6S4kVsmvkwZPyzOZZ5mPydUTq40YGxn33uSGz8d5ztGWrVNtnLwr7Lv3Eb52yH4VD
/+ZTkmvJcu6XGQZJbLWewGeh8mBc1gXqY0wF4J9PhpTqKZvq2t/PWiBKROaTdR8IY85+WUtQ76ln
oZ0UdGECe+vQECMfcqAdnUaug5YSvCbvSFErsq4yv7R90k7NQWUp6QE+TpvZ3svzxICuha1ZH2bK
xQfXpDbVNiNBQ8mTNef69ILToPGr51pnnADNDJKcpiagOeqbZbWNA6wCI7vDpezL+zOR0u1q6a32
LRRZwAKrq/cbkgipg8pkyxNHnJWMVkYtWI63Q0vMgk81IZI+dFj23Q7bDfe1nOLpnyBhW3hqSDD1
w0LAFA5lZ0It64F3hgM5F9kP3a/Th0RwkG+r0cZhD6P/xt5mLIjEIkNBR7SLK+FshlWWmvUjc1zl
UV3pZkeQ/EKyQmzpQjyNWqKaD/CstWrn+IQEbnVdOVlUt7XV6XiR4bR2HjsPy+R+1vFCifQUe86d
QGRa3GtVnmXbuq38MQsxPkz9z/Ys7eWrqxE58MXsSvHDl6mFHR9+W/LOz5KSyEfst3CnYz8wy4dg
xivxdzbHQcNG5BLY89C7pTCO81AM26pezHwXpGXQdbwmy8oiD2Kg/EZvz4vmsomxfEuboD/mS+o0
FfuZM8fhHLdttsmWUSwYuedJvCPhpXiwTRFI7BPrOv7qutXohrUNOeguGzwx7/KE1X0flwm5kbwb
gKU4s/JjLDtt4PysHEkYO63cITT1afF2ToZmhNgG2/zQKVUf5iCdiggy3aDfzTVuZieNK/4HzalS
vwj9bsIvHipWN2tR2nl9/rHAgv3L0lXxQCxKx+rDYUZr025TlX2lb3Qr0+ZNXDaFs/HE6tRNZyMV
biRNzrqwhlblr45lc7VA2hibUYVuKjL9kSjo2PtJCJG2HHLS+aptn3aD0kPInnn5gYuL82nC3LV4
BXleNlpt5P7Ryf3kZ1eWxnMzJKNxx+vX502L6+WXnvWTHHB84iPnMK9bbRM7i7m39Dz3QjI3Ed7j
MmV9gUCfOWEaD9mGo9Nq9xnef/P3OhsD7PMxXpm/N4G0+EyGOZUPU5GS94FcZXpNBp8AMFPvFTk1
ksZsP5b1IREYR21m1WAtFcZZ6iDexjPLDEvl1OXHWpvjb7bW9NYjsaILHzxXerpDfV0dHKXN5quH
DVh2lhivgRs1o8heY0tWublX5JR4d0HH7B/CLuutrt2A/xTVdrFVPb/if+n8tvmXsEPsBcpraOGQ
Ws5hkBe93NcJx9whaY00drez3Uk7yvNmyb97RFranxURqxqXcxfnh1Pqa7l9TJfU93Y4j1vnTvOk
OswNst/7NGg967TEWmVsyj5vRtrSWJEijPGnYGuKwSx/0UAbgxN/l8NlNbaGZqt7LWm67pxguJhk
6WRtx0TLiHNFQxGEViFl8200WqvcSumaP/WYTsDPkQwnSRDR0icftMHqPtlGiz6ldidr3s/KtEUU
NGl2Gsgime87tFMTABSny7bsDe0OTEPj8jeO3KHDoQ0CzNpnfFB3+ipjmEDgq/QLIo5S3OeqGj62
dWBq/3AHs/C8R3vYHHF+U0Y45brxK9HT/JapwJsjH14sGy39b3g+wJVXdXxuD+aotcRTaMVUlqRf
xiSskhPnDlOYO9Iwon7oNO3l1v5+vb0z7Jr4Br0I/IBoyMubTTJDMkinxjkSBlzWH/xu6YI5Ahjp
flpmmroPTjcuMcY/kA622tCRSdKkFbuZPWnOQkw7ZmihX6jlH2eeFyeSoh77IYwdnED3ixbLH0rJ
sVBhr5TuIbY3/DMZNq25qcZhGIsb4PJ1aMwKQQLzwNlcd1M83a8qJJuKrJhosJMRJxP0m5YYyjtc
3IJuU3eSJGbS5bPvZS38j3bttNW2rbzGe/Lt2aISmOh+nLU6yfS1tDHsNhR0oONniqwcfVeSmBZO
h3VlbfF9EcZnWfT50RaN4bzUdmF/9p3e6EMjw2f0zm2Gyr/BLv9DhPj3RZi226o15z6KcOOtBCbo
oanGiTUeFayoZlfWun4/uFTSTd/Vj/msF8G2t4c8C4NkilOY3vJrN9fC2syY1x41f/5q09v5DR+O
OMK5mseP9jD+8mNl3pKZvrk48FOhIJrooDm1ATYvZ5ZNx7XzsMY+KneeGxVOjcxFmOQNzehwYkLJ
yCcA/sHT1SR2Kwnuvxq68LKIflk729BoQATWJfcvDYA9pPRBY1c/9mCeH2li9dsWGjqGqjlHzpRU
3F3fX05//O0vv48O9R87C4KLMO24xh541J7gkdo9QvTIdegXhFEQXUhxcfIaK/cfIGjjnTsmmX/U
TKCQOexI+1mIcyMBnBzaoQuIzBzlQkSWLMvxlfhsAiKT2sHIblJDZpJ4xOHj8v+ah66kR3XjGdba
4uIRALfWuv9/kPcbt4GhTLzCsSafMAZf3TVciB7B4YNz107e76FTWsR/QBLI+2/u7aiAsGDCFjxz
Zsz1ug0sInDNAfi3Kb3c2Xd5F2CyrrzRf0rKuUxfi8Dq/TOBPeatRvOfmXj5xHyxVa6P2RCjXwcI
1IWlgQ011UkWenD2lY8DcY84KfmQ0RZ90tpWNWHeWuSOG7JxzMe0wIhyZyczCaBFhznugY+XPcx5
PnZ1OLedU+6nyiy/TKR+Dhsrb5AeUN/U/0ie0cJFNW6CG7rG9Xy4fIiVzkzfEq3hynG+KhkTKdPB
1Gvt6LkDJpJZ8l05/fybs8R54ixMtrORDo+4WDq/Z8KPbji2/fEOuhoe7gihUgjXOEyuXRDNMWtq
nLaL07hYrbFJg0SdSyJuQGu4elQbckNxwZ6Ij2lfPODSlpPfkU9YrDtTFDdF5X21EkckW9PjghtH
41LF1Q+f1OV7gup8sSsWSs5ITMKTU5hCTtO2JXt0N4f24Jv9k4K0fsYCkpihybZjDTlLg1gyrNPG
/mU7mk0lOs1Y2SS94fZbzNXT5ETHKjBPw2ySaT7LotG+Nj2lcn5nW8r1IyCrQE9Dx+hRBOtpLPX9
+7P+Db0X2HDl91ogvRB9+cflFlWrJQAY0/OTcpNpCa1g7o+GXNQDCLrYgwPkp4DeeKgbyS8CLY0j
qqL++/s/4nrmcEjiRAHxASgTltM1XB+IJktidxhPdUcn6K6MuYuErHEjP9LTA9u0rNzVN7bRKWun
OQTOn+xM6OXuP/8MOuI2ej02Ah8awuWrmJZFGX6Z9qfCmztrq1xvigaM7En2NdPKCFM/67dOUmj3
40TqwjyW4sYk/gOr/HsS8yZgeerALvAQIT1efY0uSIHksrQ9qXhJ/P1qyrCEcvRxE136gaywLJ7G
9kyJ1f2w2943SQCwxUPRT0O3hPhle8e2THCjaMZek7uhy8Zu0xmtW5CvpJtzf/BHfch3CI7lWSx6
PX2P+cbBcVTCP9V2jPeQRj7YUQYJiVEUXW3j7pxh0fYxGQT19v03ft1j4HHpwq8PyuG6ui9dvnFl
mNaSaJ44ab77c9J9bdzkafE5bfvGvtFifNMTX8cCP4BgwPel73c1Vp73RIpQ351Gpf2cUJ7ZYVxW
mbMd2znbNwPYaJh1lid2Xd1XH1VMdvOSVcNXELnxDlLczbV3feFmo9fprjD1YZ1wRbm6Kc4Amqqb
8+6kQX3Nor4fkxDL47aPdAcIMzJlttzSwv4Rz1/OsNV3ilsJ85vN4/q6zXbi6lPbDycs7XyqIqds
rMMoTDkeVNHjq2mLthqzk9S1RHuZUQ0SI0baxaaYy778sqQAVF8CgI7HLA20ZFsHZXeisjM9oNHO
GH7hGK+mnUeuZ7zPQe/7cHETL9vURZG7X0enKjmzrJqY5wckLoX6gOyLQ5e6tv+i2SLT8l2Ly5CI
xpGtGuDGnvwHRERtcmPyvQGWeP8QrXB6hq+08jivZkSjSEOriSM/0ePrH+bU0RN4J7IpDwYdSrKD
MF5INp0j2yWsh775ibpj8ndGnqsZUR2T9Ig4Qt9kED4yrLPc9FPZJGI+TIuh5ZtmNq270YmHm9zs
dWJcfUNEJ5QZq86F1txVydTXEABSJbqT5zGDH6XgZL/PUtBhw8B+99QWhvOgL50T7zWzdNJHbbQL
GQ2ElWObXheZ9/n9dfyXxQWnBbQYGg+d5zdyQLPTZ7+ADcHWaTWnyR3hUA7kTBiGeBxaP31SKoif
uOObd53jtHmo42zWrFTW6XPSQZq8cZn7y9LCXmGN1vpDRb6m+ExpFSs1lNZJAiSD9yyuCj2jXvZ2
S79/0WlD3xjxzUEK3XLlzdIrZXdZDRwv9zIxjKURa3p/stSYdJFqvHqKrL7K9A0fs2rqsLOVKZ+N
nP9o6wtg1o0GZgTnpigt58YXefsCeHx+BJ4MqITe/Brl2XGiN253cqTnZnflQhNsoyf26P7wEpU1
G0nGiHb3/jR4c4/lHWAy4ayucrAPmAmX78DMSShWVtOfaqBu657khZiQhDGHa0vTIIufmsImTg0u
WFVFcbm4Pxs+kzrDBkofAm0B0K5VaaS7AQsU/agTvqTtWb9ShCKtZnVqrHL8lhNDXW6zWdN28VxY
9Y0W55XhP6cvT0GLHZ+Z9Yuih798iiIvcfrUSCkjrKmQr33QGo956bYynLLMz8MizpfsiH5/fOxq
OdQfrF6ZA+QxM08/cYOsb9wK3lyPKAnYrFfTJBxqIdhe/h47wXBqTXI8F7zbruAOsBRLhDWztOh/
9BSCYZN44pNJKJjakFBkgP9rS2XdYHq8/bzOH0kfFe3ahqKHfvlDpNMFC/5h+TmP7anFEl8oqb4I
R5hBVCPqp3E5e11vHzIJ0BPWcnRJPq6N/jwT592flN/1TrqBlZXGRgTZz9fLUBsCozMiYVW6/xub
zgl8PonF2WsI3gB4SvBadeNx7n69P1nXt3axiUL4RO1KV28NkEJae/kwKS0n1SexeQ4kXgCfdUFe
idlwYBENMzb5EKXNHDu7pVv6+uP7Q/8hUl2PvQpbDHtdL/yAy7H1EZOyepD2iUaUPdVRPU8EDulp
xkWYJiYBEq85Tkcpv4UGgRNasijHLCpj1UkZtuQl4ctl5DHMj95NvnDB4+iSRAU6u8xKc2szOn1x
qgZ98p9NunYR4SWupofKKCvt1Md1+9X0B/Gs9TRf8foK+u6sxZleijA25wqFc1dYL1PWV4RzDtNE
0hUx7489MUjavhzyOTmDQHZHP6Xxs6UpnPSRNZL9tfXQY7lfKjnM9Q6rsumeBnct9n0xtskORmIz
fTSBWj/1I631TU/z7qfmLbp3FtJOjSiXwv/pZ5iDHKuqG39V8cwxARtcuiFmXla1F7gTT3vX05pT
KRz69n1l2ntZcG860FEpzY0XEy1ANyVHeHluXE9yjZGUrju3dObgpK3u/3vVesZd0QSCtKbBHucb
d4s32y/6EAhrlFScBICA67//F/BTYe1jmcOSngG+GrVBEjAcbKz/3D1cwuXQ4yNzY8N/uzgZkgEx
vqP6fTuf64p4c4cd6NyKzB5+BaMyv8G99Mc9+vWkQWiEVVfUtzGJPmHAlSwCQKWXy1GcO4pLWk1f
IIVftIQKiV9yLIrMmPdLIpxpY+fCdIHlg+zTrDUqe3ASX3iHobW7W2kG19svStNVnU0V6MHSc4Ea
L99dowloYXZvfFCtGs/kuVWU2/PMKskbo4pqO+cjF2WRqV1CrO7GnBQmqkm6NpSQat7ohF+BiKvu
FQIZmy7OtNj/XUuaeqHYuoTdPvdL/KjklB4CgFfywiR1fh0X//h2HR+MkR3r/U3irwMDywEJAcdz
T718DZqyGxOnmu55Cuz0QKeoCr0aThl/XD3l/qx9QZzOH3aofw/vD319l/kj9iXV548czvPpvV6O
nTbllOnTnD43ykuDjWzHPAA+hSAaoS0pIrePS+s1Gw0vWvQme1Yszc9lkFc3ira37wBuHV/AhMvH
eromq2v0CbtcaMPzgHZ9zZEyQ3aw+VxxHOx1u82+E0+eRiWb26f3X8HV6cAbAATgkAMdAcrHx+Py
DRBJTl+xEtoH3yC3i2SNMZ3PBG7m9gbW3IwMsh8Nsq5E0N145v8ZkfzrdGDs/z/rwUSg/vpXN0k9
g5LWBbJ8VmufAqzWasv13j7rBiaX7kr4E35JKMsSTLgzpIFdLy/T5FBo9HNg5ekm06ZcnZU2gqlT
Bqj4gxnIZPpngsUz579nZHqKJL4Y/21FXFG67xMzENEUqLg8T82QtqGfFuYcus00pTTTOoMebVF3
J6ESURF/xSrc9iNdioqk5jmqdH1C60d/GzJWZiTNxvRwG8XGMbWLHWClGHcgClpOrk1bDPIV0x7x
5Frz8i2ecez64IiWNOoJrkO9hWy8BGgB9FzupZfZbcQpRwJA6g6693Pp4e9HBOw18RG/F+KH0x7j
jj3IXu4+xX5SneucvuN+rgJnNe/XzIFXxQvrj13fSm/TgBUSQD1i2BRV0nRpjNO1aV/gcOfyqY79
vjrhq53j0Aq9lmaicMbYqKOUY4VmKI7Jxc7rOFqRR3gi9NK4+1zQ06f8IuJ9+uq4lfNtrWR9GFeD
fIJxUrv7IRurnC5fl6KmUSPuABAr1cGvak19UvbcHYpsyqERuVannZUa6zz0GzWnWzen6zkTeDHC
YiByQtr5r07RVMTOh6tXvU/m1m6/+Srx3KdVrrM8wfXVjDv4cI5MoznwuB2U+KZE4JHW0h5aVev3
OTtw3u4WtXQYbVdD4UeLN7OkJ9FY/dfONRS3MNstKe85rH+jtvKfalWpT6bgvhJiejDWm6QWTbAx
K3r+5OmZ5WYpk+AAHQfkg2sHTbgoSFNa9gim/GPaZvG8d5QvvgmsKc1Q+Uv+mYKqDDaztrJY3NKq
28hcEvr8ewhrev5FWDIP9s3SNHNEhxJKWSd8GaDZcNI46ohfw4fGsbugvMMastTvfKMef7RllRQb
BP6imdk0R/+jpOSyzkNSDR7CqlRrKSr60asObZmbecSGMJ4Mjwi4l37mLhPqM5AVxg5V4M6PTISy
+i7NYo4f4skU6k5zgsUJHU3Lm703cJWCcaeK6kR93Tuvjp0k43lpdUeG45SaP5dlLlhcqkG/rczK
dwpalVlLcGo6VuV2EnazrzxlG68aZJIl2blZKu/g+9S9uQN29wlrrzz946Q1WPtqBsazSEhiR+xy
H0JD9VCJipyurZMCXkZLXsgPoy3y8onEyhnvyqLS4hsFwdtNEl0HLWNgd+ArwKzLTRKKKyQIN+uf
4XyYG/hf/jZvUv086yL9KIZhdfmy7f96ILPo1ooW8eYKHtpXZxPYLOQFpEvPRUmfoarK7NXPffEz
8CQYrWA9GyeA3Pix7oPuFg3v7YHE1YpWHhuvo4NzXOGzla9LpP6W84HJvBhGOPgYf1ehywJF85iR
1ZDGczU+QJpDyrSRmHSnh/dPpr8czli8UjnAiuJFYP9x+dZdWS25SyX6XE86V6OuTIpHSVvmzq7a
+MUadfvgWDORhv3ifZgChBtan2n793/F1QWXM4pFiVfwytnmbL52GZvybioDQ1TPpVMZBemwfTYn
e9YXiQcJLE79zjE617txNv5t1NXKDZMiQNz/UcX+da0uK6BLu1yaZ4/ovQ8Cb9LfFDPLAWp5iWMe
bYZbqM4V1PbnOUEzVl76ah5mXVVqY4NiqrVq8Sy9pK4PWj0V0xa2kx12rRDexhhS33+YW/WpTrR8
T1tVwgnlNnffIWN5ev+lv519rk5fAgIqk281LLj88k0K26+hhnpWnSi/yb5pzxU1aqToJp8K+hcE
olA602bShhur7i9LHfyBEmMl41HEXS11hBMN15JWPFt4Fz+Mg6VvJuUM3ydg1XAunW5b5X3+/P7z
vv3cmL8imkHbz1THj/LyeUujxZJxbvLncYCG2GQ5p6CmRFUAxDQ7OiUQ7N4f8c9zXN29LGyhDMAB
tpc3C1y5HbcFKewPRbbA7qwx9Xej1PXT8ZBwshqIf51yt1DUWbu+tWuN/TtOg/4zu4GGO4ffrudx
n4j2ONillT8MauRQjmNzeeGXwx1nc6mWNNTEbAW/Zq8aYKgWM8Z3kRFXsyXDIeu4y23ef7A3Uwdx
PbwANmlMhtdU6ctXicJC0MYf85fKy8tlE0inPWgw/vZGM+oHLyBWK/SqpoE1V3u3kg2vACwmK4MD
6tHGYPpQVlwOXuS9sioc2l9sJ1U7qelMGW5KyEvLNqq7sThgg2U9WhDyjhphTC/vP/s1Or2OT+VG
FcHyWaUmV+PjIm9A1u30Z1aLsiItLwMARUgRv/Hnzj7UiWeHLSCE3OetW78OTVqWIbkr3kf66xWN
s8r59P5PerOc2LvwaLRBzFf9kH09s+k2t1qJkDYvsvLZgrV/wLZwiWE1284Bl5z4PC7dLQ+CN+sJ
YzeWrhGsjlWmd13WLfCoYzBg+7mNtdg/EcWNpVFbwaUWbVAcFDzNn+8/51qrXywnoG2gy7WTSZsL
nO3yy6cad4JhSubnYdKqV9lq4tnLjHyfltyu3x/q7SsF5YZ5jqsbBzOdg8uhMFWFQ6uC5KVJm+6z
UOZXlfnuqaa8r8IhHoqtqzX5fy3SucWu3jz01NiYAS4uB+1ob0HyauPnTFrJiZrNB5drBde82Hlw
W887tTXXvpCVPd4Qgr19tYyMVp2+JnwLZvfl0Is5AQmXQ/oiSpUdUBpBBTXGLnmMOyRaN85BgG/+
ussvSSsF2Ndeu6fr3L0cTjCZqaEy75nrR9t9gDegWm5bS1EpRIaVLX/rHnr11wVhaQrx3sCSbOIK
noeuGDAkDddDNg1l3xvIFgBaf/ltW2Q7mWXVE/zSKt5Z0CA6su7zDH7r0E7psfULaREqr3u9H0q8
AiWN6jRuN4DeY4YjEaqEO6UMMWCaHhjDTyPzg/KhcEi1osoqbGN67NfGb9iTdmUfBiXrDI6D135q
qqz62OZlWkICy9yELOcxWbbJoLc/DTaEYkMsfJdEcy6tMXTZpR9kN6Dr4GKtw6VJ6+63L+25CudB
Nv2900vtaw7Fd3iA/yc/pZ3QvviAvD/LxbDyLcKj5cl1qtiOkjF1+rNuDc6zPVXLT/iyFJ+YrBlh
Mc4B8a7EgJVhZprxEJZzkt4ry8TVWuGBmR/7KhfPQ2wM/V1dy8XZCJOob+JLIHQlsxjrcOirRY/s
wFfVVnenJTmQVa1Hmo8o81M7GVqwHxLZ/KNyv2BVlKg096Wvq/SlpnLXfncmOZNP8JfzDddKMe2c
IBf6CYdW95zkVqmFGsnk//A/mNtcMtXPwB2VtbX7IatDQJvxo6bm1vwsuqY+dpJz4YhGyfK3eIIN
+WZOjeGrxZkutgiYkMMD4MkRti/U5rCBcMzFmT93N+bQObBkiWET7sNcJhj16vpsBk8+1dK083Ux
d2cb7CL76Mi8ajcx1d4USUKSy8M0cVcLU+LhvcixhXPoRF0Z0Mth7YeDGHJ77xBnM9y3M9hJ5OIh
Nn7ynLaIj5gljea4Xcw4W4qIeitovlUmVJTw/yg7j+XGlWyLfhEi4M0UoBFJqSRK5SeIMip4k4mE
/fq30G9SIivEuN0dPejqWyBMunP2XtsRSf25x79VbOZk6PfD7KcUyiGA2hhHSomygq1oGrI/na0w
NQMOqJCllmmTNY3/1V0LP7+ERCC6Aa6hPonEDvJImbmXnwB91s1mVsZs31c+9rcDMvTsR0/is7tr
kkzjKD9Y/dBshnbMfyUsU18SVGvfq5Lib6jpbY1PB0PzhzxL/AeyLLx6S3JI7H1tJPrhDaW72SNB
uMWg5fH9p2GGpyjDPNU7v5n8VXfunXH60GtoIzeIbBXHRia3Pqxc5cswayzja4nrS38q1EIAc+hl
rvvsx8JIkFpVVJwkdLI7DoPMItQEilH0Ya5SMW+7IhPZI9XiadoFiijeT80w2YEKwRinVJ89qls5
jOLE6yIn1Woof3TfaEd06ILuWmLVFeOmqCY6DDBWQ6QRlvOQp1J9lfXY/1o1X7/JbjS0aOTVTvfd
EHTfaxBQ2X1NulxzmOa6BXswu25oZ/nkHYqucqqDDqp4YDdWZ1+dvu6q37H06WCJsjfdyOxz85fA
zBnfFW0f1ND62XlvxnZG0EDsoZAHRMilQ3ED6NwZMXrrRoUlR/Ur7uahOA4KpupL3julcVeLGWYT
Cjat2ItiqpyQEFWMBHyPyP99Vos78E7TT478Ei5ylQ4FBJ8sg9mPQHzYrGi/ibnBS9KNPvixfdDS
Pk+OnhfXNk/QhF3q55UZU8ErM2OjYml/8JbJm/NN3jhZtmO76lIotMv2K42LbAx7J8ZSGSKHtxaQ
Uja5ElpupruaDYTzSRHy0T8MMeW0qDL8WiIpdPsmtBPT/TzGAg9UbEv50PNUe2cjZoTvJ6tNjYWw
OIoUcHKNvNpNjtNu887MyqiwseBGSLxz9zlwEQaU+AHoikSTKCAuGU1Bd7jG6bblLzDF3sUC+lqQ
lfC65G39yTKMrr8bAl7Qh1jN3oSDQF9ASGcNpNjac7of7YC+8wPODw/Os5ClGdFAstLjrHSN3lqq
ysnb4H9qzL2Gf2rNC5jkn2YMci30ykZ71fCpD2j4A0cQTBZ7t9AvlwJdNqO+5yEMZgO4Grgvs628
tlVIRQbx4idpOuFprf1DKnDXbwqYHKCwnbZz/yRFkD1S7NI0HHiMRqPWJY6fHvXbFk974URlxpe0
dYRdvRqeJPwvHeNWRQ5QQn2fZ3K89+asCv7zLgvfwrp9ZLNDHsulQC2hnQZyNJUvFYitlvWqD7ZT
afih5uqDtrXddNhkZSJvZYJcHyHYsCKmpigPWvKqKRRIXePBKbiqmOpY2gPZVHvV+2jIlwn1QOgp
mvBRNszjV6jCYgzHpUhu4YOvN9Bsnc1VQobFjQ6B9XYTJCjElmNjNC8Ldoifguui+0lH3Flpo0W4
ivTDf93U4ifmtE/lYoUFX4pKbGu0eZqz9YzZPLnvUidvN7oNTXNy5u4ZjHiBt7fpxxvbvev75LII
R1xKbbheL9uXi+wqs0tG63lMA7ZuS5ruWFL8D0W5VB9ct3n573fJWYiSMAim60M36s65tszOekYG
2H2f5pymZJ700YRsZo56B1KpEHr5X6sppgesku6OR8fGuSKyNS2CnXxIyxen5zgSJoGAmdFUwyP2
VIV3fG61UNFdwzbX+bdgNdffM/otNFP0gSk1BJdJqFml11TOBv+5H1tMRIg4USgTph4Rwpp2m76w
s7tuobgYtRhxvoxjbN6qbf3jJyACBIjAoXCFSVyczSa6CdPQF/WLmgotnMcCwuBo1JYXJiJoj26/
1GGij97XOtCCAf+8M9xQ2lx/ZkyFtPWw+evAVC9PT1Ry9aEQXvfCMcfa01QcFZwiwz7aCaninSlv
Ci8uDzHoZyjb8tJtFjDm1Ivxq3e5hprZfDEIgngQIwa9MbOdI50dccQccQtOe12rpXCIqhrdzDqI
0Rm+vaDXQDXFfhi/OE0tBR0kV7FQBVM6h72GEoEo5cz9NC6+99F2e5TepjU2jxpSulvckOsiyPpT
uG8mEcY1Cv2Ln+Jg8xP5EL/YdT8Ch7HrD74vWsz4NS4Uo6yznWnU2mZM9PhbuUZeZ4a0vqdzj6PR
X6ApvD/o//GDHEq4rIYu74Ju88WJcrZoA/nMbx8NAAH3Oq2Qb30Jbi/KHKxCIKK6bCMal2pfYS4A
2RODA0kRMBocs9V/qqG9Rem6GhFQgbAuo/ha3xVqq7ePqIiDQEgjLenA6HIKAf77P1RXjt/tdHHu
mSy+zk5n3eFW1w8E0TvtjUdyOR4M5nqT/Ym/Xh772MUrCmYzdsq+lGdNZG16xNEhyyevrf3uDpsT
yFZQfRji3n8Pl3UTLsqowLGG84++yiUetk7qrMpL338q4Ev8VopT877jfzX3ps4asHWnSvY7a6yE
vDHtX9Ykmf+gOkH1Bz9Ihf5yAtJ7Odu2RiEfMWvwMyYi5KFtFkIHcjMYg62z5Nq3EsKBHXVuN6eH
9+/7SmdC2ANFXhY3FnOyoa/MWUsnJQbj5NzUYvoxmRpO1HohJ9PqyuIbJiS1D9DenclhzHF0FP2n
th+W0GcDfqt2dTVP8FtW5COMSSQ8a6n77ZdHtqTdoXUoz0aVzceVFbflFJXfxTCVTtaadBn2QZDE
0Di6ah/7S/F5kEts3d14Jut1/q7ycHmKtMDC12UJG9nFmpBnhtWPFIvP86DXBznP1QdbTh7nwLJt
f0lQbj+QX3UvVu1rrxQoE+y2zqf3f8T1Z+FS10JDy5xJce4ykTkoMLnn5eCce0Kamsit+7zBFmDr
n6Su7HmT2mjnIhuXDpow0+vN7fvXvx4QLIZ4G6EIoIYHgvv2XfSAPfNJ6NNZWVZ1LkhI3i1eH0Rm
jJCttEbtwCO6ta9eH+zbBx/AZmdFIg8DuedlfZ64HGtoq6Q/d2rpg9CNa7LTxtLRDlR28v37d3g1
z3AZni2bHwQuDIGLeS5DNSBFZRhn9Jd9EsJToFZRdfGfDMT/LiEm6sap4XJiXe/LRtIBcNGi/XDF
n6+mjgxxJF32sgR307DUD246ZfMHZBfDge+4+Ewn29lSw/UYYUuZ+jde6r9umVmdjQ7q3uvoC0IL
jUbqQj8vUJ/iHTWvYf6Q9AC/4zozjENJC6+80R6/+pC5a6TrPD3wFSZHvrcfUoa+pOqKWT8Td5EB
JlFLd0dppbcj3R88654qUvWVimBcRXYTp7/ff8n/eObrWrKaquHGkNv89uquEoyZWlpn1rRGhbjN
5Jd2BdkWCsbOHatXvq9TqlSI5b2IkPrhxgR79Ulbq3SOLhoaSFqnwfp4/mrW0mxo9VkzzfNC/0dt
7KzV7ENhAC2TQZxkNz6xS2PLupvjTMbEZXLbq5vs7eW6tIa8hD/xXOcBAi0hBgeFvWrs8R4pgmr2
fVcAu6jiVFmYAd0xRtdTTNpPxCQWitlkGKy7vkZnlmRBBpU1GMrSCgc7RbyEWLntqpPqZr31gGQ6
6Y5eWe5ETe5wSmq93g9bs0u3GJqBuaCmLIADRRxVZzcaupSSeNa2A+iJyc+czeSsm34V2OoxG6Zc
3WgNGBb3+mY24Vmwp17DWdde3yVPsRsy1dBNcs/lPFFyGppzDn/JxtEClqrpY7bzaVZ6pz5rm203
qXFvt279ower/BV2yrBXca/f+lFXawsOkVW5sX6NJIVd9rxSm8CZFGjL2agpdu8zLZHBfa+ZVW9E
pV9rex54S5UR8EKwbZVZafuEWSx7zo22vgU7uJrk+TEI2GEpcSBAqHsxBaJ9S+UyNcvZNOu0BA+S
xptsnuYh8ozW2eLyHcO8iK3N+4PyX5fF6Luy8dnz+Jd7DuxBHriTxjh7cEacg+ZKss5IbqVqLUQ7
aPcdsqgd1iJ1o1H1j8HIesYssK5onDjXP/9rME4SCyO6Pv2MGK3440p/2aRSM4kCxzQnbtzlpY1x
HYtQ97kg51t29perGXWjOliWQT/HapHfEjRCfdRzLqsp9JXpBqXAkp+Gfhw3ad965lYkIw0Lo87l
wdCL+d6X3jw8gYdxvw5mYZmh0BbXC6dE6hvpqnzeji3diJdeumRxA2fJvA0oH3GXYeYdwqZo62Bj
j1np3s1yoIwdG7PKQkCVQXXL+POPWZ7jy9oYw5BFc+tiljdyC8v8MFnnNg+SbVlAf3ItAexKWlZ7
R4m5rMOFDu8frU7tu/c/p//1Ty8GOkTd/z1k9vBAu96+VhvdXNF1sXmGIpx1VE2DIoaa6i+DPMwI
pa2XjtS9PSRHC0yD5tQPARUsAns4rp4SIClk+TpqdLapBmbnIQci91gU8K9vfBH/WH6pX63VBnq0
NI0u1gIjwfANGNQ4y9nTP5t1TEhc0U19VIGxqDfSl9l/PVygHEE7S4kFoRiKjosrVjLRDRIPzTM4
iyV57Ou5+0RMQzlvJm8wFIcr3fhmVHOaHCyvsz+//2KuF1/KKhTP+G+WXv+yOTurwWo5dZnnHi4s
M6zh/PJiZ4i0GnWWBu5pQ22HiOGS+ninucuN7+L6cUN4hmVAMO4q97gM4eEubSbXxTonhMVuh6YF
n+RU5qcA1bxBr8FWy4391fX8wsZ1db2Rp47E47I9jICyDwCT2ucYK/cUFZ5NE7DJKY0SU20+vf90
r2dRLubSdaeCB3LpchYF86KbXVs7ZzWnsf9h8pT2h14KVgCXnNwHGCTwnxXB5+9f9l/3yKLBfzyO
iySRXww20jA0yKvuWQu04qem+VTXUbZ4R3x9+MHfv9i/7nGVzCBlAB6MXOPtxUxaNSPUEPfcdmYi
w3zStLM7xPojClTcHClHoU3T9dONasD1SZRvdi1xr2simeSXBX4zzZBANbF9bpMlWKLZTotQ9r3X
Rk5mTZu6rrrfHU1YKrQa5LLFSbYcjsxv79/9v38GJIdVHsOG/ZKurTUIBSbNs88DaAyEQlaxc7FE
IMZJau1kqNQ9uvnc/prTzP/QdU1MVSa7tVpflwjoKDG5MrMzTF1qh29fAhxN1QioHbyErhcHY6Yb
vqfFlARb5lvkpoSzuE9LMbk1m0LibcNgHJd1QknLO4p44lZq8j8GNkoqYEk2wlvEeBc/yJZ2XRay
sM+iKrKjLrN0h0PF3OZeUNyruJU35u3rTx69FCgo8NVclSjdtw8gzdnuQmiLnxbBwowZu2q/6CUe
yFr6sbwxh1xPmquilxsDquw79uVKGsRFqrVmW5yNqa0JxyV8xtpzchw2lqulgJL8bPA2pCaKby72
8q+BPqACuTHu2AtxT3+tqSgs8X6uLiruGVnzZYhgBQSsGSGAHTncjM8VOQjDoZXukERGJUZ8MDIo
gtCOlXQ+NE1FKdKrUGoLZcGu0Othik8WTCooIIM5Lhy8kHRIFO1Qo3acE8mv6uq8mrcNxh0dhO7k
PiW5Z40bS5/1jyWW6A7jQULSj+8ko3HIoJL0T7oFjmS7DHElvpidO873Y6VJ/2nAkVFucem0zp1N
TqfczFAczK+rhWeIbLwM9nExG+LYrYGcLpCO7TJ87iAKWy8zUzp2wiozoFlKvP5hXZTxp8au1+pf
TUd520B6/FzjKE3o52f9h9YC/hcZ3OwHRDZVehLjKJ61fJoQrGRuCQVgALACBMv94ZmV96LsGDEK
x1QNfVli/TGx+P3UnaHToiUz6ybUbCR/RBvltK8VvdoDP9NWO3arhdjmuDJ7sjg7HORLZbofCODL
/DvJwv3oERz+vPrOv9W2kN+wNsx66GEDOOaoTdKITdjUREnt+9Unw6iLIRyL0f5q0Z1Mw9owFrGF
n6Osvd/X06mvJu2XRF1sbkdNkBCNvkCNIf9cf2p9OFojhxbYcENTtqfMm4MYnW9hDQ/eEIA6zzsc
lg9+3DZ51PuGhtXZTU34dPnIY11qrX3phUzifTUU6YOk2SJDHXvHL7IMKS3X6Ia2tZ9ov3LYplnI
vqb8lqyw+BVfLKlbaGAM03uHROvyiX2grf0sLLEcuyrxg59jUFT5DpeBqDbDoA3400Q7BUd46/o9
hW7Out08iypMkBbl28CZDfFYA1EqwspsS3tnuE1wVFI3QL6kyL4f2Tj4DiDkQWTRAve22IMc6KYo
80GT/WqNIW8fwJiIbitslsQ/HbyfNHLweoP4qZSFksqqnD8tpd1y71WNvPe6EQFvCILbcB5jkiLZ
k7gL8SdeORYbe6nj/rNeSnLAIxuLz72ictv1WHMMMWJAnCfttRLBcrYxES8/epQ+c70F/Vj9ZG+b
q2/mHGs/2lExegSxzgOYzhgYApZSziBlSEXdpJ/VyL5RmI1TPXkRcDXrTaEBcjl5IMpoFxeuPheh
62WFHpGd3K3x1EWhvTAaB/lcmg3cM8/Qp49L2knvV6FMDSjhMsC9x/2M+yo0Oj39UoB1TVH1onQJ
+ZidXzoNPHFXqlHejzjZVxZAYr4oF1bRHfEA3VMue8M7uh0I2qjJ5vJVikzYgLtaoW2ptoqB39aV
6stUBKOCjJVVIJ9UWu3G2QHdkjTNKO7qxWDNhqAJLqotFjWfyl7Y3W8vc7Lu96DZbfuUFm3qwLg2
4gH+q6KWEdlVLw81nFSxr+dhnMMGg2YVasGIJidWmtOSzWvZ5WMxTiWrgGXNv3s3DqZNmVECCrtx
zrRw6HKv3fJkze4pJlrI3xiZY3yRcqyfMkdz/V0iEW6Fs4kYheNggXlx6Zb+pXYptsKuwUsXpm3X
Jw9USSb4j56q83vDgt/4yuef+qci0b0HP2kwPrvAKIMDspLkU50uhhtC+eX/EFgjCmrPTVYeM5/K
zmbEHKXN4RrEtWueKq0kla6qVVlFXadJ6IyQKhClKaF/DqpFk5sR6/AAu3TqiRr0surgW5zlNgou
gABmuXheRDEI17FY2ErfC5G43+tq8h9tHaXjprP7nn5qaQ/51oNE7f+UYz7hIlu5oNE0IEmKMDYW
MGLdKYY164ku2bWO7InmzGU2Rok/D5x50zF/1djk/xmxVP2cXD396EpLOBHlNpc0OCOYfg99zuxD
TNV8ylWSPi9u4zrhEIxMHGWaBp81bbDgD6YEWe+r3FkOYMtnkm7iJv4yJaVAb+L32feJYK0HTyAA
3GhL2z+kZuEnUYqwZ9j6vTYdgqBrvpYaZs1wnM3WC32lqc8J7fU/1BGIj2ncTohtjPGFs/7kZb9B
PSC2lI3XBGsZrWQSCupSS9lAgcxeWkMFe1oenMiUHDQjmnqdl7R04JgRxvgZx2hzPpsUZlM0lk5f
PgZpMX1WVlKe8wxp3k4LXNE82rnQ7LNla8G8So6AThymvE7+kIGBr1tahSjO5bQ4p1mNVJc1ba6/
t7GavumpcIqdXsuAkGIC4O7TtW1K1R15UTcXrhGOvSvWTZ50kr0wFvfeqw3NDL2pqT+WXaK9xl5j
iAMw23GMhEBkH9qdVjzpOSCpCL2qW0UQjppyJ5oEmVmsWqAgYzx77Z018HDBWmZA7KE7QtTG1/gw
OCP94LjVYe0JJzi6BQvExsXyVx1kLMbuYA2aUltKKL2OD44I4jDOgfJHZd6JeyuDbw2THusYikNK
JJHTEe0QYtJyxgenyavHkR2P2OR63aH17yob3LrlZvdlkARIKhvSW+/tvol/5zJe8eY+B4IQNqnK
MSZY3bNf2d6wYStW5tsJStFrj0jjm7JEbW9pIKo7apJ6HQYV7UasbU5xrrK47UkP18shNIBI5Qgq
eFn7bBz654JiP3wDBDCPc9N67LHoQXwD3u8tj3Vp+2Po5JAlkADXYIOmji0MK07dNNEaEKBBnzeU
xzQUGL88EtjHCLKvelCaL39oiBeKe0sfu1ejUqCEMKd21YtelXnCO639LxZony4yxmp4zTVjKg49
qI/6zsRaCplN1lYQtaguvbAzIdf5EOTyk592428PfTPdfFc46rPRqKLdJp3U+0iWlWXcESI/SYTM
89w8ZLahzH22+OrZQa2XcYOc9jadFUOMJ8tDxgfEoO2HuW/d9phKmGehoj1lvbIHVtmexjtaU2SF
wzZoOoSb7BqH14H1RO0af1rNPsmU2A9OMbo68GYv+RrY3ShD4QozRyvE9iRyEqIsQ3PQh/QwNdWc
7zXdRwoqETvDqyU8wQ6Rc8X1XVmM6VYL0AXuS6+zPoMiW5otlm9Jma2f2ZcFwTKvOfcTcOKJbeSW
AqobH1r2aahttcnx7qogKJ61TMMikyD+9qN28fwnEOPGDBbbMB7agBi5Y4e9Zwqt2bCLu75I/Nc0
QMkZBpoc3F011XkTVSlib9ZX35QbBJi89aBJa3UEHlANGxpKdfpFcHCRYRP3xl6vF2JHwfpKQmZQ
T3M/M+ksONddo3qIwQjHe9EC6UHKGmf5oYgTk4E4GtMYzrpowK7PmYvguNLS5tm1HWM8pnz0UKpr
EQNDTjVJgGJCbjmm1+Z3kznFM6BjtoIOljD/OJqTi8i8ZAAUdO9PeunyhsBqUrxkd9rDEw4SDRo5
JMsldOqFLV0pcsCaNs0gKDlez0e/cTME8+tHjaHeAOe2rW0/1V+yqfGMp2CBXRai7c5EqAeKYt7s
pMVq/5r8zbR0xaML9VmeYGipTUcRsAIc0CjGb9cilfvoqD7oNn7a8gu8xak+1eh0rY96a8QjYsla
MQDQvQY7FMENDROrS40DNZgegjnOYDU9miMsw4PpYLAOsbBWKRN42oI1HOQIEN7UZRvFDs44JJkm
alwOxXH3pQHgLcNR+EOyMYYyb3YlfZNg24leOxcBmTbf/ZS/OWwzU8aI8oWrbVpplNqTakH/oW9E
cbghvYLLkn1VNQ9dM3VsU6pSexbNMn70sQBnJ0f0Ck6BVnp7TSrmb7zCGSUpTdXNvUn/rzjY9qBb
oRE0vLnGGGc0+5SxcRTXqh0f7K5iO1MLJ9eAOhZsvZxE1N4Lmg3tG4QcK/6O+UF+UBCl1F7rKPbe
6JVcFH/+dwSlW4rxcGW4YjF5e+x2Ch+ukErsQzJ0x2Uo1YtpCDOKe83e6dX8pxs0c/9+xcVd/87L
Y69rk8CIAo/a/aVJakSZJzTKmQf6iV5+b6HPtjbYulNv0wGqy9aqOpV0tJ/CPMYp01DYjoN5Vzga
2W69gmsdkdUcfCqSdE39YAr3Qsp3GTkmPm/BNZL0XpdpLzdmkrkf4cDb9f2E1uGXOwf1jnDZOSUt
oeDlKWT12qYfespqEN2V9dx6eWaezGmspnvc/sVKDS8HHkZX5FGpN/Wjj6ce/Zgm4Q5/L9rWdsJm
8e0/1BGRShsw5D/pmR7P942YnC+uopgZ1iwhfzJmFGsfuLGW7ZS9aFi/TL/NToxRQd80k37HMjOq
cmc3pQQLR7XH34uesXDMPEcsB4pQutpRS1hOM5b1emeAOjW26ewWn+bA79NPrYYteMORcIKtA4A1
Z3VQ8Y2y6FXhgmSetfdJ2AhlQ6Jm3341MXEHI4X+9KgFtf084lS+L6rMrJDCltM+DhLv10xE8j6d
+o/vfzwXZSL8QBg1qQ+ZOtVfFCzr9/xXdynhZI9WqMmPgXKPdL3jV68i3dIyII3d6PNeVMDWoYEL
ibooShXASZddRC02Jt2pC2IxMnCYyLr9EyahOWoxx3+M41si0csS4P9fj3o2sCgvIDnqogKGHrlN
ehJJDy5CjDszW/InbYFasCmlO382JZJNjw/lZGY95BxyaNgDIlyxj3qmLa/vP+arF0yYL4BQXrIX
GCu06u1jZltoBgqZ+0GJZbiTbW/u8slfnScBOmiYifJ715s/8zSOvc1/v7SL8wsoz6qfuMyfMeAa
QprT3QOMXPZ1HF92bBXkLuhj1sQprvuvHo/p5BXkD71/6X+9AuKmEAqumk1u/uIVWLYA6uHN7sHT
FDV+/NheyNQQtxtI11ifihRa10h5xQgNBTsqpLPUJaFi1fxQBhBCbszO//gEaWHx77XD5FxlASH2
aAmW8ezDvAzdvh3rQGy0SdOP/VS2GZW0fBpulEb/8ebXrhmlaBScpnOZ8oW9H09IMzoHp6/MTdan
yX50NG2TZnZ6JP1q2ncSTZK12NXz+0//H0sR3WqEO4xtevb/ezl/De3OmLwCWpVzCJTy0c0k+Y+y
1Qd6qQFCKEHSRLyYZPS+f9V/3S9acPp2DD0G3frnf13VMqs4Wetnh47YB+1HWQZWuhtIlYpG0xuJ
BRtj4mZ6eF+7dF4CeYO498/LE/jEv1YO7+XlceEsCqQHN42Vb1cjKTr50zw+iVF5ddSlMv6V4Ji+
gxXjVzcW4osqOBMOrXN6peTN6Fgu/7dO/3Xr9UQplQKHeyh6Kg1Qv5mUIg7qRBMFmEXyMMcbFk2o
Px7dbHAfwLyXN+bYq+l8Da5DI4AeVF81cBcDDpSlRdyW7xxorJi7ahbJoSH+vfDq5YZE6npsk/CG
rYMuCwrw1aH99kV33kh/a2Fe6anpDjurNrWaFdKncFaldinuYaNkdKB0mXi7QBS5OKObVeluKXL/
fhyMob/RAPifOOHNRgh9GuhQOpkcUfnyLzpvEG9rY0lyXDmtcPamZBMf2uz6924ZLCdAfTI/pvYE
ZKcUqjz1Ot62k1279nyqFrOCiNNTsSiMTG41RHW3Xs7VgFzXWkp4tAtoQdIie/vEAuI0eaZ9fizb
gXqsmw87orjEBtOq+brYDTxjilg3voirAcFFSRMG9YE5Fjv9+sX89VEund3RfyiKI7QPkAfSTcwP
CEnEKU2Scjl0+M16aihznt4loMrc/zodcHm8CogjEXZB4riYDhxdmKy5dn7UR3IuFUF8LegbZE7Q
Twxxl+Oyi0PlxMNWS9zh5T/OReBG0FGxGaf/RRraxSfKmx/Nxe+yQ5zI7kjogVGF0LJoLSCPPupY
3A9oUkYRCb3X/7x/7au4DRY9FFwBcRuICdAs2W8fPH4Ua26rOTvocz1/AvUi671uqImTF0hS3GM0
fu6nWhBs0WHYjD+PJnljG5TKpEwot2+rja0wBSfRUvei/GH4U2uecLgk+r6opHXn9sX09f0ffbU+
rqsF3FQOL7i12Ku9/c0tZHxqf3bLlim+dylSfJ3bVO1MR/4epsC+FRdxNVutlyOXGEwfxWYSX99e
zhgmennCbQ9lIsytTWH1jzKXYqdqcFw3Jofrwce16CTxKf6vU3lxa0BCm3xqRHtI7Kx7LnqVLaH+
/4GTBkie7Qhe/WOW3TT7X8+TPFE60DSj6Y0y4198Bz3+L2ZGYqVkUA3TkaqquVVWPTxkbL2+iZRj
q5wd7NdeUMLvBJrXvcoGUWNUIbb8b2IyHTCuhQvQpsxsUQS5lBe2s0ahRQnrYDTu/KWjXfpoW4kV
HKrAHm7Rb68eOZLhNRQDvyGIAL6pt6/X9gVZVQ1iOYpbkOaAlEvjLuPD8w+aWXdg+V1ZIIwXhHTc
EENcfchwhjhSsa8le3qtQb699Nr8z2oOuYfFnUozNBk7D1ZNb6oxh0e39W5k61x9yOvloBuh6vA5
wl3ucxMN3Tk1teEgc3fctGrOnyST6X4ay1v7q+uHioAAzwWHfbQVqMDf3pljAzfMlno4mJme7yvb
jLd5YRbggyh1hn1tfqiMRN3YVf3rothMVm0gNsqrfbPtap4CuDwcgjU/dIMZqhyigZDaJKRxaZd3
ySLEay6q6VYOz9XyBfRl1SSu+2fMFZdc6pZqjedjHTosPfYhG7jcmXItWZZWPOjdcc48T6C5rzQc
pEGcmbv3J8TrG4dLgrGbPRknNzYXb592D8pW43RiH0ioC0SodC8NS5v0CDUW5hYf+qswYnVjqrr+
mvBweMwX7J4dtnEX4ybD1JfPrKWHJmuLY2k4A1Q4ds8y0qgvxXfv3+LVUMEQjFgIxRAqRA5p65//
tUGAO0BDwPDkqRXtWIV+1tLBgslC/xAo9SuVXZ7wf77kauGB3oMaBo37+tT/umRWpz5kj1GdpLYY
dDrHkt5bmbNBQBQ6Jcc2EerGXa7P7M3WkJAGJMdsgPCqsihfTP95UNQxH1J/0uFMGsRzeKo/tIqG
4ev793ap4EYizGl7nfBQSnPBy12epPXv5sQGnnLhN+0B+INbRxml2+x30k3ui+900xxEC4U5OIJ1
5n/T+X6rB/op+RNd2jH71dTe6Ia623jjjd3g9csG+8gWFDkn2xMkMm+fvNZ5w2RCSjm1FcXJ0CQR
ITTREZz9fh7vqm7+r4UtmM7g5FelHyBe/ARvr1dgB9GtiZycqpwm79gREvhBCefPZBjpnuQYoz8T
jqTf5cN4yypzNYpWyzmJeJxFwe3h53h7aSMdHUJDiRjEVDC4kDAwKwN7mYgmvG/L8RYd4PoDW28V
GTEFLoOZ4uJOYZsWPngOIin8RtqfiUYh5YY0S6e98SWvU87bL5mTtWV4oPvslVO9/vlfg8evHfqy
AJFOJTuabN6qtiH+ctH74kvlzP500HwOOufK06rhlxvbzQ2B3+X1V8shpmsyCgJmDMyWb68/ZIku
WQrT05Ro1TerMO1oLhyEbGbfEQ0gm/zHCDdlb2tDmWzeH1yX0/H/rr1WF1j/0JpdiuiKSWhIprk2
xr6czJdUHGmB0FH02uWrGqv685TK6cv7F70cM+tF+YI5VCJs4xhxseIy2GE2lzI7ZTHDPszQND3b
oyBaRE1YXHP668mNCfJSRMk6S5GURYejvM3CeykD7jpWxQBqDjHmQ7rt2jQmx6ZQT5aXkZw8ueUd
Kr426ou4NiKpEKt5vRvceNr/eNNrLQFvI1hjvuyLySJH1yI6ulUn4q6sLwF9uketmaqTP9gI1Jw4
n46Bp40bJ2iHG/PUVcLL+gA4iIDsZLNDJt7FfN2h4DEWS+UnIncbFJl0gAlzSmhmhXWStJ9kiZ6L
3puc6A63y3Jo51SL/4+0M+ttG4f2+CcSoJ3SqyXZjpM0XRK77YuQLkPt+/7p70+9L7UdxOi9wAAz
aAegSZGHh+f8Fy+VCo3zbhx+Ymmjz9t+Bl3lDBm8oXy095XpiHtaCckrzJ7wxkfj6XJxNPnRELQ5
FGxNspXLkNMXPDjtplgODaokH+xpZHGUsdDtDWq6jr6Ju8I4WHNsIVlbA/P7iHuz/K/tjRWWmaSF
eGm4UJ4LvW5/A+saX4wJ1+A9wi62stFtLosHF8Ri/A29WHSlQzTww4fckIj0DDSbH8Db5PIY1Wb0
e4pXO0fUi8ejAZ56wG9Db/Yz7dx+U1VS+S+qwkl7rGlnw2jHoLaqn2hQ9A/QQ1Fw2lC9KxIf7CyK
zzM9+nSLf3RlYRaZAeHe4ShjorEoVSt/zctaw9yczuv3eqnn9gPKxn3NrgQK40FlND72UzGUL2Vn
yRZxBq3HXDM3Wkvdm+hz/o5UoT1p0dJ/LyaElDa11IcXSfsJqcUlnv7rRq1SQHM2aX2XQtDQA5eQ
h92R2cX38G8tM+gzMW7L0KLStDiYkOhG5IQHF+dk8YDGCfBUgDVD9lwCekmeGq1DvtnorebDCIkV
WILoI2s/WksX7fCsn0IPkVShBHFTp/ljk6XhnWmB/kHyxq77T7NdT5qnwfdBvSQDDreV4M2kj2Nw
leClRD3Aj9V8fBlhbRVPJqrapVcWi1QBDg72/WxadehZfU9R2MUmEDeDFp7fXE7DfSdlDA1mXpzv
hehT4et6PaV+Qsez92WuF9/0qDHVTTLCaKN3HU0/eqWk+R4DHfvtjMDvPwzoGCGAken6Z7efG/mh
0OdsfqyIE8WmHHAt9dJlAqeSz51xbydojqHx5jRtENMj+G67YQuxe8F4LDTFjBWrjBHToYcfGXh+
GO5WjGCPd1poskXGzEYAe3LadEv7fzA3kp2meynld3WLOFGT7yGgY3JBZgNjVSvq7tcwy/qnqlZW
EmDCrWUfTYGN38OCMpK2Uwar1h7dsDaoy/S2c1xQKaru3AGoC5y5scdZMTO0B6qI2U8xRT0qJwvu
CXhWDVXLXuNBiELPVA2/UaKT1X2FFRuYQNR+vwPvcOR/oB6i9JM15mL6z6LTl2KF5YrQx0zaDveG
rCt8yZHXAKBAdWo38vLglYpX8MfeSPI4MI1adnczjq95kMgFlCh683Xlp2bdtj5GbCU4AUQqzbvJ
HCizgzpQtc8cXMX4grIe8A0xRDGmIMZo/qQdO2a+HFbEUxoXpr5Z+qzrXgBC6ScnIux9hIHbBW2Z
qdpzHPVgzUKomLY/CyLL1wRhTJ7S0EZs96DLxfyFdAr7AbSP2ngiXfJPy4JSRZ7JKPXhkVkvlOKm
9EXn/YaRtCmmdpNR+WzvUCoz5i1+ylmjeI5ZjprGDhiSwcej1y1eCdftK33C5Tu22eovFY2i2Bsi
oDffuzZtSvonrbNzV8trPzXCetiFGrJxQBP6JYU5Cfp6Y8NvIm67nWwwK6QWg8Biq37O0mktD06d
9TCquWZsYRhZNWJyeVjc181kLJ6JN5PvLK2B14hQY8ND9Kp/mtqa0natNkv+TaGTAhDUVDloiTXg
xsZ5aKoHeqhhH6g1PB5PnWxqbzr6PwdXQRNrY3AxvMKjrnBwA5XWbRpeeveojExNsGAiakEzrqwS
2PGIfnCZLCHuDVgcexQ2MTcCCld+Hcy5qj00LJuvs1txaEPesycjlu63pB9M81Ho0vUxEbH6g4Ki
7M4tUU/AybXt8z0VoxIRm4wi7qFa9DjdgTAlu8krIPWTl/A6BfKJ8tRnlAtn81BWKHXf6Siu39XW
0pefKlrYlb5pihzXGaCU8aOL5MF86LnYDwrVds0vmrCwgxUPf3Qz8Jg+qdroINGmjUgCzqXxDZfE
Wu4qFzT0jhdbInwHcIrqwfVuTUxcWyWUmxlMB1wCdyjKL27O9XZC40gvPlZ9K9oDVDBgQgk8gPyp
Ju4o+zKq5O+wtbQF59laH8ygyzVz8o2xA348A4VUfLiFtQN1VXdPSGbh5K3OeS42+HZrmg8M18az
QAKgvwPO7oz7OEJKzQem3YGfSnpqP09z14XlhxZlrvGe0hfO914OMgM4VhkXbfdtVKMqvhtdvX3I
HDdN8aBopkOuRpn6eXAnEy8CEwFHyE5K7892V2lk00N9Z6BkGfm87/X8rhqGLvHGwhhd3+Ld8gVC
o/ti5qNpok44i+gUkpKOH1cw2TcCSPmjMyLlcYljIztEs6Y3Xy2qHGMQoVGAoOMf13Onqs30GfSW
huSwE0Y7JNFkHEBOltorTwclYOGQJJVFqN4pfa4Nfp7ZJb6Q+LzrFhigeBHY/Ih4qXZTj8w+Jxm5
i+5h0WcpPmB/NDa/ezsSv6OsLMstVTCz26tL1/2aWwkeuKwqG5RBaCa0gjUawKW/4igANfGy2C1W
3jQ/qJQi8GY7mfnbxSEr9HCPjjRkaCgv+pMtLe1nFdla8eAuLpqFGw1QdnYKa/bpnbnoWvRf2Ie6
uUlpNZ+mzCqcvYwX9DmdLB/2Gt/QuTOU2DpmuLxhB5DPKjUBKsDRvbDmyQqaolGM/ayI2vTQ/NGz
e6uR42ss4qHzE0tRlfuotjN5b/Yikx70HlM8hIOj7pAU5RGGeGSsvqiT6u5m2jrlBtCJmm+FAfbk
hyROSOywEGPbCIFdrDeBKbF3GE6a2nb9nEjctbjnbKA1KTvEKy0B14Kq1wcilIx9VcoyiIaOilyu
zEuKw0fUdrZfacg6QoN28qNiJKAyK6U3w21eGFz4Nb4FW1A1+ujrcaFHO8T+5mRLjoj9now79u6A
oOf8WMxgpT1llE0faDKTuCx0nXXC7mOWHlqBQBawkBJJMJZu9qOe61jbZu4AcLGDJb51zAhpt9gp
QzI0twa1ayguNk6zaH+IBJ+LlJxa7f8TpQAqVnaJ0u0HNaZ+OES6kzw25qLpKDuhW/+Io01m3c3C
if0sXN03lWUyEK80CnveaKNoLa+oKiMMSIFn0G8itU2Qp4qIv6+qIOS60Tg9pZRQ0YkEFtn7ceEM
zgfqMW30lIsi6b/Mg1LsctwZSOnoaLk7lC1FAXSylDPQuRp6LOycykVtsduA5BQf4fKk1WMTUzH5
TAUpOVbUUYr95DYd2RaGy7U/GtX8VSkHMO6bys5y3RtomVd7pVUhJTUxUh0BYl+g92sLmNpQQET2
Rhwqpg12FOB+N1kdKeNPPS7liJBPaZgBmxuQmqPnM4VJatkeASe3v6epmTZBWCdjSqSitOdPumjt
fY2/273E11V69Wi0j7Fht/YHUfVx6G5Qxreq+zLmcCJ0DC7Yi8jLeg9VevQYl8w06FSMjls8gjSv
GgqvoVInXklynD+MAqcI9mymALIAar1m3BT5P9VAhSySR7NWUE0EkkdktvMcFXalaZ+nprBSXyud
QgaxwGgzMCZ4Wza6PfPPcVFQyoSWMt7VatqAtkO838USECvCFokdJdQ/Vu7YflpU2acP0CtcrO3a
1m1kAZOoVNWHJdei77ZiRc1d2LszcYvKiI5IXJcuG+gW5J4uoQtvE8dki26kkylYW5U1uAHEYiNj
y43a576T0BPxEXIqpF/IMdvbIcTLxwj62A+A+BXt9c4V0U7BZG0fG+6E13aTpummA4ajPozLqBge
WP+48Vexi3ybx+Rr3gTM5pmhIXx39byUh7hu7HHHJqot6EvJpHph6xrp05y1+OdarZZTMawi3E2G
aXAR0Y9Jl0wUarVjvqyY0Qzdq/SAncwcvUy45LQBANtqbyPtrAaoCvPAQwqhM70yBXzpW2WJaO+G
VhDebUjTujU6Ofyr8AYlETmpSJeOPxyFhGSTdY41BdJ1M+wooWNXGwvS2nxHPqJ3+wWAHhQ/1242
NlX6EAQsvUQcZ4wO3RuejHCYY4gHVqqlzmPhSnMJWOWMHjkcxGHTVYv9nNs62efKQ5H37Zy3KBN2
Ntymvpug/WT5FBOs8NceM2eJns2hDbcuWb4s/H50m6MI9SE5YAqIIFg8CwSQZpRwsS1OkJbf6BUq
QMEUF9nkDU3fZPt2qPnztS7sIJ2rKTnJTgOsH3Btb0UImqSg3/PYtr6FywzOEwV+DHnAhpI5IzBW
Tflm6JbO4hGpQIqOUmJEuYkNK0sfkAcR7aNi6+Wjg7WKvpet4+D3BWGJPBeEYYe+ZDSpfLd8Tr1h
aMKvtgP8Z2PDP8MCh1fhxgZdUnvVOBXiICOQVUE6DcP3uUdPFiFffWqRmVBCVh/AtX2MWon6xWiP
yMZypTuBYkxL4Wtd6f5uiCBpCArC7pqfXVom3+pcNadjnpVQ8tQQfmExxsZPeCD1/Cha0Kw7pPzk
dxwjhvmg5o6DD6dSpt2nNmy6Q242WulHY26M+7TT9a1WOS44zxl/nkNeClmqAPaXAkOLBVdzX1pz
yUVmxD1YCKqBivMMh3NoDiPvr9cap4T/qtiGS5I5UFR3eESE24mLLA/cycI7uOgNZbA3lRHXGN5U
SwsNiPwcGCQ8bnDjErj3J02fUnULIDRbDgUV5m4rlrKafB411uiBBSlf5rwGNAq2wnbnIK9TIqlq
LeZJJEk2BYh6aFWgATzX/NqIda+nIZ+fypRJbHPI//YXHexy+1IrXW378ZKjhiIXfDq26Pk6Al1g
DAU9HQoatlStPU0fuISRriFy59bdQHGal6+lgjCrU2WaCJiJ0MHjLFl6MDt+PlwRopj0ZEKteIeQ
gt1ukgRsN/K8rh7hMpCnefFhLKQ2kiSiOR3w0FGxpZeNOT72adN+gifSJjvbLnRrt/IMDqMN4OqP
7xmHFhO/erdoRayC+ijU6jHl8Lw2MYHCN9wwcbYJZm0zJIIa75kgNKJ8+uDadSeOXLSaeJGxRrq/
AVDUvGohstkf68mdtAenpebqNUKtl0eITxr4b9S/4KeK2v1BZOUeK8opqjY1tQQeafUMVLtpYcUE
WY9e3XZKpHpqgWyqXtNHAKjDHJNHimuj/G3LpFN5x9lKJzemFodKcaPKeF3TNSyETShm44hj0j49
ryc32pKyx1SsqPGgGp4SW0N5HhIOmH74lNWuEdQjPmN5i5be+4Xd65FBOagU7YFFg1/608n5q5Ju
G0nrJCmuywa+hdumLghEigIHFHXspNu1ZZ0Nh8Rs0Nh6f+ArTADtNijIgm68TZMPE/HzOXcpxCKp
MzKoEFI4XtpIs9ey0umJS6nCyBL5DzmlEDj0vI43doOkdU+R5Zc2yPxG8/rNX0MTEKQmyEjauBed
klZM1mhaCrajDvALrvtlOVAyRMPb6qvqpQZ/3N3PaUPTCubH90RElASAr0Cj02BhvL82V0XnVYoC
kAIfxgIw9Eeg5q+PokxzFrl6Jx/iwcqOerYkd+iKGhuiWAb5J62mvd7hioY9Zxe8P/RVod8AIwVK
k84kjgbOpa9szQHtTVAoB5GW+Ve9b8KtYhowP0xjuId8mdwocl9NlY2vghwAGrwKydqX8JcIhfHC
mNPDiEkwznKj9WTVpfa48BvZAmstauxOHMbo1he/RCoCxQIQyt2KHgYcX+uihzPZPIwb080O7QSi
Het0p0k+GVY/TzAw/8AYeik8ewYT4znRVGALgY1ntBV4xu9mtYEfZM89Yt9NOhTuKVEmddmlRCdz
a9lZEu16pI/Nu8zR0sIP4RndapBcTQCRFJN2zAoxBdBzCS1Raf9g7myGh1bV620YzppPF6WkgGk0
3tzWwh9ImHcEFmq5Qxf/605heCKWBcKUZ+CVz2MSZu1YspcOupEWu7IAyZZqORee40QnlCXcG+Nd
HlHiIlECGC991FUz6FL3z6wGEc4gpV4azinIWcwcxEbv5incaQ2Iamr6FtWLhKThB5U03pyZNQpo
7hY5YoNGc3ojhF2cFX4Q4hKYEmlUVABvXcoCqVUVtcIJuxetGF2TzkbpbLWwwJkvJHykft42442L
4k9U/Kvz+WdM+nBr8FwbLZfNa8mrtx7LcngZC60fsUCY856va2YFudoymoHQ0uGXm1R4udROqz5K
ND0m+KqD2e8nbSnZGiKnwnVjLdb4ePm7LEBlAvlPkAWXaqhTBbTRCMfqRXRD/iiXPtzT1ZPLJgld
7vN/ClLrIkAQ+SN3i5g5LnrnVwcXtN2GcBtfcGQyfoRh7/w0pTFKn/rECI9POOMtU9mLe3Idkh76
2ocjIMMmvLitWqOjOyDq/gUNncVr3KI+0gtXty0Cuz+bok3L+wxS93gDrH8RHoHKA5vjNmJ0pE05
AOczzVtk8svBVJ6NxM3bnd7Z4snonfabJhIU8fLGRBYgLER5jyZZeeuj/rn1zr6qy8YGskD6DOZJ
/DmSf11ETQjTkKereEbagNqDNTnZ9G1J5Gz5VoN5+0truMW9k48WW64MXxzNUKz9PEcIEOhml77m
yP+7uxHXO2dHLbX94swJlOlUb7U2WMxBL2BLjWbhU+nQUTHnUW5zw/ZOszfDelLGjdmBG592EShh
EE8hBHuFKp029v5UkVzAOVTdF2degWBLWDRgaqWWBIo5ROkuLdkJIOz6ug9GzNLDHeUipXvEFdYd
n3jSu7+nPHeq32MyzyY+26moPlmwDhl3aGbYORu1TGXzaIfogP/6x03M/qVJik4Rl73rXGIYYrUX
tbNI9xkaKKRQAff7uZmK/L7S48oO3Ibzd+PcXG1i3IDB/bCddBwyNLH+/V+fk2p9CXOUl8hUwE/k
bRqZT91cZBQcpS1XWj1lic+axDF1+/5k3xyZs0pyQY6pXxJwYOQuPBaH4iUTYuSk8CRQO71/EoWm
fiiSGfu4LLwNIVgDwd/7F81UEJ4YTAHqshzUkM4nLNLWMZzJntd6hGZvG8Q7TjBQhXuoh3YWW3Li
cfCcetF5ACjqvVPxzPR6OMjRAdF5Oz64DhZ+GxVJytec0nDn/9u6kG3+4UIRXAyDX3txvkMkikpj
KpWXPrUbE4tsvXpNsNArg3A2kXW25vBLDQlPuTHuZbj+My6MtxVWSKJ5iQ2NmoHO0VTIo2KFFc2w
ErJkMzif4iEqb93bawp39hHWOa6IMC4t2F+XdgzzqFHk1xTlpZmq9r5ru+oVJbA8UGIdNTetjo0g
d3A79jD5VRNkmzX7rrNEe0uk+DKWrnNeyUfIykIRvcqqU5PyeYJ+/ss8TI6xX3AS/Jq1eUEhc4Ry
bq6dOK+Q/aI/5DFX5Y3Dd5ktgIPXmT+pEjmbg2z5+V5csOCtBOyL4xSSugFmhHE/lOF4QmaOgrxL
GezGyl9PeB1x9fxga7H6F8dd6sQeBdWJI8oL/cFMrcrH/3j8kGcQzxB45HZWpY1vQsdLf/f+xr5I
TvGZxfGE/FqHcgAd6PJ1hzWVgHPapcdaZupObUf1ocz6kGp8t/pjNOMQdIlhPQlRNgEP0+LGu+J6
g/8B6ZIfw3xYRZPPVzuNZoyw8TA6SjxV7hWtFDsL1FiQ9qZy65p8a53Z24j62WSBUC3Px8LkO41D
Lc6O04KJFfZo+bdWmOMGfdR0B+p9+ca7B2+iLkv1G9O8jKvrMvNqgqew0mYByp4P3dejQg3YTY/O
YgO1a9zkixr1q/dPbh2W1q1PoUIx5P1v+8ZO5u1Ea0sg8bdyFs4HnaacmknLyxT5CqgstA+bfBNr
EB29OE7SaUN/U7uFLXxjpsAYHSrUkCnJMi+whYqGwEMTl/mRhrt96Pqle2ZnIfEn0tj2avpVX7tF
kTfW941tBJMd75oV1yi4p8+nygMrXHpjKY60OQ5U2dDOH6GOBPoYIjXx/rK+cWRAThkOQQLc1PWW
XTisiLvlxzIMh+95OLmBZkIkH9OkuoucWr+v5jT5JuGcP8KeuvVV3x6ejt8fqhTIwvOpsvgSrrrN
V+3xiL+f+sYpNuA4lXiT96X4XM+Q1SItpFQXdUvv12qX2Ddi5FsfWdhgKFbtUy6Ndef9laB0KEfM
RpgWxxAg/5H/o/VTgW5Zh81YDPJolpsJccUbNL43zq+BYgBJro0eJ1vsfFS85NxmrOLiuMy23Nvu
pNpB0ajtrqxaW3qrUbinFi5w2ZoH1vsf/a2zxDNyJcTRCiMTvBjbUpKUw1oc8a4HDjGCdaHN006/
Q3QfsqBcEMW7saevHtIgzim6CI4u0PoVznk+ZjSA7xKxkZwqZTVfLMcGmkY8dlHQWbDRgQxkdPGl
pnyYBjKFHQm0dRANkG5afGqS3XjjXAI9yez5PdCgeDbCSIYKdP57dDzfh6aL4tMcSgOcQTkO4S7m
qBBbTMzzPNT94ylw0yoWgTp1uEg1cuKXx4Pi3pLavzoGRFHrfxMVDJ2MS67yrMahM+iGJE9Mup8z
7YSHaKzAq/TJBFG5a9W63RX0IC2vt/UkuSvwWbmxKd78DUh7qyyNza64+EDGnA2JluXxqWmtxR/Z
O3sFA+vXNB1eR3URL7GRIz9WhNHiyTqNbsT3q1PIEqzy4txnfzjrF/dZOVZjaSEzdCpUKQLOS51Q
mA0bf+g695tGvfwB/ZL4Rkp6VdoAUY3DwZozoM9GTfAiAJX1kC5t0ihHBHDwL52BJXoYyaS7DGep
l9ycBBqDNVY6kdo9mNT7992cTp/hAo5PIxvzBt/nrY9AbRo4HRXYta5xvisnHiTAWIU8GRM83U1U
gGic5nJRofkm6sbIZ/Egw7TZl7NT+pzbW6LEV2GJ9WAVsBajokKJ9CI0aNbKgbEX9PjsWD7TQnOP
qzTGQybM7MVWTBsqfVxnP6clHY//GJUY2uWpxrHkCSQuKXJAZ5ZstNgB2tSWe6QIWr5ETTGpxt/F
Gipn9/54b+w4nqNwq1TKupQyL+K+scTaQHslPpFhjV96Net4iumqZ8eW6i9WaH6MJLvh/UGvQi8I
fqDE9P95HVLbWNf/r8smdVLkJEc9Obko7j1BuyKs1JqNrmj71CzKLWj0W3P8Y0tDNoEGpbP+/V/D
zTwNbCDdKZVi6SDspSyeTtUBUkaEyJUtgePgwereCK5XCQyT5C5fy9wucfbyVleqEUrY5KSnwsgr
1OIidE36RQW4mlJveX9B35qhK9ZElPYB3iHrb/lrhmZPIZpRlOMg4mwz6Xr/pdJmdDiXRNDwtlIe
tfglvT/oG6dE1yG10saCCojgwfmgS2QrhjrkylHpFUxnpJukJ2MshC8za/DJ1o3BKwBe3IvEFjfi
9Bs3KbkoVVgUB0yK0+7F4LArVT2x7PAoyzEtNjp41wbQcaNHaCxqIfAPu/GjDN1TZOrCovOqMnco
w0J+2qRdNu7eX4t1uLOXNhVCTPl43/IR1gz9fC0iEse5AnR3RIlTvbNnC8hF3A6q42fdQDP3/dGu
zs86GvuKB8i6r+2L89NgRZO2uL4dHSV2g3DI1V0dpoe+gKqNEubsfvn/jXdxK4Z6PXXY/kXHXqbx
70WELb6Z9TDmiOnZPzCa7G75hr81QwRLeEnyYiczufi8ap5UkObN6BjX1atUeoDBnUifW3rFTBDP
3X+fIE9lSp2QpQ1ykPPPZy5WklBuTI5q18afgWLkh1zIZqvg7OZ4JIROcvf+iNcbhuejRmEMP1f2
r3WReWEcPlKGq5KjrfZoPbuDBiBApfQxVLl6azWvwgPFbJpuLCdEGhT+L1bTQVNJo+aaHJ2EWKeA
swsP2Ft3lT81+M74jgjhZEcgnbbvz/L6MzIwwU/wWCZUXDKTtVlPrda24mM00dL15srNFF8x41QL
AMS1L2C8Ade/P+ZVWFonC1sWxyYOCFiZ828JfhD5rrBPj13XlS9hDDIV3I7rfhDK5DyHSzb/Co0G
R28zi9LhRhy4zqipcq2WVdxtFPigD5+PXnZxbCqpkR5JbsLveeOgY5lHhtwpeWj9QIwHT17K6zpc
qoi3ezu3UwCCr77xO97YXgbPdYuwT4cSYtj5zwjDqM+BRSdHGlPLEDSJlcpATceZJp0int9f8at8
bZ0z+eqaQSLycbm9YDrNrVspKVBTFeE/t5jaH81M3dYhhG5jl5LBhn559b0oJIAzIJPp8f1f8MY+
4+38J2FfxcQu2/ZYki9OulBzggbY65+qpYp2qaQ15CFLLLfqkmXavyapazmTKwjBAM7VVdtNo6kx
KYaVHpe6b1q/li71a9upyi8K6PA9fBb3J0jXrt8lvSE7boMwuiEz8MaxhqJNLRFFayTcLtPUDEln
zFeU7AhGAnesShPZ49Aow0+VsrIb0IwYnRMEj/LGqTbZPOeXHcp7xORVcIgy2GUnFK4FCVwTZsfc
TJI2SIpBn/eAF/IbX/WN+ZlIt/yh4VG5vdxXdg+8Lc9lcXTj1vhqdQ4wfAhiXgtw95nlkE8T9J8b
d+v1Y8ikrQ9Pm2ISEZMS1PnRqbUJ9fwwyY9YBUzyNQ3NKtuh24WlLnhO+YVUsjF9lWu9/6H2JuRH
DXGVBlrM0N8hb4pFilKPya1H0RsnGrY6kMW1BQtW5iKGo82pSSQ58qNm1FEUVEB7N7RFnOEe7c1m
upGhvzEaanxo17D8IBQvm66lKSOjr/iiwMn7+hOoLySlqHmK9JcFnD6+EbPfGo7HP5kMUCyoCOtO
+Ct/pSfWlGpTlkfw5bjXKwZvLI96V/ufginvt/eDxRvbl/Vj7+pQtB0qqeeDaW2PdDsC0KAgLWPZ
RSEy/ocwKdKX98d5c1IGDBKyVHbvpVYGvMkyITSUx7lKq2+aC8YYTVi65KU23IjAb9x5MBmp3zgk
4uupPJ8S8l4Q6OF+Hm1n6XFv0OrhHny2ts8WnBWK1taekZdMttli9Dc0Xd4IvdwzaNfxcKW/c9nP
KkCIGZExF0e1zlESNu2G/Z+GYtfCJvnS49h1Y2u+ERWIdusuIfulOX+Rak+zEQGLEuVRqFL/7Eo7
81teYYiAZOljFFa1DOhHIS/w/td8a54I6IA14XlvaZdGaFpXd/Fs1NUROmPtIU8cB5WRlr4xtyDk
kHbc/eN4fE+AYGi5Ac4CjHYRhrIZ6HA9Z9rRpDV8jzJvC7jFpPMOyQZWSAtN41a/8GrDMsp61ilB
UbShb3i+ixTTocyO/PNRImO2jbK5fUqjDhlgbDirW4/y60xphVggWoNfMeqxoIvOR8uMrhS8KvVj
os3tF1HU40dnBES+zXMgSOj1VFa9HzQNqkqmZLhR1OIOtMAtTYqr7bT2JQkFVMDIH0jdzn+GQdsR
rqJmHHEWUfdwP6YTngMg/pyhuHNaa4dTSNLc2EyXMh0WuRJVHjCPtENXpY6LyRfZWM4yNfUjJg7Z
KYkG1HoQaPvYz60OrHma6h94F2EFo3bLqaiaxJ+kwCdEhUQYLjVEwbmJpt//uuW4+shpVrE06kGX
dbcyTVtV7S3jqBRZ/GNo4yxEUnp0dcg/ocz3TdwA/nh/zOs9x5gIziDmALoMWYHz5e94rCflZBtH
3KrFa4IvzocaqiPg7eiWP+9V3GfNqejRB0YgAjzeRZCEJbCsF6h5HKbR7Dy4zkXmN6NyS/rjrR21
1rcIiSSH5mU1VTr40NSztHAlyaoH2vrmdzkg1d1Krf1lobmdbXrDuHUFXMUnZofOF1goAA2rd9v5
QtrKPJUpv+jY9WqK67M1APyPW0jR9NfFV1zj4NX/+7dbZVzAZhP7KVufD4lGNm0M2RjHIq7MB0UK
s95l4wQ5tRycWyJQ11+PjgkTI0sgODHa+WBlR+s8TxPj2MSGrnwQ0FSNoGta1f75/qyu7lJeTYAz
+IK0alDUujia0EIAzCyWdYwNFXVAs1vf49gjqp8jYtm2cJAX9UdjiXbox4kseH/0683D6MRFFHPX
TEhcTJOqYVVEvW0dq1hDnFWp0NoY63oPgb/xJfwHZePac719f9TrzXM+qn6+uFlax1mmK4yqzsOX
CLr1XQkY+dmZdOu/BJLSjcvtrTUmiyXckqa7COScj9dAMRyxDrKPCKZmQeboUUApMcZ8QLaPsIJr
LwlRS0R/vf8/zJS5UhxALo3Lbt1mf2WaySARs+8X+4h4BPZXmanGXlQsbROULsoq0SyRov/3xV07
W9TqSG+vSuzDJPA4ajL7WGepuQcCHgY4kcMvBlJog49N7frH+yO+tYloMqpkhHT3ODfnk1RmIIop
/hjHrrIdEMGTnm+nGO17L5E6zCUtL2nqdi0yf7ds0N4emmFBTWrs//Xv/1rfiRnVFhITx7xHx98q
wgbjIGxWg6bR2jvsEVj5Vu2d/fszXkPN2ZMUmX3KLWuxCYFBrtfzYdN5dooEV6MTfFp1b8Gzn4C5
lb8dWmrdJsug4QAVFj5MYYkciv2v+xkQIXXoFUvvwKy4nHU/dCqsH6U69bHUUUNou5MWa33An4Ve
haTmi9bMxr3Im+jGyFfrzcj0b6gmkSvyHxcTN8rJalHBqU+JTArokZoZ1ONQ7owxjiFAV/IQ42Z6
49J+Y7VBNoENQgcJqO1lu6GuKgd5+LY5RU01nppS1g/o8WDNPNAUxkpBC2wjqgI8uerP5tgpN87w
depI93ztDtKrBNLFZz//2lUhLbdAZuRkQ3/toVsq7m8bVO7ypBrzYu4EyRKeZbaltKQucVHsFa1D
+j3F6utGvF7X93zj0bHFVmWtyCOveykxVk2pyQdI25MbYb2wkYuB09McvybaaN2oOOlXVyDTpjHI
FqfExVV4cTNhI4pOSGs2JzgOletJ0tov8yh6LcBxpn1o5l6RAclsiNBBEhU4J6yiLzUK+5Sfohge
ojkpSYvNT0bpntjXzF+wLZDYxiWK+GhElhJu0TSyUXKskm7x3L5c4g3iaD1iFtDmhBeV6fIla+Fr
vH9+r7cx+bdO15vSxlqmvohYSwb7s0OZ96SjWeYv5ep+YruNH+Occtf11QfyuuoGD+Xq0mM5HYtM
gkse5tclLBBIJEBMIbsTVl+CufbTdproJS0LWjSqU/17bXgdcEXqr5wFMOUXZxVskdtg5tudIEqb
p6ql+UjwV7ZSqMqBgiFgl6Gvk0BLliL3IsfoofbiVfjPS82MaYOuzQCXTvP54Rngz5aTWvUncE3R
E7/0W5/FcjeYUx6ofaPvw06/Bea6uu9RC7UAdRCf0ZXE9fp8zEkmpmFNZn/KamQyvZIzDYbEgt3d
z6p5GEXu7AwdW50NNaev78/3j1jXxRGl2sNbi3/wDrEuB9erFr7XkJ2oTkcvY6rme2dqeuHVhSz+
h7Mz620b9/7+KxKgfbmVl8Rx3DRt0qS9ETqdjvZ9pV79/8M8eIBaNiz0hwHmogVKkyIPec75LvD5
61bs8fBDkKLLo/Fx0rzmR9ShHKE0CG8c+lbrG78ZlPLfEZnVpwSziH0Ph/oe/cDQN6rPUblXFd27
T7zZvot7oN4rL4jLeEu9ioQF8DghnqB3vnypUIcGOfPszUpF8r3zGvHYoaOi+yYc1Z2SadlW62ks
TE4W+fVs6IfbS3jlpMB8oadCSQIg+ZL14XVBW4Zqmb9VrhF9rpE0+RQp+JfhFISAQFg5KzWlpZUq
aEO0K4HN8sHQ+MNV+HzCfZZm/YD8wRtN9Oax1Z30Hi3qAZkp3OGxajHLJ88Lo5dad/LeDwahKpsC
zYTntNDSTxmqB1/F3Ew9Ii1muMVGqv5GqX7egr33tplld1sAi8ozPcy098s269PNhNP4fYOBwFdj
1rKNI2bEwHKD+y3Oa/MxTSMyqdvLqstn7mJnyvYf6S9qEvTIFkdxUjw00yo9f/PAISMWj78b+r12
UxZ+Z7XjD/CKHqK3KWx2+nRGuMPBMq0OkkBn7NFMd7tNPlTxP+1cKe/eHJnN3q4a0/KnipqHBMqI
2M84Zg/AdRBtcPTIPlV6Viib2zNZyo1/fDA+E3UUiZehs3n+wWp6PE2JHyfPnrhpdqaeoJBUwTTe
6BSN74XjlWKLebT1iV5GIu8XzTmgHRe8YFIrntvRHH8aKs2zLfaQGYpj+WzvdVXJNlCo/7v9Y6/c
NYQB8lbySe7tpcw4HmglEIymerMzTXkXZT58AheCtkTAMzUK2vS+soL8f3izyMXh2eKyrS9azJOe
0uqMrPKN85UdptpQ7gd48UeZCD2qRjF/S+lF3Ne8fB7wV8w3sYCu/9cz/wj5RBBeyxfw4W7K0Z4h
xr81CFz59N1pAI9u9p1S//TJMES3BZYX/C3GE8VMqnyOBryUGGYtgpdm4kys10b7NpR2sxtFMPGN
S3GIIv01Ev18sDKS2iIXayqOl1GLAYn3UDVJgrjqzvekB+O+19pyfGNxx0PXGuEhmFRlh3DHz7xy
25UgeXnH8RqWmaWNFxaBcnGY9TBpu6iYhjfUccZ7x05w4kQQdYu4jbENjSx5bqFTP48exna3P+sl
GEYilxkc+Amc1It0WoXcj2tzJ96qwBseevQJto5iYktWZ9qrGqjpvsrSnOuixoMnUVyxbaNRv5/w
31wJaXKS5xGNXwKBhVyXhIS+//maR9Nc5yUCb2/BJPTfHZize8tokre2RgXk9qw/TNSXY8m0i+ci
OAqu9vOx0iFW7AzO2JuHO0C5MeJ5JpgPtH0RGHRcxBFxKLZ81y2w8outav6np5xc+R0klPYQlV70
2iAIkW/6IEF+Ei0qdRtXaBQ9pPmY/7AsmsZ+ouOxjBGd6EKsggLr9fYkrq0XhTuqIBwS3oaLOSCv
UZtk5NMbawpZU6DbhCEDWKI7yv7Nj9uDXR4I1PAJ0lQBCUI0jM8XLBowu0OwRntznDigmtUE6W7O
567fggWBC1Tr7qoOsjxk5x8JcQPuBaS9IYEx+vmYVoj6qW302lseApnVkfPYYrwZCmlr6B6jJtLu
sEikGJHqc7iBpzF9/utJU9IGZChXmG7couCTSSoO8B39bQyl371ul48IEan+WKn2f+gFDX/9vIZp
5ULAYffTOV1mFXrQ1HNEceRN6dxgZzspdsEMurO1xtsrYRVioQie9X+YJG9c2gq8mGhRna+yHbUg
wVASeUNrqLlDlTc75H3efbLmrtoVbKeVs3e5bWFKUG6A4sRuovJxPh5gZCVDwcZ4C0WWvrdz27W+
Efbas5gGS1uJKde2EHVCCReFjess0aI8+YymSFvjzSkaLbqveq+r/JFcqvGJ+0G1KzskqENzTOod
2G3nMy6MKIbeXuHFo4FeI9AwXr8o4NAeY9bnM67mwGkKZc4eBEo5NkjoUbe/4B/sqlL712l/5Yj9
RqjKJXa1coFeG1oyoPm8oHkoWy6HFmlQdmGGMH2ufkKZIY83BkDGVwXtrGSDBfx/oRqJ3e0JLy+V
jxmzfpRIwftr8KvOh80D1wa+JEDCqaowfGNMyztXFMmXqBwLZIzQA7izG4cnm9Xp7qc0HwhgFY37
X3aDYPT/8GsII9xw7DxbXXZ9LR1vJMm0euhaJcLNY8qD3dBnxoupoGXtY5+nS5kob/4Gyomr1xyr
NtlgkDwnTzSMu5UMZXHZfywOMLMPMjzqN0s3Qbsa+0HN1fyhy8ffsd0Ou7loEJIqA4PeC0AN39GR
l1QjHcWn20uxOHtyaAdoJNhX+liyFnT+XTIs6tQG3bUHJaJBakdaKXze2P+Y5Givt4f6UFP/I3p/
jEWrHRclOrQQpBY3BspKRT/0aYl0fpQfDCNTrG2RtfEzPPOyfGmnpvweqo4S7ZF9gCOyqTotfFc6
2qhHk7K+vgVIX1o+NJ/692gPzmtvRKm2V7VRFV9v/9hr68IriPY1VQYy1cVNk9VzN8RpWz2MQhMv
bR1+S0TTn4zADlZiwdWRKBzxjHZ58y1DPKK9tasUYfUQKqq+n+3QQdOVUugur8IxXUkcruw0Qg6z
4uBDo11ifT1kDjB716oHfNSh5aDPNk4HzCrCT6PSaAhBD0b+VXD3VhQec3dc2ehX5kqGRHuctrCL
UJX8eX/U8yEdzbSj0uqhq/PkqY9y+zPhfvyuqaNxf/sDXs6UgTSqROSBwAmXbyGlbAazFcXwQD0M
Cd8Oc0ylUKwDSXl2UhQ7OtEMf+15aN/dHlgG0LNdToJAYIGnC5oE3upi59TFoDoBupeo47rxY96z
n31Z+F5Zyos4TpcUPjzdJ8Ip4MHFUnZubMe62vQPs5Npu6nDEL4Im/lOVYSy6ZqmvZ/C+u321BZ3
J09wbg5wJDxIoBFyjs8/n01p2qlsq3podOhVG7fL6l0Z2+aLOmFWiDJX6Xwuq8ZCCDkIUb5Km6z7
9/ZPuDJtQNzwoam1SlevxU9oUYqMdJiyBwAMDirPY4Uruz7Px8Qd8SApaej4WV8MK7vp8qPatGMc
MiONatIFvU8t0sQakbN6KDFoj3xtUNJno0Mn/fbsLq9J9g5lD7q1tG2ly9z5CitxBcAYb+qHyMN3
5XWE4IdSFRDQ8lsze9rkiziJEZr2Yk05pK5edPsRAa6QvCQryo7nDIa0K2/Qy68uXZIkp4sEy0Oz
5/w3NTAABgTrhoespw9GflHjjm2m04EoUxh+4E3p7yAJxh1mLNXB6PDPuL0ql4vPD5AAUSlA4OE/
ev4DlB5Z2d7KxgdNDY1/DaEYva9k5vzXJ4qGKlmvbMBIypRMeP4ITpk9NqKtnOFhQL/xe2Zk32iJ
uDvoCtUjHPTxfuSePNyeGvgc/tXzcCHFDPjigJ25GJfdr7jqUDS19elBsGs/41BXVRs+htr7Wi1l
FWErjC+x0xko63WTzQNRk2b0+GmJbWAZNAgntmv8yYqVCBg+VT/qddlkbQxrTHjapW3rbHMNsYIN
sp7IC6KHEiCxjym1ybOLKoPvOA108zQBcjzlnXbsNLUIcJGc3CH3oznIntCUiKqvqQvwna66gPLk
DF3/Enp2wT+FkFb1FV3cBklQGoXmi2mXSv/EgXLvi1ik2g8N8wLv9zxoZNPgnGHf9vEwUqkijGo+
PaLG9geNjjY12QhJCQQlOzaZUnZvXRBW3wKe6dVDbZXGT4QpWqQO8qIWuk980Iotiju2talq3PZA
R/XZXTVVXfHGm1P5XSDE7N1Lu0gUH1mW0kdPAIXAIZ/+i8rJezQLXMB89l7nIhPuzN7dAA7X3aAF
PTx6U6w3PiYbzauZiPQlHeiFY8MdeKjqDy3EpAClxemuxJ32RYELzXrhEGD6aEv2eJ1glxS9zfoU
6OC2zWT6nSZxVNPIpYGAPCO69gcTq6SfWWuNyNQ3jqGcUKceviaIntbfQUsNnwOcwYMtddhK9wdn
DuenCk5d7Rt644yfdYiVik+fJP4aoK6WbkI7yNKdWVe1e9DqDovGOskxcmvjMcJvxIrz5j8WCfXc
GmxIsekTl/YY/gHujyDL+nLldbOs5XJnEDUkp4v3Btz7ZcFuRmXW5m3ZPLjGqH6LXFzZ/ThA6NNP
cnDYOirsYqMkudmdwGFOerCxC0NusKpXnzLLC3HfCLp+wmOTbHWfd8z+kESzESe+TQqDJrJnVPNa
IJbv3sWxlL8W2Q0KCrARFtdr6sYhfYC4fXB6NOdtHFQHP9eTEh34vocH4kxfUJorMXtq8k8tzo8w
e3XtoUsb9wco+nkNSH7xcmIZPZerngsIGqm3uPeGzCzyTrcbxNUxM08CEyVFoYzW1gs1sXLZLTvi
8ptReOSiY/4SvbdICij3Jryui/aB482H4v6ZRkQL4SCAUxs+5xrK6Y2LUJyTlfmXaKqjfZABKV7Z
O1fmjLASIZPAT46yTFU9EsV+CFqc8Vph32FiMJzypo13mVFqK0Mtill48hF8wemDPuAdDgHxPPbr
8Il4cozmQ97o9XOWFsj2D6EgMmRlVGuboYqq99uh/+IlA6GTvIJFhiJGPWB53VSF0421Xj+YWmQ9
l0leHiBVKSe9zOffihKi/g61ZW1fyxzrbF/bmNVT/AD2JpliS2x3MhR64XXCPGIqQ4MUHXP7B8Tc
ATlXG548tuZtuLdiq202PG7FP2OCSttWzJ0SS3sOdeXOvVh32+TtC3MN8DxJwVJeZs66lleVYx1b
sA6HmYRl32WmstX0Xtno07DGXZPHdjF9Wua0jyEn0yFb9sjmwQbq10TmsRksa8d9MP5KMr3R9jPG
hCV9+jZ5DqO4Sk5FnhprykUXnxyGAKvOIZGvSVi857vMFG00aRjDHAOLQ9zT3EGypxmPjWWhH45K
bP7Z9EpF3d/eaVcW2aXhinKWBKtqyxBs1ZPhDr2rHzF38Da55sbNt4yH4q8sCgv1W0IL4m+fjFIk
Cng77EAJ7Fl2L0SEJ6ziBdrRiYX+za2sYq/Nmn6HVpfxCydGDw8anGvQJjb1O3NwvWqFzHTlO8Ng
BrqF/gHxe8mgDccW9LFuaMcGAt97PvXGV6WBLYjBnHKf5pN6yOywPlWq1AS5vdoXUYteBd8XgzXI
ptTYFuda77ucP/S0Yyo60fq4fM4veuOhZR0iSrqC4rkM1YxGjwbdIMaDrrF4G9M7GUsUXrQjh1Wq
yypII6HoovsRb9xtQVy7h05d/K6Rdv+KQ6Q+HiZ9Sv56uc9/xWLO5gAfDSEs7Vg3QfhmlTYhs3Jm
A5uVYJq/o6xrbqo8DBt43UVYrtxX11Yc0SS4Y4CWacEu1kDkqMcXEys+9QE4DBTqcU3Rwd8DBnDi
lc97ubMsdIUB85IIkQQvuUxhbueqXdv6MVLH1Dj2qosJR5mHBxz77BiPBLP7FSjpHJ+yoOyLle99
eZSp0Vk6BWw+NsCmRXHBSCJRYqVpH5U5wNgoRO1bbEUfiyencuIt7X9rpV58dUSJ/oSfJymKi5jl
WmPvldRKj0aRV7sMD+/WV9VCe668xt4Niq7//dckv/9o7zAm5YZFkOyRJhqz0TnWGioKxjwa+S6H
A6Ti+dPVK4Nd+ZrIsiBQxBOPos1SsNtWVAvDdkc/pmgDPE1Gan9FSH1+0Ie59lO1GGnwWWm8LavA
WUn9LnathGjAjuFdg83eRQFnHOiwNPmM4mcZmu1eTSeVl3E6VyVqBzU2HLfD0sV3pNLNjiUg6DYb
eNlLVbFR4mmj1sw0rbY4AcUH5PXSYwzh6pChIfi3K0tfkDD40UaCMnxR024SVGNx0jpaVqLsq5qT
WXlxt4lALOy0MtXeUiWKX7VsMJ5vz/RyYT+UQAz4htJ22FxsIG9QrMHSRXPskk5/Vu3ZeEoB+9O/
djCcuD3WxY3OLMHoWkRe8Lownc43a5QT2b3YbI69ifWPFXbpQ8NtjinMAPRPIxf09aReq+Je+Zaw
1dg/FIxB6xqLUcMYImsRTvqxzfEh3LRjrLw0teV9HXAI2CGP2K9snstrBkwqqmn0SggF9OQXIXaO
YtdWgL0elcDMvmBrEDS/bDVxNLasXVDm8+3YTL4FltTMy0HvHpDZCyKPulRcruoGX35hgxTI5vUK
NoJq5OLXYJvE0YpccWz00tmruTTzDMUvnm1r8fayIIcsCA0ZasnEXUnpOv/AZZf3UeNo8zGkhpAf
9NkmOR/UoL7Tx4LKbjFRJd9OBgJLNcJvzYs685zBB6U0hQDAm1TJ6+0tdxGy+EVobKH1AD4Ervii
HFeZGWwmXKeO1dSFKPXZWpttgpgU6YjJFUK8Ea3keBNGRdzdFWTe7svtH3C55wmUsoNKx5anx/IN
LXJXhDTLpqOJyQSUM4ClG7oYmX0/17Fu7mOMkscfEKyN1WLCIivn0pNYAwBh6DjJ7p1x/jUIWJ1F
vhA+9Z5Vz8fM4RM4x7RvwWD4CoaDiKzlYxmmP6e+SPtdGM5lghBulnpftaRxe29bWVaHJwNTc7SV
iL7cLHwSqfIkRZ5BN6IuvbidJzmEOQTjU9gJz2wfp0IhcQQt3bXOvVsqaBWrRh6ZlOan0NZ2c0CB
N/Pn2qnLg9JFHehzYsa8dnwXW4bVYsvwQCJi8Gi44DMEc+GhnOnhM0khT/gjJez2PgIU2WwbGx3f
QVjiZGnYku6rQej5XyadcnyKmx9ZPM/xCwHTlm6qxrroj7VrVHc5n8HmMoCt82sonPBOr4Yp23s0
/9Pcz7SxqA4IYKpiC1R02iAfF2Qr8UyekT/SwI8fRHaCyA7XIRCHxT4qslQJIiUxHjP81O476KLC
j7DKWrse5Ac/Hwf0hMTigFZD/Wt56WadJ+w2A9HqZArmfJi6TamPgJLjbLICG+bdkBelvSniuct9
MKKgmeuphW1w+8Qu4iXT5WfI3gUVhyt+3j2N7NooFfcxtXBs8nOFH+03NZJCyGugT7Ay3OV2Yzh6
F5AYaDGCJDs/pV5moecw2e5jb+rT3k2FVh5MJcD3tIzSTZ3FE4Ayzd6qLRKGK1/22thgkehvUsxB
01RenX8U8eO+zqtpyNxHhUwfUT9KV/ShglE/QBwKlfuEvM/zo1gUX9FGQAnx9kovYqNcaXAF2MHS
RuBRt2wbw6hOBkFC+qi0CLeaMDW3RCxrPytau2mEUO7bKF57DlyZM/Agm/IJ7RneBIvngEbAt1K1
8x5Jx5N6mxkJhpI0ksTWNuPkGLYjfj6wqJ6NZtT0lcN9bcZku5itwEegMrkYPMQ4CHgsM+aYVjtn
8LJ7kQTGyVa1t7aIhh0VdHd/e5U/uKBn5wpYpE7nk0cEqS9f+/wrY2wTTvMsxElNQyPZisRs3X8A
5GsvpWXmGZn24Ekp22GwXwo1FeH71FR0KOnDxJ9zN7O+YjmaZV/Af5vTJrNCYTm+mJwifOvsPmgq
f1Znrd94aiXu8PyY1/j/yxMpO9NEBCkh90GSlwHqj23aDK5Sup1mPOINV+6El2jJxvAa79SrsVBW
zuPyE1GIodXCdQmNmMVaNhVVPZ/1gpLYMcTAcKe1CQ7jWjk+2Mkw343Ut7/0g7VWBrkIfUyMFxNQ
DxNDGADi5zOcojmrTAWEeO8kWujrldY6L/RutV7dOAnyci9dDkabphQw2t7Pxghx2E3bw2VeYeYs
jweTlmIgsq/KjuGAnv+S0psw96POfxKd42E87SnzvK1KbRzsvaKI8a6qnbG9FwU2XT/Q7PfwZLu9
Xz8a43/uV0nfxkaCVxuZAjWKxX5FJqzA2bhWHz0UusMtH7kKES6HMuQnfe0o2yCc02MiVDU8ULfV
XpsR0jzdXqOF+T2WGJwZm9Sjo/epCQgBNf2v0pk3rQoDJvC9KJ76+yKo9eIJbzJ72jCg3b5UYRTZ
u0zDXn5D/SgynvNgnK27aRqmd6vS+ungBL2qbpK26Ye70MrLYReakRFtOl0Nn1qe+NEe/lHHH2Qe
ClOuMcPXQrF00NWaBl3ubvHBKzqf/EExMVJFc5if004vFRknyDoaimm6VWC14T05QNtpd+Y4Ztoz
VKTp0IReOD1pRqsjHo7wh7kdsSN0vifjPL+oEUg1X4tyeK63v8fFgYDZTpz+SKGoxjqLSwLDSydC
8Dx6xGJC1faWPtRPIRj6T2Bl9a2V53V5z2NyrSq6SNs4fcQquQXx26Hlu/SZMeZwzFur8h5do543
pZK2h7aQ5LRCTPZziuffX3ZQGJEHH5ULGYCliNhi6xce+lzoQ3qPfWG52wCXhue+s8YtL078dW8v
6sXrl8FwwtCIaNycQKcWWVk60R5rmyo6gXObtfvUikGvQX1SDX+mtSmoyamlu60T0UmDRwejaKcT
arqNrSg6ylOcrZz8ywXnF4F0oo0s12BJpG0Dl/Y3FOxT4TbWPwJ39ldSdFrtrTSpAjm81l64COty
CQh7KJ7QNERA4TzU8NqbYuj44am0jO6oM+yelmb8YI+TtXLvXgyF0CmUbElFkHXfZUjpoyEgz7L1
xwYM46dej6dPSt3EmIBCHL39ZZehHA1QSEX0DUiDacYtX8uDaMIeQJN9zLy4VnZdW3u7oQtA/wub
4+0rVecdELDHi8CMpu9eIZzPt3+BXLez+MmTSuryU3Hl6NhLluE0Nn1VN1l/UiPHLrcZdjXZY1iL
XPy8PdCSBiCzSq5K8GL/ryZoLb5gHcKfT0etIR2CI7ZpZ8N5nMbICLZVHhifRYkEHEwMrYpI4hDR
2oADz5U99y41cB+RE1t50Xp4U6dcHzRyi6wfsSI0Szyu3cSiR48fqu1968jXCx9NCONbEHrG4Kw8
RC+2PvNAB92R4HGctpbz0JqmpzSL/gHVke6hbx3tCbVA7SFARvy/vlHWMDpXxuNyk7wYIg1N1MUN
pw2tBv0hak/9MJebzAzyn9xUuvBTI/+cV6W9EsIvtj+VaMiDEpKE+goP3/OT1iqJNfAc7U7ujJR0
G9sBd42dzj9JRfuX25vi4rqQY3FdgOjjbNM5PR8LHIyXINrZndS60U9aMil7z02CoxbW+r7trek/
PZrEyge8GJR2NGQ+oD6EbcZcJFGjg0M8JsJoNTuz5E6jumvrY3qn9RX4OiA+zmZIy3SF1HFx0OSo
vNrQGKO0RHP6fKqBKHUsqzv1VGkziELFisV3UIbR4faKXnw9kFO8idgt4AmhTC8mV9EjM3GY0k5O
42LCqhdmfuT9aj/ro6Ptbo91sTMZS25IKvzMihre+ZQgsE9qjLfuaYrN4oEzoO9xVZsfrBi9Qz+w
i+rb7QGvTU7WDDHcAkVGYnY+YKXG1MGSAWtnhCxVn92LPwukhuiAiNm4tk8+8MFnsZGUnpuAK54F
AhG5iFhIVUClF1b6aQ5C090mDeXh7eQlPe1eDdWMua4ND88Fq/lWVnb6DgAIb4AQ2SfLLz3sttDe
97D5CqfuiwFSqdrkNsRkFRGX0afO5ig/sPNxWgilZZX9aqecrSgaJxt+8HAL8mKf9RUWw0PW59/G
dHS/NJPBG1HNBXh/3KTj6g1QrII30+11/lBsPJ+5bskqIFQ1ku6Lh32AZhV4hlA72amtth45ROPO
48YmXRO70Ijc+Ghh6PdErS3E3jEMzc+JUeGinpi8/emQtnn/gJxJpR/SeHIpNSWWM/l5nraIuaCw
6WEppevpt3JEdbXYNXTRx8c8Q/Gp3QgE+xs0SWK97L+ULcv3nZewFm+DtpuUlWh3kcLIVjbiFGii
QpC5YLwTCVD6q0gPRRrVX83ErlU/VVTtvvaw3dxntRo294Ejq78NF/W8stKXO5rnHM1OKV/PCVpK
uQG4c8M+qIITt1sJvlbvgxHPI+AKpOGgSG5/18vJkiiRHoPRoINEB/D8/NSaIwFGpX6qyrhAEzqL
do4Z5XtPSeJ7jC3Kg5dlmN1nabPSXV22OWT91gOWQ+GGdocsMZwPbSOYFvbRrJ/sLkyOzVTHBz2L
cFZPPDwqo3rMt1XV6aeuVo17W7idT0u9XSsOyABxvq+lEAn/mSQL0jDw/FcUkZqYfTKYjwGogae2
h+wZxFazC9JSbHSQkGucqIu7hiiFvRKVYSpEGBUuLrjBK52hFF188vJ0/l03yfdRUpHSqQs2eYbT
O6aEaxo7F3uKJzkPBmmGCEaedtb5JOPOVcKoDZLTWCrxMewn+x8EWn/EnrfmCXyxnIxERRBVXa60
S2ExjGhMtRnV9DRjWY5tpoaq49YoRmFzesP+h6AH/JdiZtw4YPIB6sEIR4/vol/WV0PbhEGQnrKk
Kw5z2CvgmsZyBn2KPeDt83JtJZkaxWzeQ4BeFis5RG7bRomdnqaAu9QNNe2noYzFP0YRD+nu78ci
3FLBpJrNt1uczZLR89DUUs5mRUhtLGMbuGp/SDQlWXE8uPbZ4D3yEKdjjY7kYlpmNNDRDvKMoFPJ
bd+rp3jE4MZKQJDsklDr1khql8eAaEPEYUzeCtqSC4URfOgAZElPcZEl36w4cb+5qLUjfKcmHae/
nCEGiopM9vaiXoYddgtHEBwgBWT0DuRS/FENFEj7ZYbr8AW9IfpZWKm5G7IWf3cgwt2+EsLBgcDT
4k2emPOPonambzo0vpVvK7/dWdiRv4KHkimrBhRYF8GvzyxrEHPMgvfq9Fll5a2o/jcNp0E9NBhI
+anezcYWVE+4ofqzVsW++N6UcnmcS3gr7sAwxM4XYXYmT3GzUTyZXVYOR8pGZrerQU3XFnUwNQuJ
+IMVuNuVxb/46jwJSaQpDlJEQx16Uajsurg2G5iuTxiQ1a7tF7WSfjWMGuTSpkazpRxASUaAUDpH
aF80CT49loGVZxtbyW1tg0Fd8i/o+bLzB4xjPVzx6BKMD05uZeLRCWiJQt9z+n9u/+7Fz+YuptbA
2wfZYVAAdNfOl4ubrEJZz7DfQHVosW/idHInAFturLBUhd+3OTJH1qrM0eJy/hjWhTFF8V2KZi0T
hFxBBtyCAfJWzLAIbLJe+psYCW+TRLHeHAQij06rizsXb+KVR9BigzC0HJU7Ggwjj91lRkR9V1Ei
Y7becGxIfmAAmzx4InCezUovdmOMZd/tFb46HtgcGXtghixjnSsmV8gCzJuZmAXZu0NzBzRHEn9y
hzK6a+psXpnh5TellYFsFS4klK14cp1/UyTnIHdA936bFGV8LaoStil+OntFa2jrRMXw2gAyW5Nb
uTIqSkCS5cizi9qKXIc/ok+az2MGyFd5E7Hz6kVhsCk1rd/mMn2Xhny/c7Vr14DIi0tLfkyZldGT
xpkJSr/8+z8GpQifYe2rK2+wHfKfVWcjpWDU1eswOM7r7e94uWXlUFRAZUGOcsgiQXJT1SQnGpW3
wI7VYzVG1Z0xReZ7Y+CyOJomqUs3kKIhh7uG2r86NI1fAqtUtlsK2ZRD1WtTHIXvBvq84ksWt+YX
z8rD+WcGxaZGdE2x9pqXQ2gpRng9Ky/pKzuYVwHVQd60JBDLwoWoE8mabaJ3M6nK/9xC9A/T5NTP
UFpVC/0Od8376+qAoFGhCMoC9/IhaRLCR6/So/cpCvPIH3QUsuDifEfwufAVNbNWDsyVXSTlnhmJ
8jBcDbm1/9hFWdcY+Rwa3puo4rBFegM9io3S45Dq5yYhaGU9rw1HDoTG8gdkcFmGHGysjYXhBDQ2
jXRn1TzIfFUP1Hu9GbN65WK6spbA9Yg+HqfzEqOQVS4+1sFM6xKNfu2+nwZz33UIbW8s9MGsrd1W
9eH2SbkyP4ZEW4cOukS5LhKPKrUrNFDi8L2yehjxRjQoX5usnCbwRfW/t8e6Nj2exyS0NMtZz8Wp
jGhnGw5iB+9N6lVbWoTpEziy9K4TXbIHQf37fxiOdaQoagIdWyaVCtR9SxC23+t+RoC7TTrzQU+a
bh9q1qzAcoPh8r+MKC3XAV5QBVoEc8SF+0ZLsug908u02zRhHg8PbVI4+raZiyTFDy3Ff+72oNe+
IFVYqZhD8sFteX4ghshU5pSG4puSZIp6qnGgLjZ4YopuD6/XWruSr1wdBLcPTBH6BRfIAwCdbZR7
efSOwTw9QrofSrFvvF65m5Oprk6oEp5SXLtWWCOXs5S5HNcyZ//D8PN8llpOkaM18vjdbfQKvyO0
JjdlM3FTa2LtGF4di9gNSpei3kVhWy+1FF++On4Pi0g/AEE29oDN+xPSFOXKib8+FGwFlcGQHVhE
s6ZzTWFUDdOiNlJup1LVd1gP2c+eGrR/H8tYQ0L1/x9MXl1/hE51rFylVt3ovUrGsfapAIjOD3U7
Ue7dpFgr119uFEajN4gSPL7ZdCXOR2sUrfcUg6lV3mCKTR+6iOLlZlb4cFLLTzPSIMeCcPHyt8fh
AyRJlJFwnAvWnFaHkWzIxu/UY+N7Leu9d/CK8HwipUz/+ugxlhTrgRdPV255OVQ29Lwx0uP3nmm9
epUBsCRwpMhCmZkrGeOVnSKbmgRPIous1J8vZ62LKW/GOXoXuWE+YraonLJu1DejaNfEgK4NBbbH
Ic2QVnRL5wj0aTLU9ZTofY6mnLPWtmbrW/3YhhsuBidaWcXLa0GqUsKuQJQd+dblRknYl71up8l7
Q4b+2R7L1zGyFZgcvfYSj33/5fYGuXygnQ+3yKKEXUYWSgXRezHO4IPAC+ZcPuPo/XBbu37yQhhC
L+1YwdRK+UG726OvTHaZ0ShxD/WqDZN3e4gHJKX0wQ94PX1WxmbGAcjMV7bNtfEIm9zwnHwwqvLv
/zjzRRBAceT+e/cadzymXqJ8DV1nwJFXWD8bCvtrmICrA0LKoZQr2yFLel/Z6WXB9RG/D8ILvqqT
XpxKO6w2nTtnB6DU/d/xkMgqKLzBOqOrhL4IGPHzCXpmb9QDgLt3E01Cw29hmaunXlC43RW9Xsz3
Xl+rznGMpznZ0H1bsxW4Nl+UdKSJAVBxYJ/n4w+K04UBXfh3tzJHWpMV7yfh1G95oZb/shprfYFr
hxP9KIk41hh2CcXOMiU2KKLG71nVDF+ysUcuywDzd7BpC6yJsV8dDA9F1phuE4Tu88nRBR2gVqnR
e6kEbf/UdEN90MtKVJ8mIIcrtKMlmkR+SlQOcHKhT4gchr3Yq/gAaSPA1eQ9p+sU0FFGs3YzTbEF
1MibOx91k+yHC1Rno0djy5/mY+z3upY+TiRiKw/jK9eXJF1BLgNFfakXVRRFNgxZxcHRStt6MkJv
ooUWBd5+DNjZvjb0UXyPOhsgp9sh4tJAjHWgKSuBa7pUBZdf5Y8zG3R5bGR9l74nhR4k2zroxKtp
B83GblPP9E3iPv/XBAqFbVxWb8VYF7wdOsv7JOZ+OHV6tQbDlx/6j0Lhx6cBG8vB5QUhNSrPf5JR
5Q58qCB5L3IrF5shQUnNNznYd7fnfuU00SBwZINANieWjiDhhP6BBY7wXTeriQRdxVxlntsMtRMB
R7qvW+f59ohXrgOiIomH7LbJ9tP5zPSU6x1Plfw9C/PgKASNUEzLZ2QdAn3+N6495UsbaC00Ldf5
u3K3XFQJESQ4c5ZlC/586NSOinSa0as2huK9btVObDQ7rrG/VQoEsuzV2HzlK6Igi5KhVLeCdLWo
tw7qQPsTuO67nuT9uCtraKI+Eht2t7KFr3xGmiCUBGRjTeoHnc9syrQQ7GGVv1f/x9l59ciNM+H6
FwlQDrfqNMEzPWPPuse+EXbXXuVI5V9/HvoA57g1Qgv+bjYaYJMii8WqN6SmGvopWMO92cQSxGjV
OG7bYovNvxY8oFdTYqIjAtJvSevrEsNqkPDK35s40I+NQ7d3ErP+k+pi+NCaRXxH8a3d0Sc2rZ2U
dgVcOSdHuhjTX7d31ErkcJGJJH/iVQ0cYHF8+1oP54lv+x41uqdQKk2SXYzqHrgA4bzHqoOvsJGq
h9ujLpccsCuEQiInb12axkuaKH4cnUO1dLrUvVbdD6XZPCRxR+yshv6nk3rhVs92bUB0IiAjE6NI
hBYhYW567iJmijSr4T6OSdjel8PcjD6Snd0nbfTiP8zs5Qx5yUsJTvkOXOpzADsLczzx9IuBIUVx
FyGx8FPvsGjYi3TeEoeVH+n3gCcHoyVL9kcBGiSrnP1vMTijMthgAqtegjnNkj2F1Fx8VjwnjPZG
XWTzRhRaW0zpXCifeYgOL1PuoChJqVxtvkSZcLUjZsJ59gn5C+Or03nuPkyNsd3f3jDy+yxnyF0r
+7+EhA/lkbqPNG8scAeDrjf7kY0yZqNaxeOA6XS0K2ee8Kjs5d8o28ynLvbwgLj9A5bnRC4xEgWU
n2XiRH5xvcS1VVVVXyXahU6ulft6pxufcws9VyX0zH96pUteetPLvtwedRkD/++ovEshi8hmyuJ0
hnNn9XM7aRe1rrXCrwreWj7uYubG8q58UXr5v16h5DMf+EZTDj8hrmL1MjuDKU5WK5p+32ExEp/i
RFffen2w/9SFibnJ5oVUuKRsgerF9Yoqbe6Gqlfql1zHjOiIVTBKzj4wkjh5AMxhdT5luVL5dntF
l71M0ApkorTv2L98KXp618MaMwYfRjcYl0TM5UukmvleRb6pQHq9HvjHCPy3CSevn8zo0IwDLD69
sTeyx5UDS//yV7lfEnGWuykxhNal9A6pCztZsxOuHdyrEQ0t38rsLWb1MmmQMwZc7UK/ASWL0931
jPH4G2vM3I1LGkyz96BqSr2vIOe2XtqgzGd51G6E4ZSfas/ZKjKubGACBCcGhXCw10tZoLjKvQqt
Y/PST2g67cHXJ+bBa8MtnbKVDczdDY6CugbfdpmNF5le83oxzAsXbuPhApREJ3zbA/N9mObkG/2x
2ru7vZNWl1US14DSEemXaPkmVZBTjgOmNgzhdBJhBcayhTRj+oFhKJ/a2cu0fT+awXs2zFs8spWA
iGKVRBxTiaO9sIhH4JoKug4j9wuSn39X4Dya01jkenrE+2Z4GAFYTPei94bPVhvyGEgsZHX+/BZH
D5QXB1VHQuLywQUxpurBfWoXuBJJ+jgpkGh8tN4q75xD5tc+FbqLEuLtZV+dOLU6cFeopsHSut7N
cQgbBuFR/VI1kZ4+K8GY74WK1fvByPrB2YVxPMsEuCitvcUfliyQSHu//SPWthuNj//3I/TrH6Ho
iJXNWqVfalVrz4jy599yyiMHu7AE3kG5sTHplduHKEH+IiUZSBkX90DtoHIXYk150RXEvLmVsx5V
uUl/S1qahIcpC6cf+ejZwca9sDYu1wnZMTV7MPyLpL+dstbV+tS4RGUj/o6sVg+eolxVlGMMyjI/
BlPiftclQ+vP15dLnre8gXkEGeJifQcBEL0yjQslZnGACOsdA7CLma/bc3yYrXHLom9tog67WL7o
f5n2XA+IrQgdukaYF7fUxKfUG/qn0ikTOCl16uZHpSgioPSUrba8UVcHBqgEMBYoNS+Q64FTZXQL
pymNizKU2jHGndkfhrR58tQBzm8VByVe25MeZf/DlwWkgMwTtQukRRbHKDfHXjPDxrjYpSGex6kb
P/d5T79Hr2t0PmjKjsjCory7RdZYu/qAwsoXJNELjPX1hLU6KuMhVo2LY8Bo2uMA67YndTTFAAi5
qYb/ZZ5SFwI0Pi8cdXFyrDYLB2D/5sXuouySVsr8Ai/TDfxCnyvOahMZhzKiDXW6vYNXp0lglihN
/GKWEhCznkYlVh/cDm4Ep1WbZvpPcewViDFklHF2t4db20ZoHpBGcZNjASKj5u8vgMKcRqvJzYsa
m8+K4nrPDmDgI0ssjpkxz+fSUKZvt8dcmyKvWApPCNKRli/G1EKlCbqeTMpTx+YvQ6ln9YjFQXak
ECe2OPrrg6HQ7vFilByA6wmi+Iczfe+wbWrF+Ymzop7t5qHHbMSc1HY83p6a/OmL54Z838DKpPSA
LsDidICMjDvNFvYFWmrwqFddme/LsXyqm+ZdqZLspBEV3QeEfXU/D4JqY/iVr0kkAjfPDUcZfKlj
DH4Ikz+ntC9iGkf7pPSBHaJyaA6Xphjn5g4dD2hpZh5P2cbIKxNnz5osMCg7cI2LZQ6SwbFhpzOy
ZQ5S2Bf8ZKLHrd9WwX8kGXbih6FOhWsYS3ybxjI21T8/sVJtliomIku8RhbbKkHJvjRz1bmUsDtP
fa7h5KuM9DYiz5oRgyVUHGmjbkkuyEC7+OR0qqSsJJkFvZ3FsJpLow/tTudSD4YaH2rLSHtfq73/
lCTsdL+yB+N/WGuJ3pKBH9eBJUNuMmaVzxw7l04Zwq7bZWMS/VN1SR7t1b4LlKNRTEI5eeZcOn7X
OPpbw3/ZkoBYmzeVbEr0vMRgJC22+qjrkzohhnRJmrzx53awfaUeo8a3kuBznlFs/POXNFJ//3/A
Re6ElVyrZFNgX9ROKZNDC2bkczx6an8XgDbZuwiWFr6WhEp9uH2oV0IID3gahaAMofcsAZyNLsYx
A5wK2yOqKl+BEvZIt6lIdmbYdhvUTpmhLLcTMBwU3Hi6Ax9ZHCRDH1GjNgPrEqaNGfgKpVrTL9x+
3FjNtUnxwAI4htwl8JHF50PaGFEXQaaEG3Y9I6uAsuFrNFY45cWjMTWXP19Did1AL0vK8y93i6lm
MGpmw7qUEzqzD3HkOmIXVDaNz6Qu3A2+w8oTS5ZawNxyrQGgWiyiY4aJSqi3LnYBE4jrE1STPrTq
lyLPnb8sr1PP+dQUn1ENHDei0OrQkPcAWlPw+SAJY4OwFvNgm5eROxczJEMV92ZqFgmEi3JsHnQE
tCCMR1P8Q+HftygWa5/V+sX14C+uuSSF4SDRi7RtnYsRITod9X3yXe1rczfVTvNy+5N+vGwAU8EB
YPtw3ZASXt+sOhYbgxlr+iWApDPslFJUP9CasacjoG+rO7hqDBNarQu6sbdH/hh64DswPy5ZCqTU
Qa5HdpWxawceEpeisMM9km9hvkc6zNS/SPOHu9lqo/6/20N+XFeGRG2IUyn1SJalS83I63BAfu1S
1Xn3KVTMON/VvGF3qhJHW93ljzEASrsqmxhk9rQXFleK6s1QB7LYvuh9Gf+rAc8WxzDz6i35pLV1
RMQCbROJVyPRvV7HUW81O0Sk/WK5c1Mc09SJ530yOYp1so3S2ad2MG5JnKzsGuAuFEPhnUpIvDw/
vyWcbufYwkob70LH1aiPoi5pSiV1YkukjggeK7d3f8LqrbdKlR8zFF7BlFt4DkvDlqWGFYs40dMF
MxqUpeXtUCoPjzHdzfjoitD4OxfuvJ8GbY53ihp15h5t1XSrBrGy4L//hmVrqtYFctdhGL8Xlpqe
Q9HGySGtsBnfux0K5SbJfvDHoVA+/nGKlYV3nCUW39gd3BYRFJC6XDlz9IjJT2/s6thLDd92+wKl
vaRq/GTK269B0nYbYf9jNJSjI6RhItZAAUIuyG9fO554OZdUON71wNLeJgoBwY50wn5rWhPMzVgk
L6SoJSL7ubERiFdOLKf1F7mQS5vWzfXQRi3sLDNt5TJSjXk0FdjUeeooX1rwQKfbwWHts0rLKzIE
2PwfJGEyaJVzMabhO9orjY+qSfjiJcG07+bsiz561tvt4VaOkC0bClJ0A4asu3gJg4NRcZFKlUtW
RLiZo+czToecxY8PpoDFHfrNBBYtdEZ7o5e7EpgkJ51hIXbwNl6kYKIL0WC0g+idOvtkH9N+CJ1T
68TW/7CgFH8RoOQVTHlF/o7ftk1vVElZR1b8ruEKf+KSGdGcxO0vc+denGJLocR+e03XPiFXCr0w
uqtSzuZ6xCbvYy8Zjfi9xfdyOMYABIqTNzVWdAeLwGnuc7R/X2+PufYd6Q2RwNPP5dmyOBx5GkAH
NUEK6y1iDMOsjrtcwc7CKlvv1e4gRgoztzeWdu1YUPulOsbq0pdfDKrM0Ev02g3fI4xURz8hGt7r
sZG/igbdi9sTXB3LleASE4AddfbrRU2ozymgikDNZ0P9oqZqtQtQivH2ZTeoxcbE1vYmaRdfD84H
qPnFqSgc1BAdBIPeYXPlf6taWoanNovrYv/nk0IHhhyd1YN9sLjARDQ3wkhz75LFTn/E38sJdkbb
hsa9Nc3Cefvz0dgatApke4KK+fUSGhaiCJqiepSDBhUpTiEd681WLeKDSIzox+3R1taQxywNdqYG
IET+/9/O3RhUTpSRaVws2vvPqC4BAQIU1WyxLdeuBS7iX4ArwuZSVEPSt9y0y4ILXQ8rv/OgJz7R
KHGfZg0YKwJnbtGDhEJI8O+QF15zuD3NtVSA6gjPVqq2iLgvFlVVexdiTK1c0tlzc18xMKaDPl8+
lqLH23j06iNLHJ8wM0nFIS9E8dftH7B28qWUHvtUqop8qBmEUVoFCRE86iCfB/DanlLeLJ8Ka85o
Pth0hZrc2DiNKx1MrB6ASSIZAdUD4aDrr2sWGu7kQexdtHBq0qeybAJfYHZtnLBpMXEHLII8dH3E
03T9kX5Z/hxYgTDfC0Qeft5egKU7EN1USmSSugwOisxjSQUPKbv2lVcGlxzKOx4oLPcdvstVgNyC
1j6ovReeQi1tsSGfrJMCJjjf8SzVDgFds2mXOXW6r61ii3ezdg1gxcRpw8MNbNYiiIRCt2Z6gAGU
qjI396PI6uG+StUYl+Ap7O4UTNPvby/F6pAccdOWO4GW4PVXQX23C/XSdC5jOyObphh1+8TPG9yD
YY4GqVmUW19vD/mLg3JdZOANwwVOqgV8lbfU9ZgVEhhFPnT2xZ4rV7tEqiemIztD0Y4UmRvhw7HQ
Db9MlLzZRVEfovNpqN/SeQxeA09Ffzcto+Leq4OxeDeUDruW279wJUDwsySxjTe83CvXPzB2Si8w
rDCgj1Mlte9NeeftJt7Rl7bXlWTwK93KD5aRudaLVQlj6xW/8lGktBYlGPjCJISLfTDOU+oKJQvf
p1FYT5Tfu73duMXOTHg6aLY1bcEhV0ISYCpJF0JkCyXDxYCO0FpVH9Xg0oEbzP8xi6p/18shuKun
WvWekBZLMKQJc8t+0ahaeLt6DrdutpWoRMeR5ybtfrLYJWik4J3YB/OsXEBUBNG+LjyVHL0Gvf1j
SMH87tLCrgPfmkJMHG9/77XYBIyMuCTLx/B/FyEZwbdE78E+vSdj3x/cLkx2lRpYxzIKFO8OGVDn
vxpK0rMwi+akFm2UHGa7UTZ+xuoK/PYrFtuuF2IQvYAHNxmlGO4yA7gDlnTG3LzacTz+HGa8riCr
N+YWo1HOb3kiLbkCyJERDZc1xizIYVekhnKB/44FeTWZxquoqGb61OrT0+3VXjtdxFy2t0v3/cP1
iwsOgk/hEL33+CCrn1W90BV/1CAd73szDR9N0brpTwThhlNRFULfGH7tcNHBowsucYP6Uo7Ama0q
K5s6fA8aKHFehWPmXBT1t9Qrmi/Quwp7I5qsHS5aAxJv/ItYvgh3dLC8cCidENTkgKj5TAZ0qM02
Mfat4irmaTYVZ9z3iTslu7Z0qnRXFKlSb2D41z4x6HJeolKzifLkdUyb66rTyrkK31FlDu4Gwwv2
xiSsfW1veiKsD0XHC/QX+kHLk6xYGePPVviujUP6tdHle0n3RtvX2t7Z4gKvDQYtQMqxMRak5+t5
GRox0m6hWcPmHJ8UXk7ZscrqCpt4Lbb0jXrG6mgEZIIRG/eD9GGrecMs3Dq4RHWjKXs7NaLpOCjY
LB0Ee9o53j4qa3sV8jiCLjI6g5K/npyO5lFYyre2VdPlGBw93adV5b5M0RD6IbJiG2djbXpoxoDL
AZUp98r1eLFah1mvVsrF7OzArzwpJpn1YfHmmVG2BSdeOReu6pEJSyAShOlFuDMbWjgKdLmLIzDl
Zp7zA4T88r6bqzsx9d5bYcTO0UiVIfXdcuy3bvmVyUqcNrquOK/xt8WJqOAgBvQBwvdWm5I70U3t
Yxflml+bdbDFv/oAnSaLYDAMP2HqAb5a8g2sxnDavO0UbtiyKZ4dNIN/RFXRxHv+fH3IMQSLd3Oq
9rAt5lktd7Xr5dmhcGqn39ei2iQtLXNgHv2/HkBcWyBVCMSLbz0QaEKjr7vnGP/PfTlNHaYHUV/6
5FaGuysFroeOUILHyNOUL3FaeqfE06t2N2B3ou5Us4ze2qAND7e3/DI7hJOtUZulTUMCBurPXWwL
yudeUCp9/9zHU4frZpFl0S5rFfscVnHbHnqzbf5ChiwSk++OmHa2lW0KkuXGTXaguKrxNbXgYO7U
WPeSszYmivZ2+zcudq78ifRYCOjStlUezMUxKTuzVNskfVansXJ3kaEjVdlZyXMusIHel8kgzKMX
dC7m627QiJMdWeUWIkVuz9/ubH4EqEEMIJG2AJPPpXH9I1yrHBAiaNpnOwdy00GR/MdKalUcXK+g
2Fmm/b4wnfnyp1OnMIaOJ400MAacmutRW6trml6x22eQVd1xrIP+3p4SYnuLBL8T67vSypO9MlXu
a2U7/UYF8OPC43tGTo5kCVEDdOj16GVgD2Onet1z6KmIzraD2h3Jawb9RMlMDf+Gid6+8PCraH31
2cizqUYVd6NwtgjKLLyEhoJ+lYgD50OPrcRiQqax7bOu2MHRVSJeCJo7/XCFFuxqXWm+3V7ylfGk
NxUphC0zpmXNrHEo5FLdSs6Cp3roj1NjxjuvSKsXLc/Kn3YwVVsp2sfggBQVnS3OIF1TZrm4eCY3
KdGC74pzKMmk/lQGU6j4qKcphuIXXYAZtm1EDceuyk31kI+K3R3ReGuq0u/AbX21dBL3T0baGTGW
qGYdqeNGoFiEbz4DVCKwhVKAHRmZZZtqKofI0+shPutiyvPnUUwh8KimC76mwThtwb4/7jyMWVhl
muLsP8qJ1zuP4RNrHOrq7DnFRFKuDBF/pU8OS+tL3brfkCc2fKQd7IepjtUtAYJfDvLXp52uFegD
ygNUv6EwXI/fJHmTwC6NQETFyTntR8PYQSov45fRDmrgjaM5dV8jABvF3unSpHqO+tTM/Jrg/k00
6RTcOdT0vxLQmnDXzYEXYnCG7uAxU3Ok9sQ0WcB+3YpWWDUmmOJaTqmPJzfVS9oJVoHcGlaDmi/U
0jCfC/b5E/qYyWvuwUL3uzguXqGf6t6ptoau2TtjPI97USNTcAhKI8tDevwCz0tozzTGRaB8ScpY
T16j0Gn/CXCvmN9sIwGFHIYeO2dGP4I4Uqf6W6Y4wVessDzjwZ7HKTk4mRNkP8OuE9VjSmHe+KuI
VYhdnpE1xt6KzDDYQ0vq64e8NbOBzqJU+APLUFdHGN7W+FDB63QejFwUz6Mhqnhnjc4s7hV8fI37
Pkmm5swWAtk49jMFwaH0MiA8Sigc2KBqFSnH20d8ZXdRXTUk4YZyHBff9dflMimaqEjis9W2w8PU
lOObjv/ep4A6JafPFPVPJa2tCRlSLc7ZZtlWpffjL4ASA44GrUJ+AWi8619AdbzjdCPXhcpo97lR
sugtivJ23zgqNFGR8UiIFdV8NuMqOAK93YJPfRyfU0w+jYoBu8hbcrazxpmRLtcDin7AGo9J6YFR
8xDFyna6m0rKk9fMtvmeuF391JEzZ3uPnmm6cbP/qmhfnzNJqjPhOBBrpXn49Tpklj3NpafH57iY
Z8fHVTRWv7iNIT4NQy9cX9Pz/JOsbr4XmLc+IMKRvUPfDd3PM5e/fcmSqkretICGzTcrQwr9McmE
Ym15T3y8E1wwD1KnGXk1GoyLcCRqdFcQX6jPGr5ID5OewFyNcq4mX6FepvhcW+W/t/foMoUl4Lq0
NGk5ULKGIbYcM85xFfK8vjj3YtaGg6IOxVvsiqI5lL1k6GaRhS24n2oiTv6aI8/Id3qhDE+DltRY
VipGmFrfbv+mXxf+1eeSaSJrQFlZMvCXAFJrLhBpGHLtpSmbzHuugqhrXybUKvVPoZqIYd+LyLP9
rDC96HWyRkt5ctJqwhBKLXuJF06i7A3HwHLYqW2PW4heK2166JupSL9iWTFUpzafBu9trLopPJRI
oz83yDyNn6duzsdjFRihupHk6DLzXkyKtgBKcLIF+RFcbdRd6naFabxgbj7fq1M4/+t2ZWF8cfQg
PBlt7SWXuK45l140xN6Dh8JAdm+2XXsx7LrM9hE2hJ9sMzPNS5NF9SdnQJfzhJ1cp3zSirTP//Ks
OJ4+5w7lzF1TOPklC/S4v7v9dZYka4nrgmHBgYICxw25JD1E9lAkTp51Z1WgXgcZ1CjHva2WZfi5
H4QT+/mseNFdHlsDButZV/stELsvc2iGxiGlRcGfHu22+rOCjPxZoHcoQdGHAGO97O/GUdJ3Rd6P
5yIvHe0O9bvweY7r8iGgaESZMcu/1YERQ6R1+vFtHtx4I3X5cHr5AYwNwBqQ9ccg0wdJqQ+ON57N
DkNFH/8U80duN7G1GzTgCGobbeHJlxVO5ozAMYB9EHfAMBD4uY5rRkQ32cTO6KxCfP9HHfqHaQ6T
o3QT8ZN2Rsp6dFOk0zQnKF+EajhPaIRuwXR/dROudrb8FZS02Q9cEdRirn/FOOq10fIoOUOuSnS/
q6mD7ZVi1B8UaEfhrlcKbbxXe8SkS3SlikdjdJN49vs6N0YpFQKncFRmI3my7LY398og4HJrXkZN
frAEPDBr0rasWj8GPn41uk9wXXkxEwAXuZcGqwMUy4RmsKgw+cz0/h/uj3w+lJ0+Pwft/K/Dj0yB
vzbOQREKwl7JULwqpa38IdxXfkbs8IDS8PhDU3Mp72XGZthVqVzAynSOUeL+MNG/eFOx/31OM1F5
G127Ra3213i/tMAhtMDPXIqXzrEka7XudCacN+jxi/mlEq55cmM9/BJ1s+XPo8f5cLrGer8dPT68
byVIX7JXQRkjH/trR//WDUabukGvubfPs+jbr32Qihh18FBzDgE96RdDZP/FMDC/3h7149HkpYXy
DyUaRocmdr1Dsd4cvUpYztmFD9X7wOvSY+/Y87e8FclTV8f/3R7vwyuG8gEZveTjybrsEggrnL4R
gxJZ53kG7JHX+vjWtU23k47yfxz2rodaTG2200Zxy8Q620WOI54bUWzbqcA99lEdDUdE/uJTKotO
ozEmZ7j+W4zOj8kVxrGIRoJvAYBHArMoWYRlltLd9NTziEhiem/mVSXumqCZUxTx6+bOLWJKxXbi
5v8W7VBa5Ayo/N9nbW0+90ik/2PMffJa4yTV7bBNjY9FGk1bGNaP+86QCD2XEAWu1FjWnxSo/SNJ
qH6ulKHdu+rY7VW7Gd6QJEGfTFfm7BTQqS03kNcfNx6USFTtpCgU9bhl7xfd67FJyNDP+BWrOwqT
1U5EpvNa0iK8o9AQ3t/eeL+q8NexGG4cxUUZ2ShkLdM5T8SjWcFNOU/EVe2UklYYfpBmtuZXKmCW
h6hV244FsMd7rRsA1rah8Kh5j9A8dj0MfWWXxFbQnzB51s68osbhkzF3ClZUk6n+rPTYnU5OW7R3
naZOAYiwsk792h2dMt8FtNz2pW5k3gFM0GCdulbDPUuP016jjmS6qa/nxSR5Ks4c7oWuWOmr1Vnm
Cc2ADmEpVRm+UBBsiu/gU/WvpjErRAbJNfL7uBruo7afgocGQNl7jnbLa9yJLvg08Ewu/Qab73BC
G7S1ft5e1Y/HGV0BIFWUB1HYBqBzHT4sIcqubDTn3KLPGO2D3AqUQwGdHHn/rgu2+FPax/jMeFIq
kGL9L4ek6/HA/SgQAlTrrHV4su6M0iT7S9Hg9tEZUE9Uj8V80qa4y32e/315MHrC9T0AN+Uuih29
/T6UYNERU5uhL0iTg30H8EbzYw+rOSQ+Uo2ynsjJ224v1NovJ7nVgV9QgOdiWaxUXsEJCoe0PQch
KD6nzvVor8/CPDtUTK230OyUHSBvRf8vT7v0kNK1cF+0ui1q3y4iQzvEoEhOTUWxAMhsV/aprwKP
6P5WvLLcQc8rsi+seDhvaXJ8eKnyLoRhhe4AcZu2xaJuHqZxZ9e4cpw5EsiJxWXkq4VjPIiyrPzG
U7x9MdbfvV5Nj9whf+wpwOhsLkc2oABOL6MTxklukQ5de564OV81L4i+l5PjINQc00mcuuZrI/p+
iw+/ss3o06DeA+aTJGh5Fyttpsy945RnMQ5lsEfOLdg7lWvcVaMI9qPbiPae8Jjf5WGJO9ntrbIS
Gcl6YDMASJc5++JJXpqlFbtW1pxz+PJ3ag17a6e6AXkrZcj3IlTTv28PuHIDQKflkoL7j9nMcmui
HFXa+ZT05xIeYr8fg3LU7vMuD/dxFQ27qK9Cngp5+tftYVcWmbqHpCXSJoJDJ3/WbwlPm9bz7Ebd
cHZ5KGXv/AAsNx0H5779EIpK/Giou1hPxWwV5RcnmNqN2LU6voRAMEEaHMs0t2uUgjSs7M6uoosU
xxMMkztjAl47eU2QseNsWNzKhObGqVQsdavzs7bs0ouFL4xmP7fv9fyNAffKTEv7c6KnWg3MMInd
o+n2watRIOGHjqhC9XtU4o3Cxsr+kkkmVQSCEXSERSSi0eX11eQx7xm4lT7EsBYjtVT/0YOYaDoE
3laKsRL84AVBeZCGFij7LDvkBX3jmt07nEfXiceHYjSK/4jxmbFPHTsVjx1CPD9SqZV/0jIv+Hdo
nF7ZN/XYBztd6W3z0Rj0VDkpRaPgcxraaUV9zLFzH/nUDuSp6SaImvexfbi9R39lBddZg2Q0UQii
Es4DdlmnG/REL8upmM+JFg+vOoRGY1+hHXZoGiOoPo1hmrxEIeXp3YxSdHRQbBLc/dz3bfMooigu
QZQh9uaXo6qAocOctPYnD/ODHcpVlXdXwUcQdLqbyngstFJP36vOToddmY3Of+rcahdo9Jy/mDq0
dzLKAcHRYQ5xe7490Y+bAgoMAiDS5VGa8yxfqpmjVYajoJJgqMldw6X0V8jr8ymHVrrnVPQb6djH
tidlLA4ffTy8RrjNF1Gu1TDPBmvanzW3TrPZ74oxwfPArkXvG26Xd/eEQTPFncydze9RFw+PnKXI
O1go6CZ7vbDwJ7Xi2rjQ1+7iV82e7X/+dE2kLxTxkOKfxHIuDqiSo9I/CnM+616kGX6HpSnuVV78
0PM+PqK6jCXf7RE/hgRGlFpNvHRNeq6LEZux8uZBGeZzazaJP5iZ/hCOylvgVgSoUu3Ufwsi0en2
oB8/PYUSqcrC7UopeokoKd0+dxvonedSL6c9WBzTT0eYO26m3g2j07zdHu5jyng93CL8DDQoAzsY
1HM/oe0Oj6b9jvDye55M+sYF8zFzkXBX6i48bKkZL5PT1DVHLWsq9Vzlkzg6/RA4R2pPVvaPEA75
cKoL1BOA5qH7WM6pm+7iMR29P+R+8sqhkICKktQ2wNBz+cTu4txzpiiwzo42NbNPr17H8CpUDwKv
tI1jtfItZSZOaAdmSsiVi//bnWpGbl0WSFScRZ/NJ7xDJlQdrQxn3UbY97x5cu14+3OujcgFCiBJ
NnJ4BFyPGAWNiePxqJ21WoHi6aTRyRvNMduFeRfu50FsZSsr+0eWpqSWGkonIAGuB2xCoQlkc/Rz
0c/jfDBzq3df1Mz0Jh8EdGBuvFNl4Lu+AEgDJY9N6rlI9b3r4TBn072+8bRzGRNgcgBXyQnfw0bf
qIJ/zEakbRbdDRIR+cJZpNlKVM2446T6eWjLbqcJk0ZQZg3HHJPnHa8q9R5UUbLHKZU68h9/Qk4I
DyrwyVLLe/EJ+9AwxprS7DnN6vQhQi3p3ghAnnSQL/eIFW36o30o+LvMldyNygii9sz5ek3jmuIi
foM6bsmFuRujZDyVnug+FVkYfdKCxNt5+A2/4mOiPyG57+3ippsOCHxtWjGsBFyp1EOVBnALRBYZ
Qn47Lzyy68JIBu3MlZx9mRst/VGQ/d+ZhN3BL7TcnPeaorvKxjld28RUp4GgyrrbhzpjN1QT4LNa
O9P1NU7e4IKDUmQEso3A2bjGVsfC54eh2Fe0XK/nSAHKTOFgqmerrPvvdaI0X3AoxPmv16xw4wJb
HUviKHjrYsK0LHiXqDBE+si8KiMff/RBiPktb9re/LvsXKzjb2/cta8npUBtWdgBJrDYR1pienND
JfWMAI53h+o9qnBJIY6eUOdvNPvBUzdz/NftQdemCEIEPNCvLbwsXJWV2XVdM2vnGEX4Vwwn1Idc
r7N8R+OFDur/MJjsYoBVp2C63J+tcKspoNFxLtM5qR5VdCUPhqugGhwrmbWxnCuhnMoM+Di8g8BZ
fXh4Dm6HqFFCKLetxNuniDupPLQ9/XtdD8q+Q1082tgva1+QfJMQQPrBJ1zszTnKI7NUMuPsKG69
h4hgFDCT3WQvlSV8DRThkS2t/RmqVd7IwMioJHFB0lpYNsQmp+mGbjaJP3Glf+PazrS/qaWIOy45
03y9/QlXVhV8P5cxmjguUAe5n34LMS6vA2+ebOqrcZPdD0X/sxIwONqMCjn7MzW2EMIra8qAUtaf
I0ECuzgVjltUY0xN62wbldr92wvk5e6oQVrdiT0dUP7WMRrdtyjWzxug67WhyT0c3HiBPLOy13ON
MytBTiMxzoqjVC+gt/L05BhT7p4AraXfeSENMGjz4X/Je2zgpkgvUjSh4r5YZDtM2yIihp9nxU73
jXDy7qDFc/A0h259VjsQ8BsFvZUwQLaMmDeimFKuZDHVEKsm1RCGfqZsrLzE2Pk4+7rsk/SY2nOe
bizsSk/OduSRlGgNkBrLRtioVdDCYCK/IL4VPriRl9t7J28pGxTK/ECCFh97LUWVDNTtg2I4Yfwc
VUr4QD1F+3x7Q38Ey+F+ReLFO14abuK6ef2VXSMLU5jP2Usc2nzrsm8N04+LMf5cNvP4yK3S3ovk
/5B2ZrtxG8EafiIC3JfbWSWNZFl27Ix9QzixzX1vrk9/vlaAczQcYgj55MIBEsA1zd6qq/5lLJHM
t3sY6NaADF451D/BTVKzhnNQbCHQr2m9X2dQ1JgpbEg5Jjb4vLWk1YDhHEvUH31MT5NN5JekFYC1
HkEAUQ/We+VzArYKigeO7yvn2OvZeJkmsvh4zUpvW3bd3DEHFFsSYsslWPTlL/SfsZoMLesRDRvn
GGpJ9imv824v9Mjc2G1QP/RW3K0cNNebz9UhqdNzkqzxK3lhSuOYEOfu8JGEJm63QwQGbqA88oLu
ROxtXB2OY1Op+poFzPUBx3qkOAuciRYXVN3L5ZCXIu1ir+w/jr7R/ZpcT9xjftsoX5CP4gq2zMAJ
3n1TgTClekVSjkHDVcXSHDN8kEToPmeBdgzrRNc3jYgLKGqZ+ymbKv/H7SV/vdnlMxI3MtTwuANe
d+ebMzycol4g3OzgViCKX13XWdRHbf/vHlfwz7dDXe8uD+QlgnsyHmj9ebpmZgGXbZ7UHzDPmu5b
c8jv26pwkr3XZ/6Dmfr9cxe26j4UiVFvK/Qsv1iGCAtk0LXoHBpj8W+UaIVYWeFX7yB0JSSnh64t
GBeAa5ezrNd+BRtErT9krV79giY8YOpLL6O4uz3+q9Uk/Z9emWmsZiS3Zueq8KLc1Px2/IB9KYwo
Mw/ZMabgiW41Qf4rmGz78P+LOMtB/NgW5ogq7IcWS9Jmq7hmeucHonmMwMMco2iNkDVfTNKHgg4Q
AANA5azi2V1V2Q00qCDKnsrcTO65lo2nwvCftTB5twf2aygUhWFh8AdlzMtJS6tszIMyy54ix6fH
ZWZFD8QvLc6AaDEdd4X9Q0MgbtwmGqIstz/r/DiSsWmdQKSnwA3WU7uM3TbWoPetmz4NAz2pKK1s
/K4zdxPYrVaieuUav3LEpb/djjpfPq9R5fHHItV48cwOoySvTA8l2fRpFJN60gv3b81sQoA202Of
lcnKZl0cI41EGti8Bq604ZJYge9riezJVnvMnwO6RfpmBB3o70stQDG6DMyHqbKNdiX7uA7Mi4eX
IymBJE7Pa/hV6KdRYg7ZU+yH40MQF1/atkJQV8987S5Khug5LtPhnVuTvU8Jn5wZaW7W7lyhOoMp
5Vt5kD8FLs4ZmyI1PGQrI3Pod7nlGzAT+qZYeQAtDZTrlLSZo8ABK3u5iroq8PVYjfInFGG0g5E2
3p1qAAkOgIV/bEY7RRKqXwt6vUOxmQBiCdRf+lXNK3ZB2I3028v8qRqNZt9Fk2bug6CdnuIaI+d3
HqykrCTL6D+AUQUIPLdBaarIh2xgeftAy3uMIAEFQ0LL1OG9JX4Coc1PJI5vLk1n9ikrQ/MxSW28
fehzm/ijaX7qPartEoD8jCL2mr3efCu+xpMlJZpMpEbzrdjHuqb0pePt46J0Dk3OyswL3q+90Q9b
6mjvc/Ojfcnw5LODkUlc+ey80WhruaGie/vULavvkSKqfSns6Biid7WSjc/vwtdQ2D+i+AbBgIv6
clFqDSR46p5AOTLkq4tAF9scGZSVJGeez8oFAXSTagqQFViD8le8STqsqo99Ix+8/SAC9Dxxxtmb
IXAPXcuzg63w0ihgZx5JEPT97UP0enxEphwGKpfHMevzMjJMikz37c7bd1LS2cZBCX5BoK9s7bUo
s2eEHnhBW7XC23OOaSerx6E4tEFB3B7L9SqUY5HrTzKoqPNdjiXpNaPMjdrDuUuVRJDehHoJidW1
RLvH/3ENQbg0KspRaOXBt6YKP1uGJHVVbQLn3zeTEx+iCbaU3qf64f2jQuSHdQ6oCUz4LIrqq2Ut
kA/Z15Nr3yVU48JNrefOfiqMcW/TRfPfO1vAE6UaJzmpROLPu0Sqg1H3ILTkMHVu8STssXoKFZyk
3jUuKT4B9oGbjanSQEHO1oQfDNmQphoE4FLrj7AkqAdlIcKq5SDaBw2m6hrUQ/6Nbx5urxFZGZQq
AfM7V6zYLImUugmt7Gzq3e/AyaZsR8HUM7YNDPU7Z1KiZx/6zd73DfeuNtbCz66a1/BSIo8jkhud
O/1yeQZ6Zmpp5GOfZMXG99TtEb4OJ/NHDj3/5+1vuxiKpcm6UTm55p0M2wnaxvDq+NxGzNwWXR58
M5FU7cvNoKbV+06v/wYGoISyDIkRl+jlwEx9iAcB3eCcTq1RfypKK1M/2rFd9l+oyTredvK6LvvX
17TmWFuUU15uj3a27/+Lj5czujeUTekyX8bngPb9IHXjMynYCMABUeLfvBvNvxyjsbpDZg/hGlh5
8QNjbwk1S5ZP5y4aqNUxwYkSn83cHoetPVhOui35zNOzHw/a99sDXIomC142B7QEl89Wji9w8hmi
KsHla/AzyuxVMDnPWeZm+j9R35vvq5m+fk/o64g4gcVC5lX+nDe3UdpmYIFUJz4XJtZimx4ue74T
TTHdVU4RriFGlgf3f9Hk7L6J5utworUgis+GyJLpZaym2j8Bf7Z+uiIc9+//kq/+VpJeSdluNjQL
MLvZKfgA52Xii09DnMbudmoxkn3RIWdbKyfp7F5//ZISEgytlzPnCt9F0a5QxnqMzrpidNnGKpG3
0XOQSJvMoKB2DHrXKwxS+a75iZBvL/5gZ9DmY8lIPB0aNJfftqQDXwSlk5ybpnZ+NM7oHLW4T/aF
0hgvEYnvmhjA0mRSlJMCeNy/mj5bqcK020gHAH3utVqddl6iZPZGR+io32ZqtdrOXAxHnZ4LH2z7
FWW7K8NOlGhIn+3QgLXa1NqUbBvVybbC7esVi6DZdS8nk7RdvuJhy1Igml3Eoy+aXKRxevba3q1O
6hhNxqmHpvG+NOa/OIbsUkpJ7isQgeF4QVdXRnb2s8FOD1pkWvGwifp6PFiVMk0PhZOaa8JxC2co
W51Zw6wTwYQryQQjdKpOmka2g58jVTaAv9ko7dA3O1Ekhn3QELJds4VcmD6yDLqVSJZRYJ83ZwJE
By29UpOzYtUhLmIaxUyzRhnJLyPIrjk8mtvbf3GUlJrQVQalD0btcj+Mej0EU1MkZ6sa+29ePtyN
gW6U27LSMkG5uhdrFaDZo/Z1MmlCQbtkRgHdzO4mDWB5PEZdcub9kH8yJ05byrWT3W6tilP2ie43
CHVVbZ13vin+iwx2gjct7xeS1MuxTrDLXIwQ0jNl6qw6WKUY907SZMZTOuH4vg0H3YjaTVD6qrut
laxzv97+2EuzC9ZAirx4Uk9f/v83BzsCb52aBnZ21rOk+Ol2nvJkd4btbyGbD8f3x9JffQRlBgLa
8TKWR3oqIr/GBzOorMdIy/MvABF9fxOr4sftUEvHgJSnoO1G54J08jKUYgpSEUTqz7kfaMMuG4UT
7OFnrdkALH0+wFqgokiOKXDNjtKitvXeFE5+DkLX+oc+tIsBZJsjwZHjW3t7TIuxJOKb1jPosPn7
M0uFjYm2l53dxkrvYvwNPuLC7DgbtKbXmHKLsTg9wVtT7eFuvPx+QYs+HhTQ9FwlOFXdJ0nfHEXO
EXHUIIr/dXtgS9tPJ0+TzzSW4bwqCq8/9AoLJ9Gki21cOlRr48IAeU56BEQ27TD8qk1juL8ddHGE
vKnBT5LvI8R4OUKYBVPRpiz8OmnMx1Sk7c/RqrtxZwmwxbvbwZaONOqu+DlDeIFiM9vmmQRgaSor
P07z1DnWuZGNm0irQWOokx5g1Z3Dfz/cDro0QvDc9KCQhZUUj8sReugjK5GJW6qr1kW0GTygqrxG
3VMZOGtQhcVYJBOUzuANs+EuYyHSZuv+5Gdnz+ppKdvwvPaF1WMBpRnhWnNv6WuCUQW65/JwgoV4
GSwynci1UxvtRYra2QERoTQD1lvXey2rQ/cB5aJ39tRez+m3IWerxQUsXWKflp+zBqWRxyg1uu+4
S9XV1q3U9lNf0QC6PXuLg2SpqBzKdF7m4I+4El3Tp6I42yoeWrDIhw++EmnxpsN7/X7U4vzzHwTk
ocQhJgWQzFkRzZqaqdS8rDiHTpgde6ZzY9uRum2zujlxPU0rx9niAN/Em81ibwVZagZ5ce4rrj1G
yCQiEGf+IvfOf6Ra6b6vSvjfHHLJAenlZENZ5nLZjA3LJWjq4uyoWZ3tanvQ4bgVbrWSGi7tBTIE
KRCOZA7/voxTDq3XBshs4Q3cVt9SzVDumiArXsTovQ8L+ToiiaQlgcAQh/vuMtIkJGMl74ozHn6x
vk/BXPyo0nA1BVyaKlndQpSHuh1J0mUcWgxxjNdMcY6dOnjJisr/HE9Newdj7lNe1cZKqWIt3Gyi
ehC5wD/j4ly70i2vy3JvU+SaUqDSqAflznaaP3hywmoCLiBXv+weXY6QvNmbWt3MzzWVS3PnxI5x
sP2srj5btZ64K9eBPO5nNS5KVhyXdFEAtM/9AUMlr5Ig7AuE5C3nY6y0Ub1JqtJaueIWHrak5iSX
NPs4SebvvH7oEr8ZrfzcIlfvn1w9VNtjWtrVseTl8igsHCe2tR8WKqSeck1weWkW30af3Xmq08h0
xSU1mgz1JSiSoDlkmVZ4mwTpAXXnlbgl3T7Clr6r/KASOColXGdHWF7biAnFWn4e2izuj7qi9dUh
79Q1FOByHF5+8PBo38yZSpXIkF3kqXDOtFwp//UirS8/epR/3imz8rrBpcoKXUs6fCyZy2UZO8NY
TFHLTqiiTDmGWf1gDkgmpbnzISwKP/+DS4fFL1NZnkFQ/S7j1eXkK7wCi7M5+F21SXu/2I1BOt3V
lWjtbWh5a7CtxTUKkAFOgGSSzgGHeWUkZdUoxVlR+vrBLaZmm4O5+j0BujqyW5sXrL3S+0Hn5ru9
WJayTutN5NmWrwXdvT5NyvPUxO5eGfrxLlWaDCP7PDxOmEv+7ZW+svuDoMA5JYSd2vb8nEEgpwyw
/y7OtBjRFMIK0N2UPWTjmFRmp3KMt1u3N9eupMUFS7OYdwoAHWpdl/NaJn2JnnHAgeNCuj8qbeK4
e4lfW7n6Fr/pmzizRpU3qVQkYpukpa/2sFSjf7H606SCFNLJ+wg98ackEOJ9ncbXXYKEOPeTTfoJ
HO9ydBHKY6Dx5PthypThGKMbpx4qYyiNx0iNrXHlWF2630E448zBnciTZbYpeTU07VB7yRk9E135
B8epNnlSW6u0u43U9I2/3V4zS5OHOhdCPJJdAeTpcnjCHLh7Q5FDAKop1GlaSkJY1Z695ua6dGLT
H5DsKoqudKQvA9laZRUYTadnJymif0ShB9NdAR0wP5QQnqDYWUZ7d3tsiyHly89EdoDy4Gxskz4a
6uiJ7Ix9VhY+exY49d9doYnmIRCYPmxTFNHqlfxiDul6XTCMEFAshNdr20+UjitHjRwF874psH40
EwjcA9lUpv3SzK6YdpmZpvqx7ZAufU77VHNQ9qyFYaFnZ/Zhu3EKeFjHumrC6HEk2fty+6ssrTDe
pQCppXkwRfDLiWiETSe28VlhZTB9zuEndpsxTsf7IPO8z7djLW1ZsA7AgpgF6iWz1czrV+SRoaTn
Fl5lvVPDsOw/68KM/Y1KJX7rJfF3150yeyXu0qqmk80WYoDXMtjIIwiyEDZtV7ep9xVCslCirYYn
6hqCb2mNyRQIT0xJG52XuPKhFkpcjtm5QcXK3+mRP/7GFFk9icTPv1uNNh5vf9KloUn9FmoaiB1d
FbydtAAJPEYsaiUTw0sopjo91oWb99vbgZbWidw8hi3BrogmX64TbjBrSnJepSJJjXDTaXXU3rnq
2DaHJhx7d+XGXPyQSECyVdESv4JZZGWHdbsNWi0Xw3CMkN06uRMWaptIRI6zjcNh8P/kU9K3l0Bi
Sllzk6A6Qf5f1ZX8rMX4lNFN9+mGmMDHf93+kotDw3lLJnSsyXltLclKdH4Fj19bERHtnzbEKTVC
6LTf6mII7V0MNm7N6E5mGPNngPyYdGBcyfCYbb0sMYpkRBrtPDhYfVhqnLcb356anTO5I0xbkGaP
mCL4d1mclB8hE5X/3B710t7nGUIxlscqL9VZvowDEqc7HYOzivF7tPGFqpXwaEUAK6lEFF9t7AoR
zMixv94OvPS5QbMwcMC1HHOz3CseY65JHv9nt1DUPcm6Dqi0E569oxncfGnMeJhWkoTFsZJw4Qsp
VW7mObtalkbnCCU7i9zp40PiwTx9UJSyrX8o8RQiX1gL3KA2yMUla0nucmxOApJWfsK8llOlJWga
cJ3nyaAiEFhx5pxwD5Ea6m6afxvcsDE2nQHHZqUbtnRA0FSg5w+p+5r/odpjY49KQ8U9Rj4Sx+6k
GU6uzcH3CQ5MHK6VqOe0iNebleY+6pXIBQO3mU1s2SCd7CYxdfe6175aQ3hv9jpVd7UdgsfQqZPv
ddyFD7Hq1F/1JMdZxdKzz1o7Wi+3V9j1J+f+pHrGR6fzzwVzeTRq0VA4E9YOZ8VvKry8FefkiiwO
YfigVbkpwZSAvveG5uPtuNcrm7ivAs1cNzAPZglNB/oi6hw3PBtOVx711PTjPRvXEts0aic51WVy
fzvknOvAR5cx4aPQGJT8j9k5ok6D0mmIMvLSFomz6ZwpvdMpivZfPMWo6w2tJdt5GCKvSQ+jn/zk
mdB4wUaPh3KNAXh9pPFTeADgwk3T4Irb6Djw1q3Wic5xxctmgoTyq+yjKXrIKhxl9v5gD+KoYC3P
C0HJ3K0lEtM5rnwPOd7Lc5UfgYwBzAuqxNfy6JQGciujoe/EZLAIYhfi39xorU2ZNPbeiSLQyBiu
x4ibqOM5snv+YxogG84rBVzdyq15nQ1IDU2pqIIGJRo2co++6bCV+iQQBx3C8zS4NmITZqllB2p5
SAbeHvdiIAlll21TyoKzvVeMKrglLQjPVQhlFtHgJOoPqZPWa7ialUDza6PWa9uq4opAhlfdRRQp
0ERGHaJcmcilvQRqB1U6CVvnQLn8cm6tqkniDtG5SdBr21DpUtWjic5Wf6hsSPQoDqrVmkPrdUGC
VQO/EzIMfDlUMi+DVrRqlTzQo3OAtkd4gg48/ONpafBhKPIhPYKqCIeN0U/dMR8rO1mZw4UDlPCS
Sy81KgGaziZRj6xWM6oKJ8auLb46Rtg/dqEIrMMQUB/apE2I+nVQxPa0j6nWmhtt6Ho7h0Xgar/y
UhXV7vaqur5C+EFkRGCUJRZw3hsXphr7vlfG57i38q+pOtX0WvCP29sZ++h2rKWFhaA6iqQUmTjS
ZlslbEqt0aY4OQvoPcMTSis6st91PXhrxZ/lSNJ4QjqJAk25nGXOaD8RYcOoAtMedyX+JuI3Jg/l
Wldl6fORK1O/A1rAn7PaRJzqTeUoCeAePf2gDmHxTenEv+M0On9yzkgJYnJYNgKVkMshpT6ichme
zGd+Rp/uUVxt0QynL9CsIM+WzngE+2y2CGgeyFGXgTIbt6IcffVzFIbO+Mkr+jT6gTZUFG8wUCyj
D4kbdj4oW7Vqj50igmfR2/4aen7pgn/7K2YXvGp02CxkVXwWolHvOjdF7C8jcd6JvjYfrNTSTyAr
2m7lybUUVh4ODmoB4ArngI2YJq7VlmF8dsI+T3ZBEJj3SN+of4GzwjluapGGeFSNZlqTaF9aSMij
A9uX2jdXPYOo7XF0r/T4HOFidAJMSf6iO/1oS+14e834ZzEadfTXEgRw3NnLwAtHKOf9EJ/RAEv3
1Th4n72oHCnhDdHn25t+aTlxuoPZgrVr0l+6XE5FB0XIKpMYDlSISCOi/6XYgOOO423QBJa+bRwD
EG6ZJGm0CaCUblUtNN1Pt3/F0oARwZAPEp4kiNtd/opaa9upg9x2dn0EjbbqEGnlS5FFvbMxOlgS
K6+RpasN+WWpoCtp4fNbRofuJfqUK7Sk0POrs9SvfYujQYwA4hecd+KVcMuj+79w8jh8k4MElTlq
U5ZhRWsbSb0fKgC/L+U0Aa/gcRut3WJLm+S1pCRR4zLnuQyXNcLVa60IzjZGNeljpqt+g4wjNgPR
sY495bvjV721D5XaLg9/MI+UKAB0cH9clc64BscB8zpMlSy7/9RhyII7ilKmOzdHv/F2rMVJhGEM
l48t4lwVZsce7G1NrLDS+q0baNapKlt1g5lSuAudwXl3AxtoBfV7l6cc8nTz3EAxoxHlNiU4T6aZ
D7swswNvp0xtsHLAL60WknfK6RQmuE9mB7zTC/D2ShufG1FBXKvrTBZdlCSrtkLXW31lWEufkdIL
yEIQuAC2ZlvPy7rMbyvS9YH+E4ZLk2n9UMbC2LtuH3+dBmP17lgc4Cug0eVKJjO/XJ9GQjHUBiRy
zrOgO6Rd6JVbJSkEUp8I7exur5LFYDSWZVeNC3NOoMUSICgQUQzPoW7U2R4Nw2Lc6MiFCEToEIK6
HW3xYwKhwi5ZehTNS4J2g8d8HTnhuadF8YQ9QvmkgdjcgcKJrW2kRuSK749I+RFkk9ST59V7+TE1
iHlj3PK+QV43Rz9H/LZqP3nJq7bfa30XrnzOpQG+CTe/mWrbVtoCmeZzgQHVLp8GnnHITcCxcaLf
E9WEX38yPMljs4BoXzUo2wHOPKZDTB/SiD8Bwj1Zo61F27y1x41fWt0fHNW0B6kakyyC3Jpdh5Xt
R5VGY+Hc2bk2bkulGv9qEuF7RzJ94/724JYeO2wBi4SR3hK1mcu501F56nsqFudUq9S9Ts3vrgRm
f7JD1VM2rtEUiGSr3mbCbufH7dBL80jxE51r+I/krbNlU/RequLklZxHYXxLlUGNN3bQJCdTG/Qn
Eajp37fjLd1J1Dr5sJww1Fpn8ZIka6xcGaBnOHb1i9KqyHdZkeT7zi6MO9JZ787za33a3w67tPsp
efGPlM2FqHX5hRE+gQvntAAp20G/H3oKUdvahsSUx6WSreyNxWA8M6SfMnz2uRSbcIqoCdQwBaXW
NecAM6x+Zzldu68dsx0OfzCyV1aihIwBIb4cWQoJWMRWiv1MAFUCtmf24iopDaPGCv8kocDyRcKz
Jbp/ThrMhiCbOsTAzoMCrfrOwZHnh12G+Uf0gqyNGHEk2OhdoK/50i4uUsRzAF9IDa15R3QYHCfm
ScyDNK7qb2bhuh9IZKfjFKF/epdRWHdW1sviMn0TcfZenNzIcnvX5r2ILTo+m7nUXquCF4AC5tYY
p8bZoA0cHm/P5dI5gGoXSQUkDbLRWVTs0zq3HUdYE1TwXlANsj8bRq4oe1DAeOpNo5ce3NRWj0YN
eXhlZy5+ZEl9oYMFfWMuC+lUVtIkIOTOcVOPj7DYc/fFdUv/0VcaP78va1Kstff/4meGQcn1z5Dg
KF8uXozr6tAWanrOc16Om0nz6p95KKJv3ZR4mzHU+kPea8kakX3hO4PDkkRe8Enelf9Il+eUgqso
OdvV8CnzlXLXuUk1bKau07I93s/h30iFWO1mbNLU296eZJnVzMqiBJctSYQTqW7NDvtRH/sINbbk
nOpVeF/x0BIPheKkaz39hW8LwlmW3cnqJOHv8tvaNdK9hGGQip3tFSX097gmZtWm7zHS6D0gGnli
9d9uj27h7CPhwcFAHvCQxmYz6rZDDikGPhyLfCg2YSr88UmJpH86FiVl+P5SFeE4kOD7UWeekzeH
IrEG3hWcDDVO5B4Cfn+HgMLWeHcLe0PjHLdlNZvjZ84N67SpGbqsSs9ogFOw1oq4RjN1GDdObI7h
JqhC3T/c/pBL0ycbJ+ABgAqxVC6nTwkUw6oj+D5Rb+rRJ8BJfb1RiDTug740i+9uFag4k1S4Pq08
PJZWKPBxNggFM3ons2MIcC6g/A7yrV+OruQ3hWW1S6JgzRhqcYhv4sxWqNslk4s5c0qTJqi2g6iC
zxAcqn1bTsldFkbaLimC6J/b33VxcCZLVNJ8JInj8ruCZ5760UBY3fEK0T0nSaV3L3YYNytJwHIc
6aiBIALfcfYRXXS44Wy7KSDI0VB3PdqLAUJg3uStLJTFQLQWwTmAhroCJ8LXtUWFkdU5UlPrmOTW
EOwtr3WslXNrcbaoByODCHvCnfc10tRCkMML87OdOsGXrED8eY9aE6roWtw4+gNJV6PtbYcC9fuf
NhDR/zfyvNHBGdahsUJkQDLqs+ZAhN9w9GjqZswz9x8krqaVsc5OMU06cmGMoUvtDJ5vc2H2INFs
YSQYY1WTXm1VG82aoc7jPYilfGWdXLmjyVhgSwFR4kOPStpsFyh2qSiNjr9QE1TxlxSboCPTp0zb
TNOd72bWio/orUR7o3HDcCMKy38WdmP/CrKmZf8jw2qujH4206+jh8/BuYqmAbeE/DpvylTllGI9
4PfJwQub7D4zmvxh4PPvaNigL29P2sOI3vdK+WHpk78NOrs4OF6KutTH5ICybX0QWu3vuJjFtotN
sb99BCyGAukK9Y0eKVXhy/FZNV9XCQllhkWEBhMmqMO2EmNO/TrOyz+IhmMGeANAZDzOZ9FaP2kV
o02xAWkiCOG8bVyb2qnb2Adg/tWaJOLsqnqdPPmQlLL1dHDmWukd9iOjyPLkAJ06+qCiGga3CdvO
GL2IQxY77wQ//RfPII1BMBhVoPnVCIrC70wd1ZXRrHSkSvthj197vqsCVJBuz9ssbZOhoD5AxeGt
KuFWs52ih6Ye5F7n783cCdwvHWzf7M5KwqK+N1Ou7m2KDYnebiiRYALUVT2+ZLd/wcLKIT2WAFd6
VbRCZ5eyqgkjcOJW2et+b/30azvWdkNmlB99KyqKlZNhYSYp/TFM5Hs0IHPG5TJVgwk+k1BR7kmK
AUhOHmG/IxyJ14/bvvcQLquncgWUef2N2Ri8XCm0AI3moL8MmqeJQGhWIhT6zNnq2SR2Za+3hwky
z0fWbLsTQR1iUV8GK8OdR6Zl/t8ukX1ONAD0y8jCt3GNAplzyjB6mI7SYeJ75BnNB1hm8AHxwGy8
ra1n9SlOQgQU3zezsmHPm1G+LuFagt64jF7HTuD42Iae1Mx16y2GlNW/OJwY+45G8Mr5Kv+uNy8A
akrEArbMM4t2C6/ay1gRCBDKIGF3CppOD/d1h9gJssJjdZ8akS52XpXE8SfXDvp7EeeB84hEjxcc
bw94fsjzI2h4gLLjAOQNNKcKGqGSJokX9yd4GcWd7+nBixeP7qe4bLwXoCziYGW69+l20PmSJhI8
fZApcnFJns/lyAW/ZnJKwE9hBcL0F+xyyk8HD3KW2CuxNokfOcdI+L4GAd/7Mqr8VW/uMzcJDR3V
5v7U1/GUfNUmJ7V2PfBM62/Tho28hYvR/3V7pPOTQsbkWcLTVva1EYa7jKkqhdXpTTqecqWZ3H1u
RF23wyct0TZu1PRrZgoLHxawDRntq+kYSftluK6kCpv33njCj80+dpYIviQm93Y36mG5bcc4WpMk
ul4/nmSYSv1tmwfK/DBWeC9VbhhNJ23ipNhYmgBfVjVCu1cDVbHvOq6DD4IsfOVxModmyNkkIeO5
h8gYhYM5OgH/hNryo7E/iUBTvri137abKIscbVdP+UfdrRwIcUAZP/qNb8eH2gy1L76C5sw9UEex
Zk95fWqRuXFyaMisU7idkx68zhRF3oXDqYrb4Bt05uAhKdRfbV8on9lUzjMKyPEnrqu1mtj1ISJT
Rtkj5dUr7WIuZ3yK26yplKo/+by4D3pkBLsA5PVXMG7aYx6G8UtPN/7J9KfmWdHsbI3ktThwAMGI
+3KUoYZxGd+nVFJbDtOAjmSHRYDt1cjodqhvoMhhT9swiNKvlVGlv0A/Fl9v766FxUdjkSYHGTrI
/DluJEQ6s/UHBp+Gk7LHjCZ5qr1Bh6U+dmLXW6LBFFCtV3oCi1HpSUl5IYnRn90RA0UWBCqc/hQW
YbQfTWc8OZgT7HQ1KWvK9CI/cmau+YHNcYVywaPdLXWuKagg5zgLm2hqaAlcFQFSoN8/StIeuK+o
2Gp26H3M/CHad8UQHKzEelZk5qdhS3f8gw8O2oErC6A3D6PL2aZ5x6mJDv6JMlL3w0OTKwzVkF4B
TclPfhhVn4QSvvNl+9/AgYHLdwj4s3nZF9EYMWnCHbjwa/uoIB1SbnIR+j/fPzbSShrHCCfweWff
Fya9FKFOUehuhprTyxmTjasqarkd9MgJtkaTaM8jfsPlSh6wcEfwHOCNyXmGevB8C5tjOvhJlLGK
nbI8+JnwP/ZV/VfeZPnKyl3arMSxUf9BRA4c5OX08URUW73phlOJm8pfTTWOX/Qice+UINX7g+OM
7XOg1x5vL0jOKwf2wii56yHZYW7LUTmfRX/C7xKN1PGkI8++YQP1J72Li/rBmDRtraS0cCpKYQdq
DQiUUoKcXfVGmLpTEDXjSas7nTdIaexCU+j3PLEBQUXZTx2F09/2EP9lGnH577sX0qvoLCLj1Cvs
eWnJ5hE/dZoznczOH/0DOSUMuE1UVn6wHcbWCx/zLmrVnQMUd00BZWGGXTjhDJ7dCfpxllm1Rgx9
Mhm4jnGsUTbYyoXTozmNEXhrl9pCHWNCrQoFn7U46vI1huyrg9JlTkv6Tp4kX9U4ns4/fGsmfp/W
CrPsuR2Rcs9SdoEBt/kp16Mp3/bKmBbhtqKPk2+RZAvU+3zS4nJHAcLWt1kch9XelEr039U8japT
EqXFrtV7hyrn7XmSq33+W3U2Hb1dWORXGcQEsgf3c304qXU/nl3TN7eOWsXv7MjL44sOMkwng31H
HjirNHZWKiwtzMYTpYXY2WuTmu1No/UkuySL8+NgterK621h+UNhkVbytB+pK8lV8ibTFUlQxrE+
TiePshAmjXXXfZhiR/2Qo3H9LIQW5DgjOEZ1n4R2/yOqVTxFbn/che1OjxWpE2AkVCDm/UgTlQBF
WLHKT+jgP6lJG/3lYxBYoTXYpek7q0byG3NykveCGsM5b3YvxZAWwSdn6im1i/GpNFo8pEcppXmf
B1m2BhdbSAB4r0ldlddocxsxDBqi1EcK7uQaQX+MXXP4FOGp8FU1WvVucIdu03rJuPJ6WZpTpAxJ
scE5yibE5ZyysodCy0L1FOOfsW1qz3xoSpoOWqnTq7JDJA6BSr8oblQ++0YVHG7P59KYEQWSPliv
YrGz8GHvhECPNe1EEdL5N2sn5xEl5vAhLTWt2JJhh8XOHqXvxu248u+db1JSDTYPxQiqPbPd4yp6
GCR1p53s0uj9COWJKW0/1NzU6Bf4riLMrV46kf/7dtilcxQVLm4PDgZuylnYwVDzSFfYmKGSGDtU
c4zP7qjWW02BfYYFQryvB9S8jXRIV0hCS3keXXU2LYLeACvnACxLRV047pvp1FG+irat3DoNdYFa
c/5KvaSNN3EHmf2bQBUqfKTbDwQzgZGPPqKvvduMTO5heoc03PGrQjNpVn0yc5MN1JXTKcxrvDUT
HMmgSoWbUS373djXYtOrXX1EUdO7b2OEXPzCVDeNEa4hjZYefAAJpTCjrEfTHb/cAOjwB7Fr8Uty
pat+jK1d/hiSQdk2TRDdReNg7BzFLsDJtDVV9CkaiwdPUEbR+oAdeXt5LOwGmmI8tIFB0Aaco2RD
bsDY7XXmCC2zO4vK3J7TZup3aFaWH/REhdWf52G1sgkXViWgGU65V9ThNag8tIscNfvxNHpKo0KC
LsZum1DZCfaF7eZWss0bzA1dfyh3salRNVwZ98KpTg1S+ltQs5ISEZdzYCjUt1tEHE/h/3D2Jc11
6my3v4gqGtFNgd15u0ucOM2ESnMiBAhJCIGkX/8t3js5cVxxnTt2KmyEpKdbjQvJUbZeVXMBxmvB
8+i/56q7iwkwbBB0gznkixNIhJ1XSG0jhsHo9+p0D6ocTqSsNlx4d7GGrWmlXT/wd9IkiTr9/QO/
egqh4Y9jiCQOPK4XITSYBNFBGOELRyurV+LS+ygaAEEoYDN/YwOhGlAn5EPKCUpsi956lSoBLtvf
f8drC767rKLeAwoNmLDfF3wMhYpSvW96EsFxb3KsodLFMKtnwRuv/Eo6hFYOmimQowdVJYt/f1QC
VxoDHld4RbEVv1PZqA8xi6J3f3+hV8LYb095cZ9QNcMGYcFTlmyMPi12bD9PmJoeo7mAmmRkiqd8
ascLUGFzk8Cg49PfH//y4IK3jC2K//B/slO4qH9/SWSCLLWFd9dhbsu7Ih/VZyA++k+h46xHJInL
qYIONHkjP3n51jC7gvkPJiMoKwjErF8MfzhmPnMMvdArgJ8eSHo4Y5RVwpQ7DXyRpnEZk2i0SvWk
lmKdm3FA9+sNjMTLrbT/hj39BEUkxvd9eWeV0aZLN0T51RX9CmIGNMpJE809XBXGQef/ESSG3BPT
zAIyRwC5oJP/stYcS0hcg3WYXyky/o+c96rmuuXXzJfbOweXV1D/iuiNUvpltvC/h6LLi7XGZ85e
viMtTC8JQETXAcC0upSFAx5tWfInQYb5HkqiuT781w0FsjZ0ioEBx+dFsv/7hlJS49N1sri6FiTx
0CzmXWfD+ZqaQLNmDrR4ispt8m9Egj/3MR77P3opWm5wCn3x2MGkIiVjV1xpH6eXKDGw2EYOWr4z
nYkbPrm8dm1u37qOXt4RWN/d3GRXhAd6EsHv97cVCVBnKyuxh2RmIJOTd2XZ8IzAOOfvy/rKZsWD
MB4AmB92ai/rWDKbdqEQKL/yHA0YyL2bo2rT+MJBlH7jSnj1UWBH41LIgLp7KVOlhSKs3PrimnrT
3ek5jcGoU7LeYire2CyvPQrxDIUxpocFiKG/L58GLS0HU7O8SpOquygctyNsR9JP25q/Zff2yknA
u+zzX6AKkEW+iF8oCkuI8/PyagK6Psw+x/GDbPh1a2n3qKUtL3//YK/tDKiWAOuO7vLuuvD7q9lI
QJUun6Nrz4YFVAU//Gjjbn1jAV/b9rAtwtAXDagdwfv7U8A0gq0DsrprkQvYizuuNZwd8iW9SMDC
2lOSttNpTVjxFjxj/zL/LkP2jb+LB+7+Dv9r0/3+4LzVwLOaIbnKeIl8BTNFd0Pge3bWaRC1NQx/
4hPPQndrYNsd1G3K30Tdvkz+/vcT4JEJphu0h/6ohMSEvVPSLL5uRhFw20gumnkU43HmdoVOVTZK
ZAk9Gysfj5gv/f37vrbyOeBSMRqkgG2/hP1suA4UITS55p2GZ6CV83mdcEBY0M1PjgVFpeEK/Ebx
99qm2m/W/aWhH/DyvAB7E6Cd1UXXBEL3DcPY7jtbhPry91f7I9fDysL/C63ldDdjQNL3+8cNJ1F0
APrH12kq+5sJQ5pDtmi4qwVLfMCMPYeVTCDvFYUj+7g4LxrNyrekn19ZYDgj7og07DEguPa74189
mziF0JrnZXS1KVkJPcBLW5Makis8qrlN7LAcVsyvaFyDo4cz8kbkfGV3wS4cfWEMv9PsD5IYS1az
ZjokV7NResd4EX2gYsmPHQS2ltp5y/9J8iloisK81ZV+5apCT2Fv7uNW3D/E72+OeCK0GxS5MgaK
wxkCeyatNVhBnxNtU9kd1LKFMX3jKnnlLoaADb45sDF4bPEiJWupKsMNykpXC2GxQ5t6/R7MjALU
7SQ7/32DvXJ5oI5BLbNTVffm++8vCAEIKjcp42uQ9JM4LnO8Zc06U0lSGFpBULPuUFCkDxsJJvak
4Ap9mTZZyv9+mqB4go+LpcaHfrnOvOAzsqMyhk9yOZbVwsh4KHJJ3kLNvfI9IfGBLwkLVEjjvzxO
hdviQhOWXBdW0l8CDam58qnSB6qLrTLd+hZQ9ZWjs9MR0PLEOA4v8GID+QKKTiKekuu6hf7buA0Y
A2r/jq2yOMHNa7v1fcnfaMe99pI4LyHC+P7gl3gnEq8GDsFdch01zLWLbSXAG8GDKkoNOaAwfgur
/urzMODFDkIBjv7H73sIOnDIXleIu7KesCZviQV9bJ5qSIeOJyQw5vL3PfvKfYDmBgjOeBw6yeX+
e/51HQ2IBL3xMruO7RpDiAc949J+6TpXmAMcqCNLz60uMeyFXH4X2OMGrc+3TJVeuZjR9Qe+asfm
79Jr+4f/14+AfIqQ3TJm10KRQso64lEnP27c5EgxZqbC27Tv1zU+LGU/9R8AHIH2YK1j4Uw1tnZ4
K/39c1FQNhFA+BAJU2TALxbFlvAFcUJl1wkd9vFAhTY3Q5+uNU3I8G6AbtS7Qg/lc5FM/x/hH88G
ixADJXRE/iS/GA9SEzbXdRv9amvEEuhUUiOGvA5CIdfbrVjYWqP9FtFKw1vun79viD/vS2x2yPcg
MmHuDd2x37+FjxcRsaAlV/icC1L5iW+nlfusr1SYjG9cVX/emPvDdnVMAGGBp9h/zL8/fB8jEpIp
veYTc4ei76bjoLr8nGz6CQlI+1zCD+phSrrp5M3aT28Ew1cfjzVGuxOcIRB8f388M0ymsIMiVzzP
3QKRhkkaT9v3WxdBncK18r4zgMM2Wz5KWxGNCviNdOvV1Yas8r4KuKlfoltKaJ3luc8RjlPOP7hw
fK/jTVyYtW8d9NeeBDosMh9AV5C9v9jTsxe9yrqCXAPVneE90f6gjIRHstruP3b0gA/ZERP/j6aB
L/viCkO4VRMUkFJAVUotHwH1hvbXEagBbh95Z+jWNfAqLj8DzxnSqwdJ5fm/b+HdVQjBj+zA/5ef
NRn6MYVWzXXwW3KdR23fh50yVafgRPX3R/2Zue4DPyC6MTOB6UW8//1fG3hwQ2LEWqbXgEK1rQYz
HdBtmiXTp78/Z/86v9clkOpERwd9cUT1P2K6h7WGJFLlV9TL3TEq7DuoSK9dNbRhUonWv9XIem23
oHcGmQRcf+jwvDiYVCIWKoPntWR1ttI6QTW0bNN0ztZJvrFh9u/xx8uBxrw3ARCEXk5OAyVzhTIn
vwqw3Z5Br9/mawkfGP7TFZbM3+INSuvV3C6CvBH9XltWXDCgZ+2DdLT6f/98xWK2NBza7DqHGJlX
RRoUtRRpWgd87AcQf4bv//07IlXC/YpRKc7IHnn+tV/mRMWFoEV2hbSSXM7FmIxzRZaRPqwzL7eD
QuL+xhZ9bXWBKML2QdoNONOLT7mqtUhWF2TI+KV6VOu0nrtcZQ+pNOPZMxrqeizY9FZf8LUYivsM
+XCCrOIPixvcmwPEG7GD8pnIegEqEgXrPIy3PdhhTZQuzh02qOc8WRP+R6sKhG10RICNBBcOqRuC
6e+rHAt4irGOFdepDUzd+TE4MBCMjpsK4fgHN8U3ttErpwX0iQI6CruO7x+Jv4lDoaMQz0NTN70A
oFfcQkeKf92SInqju/vKjsXu2TUN95X9o7ubWxSxRDl05jKZHOCqByHHFpQQP0Yr3Dzzt4w8X30e
Oo9Iz6COhpHU70vZr2Ob5S0akNOyKjCpg/LeZ1x+96HT93xY34KFv7aU6CWDLZmAkVO85DOwfIVH
d+AyACynqdF2QTTuAfy0iQvegvf/MWpEercLNO65PXRVodL94uUmLvVY0vIK2fX0uHAWfOBF7w96
Uu7Yp/NckyAZcMvmbm0iKJXSKm/T6BOasskbsKk/jwt+yj7x27WkMH55cTFkDDk25iAlwhUEeUE+
6j5NLo3Wg2fLeMkilzwToqg4QuVh+vb3S+mlMvOe5oJKDhQ+LC2AMU1eRLF4Lmi8Bbq8jj4O4Qcy
Tbra8lJ/0yFbx8oSvl5Iyc0haEVgqlTk8D5My4WMjSNr8WmCO9FDHhRvnWNcUy/2HzThkAyjNNnP
FmZWL+shqqQcxBxARTOKARAS6TAkNdpjy1J3A+UJeNltODarc/m7OUWhXy2zs5geGhj5QQdrm6cm
DUrzMccCJAfTAQdQl4lBXZWMIp2bLIJwVQsFkvTgIaaV1NaS9hO0/NDlAu/E+ed9znOO5BgE9Za2
feJq6KiCxlv3fQmpnZqTeIxMbSF7RU21eR6BoLbqlbX3vQ+n4ROmXfP6jYaxYscpQ45wBn+l73Ql
+yxtnwMTz0tctTzJLQRtxsBR+AYV87z9s4p9kc+ZW7cgg1Is37YPhMyU3Vm2FebYeQS1L2gtCPcg
mZjYJZEkKD+nW5cX5zZ0GCJWGiEgWqtSra0+CXjxwi4r9rTkN3IeV8hq9zSjlyyUBI43a9FGj2mh
gHgdpFll3TFqM1+l4GVJaByGWCE/DP4fw0I3mioivpcXN8fgbpWumNlJ003xW1fIlTx0FBYEVwfE
LjvFRI8FhK1j6IVVsBbnZyXLcLxMauvtR0AzLK+naJzbQ1y6jEB+cHbDmRVo9R4SWHa4CvoUaXoM
Zt0WB5hBRLzG+IcqeMrQWL/bTBT7n5A8ipO7YEsjewfb7RF+YGXq+HwfWFDrqrXAPPLRZFnnf6bB
PLBjAZOV7m4xcHo42iEIl3c5nUZ/GjIoSjexKHY2VcRBIrgC3bZSewH81Zf1PI62+AwPSWH/wVjb
RtCIz1AZ3oCfyfUPWDpMQjbbsjmWHkBzZaQWCna2uooSr8axKrqJdrwCOisxcW0xY9s1nQU4Wx9j
AyG+uUJ4XMRdOTrZNnA6W9hSjYmgQQ9tJWhx3fpswngtEHbZzjFIQ/hnfmRCshoToaxjd61f8vmO
BaCgwYI1c8kYNUxNkT9bzLPGCC+Bc39Pk33gXifLkNGulhvP1CcnbDTe9DYj7XFKRgD+Dt4EPT2n
IGFP6oBceoYeC9qsxbJVkVNbt1WARgBZ1/AZh5RXk25ldjOVOcy7PYYk4gLJfl0+RpIlfVZHBpa/
92tLqf5JWz+wGmokPTilXcaN1vXmNUA/pFSQZciCNsDFVG4blrjGXKKDRHQkOszrGpP6aDqkvbf+
MAVApFbWBGX+LYB+0o5PjMTdvLpeVG00LGW1043486ADaw6LlFDqKVHnosHNZzk8oydTBBB8bxd5
9ArDvbhO4i6L73OMOH3TrprEtybNVHpxRY5SqhkFACSn2LVcfW05hgQ3E88K/7SNq7JdHThtoqrf
/EB/SjYbwHrCqGUl8tlehT6s4yDM9Al29xNQT0Eu4LfjvQ9b3FWFofLchyo3F1DD+vHOhjp2jzp1
Wm9Au9K2vNqZpr7ios/Jz0HEmvoq7Le1r1hSBjscdc3D9mdLeOC+JVLI+RlapVbezBBiHN5TRqFA
AyoOhToYuk4EfXcIllWq9KR8bOfQhDcdGJX+2geZjuNLJ1zeykoLDA+amC7QBDnyNANeAnLLPPva
JSqgP5hZ5xQIIYwuD11senMapAzVMTZrTG/wcWf5Q4LRO9/BHThwYZWRIcRZgGpTt303dBr8EdSw
ogfZ2KTreqYbxF4QZool+oH+fkhpBXnK0L0P2hn/KClYO5zn2EGRb0C3jj5Ircx6H3UqWC+h1Nw+
Y4PkWZ1sVpk6m4mWpzWLrDp38Rp2Z7fIfbtPs12/OwH9EX+dF4rRU7aOUX9ZFrHBedcxueKSkgEG
QjGdWfRtBYBBX/pCTeZol7C13yaJgFIXACNBDTYTxS7amdB5l9beZKH1sy8FgTBxqwiYGyHtSPgV
tFCZ3kydc245jhbyWJ+hWhWRw1YgKERHhB1uTqXMSqlhDwZI56ED4WLJa+n7XtR9u23yjBio1AcG
qxr9GUi50IlDZqDD/NU6bB8EC6uh1FAVwC/JhxhMfHcZCkDQ7vOsQ28TdvcQPcfc10L9BOKnmbjw
0LDggmfn2RNo9Bv72FGc6kuICtWeZRAzQMzTVDhWjaRkt+uStQsqU12M31LoUGxXgznILvG7DC59
xgRgGD+7UW5ZDP9bnJkzTwFVEAiag45Og0qd2SqHnnZ2MoD8LO/RYyaiQcYu0JucZSozWQGmhmql
VAAKPjr0tafD1BcAHlQ85aKAU6pgsHeSyKLvVA8n88OwFkGyVEAsU9ZwUK6DegqKTJtqsUhDK1MU
Tpw7Z2YECwX4bo1vG+vDyhnJzhTeJ77avVvKKwwDRXcYoJPWfUkzUbqbJLMz2Q424fl2A+B7UX4x
eg3Ye7qWsYFcqzZzcp7nvC0rqxcwiqpRZTJWTYhzOt3ncLb4aEIghm+NJ21wWv3EWHcAYpjlEsqW
GfPfBr3J8ZeeVYhfKNDpLh9hZKP8s+g7MvS1RMXsa0egbYJblCz4pnBdK+2DX8rEHeGcgunS9yTw
qyI14qRtn1oSJUcYt6gF8DJtu9MEXmJ8T5nrxBWzMxBcG3A+WigLRfuKjEBQ/sStNNnDIvjYTCYE
KdPFHkrXk/ejeuxVgE/lNngt1oDXhGkVyDL9NXYDe8rnuVsRuaHVcWPMqpGfUWuug3XtD8U0pvAB
fP7UwXV5IGu4J6df0r4o2L2UUzGcRl3M08lMAxLwULczeM5QHTqC2AkjQiPbGP1QWMZCtAdBZbrf
5jbN8TTAnU9O6Daq5LqsP1lhoEZdFJR9nZOWPs+JCwFrpPkaHRk3I8R3aJs+2NFv/QEgECPialhC
UZ5AdiHD0bhcmVs78Jmeo8AAuakYwugNH6ftySZJax+VKoLySzsNEavAGc7eEzSQg/cB1C+3H4rD
ziMS0ZrUSPvaR+eh+FHZZE2jaxhy83MAAW6oRyLJk15E8gjLZk+qcopLdYXq4dC4nQh0CUUIZR6Z
26VveLRkyISh5YnUDpaWtnbUReKE25amZxlrS2Bjm+gniSkAQ1DAMv0zC6LmOo+gh9sUWWtoI4js
ntoVG7KO8oA/MaHkz6EolvYUl0a4r57nyfjTeeiS1i4fMuzmTkahbSBYCo+hbsPk8isSTFO+CwYl
tuclhiYekLvU8rOnCYO4Jw96fos8SaKTrQckMzOCuUK+3qr8HcIbC282DCdJUxaOmAoCxEV4ZNiu
nlcJ7fNfLbBbKM5KlIcnCuyKPKke2XK9OdEOwASsxDzGM0aItyaS2/aZBBhbVVKYbTrAMIOW50Fg
aIAkylN66k1Gk7RRPM6wfdLE5oeFdDmsvhwshcoI1+DtupqQnSJCg4whvSszURnIhr4fh9H+04cT
X5sUv+TDkATlckAII3GVFevqHnzrohJVFEGaAJ94aDmxxkPcQNbpqNTQDA6yQzcYL/Ou6VUEp+yg
oLk8C/DLyy8Inzw99IhSwQnDNOvbyofhHDSbACEMs+qCT6chKXR7381DQj8N+ZxPh02GOjn1GwlF
7bo0nY9Q1GXbnXazwURJTlp8Q9fEjIcgHxDiaILr7IvqvYgvOwaQgaSw2fJMky0RnxKyZif4Tc+A
/vDEGV7xwQ7dodwytj2issi3Bjlj0QOqqSJ/iSWIo6gWIfI8tNdQFD3FsU76/AY3CKCuVToXc1b3
gzJHCij/2mRbySVWNF4w+44tbxs4AG15Dapdp04eRK2lIgUd+Ccxh8l65GEifZMbaKw0QyFa+PPA
KCe8WHjdZYd4nKE42ssBdMRkSKn74Lc5D+HDNwpXTwLa5SGOEFIsekZd5ezywaOLCiAFENrlBmiv
jhZuqqDP6MiuaWvzSD0Ga4JQu9Xwd4xiNOYzzCPGtQhv8mWMSNMqpQuLkrijORJYUMFvlV+juHK4
iqBXSKz8hy1DokAYjJ27yzgE9O9RO0/ke4cvyhsDdwLstzVaUMNRgkfpcgLMNLIme3It0KdNbwyK
INtBo6cASB5nbw6Sz44kzF4i1Y4Y1sTdllwiapb5RsYJhWtc4YapYqEun6DRmH6EUbn7miKXDSur
VshgTsbJAtyUyI0HnOJkrofM0eIbXO7Cvg4MZi5gpI4e6udySC6JH8k7jnoLjRIdleripgCmZiqa
kqyCcIgrGjkLvVTMBhBIbYvS8iawzha1kGJ9MEMEmFDUWSAbxr6Nl+sgiMN9AIpY1aM/2TcuSuau
ErsV8dmygSZ1JyT5jI5HyY6CFUtSUy4nVaspmeWh9xIYrqTocgKb3aGbqqngmYMBIUeY8xw8Wa2n
MKtIvBS/ylXTL1MHAfQqJ132K5xL+j3zuef11rP5ISlnGeFPrbtLgx2ZAHmdNUfOUfbBQZaEjlUs
afp5w0D4Vwd5qLXu4Cvi6qxc+dcBvvMonRiugQagcYHqR/ZTe/F9aOBWK4AgjpORpUB8oqPSLIQh
24ebPYmqBFoL31MbbKoaMGS2lYLCxYdsRnFSsdhm/cEOYx4AIZePQ72BPQrO7WYG2QTBogPcpbl5
N218LusWXYzbYIVcX7VyE+mDIo5Cyx1JZlAl2u3S5MS1phbxzFnFvZmimqE46epNzGVeQRGye5hs
6OYqg3SiP0Ggjj5kQ7dDztvUrkeQ62G0jbxguYU/F9i3lhj/GURg1H1bqzy6A8pCkptCJuSDiXsh
6i0nww+UZwIs4WB289nuZ+92hSdIVEeKMRi4rSWYxKXT0WOR+AHyCGG5PgaEDKZhzsESfgJc6naD
Gs0daBOjrEtckJBZpFr+inWfhYcWhlbywJZAnBaOO7oBWqrXdQ63AgRLCz3YaqQoi6vAlpic+nKC
CqzO5vhXwGAMXUcaMio1dtk41ytUad8T/DIIHKGH0h2W0FnfdMwlphnQtMirgRn+QU6x3arCSkSH
TiOhb2jGoh88Ce3aGBFFfdOj8YjfQvsMoRlAqkeTWPh7TVnQfRPxMg2g9Q5hUKGgBdo9NePWIKNc
6NGjOLkD1ApdUAjypijoLBgPB2pUtkJXdgBlpMiX7NMmUGQvBbUUdW+2PGNOPqVVkvokxu3sE3tE
YAW+cusBDWytjstDqRd84F4XSHAK36EmiJLetFjjPYOL4XnQNWLJfubBTlHlsWN1POQKniIO5yaM
nodOF3tlm36XrI++2qHYmnJ2kNUJ26m/NyuaLbhN2uKDom5mxznJEHA7IH5UpYC7QQ9E+OQz5FWj
EVSKVKIsR+/gjGM2JbgoVcQrvWmbVH2iSN5MsXcU//fGDxBnkmD5JzzEKRBLtzWRp2LE6iBMVNpG
UQseHCfg9E4uQw6awyNjB9RnW9WqYQUPlUarqnLZx7SZUsF5E01FeJ8xvYQIziHkLAGZLuOaZn35
kySCgcuGi+8zi7uUVVmbL1OVz6t4h/xngcB2Aj/SymVwUa5iZAPbO4AXWwAEHH6WwslV6KwkI3RP
Fxcg6ZFSbXXORkseshaIXqxIFB/B7keHK+Jh2jYpm9h3ZAwxmDfKBD83oYf0YMc5e5oQlHktTCdR
X4dF9yvsF7Ec0H5yX3ksjGi4QdVWLR2YabWHvp1+AnCZ8ocuX6y+F2GibvI1Y0+snwtTiS7q7wyC
9HT0BWC+N+Oi8CMnk0cC0wXTygOdeAtj0G3p697KMUVyn2DySJDHnwc0E/MaEvHg4YEQnrUV9pYX
NUdDojsCzjaKI0HfyR3RP0TRImAVW8F51COuQ3KuqwkErpeapuDwHpBczP11RJ+ZHUJMVMoP4epb
9DWzbUShCOFotwWsOCi7YWUTufDhEJuwf5exgISXGCdmq0GMncyPMQiBjBbjTMxtpNDiv7QGHIRz
yzxsTUvkArKBSe/8JBPfo+0ClSaALKZYoSuMKnmpldM5anQZkzuHaXpU2QkaD8BaZ2l8olbDvcKt
psM/WXJCL8hFbFgXPPC2ChMoZNQYmGLWFE2wezpLC5u8Ghqj4OksHcFfR7OtEv5Im+N3QeCnpVkJ
wQmOYcoVnsMeIEA2y2w4Qby97zEGAeaoBuUxLGtU5CurMGDv9IlDCA7lVzlv6ec87fP1mGv0g+px
MT2v0A5dlh+S2RQDhQC1Z93TIufNVKRjAnXhYmIFNkAoor0d/L+kyfgPHjXN8K7w8fYM+BqTtZQZ
HjUtMO6463p0108TNcHTgg5vXKmZzwwTqFXkol59EIGMJdrsF4klAtwE9RdeKVaiBJ7gzY1zD2gP
9E1RFdnaxzq+yHJR6jQBdvFMgbnk9UpB51ZxKvyxTc38PA/lsFQOO61vRtR7HNojGOgcEOnRMkyE
7vIDyXn+wOFQgwPcbUt4HCBap2pc9/KQlywYaowW3PtYBcXnkAZFf1NQb6LHWCmO/CZG8nYAO1nP
FaKKSu72rq2CZaHz/pIDkPWegbOhIerXATI6cBzKY+RXCKTjSJutLjvUvheQUNpHFS50VzRMo/eI
uSVtWh5On/VmUlX5XbblyuBZSg4TUSh9yi1J3o/olrJKwtP4+5DD4wOOO7gEQKA2Eu0IRvFHKrs4
qU1G1AUOkd7UlHDzC98++MeYcpLVgHzgl5A5iptJ9H6swplYzCIUZbtuFGYIx7IfaX9YhrWkh37a
RFGPuR5/iMRLfZBQPEH89W69F0uafCd74VNpj/LhhGKAUwyKR3EzQR82blwB+ctmk6v5wrjIvmWY
B/5qIya+0TIIu6ptgzmqQk9ie0BwQVbVa45mmOYQZLkd4BF1gKmhFs2AfgDeGVVdJdPBPYyrnnm9
9C59h2+bOxxmMj0TlYsBiicdVPmgPZI+cxQ7UV1IbwjS1yw3NX4bF0c6TCv6hrpA+Goh0jFVgvjO
Hgxu6Lv9VH6EAFY717sQJT+0GGX4Y4ZGz5Oy+a6SkG4fZ/ge2YYN3Kuzi615Ao5l6hoyL/5RaUS4
QzEJ468MTWF3QJmFz8Ug4FDWfA0wCorh6Eex7Cvp6wxKCHO9tCrZaokWyXSY4T60VKUBkqxK7dih
VIOkMta5mzJW+4X4e252uBdH7mvxUftSoVWgWd7ksyqaflwhupNxWhzRS4jpkYTa/ogQ07MDdZxe
VsiEDc1kMRzBYE5DE2drO3Q/eiK6oyETVnAKNnTShGLdkxEZeurYu9NnEVmLXGnLtqHmoZxltRgx
PXrFlGqgQt5/xKg9ZDWm3P6fdkVh1NBxnNNaDqx4skKp/KS8ar+WIhhvtmBezC3NSHdhaaczpPfR
9rFPtyWueyArLEZLy+Qa8IrgF76wrr8MXuXlsWghKV2nmBwFqOyW7ga9lm2pUoxubxQBRryKZz9v
9Rrq7goU0jDXYxa3shkQaG5QDSsoDuRzsjRcw6Wmnh0AJ7WaZbd33UoRgkOAviZaqKvAKHegu62J
8vSjhlCTgoymy5CPIRPrm4EGyxPyabFWawIHzmrrhhiEb1DOfyVtAYrwEAt/hxf33V2aBt12w9yK
Uj/mKf1WQIcpqOYVTeh6NxK+g8V2j7sbJt9fILKKDnrBLKzaejWaz352QVs5Xqi2NuhNuCMFee45
tOB4hpjKfWm7LPhIaNh+g9OBLpD3DOhVO1+CqIv261CBISzCmzmhAsaZUZdeE+Ska50QN330M21/
WdzArkIRPTwQ8EiTCn1/YSrbAwNZ0zAKvvQ2gCr7UKIErAGj9v0hgJ8b5nuJsHHFWwg219wEO0Bv
iNF+GmQJjaM1w0ZsthUswgNZPEOq52SaVZmRUOcRJc1ZAwq50U2RFBgmojTG+bD9vGEyEqQTr0B5
UmuzzSlqgXDuXHKTGhVE9Wo0OkSSrNNjDt8vMG4hGFv8H0dnstw2roXhJ0IV52FLUZTkeXacDctJ
3OAIgiQ4Pv39dDddXdUdx5ZJ4Jx/TIgRa/9Va6zQJOXt+iuc9SKzzY/FnIIXzflFyEE5DwLxaJPJ
ALCX67oM77QtFwcIpy1/2RMZhgy+TteCFrAn0gjRb3Nme42NtSuwuCn1bPNuhP3WM3dua/npah6/
LCwK0yfdroqfqI924s9tU/JlZVh4qYAu5c+3zhKdSzaaKJv8AgRttUv3FHtFU5xEA7lwGrTS84PB
TRomjloAAeE9ZvbkgUn2iHOojw5Ms1XJ/sYZnaH7ypdzbpupZw5x7LdqDYv9BHbNIDu2xVKnIdk1
62OJIZg3p2mBba8P+gtOp4Gs/WYZbC4JOtAbXniK6kAC431ZEhkEiz6VZnSObeH1Juv0RA36NkW6
TkAQYusceI3/yZnKw0mtRc3T1yxyS9xg8gUXPEMJtvRhu9X1YEAoF2G2RIBYlYmB5QOnl9VakSJo
oviwWEHZH5yqYH6MWZabJFcxoXsdyPSnw9uap+vg0JXRrRPlYzx6/LOXdn3TVmP8uneC1xnJG+jj
rPargctbq+8NCoepRiFbOBZyc+xzZQ/bzlTn599uG4954q7NtKdWKIqbkPSdT1MUqJjtaGBPQF0S
N8cqWIxmrEdygc6NKilYg7kUB5gF/wNzbjUfiC+o93SaHO+X6uVKuE3vRvcENDK4W/Yy3MFfdPIE
aWi3N1Ho5/W9aLdRvuEy68UZsQlXvr17M8S/trevuJx6OLGWyIVb4skr88kTMTrJ4BuCMyomB7D5
3Fmqg4qCGcLPbd3qWBY65LgPyznK5JJDcgnffYmHvHCO66oE/3cdlNZBObJjQLdwo95fBXbbwwIA
037wGhZtneTx4mz3jbKr9nXhzv/IpdNur8QH8pETiRW1R5eshz/e4I5txrdFqSilCrn7OBocfV/1
apv+PkfWPZ0WpxiP0cx0f+5Uy5Wod6JSEm/wgt9r55oqkS0v3bkje9o9W4tW1quHfGFPt631xuMY
BQOHMrkxG8eg2Z+tsm03Kg5neCNS4ofCPymAKzvpFYTO3aZBHhKPkdVQFrXyzxrke2cpJ/bJvzgw
6uGvJkSQgmMpntcnvRp+oWsfOQa8tPK712osRHvYZ7evbilri91M0xERP+1zMIvMBN2sj6Qott1t
EVG+l7gOFOrZ35U1QzW7pTl0ylu6u6JscL1eP6TlVsW7H7wtSqr1weYJk8wykHn+6+6P1H0ckT4O
fXX0ShZjhsm9be/rVW9/1dZyb81cO+chcvKPBdwJ69G8woXBvEdh0k/DMKd5LYc/0wztd4Qbq3/v
CISKIw1wTZzOwabwG5uieZj9YGsvUkzTAThoPvRW8cxCPXCm1Y/cNx95EOWHOBiGP80yDRdONP8X
ZcMeGyWtob93PHfiwV48lt0RBwBvTPRNuaz+CBf/syalg+ixRr/LOSoTHpE+cduJgyv16k6dykE2
H7ZZvSCzdGOACor1d+itccxd1eTTv8a164fAotcd9UYXTInX97u4meIy6g7ocsBCq4F098TMfvyz
TwaqAjd5eZa9H9PBuAJc5bkM//auJ72M2z/2Xrpw005WMK2taVvJmuhFqw4Sfy4D50yb2X6CNHdv
wbvA9byufXGQombgG5FKRFnMfz1HtdmINILzxqvMcYh0NWeL6syauWXs7I9VS25Q4RMRcoTxV0fL
L4hkwz7mpxFbCUROWPnflSqAAaLperxIueV/oLH1d1RtjwjNY5XWoReDeA+x4vJ0sNclo1AozETv
hMdBGsDRkab0Kd0XM59oZPaGQ2Cs1lBqyx2VFLS8WimPTtwlnK5DwyDJamHWfbZ4bT2WhaXV0/Oc
L+NlLHH4sjTF9W8GhPYBpavFChYM/nngmXTZxiYXbaaWdZQ1TVn8R1pXANTNNvflkqdks55F299O
4lY4LLkuf8KCX4rv74V5xm8aJsjn6gLybVIPFY14TUb31+D+6rdI/Sx6rQGbLQMyHZpi+yQ5V7Ie
7FcAyLctcVe38RD/2lAAuQ+Vq+ZfxT5MCqSRaoxz3kxNhTBniBeOFdQrye6LJUzbXvD2R8aBLxxQ
E5/cfA/zrLfCcrjvRbME0H2F/1NEnfUPSawcE9z4lvWyMRVh33HLpXrdGgvrZBvN0Q8Fjrw5+VrV
R6XWsTj5SwjzOjCE3SGpqm/QWNnknUjUHB6/KwGPsY5H49edfuERZAHU7VrbmWWscTmUAaUlx4Xh
t08xJXXmhxqEaUaL43DZCM5/+2zjYwLS7AHZUhe2ZL7bhrW3+ev6GPk4F7Q8lVVEuTxbiymY0ZU/
ZoXty+WAQEjF6tAgAanTPLTrY97EKyP8sAd8V0HO9teEyM6yKd48dm12Dn01VY9juhe1Fge7svVn
0CCiSZbSm8gX6fcqSuZJ5ogbYhd01CXoIma48bgMIlGEYzJQyYAYbAnq8kYOdrwmq9b+jzCzGh82
MTPceTspkUhRaC6qiSX964rJdIfRG1ZDX5pEPkPFCgltmzKNSPKt0tNNs++bk103A8Avi6coWEDc
E25dLz+ajdsrideQqjyp9/4I7YDyIzZVjOTIm0oGRwGQcm2FQvFSoS5ikd56qAxNZetwE3TFHpxD
PH8mNf4gt0sja684lvwwfjavXjRD+viqSAJV+ffFWjXPuliHTxaanIVbWOpF5rZ/4a4xVhrvU88m
uqsrVD814jK0u2wTnNZddczLQb1s0Lh/qnWLHzzt6oU5Zij/M4yUAM4wsN1BThD6AN377JzDzWX2
Qt72WFnb/GOJsp6TFfGcm7R93N5WXWUuPUAjCSxwXdfJ1KZWum2cH5b2FuGh67RvXdjWVTr0NtQb
fS6NnaDissKDHZn1qyna9cJ9v99SSWrBbXqFbFJOp2e5W/wb1MmCpVrYUUp3wUYM81LwwYe5hZwt
sDuy/aE/tvhoIm+4capm+fBIifcPXU41xrFctuZmhZnrbkgcbTwSucXkY2rsqydHLvV8O1Pw+F+p
kFEmuPLJpnUgwFzqmO3hY3O6IBtx+aAmoO0nyhQT9TXoqqxYTURP6c4+13mTmD1mGHfWUr/7UdX+
cB4iAKllUzxZkVUcr1f9nkaTG+U/EZLALIpyiNbK9hvUIn0+fOSkYEDGMhhHpO3nfpPWreIs4CYn
pNApEBDx0jQeF9q6cUes3rBMB6xY9htiDLlkM5r9u3hfuV9Aq5vxQNrxXh6ReEAbi242zUtd2erL
a0EoDotnt+6lthrT3IWdbGG1nEnrLS0Lp4BEQ195hPsxzWnk50Ryany/TUCblIK/5zE++kNR6rQJ
eg9+wa1YGtadFOxTzxqhHkw8WcslByyCJKXute+36mWELq+PppBV89rkNX6mim+X2aHlR9SCeYQb
CTvW2ZS5qflFkHZ5E2BHMAd/rz3wRYFK4W6UrEop95+0Tzuxc2zb/iKQLLTKAe8LRGOda0T37P4b
iTUH4xCXk5iqUVPahMb8W+ta5nzTERWmwPzIdSeWnz9B2BVOCkXsF4e4Ea51aKw8/Pb9lTCGFeI6
XWWP2b6r4yILqU6/a7xl+MunKn4svWl97FlCrbOrwhDqDAkl7FQuGUIpixomFIZVN/5BYs3GjoDc
uaeJfn8beZ26Q5mL+XZjFl+PtqqsP+SaL3cbeVvFaRFW9LJgNvESp2mm4RxMO9Os35raOfCiVA2m
XdIKD247E4xlUJGCZPV5x6DQEdPEgpCHH7u/AdsYZ3bjs6dznT+NjSfLy4agIziE3ry0pFaF7kTh
Yek7WSm0xQUw0X+a9ju5urDmTWydtiCA4xvsZnzYiQvqD7Wdjx1PKOp8P8mtcIEuGOJ4Pnn5uubn
xRlQPJmKymxfRwwkdRVV7oUlCCvbxNvuHzgrF4GRHfgv25vKfSA3FIGI7WgKV6xxB1wFjJ3CRPqr
pZnF1Vp8FmUZid87C5Q8dYBizYEntJttyuK0Wi5ckP6colEFz1uRHoUpNbkosj2yqcJsCsE8D8vi
B8t5Ie+nPQS1s3Nlo5KTPNOa66QLWus7RtT6U/nGafgW8tE/2Swh4fVPcjdXG6/jK1xqNR0GkUf8
yV5yUiO0sV5KGSwIlLFAVYkn4FbWcKTJKkdbdk9sriwyd1HrZ12boTzQvxS4mcduBk1Di/J0mqZh
5QiIw9q+jIL7+lSXJO7e0bqnRcb+FdKFC50VnpixQDErQDzrjIdFiLRf5uHWNROlDirnHIiimo9X
iP7f3ATBdIpKk3tMIGW9c+AIb7gLVn55h7Yv52fTouYEF/IHN4mHq8xeQOuqzM/3Sj7ujWviNJhc
b8oC7ojwPyfU4QeW2HzNVjjM8KaKo/GPy3sN/tE6IHI6yH2VWAC25OS1ErXKPqj2wPA03Nvaqm4r
e/SyWszLfawLm3ABroSHjiaDdySSY3DcGywNiAKj0b1H4AtNJgbXfdaht8vD0JNdekNtrPfmD338
2Hr9Vqdw/S0tk7OvXjEBuu2tRP4xgy0XFvxYlIvzFPfAKjRCOdYxhHJkp/Gqj22SZn9vqy6ozzs/
8QOW0JogtwBBzEnUjqZ7bEfq0s84JK46karn2sapy6UeyCBF5bnIxFuMx6y7+yzGoTtiNxce0Rwo
E70WJinODSgaUagHQlHlfyRExtspxHO0pVW8D39RxaIFLsC2DdSGt2cLXuyjXRb5DXG4Rh9ndy3f
tzHgWbuymS/bJtnbIVWv8nFZGOtg5rL8WgWwbxJwDyN0zX837RjeQVSvz0hRtn94okJ8BsDcIDSI
XEkvKeq2u5tLD92LWmbvOJV+9TFpGxhm4SZMLUS3W6Jhdl7QyUx/1xnlJItBFT65wbXaWxVElF0x
fX07yTW6GYsufqO2rHmgGab5GeOJbWosPHNT9bX/VDrz/NgN9vTL0m7M0BHPy2PPNwfQr/3ms+oZ
6nfjT2ti9OD9tDtvKrItst5q6be3bb9bzF3Y8FIvttb7vrWgErlLWj+kB3fY22D/a08A73q+ivON
3/4yEdvPVjXMNQ2UlyMD69BH3nq8AsfHcgr6rF6VPu12qH702rgXk/vBZZws9T7ao30rvVFAo3qs
RL7SRRp3UH3+6NwjoJyO7NHLM9LTf4WaJZ8H34yqSCYSjc1kQTITSpY2389NEX/jvyPio7ryT7o/
WaE2j+jggvfrC32qHSg9sfJtL7tXnpUrzSlS0Z3UAOCOt3kJUb4QzH7ffCHkjR/gfrM4bp5VEznQ
m9y1hy72smrexltJ1oOypt8oFH7aaUGKoLbbDoliwn+lKNUN1rtRj91bPhCceSg1SpzlvdSC9Yq0
z+lgIj13KUq54D2qkTcc/XB0D4pd894vghCNuDbDvyDYnSCr7Sa838emvyxjMEqg36FHCR91iEfK
+QHfOk83mAFq70hNY0azVzcdi6reCLPRdngIotr/ZZxdPO8YQD+GCFNI0cnhsRNK/lvQizNakeLw
HbSe9TmxUPwWg/DelGjtR9js7skam/aml2IZU6uo3UxyV9zZ3dweY4DoW1h9puRpc9r/OmSWCG26
tUgiTwfHCeUQ/LsTP2zGvyqNZnMEZ21+2zXaqKSJ7eqmgS8+RWikIcxIW/8I1BZ9G279Gwe69L+4
RXEUPtjwJD1a/gnMmjmnz1BKrPekVqp3aRum+Kjvb4HKsK23ctevTm6sbx/nyZExAPJ27sHr4t35
EoOHVHSvneM0Dt57xLtyrpe5hM6YATLL+lVybz/ZocuXEkPo/Cnjq+li9SV6P3+74cxtYA/p3kPq
Hpd2BrkWfsRyb+8YkSkd5uwKn+zaaz65nEOou9y5sQShn4ggtrw7YFW0TusSNbeWQpmNcEgo6BW7
Xf+4niie1wBfTlNW4iFU9fqyV4OzJu7YO9msnfK3mHP3q1wG+gwVDNWFYU3MWEe8/JXsgPZrJc4H
0bDtlT9Dkbt8fZmXQCP97PwGEDAvGJI0apUt4Jlbu4avU0GQP6EAp0SAGVvGF7v1BFhkjIGJY4TQ
mi2S2AbmhfdNdvhjtGrL49L17j1iSn1rkEfeOgg4EhOq/XElN6w4IM+zReovCiFkVHDUNeyRR6DC
7inWNR1+Lgjiey7H8rmG9EZaaokVuFl28ve05WrCb4WEyOyi+1dMo0xHpHFREhg/ZmnwS1op7KrY
KB4kmPw+Zox80MJgSwrwf/2FV0GB6HrR/t6pGE9/jMML41hwdWLdSCGcP4xXLQ1bqEXNZddefiVW
dqfozwwltvfsGqt0btjGQIr2WIjpp2v7xUrA2KwPt+jHANk4jvavfEYMf657ubR/58kLp5PBf1j/
rputtVj4onw4srfs/iGaRP2GEtJvEKfUijJKdCbURvdjo3eWKRXYJBHtesCWs+7UN3b8cEvt3GD3
qLcLu4ZByIcssMTzA9hAglKPLUvjtKXmNnoZ+q0x74K6u9w5wOCXe1aGfR4+GRrbnXvZIo4++r6M
Lnhi9n/EY5ftodjaqTgX7ALdk2oZGjJ0QetqZcVgt9H+0ImgD3U2smdU8jSGYHVlEvWznjHjxXor
X/seXe7MvWf26EtBPQRHvyw78za57VXu0bh623At+OiWx5M7oOoocdHtO3PhBvdwRCgbIWMwe97j
GhZIKay7pkPFGB35kUB6Dp1VOaNG4w25RJcgUrtVpu4SFPaDgmmKzk47mpzPEzKn/8sh5wCmLntv
z+bi5FR2fLbjPosTUrTSTEk0o+V1GeDzidosKxqjbaSKjJ3ZysKoXOTbJEIu5mgidvIBWcwwgWmM
rlVnboOF4D2wm0ldZpx2IaQIc/eNh2QgZqVdl+XgSScn/7xBmHksUf3Vd4UXmjzl5y5HCxbNidZf
/EYKZPjBsn5PGG6tt23gpPw9hlZL8+RK2zd7jxxla30RkO2QPLMzudbPwWTs4UHD6DoXrNSdcyJB
Y0Ap7w2QMzwJtcYYtTZt+RBoOD1EkaPlHj2om/DUdLky/wWBqkeYGhTIr7gacvXZuZMND704DgiJ
u/bMq3Op7fJhbXHBApzTMeMcSoxI+WlfgxWWjSWNq8O1hGHwbVGfpjIi7ujWQrmR7/g9IrfMhOOW
7q/ClKG4h/Hc+PUOoxi3hxyKK3rD2YLBwFJFR97t3sXVU4N0OEQHqdz8jJsyzBPS5bf90m4Y9B7H
uBxz2P7QZb/YBX9pkfBpRfIsomlbt0MJVuapDDS3K59J6/GrR9o8OJD3yEJScS2GBQOiwWwYHkVB
kJBIpOhrGR8MvIXvn/gB4/BsW2GNUhln8tRcsLJPsMfhAJWeBEsnJcFObND+L6uJJvvbq4Ick8hi
8KwccRbrHMoTM9Q1Oigf4unUSYago+Y7dOy0MaNnTu5WWJF74WyPmLKncgArUo523d/aEjwi4VgL
R9BhHbJ7JwLvVj+TnZUzv+Kz8de7fAa5TTjpRJfm/DrDCfXfFQw5uEJp9BhA8rn9UVmd2z/5KIaq
x9yO4MV7QIrhPzSfrbzxIr4MbqUC6XbigqHIG22CZT6hYVzybxK5l+G/oe/88aIcANsjKt8i55mV
W3+awmlp70haEPEpjAAuzjLsdipEVJ7nqR0iCD3Ei+d6v3GdetWRGP1learQM4lsBBHE06qwYSdb
GAGR4UaGwS4USzlooOz3o5CODnhIHVJ3UqsuFie1q4ZnP4tAvOUnM6PpFfy3WF3rxo/7cloyrhcH
AmEow1LcbqJF42pKSwwQ2zUp61wfgULfztCzLg27nZqGW8+bYw3pOprKS/vQE5sBLTGb/SpW6AdY
Jpby12DHJ4L41nbne1FvKjz5DZzQ+7K2NLZhbOC/X+lhdAXrgO/rdkEmNF9lyVt1oCSw779wG1fL
RXa263PK4WrtSKajBfokY22q48aHMm3n3CfH9rXrO+gFx+286rbLtYVO2JUWDMAxAhXuH01YVdVv
bVeSV5Vd39mbtAuxyuYZA1DrmGyq7E7ri8Jm1A6nho9k0x+BAa//svCuOBsgLa/9Uxf5YxO8O7mL
vzkpKGcIUrucopKNSvZNdKO0VP/NnCTxQTRzFWe+NDMGZrT51n7KV7de7ogoxwq7s1HNTyFeUpyt
5NI8h8tssxC5dbseloZYH96M0XXGPx3J6xR8goYi98vKjg6Rxynuhro9gIiK6i70a+F9hXtn0+OI
BEplSvsUOiSao7iwsKtjwbv0gRfndy09zGASDZV63o3Ae90cXc5LDlp0jfHtBgHQXZAuTBDYvaO6
+97RdX0Tcs9C5iyQHR3Vu8MS8zDti50FCmT23LgrTYv4Y9xBfrqilt0ZjDIWznm2N+3a7wOd9tvf
InS74lPVJHm56FFx0JoE3nEfUTPRXaWSeawD1EGVQSO00tBQHP0ZfMFhjVxGczO6MUDVcaHNSd8p
Y2O4ISOpDsfDSEZq+awiiGqVNNHaITqGEmySTQxl/D0QGjhKwHlRlAXhgWRmZ95QeYtzJLA/cOfH
yJ/UfsFhrdUf/BEQHvwUrnjWGtTzzo4QUxepFpJ9raU7On/BuG0oHFhALfIErzAC587pZX7L8+XW
UEa79CVm0Vysp4EJ9p+/B7258UxOGIWYgwnGJOxj/bpbRTz8KgSyAo9zrY71DYSQEUCSEGTdgPvD
y9lzaj6nIi2iBbqTgacPDquM6vrEsq6xQTR+2/xtCBIrngJCL9r/UE32xX/ucu30TEZDPDkKd8Rs
G3NaafUYt3ofDyceQjcVjmx94Nhylh94HJrqMiFT7R4D9AjFc2Pju8r2ygvVZdkqwyC0kwDVXNyy
81mZQ1yFWDyj3begkJHafc/KcCcRtWcYfOZl1O2cNdqICu+4ibf5VPiWLbu0muEKztg4IeXza2vb
rTXVgTr27WD/bKpp6mdk+v44o1Hl3btp0XPdVA5AKaM6duBf3RRH+V9U6tMikmZCUZ32qMLCKA1y
Heo/1lrn+3bepAynD1+RZ6GSwiHYKZGklpDxAqcDkB/NsvaJ8vUj9q3VWYMw7Vs5z5mGeu2/2gGw
HXekZa+fSC5mhdmC+8d+c5HYcDMJr+yGVHnIzx60s0WwXpttyZNFOBhqGE8vAizJrvOMy5+DdQY8
h62KegHFOBvYz6xxqqtwDIrUhVC3VudiO+tQnXLmpenchYz7FRNgVYuvHagDZWtZWvGnN3UEOByA
J3OzJlPoVc0/RnyJcJf4WbYWHz42v9tcE/akdAC2vkABTe6hQrvNwAWHqp4kAqztQ6IBI7NCcF2n
XSQC7y/3S2+dFjxmRK3mJYD2XBAIUCZu7+d9Vsal0z9guxTlMTKb9v7loRXO48GzWm/JKtK7KkYS
9Msr36AMhm/AK0qDPZKvqoMtPBChBOcdXtzNbxx03rIU5AlMEYyGsGZDsNyoZh1kRa5G/zozS/0u
wnlFdO9PZdVmZjBh8Z/JOc5QjMq1Wd6wX0fbiTOeXHMWoFUSOM58aF89ZBgbEQuylzi2dtWfbVf5
YqW6mZklpmHmBQnUvIVv5N4v1R1iG1zd1XzVBwzhVLbnspssNCh0bZDWYMba3d48E8/elaoI9C22
YlYqEVZbtTJD4uP6TbbIMJx6Hx/a2cRr0xmeZC3WVyImYPAyvY0AM5s/4zI6KaaeIqVV1bG3TCwo
jE91JFl4+VUv/qn1pwA1JUImx8VXNq45Avlukxjtltxp/Ds+9317mNbC1Zln5jn+gyeVEyu1ImPo
RpGls71p2m+/UIN5X9qzV24xjbiovKsmHzDwiMyUZAbfmezi1naUwADGc07FO25PMKiU4qJmvzPF
4IyfTJ9j/+ks2LHpDOaqWu4axgd5ZhALh3SbMI83F553NUbpxlSFq3YOuUAFe9RsojerxmsRnXpR
TxL1aF7tFFM1iszwSMfrmPX1uJlXx23NsiAuXQrlQT5o1Jt09qA1Gs8jLrHKEFu0Tx1t2LzZCph/
3HmE9VAV6ysafFE87azP2+8ahYr49kmaW//UksLGS8fBWu4oTS07/uZj7bbTNgTooTBPrpVMrVab
FbldH7FSWxQg7H/JL8PqxLA2ew5vahijEYcMK0rhJr4xAAA8h/0s+oQMDE/EsI+otLm9uXCD/m4n
wngcjsCNYafQN4xz4KYeuRFtdfZmV1fvdCt0KMtRO/jrv3iXw/YXSMAyfyHuAudlwsEa/ldM9eL8
WGs/znUCKeo1zn2DknoZj7mlZnXqrXLk/R6XeA4jLim5GD+1145EiUPYDxp3S2OZsjk14P3EMjh4
2s+w7aV3WmepoudOkotyS8Rpb15qpSP/YehFrl4GKNbqV98h7cqKZY/1gwUbFySu8Co6eNjvy28f
8D+/+MinuUe4Re10pkS7PFiFRzWjDQXkve/g/8GLtTGzkn7iqutXgOO+W+ctcoerhHKjsGvgCoHw
7NzZa29zae3Np+83fvyCpw3/Pmty7ajU1pzI5zivAvvcg3B5x7DjBLo1PBf9ifAnF6WPtggRjgr6
KdJtxXN+s5W9tVxDBnZ2EJ9YhpVDaes99wldzu6dA5vIp5IPxZ0mcxqiGN0MtPey4+Txt7C8mXnA
giDFRBC2F2ip3tnJofZAdia5l+LYQt74hjsXNVmf0t5RIP/q/EgMf8iLaZvpsGCeJJ1/68Xq3erF
VqtId3is/29qK3Zk9L4VPkzcwLtfbQlqTVf8LC7jiKZbMsjXEzLKpXzwe6w31FzvbpHJZpT+2XhA
VwUxFOwWN+O6Y/LCp95NV3lqgBH7nt+atbEU261GErDI3rngxFZepnbRGoaPdicEoMPBFt0zgyn7
acY1tw1H7PiESzicrNO9qfpAZUW/Tr5GSRJbwTejekGuGC5gVrKxDRR7JhoZ+GpUV+KLBcJfeaIR
L60Hz0PaPqZILyXp3SVGjrm6i9eiVOzmqjbulwCr8p77mgPrUqxQHLfU3PeYBLmzZpJKattORxVE
BVhiJVV1M8GUVmQW7RxmBLP0YNzExfRFRlhnFD/PRbANp5HIq/FtQEByPd86Nww+2o3t/YfghEi/
T4FqMHPlzhpiv1NQqB8YaiySTAK0tB9zF7tD1rM+d19IBrYcHR5pJeXfRVuzfkb4KBjksCjyGqO+
cOZnsZFkDI9mF3uK3LJpn6N2ukpY7N5m/B+iCcfkHDSLCJO46/M+uCu6BnH9IJF1ZLup5um0EfNS
Hj1CL3wyGgb0F3e1DHEBx966tq+d5+n4Udc77ONiJn7WJWJ6s1NK3abl11Lw8WpmH5+z99RWwEw3
Ddh4ffT57OP4UK8y9k4yjIav8RoGgMcz3pCSzK69fEeTIc3xBqwPwoldjlQX5mlKBO9CjRPwdx55
Jdg8O55m5nfgHaqPnXSChYkN8WzNYB+g6ES3lmMkRCuhxVdDtql5g5oy6h3OGH406aaxWO5RIiz7
9S8GQu2WGOeJowyIdmnHahse7WKQdXjc4s4GhM6NS1UIclY8LbOyXDztvWO2B+7NDlJKGPwdyC27
epwLyPbCYyeoan9s0Q+7yAgqcK3yIY+9XhwwhJrhe93GXZ/RbXflQZYBAQgR4w5Ko1IuBILSPTP5
fpQACjQQLX0crcO9V7hN/L7qLkbV6+nI8hKOr6Jn/3DI6kmAxlYfL0zU8y1HuEzTEg9c9L4rnPZY
LcucY+34P47ObDlSJAuiX4QZBAQBr7lnal9LqhdMKlWxbwEBBF/fJ/ttbMx6piVlwr1+3Y/nXkGT
kpbtSJy87ZVDwEymXrPuWjepouA+9QSTx7kMerqbw74VtnvEg2My+cxi5dNdTSurCl6L2PXn86Ir
ANQotojQaW1jhc5U5P4BSJ4rnqq6yccnaVHA30bYCd6HG3EEPSSASqobssTwXCd3aqNkE2YyCUEr
qC66n81Y1pcyH1oiomke0OpyzGwwU6aofcj7BRZdm+G0ba+NpdzGRVGz2sumKsbfbWw6fhmZ513m
KHbyBxJxHaugbhlldg2hkOboTB0H4g3mREJ+O6BLGAG43GVwCmpcGBkhj1Ir1lZiBYle91yA0VAj
PPzsYU4eBnoP02mKH1B26/zE04aLFHqfI6LPtmPq/bC6F6iG/Pbw/RNERBEjBewFb8axjMsbYuxY
u8AxIi5zElIu/8qsXsV5Inwa7AreU32xzdMGPVNRwiSeqwSn0rhVTZGunyMoDMBwdES1+BUwfSd8
tPygMdM+7vGYYgzMCk/sgQXhmqvdKRoeV65S6P+YVmIsaI6Be6lsitkcMkWVn0Q+jnV2d8Xe6H2l
V4uTaWANax5KRAE3P5vrXJYzSBAKbHZmGls8Sng3QxOlF0Qqdr/7bo6JK+C4l6P5xyZMWnLL1efq
vGrColpe9OyBBDvQyO41N2z91v27Dn3c+1T56Uw4BxEspaEwyLT8RteVG8SOvG5in6ouc+tnAC9R
OJ/V6gdddSF1Mhb3BHSKQ8vyXf5FRZ8iBKISE95IDBWYiPDMqzeHhvW1G+c/CwEx3pfpOj+jS0Tq
6LZt/pOl+FE36yKNr1Bd3cGpNyuPL//gmHj9FfCl+EkmkE00CIEX27BS+jdlsOj5H+O995gGTc5B
02Sxt5OGuBIBqF48LAMa1aFykqw8O5FoDnVlM5+k5jI8Td7V1oFxeVK/PSTVFtLIDFIG5xDGypnA
cvGiIQ429xlv4fJ7ItfpemzlcTYhOonBn994zqrI37hhG9p3PVkmjA2rklcdWqS5qy1VmPV+6Mgn
klhc9bT1tDew+ATTdSMIWkl7M3kg3LRZj3lJLGTM8V1jmz8MvOJBY6h0UE+8eNzvqspwgBP68S+z
VFl7xO3MYj6BBhN8Rls22q0pBQn4jAxYgtiTc1r3a7uKHTe75u8kGhj4CpvUK8YdH6MDGFTxMdQR
NRtVi+/sJE3Xl5cianwP+nlci30zDIW5zXEy9k+SSjT/FwbcMfiV1oERD0mEmHHj0HGqb3JMB1Bi
qrAW+hcSZiDP8LGqSzf0C3J72MQx3hswr8c4yQDp8sM65bmokmTElJq2of+NU6/R7lYXgOHOeHJU
ccj8lexW6Lmxcz/k1YTYXVs2ng0n32h9z0pZz3cYiYBCzP/T4uFsZ48BVlGIE9UYr5e4dsLx0+Ft
GY2Mi4iaqCpNxv8H/TeewfIGb2vCgsKpjpPC1Kd8AvmuPJUuWuvK7DDmeYMIG9dq2fOHW+KaiASu
Cc57bVXH5VYGa4n9CxwbCik23aSZfvkIpgHuswj53isHJ7hhjArdmxQvnrlxiEMF+ETLtjS/Ail7
5+LGuPSR3+UicMHFw6RPAg1ffjlxDw6OAgU5n8eyJHXaxW35gOl0aZi4fFXuPakZGJhrZp4q0byG
MF6AyJR43sOY51Tu8b/MVoNBuaiXoNtHVbOEh6qIYe0IIIiECAsCrt0On8j4xdK8zLuILZxAaTHb
l8UpChRUMfvAllKskvein9f2GtIIH6kin6Z9VafpvB84QRaPczLH/s7ljZ7d28pewwhz8Tsnr3Of
Yk0kkedhf96HlbTPfYHH+tZ3AHLdLDwiuWmVWlwqskyMyAwdSOWrIjL1hEhHmhNik+sfe0FyGuM5
ivmj9svkXPHII5pkcMk/8O7Jh03Egyw6Xe0vwQbcROfxSYgIjgUmDAk4qXweHzDPlv6fGb5ESnI0
oO7HwdlqNaGuqR8wHYNKy3pAxUGFuURvY3ZsiSbWMfVSUDIU2s572nspKEhd1n2ejHMAlHZbaHec
IFk4Tsx83Xr/eJ5WmJN6QnR1c0lzzKzBkSBZZnYeati6HxabBsiaov6OFiu6YbtEffsJ05Mgca5M
HV27Dkcn5kOKgkFajKBrh7Gxy6YLJYwVf/REgE45rrJRIST3NnPa07q4lX0C4kGait16sG82w2IM
maYpAvvQtqX/r/f99i+ZUFceYxml937CiLkvcsNU5TbsKKzKrITYwwcalkmF5eOHxMY6HVKGrbNK
cwjSY+JUACjW3OffDarCVbOuw7E8JHhYnrHFF4S3SBHfghBsSY/j2fYO/Bz+M1Gv5svzRJmfCv44
9aHSWqIpQGi0G8WQ4lz4H18OhaPW/KWTy/+RLsaxS+JSCLsDeYAjiKWVLy66UsixYs7++FU4vSqe
cH8cEUT2Nu9Hpe/H1u3f+ImG4DOty8F8ywwJCFF7LJuTl0+6PWeV5jDat12a7Dkiw0dJ44FcgmcJ
w3MVact9B20CC3qW1+ZJYGm3JwdpGpSJV5XpLR+t5ps65Co8rDpPng1SoL/rAqbrfY0xauJTQPQS
uUBm0Q4cKtbqlIYR3Cx6cN3my5ajTLd8uJmKclbDfi+oYyi/y6YCKoWwlQwVAelGikLsXIcz4SaK
8VWSOOurKTyBJk4BcEQFYyFpgo4vkt3TNNZ2Wy4xfb1bJjTy304edMtZ9CBDHl03TeyVEkXBKlbu
rlJAG3qPAXPtMbRuCnfgAreJyd0Ve1PmDg40sHDyPnWH8S96nSN/DGTTDz14efHCGRgniOLafM99
EHBstM7izK2Mt3zau9Y5oXJGP0hP1SV2IHaRygiybh8opZ7wiI/FIRxm4CzkPz3Yy+CBawAClElv
Kw3GDlALYWp8tOQ1HnxSrsiASZ8DHyhXhxSfHDuxnTj1929kR/UxQfS2jFgleA0ghZ17n8DNKc5t
LDEYJ366yksf8/XnDO9FD6k7Ne12XLivXFAMp4qJqgPTN7UeNseOF82OmOfYASOw873AnTltWxBg
HrapSL3MrGPdQfOB+ecAU72SCFrLjoo31T3EZVInx2yI3HPdVX1wi2RJvnIor9gXVqvstUTygfnH
tiC2QFijo+XAiLwvK48EuEOF4V3fqP7BpSC52lIH1vzMfHC4yU6UiIeoeBRHcF93KC2pOdxuvLzx
QhQRzCC7slElPcZTPKgTkwCH0WkuXSxnnI/otppX/czTADPvmmfDsoNltOK15PDsx0c79ut9o2T3
OCZzUB3D60E85GijjuHSDRBbY7IB+U1LZVfgHxr+UOWJM0jKksyu5e17Z5BKX6IO2cV79zpHjv2e
cGGGFYCkSf17NqFX3JYD8d0jU1s9UsAaJj+WC9tNYryoO45zAe3OJ3jwkeEL51DKzvwewvVg9WN8
oiMj5D3hnBagwuPXVBGlOTJprs0uLSSPQmR5IuFpGQq+YszOwU0Kx9Ddrwhd9gsUCjf9b9u3DVFq
N6mzCuBgl7jUohLLjVI8En104/JPqvqVy1vHm0b1PDLwh/AEz588Y2vOmV6WeyleojZLFmvxMadp
/V4N8XpqB8+kH5W7JmAVBYCk6ZBr22iSFjh1d2YOAVIMwvP8jfCn+B7CruGa1OMSOWDD5WbkOA5Y
ocjj+4YLW9OmROK0JCzN62vFXr+M5iMHX7tACWqXcucDDIv33P2h9upZgM/hE3JxiWPq00R35X1k
c7XsVG0nCmWyyeTeM1UkU/mz9H3PBSGJOiA+wGY8/xcmKioQ9oLVqD0LrUBNjU0bf/ZcXuI9khwq
eF51wpy6eiQmHiWpuRBEk9GfyIJ9+OAZb7NboBN6t8T4xrmmmOWc86tEGKkjeNHYM/IfUYYUT/MW
lZb7Qz8/sMMvzWsFc+7fYMj/kUvuKvADQq48JodmKOtdn894ikkI2fQ2wAqKnFPMID9EjUnnLIDK
wz3Ja1sd5zJe5MG2urIvuaAwlENqHHWXHq5phktIJP0x0rUkadsh626KFUstWjD81xJJkovGqZuz
BT9WBFwixUpfHPDrsG2qeameQk7i3S4fRdkdlkwYgChVybszjeLZ3C1d0V06PutkzdTqHOvuWqZn
mt59SvrCifaFL83t2q8ePvCVb/ZNhbOUxHTbm3PhE8XfpcKUBABsji00STxOoBu6vzqMhqMabhdC
6GxQq6Nvm7QnQ9dMDGyv2uHNeBQTi8xGWVnI3/VI4mpTIvj/8IpNH6OBBP6R6Fjx5MxOAAfheixC
d9aLxtHEDd7ZwPHgNjV7i/ytwmtihc8KmzspQ2grPUnTnfX67FEDKOCfn6b010CZ3LwjV+FVv9HZ
jb/BGLjeQzUa0y3qkcJvinIHl6uSWMhjJQJMvSMRo4NHILvbRnZyfoeDMy4EGT1WOFOAdCN2P34v
diKwdcU1YEgK6XCjQW66h2XPruzREvi2tGoEAuL5WK2gGM+/Q5TV/KEq3NQQWXaAG/LIrPX42Got
CL2TOyqOmRsyxxpnIo5AsVfDHWGlakQvAzGCJQYkTdyuzo+69Ttz1zPpmlNfzun3VPAQRll1l9fU
TrO/N3YF55Rzvet3CELMNNC03X5b0QhzAhw+odZnhXmN01yGh9qfZ3OYi7n/k8UM2teleHxuCkcC
qDaY8yDuhD5kHWy0M1niNfhVYfKv9mVp/XKzZAUf4qDixb9hk58/4rRTza5qGr/YAX2YuHV1Ijo2
a5sTCOzy2zq11dsIcgKTZNOUvzEaptVNBwv33RNwdG7AF/lP3PmrdxA7K9c8kQ6XKJoMCXOMOJjf
VjsTpkyW1a/usadFf7mopuocgH2bL5js2v4+DmVzNkOHpxRgRPxG8Bqo+lQRq8Z4VXT2PqhTIvZ5
yQkum6bC33NUMHt8hZZ8WG8qJB1KoLortivB3AvIKP4bTlNt50PAPj8dik5yeUgEPO5DR2FBsgVC
EV/KBCPLjpxiOZ/KyQ/PABLHIwjDkfDBnMU4t2eGk3uylbW7z1vrkOru6LIgDIcpXWC3PeZ+RnPO
iNWOzW+1Jc+eUrnhATDZ+uYlhXDuspZj1RWBrskkQgrgC5yAy57H/JP7q8tH1nZTrO6rsEicZ05T
XI+iRerx4oa9P5yXPq30IccI7mwKJ45/L30CiqJi4gO+uwjiWOGwpO6JdCTbb9xwEHnty0hydHcW
JT8ImxcRb48Bw4RbQm3eDUZ5SYuF3BYIRL5V3A1X1TT1rksgawMdT0fz6YmYdWOTDNn4NtEJhvbr
jXpnRkflz9XVLLwZm9jpH0pNh9RxrCgrPBMJdexxLFwFJmzqMe6sfck+OwxoF9sVnx2LI31X+tZM
UdP8GSAePMwjW/dtokHGYkHFp48QE4AJ34xDETa3KPyAxeDcTT2uCZeH/2xJQO7adS2eykBVfxJ+
xpehYNkh488vEtFyml7Bg44awbFauf8qC3Qf5jnngU7iB/e7RiGFp13Z7HK1Rt0ptHi2eKyVsXfR
KlaXZbD+u4zy+p76YsA6Hpa298wVELkCJSCVImIuL5bxCf4LAfPhDtMkN/N0wcBJKN147c7LnEZ9
rTNtGRfaB6PsmA/s5GyZaMO7Dn4dIWIHKiJYFB43xUg0YysC2K4bBQ7njdstf+DCNgnPhWxaxgPT
ZRXtSjn5gI1bp/gYZDi/gTFHQ+xAvr3jlUjKW6rtnOEzTBVlee6U6QOaReXeA2CWd43PuYFLZV78
sW7a3Ga60sXfQfiupqMFWZpBP4J2SskDRyvmYeCV02RHLlxzsPYfM9E4oiw1f7cT1v3ibaQ0oXwb
x7W/i7j+1l+RDGT/iB9q/jdC7Su2lbd6v5mmuuYCo1rXeCHm8ruTTvlYD26JQS8UkOVs6cYY173R
zndCumSJ2GhQTsbY1fopziTHRsVf+9ZORf7H+InrfLtEZQksKm3VgY9Fwi7D+lXtPKHIBXEiDE7L
gBRwhnYzBU/c4ZT7XK9MIjx861YuN5WbiehJkZv3dzj6l/LitfX4M3mx2x3NHFftDYWRFaecXHKe
bGZ8Z5s+6pcJ8c4O7m4WIerSZpTO2r9UXVDHj/hvxcL/ZeP+bcs8Di5CRsL9IM9qntuxSubLkNeT
IhLheQO8V7y5j+wmVfLakU9IthO+9WWvwcM+L9gBW04OZjjHBZr7Swugl64N38hj2QzwwJnvIS4R
TyhwRnxiUwvlXQR5N99MEX5PWsUoXTiVMc5LkndFXB4GN8IUFnOe2QZwovdAx6nkNHng+I96pmXw
NrFixHrVl2bZcgVDVqzneHnKbEqpF6P7OG2tn8vPctFem27b1KvnTd0lNf5sCfcOj0qfkfRhKACJ
qBP/b9AiGdy5OK9+Qdwr3GPCYUJBERLjs5x5Se3CrBUr5SJdMf5I4Gic+mKUGdi0/LL3NX9nzDVD
7iGtrEMrd3nBmfk26xH2hKxN8KHG3vjfEdPneaAgARmQlpryjx9Yf9gy6LTEDPhGYIdIxviC1OCx
1q91d5uPVE7uiMUlcFZbtqpt5nLP2kDN059N4GXc61stJUli1X/HZQMkQq+BzrlIjZj/wfmuP07i
s0GAhQ5+1pq0xl06G8uRKyoTbgAtK00/GMGqxircbmj0YFyDxItrYNKVw9baTNDpwHAqPktVUA0P
dK0g2HC4TdVWlrOFZDrQ86gxn2tISSU9I6xZ7RU6iBnqhB0iQRQzOCa8HP4ep6cuHLZ01zY9Co4n
3pjYQ0j8fgNZrCwhs/iZNBvBa+mfZzGVQ8fV7R8KA1JKK1gpeBQn6HQbd0rGR1Kfhrc3L8gMcGQ0
v87YTP6AfIfWEOfTbFkdXPhg5J5xOksrl5PHcLxs0GFIe/Zwm54G7Kt4BSsYKpsex5C/gwlpPrNy
hSlaolxRtRLUYXGXrwp0hiKpgK1XTu3HOnBwv9qLFHCpuX6uVmuOfGIA8sA8cJ56PDMJA1vRX/w4
dolVSkdACy5N8M+PXWQNx/erQ25L5xt7PS4vqePiwSwdD7kElFeH+lvpd5wWAGJVQRcZWqgYtmV3
1Yw9wg7XuAj80F3sL+K9E5n7MtRT2+w5SOO/Lk0t+EtM0/KDUFK/SYKAEiQXp5qNqH1DAw/KCdkJ
yHs1GLhQElOt18+27KvvNRQZNFGONJTl1QGptmQcE5S7MgxR0NFWN54f1c/ZrHAhVTOGW360Kfxj
Yaqe+KOFdptB8ejJweW5c3CzsKMf3F7NtnWZdY993YmUgGeO4IDVbcy2vo0B8dIYu1Zbj/Xs1TRh
/8irswJQKHmik2dsKLYPcV2/1+6MZ37J2vWXqUNMgHwz62yrpjB6yL2JQYFN2xCMFI6tNsYTmEQh
bbbwdhJCdoeE5Eu0pdO59tgQChRwvP/d+zSI9QuGQKEIbOKeTjkYApeXU/bvuh+DrF/d5UWpUoJz
w2zFGMfvm5ktRfu0DTUfQWsccm6WnLJLo8ZDL9QCaxdeb7S52i2P1M40MRlbTbi9QA3JtwXf5zN8
u6i/2Ipz8CaDa0FeNovwt87kXj5nUc6Y4EHAPk2l4K5UNUn0pyJMC8MkJPh7UF0YvXu2RjivmGGf
0Tj5jzhZrwU2+cAX0xlNp/Zrq2B9DFD31r2IkuopT73sqzNX8iCJO+fQ8NrJtrob+HRBw0nuQ68m
T8z0wLGQXwRvY5vEDNMqjZd2u+TXVaRuGqakSoRtum8nf0D0K/IeMwXdYW+4S7m2E4S5RrFtrM+T
hzVkN2I0+OusTvqXJiAtuORH4pyE9fpr4jlotvFQqY9lcXTG0SnP3wgHzx9VLUVEDCwwDxGwJHfb
+jPsvcnlrbXJWWVf4sFLEHBDAzuIEzZLv19gWUeIwIZIrqqUl0IN7a/YompdEn55f7ARwhEBJseK
v5aZuihsrPmhaqEjYAIYzb4xiXoIpXXMfpB1divqhUeyvyRFBqtDdg/T0ER/bM7X5UAgI3Y2dCiJ
eg88kgPjxJkCHZrrL3UEIXvo2i0cnYxcZn8npQayyjHK+/Ey5eHoCxY5nHIzJE9l7YPFmDD4Z7sF
dnG7bdtxhkqlczeoNrMvBB8Wdw4uJM6crxj5KWYGX8p7fpfcrQcqIc+cvvgJSAGl5tDQ5sSONSzd
TVugd++i2Lf8N0j9L37CMa3fcOLxmBkB9RN2J0hNPgUBqPZu/cxJACl0MLd+Fbij1CEagPUTBUIz
0Y+Vxhq7oVGJb2+z9kAnuDKn0U0q8+jbFRrTt9/q/t884TygIqSdR4o/R8Cef1YPMkqwqb1OR/dX
OgBuND5WLaY3JGofJz+OjkYcZ9je5qMiA6AJI9OwsEAmwrlEv0ySn/BWd2gJmBimkSZYl1H3Q0mL
Rn+wbJHyBC6VkyYXNfjDXLJ55fRZtJy4NxO6aidtTwXFCMyGqswo74rJZMvM779yHepoH2VeBWS5
D7PvjgfTF5EJKrvasY0zNuwM2W5pRhKrGn3yJ467cE22ddarsb2s2vejM0JwR942xlbLr19LbYLb
iRdR/Zd6HstWOw6iuVZC6esqA8atZqXoYhP/Vh6GsR2ibCoJmXGSOYquyW79Gtvx9jrMQeyvFuJo
lhAAic5KD8V2zdEcTJV5ZP79ZP7iJh1gPfC6Zrm1AM5j0PGCbnl+uW09YxuC2Tr1z5KURR+S7FF0
feSM7gSZUzSas1m1fivdgn+OOgrbPeQLgshGVU70FSdQrZjKyBhsGjzX5eOclgONLGVSfisk1/hk
1Bi9OTqaLX7DkDiNX7fmX28DMmI19Ej+MA5oXlqi2er3cPoifYyHvn3FtqjlxjD2gq1oVE1XTqoX
9TbScPg6w+7GTODHgz15iw/XOqVUxx5jgtXdXraNW+9GNfr33HzMyKMA3TXakNcq+5vZ0/n4nXJm
df86+NUFb4mhgrdD8Ps4+0v4mM4orr+6fObsXPhuN5/bMqoJhINOa6stYlZefRnuneOwazLyxswU
NiWOu/FI/Tm3LDd8uXBJq5/JjCAA+VGc6jZvVj8GzDJIzslJ0cubIcKCSalSnhSbMZAd1VJQnQbx
ECXXMbCjAGAFyJmFOOH8siywgMyz3XJ2y4BzYQ2pl33nVomG2i1Kf37g0ZLVfyWHbn0KEG4p/jCo
+hsoQmnzQr69tc9eEdpni4UVqWqZIr7gbQi9kM9qPkOFXwvxsqK+Z7zG4yl7g+0cL7+yoZjaW9cb
hbjLqALncVcUATAF8gLJjcHLR71RTRxur0LiSaSPy/8PUIV+QEkoIB51Ral3HVXejKqSC8sGrT0Z
HiKjrT31VatveL3zqiFvN08/SGLUG0n8R5gObILBzDRCv6W2aNTdXMpY7lzDv/GvyhRt8EGq1FNP
CrYrv20syciukLIwD9GMZR54iLeM1h1suj23osQ9zMakR6bxXG2rWXBo5+Nn2k2Nk3f4whOOEArn
CM9jYmfEO6A9QCTTapn6N9JSgDDSSCfmnpNAK/etQWP/NCvfkYq/GRzfA56GKn+CN8aFJAhN9Y5p
sg83Y2/nh2yYIRw167RiEYXnqk5+JbvlhqNuL97boVunnSM1NZAb7t5kuufE9Yp/HAsW/6zJXIyP
AwV43Xvrh3xM0FKQPSSObD70PzN3XfxEqsaOsXqDgiZq8NpTkzlj12EpaahXAEYfEJ3hfNTdsJGy
dtU4fYIn2il09OYD6yL5ihUj+YxEmLnPsA0n8F9suRegNFrdGxwow23FufaI9tE0uPAxL5yJlgDx
WT1UyW9gnJJrDsZn4ZzzyQmLVwZGjPKA+SvtTtu6IMjyGindBK+EwHxwguhwRPgwQjrbAYAFgUEi
yS6scxgCrzleiPDIuO+esEZU0SvHPzq5PHyV+a4LrXic6zyzJwn84HaeU+81iUsCiA5pgX1pmvwi
GxftjZtFCl4lrxmW4pGP/nbxp+p26a+JktBwO3uqHW7pl5H8Dale4iJkDSYLnQdb4eicVzyRGSlG
Fzbhgz+kNEf66zDbe85IWDVp+M7936XH1faT71Qh9xg9sXywqUhe4abCw/mb5niMlwpJgS63Sump
prTeolgw5CpSERsV8G6+CESu/q5pud6TDEvGuz52YhyBLhA+RSItJp6qOd+TQAArncXcg0fMUne+
H/evmJyaL3ZYlXzF/JhfRg0omqUQJZeUfG3+kXPTEXpZJbghLcuSZeelTbMnXNhruhvBHwxbA+YV
egnngzvUXs1hjr9SXm17UVwfR5I017Z3arGTRdDXz4ntBu8QrDV76rjgXQWfMq+W/i9XPcioltGh
jBuEAhllXCKaaQHnkdR9vAs4KvGpy/O53U28j513iaQbfoyj85aSuCFM0TrHQPGqCBp+wxuKIUR0
R8PLOiHd+C2vdU3ASDCyxp1T3LfBshIyHsuc86TuuahFVi23o6CmmjENlDklHHFtupX4QtTetZWr
32yvuyvObfXcxwK12LnTINKDR8j5ZXA0fNv1MbJ8495bwXi1GT14c0Dn4qk8FqOMP7MsUn8jLMQM
BGs8/ZR1WFP2MJgOJAFA9xc9hjXlm3TvNNhxmuWdvRZPh80n7zZosErR8DVnDCM9Ua1TgoJJ8pq6
kuzsdRK4EA4JYqRrTvvCMSeC8aUwLtiXK+PAPsSYTkGd9hx197XN03wb4iwsjpXb51R91v2fKq7c
lj3b6TBOOvHsn1KGtXYvMfnf9jFn/R3KujsjKnZiBrFK2hufc1k9TLaXXJAgpbjvEHGg0kGrZgWc
VC3W22UtgPV6ftyZUx0OXX+wLqI75pxeVFtaXz3nVJLdZkH3CxhdIsThuaWa0UURVKScdglnsCfJ
HAlRFPbxMGBeNTmfQ+s09lfwf9tM0S85UVtB7dsdFvvlzCQUZHdCtN0Hm2k9HIUXSqAIgwHQnops
2BHT6kjlQFA7+GEzHxxFSciGLl27HOoh1vm5zvG8Q0LxYhRPvjSofOGslmPCfam+95gQ1hspw0nu
x0SJa89HPhXtScgseEzMFHSfMqdGmvIQO5gj11z1nlAiBo2t4t5JKjsCygZYnrqCXDjjzLokBIwD
xUQVhH3IuB1nadg9BdarzkFY5Q6YW39YDx7iWPcYTuvwN8b3ygnD2sirb4Y2tTsjrixs1KV1NzmI
9TeotZw3nJaAw+MEnp/iGwIXj5WIuvzgMXBcm0zaIvjoMc0TPl9y58vzXfJtXHqCeo8bz/j5dgI+
UZ04P6zPq0j7eDkK4kgBAzYRfcGfY/a5zPur49xgacIfUtcJo2YaOtxhYeoR+9RlceBx4jziYOy8
bTsStY5p9yvDeh+FgZq2TcZJAXe19tlMTWN+2yEqb+SCUWsbo73Hx9D4YQ89CbZPyCipmHC3tg41
b3DiAOrMMu0tePtDXgRzA66Yk8gKdmDlnhlmMd7XJlxK51eGB/FGm0ot2xBejj3QJEgRau/gG2Ci
ZBIGbLSOv1ZCQfUBKx6I5NGAKMI/3D7xgHNfqAhJ1ifdKwY8bpttw6y0kDmruiuDWcraAYRQjR8U
12Hq8PAR4YhtkrcEJ9xvjomi4G+4IGBgjhL+qa2j+sHrg/arba70kLWHmdzHsfVvC2fg5T+uYoGr
VLTuTd151nzXbh53Ty4BxgMDc8dOb2XYvHpdLdOL4tBdXVyEsmOQ+xpLxdII96njfIjnwwvFV+Bd
Pyl5JGZ6/1rZwkHxI2KeFvjhvA+pJkmYTIyH+O15abdbuxTKN0WRlAdxQ/CzF7tMSbCrsUOo3cJf
odxfWaoBj3iqPA9sULbhTT/q4llbd3KPgaGAcwMHA5GFuxogjUm4BHXQzI2THDkmhxwOhzRR8phM
nbkeQwZ/fQ4yvfzQdBH+7RmJbqFCZhgUBO3Vx0GraX3DTM60Ib0l+dGmS8c77TnJIw8cCFkYl0ew
Yj7o1o0/MuWf/+8I+XBnywsSD7xOxJ9RpXQ/uz2Bkj2kcp6cdZc1zpczkOwVQpfRQ5nl8p2wR+t+
clxtoue54TmJlZJXoUuR8trJrSfddfz0l8l1uBpdrQ+7LOujBDcI0eXNzAaAQ77OOn3OAfOqVzw6
AWgsjqLO57AGwQ2oK6sBCBYecam4NFDIjfThp7v8F+BUJWEdKFbNZfZUOu8CRp5brH5DesefqPok
0llSujF0aqLuoR3uzADSE8ZtN003o5dRKrfJ/DrlC82fvPlK0YXCj6AbBsHi0JRUdCG54lVnJ+LP
Yvj7MuGB1Ap49tT0cEf16NwS/gMbMxJk+Q3rII54BrjJdNY6WppTpfDrHgLFA/eSMeHJk+vL5K5i
k1wfg27F9DGodUkpDMlEemYLxo29cTlUJpf+2sX9iKdgXY9uLjv3wfhAyGtgaVgBvBqula56w5Ta
8NOSfyxjIZ8av9SXa0h23bfXAwGwDP8xBGT1V1i0tN2ESwq3ML3iOxKA3oVYcMgRro3SdHgtp/k/
js5ryVFki6JfRAQk/lXIq1TevxBV3T14l5Bkwtffpfs2MTE9XSVB5jF7rz3OfyarGdsJ4ZcMl+cu
ymtrJ7W5PehCBLQOVFKvmahIht5oHqQfNnKW+LopHNwdNMTUfXR0oeJT3NOsXZsmDM4r0Rb+HepK
poIRr/j0wRBT1Ye4di2T5GM8QYNZ5LgFnVJPu5GhBbdpdLPBJnXgBeZnSdMRPjGPr5nWJA5X/WYB
8nYffLBerJ/Jl2bcv+0XCxP8rWe7omqXwz2zxGDcdzQVqDDymsYdQWNlfqalVQwWZa//lLpPl0d/
NgPm7WmOCc7hvMXa5mt/fmKS4jjo7276Kq6c/B4GZtgwgWOgxjKfUK1E+ItunwjsHOtDPrNQTDQZ
Ime7mQLyLvTEKVoVZd9twfeFDzdLLu0S+YzeJjBOYz22ZJItG98diVqZBviLe1tjB4cARiD8VvtW
9kIGiHDOKHxDfg2Vzc1eghF4NQOA/QSCekh+iplz1m9mDrNw3xSOdSZJCc2KKKHy7FiFUk31U+QM
SUm0Jy6cEmkTAR1l6TQLFOHMltsVjE6wd5m6/dpxuaSsI+LxnnHQTZwJjXab4cZe+TQMvD6MH1Qg
OlfgwRhYNO2eAQwrdijjN/KZIEcyCSdY4+7QG0kSjdvrLUPd7jEr8WMnQzrSKaBwl+Qi3BKCFwfg
XBJN1myz1Zv8P2HfqO5twvktHlj52iIZgsxB+gmw8IrusLpIaItrspYYy0hJa0p9Jmiv/OeABsr2
GeizixvKIoN74A7mrS0HC3nzFFuXklSl4K6w3TU+F4Xf1QCzPPMvFr0qPjjK5qcmLsLuzK4Wr+wm
ZEH2VMaOuZGKbc0kMZrRkLqEWhJkbnqaC83KlEGUQ5njqAkHLTnW0y7t8u4TE+JaP/Bttu0ZDx1B
bUsBDu3EDhFTAY+5u/wtKXm4M1QwNgm+PkFSgWCEveWiYT9v9akmprslkoiCOq190kcqdO09/vto
4yi8VRHgXBuRbdGda2DSIHyYhh3DgQgKWIIMs7YKLRQJ6CxMn1eUgeGRLWFg3uopxIQyQm44Sk9W
WYKU/ZZBSRBO9zxl6HeCWDfWS2SwVnK8sex7ZHzgPVkdc4HHjE+IuPQ8ZcTjYWA9hFaJSLVn4/XT
NUQOb3otFdqC0DMHa2mKK3t74R1KTpCzto3OkYYA47yPPV+RnMIBXLp4X/2ofcA4ax8CUm1AVnat
HPdLjqD/hXVl9kqQatsf2yqyDrqZSCOxh0ieq4h545Nh3Vn+YJNXcO6iYC3+ytIiEBUuKA8+C1J3
+JiRbJxDa7DJzDS41ufBypo7veLK3RhZuXCOQ4z1SYTruT8vCjo2W7DYr/ehsgyknYX4Bv6Nhqzj
8HtuLTIemErMbNPIVfGzhxkEnjlD8gHInkP7/A/4oULLxF7vme8/5/eLwiLcVS4oAvQEU60+6jrt
8FOH7AwFGcVMINm3tDuuQ+kdJm4dnDkEOzkbudSASLFaqLumZVf1aEtcUMwu8A+TiFp0Oz2UcAdZ
gKyUv2B8SbXUY7ruUq1B5/qMZMI7D5rpYz6TYZf0eV59TE1UuvuI2PmCdPXVf1haZ0p3+JQGH7fi
DcK9ssp5QkTDgoOZrosconTib0xIAG8AiUzDfcdQPNygq+m/YdLlTJ7SG+mwpJRjMTbjoLGCuiSw
r6TF2/gLmISnWNtoCYVd9k8dVZl9pFEQH/6oHNbDZaSP5I+266OxUWehQUOLjZt6tS+ojggeM7KP
4uc8bCK5W0UpGQtP4j8mopr2jifvLyW1PiMURYFscxaDRpml/d9N/EwCJbGK7nkIevUUwTPyE8vS
yH9Qp+EbXQj+utGxBzKKVFX/dcYCBXtCZRftQbZ46auKxvzsgLis/+FfcuHPYX8VKPmKcQBIqJnM
E9jtGns+KPgT5t2jmbX/po47FMcIvRNDQQzMIPOd9nVOffQzq1dk+H+zgSzQLeuyeboAxIggy2Mn
2q3Q+LEqtN7yMgICodKK8yX+IgswhLAjAANCNmnze0IWFl7pxUV8lFuhKMBWmoIkxgIt6SWNivK/
MQzQmAXgzyaGMlHpYFK4ZW1iXqcoCmeZvRi5znd6YVmcdITSpok9NQuRiRjNHgR3zfjqt1HabcZh
aotDO1seSIjYZPes1PjFhVSE67VOJy7xBBNwI9MVz4BGwco5hdjllwpbZfzFHnP3jVRkIB7DGtrH
UY3WcOg8XPoHYgpulaHFov00NEN1NBKFf7LU4YqpL3PkBbCs+UXd09QESFBp3S+F8tJtPnYR7GKF
/n0LDNHHjhoAO0BkT4TD0ZbRkhFH4KVk8zlNlf7HuIgjA1aIird0zNYPumi6x7yzQTmmnqea92pJ
V9ZMPtb1F/p60KlWSMuYoJBAOybKUByJ0FPLPli7oD/rOve7O0o9w38oLP8/GHsTxKpRhIc0jiIC
DoMG/W2GnX44kSeIa26BNZYySucDe4+mwn0Fux6xIQ7wVcGlyQS8jRKh4IoLQx6ZbvTTZxb1YRhc
XMrk5atdjbROhijO6xg0WJGYNHrvASKWIClGj6gtGAYrIQza6kYkgEHeIwokCxMQgB3L4MD7k3sH
HVew+0pEO6+jJJ7sCAI9h0cnSyVu0QYeRFh7ZKDHoo6mXcwVraETq8rC7GDUzTZkRztPDssDKCHh
oY6Nx1vfhZ16J0o3nfcwDsiJQYEPl7ub7UhuCJeFScqFq+6Is7wBrVDn0pssxgLS5JbrljWCkttY
L/Jj1mQ6UcMgSNsxwcJ9EIVCvcHSncidpA34UrJjmdwjJuZYh7RmI+QntmqT0s7ERCyP0zNIK7Ip
6EktbGu26M9y1IG8s2mGb7TFKdQHx26He17TfL0s1ex9l1ZF105Kx7jeVeVi/4wEE/VJuvbh26ir
lq4cLz/JpJykeYJ/ullY8NMO7GA4Bm80xxk5CqVrDSSM2PG9qewpuo615oIGm+G85XqI75lUVwV3
Xl4zJ2+1vmtFRzgU3JR5L1fQaNdKF8WDcXSUJUMnydqzStXmZy6e6qGhbSUK0gnj6GoYs2LVdif3
vxL6xsEJlwq9PgzJPVMQKzhDxDQcFiLNH7nMbL1hkR04O70WaDDzDticQAnD4zQM1id2fvEnqgfi
NXEqDwfigOp/vbC633YiPA0RUsognk62LFuos5nz6JNfCWHIExZSTPh6NMNiYUqRjM6EDj11Rta6
qTuR3Noxvb2bCXMTCS81FKipX5HzbUIe3mWbrYuvkt6D2rN1tFXtOwZ5btL0hes9sUWv1M4Q5XRb
wc8y3a0rqG/UqlbTXykaSP3bzCQavvDAtCQfMr2ki3LT6T2oOkoxuyRWCst3jGrUmXkpdm2EKH0L
/QCn+IjL958n5uitoqwlndnk/S90SdQiwuhFXXvdieHDZeO3C2WtfEaGFosTGO7TB5EeAJoCtIwP
dp+jWierGcUOaK2PhiyoOMF6ATmi4LT32VTN09lvImNvK+GyIKnIcX5cPIbdx7GczHTSYxE9gzRg
buAxtYj50RWJwwWfOXlL4HQ2BFTQ5bdxSoYijtA8OkaDHyLlEbguT0SFI0YGQiaI+iNC8t2lh7B+
0RincLm0lFfj6yx7cucQTTVzu0+EPgh+fB9b5Y7JU86SPau9dvzwuzReT3RraoYv2sWg1aN0tY+S
T5r5N2mA9o2a5NfPJHEsD4sKaVNyDGcnPG5Zs+9JzOzuWXVFF0i8Pg9dgGkH5EIHd3olt6a+NKDZ
nEMq/89nN1EEnrQDhj+RkbWL19STh8ID6/GNSl88aENRuHWIxFCJkJC7qL4WYBsJApCcsBKj+7CW
mx7iQHXAJzhjhPQtR3B5eU5NDoG7Ps3CDZn+Vnp8auC3MTGefDxc775NLsBPA6IiuMRwZoGJxWGm
nP4xyj001Vv+tnaxuK4rh9EFM0+XZSgXooaBFNVEH69wBniwi5nZvoO45gWkgu722ujoicLS63bT
atpLP9b2vPUdD+96t1KQfNIW5dmBrcHMKLwS4zl2oeZtKTbceFdPwfjWLor2oM9tDXVoKfxjFzJz
3gkpgr+YhBWHo+L62PRtKz7KWUQX0JPlZ9QRcrEhokWRlyeD4aeTNh310BG3QBQuipmNz4KMDseZ
/EfEnClpeWE3RrtJjm2H6bGrTi4iG3Vcus54B8YzJAdRQrK4NRVK6wOJDd3XSoan9WnbC1nrFlS8
mn4mnY+kl5rHGJMvAgtrqLofy0Kmm8RgD6hhgw4pISF8FqOPXDbuNyzbtTpNBApcRwArZiPSZfoP
qkUZbFfPxS67Bji6j+RQ6GDH9KxrzrNeb9YFAEzIVkmBi1nvYWRH6+aPf0In83/zfsDqHVlTvWKv
I/45n1u8ErhU6/yUt471hLtdYkqLkFzckc+Q2hfq8xQp9CIG7R86QrSyEyG99bZRKXKNBPJR2hzj
GCDJRbsLGBp4BAjZPAbaCR1Nk1/Y3C5PacFDesTOuXA3BzmJn9LnCkXSB0dnT2WPPG4N9eC/YIsj
trPJVO7usB9hI0CoqjVoDI8kJshqdC7FyPwcIrqr8mIXTnVAegacosXcWgj8JWBK5PoZz0r7J8uu
x+JPVVVYFK1GCsJXwPGj5dtQP65U9vw5OHt7NqyVdLYlhg53R0wU+XtB59HQNrRzKyAI7IEkR/E/
3mKsQrIPIGLaUe3H/xQy0gn58cAiqPNoFzY+bT9zHFlnH5nbMtJ8CFjDpC/kxeGzBNIYY9zkJUEI
c1nqsXf/UYWs5X7mgvrXkYXz1U+EaJ/iaIBmpVnQrAgbBFsTnsA2PmOvkGdSCbL03A+j8zLFQcNr
ybbC2df4qfSZ7AjzH6nM9p+WKVB9e2HqaIf5JmAJOkX9upU2hG60hNZ4D65NW29ixgqVLgVTBuaN
lUujnBVItpiOVeq1ATBjX9OMWfbfviIu4LAgSeQzBWPlffIAYr5IRkhP6THnyxe/Mphs57QUqPmY
b/XGqo9h6NoV5lXh/UcTPSDgN3xF59QEJMluLceb0Ed6TOH+Wn5JAR7x7hGWkI7SPkHAwlBsIeVN
j87CQ3lOcbti6RCIRzmRBDT61Le9PiTJFbl1EqSMctVWGGixoFPgnLCJcy2fa0y5XEJ2mlvBtQfM
DG80pujZZTHw9R3YjSB4dpyBvTN2l7nY2zM/8T3qaMRZevTlKbCswD2toV8zk/MCrFozpC6XXsby
h302hPU9z2lKwtnMlB7ocQWAJpyaYFdAx/L4SFkmm7OdI8JjRuxH4VuDxwFQXC1DlwVxpz7tohc/
A9qZ+HXEnQgYnwXhOdajIm03KMNnznmLhLNFM2qFTdDezb1HEOewNmj1IdjEx5ElFbn2zuReFNhg
c6DEpNnurShiuoivpdn6kfH8PRKDsP5wS1Yfp1xTkr/GOQiTjZqyPLgSNYEIGq50UKAuKJsgf2Ek
69O8VwwKgsM0QPFmtNvcwBSxD58VdHrI7ma7ZhY96yYcSDV9QWDlNfcrnKpizyQt/W07IKV4FpGj
7ZuJjMykcTQLKVokcvxM2JtPa53NZx7qwDr2fh96V2ZqePmQUlZbCaTkb6t6DzljULrwXEfHsTYN
3m6NtjBg0LSiVag2y2zjmS+VMnrXEHwTk2vl9e1xssix3PkyItPVBsJinbpglurMzeTMx8il+3rG
STPfvIUNre6UwWQvYpb1mxWnAaFknk3cTmSn/jfFAyfK2FKJHcTCwGKTImhAWlsTZ3RoYo+YeQye
oE7F5OtHtNdR/RYytrtFCCtx4RdYXE5G5CLbKo0hbLoujN647pf6K8aovkAY6IvZeg7GFplLoYCs
4PJFr/EOsDcAJYhzB8W9Rh4Q7KQqx+KSkumMCNfy8uqy9Nprv9aA3L4ffiiZ/vS+GELnpx3ZnR5x
o2fxvnNH936K6F+wfOeZlcwVUIsz980KfZISkL/TCVrruYRVxXhm7Yd1etGd3VWovxXEgbOCTxbs
lc8I7MxmQi0/uajmzxvJFNSMXmfmjmlqb8E05B4jG6fJ8hMu6tCCANyHqECnbLYvlrSDKDGkD/Z3
QT2TrBgzgmOAXHhZqwk/4+wEYwF5Lk+cSkb3t60LqqWyaCBLKoBeG4S94aUUaUaGOEQbZO+kh9MT
I4YC8HrrXrp5DcuDiZrS25F+w8sTjEBeICfyILwwZ45gCy0xZzv4EksnJkOzhtY19rjFuilL/2Bh
meOnXnLz3lVmDfh8Av5s/FAGahlfycKT5VOAPuemzlFOStVATg7uZZaZpxbuFSg+yHx468ulCCBa
YUrehyYWtAuQ63tkfUWaHrogB9a/cQyfExaKAorqum2MKwUB4aHXftDomic7cFsHEG2BD4EBWXC2
WSRZNPGWhzA+rMQL6dsrWV26Btyxw7rYRFvBsYqjpui7gwqGIXzz4oKukmXkuseGjcthgPkzIftm
U8P2SbPFL0IRvnG8ogbHORzwPslQEYcIaet7nEPxNwcnh66IoxIOacy4CJmFbX/kDF6JpEQxSDS5
3fvfpqhIraYUIRmeLpOgybQniAe2CdflIyogkrxcp3UfhiXwSVSDNk692I0h59hmSCH4YDuX8B5E
FRf2bkHWdAs9CXz7sAJofWXRzB6lRVNdHQJGGsjAsv9HIgPtwxWipLDPnhFxCX0+IERANlQyLAgn
EkonabxvVCjQStiY4TFcIubykFYHv77EjfT3LkMKYl2GOjBbSkfByUoWHcryoDQs3ZRC6MX508Nl
xx3B8JnrOU2gamT/iskeCFzsZtDS8er+VQUpfFmdFr/0QGAt0CD+hR5LtoODR/zkNozKNgSQl9Yv
5zBS/nTkIdxRJBL9WVtOiKSshj5413UePDrPVUN7LAyqWERwgMrvc9rt74ZZVbkNZVi+2r33YJSJ
6wdZGnEXhqoyySJ9l4yYJQTjGC+W7R6HwHigPlgHMhMH+1BwRKDVfKFPn4I9u9WVNINVUebU9VJS
iTYj9RWUv1W32C8b+kcoRQgAIdi31VPYi7m4KrFWf5y185xd02BtUPxmFm1PQv++/lYLGsJDs7q9
SVCnEr2dKXrCs8Pob0za0Cn7jVUFHZKHtrE/5Fzpj8EZwmHfRNqJd7J0LPfSZXH6yTMxDwc4pn72
MdcAuZPQGhmQh+ESXJuFnmIbofcjJtr0GTFPQyoWbthUvMaRJpyuj6d1fpeDBsGpY9++60g4abaA
SkgGZfDlmm3nePl7u9g4r9wKTAZWI/aL8dbE6O0S24xjc8Vb0lHRti2qncVZ7Iu9+IRV9zhPgWNE
mbJRu5UNtd+rjfPPfp6xYBUXAtL69pux+QQXWuZYpRaeRJPWz3S+2Sf4PYZrWLGYaakwzbzEz2wL
L2LWoPZttiMxA4jsugCOXCLzzpru1jZUfbLQ9xQvsz9IDjET+vE2RmKGkXBmzAfWDE+KQWYsh7T2
ONSVjTdutBQ/401jgimFASsoKB7w2RmzQ9uNuF/7uuljmOmwmXrWGENWMjsre/w7Q68ZTrZFoBD6
aitykIdjw6OpqEfX6exDTqCJXq+4jnMWsoOF3V4+ir4YnD2dV9+9L629ktzluv0U76siHfGRBzke
5THA4/zc9J7ig4UsB3QCkbHCbckyO17OckXGuDfE5TTXIWqD4K4sJs7Hi5N5HckqKLWjGZwd55wH
96D31YG1vFK/7KGM/5myIS3fZd6gZSYCBVZC4oyE2m5L2a/tnc2wHjVZwwQXTFiUTuCihhB3/MwI
vT44LX/8Ja/xO4FYY1WBULdXvnUuFXPqw2o3efE41Gg1NzT8A/9Ro3UOxC4jLwDN+yzvJsfU5qvM
OkEAm7V4xDTYdZvEvTdeyKLx1hcbzpx77ucaOJTlLHN4UjTCZlNQghIfSh4FM4Y2WCh3vQEM00Gz
PvhD/6PxBlShg8iMIhIlFZd0CwUoAxtEJwU99CxZqaokVa5Y6Y9Bam8dCJ+QEAJbt9upQ0O8jYWl
6me7JPNPboaA8NyrXLi4kHtNAJuurB8C9VwKd2yvFFLL+O5rul9mm1WWbX3L4Bp0EeLCLgm66c/k
u2t+j2te3LWOkq/IvO3m6A4COliAGcRmYNARZ7O4VIJ1K5gFdU5rswkqhumuNAoOcq1Tg9ZkmG9E
sA5Q1Fdboo7FBlRFvxXvl94BFg1qIlkoOTdTDkgMKaodQ0Dni/HCgzvEqLoLULzBcYnXkXUbiZl1
gmKLMFRQzbiRYspAAmRDoH2s2rXur6YTtOntAEyaqF2DdrAidCU+VZOnok+Hse1Hh/IXzQsinGte
l8V6b82z3XyDGJHFY4vhEtIOmJgVObis4/BF0acNW1gL+qcbLUr2zqcyOaKHTz/RBvcnaGWo7tHF
2bz0tFN3czOgYpxuhRqxjkycXlk4DOEFoC6+AhvxpZPowTjmqNAViN3QOFPwmPPwYgirIXzcW4pM
h63h2vuNJHL6gwh8leOAZLi4kU4UlFun7ev4zBNNOgWEv1s+g+6/2IzUcusH9AKQRMblbPi+7UT7
DJbvBnQFqDZgz04X2ffZqo6+Wp3m7+pHi3Xmbwibl8IZzCPJr8a+s4Ttf1AZek1NerMpwW1CZ0Bb
kvTlGDkfpvHMUh34LqqMRTT2QZ/JIhGn333uqnRfu2H5XrBKJWat4uXDtncDqL+wsIxz1t9xO72l
ZZZJLPZCYqIEhVc7e58Krb6yfk7Tb17e1QWGy0If7cKQZ/aWDvPm258aTVwy/iYZNmAARFn+TBXA
zttZSQdU+kLcWCeVH4qtiGoGe6pORzSUqii84UXzj/Wp8jmFOUOZPHuv3TqZcx6XIBgG7hbSbcoO
i3IfwIwHEuzfHrWqDH5ow7zxo8FYeuYJ06jo5whnlugDGkES1T0ovxkQ4l98WL53DKOSjPocsn3/
UbM56Umc4lvHzL84CM0GEIN7gUr8wycu/h4pA1GBsK5GvSdpTEyILNLeMAoJm4kRVeS9g4gMiGyr
Z8t9Q6PvdQeN8Mg5VTcCEOUUGUbPgY+fR+lpro818PN8V/pOj+8TcdxF530WE6WEy2LnOjj/KF2s
9GT3Bo/RuJbVLy+5/NbY3KHJBrb7yf6IXLoFKmJ8yANBaDNbtP6zDVOHCNt5zN7XoVGPYKaYXHe4
HZC3ESyNw6Pz5vaXqizW/yrL5X7pfWIxt5mShTljLmme21hF/+XgRzSZ7EJHiGEjyFhlPrVVgjTc
rO+h8cRpXPBKJpbL1jKZmMj2rHC4ig4sVFOkwK2CklK0vvfSRXKpcFtBpJJOfauYeqdxWVzcItXR
nJeGcSExo6dompHVNP3cNPtiMoHcaiozoiAhspMojNCYvF/TszbO46xDIiMLZpfgKREzUps5koQS
JfaKmHJrV/m+fxWVpdB8rG75wPXCJn6OhYAlL0OfxX1ngiFMCovTaU+KiokOqQlvbHDg2uX0kVY3
2lAto0yi27ExYo6ZHn8qpwC7FgEQwvBLGsKM/2Bkbirc5rVFmMN7TiHnbTRGFaix2KPF+KxVjBxg
g9Z+FdcZK/F/awEqPJHas6qkWZjlQEQgC6eB6pa9OMLFWcUzv7yz2aOChgFIN84cYoRPWjgdEt5Q
W//GciguXtPF1blbsz4/WkHWXtuK4GxMf8M8i40pVpfsbo+pznbGUPZlcMhl5yKAyPdO5VBelC3b
8mahjburJjnC/rP4guQpfLopyB1LyE8eG7jcGSaFIWF+7IM3Csrs3XUw1xyGRqC0PAH2bszXjDcA
+arx4/qgmJw9QwiM/s7I+NDhz43jfel0UuZKzA9RnuhjATbD4u8IAZsw4W+iXPRsGp32Dy6L6EpU
LgIGF5fHS6gF+cNoJjz7IbIYeg0nZ7VX9psAWNR96/gTuTG2bJxHfzWFe/C5jWKk4JZXyX6v5qrW
AyJ0UhMU8DAEhFTwrR/ZyyWm8gtBkjmhN28gQlcWzQorfNaFgx39xRUVefwQ5D8f0ePMIXHHSHM3
TTEyfsDPqMHh2OOCXbpwRkD27RJAkfLolnDcNbhdqDzNXdyTzL33tB2dIUukv3MIUnOrasftP6kj
55JMe86KHwEk4x2MiSIWJGv/hXLWh9Yz7juWjPBfzo1M1IVDR4BHnGQugs7vY7QFeisGWHgYU0z3
H/31vByNXYLr6wkAeUeTzaGPoY7beEhtNiHhIJjS5Drw0wuY4PUbVcr6gy3T/QZrzC8jItY6TPCw
1O1DJES3KB1MdwVhLutxVZQMCX4SrEsxpeAnEdHOyicfx+ZIEoe6OQVpzh+YG5fBI+qp1kbmQsU1
XP1CBOsdtEJr2eIWDPGTE6EC+8+5cbdkS5fEux0CBpToqprfoQ/0eOoBNME2CN2yvqTwrCyAzMSi
PPs2f6rcpKgyGQajtef4BBnhXAG4VtgKZxk+r/1EygYy/YIEa4WvjbeBROSCK/TN7W3rL0Z4xz2G
8MnsJ5NPKbc3agJCU/CldVvpNk15f1O3v/GWkCczlvWSgMEpBavYpToKZ6hAVlcp8Vx/8LIg/pxS
4R0VsSgsSEvP3AVxOXqnklBOmGzU/NDssRyRrlLErO27d6suGxqxgq6ZLFsM8Tt3bgjb8dQsJrhr
ue6/jRQy3LqDM60HFrfVco6Ya7F7h7jc/kVHHPNBlLzf3VcTABI84Ctw9f4WDrS8+5U1T0lZ3dif
wC1IE2GtNaTxs1vynlO5egGeMez9QJYiMAay6kmr3ZRoVTZ2Z5Gdm2WUU+cgbsYBEC+a83R/u86B
wdQkaQlvuqlbXUe8tqzLcragy9gmLkHrIlkJ6Jxfair5fA9Hy37uMtCbG/v2LTPYbKbigL2nihlx
dJyodTZplES6se9sO2qOxE6SVUGLtA5HwD0IBUpK+69yCTEzxJy0xxmVK78v8rNHgDRB+gt7rMA7
kwUDJU8qyQNkvbRc2V+QXJHmvgX7cvYhdUUcuW9aLIjulOewLzWBKyE1Ttays4U7uI/5Mq/cNjj5
EQOhn36dcrHgRFyL4TrbXM+x6HW8zz2HyRQL2XZF6Vt75N2i+ZDP9BMSEy8+on9RM7jDhYwBTVaB
KdQd730Tosu1+1eEGQR/o+egf5FWpVOAhIvKd6rz/YeSPeEKPxPDaCGH9bfjfc/orhRcY8byvoNr
k0UfIBSYtinUBJyvRBWERzw37MABycDcG2j/kFy5sSgPLqdOexrpwuadhLTcqj3Lk0Ls+F4dzO65
jtgt1cpddwPznXjcyo5NS3BA1TFxPtoFSErnWVQlXd4gfcs6TJ27yIMvRj4FUbBL4FHM0IeU1mK/
Kc/XNc2WhRKht5k5be2iSMN/Br5LSgoUqR0IzQbAeS0cbDRW2oy8YkxW62eEi8tyX/bYq3iWwdh2
au65TElKuLIMVQxEFafbAUCC/8OSQyCEpa+eDkMLcv6EZBKFVVFBVEh8nBqvNyNYzv1sDdgk2nm8
lhYFLtmOC7sdy4iJ2XA2UTVOtUDsR8hBhlMIPcN01hYXxhYTDEcneWttdg7IvwVWP0bZA1N1GEAa
n47ehZG3mre5nMhMoWzIwdNlpFJ+RpVdX+MMjgGJzDhnMGwjBZ9cL2FYynGeWkP06yEogYg3oOHd
jszLGTG0uXpas5GEEyYP0ZnkDdIX+yrNLk5lRfH7YCt1rMkAqTZBNCONIAlsQU3GWP6mDdBy9ez2
ALNT6Du2r3n4DPwIgi9T+ui+cWyCqjq8af9WUi6nLQJK7SX2zaZwDJrcwDTyY7pwC+mqRlflesc+
X6C4Kp+0AQqgNor21C9KP/SkIu1qGvRwlwHicO/GKJbDThJk4m1mBY5gX5WCimsmT608GbBo/4bM
oLDDjghok1zA/+RKftwxD0Kw3hBbSFQ5snwq1tMwa4CERUnBzpvsEawOJktmh4nNDSvdcOCKvu/R
k4Qu38bYz8eqGsfvsTSTj6KJvOdbyjc4B+5tqcaiv8M7O0TzMSCNbzxXtqgddDxcp5/O0OM+aDTM
ISRZQ8NXo4VhszngWUwQugNwlLQxP0PYVzOKg2VYZoSZ4F2+UrvuDuDEGvvdQwxePcPvSOW9AYS1
cu5TW2gDczG4BaUWKTY7weqZ2eIKaQG9Gp7hzcCgrXwJmhD1QUiudsTiPqciLqnd8SlV2Rjc45kg
B4gNwI3RshIutCSdGNkyVNU83nwrTUWmXVExUHRiP3haCnIHjmEecWZtgprZOUl2E1E3qHQ5/tmM
1wur2XTn1VFLG8VT6aXlXuSEXMJnUeCGn6vGduIbgMUazXOMRB+ZxeD3zbSpiLBcsj0NRu0N23Xp
4m/fqqt8OzjWOr71JLdV2xpF8j2WM/NSWGmpN/hdGfQYuvgoGSEXX1sGks+NpFBmNznqsxu5qDR9
jPvPmZUVdDOakPY9oZnlKUQ0vRx6SLXel0W3XpLRgvqnTGarzMD7rUUNl3Kcx/Vr9TRC3ISXuwak
awvdo56FQ/Y7Faq55V/FOhjuXcZb3IcMQNGwR35Vp6xLkZQu06ZJe/QsdljAY/NyRsT3KkRecomg
yLERbFL0kVvuOt/bk9FtRaRZEE/e3XMAph6izsxn/4iRHrBWIjmWPPLFwwyyDGAqaKBb+rdOiY1g
4Qi5HR1bUf+JXFRonJacy+jwydoCoFYR3YgkkTogt+6swYjlqtrM7/8yDDRMb1LHDjCvd6JwDi34
I1R6NYZ2DPKQn9do2iG/r7KfzolisfNMbrKLALWiSLZ0TJ6un4br6m+OGs5QRo12/US4C36EbY9C
xFDsjrVzXxbxzTtF8/suG3x6z+wdXe+zdycLiIfwZqe46+xV+jtjwLnskAtX6p9HD+GlLFVz2Bhy
5vL179nb+v8j7UyWJEeuLPsrFK4L0hhUAUVJVy9sNp+n8CE2EHePcMyKGQrg6/uAtajMCEqmtDQX
XDBJmrkZTPUN955bomWsIji2VDpecquIR3dQNKVZi9mumMf2BjfnmO85Bwt9CyBKoCUEcRdfpRLp
xl3r0GB/RFMH92nvdGKKWB4j60zwyrOk8T8l5YS7Sn+j4tXjZsPjMTDFughtmMuvM9Y8JPBlV9sp
e7eKXZExrPbqnYtpO9xT5MO+4f8R3PB7OA2LHz8J7A0sFVmxpMGxYrU8fnRCOS3O3KS2DqZqfeeo
mp6aeQELmEAiCsjY2HUowkLCr1RkbEzTJSXW1rXIUGHPnQTVFSrwMCZcLV0ECxdULWN87pxW2nC7
Gt/MHxWxwcFxFD4rUoi8OJPf8oy6GeGlm8S7UVT1jLjShOXVlDduRW56Qgc9RjBAPhwj4dgYRlE9
wgcugegW5ge3A549h1VWmNhQd3U9Yj/tUlCWwVgDdQHMrGr3uGRLO93AoA0EEzcIOQh+7Cn8NjHy
KPZdGc7BccBj0x1qtNnZtC1lX5J4D+nGfiQ7iGRNhlNue7a9uiNXOBV5wZmHpccDYFJFI4NnUJNW
QHL4RG+GmWJxU0CCiIHQ5IfUN9Bw4TEcoAo2Oj+VQB5EhQGDw5D0tDFw+NUSHZTZm5ndeP2W933v
P/kNQlnyllqfWCITkHq5rTKTeB1Wcjpa9sdMwsJ6F2RYS/gP2VZ86GHO9Ra3XWc2UxzZ4i1XSZsl
l/xuAg9bdI4uv8JLADJ/Q1wIpzQjYZsMv9huI6hlPoi4jcoaHwpmK8hrYB02AXiCV4S3gI655o9p
ubhfJ2Yf3hX7itz+6WuU9UhxJwt8MWJpoQiTyJmGQi0mzdy3kc2DbQzEyavjwUNiOLNSuCh9Jq0n
I1S6uh1tj1OdqBAyrzDPoMHrmflvJVKO7wV13PgDfQNjPyKMXDWQhtJASREQWjquPGOsh54QDLoq
YXjohdP4vo//m736dQB6XNwpD4LOAFMXoBNO0CoZHgbKrya8YJrdAYrb4vpMwe9o7L5FehNADDLZ
DXDCyqhDBWStafb4ft0SxKK2A1ttwebjk57JPjCo11W2jIdcZ0HxFlEHjJeKJ68/Gt2STVHGYWpY
o+suPI2T05tjbTsk8FmdAFfE2AKjq3HmmXSllTJ6Ztzfj8iAE3ScbVe64MGMUiSqx9C+9uXgT+eC
3go1KB9SuSvRq7FIRq3AwCwr0geUsg1zfjnmJBs1tA3bGR9EvdOamn9nmbCnNGJ+QbeWaNLpUE67
m86b++TEwEbOp4DNn71jpWU/uTxA4ckmVPmDU54hY5n54qryekJs3XZ5aQrbHfZ2mWuDLbzDvSUw
izBTkhEqAtwGzEXrKRnPRERFP7vKI065lpHqfiIPkfKd1sap+UpQwG19ZCzyRLhyY+5RzxF7M0we
dIUq68rgwFwPBnLedNa2IlqNdZ83WiPLPE6kblfj6TMYTRYlPnJlqku0IRlAvXyhi3Ko2imICjlh
8ohdzGwKJCmG8SZPL7uurcJLoAtjhZu5QMcWE2Lv7llNUaoFcUxkSZClPFiBVWWoN6tJLhyKkBuR
8qrk1eqrdDmVIBs7nm1HR5ecAsik+lH1nwlbxye7sCdWvjjOUMo7FfWwFsg/mE1RJzAUp2HbqFxV
cjNhlwMqMfv8BiyQp8QrhX743QESIO9mj0JkT3XjI0ChQUkuSJcJxluk4ll67kLZ25fBVMxyTzJE
8q0bhVKof+kBr+GXN8+ZQlz57uuYqZyW4LR2kWQvcKhzx/oeK1n87HGUa74Np/s2WMuMpYrMv3Jr
UHp9AIvB4k8OLyuEOlrzN0ffbh6wJJfueSG57bOI/boC5QRhHD1fvaQkBsbGZc2XmcsO+ubPfkQD
Bo00DJd7crOS2wri03yMylI2Wza8a3hNZQfVPiDNmZCZNtAnVMaJ2Dl1FTbMQBE53vcuu6ZD3xJL
dbv0TPYf2VaRwsHnk1Qct8QjbVgYyCMtErS8pMufQSh4X7JKsxOSajD3GLfSJ9EMcXOR+R7oC3J2
4KL7yrJv5njE+Uu0aPkw2mKsDqU/O4qEpVAQpQfqttkIP+0eGz3lDKc5jA4Z4mZ9VGkV3yrBavs0
eky7iN0pQmypI1GRe6trfOBRIonsjRcwgL5NdGl8UOODwNzQ9YqBTJxZW99JsSCQASCCMzOW6RxY
Dk7vwQSCNkHHmHvIgG5u4PISt2P5AY5TB/EQIbVYY4ihCH3rqNuIVIwcpUDO9Fm0RPW0KXtogkWt
u0pNQAnh2mTeBlFajCoTp9N6WmNqOzQ+P+P3KMbItgsiSz6gOwJaP2gT3zelnf0QVmZfacbkDOL+
BemyQolsP1+W9UDEe48osZx7GOx9xigNHK++kmAq0If1nb3qpKcoJAMJnFm+Qgv7S1gDAXKzbuG2
8fPSfDoONXBAkgGUjaBKzyNRBOucCfcfUsBRkM1lLWW/s/26mS/Rtsf1FeI0LBFTlrxR9c0+IV51
/DTg9ZAXRiYkXuFsyF+01dcfGeHxPzIom87FmuT8ZLVILrdsGfVFw5+U7hKs5IxrHPI2niqnC59j
ztEHOeV1gf6Lw9dGg9/aTyVI3fpMGs94YO/Hp6yigCBCr5ZmGyA+7yhuAMdOwJ+jD8ZWHnIOKGXF
0ZaZ557sRqWfi20vPxTLJRIXhyU7hhBsceVZha1OlHoza8qQv56EajvGqspPJ6TJtU2wKxF/EO0V
y+6qByQo2I7zpDA3qSTkTpEzMyOBabkwwxjA30Jof43Uqo/PfIMe0GYH7fNO2zJn0VGHdHSTlUdA
uvuicy57PIzpZvAmfFXcvPpmblMzYk8wDlQi19E7b4Guc7UsbfM8qHx4xecITie0VJ7vg5g6cjv0
ztohpnH9vWEYBPMkZcj2pq2x+9EuNsb7sDeEISEWyXx1WbjaHz9w3jGeBT7sf8Rm5kc5uKKZNiz3
7J/Ens4/2bTq4apZIuSYG19H8aeDhCeHU7d03kmlJH1vKoA7nKao4d0DMnKlr4dGSX3oaOu8rRc0
sn0UZcQinFi78IA8cCDjgyjX9Ufb9k8mhsKyZ426ogQRURCQRN1Oghr8F7rdTCcejiOEblvTCwwT
cZK4bz7rYHnVkQY2PWnc00BtvKQkthfREmZnawTr40WWc1ZDWBDnkreUxX4fSX2JrIyMUIAT1Wdm
LUyjUwr7R1WJ/BUnWfwRwcEzez1zd6PmCOlM+zHA2Z6K9jaqqRK3cTJCTa/6Nn4DrY39CGyTz2qu
ihqGQTFLPESPErAPusZhJwOPLCyCqopymwtc/gTcB2soobDEA+IfFo5+ShDzRDy3uisd3/sBMGAE
dC5a771I0JOcsFvQEXsVYh/CvuZg7xNnpG89bCM593dq5zeOjVHvxqStXCmo8A8wUSnc5btCquUM
dX0CUVhOIBPtMqy9XTo5+F1qk3eCar4ZQGOiL+xPzVhNgM2gaThHJ0QhyLsqCS/qQZHsEmzF9gZ3
hxruTUvLs1EtVtWLqpPZSQ90CZdzkzQAwlsmAJuFBkjuE2vIggNn93ympRCIgYly9a0bI7BhBCc7
ounZYzD1xhfGool9W9bsEb6w1eDT3g9BDWz0MCKmTuNrln+ESB9ZNHhdv88CPKX0H+4oMz7nPH60
JlumwJjCaGiv9CC9bxziQbCXSZJ12zko4rcOx0T3Y5nxV4s9s9ze2foG7zaB3cIr35uk8C+HHvsA
9hKkBCUhUGiMd/kshuYaId7cHQYzVwgKkcRY005SiUU87a6FC7KJGN09sOPFESFh5TabfC7cEEZD
4LYvPpzX6ogLt65uZpyhFrbJCN7zFgSXTu5I/kpdJt8LQxtUNzPiYRanUB3wl5OIA3XML7a5JRZz
aTgY09PCAY3Oi9jAGA8yIqMz+pGeZlIE4xo04IccGljeiu0i7elbsoStwO3ble0BWZFT7h0UiQ8y
xmS2C0rygxinWMW3jIQA9zqqfYpXBhLITZnst+IbU7nhZ8gPmFpZyZFIwMnnWsb749tsAwmu3fLU
rMd/UDXl0a/lGJxqh9EyWy0QNieWO278g3gvxJDgCoV/qOoEoXeAwTc5kaAzeyzORWvrS5kM/fCD
C95Nr4FC8HllGPZWiE4lHt21Xn9ACRFHj1Cm1o3ivAjgBMXMY31YHePJwSygvrjjYuWehIwRXVLF
Di/BnMzpMY4x/W+absJURkeOZJ1e3mawkjg0Lz4lI2Qav1DlNlPUvFuNQsl5kDT17BZKotSz20Rh
UOUGACGVL5CdKYqgPgJvUEoqwET1fEfV45ILoKBCXQN3lD87AB3zFWMM1T2Njk3oGzPxBgFRYAXn
MgeSdG9SSt/XGseEf/JihkNIqLTBep4s42aOpTW8JIlU1UVlENRumazWNvFWTRveetXU2XsGlTZ3
A/GU1ZfrsBI8IF+TME4TnTAC9eB4PqJvH4vzmBhGZsxjQqRPMdJOce8hQH0b8IN51y2pxf3BiSgw
YCi42H3mnK/rMJLcvtIi2sk0W8x9CQnabYvo5JMJCb5vUgLEFWLAyQEWT5QBslQrqpOnulTzO3XF
PN43IQHORBQZRx5RwLlYhqxaqHKD1lzX13Gsu+yStIYgu6krlj+7EIAhK2u8HprhDtBuD8MmNkAA
/K4HXZUBuILDhB6rbkKiAnCrdVcVype+vZ9KGWVPQz6m6Pv5Wji05oxlPNdMGFl3qe8EbftEp2GI
Ho2duGQDZS09QRSNiHr/pcagMgGxGPCs80+UF770Kpy7H1lIG33CCDXI06ikk75w5TnWHRNzEz2I
OGu6E2UMyYJmCjw8457DlVLKTui7CW12sl93Ps7Jlnje9n6KcouemnU2uyabDJJIYDePSklxSpnT
ETML6cJqER2JA7NpQ4XtEmakLuoYw83el2lXfgIkgGsxJUH62ggTnyeBjYWBkksuFqKR8ZvrM+lA
NNeY6eyMGZ4wERv/MyJvvdu2DKZJH8otLtEgHN0bRuFEkeQZz+puvcH8derqv4QuaCEG3nCiWABW
YGmQCQHf1J3TnpbRHlZaVYOhyg6Re7KymfMaqIACRdpqtVxEAVYmZl4TzMhmVHYDINCQx9MxF4q3
eY9ApS3U9N3SaXE/J2GSYJxKJIpNpNiQm2HivUw19yOWyDb+ZicwX5jOG+vawuSAU6njB7VFkEc1
j2hNjGsEb/qM3rr/Sk2NGslCgs9GuU4l/xMIGQzUrRRkOQXgD4zXWJAlauKIHTJev52MBqyQyL+R
JmuzqJfcz7Nq1yC3f0XXz3Iv9SdDziw+wzc0NS6BQWSpnH1JfN1+ZDD+3C/rjqdzy/mm5SG9hmnI
YLPIKzW8gBUt3pfF7VakmomsbRIM3j2oIPNg3Kh/I7NSf7mdyD8i8mYvXNcMQBxrhPmbicscmxvS
oneGoyiv2rlp630Lh8Hah2WRvYaDBoHnoH9+S/GpPVpo4xPkzchPdgbL4k2ZEJi1CdsK/RUQt/az
y6lW2LO7+T1WWu85tD33K0/Tf6U1DUOwXVTZos4e/MaGfOnkRAOiPmZ7F2tn5zsu5+KE9DTfsUUu
LxXKTMhHxBw3GxSMMJUNuFLNodfgX5xFQ3oR9kgWGVnEuUYqCoujUvmYhFyRcd4u2YyNokkQr21U
Z9MR0O1ZBY4+UX21ou78LWma7U/qrCrdu0YHKQWMhtqZaTe47BEd2jipBJtwVdX8rQ3hNiltRRAW
F75X9BiLOK8GwqIQriobjQp6xSwajxwG5U8zNuLDMpy3KxC8tC6G2m8+A1Z8IRq+UpP8GjKQ38cW
5Kv9sIjmpvcc9cidE/snkviIb5jRzQLD0HxOm4Fzle7NSoP23DICBe83xsVj23SEUrrc1yT6Vixt
9w4rly/RDdaTQRF8WpravYWpvNJ1wDJ17MzyBMEJV/vWhJlbHtMoxoQ2J4W6bIsl/KahYAzbAY4D
6saqwjaSuhQpqECw94ZsBO8sRDPN2ZTKfRjHPrlvIoe7MBYEaAEdiKcbpxs1YA6k5N4mAU52ialv
+bBHqvNt4pF1vfEnunA2rA6OWjFO07OxZziZNKPsPdlZt6izPc1MOAnLs0TsNG6HVvb3rNWapyye
q+tME4+1QTPD4Ex2QXdfQH1kTBMH05eTZ2hH2IT5Ry/vi+rQ2+STHyyLBPotunMCLFUzLd+xTzWP
qh1jRCT26g3uR0eXB+omEs353Vfj1rYop/ZapovZmlSBt0JMZ2+Y8eV3WW4nH9ieAmZEppLpDg9j
9hDS2AZUjVH5PnhW8Blm/ZjteBLIyKppyR5CaD+8DQcfz54lQnMZrjaF7RKXFpO2pc6/teGMTqW0
jLyKa0e7h5DKqdkEXcYBGrcMkogN4lzdhMDJXttpCjAf+3z/VA0RjwYXGgIhzgbY7EOdOndkIXJO
AeRy3mP2RDxU1SCO3dwXr3Jwi1fALfqt7z2ElY49iysWDtlTpH1Y0L1mXH8ey6w8FhO0v93EXvsN
GQ4dUhQ0SPnNggiK2iGj7A3cCvKmi9o8OUF5YDneYW8dz0LTPqsIwTd4p5k9V8uPETxTXVMOEGyD
yMoJbGjG9I7kSeZL8EmWe2vAmMn2taTbfPR8i9BlDCAKO1Dj3c+4haa9hRPre5Ek461RmPQor11J
0TaWYlmFWEzBQMoV3ywbpdcG66iNJjKOQ7Nj2tNlexsREELOjjnwphvCFb/OtoVpThU4z4rfLwt1
X+egxw3N7iZu46HfMhwaa/biKAH2CCfgPZNrnL9Igr/szZIbYs3ztlNg5caEZIimi2jBYrBh4lBy
VN6oYIkvEcbU0w7+fRa/ZV3ifaVInfwNGq6O8XrRY8Iok+o9BdVwaadmhf8bBzoxXUesCFaZ9Qvc
X2e+ZVjbQv9AsXWdTJNbnp1sgmQCtKMEVeQ2kD0zGpfqpNtsFV7CoID71LR2vLdAL4+XoCpZJooW
hSfDCkfejE1p/RwQYx/l+tbhtcYG6xyJpp/+XDqo34dVwO6NcpW85i1MwjCrm8d8KoOPsO0Mtyhn
ID5VWCD72XYFVCVGoVdiEGA2adBA9SigacWR1EO4cdyTjdm0rltORB8AkEMeio0Qjk5THEksrnAI
NXGUnGRdQRpRhup9n8Afkxzq0nx5JBjFe4dWqGeL3VmrKaHuzlg5nVcA6+xwJ5+baJsyr2afa4FB
B0Y6BpqBhy2jDTcaqxFgX2wfhlSFD0jVuLqxrcXX7IRZY9n2SG9nO0a/FITjZtD1q+gZoT62zig2
3rHuWVzy5eAnd8glXDMzJ7X6qzW9m1uXb21R6uSSAkLc8v03qMLrLPnAglx9K1XJ+LmORFxexBA2
GMxbNhOClFVSd2hHVT1GJORQPuexvBa4nMDvTL55i+OeW5odh2h3iePGwX70ybHf2G5Zo+thYr0z
bLrUZsxwSCLU79pbj8YXb760mg9+6eRh+H5UfU24fsiTRWKBUFUM2bsKcVB7A53kQdsJHCicef19
SNwQo8as0mcE7PXI/CkgdmwtOhl2BJP7UgCZZx/Crnj1MhNDA65S6XMRJ+v4v8vRCw6YhMkrYP/K
bdQkqG09b+IpJWBG30wAtz9jOEWE3SxN2myTPo+fO+SkEz9c3d+oqpwslhj8WDduPuBeKby2J+Eg
jH7ygDPOgTSsGa5n9iMnY/kYL7rVO9l383cH68U9C4debhmvN6C+4WHdREu/PjFk1r0EwWzOJNUK
e7t0ob3yqCLgGU485jFgkml5dZA6X+MGxFhhD4A0+Phsxm6BHGt0+oRNG6iiCYxHPgy6/XlyYHfZ
LFYpWnJLVrsitLxrhwKMrJa0VJekf2NV4ut0q53XeqwO58mjGOsJmLS3lmlddthUJ1iBnCU0+za3
/HaPSJtPn2MoeC5Eysw2QdzD3KOpvRPPP39aXTrNi+8q2rdyGplj9Aie7+dytUpR3KqdBq+frYMe
bLENJS2+oULQlg2YBk4trhsCW9Jx/EaooX6k8R4/piTLsRV1xORYjBrqrWZmWW4SIsXtbbyUztHt
CTukXl3Nu62n82ck6+1zB3kv43JcnQypNbOxDoF5w2PICPTyxjT44lBRwQ7vSab2pujNewIV62Wp
2b9ufI8p7p64uNQ/NQpj2TGmZr3t1EDrhTo8Q/tlivTZE7gXQHESTH+RdJZ+QFeYoNXBII9PK9LT
W1JTa20TzaRyB6vROXNy0dB3iFCKnYVcwJywEsQ3mLnYanlMPqAyplw7JJOVMtviNfRDPPhpzB3A
qhtIelyZj7Jg43PAGdXtHaID2BI2iG0Yd7attWOLPyYPzJdjyq26snYTTkj7pp8yZ9qFukBnNivW
tOeehNEn/LzdCWCgzXpwQe7IupYVKytsNxv22bBEoBd4JLwdJB7vbbB6uJEtCZT9OVGY2Q/r4yL5
ePkV7dlmw9ygAYVWiW6wJZPLCvzmYGF7poEiDnyGJUjq+FQ1lFeFErAhlCDcAJESua9sVjsbBGJY
maNyTDNsKT65OrApNw8BWWXxoXH86XuXTivxpXUxDLNyFSgYkHsQ29UP1TuzVgG2wMWGsrGQG3/L
ANpAiXHI0Ns0GvHlTuQ5LB7bThGHtBC1wdSllfPe10Cmtxzh7u0CbwiZjDRkR41otghi7cXMMj9c
sbJdkpvl7ExZ2h106Rcvap4TuamhbCHAoF4oTn1Xh6RI4+SLjmR10YYwPQRV2tLafGVDhgfS7VFz
nUsr6KAVUsowexRGRKeYUQnW9on8a3hDxfUyj8LieolH/eQHxJ/ssE1E4U3G+fx9SEzCrqhqlLNr
dGRoX8nz/WAwAGtkmLqaoRK7PO8eNkzd7vBbZndp3noGWQP/cIdheeF3gZWEzG1FkbPzpJW8LqJE
9R2nXnxXjNrr96Q7ieMY2GQqTTIfrqn3pvTo0lKmG8FFZPPrH6DpdFbufAJ4yt6dAdbLtq0t3T7B
aVf3pT2wWTSL29pHOaAMRbfc0tyxQ0jhd0OgYsbjNtk7tlP9E3O5U20LO8KzQfSks+wt4ScWji7c
HRzrqcVMhT4F0h7FXULq5bjjwmypZCB7vY65AtTXDr3/LvxFtXhjPAchZpys6dT+MJ6iQQqEkETY
6YOi4v3pMYCMdxk6cgpMbC132IW4cGXF2g4TVv9TMaJpGUm4ATAlXHHRcbRx3YOlkOUziiFWd3XX
iz0DFRQhTPRo5ApIC0/M2+qrhqEcHqui1eapBGgYbBDksG1Bm0OqMjJml7FkFmQrrp/o0biU6amz
ZRnwFJcz0HvGrcOPBWVVtu9aJBY7B73Ga87p/kNzHD3OIGjTrZb+sle0nPDxq1g+e0OmL+2OJJOd
qDy26J6svpeBh4wGhlR9B9gsuV08JTAaDMX8xZR2+mljZ3mjnKwvFPPWbFeD+INaJfpyX0AbfU74
gh9YUqEUygdG+2lSAa5vQi3QlJfrpC2sh25iiVMSO4WZJ7/hFwbTiFp3NDXId6Kdhx8UX8xQ+VHW
WXGPaCbx0aiqanQZRXA875xkHjhEbFeO4WOIF00f+mT0g43rzCbHbtPaQTRuSsUeetguzjT3V2nu
VuyXEVp138kB4GMKcnbMDLi71PbOMZz+gdVNNTcojxgrs2fXi8vEa+tYJRvglOdzjdHovfTYExc4
seuebX4pjROHueDWQwt7XjEdHqnvDfiQPg+96c5FNoOXQnKCNXeRG7gsb2AL+OSvZX4xxM+u79il
2g585zhAm0wC/oeRBcbyMSMUGki+qYPhkui6UBzEMGfy6BNoqD/xtLoBvAi37gwMxrry94AdgCRe
eCFkVur/2BmAzieF4+PiZeg59deJGoJOn1RI5pJ/iV+fBcQ+TVTKBzJ5NcSdfZfjjhB7UIQTGJWE
3LqNzXzfXrsHOnw8fROlWmgtdwWc/vKI5JvVHQhPDslS9Fz43FBdcJGRH2htJ0dXpE4gdiJwFaPV
ygIzgNoz0scXgDkkA2+TBMs6yAWX4wf3T/KShRDGNlmLLpXKItUOHlpfevTn1Ho7QWTpjURaT959
i1Sk6DifNvivre8tA7cvX4j2mVlu220zUAMUVCVBLds+jeQLS20SfIbKddDgSULPd2mFgWZnx6rw
tuPot1+rZJgMACOyFXvSSnz4SNnJOs89kKMAyAXt2DR/KR+jNUHY5cRGCFk/lQ+WhnyPD8s+ISl0
JSOIur2uB0vOG2jf4UdQmPkA6Z3pPJEaPcqjoWeKFggPVZwZ+vRtQqL/PSYoL91P2tPMnWjWSBxj
LyZPvA9274qmYTlhmKLKBxBMUVZPDQj3eJGD4N8tdS3KGvA3fV2ACGjpcRxOPtXqFgJo1O4hHhEQ
X0lSRdJRh69M1pGvYIUt/QufFT6Syi5HABn2pfVg+4L5jPSy5ithCDtvy0XK4VJlrftIzYdyKw4p
jDeLTXLo3gg0LxspASsJ2/ayM9kn+ElqzUJli/kR9VHqKjLcPWEFzUW/PiK7DNuMdbTNtKQQpBzE
u1GUBfGWALMM5IezqG8+HS3LVHQULtl5o4sRDO0nWSJNTpq6mdGHTayxqOFchj51jQGc44H8M5pg
BN7QCDTBIUPSKv/Utbq/yKIu9nfp6Jpxq2TEMAL8Cv9tuDpyk+kq+kBJ1L2EqEIpUjFZ/JRO4/0A
EDbymPgzT3bt9sDiJ7i1m7QHXrrD2iZeQpvp70Ezpb5HMMZ8ib8tPw1o7O9BLE0fUnv1tesTaHtI
2eFEe6JqRLjvCGHjxvRWtJHXsrfeCRfj8VY2fMHkM/htsSVVg6kaLNfQ3kDaglmgxmhmWZplP3Sh
yWbVnbZugDoVsN8Cu73QuYavHPiqOZYpAY7nEMv9pd23+WuQcCCTEQpIcAfvAA0i6mb0S07vi2AT
LWn5gsbDwecHjOsjSfP500Awpr9GbdJt5Byn6YbBML0P7TDQWT4Obv6Omeg3P3HNm7v01V0k+aKY
L2oGEdqCW0+EmAcudzb2e1ZKzZp+SB9yZ52wpqU3j0DWFc+bIHMO+93E1IZuDxMBxSuGgCA22btd
AW118nTEs2ABcsD3tKQv4ewE/i5BSxgeahbU9YaCgE0BUGWJSc/hsgZwbhJAEQRs4fzFPkdyW2A+
af5mYpKbqb/ke8Q2lDlRunZdTOM2A0cRMMvalWplKgRvMhSrLXkpodHQe2nkcORR3NJiTXTsViqH
E5PJttkOviPvwPhM7/gX2/eMjuWTXW480PAt02uBt/iB/Wf/Cra7fZxglEMZShzwOo7n8xcDgeSD
+A+cb6gvqfT3DXzS+tTYQQJYow1HMriGmkXQRYqun3gqHx+Bu//nP/7X//nfn9N/xj+ru6qYWbP/
Qw/lXZXqvvuvf4p//oOtwvqfnn/81z8DT9q2kCJEVRkw8ESDyj//fH9Idcx/2fmPxE6Tru1YNNde
2V+PoPDrKBnv/vpF5O8vgl1EuYSoOC4KNu/PLzLy0fG4+QRp+TNzThIvlicUoj2KnpCh1ub/+dUU
Nb2jpOf5Hn/Yn1+NRwGzoQpQvtnUk3s8V0DfZzccLjzWDV9//WK/f36OZLugAj9Em0eK459fLAeE
zxqdoC/EZy0+JYI8OaMs7/WvX+b3T1A66FJtqjdXBCj5/vwyNaoqYFChgDOGq+waQIefvBjU+P5p
FiqKHv/65Zz1/+8Pj4UIwyAg0MuTmLakC4vxz683M00cSNTz7zVcc3wHFewHSrl4YAC4mWTXmCOr
WcTdpTOODYkO7kwZHg5R8WGxnXL3wSQTjnmOvnFkBbN0CzwgHcMIGUXNwexnWQNRAacPN/Xxb969
89u7VyL0+fm5QgRkvK9f2h8e6pkoU0Rki38P/rEkoMADBDST+1jiaUiul8ovv8MiXOMvM64L7q4C
2EhtXmvhZt3FX7+Z3z9JHrVQOTY9rS+ppv/8XoaZkpqFQPKg46Ajo0rEPgXb5Hw3bRLAosJmZLPm
ufzrV/V/+wRCXot/8Ysjz1Kuz9MfPgGdwdsczDjeK6OjH8QylU8cpSxGVq84g6FRmPnqr1/S+f1T
5zWV6wrH44fgyPWf//E1yzVgdrDt+5nvJjyj9J0hgZLFzd5cR6QUmT3yXP/IxVwyqw0nv6jfLPJv
l90cmriF4dbD8Pqb0yD8/ZPwHWKYvdDzUVhI+8/vql6QHU9jB0WLXNw+KCB88XCcjZsJuWVFq6EU
Ck4iWL3aOyUzF/H2bz6Y9Sv+w4+JI9bmYEDoi55FhNL79YwIeogyc+Tca1oJWt16TP0j/fFivXpE
/90tvTaa6f4IW75L5i4hWMg25QX7zdDOL7wkx1VIIydLQDEcR2L3129Q/vKM8gY5KMAucL2FocMb
/fNn1FZtFORYqu9j0zhLduEPPkwoBhoJQagGg5N1Jdp5nM5LojDqsm1bAmebtX7o39vKhPCcW5mz
KdAAPLB1aOIZH6kl4+4S3zhEdsZd5qsF4kwYamOxz992symhA2YAg2jWhwx86kz+VDQREN32jwSQ
Jn2DUaKmGySGyVL9zo0t50TahzSHyaEsuSWsuM4PNLMUlOj6xvlewT4yYKT6pN/jOk/MPitQpFxU
UYoSA0mleZIjSPI9yZ5szLcJ/XV/M3Dyivs6/9eKt7Ay498RpAu4UtMrLluQRGSeuYjYjtaS29YD
76p4dRgUrUP4mPZGFiYdTwZXaHkxNNPNYoFgu0Pjhof3bx7nX78qZm2Oa7uAcLhH3fDXyw04VEYe
Y6dfswGBbMT1fd23U3lvAwnmB1SxGGT8kv/NI/zL9SP/9aouelKeER9n7fqu/vDTThux1KbT+pV4
kpBlhb3UH/D86teADITPv34afzm6fnutXx5G1qTVhGFMv/qp1z+HVr8CqhpSfifMuPcj3u2H/78X
XE+QP/xxIbJ02xsz/VqqouWPs/xU7/Hp1I9O54q3RuMO/Ztv8d/+jetohevVoUn75fNMyGN0ebKL
18oU4sgaSvbXKiMkbrsUip85+EK/+Zsr4ZdK5b8/VwojGyeVw73+y5+JzBoraTsUryxWu2bbRgS1
7icWwX/zcf7bJ/R/Xsf75cCVOmucTBUFjM/kna3mjGUg8e5TlUv1RJyqSc/E4QbZ33yk//YR/cPL
/nL79HAzkjHoitcR7pPDJKKM/i9nZ7obN6616ysSIGqi9LdGj0lsJ6lK/ghJulvzPOvqz6Occ77P
JQsl2Nh7o4FtoFkUycXFtd4BjE9BA+2Iv7sRHK5vmqXhdBWnHofQDhxu9jX9GnmKMQgSgHCqe4jg
HN22Y+Qh1pwEX68PtfRBOfQ6zWTbUrlCLvenrlLRhjKanJEw7v9MOP67VKeNv4lt78jL74Y3a7Oy
iEsblPBikjmYpgbO4HJMK6EYbvpmfO7orMgtQkL5LYwheY/vlUcxLi3KtfRh2hevb8kpxkwJuwQP
ojmarV0OOSD9V1uKEZ97u/Z/SXr4UCxvlTYD4AAqaSq1QAKlttLTgVPsvD6Y3WRSef1jL66rBQAK
/UlH2vPEaXTq0kx0OzyT3YL9QoqiuUepBlozRVHql9dHW1xackNyaNpjrO3lnM1Qwdxv8MOzC8z3
FoJtDlAdwu6zlVBNy+PCPvWOaqxE2KVIoKPOCXOREARZ+XJUA/mxqbIZnk3UawDmD221q6jK9bvr
s1v6loZGXRoNKTCl8zQ8hjENZqONzgbGOvdNzzV66KOxEHT5C3clvC0PZk6JlqZZkBgvJ9VmHdYR
zhCeUQY1fiGprNypmWche6o2++vzWjochm6pPC15jznzlL7WB/BKis6qkfXjx04TZdv7xfAF7wyg
6ZDtipUVW9onlIbI5nnWqro6O45FkqmJhOp6buoS4WM/67vfQ8Vzg6Y4xFzM8Mq+PFLbQN/4+lyX
PivHAZa6QXGBTPbys9qVW3AhiuiMOzOtyCHIxX7kRdXtbJ7DK4OJxdF4tUE6d3i3zcMON6KbDqCo
zkBFS3wyDP+rJiR6GbLQjwrEpB1BoIE9bQ3di9E0FoqKvmV/qSDc3dODM1EPwq6MNhF10++RUli3
1z/H/JHz9xYFvKbpKpmyZs1vUVxMsxjz0PgMFx3Qs2vhQ6aU478RZG+wYCICAGvqT62D9yNKmqLG
7sPXfe3g4yxx/bcsHWOLhF1yuKbH7mxp6q5TBWrg4TnOsEREnE9F5CPr1Mr/wF33eqDZ7gtCra+i
PIvOmAFUP8ccxZOd1gohbpsMFPfK6Zqiz/wekGxdCQCAYpEzi05qZYJ3tIuIAlobZFtApwo4ntKS
tFDQTqPQhUUmgOfgE6I+1Ur4XxocKZ7pyuOhps7rLJauE6wdzz5JdJhAIYdwvb/glGAoL8jUDuGx
oHsYPqJfGtVffQlA7Hh9URdOAOk9+58nB7We+VOsyTu/rPhdJ1ND7QkF17ixbnifpt+BI/n6+6dL
+KdRzk0nLDkv88QtWgkUph14LU35goAkMmaiQK3jYIKeD3YyrVCLSb2ufFBKkG8fuP80SY5BokG3
k2LzZXTRKBKhgG84JwFi3Z6qv4RWiuGF8zQI/F9cA0Tws4ljXrpyNy2FmqlcZ1gSRAwNo9nVOyGt
ipAuwslqLXpWbaMJQow3Ol/yBMDugfqrlz7DxAG/ZzudciJ7hn6gYkK3V1wHAWy9brv+wUP9BteO
fGj0x6GHF3C+viGWf6g9RV/OOdFuuhtePU902m7wNTX35PSAVY+4zeLzrKID9IWqkopUyECDSbRU
XyFZ9mNz66oTjMIPgp4udN6a7tEruK4whHYieWQ32EcRq+FK/ra0cakcONy+lAxtc/Y9S0h+nZur
9qlTYEDiGt88BNg5/EGMpBnfnzZppMKsyN8YLKff8uqTRKhLeiqu1Ce9RU6YltJI/y0vOnGvtKlX
oNJZdb6xzRvhBJ+vL8c0jVl0mk6nycnUKXTJ2TQxPug1MhDnBDYchYKmxruhi4WYTOvBk3yuSjP7
D+Z8/LPKRfzco+Ed3lz/CQvJAKV6k28NUQVxgFk4xt7dhGztOieQYvQ70V+Bp5tnxrfGHaGYaG1o
/0QDOzJvr4+7kPaQFSMPRV2dQzNPVnGhbqDLCfcEz6QDt8Gdm05ybOhIe2MUHKnYBOnKXBfisYZq
r6CkyJ4y5lndaEQop+Sue4qQKA7u8pZ+VRhlmoN7HtRSGIJNSa8GPjJqZn774/qMl/Y01nTggxyY
9cKc5ZTojKUCvpVyChNFG3aw1WLAqZpd6OFNa9TlsL8+npj+hbPdhSQOX9nSLQKiPTvrXcvuwbjc
PaHuISq68ra8HV3Kf9+9sFef2yIbXsJ6mKTvgwKEWq+FN7aSIiWYYMzLp0kzda/Yrvq48sOmPfXm
h9EGsFTeaG8vZVw/KCjnunIy0a/47pVj+xjxbWhTIoUY7tqqTZC7qy3E/dIYwiYtZOdL7KOFhEzQ
9Lmu/56FrchFrMrp8UI5TJ/dG66kTEUVTjnFbtfWPArN0Ph3jANwZ1Slyh2Je6+tbP+FrcgrXOjU
SDVeNfOsP5GWipuh55yaQup3GRbs2MRiGG3vHKuIgHxhG1UdKX54LiDKIHa/X5/zQro3NbO4q7ky
BZX9y6AnYlzgADfIk9JFCc6eTg5/d2jBHl0fZ+nbUsA3kX2ix6xrs/AiQMEV0AycUxzgfk0nV6gP
0m/xuKiQGUVGP6OtcH3IhYimE1Oo3jCuY2izqfWidTIfd4ATuKTqPuz0zj/WgRYBLcO8bwsQiXZt
5nVEnesDL851eixyyDnm8/zHbICDOF3nnCoEm++S3C2AGGmo/0pVym+t8KDxf2BEh8vctHUhLHsW
UlpawQP6EO4JHWHnTgk07weUVNgoFG3R9cVAVByuj7gQxLipeIKT4BlcGrP1LJsMAKxbO6eIYHrw
EHC+j7Tga1T2zbfrIy3tUDJJIhdHUjP/ZjKvrmV63UVNBmefhtIIdrB68OhQumHUPrBqUD7By6qQ
Ud5ESSQxYyBbin0yiqo+qrVR+Ftw+tazrqB5ekgzRfy8PrOlb8iBAGAwNZK4jy7PntWLJgCJzz6Z
VOYgztDp3ipAlmCDtUZQv7+WoZvC4TNSX5wqUZfD9b4fhBhVU/wBIAYwMRtB5fgdYiGqDb3j+tyW
Vm3qlNP8IcskobgcLET6GE3pwDnZbMa9aVISBsiDsOMHVu31ONrlOHqLqn3cjs6J5mz3HDvYxx0y
OrOwJaNJi8DW6uSf61NbWDaDWGlPfUmu7zehbLBbLDx0+6Ro2i/DjZzTqI+nMiqsp+sDiYXiJSOB
ApA0+Ui1Z2lhkvZIYiB5fXJsbBmTulQfcVLyJBq5ZXpEaATrVNOBtJopgX0yOzDqWpXH/17/GQvh
zKAaQLZikoTKebGm5imHb1LPvqmRdtdDS3zrcEbcMl7ySeAlujLthe/LI5lCKZUaFWbcLJhlPro+
jesoJ9TpScBH23uKXF8gDQPa4v3bdMo7TZMHOB536mwsJyrcJNUM96SMKarkWGkNuM8GU8X03R/R
xNpNUGgj4aQOcblPEcTDyCsUysmwK5CsGsbZzaZMTKW6waIurb6JECjzyrNiIbkgZEzHXTdAXcy/
JMQZ1yvr0aMhhNnTi5969l5oPb4fZof6+w4LEM1/zH26jTdJX6xtnKWyFuNLpHGRBAJWO9u/uFda
ZdG73hnyiGgPGhvJAWffTrL+4OaehOlpt5QlAnCNKcY6UR+nPyAUI9EMxRq7hPevAT/FwMGIRFE1
ZjHJSrHoTaXinaFwwL4TE0gCE2OUHCJw6KE5iq/XB9QWjg61PVC/ZANck8b091d3F1CyHGUmyQLY
k6oudRHznPAIKm6GTvgSAT/sGb0vwCF1fLnzPDTObdy2IxZkuBUdVHQswxsPXxLY/fYogk+ohSLo
2tENKw+OZSCEJBLDQyV/5PbvTj036GNoV4r4bFcTdYmbRY2AQcYdEE83N+Q+d7Pee0Bcqy5/X5/t
0m6jlAWaiCa1w019OVkPKamqMxrlhMU3nX/QjYXTf07EkH7t21Q+JUImt31syYcW06H99cGXggbP
GzQD0chjw822WlGB3A6c0DsjqV59dwOEcLBHS6tNRJVzZazp3zV7tpjEZFI74Eycr9lEEVSAEW8O
7glBBp6IqBa4JbIOWpMjZtw94vxHg96EalshtN2p3QZpdSNc2cwL2S0dXqIW0UujHD+r0+pa1ZRD
PT3qEPzCDRXbKO/FTX31mUAed7sGgvfjUJt98t/7vzR3+tSA4QNQTpwts0xgusjaPbkopu2tCjIq
FqnwulTfHI/Xx1q6AU3pCMriVPMM0A+XgxWFCVQXBgo5vD8ie5An7oOqAEREvCbsv4gMDMwB5UIN
vS4TehGGf2CAYRyWfb5Silp6RpsAYfgPJVSeFFPK8+owp5iOClyveLdbdvDQ9IbxRcsd62gPApc/
V0lfJGYH2FNYqKQkpv7dirH3rEpl5OihU7UJei9zVu6VpW3AYlhUDehvkkhe/qjGoWDQtLZ7yrUE
sWkL8LB6k2GBrm6wKMjFRkVTEH0aKT+w/8DDmRTkyWGNOXjDk04hcsyLT0FsQ4WTVd98Vv3J78yj
fL8dFUTX97g4Y4l8fU8sxVQbBKYJJMkEOzK7SX2/Mz209pyTHqGSaCPxs1GbOPichuIWqfJuZdkX
h0O9kzxsksKZPz9UcH1DUvtsd6dMvlk9BdBNHiratpeogdxx8wXtp+szXIovBFAyZ5q4pmbNjjaK
BV3uhA1r2mKDvAlcC8dRVBaiTzmtONhphZFArIqa+Ftp4FZv+LX9cv0nLIVTZosGLbkKKtizvZ5B
bqrK3nJOAfYJNy1JUo0sqPynCf02210fa+nemK4LEgTqA+a87BJEVNKtnumaaIzcQImD48Il2P+T
qMBYBB7SypM11ug727mFQvT10ZdCjEXRx7SoEUgw0rMXxKBkfosQp3fuSqo7Pvayz5ZnGeHewL3P
2FtRx9mpB/c86PbB8wGUH8wMR9bb679j4YtTkATzQVXS4hKbHeRKAFAoUfg+1RPNqtdyWRzNrv7V
KkURrHzxxbEoNjga9UfKP7PVTaIRmSkk+M9jUga3EboyqDdiW3kwTaNbA04vHKCpy0DmQdeNauv0
91dhs2nVHouYIDi30NifJgjaZnCT+LGFZYZJVrbWR184PX8bqaAtYKq8QXzALQvhNhbBudEjHdJw
GPSoO5d1GT9Y3vBXmW6wfqvJaNyBqPf9+15tMId9/2pOxZipZoHeujbt+VeTtvHgjvCzADegTK11
MCrZ1w4FgLNRqfpKhPrbz5rlI9brwWZbp26h2TS9FpxRqHP+BHbTq8ckFM2xHJCgJ9VGSWFDKoEY
h8kb/KXOWlTYNz1EKVgLcFyoPuum9ctWslEDKdkM5cottbThJsg31xSgDcfSLz+HHhk61uf8wkE1
eiSLSt82joleo8FNERzM9PWvv7jlJKYeRFDakHNmAF5zJkA7h+HKxNIOsYaV06FH3hkFRoA+/oNh
Nb+vD7m8CI6F0DUqqVQcZ1N0fd/zQKF451RzQFZtYF5ZzxjMDHD0kXrObloVSZzbGsmehzRxLGxm
HBlhudkghHqrkrtQ1ioiwEh4QOX/2I3RiRXQ+NIqUIuZLk6KdhQKL1chZf7YmMrw7CNiECJvZeCM
gIL/jVIidLOyBouDTf1fkJ0TEmn2PZBPlkllKcFZ4HXpfa5Gpa4PI9ah9XFEHu2/659/iljzIzA1
EPQpEwZiNksKitYcJKL94TkpUj/emRV4xWeU18bV60JbGolNDJTEFOBmZiNFXWkiUZKgmlko6FlG
lLp/IYAAF0vDRLjYgnhCQUEDNEuxOexvXT3M9+BZM8wNzeIGcfb2cH3uS7vddCyIKby8VJ7bl8sa
13nj650anu2fIXDvOzNVik/C9QMXYoJRrcXzxQuT+qj5/8YzZ7GtMipPR/MhOGNNL9pbvKua5NDo
PQxq1fLvC6os7he8IjwIcDVeO7yAYHUnfpH5H4iyMBFUyvwg3Vj/y5lPdwkZFGJfWpoUwwZL2HA3
pq3+j0kDdfv+r0yp1rAonarkgrP9PNadM0K6DM8pmjzqpuplgudiA6xvo7YF4v+kZupKbrKQGVFA
5RbRKRpNoeVyfj2GVprIkuCc8LZNHx23j+qjQD7wEc1RLzoERecNxyZHQBLrkT7V1tZ66S7lAFN9
pCvsvKU5oKZLSkBupFT1VK1I2hypIRo821pXoF2qPj9731N0/IapSbCRSmp8AIJrAVEVNnVQiqD6
FGheXaWKYjWuyuk+65nSfu/yAcPj2OGeStrkfH2Nl2IWJRjyTZNUVMx70SXZPUjCyj/7aGtBWEDS
bo8fg35I0gzpueuDLVXHAMdM9DXebxSUZ2l+1+cNfvaUBHE8wJWgTMSvkrqDfhRJxq2R6up459cx
IgWIlgTO74bsBU3l0Kn5fyomsZJHLMUR9rcOwRZMHr4clx860JtUZu7gIZ2nyDtvJEtqCkMG+3xA
SGNHHyb5cv0TTPt3HrUp13CayHwZevYFzL4ywlDnzkzcGuVfzdVa4w51Sivb54rpbQvFbtEZQK3T
W4kcyyPTHPy/I/8t3L3aVCpUGEw3bTJg2250uFKG2T5DCnaAsPeKfEycBKCWQ0KU7j8wZ8hbpN1g
pEC2XH5lAwcVhcvFOw8oZjyBOHTv7Aoly18tf9pAYxvtOzmqxb/vH/YvxnNKUDQpZ4srQC5SiKx9
0LmiPrQoa20CwviNj6LE9zbv+hqRghAy0weGpUXIeZLgGudvO3Rjzab3KLlmqOi/uLjBvFS41d0V
KhpjhyjBS2jjxQrec9fHXSrWECy45aeQDcxpOuqvFhhlIJPbN1BODZJXw72NiPctggnIxHhqLXE+
hFge20Ep74HYYgcs5U4p2AxbUTYjZHs1177VQKu9D+RgdHJohbPvAaHMQrqOItCED/POde/DmMeH
ofuJnF/9jx3V7o/rH2HpQFMe1CVoninIzMaykENhFxve2YsRXttmrezbXVGiOCNb0exixIs+stwG
+5qqAYRma0rTXn11il5q7qtxcJ78ZJ77EStXO8j7/7QkahHEpaqwU5XVXuPiPA0qsoArp/A929to
FAToP/v+ORyD8Uw/p1G/dE6hj88usKZyZyDPutZxn/bPPHSR3VIPonDB1Tj7tsZgIMZrtsEZuY7q
RxlWk3LjaOdbqSd2s5JLL0UrXs4MZUyE5/lgmZakQWmL4IyxUYVOBlYkT7wa8EzIUNqKD7GMkNIo
gwxZqPdvoQkKTCWIUgGlz8sF1cew5sHG5esjnfOrjXz7Aa2nFmFyzf9ZDDQRVtKspe9KsZcbccKp
spyXA7pKrCFMoPtnjAbAXWv4uKh3UWXm9R4JljBYgSAtZFg0NNGi55FI92DeoSps7B4Ru+HpzDO9
eqiwfMoJBt6AdFgyVsOnpokw25DxpBsUYC2aH65/4IX5SiCHAvY1bSla4pfz1RE+zkZsqM6oeWm7
XMt5O9Sm/c8AyvHl+lALx4S3EVtoQnXDhpndPNj/oCNkJOG5N1LcVsfREPmdQi0Imz67B/7ZOVAT
VzbQwtalsgBlkzYJ5en52bQaTDnSygh4LrVi5zil7yA3KOR/aKeZ96UXx0dXgHNd2UZToJkdT55C
kJXp0ZM4zskoEgmbVsHG9ASwdnL1UoM2f0qaAi7V9Y+6OD+OPzPkPaT+pby/iniD5WqWV/ZgnQ3M
0rdxLPFwiCgnuzsbzej4qcp0q9rSrwfdf33opfXkXE7UJkoOwp4FW8PXMEsZYiAWXpc9IKhlHNow
rxHJN7RdLZRhJQotfVPgIxPrhscmh+Zyq8LTKmIspwAatMjl3gozAiQr87hbwakslVIkR4ISONku
z9rZsw4drVRx0JU7gUfsbkOkxpGiU7rbQQ7KFjGb6KuWIC109MoMMeBO+YdSD8ItnlVbaM+ZFgpZ
o4TnmzV6u7KvluIFPMdJmoEE+03zoUjGBluvyj6BFnLUuwKzTe9Gk3XXfA0j3B0mHnLzDJBCL44G
3Snv9v1rTtZANQ6iFf+crblsWxMJO9CyGKbgo+JXAyz33D0MvWVuMSwZV+a7tL2B/4CKJHJo9Hsu
15w3ia9j1eWeKscxfqu5rmVwty1sDXZBPirBxqqpHt/3I/7ST9enurTdwCxwrU83D7DBy6FdpJfp
UCTKyZUgsra6UjRoPtSy+vOBcbjjIK5NKJA5HNfF/idBVZN+0hj0N1FeynhrUKBbQ4AsRXr6vPok
iWJLMS8QZojjiswEjoiWX71FWiq5B7WL4WuTBd+uT2l5KAqRpJm8L+c9qzSpFUSMGUpXouimTdTf
kVt23/KKu/QDI4FrAAZFOksZ5nKRNLSfcK0N3FMS+PUuSjO8XvNWfWAPuytX9dKkqLhRiZiWCqz6
5VBFZLZjQrv5JAJ0toekSrBJD7B/3Xi5071cn9fSvicLAa3KyxR67PRjXoV1tJ4rHU1f5WT5Hm5N
gdrhny7zdsRUAB/xW4e243jn6GO2snTTgZpfXM4Uzx2V9NmY06/0mHqsCSD4zNOk/MX5yF9iqf7O
G815EKHvInZu+YilBHnxUEd1uZKOLMzbVslHLArEzH3ehVJc+LA1CiyQspz0RamSftgOrZPfa2Yb
/7QKJ3gpHaQUV8LMwlU2ydDQYWUXcZXOCgERUn+DZ0f+OZZ2+mO6p4FeVugaW0pkPJM1hCvBZXFA
tuwUwnkRz/ctnvUFJp4heS22M9/Rk3a/9JX3IpImQk3Fir2VCb4NZuCgKFJOSHdGnMO8i0mkNkNk
6jQgTvaMgiH3FUmY/uud2xbqCCsHHoT6LO3Uadqvtq0eqkmq4P56rhD+enFSYdebtpe5v5GDXiPe
ptsBipOmuTK9N9tmNu7091fjavAFe4Evw3nSxQg2rjSRiOmyIx7yiGXIQEU0fXDfexdOg1K/EcIh
HICgvxw07tmYPhYh55bV3PH0M3ZRiWwt7lDaM4KR2XtjHePxvKRJDF92iuGX4wk4kFRKkaew4LC3
8CRyXd1gpZornwMAR/F7j+I03FQXpDRmc/PO0nWMJzJNdlGBCLldILPeZTtcc9KbqDTLY5Yb1hYz
XLlyLt4uJMef1zvxGcwnSKHLOQ59lieG2WfnqXxy22vOfeQGqPhaHdXupAipPPpduQJTfBPZAcpT
/uRKNTSirTnbtZ2blT4qqNlZYIgkdz4Vqud4CNVhV9Srr6DFwQDtspQwPWi2X84wys0BtY84Pxfk
O9+bLMufZE6HHwlttX9vxjxN7NVYs2ytDeyy04Y0P6MPhGUtOuBI2gI2RPfz+rl/E86mgSYAA4na
1GedvSK1MQ9pS3Uop+S5/dRFKJvi5BxtXelpCGrazUqKvrRNYKHb1PR4DACCvvyIPbdBCWQxPddQ
rm9rNsctMupDt8Gr07yXWaU8FUG9vz7JN7k3k3w96GybCDPAlFIPs3NSZuMDO0PBPDXoscC2sU75
3hSx99vHcnLTYn20EliXdo2g04QrxMSikrMPjMWK3aPXkAEqSCvwXLHd7voWNeodre3+dH2iby6L
aaKk2xrXP/0VdTZR144lCPY6OyNxXzxF2B6jLJ6l6VoRfPGDwsCHiS9hYc0Pu6boUhmrJj2PA+1J
J8GmyXPGf0vV/d1nUh3QOzV92mp5Gq+E7jdZzt8Z/v+R6add7p9ibDUPq7r0jFK7/T23KZ5ZI4BX
rfGwpWha5+uo5z12cNhbuRNYWvl6/RMvHRgh+cAgRQWaALM4ZzRImec4C54BRdxrWm580rBxxj4A
Q8C219Kf14dbOC/gbJBFJKbSQJyXmXKHoM3ZR+koM2qqEX2C6aRNUZLgEX1FctN+6DA4OFwfdWGS
8Op4ATA29Nl52TBCzSR1Gjs9A9eX94GauUfIdZM0WYl9YIQkSLGSByzs3InKBroa1IXkDpmta96V
1ZQ5ntO8jva9X2rFTYmObP3uq9i+GGcWfzI0WnpEUtMzgs4uFjfwzI9tgyIk/swUP65/xoXNymOb
dWMxQBbPc8UmCUgIgiw5V3peCDjdTnMrmrL6MyGpz0UUQk3eVOR8yINOrinPIXaMzvH6j1hcSxMa
FNkHt/O8EFs2hQgo/rKWiJRTWorGo1e79g0JyXgca3Dz18dbCHjg0GwBIo8x3yQ7jVBgO7d6ekbA
rNgrNVFuU9F2vRlHJ01Xts3i5MAU2/QeIbDNMznNLLAodb2MQBQ0GDll4zM9dfW2rHzxCSdJb+U4
Lk6OF9aER+OEzEWBhPTwbR2ZXBa15UPfGEq1yZvOT3dK0Dv6yjFcOvzYBlAepPFDU3ma/avk2Mo1
WcZVkJ05HbjMhriZjK5Un4TdNF+41Me9q1fyv/evH3YRoGHQ8qB4M8sePUtNIxzPOSGGsB+dXEDz
QoX+ZyqTNcWQpdWDUwF3nh6TSqC5nJ/IEHnuBtxy6hqt8IdEDwO08fpGDI/kyL37U20Ueosre2bx
q8JaBd9FMZL/XY6KjD7latg75zBX1a8gyWz9WKt99FsUmv21cKPHTPWRW77+WReuTIGyLXH8b21l
Xu6VtQFkUq+Ss+pWwTcHZ89N3Wi5vbO7QODumZqOv/EHW8tufMyg/ZU8b3HSsMGQCZiEneZYVXo9
mSsURLviGE1x18VzvnUK10absBT7xh8Rjo5blKKvz3pphU2IM39pkcSeWVhHuKD2caolGHRlAqLJ
HrfckflNWExi5eBlPjDNiVgBnItwxzv2cm1htOkpPn+I9Qkt/oEFBCqv8JO/jGrd3po1iNItsor5
Cux6aW3Zw5P6A30KujKXo+JY5OogVZEK01w0ogd0gUiDvJNQMSjsu0bZN7pR/4lqP3q5/n2XlpU0
GgFebmmkAWZ7GZ8VPBcrRMqKtpaPyH/jkYagf7LJ83zYaWWS7xwzX9NGW7jXiC4TGoBRadqKy/mW
rYqAR+AxX5K9G1O3uucOx1v0KWFU4k6fY2oS4TiMQ5bjms9+2crf1+e9kC6wh0kYKHbpU8fv8heM
UStUt+AXpNpoh3dBm/if6Z/Y/eH6OAvxnnGmdwpdC/EGaaOFvlEWEqmhwpM2ip3x0DS35VhGGfqo
aPzffGA4GIyUk+ES05+5nBY1GI1yvBWekb1gJ2Xwt7QHyzXcEa5ZFiPo9/6oxL793wFnwX7sRov3
soWQF5EW8xyp9JtGcapTXvIIxBYN67Q+SH9HRTeuQHgWQgNDA6ShjTrRgWZzlWWmRZFEV0n3sN7Z
WA1G7QccMJrvhdM5/0Sota9smoXDwogTqBolPSDzsxE72+prA1PQc1mU/mdV9yUgrR4nUTyPyv9w
fncwxbLwirm+qEun5fWws2/ctHjlCUOJzo5X/sryTN6nRh3hy5K1xa/cLe8BEn3Go6u5w3c0K/bX
R1/8zJSjgVVM8tNz9GGVDoCjalZ4bHPvDPbwvki84VetGsPRqGX3/vya5wKwHZ5o/He+gzXsUBCs
jeKz1dS/qzLDZ0n3xFlphRmvxPqFqAusj4I+YmNIc80fKaJp3NRR/fjsxOqdW+TJnV66fbOpFK85
BmgcY7Lru5Pb7/vx0CiPvB56tqTY6kVBVxWo7pYhtBpZOHLvKIZ5qkkDV77o0q7lngQZDoyDiDe7
QsGj0/uPjPCcJU2Lwcio1e2dVsQt9niKdHaRomEG1hb4J91c3zpLwY9Cl0R3DIQdfmCX0ShtPKeO
FVDfoFuH+96EjmZDDPhjNFWzkicsDkUOCInlL+RrNpTra24jfCU8A0Eub+1irG7bDOZnXPXt8wdm
RRuVKUHL4ga7nJWSDWY04HN5xmA2PNoY7W36qDE+BZKL5AND4Us8aSRSxJ+TF+TIxhU2Z68cC4wH
22gwDpZv4LLkxzLrV+LM0nlA9OV/RpttlHqIeuQfkUbUMHvD/SwH2vUo3M7YBnHkbAochNwNEsLy
mJtVupICvcV2cyQAByIkgroB+2X2WUfAl6rXMnrSkBBiLN7FqHhqGvLXE01MgrHutQfKcOZLgiM2
dheg/O9inLPXOBxLewlhMkIezKxJQPxygbWiGTA4DJNz0lXdofUjeU9jvtxbJg7LKzFocSyAzLzR
YIW/EWzBnBm2lVBirhQvxFAE4fBtHlSAqoua1vP17bT0jcHhGJMWJXqfNDAuZxabVa4MKW739E3r
AZyviLr9oI7Nvo1LTG11SzRImeOlOtwJXMs+ORiV5TtQX8XT9Z+yEJR4HxJ7JepQ3Kizq9RzQr+v
YsTlgiyWD2nQ6c5WKt3GdP+4STSteaKt7e+Fm4zm92RbYHOPUT++nD2dMAsvVwBeBZjT3ybQPHGQ
+M7KH11YFggDBHYa7a/Pc3FMHk28Ujmo3OKXY9Zahurq2Adnu0nDO3fsMzybna6/mYw+Pnmtqrxb
ihuEz/Q0NRluUsmZRUIkHVQMMV0EfwdFbiAN27eYWsZfoK7aWwt9+rUBF1JpMDMsJCkC0hnz5pTe
1ZkqWwYMRWhtm1rrs30kOqGufMqlLYMyNQ9gHt1caLPNWwnP6j1h8ylbJXrC2AIf7SQzOu++o8Xp
HYvcprboojHRv3dkTgytqQm/RpkIVMPlIgYBaAlNQPFJO4eHdUvd3Ee+Sc9jgLyRhx4JONpyazqp
/Of69nkz52nfcK3xREPcEUGHy5ERH1KRGnaasydoj28lVlMNnWnLh9IdWL2+FelYH4ZWrIWKN3GJ
gaeqEaAUIIpUVy4HDlPbDrI+6RDEr8vHLGvvvAYdYmzVk+69JbEpqZwUeWly4O0xTzBxTMK22fHl
OTKq4YT3Yv8cYNC0ddpBvjfaTkPREibiAHDglFzOqig7s29FKM8Nrc9unyngAfa6b/b3SYql2vW1
e3P0p2lRBSNrBncDbupysDzUyahCI/5hw1Lfe5U3/md01nDyKzX7Nu2ztXz27WZhcriVoLdCVQoh
jMsBx1yPq7KO0h+dbyZ7o6xKHxcqJ7mPnXz8iQhZf4vUpvOBafKOB5aGoQ+UqFm8cd3aSnsI6j8K
p7R2aaoq6gbuCchHvGpucJStxYdGNKU2IWQQOp21cHJOYkgzPP6R5GO36eH4Piay8R59DAMPeWZ3
K+O9yYtYSPJme1LcmCR0ZzMcdCvvlN5OfvTwgfZDEyj7Grvcb3RbmgM2qH6xSaI+5OHguM7KlW2w
Zq9AOVwYvOJh2IJHJq6/eXImaehjQzyEL7kosZQct3WzkqTPyUCkOORclCi4FiEWkvRcbhvkRJTG
qnTxS/TFcMjKvP5BqQ9qwKhCUNb9H3lfKYcIlsA36g7VQ9hUT8Ch6q/Xj8tfSaDXUyXOIBI8NVcm
gCPx9vJ3pFkNUkQdi5+mFltKjukUPjf3+BU3aK03DkJTmwxOQbBHC0OFJxGFnl5tJJbv3ecxNkbj
xmvsrPlT12hy7JLasb9jMVX+lhHALvgtWGwjvx9kABnAtjrtp7Kzqn/B6ponzIDVaiOMpP2k51YT
/FmZ2hRXLqdmOvBDJzLdFOrmcae26i4PXBH87Dvgzp9AOtQ/MYnFcpm0F2z9IDGUj1CJNm8CvTD0
fWH1aqzv0yCNx/tBzYX4IgPFjzfYcXX+bkhDb4DpGYz5URmyyP0kgFRnt6FH0eNW79HYuc0TLRFP
UcQfpdXq5gpyYhbduOsBTnDgJ6L5pFg5DzYA+lwpi+EXUOPsWWucoNk4AmuFWnO8g5W2KxQxyKvz
j4imIcAJoH4USEke5/E06FIlhon304yD3Dwq1cBDbAMwvrDuxqSX3r5okbreSmAx4rFsII45aBwN
e9PNRIoltTSSA1739k/V9xWxc50hCTfAv1p7WwRW7uP67pfpc4KVZLTpstH7jD0lXDfTrnWs2Gun
S4++XYj0VBmu692XqBqNxeexr/OifsRiNTkaOj2W5zFEVPImyhqMFrElUHLcco2yb490Y8o7NUyT
CvvcXgRfRuF1j6lVajYExib8bVU+BoKZUY5fjRQNnl2ltJzJWMbFIRyGvr3B4TJyj1nYatUWw/ns
IYvjIgwPTe70zV1vjyUVuE7H9ulT1ibxn4iyWLuRmlsWe6njyvdrMAYE5asoluE2TiIT03q0OI3w
YMWdG7zAA4l/OAOf7D6lUS63hYnL3GNeoNfdUCwwaM1varMwlXu9cOVPSXrk7/XCiT8X5djUSCxg
6X00kVDz9pUzxMZtj4tqvqs1cJP7sS27fI97a1xv6rh3npFX1fKN2pmVcwSpF7mbwYSqvu29SseU
N9eH+gCnpwluS4U6DcoGo/JccZm5NxnKA8kG+FXvf3WKLrf3qbB8e1c1oFsfUlXNYyS3rcRp9yh7
qMEWLG4v71sjE5LmAepy26JwQ+hBQ29/1ymTWvcSY73iK68no/lkZmZqgAEYozutQUfgJfc5sw9l
WvafVLNs/g9p59UTxxKu61/UUudw25MYwIAxtsE3LcC4qnOOv34/7XWO5OlBtNhbln2ztFRT1RW+
8IbWTywZemjVTpU4lp0+eDyAVWntTCPX0oPSek70RY312L4pwsYG3Yu0/nRRh27k+Y0rQbGnUwZB
3xyUq7ClIbfp1KjPfgmU0drNwDP/4tq1M25KOy/uuD7nVYtMMWCUrcvxykBbIrlx8n76LaZGopXd
5E6BUS8yKog/JCpGWNjZd2Hvbniz7PEgMI9Jb6ZeVbTEN2Iu12KrpEgIfDEJTIIHrG609liWwtO+
mGqlZMcAj+ch3xhtmaUP+MIrYj+gfSiftc4us9tadZIm39ZNEui7PtALtKicNFSjH4EiW6n7vVY7
ub5J+zC1vqlAD+2rNAdidXTKXOQ0jcgeNhy9tnlQXUXPxF6fDKPA8z1UnM7vU9sMLvvexp0eopGI
K9jdXeJGjY+dCDKPVaDHcotBaUBlHWOlx2KUQv0uRaXeTzQHhV9xL0THkKtZ2yP5r78FrlddmRpK
AVvY4nh46l2lGg+TVMb+WTMKAzhKp7bR977orBtTMWR5bWEsX/rcUAgnu67Aq7QMem/YCEtvqm3n
2YBzej1P1Xs8gKO3FqirdaOq5EUjlT3bH5QonTY4n1qHCZlnzVcrx36xp8z4WSKHobG9JS7U9jjh
4hsURp9AAnXq2s9RORIbvRQYfZZOndcobrlIS5hpMQA4mkIN2dypfXUxmU43daykdzXARdeXdu4O
FxnNltHvahFgc+tkeXpZYklV71XZyONkJIa2rRpcwX1vbMYGJTwlatUdQVWOO1vfu7cdvm6lX5t2
pm3NwMrlwTAjrOp32Oko6MrDGI2PHcylGixCknjWE8Ik6WvQmZzrpE1quUWUtjNv4eM17WVSoUd7
jSJ91KX7SJ1M+zKsAvnTSqKx3iaTYUnE+nX8t51SWA/Q0KN+q0yjg+Equo9dLvzSJY/e6Ohm3woz
DprHxAO5tKFNpEe+KNV5dnnRKVt6+3qxJwpApKtouaK+5p3eXah9ppO0VXBJNukg0+mq7pOgvYV/
jWBCAkP3saJ59IfnzRTfRTaO+0FD3eq1cWyhb6x6AuqF0n9SH6xiyu5UL/asTW5XkbUzBrMt9iMt
p25T2KU57BWamyC448zG0joG+XiR0CWR2ywwnZ84nYbjVd/MbGM3scz22DbeeAcQIcz9fmqa7LqK
wXztCjsc7GOm9exnWNq67dNHzKt7M8zC4gCWqbN3gZqBSa8LR9Guuw69IW1bI1mlvYwpMlU3KjRT
qPTWECX6NcZ72I9PQB/wIOLNaDcB2Uzxs436Ig8P8NTxO8apTk7pSki7aGfQ+Jv9kICzUPOiGrUU
u6d5HrTeGE/PkbDq7iIXTfJQojLd3gZGwBnH827CIZopDvu8aYzCT7PW/aRMzvwrqPARt1AtQapl
yfbD60DD6NnWngMjwReYS/9Ra7w4g2KyJkZ5FioxFLk7FXDYmmTUc4z/DwoD8kIkRVPoz9yK2WM9
NuLKkWH1qymmsTsUmhOvGZwsMhYmZ1MjBRKMECN5/LJsECOVFRPYyhcvMaXlK07R32hdql03CjJp
osBRwMkLHBSGRitWPu+icjD3dakuUqz4mxNaS4BdZvV0hiolemmaYig38WiHTyklqa09JMlazrBM
j6gUs6ZzcwygEGzrRUmvroRr0Z+KnoVslPsITlTzhbcjz7cafAZ3awkKuYfM6izvNk2hf+9KtSm7
XSUmgrLYiGAWwCkrjwGg/AcTNHBHmbfxuj9BL93c3ELVb8MfvSJVdQ/PJFWPoVfVv8vMthPuTTfN
ryZAjt0FsV5mrGBdzzYOZH0kRkjNOIwku4u6UxcNdo2klPU8ES1X82uuibtYl9VVr3QVm7Zs82ql
1nX2+Rhzpq/PzMlZeG6RhVVt5o46Bd/n+dVqffgRfXjZKpRO/NwT7ZoKrrVMjVgcSiNz3R8WLFtn
MUfRIzc6yVB9HiKc0PZFoWXt3aDUuH5bJDL9zqq0CVYPXw//Sj1xf4HO6PQNzRnYUiPSH0PiRzA6
k2+yRITPPsAknaobvcha7QLjaNu7n3DKLvD+Voj4Mr8wDFm8hWMRWITnHeyEAVd7nCe/F7xkYheg
w5HeeG6Sphsd6GK801tde0Jjstd82yxLsJMFXTSSnCKqL/NUTvLBrAqruhOZnrf4khtDm29Beati
o+CMrbgb5DqD6JiagEr9PAz0lig30JWdo8dW1G0au9OcPWrAuHlvBrN20M7hsqBAvks7q5uNuvMm
o4kWREVX35sTT9hPLxBp9uLIyqo/WbvirpqJgqR3KrQYaleLKwsV4ijsq358ol8gduGU4VgkQ/fG
mYwXLB6VlT7X8kmwYb+RIMPlopCq09I6vSGbSg5aLxv1ScnJFfb2GIv9qMT6nZpYiTio7tRtdTcx
Ij+WiHb4tZ3H5srGXx42fgPKvFzRlEBoty1VTXuhKiLxMv1J2MLYOG4cP2BQL30q+CYhB1S2lWLk
WeHl74gcbNAT6AdQGTiddVxorVVGtf7kmEQVYQN5P5FVuO/zIPCV3p4OqHNomyxsfiihEl1prSk2
bpmsCeq/M3NWnkOPYAWFJn1RT0stmXLAE+MpaMLwqMK82pldNX4FeKVetU3br1Wczs48WHpqPDxQ
s7oqr8XpxKvRaXurt82nMfLq306T2DceeY99BZ3GUf2wjVxv2zTxlByw/1JIcSul2rV6V0zboAef
tgdrEawUNBbVU5ol/Cg0ZeExUK81l8QCgQVPC9XNfAIGJDc6Wks7Ny9b1Z+6rP+V5mgR7KfKCNSf
HxeHlk25vwPTwYRuw6t5LmdaxyP4Nm7GJynd4AcYkyrdIq5ZXJSyMbydzOU4beMgkk+xl1c/6Z5G
O4i3qvbJ12ZeAIh/3MIAjSFyzC/DP2GK6YV5ZPWD9dTWnXsXVbqzCTxpNwSBpUPQ6eZxe/h47u+s
OY4/VP6p6MyU2sXlTzdSVSZUa5+KMPwT9WZ+pZo57lMptKst5brmB05E+udwQ/N6IxACo9hESXgW
0TidZ6dRklDT1n7qhl69MFWJL0c/TcM9BW7Td61YrJFx3rneELGaFxWxB2Ati5X1iLGTrsisp6yq
p2qXjdV0hd+LM/nIcgc34LOaeGNEVtdv4APlG7UyxpX2+jIinCfNVClg0xiYxV1PJ90aZaMmNZNW
UQM4NIA/LonR881AkrVVY6iHaWhk23Gw1hyPzup289DgRkFogV/Fa2K+fv7ZV61BgQ37QvcpHIK4
/xJl7Ih7mZgWaJDY0tsd+mFxdQPV29iMdusau44Mvt9E6JTf5EjeyWMa9cpFZwft9KfijW1DX6Xr
EO7r2tGG18HsmzbCKUdq9xP0CndTQOa6hhpUF59+JKhA0qpCT5/uEQD107mUVY5AVZ6wjAVPeGS1
TeTLwUxAS3hxfKOBKFoJp8/3DiMCbqOP5NKDWArp28IMtIYa9VPXQzqaTKV5HJRm3DcyTS897Ksu
akMdDwVP2yHhIV25FOat+W/lGpQbvU+EmwjS5vOyeKNwJGxMcmP7yetke9DdvNkK6Q2o0Q7T/uPL
4J33kME4kmjQApSk4XG6uJJq6hgMhf1k9xWKbi36TcfG01rp56VtNtvObROqWK32xfHyzLtoOG47
nb4WsLuwyMWnLyd+Ds8UEHbVnbvppz8HUSSzS0bNfipHvfsq7aDcyWJM9o4sNH+CWXpwEvOTcqVc
Tv8tODQsJN4RnzsddHAV2JdFYz8RIjoHO1f7l8hxAIXU8Hc+13j9f2Oh4UEBH+G8ZfJEidioqyi2
n7Rcj370qCn6Gar/xzrPs5Vve379zPNCWGN+8cGPL+7c0gOWpfDlnxK7w96KF9jvhF5txjg/hpZQ
NmJCyVG3RLiyf98fGBUugPPw2pZzlAY1IbOz7Celr73tEHbZBd4UuEBlHmLabb7r+uo5sLR05b5d
KomwuIjqMCgJODElkqenH9Lq2tAyZZn8MgeUSh7AF3uab7hCo/XbqomfW3R79mNq9Oa+TM3S2bK3
Yg1znKJPr0ypNWz4vqCKXHdGtDNwXFkzy3znwNFTJMKfMbQQmpedvzBv8jhPB+OXLJpfQZDEe6uL
5MZIEn0bCywIwWKaG7OeCr8UQ7KpB+EdIkp3249P/vklg1UVKEyMOhA8sJcBaBOqdStl5z4h1iUB
HnXDXV12yvPYW8pa9ek85AABiVoEmbVJd38JqQNgXqQ2GdhTTAfiKtCM6hhIKwJ0ryo/Jq2J0des
1k71fGpPb1H6RODdqf3QmycION0M0SScZLK78FelGzQvaMI/tfhU1CRVZov+Yjv8/nhF3xsQ/bnZ
JmEuOy39nShL9FKYavSrq63xJwDeeudVunqA0DA+to368vFwf4Pj5QSJL6CmzG5utKxPJwj31ila
xxG/ytAt7G95GuvFhnparV4lUg19paA0isDW73qQwVVlYK3oj06jHQpi3l1n1zFIyj5sk73V40T/
WEB1XVmSdz48QmYe9zgxCOTLRQQ0esNohEHtPgWVWWxzi8ArGpqEaljcv5pp6/qVjHhgPl6Zd7Y2
gq3wy8gtoHwt6dFKnZQT9tqMisYLcKVYv568wXpUlahekys9v+vYW39lJYk2CU7m3/JPoKUkVpRI
dNN+qU4Ybco67w5pVSd+Rvh+ZUu1vR+1ttiIGFLJZ2fJaBApAJ7hpnhGOygwKaj7Via/kBRzDB+U
UrbpaxxB/Dg116R339lsjAaaDmgmFGX0kBfzxG+rHfs6/oVtpqpvsqYccC40EeK9UyKMHXdmk1vj
ViSofe2SuHedZ6jaw21BDzbwLT1Q/6gIITpXY9GV4w4dSjd6iJuaffrJZSGXAlvtYIJEofmsfhdi
i4lbSSNfwpFHZ5NjN7olSh6DHcLUa/iJs68/RyrIepLCksEC5jhdlSlOK2yePPmS6kF83dlxcnDT
lD45y+N3uWJ8r+zw2qi7auWJPbtr5jIRBQTiU+SpYGScDiyzgUoZhb3niPfhmRLddNV1xfC1SMrh
GWrImv3H++MB4iIOpzp1VizKHCM3h1h/Duo0u9AT7Lq6IUt2GYJ5pS9QZV6pTr03IBkM2vE0Z3gq
FxN0gqQPw2AwnwFiuM9TN9h3WUJ3TMX3cGt05qqV81l9hOsJ2ybO8N+szVl+Sk2VVWvpyqubVq29
zfuyIePRJS3wwAuzK6OSSfeSaKNjKUcJ4Tm/BxHdNN8yYyzFPjSmrqwuUm0Y65VvTTzO1zy56WcO
MFwJHlFHO49ralVEVYMa8yuoAIl4sO7VkkgKLG/obPohc63g2qV2cxCKm0y3ZkU3iLZgTXKnRJb0
bgqhp1tEaDJnO2hW2t80RYs0TOaYan1RZU6fHQdFIDSUQLRGgBFQlHUx1aEZXlRYd3b7Xu1S5bEJ
WuCPFCqNZOe2jXw1iBUkNj0N0XnfaWF2HyfIwMsNDNBsjHZ2YVRl6Wd0jr/Tv1XGR082zpNhkRh/
0czQfCI2j5LXyexEu4u8LJEbAAvJi2waJ/SLzMF2r8Ax9OCJEpX9vhtGeVfqFaWKpjD4XzeWSjKC
+h5d0P6YC9sK750oau/RqgyGCyUL0m8meKbRV2Yc03aMHNqASjwUV6Pe6A+TVzfarzGdsNzK4ziN
bjtaAFc2mpChP9FRTGZLEDv9XpuDqh7doQbr5k81uOltbRvRtQfl1b00hWu0viOUCuOUpIpxUA4L
rznSKZHlW51SOdrUpVbRkZn0/D6Cj2zSpA/j5Bo/IUPl83nBd8tp8XeptXy0fcuOTeSDeqlswxxq
wAGpZuU6SNPB24S9k1cPdjlKtd+1ZlnE2c4O0OSVeAEJ6e4HIO2PkxKp5mssu6jfhylV3r1XKsYf
MwymPIXI5HoUzO0eSFS/8gCfXYtzOWsGfBPfwltdlvU0T6hhWqjjK1dEc5BJ3+5DsxH7Oav2KzpL
iO9iua2GfbySApyN7EASA0RLH5WSC8/A6b2Y20gDpGNn/rZ7Na0QmIBXtAVBp32lv5R/r0DnYD9B
9TP3Dg228TQOPn5+zkoHBB6IsqA0BW5wJsqd/oAxHUIrTTPxp0GjT3w13MZ9VHptIhBLq1s451F0
NZVBtYtkm37ndRpX4vqzkAucLbUDWpFkXnSbFwEJ7TYtI3GJXwjvtUOIp43YFtmYGT76JTcKhnIu
zXSvWANNLi9sqolUMgm4CbnnoHuReyVu2QxFpdovIxLu+3Iay2Ohu8UhQX0UhcQSB4yPV9pcXIq0
sVGdQKaB7if426WXY5sI9IadwXtBsc2ZwBB1ia/Mb/QKCG4ZTc6od5C2vELoediUFE+/qKooxcQr
671QKQp9c6i7BysX6RugG+uTwmjIPyFQMMeTRC/67AV1OpY+msEY6n3wouIKdRHVU3NZh6WKLi7y
LGW3KqV8Vgf/OyCwJMh/HBbCmNMBkcROktDLPZrWlvzqdF53G7iQkDu1b44jxm/CDwpqBmlVmEej
LJ71plAuPv6QZynx3x8Bp4s4ip0LNuD0R1SdVtDYTryXtGz1ahvYk+uHRHjfZdONl/3omjtpR/Fr
P4jgTZdTf5tYmZr6Vqq6+49/y/L++O+nUKqmP0TNeEmSTrJWHaam814Kz23to9d1WeV3Laakvtej
YrM1tHKi/ZhHX7V2FF8/Hv18S/P50VH5/6MvFgIhLtNqkft8Kfss3Nq1O4qNIdfdes/PKuO4hFVQ
0KlBLMlWo6EPvdfULHiix99MD06OPTXWgaexv7JDb1pp87w3HtgV+M9YAgHJXdxJeefao+eN7svQ
WwZqrgN25+PYb3DIMX81ZRWuvD/vHVnIG0TGHFrg8fM6/5OUdTOSd0iF95KIyrrTh0o8ZdIdjpMZ
JWtksvfmRiedUsNMNiJ6PB0rrogIK5yPXzCqd4ZD3trJVW6E7uQrieJh25tYxvdPbxOwAhrZDWUb
xIwWy2lqWe8qUR68KIHWik1N90rs1ZinfOWKfec0zLYFfDQ6lTRqF0lfgffHiENB8FKrRb7Js8AD
FVEoOxvD3gu9GpNNmQfVQxRV9eHjKb7zBecsA/o+VAPq0osvqDcIcJpl5b1o2Lh7h0mdIlyrTHPa
qQPwu5WoYflmcuqRoySBR0QRxa8lq90O9UZJNKG8JKZi1nNBdkz8Wrfla1AoCVFEk/rC8ILHjyf5
ztbhkkcAgsoYu/Ss7oybChVmi+UNKoHQRN5dkCoORwUjg50Vt2v2Lu+NB1cFYgwpHGPOscs/x4Jm
YJVo6qi8zPiISwVWzrbLYVHtFDeMrk1WYa3d/t5nnHWwiINmioy++Iy0nSIvQMLkRaC5KbawaoON
ottRtslkFKzs1nduT8YiU+Lo/+1/nU4vsXpZF7ILXjKzaHUaySbwMm2Y1JXb5b3dQtxBvk/3nu2y
OPFeV5VGPDnBi5OK9jjp/biLkzi8pG8dXDvllByrcQpWHsn3Bp0NyClqw8MDs3E6uSEPci+uW/Gq
kClszKTqd/hIY+ghtfKiLVrzS6GH0copPB8UvTSKmToNVNQ0lnyDPujUMFBt8dqGEnpsapUdHSJI
aXt3EOV1plde4cMCN7cfH4zzL8m4cwREXQsa0NKYh4p1NQjpcCbixqj8kg9BSELJ6M/H45xvTy5Q
NJpYTvA29GlPFxVXNDut81a+Dr3jXRtjOvpR79j3pq54u88PNbMowHuQG/CDT4dKRRhHGA+GDNWn
16OiRw94S4JtRsri09fKXwNG2C+8uTOs5nQoUdayhtbBrDwj+5IqtXIcRo2j0MlrV9b5/uOZvbNJ
0ObgceAOncVsFreKGRRO2obwd2q1trahMzSPnmIkx9SLQjBzho4Cbb4mzL5Ms1hEOijohNO6oMy3
nCP4liozszx8VdW+Pxh6FGwNXFL9cIyNGyrMDTzDQf8ByGPYebFqr1w1720cQou5FDazt5Za/EFY
jk5pKOEr1bnuyDMZbUwnS+6dqQuPHy/v+aVNVkAlG2l0zgK79fRrWrnbWZNdpq/1kBjlTk3DPL5z
kczXv1Ohar6KAtL1mvDUe4NSC+OgkUwS2iy+aVrEMRD2PH/Veki+Kj7GX6kLGdfjkMkLRDaGldvt
nfGoE5A4Y+BJKrcMNDLPnirgT/mrUTmWD5Q5RFu0r5ttP/bmn4gy8cqLf/4B51eQhhQaexQ1l/VM
gEFRJtoheVVHfdq7uXC+d6GBMZDWTZ/0juHzQbJDsphuBChdqsWnX5AwIpd9X8SvSkCn4GGMK9L/
wAtS5ZhDF3j4eL+czWzO47QZuzoXv8+WEpVJUfRG2LzOMk+/GrSPfI0AlcdXMbr/xVhkZiAk5lIH
xbDTmYEeK2x1CttXQ80tUALIWu14EyF41Eq41oI4u2dIwqnNzrkRMyNPPB2sM+Esl4E+vHpDXV8b
QWhvyqK3bocuOnZetAv1LF45e2fvEGg5wMDg03SOgbdEZOaFG2SJiPRXNVYJX/DEK9WdTq1wJe87
/2YzqQ+zcTr1VOmM+Xj8E5h5cVd35Gn6a0OPAnYtHiOXcgi6ZpOo3loUOK/Tv8Xk+XvNWDv4p+gv
0wM+HUyrLTgvrZf8TqzWAPyYWd/hhUabaUgcAKBhtoHI5u1ErGe/P96aZ9UGZEKRWJhVrtGfVUEo
nQ5tDLaRtlVX/aFkaj+HCJ1dkVmN92UE2yipRP+7QDzwITK14RK3SfeHno79ylovrcJmvLNjoFVK
IZ24hr+nPyLMlCHIJ6t5Mwyw3bvJjoLKt8JWlNTFxhZ5k1BF+wixf/O7YqYSUNxoaBdpb1UxNeNU
f25i0O/HRNVydb+yQssdN1M0eM4QqiVLRsBi8eOMEAGRJrH0N8SKjPvODIxnBaTVIxXvCgczDTrb
QPVoV5KJXpVR1jkbz1K0mdOYz8GE2f2opnj4CQujXVNk0Oad8e/OmX8cANLZYY2dCnz4dOW0yk2a
Tpv0N7VqvC8hnadHDR/I0tdr17jt4Qj2vtcgq+T3lOtTn+6ElNuuKvqLxpRQaKVZSmvley6fjvlH
kQgTCZDVzGzt0x/ldMSJXWxrb9OYDG9WqeV/rISqqslXu0esbM3z7J39wwGlRj1bYZJ9m8tIHGJR
KrXBeYvySsWNos8aVBGdtPFLWYvbvC4y9dqRo+qbSdS625yn+j7IzM6HH5j+zkbimb3UmzTafrx5
zleC0u+crJMAgele5iVukqMr0WrB77i1npXYDmj3Z11/HThoN6ZR9fbxcMv7mEovvXW4+Ww1EpJl
rTLw2hoqhC7eBI+AP6l4xNRKqVxVRd0ceyPrLs3elbuPB11eXn8HxbuLCj+4XSq/p18bupyEY8ag
+QRktTGkeaDl5UEIzLW7Ft3Tw4DGzLEWMHo/Hvmd1eWOpq5NoXsGKy8+ez/J0rJaRbyhU9Q/FY2b
b2UUGldmO8TbwZUXHw93trowiNAc5ZbmtUODZDFRIiU1DKMoeuPg1KlvIKz1OhjtWCPRkfY+dS0U
ei2zW8szl08RUiCs6lwQAVRwXhDWcK1pcY2I36qEowPlJt8KrwosvH559z67YxmM1ibMckKxWbv6
9GsWlaN3btbGb0ArwtEv4bQqu8Sg+gH+Xtkh3FEVn4zcmR91fKhnBrggYonFHQZJMqJR3qVvlhDZ
RRW47hVs4OA4hUBYP/6E7ywlQwHA5aFBxGbJuZsgdRexWqRvMtHDXeppyn6Qup5BS6RAsDKvs+05
zwvHkTnDxBxjqUNCFTLSFGzH3kAvyk0YD8ZFSzPqMI6dcpfiOfe/GQ+hGpcgE2Du0jFHbUA1RVqY
v4WRJVCEKPKyOar6YF2JKssVvyhMYwU6eXb25ylyGubrBnzo8tPFkp68Ejvpmx1Fw9cgKotdlUe2
X7UxgBu11pvr0rRmm+SiXwua3vmWPC/oILF35sRv/u//RGijRcIgoHq+yXbIoTN1ZX5Rl30U0ulO
7buPN84735LBSEu4x4nll1SNLDPCNDHq/G3KYmOX416/A1I4HDpUGTc91LuVu+bd8Xg5aZ3OWLLl
wqa63soiHfK3torsCwoSMW6BVXrHw5Vd1DzzK+2A88VEXUmjrgs+ejYfWixmOaSO6FMtfpucXr0v
RVtuKTCPdxTy17Dj5yEnQRTcJhLnv7pn6uIe1QrwnQRLyZtwywITnklP0Fxw7Z9erUdfcYyHMxap
Jcipzri14Rzu624qV1qI5wvMj6BBwOuBDgmVrdPdQ1VyVKMx53A6U3Sw4jxCbiIzfjtDEV/UXv5Z
tA4j4dEFHJaiAaWmZT0bXeOuaJQpe6tH87luy+ZCGDxcxeRsQ1Kl/cfb9fxzAg2jE0tZcrYuX8pW
QRFqYyNQ2jcjNoObUJ0Qrom88Gga3dvnRwJJSNhBc5/29iLWCz1sMhul6t6CXi+uJ92Tu74T4R6z
+erw8VCL9xdYF5KWoGOBMGjIgC3teMapRqpDSfU/IstN+MK1vqOqJn4UoraPqWuJbSDVeo208u6o
M6SMe84gwJ430j/XTA9Qs29ko/2B8GCau8Yt9R+N2bQHEDrGq1Hoyc8WkRXtc5f5PFmKIbR4SOZ5
/pf5J51ZENFao/8Z9VHDhSsLjHuBJvdXmdaB5kdx1a28/PMz+08q8d+IWHHRep7vgGU51B7wj9FF
ZvyRA10k0ebTDz1ylJUqz+Lc/TfKPCtiDCi9S3he2lCYzDLN+NOA4zkiuAJMslegfuZxhsvkqOMb
+jncGkP+rc7zRJFiEm8v7jZ3aAdPSU3jT5njsr2b/00P5RhC4QhbQFITAcfHO3Vx/P4bkdsb7gJV
QnLb0z1TlBkqgXpi/gGCGO5qL7KPoUStVOlMZffxUOfrSbJFH4A2GX9oy50O1fZeODtzSeGrYqxG
EGJTuLXqPEBEXE2hThjty6dHRFmNhNgwgW7w93RETbh5b4GcEb4Z1d5l63pfI7JebxtVJkTfGgO3
lZ15fgSRHGMdeeZ58OEwnI44BhiQxibSHX6roav2pYWIghCIMv6pk8Hd4Xcmng3QcNnzxzOdH6LT
E8F4s+ogOSzU7CWQ2IstaXtJhbAqqE/1ixhaeUQlzPWNshA/RRprd2jd4Hji1OaVParOmuv0+T5C
txKuEy8lQhMswenEG93r7EbNI+HHlgn4BEvHW1YZCreZrzFEzo7/rIMKzGUei7LX0uyzyPJeUWqn
E/Rb0E8BsY2KT1ekovjs12QgSDbsH2hUnMf5a/9zoTp9OYxVpw7s2CCd4p2H7r6+TRpEvL5mXIm2
D6KuEZetjgLHyu3zF4R78kkZnDhurhzSp+CeOx08KG3ZF5PBVgqgL437iSqifiWTQtyFqYEQWeI6
jQo2HLDhdlRK1bvUAqTJYCFN+aaMhJ35ZZaPja/HfUoWOGjEKpGPMEJo3uUpumobpBYa0wcpa2OO
i8pH+GxFba58tatCZpdWpHQqRHvM8nzDVkfiYm1ALKnwA7ih4bAxDeG+oFSUPcpUosZoT05ltLtg
qlwj31IEmuALVah1PH68289OGY/N7I1ENE3ZGJnl06WholwayWBowre9tD5mdZB+Mcwy3UhZZL9I
BIfH2nWrNWbAIoWga4RKBncYJ5z0mjTidNjOQmjGrFNd+BIKUX3sy3ysNn2HEt9VUnROcglXqr9C
0a1IdyVNkLU84uwGhQIzKw7PnTm4qUvkjQ3NC3pPb0iUqHRv9AG+NtSxwfKrm9zL2hfbFNbKrX02
acZE2hLNDiKnuex7OmmQ4gjpdOgp+aaV/86xcrvN0Cencdt7l/owmAcLdP/eHiZ75QS8M1uibsyq
eXpnOsbiLiU9ii0vRkvRH6vwwmlEGV8IXZ/EfRMatXmdEwWnK7H22c6iR04xahYAhWgF6eR0tpow
26ilUBiBwDVNv0GJsNlolaWlftqLYqMUivelAsASrFw1f+trJ8edjAYM5MzsA0kC5fd0ZMSSci81
DCgmjdo12eVAOllXm6I1tORnA9cfhLHZas2FiyNg2GwcF/jO9WCHWfvFyXqe8D0ZNRoXFbqPt207
KdLXKh0YeqqkbbF1vcY8SIJVeHxFjX40QTaCbz5UXuH8lnFit1uT8Fg9OgbJKmJL9OyCK6/hNOu+
kjlaiF+WUk87M03V8MaOKbJs0aeuim0CyPGTkt5Ed9x5uMCT9aBzSSH/dD1i4meVvEf/2Xvt1tK/
e4n00/Hb5y6S5SCLRY/bvjEmTeo/jW/IZSj+MPrhrbeyp5b7eDnIIolsJO7fliL0n6RuvqFthHJZ
hUd3Tf93uXUXwxiL28l2oGQXyt+5iAvnXv02HtdmsowylkMsMqhcWBZJBN8EoQF5rTW+Mm7tV/HQ
fNfvP/4wy1tnOdLi1imhkDtqxUjabXyJCpe1s77IS+xYPh5mbc0WD4kO1j+Hd6f/DL5k22irfsOp
/u7/NsTiFgt7swmUINR/clFvzG3gy52y/3iIvy4m/94dy9VaBF8hFkRGUTKN8rm8KQ/7ENaB337v
wOn/DhU/fPSOYqsckYqz1iqiS62A5TldZn9pqJRx0zO/SBwq86IONmN6p9aNXynWpab76MHcWO5O
GEfNUHzFKgHkHBX1aqr3/OZtj2aH/YA4Ww3B+ONlWYaky1VZ3CAq4P0oGdhD0nlJ+6919tRWK/fH
uweC52KuP9M7WZI2dUnkhwYH+yf2H9JL7Zf3S2zFPr/4eCbvbtN/hlmchnyMQk/GDJP/iS/y1/FR
OY6H/9sQi5Og2EVjpLQrf7Y7sZu36eh/Npr++z3+mcXiJDQGdPIpmYe4LK7FpX4sj/HaSZhvoLOT
8M8Yi5NQSbNwKpMxtNvM87trMFm4rlUvReW3xib+rb7835ZtES/UwlOVJmX353+mK+WHcZkd1j7+
kpf+3wn7Z06LfezEmiwURKV/Br+Ka/2Q/7Lvet7ty67aNz/kd3Pym0e5Ys7yP9x9S3PbSprlX1HU
prsjBi7iSWCiuyJMkKLeliVZtu8GAVEw3q/EGxMTMZv5Eb3uVS1mN8vZ3X8yv2ROkoKLCfKSkoEZ
e66q4oZpypmJRD6+x/nOObbiehdj7sc1cVz02TQ691lJ51yiaw/Kp2Gz17sZo8QOwPCI2asW9dlm
0Ynnh7vYe/kiaAp7GeRd2KasGQGFnRYgPV/4PCUXMXevSvdy1c7E6uuwbnprexLbRuC16CZxFpq8
9PyLJNFd6cgmXaejt5c3XHyUG8H1UaAtACxQ7wLOp6g7J8Gk/aplqhPNeLcuPhqAN5YoE0dh+mkc
xWAmBBOWe8ZBrCOa++Bq/Ob6RILZASmEI1GH/uQCkAHcFQWxAuqC1HHvXGqqmohebvBfVT+A/Nuk
jj4QWMgw11JxBje0PmJJ0VlkH5+S4SDDDTIgBFX71UlgWsNwfM35zZZDTZoZnhtA1dmYHjML+zcH
rH84PfADgFsFcKZPV1/UBmi5JcH4WmaCmjo6sG7F5AKOcavyOpJV2RsVuwCoAUwONi6Q8rTWfX3J
bgUaAsBVXZsEyW9iGso69l000VUOalZTuYUEsJcnx0gD+xscfjOuLBonBumFCHUZdl/kiFMBeyW6
ZiZw7mXr+O4HBZqG1yA0Vj+0cRtfBQDsHwk27rw/qg/Gq5hUENMgtdLbjKEYTGoOxMtg8BSAQkHU
YQlhAEE/vBd33h5Y8WmmHUBuxOCA9mIfjUtUEK6HfGQSLtUSHRTc8b1GJZWXgJiER26c3UdCJQzV
2AT+EG5qn5RUTRAPhPBNaCZKVFwRyDZ+jFL52MTRt8EsfADgKYyMB6EQShr6UGPOAFWR5CvKJ9eJ
y9OEU+TrcuryZ54dPlZqqZxxkK1IZhzHl3pblNURT7yfBwMwBIlEFX4pZe8E41xvtciTwE85x1Y/
pQ6uBZS61ioxp/UEwPEodgow26rEdYG1blHF+wBGykjQZopt+5zlB/i1I5O+Blj25gNxf3DwAWKK
P/Qh3rgODRCzS/ZjzoH7GFQgfjaNlnKRl/bHENQd00uSRxI/RwaaZLoNImRtNpGw+u4J2BYSCxq+
RWPoGdjz/HymoCBbSWdakCnZRShkcjKHu5uXod7YCG6dNVLmSW+UNsKUIi+CWkcgorB+MKfsKk0D
DbIGlS99akqFuwFKGKTCJbKzn4ka8uUpSHBigKAO74ydTa8iqYfQFLYgkkQAPrF9EixgR1VC9VPC
Y9IQ9DRmoMKYXoBjXjw3gBO+luJpen640921iz0PWBGeFp488Phsp4ZQlUGbZMYnJ3OQ+CKelAVQ
0sxE1IgXuTpdBpXIN+duWE4iVAYIkTEXKtQwHzkV+h7lWnEYtb0Ag2BHAifJDqOkbpiEEutPSmtn
7Q0YVWwyhwK5Ip47QJ2l85YgnrdAhCaBI+iFhnzE2Nk5liirCM2wIJqGIox+aGniJZLsToT4sfUb
t0JSwKvrUzk1GmcWFYp97GDa6Q5zDbwdFhcQQAC89rasapMp1Dam/mPQBgFiPlmECnjOQ1n5zMe8
Pxx+yTuzSwtacGMCrIy7GfBQdnYrH0VkslNwnyA31XwMCrHQk0CMlolvVzO1RWypCbx6joCdemRN
755N6wAhtHPo/wDl6y1qRKlk8MME5FF0CHdDQk27kkpPu4mbQtbx0NKl6IfCR96QnBuJd74JfB4e
sct29hVuNFovSAsG8Yd+xaAmh77E2SmscVw2HuXl8xeJUPnPVSVHF1Jqf3XBW7Z425SD2xtpemCg
YAdBvLuP2ZGliloUhfxIkji6zZAF/ViFlVR+BHV4+60SprkyD+U29W4MpzWO5Xv6LxzhZ+S3sbBQ
X4Prtq/ECWb01C/Vqn5U4ql6ZQQIQz5liaAFuit6BFkDoHnCZSPl1TJuQIr71re+Dn/jOkQSAP/d
QbkYpY3Qp+I2jxWcI153PEG9iHy18C/EEiI0sxjY9ZsoE5J7L82Ui6hs3CcxNmr5yOnWN4HpOADN
R3EFRTIiVM0ufE7mK60p0sljmuVGM4ORkJBlJeQBARGebQNZVITJEQTMbp8AHoMmAN1uEm5sn0Ud
QuUBVP2PGqRR5rlUah/aVAP1iM/NgfI5RvjcX93AhUFxCLwmcDomIJ3rnSS+nLdCliXk0WtBGOKU
eXUNco/2lNM0W5ilWOjg+A2z58PLu29YiahCwA0FelWsLtz1vW1t+7KYADEvP4oFZKUpzaX3WZYa
8diduK8fbB6wBqIz5JN690JYVKpLwPuDc7Lk3IvW4IKpHgqESEeWbP9AxgMBkYmzGMgQWhZDv9+y
8bO80UDTVvCPtl9nM5834kUF4u6ZMzGOSRjubk50BaseBQGAugJuynalFSidhMgS/wiC8/hKbMn0
sqgkA6lZLFFUI3jz3Inbp6AExdHht7a7NFFxR3XoAIDBO+ujiPlMm4KzVJg8QjxtehoFZDq5SGFx
qLMU5uuDWEBG6c09ovQfqWAsURiEfchE5UcTPysn9uPU8bNTQ5nmpxofaQsV9CazKQoqj0A0dnYD
AKeo3AIHI1AvkPnqza0dIXvfREX76MVCsCQNwkoR4L36BHvk3A4nyiKJiy+Hn3FnjQIzTPELEr3O
Kdcm+z750kcBOonaRz/WuA9+IEqnYtbERy6Uvb2oQGOhEB0Fcv2CYsOGqkEBycBHja/zeZMGEiSH
nPrIgYmhY7TbxjsIpyimDmq80EhE1UrPC5TLqC1AleF+MjjCgdCPNBAsVcQ49Z9qJXWzyczxUR0h
zwBESzVvJnquE31pSSmHlBEeCOpn4Cyy5kypAhUyK3ngQOXWi6A2owcAXWlPSIVMG3+mgYzB+CJq
nlGmOucoFdFmAFwXHK7oWlFaXWwrI/yQiXGBcuKoznJlicR3gUCXhwoUXq8a4sj+3ICwa1ODeHea
hJd2YkA3YIbMPCK/yyzDInF0L29FBdF2FZJB51B2AZZ/htrsQAX4g4Ql8vFiICWlfFZABBgiHU0s
pLwyc4CQ9qeITIJ5clZWKNK40jwo1NyghkMk1RyEQnXqL+Q0U/1L8JI58RfXE+L4HvxwjuudQ+BN
QjV0pUwMqCo1Ud3YzizhBcj4zBxQ2aTcTBCSAOI0vBiX8HO4XEE+sJLT9ByRDd773HoCNO1njgHG
CmHWVomjFPCUEK84Cydy037IM1AhLeHVqf434Lw0iE9INpgePxhyUyDsCclC75RAGMtdoaYqihYu
1GLgmEK/EBiTCUDn5UWFG8Q4hfOteN/iOvcnpylYfSpdTttSeRRBnpTORNkXwtPajdvJrWpLTn4l
2IHsQsVGTArfngWiQ2nivBxyorOp5BfBTc4bAQAvdQFt5zOUUE+5M9sW8/JOAg4mBHcxzvuFVmuB
fOsTaLR8nUwQaKl13gtBw6GjakkSCRZJFNvnvMDFFlizE8pcK9TuwgjESj6VbSi8LDUt4ibzRsjq
7B66glm0bGDqOssEcfnm3FGSoJwntWh48zJy7Gw+VTlb0iujCqrLwhaJtIRMi1bpJBUhuyQZZUIu
IDWpqPe+yhXql8ZoNNLqXgm4y6LmgtjWXVI48hLkLaGD6gRFLU9hj6FmQVYziOwGrUrKWYO23XnJ
A5/i65oLxRIQzADmPG1mglKpPsFih4TWAoQWKcT5oHSYN7ecw3HtBTJSdv6hKgvB/VoKmSQvKwNo
kk9tGYhQi7eDupqF4OFrTduDxt4CWihFGMGoy6iAG4Jv2eQB5TiAT08V0VHUhTRNwMMJdlJJPFUU
SM5fA2gp0cJWpQRxy8zO5GwSoaalQbn4TC1AIzUTAyMjDxiCWp3X8FqDMy8ttcmikMQ6vIsBQU2s
FG6+D4EdUJvcNiqfyhPdBSsWoHBCBYovAcsPojtpKzWxnvhTuYn0ScCTDDz1sIrDOV6d6EIJroV4
yk0iOVNoKAeuURq/pRgShHk4SKsZ8jzIJJBwVGlk1KZU1rWB0hzRBmlzGOEguPZ8I7TPUd7pqooe
J7mXUxWpScQ/qKEDnkwJiAGYQW5ke608QxVqgZuVj2yOPytLQNqfI4An3PzMFzzMx1xI4RE9o1ZC
dRcRKpC0p8P3xc4tDMqNjcAnvDFES3s2DR7Gg8RbwD3wQRYBAzYBpFAPCKmvlcDFgTOJEvfItdi3
blCqDFgtjm34gCgf7YczgPIBPIhw4VfPmab53LAFjZwWnCvWK9CpyNNvh5+wb+FI1C4EJAtGN3Aa
ABOyN2LkQRhBIz5Bd5Wm6YWREMdC2UKkXvqkxJkj+N60jPDi2zxbOoJc818Pj2DngYF4ouLnGoC2
qFzvo1MA6U8SHDzB5wSybZ81R3Se64mafRSkFHJ+b+5rzexD+RoB7+3fzGIGIcMmn3qfC7C2nsWJ
XAtzxKXzcuaEqZoeseF25haqHvClEfaWwI0F2ip2bgWp4aDcVvif+SqGWhpAb9od9Gnz28oNwyUE
CYWvMHN9YZ5Mg/jz4SfdyXAACY5AArgbAO0HI0Dfn3IlmYN4cph/Bp+88ZAoHsIXp5ldJwn0k7lI
KhaBDWl7HRqawiomjV2jvAn1B8VUF1qp5j+WU4Orj8St14mFbZMFzIlwDTAdKJDBcutPSRa6qJC0
yeQRnHOl6C4dMEiBNz5SYZnc4syq6+A0B/hZQkDHa6eIJXoOUb/Y0TQEFC8rgywGHfgEyje6lkaq
fYaAYKTYc0iw4YwRk+ooA+bO8oRPjKg+qLkouyvAauxL1Li4sUUjEr7UIARUluE09YWzKtFgCcFC
co55HDtRGMo0D8sRVjGg/LTGhe3PTbES3UaefAm9VhJvEH4X6rmhilly6tZpCPxUZeN4WAoCl3v8
bIojyL61E7kST4k8hfrk4XW0s4YB+YWxDPAkiKPpkNjh1OlEsHNp6n7JMmO64AO/BmQO7Lqyx2dz
oXXKU6OVU73m/OhIjmp34ikXCP4POiAAR+WedYuXz7kJboUvcMtgb4qtA/rkxNAkULqifjt8YywA
/M0wo2n9hELri/rOeZhXWRvC9P0ybaf+OerJ3HMl07g718m9c6UQgjfCWdAfiL94HPdr5ZG+2FTE
8SQ3gjr7wuexAakjpQwfczc0yDxPY4HMslZG1Z0YGtKRHMTuvMIFolz7dP8BHN+LQlRI49Kjvv4i
uxCeuUg9jYuuHTdqvfk0Al33kXnds6DplQYCfFS5g3W8T2IRIUEWVmVFvnAofJo8uF4Guz1L1QiK
J40teReIEIBWL4b8RjgHCjiv5w5YIl1djV3/WJCif6HD9aNkzRgKyJOBfKaTsxU7CP1Qdfyycr5Q
eOq8kRXjPBNvyFTUbcS0zg7vnd2ZhneBMkBEjmG3oEe2s9oQwPCdNdoXFZQJn1CCwN96iQKe7QnY
L+8O97XOHDEnKyVYh+2K6gMwIALXy3ZmKFGuKQXhvoR5ZMOvAj/uNHN10M9qyITGSRA2H2PY9uEV
KK0mHNRfQT7wmKRI510lImfbOZI/VOQCMjCkMj5NvLSmstMQjFXPSF5m/LXfJE5wEQK6BiJ1iITJ
n5xare4PP8jOpAHyD4MA0VBQgyBLTd/g1hvKbSjKTqMJ/xmJnKlzgbWRflXhFDrgKPAVbv7W3kBl
Ad5RUFWvcxm9WRNDMgFPbqh8ljhf/gxBW8DKFE5epEmiHtkIdF8xL4iyZoDXDFU2lDGznwtvwOEG
SVpFphhUnnpj9txN2+wsBE36HKkUaebhtZ7j2vUWdivFb7UrKaEyJWKHFgRwwP3MZyEDNeS7qfrZ
gD/iImOkRf5pYENL5dK2Jxp3xPbZ2Wgor6M0yahiov32SwsKcJ8i5DMBj7Nc5LpUtqLuFbZ9gSnI
AOmOvCM4m35/WDUAOCNXjSQ8grl9AJnvQtJaqybCUykot6pa2hfEV4qHKg4/wyM6psi90xtSEzRi
j1ppUOUAa8wu0iSrch85hXqFwgHk3lsygQ7uNNbcpTBN3GTRgJ34WESwH+0BXEWhVjotiMGJ2q/v
C8qcVIXfTlaaZkS3KLOILgtvmh7ZEHueDNFpSn9Cb3y4POyTQW7VjSQ1nqy4wigf5VKuF5AyCOZx
A9LGmcCl1ts2IHSZJgBqIwCPmD/gG73+CuiFwyQ1/BWkzCezVHOCRVk24az00vaIQbH7aMiy4KVh
uyN8DHOOfTQEojC3JMhXUa2Q5SRpqyWckusEBuQ1GJXKN/oaa/Q78Dy0zoFWvfW6gxHrpY3SNmDb
rKiyhpqf2pId6EqsHNOZok1tHy0yjHzEp+kewNEJOlH2yWqPYhqm4OTJpkUMnfawPXfBznDlQCb5
8fD72plEvCjID4DaDJcoPMaeeQoWWqURW7lYNbkWfFHB06LaUzeB7mPunBFbOXKtUfOSfTK6vRDd
RDwaF2l/0cuTFvgEVMis7Gky/SJ7ExkxtHpSQdi6mNbRAjwbgLxS6JH9xvMSSUjQEiAthi2H66if
DZWqZNK0ahSutBi33AxWnDFr4QXrdQlV6CNrZXdWcZ4gl41MM04vLE72BRIlLSEcKzc4TxTtzI79
8tsUlQef1QDZ88KOj51fO2BjlL8gz0rZJYBIAXap59UgxOUEKHLinkBwo9ZPCiBu7Tk39VyD19WA
GFGmT9vGT4RFCxmN6jypXQhNRKkbO+eNIYORcFa6WIyzpFDzcJ6XrhflEAWrIi+/9HAvCDN+4k64
AmpDohHyswJEQlM98EBzzEF5lBRIoICGJjnGhdWfSYoFAbcRbgCksFFJ1/MaJhkfho0C4u/G4Ju7
GBHMs0Br0gXInPyvMt9UR95cf+uhggghi7VyD84x+G3sm5sUCWcIKRF/A5mRpwMXUs+gc+8vfWS/
jjnP/RuAEjbh6qY4M5woKGZj+4pd7AEJrvATqB5LxUommgdaMbuxCy6YF9DZiU/tNkUYWfBk3IZ6
6QIEWc/clBaL6lpOpSJ0lKt5ojfPgOmSoMcikWKG4xd6BUcmZicAoYC2BNAYOPq0GBdwK3a0uDmd
MjCSYFVIWl5ZQgqhWRSoln4FnW7EcrmF6GQT3yptDprzdQ5m+o82FIoj3VYjFyVKHjJgaXzELukd
KAjGUHYe1CRhc0MiqG8nFPCMWo6b5HfTGIaIIJbaKco9EGebqPbCB1XSMkvicHH40Oz7QOteUcSq
TVEdDE25fhAhtIlnKIGc34EUDNgcr3LOgkhLL2IBwQ8iV+UlDIjyVMKprSso0/sAGdRjwPTezqBj
AFgJhiegg9ghfXK/Qm1JbEhaepdUfuLp4DjjVT0sGnU5JZl6k9uuc6zOb89kI6pHWRAAy4LX1Vuw
wPFWSR3z6Z1fNOJtVNXJkoMazRfH1vK5quLIaQ1JWB6e7L2dAhWJzBsADTtsopwLgFAeVuQuhBTP
uYNcxXLCp+41KNUMHcWM5YyLverIG+4dA+vJBWWYjEWFCBegUexiT2U1QfQlz+5Q0o5aM4/gkBMB
YUYt5Vt52jd9KQgnInsExeC+HRN4HEGWQyB3Tswp0XmBAMIE2h6xZFy2bZbZpxEKy5DbEVSPvyO8
JzVzxxCIN5NUTshRy8bb6dsuS/B64PCDNUCxhEBI9WGNLQrdamRF4ruq8ETUvanBWa5NkEwxav/I
Bu4dgpuuqDGAHhEf65N4gFYnF6pJBNmXwLWvOY0vF0XsHDO2e87auheUf+Owxf0PA6B3jeS8C18j
TaK7Om6c6yLOVm3I1ffAujkgYpLJQgSdBxS8vPQMEMrfDq/g/mKis4m4sURpIFCg2ofCepw99Upb
cu+4VvM+4pbmdC1uywuw48VHNsue2aRoQmoIwHMCCohdt0hA1QEnh/EdV4KF0M7q/AMUAHzz8APt
mU2KCkFsAohXKKX1jMYg9A0IBnHJnc+jWg+qaET3DEOZi5ozXZSFlJ6VjYQ0dUp1zSHAfowsrn/0
UTYUVJ/jQgLyl7o17FMGqV+J06LCoT8hzoeJkSBLPRHdSTAHB3/yWyTbxrG7mm74LcMVC4jCQ+Fz
gwaOMmvRU2orjAFUR+I7qVDcQbsUZGwZPxHmQtRCpge4n8ieB8id3kRGXqy0NA8vgGLJV4XmhCse
hH5PAZ7jRZHrr6v6P4Nn7XbTefa3f8XnVZygktd28t7Hv127KxJn8bf8X+k/+/5r7D/624fEiu5z
Yln5tZn0f5P5h2j/pf+5mZvMh0UE2tvmY2GR5s7KiiA//O1mpHgQ2tBt7Eb5Q7zTxKt+af0wf9jQ
ibUe10OTWP/2lxUU6XM6PtuNo7+8fHX+/G9/wVLdWuHfh7R+mkMtBCYeunhG09I7eC2UKItyv9If
7LwgjuyXr/G63wmoikbEU1p/DQP8r8wM/dEcHH68bqo3i+L7wJm5PPQAm9lZTwFVasSQei29ZQrU
d1Og7ZE1webYfnbtHfKNiEBR3gH688s9O4KBA5+dn+DZUYKyZip7ecatKeAU/h3sIhjGlK/x13rx
MA0HPrwkvAOqC+A8ZD7XP1hJWw/Pa+9wIiKG9fLtL/j+aRhq0NoXtXeQWwBtHFUmpD/sFADR+Q53
PAKIiFqufzYdbh2mP3v/4xUNnANefYc8CyL4YApc/2Cfby0DTlHewSdCFAnkU933v9hWoFnAQetA
fUdtOdBCIe+1/sG90psD+h2m4OV7mEa/1hxQvPCgKZDe0WfncRuyjz4V3sEfVcEASpnm8fPrnYQ0
3Djo2WXxnbaGtG+93u3XL7wDiRQUrkBKtPnZdPiqY+AVv/TdXtIdN3hem1OulW3ZZEd/obv/dxvY
spbgpQCmxPwqta82jf/D3vobY26tDcetL6mhsfWR+d1s55dfHn49rJe+tv+KeVRmYN033V+euRYx
ycpp1l80L091Y4aw4XQzMp/NbbuQSq/8Y5A7BuT3tXKo1SUM6ygwKWv7pilqbdHNMbTha6t2V3HX
zsaMxZ4a2uy9CWP85BbzRKwTDPvk2k0LC6u4a5r2BJxz93Gvaf2qmfkEOmHr+eQ+N3Mr65pbt07v
46HPoaMBYgYn70OLuCvmtcLkoTmTP+wBg3nVA+gmcZ+eLJOZGkqSC1gbjKoj7e9bwN9dgt0NyJr6
b//+ZTjr+V0/f7cltjfVgU35c/bkzArc1urmcrM4uk8/vvL0OMvNk7vesqBCE3/4zl65JBbByb0Z
lOZzTLrG6KCpSzS06WWBfRKaAbOUKbxmaMNncfRcEJPZgvwYG/wGE0xMu2BGzB/ceq+c5lsc1SHb
LI3BHp6Jn7jhAHf9E16Y77/Zjhm52EvMCTjC3fa+tciT6Xpsw/DSD7/hTfDi0G38noRW5DIrByb6
0FZnZmQH5rOVOV1b65NqhIm4bswoNJmzhFbaDR6wU/Rf2giHH5LwkeV2o6NTQJk/h45VN8On+Jl9
Z5SRdmi798Q9uTIjGtzeNEUHTF2AoQ3jQqU0tFuNjrBwcUjbJ5f0P/fv77YbXwvCDB3yefQMHvSM
nWRgRruOfvyqRcv9VkfYFhdmwh4N4PgYPtbLhtigGO/tDIQrhjd9E5PcwfsjFrMy1oWeQ1/efVzs
b3uELX1ptqbv7E7JCPv6yoxZk0NEMGToXFybKzPe2SI0qDG4Zey9OOit5TFMxmszeHZL1gNaqzMM
HjFsxaa/p2mmY2jDN1ZiBl0z9NSEhkX38cdPilvYiisrODnPqLfMLg11lPb9HVMFMekRBo5oi5sk
Lg7QrrH19U8D3UOn+h6lb2aCY6Nrat0yrbMZ2vKDY7r9sAREDEdo2ATB8M5MQ0ZwjKbdij33gbcc
odmC+NQs7B9zgDgMb/xT+2TtmQ5aWzj0FT66Vg4/qGtovTTGOOo+ZDmJy5PzHKoWyclfTxZ5TOK8
eNmZ293RSo8RHuSlw8siMjPHJeiy+6O7r1Ok2kawIe4TYoLMZN95A8j8GLbPtfv8HFgnCzPLtyeN
wtAOHQ04RV4VfnqZtXvH9WPYLJi173/cnKHbnYJ0ARKXI0QLcF2ZjYkXRNzgf/+3f898+mlJGoRO
MYIz8ykOze6tMechgk4QeR8hbvjghjHhrqwsZ05FKi27Ru4M3Vb3FpwCv1vu2V/nrgnOoxxP9bGI
nk0m5IqKvSnoB7uZ/vHbbx77zzEm8MH04Ua6bHADaosSMFDDe7k0C5Cy+F1D67t7glgPKpa6v/vx
R7g1ucDlVo5rcllWdO1t9THCu7+Hp72n5RHOoCszyZ2eWbOZmqOXwM8LLKFgChWvwHSjGAyEibSK
6s8YZ9qE8COEVsOY9Z9GMN9mFgkLNu9DkauDT5E4iMM42nu9jNC8Hq/i7OSfLy0EyCP7X/Z1Q3F3
Q59i7bdaJDq5Rq4DQdd9/dByqKH96FDg2Nv2CM9w6npMUGoMZ+XUekYi8R/pq5P4GxJlQNvtRFEO
ZoJeedOfEitaOScU9Lfb/giz/9L+OpBAXzZN+72PciRKc3dFg2SsO0aLTYe+cGQzGMOVqlIPbfPM
MsnzyyrapC5X0PmFe71vZa21nob2eInb9AkgwG7s68uO4k2HNqw7BO5IaGYvQ+9a3HQwwvzfWNWJ
bgYW4n69mAbFgw0d/o1bMLYZeP6HN/poRkiBsYYFLTMZPFgTfk7XzHqCx9izdIJ/s2Ass5l/oMC6
rgZYWm6+glD73ssFjMojdGAmhXlCH2EJrb5ezHIcWzEw2TnX5OHDxiWVwYbbH0MaI1W6AUecWYEV
mf/p5H22sqIMWOL1YfNAdyzcMPhBehE5jJ2CGr/hT/cQ+1Zv1lCqMEa7iDF1zdD1DxaD7uOPr9GH
ojQD5hWjSG94s5/xet1sPeGnRY6AQdfkeuCUHHjocbBjZApjeF46DRFaJP9uEXYDpeMGtyU4kSCS
LQM5B8LCNcvy0Odg4DUwTqKYnHwoEPGAvbjvQkSn6BnIddS2qijbgDPRjfGPVsHPc3xwe0OHdiiE
5QDc5Sdh0N4HT8ioM4t6hCX9Huk9QphWR7Cr3xeIE7JjpRosQ9ctID8QZWWMQ1rPPLjZOMPErg+O
M4u0Fqqoe2laWgUwuBec0KRg4l6Afgxvtghs6oB1LdFDgxYCDh3u3KLoAiYeREtkhzZ7TjANrN1D
VYCHNrvIcHyykzCGsaq3Fg1adeOjc0tlWIeO9tTdgX3SsrDBzZoktvad35Q6cHDjxIxWVtcOnQnK
zze01aX7BCQm3MmuKdrwGJm3JcrNosxqmHZH8IeXCAmZEdvsGPMAKDA7u1Stcujs6iSGB8osXxRh
D2/3rIBZSJhJQOnC8HbPkeTtHQ6oiRih3dwM2NFS+ZOhs3thkd4CQ+XzCM3CUbg2G4sBzoFQYnjL
VybYN9jVMAZa6srNnaJvmoDObviA74O4NP3+kEeY4ysX53oODy23XHaepTHmuagtANMKwuYjxsjr
XscBBIHZdzhGkPUawbBexQDlmxy6RZARzNnBjpGevbFyxyL0pGCsKVB+DR8xotqVyZ4VY1zNiM/2
DzYqFTR0fm+BHSvsXmpqjAqSO6Rqe/YUyFuGD5ju6D7KFqy0IzS8PjUJXNmuLWpJQDim+/hHjupx
YPB9grqXrplNqyMYa/eIgTwhKM00PEp2qUICgh3vGE7SfeXmgF73lzEoMbon+PEZ/uQTTDFjXKIo
eIR2N2VElwhrPMes2zgGmvcRxtUK604HvUE32PX6oAy1Q7c2TmRcUJZN2AU9hldzDwQ9e6lC+nL4
iIEssdbJLhaHBeoLWto+dD42MFmAOPfkJTQQ6w3v4RJ8GCUz2wi5QVFjBMP29/9O980+1wx14Yj7
a1DehJIZ5e473t3PC61t4ElDQ2vb46dnBqpDt/9qQWk5uuJUpq/um+4vD1VzzEyHnindqqDbkmp8
D12FepP0YjhjRICXgFKj2JG4STfC9Xhp3f3QAZ/Dbe9aWTdKGQUHN5oR02JhvmNMLsaadoNbj3WM
e+siJs+9KRjjOIK6k+nmzGjHyGFcWQjysgW1IATouvnxG/YDzLmulfXUKiMYRh9B0MMEbvgxUvX3
ZvHsnrwnZv+Omozgmt2DDcncngjQpnUff3x2X/IpdMwni9Cl6A/GMwHFyfBOPgPVeDJDVVLXFH2P
AhXnGrqdv1qAOHfNrFsdI9J7E59g0f1TdtI3GXHNdZ39+JQvqUN1cl88PSO1iipuZitCym+MY/mh
iJ723dnIw4HzbQz/7f1TcXJdZMyKfGl9hDn6L3eL+8Xd42L+X0/o4qHwnZ31D0k5pPXAkg0ycshO
brQIDy+ofZf1gSt8xOp0UIf8KYtlOzwVsw7k43XWP+9NgLQenkhniOmUVOTFlOsnTmHNRVhPOxwB
7O/FK3AlHPmdX4EI5P23PmPEmoma3TAvj/xKBN93NB3z9tdLvXeyv7HdXn0Xwiw7hsTbWlwUJE4Y
L32Tax80zI1ft4+KY80lM6jtdRra7FXmUYqPgROxKavcM2bK3rRjX79tkj/QncDaKPug3IPm5RaG
m93Plyq0kECiPKOCAp4qyGkf8pdg37yqEgVrxuwtRAVyK2DlpdoFAD+h8uOgYffajmYINQORer9D
GTMFlToVVAa9FGjOQbJ20GR6bXfXVhYnqK0J2VeF61TWIGcBSm4QPIOZ+2Dq9dWdmbZDrKfOaqIm
GjTPoa8LZP8UwH6wSUNWp/t6j1H12o6+09YA4Lc3xk5Zo0HfDKJ4ELpBT0w7GOradPvzbil6Nr/m
jir+wf35/8MdFNjgLWJuixHci/e0hplpdOeQ3JqmV+5+yFNmKMtkmqWU0Ox9+QPtIofAeiwjxP9m
wPqCkqAbHd1lY1R56o75vN3mGIHtOyspngIcd6gtwD490WkFOtOJ2H3acxq88uXNrTBewZdFN8f7
G2EFgs3DIjEb/KC0i0MXi45iG3Addw3R9yqPkMr6ziK2Ngmj73PE9DOCd66biXXyaJFnxvI6eDm/
9gV7LrLUbImCMoLfubCbhPHHx2AWWKRA+Mc494I9wPPjeNTjab4FccF0zRxVY2RFFrnjxgl7XI9R
FfqAbb8E/w3b8hgI/yUKdZnDlUqZDN2ES9BBMXO7a4O//RrYU4EwRpJa//1/5tbJ8z+dl7HL0itA
Hm74VFxaUcNMxR7H7O1zceU+9a0CfowkJ4qp49xhLhckxYbPAsbbm4UxihKvUWtumxnI5boR0uOe
H+MaASYrztm6cjCad938+DVLq+YrxuqAduMozfYaHWEXX+MiXfVxQiNsiWvUWSHpx6KjeSprNPTc
2bTc96j5Ma6567il5y8oULthrtfaGHDmGxcmPtPqGFfGulX2vuDHgDNvjmFu5mZZv3JrhIV89/vf
i6ivyjAGOvYOnkm/uHsEM/bealaOFQS9FNAYuNuXuNNODBKq3t1i+fFzCNwWVg9KthaBH7oD7ylf
sHlyZaEAuhsl3Sige+8+Dhg0cGr9+N4YGe57lP0zNhBCHcNH+xCzXhqUE4c3ev/7f8QnD3H4+9/X
FSy35Pf/Ea1cNk4LUZ/hHSEd5vZCecCrjNCuGbX9AxripsMb/mTvbPAx8M6IE/ioDzo5NTPGLIKY
/fAxg2/c7dn0whhUcgvEYZCJcbsRrnfgGBfsbzs+iDAGxvc3N3wynyr2xBgDtLA5Q3f39xjg4RkI
qh5gzDHQGCRXu0n/8XPu/VPD0qdOwZoG+kkqJw70Gw7q4/7Uz4vDfic+HxqM3X4EOpn/V6Bj70nx
xPpnI7w/JIHAdr0+oWcmeeqzyozRg124ARvBHYMMkI4WnOVM+GwMtCWNXwCkB65upukx4Di62QB5
sg+5MUYJht5bHWM4a/M4xNnMShGMcYp27e6PTlIh6qHWHTQs+tIYYwBjwAHzDGWJgjVjdnOrb4+T
nAG2x9yCEOYbPg0XWMe99wct8+HtgraC3tp9H3OM+DUFmGfUNGdCtZCCHj7qWxRf5jFVUWANpDGA
XxuejUs3zzdUDzdW6bInyBi0k5terooV6y5DR3b47IANJHKfzef1ZfAQPyEV3zW6tsrGKPV7gI26
mR8d6xJ0YHuocyHK1vX744bJZqIeXdQGQxuGgtxpPmpzKgD4w76ZMSJ8MxooypyTR5fY7t5DHoi2
4c/16f5gDyP4bTOU3PXCy1ArHz5yHYgLMF13Da2X1BjRo3uTtYqEMQiWQGKcnyzAFgHnpGAXyxiR
qc3qhAmTO7//PbDCZntWIMjZfRyw/ukDXJvogYXQwjQfI+u1eYDNLXDyz6frGvx/6UZNX60IGMZR
/2LbbF7AEqXlFf9vEJsbsNVQs5/FCv4SOEAsWRAXsLfDGHWMgMN9i4OO8HD7TSuoo4J6lAYtUV5S
QQh0PC338977Bgj3J3zvxKYWM5vKHIPBawYBgV5x/hhlKjNitmw4YoyQI8X7MpGZMRKCOmVF7YW+
xqAsX6zgS7CaW8rRE/M4XOCFGBO5j15ie4xA0qkZ+H9YMTiC1bYsIB7ExjgO4gdfCSi5RxYPrPPM
0uAPIiBf2TAVgED4hLm++TG4Rm+tPr/jCFnST6ToD1YYY4c8IkPTQnCReXHAYna3xB9ZMT/vGtiH
KR56KWw/zfEY4PZvd6bPluwpM5g3ff8SOaE22D5AM9PwyzAPmDE7sNPtcR9/ys1xtS7D6B6iG8Ch
ItmlFcOJYpbTGHIqd0XWzxONEWN5+P1/IfHSMKcL4Oq/7urfhzzvXsuhkpniABz5beti+7e7hTH2
6t8Hef8TPuUevP2f7yn3wft/sac8sqRf/NpVAMLvv/0fAAAA//8=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955675</xdr:colOff>
      <xdr:row>22</xdr:row>
      <xdr:rowOff>34925</xdr:rowOff>
    </xdr:from>
    <xdr:to>
      <xdr:col>14</xdr:col>
      <xdr:colOff>384175</xdr:colOff>
      <xdr:row>29</xdr:row>
      <xdr:rowOff>50800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951B26-4700-4AB7-8FF6-9C754F56A742}"/>
            </a:ext>
          </a:extLst>
        </xdr:cNvPr>
        <xdr:cNvSpPr/>
      </xdr:nvSpPr>
      <xdr:spPr>
        <a:xfrm>
          <a:off x="9972675" y="4892675"/>
          <a:ext cx="3111500" cy="13493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Job Count:</a:t>
          </a:r>
          <a:endParaRPr lang="uk-UA" sz="2000" b="1"/>
        </a:p>
      </xdr:txBody>
    </xdr:sp>
    <xdr:clientData/>
  </xdr:twoCellAnchor>
  <xdr:twoCellAnchor>
    <xdr:from>
      <xdr:col>6</xdr:col>
      <xdr:colOff>25400</xdr:colOff>
      <xdr:row>21</xdr:row>
      <xdr:rowOff>184150</xdr:rowOff>
    </xdr:from>
    <xdr:to>
      <xdr:col>9</xdr:col>
      <xdr:colOff>285750</xdr:colOff>
      <xdr:row>29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70146E5-5668-400E-A852-597038AD3050}"/>
            </a:ext>
          </a:extLst>
        </xdr:cNvPr>
        <xdr:cNvSpPr/>
      </xdr:nvSpPr>
      <xdr:spPr>
        <a:xfrm>
          <a:off x="4962525" y="4851400"/>
          <a:ext cx="3736975" cy="13493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Top</a:t>
          </a:r>
          <a:r>
            <a:rPr lang="en-US" sz="2000" b="1" baseline="0"/>
            <a:t> Job Platform:</a:t>
          </a:r>
          <a:endParaRPr lang="uk-UA" sz="2000" b="1"/>
        </a:p>
      </xdr:txBody>
    </xdr:sp>
    <xdr:clientData/>
  </xdr:twoCellAnchor>
  <xdr:twoCellAnchor>
    <xdr:from>
      <xdr:col>6</xdr:col>
      <xdr:colOff>87313</xdr:colOff>
      <xdr:row>24</xdr:row>
      <xdr:rowOff>119061</xdr:rowOff>
    </xdr:from>
    <xdr:to>
      <xdr:col>9</xdr:col>
      <xdr:colOff>246064</xdr:colOff>
      <xdr:row>26</xdr:row>
      <xdr:rowOff>142875</xdr:rowOff>
    </xdr:to>
    <xdr:sp macro="" textlink="platform">
      <xdr:nvSpPr>
        <xdr:cNvPr id="6" name="TextBox 5">
          <a:extLst>
            <a:ext uri="{FF2B5EF4-FFF2-40B4-BE49-F238E27FC236}">
              <a16:creationId xmlns:a16="http://schemas.microsoft.com/office/drawing/2014/main" id="{65749D09-D459-FA2E-A365-3631DAB685FE}"/>
            </a:ext>
          </a:extLst>
        </xdr:cNvPr>
        <xdr:cNvSpPr txBox="1"/>
      </xdr:nvSpPr>
      <xdr:spPr>
        <a:xfrm>
          <a:off x="5064126" y="5191124"/>
          <a:ext cx="3651251" cy="3889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5C78A7E-999B-4A0D-AD67-2BE3BDCB154B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LinkedIn</a:t>
          </a:fld>
          <a:endParaRPr lang="uk-UA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4</xdr:col>
      <xdr:colOff>508000</xdr:colOff>
      <xdr:row>29</xdr:row>
      <xdr:rowOff>15875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5224D2-7F95-ADB5-A594-D3D6F5CCA8E9}"/>
            </a:ext>
          </a:extLst>
        </xdr:cNvPr>
        <xdr:cNvSpPr/>
      </xdr:nvSpPr>
      <xdr:spPr>
        <a:xfrm>
          <a:off x="603250" y="4857750"/>
          <a:ext cx="3111500" cy="13493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Median Salary:</a:t>
          </a:r>
          <a:endParaRPr lang="uk-UA" sz="2000" b="1"/>
        </a:p>
      </xdr:txBody>
    </xdr:sp>
    <xdr:clientData/>
  </xdr:twoCellAnchor>
  <xdr:twoCellAnchor editAs="absolute">
    <xdr:from>
      <xdr:col>0</xdr:col>
      <xdr:colOff>103189</xdr:colOff>
      <xdr:row>4</xdr:row>
      <xdr:rowOff>131230</xdr:rowOff>
    </xdr:from>
    <xdr:to>
      <xdr:col>4</xdr:col>
      <xdr:colOff>547688</xdr:colOff>
      <xdr:row>15</xdr:row>
      <xdr:rowOff>185853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5919A22-922A-CD4B-5C84-348CC21A8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507999</xdr:colOff>
      <xdr:row>4</xdr:row>
      <xdr:rowOff>121713</xdr:rowOff>
    </xdr:from>
    <xdr:to>
      <xdr:col>15</xdr:col>
      <xdr:colOff>47624</xdr:colOff>
      <xdr:row>16</xdr:row>
      <xdr:rowOff>87312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D9B33ED-13BC-3FC0-9199-31E9F5C50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127000</xdr:colOff>
      <xdr:row>24</xdr:row>
      <xdr:rowOff>127000</xdr:rowOff>
    </xdr:from>
    <xdr:to>
      <xdr:col>4</xdr:col>
      <xdr:colOff>365125</xdr:colOff>
      <xdr:row>26</xdr:row>
      <xdr:rowOff>166687</xdr:rowOff>
    </xdr:to>
    <xdr:sp macro="" textlink="median_salary">
      <xdr:nvSpPr>
        <xdr:cNvPr id="5" name="TextBox 4">
          <a:extLst>
            <a:ext uri="{FF2B5EF4-FFF2-40B4-BE49-F238E27FC236}">
              <a16:creationId xmlns:a16="http://schemas.microsoft.com/office/drawing/2014/main" id="{81C6F001-5673-9DFF-CA63-0047A142579E}"/>
            </a:ext>
          </a:extLst>
        </xdr:cNvPr>
        <xdr:cNvSpPr txBox="1"/>
      </xdr:nvSpPr>
      <xdr:spPr>
        <a:xfrm>
          <a:off x="738188" y="5199063"/>
          <a:ext cx="2849562" cy="404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201A8F2-BB7D-4425-8667-4117B960182E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$76,212</a:t>
          </a:fld>
          <a:endParaRPr lang="uk-UA" sz="3200" b="1"/>
        </a:p>
      </xdr:txBody>
    </xdr:sp>
    <xdr:clientData/>
  </xdr:twoCellAnchor>
  <xdr:twoCellAnchor>
    <xdr:from>
      <xdr:col>10</xdr:col>
      <xdr:colOff>1047749</xdr:colOff>
      <xdr:row>24</xdr:row>
      <xdr:rowOff>119064</xdr:rowOff>
    </xdr:from>
    <xdr:to>
      <xdr:col>14</xdr:col>
      <xdr:colOff>333374</xdr:colOff>
      <xdr:row>26</xdr:row>
      <xdr:rowOff>103188</xdr:rowOff>
    </xdr:to>
    <xdr:sp macro="" textlink="count">
      <xdr:nvSpPr>
        <xdr:cNvPr id="7" name="TextBox 6">
          <a:extLst>
            <a:ext uri="{FF2B5EF4-FFF2-40B4-BE49-F238E27FC236}">
              <a16:creationId xmlns:a16="http://schemas.microsoft.com/office/drawing/2014/main" id="{AB9362E9-89F7-8490-9D25-5112BB51A265}"/>
            </a:ext>
          </a:extLst>
        </xdr:cNvPr>
        <xdr:cNvSpPr txBox="1"/>
      </xdr:nvSpPr>
      <xdr:spPr>
        <a:xfrm>
          <a:off x="10064749" y="5357814"/>
          <a:ext cx="2968625" cy="365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F15207E-CD62-48A7-A496-6C8ECAE0B0A1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558 </a:t>
          </a:fld>
          <a:endParaRPr lang="uk-UA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0</xdr:colOff>
      <xdr:row>4</xdr:row>
      <xdr:rowOff>67733</xdr:rowOff>
    </xdr:from>
    <xdr:to>
      <xdr:col>9</xdr:col>
      <xdr:colOff>25401</xdr:colOff>
      <xdr:row>16</xdr:row>
      <xdr:rowOff>152399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7D0F7D8-336F-4A1C-A78C-2662B3D0BF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7350" y="1490133"/>
              <a:ext cx="4279901" cy="2294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8AD30-E8CD-4E01-B20B-63C9CD624A33}" name="jobs" displayName="jobs" ref="A1:P13701" totalsRowShown="0" headerRowDxfId="3" headerRowBorderDxfId="2" tableBorderDxfId="1">
  <autoFilter ref="A1:P13701" xr:uid="{7C98AD30-E8CD-4E01-B20B-63C9CD624A33}"/>
  <tableColumns count="16">
    <tableColumn id="1" xr3:uid="{45FD7037-7E8C-4891-B33F-04A22A2FB5F3}" name="job_title_short"/>
    <tableColumn id="2" xr3:uid="{593DE75E-F70A-437D-BFA3-CE14D49AFC4B}" name="job_title"/>
    <tableColumn id="3" xr3:uid="{A4FAEBBA-D540-41F9-BFD1-95F78D313628}" name="job_location"/>
    <tableColumn id="4" xr3:uid="{472AF648-4A91-4EC5-8B0D-1E7BEACC4D63}" name="job_via"/>
    <tableColumn id="5" xr3:uid="{D71C62C4-BCB6-499C-9A63-70C13C1E6609}" name="job_schedule_type"/>
    <tableColumn id="6" xr3:uid="{F0181195-A902-406D-8876-6FF7C324DCFD}" name="job_work_from_home"/>
    <tableColumn id="7" xr3:uid="{D511DD0B-9473-47DB-B9B8-7F477B88B519}" name="search_location"/>
    <tableColumn id="8" xr3:uid="{5ED0D4B8-B380-488F-A9DA-E8120A9CEB52}" name="job_posted_date" dataDxfId="0"/>
    <tableColumn id="9" xr3:uid="{521F75AD-A0FC-4F14-8706-1260BFC3095B}" name="job_no_degree_mention"/>
    <tableColumn id="10" xr3:uid="{3BDEE2B2-B721-43B4-B3F3-0A9857089580}" name="job_health_insurance"/>
    <tableColumn id="11" xr3:uid="{12845380-256B-4CA8-8596-020B7E998F1B}" name="job_country"/>
    <tableColumn id="12" xr3:uid="{2830CA6B-1138-44FC-8438-EBF288F9DA7A}" name="salary_rate"/>
    <tableColumn id="13" xr3:uid="{D4F49DD1-5917-4FD6-9B00-1DF8F0620A69}" name="salary_year_avg"/>
    <tableColumn id="14" xr3:uid="{4B2CFA0F-8C2C-4E66-8609-4994680C2A6D}" name="salary_hour_avg"/>
    <tableColumn id="15" xr3:uid="{0DA1661E-76A3-4BAF-A96F-2D54036F3465}" name="company_name"/>
    <tableColumn id="16" xr3:uid="{EC34F716-5451-448C-B1C8-E7A61BE7916D}" name="job_ski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01"/>
  <sheetViews>
    <sheetView topLeftCell="F1" workbookViewId="0">
      <selection activeCell="G20" sqref="G20"/>
    </sheetView>
  </sheetViews>
  <sheetFormatPr defaultRowHeight="14.5" x14ac:dyDescent="0.35"/>
  <cols>
    <col min="1" max="1" width="15.36328125" customWidth="1"/>
    <col min="2" max="2" width="9.90625" customWidth="1"/>
    <col min="3" max="3" width="13.26953125" customWidth="1"/>
    <col min="4" max="4" width="8.90625" customWidth="1"/>
    <col min="5" max="5" width="18.6328125" customWidth="1"/>
    <col min="6" max="6" width="21.7265625" customWidth="1"/>
    <col min="7" max="7" width="16" customWidth="1"/>
    <col min="8" max="8" width="17.81640625" bestFit="1" customWidth="1"/>
    <col min="9" max="9" width="23.54296875" customWidth="1"/>
    <col min="10" max="10" width="21" customWidth="1"/>
    <col min="11" max="11" width="13" customWidth="1"/>
    <col min="12" max="12" width="12.1796875" customWidth="1"/>
    <col min="13" max="13" width="16.1796875" customWidth="1"/>
    <col min="14" max="14" width="16.54296875" customWidth="1"/>
    <col min="15" max="15" width="16.1796875" customWidth="1"/>
    <col min="16" max="16" width="10.54296875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1</v>
      </c>
      <c r="G2" t="s">
        <v>21</v>
      </c>
      <c r="H2" s="1">
        <v>45658.294687499998</v>
      </c>
      <c r="I2" t="b">
        <v>1</v>
      </c>
      <c r="J2" t="b">
        <v>0</v>
      </c>
      <c r="K2" t="s">
        <v>21</v>
      </c>
      <c r="L2" t="s">
        <v>22</v>
      </c>
      <c r="M2">
        <v>264000</v>
      </c>
      <c r="O2" t="s">
        <v>23</v>
      </c>
      <c r="P2" t="s">
        <v>24</v>
      </c>
    </row>
    <row r="3" spans="1:16" x14ac:dyDescent="0.35">
      <c r="A3" t="s">
        <v>16</v>
      </c>
      <c r="B3" t="s">
        <v>25</v>
      </c>
      <c r="C3" t="s">
        <v>18</v>
      </c>
      <c r="D3" t="s">
        <v>19</v>
      </c>
      <c r="E3" t="s">
        <v>20</v>
      </c>
      <c r="F3" t="b">
        <v>1</v>
      </c>
      <c r="G3" t="s">
        <v>26</v>
      </c>
      <c r="H3" s="1">
        <v>45659.283159722218</v>
      </c>
      <c r="I3" t="b">
        <v>0</v>
      </c>
      <c r="J3" t="b">
        <v>0</v>
      </c>
      <c r="K3" t="s">
        <v>26</v>
      </c>
      <c r="L3" t="s">
        <v>22</v>
      </c>
      <c r="M3">
        <v>91400</v>
      </c>
      <c r="O3" t="s">
        <v>27</v>
      </c>
    </row>
    <row r="4" spans="1:16" x14ac:dyDescent="0.35">
      <c r="A4" t="s">
        <v>16</v>
      </c>
      <c r="B4" t="s">
        <v>28</v>
      </c>
      <c r="C4" t="s">
        <v>18</v>
      </c>
      <c r="D4" t="s">
        <v>29</v>
      </c>
      <c r="E4" t="s">
        <v>20</v>
      </c>
      <c r="F4" t="b">
        <v>1</v>
      </c>
      <c r="G4" t="s">
        <v>30</v>
      </c>
      <c r="H4" s="1">
        <v>45659.584444444437</v>
      </c>
      <c r="I4" t="b">
        <v>0</v>
      </c>
      <c r="J4" t="b">
        <v>0</v>
      </c>
      <c r="K4" t="s">
        <v>31</v>
      </c>
      <c r="L4" t="s">
        <v>32</v>
      </c>
      <c r="N4">
        <v>42.5</v>
      </c>
      <c r="O4" t="s">
        <v>33</v>
      </c>
      <c r="P4" t="s">
        <v>34</v>
      </c>
    </row>
    <row r="5" spans="1:16" x14ac:dyDescent="0.35">
      <c r="A5" t="s">
        <v>16</v>
      </c>
      <c r="B5" t="s">
        <v>35</v>
      </c>
      <c r="C5" t="s">
        <v>18</v>
      </c>
      <c r="D5" t="s">
        <v>36</v>
      </c>
      <c r="E5" t="s">
        <v>20</v>
      </c>
      <c r="F5" t="b">
        <v>1</v>
      </c>
      <c r="G5" t="s">
        <v>37</v>
      </c>
      <c r="H5" s="1">
        <v>45660.294942129629</v>
      </c>
      <c r="I5" t="b">
        <v>0</v>
      </c>
      <c r="J5" t="b">
        <v>0</v>
      </c>
      <c r="K5" t="s">
        <v>37</v>
      </c>
      <c r="L5" t="s">
        <v>22</v>
      </c>
      <c r="M5">
        <v>108000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43</v>
      </c>
      <c r="H6" s="1">
        <v>45660.348113425927</v>
      </c>
      <c r="I6" t="b">
        <v>1</v>
      </c>
      <c r="J6" t="b">
        <v>0</v>
      </c>
      <c r="K6" t="s">
        <v>31</v>
      </c>
      <c r="L6" t="s">
        <v>22</v>
      </c>
      <c r="M6">
        <v>115000</v>
      </c>
      <c r="O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36</v>
      </c>
      <c r="E7" t="s">
        <v>20</v>
      </c>
      <c r="F7" t="b">
        <v>0</v>
      </c>
      <c r="G7" t="s">
        <v>47</v>
      </c>
      <c r="H7" s="1">
        <v>45660.431342592587</v>
      </c>
      <c r="I7" t="b">
        <v>1</v>
      </c>
      <c r="J7" t="b">
        <v>0</v>
      </c>
      <c r="K7" t="s">
        <v>31</v>
      </c>
      <c r="L7" t="s">
        <v>22</v>
      </c>
      <c r="M7">
        <v>97500</v>
      </c>
      <c r="O7" t="s">
        <v>48</v>
      </c>
      <c r="P7" t="s">
        <v>49</v>
      </c>
    </row>
    <row r="8" spans="1:16" x14ac:dyDescent="0.35">
      <c r="A8" t="s">
        <v>16</v>
      </c>
      <c r="B8" t="s">
        <v>50</v>
      </c>
      <c r="C8" t="s">
        <v>51</v>
      </c>
      <c r="D8" t="s">
        <v>36</v>
      </c>
      <c r="E8" t="s">
        <v>20</v>
      </c>
      <c r="F8" t="b">
        <v>0</v>
      </c>
      <c r="G8" t="s">
        <v>52</v>
      </c>
      <c r="H8" s="1">
        <v>45660.432314814818</v>
      </c>
      <c r="I8" t="b">
        <v>0</v>
      </c>
      <c r="J8" t="b">
        <v>1</v>
      </c>
      <c r="K8" t="s">
        <v>31</v>
      </c>
      <c r="L8" t="s">
        <v>22</v>
      </c>
      <c r="M8">
        <v>160000</v>
      </c>
      <c r="O8" t="s">
        <v>53</v>
      </c>
      <c r="P8" t="s">
        <v>54</v>
      </c>
    </row>
    <row r="9" spans="1:16" x14ac:dyDescent="0.35">
      <c r="A9" t="s">
        <v>16</v>
      </c>
      <c r="B9" t="s">
        <v>55</v>
      </c>
      <c r="C9" t="s">
        <v>56</v>
      </c>
      <c r="D9" t="s">
        <v>36</v>
      </c>
      <c r="E9" t="s">
        <v>20</v>
      </c>
      <c r="F9" t="b">
        <v>0</v>
      </c>
      <c r="G9" t="s">
        <v>47</v>
      </c>
      <c r="H9" s="1">
        <v>45661.418136574073</v>
      </c>
      <c r="I9" t="b">
        <v>0</v>
      </c>
      <c r="J9" t="b">
        <v>1</v>
      </c>
      <c r="K9" t="s">
        <v>31</v>
      </c>
      <c r="L9" t="s">
        <v>22</v>
      </c>
      <c r="M9">
        <v>140000</v>
      </c>
      <c r="O9" t="s">
        <v>57</v>
      </c>
      <c r="P9" t="s">
        <v>58</v>
      </c>
    </row>
    <row r="10" spans="1:16" x14ac:dyDescent="0.35">
      <c r="A10" t="s">
        <v>16</v>
      </c>
      <c r="B10" t="s">
        <v>59</v>
      </c>
      <c r="C10" t="s">
        <v>60</v>
      </c>
      <c r="D10" t="s">
        <v>17437</v>
      </c>
      <c r="E10" t="s">
        <v>20</v>
      </c>
      <c r="F10" t="b">
        <v>0</v>
      </c>
      <c r="G10" t="s">
        <v>30</v>
      </c>
      <c r="H10" s="1">
        <v>45663.709062499998</v>
      </c>
      <c r="I10" t="b">
        <v>1</v>
      </c>
      <c r="J10" t="b">
        <v>0</v>
      </c>
      <c r="K10" t="s">
        <v>31</v>
      </c>
      <c r="L10" t="s">
        <v>22</v>
      </c>
      <c r="M10">
        <v>70000</v>
      </c>
      <c r="O10" t="s">
        <v>61</v>
      </c>
      <c r="P10" t="s">
        <v>62</v>
      </c>
    </row>
    <row r="11" spans="1:16" x14ac:dyDescent="0.35">
      <c r="A11" t="s">
        <v>16</v>
      </c>
      <c r="B11" t="s">
        <v>63</v>
      </c>
      <c r="C11" t="s">
        <v>60</v>
      </c>
      <c r="D11" t="s">
        <v>36</v>
      </c>
      <c r="E11" t="s">
        <v>20</v>
      </c>
      <c r="F11" t="b">
        <v>0</v>
      </c>
      <c r="G11" t="s">
        <v>30</v>
      </c>
      <c r="H11" s="1">
        <v>45663.875763888893</v>
      </c>
      <c r="I11" t="b">
        <v>0</v>
      </c>
      <c r="J11" t="b">
        <v>0</v>
      </c>
      <c r="K11" t="s">
        <v>31</v>
      </c>
      <c r="L11" t="s">
        <v>22</v>
      </c>
      <c r="M11">
        <v>69500</v>
      </c>
      <c r="O11" t="s">
        <v>61</v>
      </c>
      <c r="P11" t="s">
        <v>64</v>
      </c>
    </row>
    <row r="12" spans="1:16" x14ac:dyDescent="0.35">
      <c r="A12" t="s">
        <v>16</v>
      </c>
      <c r="B12" t="s">
        <v>45</v>
      </c>
      <c r="C12" t="s">
        <v>65</v>
      </c>
      <c r="D12" t="s">
        <v>36</v>
      </c>
      <c r="E12" t="s">
        <v>20</v>
      </c>
      <c r="F12" t="b">
        <v>0</v>
      </c>
      <c r="G12" t="s">
        <v>47</v>
      </c>
      <c r="H12" s="1">
        <v>45664.417071759257</v>
      </c>
      <c r="I12" t="b">
        <v>1</v>
      </c>
      <c r="J12" t="b">
        <v>0</v>
      </c>
      <c r="K12" t="s">
        <v>31</v>
      </c>
      <c r="L12" t="s">
        <v>22</v>
      </c>
      <c r="M12">
        <v>97500</v>
      </c>
      <c r="O12" t="s">
        <v>48</v>
      </c>
      <c r="P12" t="s">
        <v>49</v>
      </c>
    </row>
    <row r="13" spans="1:16" x14ac:dyDescent="0.35">
      <c r="A13" t="s">
        <v>16</v>
      </c>
      <c r="B13" t="s">
        <v>66</v>
      </c>
      <c r="C13" t="s">
        <v>67</v>
      </c>
      <c r="D13" t="s">
        <v>36</v>
      </c>
      <c r="E13" t="s">
        <v>20</v>
      </c>
      <c r="F13" t="b">
        <v>0</v>
      </c>
      <c r="G13" t="s">
        <v>68</v>
      </c>
      <c r="H13" s="1">
        <v>45664.417511574073</v>
      </c>
      <c r="I13" t="b">
        <v>0</v>
      </c>
      <c r="J13" t="b">
        <v>0</v>
      </c>
      <c r="K13" t="s">
        <v>31</v>
      </c>
      <c r="L13" t="s">
        <v>22</v>
      </c>
      <c r="M13">
        <v>99990</v>
      </c>
      <c r="O13" t="s">
        <v>69</v>
      </c>
      <c r="P13" t="s">
        <v>70</v>
      </c>
    </row>
    <row r="14" spans="1:16" x14ac:dyDescent="0.35">
      <c r="A14" t="s">
        <v>16</v>
      </c>
      <c r="B14" t="s">
        <v>71</v>
      </c>
      <c r="C14" t="s">
        <v>72</v>
      </c>
      <c r="D14" t="s">
        <v>36</v>
      </c>
      <c r="E14" t="s">
        <v>20</v>
      </c>
      <c r="F14" t="b">
        <v>0</v>
      </c>
      <c r="G14" t="s">
        <v>30</v>
      </c>
      <c r="H14" s="1">
        <v>45664.417615740742</v>
      </c>
      <c r="I14" t="b">
        <v>0</v>
      </c>
      <c r="J14" t="b">
        <v>0</v>
      </c>
      <c r="K14" t="s">
        <v>31</v>
      </c>
      <c r="L14" t="s">
        <v>22</v>
      </c>
      <c r="M14">
        <v>145000</v>
      </c>
      <c r="O14" t="s">
        <v>73</v>
      </c>
      <c r="P14" t="s">
        <v>74</v>
      </c>
    </row>
    <row r="15" spans="1:16" x14ac:dyDescent="0.35">
      <c r="A15" t="s">
        <v>16</v>
      </c>
      <c r="B15" t="s">
        <v>75</v>
      </c>
      <c r="C15" t="s">
        <v>76</v>
      </c>
      <c r="D15" t="s">
        <v>36</v>
      </c>
      <c r="E15" t="s">
        <v>20</v>
      </c>
      <c r="F15" t="b">
        <v>0</v>
      </c>
      <c r="G15" t="s">
        <v>52</v>
      </c>
      <c r="H15" s="1">
        <v>45664.541898148149</v>
      </c>
      <c r="I15" t="b">
        <v>1</v>
      </c>
      <c r="J15" t="b">
        <v>0</v>
      </c>
      <c r="K15" t="s">
        <v>31</v>
      </c>
      <c r="L15" t="s">
        <v>22</v>
      </c>
      <c r="M15">
        <v>100000</v>
      </c>
      <c r="O15" t="s">
        <v>77</v>
      </c>
      <c r="P15" t="s">
        <v>78</v>
      </c>
    </row>
    <row r="16" spans="1:16" x14ac:dyDescent="0.35">
      <c r="A16" t="s">
        <v>16</v>
      </c>
      <c r="B16" t="s">
        <v>79</v>
      </c>
      <c r="C16" t="s">
        <v>18</v>
      </c>
      <c r="D16" t="s">
        <v>19</v>
      </c>
      <c r="E16" t="s">
        <v>20</v>
      </c>
      <c r="F16" t="b">
        <v>1</v>
      </c>
      <c r="G16" t="s">
        <v>80</v>
      </c>
      <c r="H16" s="1">
        <v>45665.275555555563</v>
      </c>
      <c r="I16" t="b">
        <v>1</v>
      </c>
      <c r="J16" t="b">
        <v>0</v>
      </c>
      <c r="K16" t="s">
        <v>80</v>
      </c>
      <c r="L16" t="s">
        <v>22</v>
      </c>
      <c r="M16">
        <v>107520</v>
      </c>
      <c r="O16" t="s">
        <v>81</v>
      </c>
      <c r="P16" t="s">
        <v>82</v>
      </c>
    </row>
    <row r="17" spans="1:16" x14ac:dyDescent="0.35">
      <c r="A17" t="s">
        <v>16</v>
      </c>
      <c r="B17" t="s">
        <v>83</v>
      </c>
      <c r="C17" t="s">
        <v>84</v>
      </c>
      <c r="D17" t="s">
        <v>17437</v>
      </c>
      <c r="E17" t="s">
        <v>20</v>
      </c>
      <c r="F17" t="b">
        <v>0</v>
      </c>
      <c r="G17" t="s">
        <v>52</v>
      </c>
      <c r="H17" s="1">
        <v>45665.583472222221</v>
      </c>
      <c r="I17" t="b">
        <v>1</v>
      </c>
      <c r="J17" t="b">
        <v>0</v>
      </c>
      <c r="K17" t="s">
        <v>31</v>
      </c>
      <c r="L17" t="s">
        <v>22</v>
      </c>
      <c r="M17">
        <v>82500</v>
      </c>
      <c r="O17" t="s">
        <v>61</v>
      </c>
      <c r="P17" t="s">
        <v>85</v>
      </c>
    </row>
    <row r="18" spans="1:16" x14ac:dyDescent="0.35">
      <c r="A18" t="s">
        <v>16</v>
      </c>
      <c r="B18" t="s">
        <v>86</v>
      </c>
      <c r="C18" t="s">
        <v>87</v>
      </c>
      <c r="D18" t="s">
        <v>36</v>
      </c>
      <c r="E18" t="s">
        <v>20</v>
      </c>
      <c r="F18" t="b">
        <v>0</v>
      </c>
      <c r="G18" t="s">
        <v>52</v>
      </c>
      <c r="H18" s="1">
        <v>45665.625092592592</v>
      </c>
      <c r="I18" t="b">
        <v>0</v>
      </c>
      <c r="J18" t="b">
        <v>1</v>
      </c>
      <c r="K18" t="s">
        <v>31</v>
      </c>
      <c r="L18" t="s">
        <v>22</v>
      </c>
      <c r="M18">
        <v>95000</v>
      </c>
      <c r="O18" t="s">
        <v>88</v>
      </c>
      <c r="P18" t="s">
        <v>89</v>
      </c>
    </row>
    <row r="19" spans="1:16" x14ac:dyDescent="0.35">
      <c r="A19" t="s">
        <v>16</v>
      </c>
      <c r="B19" t="s">
        <v>90</v>
      </c>
      <c r="C19" t="s">
        <v>18</v>
      </c>
      <c r="D19" t="s">
        <v>36</v>
      </c>
      <c r="E19" t="s">
        <v>91</v>
      </c>
      <c r="F19" t="b">
        <v>1</v>
      </c>
      <c r="G19" t="s">
        <v>52</v>
      </c>
      <c r="H19" s="1">
        <v>45665.708425925928</v>
      </c>
      <c r="I19" t="b">
        <v>1</v>
      </c>
      <c r="J19" t="b">
        <v>0</v>
      </c>
      <c r="K19" t="s">
        <v>31</v>
      </c>
      <c r="L19" t="s">
        <v>32</v>
      </c>
      <c r="N19">
        <v>44</v>
      </c>
      <c r="O19" t="s">
        <v>92</v>
      </c>
      <c r="P19" t="s">
        <v>93</v>
      </c>
    </row>
    <row r="20" spans="1:16" x14ac:dyDescent="0.35">
      <c r="A20" t="s">
        <v>16</v>
      </c>
      <c r="B20" t="s">
        <v>94</v>
      </c>
      <c r="C20" t="s">
        <v>95</v>
      </c>
      <c r="D20" t="s">
        <v>36</v>
      </c>
      <c r="E20" t="s">
        <v>20</v>
      </c>
      <c r="F20" t="b">
        <v>0</v>
      </c>
      <c r="G20" t="s">
        <v>30</v>
      </c>
      <c r="H20" s="1">
        <v>45666.626134259262</v>
      </c>
      <c r="I20" t="b">
        <v>0</v>
      </c>
      <c r="J20" t="b">
        <v>1</v>
      </c>
      <c r="K20" t="s">
        <v>31</v>
      </c>
      <c r="L20" t="s">
        <v>22</v>
      </c>
      <c r="M20">
        <v>150590</v>
      </c>
      <c r="O20" t="s">
        <v>96</v>
      </c>
      <c r="P20" t="s">
        <v>97</v>
      </c>
    </row>
    <row r="21" spans="1:16" x14ac:dyDescent="0.35">
      <c r="A21" t="s">
        <v>16</v>
      </c>
      <c r="B21" t="s">
        <v>98</v>
      </c>
      <c r="C21" t="s">
        <v>99</v>
      </c>
      <c r="D21" t="s">
        <v>36</v>
      </c>
      <c r="E21" t="s">
        <v>20</v>
      </c>
      <c r="F21" t="b">
        <v>0</v>
      </c>
      <c r="G21" t="s">
        <v>52</v>
      </c>
      <c r="H21" s="1">
        <v>45666.958437499998</v>
      </c>
      <c r="I21" t="b">
        <v>0</v>
      </c>
      <c r="J21" t="b">
        <v>1</v>
      </c>
      <c r="K21" t="s">
        <v>31</v>
      </c>
      <c r="L21" t="s">
        <v>22</v>
      </c>
      <c r="M21">
        <v>107500</v>
      </c>
      <c r="O21" t="s">
        <v>100</v>
      </c>
      <c r="P21" t="s">
        <v>101</v>
      </c>
    </row>
    <row r="22" spans="1:16" x14ac:dyDescent="0.35">
      <c r="A22" t="s">
        <v>16</v>
      </c>
      <c r="B22" t="s">
        <v>102</v>
      </c>
      <c r="C22" t="s">
        <v>51</v>
      </c>
      <c r="D22" t="s">
        <v>36</v>
      </c>
      <c r="E22" t="s">
        <v>20</v>
      </c>
      <c r="F22" t="b">
        <v>0</v>
      </c>
      <c r="G22" t="s">
        <v>43</v>
      </c>
      <c r="H22" s="1">
        <v>45667.125752314823</v>
      </c>
      <c r="I22" t="b">
        <v>0</v>
      </c>
      <c r="J22" t="b">
        <v>1</v>
      </c>
      <c r="K22" t="s">
        <v>31</v>
      </c>
      <c r="L22" t="s">
        <v>22</v>
      </c>
      <c r="M22">
        <v>137300</v>
      </c>
      <c r="O22" t="s">
        <v>53</v>
      </c>
      <c r="P22" t="s">
        <v>103</v>
      </c>
    </row>
    <row r="23" spans="1:16" x14ac:dyDescent="0.35">
      <c r="A23" t="s">
        <v>16</v>
      </c>
      <c r="B23" t="s">
        <v>104</v>
      </c>
      <c r="C23" t="s">
        <v>105</v>
      </c>
      <c r="D23" t="s">
        <v>17438</v>
      </c>
      <c r="E23" t="s">
        <v>20</v>
      </c>
      <c r="F23" t="b">
        <v>0</v>
      </c>
      <c r="G23" t="s">
        <v>105</v>
      </c>
      <c r="H23" s="1">
        <v>45667.643182870372</v>
      </c>
      <c r="I23" t="b">
        <v>1</v>
      </c>
      <c r="J23" t="b">
        <v>0</v>
      </c>
      <c r="K23" t="s">
        <v>105</v>
      </c>
      <c r="L23" t="s">
        <v>22</v>
      </c>
      <c r="M23">
        <v>69500</v>
      </c>
      <c r="O23" t="s">
        <v>106</v>
      </c>
      <c r="P23" t="s">
        <v>107</v>
      </c>
    </row>
    <row r="24" spans="1:16" x14ac:dyDescent="0.35">
      <c r="A24" t="s">
        <v>16</v>
      </c>
      <c r="B24" t="s">
        <v>108</v>
      </c>
      <c r="C24" t="s">
        <v>109</v>
      </c>
      <c r="D24" t="s">
        <v>110</v>
      </c>
      <c r="E24" t="s">
        <v>20</v>
      </c>
      <c r="F24" t="b">
        <v>0</v>
      </c>
      <c r="G24" t="s">
        <v>30</v>
      </c>
      <c r="H24" s="1">
        <v>45667.8905787037</v>
      </c>
      <c r="I24" t="b">
        <v>0</v>
      </c>
      <c r="J24" t="b">
        <v>1</v>
      </c>
      <c r="K24" t="s">
        <v>31</v>
      </c>
      <c r="L24" t="s">
        <v>22</v>
      </c>
      <c r="M24">
        <v>75000</v>
      </c>
      <c r="O24" t="s">
        <v>111</v>
      </c>
      <c r="P24" t="s">
        <v>112</v>
      </c>
    </row>
    <row r="25" spans="1:16" x14ac:dyDescent="0.35">
      <c r="A25" t="s">
        <v>16</v>
      </c>
      <c r="B25" t="s">
        <v>113</v>
      </c>
      <c r="C25" t="s">
        <v>114</v>
      </c>
      <c r="D25" t="s">
        <v>115</v>
      </c>
      <c r="E25" t="s">
        <v>20</v>
      </c>
      <c r="F25" t="b">
        <v>0</v>
      </c>
      <c r="G25" t="s">
        <v>43</v>
      </c>
      <c r="H25" s="1">
        <v>45669.250613425917</v>
      </c>
      <c r="I25" t="b">
        <v>0</v>
      </c>
      <c r="J25" t="b">
        <v>0</v>
      </c>
      <c r="K25" t="s">
        <v>31</v>
      </c>
      <c r="L25" t="s">
        <v>32</v>
      </c>
      <c r="N25">
        <v>72.5</v>
      </c>
      <c r="O25" t="s">
        <v>116</v>
      </c>
      <c r="P25" t="s">
        <v>34</v>
      </c>
    </row>
    <row r="26" spans="1:16" x14ac:dyDescent="0.35">
      <c r="A26" t="s">
        <v>16</v>
      </c>
      <c r="B26" t="s">
        <v>117</v>
      </c>
      <c r="C26" t="s">
        <v>118</v>
      </c>
      <c r="D26" t="s">
        <v>36</v>
      </c>
      <c r="E26" t="s">
        <v>20</v>
      </c>
      <c r="F26" t="b">
        <v>0</v>
      </c>
      <c r="G26" t="s">
        <v>52</v>
      </c>
      <c r="H26" s="1">
        <v>45669.458368055559</v>
      </c>
      <c r="I26" t="b">
        <v>0</v>
      </c>
      <c r="J26" t="b">
        <v>1</v>
      </c>
      <c r="K26" t="s">
        <v>31</v>
      </c>
      <c r="L26" t="s">
        <v>22</v>
      </c>
      <c r="M26">
        <v>100297.5</v>
      </c>
      <c r="O26" t="s">
        <v>119</v>
      </c>
    </row>
    <row r="27" spans="1:16" x14ac:dyDescent="0.35">
      <c r="A27" t="s">
        <v>16</v>
      </c>
      <c r="B27" t="s">
        <v>86</v>
      </c>
      <c r="C27" t="s">
        <v>120</v>
      </c>
      <c r="D27" t="s">
        <v>42</v>
      </c>
      <c r="E27" t="s">
        <v>20</v>
      </c>
      <c r="F27" t="b">
        <v>0</v>
      </c>
      <c r="G27" t="s">
        <v>30</v>
      </c>
      <c r="H27" s="1">
        <v>45669.501030092593</v>
      </c>
      <c r="I27" t="b">
        <v>0</v>
      </c>
      <c r="J27" t="b">
        <v>0</v>
      </c>
      <c r="K27" t="s">
        <v>31</v>
      </c>
      <c r="L27" t="s">
        <v>22</v>
      </c>
      <c r="M27">
        <v>118500</v>
      </c>
      <c r="O27" t="s">
        <v>121</v>
      </c>
      <c r="P27" t="s">
        <v>122</v>
      </c>
    </row>
    <row r="28" spans="1:16" x14ac:dyDescent="0.35">
      <c r="A28" t="s">
        <v>16</v>
      </c>
      <c r="B28" t="s">
        <v>123</v>
      </c>
      <c r="C28" t="s">
        <v>124</v>
      </c>
      <c r="D28" t="s">
        <v>36</v>
      </c>
      <c r="E28" t="s">
        <v>20</v>
      </c>
      <c r="F28" t="b">
        <v>0</v>
      </c>
      <c r="G28" t="s">
        <v>52</v>
      </c>
      <c r="H28" s="1">
        <v>45670.541875000003</v>
      </c>
      <c r="I28" t="b">
        <v>0</v>
      </c>
      <c r="J28" t="b">
        <v>0</v>
      </c>
      <c r="K28" t="s">
        <v>31</v>
      </c>
      <c r="L28" t="s">
        <v>22</v>
      </c>
      <c r="M28">
        <v>145485.59375</v>
      </c>
      <c r="O28" t="s">
        <v>125</v>
      </c>
      <c r="P28" t="s">
        <v>126</v>
      </c>
    </row>
    <row r="29" spans="1:16" x14ac:dyDescent="0.35">
      <c r="A29" t="s">
        <v>16</v>
      </c>
      <c r="B29" t="s">
        <v>127</v>
      </c>
      <c r="C29" t="s">
        <v>128</v>
      </c>
      <c r="D29" t="s">
        <v>17439</v>
      </c>
      <c r="E29" t="s">
        <v>20</v>
      </c>
      <c r="F29" t="b">
        <v>0</v>
      </c>
      <c r="G29" t="s">
        <v>47</v>
      </c>
      <c r="H29" s="1">
        <v>45670.708831018521</v>
      </c>
      <c r="I29" t="b">
        <v>0</v>
      </c>
      <c r="J29" t="b">
        <v>0</v>
      </c>
      <c r="K29" t="s">
        <v>31</v>
      </c>
      <c r="L29" t="s">
        <v>22</v>
      </c>
      <c r="M29">
        <v>90000</v>
      </c>
      <c r="O29" t="s">
        <v>129</v>
      </c>
      <c r="P29" t="s">
        <v>130</v>
      </c>
    </row>
    <row r="30" spans="1:16" x14ac:dyDescent="0.35">
      <c r="A30" t="s">
        <v>16</v>
      </c>
      <c r="B30" t="s">
        <v>131</v>
      </c>
      <c r="C30" t="s">
        <v>132</v>
      </c>
      <c r="D30" t="s">
        <v>36</v>
      </c>
      <c r="E30" t="s">
        <v>20</v>
      </c>
      <c r="F30" t="b">
        <v>0</v>
      </c>
      <c r="G30" t="s">
        <v>43</v>
      </c>
      <c r="H30" s="1">
        <v>45670.709027777782</v>
      </c>
      <c r="I30" t="b">
        <v>0</v>
      </c>
      <c r="J30" t="b">
        <v>1</v>
      </c>
      <c r="K30" t="s">
        <v>31</v>
      </c>
      <c r="L30" t="s">
        <v>22</v>
      </c>
      <c r="M30">
        <v>80000</v>
      </c>
      <c r="O30" t="s">
        <v>133</v>
      </c>
      <c r="P30" t="s">
        <v>134</v>
      </c>
    </row>
    <row r="31" spans="1:16" x14ac:dyDescent="0.35">
      <c r="A31" t="s">
        <v>16</v>
      </c>
      <c r="B31" t="s">
        <v>135</v>
      </c>
      <c r="C31" t="s">
        <v>18</v>
      </c>
      <c r="D31" t="s">
        <v>36</v>
      </c>
      <c r="E31" t="s">
        <v>91</v>
      </c>
      <c r="F31" t="b">
        <v>1</v>
      </c>
      <c r="G31" t="s">
        <v>52</v>
      </c>
      <c r="H31" s="1">
        <v>45670.833495370367</v>
      </c>
      <c r="I31" t="b">
        <v>0</v>
      </c>
      <c r="J31" t="b">
        <v>0</v>
      </c>
      <c r="K31" t="s">
        <v>31</v>
      </c>
      <c r="L31" t="s">
        <v>32</v>
      </c>
      <c r="N31">
        <v>42.5</v>
      </c>
      <c r="O31" t="s">
        <v>136</v>
      </c>
    </row>
    <row r="32" spans="1:16" x14ac:dyDescent="0.35">
      <c r="A32" t="s">
        <v>16</v>
      </c>
      <c r="B32" t="s">
        <v>137</v>
      </c>
      <c r="C32" t="s">
        <v>138</v>
      </c>
      <c r="D32" t="s">
        <v>36</v>
      </c>
      <c r="E32" t="s">
        <v>20</v>
      </c>
      <c r="F32" t="b">
        <v>0</v>
      </c>
      <c r="G32" t="s">
        <v>30</v>
      </c>
      <c r="H32" s="1">
        <v>45670.834374999999</v>
      </c>
      <c r="I32" t="b">
        <v>0</v>
      </c>
      <c r="J32" t="b">
        <v>1</v>
      </c>
      <c r="K32" t="s">
        <v>31</v>
      </c>
      <c r="L32" t="s">
        <v>22</v>
      </c>
      <c r="M32">
        <v>80000</v>
      </c>
      <c r="O32" t="s">
        <v>139</v>
      </c>
      <c r="P32" t="s">
        <v>140</v>
      </c>
    </row>
    <row r="33" spans="1:16" x14ac:dyDescent="0.35">
      <c r="A33" t="s">
        <v>16</v>
      </c>
      <c r="B33" t="s">
        <v>141</v>
      </c>
      <c r="C33" t="s">
        <v>142</v>
      </c>
      <c r="D33" t="s">
        <v>36</v>
      </c>
      <c r="E33" t="s">
        <v>20</v>
      </c>
      <c r="F33" t="b">
        <v>0</v>
      </c>
      <c r="G33" t="s">
        <v>68</v>
      </c>
      <c r="H33" s="1">
        <v>45671.54277777778</v>
      </c>
      <c r="I33" t="b">
        <v>0</v>
      </c>
      <c r="J33" t="b">
        <v>1</v>
      </c>
      <c r="K33" t="s">
        <v>31</v>
      </c>
      <c r="L33" t="s">
        <v>22</v>
      </c>
      <c r="M33">
        <v>100000</v>
      </c>
      <c r="O33" t="s">
        <v>143</v>
      </c>
      <c r="P33" t="s">
        <v>144</v>
      </c>
    </row>
    <row r="34" spans="1:16" x14ac:dyDescent="0.35">
      <c r="A34" t="s">
        <v>16</v>
      </c>
      <c r="B34" t="s">
        <v>145</v>
      </c>
      <c r="C34" t="s">
        <v>146</v>
      </c>
      <c r="D34" t="s">
        <v>36</v>
      </c>
      <c r="E34" t="s">
        <v>91</v>
      </c>
      <c r="F34" t="b">
        <v>0</v>
      </c>
      <c r="G34" t="s">
        <v>68</v>
      </c>
      <c r="H34" s="1">
        <v>45671.586828703701</v>
      </c>
      <c r="I34" t="b">
        <v>1</v>
      </c>
      <c r="J34" t="b">
        <v>0</v>
      </c>
      <c r="K34" t="s">
        <v>31</v>
      </c>
      <c r="L34" t="s">
        <v>32</v>
      </c>
      <c r="N34">
        <v>79</v>
      </c>
      <c r="O34" t="s">
        <v>147</v>
      </c>
      <c r="P34" t="s">
        <v>148</v>
      </c>
    </row>
    <row r="35" spans="1:16" x14ac:dyDescent="0.35">
      <c r="A35" t="s">
        <v>16</v>
      </c>
      <c r="B35" t="s">
        <v>35</v>
      </c>
      <c r="C35" t="s">
        <v>149</v>
      </c>
      <c r="D35" t="s">
        <v>17440</v>
      </c>
      <c r="E35" t="s">
        <v>20</v>
      </c>
      <c r="F35" t="b">
        <v>0</v>
      </c>
      <c r="G35" t="s">
        <v>150</v>
      </c>
      <c r="H35" s="1">
        <v>45672.317928240736</v>
      </c>
      <c r="I35" t="b">
        <v>0</v>
      </c>
      <c r="J35" t="b">
        <v>0</v>
      </c>
      <c r="K35" t="s">
        <v>150</v>
      </c>
      <c r="L35" t="s">
        <v>32</v>
      </c>
      <c r="N35">
        <v>52.880001068115227</v>
      </c>
      <c r="O35" t="s">
        <v>151</v>
      </c>
      <c r="P35" t="s">
        <v>152</v>
      </c>
    </row>
    <row r="36" spans="1:16" x14ac:dyDescent="0.35">
      <c r="A36" t="s">
        <v>16</v>
      </c>
      <c r="B36" t="s">
        <v>153</v>
      </c>
      <c r="C36" t="s">
        <v>154</v>
      </c>
      <c r="D36" t="s">
        <v>36</v>
      </c>
      <c r="E36" t="s">
        <v>20</v>
      </c>
      <c r="F36" t="b">
        <v>0</v>
      </c>
      <c r="G36" t="s">
        <v>52</v>
      </c>
      <c r="H36" s="1">
        <v>45672.583506944437</v>
      </c>
      <c r="I36" t="b">
        <v>0</v>
      </c>
      <c r="J36" t="b">
        <v>1</v>
      </c>
      <c r="K36" t="s">
        <v>31</v>
      </c>
      <c r="L36" t="s">
        <v>22</v>
      </c>
      <c r="M36">
        <v>77000</v>
      </c>
      <c r="O36" t="s">
        <v>155</v>
      </c>
      <c r="P36" t="s">
        <v>156</v>
      </c>
    </row>
    <row r="37" spans="1:16" x14ac:dyDescent="0.35">
      <c r="A37" t="s">
        <v>16</v>
      </c>
      <c r="B37" t="s">
        <v>157</v>
      </c>
      <c r="C37" t="s">
        <v>158</v>
      </c>
      <c r="D37" t="s">
        <v>36</v>
      </c>
      <c r="E37" t="s">
        <v>20</v>
      </c>
      <c r="F37" t="b">
        <v>0</v>
      </c>
      <c r="G37" t="s">
        <v>30</v>
      </c>
      <c r="H37" s="1">
        <v>45672.584618055553</v>
      </c>
      <c r="I37" t="b">
        <v>1</v>
      </c>
      <c r="J37" t="b">
        <v>0</v>
      </c>
      <c r="K37" t="s">
        <v>31</v>
      </c>
      <c r="L37" t="s">
        <v>22</v>
      </c>
      <c r="M37">
        <v>115000</v>
      </c>
      <c r="O37" t="s">
        <v>159</v>
      </c>
      <c r="P37" t="s">
        <v>160</v>
      </c>
    </row>
    <row r="38" spans="1:16" x14ac:dyDescent="0.35">
      <c r="A38" t="s">
        <v>16</v>
      </c>
      <c r="B38" t="s">
        <v>161</v>
      </c>
      <c r="C38" t="s">
        <v>162</v>
      </c>
      <c r="D38" t="s">
        <v>36</v>
      </c>
      <c r="E38" t="s">
        <v>20</v>
      </c>
      <c r="F38" t="b">
        <v>0</v>
      </c>
      <c r="G38" t="s">
        <v>52</v>
      </c>
      <c r="H38" s="1">
        <v>45672.750127314823</v>
      </c>
      <c r="I38" t="b">
        <v>0</v>
      </c>
      <c r="J38" t="b">
        <v>1</v>
      </c>
      <c r="K38" t="s">
        <v>31</v>
      </c>
      <c r="L38" t="s">
        <v>22</v>
      </c>
      <c r="M38">
        <v>55000</v>
      </c>
      <c r="O38" t="s">
        <v>163</v>
      </c>
      <c r="P38" t="s">
        <v>164</v>
      </c>
    </row>
    <row r="39" spans="1:16" x14ac:dyDescent="0.35">
      <c r="A39" t="s">
        <v>16</v>
      </c>
      <c r="B39" t="s">
        <v>165</v>
      </c>
      <c r="C39" t="s">
        <v>95</v>
      </c>
      <c r="D39" t="s">
        <v>36</v>
      </c>
      <c r="E39" t="s">
        <v>91</v>
      </c>
      <c r="F39" t="b">
        <v>0</v>
      </c>
      <c r="G39" t="s">
        <v>30</v>
      </c>
      <c r="H39" s="1">
        <v>45672.751226851848</v>
      </c>
      <c r="I39" t="b">
        <v>1</v>
      </c>
      <c r="J39" t="b">
        <v>0</v>
      </c>
      <c r="K39" t="s">
        <v>31</v>
      </c>
      <c r="L39" t="s">
        <v>32</v>
      </c>
      <c r="N39">
        <v>32.5</v>
      </c>
      <c r="O39" t="s">
        <v>166</v>
      </c>
      <c r="P39" t="s">
        <v>78</v>
      </c>
    </row>
    <row r="40" spans="1:16" x14ac:dyDescent="0.35">
      <c r="A40" t="s">
        <v>16</v>
      </c>
      <c r="B40" t="s">
        <v>35</v>
      </c>
      <c r="C40" t="s">
        <v>167</v>
      </c>
      <c r="D40" t="s">
        <v>36</v>
      </c>
      <c r="E40" t="s">
        <v>20</v>
      </c>
      <c r="F40" t="b">
        <v>0</v>
      </c>
      <c r="G40" t="s">
        <v>30</v>
      </c>
      <c r="H40" s="1">
        <v>45672.917893518519</v>
      </c>
      <c r="I40" t="b">
        <v>0</v>
      </c>
      <c r="J40" t="b">
        <v>0</v>
      </c>
      <c r="K40" t="s">
        <v>31</v>
      </c>
      <c r="L40" t="s">
        <v>32</v>
      </c>
      <c r="N40">
        <v>56</v>
      </c>
      <c r="O40" t="s">
        <v>61</v>
      </c>
      <c r="P40" t="s">
        <v>168</v>
      </c>
    </row>
    <row r="41" spans="1:16" x14ac:dyDescent="0.35">
      <c r="A41" t="s">
        <v>16</v>
      </c>
      <c r="B41" t="s">
        <v>169</v>
      </c>
      <c r="C41" t="s">
        <v>170</v>
      </c>
      <c r="D41" t="s">
        <v>36</v>
      </c>
      <c r="E41" t="s">
        <v>20</v>
      </c>
      <c r="F41" t="b">
        <v>0</v>
      </c>
      <c r="G41" t="s">
        <v>171</v>
      </c>
      <c r="H41" s="1">
        <v>45672.978368055563</v>
      </c>
      <c r="I41" t="b">
        <v>0</v>
      </c>
      <c r="J41" t="b">
        <v>1</v>
      </c>
      <c r="K41" t="s">
        <v>31</v>
      </c>
      <c r="L41" t="s">
        <v>22</v>
      </c>
      <c r="M41">
        <v>120500</v>
      </c>
      <c r="O41" t="s">
        <v>172</v>
      </c>
      <c r="P41" t="s">
        <v>173</v>
      </c>
    </row>
    <row r="42" spans="1:16" x14ac:dyDescent="0.35">
      <c r="A42" t="s">
        <v>16</v>
      </c>
      <c r="B42" t="s">
        <v>174</v>
      </c>
      <c r="C42" t="s">
        <v>175</v>
      </c>
      <c r="D42" t="s">
        <v>36</v>
      </c>
      <c r="E42" t="s">
        <v>20</v>
      </c>
      <c r="F42" t="b">
        <v>0</v>
      </c>
      <c r="G42" t="s">
        <v>47</v>
      </c>
      <c r="H42" s="1">
        <v>45673.417118055557</v>
      </c>
      <c r="I42" t="b">
        <v>0</v>
      </c>
      <c r="J42" t="b">
        <v>1</v>
      </c>
      <c r="K42" t="s">
        <v>31</v>
      </c>
      <c r="L42" t="s">
        <v>22</v>
      </c>
      <c r="M42">
        <v>177000</v>
      </c>
      <c r="O42" t="s">
        <v>176</v>
      </c>
      <c r="P42" t="s">
        <v>177</v>
      </c>
    </row>
    <row r="43" spans="1:16" x14ac:dyDescent="0.35">
      <c r="A43" t="s">
        <v>16</v>
      </c>
      <c r="B43" t="s">
        <v>178</v>
      </c>
      <c r="C43" t="s">
        <v>179</v>
      </c>
      <c r="D43" t="s">
        <v>36</v>
      </c>
      <c r="E43" t="s">
        <v>20</v>
      </c>
      <c r="F43" t="b">
        <v>0</v>
      </c>
      <c r="G43" t="s">
        <v>47</v>
      </c>
      <c r="H43" s="1">
        <v>45673.41715277778</v>
      </c>
      <c r="I43" t="b">
        <v>0</v>
      </c>
      <c r="J43" t="b">
        <v>1</v>
      </c>
      <c r="K43" t="s">
        <v>31</v>
      </c>
      <c r="L43" t="s">
        <v>22</v>
      </c>
      <c r="M43">
        <v>90000</v>
      </c>
      <c r="O43" t="s">
        <v>180</v>
      </c>
      <c r="P43" t="s">
        <v>164</v>
      </c>
    </row>
    <row r="44" spans="1:16" x14ac:dyDescent="0.35">
      <c r="A44" t="s">
        <v>16</v>
      </c>
      <c r="B44" t="s">
        <v>181</v>
      </c>
      <c r="C44" t="s">
        <v>182</v>
      </c>
      <c r="D44" t="s">
        <v>36</v>
      </c>
      <c r="E44" t="s">
        <v>20</v>
      </c>
      <c r="F44" t="b">
        <v>0</v>
      </c>
      <c r="G44" t="s">
        <v>47</v>
      </c>
      <c r="H44" s="1">
        <v>45673.458807870367</v>
      </c>
      <c r="I44" t="b">
        <v>0</v>
      </c>
      <c r="J44" t="b">
        <v>1</v>
      </c>
      <c r="K44" t="s">
        <v>31</v>
      </c>
      <c r="L44" t="s">
        <v>22</v>
      </c>
      <c r="M44">
        <v>195000</v>
      </c>
      <c r="O44" t="s">
        <v>183</v>
      </c>
      <c r="P44" t="s">
        <v>184</v>
      </c>
    </row>
    <row r="45" spans="1:16" x14ac:dyDescent="0.35">
      <c r="A45" t="s">
        <v>16</v>
      </c>
      <c r="B45" t="s">
        <v>108</v>
      </c>
      <c r="C45" t="s">
        <v>185</v>
      </c>
      <c r="D45" t="s">
        <v>36</v>
      </c>
      <c r="E45" t="s">
        <v>20</v>
      </c>
      <c r="F45" t="b">
        <v>0</v>
      </c>
      <c r="G45" t="s">
        <v>171</v>
      </c>
      <c r="H45" s="1">
        <v>45673.562581018523</v>
      </c>
      <c r="I45" t="b">
        <v>1</v>
      </c>
      <c r="J45" t="b">
        <v>0</v>
      </c>
      <c r="K45" t="s">
        <v>31</v>
      </c>
      <c r="L45" t="s">
        <v>22</v>
      </c>
      <c r="M45">
        <v>67500</v>
      </c>
      <c r="O45" t="s">
        <v>186</v>
      </c>
      <c r="P45" t="s">
        <v>187</v>
      </c>
    </row>
    <row r="46" spans="1:16" x14ac:dyDescent="0.35">
      <c r="A46" t="s">
        <v>16</v>
      </c>
      <c r="B46" t="s">
        <v>188</v>
      </c>
      <c r="C46" t="s">
        <v>189</v>
      </c>
      <c r="D46" t="s">
        <v>29</v>
      </c>
      <c r="E46" t="s">
        <v>20</v>
      </c>
      <c r="F46" t="b">
        <v>0</v>
      </c>
      <c r="G46" t="s">
        <v>52</v>
      </c>
      <c r="H46" s="1">
        <v>45673.666759259257</v>
      </c>
      <c r="I46" t="b">
        <v>1</v>
      </c>
      <c r="J46" t="b">
        <v>0</v>
      </c>
      <c r="K46" t="s">
        <v>31</v>
      </c>
      <c r="L46" t="s">
        <v>32</v>
      </c>
      <c r="N46">
        <v>26.494998931884769</v>
      </c>
      <c r="O46" t="s">
        <v>190</v>
      </c>
      <c r="P46" t="s">
        <v>191</v>
      </c>
    </row>
    <row r="47" spans="1:16" x14ac:dyDescent="0.35">
      <c r="A47" t="s">
        <v>16</v>
      </c>
      <c r="B47" t="s">
        <v>192</v>
      </c>
      <c r="C47" t="s">
        <v>193</v>
      </c>
      <c r="D47" t="s">
        <v>36</v>
      </c>
      <c r="E47" t="s">
        <v>91</v>
      </c>
      <c r="F47" t="b">
        <v>0</v>
      </c>
      <c r="G47" t="s">
        <v>52</v>
      </c>
      <c r="H47" s="1">
        <v>45673.708587962959</v>
      </c>
      <c r="I47" t="b">
        <v>0</v>
      </c>
      <c r="J47" t="b">
        <v>1</v>
      </c>
      <c r="K47" t="s">
        <v>31</v>
      </c>
      <c r="L47" t="s">
        <v>22</v>
      </c>
      <c r="M47">
        <v>90000</v>
      </c>
      <c r="O47" t="s">
        <v>194</v>
      </c>
      <c r="P47" t="s">
        <v>195</v>
      </c>
    </row>
    <row r="48" spans="1:16" x14ac:dyDescent="0.35">
      <c r="A48" t="s">
        <v>16</v>
      </c>
      <c r="B48" t="s">
        <v>45</v>
      </c>
      <c r="C48" t="s">
        <v>196</v>
      </c>
      <c r="D48" t="s">
        <v>36</v>
      </c>
      <c r="E48" t="s">
        <v>20</v>
      </c>
      <c r="F48" t="b">
        <v>0</v>
      </c>
      <c r="G48" t="s">
        <v>47</v>
      </c>
      <c r="H48" s="1">
        <v>45674.417071759257</v>
      </c>
      <c r="I48" t="b">
        <v>1</v>
      </c>
      <c r="J48" t="b">
        <v>0</v>
      </c>
      <c r="K48" t="s">
        <v>31</v>
      </c>
      <c r="L48" t="s">
        <v>22</v>
      </c>
      <c r="M48">
        <v>97500</v>
      </c>
      <c r="O48" t="s">
        <v>48</v>
      </c>
      <c r="P48" t="s">
        <v>49</v>
      </c>
    </row>
    <row r="49" spans="1:16" x14ac:dyDescent="0.35">
      <c r="A49" t="s">
        <v>16</v>
      </c>
      <c r="B49" t="s">
        <v>197</v>
      </c>
      <c r="C49" t="s">
        <v>175</v>
      </c>
      <c r="D49" t="s">
        <v>36</v>
      </c>
      <c r="E49" t="s">
        <v>20</v>
      </c>
      <c r="F49" t="b">
        <v>0</v>
      </c>
      <c r="G49" t="s">
        <v>47</v>
      </c>
      <c r="H49" s="1">
        <v>45674.41710648148</v>
      </c>
      <c r="I49" t="b">
        <v>0</v>
      </c>
      <c r="J49" t="b">
        <v>0</v>
      </c>
      <c r="K49" t="s">
        <v>31</v>
      </c>
      <c r="L49" t="s">
        <v>22</v>
      </c>
      <c r="M49">
        <v>181500</v>
      </c>
      <c r="O49" t="s">
        <v>198</v>
      </c>
      <c r="P49" t="s">
        <v>199</v>
      </c>
    </row>
    <row r="50" spans="1:16" x14ac:dyDescent="0.35">
      <c r="A50" t="s">
        <v>16</v>
      </c>
      <c r="B50" t="s">
        <v>200</v>
      </c>
      <c r="C50" t="s">
        <v>201</v>
      </c>
      <c r="D50" t="s">
        <v>36</v>
      </c>
      <c r="E50" t="s">
        <v>20</v>
      </c>
      <c r="F50" t="b">
        <v>0</v>
      </c>
      <c r="G50" t="s">
        <v>52</v>
      </c>
      <c r="H50" s="1">
        <v>45674.418599537043</v>
      </c>
      <c r="I50" t="b">
        <v>0</v>
      </c>
      <c r="J50" t="b">
        <v>1</v>
      </c>
      <c r="K50" t="s">
        <v>31</v>
      </c>
      <c r="L50" t="s">
        <v>22</v>
      </c>
      <c r="M50">
        <v>137300</v>
      </c>
      <c r="O50" t="s">
        <v>53</v>
      </c>
      <c r="P50" t="s">
        <v>202</v>
      </c>
    </row>
    <row r="51" spans="1:16" x14ac:dyDescent="0.35">
      <c r="A51" t="s">
        <v>16</v>
      </c>
      <c r="B51" t="s">
        <v>203</v>
      </c>
      <c r="C51" t="s">
        <v>146</v>
      </c>
      <c r="D51" t="s">
        <v>36</v>
      </c>
      <c r="E51" t="s">
        <v>204</v>
      </c>
      <c r="F51" t="b">
        <v>0</v>
      </c>
      <c r="G51" t="s">
        <v>47</v>
      </c>
      <c r="H51" s="1">
        <v>45674.458738425928</v>
      </c>
      <c r="I51" t="b">
        <v>0</v>
      </c>
      <c r="J51" t="b">
        <v>1</v>
      </c>
      <c r="K51" t="s">
        <v>31</v>
      </c>
      <c r="L51" t="s">
        <v>32</v>
      </c>
      <c r="N51">
        <v>22.5</v>
      </c>
      <c r="O51" t="s">
        <v>205</v>
      </c>
      <c r="P51" t="s">
        <v>206</v>
      </c>
    </row>
    <row r="52" spans="1:16" x14ac:dyDescent="0.35">
      <c r="A52" t="s">
        <v>16</v>
      </c>
      <c r="B52" t="s">
        <v>207</v>
      </c>
      <c r="C52" t="s">
        <v>208</v>
      </c>
      <c r="D52" t="s">
        <v>36</v>
      </c>
      <c r="E52" t="s">
        <v>20</v>
      </c>
      <c r="F52" t="b">
        <v>0</v>
      </c>
      <c r="G52" t="s">
        <v>52</v>
      </c>
      <c r="H52" s="1">
        <v>45674.666817129633</v>
      </c>
      <c r="I52" t="b">
        <v>0</v>
      </c>
      <c r="J52" t="b">
        <v>1</v>
      </c>
      <c r="K52" t="s">
        <v>31</v>
      </c>
      <c r="L52" t="s">
        <v>22</v>
      </c>
      <c r="M52">
        <v>173000</v>
      </c>
      <c r="O52" t="s">
        <v>209</v>
      </c>
      <c r="P52" t="s">
        <v>206</v>
      </c>
    </row>
    <row r="53" spans="1:16" x14ac:dyDescent="0.35">
      <c r="A53" t="s">
        <v>16</v>
      </c>
      <c r="B53" t="s">
        <v>35</v>
      </c>
      <c r="C53" t="s">
        <v>210</v>
      </c>
      <c r="D53" t="s">
        <v>42</v>
      </c>
      <c r="E53" t="s">
        <v>20</v>
      </c>
      <c r="F53" t="b">
        <v>0</v>
      </c>
      <c r="G53" t="s">
        <v>43</v>
      </c>
      <c r="H53" s="1">
        <v>45674.667210648149</v>
      </c>
      <c r="I53" t="b">
        <v>0</v>
      </c>
      <c r="J53" t="b">
        <v>1</v>
      </c>
      <c r="K53" t="s">
        <v>31</v>
      </c>
      <c r="L53" t="s">
        <v>22</v>
      </c>
      <c r="M53">
        <v>91080.5</v>
      </c>
      <c r="O53" t="s">
        <v>211</v>
      </c>
      <c r="P53" t="s">
        <v>212</v>
      </c>
    </row>
    <row r="54" spans="1:16" x14ac:dyDescent="0.35">
      <c r="A54" t="s">
        <v>16</v>
      </c>
      <c r="B54" t="s">
        <v>213</v>
      </c>
      <c r="C54" t="s">
        <v>214</v>
      </c>
      <c r="D54" t="s">
        <v>110</v>
      </c>
      <c r="E54" t="s">
        <v>20</v>
      </c>
      <c r="F54" t="b">
        <v>0</v>
      </c>
      <c r="G54" t="s">
        <v>52</v>
      </c>
      <c r="H54" s="1">
        <v>45674.708425925928</v>
      </c>
      <c r="I54" t="b">
        <v>1</v>
      </c>
      <c r="J54" t="b">
        <v>1</v>
      </c>
      <c r="K54" t="s">
        <v>31</v>
      </c>
      <c r="L54" t="s">
        <v>22</v>
      </c>
      <c r="M54">
        <v>65000</v>
      </c>
      <c r="O54" t="s">
        <v>215</v>
      </c>
      <c r="P54" t="s">
        <v>216</v>
      </c>
    </row>
    <row r="55" spans="1:16" x14ac:dyDescent="0.35">
      <c r="A55" t="s">
        <v>16</v>
      </c>
      <c r="B55" t="s">
        <v>217</v>
      </c>
      <c r="C55" t="s">
        <v>218</v>
      </c>
      <c r="D55" t="s">
        <v>17437</v>
      </c>
      <c r="E55" t="s">
        <v>20</v>
      </c>
      <c r="F55" t="b">
        <v>0</v>
      </c>
      <c r="G55" t="s">
        <v>47</v>
      </c>
      <c r="H55" s="1">
        <v>45674.792083333326</v>
      </c>
      <c r="I55" t="b">
        <v>1</v>
      </c>
      <c r="J55" t="b">
        <v>0</v>
      </c>
      <c r="K55" t="s">
        <v>31</v>
      </c>
      <c r="L55" t="s">
        <v>22</v>
      </c>
      <c r="M55">
        <v>137500</v>
      </c>
      <c r="O55" t="s">
        <v>61</v>
      </c>
      <c r="P55" t="s">
        <v>219</v>
      </c>
    </row>
    <row r="56" spans="1:16" x14ac:dyDescent="0.35">
      <c r="A56" t="s">
        <v>16</v>
      </c>
      <c r="B56" t="s">
        <v>220</v>
      </c>
      <c r="C56" t="s">
        <v>142</v>
      </c>
      <c r="D56" t="s">
        <v>110</v>
      </c>
      <c r="E56" t="s">
        <v>91</v>
      </c>
      <c r="F56" t="b">
        <v>0</v>
      </c>
      <c r="G56" t="s">
        <v>68</v>
      </c>
      <c r="H56" s="1">
        <v>45674.834016203713</v>
      </c>
      <c r="I56" t="b">
        <v>0</v>
      </c>
      <c r="J56" t="b">
        <v>1</v>
      </c>
      <c r="K56" t="s">
        <v>31</v>
      </c>
      <c r="L56" t="s">
        <v>32</v>
      </c>
      <c r="N56">
        <v>42.5</v>
      </c>
      <c r="O56" t="s">
        <v>221</v>
      </c>
      <c r="P56" t="s">
        <v>222</v>
      </c>
    </row>
    <row r="57" spans="1:16" x14ac:dyDescent="0.35">
      <c r="A57" t="s">
        <v>16</v>
      </c>
      <c r="B57" t="s">
        <v>223</v>
      </c>
      <c r="C57" t="s">
        <v>193</v>
      </c>
      <c r="D57" t="s">
        <v>36</v>
      </c>
      <c r="E57" t="s">
        <v>20</v>
      </c>
      <c r="F57" t="b">
        <v>0</v>
      </c>
      <c r="G57" t="s">
        <v>52</v>
      </c>
      <c r="H57" s="1">
        <v>45675.041851851849</v>
      </c>
      <c r="I57" t="b">
        <v>0</v>
      </c>
      <c r="J57" t="b">
        <v>1</v>
      </c>
      <c r="K57" t="s">
        <v>31</v>
      </c>
      <c r="L57" t="s">
        <v>22</v>
      </c>
      <c r="M57">
        <v>80395</v>
      </c>
      <c r="O57" t="s">
        <v>224</v>
      </c>
      <c r="P57" t="s">
        <v>164</v>
      </c>
    </row>
    <row r="58" spans="1:16" x14ac:dyDescent="0.35">
      <c r="A58" t="s">
        <v>16</v>
      </c>
      <c r="B58" t="s">
        <v>127</v>
      </c>
      <c r="C58" t="s">
        <v>225</v>
      </c>
      <c r="D58" t="s">
        <v>29</v>
      </c>
      <c r="E58" t="s">
        <v>20</v>
      </c>
      <c r="F58" t="b">
        <v>0</v>
      </c>
      <c r="G58" t="s">
        <v>47</v>
      </c>
      <c r="H58" s="1">
        <v>45675.375381944446</v>
      </c>
      <c r="I58" t="b">
        <v>0</v>
      </c>
      <c r="J58" t="b">
        <v>0</v>
      </c>
      <c r="K58" t="s">
        <v>31</v>
      </c>
      <c r="L58" t="s">
        <v>22</v>
      </c>
      <c r="M58">
        <v>80000</v>
      </c>
      <c r="O58" t="s">
        <v>129</v>
      </c>
      <c r="P58" t="s">
        <v>130</v>
      </c>
    </row>
    <row r="59" spans="1:16" x14ac:dyDescent="0.35">
      <c r="A59" t="s">
        <v>16</v>
      </c>
      <c r="B59" t="s">
        <v>226</v>
      </c>
      <c r="C59" t="s">
        <v>227</v>
      </c>
      <c r="D59" t="s">
        <v>36</v>
      </c>
      <c r="E59" t="s">
        <v>20</v>
      </c>
      <c r="F59" t="b">
        <v>0</v>
      </c>
      <c r="G59" t="s">
        <v>52</v>
      </c>
      <c r="H59" s="1">
        <v>45677.041678240741</v>
      </c>
      <c r="I59" t="b">
        <v>0</v>
      </c>
      <c r="J59" t="b">
        <v>0</v>
      </c>
      <c r="K59" t="s">
        <v>31</v>
      </c>
      <c r="L59" t="s">
        <v>22</v>
      </c>
      <c r="M59">
        <v>105000</v>
      </c>
      <c r="O59" t="s">
        <v>77</v>
      </c>
    </row>
    <row r="60" spans="1:16" x14ac:dyDescent="0.35">
      <c r="A60" t="s">
        <v>16</v>
      </c>
      <c r="B60" t="s">
        <v>16</v>
      </c>
      <c r="C60" t="s">
        <v>228</v>
      </c>
      <c r="D60" t="s">
        <v>42</v>
      </c>
      <c r="E60" t="s">
        <v>20</v>
      </c>
      <c r="F60" t="b">
        <v>0</v>
      </c>
      <c r="G60" t="s">
        <v>43</v>
      </c>
      <c r="H60" s="1">
        <v>45677.500486111108</v>
      </c>
      <c r="I60" t="b">
        <v>0</v>
      </c>
      <c r="J60" t="b">
        <v>0</v>
      </c>
      <c r="K60" t="s">
        <v>31</v>
      </c>
      <c r="L60" t="s">
        <v>22</v>
      </c>
      <c r="M60">
        <v>63500</v>
      </c>
      <c r="O60" t="s">
        <v>229</v>
      </c>
      <c r="P60" t="s">
        <v>230</v>
      </c>
    </row>
    <row r="61" spans="1:16" x14ac:dyDescent="0.35">
      <c r="A61" t="s">
        <v>16</v>
      </c>
      <c r="B61" t="s">
        <v>181</v>
      </c>
      <c r="C61" t="s">
        <v>171</v>
      </c>
      <c r="D61" t="s">
        <v>36</v>
      </c>
      <c r="E61" t="s">
        <v>20</v>
      </c>
      <c r="F61" t="b">
        <v>0</v>
      </c>
      <c r="G61" t="s">
        <v>171</v>
      </c>
      <c r="H61" s="1">
        <v>45677.639444444438</v>
      </c>
      <c r="I61" t="b">
        <v>0</v>
      </c>
      <c r="J61" t="b">
        <v>0</v>
      </c>
      <c r="K61" t="s">
        <v>31</v>
      </c>
      <c r="L61" t="s">
        <v>22</v>
      </c>
      <c r="M61">
        <v>130000</v>
      </c>
      <c r="O61" t="s">
        <v>231</v>
      </c>
      <c r="P61" t="s">
        <v>232</v>
      </c>
    </row>
    <row r="62" spans="1:16" x14ac:dyDescent="0.35">
      <c r="A62" t="s">
        <v>16</v>
      </c>
      <c r="B62" t="s">
        <v>233</v>
      </c>
      <c r="C62" t="s">
        <v>154</v>
      </c>
      <c r="D62" t="s">
        <v>36</v>
      </c>
      <c r="E62" t="s">
        <v>20</v>
      </c>
      <c r="F62" t="b">
        <v>0</v>
      </c>
      <c r="G62" t="s">
        <v>52</v>
      </c>
      <c r="H62" s="1">
        <v>45677.874930555547</v>
      </c>
      <c r="I62" t="b">
        <v>1</v>
      </c>
      <c r="J62" t="b">
        <v>0</v>
      </c>
      <c r="K62" t="s">
        <v>31</v>
      </c>
      <c r="L62" t="s">
        <v>22</v>
      </c>
      <c r="M62">
        <v>157500</v>
      </c>
      <c r="O62" t="s">
        <v>234</v>
      </c>
      <c r="P62" t="s">
        <v>235</v>
      </c>
    </row>
    <row r="63" spans="1:16" x14ac:dyDescent="0.35">
      <c r="A63" t="s">
        <v>16</v>
      </c>
      <c r="B63" t="s">
        <v>236</v>
      </c>
      <c r="C63" t="s">
        <v>237</v>
      </c>
      <c r="D63" t="s">
        <v>17441</v>
      </c>
      <c r="E63" t="s">
        <v>20</v>
      </c>
      <c r="F63" t="b">
        <v>0</v>
      </c>
      <c r="G63" t="s">
        <v>68</v>
      </c>
      <c r="H63" s="1">
        <v>45678.000659722216</v>
      </c>
      <c r="I63" t="b">
        <v>1</v>
      </c>
      <c r="J63" t="b">
        <v>1</v>
      </c>
      <c r="K63" t="s">
        <v>31</v>
      </c>
      <c r="L63" t="s">
        <v>22</v>
      </c>
      <c r="M63">
        <v>155000</v>
      </c>
      <c r="O63" t="s">
        <v>238</v>
      </c>
    </row>
    <row r="64" spans="1:16" x14ac:dyDescent="0.35">
      <c r="A64" t="s">
        <v>16</v>
      </c>
      <c r="B64" t="s">
        <v>239</v>
      </c>
      <c r="C64" t="s">
        <v>193</v>
      </c>
      <c r="D64" t="s">
        <v>36</v>
      </c>
      <c r="E64" t="s">
        <v>20</v>
      </c>
      <c r="F64" t="b">
        <v>0</v>
      </c>
      <c r="G64" t="s">
        <v>52</v>
      </c>
      <c r="H64" s="1">
        <v>45678.750196759262</v>
      </c>
      <c r="I64" t="b">
        <v>0</v>
      </c>
      <c r="J64" t="b">
        <v>0</v>
      </c>
      <c r="K64" t="s">
        <v>31</v>
      </c>
      <c r="L64" t="s">
        <v>22</v>
      </c>
      <c r="M64">
        <v>85000</v>
      </c>
      <c r="O64" t="s">
        <v>240</v>
      </c>
      <c r="P64" t="s">
        <v>241</v>
      </c>
    </row>
    <row r="65" spans="1:16" x14ac:dyDescent="0.35">
      <c r="A65" t="s">
        <v>16</v>
      </c>
      <c r="B65" t="s">
        <v>226</v>
      </c>
      <c r="C65" t="s">
        <v>158</v>
      </c>
      <c r="D65" t="s">
        <v>36</v>
      </c>
      <c r="E65" t="s">
        <v>20</v>
      </c>
      <c r="F65" t="b">
        <v>0</v>
      </c>
      <c r="G65" t="s">
        <v>30</v>
      </c>
      <c r="H65" s="1">
        <v>45678.792685185188</v>
      </c>
      <c r="I65" t="b">
        <v>0</v>
      </c>
      <c r="J65" t="b">
        <v>0</v>
      </c>
      <c r="K65" t="s">
        <v>31</v>
      </c>
      <c r="L65" t="s">
        <v>22</v>
      </c>
      <c r="M65">
        <v>85000</v>
      </c>
      <c r="O65" t="s">
        <v>77</v>
      </c>
      <c r="P65" t="s">
        <v>140</v>
      </c>
    </row>
    <row r="66" spans="1:16" x14ac:dyDescent="0.35">
      <c r="A66" t="s">
        <v>16</v>
      </c>
      <c r="B66" t="s">
        <v>86</v>
      </c>
      <c r="C66" t="s">
        <v>242</v>
      </c>
      <c r="D66" t="s">
        <v>36</v>
      </c>
      <c r="E66" t="s">
        <v>20</v>
      </c>
      <c r="F66" t="b">
        <v>0</v>
      </c>
      <c r="G66" t="s">
        <v>68</v>
      </c>
      <c r="H66" s="1">
        <v>45678.834155092591</v>
      </c>
      <c r="I66" t="b">
        <v>1</v>
      </c>
      <c r="J66" t="b">
        <v>1</v>
      </c>
      <c r="K66" t="s">
        <v>31</v>
      </c>
      <c r="L66" t="s">
        <v>22</v>
      </c>
      <c r="M66">
        <v>77500</v>
      </c>
      <c r="O66" t="s">
        <v>243</v>
      </c>
      <c r="P66" t="s">
        <v>34</v>
      </c>
    </row>
    <row r="67" spans="1:16" x14ac:dyDescent="0.35">
      <c r="A67" t="s">
        <v>16</v>
      </c>
      <c r="B67" t="s">
        <v>244</v>
      </c>
      <c r="C67" t="s">
        <v>245</v>
      </c>
      <c r="D67" t="s">
        <v>36</v>
      </c>
      <c r="E67" t="s">
        <v>20</v>
      </c>
      <c r="F67" t="b">
        <v>0</v>
      </c>
      <c r="G67" t="s">
        <v>68</v>
      </c>
      <c r="H67" s="1">
        <v>45679.125844907408</v>
      </c>
      <c r="I67" t="b">
        <v>0</v>
      </c>
      <c r="J67" t="b">
        <v>0</v>
      </c>
      <c r="K67" t="s">
        <v>31</v>
      </c>
      <c r="L67" t="s">
        <v>22</v>
      </c>
      <c r="M67">
        <v>94050</v>
      </c>
      <c r="O67" t="s">
        <v>246</v>
      </c>
      <c r="P67" t="s">
        <v>247</v>
      </c>
    </row>
    <row r="68" spans="1:16" x14ac:dyDescent="0.35">
      <c r="A68" t="s">
        <v>16</v>
      </c>
      <c r="B68" t="s">
        <v>248</v>
      </c>
      <c r="C68" t="s">
        <v>105</v>
      </c>
      <c r="D68" t="s">
        <v>249</v>
      </c>
      <c r="E68" t="s">
        <v>20</v>
      </c>
      <c r="F68" t="b">
        <v>0</v>
      </c>
      <c r="G68" t="s">
        <v>105</v>
      </c>
      <c r="H68" s="1">
        <v>45679.628530092603</v>
      </c>
      <c r="I68" t="b">
        <v>0</v>
      </c>
      <c r="J68" t="b">
        <v>0</v>
      </c>
      <c r="K68" t="s">
        <v>105</v>
      </c>
      <c r="L68" t="s">
        <v>22</v>
      </c>
      <c r="M68">
        <v>91799.5</v>
      </c>
      <c r="O68" t="s">
        <v>250</v>
      </c>
      <c r="P68" t="s">
        <v>251</v>
      </c>
    </row>
    <row r="69" spans="1:16" x14ac:dyDescent="0.35">
      <c r="A69" t="s">
        <v>16</v>
      </c>
      <c r="B69" t="s">
        <v>16</v>
      </c>
      <c r="C69" t="s">
        <v>60</v>
      </c>
      <c r="D69" t="s">
        <v>17437</v>
      </c>
      <c r="E69" t="s">
        <v>20</v>
      </c>
      <c r="F69" t="b">
        <v>0</v>
      </c>
      <c r="G69" t="s">
        <v>30</v>
      </c>
      <c r="H69" s="1">
        <v>45679.667928240742</v>
      </c>
      <c r="I69" t="b">
        <v>0</v>
      </c>
      <c r="J69" t="b">
        <v>0</v>
      </c>
      <c r="K69" t="s">
        <v>31</v>
      </c>
      <c r="L69" t="s">
        <v>32</v>
      </c>
      <c r="N69">
        <v>29.5</v>
      </c>
      <c r="O69" t="s">
        <v>61</v>
      </c>
      <c r="P69" t="s">
        <v>252</v>
      </c>
    </row>
    <row r="70" spans="1:16" x14ac:dyDescent="0.35">
      <c r="A70" t="s">
        <v>16</v>
      </c>
      <c r="B70" t="s">
        <v>253</v>
      </c>
      <c r="C70" t="s">
        <v>254</v>
      </c>
      <c r="D70" t="s">
        <v>36</v>
      </c>
      <c r="E70" t="s">
        <v>91</v>
      </c>
      <c r="F70" t="b">
        <v>0</v>
      </c>
      <c r="G70" t="s">
        <v>52</v>
      </c>
      <c r="H70" s="1">
        <v>45679.668923611112</v>
      </c>
      <c r="I70" t="b">
        <v>1</v>
      </c>
      <c r="J70" t="b">
        <v>0</v>
      </c>
      <c r="K70" t="s">
        <v>31</v>
      </c>
      <c r="L70" t="s">
        <v>32</v>
      </c>
      <c r="N70">
        <v>47.5</v>
      </c>
      <c r="O70" t="s">
        <v>33</v>
      </c>
      <c r="P70" t="s">
        <v>255</v>
      </c>
    </row>
    <row r="71" spans="1:16" x14ac:dyDescent="0.35">
      <c r="A71" t="s">
        <v>16</v>
      </c>
      <c r="B71" t="s">
        <v>35</v>
      </c>
      <c r="C71" t="s">
        <v>18</v>
      </c>
      <c r="D71" t="s">
        <v>36</v>
      </c>
      <c r="E71" t="s">
        <v>20</v>
      </c>
      <c r="F71" t="b">
        <v>1</v>
      </c>
      <c r="G71" t="s">
        <v>37</v>
      </c>
      <c r="H71" s="1">
        <v>45679.689259259263</v>
      </c>
      <c r="I71" t="b">
        <v>0</v>
      </c>
      <c r="J71" t="b">
        <v>0</v>
      </c>
      <c r="K71" t="s">
        <v>37</v>
      </c>
      <c r="L71" t="s">
        <v>22</v>
      </c>
      <c r="M71">
        <v>108000</v>
      </c>
      <c r="O71" t="s">
        <v>38</v>
      </c>
      <c r="P71" t="s">
        <v>39</v>
      </c>
    </row>
    <row r="72" spans="1:16" x14ac:dyDescent="0.35">
      <c r="A72" t="s">
        <v>16</v>
      </c>
      <c r="B72" t="s">
        <v>256</v>
      </c>
      <c r="C72" t="s">
        <v>257</v>
      </c>
      <c r="D72" t="s">
        <v>36</v>
      </c>
      <c r="E72" t="s">
        <v>20</v>
      </c>
      <c r="F72" t="b">
        <v>0</v>
      </c>
      <c r="G72" t="s">
        <v>47</v>
      </c>
      <c r="H72" s="1">
        <v>45679.750543981478</v>
      </c>
      <c r="I72" t="b">
        <v>0</v>
      </c>
      <c r="J72" t="b">
        <v>0</v>
      </c>
      <c r="K72" t="s">
        <v>31</v>
      </c>
      <c r="L72" t="s">
        <v>22</v>
      </c>
      <c r="M72">
        <v>105000</v>
      </c>
      <c r="O72" t="s">
        <v>258</v>
      </c>
      <c r="P72" t="s">
        <v>259</v>
      </c>
    </row>
    <row r="73" spans="1:16" x14ac:dyDescent="0.35">
      <c r="A73" t="s">
        <v>16</v>
      </c>
      <c r="B73" t="s">
        <v>260</v>
      </c>
      <c r="C73" t="s">
        <v>261</v>
      </c>
      <c r="D73" t="s">
        <v>115</v>
      </c>
      <c r="E73" t="s">
        <v>20</v>
      </c>
      <c r="F73" t="b">
        <v>0</v>
      </c>
      <c r="G73" t="s">
        <v>47</v>
      </c>
      <c r="H73" s="1">
        <v>45679.875671296293</v>
      </c>
      <c r="I73" t="b">
        <v>1</v>
      </c>
      <c r="J73" t="b">
        <v>0</v>
      </c>
      <c r="K73" t="s">
        <v>31</v>
      </c>
      <c r="L73" t="s">
        <v>32</v>
      </c>
      <c r="N73">
        <v>44.989997863769531</v>
      </c>
      <c r="O73" t="s">
        <v>262</v>
      </c>
      <c r="P73" t="s">
        <v>263</v>
      </c>
    </row>
    <row r="74" spans="1:16" x14ac:dyDescent="0.35">
      <c r="A74" t="s">
        <v>16</v>
      </c>
      <c r="B74" t="s">
        <v>264</v>
      </c>
      <c r="C74" t="s">
        <v>265</v>
      </c>
      <c r="D74" t="s">
        <v>249</v>
      </c>
      <c r="E74" t="s">
        <v>20</v>
      </c>
      <c r="F74" t="b">
        <v>0</v>
      </c>
      <c r="G74" t="s">
        <v>265</v>
      </c>
      <c r="H74" s="1">
        <v>45679.895601851851</v>
      </c>
      <c r="I74" t="b">
        <v>0</v>
      </c>
      <c r="J74" t="b">
        <v>0</v>
      </c>
      <c r="K74" t="s">
        <v>266</v>
      </c>
      <c r="L74" t="s">
        <v>22</v>
      </c>
      <c r="M74">
        <v>91799.5</v>
      </c>
      <c r="O74" t="s">
        <v>267</v>
      </c>
      <c r="P74" t="s">
        <v>268</v>
      </c>
    </row>
    <row r="75" spans="1:16" x14ac:dyDescent="0.35">
      <c r="A75" t="s">
        <v>16</v>
      </c>
      <c r="B75" t="s">
        <v>220</v>
      </c>
      <c r="C75" t="s">
        <v>146</v>
      </c>
      <c r="D75" t="s">
        <v>269</v>
      </c>
      <c r="E75" t="s">
        <v>20</v>
      </c>
      <c r="F75" t="b">
        <v>0</v>
      </c>
      <c r="G75" t="s">
        <v>47</v>
      </c>
      <c r="H75" s="1">
        <v>45679.917141203703</v>
      </c>
      <c r="I75" t="b">
        <v>0</v>
      </c>
      <c r="J75" t="b">
        <v>0</v>
      </c>
      <c r="K75" t="s">
        <v>31</v>
      </c>
      <c r="L75" t="s">
        <v>22</v>
      </c>
      <c r="M75">
        <v>110000</v>
      </c>
      <c r="O75" t="s">
        <v>270</v>
      </c>
      <c r="P75" t="s">
        <v>271</v>
      </c>
    </row>
    <row r="76" spans="1:16" x14ac:dyDescent="0.35">
      <c r="A76" t="s">
        <v>16</v>
      </c>
      <c r="B76" t="s">
        <v>86</v>
      </c>
      <c r="C76" t="s">
        <v>272</v>
      </c>
      <c r="D76" t="s">
        <v>36</v>
      </c>
      <c r="E76" t="s">
        <v>20</v>
      </c>
      <c r="F76" t="b">
        <v>0</v>
      </c>
      <c r="G76" t="s">
        <v>52</v>
      </c>
      <c r="H76" s="1">
        <v>45680.41679398148</v>
      </c>
      <c r="I76" t="b">
        <v>0</v>
      </c>
      <c r="J76" t="b">
        <v>0</v>
      </c>
      <c r="K76" t="s">
        <v>31</v>
      </c>
      <c r="L76" t="s">
        <v>22</v>
      </c>
      <c r="M76">
        <v>129875</v>
      </c>
      <c r="O76" t="s">
        <v>273</v>
      </c>
      <c r="P76" t="s">
        <v>274</v>
      </c>
    </row>
    <row r="77" spans="1:16" x14ac:dyDescent="0.35">
      <c r="A77" t="s">
        <v>16</v>
      </c>
      <c r="B77" t="s">
        <v>275</v>
      </c>
      <c r="C77" t="s">
        <v>276</v>
      </c>
      <c r="D77" t="s">
        <v>36</v>
      </c>
      <c r="E77" t="s">
        <v>20</v>
      </c>
      <c r="F77" t="b">
        <v>0</v>
      </c>
      <c r="G77" t="s">
        <v>47</v>
      </c>
      <c r="H77" s="1">
        <v>45681.376898148148</v>
      </c>
      <c r="I77" t="b">
        <v>0</v>
      </c>
      <c r="J77" t="b">
        <v>1</v>
      </c>
      <c r="K77" t="s">
        <v>31</v>
      </c>
      <c r="L77" t="s">
        <v>22</v>
      </c>
      <c r="M77">
        <v>145500</v>
      </c>
      <c r="O77" t="s">
        <v>53</v>
      </c>
      <c r="P77" t="s">
        <v>277</v>
      </c>
    </row>
    <row r="78" spans="1:16" x14ac:dyDescent="0.35">
      <c r="A78" t="s">
        <v>16</v>
      </c>
      <c r="B78" t="s">
        <v>278</v>
      </c>
      <c r="C78" t="s">
        <v>279</v>
      </c>
      <c r="D78" t="s">
        <v>249</v>
      </c>
      <c r="E78" t="s">
        <v>20</v>
      </c>
      <c r="F78" t="b">
        <v>0</v>
      </c>
      <c r="G78" t="s">
        <v>280</v>
      </c>
      <c r="H78" s="1">
        <v>45681.629953703698</v>
      </c>
      <c r="I78" t="b">
        <v>0</v>
      </c>
      <c r="J78" t="b">
        <v>0</v>
      </c>
      <c r="K78" t="s">
        <v>280</v>
      </c>
      <c r="L78" t="s">
        <v>22</v>
      </c>
      <c r="M78">
        <v>95623.5</v>
      </c>
      <c r="O78" t="s">
        <v>281</v>
      </c>
      <c r="P78" t="s">
        <v>164</v>
      </c>
    </row>
    <row r="79" spans="1:16" x14ac:dyDescent="0.35">
      <c r="A79" t="s">
        <v>16</v>
      </c>
      <c r="B79" t="s">
        <v>282</v>
      </c>
      <c r="C79" t="s">
        <v>283</v>
      </c>
      <c r="D79" t="s">
        <v>110</v>
      </c>
      <c r="E79" t="s">
        <v>91</v>
      </c>
      <c r="F79" t="b">
        <v>0</v>
      </c>
      <c r="G79" t="s">
        <v>52</v>
      </c>
      <c r="H79" s="1">
        <v>45681.833449074067</v>
      </c>
      <c r="I79" t="b">
        <v>0</v>
      </c>
      <c r="J79" t="b">
        <v>0</v>
      </c>
      <c r="K79" t="s">
        <v>31</v>
      </c>
      <c r="L79" t="s">
        <v>32</v>
      </c>
      <c r="N79">
        <v>70</v>
      </c>
      <c r="O79" t="s">
        <v>284</v>
      </c>
      <c r="P79" t="s">
        <v>285</v>
      </c>
    </row>
    <row r="80" spans="1:16" x14ac:dyDescent="0.35">
      <c r="A80" t="s">
        <v>16</v>
      </c>
      <c r="B80" t="s">
        <v>286</v>
      </c>
      <c r="C80" t="s">
        <v>287</v>
      </c>
      <c r="D80" t="s">
        <v>249</v>
      </c>
      <c r="E80" t="s">
        <v>20</v>
      </c>
      <c r="F80" t="b">
        <v>0</v>
      </c>
      <c r="G80" t="s">
        <v>287</v>
      </c>
      <c r="H80" s="1">
        <v>45682.753379629627</v>
      </c>
      <c r="I80" t="b">
        <v>0</v>
      </c>
      <c r="J80" t="b">
        <v>0</v>
      </c>
      <c r="K80" t="s">
        <v>287</v>
      </c>
      <c r="L80" t="s">
        <v>22</v>
      </c>
      <c r="M80">
        <v>86000</v>
      </c>
      <c r="O80" t="s">
        <v>288</v>
      </c>
      <c r="P80" t="s">
        <v>64</v>
      </c>
    </row>
    <row r="81" spans="1:16" x14ac:dyDescent="0.35">
      <c r="A81" t="s">
        <v>16</v>
      </c>
      <c r="B81" t="s">
        <v>94</v>
      </c>
      <c r="C81" t="s">
        <v>289</v>
      </c>
      <c r="D81" t="s">
        <v>36</v>
      </c>
      <c r="E81" t="s">
        <v>20</v>
      </c>
      <c r="F81" t="b">
        <v>0</v>
      </c>
      <c r="G81" t="s">
        <v>43</v>
      </c>
      <c r="H81" s="1">
        <v>45683.12572916667</v>
      </c>
      <c r="I81" t="b">
        <v>0</v>
      </c>
      <c r="J81" t="b">
        <v>1</v>
      </c>
      <c r="K81" t="s">
        <v>31</v>
      </c>
      <c r="L81" t="s">
        <v>22</v>
      </c>
      <c r="M81">
        <v>150590</v>
      </c>
      <c r="O81" t="s">
        <v>96</v>
      </c>
      <c r="P81" t="s">
        <v>97</v>
      </c>
    </row>
    <row r="82" spans="1:16" x14ac:dyDescent="0.35">
      <c r="A82" t="s">
        <v>16</v>
      </c>
      <c r="B82" t="s">
        <v>290</v>
      </c>
      <c r="C82" t="s">
        <v>291</v>
      </c>
      <c r="D82" t="s">
        <v>292</v>
      </c>
      <c r="E82" t="s">
        <v>20</v>
      </c>
      <c r="F82" t="b">
        <v>0</v>
      </c>
      <c r="G82" t="s">
        <v>291</v>
      </c>
      <c r="H82" s="1">
        <v>45683.297465277778</v>
      </c>
      <c r="I82" t="b">
        <v>0</v>
      </c>
      <c r="J82" t="b">
        <v>0</v>
      </c>
      <c r="K82" t="s">
        <v>291</v>
      </c>
      <c r="L82" t="s">
        <v>22</v>
      </c>
      <c r="M82">
        <v>114000</v>
      </c>
      <c r="O82" t="s">
        <v>293</v>
      </c>
    </row>
    <row r="83" spans="1:16" x14ac:dyDescent="0.35">
      <c r="A83" t="s">
        <v>16</v>
      </c>
      <c r="B83" t="s">
        <v>294</v>
      </c>
      <c r="C83" t="s">
        <v>182</v>
      </c>
      <c r="D83" t="s">
        <v>295</v>
      </c>
      <c r="E83" t="s">
        <v>296</v>
      </c>
      <c r="F83" t="b">
        <v>0</v>
      </c>
      <c r="G83" t="s">
        <v>47</v>
      </c>
      <c r="H83" s="1">
        <v>45683.458738425928</v>
      </c>
      <c r="I83" t="b">
        <v>0</v>
      </c>
      <c r="J83" t="b">
        <v>1</v>
      </c>
      <c r="K83" t="s">
        <v>31</v>
      </c>
      <c r="L83" t="s">
        <v>22</v>
      </c>
      <c r="M83">
        <v>90000</v>
      </c>
      <c r="O83" t="s">
        <v>297</v>
      </c>
      <c r="P83" t="s">
        <v>298</v>
      </c>
    </row>
    <row r="84" spans="1:16" x14ac:dyDescent="0.35">
      <c r="A84" t="s">
        <v>16</v>
      </c>
      <c r="B84" t="s">
        <v>299</v>
      </c>
      <c r="C84" t="s">
        <v>300</v>
      </c>
      <c r="D84" t="s">
        <v>249</v>
      </c>
      <c r="E84" t="s">
        <v>20</v>
      </c>
      <c r="F84" t="b">
        <v>0</v>
      </c>
      <c r="G84" t="s">
        <v>300</v>
      </c>
      <c r="H84" s="1">
        <v>45684.402858796297</v>
      </c>
      <c r="I84" t="b">
        <v>0</v>
      </c>
      <c r="J84" t="b">
        <v>0</v>
      </c>
      <c r="K84" t="s">
        <v>300</v>
      </c>
      <c r="L84" t="s">
        <v>22</v>
      </c>
      <c r="M84">
        <v>41799.5</v>
      </c>
      <c r="O84" t="s">
        <v>301</v>
      </c>
      <c r="P84" t="s">
        <v>302</v>
      </c>
    </row>
    <row r="85" spans="1:16" x14ac:dyDescent="0.35">
      <c r="A85" t="s">
        <v>16</v>
      </c>
      <c r="B85" t="s">
        <v>303</v>
      </c>
      <c r="C85" t="s">
        <v>142</v>
      </c>
      <c r="D85" t="s">
        <v>36</v>
      </c>
      <c r="E85" t="s">
        <v>20</v>
      </c>
      <c r="F85" t="b">
        <v>0</v>
      </c>
      <c r="G85" t="s">
        <v>68</v>
      </c>
      <c r="H85" s="1">
        <v>45684.878460648149</v>
      </c>
      <c r="I85" t="b">
        <v>0</v>
      </c>
      <c r="J85" t="b">
        <v>1</v>
      </c>
      <c r="K85" t="s">
        <v>31</v>
      </c>
      <c r="L85" t="s">
        <v>22</v>
      </c>
      <c r="M85">
        <v>151500</v>
      </c>
      <c r="O85" t="s">
        <v>304</v>
      </c>
    </row>
    <row r="86" spans="1:16" x14ac:dyDescent="0.35">
      <c r="A86" t="s">
        <v>16</v>
      </c>
      <c r="B86" t="s">
        <v>305</v>
      </c>
      <c r="C86" t="s">
        <v>105</v>
      </c>
      <c r="D86" t="s">
        <v>249</v>
      </c>
      <c r="E86" t="s">
        <v>20</v>
      </c>
      <c r="F86" t="b">
        <v>0</v>
      </c>
      <c r="G86" t="s">
        <v>105</v>
      </c>
      <c r="H86" s="1">
        <v>45685.645312499997</v>
      </c>
      <c r="I86" t="b">
        <v>1</v>
      </c>
      <c r="J86" t="b">
        <v>0</v>
      </c>
      <c r="K86" t="s">
        <v>105</v>
      </c>
      <c r="L86" t="s">
        <v>22</v>
      </c>
      <c r="M86">
        <v>80000</v>
      </c>
      <c r="O86" t="s">
        <v>306</v>
      </c>
      <c r="P86" t="s">
        <v>307</v>
      </c>
    </row>
    <row r="87" spans="1:16" x14ac:dyDescent="0.35">
      <c r="A87" t="s">
        <v>16</v>
      </c>
      <c r="B87" t="s">
        <v>308</v>
      </c>
      <c r="C87" t="s">
        <v>193</v>
      </c>
      <c r="D87" t="s">
        <v>36</v>
      </c>
      <c r="E87" t="s">
        <v>20</v>
      </c>
      <c r="F87" t="b">
        <v>0</v>
      </c>
      <c r="G87" t="s">
        <v>52</v>
      </c>
      <c r="H87" s="1">
        <v>45685.875196759262</v>
      </c>
      <c r="I87" t="b">
        <v>1</v>
      </c>
      <c r="J87" t="b">
        <v>1</v>
      </c>
      <c r="K87" t="s">
        <v>31</v>
      </c>
      <c r="L87" t="s">
        <v>22</v>
      </c>
      <c r="M87">
        <v>142500</v>
      </c>
      <c r="O87" t="s">
        <v>309</v>
      </c>
      <c r="P87" t="s">
        <v>310</v>
      </c>
    </row>
    <row r="88" spans="1:16" x14ac:dyDescent="0.35">
      <c r="A88" t="s">
        <v>16</v>
      </c>
      <c r="B88" t="s">
        <v>45</v>
      </c>
      <c r="C88" t="s">
        <v>182</v>
      </c>
      <c r="D88" t="s">
        <v>36</v>
      </c>
      <c r="E88" t="s">
        <v>20</v>
      </c>
      <c r="F88" t="b">
        <v>0</v>
      </c>
      <c r="G88" t="s">
        <v>47</v>
      </c>
      <c r="H88" s="1">
        <v>45685.875439814823</v>
      </c>
      <c r="I88" t="b">
        <v>0</v>
      </c>
      <c r="J88" t="b">
        <v>1</v>
      </c>
      <c r="K88" t="s">
        <v>31</v>
      </c>
      <c r="L88" t="s">
        <v>22</v>
      </c>
      <c r="M88">
        <v>60000</v>
      </c>
      <c r="O88" t="s">
        <v>311</v>
      </c>
      <c r="P88" t="s">
        <v>312</v>
      </c>
    </row>
    <row r="89" spans="1:16" x14ac:dyDescent="0.35">
      <c r="A89" t="s">
        <v>16</v>
      </c>
      <c r="B89" t="s">
        <v>313</v>
      </c>
      <c r="C89" t="s">
        <v>182</v>
      </c>
      <c r="D89" t="s">
        <v>295</v>
      </c>
      <c r="E89" t="s">
        <v>20</v>
      </c>
      <c r="F89" t="b">
        <v>0</v>
      </c>
      <c r="G89" t="s">
        <v>47</v>
      </c>
      <c r="H89" s="1">
        <v>45686.125428240739</v>
      </c>
      <c r="I89" t="b">
        <v>0</v>
      </c>
      <c r="J89" t="b">
        <v>1</v>
      </c>
      <c r="K89" t="s">
        <v>31</v>
      </c>
      <c r="L89" t="s">
        <v>22</v>
      </c>
      <c r="M89">
        <v>134000</v>
      </c>
      <c r="O89" t="s">
        <v>297</v>
      </c>
      <c r="P89" t="s">
        <v>314</v>
      </c>
    </row>
    <row r="90" spans="1:16" x14ac:dyDescent="0.35">
      <c r="A90" t="s">
        <v>16</v>
      </c>
      <c r="B90" t="s">
        <v>315</v>
      </c>
      <c r="C90" t="s">
        <v>316</v>
      </c>
      <c r="D90" t="s">
        <v>36</v>
      </c>
      <c r="E90" t="s">
        <v>91</v>
      </c>
      <c r="F90" t="b">
        <v>0</v>
      </c>
      <c r="G90" t="s">
        <v>30</v>
      </c>
      <c r="H90" s="1">
        <v>45686.417800925927</v>
      </c>
      <c r="I90" t="b">
        <v>0</v>
      </c>
      <c r="J90" t="b">
        <v>1</v>
      </c>
      <c r="K90" t="s">
        <v>31</v>
      </c>
      <c r="L90" t="s">
        <v>32</v>
      </c>
      <c r="N90">
        <v>45</v>
      </c>
      <c r="O90" t="s">
        <v>317</v>
      </c>
      <c r="P90" t="s">
        <v>318</v>
      </c>
    </row>
    <row r="91" spans="1:16" x14ac:dyDescent="0.35">
      <c r="A91" t="s">
        <v>16</v>
      </c>
      <c r="B91" t="s">
        <v>319</v>
      </c>
      <c r="C91" t="s">
        <v>320</v>
      </c>
      <c r="D91" t="s">
        <v>321</v>
      </c>
      <c r="E91" t="s">
        <v>91</v>
      </c>
      <c r="F91" t="b">
        <v>0</v>
      </c>
      <c r="G91" t="s">
        <v>52</v>
      </c>
      <c r="H91" s="1">
        <v>45686.66673611111</v>
      </c>
      <c r="I91" t="b">
        <v>0</v>
      </c>
      <c r="J91" t="b">
        <v>0</v>
      </c>
      <c r="K91" t="s">
        <v>31</v>
      </c>
      <c r="L91" t="s">
        <v>32</v>
      </c>
      <c r="N91">
        <v>70</v>
      </c>
      <c r="O91" t="s">
        <v>322</v>
      </c>
      <c r="P91" t="s">
        <v>323</v>
      </c>
    </row>
    <row r="92" spans="1:16" x14ac:dyDescent="0.35">
      <c r="A92" t="s">
        <v>16</v>
      </c>
      <c r="B92" t="s">
        <v>324</v>
      </c>
      <c r="C92" t="s">
        <v>325</v>
      </c>
      <c r="D92" t="s">
        <v>36</v>
      </c>
      <c r="E92" t="s">
        <v>91</v>
      </c>
      <c r="F92" t="b">
        <v>0</v>
      </c>
      <c r="G92" t="s">
        <v>47</v>
      </c>
      <c r="H92" s="1">
        <v>45686.66715277778</v>
      </c>
      <c r="I92" t="b">
        <v>0</v>
      </c>
      <c r="J92" t="b">
        <v>0</v>
      </c>
      <c r="K92" t="s">
        <v>31</v>
      </c>
      <c r="L92" t="s">
        <v>32</v>
      </c>
      <c r="N92">
        <v>62.5</v>
      </c>
      <c r="O92" t="s">
        <v>326</v>
      </c>
    </row>
    <row r="93" spans="1:16" x14ac:dyDescent="0.35">
      <c r="A93" t="s">
        <v>16</v>
      </c>
      <c r="B93" t="s">
        <v>327</v>
      </c>
      <c r="C93" t="s">
        <v>328</v>
      </c>
      <c r="D93" t="s">
        <v>36</v>
      </c>
      <c r="E93" t="s">
        <v>20</v>
      </c>
      <c r="F93" t="b">
        <v>0</v>
      </c>
      <c r="G93" t="s">
        <v>68</v>
      </c>
      <c r="H93" s="1">
        <v>45686.750960648147</v>
      </c>
      <c r="I93" t="b">
        <v>0</v>
      </c>
      <c r="J93" t="b">
        <v>0</v>
      </c>
      <c r="K93" t="s">
        <v>31</v>
      </c>
      <c r="L93" t="s">
        <v>22</v>
      </c>
      <c r="M93">
        <v>148000</v>
      </c>
      <c r="O93" t="s">
        <v>329</v>
      </c>
    </row>
    <row r="94" spans="1:16" x14ac:dyDescent="0.35">
      <c r="A94" t="s">
        <v>16</v>
      </c>
      <c r="B94" t="s">
        <v>108</v>
      </c>
      <c r="C94" t="s">
        <v>330</v>
      </c>
      <c r="D94" t="s">
        <v>36</v>
      </c>
      <c r="E94" t="s">
        <v>20</v>
      </c>
      <c r="F94" t="b">
        <v>0</v>
      </c>
      <c r="G94" t="s">
        <v>68</v>
      </c>
      <c r="H94" s="1">
        <v>45686.83425925926</v>
      </c>
      <c r="I94" t="b">
        <v>0</v>
      </c>
      <c r="J94" t="b">
        <v>0</v>
      </c>
      <c r="K94" t="s">
        <v>31</v>
      </c>
      <c r="L94" t="s">
        <v>22</v>
      </c>
      <c r="M94">
        <v>67884</v>
      </c>
      <c r="O94" t="s">
        <v>331</v>
      </c>
    </row>
    <row r="95" spans="1:16" x14ac:dyDescent="0.35">
      <c r="A95" t="s">
        <v>16</v>
      </c>
      <c r="B95" t="s">
        <v>35</v>
      </c>
      <c r="C95" t="s">
        <v>193</v>
      </c>
      <c r="D95" t="s">
        <v>36</v>
      </c>
      <c r="E95" t="s">
        <v>20</v>
      </c>
      <c r="F95" t="b">
        <v>0</v>
      </c>
      <c r="G95" t="s">
        <v>52</v>
      </c>
      <c r="H95" s="1">
        <v>45686.875185185178</v>
      </c>
      <c r="I95" t="b">
        <v>0</v>
      </c>
      <c r="J95" t="b">
        <v>1</v>
      </c>
      <c r="K95" t="s">
        <v>31</v>
      </c>
      <c r="L95" t="s">
        <v>22</v>
      </c>
      <c r="M95">
        <v>130500</v>
      </c>
      <c r="O95" t="s">
        <v>332</v>
      </c>
      <c r="P95" t="s">
        <v>333</v>
      </c>
    </row>
    <row r="96" spans="1:16" x14ac:dyDescent="0.35">
      <c r="A96" t="s">
        <v>16</v>
      </c>
      <c r="B96" t="s">
        <v>334</v>
      </c>
      <c r="C96" t="s">
        <v>105</v>
      </c>
      <c r="D96" t="s">
        <v>249</v>
      </c>
      <c r="E96" t="s">
        <v>20</v>
      </c>
      <c r="F96" t="b">
        <v>0</v>
      </c>
      <c r="G96" t="s">
        <v>105</v>
      </c>
      <c r="H96" s="1">
        <v>45686.894409722219</v>
      </c>
      <c r="I96" t="b">
        <v>0</v>
      </c>
      <c r="J96" t="b">
        <v>0</v>
      </c>
      <c r="K96" t="s">
        <v>105</v>
      </c>
      <c r="L96" t="s">
        <v>22</v>
      </c>
      <c r="M96">
        <v>82874.5</v>
      </c>
      <c r="O96" t="s">
        <v>335</v>
      </c>
      <c r="P96" t="s">
        <v>336</v>
      </c>
    </row>
    <row r="97" spans="1:16" x14ac:dyDescent="0.35">
      <c r="A97" t="s">
        <v>16</v>
      </c>
      <c r="B97" t="s">
        <v>337</v>
      </c>
      <c r="C97" t="s">
        <v>105</v>
      </c>
      <c r="D97" t="s">
        <v>249</v>
      </c>
      <c r="E97" t="s">
        <v>20</v>
      </c>
      <c r="F97" t="b">
        <v>0</v>
      </c>
      <c r="G97" t="s">
        <v>105</v>
      </c>
      <c r="H97" s="1">
        <v>45686.894421296303</v>
      </c>
      <c r="I97" t="b">
        <v>0</v>
      </c>
      <c r="J97" t="b">
        <v>0</v>
      </c>
      <c r="K97" t="s">
        <v>105</v>
      </c>
      <c r="L97" t="s">
        <v>22</v>
      </c>
      <c r="M97">
        <v>103900</v>
      </c>
      <c r="O97" t="s">
        <v>335</v>
      </c>
      <c r="P97" t="s">
        <v>336</v>
      </c>
    </row>
    <row r="98" spans="1:16" x14ac:dyDescent="0.35">
      <c r="A98" t="s">
        <v>16</v>
      </c>
      <c r="B98" t="s">
        <v>86</v>
      </c>
      <c r="C98" t="s">
        <v>338</v>
      </c>
      <c r="D98" t="s">
        <v>36</v>
      </c>
      <c r="E98" t="s">
        <v>20</v>
      </c>
      <c r="F98" t="b">
        <v>0</v>
      </c>
      <c r="G98" t="s">
        <v>68</v>
      </c>
      <c r="H98" s="1">
        <v>45686.959247685183</v>
      </c>
      <c r="I98" t="b">
        <v>1</v>
      </c>
      <c r="J98" t="b">
        <v>1</v>
      </c>
      <c r="K98" t="s">
        <v>31</v>
      </c>
      <c r="L98" t="s">
        <v>22</v>
      </c>
      <c r="M98">
        <v>138180</v>
      </c>
      <c r="O98" t="s">
        <v>339</v>
      </c>
      <c r="P98" t="s">
        <v>340</v>
      </c>
    </row>
    <row r="99" spans="1:16" x14ac:dyDescent="0.35">
      <c r="A99" t="s">
        <v>16</v>
      </c>
      <c r="B99" t="s">
        <v>341</v>
      </c>
      <c r="C99" t="s">
        <v>283</v>
      </c>
      <c r="D99" t="s">
        <v>36</v>
      </c>
      <c r="E99" t="s">
        <v>91</v>
      </c>
      <c r="F99" t="b">
        <v>0</v>
      </c>
      <c r="G99" t="s">
        <v>52</v>
      </c>
      <c r="H99" s="1">
        <v>45687.000069444453</v>
      </c>
      <c r="I99" t="b">
        <v>1</v>
      </c>
      <c r="J99" t="b">
        <v>1</v>
      </c>
      <c r="K99" t="s">
        <v>31</v>
      </c>
      <c r="L99" t="s">
        <v>32</v>
      </c>
      <c r="N99">
        <v>67.5</v>
      </c>
      <c r="O99" t="s">
        <v>342</v>
      </c>
      <c r="P99" t="s">
        <v>343</v>
      </c>
    </row>
    <row r="100" spans="1:16" x14ac:dyDescent="0.35">
      <c r="A100" t="s">
        <v>16</v>
      </c>
      <c r="B100" t="s">
        <v>344</v>
      </c>
      <c r="C100" t="s">
        <v>175</v>
      </c>
      <c r="D100" t="s">
        <v>36</v>
      </c>
      <c r="E100" t="s">
        <v>20</v>
      </c>
      <c r="F100" t="b">
        <v>0</v>
      </c>
      <c r="G100" t="s">
        <v>47</v>
      </c>
      <c r="H100" s="1">
        <v>45687.083923611113</v>
      </c>
      <c r="I100" t="b">
        <v>1</v>
      </c>
      <c r="J100" t="b">
        <v>0</v>
      </c>
      <c r="K100" t="s">
        <v>31</v>
      </c>
      <c r="L100" t="s">
        <v>32</v>
      </c>
      <c r="N100">
        <v>67.5</v>
      </c>
      <c r="O100" t="s">
        <v>194</v>
      </c>
      <c r="P100" t="s">
        <v>345</v>
      </c>
    </row>
    <row r="101" spans="1:16" x14ac:dyDescent="0.35">
      <c r="A101" t="s">
        <v>16</v>
      </c>
      <c r="B101" t="s">
        <v>346</v>
      </c>
      <c r="C101" t="s">
        <v>347</v>
      </c>
      <c r="D101" t="s">
        <v>42</v>
      </c>
      <c r="E101" t="s">
        <v>20</v>
      </c>
      <c r="F101" t="b">
        <v>0</v>
      </c>
      <c r="G101" t="s">
        <v>43</v>
      </c>
      <c r="H101" s="1">
        <v>45687.335405092592</v>
      </c>
      <c r="I101" t="b">
        <v>0</v>
      </c>
      <c r="J101" t="b">
        <v>1</v>
      </c>
      <c r="K101" t="s">
        <v>31</v>
      </c>
      <c r="L101" t="s">
        <v>32</v>
      </c>
      <c r="N101">
        <v>40</v>
      </c>
      <c r="O101" t="s">
        <v>348</v>
      </c>
    </row>
    <row r="102" spans="1:16" x14ac:dyDescent="0.35">
      <c r="A102" t="s">
        <v>16</v>
      </c>
      <c r="B102" t="s">
        <v>349</v>
      </c>
      <c r="C102" t="s">
        <v>350</v>
      </c>
      <c r="D102" t="s">
        <v>36</v>
      </c>
      <c r="E102" t="s">
        <v>20</v>
      </c>
      <c r="F102" t="b">
        <v>0</v>
      </c>
      <c r="G102" t="s">
        <v>68</v>
      </c>
      <c r="H102" s="1">
        <v>45687.710520833331</v>
      </c>
      <c r="I102" t="b">
        <v>0</v>
      </c>
      <c r="J102" t="b">
        <v>1</v>
      </c>
      <c r="K102" t="s">
        <v>31</v>
      </c>
      <c r="L102" t="s">
        <v>22</v>
      </c>
      <c r="M102">
        <v>144300</v>
      </c>
      <c r="O102" t="s">
        <v>351</v>
      </c>
      <c r="P102" t="s">
        <v>352</v>
      </c>
    </row>
    <row r="103" spans="1:16" x14ac:dyDescent="0.35">
      <c r="A103" t="s">
        <v>16</v>
      </c>
      <c r="B103" t="s">
        <v>86</v>
      </c>
      <c r="C103" t="s">
        <v>87</v>
      </c>
      <c r="D103" t="s">
        <v>36</v>
      </c>
      <c r="E103" t="s">
        <v>20</v>
      </c>
      <c r="F103" t="b">
        <v>0</v>
      </c>
      <c r="G103" t="s">
        <v>52</v>
      </c>
      <c r="H103" s="1">
        <v>45687.833391203712</v>
      </c>
      <c r="I103" t="b">
        <v>0</v>
      </c>
      <c r="J103" t="b">
        <v>1</v>
      </c>
      <c r="K103" t="s">
        <v>31</v>
      </c>
      <c r="L103" t="s">
        <v>22</v>
      </c>
      <c r="M103">
        <v>95000</v>
      </c>
      <c r="O103" t="s">
        <v>88</v>
      </c>
      <c r="P103" t="s">
        <v>89</v>
      </c>
    </row>
    <row r="104" spans="1:16" x14ac:dyDescent="0.35">
      <c r="A104" t="s">
        <v>16</v>
      </c>
      <c r="B104" t="s">
        <v>353</v>
      </c>
      <c r="C104" t="s">
        <v>354</v>
      </c>
      <c r="D104" t="s">
        <v>36</v>
      </c>
      <c r="E104" t="s">
        <v>20</v>
      </c>
      <c r="F104" t="b">
        <v>0</v>
      </c>
      <c r="G104" t="s">
        <v>43</v>
      </c>
      <c r="H104" s="1">
        <v>45687.960381944453</v>
      </c>
      <c r="I104" t="b">
        <v>1</v>
      </c>
      <c r="J104" t="b">
        <v>0</v>
      </c>
      <c r="K104" t="s">
        <v>31</v>
      </c>
      <c r="L104" t="s">
        <v>22</v>
      </c>
      <c r="M104">
        <v>103600</v>
      </c>
      <c r="O104" t="s">
        <v>281</v>
      </c>
      <c r="P104" t="s">
        <v>355</v>
      </c>
    </row>
    <row r="105" spans="1:16" x14ac:dyDescent="0.35">
      <c r="A105" t="s">
        <v>16</v>
      </c>
      <c r="B105" t="s">
        <v>356</v>
      </c>
      <c r="C105" t="s">
        <v>357</v>
      </c>
      <c r="D105" t="s">
        <v>249</v>
      </c>
      <c r="E105" t="s">
        <v>20</v>
      </c>
      <c r="F105" t="b">
        <v>0</v>
      </c>
      <c r="G105" t="s">
        <v>30</v>
      </c>
      <c r="H105" s="1">
        <v>45688.376331018517</v>
      </c>
      <c r="I105" t="b">
        <v>0</v>
      </c>
      <c r="J105" t="b">
        <v>1</v>
      </c>
      <c r="K105" t="s">
        <v>31</v>
      </c>
      <c r="L105" t="s">
        <v>22</v>
      </c>
      <c r="M105">
        <v>91959.5</v>
      </c>
      <c r="O105" t="s">
        <v>358</v>
      </c>
      <c r="P105" t="s">
        <v>359</v>
      </c>
    </row>
    <row r="106" spans="1:16" x14ac:dyDescent="0.35">
      <c r="A106" t="s">
        <v>16</v>
      </c>
      <c r="B106" t="s">
        <v>360</v>
      </c>
      <c r="C106" t="s">
        <v>361</v>
      </c>
      <c r="D106" t="s">
        <v>110</v>
      </c>
      <c r="E106" t="s">
        <v>20</v>
      </c>
      <c r="F106" t="b">
        <v>0</v>
      </c>
      <c r="G106" t="s">
        <v>171</v>
      </c>
      <c r="H106" s="1">
        <v>45688.379641203697</v>
      </c>
      <c r="I106" t="b">
        <v>0</v>
      </c>
      <c r="J106" t="b">
        <v>1</v>
      </c>
      <c r="K106" t="s">
        <v>31</v>
      </c>
      <c r="L106" t="s">
        <v>22</v>
      </c>
      <c r="M106">
        <v>65450</v>
      </c>
      <c r="O106" t="s">
        <v>362</v>
      </c>
      <c r="P106" t="s">
        <v>363</v>
      </c>
    </row>
    <row r="107" spans="1:16" x14ac:dyDescent="0.35">
      <c r="A107" t="s">
        <v>16</v>
      </c>
      <c r="B107" t="s">
        <v>364</v>
      </c>
      <c r="C107" t="s">
        <v>365</v>
      </c>
      <c r="D107" t="s">
        <v>36</v>
      </c>
      <c r="E107" t="s">
        <v>20</v>
      </c>
      <c r="F107" t="b">
        <v>0</v>
      </c>
      <c r="G107" t="s">
        <v>68</v>
      </c>
      <c r="H107" s="1">
        <v>45688.75105324074</v>
      </c>
      <c r="I107" t="b">
        <v>0</v>
      </c>
      <c r="J107" t="b">
        <v>0</v>
      </c>
      <c r="K107" t="s">
        <v>31</v>
      </c>
      <c r="L107" t="s">
        <v>22</v>
      </c>
      <c r="M107">
        <v>110000</v>
      </c>
      <c r="O107" t="s">
        <v>366</v>
      </c>
      <c r="P107" t="s">
        <v>367</v>
      </c>
    </row>
    <row r="108" spans="1:16" x14ac:dyDescent="0.35">
      <c r="A108" t="s">
        <v>16</v>
      </c>
      <c r="B108" t="s">
        <v>368</v>
      </c>
      <c r="C108" t="s">
        <v>369</v>
      </c>
      <c r="D108" t="s">
        <v>36</v>
      </c>
      <c r="E108" t="s">
        <v>20</v>
      </c>
      <c r="F108" t="b">
        <v>0</v>
      </c>
      <c r="G108" t="s">
        <v>52</v>
      </c>
      <c r="H108" s="1">
        <v>45688.87740740741</v>
      </c>
      <c r="I108" t="b">
        <v>0</v>
      </c>
      <c r="J108" t="b">
        <v>0</v>
      </c>
      <c r="K108" t="s">
        <v>31</v>
      </c>
      <c r="L108" t="s">
        <v>22</v>
      </c>
      <c r="M108">
        <v>81134</v>
      </c>
      <c r="O108" t="s">
        <v>370</v>
      </c>
    </row>
    <row r="109" spans="1:16" x14ac:dyDescent="0.35">
      <c r="A109" t="s">
        <v>16</v>
      </c>
      <c r="B109" t="s">
        <v>371</v>
      </c>
      <c r="C109" t="s">
        <v>372</v>
      </c>
      <c r="D109" t="s">
        <v>29</v>
      </c>
      <c r="E109" t="s">
        <v>20</v>
      </c>
      <c r="F109" t="b">
        <v>0</v>
      </c>
      <c r="G109" t="s">
        <v>30</v>
      </c>
      <c r="H109" s="1">
        <v>45689.376851851863</v>
      </c>
      <c r="I109" t="b">
        <v>0</v>
      </c>
      <c r="J109" t="b">
        <v>0</v>
      </c>
      <c r="K109" t="s">
        <v>31</v>
      </c>
      <c r="L109" t="s">
        <v>22</v>
      </c>
      <c r="M109">
        <v>101905</v>
      </c>
      <c r="O109" t="s">
        <v>373</v>
      </c>
      <c r="P109" t="s">
        <v>374</v>
      </c>
    </row>
    <row r="110" spans="1:16" x14ac:dyDescent="0.35">
      <c r="A110" t="s">
        <v>16</v>
      </c>
      <c r="B110" t="s">
        <v>375</v>
      </c>
      <c r="C110" t="s">
        <v>175</v>
      </c>
      <c r="D110" t="s">
        <v>36</v>
      </c>
      <c r="E110" t="s">
        <v>20</v>
      </c>
      <c r="F110" t="b">
        <v>0</v>
      </c>
      <c r="G110" t="s">
        <v>47</v>
      </c>
      <c r="H110" s="1">
        <v>45691.681539351863</v>
      </c>
      <c r="I110" t="b">
        <v>0</v>
      </c>
      <c r="J110" t="b">
        <v>0</v>
      </c>
      <c r="K110" t="s">
        <v>31</v>
      </c>
      <c r="L110" t="s">
        <v>22</v>
      </c>
      <c r="M110">
        <v>78500</v>
      </c>
      <c r="O110" t="s">
        <v>376</v>
      </c>
      <c r="P110" t="s">
        <v>377</v>
      </c>
    </row>
    <row r="111" spans="1:16" x14ac:dyDescent="0.35">
      <c r="A111" t="s">
        <v>16</v>
      </c>
      <c r="B111" t="s">
        <v>378</v>
      </c>
      <c r="C111" t="s">
        <v>142</v>
      </c>
      <c r="D111" t="s">
        <v>36</v>
      </c>
      <c r="E111" t="s">
        <v>20</v>
      </c>
      <c r="F111" t="b">
        <v>0</v>
      </c>
      <c r="G111" t="s">
        <v>68</v>
      </c>
      <c r="H111" s="1">
        <v>45691.848715277767</v>
      </c>
      <c r="I111" t="b">
        <v>0</v>
      </c>
      <c r="J111" t="b">
        <v>1</v>
      </c>
      <c r="K111" t="s">
        <v>31</v>
      </c>
      <c r="L111" t="s">
        <v>22</v>
      </c>
      <c r="M111">
        <v>134000</v>
      </c>
      <c r="O111" t="s">
        <v>379</v>
      </c>
      <c r="P111" t="s">
        <v>380</v>
      </c>
    </row>
    <row r="112" spans="1:16" x14ac:dyDescent="0.35">
      <c r="A112" t="s">
        <v>16</v>
      </c>
      <c r="B112" t="s">
        <v>381</v>
      </c>
      <c r="C112" t="s">
        <v>18</v>
      </c>
      <c r="D112" t="s">
        <v>19</v>
      </c>
      <c r="E112" t="s">
        <v>20</v>
      </c>
      <c r="F112" t="b">
        <v>1</v>
      </c>
      <c r="G112" t="s">
        <v>382</v>
      </c>
      <c r="H112" s="1">
        <v>45692.279108796298</v>
      </c>
      <c r="I112" t="b">
        <v>0</v>
      </c>
      <c r="J112" t="b">
        <v>1</v>
      </c>
      <c r="K112" t="s">
        <v>382</v>
      </c>
      <c r="L112" t="s">
        <v>22</v>
      </c>
      <c r="M112">
        <v>84150</v>
      </c>
      <c r="O112" t="s">
        <v>383</v>
      </c>
    </row>
    <row r="113" spans="1:16" x14ac:dyDescent="0.35">
      <c r="A113" t="s">
        <v>16</v>
      </c>
      <c r="B113" t="s">
        <v>384</v>
      </c>
      <c r="C113" t="s">
        <v>18</v>
      </c>
      <c r="D113" t="s">
        <v>385</v>
      </c>
      <c r="E113" t="s">
        <v>20</v>
      </c>
      <c r="F113" t="b">
        <v>1</v>
      </c>
      <c r="G113" t="s">
        <v>386</v>
      </c>
      <c r="H113" s="1">
        <v>45692.293032407397</v>
      </c>
      <c r="I113" t="b">
        <v>1</v>
      </c>
      <c r="J113" t="b">
        <v>0</v>
      </c>
      <c r="K113" t="s">
        <v>266</v>
      </c>
      <c r="L113" t="s">
        <v>22</v>
      </c>
      <c r="M113">
        <v>117500</v>
      </c>
      <c r="O113" t="s">
        <v>387</v>
      </c>
    </row>
    <row r="114" spans="1:16" x14ac:dyDescent="0.35">
      <c r="A114" t="s">
        <v>16</v>
      </c>
      <c r="B114" t="s">
        <v>388</v>
      </c>
      <c r="C114" t="s">
        <v>182</v>
      </c>
      <c r="D114" t="s">
        <v>36</v>
      </c>
      <c r="E114" t="s">
        <v>20</v>
      </c>
      <c r="F114" t="b">
        <v>0</v>
      </c>
      <c r="G114" t="s">
        <v>47</v>
      </c>
      <c r="H114" s="1">
        <v>45692.41715277778</v>
      </c>
      <c r="I114" t="b">
        <v>1</v>
      </c>
      <c r="J114" t="b">
        <v>1</v>
      </c>
      <c r="K114" t="s">
        <v>31</v>
      </c>
      <c r="L114" t="s">
        <v>22</v>
      </c>
      <c r="M114">
        <v>214000</v>
      </c>
      <c r="O114" t="s">
        <v>389</v>
      </c>
      <c r="P114" t="s">
        <v>390</v>
      </c>
    </row>
    <row r="115" spans="1:16" x14ac:dyDescent="0.35">
      <c r="A115" t="s">
        <v>16</v>
      </c>
      <c r="B115" t="s">
        <v>391</v>
      </c>
      <c r="C115" t="s">
        <v>392</v>
      </c>
      <c r="D115" t="s">
        <v>36</v>
      </c>
      <c r="E115" t="s">
        <v>20</v>
      </c>
      <c r="F115" t="b">
        <v>0</v>
      </c>
      <c r="G115" t="s">
        <v>68</v>
      </c>
      <c r="H115" s="1">
        <v>45692.459189814806</v>
      </c>
      <c r="I115" t="b">
        <v>0</v>
      </c>
      <c r="J115" t="b">
        <v>1</v>
      </c>
      <c r="K115" t="s">
        <v>31</v>
      </c>
      <c r="L115" t="s">
        <v>22</v>
      </c>
      <c r="M115">
        <v>123650</v>
      </c>
      <c r="O115" t="s">
        <v>393</v>
      </c>
    </row>
    <row r="116" spans="1:16" x14ac:dyDescent="0.35">
      <c r="A116" t="s">
        <v>16</v>
      </c>
      <c r="B116" t="s">
        <v>394</v>
      </c>
      <c r="C116" t="s">
        <v>365</v>
      </c>
      <c r="D116" t="s">
        <v>36</v>
      </c>
      <c r="E116" t="s">
        <v>20</v>
      </c>
      <c r="F116" t="b">
        <v>0</v>
      </c>
      <c r="G116" t="s">
        <v>68</v>
      </c>
      <c r="H116" s="1">
        <v>45692.667523148149</v>
      </c>
      <c r="I116" t="b">
        <v>0</v>
      </c>
      <c r="J116" t="b">
        <v>1</v>
      </c>
      <c r="K116" t="s">
        <v>31</v>
      </c>
      <c r="L116" t="s">
        <v>22</v>
      </c>
      <c r="M116">
        <v>95000</v>
      </c>
      <c r="O116" t="s">
        <v>395</v>
      </c>
      <c r="P116" t="s">
        <v>396</v>
      </c>
    </row>
    <row r="117" spans="1:16" x14ac:dyDescent="0.35">
      <c r="A117" t="s">
        <v>16</v>
      </c>
      <c r="B117" t="s">
        <v>397</v>
      </c>
      <c r="C117" t="s">
        <v>154</v>
      </c>
      <c r="D117" t="s">
        <v>269</v>
      </c>
      <c r="E117" t="s">
        <v>20</v>
      </c>
      <c r="F117" t="b">
        <v>0</v>
      </c>
      <c r="G117" t="s">
        <v>52</v>
      </c>
      <c r="H117" s="1">
        <v>45692.958472222221</v>
      </c>
      <c r="I117" t="b">
        <v>0</v>
      </c>
      <c r="J117" t="b">
        <v>0</v>
      </c>
      <c r="K117" t="s">
        <v>31</v>
      </c>
      <c r="L117" t="s">
        <v>22</v>
      </c>
      <c r="M117">
        <v>67500</v>
      </c>
      <c r="O117" t="s">
        <v>398</v>
      </c>
      <c r="P117" t="s">
        <v>399</v>
      </c>
    </row>
    <row r="118" spans="1:16" x14ac:dyDescent="0.35">
      <c r="A118" t="s">
        <v>16</v>
      </c>
      <c r="B118" t="s">
        <v>400</v>
      </c>
      <c r="C118" t="s">
        <v>401</v>
      </c>
      <c r="D118" t="s">
        <v>36</v>
      </c>
      <c r="E118" t="s">
        <v>20</v>
      </c>
      <c r="F118" t="b">
        <v>0</v>
      </c>
      <c r="G118" t="s">
        <v>52</v>
      </c>
      <c r="H118" s="1">
        <v>45693.000173611108</v>
      </c>
      <c r="I118" t="b">
        <v>0</v>
      </c>
      <c r="J118" t="b">
        <v>1</v>
      </c>
      <c r="K118" t="s">
        <v>31</v>
      </c>
      <c r="L118" t="s">
        <v>22</v>
      </c>
      <c r="M118">
        <v>87750</v>
      </c>
      <c r="O118" t="s">
        <v>402</v>
      </c>
      <c r="P118" t="s">
        <v>403</v>
      </c>
    </row>
    <row r="119" spans="1:16" x14ac:dyDescent="0.35">
      <c r="A119" t="s">
        <v>16</v>
      </c>
      <c r="B119" t="s">
        <v>404</v>
      </c>
      <c r="C119" t="s">
        <v>95</v>
      </c>
      <c r="D119" t="s">
        <v>36</v>
      </c>
      <c r="E119" t="s">
        <v>20</v>
      </c>
      <c r="F119" t="b">
        <v>0</v>
      </c>
      <c r="G119" t="s">
        <v>30</v>
      </c>
      <c r="H119" s="1">
        <v>45693.126006944447</v>
      </c>
      <c r="I119" t="b">
        <v>0</v>
      </c>
      <c r="J119" t="b">
        <v>1</v>
      </c>
      <c r="K119" t="s">
        <v>31</v>
      </c>
      <c r="L119" t="s">
        <v>22</v>
      </c>
      <c r="M119">
        <v>92560</v>
      </c>
      <c r="O119" t="s">
        <v>96</v>
      </c>
      <c r="P119" t="s">
        <v>405</v>
      </c>
    </row>
    <row r="120" spans="1:16" x14ac:dyDescent="0.35">
      <c r="A120" t="s">
        <v>16</v>
      </c>
      <c r="B120" t="s">
        <v>406</v>
      </c>
      <c r="C120" t="s">
        <v>407</v>
      </c>
      <c r="D120" t="s">
        <v>36</v>
      </c>
      <c r="E120" t="s">
        <v>20</v>
      </c>
      <c r="F120" t="b">
        <v>0</v>
      </c>
      <c r="G120" t="s">
        <v>52</v>
      </c>
      <c r="H120" s="1">
        <v>45693.376851851863</v>
      </c>
      <c r="I120" t="b">
        <v>0</v>
      </c>
      <c r="J120" t="b">
        <v>1</v>
      </c>
      <c r="K120" t="s">
        <v>31</v>
      </c>
      <c r="L120" t="s">
        <v>22</v>
      </c>
      <c r="M120">
        <v>137300</v>
      </c>
      <c r="O120" t="s">
        <v>53</v>
      </c>
      <c r="P120" t="s">
        <v>408</v>
      </c>
    </row>
    <row r="121" spans="1:16" x14ac:dyDescent="0.35">
      <c r="A121" t="s">
        <v>16</v>
      </c>
      <c r="B121" t="s">
        <v>409</v>
      </c>
      <c r="C121" t="s">
        <v>410</v>
      </c>
      <c r="D121" t="s">
        <v>36</v>
      </c>
      <c r="E121" t="s">
        <v>20</v>
      </c>
      <c r="F121" t="b">
        <v>0</v>
      </c>
      <c r="G121" t="s">
        <v>47</v>
      </c>
      <c r="H121" s="1">
        <v>45693.417071759257</v>
      </c>
      <c r="I121" t="b">
        <v>0</v>
      </c>
      <c r="J121" t="b">
        <v>1</v>
      </c>
      <c r="K121" t="s">
        <v>31</v>
      </c>
      <c r="L121" t="s">
        <v>22</v>
      </c>
      <c r="M121">
        <v>82000</v>
      </c>
      <c r="O121" t="s">
        <v>411</v>
      </c>
    </row>
    <row r="122" spans="1:16" x14ac:dyDescent="0.35">
      <c r="A122" t="s">
        <v>16</v>
      </c>
      <c r="B122" t="s">
        <v>260</v>
      </c>
      <c r="C122" t="s">
        <v>261</v>
      </c>
      <c r="D122" t="s">
        <v>115</v>
      </c>
      <c r="E122" t="s">
        <v>20</v>
      </c>
      <c r="F122" t="b">
        <v>0</v>
      </c>
      <c r="G122" t="s">
        <v>47</v>
      </c>
      <c r="H122" s="1">
        <v>45693.542118055557</v>
      </c>
      <c r="I122" t="b">
        <v>1</v>
      </c>
      <c r="J122" t="b">
        <v>0</v>
      </c>
      <c r="K122" t="s">
        <v>31</v>
      </c>
      <c r="L122" t="s">
        <v>32</v>
      </c>
      <c r="N122">
        <v>44.989997863769531</v>
      </c>
      <c r="O122" t="s">
        <v>262</v>
      </c>
      <c r="P122" t="s">
        <v>263</v>
      </c>
    </row>
    <row r="123" spans="1:16" x14ac:dyDescent="0.35">
      <c r="A123" t="s">
        <v>16</v>
      </c>
      <c r="B123" t="s">
        <v>412</v>
      </c>
      <c r="C123" t="s">
        <v>413</v>
      </c>
      <c r="D123" t="s">
        <v>36</v>
      </c>
      <c r="E123" t="s">
        <v>91</v>
      </c>
      <c r="F123" t="b">
        <v>0</v>
      </c>
      <c r="G123" t="s">
        <v>30</v>
      </c>
      <c r="H123" s="1">
        <v>45693.709224537037</v>
      </c>
      <c r="I123" t="b">
        <v>0</v>
      </c>
      <c r="J123" t="b">
        <v>0</v>
      </c>
      <c r="K123" t="s">
        <v>31</v>
      </c>
      <c r="L123" t="s">
        <v>32</v>
      </c>
      <c r="N123">
        <v>28.255001068115231</v>
      </c>
      <c r="O123" t="s">
        <v>166</v>
      </c>
      <c r="P123" t="s">
        <v>414</v>
      </c>
    </row>
    <row r="124" spans="1:16" x14ac:dyDescent="0.35">
      <c r="A124" t="s">
        <v>16</v>
      </c>
      <c r="B124" t="s">
        <v>226</v>
      </c>
      <c r="C124" t="s">
        <v>415</v>
      </c>
      <c r="D124" t="s">
        <v>36</v>
      </c>
      <c r="E124" t="s">
        <v>20</v>
      </c>
      <c r="F124" t="b">
        <v>0</v>
      </c>
      <c r="G124" t="s">
        <v>52</v>
      </c>
      <c r="H124" s="1">
        <v>45693.833483796298</v>
      </c>
      <c r="I124" t="b">
        <v>0</v>
      </c>
      <c r="J124" t="b">
        <v>0</v>
      </c>
      <c r="K124" t="s">
        <v>31</v>
      </c>
      <c r="L124" t="s">
        <v>22</v>
      </c>
      <c r="M124">
        <v>77500</v>
      </c>
      <c r="O124" t="s">
        <v>416</v>
      </c>
      <c r="P124" t="s">
        <v>417</v>
      </c>
    </row>
    <row r="125" spans="1:16" x14ac:dyDescent="0.35">
      <c r="A125" t="s">
        <v>16</v>
      </c>
      <c r="B125" t="s">
        <v>418</v>
      </c>
      <c r="C125" t="s">
        <v>154</v>
      </c>
      <c r="D125" t="s">
        <v>36</v>
      </c>
      <c r="E125" t="s">
        <v>20</v>
      </c>
      <c r="F125" t="b">
        <v>0</v>
      </c>
      <c r="G125" t="s">
        <v>52</v>
      </c>
      <c r="H125" s="1">
        <v>45693.959363425929</v>
      </c>
      <c r="I125" t="b">
        <v>0</v>
      </c>
      <c r="J125" t="b">
        <v>1</v>
      </c>
      <c r="K125" t="s">
        <v>31</v>
      </c>
      <c r="L125" t="s">
        <v>22</v>
      </c>
      <c r="M125">
        <v>125000</v>
      </c>
      <c r="O125" t="s">
        <v>419</v>
      </c>
      <c r="P125" t="s">
        <v>420</v>
      </c>
    </row>
    <row r="126" spans="1:16" x14ac:dyDescent="0.35">
      <c r="A126" t="s">
        <v>16</v>
      </c>
      <c r="B126" t="s">
        <v>226</v>
      </c>
      <c r="C126" t="s">
        <v>421</v>
      </c>
      <c r="D126" t="s">
        <v>36</v>
      </c>
      <c r="E126" t="s">
        <v>20</v>
      </c>
      <c r="F126" t="b">
        <v>0</v>
      </c>
      <c r="G126" t="s">
        <v>47</v>
      </c>
      <c r="H126" s="1">
        <v>45694.000347222223</v>
      </c>
      <c r="I126" t="b">
        <v>0</v>
      </c>
      <c r="J126" t="b">
        <v>0</v>
      </c>
      <c r="K126" t="s">
        <v>31</v>
      </c>
      <c r="L126" t="s">
        <v>22</v>
      </c>
      <c r="M126">
        <v>110000</v>
      </c>
      <c r="O126" t="s">
        <v>422</v>
      </c>
      <c r="P126" t="s">
        <v>140</v>
      </c>
    </row>
    <row r="127" spans="1:16" x14ac:dyDescent="0.35">
      <c r="A127" t="s">
        <v>16</v>
      </c>
      <c r="B127" t="s">
        <v>423</v>
      </c>
      <c r="C127" t="s">
        <v>410</v>
      </c>
      <c r="D127" t="s">
        <v>36</v>
      </c>
      <c r="E127" t="s">
        <v>20</v>
      </c>
      <c r="F127" t="b">
        <v>0</v>
      </c>
      <c r="G127" t="s">
        <v>47</v>
      </c>
      <c r="H127" s="1">
        <v>45694.708877314813</v>
      </c>
      <c r="I127" t="b">
        <v>0</v>
      </c>
      <c r="J127" t="b">
        <v>0</v>
      </c>
      <c r="K127" t="s">
        <v>31</v>
      </c>
      <c r="L127" t="s">
        <v>22</v>
      </c>
      <c r="M127">
        <v>50000</v>
      </c>
      <c r="O127" t="s">
        <v>424</v>
      </c>
    </row>
    <row r="128" spans="1:16" x14ac:dyDescent="0.35">
      <c r="A128" t="s">
        <v>16</v>
      </c>
      <c r="B128" t="s">
        <v>260</v>
      </c>
      <c r="C128" t="s">
        <v>261</v>
      </c>
      <c r="D128" t="s">
        <v>115</v>
      </c>
      <c r="E128" t="s">
        <v>20</v>
      </c>
      <c r="F128" t="b">
        <v>0</v>
      </c>
      <c r="G128" t="s">
        <v>47</v>
      </c>
      <c r="H128" s="1">
        <v>45694.750671296293</v>
      </c>
      <c r="I128" t="b">
        <v>1</v>
      </c>
      <c r="J128" t="b">
        <v>0</v>
      </c>
      <c r="K128" t="s">
        <v>31</v>
      </c>
      <c r="L128" t="s">
        <v>32</v>
      </c>
      <c r="N128">
        <v>44.989997863769531</v>
      </c>
      <c r="O128" t="s">
        <v>262</v>
      </c>
      <c r="P128" t="s">
        <v>263</v>
      </c>
    </row>
    <row r="129" spans="1:16" x14ac:dyDescent="0.35">
      <c r="A129" t="s">
        <v>16</v>
      </c>
      <c r="B129" t="s">
        <v>425</v>
      </c>
      <c r="C129" t="s">
        <v>18</v>
      </c>
      <c r="D129" t="s">
        <v>36</v>
      </c>
      <c r="E129" t="s">
        <v>20</v>
      </c>
      <c r="F129" t="b">
        <v>1</v>
      </c>
      <c r="G129" t="s">
        <v>68</v>
      </c>
      <c r="H129" s="1">
        <v>45694.79314814815</v>
      </c>
      <c r="I129" t="b">
        <v>0</v>
      </c>
      <c r="J129" t="b">
        <v>1</v>
      </c>
      <c r="K129" t="s">
        <v>31</v>
      </c>
      <c r="L129" t="s">
        <v>22</v>
      </c>
      <c r="M129">
        <v>122570</v>
      </c>
      <c r="O129" t="s">
        <v>426</v>
      </c>
    </row>
    <row r="130" spans="1:16" x14ac:dyDescent="0.35">
      <c r="A130" t="s">
        <v>16</v>
      </c>
      <c r="B130" t="s">
        <v>181</v>
      </c>
      <c r="C130" t="s">
        <v>182</v>
      </c>
      <c r="D130" t="s">
        <v>36</v>
      </c>
      <c r="E130" t="s">
        <v>20</v>
      </c>
      <c r="F130" t="b">
        <v>0</v>
      </c>
      <c r="G130" t="s">
        <v>47</v>
      </c>
      <c r="H130" s="1">
        <v>45695.250405092593</v>
      </c>
      <c r="I130" t="b">
        <v>0</v>
      </c>
      <c r="J130" t="b">
        <v>1</v>
      </c>
      <c r="K130" t="s">
        <v>31</v>
      </c>
      <c r="L130" t="s">
        <v>22</v>
      </c>
      <c r="M130">
        <v>195000</v>
      </c>
      <c r="O130" t="s">
        <v>183</v>
      </c>
      <c r="P130" t="s">
        <v>184</v>
      </c>
    </row>
    <row r="131" spans="1:16" x14ac:dyDescent="0.35">
      <c r="A131" t="s">
        <v>16</v>
      </c>
      <c r="B131" t="s">
        <v>427</v>
      </c>
      <c r="C131" t="s">
        <v>428</v>
      </c>
      <c r="D131" t="s">
        <v>36</v>
      </c>
      <c r="E131" t="s">
        <v>20</v>
      </c>
      <c r="F131" t="b">
        <v>0</v>
      </c>
      <c r="G131" t="s">
        <v>68</v>
      </c>
      <c r="H131" s="1">
        <v>45695.417326388888</v>
      </c>
      <c r="I131" t="b">
        <v>0</v>
      </c>
      <c r="J131" t="b">
        <v>0</v>
      </c>
      <c r="K131" t="s">
        <v>31</v>
      </c>
      <c r="L131" t="s">
        <v>22</v>
      </c>
      <c r="M131">
        <v>64500</v>
      </c>
      <c r="O131" t="s">
        <v>429</v>
      </c>
      <c r="P131" t="s">
        <v>206</v>
      </c>
    </row>
    <row r="132" spans="1:16" x14ac:dyDescent="0.35">
      <c r="A132" t="s">
        <v>16</v>
      </c>
      <c r="B132" t="s">
        <v>430</v>
      </c>
      <c r="C132" t="s">
        <v>431</v>
      </c>
      <c r="D132" t="s">
        <v>36</v>
      </c>
      <c r="E132" t="s">
        <v>20</v>
      </c>
      <c r="F132" t="b">
        <v>0</v>
      </c>
      <c r="G132" t="s">
        <v>47</v>
      </c>
      <c r="H132" s="1">
        <v>45695.500358796293</v>
      </c>
      <c r="I132" t="b">
        <v>1</v>
      </c>
      <c r="J132" t="b">
        <v>1</v>
      </c>
      <c r="K132" t="s">
        <v>31</v>
      </c>
      <c r="L132" t="s">
        <v>32</v>
      </c>
      <c r="N132">
        <v>35.095001220703118</v>
      </c>
      <c r="O132" t="s">
        <v>432</v>
      </c>
      <c r="P132" t="s">
        <v>433</v>
      </c>
    </row>
    <row r="133" spans="1:16" x14ac:dyDescent="0.35">
      <c r="A133" t="s">
        <v>16</v>
      </c>
      <c r="B133" t="s">
        <v>434</v>
      </c>
      <c r="C133" t="s">
        <v>435</v>
      </c>
      <c r="D133" t="s">
        <v>36</v>
      </c>
      <c r="E133" t="s">
        <v>436</v>
      </c>
      <c r="F133" t="b">
        <v>0</v>
      </c>
      <c r="G133" t="s">
        <v>52</v>
      </c>
      <c r="H133" s="1">
        <v>45695.750231481477</v>
      </c>
      <c r="I133" t="b">
        <v>0</v>
      </c>
      <c r="J133" t="b">
        <v>1</v>
      </c>
      <c r="K133" t="s">
        <v>31</v>
      </c>
      <c r="L133" t="s">
        <v>22</v>
      </c>
      <c r="M133">
        <v>54450</v>
      </c>
      <c r="O133" t="s">
        <v>402</v>
      </c>
      <c r="P133" t="s">
        <v>437</v>
      </c>
    </row>
    <row r="134" spans="1:16" x14ac:dyDescent="0.35">
      <c r="A134" t="s">
        <v>16</v>
      </c>
      <c r="B134" t="s">
        <v>226</v>
      </c>
      <c r="C134" t="s">
        <v>95</v>
      </c>
      <c r="D134" t="s">
        <v>36</v>
      </c>
      <c r="E134" t="s">
        <v>20</v>
      </c>
      <c r="F134" t="b">
        <v>0</v>
      </c>
      <c r="G134" t="s">
        <v>30</v>
      </c>
      <c r="H134" s="1">
        <v>45695.792430555557</v>
      </c>
      <c r="I134" t="b">
        <v>0</v>
      </c>
      <c r="J134" t="b">
        <v>0</v>
      </c>
      <c r="K134" t="s">
        <v>31</v>
      </c>
      <c r="L134" t="s">
        <v>22</v>
      </c>
      <c r="M134">
        <v>80000</v>
      </c>
      <c r="O134" t="s">
        <v>77</v>
      </c>
      <c r="P134" t="s">
        <v>438</v>
      </c>
    </row>
    <row r="135" spans="1:16" x14ac:dyDescent="0.35">
      <c r="A135" t="s">
        <v>16</v>
      </c>
      <c r="B135" t="s">
        <v>439</v>
      </c>
      <c r="C135" t="s">
        <v>440</v>
      </c>
      <c r="D135" t="s">
        <v>36</v>
      </c>
      <c r="E135" t="s">
        <v>20</v>
      </c>
      <c r="F135" t="b">
        <v>0</v>
      </c>
      <c r="G135" t="s">
        <v>52</v>
      </c>
      <c r="H135" s="1">
        <v>45695.833483796298</v>
      </c>
      <c r="I135" t="b">
        <v>1</v>
      </c>
      <c r="J135" t="b">
        <v>1</v>
      </c>
      <c r="K135" t="s">
        <v>31</v>
      </c>
      <c r="L135" t="s">
        <v>22</v>
      </c>
      <c r="M135">
        <v>80000</v>
      </c>
      <c r="O135" t="s">
        <v>33</v>
      </c>
    </row>
    <row r="136" spans="1:16" x14ac:dyDescent="0.35">
      <c r="A136" t="s">
        <v>16</v>
      </c>
      <c r="B136" t="s">
        <v>441</v>
      </c>
      <c r="C136" t="s">
        <v>442</v>
      </c>
      <c r="D136" t="s">
        <v>443</v>
      </c>
      <c r="E136" t="s">
        <v>20</v>
      </c>
      <c r="F136" t="b">
        <v>0</v>
      </c>
      <c r="G136" t="s">
        <v>47</v>
      </c>
      <c r="H136" s="1">
        <v>45696.333784722221</v>
      </c>
      <c r="I136" t="b">
        <v>0</v>
      </c>
      <c r="J136" t="b">
        <v>1</v>
      </c>
      <c r="K136" t="s">
        <v>31</v>
      </c>
      <c r="L136" t="s">
        <v>22</v>
      </c>
      <c r="M136">
        <v>96000</v>
      </c>
      <c r="O136" t="s">
        <v>444</v>
      </c>
    </row>
    <row r="137" spans="1:16" x14ac:dyDescent="0.35">
      <c r="A137" t="s">
        <v>16</v>
      </c>
      <c r="B137" t="s">
        <v>445</v>
      </c>
      <c r="C137" t="s">
        <v>446</v>
      </c>
      <c r="D137" t="s">
        <v>29</v>
      </c>
      <c r="E137" t="s">
        <v>436</v>
      </c>
      <c r="F137" t="b">
        <v>0</v>
      </c>
      <c r="G137" t="s">
        <v>52</v>
      </c>
      <c r="H137" s="1">
        <v>45696.54178240741</v>
      </c>
      <c r="I137" t="b">
        <v>0</v>
      </c>
      <c r="J137" t="b">
        <v>1</v>
      </c>
      <c r="K137" t="s">
        <v>31</v>
      </c>
      <c r="L137" t="s">
        <v>22</v>
      </c>
      <c r="M137">
        <v>93500</v>
      </c>
      <c r="O137" t="s">
        <v>447</v>
      </c>
      <c r="P137" t="s">
        <v>448</v>
      </c>
    </row>
    <row r="138" spans="1:16" x14ac:dyDescent="0.35">
      <c r="A138" t="s">
        <v>16</v>
      </c>
      <c r="B138" t="s">
        <v>449</v>
      </c>
      <c r="C138" t="s">
        <v>450</v>
      </c>
      <c r="D138" t="s">
        <v>110</v>
      </c>
      <c r="E138" t="s">
        <v>20</v>
      </c>
      <c r="F138" t="b">
        <v>0</v>
      </c>
      <c r="G138" t="s">
        <v>30</v>
      </c>
      <c r="H138" s="1">
        <v>45696.667858796303</v>
      </c>
      <c r="I138" t="b">
        <v>0</v>
      </c>
      <c r="J138" t="b">
        <v>1</v>
      </c>
      <c r="K138" t="s">
        <v>31</v>
      </c>
      <c r="L138" t="s">
        <v>22</v>
      </c>
      <c r="M138">
        <v>120000</v>
      </c>
      <c r="O138" t="s">
        <v>451</v>
      </c>
      <c r="P138" t="s">
        <v>452</v>
      </c>
    </row>
    <row r="139" spans="1:16" x14ac:dyDescent="0.35">
      <c r="A139" t="s">
        <v>16</v>
      </c>
      <c r="B139" t="s">
        <v>453</v>
      </c>
      <c r="C139" t="s">
        <v>454</v>
      </c>
      <c r="D139" t="s">
        <v>36</v>
      </c>
      <c r="E139" t="s">
        <v>20</v>
      </c>
      <c r="F139" t="b">
        <v>0</v>
      </c>
      <c r="G139" t="s">
        <v>47</v>
      </c>
      <c r="H139" s="1">
        <v>45696.7503125</v>
      </c>
      <c r="I139" t="b">
        <v>0</v>
      </c>
      <c r="J139" t="b">
        <v>1</v>
      </c>
      <c r="K139" t="s">
        <v>31</v>
      </c>
      <c r="L139" t="s">
        <v>22</v>
      </c>
      <c r="M139">
        <v>103900</v>
      </c>
      <c r="O139" t="s">
        <v>455</v>
      </c>
      <c r="P139" t="s">
        <v>456</v>
      </c>
    </row>
    <row r="140" spans="1:16" x14ac:dyDescent="0.35">
      <c r="A140" t="s">
        <v>16</v>
      </c>
      <c r="B140" t="s">
        <v>457</v>
      </c>
      <c r="C140" t="s">
        <v>142</v>
      </c>
      <c r="D140" t="s">
        <v>110</v>
      </c>
      <c r="E140" t="s">
        <v>91</v>
      </c>
      <c r="F140" t="b">
        <v>0</v>
      </c>
      <c r="G140" t="s">
        <v>68</v>
      </c>
      <c r="H140" s="1">
        <v>45696.750902777778</v>
      </c>
      <c r="I140" t="b">
        <v>1</v>
      </c>
      <c r="J140" t="b">
        <v>0</v>
      </c>
      <c r="K140" t="s">
        <v>31</v>
      </c>
      <c r="L140" t="s">
        <v>32</v>
      </c>
      <c r="N140">
        <v>38</v>
      </c>
      <c r="O140" t="s">
        <v>458</v>
      </c>
    </row>
    <row r="141" spans="1:16" x14ac:dyDescent="0.35">
      <c r="A141" t="s">
        <v>16</v>
      </c>
      <c r="B141" t="s">
        <v>441</v>
      </c>
      <c r="C141" t="s">
        <v>442</v>
      </c>
      <c r="D141" t="s">
        <v>443</v>
      </c>
      <c r="E141" t="s">
        <v>20</v>
      </c>
      <c r="F141" t="b">
        <v>0</v>
      </c>
      <c r="G141" t="s">
        <v>47</v>
      </c>
      <c r="H141" s="1">
        <v>45697.333784722221</v>
      </c>
      <c r="I141" t="b">
        <v>0</v>
      </c>
      <c r="J141" t="b">
        <v>1</v>
      </c>
      <c r="K141" t="s">
        <v>31</v>
      </c>
      <c r="L141" t="s">
        <v>22</v>
      </c>
      <c r="M141">
        <v>96000</v>
      </c>
      <c r="O141" t="s">
        <v>444</v>
      </c>
    </row>
    <row r="142" spans="1:16" x14ac:dyDescent="0.35">
      <c r="A142" t="s">
        <v>16</v>
      </c>
      <c r="B142" t="s">
        <v>445</v>
      </c>
      <c r="C142" t="s">
        <v>446</v>
      </c>
      <c r="D142" t="s">
        <v>29</v>
      </c>
      <c r="E142" t="s">
        <v>436</v>
      </c>
      <c r="F142" t="b">
        <v>0</v>
      </c>
      <c r="G142" t="s">
        <v>52</v>
      </c>
      <c r="H142" s="1">
        <v>45697.54178240741</v>
      </c>
      <c r="I142" t="b">
        <v>0</v>
      </c>
      <c r="J142" t="b">
        <v>1</v>
      </c>
      <c r="K142" t="s">
        <v>31</v>
      </c>
      <c r="L142" t="s">
        <v>22</v>
      </c>
      <c r="M142">
        <v>93500</v>
      </c>
      <c r="O142" t="s">
        <v>447</v>
      </c>
      <c r="P142" t="s">
        <v>448</v>
      </c>
    </row>
    <row r="143" spans="1:16" x14ac:dyDescent="0.35">
      <c r="A143" t="s">
        <v>16</v>
      </c>
      <c r="B143" t="s">
        <v>449</v>
      </c>
      <c r="C143" t="s">
        <v>450</v>
      </c>
      <c r="D143" t="s">
        <v>110</v>
      </c>
      <c r="E143" t="s">
        <v>20</v>
      </c>
      <c r="F143" t="b">
        <v>0</v>
      </c>
      <c r="G143" t="s">
        <v>30</v>
      </c>
      <c r="H143" s="1">
        <v>45697.667858796303</v>
      </c>
      <c r="I143" t="b">
        <v>0</v>
      </c>
      <c r="J143" t="b">
        <v>1</v>
      </c>
      <c r="K143" t="s">
        <v>31</v>
      </c>
      <c r="L143" t="s">
        <v>22</v>
      </c>
      <c r="M143">
        <v>120000</v>
      </c>
      <c r="O143" t="s">
        <v>451</v>
      </c>
      <c r="P143" t="s">
        <v>452</v>
      </c>
    </row>
    <row r="144" spans="1:16" x14ac:dyDescent="0.35">
      <c r="A144" t="s">
        <v>16</v>
      </c>
      <c r="B144" t="s">
        <v>459</v>
      </c>
      <c r="C144" t="s">
        <v>142</v>
      </c>
      <c r="D144" t="s">
        <v>36</v>
      </c>
      <c r="E144" t="s">
        <v>20</v>
      </c>
      <c r="F144" t="b">
        <v>0</v>
      </c>
      <c r="G144" t="s">
        <v>68</v>
      </c>
      <c r="H144" s="1">
        <v>45697.709236111114</v>
      </c>
      <c r="I144" t="b">
        <v>0</v>
      </c>
      <c r="J144" t="b">
        <v>0</v>
      </c>
      <c r="K144" t="s">
        <v>31</v>
      </c>
      <c r="L144" t="s">
        <v>32</v>
      </c>
      <c r="N144">
        <v>22</v>
      </c>
      <c r="O144" t="s">
        <v>460</v>
      </c>
      <c r="P144" t="s">
        <v>461</v>
      </c>
    </row>
    <row r="145" spans="1:16" x14ac:dyDescent="0.35">
      <c r="A145" t="s">
        <v>16</v>
      </c>
      <c r="B145" t="s">
        <v>453</v>
      </c>
      <c r="C145" t="s">
        <v>454</v>
      </c>
      <c r="D145" t="s">
        <v>36</v>
      </c>
      <c r="E145" t="s">
        <v>20</v>
      </c>
      <c r="F145" t="b">
        <v>0</v>
      </c>
      <c r="G145" t="s">
        <v>47</v>
      </c>
      <c r="H145" s="1">
        <v>45697.7503125</v>
      </c>
      <c r="I145" t="b">
        <v>0</v>
      </c>
      <c r="J145" t="b">
        <v>1</v>
      </c>
      <c r="K145" t="s">
        <v>31</v>
      </c>
      <c r="L145" t="s">
        <v>22</v>
      </c>
      <c r="M145">
        <v>103900</v>
      </c>
      <c r="O145" t="s">
        <v>455</v>
      </c>
      <c r="P145" t="s">
        <v>456</v>
      </c>
    </row>
    <row r="146" spans="1:16" x14ac:dyDescent="0.35">
      <c r="A146" t="s">
        <v>16</v>
      </c>
      <c r="B146" t="s">
        <v>457</v>
      </c>
      <c r="C146" t="s">
        <v>142</v>
      </c>
      <c r="D146" t="s">
        <v>110</v>
      </c>
      <c r="E146" t="s">
        <v>91</v>
      </c>
      <c r="F146" t="b">
        <v>0</v>
      </c>
      <c r="G146" t="s">
        <v>68</v>
      </c>
      <c r="H146" s="1">
        <v>45697.750902777778</v>
      </c>
      <c r="I146" t="b">
        <v>1</v>
      </c>
      <c r="J146" t="b">
        <v>0</v>
      </c>
      <c r="K146" t="s">
        <v>31</v>
      </c>
      <c r="L146" t="s">
        <v>32</v>
      </c>
      <c r="N146">
        <v>38</v>
      </c>
      <c r="O146" t="s">
        <v>458</v>
      </c>
    </row>
    <row r="147" spans="1:16" x14ac:dyDescent="0.35">
      <c r="A147" t="s">
        <v>16</v>
      </c>
      <c r="B147" t="s">
        <v>441</v>
      </c>
      <c r="C147" t="s">
        <v>442</v>
      </c>
      <c r="D147" t="s">
        <v>443</v>
      </c>
      <c r="E147" t="s">
        <v>20</v>
      </c>
      <c r="F147" t="b">
        <v>0</v>
      </c>
      <c r="G147" t="s">
        <v>47</v>
      </c>
      <c r="H147" s="1">
        <v>45698.333784722221</v>
      </c>
      <c r="I147" t="b">
        <v>0</v>
      </c>
      <c r="J147" t="b">
        <v>1</v>
      </c>
      <c r="K147" t="s">
        <v>31</v>
      </c>
      <c r="L147" t="s">
        <v>22</v>
      </c>
      <c r="M147">
        <v>96000</v>
      </c>
      <c r="O147" t="s">
        <v>444</v>
      </c>
    </row>
    <row r="148" spans="1:16" x14ac:dyDescent="0.35">
      <c r="A148" t="s">
        <v>16</v>
      </c>
      <c r="B148" t="s">
        <v>445</v>
      </c>
      <c r="C148" t="s">
        <v>446</v>
      </c>
      <c r="D148" t="s">
        <v>29</v>
      </c>
      <c r="E148" t="s">
        <v>436</v>
      </c>
      <c r="F148" t="b">
        <v>0</v>
      </c>
      <c r="G148" t="s">
        <v>52</v>
      </c>
      <c r="H148" s="1">
        <v>45698.54178240741</v>
      </c>
      <c r="I148" t="b">
        <v>0</v>
      </c>
      <c r="J148" t="b">
        <v>1</v>
      </c>
      <c r="K148" t="s">
        <v>31</v>
      </c>
      <c r="L148" t="s">
        <v>22</v>
      </c>
      <c r="M148">
        <v>93500</v>
      </c>
      <c r="O148" t="s">
        <v>447</v>
      </c>
      <c r="P148" t="s">
        <v>448</v>
      </c>
    </row>
    <row r="149" spans="1:16" x14ac:dyDescent="0.35">
      <c r="A149" t="s">
        <v>16</v>
      </c>
      <c r="B149" t="s">
        <v>35</v>
      </c>
      <c r="C149" t="s">
        <v>462</v>
      </c>
      <c r="D149" t="s">
        <v>36</v>
      </c>
      <c r="E149" t="s">
        <v>20</v>
      </c>
      <c r="F149" t="b">
        <v>0</v>
      </c>
      <c r="G149" t="s">
        <v>43</v>
      </c>
      <c r="H149" s="1">
        <v>45698.667071759257</v>
      </c>
      <c r="I149" t="b">
        <v>0</v>
      </c>
      <c r="J149" t="b">
        <v>0</v>
      </c>
      <c r="K149" t="s">
        <v>31</v>
      </c>
      <c r="L149" t="s">
        <v>32</v>
      </c>
      <c r="N149">
        <v>60</v>
      </c>
      <c r="O149" t="s">
        <v>463</v>
      </c>
      <c r="P149" t="s">
        <v>464</v>
      </c>
    </row>
    <row r="150" spans="1:16" x14ac:dyDescent="0.35">
      <c r="A150" t="s">
        <v>16</v>
      </c>
      <c r="B150" t="s">
        <v>449</v>
      </c>
      <c r="C150" t="s">
        <v>450</v>
      </c>
      <c r="D150" t="s">
        <v>110</v>
      </c>
      <c r="E150" t="s">
        <v>20</v>
      </c>
      <c r="F150" t="b">
        <v>0</v>
      </c>
      <c r="G150" t="s">
        <v>30</v>
      </c>
      <c r="H150" s="1">
        <v>45698.667858796303</v>
      </c>
      <c r="I150" t="b">
        <v>0</v>
      </c>
      <c r="J150" t="b">
        <v>1</v>
      </c>
      <c r="K150" t="s">
        <v>31</v>
      </c>
      <c r="L150" t="s">
        <v>22</v>
      </c>
      <c r="M150">
        <v>120000</v>
      </c>
      <c r="O150" t="s">
        <v>451</v>
      </c>
      <c r="P150" t="s">
        <v>452</v>
      </c>
    </row>
    <row r="151" spans="1:16" x14ac:dyDescent="0.35">
      <c r="A151" t="s">
        <v>16</v>
      </c>
      <c r="B151" t="s">
        <v>459</v>
      </c>
      <c r="C151" t="s">
        <v>142</v>
      </c>
      <c r="D151" t="s">
        <v>36</v>
      </c>
      <c r="E151" t="s">
        <v>20</v>
      </c>
      <c r="F151" t="b">
        <v>0</v>
      </c>
      <c r="G151" t="s">
        <v>68</v>
      </c>
      <c r="H151" s="1">
        <v>45698.709236111114</v>
      </c>
      <c r="I151" t="b">
        <v>0</v>
      </c>
      <c r="J151" t="b">
        <v>0</v>
      </c>
      <c r="K151" t="s">
        <v>31</v>
      </c>
      <c r="L151" t="s">
        <v>32</v>
      </c>
      <c r="N151">
        <v>22</v>
      </c>
      <c r="O151" t="s">
        <v>460</v>
      </c>
      <c r="P151" t="s">
        <v>461</v>
      </c>
    </row>
    <row r="152" spans="1:16" x14ac:dyDescent="0.35">
      <c r="A152" t="s">
        <v>16</v>
      </c>
      <c r="B152" t="s">
        <v>453</v>
      </c>
      <c r="C152" t="s">
        <v>454</v>
      </c>
      <c r="D152" t="s">
        <v>36</v>
      </c>
      <c r="E152" t="s">
        <v>20</v>
      </c>
      <c r="F152" t="b">
        <v>0</v>
      </c>
      <c r="G152" t="s">
        <v>47</v>
      </c>
      <c r="H152" s="1">
        <v>45698.7503125</v>
      </c>
      <c r="I152" t="b">
        <v>0</v>
      </c>
      <c r="J152" t="b">
        <v>1</v>
      </c>
      <c r="K152" t="s">
        <v>31</v>
      </c>
      <c r="L152" t="s">
        <v>22</v>
      </c>
      <c r="M152">
        <v>103900</v>
      </c>
      <c r="O152" t="s">
        <v>455</v>
      </c>
      <c r="P152" t="s">
        <v>456</v>
      </c>
    </row>
    <row r="153" spans="1:16" x14ac:dyDescent="0.35">
      <c r="A153" t="s">
        <v>16</v>
      </c>
      <c r="B153" t="s">
        <v>457</v>
      </c>
      <c r="C153" t="s">
        <v>142</v>
      </c>
      <c r="D153" t="s">
        <v>110</v>
      </c>
      <c r="E153" t="s">
        <v>91</v>
      </c>
      <c r="F153" t="b">
        <v>0</v>
      </c>
      <c r="G153" t="s">
        <v>68</v>
      </c>
      <c r="H153" s="1">
        <v>45698.750902777778</v>
      </c>
      <c r="I153" t="b">
        <v>1</v>
      </c>
      <c r="J153" t="b">
        <v>0</v>
      </c>
      <c r="K153" t="s">
        <v>31</v>
      </c>
      <c r="L153" t="s">
        <v>32</v>
      </c>
      <c r="N153">
        <v>38</v>
      </c>
      <c r="O153" t="s">
        <v>458</v>
      </c>
    </row>
    <row r="154" spans="1:16" x14ac:dyDescent="0.35">
      <c r="A154" t="s">
        <v>16</v>
      </c>
      <c r="B154" t="s">
        <v>441</v>
      </c>
      <c r="C154" t="s">
        <v>442</v>
      </c>
      <c r="D154" t="s">
        <v>443</v>
      </c>
      <c r="E154" t="s">
        <v>20</v>
      </c>
      <c r="F154" t="b">
        <v>0</v>
      </c>
      <c r="G154" t="s">
        <v>47</v>
      </c>
      <c r="H154" s="1">
        <v>45699.333784722221</v>
      </c>
      <c r="I154" t="b">
        <v>0</v>
      </c>
      <c r="J154" t="b">
        <v>1</v>
      </c>
      <c r="K154" t="s">
        <v>31</v>
      </c>
      <c r="L154" t="s">
        <v>22</v>
      </c>
      <c r="M154">
        <v>96000</v>
      </c>
      <c r="O154" t="s">
        <v>444</v>
      </c>
    </row>
    <row r="155" spans="1:16" x14ac:dyDescent="0.35">
      <c r="A155" t="s">
        <v>16</v>
      </c>
      <c r="B155" t="s">
        <v>445</v>
      </c>
      <c r="C155" t="s">
        <v>446</v>
      </c>
      <c r="D155" t="s">
        <v>29</v>
      </c>
      <c r="E155" t="s">
        <v>436</v>
      </c>
      <c r="F155" t="b">
        <v>0</v>
      </c>
      <c r="G155" t="s">
        <v>52</v>
      </c>
      <c r="H155" s="1">
        <v>45699.54178240741</v>
      </c>
      <c r="I155" t="b">
        <v>0</v>
      </c>
      <c r="J155" t="b">
        <v>1</v>
      </c>
      <c r="K155" t="s">
        <v>31</v>
      </c>
      <c r="L155" t="s">
        <v>22</v>
      </c>
      <c r="M155">
        <v>93500</v>
      </c>
      <c r="O155" t="s">
        <v>447</v>
      </c>
      <c r="P155" t="s">
        <v>448</v>
      </c>
    </row>
    <row r="156" spans="1:16" x14ac:dyDescent="0.35">
      <c r="A156" t="s">
        <v>16</v>
      </c>
      <c r="B156" t="s">
        <v>35</v>
      </c>
      <c r="C156" t="s">
        <v>462</v>
      </c>
      <c r="D156" t="s">
        <v>36</v>
      </c>
      <c r="E156" t="s">
        <v>20</v>
      </c>
      <c r="F156" t="b">
        <v>0</v>
      </c>
      <c r="G156" t="s">
        <v>43</v>
      </c>
      <c r="H156" s="1">
        <v>45699.667071759257</v>
      </c>
      <c r="I156" t="b">
        <v>0</v>
      </c>
      <c r="J156" t="b">
        <v>0</v>
      </c>
      <c r="K156" t="s">
        <v>31</v>
      </c>
      <c r="L156" t="s">
        <v>32</v>
      </c>
      <c r="N156">
        <v>60</v>
      </c>
      <c r="O156" t="s">
        <v>463</v>
      </c>
      <c r="P156" t="s">
        <v>464</v>
      </c>
    </row>
    <row r="157" spans="1:16" x14ac:dyDescent="0.35">
      <c r="A157" t="s">
        <v>16</v>
      </c>
      <c r="B157" t="s">
        <v>449</v>
      </c>
      <c r="C157" t="s">
        <v>450</v>
      </c>
      <c r="D157" t="s">
        <v>110</v>
      </c>
      <c r="E157" t="s">
        <v>20</v>
      </c>
      <c r="F157" t="b">
        <v>0</v>
      </c>
      <c r="G157" t="s">
        <v>30</v>
      </c>
      <c r="H157" s="1">
        <v>45699.667858796303</v>
      </c>
      <c r="I157" t="b">
        <v>0</v>
      </c>
      <c r="J157" t="b">
        <v>1</v>
      </c>
      <c r="K157" t="s">
        <v>31</v>
      </c>
      <c r="L157" t="s">
        <v>22</v>
      </c>
      <c r="M157">
        <v>120000</v>
      </c>
      <c r="O157" t="s">
        <v>451</v>
      </c>
      <c r="P157" t="s">
        <v>452</v>
      </c>
    </row>
    <row r="158" spans="1:16" x14ac:dyDescent="0.35">
      <c r="A158" t="s">
        <v>16</v>
      </c>
      <c r="B158" t="s">
        <v>459</v>
      </c>
      <c r="C158" t="s">
        <v>142</v>
      </c>
      <c r="D158" t="s">
        <v>36</v>
      </c>
      <c r="E158" t="s">
        <v>20</v>
      </c>
      <c r="F158" t="b">
        <v>0</v>
      </c>
      <c r="G158" t="s">
        <v>68</v>
      </c>
      <c r="H158" s="1">
        <v>45699.709236111114</v>
      </c>
      <c r="I158" t="b">
        <v>0</v>
      </c>
      <c r="J158" t="b">
        <v>0</v>
      </c>
      <c r="K158" t="s">
        <v>31</v>
      </c>
      <c r="L158" t="s">
        <v>32</v>
      </c>
      <c r="N158">
        <v>22</v>
      </c>
      <c r="O158" t="s">
        <v>460</v>
      </c>
      <c r="P158" t="s">
        <v>461</v>
      </c>
    </row>
    <row r="159" spans="1:16" x14ac:dyDescent="0.35">
      <c r="A159" t="s">
        <v>16</v>
      </c>
      <c r="B159" t="s">
        <v>453</v>
      </c>
      <c r="C159" t="s">
        <v>454</v>
      </c>
      <c r="D159" t="s">
        <v>36</v>
      </c>
      <c r="E159" t="s">
        <v>20</v>
      </c>
      <c r="F159" t="b">
        <v>0</v>
      </c>
      <c r="G159" t="s">
        <v>47</v>
      </c>
      <c r="H159" s="1">
        <v>45699.7503125</v>
      </c>
      <c r="I159" t="b">
        <v>0</v>
      </c>
      <c r="J159" t="b">
        <v>1</v>
      </c>
      <c r="K159" t="s">
        <v>31</v>
      </c>
      <c r="L159" t="s">
        <v>22</v>
      </c>
      <c r="M159">
        <v>103900</v>
      </c>
      <c r="O159" t="s">
        <v>455</v>
      </c>
      <c r="P159" t="s">
        <v>456</v>
      </c>
    </row>
    <row r="160" spans="1:16" x14ac:dyDescent="0.35">
      <c r="A160" t="s">
        <v>16</v>
      </c>
      <c r="B160" t="s">
        <v>457</v>
      </c>
      <c r="C160" t="s">
        <v>142</v>
      </c>
      <c r="D160" t="s">
        <v>110</v>
      </c>
      <c r="E160" t="s">
        <v>91</v>
      </c>
      <c r="F160" t="b">
        <v>0</v>
      </c>
      <c r="G160" t="s">
        <v>68</v>
      </c>
      <c r="H160" s="1">
        <v>45699.750902777778</v>
      </c>
      <c r="I160" t="b">
        <v>1</v>
      </c>
      <c r="J160" t="b">
        <v>0</v>
      </c>
      <c r="K160" t="s">
        <v>31</v>
      </c>
      <c r="L160" t="s">
        <v>32</v>
      </c>
      <c r="N160">
        <v>38</v>
      </c>
      <c r="O160" t="s">
        <v>458</v>
      </c>
    </row>
    <row r="161" spans="1:16" x14ac:dyDescent="0.35">
      <c r="A161" t="s">
        <v>16</v>
      </c>
      <c r="B161" t="s">
        <v>441</v>
      </c>
      <c r="C161" t="s">
        <v>442</v>
      </c>
      <c r="D161" t="s">
        <v>443</v>
      </c>
      <c r="E161" t="s">
        <v>20</v>
      </c>
      <c r="F161" t="b">
        <v>0</v>
      </c>
      <c r="G161" t="s">
        <v>47</v>
      </c>
      <c r="H161" s="1">
        <v>45700.333784722221</v>
      </c>
      <c r="I161" t="b">
        <v>0</v>
      </c>
      <c r="J161" t="b">
        <v>1</v>
      </c>
      <c r="K161" t="s">
        <v>31</v>
      </c>
      <c r="L161" t="s">
        <v>22</v>
      </c>
      <c r="M161">
        <v>96000</v>
      </c>
      <c r="O161" t="s">
        <v>444</v>
      </c>
    </row>
    <row r="162" spans="1:16" x14ac:dyDescent="0.35">
      <c r="A162" t="s">
        <v>16</v>
      </c>
      <c r="B162" t="s">
        <v>445</v>
      </c>
      <c r="C162" t="s">
        <v>446</v>
      </c>
      <c r="D162" t="s">
        <v>29</v>
      </c>
      <c r="E162" t="s">
        <v>436</v>
      </c>
      <c r="F162" t="b">
        <v>0</v>
      </c>
      <c r="G162" t="s">
        <v>52</v>
      </c>
      <c r="H162" s="1">
        <v>45700.54178240741</v>
      </c>
      <c r="I162" t="b">
        <v>0</v>
      </c>
      <c r="J162" t="b">
        <v>1</v>
      </c>
      <c r="K162" t="s">
        <v>31</v>
      </c>
      <c r="L162" t="s">
        <v>22</v>
      </c>
      <c r="M162">
        <v>93500</v>
      </c>
      <c r="O162" t="s">
        <v>447</v>
      </c>
      <c r="P162" t="s">
        <v>448</v>
      </c>
    </row>
    <row r="163" spans="1:16" x14ac:dyDescent="0.35">
      <c r="A163" t="s">
        <v>16</v>
      </c>
      <c r="B163" t="s">
        <v>35</v>
      </c>
      <c r="C163" t="s">
        <v>462</v>
      </c>
      <c r="D163" t="s">
        <v>36</v>
      </c>
      <c r="E163" t="s">
        <v>20</v>
      </c>
      <c r="F163" t="b">
        <v>0</v>
      </c>
      <c r="G163" t="s">
        <v>43</v>
      </c>
      <c r="H163" s="1">
        <v>45700.667071759257</v>
      </c>
      <c r="I163" t="b">
        <v>0</v>
      </c>
      <c r="J163" t="b">
        <v>0</v>
      </c>
      <c r="K163" t="s">
        <v>31</v>
      </c>
      <c r="L163" t="s">
        <v>32</v>
      </c>
      <c r="N163">
        <v>60</v>
      </c>
      <c r="O163" t="s">
        <v>463</v>
      </c>
      <c r="P163" t="s">
        <v>464</v>
      </c>
    </row>
    <row r="164" spans="1:16" x14ac:dyDescent="0.35">
      <c r="A164" t="s">
        <v>16</v>
      </c>
      <c r="B164" t="s">
        <v>449</v>
      </c>
      <c r="C164" t="s">
        <v>450</v>
      </c>
      <c r="D164" t="s">
        <v>110</v>
      </c>
      <c r="E164" t="s">
        <v>20</v>
      </c>
      <c r="F164" t="b">
        <v>0</v>
      </c>
      <c r="G164" t="s">
        <v>30</v>
      </c>
      <c r="H164" s="1">
        <v>45700.667858796303</v>
      </c>
      <c r="I164" t="b">
        <v>0</v>
      </c>
      <c r="J164" t="b">
        <v>1</v>
      </c>
      <c r="K164" t="s">
        <v>31</v>
      </c>
      <c r="L164" t="s">
        <v>22</v>
      </c>
      <c r="M164">
        <v>120000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459</v>
      </c>
      <c r="C165" t="s">
        <v>142</v>
      </c>
      <c r="D165" t="s">
        <v>36</v>
      </c>
      <c r="E165" t="s">
        <v>20</v>
      </c>
      <c r="F165" t="b">
        <v>0</v>
      </c>
      <c r="G165" t="s">
        <v>68</v>
      </c>
      <c r="H165" s="1">
        <v>45700.709236111114</v>
      </c>
      <c r="I165" t="b">
        <v>0</v>
      </c>
      <c r="J165" t="b">
        <v>0</v>
      </c>
      <c r="K165" t="s">
        <v>31</v>
      </c>
      <c r="L165" t="s">
        <v>32</v>
      </c>
      <c r="N165">
        <v>22</v>
      </c>
      <c r="O165" t="s">
        <v>460</v>
      </c>
      <c r="P165" t="s">
        <v>461</v>
      </c>
    </row>
    <row r="166" spans="1:16" x14ac:dyDescent="0.35">
      <c r="A166" t="s">
        <v>16</v>
      </c>
      <c r="B166" t="s">
        <v>453</v>
      </c>
      <c r="C166" t="s">
        <v>454</v>
      </c>
      <c r="D166" t="s">
        <v>36</v>
      </c>
      <c r="E166" t="s">
        <v>20</v>
      </c>
      <c r="F166" t="b">
        <v>0</v>
      </c>
      <c r="G166" t="s">
        <v>47</v>
      </c>
      <c r="H166" s="1">
        <v>45700.7503125</v>
      </c>
      <c r="I166" t="b">
        <v>0</v>
      </c>
      <c r="J166" t="b">
        <v>1</v>
      </c>
      <c r="K166" t="s">
        <v>31</v>
      </c>
      <c r="L166" t="s">
        <v>22</v>
      </c>
      <c r="M166">
        <v>103900</v>
      </c>
      <c r="O166" t="s">
        <v>455</v>
      </c>
      <c r="P166" t="s">
        <v>456</v>
      </c>
    </row>
    <row r="167" spans="1:16" x14ac:dyDescent="0.35">
      <c r="A167" t="s">
        <v>16</v>
      </c>
      <c r="B167" t="s">
        <v>457</v>
      </c>
      <c r="C167" t="s">
        <v>142</v>
      </c>
      <c r="D167" t="s">
        <v>110</v>
      </c>
      <c r="E167" t="s">
        <v>91</v>
      </c>
      <c r="F167" t="b">
        <v>0</v>
      </c>
      <c r="G167" t="s">
        <v>68</v>
      </c>
      <c r="H167" s="1">
        <v>45700.750902777778</v>
      </c>
      <c r="I167" t="b">
        <v>1</v>
      </c>
      <c r="J167" t="b">
        <v>0</v>
      </c>
      <c r="K167" t="s">
        <v>31</v>
      </c>
      <c r="L167" t="s">
        <v>32</v>
      </c>
      <c r="N167">
        <v>38</v>
      </c>
      <c r="O167" t="s">
        <v>458</v>
      </c>
    </row>
    <row r="168" spans="1:16" x14ac:dyDescent="0.35">
      <c r="A168" t="s">
        <v>16</v>
      </c>
      <c r="B168" t="s">
        <v>441</v>
      </c>
      <c r="C168" t="s">
        <v>442</v>
      </c>
      <c r="D168" t="s">
        <v>443</v>
      </c>
      <c r="E168" t="s">
        <v>20</v>
      </c>
      <c r="F168" t="b">
        <v>0</v>
      </c>
      <c r="G168" t="s">
        <v>47</v>
      </c>
      <c r="H168" s="1">
        <v>45701.333784722221</v>
      </c>
      <c r="I168" t="b">
        <v>0</v>
      </c>
      <c r="J168" t="b">
        <v>1</v>
      </c>
      <c r="K168" t="s">
        <v>31</v>
      </c>
      <c r="L168" t="s">
        <v>22</v>
      </c>
      <c r="M168">
        <v>96000</v>
      </c>
      <c r="O168" t="s">
        <v>444</v>
      </c>
    </row>
    <row r="169" spans="1:16" x14ac:dyDescent="0.35">
      <c r="A169" t="s">
        <v>16</v>
      </c>
      <c r="B169" t="s">
        <v>445</v>
      </c>
      <c r="C169" t="s">
        <v>446</v>
      </c>
      <c r="D169" t="s">
        <v>29</v>
      </c>
      <c r="E169" t="s">
        <v>436</v>
      </c>
      <c r="F169" t="b">
        <v>0</v>
      </c>
      <c r="G169" t="s">
        <v>52</v>
      </c>
      <c r="H169" s="1">
        <v>45701.54178240741</v>
      </c>
      <c r="I169" t="b">
        <v>0</v>
      </c>
      <c r="J169" t="b">
        <v>1</v>
      </c>
      <c r="K169" t="s">
        <v>31</v>
      </c>
      <c r="L169" t="s">
        <v>22</v>
      </c>
      <c r="M169">
        <v>93500</v>
      </c>
      <c r="O169" t="s">
        <v>447</v>
      </c>
      <c r="P169" t="s">
        <v>448</v>
      </c>
    </row>
    <row r="170" spans="1:16" x14ac:dyDescent="0.35">
      <c r="A170" t="s">
        <v>16</v>
      </c>
      <c r="B170" t="s">
        <v>35</v>
      </c>
      <c r="C170" t="s">
        <v>462</v>
      </c>
      <c r="D170" t="s">
        <v>36</v>
      </c>
      <c r="E170" t="s">
        <v>20</v>
      </c>
      <c r="F170" t="b">
        <v>0</v>
      </c>
      <c r="G170" t="s">
        <v>43</v>
      </c>
      <c r="H170" s="1">
        <v>45701.667071759257</v>
      </c>
      <c r="I170" t="b">
        <v>0</v>
      </c>
      <c r="J170" t="b">
        <v>0</v>
      </c>
      <c r="K170" t="s">
        <v>31</v>
      </c>
      <c r="L170" t="s">
        <v>32</v>
      </c>
      <c r="N170">
        <v>60</v>
      </c>
      <c r="O170" t="s">
        <v>463</v>
      </c>
      <c r="P170" t="s">
        <v>464</v>
      </c>
    </row>
    <row r="171" spans="1:16" x14ac:dyDescent="0.35">
      <c r="A171" t="s">
        <v>16</v>
      </c>
      <c r="B171" t="s">
        <v>449</v>
      </c>
      <c r="C171" t="s">
        <v>450</v>
      </c>
      <c r="D171" t="s">
        <v>110</v>
      </c>
      <c r="E171" t="s">
        <v>20</v>
      </c>
      <c r="F171" t="b">
        <v>0</v>
      </c>
      <c r="G171" t="s">
        <v>30</v>
      </c>
      <c r="H171" s="1">
        <v>45701.667858796303</v>
      </c>
      <c r="I171" t="b">
        <v>0</v>
      </c>
      <c r="J171" t="b">
        <v>1</v>
      </c>
      <c r="K171" t="s">
        <v>31</v>
      </c>
      <c r="L171" t="s">
        <v>22</v>
      </c>
      <c r="M171">
        <v>120000</v>
      </c>
      <c r="O171" t="s">
        <v>451</v>
      </c>
      <c r="P171" t="s">
        <v>452</v>
      </c>
    </row>
    <row r="172" spans="1:16" x14ac:dyDescent="0.35">
      <c r="A172" t="s">
        <v>16</v>
      </c>
      <c r="B172" t="s">
        <v>459</v>
      </c>
      <c r="C172" t="s">
        <v>142</v>
      </c>
      <c r="D172" t="s">
        <v>36</v>
      </c>
      <c r="E172" t="s">
        <v>20</v>
      </c>
      <c r="F172" t="b">
        <v>0</v>
      </c>
      <c r="G172" t="s">
        <v>68</v>
      </c>
      <c r="H172" s="1">
        <v>45701.709236111114</v>
      </c>
      <c r="I172" t="b">
        <v>0</v>
      </c>
      <c r="J172" t="b">
        <v>0</v>
      </c>
      <c r="K172" t="s">
        <v>31</v>
      </c>
      <c r="L172" t="s">
        <v>32</v>
      </c>
      <c r="N172">
        <v>22</v>
      </c>
      <c r="O172" t="s">
        <v>460</v>
      </c>
      <c r="P172" t="s">
        <v>461</v>
      </c>
    </row>
    <row r="173" spans="1:16" x14ac:dyDescent="0.35">
      <c r="A173" t="s">
        <v>16</v>
      </c>
      <c r="B173" t="s">
        <v>453</v>
      </c>
      <c r="C173" t="s">
        <v>454</v>
      </c>
      <c r="D173" t="s">
        <v>36</v>
      </c>
      <c r="E173" t="s">
        <v>20</v>
      </c>
      <c r="F173" t="b">
        <v>0</v>
      </c>
      <c r="G173" t="s">
        <v>47</v>
      </c>
      <c r="H173" s="1">
        <v>45701.7503125</v>
      </c>
      <c r="I173" t="b">
        <v>0</v>
      </c>
      <c r="J173" t="b">
        <v>1</v>
      </c>
      <c r="K173" t="s">
        <v>31</v>
      </c>
      <c r="L173" t="s">
        <v>22</v>
      </c>
      <c r="M173">
        <v>103900</v>
      </c>
      <c r="O173" t="s">
        <v>455</v>
      </c>
      <c r="P173" t="s">
        <v>456</v>
      </c>
    </row>
    <row r="174" spans="1:16" x14ac:dyDescent="0.35">
      <c r="A174" t="s">
        <v>16</v>
      </c>
      <c r="B174" t="s">
        <v>457</v>
      </c>
      <c r="C174" t="s">
        <v>142</v>
      </c>
      <c r="D174" t="s">
        <v>110</v>
      </c>
      <c r="E174" t="s">
        <v>91</v>
      </c>
      <c r="F174" t="b">
        <v>0</v>
      </c>
      <c r="G174" t="s">
        <v>68</v>
      </c>
      <c r="H174" s="1">
        <v>45701.750902777778</v>
      </c>
      <c r="I174" t="b">
        <v>1</v>
      </c>
      <c r="J174" t="b">
        <v>0</v>
      </c>
      <c r="K174" t="s">
        <v>31</v>
      </c>
      <c r="L174" t="s">
        <v>32</v>
      </c>
      <c r="N174">
        <v>38</v>
      </c>
      <c r="O174" t="s">
        <v>458</v>
      </c>
    </row>
    <row r="175" spans="1:16" x14ac:dyDescent="0.35">
      <c r="A175" t="s">
        <v>16</v>
      </c>
      <c r="B175" t="s">
        <v>441</v>
      </c>
      <c r="C175" t="s">
        <v>442</v>
      </c>
      <c r="D175" t="s">
        <v>443</v>
      </c>
      <c r="E175" t="s">
        <v>20</v>
      </c>
      <c r="F175" t="b">
        <v>0</v>
      </c>
      <c r="G175" t="s">
        <v>47</v>
      </c>
      <c r="H175" s="1">
        <v>45702.333784722221</v>
      </c>
      <c r="I175" t="b">
        <v>0</v>
      </c>
      <c r="J175" t="b">
        <v>1</v>
      </c>
      <c r="K175" t="s">
        <v>31</v>
      </c>
      <c r="L175" t="s">
        <v>22</v>
      </c>
      <c r="M175">
        <v>96000</v>
      </c>
      <c r="O175" t="s">
        <v>444</v>
      </c>
    </row>
    <row r="176" spans="1:16" x14ac:dyDescent="0.35">
      <c r="A176" t="s">
        <v>16</v>
      </c>
      <c r="B176" t="s">
        <v>445</v>
      </c>
      <c r="C176" t="s">
        <v>446</v>
      </c>
      <c r="D176" t="s">
        <v>29</v>
      </c>
      <c r="E176" t="s">
        <v>436</v>
      </c>
      <c r="F176" t="b">
        <v>0</v>
      </c>
      <c r="G176" t="s">
        <v>52</v>
      </c>
      <c r="H176" s="1">
        <v>45702.54178240741</v>
      </c>
      <c r="I176" t="b">
        <v>0</v>
      </c>
      <c r="J176" t="b">
        <v>1</v>
      </c>
      <c r="K176" t="s">
        <v>31</v>
      </c>
      <c r="L176" t="s">
        <v>22</v>
      </c>
      <c r="M176">
        <v>93500</v>
      </c>
      <c r="O176" t="s">
        <v>447</v>
      </c>
      <c r="P176" t="s">
        <v>448</v>
      </c>
    </row>
    <row r="177" spans="1:16" x14ac:dyDescent="0.35">
      <c r="A177" t="s">
        <v>16</v>
      </c>
      <c r="B177" t="s">
        <v>35</v>
      </c>
      <c r="C177" t="s">
        <v>462</v>
      </c>
      <c r="D177" t="s">
        <v>36</v>
      </c>
      <c r="E177" t="s">
        <v>20</v>
      </c>
      <c r="F177" t="b">
        <v>0</v>
      </c>
      <c r="G177" t="s">
        <v>43</v>
      </c>
      <c r="H177" s="1">
        <v>45702.667071759257</v>
      </c>
      <c r="I177" t="b">
        <v>0</v>
      </c>
      <c r="J177" t="b">
        <v>0</v>
      </c>
      <c r="K177" t="s">
        <v>31</v>
      </c>
      <c r="L177" t="s">
        <v>32</v>
      </c>
      <c r="N177">
        <v>60</v>
      </c>
      <c r="O177" t="s">
        <v>463</v>
      </c>
      <c r="P177" t="s">
        <v>464</v>
      </c>
    </row>
    <row r="178" spans="1:16" x14ac:dyDescent="0.35">
      <c r="A178" t="s">
        <v>16</v>
      </c>
      <c r="B178" t="s">
        <v>449</v>
      </c>
      <c r="C178" t="s">
        <v>450</v>
      </c>
      <c r="D178" t="s">
        <v>110</v>
      </c>
      <c r="E178" t="s">
        <v>20</v>
      </c>
      <c r="F178" t="b">
        <v>0</v>
      </c>
      <c r="G178" t="s">
        <v>30</v>
      </c>
      <c r="H178" s="1">
        <v>45702.667858796303</v>
      </c>
      <c r="I178" t="b">
        <v>0</v>
      </c>
      <c r="J178" t="b">
        <v>1</v>
      </c>
      <c r="K178" t="s">
        <v>31</v>
      </c>
      <c r="L178" t="s">
        <v>22</v>
      </c>
      <c r="M178">
        <v>120000</v>
      </c>
      <c r="O178" t="s">
        <v>451</v>
      </c>
      <c r="P178" t="s">
        <v>452</v>
      </c>
    </row>
    <row r="179" spans="1:16" x14ac:dyDescent="0.35">
      <c r="A179" t="s">
        <v>16</v>
      </c>
      <c r="B179" t="s">
        <v>459</v>
      </c>
      <c r="C179" t="s">
        <v>142</v>
      </c>
      <c r="D179" t="s">
        <v>36</v>
      </c>
      <c r="E179" t="s">
        <v>20</v>
      </c>
      <c r="F179" t="b">
        <v>0</v>
      </c>
      <c r="G179" t="s">
        <v>68</v>
      </c>
      <c r="H179" s="1">
        <v>45702.709236111114</v>
      </c>
      <c r="I179" t="b">
        <v>0</v>
      </c>
      <c r="J179" t="b">
        <v>0</v>
      </c>
      <c r="K179" t="s">
        <v>31</v>
      </c>
      <c r="L179" t="s">
        <v>32</v>
      </c>
      <c r="N179">
        <v>22</v>
      </c>
      <c r="O179" t="s">
        <v>460</v>
      </c>
      <c r="P179" t="s">
        <v>461</v>
      </c>
    </row>
    <row r="180" spans="1:16" x14ac:dyDescent="0.35">
      <c r="A180" t="s">
        <v>16</v>
      </c>
      <c r="B180" t="s">
        <v>453</v>
      </c>
      <c r="C180" t="s">
        <v>454</v>
      </c>
      <c r="D180" t="s">
        <v>36</v>
      </c>
      <c r="E180" t="s">
        <v>20</v>
      </c>
      <c r="F180" t="b">
        <v>0</v>
      </c>
      <c r="G180" t="s">
        <v>47</v>
      </c>
      <c r="H180" s="1">
        <v>45702.7503125</v>
      </c>
      <c r="I180" t="b">
        <v>0</v>
      </c>
      <c r="J180" t="b">
        <v>1</v>
      </c>
      <c r="K180" t="s">
        <v>31</v>
      </c>
      <c r="L180" t="s">
        <v>22</v>
      </c>
      <c r="M180">
        <v>103900</v>
      </c>
      <c r="O180" t="s">
        <v>455</v>
      </c>
      <c r="P180" t="s">
        <v>456</v>
      </c>
    </row>
    <row r="181" spans="1:16" x14ac:dyDescent="0.35">
      <c r="A181" t="s">
        <v>16</v>
      </c>
      <c r="B181" t="s">
        <v>457</v>
      </c>
      <c r="C181" t="s">
        <v>142</v>
      </c>
      <c r="D181" t="s">
        <v>110</v>
      </c>
      <c r="E181" t="s">
        <v>91</v>
      </c>
      <c r="F181" t="b">
        <v>0</v>
      </c>
      <c r="G181" t="s">
        <v>68</v>
      </c>
      <c r="H181" s="1">
        <v>45702.750902777778</v>
      </c>
      <c r="I181" t="b">
        <v>1</v>
      </c>
      <c r="J181" t="b">
        <v>0</v>
      </c>
      <c r="K181" t="s">
        <v>31</v>
      </c>
      <c r="L181" t="s">
        <v>32</v>
      </c>
      <c r="N181">
        <v>38</v>
      </c>
      <c r="O181" t="s">
        <v>458</v>
      </c>
    </row>
    <row r="182" spans="1:16" x14ac:dyDescent="0.35">
      <c r="A182" t="s">
        <v>16</v>
      </c>
      <c r="B182" t="s">
        <v>441</v>
      </c>
      <c r="C182" t="s">
        <v>442</v>
      </c>
      <c r="D182" t="s">
        <v>443</v>
      </c>
      <c r="E182" t="s">
        <v>20</v>
      </c>
      <c r="F182" t="b">
        <v>0</v>
      </c>
      <c r="G182" t="s">
        <v>47</v>
      </c>
      <c r="H182" s="1">
        <v>45703.333784722221</v>
      </c>
      <c r="I182" t="b">
        <v>0</v>
      </c>
      <c r="J182" t="b">
        <v>1</v>
      </c>
      <c r="K182" t="s">
        <v>31</v>
      </c>
      <c r="L182" t="s">
        <v>22</v>
      </c>
      <c r="M182">
        <v>96000</v>
      </c>
      <c r="O182" t="s">
        <v>444</v>
      </c>
    </row>
    <row r="183" spans="1:16" x14ac:dyDescent="0.35">
      <c r="A183" t="s">
        <v>16</v>
      </c>
      <c r="B183" t="s">
        <v>445</v>
      </c>
      <c r="C183" t="s">
        <v>446</v>
      </c>
      <c r="D183" t="s">
        <v>29</v>
      </c>
      <c r="E183" t="s">
        <v>436</v>
      </c>
      <c r="F183" t="b">
        <v>0</v>
      </c>
      <c r="G183" t="s">
        <v>52</v>
      </c>
      <c r="H183" s="1">
        <v>45703.54178240741</v>
      </c>
      <c r="I183" t="b">
        <v>0</v>
      </c>
      <c r="J183" t="b">
        <v>1</v>
      </c>
      <c r="K183" t="s">
        <v>31</v>
      </c>
      <c r="L183" t="s">
        <v>22</v>
      </c>
      <c r="M183">
        <v>93500</v>
      </c>
      <c r="O183" t="s">
        <v>447</v>
      </c>
      <c r="P183" t="s">
        <v>448</v>
      </c>
    </row>
    <row r="184" spans="1:16" x14ac:dyDescent="0.35">
      <c r="A184" t="s">
        <v>16</v>
      </c>
      <c r="B184" t="s">
        <v>35</v>
      </c>
      <c r="C184" t="s">
        <v>462</v>
      </c>
      <c r="D184" t="s">
        <v>36</v>
      </c>
      <c r="E184" t="s">
        <v>20</v>
      </c>
      <c r="F184" t="b">
        <v>0</v>
      </c>
      <c r="G184" t="s">
        <v>43</v>
      </c>
      <c r="H184" s="1">
        <v>45703.667071759257</v>
      </c>
      <c r="I184" t="b">
        <v>0</v>
      </c>
      <c r="J184" t="b">
        <v>0</v>
      </c>
      <c r="K184" t="s">
        <v>31</v>
      </c>
      <c r="L184" t="s">
        <v>32</v>
      </c>
      <c r="N184">
        <v>60</v>
      </c>
      <c r="O184" t="s">
        <v>463</v>
      </c>
      <c r="P184" t="s">
        <v>464</v>
      </c>
    </row>
    <row r="185" spans="1:16" x14ac:dyDescent="0.35">
      <c r="A185" t="s">
        <v>16</v>
      </c>
      <c r="B185" t="s">
        <v>449</v>
      </c>
      <c r="C185" t="s">
        <v>450</v>
      </c>
      <c r="D185" t="s">
        <v>110</v>
      </c>
      <c r="E185" t="s">
        <v>20</v>
      </c>
      <c r="F185" t="b">
        <v>0</v>
      </c>
      <c r="G185" t="s">
        <v>30</v>
      </c>
      <c r="H185" s="1">
        <v>45703.667858796303</v>
      </c>
      <c r="I185" t="b">
        <v>0</v>
      </c>
      <c r="J185" t="b">
        <v>1</v>
      </c>
      <c r="K185" t="s">
        <v>31</v>
      </c>
      <c r="L185" t="s">
        <v>22</v>
      </c>
      <c r="M185">
        <v>120000</v>
      </c>
      <c r="O185" t="s">
        <v>451</v>
      </c>
      <c r="P185" t="s">
        <v>452</v>
      </c>
    </row>
    <row r="186" spans="1:16" x14ac:dyDescent="0.35">
      <c r="A186" t="s">
        <v>16</v>
      </c>
      <c r="B186" t="s">
        <v>459</v>
      </c>
      <c r="C186" t="s">
        <v>142</v>
      </c>
      <c r="D186" t="s">
        <v>36</v>
      </c>
      <c r="E186" t="s">
        <v>20</v>
      </c>
      <c r="F186" t="b">
        <v>0</v>
      </c>
      <c r="G186" t="s">
        <v>68</v>
      </c>
      <c r="H186" s="1">
        <v>45703.709236111114</v>
      </c>
      <c r="I186" t="b">
        <v>0</v>
      </c>
      <c r="J186" t="b">
        <v>0</v>
      </c>
      <c r="K186" t="s">
        <v>31</v>
      </c>
      <c r="L186" t="s">
        <v>32</v>
      </c>
      <c r="N186">
        <v>22</v>
      </c>
      <c r="O186" t="s">
        <v>460</v>
      </c>
      <c r="P186" t="s">
        <v>461</v>
      </c>
    </row>
    <row r="187" spans="1:16" x14ac:dyDescent="0.35">
      <c r="A187" t="s">
        <v>16</v>
      </c>
      <c r="B187" t="s">
        <v>453</v>
      </c>
      <c r="C187" t="s">
        <v>454</v>
      </c>
      <c r="D187" t="s">
        <v>36</v>
      </c>
      <c r="E187" t="s">
        <v>20</v>
      </c>
      <c r="F187" t="b">
        <v>0</v>
      </c>
      <c r="G187" t="s">
        <v>47</v>
      </c>
      <c r="H187" s="1">
        <v>45703.7503125</v>
      </c>
      <c r="I187" t="b">
        <v>0</v>
      </c>
      <c r="J187" t="b">
        <v>1</v>
      </c>
      <c r="K187" t="s">
        <v>31</v>
      </c>
      <c r="L187" t="s">
        <v>22</v>
      </c>
      <c r="M187">
        <v>103900</v>
      </c>
      <c r="O187" t="s">
        <v>455</v>
      </c>
      <c r="P187" t="s">
        <v>456</v>
      </c>
    </row>
    <row r="188" spans="1:16" x14ac:dyDescent="0.35">
      <c r="A188" t="s">
        <v>16</v>
      </c>
      <c r="B188" t="s">
        <v>457</v>
      </c>
      <c r="C188" t="s">
        <v>142</v>
      </c>
      <c r="D188" t="s">
        <v>110</v>
      </c>
      <c r="E188" t="s">
        <v>91</v>
      </c>
      <c r="F188" t="b">
        <v>0</v>
      </c>
      <c r="G188" t="s">
        <v>68</v>
      </c>
      <c r="H188" s="1">
        <v>45703.750902777778</v>
      </c>
      <c r="I188" t="b">
        <v>1</v>
      </c>
      <c r="J188" t="b">
        <v>0</v>
      </c>
      <c r="K188" t="s">
        <v>31</v>
      </c>
      <c r="L188" t="s">
        <v>32</v>
      </c>
      <c r="N188">
        <v>38</v>
      </c>
      <c r="O188" t="s">
        <v>458</v>
      </c>
    </row>
    <row r="189" spans="1:16" x14ac:dyDescent="0.35">
      <c r="A189" t="s">
        <v>16</v>
      </c>
      <c r="B189" t="s">
        <v>441</v>
      </c>
      <c r="C189" t="s">
        <v>442</v>
      </c>
      <c r="D189" t="s">
        <v>443</v>
      </c>
      <c r="E189" t="s">
        <v>20</v>
      </c>
      <c r="F189" t="b">
        <v>0</v>
      </c>
      <c r="G189" t="s">
        <v>47</v>
      </c>
      <c r="H189" s="1">
        <v>45704.333784722221</v>
      </c>
      <c r="I189" t="b">
        <v>0</v>
      </c>
      <c r="J189" t="b">
        <v>1</v>
      </c>
      <c r="K189" t="s">
        <v>31</v>
      </c>
      <c r="L189" t="s">
        <v>22</v>
      </c>
      <c r="M189">
        <v>96000</v>
      </c>
      <c r="O189" t="s">
        <v>444</v>
      </c>
    </row>
    <row r="190" spans="1:16" x14ac:dyDescent="0.35">
      <c r="A190" t="s">
        <v>16</v>
      </c>
      <c r="B190" t="s">
        <v>445</v>
      </c>
      <c r="C190" t="s">
        <v>446</v>
      </c>
      <c r="D190" t="s">
        <v>29</v>
      </c>
      <c r="E190" t="s">
        <v>436</v>
      </c>
      <c r="F190" t="b">
        <v>0</v>
      </c>
      <c r="G190" t="s">
        <v>52</v>
      </c>
      <c r="H190" s="1">
        <v>45704.54178240741</v>
      </c>
      <c r="I190" t="b">
        <v>0</v>
      </c>
      <c r="J190" t="b">
        <v>1</v>
      </c>
      <c r="K190" t="s">
        <v>31</v>
      </c>
      <c r="L190" t="s">
        <v>22</v>
      </c>
      <c r="M190">
        <v>93500</v>
      </c>
      <c r="O190" t="s">
        <v>447</v>
      </c>
      <c r="P190" t="s">
        <v>448</v>
      </c>
    </row>
    <row r="191" spans="1:16" x14ac:dyDescent="0.35">
      <c r="A191" t="s">
        <v>16</v>
      </c>
      <c r="B191" t="s">
        <v>35</v>
      </c>
      <c r="C191" t="s">
        <v>462</v>
      </c>
      <c r="D191" t="s">
        <v>36</v>
      </c>
      <c r="E191" t="s">
        <v>20</v>
      </c>
      <c r="F191" t="b">
        <v>0</v>
      </c>
      <c r="G191" t="s">
        <v>43</v>
      </c>
      <c r="H191" s="1">
        <v>45704.667071759257</v>
      </c>
      <c r="I191" t="b">
        <v>0</v>
      </c>
      <c r="J191" t="b">
        <v>0</v>
      </c>
      <c r="K191" t="s">
        <v>31</v>
      </c>
      <c r="L191" t="s">
        <v>32</v>
      </c>
      <c r="N191">
        <v>60</v>
      </c>
      <c r="O191" t="s">
        <v>463</v>
      </c>
      <c r="P191" t="s">
        <v>464</v>
      </c>
    </row>
    <row r="192" spans="1:16" x14ac:dyDescent="0.35">
      <c r="A192" t="s">
        <v>16</v>
      </c>
      <c r="B192" t="s">
        <v>449</v>
      </c>
      <c r="C192" t="s">
        <v>450</v>
      </c>
      <c r="D192" t="s">
        <v>110</v>
      </c>
      <c r="E192" t="s">
        <v>20</v>
      </c>
      <c r="F192" t="b">
        <v>0</v>
      </c>
      <c r="G192" t="s">
        <v>30</v>
      </c>
      <c r="H192" s="1">
        <v>45704.667858796303</v>
      </c>
      <c r="I192" t="b">
        <v>0</v>
      </c>
      <c r="J192" t="b">
        <v>1</v>
      </c>
      <c r="K192" t="s">
        <v>31</v>
      </c>
      <c r="L192" t="s">
        <v>22</v>
      </c>
      <c r="M192">
        <v>120000</v>
      </c>
      <c r="O192" t="s">
        <v>451</v>
      </c>
      <c r="P192" t="s">
        <v>452</v>
      </c>
    </row>
    <row r="193" spans="1:16" x14ac:dyDescent="0.35">
      <c r="A193" t="s">
        <v>16</v>
      </c>
      <c r="B193" t="s">
        <v>459</v>
      </c>
      <c r="C193" t="s">
        <v>142</v>
      </c>
      <c r="D193" t="s">
        <v>36</v>
      </c>
      <c r="E193" t="s">
        <v>20</v>
      </c>
      <c r="F193" t="b">
        <v>0</v>
      </c>
      <c r="G193" t="s">
        <v>68</v>
      </c>
      <c r="H193" s="1">
        <v>45704.709236111114</v>
      </c>
      <c r="I193" t="b">
        <v>0</v>
      </c>
      <c r="J193" t="b">
        <v>0</v>
      </c>
      <c r="K193" t="s">
        <v>31</v>
      </c>
      <c r="L193" t="s">
        <v>32</v>
      </c>
      <c r="N193">
        <v>22</v>
      </c>
      <c r="O193" t="s">
        <v>460</v>
      </c>
      <c r="P193" t="s">
        <v>461</v>
      </c>
    </row>
    <row r="194" spans="1:16" x14ac:dyDescent="0.35">
      <c r="A194" t="s">
        <v>16</v>
      </c>
      <c r="B194" t="s">
        <v>453</v>
      </c>
      <c r="C194" t="s">
        <v>454</v>
      </c>
      <c r="D194" t="s">
        <v>36</v>
      </c>
      <c r="E194" t="s">
        <v>20</v>
      </c>
      <c r="F194" t="b">
        <v>0</v>
      </c>
      <c r="G194" t="s">
        <v>47</v>
      </c>
      <c r="H194" s="1">
        <v>45704.7503125</v>
      </c>
      <c r="I194" t="b">
        <v>0</v>
      </c>
      <c r="J194" t="b">
        <v>1</v>
      </c>
      <c r="K194" t="s">
        <v>31</v>
      </c>
      <c r="L194" t="s">
        <v>22</v>
      </c>
      <c r="M194">
        <v>103900</v>
      </c>
      <c r="O194" t="s">
        <v>455</v>
      </c>
      <c r="P194" t="s">
        <v>456</v>
      </c>
    </row>
    <row r="195" spans="1:16" x14ac:dyDescent="0.35">
      <c r="A195" t="s">
        <v>16</v>
      </c>
      <c r="B195" t="s">
        <v>457</v>
      </c>
      <c r="C195" t="s">
        <v>142</v>
      </c>
      <c r="D195" t="s">
        <v>110</v>
      </c>
      <c r="E195" t="s">
        <v>91</v>
      </c>
      <c r="F195" t="b">
        <v>0</v>
      </c>
      <c r="G195" t="s">
        <v>68</v>
      </c>
      <c r="H195" s="1">
        <v>45704.750902777778</v>
      </c>
      <c r="I195" t="b">
        <v>1</v>
      </c>
      <c r="J195" t="b">
        <v>0</v>
      </c>
      <c r="K195" t="s">
        <v>31</v>
      </c>
      <c r="L195" t="s">
        <v>32</v>
      </c>
      <c r="N195">
        <v>38</v>
      </c>
      <c r="O195" t="s">
        <v>458</v>
      </c>
    </row>
    <row r="196" spans="1:16" x14ac:dyDescent="0.35">
      <c r="A196" t="s">
        <v>16</v>
      </c>
      <c r="B196" t="s">
        <v>441</v>
      </c>
      <c r="C196" t="s">
        <v>442</v>
      </c>
      <c r="D196" t="s">
        <v>443</v>
      </c>
      <c r="E196" t="s">
        <v>20</v>
      </c>
      <c r="F196" t="b">
        <v>0</v>
      </c>
      <c r="G196" t="s">
        <v>47</v>
      </c>
      <c r="H196" s="1">
        <v>45705.333784722221</v>
      </c>
      <c r="I196" t="b">
        <v>0</v>
      </c>
      <c r="J196" t="b">
        <v>1</v>
      </c>
      <c r="K196" t="s">
        <v>31</v>
      </c>
      <c r="L196" t="s">
        <v>22</v>
      </c>
      <c r="M196">
        <v>96000</v>
      </c>
      <c r="O196" t="s">
        <v>444</v>
      </c>
    </row>
    <row r="197" spans="1:16" x14ac:dyDescent="0.35">
      <c r="A197" t="s">
        <v>16</v>
      </c>
      <c r="B197" t="s">
        <v>445</v>
      </c>
      <c r="C197" t="s">
        <v>446</v>
      </c>
      <c r="D197" t="s">
        <v>29</v>
      </c>
      <c r="E197" t="s">
        <v>436</v>
      </c>
      <c r="F197" t="b">
        <v>0</v>
      </c>
      <c r="G197" t="s">
        <v>52</v>
      </c>
      <c r="H197" s="1">
        <v>45705.54178240741</v>
      </c>
      <c r="I197" t="b">
        <v>0</v>
      </c>
      <c r="J197" t="b">
        <v>1</v>
      </c>
      <c r="K197" t="s">
        <v>31</v>
      </c>
      <c r="L197" t="s">
        <v>22</v>
      </c>
      <c r="M197">
        <v>93500</v>
      </c>
      <c r="O197" t="s">
        <v>447</v>
      </c>
      <c r="P197" t="s">
        <v>448</v>
      </c>
    </row>
    <row r="198" spans="1:16" x14ac:dyDescent="0.35">
      <c r="A198" t="s">
        <v>16</v>
      </c>
      <c r="B198" t="s">
        <v>35</v>
      </c>
      <c r="C198" t="s">
        <v>462</v>
      </c>
      <c r="D198" t="s">
        <v>36</v>
      </c>
      <c r="E198" t="s">
        <v>20</v>
      </c>
      <c r="F198" t="b">
        <v>0</v>
      </c>
      <c r="G198" t="s">
        <v>43</v>
      </c>
      <c r="H198" s="1">
        <v>45705.667071759257</v>
      </c>
      <c r="I198" t="b">
        <v>0</v>
      </c>
      <c r="J198" t="b">
        <v>0</v>
      </c>
      <c r="K198" t="s">
        <v>31</v>
      </c>
      <c r="L198" t="s">
        <v>32</v>
      </c>
      <c r="N198">
        <v>60</v>
      </c>
      <c r="O198" t="s">
        <v>463</v>
      </c>
      <c r="P198" t="s">
        <v>464</v>
      </c>
    </row>
    <row r="199" spans="1:16" x14ac:dyDescent="0.35">
      <c r="A199" t="s">
        <v>16</v>
      </c>
      <c r="B199" t="s">
        <v>449</v>
      </c>
      <c r="C199" t="s">
        <v>450</v>
      </c>
      <c r="D199" t="s">
        <v>110</v>
      </c>
      <c r="E199" t="s">
        <v>20</v>
      </c>
      <c r="F199" t="b">
        <v>0</v>
      </c>
      <c r="G199" t="s">
        <v>30</v>
      </c>
      <c r="H199" s="1">
        <v>45705.667858796303</v>
      </c>
      <c r="I199" t="b">
        <v>0</v>
      </c>
      <c r="J199" t="b">
        <v>1</v>
      </c>
      <c r="K199" t="s">
        <v>31</v>
      </c>
      <c r="L199" t="s">
        <v>22</v>
      </c>
      <c r="M199">
        <v>120000</v>
      </c>
      <c r="O199" t="s">
        <v>451</v>
      </c>
      <c r="P199" t="s">
        <v>452</v>
      </c>
    </row>
    <row r="200" spans="1:16" x14ac:dyDescent="0.35">
      <c r="A200" t="s">
        <v>16</v>
      </c>
      <c r="B200" t="s">
        <v>459</v>
      </c>
      <c r="C200" t="s">
        <v>142</v>
      </c>
      <c r="D200" t="s">
        <v>36</v>
      </c>
      <c r="E200" t="s">
        <v>20</v>
      </c>
      <c r="F200" t="b">
        <v>0</v>
      </c>
      <c r="G200" t="s">
        <v>68</v>
      </c>
      <c r="H200" s="1">
        <v>45705.709236111114</v>
      </c>
      <c r="I200" t="b">
        <v>0</v>
      </c>
      <c r="J200" t="b">
        <v>0</v>
      </c>
      <c r="K200" t="s">
        <v>31</v>
      </c>
      <c r="L200" t="s">
        <v>32</v>
      </c>
      <c r="N200">
        <v>22</v>
      </c>
      <c r="O200" t="s">
        <v>460</v>
      </c>
      <c r="P200" t="s">
        <v>461</v>
      </c>
    </row>
    <row r="201" spans="1:16" x14ac:dyDescent="0.35">
      <c r="A201" t="s">
        <v>16</v>
      </c>
      <c r="B201" t="s">
        <v>453</v>
      </c>
      <c r="C201" t="s">
        <v>454</v>
      </c>
      <c r="D201" t="s">
        <v>36</v>
      </c>
      <c r="E201" t="s">
        <v>20</v>
      </c>
      <c r="F201" t="b">
        <v>0</v>
      </c>
      <c r="G201" t="s">
        <v>47</v>
      </c>
      <c r="H201" s="1">
        <v>45705.7503125</v>
      </c>
      <c r="I201" t="b">
        <v>0</v>
      </c>
      <c r="J201" t="b">
        <v>1</v>
      </c>
      <c r="K201" t="s">
        <v>31</v>
      </c>
      <c r="L201" t="s">
        <v>22</v>
      </c>
      <c r="M201">
        <v>103900</v>
      </c>
      <c r="O201" t="s">
        <v>455</v>
      </c>
      <c r="P201" t="s">
        <v>456</v>
      </c>
    </row>
    <row r="202" spans="1:16" x14ac:dyDescent="0.35">
      <c r="A202" t="s">
        <v>16</v>
      </c>
      <c r="B202" t="s">
        <v>457</v>
      </c>
      <c r="C202" t="s">
        <v>142</v>
      </c>
      <c r="D202" t="s">
        <v>110</v>
      </c>
      <c r="E202" t="s">
        <v>91</v>
      </c>
      <c r="F202" t="b">
        <v>0</v>
      </c>
      <c r="G202" t="s">
        <v>68</v>
      </c>
      <c r="H202" s="1">
        <v>45705.750902777778</v>
      </c>
      <c r="I202" t="b">
        <v>1</v>
      </c>
      <c r="J202" t="b">
        <v>0</v>
      </c>
      <c r="K202" t="s">
        <v>31</v>
      </c>
      <c r="L202" t="s">
        <v>32</v>
      </c>
      <c r="N202">
        <v>38</v>
      </c>
      <c r="O202" t="s">
        <v>458</v>
      </c>
    </row>
    <row r="203" spans="1:16" x14ac:dyDescent="0.35">
      <c r="A203" t="s">
        <v>16</v>
      </c>
      <c r="B203" t="s">
        <v>441</v>
      </c>
      <c r="C203" t="s">
        <v>442</v>
      </c>
      <c r="D203" t="s">
        <v>443</v>
      </c>
      <c r="E203" t="s">
        <v>20</v>
      </c>
      <c r="F203" t="b">
        <v>0</v>
      </c>
      <c r="G203" t="s">
        <v>47</v>
      </c>
      <c r="H203" s="1">
        <v>45706.333784722221</v>
      </c>
      <c r="I203" t="b">
        <v>0</v>
      </c>
      <c r="J203" t="b">
        <v>1</v>
      </c>
      <c r="K203" t="s">
        <v>31</v>
      </c>
      <c r="L203" t="s">
        <v>22</v>
      </c>
      <c r="M203">
        <v>96000</v>
      </c>
      <c r="O203" t="s">
        <v>444</v>
      </c>
    </row>
    <row r="204" spans="1:16" x14ac:dyDescent="0.35">
      <c r="A204" t="s">
        <v>16</v>
      </c>
      <c r="B204" t="s">
        <v>445</v>
      </c>
      <c r="C204" t="s">
        <v>446</v>
      </c>
      <c r="D204" t="s">
        <v>29</v>
      </c>
      <c r="E204" t="s">
        <v>436</v>
      </c>
      <c r="F204" t="b">
        <v>0</v>
      </c>
      <c r="G204" t="s">
        <v>52</v>
      </c>
      <c r="H204" s="1">
        <v>45706.54178240741</v>
      </c>
      <c r="I204" t="b">
        <v>0</v>
      </c>
      <c r="J204" t="b">
        <v>1</v>
      </c>
      <c r="K204" t="s">
        <v>31</v>
      </c>
      <c r="L204" t="s">
        <v>22</v>
      </c>
      <c r="M204">
        <v>93500</v>
      </c>
      <c r="O204" t="s">
        <v>447</v>
      </c>
      <c r="P204" t="s">
        <v>448</v>
      </c>
    </row>
    <row r="205" spans="1:16" x14ac:dyDescent="0.35">
      <c r="A205" t="s">
        <v>16</v>
      </c>
      <c r="B205" t="s">
        <v>35</v>
      </c>
      <c r="C205" t="s">
        <v>462</v>
      </c>
      <c r="D205" t="s">
        <v>36</v>
      </c>
      <c r="E205" t="s">
        <v>20</v>
      </c>
      <c r="F205" t="b">
        <v>0</v>
      </c>
      <c r="G205" t="s">
        <v>43</v>
      </c>
      <c r="H205" s="1">
        <v>45706.667071759257</v>
      </c>
      <c r="I205" t="b">
        <v>0</v>
      </c>
      <c r="J205" t="b">
        <v>0</v>
      </c>
      <c r="K205" t="s">
        <v>31</v>
      </c>
      <c r="L205" t="s">
        <v>32</v>
      </c>
      <c r="N205">
        <v>60</v>
      </c>
      <c r="O205" t="s">
        <v>463</v>
      </c>
      <c r="P205" t="s">
        <v>464</v>
      </c>
    </row>
    <row r="206" spans="1:16" x14ac:dyDescent="0.35">
      <c r="A206" t="s">
        <v>16</v>
      </c>
      <c r="B206" t="s">
        <v>449</v>
      </c>
      <c r="C206" t="s">
        <v>450</v>
      </c>
      <c r="D206" t="s">
        <v>110</v>
      </c>
      <c r="E206" t="s">
        <v>20</v>
      </c>
      <c r="F206" t="b">
        <v>0</v>
      </c>
      <c r="G206" t="s">
        <v>30</v>
      </c>
      <c r="H206" s="1">
        <v>45706.667858796303</v>
      </c>
      <c r="I206" t="b">
        <v>0</v>
      </c>
      <c r="J206" t="b">
        <v>1</v>
      </c>
      <c r="K206" t="s">
        <v>31</v>
      </c>
      <c r="L206" t="s">
        <v>22</v>
      </c>
      <c r="M206">
        <v>120000</v>
      </c>
      <c r="O206" t="s">
        <v>451</v>
      </c>
      <c r="P206" t="s">
        <v>452</v>
      </c>
    </row>
    <row r="207" spans="1:16" x14ac:dyDescent="0.35">
      <c r="A207" t="s">
        <v>16</v>
      </c>
      <c r="B207" t="s">
        <v>459</v>
      </c>
      <c r="C207" t="s">
        <v>142</v>
      </c>
      <c r="D207" t="s">
        <v>36</v>
      </c>
      <c r="E207" t="s">
        <v>20</v>
      </c>
      <c r="F207" t="b">
        <v>0</v>
      </c>
      <c r="G207" t="s">
        <v>68</v>
      </c>
      <c r="H207" s="1">
        <v>45706.709236111114</v>
      </c>
      <c r="I207" t="b">
        <v>0</v>
      </c>
      <c r="J207" t="b">
        <v>0</v>
      </c>
      <c r="K207" t="s">
        <v>31</v>
      </c>
      <c r="L207" t="s">
        <v>32</v>
      </c>
      <c r="N207">
        <v>22</v>
      </c>
      <c r="O207" t="s">
        <v>460</v>
      </c>
      <c r="P207" t="s">
        <v>461</v>
      </c>
    </row>
    <row r="208" spans="1:16" x14ac:dyDescent="0.35">
      <c r="A208" t="s">
        <v>16</v>
      </c>
      <c r="B208" t="s">
        <v>453</v>
      </c>
      <c r="C208" t="s">
        <v>454</v>
      </c>
      <c r="D208" t="s">
        <v>36</v>
      </c>
      <c r="E208" t="s">
        <v>20</v>
      </c>
      <c r="F208" t="b">
        <v>0</v>
      </c>
      <c r="G208" t="s">
        <v>47</v>
      </c>
      <c r="H208" s="1">
        <v>45706.7503125</v>
      </c>
      <c r="I208" t="b">
        <v>0</v>
      </c>
      <c r="J208" t="b">
        <v>1</v>
      </c>
      <c r="K208" t="s">
        <v>31</v>
      </c>
      <c r="L208" t="s">
        <v>22</v>
      </c>
      <c r="M208">
        <v>103900</v>
      </c>
      <c r="O208" t="s">
        <v>455</v>
      </c>
      <c r="P208" t="s">
        <v>456</v>
      </c>
    </row>
    <row r="209" spans="1:16" x14ac:dyDescent="0.35">
      <c r="A209" t="s">
        <v>16</v>
      </c>
      <c r="B209" t="s">
        <v>457</v>
      </c>
      <c r="C209" t="s">
        <v>142</v>
      </c>
      <c r="D209" t="s">
        <v>110</v>
      </c>
      <c r="E209" t="s">
        <v>91</v>
      </c>
      <c r="F209" t="b">
        <v>0</v>
      </c>
      <c r="G209" t="s">
        <v>68</v>
      </c>
      <c r="H209" s="1">
        <v>45706.750902777778</v>
      </c>
      <c r="I209" t="b">
        <v>1</v>
      </c>
      <c r="J209" t="b">
        <v>0</v>
      </c>
      <c r="K209" t="s">
        <v>31</v>
      </c>
      <c r="L209" t="s">
        <v>32</v>
      </c>
      <c r="N209">
        <v>38</v>
      </c>
      <c r="O209" t="s">
        <v>458</v>
      </c>
    </row>
    <row r="210" spans="1:16" x14ac:dyDescent="0.35">
      <c r="A210" t="s">
        <v>16</v>
      </c>
      <c r="B210" t="s">
        <v>441</v>
      </c>
      <c r="C210" t="s">
        <v>442</v>
      </c>
      <c r="D210" t="s">
        <v>443</v>
      </c>
      <c r="E210" t="s">
        <v>20</v>
      </c>
      <c r="F210" t="b">
        <v>0</v>
      </c>
      <c r="G210" t="s">
        <v>47</v>
      </c>
      <c r="H210" s="1">
        <v>45707.333784722221</v>
      </c>
      <c r="I210" t="b">
        <v>0</v>
      </c>
      <c r="J210" t="b">
        <v>1</v>
      </c>
      <c r="K210" t="s">
        <v>31</v>
      </c>
      <c r="L210" t="s">
        <v>22</v>
      </c>
      <c r="M210">
        <v>96000</v>
      </c>
      <c r="O210" t="s">
        <v>444</v>
      </c>
    </row>
    <row r="211" spans="1:16" x14ac:dyDescent="0.35">
      <c r="A211" t="s">
        <v>16</v>
      </c>
      <c r="B211" t="s">
        <v>445</v>
      </c>
      <c r="C211" t="s">
        <v>446</v>
      </c>
      <c r="D211" t="s">
        <v>29</v>
      </c>
      <c r="E211" t="s">
        <v>436</v>
      </c>
      <c r="F211" t="b">
        <v>0</v>
      </c>
      <c r="G211" t="s">
        <v>52</v>
      </c>
      <c r="H211" s="1">
        <v>45707.54178240741</v>
      </c>
      <c r="I211" t="b">
        <v>0</v>
      </c>
      <c r="J211" t="b">
        <v>1</v>
      </c>
      <c r="K211" t="s">
        <v>31</v>
      </c>
      <c r="L211" t="s">
        <v>22</v>
      </c>
      <c r="M211">
        <v>93500</v>
      </c>
      <c r="O211" t="s">
        <v>447</v>
      </c>
      <c r="P211" t="s">
        <v>448</v>
      </c>
    </row>
    <row r="212" spans="1:16" x14ac:dyDescent="0.35">
      <c r="A212" t="s">
        <v>16</v>
      </c>
      <c r="B212" t="s">
        <v>35</v>
      </c>
      <c r="C212" t="s">
        <v>462</v>
      </c>
      <c r="D212" t="s">
        <v>36</v>
      </c>
      <c r="E212" t="s">
        <v>20</v>
      </c>
      <c r="F212" t="b">
        <v>0</v>
      </c>
      <c r="G212" t="s">
        <v>43</v>
      </c>
      <c r="H212" s="1">
        <v>45707.667071759257</v>
      </c>
      <c r="I212" t="b">
        <v>0</v>
      </c>
      <c r="J212" t="b">
        <v>0</v>
      </c>
      <c r="K212" t="s">
        <v>31</v>
      </c>
      <c r="L212" t="s">
        <v>32</v>
      </c>
      <c r="N212">
        <v>60</v>
      </c>
      <c r="O212" t="s">
        <v>463</v>
      </c>
      <c r="P212" t="s">
        <v>464</v>
      </c>
    </row>
    <row r="213" spans="1:16" x14ac:dyDescent="0.35">
      <c r="A213" t="s">
        <v>16</v>
      </c>
      <c r="B213" t="s">
        <v>449</v>
      </c>
      <c r="C213" t="s">
        <v>450</v>
      </c>
      <c r="D213" t="s">
        <v>110</v>
      </c>
      <c r="E213" t="s">
        <v>20</v>
      </c>
      <c r="F213" t="b">
        <v>0</v>
      </c>
      <c r="G213" t="s">
        <v>30</v>
      </c>
      <c r="H213" s="1">
        <v>45707.667858796303</v>
      </c>
      <c r="I213" t="b">
        <v>0</v>
      </c>
      <c r="J213" t="b">
        <v>1</v>
      </c>
      <c r="K213" t="s">
        <v>31</v>
      </c>
      <c r="L213" t="s">
        <v>22</v>
      </c>
      <c r="M213">
        <v>120000</v>
      </c>
      <c r="O213" t="s">
        <v>451</v>
      </c>
      <c r="P213" t="s">
        <v>452</v>
      </c>
    </row>
    <row r="214" spans="1:16" x14ac:dyDescent="0.35">
      <c r="A214" t="s">
        <v>16</v>
      </c>
      <c r="B214" t="s">
        <v>459</v>
      </c>
      <c r="C214" t="s">
        <v>142</v>
      </c>
      <c r="D214" t="s">
        <v>36</v>
      </c>
      <c r="E214" t="s">
        <v>20</v>
      </c>
      <c r="F214" t="b">
        <v>0</v>
      </c>
      <c r="G214" t="s">
        <v>68</v>
      </c>
      <c r="H214" s="1">
        <v>45707.709236111114</v>
      </c>
      <c r="I214" t="b">
        <v>0</v>
      </c>
      <c r="J214" t="b">
        <v>0</v>
      </c>
      <c r="K214" t="s">
        <v>31</v>
      </c>
      <c r="L214" t="s">
        <v>32</v>
      </c>
      <c r="N214">
        <v>22</v>
      </c>
      <c r="O214" t="s">
        <v>460</v>
      </c>
      <c r="P214" t="s">
        <v>461</v>
      </c>
    </row>
    <row r="215" spans="1:16" x14ac:dyDescent="0.35">
      <c r="A215" t="s">
        <v>16</v>
      </c>
      <c r="B215" t="s">
        <v>453</v>
      </c>
      <c r="C215" t="s">
        <v>454</v>
      </c>
      <c r="D215" t="s">
        <v>36</v>
      </c>
      <c r="E215" t="s">
        <v>20</v>
      </c>
      <c r="F215" t="b">
        <v>0</v>
      </c>
      <c r="G215" t="s">
        <v>47</v>
      </c>
      <c r="H215" s="1">
        <v>45707.7503125</v>
      </c>
      <c r="I215" t="b">
        <v>0</v>
      </c>
      <c r="J215" t="b">
        <v>1</v>
      </c>
      <c r="K215" t="s">
        <v>31</v>
      </c>
      <c r="L215" t="s">
        <v>22</v>
      </c>
      <c r="M215">
        <v>103900</v>
      </c>
      <c r="O215" t="s">
        <v>455</v>
      </c>
      <c r="P215" t="s">
        <v>456</v>
      </c>
    </row>
    <row r="216" spans="1:16" x14ac:dyDescent="0.35">
      <c r="A216" t="s">
        <v>16</v>
      </c>
      <c r="B216" t="s">
        <v>457</v>
      </c>
      <c r="C216" t="s">
        <v>142</v>
      </c>
      <c r="D216" t="s">
        <v>110</v>
      </c>
      <c r="E216" t="s">
        <v>91</v>
      </c>
      <c r="F216" t="b">
        <v>0</v>
      </c>
      <c r="G216" t="s">
        <v>68</v>
      </c>
      <c r="H216" s="1">
        <v>45707.750902777778</v>
      </c>
      <c r="I216" t="b">
        <v>1</v>
      </c>
      <c r="J216" t="b">
        <v>0</v>
      </c>
      <c r="K216" t="s">
        <v>31</v>
      </c>
      <c r="L216" t="s">
        <v>32</v>
      </c>
      <c r="N216">
        <v>38</v>
      </c>
      <c r="O216" t="s">
        <v>458</v>
      </c>
    </row>
    <row r="217" spans="1:16" x14ac:dyDescent="0.35">
      <c r="A217" t="s">
        <v>16</v>
      </c>
      <c r="B217" t="s">
        <v>441</v>
      </c>
      <c r="C217" t="s">
        <v>442</v>
      </c>
      <c r="D217" t="s">
        <v>443</v>
      </c>
      <c r="E217" t="s">
        <v>20</v>
      </c>
      <c r="F217" t="b">
        <v>0</v>
      </c>
      <c r="G217" t="s">
        <v>47</v>
      </c>
      <c r="H217" s="1">
        <v>45708.333784722221</v>
      </c>
      <c r="I217" t="b">
        <v>0</v>
      </c>
      <c r="J217" t="b">
        <v>1</v>
      </c>
      <c r="K217" t="s">
        <v>31</v>
      </c>
      <c r="L217" t="s">
        <v>22</v>
      </c>
      <c r="M217">
        <v>96000</v>
      </c>
      <c r="O217" t="s">
        <v>444</v>
      </c>
    </row>
    <row r="218" spans="1:16" x14ac:dyDescent="0.35">
      <c r="A218" t="s">
        <v>16</v>
      </c>
      <c r="B218" t="s">
        <v>445</v>
      </c>
      <c r="C218" t="s">
        <v>446</v>
      </c>
      <c r="D218" t="s">
        <v>29</v>
      </c>
      <c r="E218" t="s">
        <v>436</v>
      </c>
      <c r="F218" t="b">
        <v>0</v>
      </c>
      <c r="G218" t="s">
        <v>52</v>
      </c>
      <c r="H218" s="1">
        <v>45708.54178240741</v>
      </c>
      <c r="I218" t="b">
        <v>0</v>
      </c>
      <c r="J218" t="b">
        <v>1</v>
      </c>
      <c r="K218" t="s">
        <v>31</v>
      </c>
      <c r="L218" t="s">
        <v>22</v>
      </c>
      <c r="M218">
        <v>93500</v>
      </c>
      <c r="O218" t="s">
        <v>447</v>
      </c>
      <c r="P218" t="s">
        <v>448</v>
      </c>
    </row>
    <row r="219" spans="1:16" x14ac:dyDescent="0.35">
      <c r="A219" t="s">
        <v>16</v>
      </c>
      <c r="B219" t="s">
        <v>465</v>
      </c>
      <c r="C219" t="s">
        <v>51</v>
      </c>
      <c r="D219" t="s">
        <v>36</v>
      </c>
      <c r="E219" t="s">
        <v>20</v>
      </c>
      <c r="F219" t="b">
        <v>0</v>
      </c>
      <c r="G219" t="s">
        <v>43</v>
      </c>
      <c r="H219" s="1">
        <v>45708.584108796298</v>
      </c>
      <c r="I219" t="b">
        <v>1</v>
      </c>
      <c r="J219" t="b">
        <v>1</v>
      </c>
      <c r="K219" t="s">
        <v>31</v>
      </c>
      <c r="L219" t="s">
        <v>22</v>
      </c>
      <c r="M219">
        <v>160000</v>
      </c>
      <c r="O219" t="s">
        <v>53</v>
      </c>
      <c r="P219" t="s">
        <v>466</v>
      </c>
    </row>
    <row r="220" spans="1:16" x14ac:dyDescent="0.35">
      <c r="A220" t="s">
        <v>16</v>
      </c>
      <c r="B220" t="s">
        <v>35</v>
      </c>
      <c r="C220" t="s">
        <v>462</v>
      </c>
      <c r="D220" t="s">
        <v>36</v>
      </c>
      <c r="E220" t="s">
        <v>20</v>
      </c>
      <c r="F220" t="b">
        <v>0</v>
      </c>
      <c r="G220" t="s">
        <v>43</v>
      </c>
      <c r="H220" s="1">
        <v>45708.667071759257</v>
      </c>
      <c r="I220" t="b">
        <v>0</v>
      </c>
      <c r="J220" t="b">
        <v>0</v>
      </c>
      <c r="K220" t="s">
        <v>31</v>
      </c>
      <c r="L220" t="s">
        <v>32</v>
      </c>
      <c r="N220">
        <v>60</v>
      </c>
      <c r="O220" t="s">
        <v>463</v>
      </c>
      <c r="P220" t="s">
        <v>464</v>
      </c>
    </row>
    <row r="221" spans="1:16" x14ac:dyDescent="0.35">
      <c r="A221" t="s">
        <v>16</v>
      </c>
      <c r="B221" t="s">
        <v>449</v>
      </c>
      <c r="C221" t="s">
        <v>450</v>
      </c>
      <c r="D221" t="s">
        <v>110</v>
      </c>
      <c r="E221" t="s">
        <v>20</v>
      </c>
      <c r="F221" t="b">
        <v>0</v>
      </c>
      <c r="G221" t="s">
        <v>30</v>
      </c>
      <c r="H221" s="1">
        <v>45708.667858796303</v>
      </c>
      <c r="I221" t="b">
        <v>0</v>
      </c>
      <c r="J221" t="b">
        <v>1</v>
      </c>
      <c r="K221" t="s">
        <v>31</v>
      </c>
      <c r="L221" t="s">
        <v>22</v>
      </c>
      <c r="M221">
        <v>120000</v>
      </c>
      <c r="O221" t="s">
        <v>451</v>
      </c>
      <c r="P221" t="s">
        <v>452</v>
      </c>
    </row>
    <row r="222" spans="1:16" x14ac:dyDescent="0.35">
      <c r="A222" t="s">
        <v>16</v>
      </c>
      <c r="B222" t="s">
        <v>459</v>
      </c>
      <c r="C222" t="s">
        <v>142</v>
      </c>
      <c r="D222" t="s">
        <v>36</v>
      </c>
      <c r="E222" t="s">
        <v>20</v>
      </c>
      <c r="F222" t="b">
        <v>0</v>
      </c>
      <c r="G222" t="s">
        <v>68</v>
      </c>
      <c r="H222" s="1">
        <v>45708.709236111114</v>
      </c>
      <c r="I222" t="b">
        <v>0</v>
      </c>
      <c r="J222" t="b">
        <v>0</v>
      </c>
      <c r="K222" t="s">
        <v>31</v>
      </c>
      <c r="L222" t="s">
        <v>32</v>
      </c>
      <c r="N222">
        <v>22</v>
      </c>
      <c r="O222" t="s">
        <v>460</v>
      </c>
      <c r="P222" t="s">
        <v>461</v>
      </c>
    </row>
    <row r="223" spans="1:16" x14ac:dyDescent="0.35">
      <c r="A223" t="s">
        <v>16</v>
      </c>
      <c r="B223" t="s">
        <v>453</v>
      </c>
      <c r="C223" t="s">
        <v>454</v>
      </c>
      <c r="D223" t="s">
        <v>36</v>
      </c>
      <c r="E223" t="s">
        <v>20</v>
      </c>
      <c r="F223" t="b">
        <v>0</v>
      </c>
      <c r="G223" t="s">
        <v>47</v>
      </c>
      <c r="H223" s="1">
        <v>45708.7503125</v>
      </c>
      <c r="I223" t="b">
        <v>0</v>
      </c>
      <c r="J223" t="b">
        <v>1</v>
      </c>
      <c r="K223" t="s">
        <v>31</v>
      </c>
      <c r="L223" t="s">
        <v>22</v>
      </c>
      <c r="M223">
        <v>103900</v>
      </c>
      <c r="O223" t="s">
        <v>455</v>
      </c>
      <c r="P223" t="s">
        <v>456</v>
      </c>
    </row>
    <row r="224" spans="1:16" x14ac:dyDescent="0.35">
      <c r="A224" t="s">
        <v>16</v>
      </c>
      <c r="B224" t="s">
        <v>457</v>
      </c>
      <c r="C224" t="s">
        <v>142</v>
      </c>
      <c r="D224" t="s">
        <v>110</v>
      </c>
      <c r="E224" t="s">
        <v>91</v>
      </c>
      <c r="F224" t="b">
        <v>0</v>
      </c>
      <c r="G224" t="s">
        <v>68</v>
      </c>
      <c r="H224" s="1">
        <v>45708.750902777778</v>
      </c>
      <c r="I224" t="b">
        <v>1</v>
      </c>
      <c r="J224" t="b">
        <v>0</v>
      </c>
      <c r="K224" t="s">
        <v>31</v>
      </c>
      <c r="L224" t="s">
        <v>32</v>
      </c>
      <c r="N224">
        <v>38</v>
      </c>
      <c r="O224" t="s">
        <v>458</v>
      </c>
    </row>
    <row r="225" spans="1:16" x14ac:dyDescent="0.35">
      <c r="A225" t="s">
        <v>16</v>
      </c>
      <c r="B225" t="s">
        <v>441</v>
      </c>
      <c r="C225" t="s">
        <v>442</v>
      </c>
      <c r="D225" t="s">
        <v>443</v>
      </c>
      <c r="E225" t="s">
        <v>20</v>
      </c>
      <c r="F225" t="b">
        <v>0</v>
      </c>
      <c r="G225" t="s">
        <v>47</v>
      </c>
      <c r="H225" s="1">
        <v>45709.333784722221</v>
      </c>
      <c r="I225" t="b">
        <v>0</v>
      </c>
      <c r="J225" t="b">
        <v>1</v>
      </c>
      <c r="K225" t="s">
        <v>31</v>
      </c>
      <c r="L225" t="s">
        <v>22</v>
      </c>
      <c r="M225">
        <v>96000</v>
      </c>
      <c r="O225" t="s">
        <v>444</v>
      </c>
    </row>
    <row r="226" spans="1:16" x14ac:dyDescent="0.35">
      <c r="A226" t="s">
        <v>16</v>
      </c>
      <c r="B226" t="s">
        <v>445</v>
      </c>
      <c r="C226" t="s">
        <v>446</v>
      </c>
      <c r="D226" t="s">
        <v>29</v>
      </c>
      <c r="E226" t="s">
        <v>436</v>
      </c>
      <c r="F226" t="b">
        <v>0</v>
      </c>
      <c r="G226" t="s">
        <v>52</v>
      </c>
      <c r="H226" s="1">
        <v>45709.54178240741</v>
      </c>
      <c r="I226" t="b">
        <v>0</v>
      </c>
      <c r="J226" t="b">
        <v>1</v>
      </c>
      <c r="K226" t="s">
        <v>31</v>
      </c>
      <c r="L226" t="s">
        <v>22</v>
      </c>
      <c r="M226">
        <v>93500</v>
      </c>
      <c r="O226" t="s">
        <v>447</v>
      </c>
      <c r="P226" t="s">
        <v>448</v>
      </c>
    </row>
    <row r="227" spans="1:16" x14ac:dyDescent="0.35">
      <c r="A227" t="s">
        <v>16</v>
      </c>
      <c r="B227" t="s">
        <v>35</v>
      </c>
      <c r="C227" t="s">
        <v>462</v>
      </c>
      <c r="D227" t="s">
        <v>36</v>
      </c>
      <c r="E227" t="s">
        <v>20</v>
      </c>
      <c r="F227" t="b">
        <v>0</v>
      </c>
      <c r="G227" t="s">
        <v>43</v>
      </c>
      <c r="H227" s="1">
        <v>45709.667071759257</v>
      </c>
      <c r="I227" t="b">
        <v>0</v>
      </c>
      <c r="J227" t="b">
        <v>0</v>
      </c>
      <c r="K227" t="s">
        <v>31</v>
      </c>
      <c r="L227" t="s">
        <v>32</v>
      </c>
      <c r="N227">
        <v>60</v>
      </c>
      <c r="O227" t="s">
        <v>463</v>
      </c>
      <c r="P227" t="s">
        <v>464</v>
      </c>
    </row>
    <row r="228" spans="1:16" x14ac:dyDescent="0.35">
      <c r="A228" t="s">
        <v>16</v>
      </c>
      <c r="B228" t="s">
        <v>449</v>
      </c>
      <c r="C228" t="s">
        <v>450</v>
      </c>
      <c r="D228" t="s">
        <v>110</v>
      </c>
      <c r="E228" t="s">
        <v>20</v>
      </c>
      <c r="F228" t="b">
        <v>0</v>
      </c>
      <c r="G228" t="s">
        <v>30</v>
      </c>
      <c r="H228" s="1">
        <v>45709.667858796303</v>
      </c>
      <c r="I228" t="b">
        <v>0</v>
      </c>
      <c r="J228" t="b">
        <v>1</v>
      </c>
      <c r="K228" t="s">
        <v>31</v>
      </c>
      <c r="L228" t="s">
        <v>22</v>
      </c>
      <c r="M228">
        <v>120000</v>
      </c>
      <c r="O228" t="s">
        <v>451</v>
      </c>
      <c r="P228" t="s">
        <v>452</v>
      </c>
    </row>
    <row r="229" spans="1:16" x14ac:dyDescent="0.35">
      <c r="A229" t="s">
        <v>16</v>
      </c>
      <c r="B229" t="s">
        <v>459</v>
      </c>
      <c r="C229" t="s">
        <v>142</v>
      </c>
      <c r="D229" t="s">
        <v>36</v>
      </c>
      <c r="E229" t="s">
        <v>20</v>
      </c>
      <c r="F229" t="b">
        <v>0</v>
      </c>
      <c r="G229" t="s">
        <v>68</v>
      </c>
      <c r="H229" s="1">
        <v>45709.709236111114</v>
      </c>
      <c r="I229" t="b">
        <v>0</v>
      </c>
      <c r="J229" t="b">
        <v>0</v>
      </c>
      <c r="K229" t="s">
        <v>31</v>
      </c>
      <c r="L229" t="s">
        <v>32</v>
      </c>
      <c r="N229">
        <v>22</v>
      </c>
      <c r="O229" t="s">
        <v>460</v>
      </c>
      <c r="P229" t="s">
        <v>461</v>
      </c>
    </row>
    <row r="230" spans="1:16" x14ac:dyDescent="0.35">
      <c r="A230" t="s">
        <v>16</v>
      </c>
      <c r="B230" t="s">
        <v>453</v>
      </c>
      <c r="C230" t="s">
        <v>454</v>
      </c>
      <c r="D230" t="s">
        <v>36</v>
      </c>
      <c r="E230" t="s">
        <v>20</v>
      </c>
      <c r="F230" t="b">
        <v>0</v>
      </c>
      <c r="G230" t="s">
        <v>47</v>
      </c>
      <c r="H230" s="1">
        <v>45709.7503125</v>
      </c>
      <c r="I230" t="b">
        <v>0</v>
      </c>
      <c r="J230" t="b">
        <v>1</v>
      </c>
      <c r="K230" t="s">
        <v>31</v>
      </c>
      <c r="L230" t="s">
        <v>22</v>
      </c>
      <c r="M230">
        <v>103900</v>
      </c>
      <c r="O230" t="s">
        <v>455</v>
      </c>
      <c r="P230" t="s">
        <v>456</v>
      </c>
    </row>
    <row r="231" spans="1:16" x14ac:dyDescent="0.35">
      <c r="A231" t="s">
        <v>16</v>
      </c>
      <c r="B231" t="s">
        <v>457</v>
      </c>
      <c r="C231" t="s">
        <v>142</v>
      </c>
      <c r="D231" t="s">
        <v>110</v>
      </c>
      <c r="E231" t="s">
        <v>91</v>
      </c>
      <c r="F231" t="b">
        <v>0</v>
      </c>
      <c r="G231" t="s">
        <v>68</v>
      </c>
      <c r="H231" s="1">
        <v>45709.750902777778</v>
      </c>
      <c r="I231" t="b">
        <v>1</v>
      </c>
      <c r="J231" t="b">
        <v>0</v>
      </c>
      <c r="K231" t="s">
        <v>31</v>
      </c>
      <c r="L231" t="s">
        <v>32</v>
      </c>
      <c r="N231">
        <v>38</v>
      </c>
      <c r="O231" t="s">
        <v>458</v>
      </c>
    </row>
    <row r="232" spans="1:16" x14ac:dyDescent="0.35">
      <c r="A232" t="s">
        <v>16</v>
      </c>
      <c r="B232" t="s">
        <v>441</v>
      </c>
      <c r="C232" t="s">
        <v>442</v>
      </c>
      <c r="D232" t="s">
        <v>443</v>
      </c>
      <c r="E232" t="s">
        <v>20</v>
      </c>
      <c r="F232" t="b">
        <v>0</v>
      </c>
      <c r="G232" t="s">
        <v>47</v>
      </c>
      <c r="H232" s="1">
        <v>45710.333784722221</v>
      </c>
      <c r="I232" t="b">
        <v>0</v>
      </c>
      <c r="J232" t="b">
        <v>1</v>
      </c>
      <c r="K232" t="s">
        <v>31</v>
      </c>
      <c r="L232" t="s">
        <v>22</v>
      </c>
      <c r="M232">
        <v>96000</v>
      </c>
      <c r="O232" t="s">
        <v>444</v>
      </c>
    </row>
    <row r="233" spans="1:16" x14ac:dyDescent="0.35">
      <c r="A233" t="s">
        <v>16</v>
      </c>
      <c r="B233" t="s">
        <v>445</v>
      </c>
      <c r="C233" t="s">
        <v>446</v>
      </c>
      <c r="D233" t="s">
        <v>29</v>
      </c>
      <c r="E233" t="s">
        <v>436</v>
      </c>
      <c r="F233" t="b">
        <v>0</v>
      </c>
      <c r="G233" t="s">
        <v>52</v>
      </c>
      <c r="H233" s="1">
        <v>45710.54178240741</v>
      </c>
      <c r="I233" t="b">
        <v>0</v>
      </c>
      <c r="J233" t="b">
        <v>1</v>
      </c>
      <c r="K233" t="s">
        <v>31</v>
      </c>
      <c r="L233" t="s">
        <v>22</v>
      </c>
      <c r="M233">
        <v>93500</v>
      </c>
      <c r="O233" t="s">
        <v>447</v>
      </c>
      <c r="P233" t="s">
        <v>448</v>
      </c>
    </row>
    <row r="234" spans="1:16" x14ac:dyDescent="0.35">
      <c r="A234" t="s">
        <v>16</v>
      </c>
      <c r="B234" t="s">
        <v>35</v>
      </c>
      <c r="C234" t="s">
        <v>462</v>
      </c>
      <c r="D234" t="s">
        <v>36</v>
      </c>
      <c r="E234" t="s">
        <v>20</v>
      </c>
      <c r="F234" t="b">
        <v>0</v>
      </c>
      <c r="G234" t="s">
        <v>43</v>
      </c>
      <c r="H234" s="1">
        <v>45710.667071759257</v>
      </c>
      <c r="I234" t="b">
        <v>0</v>
      </c>
      <c r="J234" t="b">
        <v>0</v>
      </c>
      <c r="K234" t="s">
        <v>31</v>
      </c>
      <c r="L234" t="s">
        <v>32</v>
      </c>
      <c r="N234">
        <v>60</v>
      </c>
      <c r="O234" t="s">
        <v>463</v>
      </c>
      <c r="P234" t="s">
        <v>464</v>
      </c>
    </row>
    <row r="235" spans="1:16" x14ac:dyDescent="0.35">
      <c r="A235" t="s">
        <v>16</v>
      </c>
      <c r="B235" t="s">
        <v>449</v>
      </c>
      <c r="C235" t="s">
        <v>450</v>
      </c>
      <c r="D235" t="s">
        <v>110</v>
      </c>
      <c r="E235" t="s">
        <v>20</v>
      </c>
      <c r="F235" t="b">
        <v>0</v>
      </c>
      <c r="G235" t="s">
        <v>30</v>
      </c>
      <c r="H235" s="1">
        <v>45710.667858796303</v>
      </c>
      <c r="I235" t="b">
        <v>0</v>
      </c>
      <c r="J235" t="b">
        <v>1</v>
      </c>
      <c r="K235" t="s">
        <v>31</v>
      </c>
      <c r="L235" t="s">
        <v>22</v>
      </c>
      <c r="M235">
        <v>120000</v>
      </c>
      <c r="O235" t="s">
        <v>451</v>
      </c>
      <c r="P235" t="s">
        <v>452</v>
      </c>
    </row>
    <row r="236" spans="1:16" x14ac:dyDescent="0.35">
      <c r="A236" t="s">
        <v>16</v>
      </c>
      <c r="B236" t="s">
        <v>459</v>
      </c>
      <c r="C236" t="s">
        <v>142</v>
      </c>
      <c r="D236" t="s">
        <v>36</v>
      </c>
      <c r="E236" t="s">
        <v>20</v>
      </c>
      <c r="F236" t="b">
        <v>0</v>
      </c>
      <c r="G236" t="s">
        <v>68</v>
      </c>
      <c r="H236" s="1">
        <v>45710.709236111114</v>
      </c>
      <c r="I236" t="b">
        <v>0</v>
      </c>
      <c r="J236" t="b">
        <v>0</v>
      </c>
      <c r="K236" t="s">
        <v>31</v>
      </c>
      <c r="L236" t="s">
        <v>32</v>
      </c>
      <c r="N236">
        <v>22</v>
      </c>
      <c r="O236" t="s">
        <v>460</v>
      </c>
      <c r="P236" t="s">
        <v>461</v>
      </c>
    </row>
    <row r="237" spans="1:16" x14ac:dyDescent="0.35">
      <c r="A237" t="s">
        <v>16</v>
      </c>
      <c r="B237" t="s">
        <v>453</v>
      </c>
      <c r="C237" t="s">
        <v>454</v>
      </c>
      <c r="D237" t="s">
        <v>36</v>
      </c>
      <c r="E237" t="s">
        <v>20</v>
      </c>
      <c r="F237" t="b">
        <v>0</v>
      </c>
      <c r="G237" t="s">
        <v>47</v>
      </c>
      <c r="H237" s="1">
        <v>45710.7503125</v>
      </c>
      <c r="I237" t="b">
        <v>0</v>
      </c>
      <c r="J237" t="b">
        <v>1</v>
      </c>
      <c r="K237" t="s">
        <v>31</v>
      </c>
      <c r="L237" t="s">
        <v>22</v>
      </c>
      <c r="M237">
        <v>103900</v>
      </c>
      <c r="O237" t="s">
        <v>455</v>
      </c>
      <c r="P237" t="s">
        <v>456</v>
      </c>
    </row>
    <row r="238" spans="1:16" x14ac:dyDescent="0.35">
      <c r="A238" t="s">
        <v>16</v>
      </c>
      <c r="B238" t="s">
        <v>457</v>
      </c>
      <c r="C238" t="s">
        <v>142</v>
      </c>
      <c r="D238" t="s">
        <v>110</v>
      </c>
      <c r="E238" t="s">
        <v>91</v>
      </c>
      <c r="F238" t="b">
        <v>0</v>
      </c>
      <c r="G238" t="s">
        <v>68</v>
      </c>
      <c r="H238" s="1">
        <v>45710.750902777778</v>
      </c>
      <c r="I238" t="b">
        <v>1</v>
      </c>
      <c r="J238" t="b">
        <v>0</v>
      </c>
      <c r="K238" t="s">
        <v>31</v>
      </c>
      <c r="L238" t="s">
        <v>32</v>
      </c>
      <c r="N238">
        <v>38</v>
      </c>
      <c r="O238" t="s">
        <v>458</v>
      </c>
    </row>
    <row r="239" spans="1:16" x14ac:dyDescent="0.35">
      <c r="A239" t="s">
        <v>16</v>
      </c>
      <c r="B239" t="s">
        <v>441</v>
      </c>
      <c r="C239" t="s">
        <v>442</v>
      </c>
      <c r="D239" t="s">
        <v>443</v>
      </c>
      <c r="E239" t="s">
        <v>20</v>
      </c>
      <c r="F239" t="b">
        <v>0</v>
      </c>
      <c r="G239" t="s">
        <v>47</v>
      </c>
      <c r="H239" s="1">
        <v>45711.333784722221</v>
      </c>
      <c r="I239" t="b">
        <v>0</v>
      </c>
      <c r="J239" t="b">
        <v>1</v>
      </c>
      <c r="K239" t="s">
        <v>31</v>
      </c>
      <c r="L239" t="s">
        <v>22</v>
      </c>
      <c r="M239">
        <v>96000</v>
      </c>
      <c r="O239" t="s">
        <v>444</v>
      </c>
    </row>
    <row r="240" spans="1:16" x14ac:dyDescent="0.35">
      <c r="A240" t="s">
        <v>16</v>
      </c>
      <c r="B240" t="s">
        <v>445</v>
      </c>
      <c r="C240" t="s">
        <v>446</v>
      </c>
      <c r="D240" t="s">
        <v>29</v>
      </c>
      <c r="E240" t="s">
        <v>436</v>
      </c>
      <c r="F240" t="b">
        <v>0</v>
      </c>
      <c r="G240" t="s">
        <v>52</v>
      </c>
      <c r="H240" s="1">
        <v>45711.54178240741</v>
      </c>
      <c r="I240" t="b">
        <v>0</v>
      </c>
      <c r="J240" t="b">
        <v>1</v>
      </c>
      <c r="K240" t="s">
        <v>31</v>
      </c>
      <c r="L240" t="s">
        <v>22</v>
      </c>
      <c r="M240">
        <v>93500</v>
      </c>
      <c r="O240" t="s">
        <v>447</v>
      </c>
      <c r="P240" t="s">
        <v>448</v>
      </c>
    </row>
    <row r="241" spans="1:16" x14ac:dyDescent="0.35">
      <c r="A241" t="s">
        <v>16</v>
      </c>
      <c r="B241" t="s">
        <v>35</v>
      </c>
      <c r="C241" t="s">
        <v>462</v>
      </c>
      <c r="D241" t="s">
        <v>36</v>
      </c>
      <c r="E241" t="s">
        <v>20</v>
      </c>
      <c r="F241" t="b">
        <v>0</v>
      </c>
      <c r="G241" t="s">
        <v>43</v>
      </c>
      <c r="H241" s="1">
        <v>45711.667071759257</v>
      </c>
      <c r="I241" t="b">
        <v>0</v>
      </c>
      <c r="J241" t="b">
        <v>0</v>
      </c>
      <c r="K241" t="s">
        <v>31</v>
      </c>
      <c r="L241" t="s">
        <v>32</v>
      </c>
      <c r="N241">
        <v>60</v>
      </c>
      <c r="O241" t="s">
        <v>463</v>
      </c>
      <c r="P241" t="s">
        <v>464</v>
      </c>
    </row>
    <row r="242" spans="1:16" x14ac:dyDescent="0.35">
      <c r="A242" t="s">
        <v>16</v>
      </c>
      <c r="B242" t="s">
        <v>449</v>
      </c>
      <c r="C242" t="s">
        <v>450</v>
      </c>
      <c r="D242" t="s">
        <v>110</v>
      </c>
      <c r="E242" t="s">
        <v>20</v>
      </c>
      <c r="F242" t="b">
        <v>0</v>
      </c>
      <c r="G242" t="s">
        <v>30</v>
      </c>
      <c r="H242" s="1">
        <v>45711.667858796303</v>
      </c>
      <c r="I242" t="b">
        <v>0</v>
      </c>
      <c r="J242" t="b">
        <v>1</v>
      </c>
      <c r="K242" t="s">
        <v>31</v>
      </c>
      <c r="L242" t="s">
        <v>22</v>
      </c>
      <c r="M242">
        <v>120000</v>
      </c>
      <c r="O242" t="s">
        <v>451</v>
      </c>
      <c r="P242" t="s">
        <v>452</v>
      </c>
    </row>
    <row r="243" spans="1:16" x14ac:dyDescent="0.35">
      <c r="A243" t="s">
        <v>16</v>
      </c>
      <c r="B243" t="s">
        <v>459</v>
      </c>
      <c r="C243" t="s">
        <v>142</v>
      </c>
      <c r="D243" t="s">
        <v>36</v>
      </c>
      <c r="E243" t="s">
        <v>20</v>
      </c>
      <c r="F243" t="b">
        <v>0</v>
      </c>
      <c r="G243" t="s">
        <v>68</v>
      </c>
      <c r="H243" s="1">
        <v>45711.709236111114</v>
      </c>
      <c r="I243" t="b">
        <v>0</v>
      </c>
      <c r="J243" t="b">
        <v>0</v>
      </c>
      <c r="K243" t="s">
        <v>31</v>
      </c>
      <c r="L243" t="s">
        <v>32</v>
      </c>
      <c r="N243">
        <v>22</v>
      </c>
      <c r="O243" t="s">
        <v>460</v>
      </c>
      <c r="P243" t="s">
        <v>461</v>
      </c>
    </row>
    <row r="244" spans="1:16" x14ac:dyDescent="0.35">
      <c r="A244" t="s">
        <v>16</v>
      </c>
      <c r="B244" t="s">
        <v>453</v>
      </c>
      <c r="C244" t="s">
        <v>454</v>
      </c>
      <c r="D244" t="s">
        <v>36</v>
      </c>
      <c r="E244" t="s">
        <v>20</v>
      </c>
      <c r="F244" t="b">
        <v>0</v>
      </c>
      <c r="G244" t="s">
        <v>47</v>
      </c>
      <c r="H244" s="1">
        <v>45711.7503125</v>
      </c>
      <c r="I244" t="b">
        <v>0</v>
      </c>
      <c r="J244" t="b">
        <v>1</v>
      </c>
      <c r="K244" t="s">
        <v>31</v>
      </c>
      <c r="L244" t="s">
        <v>22</v>
      </c>
      <c r="M244">
        <v>103900</v>
      </c>
      <c r="O244" t="s">
        <v>455</v>
      </c>
      <c r="P244" t="s">
        <v>456</v>
      </c>
    </row>
    <row r="245" spans="1:16" x14ac:dyDescent="0.35">
      <c r="A245" t="s">
        <v>16</v>
      </c>
      <c r="B245" t="s">
        <v>457</v>
      </c>
      <c r="C245" t="s">
        <v>142</v>
      </c>
      <c r="D245" t="s">
        <v>110</v>
      </c>
      <c r="E245" t="s">
        <v>91</v>
      </c>
      <c r="F245" t="b">
        <v>0</v>
      </c>
      <c r="G245" t="s">
        <v>68</v>
      </c>
      <c r="H245" s="1">
        <v>45711.750902777778</v>
      </c>
      <c r="I245" t="b">
        <v>1</v>
      </c>
      <c r="J245" t="b">
        <v>0</v>
      </c>
      <c r="K245" t="s">
        <v>31</v>
      </c>
      <c r="L245" t="s">
        <v>32</v>
      </c>
      <c r="N245">
        <v>38</v>
      </c>
      <c r="O245" t="s">
        <v>458</v>
      </c>
    </row>
    <row r="246" spans="1:16" x14ac:dyDescent="0.35">
      <c r="A246" t="s">
        <v>16</v>
      </c>
      <c r="B246" t="s">
        <v>441</v>
      </c>
      <c r="C246" t="s">
        <v>442</v>
      </c>
      <c r="D246" t="s">
        <v>443</v>
      </c>
      <c r="E246" t="s">
        <v>20</v>
      </c>
      <c r="F246" t="b">
        <v>0</v>
      </c>
      <c r="G246" t="s">
        <v>47</v>
      </c>
      <c r="H246" s="1">
        <v>45712.333784722221</v>
      </c>
      <c r="I246" t="b">
        <v>0</v>
      </c>
      <c r="J246" t="b">
        <v>1</v>
      </c>
      <c r="K246" t="s">
        <v>31</v>
      </c>
      <c r="L246" t="s">
        <v>22</v>
      </c>
      <c r="M246">
        <v>96000</v>
      </c>
      <c r="O246" t="s">
        <v>444</v>
      </c>
    </row>
    <row r="247" spans="1:16" x14ac:dyDescent="0.35">
      <c r="A247" t="s">
        <v>16</v>
      </c>
      <c r="B247" t="s">
        <v>445</v>
      </c>
      <c r="C247" t="s">
        <v>446</v>
      </c>
      <c r="D247" t="s">
        <v>29</v>
      </c>
      <c r="E247" t="s">
        <v>436</v>
      </c>
      <c r="F247" t="b">
        <v>0</v>
      </c>
      <c r="G247" t="s">
        <v>52</v>
      </c>
      <c r="H247" s="1">
        <v>45712.54178240741</v>
      </c>
      <c r="I247" t="b">
        <v>0</v>
      </c>
      <c r="J247" t="b">
        <v>1</v>
      </c>
      <c r="K247" t="s">
        <v>31</v>
      </c>
      <c r="L247" t="s">
        <v>22</v>
      </c>
      <c r="M247">
        <v>93500</v>
      </c>
      <c r="O247" t="s">
        <v>447</v>
      </c>
      <c r="P247" t="s">
        <v>448</v>
      </c>
    </row>
    <row r="248" spans="1:16" x14ac:dyDescent="0.35">
      <c r="A248" t="s">
        <v>16</v>
      </c>
      <c r="B248" t="s">
        <v>35</v>
      </c>
      <c r="C248" t="s">
        <v>462</v>
      </c>
      <c r="D248" t="s">
        <v>36</v>
      </c>
      <c r="E248" t="s">
        <v>20</v>
      </c>
      <c r="F248" t="b">
        <v>0</v>
      </c>
      <c r="G248" t="s">
        <v>43</v>
      </c>
      <c r="H248" s="1">
        <v>45712.667071759257</v>
      </c>
      <c r="I248" t="b">
        <v>0</v>
      </c>
      <c r="J248" t="b">
        <v>0</v>
      </c>
      <c r="K248" t="s">
        <v>31</v>
      </c>
      <c r="L248" t="s">
        <v>32</v>
      </c>
      <c r="N248">
        <v>60</v>
      </c>
      <c r="O248" t="s">
        <v>463</v>
      </c>
      <c r="P248" t="s">
        <v>464</v>
      </c>
    </row>
    <row r="249" spans="1:16" x14ac:dyDescent="0.35">
      <c r="A249" t="s">
        <v>16</v>
      </c>
      <c r="B249" t="s">
        <v>449</v>
      </c>
      <c r="C249" t="s">
        <v>450</v>
      </c>
      <c r="D249" t="s">
        <v>110</v>
      </c>
      <c r="E249" t="s">
        <v>20</v>
      </c>
      <c r="F249" t="b">
        <v>0</v>
      </c>
      <c r="G249" t="s">
        <v>30</v>
      </c>
      <c r="H249" s="1">
        <v>45712.667858796303</v>
      </c>
      <c r="I249" t="b">
        <v>0</v>
      </c>
      <c r="J249" t="b">
        <v>1</v>
      </c>
      <c r="K249" t="s">
        <v>31</v>
      </c>
      <c r="L249" t="s">
        <v>22</v>
      </c>
      <c r="M249">
        <v>120000</v>
      </c>
      <c r="O249" t="s">
        <v>451</v>
      </c>
      <c r="P249" t="s">
        <v>452</v>
      </c>
    </row>
    <row r="250" spans="1:16" x14ac:dyDescent="0.35">
      <c r="A250" t="s">
        <v>16</v>
      </c>
      <c r="B250" t="s">
        <v>459</v>
      </c>
      <c r="C250" t="s">
        <v>142</v>
      </c>
      <c r="D250" t="s">
        <v>36</v>
      </c>
      <c r="E250" t="s">
        <v>20</v>
      </c>
      <c r="F250" t="b">
        <v>0</v>
      </c>
      <c r="G250" t="s">
        <v>68</v>
      </c>
      <c r="H250" s="1">
        <v>45712.709236111114</v>
      </c>
      <c r="I250" t="b">
        <v>0</v>
      </c>
      <c r="J250" t="b">
        <v>0</v>
      </c>
      <c r="K250" t="s">
        <v>31</v>
      </c>
      <c r="L250" t="s">
        <v>32</v>
      </c>
      <c r="N250">
        <v>22</v>
      </c>
      <c r="O250" t="s">
        <v>460</v>
      </c>
      <c r="P250" t="s">
        <v>461</v>
      </c>
    </row>
    <row r="251" spans="1:16" x14ac:dyDescent="0.35">
      <c r="A251" t="s">
        <v>16</v>
      </c>
      <c r="B251" t="s">
        <v>453</v>
      </c>
      <c r="C251" t="s">
        <v>454</v>
      </c>
      <c r="D251" t="s">
        <v>36</v>
      </c>
      <c r="E251" t="s">
        <v>20</v>
      </c>
      <c r="F251" t="b">
        <v>0</v>
      </c>
      <c r="G251" t="s">
        <v>47</v>
      </c>
      <c r="H251" s="1">
        <v>45712.7503125</v>
      </c>
      <c r="I251" t="b">
        <v>0</v>
      </c>
      <c r="J251" t="b">
        <v>1</v>
      </c>
      <c r="K251" t="s">
        <v>31</v>
      </c>
      <c r="L251" t="s">
        <v>22</v>
      </c>
      <c r="M251">
        <v>103900</v>
      </c>
      <c r="O251" t="s">
        <v>455</v>
      </c>
      <c r="P251" t="s">
        <v>456</v>
      </c>
    </row>
    <row r="252" spans="1:16" x14ac:dyDescent="0.35">
      <c r="A252" t="s">
        <v>16</v>
      </c>
      <c r="B252" t="s">
        <v>457</v>
      </c>
      <c r="C252" t="s">
        <v>142</v>
      </c>
      <c r="D252" t="s">
        <v>110</v>
      </c>
      <c r="E252" t="s">
        <v>91</v>
      </c>
      <c r="F252" t="b">
        <v>0</v>
      </c>
      <c r="G252" t="s">
        <v>68</v>
      </c>
      <c r="H252" s="1">
        <v>45712.750902777778</v>
      </c>
      <c r="I252" t="b">
        <v>1</v>
      </c>
      <c r="J252" t="b">
        <v>0</v>
      </c>
      <c r="K252" t="s">
        <v>31</v>
      </c>
      <c r="L252" t="s">
        <v>32</v>
      </c>
      <c r="N252">
        <v>38</v>
      </c>
      <c r="O252" t="s">
        <v>458</v>
      </c>
    </row>
    <row r="253" spans="1:16" x14ac:dyDescent="0.35">
      <c r="A253" t="s">
        <v>16</v>
      </c>
      <c r="B253" t="s">
        <v>441</v>
      </c>
      <c r="C253" t="s">
        <v>442</v>
      </c>
      <c r="D253" t="s">
        <v>443</v>
      </c>
      <c r="E253" t="s">
        <v>20</v>
      </c>
      <c r="F253" t="b">
        <v>0</v>
      </c>
      <c r="G253" t="s">
        <v>47</v>
      </c>
      <c r="H253" s="1">
        <v>45713.333784722221</v>
      </c>
      <c r="I253" t="b">
        <v>0</v>
      </c>
      <c r="J253" t="b">
        <v>1</v>
      </c>
      <c r="K253" t="s">
        <v>31</v>
      </c>
      <c r="L253" t="s">
        <v>22</v>
      </c>
      <c r="M253">
        <v>96000</v>
      </c>
      <c r="O253" t="s">
        <v>444</v>
      </c>
    </row>
    <row r="254" spans="1:16" x14ac:dyDescent="0.35">
      <c r="A254" t="s">
        <v>16</v>
      </c>
      <c r="B254" t="s">
        <v>445</v>
      </c>
      <c r="C254" t="s">
        <v>446</v>
      </c>
      <c r="D254" t="s">
        <v>29</v>
      </c>
      <c r="E254" t="s">
        <v>436</v>
      </c>
      <c r="F254" t="b">
        <v>0</v>
      </c>
      <c r="G254" t="s">
        <v>52</v>
      </c>
      <c r="H254" s="1">
        <v>45713.54178240741</v>
      </c>
      <c r="I254" t="b">
        <v>0</v>
      </c>
      <c r="J254" t="b">
        <v>1</v>
      </c>
      <c r="K254" t="s">
        <v>31</v>
      </c>
      <c r="L254" t="s">
        <v>22</v>
      </c>
      <c r="M254">
        <v>93500</v>
      </c>
      <c r="O254" t="s">
        <v>447</v>
      </c>
      <c r="P254" t="s">
        <v>448</v>
      </c>
    </row>
    <row r="255" spans="1:16" x14ac:dyDescent="0.35">
      <c r="A255" t="s">
        <v>16</v>
      </c>
      <c r="B255" t="s">
        <v>35</v>
      </c>
      <c r="C255" t="s">
        <v>462</v>
      </c>
      <c r="D255" t="s">
        <v>36</v>
      </c>
      <c r="E255" t="s">
        <v>20</v>
      </c>
      <c r="F255" t="b">
        <v>0</v>
      </c>
      <c r="G255" t="s">
        <v>43</v>
      </c>
      <c r="H255" s="1">
        <v>45713.667071759257</v>
      </c>
      <c r="I255" t="b">
        <v>0</v>
      </c>
      <c r="J255" t="b">
        <v>0</v>
      </c>
      <c r="K255" t="s">
        <v>31</v>
      </c>
      <c r="L255" t="s">
        <v>32</v>
      </c>
      <c r="N255">
        <v>60</v>
      </c>
      <c r="O255" t="s">
        <v>463</v>
      </c>
      <c r="P255" t="s">
        <v>464</v>
      </c>
    </row>
    <row r="256" spans="1:16" x14ac:dyDescent="0.35">
      <c r="A256" t="s">
        <v>16</v>
      </c>
      <c r="B256" t="s">
        <v>449</v>
      </c>
      <c r="C256" t="s">
        <v>450</v>
      </c>
      <c r="D256" t="s">
        <v>110</v>
      </c>
      <c r="E256" t="s">
        <v>20</v>
      </c>
      <c r="F256" t="b">
        <v>0</v>
      </c>
      <c r="G256" t="s">
        <v>30</v>
      </c>
      <c r="H256" s="1">
        <v>45713.667858796303</v>
      </c>
      <c r="I256" t="b">
        <v>0</v>
      </c>
      <c r="J256" t="b">
        <v>1</v>
      </c>
      <c r="K256" t="s">
        <v>31</v>
      </c>
      <c r="L256" t="s">
        <v>22</v>
      </c>
      <c r="M256">
        <v>120000</v>
      </c>
      <c r="O256" t="s">
        <v>451</v>
      </c>
      <c r="P256" t="s">
        <v>452</v>
      </c>
    </row>
    <row r="257" spans="1:16" x14ac:dyDescent="0.35">
      <c r="A257" t="s">
        <v>16</v>
      </c>
      <c r="B257" t="s">
        <v>459</v>
      </c>
      <c r="C257" t="s">
        <v>142</v>
      </c>
      <c r="D257" t="s">
        <v>36</v>
      </c>
      <c r="E257" t="s">
        <v>20</v>
      </c>
      <c r="F257" t="b">
        <v>0</v>
      </c>
      <c r="G257" t="s">
        <v>68</v>
      </c>
      <c r="H257" s="1">
        <v>45713.709236111114</v>
      </c>
      <c r="I257" t="b">
        <v>0</v>
      </c>
      <c r="J257" t="b">
        <v>0</v>
      </c>
      <c r="K257" t="s">
        <v>31</v>
      </c>
      <c r="L257" t="s">
        <v>32</v>
      </c>
      <c r="N257">
        <v>22</v>
      </c>
      <c r="O257" t="s">
        <v>460</v>
      </c>
      <c r="P257" t="s">
        <v>461</v>
      </c>
    </row>
    <row r="258" spans="1:16" x14ac:dyDescent="0.35">
      <c r="A258" t="s">
        <v>16</v>
      </c>
      <c r="B258" t="s">
        <v>86</v>
      </c>
      <c r="C258" t="s">
        <v>18</v>
      </c>
      <c r="D258" t="s">
        <v>19</v>
      </c>
      <c r="E258" t="s">
        <v>20</v>
      </c>
      <c r="F258" t="b">
        <v>1</v>
      </c>
      <c r="G258" t="s">
        <v>467</v>
      </c>
      <c r="H258" s="1">
        <v>45713.722916666673</v>
      </c>
      <c r="I258" t="b">
        <v>1</v>
      </c>
      <c r="J258" t="b">
        <v>0</v>
      </c>
      <c r="K258" t="s">
        <v>467</v>
      </c>
      <c r="L258" t="s">
        <v>22</v>
      </c>
      <c r="M258">
        <v>37500</v>
      </c>
      <c r="O258" t="s">
        <v>468</v>
      </c>
      <c r="P258" t="s">
        <v>232</v>
      </c>
    </row>
    <row r="259" spans="1:16" x14ac:dyDescent="0.35">
      <c r="A259" t="s">
        <v>16</v>
      </c>
      <c r="B259" t="s">
        <v>453</v>
      </c>
      <c r="C259" t="s">
        <v>454</v>
      </c>
      <c r="D259" t="s">
        <v>36</v>
      </c>
      <c r="E259" t="s">
        <v>20</v>
      </c>
      <c r="F259" t="b">
        <v>0</v>
      </c>
      <c r="G259" t="s">
        <v>47</v>
      </c>
      <c r="H259" s="1">
        <v>45713.7503125</v>
      </c>
      <c r="I259" t="b">
        <v>0</v>
      </c>
      <c r="J259" t="b">
        <v>1</v>
      </c>
      <c r="K259" t="s">
        <v>31</v>
      </c>
      <c r="L259" t="s">
        <v>22</v>
      </c>
      <c r="M259">
        <v>103900</v>
      </c>
      <c r="O259" t="s">
        <v>455</v>
      </c>
      <c r="P259" t="s">
        <v>456</v>
      </c>
    </row>
    <row r="260" spans="1:16" x14ac:dyDescent="0.35">
      <c r="A260" t="s">
        <v>16</v>
      </c>
      <c r="B260" t="s">
        <v>457</v>
      </c>
      <c r="C260" t="s">
        <v>142</v>
      </c>
      <c r="D260" t="s">
        <v>110</v>
      </c>
      <c r="E260" t="s">
        <v>91</v>
      </c>
      <c r="F260" t="b">
        <v>0</v>
      </c>
      <c r="G260" t="s">
        <v>68</v>
      </c>
      <c r="H260" s="1">
        <v>45713.750902777778</v>
      </c>
      <c r="I260" t="b">
        <v>1</v>
      </c>
      <c r="J260" t="b">
        <v>0</v>
      </c>
      <c r="K260" t="s">
        <v>31</v>
      </c>
      <c r="L260" t="s">
        <v>32</v>
      </c>
      <c r="N260">
        <v>38</v>
      </c>
      <c r="O260" t="s">
        <v>458</v>
      </c>
    </row>
    <row r="261" spans="1:16" x14ac:dyDescent="0.35">
      <c r="A261" t="s">
        <v>16</v>
      </c>
      <c r="B261" t="s">
        <v>469</v>
      </c>
      <c r="C261" t="s">
        <v>470</v>
      </c>
      <c r="D261" t="s">
        <v>29</v>
      </c>
      <c r="E261" t="s">
        <v>20</v>
      </c>
      <c r="F261" t="b">
        <v>0</v>
      </c>
      <c r="G261" t="s">
        <v>171</v>
      </c>
      <c r="H261" s="1">
        <v>45713.802523148152</v>
      </c>
      <c r="I261" t="b">
        <v>0</v>
      </c>
      <c r="J261" t="b">
        <v>1</v>
      </c>
      <c r="K261" t="s">
        <v>31</v>
      </c>
      <c r="L261" t="s">
        <v>22</v>
      </c>
      <c r="M261">
        <v>90480</v>
      </c>
      <c r="O261" t="s">
        <v>471</v>
      </c>
      <c r="P261" t="s">
        <v>472</v>
      </c>
    </row>
    <row r="262" spans="1:16" x14ac:dyDescent="0.35">
      <c r="A262" t="s">
        <v>16</v>
      </c>
      <c r="B262" t="s">
        <v>473</v>
      </c>
      <c r="C262" t="s">
        <v>474</v>
      </c>
      <c r="D262" t="s">
        <v>36</v>
      </c>
      <c r="E262" t="s">
        <v>91</v>
      </c>
      <c r="F262" t="b">
        <v>0</v>
      </c>
      <c r="G262" t="s">
        <v>47</v>
      </c>
      <c r="H262" s="1">
        <v>45713.829942129632</v>
      </c>
      <c r="I262" t="b">
        <v>1</v>
      </c>
      <c r="J262" t="b">
        <v>0</v>
      </c>
      <c r="K262" t="s">
        <v>31</v>
      </c>
      <c r="L262" t="s">
        <v>32</v>
      </c>
      <c r="N262">
        <v>58.5</v>
      </c>
      <c r="O262" t="s">
        <v>475</v>
      </c>
      <c r="P262" t="s">
        <v>476</v>
      </c>
    </row>
    <row r="263" spans="1:16" x14ac:dyDescent="0.35">
      <c r="A263" t="s">
        <v>16</v>
      </c>
      <c r="B263" t="s">
        <v>477</v>
      </c>
      <c r="C263" t="s">
        <v>478</v>
      </c>
      <c r="D263" t="s">
        <v>36</v>
      </c>
      <c r="E263" t="s">
        <v>20</v>
      </c>
      <c r="F263" t="b">
        <v>0</v>
      </c>
      <c r="G263" t="s">
        <v>43</v>
      </c>
      <c r="H263" s="1">
        <v>45714.20516203704</v>
      </c>
      <c r="I263" t="b">
        <v>0</v>
      </c>
      <c r="J263" t="b">
        <v>0</v>
      </c>
      <c r="K263" t="s">
        <v>31</v>
      </c>
      <c r="L263" t="s">
        <v>22</v>
      </c>
      <c r="M263">
        <v>111800</v>
      </c>
      <c r="O263" t="s">
        <v>329</v>
      </c>
      <c r="P263" t="s">
        <v>479</v>
      </c>
    </row>
    <row r="264" spans="1:16" x14ac:dyDescent="0.35">
      <c r="A264" t="s">
        <v>16</v>
      </c>
      <c r="B264" t="s">
        <v>480</v>
      </c>
      <c r="C264" t="s">
        <v>481</v>
      </c>
      <c r="D264" t="s">
        <v>249</v>
      </c>
      <c r="E264" t="s">
        <v>20</v>
      </c>
      <c r="F264" t="b">
        <v>0</v>
      </c>
      <c r="G264" t="s">
        <v>482</v>
      </c>
      <c r="H264" s="1">
        <v>45714.274826388893</v>
      </c>
      <c r="I264" t="b">
        <v>0</v>
      </c>
      <c r="J264" t="b">
        <v>0</v>
      </c>
      <c r="K264" t="s">
        <v>482</v>
      </c>
      <c r="L264" t="s">
        <v>22</v>
      </c>
      <c r="M264">
        <v>87900</v>
      </c>
      <c r="O264" t="s">
        <v>483</v>
      </c>
      <c r="P264" t="s">
        <v>484</v>
      </c>
    </row>
    <row r="265" spans="1:16" x14ac:dyDescent="0.35">
      <c r="A265" t="s">
        <v>16</v>
      </c>
      <c r="B265" t="s">
        <v>485</v>
      </c>
      <c r="C265" t="s">
        <v>18</v>
      </c>
      <c r="D265" t="s">
        <v>19</v>
      </c>
      <c r="E265" t="s">
        <v>20</v>
      </c>
      <c r="F265" t="b">
        <v>1</v>
      </c>
      <c r="G265" t="s">
        <v>80</v>
      </c>
      <c r="H265" s="1">
        <v>45714.293067129627</v>
      </c>
      <c r="I265" t="b">
        <v>1</v>
      </c>
      <c r="J265" t="b">
        <v>1</v>
      </c>
      <c r="K265" t="s">
        <v>80</v>
      </c>
      <c r="L265" t="s">
        <v>22</v>
      </c>
      <c r="M265">
        <v>107520</v>
      </c>
      <c r="O265" t="s">
        <v>81</v>
      </c>
      <c r="P265" t="s">
        <v>486</v>
      </c>
    </row>
    <row r="266" spans="1:16" x14ac:dyDescent="0.35">
      <c r="A266" t="s">
        <v>16</v>
      </c>
      <c r="B266" t="s">
        <v>487</v>
      </c>
      <c r="C266" t="s">
        <v>488</v>
      </c>
      <c r="D266" t="s">
        <v>36</v>
      </c>
      <c r="E266" t="s">
        <v>20</v>
      </c>
      <c r="F266" t="b">
        <v>0</v>
      </c>
      <c r="G266" t="s">
        <v>171</v>
      </c>
      <c r="H266" s="1">
        <v>45714.427615740737</v>
      </c>
      <c r="I266" t="b">
        <v>0</v>
      </c>
      <c r="J266" t="b">
        <v>1</v>
      </c>
      <c r="K266" t="s">
        <v>31</v>
      </c>
      <c r="L266" t="s">
        <v>22</v>
      </c>
      <c r="M266">
        <v>80125</v>
      </c>
      <c r="O266" t="s">
        <v>489</v>
      </c>
      <c r="P266" t="s">
        <v>490</v>
      </c>
    </row>
    <row r="267" spans="1:16" x14ac:dyDescent="0.35">
      <c r="A267" t="s">
        <v>16</v>
      </c>
      <c r="B267" t="s">
        <v>55</v>
      </c>
      <c r="C267" t="s">
        <v>491</v>
      </c>
      <c r="D267" t="s">
        <v>36</v>
      </c>
      <c r="E267" t="s">
        <v>20</v>
      </c>
      <c r="F267" t="b">
        <v>0</v>
      </c>
      <c r="G267" t="s">
        <v>52</v>
      </c>
      <c r="H267" s="1">
        <v>45714.458460648151</v>
      </c>
      <c r="I267" t="b">
        <v>0</v>
      </c>
      <c r="J267" t="b">
        <v>1</v>
      </c>
      <c r="K267" t="s">
        <v>31</v>
      </c>
      <c r="L267" t="s">
        <v>22</v>
      </c>
      <c r="M267">
        <v>105000</v>
      </c>
      <c r="O267" t="s">
        <v>209</v>
      </c>
      <c r="P267" t="s">
        <v>492</v>
      </c>
    </row>
    <row r="268" spans="1:16" x14ac:dyDescent="0.35">
      <c r="A268" t="s">
        <v>16</v>
      </c>
      <c r="B268" t="s">
        <v>493</v>
      </c>
      <c r="C268" t="s">
        <v>182</v>
      </c>
      <c r="D268" t="s">
        <v>36</v>
      </c>
      <c r="E268" t="s">
        <v>436</v>
      </c>
      <c r="F268" t="b">
        <v>0</v>
      </c>
      <c r="G268" t="s">
        <v>47</v>
      </c>
      <c r="H268" s="1">
        <v>45714.45884259259</v>
      </c>
      <c r="I268" t="b">
        <v>0</v>
      </c>
      <c r="J268" t="b">
        <v>1</v>
      </c>
      <c r="K268" t="s">
        <v>31</v>
      </c>
      <c r="L268" t="s">
        <v>22</v>
      </c>
      <c r="M268">
        <v>174900</v>
      </c>
      <c r="O268" t="s">
        <v>209</v>
      </c>
      <c r="P268" t="s">
        <v>494</v>
      </c>
    </row>
    <row r="269" spans="1:16" x14ac:dyDescent="0.35">
      <c r="A269" t="s">
        <v>16</v>
      </c>
      <c r="B269" t="s">
        <v>495</v>
      </c>
      <c r="C269" t="s">
        <v>496</v>
      </c>
      <c r="D269" t="s">
        <v>110</v>
      </c>
      <c r="E269" t="s">
        <v>20</v>
      </c>
      <c r="F269" t="b">
        <v>0</v>
      </c>
      <c r="G269" t="s">
        <v>47</v>
      </c>
      <c r="H269" s="1">
        <v>45714.500393518523</v>
      </c>
      <c r="I269" t="b">
        <v>0</v>
      </c>
      <c r="J269" t="b">
        <v>1</v>
      </c>
      <c r="K269" t="s">
        <v>31</v>
      </c>
      <c r="L269" t="s">
        <v>22</v>
      </c>
      <c r="M269">
        <v>90000</v>
      </c>
      <c r="O269" t="s">
        <v>497</v>
      </c>
      <c r="P269" t="s">
        <v>277</v>
      </c>
    </row>
    <row r="270" spans="1:16" x14ac:dyDescent="0.35">
      <c r="A270" t="s">
        <v>16</v>
      </c>
      <c r="B270" t="s">
        <v>35</v>
      </c>
      <c r="C270" t="s">
        <v>498</v>
      </c>
      <c r="D270" t="s">
        <v>36</v>
      </c>
      <c r="E270" t="s">
        <v>91</v>
      </c>
      <c r="F270" t="b">
        <v>0</v>
      </c>
      <c r="G270" t="s">
        <v>52</v>
      </c>
      <c r="H270" s="1">
        <v>45714.708587962959</v>
      </c>
      <c r="I270" t="b">
        <v>1</v>
      </c>
      <c r="J270" t="b">
        <v>0</v>
      </c>
      <c r="K270" t="s">
        <v>31</v>
      </c>
      <c r="L270" t="s">
        <v>32</v>
      </c>
      <c r="N270">
        <v>60</v>
      </c>
      <c r="O270" t="s">
        <v>499</v>
      </c>
      <c r="P270" t="s">
        <v>500</v>
      </c>
    </row>
    <row r="271" spans="1:16" x14ac:dyDescent="0.35">
      <c r="A271" t="s">
        <v>16</v>
      </c>
      <c r="B271" t="s">
        <v>226</v>
      </c>
      <c r="C271" t="s">
        <v>501</v>
      </c>
      <c r="D271" t="s">
        <v>36</v>
      </c>
      <c r="E271" t="s">
        <v>20</v>
      </c>
      <c r="F271" t="b">
        <v>0</v>
      </c>
      <c r="G271" t="s">
        <v>47</v>
      </c>
      <c r="H271" s="1">
        <v>45714.792060185187</v>
      </c>
      <c r="I271" t="b">
        <v>0</v>
      </c>
      <c r="J271" t="b">
        <v>0</v>
      </c>
      <c r="K271" t="s">
        <v>31</v>
      </c>
      <c r="L271" t="s">
        <v>22</v>
      </c>
      <c r="M271">
        <v>52500</v>
      </c>
      <c r="O271" t="s">
        <v>502</v>
      </c>
    </row>
    <row r="272" spans="1:16" x14ac:dyDescent="0.35">
      <c r="A272" t="s">
        <v>16</v>
      </c>
      <c r="B272" t="s">
        <v>503</v>
      </c>
      <c r="C272" t="s">
        <v>146</v>
      </c>
      <c r="D272" t="s">
        <v>36</v>
      </c>
      <c r="E272" t="s">
        <v>20</v>
      </c>
      <c r="F272" t="b">
        <v>0</v>
      </c>
      <c r="G272" t="s">
        <v>47</v>
      </c>
      <c r="H272" s="1">
        <v>45714.833749999998</v>
      </c>
      <c r="I272" t="b">
        <v>1</v>
      </c>
      <c r="J272" t="b">
        <v>0</v>
      </c>
      <c r="K272" t="s">
        <v>31</v>
      </c>
      <c r="L272" t="s">
        <v>22</v>
      </c>
      <c r="M272">
        <v>110000</v>
      </c>
      <c r="O272" t="s">
        <v>77</v>
      </c>
    </row>
    <row r="273" spans="1:16" x14ac:dyDescent="0.35">
      <c r="A273" t="s">
        <v>16</v>
      </c>
      <c r="B273" t="s">
        <v>504</v>
      </c>
      <c r="C273" t="s">
        <v>505</v>
      </c>
      <c r="D273" t="s">
        <v>36</v>
      </c>
      <c r="E273" t="s">
        <v>20</v>
      </c>
      <c r="F273" t="b">
        <v>0</v>
      </c>
      <c r="G273" t="s">
        <v>52</v>
      </c>
      <c r="H273" s="1">
        <v>45714.875231481477</v>
      </c>
      <c r="I273" t="b">
        <v>0</v>
      </c>
      <c r="J273" t="b">
        <v>0</v>
      </c>
      <c r="K273" t="s">
        <v>31</v>
      </c>
      <c r="L273" t="s">
        <v>22</v>
      </c>
      <c r="M273">
        <v>65000</v>
      </c>
      <c r="O273" t="s">
        <v>506</v>
      </c>
    </row>
    <row r="274" spans="1:16" x14ac:dyDescent="0.35">
      <c r="A274" t="s">
        <v>16</v>
      </c>
      <c r="B274" t="s">
        <v>507</v>
      </c>
      <c r="C274" t="s">
        <v>508</v>
      </c>
      <c r="D274" t="s">
        <v>249</v>
      </c>
      <c r="E274" t="s">
        <v>20</v>
      </c>
      <c r="F274" t="b">
        <v>0</v>
      </c>
      <c r="G274" t="s">
        <v>508</v>
      </c>
      <c r="H274" s="1">
        <v>45715.260474537034</v>
      </c>
      <c r="I274" t="b">
        <v>0</v>
      </c>
      <c r="J274" t="b">
        <v>0</v>
      </c>
      <c r="K274" t="s">
        <v>508</v>
      </c>
      <c r="L274" t="s">
        <v>22</v>
      </c>
      <c r="M274">
        <v>122877</v>
      </c>
      <c r="O274" t="s">
        <v>509</v>
      </c>
    </row>
    <row r="275" spans="1:16" x14ac:dyDescent="0.35">
      <c r="A275" t="s">
        <v>16</v>
      </c>
      <c r="B275" t="s">
        <v>510</v>
      </c>
      <c r="C275" t="s">
        <v>18</v>
      </c>
      <c r="D275" t="s">
        <v>19</v>
      </c>
      <c r="E275" t="s">
        <v>20</v>
      </c>
      <c r="F275" t="b">
        <v>1</v>
      </c>
      <c r="G275" t="s">
        <v>511</v>
      </c>
      <c r="H275" s="1">
        <v>45715.279976851853</v>
      </c>
      <c r="I275" t="b">
        <v>1</v>
      </c>
      <c r="J275" t="b">
        <v>0</v>
      </c>
      <c r="K275" t="s">
        <v>511</v>
      </c>
      <c r="L275" t="s">
        <v>22</v>
      </c>
      <c r="M275">
        <v>80000</v>
      </c>
      <c r="O275" t="s">
        <v>512</v>
      </c>
      <c r="P275" t="s">
        <v>164</v>
      </c>
    </row>
    <row r="276" spans="1:16" x14ac:dyDescent="0.35">
      <c r="A276" t="s">
        <v>16</v>
      </c>
      <c r="B276" t="s">
        <v>226</v>
      </c>
      <c r="C276" t="s">
        <v>415</v>
      </c>
      <c r="D276" t="s">
        <v>36</v>
      </c>
      <c r="E276" t="s">
        <v>20</v>
      </c>
      <c r="F276" t="b">
        <v>0</v>
      </c>
      <c r="G276" t="s">
        <v>52</v>
      </c>
      <c r="H276" s="1">
        <v>45715.583541666667</v>
      </c>
      <c r="I276" t="b">
        <v>0</v>
      </c>
      <c r="J276" t="b">
        <v>0</v>
      </c>
      <c r="K276" t="s">
        <v>31</v>
      </c>
      <c r="L276" t="s">
        <v>22</v>
      </c>
      <c r="M276">
        <v>77500</v>
      </c>
      <c r="O276" t="s">
        <v>416</v>
      </c>
      <c r="P276" t="s">
        <v>417</v>
      </c>
    </row>
    <row r="277" spans="1:16" x14ac:dyDescent="0.35">
      <c r="A277" t="s">
        <v>16</v>
      </c>
      <c r="B277" t="s">
        <v>493</v>
      </c>
      <c r="C277" t="s">
        <v>18</v>
      </c>
      <c r="D277" t="s">
        <v>36</v>
      </c>
      <c r="E277" t="s">
        <v>20</v>
      </c>
      <c r="F277" t="b">
        <v>1</v>
      </c>
      <c r="G277" t="s">
        <v>47</v>
      </c>
      <c r="H277" s="1">
        <v>45715.625543981478</v>
      </c>
      <c r="I277" t="b">
        <v>0</v>
      </c>
      <c r="J277" t="b">
        <v>1</v>
      </c>
      <c r="K277" t="s">
        <v>31</v>
      </c>
      <c r="L277" t="s">
        <v>22</v>
      </c>
      <c r="M277">
        <v>174900</v>
      </c>
      <c r="O277" t="s">
        <v>513</v>
      </c>
      <c r="P277" t="s">
        <v>494</v>
      </c>
    </row>
    <row r="278" spans="1:16" x14ac:dyDescent="0.35">
      <c r="A278" t="s">
        <v>16</v>
      </c>
      <c r="B278" t="s">
        <v>449</v>
      </c>
      <c r="C278" t="s">
        <v>450</v>
      </c>
      <c r="D278" t="s">
        <v>110</v>
      </c>
      <c r="E278" t="s">
        <v>20</v>
      </c>
      <c r="F278" t="b">
        <v>0</v>
      </c>
      <c r="G278" t="s">
        <v>30</v>
      </c>
      <c r="H278" s="1">
        <v>45715.667858796303</v>
      </c>
      <c r="I278" t="b">
        <v>0</v>
      </c>
      <c r="J278" t="b">
        <v>1</v>
      </c>
      <c r="K278" t="s">
        <v>31</v>
      </c>
      <c r="L278" t="s">
        <v>22</v>
      </c>
      <c r="M278">
        <v>120000</v>
      </c>
      <c r="O278" t="s">
        <v>451</v>
      </c>
      <c r="P278" t="s">
        <v>452</v>
      </c>
    </row>
    <row r="279" spans="1:16" x14ac:dyDescent="0.35">
      <c r="A279" t="s">
        <v>16</v>
      </c>
      <c r="B279" t="s">
        <v>514</v>
      </c>
      <c r="C279" t="s">
        <v>170</v>
      </c>
      <c r="D279" t="s">
        <v>36</v>
      </c>
      <c r="E279" t="s">
        <v>20</v>
      </c>
      <c r="F279" t="b">
        <v>0</v>
      </c>
      <c r="G279" t="s">
        <v>171</v>
      </c>
      <c r="H279" s="1">
        <v>45715.726493055547</v>
      </c>
      <c r="I279" t="b">
        <v>0</v>
      </c>
      <c r="J279" t="b">
        <v>0</v>
      </c>
      <c r="K279" t="s">
        <v>31</v>
      </c>
      <c r="L279" t="s">
        <v>22</v>
      </c>
      <c r="M279">
        <v>85000</v>
      </c>
      <c r="O279" t="s">
        <v>515</v>
      </c>
      <c r="P279" t="s">
        <v>164</v>
      </c>
    </row>
    <row r="280" spans="1:16" x14ac:dyDescent="0.35">
      <c r="A280" t="s">
        <v>16</v>
      </c>
      <c r="B280" t="s">
        <v>516</v>
      </c>
      <c r="C280" t="s">
        <v>517</v>
      </c>
      <c r="D280" t="s">
        <v>36</v>
      </c>
      <c r="E280" t="s">
        <v>20</v>
      </c>
      <c r="F280" t="b">
        <v>0</v>
      </c>
      <c r="G280" t="s">
        <v>52</v>
      </c>
      <c r="H280" s="1">
        <v>45715.750115740739</v>
      </c>
      <c r="I280" t="b">
        <v>0</v>
      </c>
      <c r="J280" t="b">
        <v>1</v>
      </c>
      <c r="K280" t="s">
        <v>31</v>
      </c>
      <c r="L280" t="s">
        <v>22</v>
      </c>
      <c r="M280">
        <v>140500</v>
      </c>
      <c r="O280" t="s">
        <v>518</v>
      </c>
    </row>
    <row r="281" spans="1:16" x14ac:dyDescent="0.35">
      <c r="A281" t="s">
        <v>16</v>
      </c>
      <c r="B281" t="s">
        <v>519</v>
      </c>
      <c r="C281" t="s">
        <v>142</v>
      </c>
      <c r="D281" t="s">
        <v>36</v>
      </c>
      <c r="E281" t="s">
        <v>20</v>
      </c>
      <c r="F281" t="b">
        <v>0</v>
      </c>
      <c r="G281" t="s">
        <v>68</v>
      </c>
      <c r="H281" s="1">
        <v>45715.834293981483</v>
      </c>
      <c r="I281" t="b">
        <v>0</v>
      </c>
      <c r="J281" t="b">
        <v>1</v>
      </c>
      <c r="K281" t="s">
        <v>31</v>
      </c>
      <c r="L281" t="s">
        <v>22</v>
      </c>
      <c r="M281">
        <v>128800</v>
      </c>
      <c r="O281" t="s">
        <v>520</v>
      </c>
      <c r="P281" t="s">
        <v>521</v>
      </c>
    </row>
    <row r="282" spans="1:16" x14ac:dyDescent="0.35">
      <c r="A282" t="s">
        <v>16</v>
      </c>
      <c r="B282" t="s">
        <v>522</v>
      </c>
      <c r="C282" t="s">
        <v>523</v>
      </c>
      <c r="D282" t="s">
        <v>36</v>
      </c>
      <c r="E282" t="s">
        <v>20</v>
      </c>
      <c r="F282" t="b">
        <v>0</v>
      </c>
      <c r="G282" t="s">
        <v>68</v>
      </c>
      <c r="H282" s="1">
        <v>45715.834409722222</v>
      </c>
      <c r="I282" t="b">
        <v>0</v>
      </c>
      <c r="J282" t="b">
        <v>1</v>
      </c>
      <c r="K282" t="s">
        <v>31</v>
      </c>
      <c r="L282" t="s">
        <v>32</v>
      </c>
      <c r="N282">
        <v>54.25</v>
      </c>
      <c r="O282" t="s">
        <v>524</v>
      </c>
    </row>
    <row r="283" spans="1:16" x14ac:dyDescent="0.35">
      <c r="A283" t="s">
        <v>16</v>
      </c>
      <c r="B283" t="s">
        <v>525</v>
      </c>
      <c r="C283" t="s">
        <v>526</v>
      </c>
      <c r="D283" t="s">
        <v>36</v>
      </c>
      <c r="E283" t="s">
        <v>91</v>
      </c>
      <c r="F283" t="b">
        <v>0</v>
      </c>
      <c r="G283" t="s">
        <v>30</v>
      </c>
      <c r="H283" s="1">
        <v>45715.83457175926</v>
      </c>
      <c r="I283" t="b">
        <v>1</v>
      </c>
      <c r="J283" t="b">
        <v>1</v>
      </c>
      <c r="K283" t="s">
        <v>31</v>
      </c>
      <c r="L283" t="s">
        <v>32</v>
      </c>
      <c r="N283">
        <v>61.875</v>
      </c>
      <c r="O283" t="s">
        <v>527</v>
      </c>
      <c r="P283" t="s">
        <v>528</v>
      </c>
    </row>
    <row r="284" spans="1:16" x14ac:dyDescent="0.35">
      <c r="A284" t="s">
        <v>16</v>
      </c>
      <c r="B284" t="s">
        <v>529</v>
      </c>
      <c r="C284" t="s">
        <v>530</v>
      </c>
      <c r="D284" t="s">
        <v>36</v>
      </c>
      <c r="E284" t="s">
        <v>20</v>
      </c>
      <c r="F284" t="b">
        <v>0</v>
      </c>
      <c r="G284" t="s">
        <v>52</v>
      </c>
      <c r="H284" s="1">
        <v>45715.875081018523</v>
      </c>
      <c r="I284" t="b">
        <v>0</v>
      </c>
      <c r="J284" t="b">
        <v>1</v>
      </c>
      <c r="K284" t="s">
        <v>31</v>
      </c>
      <c r="L284" t="s">
        <v>22</v>
      </c>
      <c r="M284">
        <v>106957.5</v>
      </c>
      <c r="O284" t="s">
        <v>531</v>
      </c>
    </row>
    <row r="285" spans="1:16" x14ac:dyDescent="0.35">
      <c r="A285" t="s">
        <v>16</v>
      </c>
      <c r="B285" t="s">
        <v>532</v>
      </c>
      <c r="C285" t="s">
        <v>533</v>
      </c>
      <c r="D285" t="s">
        <v>36</v>
      </c>
      <c r="E285" t="s">
        <v>20</v>
      </c>
      <c r="F285" t="b">
        <v>0</v>
      </c>
      <c r="G285" t="s">
        <v>52</v>
      </c>
      <c r="H285" s="1">
        <v>45715.916828703703</v>
      </c>
      <c r="I285" t="b">
        <v>0</v>
      </c>
      <c r="J285" t="b">
        <v>1</v>
      </c>
      <c r="K285" t="s">
        <v>31</v>
      </c>
      <c r="L285" t="s">
        <v>22</v>
      </c>
      <c r="M285">
        <v>63500</v>
      </c>
      <c r="O285" t="s">
        <v>534</v>
      </c>
      <c r="P285" t="s">
        <v>535</v>
      </c>
    </row>
    <row r="286" spans="1:16" x14ac:dyDescent="0.35">
      <c r="A286" t="s">
        <v>16</v>
      </c>
      <c r="B286" t="s">
        <v>536</v>
      </c>
      <c r="C286" t="s">
        <v>537</v>
      </c>
      <c r="D286" t="s">
        <v>36</v>
      </c>
      <c r="E286" t="s">
        <v>20</v>
      </c>
      <c r="F286" t="b">
        <v>0</v>
      </c>
      <c r="G286" t="s">
        <v>171</v>
      </c>
      <c r="H286" s="1">
        <v>45715.976446759261</v>
      </c>
      <c r="I286" t="b">
        <v>1</v>
      </c>
      <c r="J286" t="b">
        <v>0</v>
      </c>
      <c r="K286" t="s">
        <v>31</v>
      </c>
      <c r="L286" t="s">
        <v>22</v>
      </c>
      <c r="M286">
        <v>141500</v>
      </c>
      <c r="O286" t="s">
        <v>281</v>
      </c>
      <c r="P286" t="s">
        <v>538</v>
      </c>
    </row>
    <row r="287" spans="1:16" x14ac:dyDescent="0.35">
      <c r="A287" t="s">
        <v>16</v>
      </c>
      <c r="B287" t="s">
        <v>539</v>
      </c>
      <c r="C287" t="s">
        <v>257</v>
      </c>
      <c r="D287" t="s">
        <v>36</v>
      </c>
      <c r="E287" t="s">
        <v>204</v>
      </c>
      <c r="F287" t="b">
        <v>0</v>
      </c>
      <c r="G287" t="s">
        <v>47</v>
      </c>
      <c r="H287" s="1">
        <v>45716.000486111108</v>
      </c>
      <c r="I287" t="b">
        <v>0</v>
      </c>
      <c r="J287" t="b">
        <v>1</v>
      </c>
      <c r="K287" t="s">
        <v>31</v>
      </c>
      <c r="L287" t="s">
        <v>32</v>
      </c>
      <c r="N287">
        <v>23</v>
      </c>
      <c r="O287" t="s">
        <v>540</v>
      </c>
      <c r="P287" t="s">
        <v>541</v>
      </c>
    </row>
    <row r="288" spans="1:16" x14ac:dyDescent="0.35">
      <c r="A288" t="s">
        <v>16</v>
      </c>
      <c r="B288" t="s">
        <v>542</v>
      </c>
      <c r="C288" t="s">
        <v>170</v>
      </c>
      <c r="D288" t="s">
        <v>36</v>
      </c>
      <c r="E288" t="s">
        <v>20</v>
      </c>
      <c r="F288" t="b">
        <v>0</v>
      </c>
      <c r="G288" t="s">
        <v>171</v>
      </c>
      <c r="H288" s="1">
        <v>45716.018136574072</v>
      </c>
      <c r="I288" t="b">
        <v>0</v>
      </c>
      <c r="J288" t="b">
        <v>1</v>
      </c>
      <c r="K288" t="s">
        <v>31</v>
      </c>
      <c r="L288" t="s">
        <v>22</v>
      </c>
      <c r="M288">
        <v>131500</v>
      </c>
      <c r="O288" t="s">
        <v>543</v>
      </c>
      <c r="P288" t="s">
        <v>544</v>
      </c>
    </row>
    <row r="289" spans="1:16" x14ac:dyDescent="0.35">
      <c r="A289" t="s">
        <v>16</v>
      </c>
      <c r="B289" t="s">
        <v>545</v>
      </c>
      <c r="C289" t="s">
        <v>546</v>
      </c>
      <c r="D289" t="s">
        <v>36</v>
      </c>
      <c r="E289" t="s">
        <v>20</v>
      </c>
      <c r="F289" t="b">
        <v>0</v>
      </c>
      <c r="G289" t="s">
        <v>47</v>
      </c>
      <c r="H289" s="1">
        <v>45716.417164351849</v>
      </c>
      <c r="I289" t="b">
        <v>0</v>
      </c>
      <c r="J289" t="b">
        <v>0</v>
      </c>
      <c r="K289" t="s">
        <v>31</v>
      </c>
      <c r="L289" t="s">
        <v>22</v>
      </c>
      <c r="M289">
        <v>117500</v>
      </c>
      <c r="O289" t="s">
        <v>547</v>
      </c>
    </row>
    <row r="290" spans="1:16" x14ac:dyDescent="0.35">
      <c r="A290" t="s">
        <v>16</v>
      </c>
      <c r="B290" t="s">
        <v>548</v>
      </c>
      <c r="C290" t="s">
        <v>549</v>
      </c>
      <c r="D290" t="s">
        <v>36</v>
      </c>
      <c r="E290" t="s">
        <v>20</v>
      </c>
      <c r="F290" t="b">
        <v>0</v>
      </c>
      <c r="G290" t="s">
        <v>52</v>
      </c>
      <c r="H290" s="1">
        <v>45716.627939814818</v>
      </c>
      <c r="I290" t="b">
        <v>0</v>
      </c>
      <c r="J290" t="b">
        <v>1</v>
      </c>
      <c r="K290" t="s">
        <v>31</v>
      </c>
      <c r="L290" t="s">
        <v>22</v>
      </c>
      <c r="M290">
        <v>160000</v>
      </c>
      <c r="O290" t="s">
        <v>53</v>
      </c>
      <c r="P290" t="s">
        <v>550</v>
      </c>
    </row>
    <row r="291" spans="1:16" x14ac:dyDescent="0.35">
      <c r="A291" t="s">
        <v>16</v>
      </c>
      <c r="B291" t="s">
        <v>551</v>
      </c>
      <c r="C291" t="s">
        <v>552</v>
      </c>
      <c r="D291" t="s">
        <v>36</v>
      </c>
      <c r="E291" t="s">
        <v>91</v>
      </c>
      <c r="F291" t="b">
        <v>0</v>
      </c>
      <c r="G291" t="s">
        <v>43</v>
      </c>
      <c r="H291" s="1">
        <v>45716.670185185183</v>
      </c>
      <c r="I291" t="b">
        <v>1</v>
      </c>
      <c r="J291" t="b">
        <v>0</v>
      </c>
      <c r="K291" t="s">
        <v>31</v>
      </c>
      <c r="L291" t="s">
        <v>32</v>
      </c>
      <c r="N291">
        <v>55</v>
      </c>
      <c r="O291" t="s">
        <v>553</v>
      </c>
      <c r="P291" t="s">
        <v>554</v>
      </c>
    </row>
    <row r="292" spans="1:16" x14ac:dyDescent="0.35">
      <c r="A292" t="s">
        <v>16</v>
      </c>
      <c r="B292" t="s">
        <v>555</v>
      </c>
      <c r="C292" t="s">
        <v>556</v>
      </c>
      <c r="D292" t="s">
        <v>36</v>
      </c>
      <c r="E292" t="s">
        <v>436</v>
      </c>
      <c r="F292" t="b">
        <v>0</v>
      </c>
      <c r="G292" t="s">
        <v>47</v>
      </c>
      <c r="H292" s="1">
        <v>45716.708807870367</v>
      </c>
      <c r="I292" t="b">
        <v>0</v>
      </c>
      <c r="J292" t="b">
        <v>0</v>
      </c>
      <c r="K292" t="s">
        <v>31</v>
      </c>
      <c r="L292" t="s">
        <v>32</v>
      </c>
      <c r="N292">
        <v>17.25</v>
      </c>
      <c r="O292" t="s">
        <v>557</v>
      </c>
      <c r="P292" t="s">
        <v>558</v>
      </c>
    </row>
    <row r="293" spans="1:16" x14ac:dyDescent="0.35">
      <c r="A293" t="s">
        <v>16</v>
      </c>
      <c r="B293" t="s">
        <v>559</v>
      </c>
      <c r="C293" t="s">
        <v>560</v>
      </c>
      <c r="D293" t="s">
        <v>36</v>
      </c>
      <c r="E293" t="s">
        <v>20</v>
      </c>
      <c r="F293" t="b">
        <v>0</v>
      </c>
      <c r="G293" t="s">
        <v>171</v>
      </c>
      <c r="H293" s="1">
        <v>45716.908634259264</v>
      </c>
      <c r="I293" t="b">
        <v>0</v>
      </c>
      <c r="J293" t="b">
        <v>0</v>
      </c>
      <c r="K293" t="s">
        <v>31</v>
      </c>
      <c r="L293" t="s">
        <v>22</v>
      </c>
      <c r="M293">
        <v>80000</v>
      </c>
      <c r="O293" t="s">
        <v>33</v>
      </c>
      <c r="P293" t="s">
        <v>561</v>
      </c>
    </row>
    <row r="294" spans="1:16" x14ac:dyDescent="0.35">
      <c r="A294" t="s">
        <v>16</v>
      </c>
      <c r="B294" t="s">
        <v>562</v>
      </c>
      <c r="C294" t="s">
        <v>563</v>
      </c>
      <c r="D294" t="s">
        <v>36</v>
      </c>
      <c r="E294" t="s">
        <v>20</v>
      </c>
      <c r="F294" t="b">
        <v>0</v>
      </c>
      <c r="G294" t="s">
        <v>52</v>
      </c>
      <c r="H294" s="1">
        <v>45717.000185185178</v>
      </c>
      <c r="I294" t="b">
        <v>0</v>
      </c>
      <c r="J294" t="b">
        <v>1</v>
      </c>
      <c r="K294" t="s">
        <v>31</v>
      </c>
      <c r="L294" t="s">
        <v>22</v>
      </c>
      <c r="M294">
        <v>115000</v>
      </c>
      <c r="O294" t="s">
        <v>564</v>
      </c>
      <c r="P294" t="s">
        <v>565</v>
      </c>
    </row>
    <row r="295" spans="1:16" x14ac:dyDescent="0.35">
      <c r="A295" t="s">
        <v>16</v>
      </c>
      <c r="B295" t="s">
        <v>566</v>
      </c>
      <c r="C295" t="s">
        <v>421</v>
      </c>
      <c r="D295" t="s">
        <v>36</v>
      </c>
      <c r="E295" t="s">
        <v>91</v>
      </c>
      <c r="F295" t="b">
        <v>0</v>
      </c>
      <c r="G295" t="s">
        <v>47</v>
      </c>
      <c r="H295" s="1">
        <v>45717.000405092593</v>
      </c>
      <c r="I295" t="b">
        <v>0</v>
      </c>
      <c r="J295" t="b">
        <v>0</v>
      </c>
      <c r="K295" t="s">
        <v>31</v>
      </c>
      <c r="L295" t="s">
        <v>32</v>
      </c>
      <c r="N295">
        <v>70</v>
      </c>
      <c r="O295" t="s">
        <v>567</v>
      </c>
      <c r="P295" t="s">
        <v>168</v>
      </c>
    </row>
    <row r="296" spans="1:16" x14ac:dyDescent="0.35">
      <c r="A296" t="s">
        <v>16</v>
      </c>
      <c r="B296" t="s">
        <v>35</v>
      </c>
      <c r="C296" t="s">
        <v>182</v>
      </c>
      <c r="D296" t="s">
        <v>36</v>
      </c>
      <c r="E296" t="s">
        <v>91</v>
      </c>
      <c r="F296" t="b">
        <v>0</v>
      </c>
      <c r="G296" t="s">
        <v>47</v>
      </c>
      <c r="H296" s="1">
        <v>45717.458935185183</v>
      </c>
      <c r="I296" t="b">
        <v>1</v>
      </c>
      <c r="J296" t="b">
        <v>1</v>
      </c>
      <c r="K296" t="s">
        <v>31</v>
      </c>
      <c r="L296" t="s">
        <v>32</v>
      </c>
      <c r="N296">
        <v>65</v>
      </c>
      <c r="O296" t="s">
        <v>527</v>
      </c>
      <c r="P296" t="s">
        <v>232</v>
      </c>
    </row>
    <row r="297" spans="1:16" x14ac:dyDescent="0.35">
      <c r="A297" t="s">
        <v>16</v>
      </c>
      <c r="B297" t="s">
        <v>568</v>
      </c>
      <c r="C297" t="s">
        <v>569</v>
      </c>
      <c r="D297" t="s">
        <v>36</v>
      </c>
      <c r="E297" t="s">
        <v>20</v>
      </c>
      <c r="F297" t="b">
        <v>0</v>
      </c>
      <c r="G297" t="s">
        <v>47</v>
      </c>
      <c r="H297" s="1">
        <v>45717.502824074072</v>
      </c>
      <c r="I297" t="b">
        <v>1</v>
      </c>
      <c r="J297" t="b">
        <v>1</v>
      </c>
      <c r="K297" t="s">
        <v>31</v>
      </c>
      <c r="L297" t="s">
        <v>22</v>
      </c>
      <c r="M297">
        <v>137300</v>
      </c>
      <c r="O297" t="s">
        <v>570</v>
      </c>
      <c r="P297" t="s">
        <v>571</v>
      </c>
    </row>
    <row r="298" spans="1:16" x14ac:dyDescent="0.35">
      <c r="A298" t="s">
        <v>16</v>
      </c>
      <c r="B298" t="s">
        <v>572</v>
      </c>
      <c r="C298" t="s">
        <v>149</v>
      </c>
      <c r="D298" t="s">
        <v>573</v>
      </c>
      <c r="E298" t="s">
        <v>20</v>
      </c>
      <c r="F298" t="b">
        <v>0</v>
      </c>
      <c r="G298" t="s">
        <v>150</v>
      </c>
      <c r="H298" s="1">
        <v>45717.853761574072</v>
      </c>
      <c r="I298" t="b">
        <v>0</v>
      </c>
      <c r="J298" t="b">
        <v>0</v>
      </c>
      <c r="K298" t="s">
        <v>150</v>
      </c>
      <c r="L298" t="s">
        <v>32</v>
      </c>
      <c r="N298">
        <v>17.069999694824219</v>
      </c>
      <c r="O298" t="s">
        <v>574</v>
      </c>
      <c r="P298" t="s">
        <v>575</v>
      </c>
    </row>
    <row r="299" spans="1:16" x14ac:dyDescent="0.35">
      <c r="A299" t="s">
        <v>16</v>
      </c>
      <c r="B299" t="s">
        <v>576</v>
      </c>
      <c r="C299" t="s">
        <v>577</v>
      </c>
      <c r="D299" t="s">
        <v>36</v>
      </c>
      <c r="E299" t="s">
        <v>20</v>
      </c>
      <c r="F299" t="b">
        <v>0</v>
      </c>
      <c r="G299" t="s">
        <v>52</v>
      </c>
      <c r="H299" s="1">
        <v>45718.458425925928</v>
      </c>
      <c r="I299" t="b">
        <v>0</v>
      </c>
      <c r="J299" t="b">
        <v>1</v>
      </c>
      <c r="K299" t="s">
        <v>31</v>
      </c>
      <c r="L299" t="s">
        <v>22</v>
      </c>
      <c r="M299">
        <v>120996</v>
      </c>
      <c r="O299" t="s">
        <v>209</v>
      </c>
      <c r="P299" t="s">
        <v>578</v>
      </c>
    </row>
    <row r="300" spans="1:16" x14ac:dyDescent="0.35">
      <c r="A300" t="s">
        <v>16</v>
      </c>
      <c r="B300" t="s">
        <v>579</v>
      </c>
      <c r="C300" t="s">
        <v>182</v>
      </c>
      <c r="D300" t="s">
        <v>36</v>
      </c>
      <c r="E300" t="s">
        <v>20</v>
      </c>
      <c r="F300" t="b">
        <v>0</v>
      </c>
      <c r="G300" t="s">
        <v>47</v>
      </c>
      <c r="H300" s="1">
        <v>45718.458923611113</v>
      </c>
      <c r="I300" t="b">
        <v>0</v>
      </c>
      <c r="J300" t="b">
        <v>1</v>
      </c>
      <c r="K300" t="s">
        <v>31</v>
      </c>
      <c r="L300" t="s">
        <v>22</v>
      </c>
      <c r="M300">
        <v>127000</v>
      </c>
      <c r="O300" t="s">
        <v>580</v>
      </c>
    </row>
    <row r="301" spans="1:16" x14ac:dyDescent="0.35">
      <c r="A301" t="s">
        <v>16</v>
      </c>
      <c r="B301" t="s">
        <v>581</v>
      </c>
      <c r="C301" t="s">
        <v>582</v>
      </c>
      <c r="D301" t="s">
        <v>36</v>
      </c>
      <c r="E301" t="s">
        <v>436</v>
      </c>
      <c r="F301" t="b">
        <v>0</v>
      </c>
      <c r="G301" t="s">
        <v>68</v>
      </c>
      <c r="H301" s="1">
        <v>45718.459317129629</v>
      </c>
      <c r="I301" t="b">
        <v>1</v>
      </c>
      <c r="J301" t="b">
        <v>0</v>
      </c>
      <c r="K301" t="s">
        <v>31</v>
      </c>
      <c r="L301" t="s">
        <v>22</v>
      </c>
      <c r="M301">
        <v>112996</v>
      </c>
      <c r="O301" t="s">
        <v>209</v>
      </c>
      <c r="P301" t="s">
        <v>583</v>
      </c>
    </row>
    <row r="302" spans="1:16" x14ac:dyDescent="0.35">
      <c r="A302" t="s">
        <v>16</v>
      </c>
      <c r="B302" t="s">
        <v>584</v>
      </c>
      <c r="C302" t="s">
        <v>18</v>
      </c>
      <c r="D302" t="s">
        <v>17442</v>
      </c>
      <c r="E302" t="s">
        <v>20</v>
      </c>
      <c r="F302" t="b">
        <v>1</v>
      </c>
      <c r="G302" t="s">
        <v>585</v>
      </c>
      <c r="H302" s="1">
        <v>45718.742152777777</v>
      </c>
      <c r="I302" t="b">
        <v>0</v>
      </c>
      <c r="J302" t="b">
        <v>0</v>
      </c>
      <c r="K302" t="s">
        <v>585</v>
      </c>
      <c r="L302" t="s">
        <v>22</v>
      </c>
      <c r="M302">
        <v>70000</v>
      </c>
      <c r="O302" t="s">
        <v>586</v>
      </c>
      <c r="P302" t="s">
        <v>140</v>
      </c>
    </row>
    <row r="303" spans="1:16" x14ac:dyDescent="0.35">
      <c r="A303" t="s">
        <v>16</v>
      </c>
      <c r="B303" t="s">
        <v>587</v>
      </c>
      <c r="C303" t="s">
        <v>588</v>
      </c>
      <c r="D303" t="s">
        <v>29</v>
      </c>
      <c r="E303" t="s">
        <v>20</v>
      </c>
      <c r="F303" t="b">
        <v>0</v>
      </c>
      <c r="G303" t="s">
        <v>47</v>
      </c>
      <c r="H303" s="1">
        <v>45720.167071759257</v>
      </c>
      <c r="I303" t="b">
        <v>0</v>
      </c>
      <c r="J303" t="b">
        <v>1</v>
      </c>
      <c r="K303" t="s">
        <v>31</v>
      </c>
      <c r="L303" t="s">
        <v>32</v>
      </c>
      <c r="N303">
        <v>42.81500244140625</v>
      </c>
      <c r="O303" t="s">
        <v>589</v>
      </c>
      <c r="P303" t="s">
        <v>590</v>
      </c>
    </row>
    <row r="304" spans="1:16" x14ac:dyDescent="0.35">
      <c r="A304" t="s">
        <v>16</v>
      </c>
      <c r="B304" t="s">
        <v>545</v>
      </c>
      <c r="C304" t="s">
        <v>201</v>
      </c>
      <c r="D304" t="s">
        <v>36</v>
      </c>
      <c r="E304" t="s">
        <v>20</v>
      </c>
      <c r="F304" t="b">
        <v>0</v>
      </c>
      <c r="G304" t="s">
        <v>43</v>
      </c>
      <c r="H304" s="1">
        <v>45720.459363425929</v>
      </c>
      <c r="I304" t="b">
        <v>0</v>
      </c>
      <c r="J304" t="b">
        <v>0</v>
      </c>
      <c r="K304" t="s">
        <v>31</v>
      </c>
      <c r="L304" t="s">
        <v>22</v>
      </c>
      <c r="M304">
        <v>117500</v>
      </c>
      <c r="O304" t="s">
        <v>547</v>
      </c>
    </row>
    <row r="305" spans="1:16" x14ac:dyDescent="0.35">
      <c r="A305" t="s">
        <v>16</v>
      </c>
      <c r="B305" t="s">
        <v>591</v>
      </c>
      <c r="C305" t="s">
        <v>18</v>
      </c>
      <c r="D305" t="s">
        <v>36</v>
      </c>
      <c r="E305" t="s">
        <v>20</v>
      </c>
      <c r="F305" t="b">
        <v>1</v>
      </c>
      <c r="G305" t="s">
        <v>592</v>
      </c>
      <c r="H305" s="1">
        <v>45720.465937499997</v>
      </c>
      <c r="I305" t="b">
        <v>0</v>
      </c>
      <c r="J305" t="b">
        <v>0</v>
      </c>
      <c r="K305" t="s">
        <v>592</v>
      </c>
      <c r="L305" t="s">
        <v>22</v>
      </c>
      <c r="M305">
        <v>108800</v>
      </c>
      <c r="O305" t="s">
        <v>593</v>
      </c>
      <c r="P305" t="s">
        <v>594</v>
      </c>
    </row>
    <row r="306" spans="1:16" x14ac:dyDescent="0.35">
      <c r="A306" t="s">
        <v>16</v>
      </c>
      <c r="B306" t="s">
        <v>226</v>
      </c>
      <c r="C306" t="s">
        <v>595</v>
      </c>
      <c r="D306" t="s">
        <v>36</v>
      </c>
      <c r="E306" t="s">
        <v>20</v>
      </c>
      <c r="F306" t="b">
        <v>0</v>
      </c>
      <c r="G306" t="s">
        <v>30</v>
      </c>
      <c r="H306" s="1">
        <v>45720.502939814818</v>
      </c>
      <c r="I306" t="b">
        <v>0</v>
      </c>
      <c r="J306" t="b">
        <v>1</v>
      </c>
      <c r="K306" t="s">
        <v>31</v>
      </c>
      <c r="L306" t="s">
        <v>22</v>
      </c>
      <c r="M306">
        <v>75000</v>
      </c>
      <c r="O306" t="s">
        <v>77</v>
      </c>
      <c r="P306" t="s">
        <v>232</v>
      </c>
    </row>
    <row r="307" spans="1:16" x14ac:dyDescent="0.35">
      <c r="A307" t="s">
        <v>16</v>
      </c>
      <c r="B307" t="s">
        <v>596</v>
      </c>
      <c r="C307" t="s">
        <v>597</v>
      </c>
      <c r="D307" t="s">
        <v>36</v>
      </c>
      <c r="E307" t="s">
        <v>20</v>
      </c>
      <c r="F307" t="b">
        <v>0</v>
      </c>
      <c r="G307" t="s">
        <v>52</v>
      </c>
      <c r="H307" s="1">
        <v>45720.62537037037</v>
      </c>
      <c r="I307" t="b">
        <v>0</v>
      </c>
      <c r="J307" t="b">
        <v>1</v>
      </c>
      <c r="K307" t="s">
        <v>31</v>
      </c>
      <c r="L307" t="s">
        <v>22</v>
      </c>
      <c r="M307">
        <v>104950</v>
      </c>
      <c r="O307" t="s">
        <v>53</v>
      </c>
      <c r="P307" t="s">
        <v>598</v>
      </c>
    </row>
    <row r="308" spans="1:16" x14ac:dyDescent="0.35">
      <c r="A308" t="s">
        <v>16</v>
      </c>
      <c r="B308" t="s">
        <v>341</v>
      </c>
      <c r="C308" t="s">
        <v>599</v>
      </c>
      <c r="D308" t="s">
        <v>36</v>
      </c>
      <c r="E308" t="s">
        <v>91</v>
      </c>
      <c r="F308" t="b">
        <v>0</v>
      </c>
      <c r="G308" t="s">
        <v>52</v>
      </c>
      <c r="H308" s="1">
        <v>45720.708680555559</v>
      </c>
      <c r="I308" t="b">
        <v>0</v>
      </c>
      <c r="J308" t="b">
        <v>0</v>
      </c>
      <c r="K308" t="s">
        <v>31</v>
      </c>
      <c r="L308" t="s">
        <v>32</v>
      </c>
      <c r="N308">
        <v>65</v>
      </c>
      <c r="O308" t="s">
        <v>61</v>
      </c>
      <c r="P308" t="s">
        <v>232</v>
      </c>
    </row>
    <row r="309" spans="1:16" x14ac:dyDescent="0.35">
      <c r="A309" t="s">
        <v>16</v>
      </c>
      <c r="B309" t="s">
        <v>600</v>
      </c>
      <c r="C309" t="s">
        <v>149</v>
      </c>
      <c r="D309" t="s">
        <v>573</v>
      </c>
      <c r="E309" t="s">
        <v>20</v>
      </c>
      <c r="F309" t="b">
        <v>0</v>
      </c>
      <c r="G309" t="s">
        <v>150</v>
      </c>
      <c r="H309" s="1">
        <v>45720.774386574078</v>
      </c>
      <c r="I309" t="b">
        <v>0</v>
      </c>
      <c r="J309" t="b">
        <v>0</v>
      </c>
      <c r="K309" t="s">
        <v>150</v>
      </c>
      <c r="L309" t="s">
        <v>32</v>
      </c>
      <c r="N309">
        <v>58.425003051757813</v>
      </c>
      <c r="O309" t="s">
        <v>601</v>
      </c>
      <c r="P309" t="s">
        <v>602</v>
      </c>
    </row>
    <row r="310" spans="1:16" x14ac:dyDescent="0.35">
      <c r="A310" t="s">
        <v>16</v>
      </c>
      <c r="B310" t="s">
        <v>169</v>
      </c>
      <c r="C310" t="s">
        <v>18</v>
      </c>
      <c r="D310" t="s">
        <v>573</v>
      </c>
      <c r="E310" t="s">
        <v>20</v>
      </c>
      <c r="F310" t="b">
        <v>1</v>
      </c>
      <c r="G310" t="s">
        <v>150</v>
      </c>
      <c r="H310" s="1">
        <v>45720.816053240742</v>
      </c>
      <c r="I310" t="b">
        <v>0</v>
      </c>
      <c r="J310" t="b">
        <v>0</v>
      </c>
      <c r="K310" t="s">
        <v>150</v>
      </c>
      <c r="L310" t="s">
        <v>32</v>
      </c>
      <c r="N310">
        <v>17.645000457763668</v>
      </c>
      <c r="O310" t="s">
        <v>603</v>
      </c>
      <c r="P310" t="s">
        <v>604</v>
      </c>
    </row>
    <row r="311" spans="1:16" x14ac:dyDescent="0.35">
      <c r="A311" t="s">
        <v>16</v>
      </c>
      <c r="B311" t="s">
        <v>605</v>
      </c>
      <c r="C311" t="s">
        <v>606</v>
      </c>
      <c r="D311" t="s">
        <v>36</v>
      </c>
      <c r="E311" t="s">
        <v>20</v>
      </c>
      <c r="F311" t="b">
        <v>0</v>
      </c>
      <c r="G311" t="s">
        <v>52</v>
      </c>
      <c r="H311" s="1">
        <v>45720.833680555559</v>
      </c>
      <c r="I311" t="b">
        <v>0</v>
      </c>
      <c r="J311" t="b">
        <v>1</v>
      </c>
      <c r="K311" t="s">
        <v>31</v>
      </c>
      <c r="L311" t="s">
        <v>22</v>
      </c>
      <c r="M311">
        <v>110850</v>
      </c>
      <c r="O311" t="s">
        <v>607</v>
      </c>
      <c r="P311" t="s">
        <v>608</v>
      </c>
    </row>
    <row r="312" spans="1:16" x14ac:dyDescent="0.35">
      <c r="A312" t="s">
        <v>16</v>
      </c>
      <c r="B312" t="s">
        <v>239</v>
      </c>
      <c r="C312" t="s">
        <v>609</v>
      </c>
      <c r="D312" t="s">
        <v>36</v>
      </c>
      <c r="E312" t="s">
        <v>91</v>
      </c>
      <c r="F312" t="b">
        <v>0</v>
      </c>
      <c r="G312" t="s">
        <v>47</v>
      </c>
      <c r="H312" s="1">
        <v>45720.875451388893</v>
      </c>
      <c r="I312" t="b">
        <v>0</v>
      </c>
      <c r="J312" t="b">
        <v>0</v>
      </c>
      <c r="K312" t="s">
        <v>31</v>
      </c>
      <c r="L312" t="s">
        <v>32</v>
      </c>
      <c r="N312">
        <v>80.5</v>
      </c>
      <c r="O312" t="s">
        <v>610</v>
      </c>
      <c r="P312" t="s">
        <v>611</v>
      </c>
    </row>
    <row r="313" spans="1:16" x14ac:dyDescent="0.35">
      <c r="A313" t="s">
        <v>16</v>
      </c>
      <c r="B313" t="s">
        <v>612</v>
      </c>
      <c r="C313" t="s">
        <v>613</v>
      </c>
      <c r="D313" t="s">
        <v>36</v>
      </c>
      <c r="E313" t="s">
        <v>91</v>
      </c>
      <c r="F313" t="b">
        <v>0</v>
      </c>
      <c r="G313" t="s">
        <v>47</v>
      </c>
      <c r="H313" s="1">
        <v>45720.875543981478</v>
      </c>
      <c r="I313" t="b">
        <v>0</v>
      </c>
      <c r="J313" t="b">
        <v>1</v>
      </c>
      <c r="K313" t="s">
        <v>31</v>
      </c>
      <c r="L313" t="s">
        <v>32</v>
      </c>
      <c r="N313">
        <v>53</v>
      </c>
      <c r="O313" t="s">
        <v>614</v>
      </c>
      <c r="P313" t="s">
        <v>615</v>
      </c>
    </row>
    <row r="314" spans="1:16" x14ac:dyDescent="0.35">
      <c r="A314" t="s">
        <v>16</v>
      </c>
      <c r="B314" t="s">
        <v>616</v>
      </c>
      <c r="C314" t="s">
        <v>569</v>
      </c>
      <c r="D314" t="s">
        <v>36</v>
      </c>
      <c r="E314" t="s">
        <v>20</v>
      </c>
      <c r="F314" t="b">
        <v>0</v>
      </c>
      <c r="G314" t="s">
        <v>47</v>
      </c>
      <c r="H314" s="1">
        <v>45720.875567129631</v>
      </c>
      <c r="I314" t="b">
        <v>0</v>
      </c>
      <c r="J314" t="b">
        <v>1</v>
      </c>
      <c r="K314" t="s">
        <v>31</v>
      </c>
      <c r="L314" t="s">
        <v>22</v>
      </c>
      <c r="M314">
        <v>104950</v>
      </c>
      <c r="O314" t="s">
        <v>53</v>
      </c>
      <c r="P314" t="s">
        <v>617</v>
      </c>
    </row>
    <row r="315" spans="1:16" x14ac:dyDescent="0.35">
      <c r="A315" t="s">
        <v>16</v>
      </c>
      <c r="B315" t="s">
        <v>618</v>
      </c>
      <c r="C315" t="s">
        <v>619</v>
      </c>
      <c r="D315" t="s">
        <v>36</v>
      </c>
      <c r="E315" t="s">
        <v>20</v>
      </c>
      <c r="F315" t="b">
        <v>0</v>
      </c>
      <c r="G315" t="s">
        <v>47</v>
      </c>
      <c r="H315" s="1">
        <v>45720.917245370372</v>
      </c>
      <c r="I315" t="b">
        <v>0</v>
      </c>
      <c r="J315" t="b">
        <v>1</v>
      </c>
      <c r="K315" t="s">
        <v>31</v>
      </c>
      <c r="L315" t="s">
        <v>22</v>
      </c>
      <c r="M315">
        <v>126000</v>
      </c>
      <c r="O315" t="s">
        <v>620</v>
      </c>
      <c r="P315" t="s">
        <v>621</v>
      </c>
    </row>
    <row r="316" spans="1:16" x14ac:dyDescent="0.35">
      <c r="A316" t="s">
        <v>16</v>
      </c>
      <c r="B316" t="s">
        <v>622</v>
      </c>
      <c r="C316" t="s">
        <v>501</v>
      </c>
      <c r="D316" t="s">
        <v>36</v>
      </c>
      <c r="E316" t="s">
        <v>20</v>
      </c>
      <c r="F316" t="b">
        <v>0</v>
      </c>
      <c r="G316" t="s">
        <v>47</v>
      </c>
      <c r="H316" s="1">
        <v>45721.208877314813</v>
      </c>
      <c r="I316" t="b">
        <v>0</v>
      </c>
      <c r="J316" t="b">
        <v>1</v>
      </c>
      <c r="K316" t="s">
        <v>31</v>
      </c>
      <c r="L316" t="s">
        <v>22</v>
      </c>
      <c r="M316">
        <v>124200</v>
      </c>
      <c r="O316" t="s">
        <v>623</v>
      </c>
      <c r="P316" t="s">
        <v>624</v>
      </c>
    </row>
    <row r="317" spans="1:16" x14ac:dyDescent="0.35">
      <c r="A317" t="s">
        <v>16</v>
      </c>
      <c r="B317" t="s">
        <v>625</v>
      </c>
      <c r="C317" t="s">
        <v>95</v>
      </c>
      <c r="D317" t="s">
        <v>36</v>
      </c>
      <c r="E317" t="s">
        <v>20</v>
      </c>
      <c r="F317" t="b">
        <v>0</v>
      </c>
      <c r="G317" t="s">
        <v>30</v>
      </c>
      <c r="H317" s="1">
        <v>45721.377638888887</v>
      </c>
      <c r="I317" t="b">
        <v>0</v>
      </c>
      <c r="J317" t="b">
        <v>1</v>
      </c>
      <c r="K317" t="s">
        <v>31</v>
      </c>
      <c r="L317" t="s">
        <v>22</v>
      </c>
      <c r="M317">
        <v>150590</v>
      </c>
      <c r="O317" t="s">
        <v>96</v>
      </c>
      <c r="P317" t="s">
        <v>626</v>
      </c>
    </row>
    <row r="318" spans="1:16" x14ac:dyDescent="0.35">
      <c r="A318" t="s">
        <v>16</v>
      </c>
      <c r="B318" t="s">
        <v>627</v>
      </c>
      <c r="C318" t="s">
        <v>628</v>
      </c>
      <c r="D318" t="s">
        <v>36</v>
      </c>
      <c r="E318" t="s">
        <v>20</v>
      </c>
      <c r="F318" t="b">
        <v>0</v>
      </c>
      <c r="G318" t="s">
        <v>52</v>
      </c>
      <c r="H318" s="1">
        <v>45721.380057870367</v>
      </c>
      <c r="I318" t="b">
        <v>0</v>
      </c>
      <c r="J318" t="b">
        <v>1</v>
      </c>
      <c r="K318" t="s">
        <v>31</v>
      </c>
      <c r="L318" t="s">
        <v>22</v>
      </c>
      <c r="M318">
        <v>160000</v>
      </c>
      <c r="O318" t="s">
        <v>53</v>
      </c>
      <c r="P318" t="s">
        <v>629</v>
      </c>
    </row>
    <row r="319" spans="1:16" x14ac:dyDescent="0.35">
      <c r="A319" t="s">
        <v>16</v>
      </c>
      <c r="B319" t="s">
        <v>630</v>
      </c>
      <c r="C319" t="s">
        <v>51</v>
      </c>
      <c r="D319" t="s">
        <v>36</v>
      </c>
      <c r="E319" t="s">
        <v>20</v>
      </c>
      <c r="F319" t="b">
        <v>0</v>
      </c>
      <c r="G319" t="s">
        <v>52</v>
      </c>
      <c r="H319" s="1">
        <v>45721.380069444444</v>
      </c>
      <c r="I319" t="b">
        <v>0</v>
      </c>
      <c r="J319" t="b">
        <v>1</v>
      </c>
      <c r="K319" t="s">
        <v>31</v>
      </c>
      <c r="L319" t="s">
        <v>22</v>
      </c>
      <c r="M319">
        <v>137300</v>
      </c>
      <c r="O319" t="s">
        <v>53</v>
      </c>
      <c r="P319" t="s">
        <v>631</v>
      </c>
    </row>
    <row r="320" spans="1:16" x14ac:dyDescent="0.35">
      <c r="A320" t="s">
        <v>16</v>
      </c>
      <c r="B320" t="s">
        <v>632</v>
      </c>
      <c r="C320" t="s">
        <v>170</v>
      </c>
      <c r="D320" t="s">
        <v>36</v>
      </c>
      <c r="E320" t="s">
        <v>20</v>
      </c>
      <c r="F320" t="b">
        <v>0</v>
      </c>
      <c r="G320" t="s">
        <v>171</v>
      </c>
      <c r="H320" s="1">
        <v>45721.434120370373</v>
      </c>
      <c r="I320" t="b">
        <v>0</v>
      </c>
      <c r="J320" t="b">
        <v>0</v>
      </c>
      <c r="K320" t="s">
        <v>31</v>
      </c>
      <c r="L320" t="s">
        <v>32</v>
      </c>
      <c r="N320">
        <v>46.439998626708977</v>
      </c>
      <c r="O320" t="s">
        <v>209</v>
      </c>
      <c r="P320" t="s">
        <v>633</v>
      </c>
    </row>
    <row r="321" spans="1:16" x14ac:dyDescent="0.35">
      <c r="A321" t="s">
        <v>16</v>
      </c>
      <c r="B321" t="s">
        <v>169</v>
      </c>
      <c r="C321" t="s">
        <v>634</v>
      </c>
      <c r="D321" t="s">
        <v>36</v>
      </c>
      <c r="E321" t="s">
        <v>20</v>
      </c>
      <c r="F321" t="b">
        <v>0</v>
      </c>
      <c r="G321" t="s">
        <v>52</v>
      </c>
      <c r="H321" s="1">
        <v>45721.458645833343</v>
      </c>
      <c r="I321" t="b">
        <v>0</v>
      </c>
      <c r="J321" t="b">
        <v>1</v>
      </c>
      <c r="K321" t="s">
        <v>31</v>
      </c>
      <c r="L321" t="s">
        <v>32</v>
      </c>
      <c r="N321">
        <v>55.985000610351563</v>
      </c>
      <c r="O321" t="s">
        <v>209</v>
      </c>
      <c r="P321" t="s">
        <v>604</v>
      </c>
    </row>
    <row r="322" spans="1:16" x14ac:dyDescent="0.35">
      <c r="A322" t="s">
        <v>16</v>
      </c>
      <c r="B322" t="s">
        <v>226</v>
      </c>
      <c r="C322" t="s">
        <v>95</v>
      </c>
      <c r="D322" t="s">
        <v>36</v>
      </c>
      <c r="E322" t="s">
        <v>20</v>
      </c>
      <c r="F322" t="b">
        <v>0</v>
      </c>
      <c r="G322" t="s">
        <v>30</v>
      </c>
      <c r="H322" s="1">
        <v>45721.502615740741</v>
      </c>
      <c r="I322" t="b">
        <v>0</v>
      </c>
      <c r="J322" t="b">
        <v>0</v>
      </c>
      <c r="K322" t="s">
        <v>31</v>
      </c>
      <c r="L322" t="s">
        <v>22</v>
      </c>
      <c r="M322">
        <v>130000</v>
      </c>
      <c r="O322" t="s">
        <v>77</v>
      </c>
      <c r="P322" t="s">
        <v>635</v>
      </c>
    </row>
    <row r="323" spans="1:16" x14ac:dyDescent="0.35">
      <c r="A323" t="s">
        <v>16</v>
      </c>
      <c r="B323" t="s">
        <v>636</v>
      </c>
      <c r="C323" t="s">
        <v>637</v>
      </c>
      <c r="D323" t="s">
        <v>36</v>
      </c>
      <c r="E323" t="s">
        <v>20</v>
      </c>
      <c r="F323" t="b">
        <v>0</v>
      </c>
      <c r="G323" t="s">
        <v>30</v>
      </c>
      <c r="H323" s="1">
        <v>45721.546342592592</v>
      </c>
      <c r="I323" t="b">
        <v>1</v>
      </c>
      <c r="J323" t="b">
        <v>1</v>
      </c>
      <c r="K323" t="s">
        <v>31</v>
      </c>
      <c r="L323" t="s">
        <v>22</v>
      </c>
      <c r="M323">
        <v>157500</v>
      </c>
      <c r="O323" t="s">
        <v>638</v>
      </c>
      <c r="P323" t="s">
        <v>639</v>
      </c>
    </row>
    <row r="324" spans="1:16" x14ac:dyDescent="0.35">
      <c r="A324" t="s">
        <v>16</v>
      </c>
      <c r="B324" t="s">
        <v>640</v>
      </c>
      <c r="C324" t="s">
        <v>641</v>
      </c>
      <c r="D324" t="s">
        <v>36</v>
      </c>
      <c r="E324" t="s">
        <v>91</v>
      </c>
      <c r="F324" t="b">
        <v>0</v>
      </c>
      <c r="G324" t="s">
        <v>30</v>
      </c>
      <c r="H324" s="1">
        <v>45721.710972222223</v>
      </c>
      <c r="I324" t="b">
        <v>0</v>
      </c>
      <c r="J324" t="b">
        <v>1</v>
      </c>
      <c r="K324" t="s">
        <v>31</v>
      </c>
      <c r="L324" t="s">
        <v>32</v>
      </c>
      <c r="N324">
        <v>20.89999961853027</v>
      </c>
      <c r="O324" t="s">
        <v>642</v>
      </c>
      <c r="P324" t="s">
        <v>643</v>
      </c>
    </row>
    <row r="325" spans="1:16" x14ac:dyDescent="0.35">
      <c r="A325" t="s">
        <v>16</v>
      </c>
      <c r="B325" t="s">
        <v>644</v>
      </c>
      <c r="C325" t="s">
        <v>645</v>
      </c>
      <c r="D325" t="s">
        <v>36</v>
      </c>
      <c r="E325" t="s">
        <v>91</v>
      </c>
      <c r="F325" t="b">
        <v>0</v>
      </c>
      <c r="G325" t="s">
        <v>47</v>
      </c>
      <c r="H325" s="1">
        <v>45721.792164351849</v>
      </c>
      <c r="I325" t="b">
        <v>0</v>
      </c>
      <c r="J325" t="b">
        <v>0</v>
      </c>
      <c r="K325" t="s">
        <v>31</v>
      </c>
      <c r="L325" t="s">
        <v>32</v>
      </c>
      <c r="N325">
        <v>57.5</v>
      </c>
      <c r="O325" t="s">
        <v>646</v>
      </c>
    </row>
    <row r="326" spans="1:16" x14ac:dyDescent="0.35">
      <c r="A326" t="s">
        <v>16</v>
      </c>
      <c r="B326" t="s">
        <v>647</v>
      </c>
      <c r="C326" t="s">
        <v>201</v>
      </c>
      <c r="D326" t="s">
        <v>36</v>
      </c>
      <c r="E326" t="s">
        <v>91</v>
      </c>
      <c r="F326" t="b">
        <v>0</v>
      </c>
      <c r="G326" t="s">
        <v>43</v>
      </c>
      <c r="H326" s="1">
        <v>45721.793923611112</v>
      </c>
      <c r="I326" t="b">
        <v>0</v>
      </c>
      <c r="J326" t="b">
        <v>0</v>
      </c>
      <c r="K326" t="s">
        <v>31</v>
      </c>
      <c r="L326" t="s">
        <v>32</v>
      </c>
      <c r="N326">
        <v>67.5</v>
      </c>
      <c r="O326" t="s">
        <v>648</v>
      </c>
    </row>
    <row r="327" spans="1:16" x14ac:dyDescent="0.35">
      <c r="A327" t="s">
        <v>16</v>
      </c>
      <c r="B327" t="s">
        <v>71</v>
      </c>
      <c r="C327" t="s">
        <v>649</v>
      </c>
      <c r="D327" t="s">
        <v>36</v>
      </c>
      <c r="E327" t="s">
        <v>20</v>
      </c>
      <c r="F327" t="b">
        <v>0</v>
      </c>
      <c r="G327" t="s">
        <v>43</v>
      </c>
      <c r="H327" s="1">
        <v>45721.793946759259</v>
      </c>
      <c r="I327" t="b">
        <v>1</v>
      </c>
      <c r="J327" t="b">
        <v>1</v>
      </c>
      <c r="K327" t="s">
        <v>31</v>
      </c>
      <c r="L327" t="s">
        <v>22</v>
      </c>
      <c r="M327">
        <v>120000</v>
      </c>
      <c r="O327" t="s">
        <v>650</v>
      </c>
      <c r="P327" t="s">
        <v>651</v>
      </c>
    </row>
    <row r="328" spans="1:16" x14ac:dyDescent="0.35">
      <c r="A328" t="s">
        <v>16</v>
      </c>
      <c r="B328" t="s">
        <v>652</v>
      </c>
      <c r="C328" t="s">
        <v>653</v>
      </c>
      <c r="D328" t="s">
        <v>573</v>
      </c>
      <c r="E328" t="s">
        <v>20</v>
      </c>
      <c r="F328" t="b">
        <v>0</v>
      </c>
      <c r="G328" t="s">
        <v>43</v>
      </c>
      <c r="H328" s="1">
        <v>45721.835543981477</v>
      </c>
      <c r="I328" t="b">
        <v>0</v>
      </c>
      <c r="J328" t="b">
        <v>1</v>
      </c>
      <c r="K328" t="s">
        <v>31</v>
      </c>
      <c r="L328" t="s">
        <v>32</v>
      </c>
      <c r="N328">
        <v>37.850002288818359</v>
      </c>
      <c r="O328" t="s">
        <v>654</v>
      </c>
      <c r="P328" t="s">
        <v>140</v>
      </c>
    </row>
    <row r="329" spans="1:16" x14ac:dyDescent="0.35">
      <c r="A329" t="s">
        <v>16</v>
      </c>
      <c r="B329" t="s">
        <v>655</v>
      </c>
      <c r="C329" t="s">
        <v>597</v>
      </c>
      <c r="D329" t="s">
        <v>36</v>
      </c>
      <c r="E329" t="s">
        <v>20</v>
      </c>
      <c r="F329" t="b">
        <v>0</v>
      </c>
      <c r="G329" t="s">
        <v>171</v>
      </c>
      <c r="H329" s="1">
        <v>45721.892800925933</v>
      </c>
      <c r="I329" t="b">
        <v>1</v>
      </c>
      <c r="J329" t="b">
        <v>1</v>
      </c>
      <c r="K329" t="s">
        <v>31</v>
      </c>
      <c r="L329" t="s">
        <v>22</v>
      </c>
      <c r="M329">
        <v>160000</v>
      </c>
      <c r="O329" t="s">
        <v>53</v>
      </c>
      <c r="P329" t="s">
        <v>656</v>
      </c>
    </row>
    <row r="330" spans="1:16" x14ac:dyDescent="0.35">
      <c r="A330" t="s">
        <v>16</v>
      </c>
      <c r="B330" t="s">
        <v>657</v>
      </c>
      <c r="C330" t="s">
        <v>18</v>
      </c>
      <c r="D330" t="s">
        <v>36</v>
      </c>
      <c r="E330" t="s">
        <v>20</v>
      </c>
      <c r="F330" t="b">
        <v>1</v>
      </c>
      <c r="G330" t="s">
        <v>47</v>
      </c>
      <c r="H330" s="1">
        <v>45721.917164351849</v>
      </c>
      <c r="I330" t="b">
        <v>0</v>
      </c>
      <c r="J330" t="b">
        <v>0</v>
      </c>
      <c r="K330" t="s">
        <v>31</v>
      </c>
      <c r="L330" t="s">
        <v>22</v>
      </c>
      <c r="M330">
        <v>120000</v>
      </c>
      <c r="O330" t="s">
        <v>658</v>
      </c>
      <c r="P330" t="s">
        <v>659</v>
      </c>
    </row>
    <row r="331" spans="1:16" x14ac:dyDescent="0.35">
      <c r="A331" t="s">
        <v>16</v>
      </c>
      <c r="B331" t="s">
        <v>660</v>
      </c>
      <c r="C331" t="s">
        <v>18</v>
      </c>
      <c r="D331" t="s">
        <v>36</v>
      </c>
      <c r="E331" t="s">
        <v>20</v>
      </c>
      <c r="F331" t="b">
        <v>1</v>
      </c>
      <c r="G331" t="s">
        <v>68</v>
      </c>
      <c r="H331" s="1">
        <v>45721.960833333331</v>
      </c>
      <c r="I331" t="b">
        <v>0</v>
      </c>
      <c r="J331" t="b">
        <v>1</v>
      </c>
      <c r="K331" t="s">
        <v>31</v>
      </c>
      <c r="L331" t="s">
        <v>22</v>
      </c>
      <c r="M331">
        <v>96187</v>
      </c>
      <c r="O331" t="s">
        <v>661</v>
      </c>
      <c r="P331" t="s">
        <v>232</v>
      </c>
    </row>
    <row r="332" spans="1:16" x14ac:dyDescent="0.35">
      <c r="A332" t="s">
        <v>16</v>
      </c>
      <c r="B332" t="s">
        <v>662</v>
      </c>
      <c r="C332" t="s">
        <v>51</v>
      </c>
      <c r="D332" t="s">
        <v>36</v>
      </c>
      <c r="E332" t="s">
        <v>20</v>
      </c>
      <c r="F332" t="b">
        <v>0</v>
      </c>
      <c r="G332" t="s">
        <v>52</v>
      </c>
      <c r="H332" s="1">
        <v>45722.377708333333</v>
      </c>
      <c r="I332" t="b">
        <v>1</v>
      </c>
      <c r="J332" t="b">
        <v>1</v>
      </c>
      <c r="K332" t="s">
        <v>31</v>
      </c>
      <c r="L332" t="s">
        <v>22</v>
      </c>
      <c r="M332">
        <v>137300</v>
      </c>
      <c r="O332" t="s">
        <v>53</v>
      </c>
      <c r="P332" t="s">
        <v>663</v>
      </c>
    </row>
    <row r="333" spans="1:16" x14ac:dyDescent="0.35">
      <c r="A333" t="s">
        <v>16</v>
      </c>
      <c r="B333" t="s">
        <v>664</v>
      </c>
      <c r="C333" t="s">
        <v>154</v>
      </c>
      <c r="D333" t="s">
        <v>36</v>
      </c>
      <c r="E333" t="s">
        <v>20</v>
      </c>
      <c r="F333" t="b">
        <v>0</v>
      </c>
      <c r="G333" t="s">
        <v>68</v>
      </c>
      <c r="H333" s="1">
        <v>45722.39875</v>
      </c>
      <c r="I333" t="b">
        <v>1</v>
      </c>
      <c r="J333" t="b">
        <v>1</v>
      </c>
      <c r="K333" t="s">
        <v>31</v>
      </c>
      <c r="L333" t="s">
        <v>22</v>
      </c>
      <c r="M333">
        <v>137300</v>
      </c>
      <c r="O333" t="s">
        <v>53</v>
      </c>
      <c r="P333" t="s">
        <v>665</v>
      </c>
    </row>
    <row r="334" spans="1:16" x14ac:dyDescent="0.35">
      <c r="A334" t="s">
        <v>16</v>
      </c>
      <c r="B334" t="s">
        <v>666</v>
      </c>
      <c r="C334" t="s">
        <v>667</v>
      </c>
      <c r="D334" t="s">
        <v>36</v>
      </c>
      <c r="E334" t="s">
        <v>20</v>
      </c>
      <c r="F334" t="b">
        <v>0</v>
      </c>
      <c r="G334" t="s">
        <v>47</v>
      </c>
      <c r="H334" s="1">
        <v>45722.458877314813</v>
      </c>
      <c r="I334" t="b">
        <v>0</v>
      </c>
      <c r="J334" t="b">
        <v>0</v>
      </c>
      <c r="K334" t="s">
        <v>31</v>
      </c>
      <c r="L334" t="s">
        <v>22</v>
      </c>
      <c r="M334">
        <v>137612.796875</v>
      </c>
      <c r="O334" t="s">
        <v>668</v>
      </c>
      <c r="P334" t="s">
        <v>669</v>
      </c>
    </row>
    <row r="335" spans="1:16" x14ac:dyDescent="0.35">
      <c r="A335" t="s">
        <v>16</v>
      </c>
      <c r="B335" t="s">
        <v>670</v>
      </c>
      <c r="C335" t="s">
        <v>154</v>
      </c>
      <c r="D335" t="s">
        <v>36</v>
      </c>
      <c r="E335" t="s">
        <v>20</v>
      </c>
      <c r="F335" t="b">
        <v>0</v>
      </c>
      <c r="G335" t="s">
        <v>68</v>
      </c>
      <c r="H335" s="1">
        <v>45722.482106481482</v>
      </c>
      <c r="I335" t="b">
        <v>1</v>
      </c>
      <c r="J335" t="b">
        <v>1</v>
      </c>
      <c r="K335" t="s">
        <v>31</v>
      </c>
      <c r="L335" t="s">
        <v>22</v>
      </c>
      <c r="M335">
        <v>160000</v>
      </c>
      <c r="O335" t="s">
        <v>671</v>
      </c>
      <c r="P335" t="s">
        <v>466</v>
      </c>
    </row>
    <row r="336" spans="1:16" x14ac:dyDescent="0.35">
      <c r="A336" t="s">
        <v>16</v>
      </c>
      <c r="B336" t="s">
        <v>672</v>
      </c>
      <c r="C336" t="s">
        <v>154</v>
      </c>
      <c r="D336" t="s">
        <v>36</v>
      </c>
      <c r="E336" t="s">
        <v>20</v>
      </c>
      <c r="F336" t="b">
        <v>0</v>
      </c>
      <c r="G336" t="s">
        <v>52</v>
      </c>
      <c r="H336" s="1">
        <v>45722.583437499998</v>
      </c>
      <c r="I336" t="b">
        <v>0</v>
      </c>
      <c r="J336" t="b">
        <v>1</v>
      </c>
      <c r="K336" t="s">
        <v>31</v>
      </c>
      <c r="L336" t="s">
        <v>22</v>
      </c>
      <c r="M336">
        <v>104950</v>
      </c>
      <c r="O336" t="s">
        <v>53</v>
      </c>
      <c r="P336" t="s">
        <v>673</v>
      </c>
    </row>
    <row r="337" spans="1:16" x14ac:dyDescent="0.35">
      <c r="A337" t="s">
        <v>16</v>
      </c>
      <c r="B337" t="s">
        <v>674</v>
      </c>
      <c r="C337" t="s">
        <v>95</v>
      </c>
      <c r="D337" t="s">
        <v>573</v>
      </c>
      <c r="E337" t="s">
        <v>20</v>
      </c>
      <c r="F337" t="b">
        <v>0</v>
      </c>
      <c r="G337" t="s">
        <v>30</v>
      </c>
      <c r="H337" s="1">
        <v>45722.584722222222</v>
      </c>
      <c r="I337" t="b">
        <v>0</v>
      </c>
      <c r="J337" t="b">
        <v>1</v>
      </c>
      <c r="K337" t="s">
        <v>31</v>
      </c>
      <c r="L337" t="s">
        <v>32</v>
      </c>
      <c r="N337">
        <v>31.77500152587891</v>
      </c>
      <c r="O337" t="s">
        <v>96</v>
      </c>
      <c r="P337" t="s">
        <v>675</v>
      </c>
    </row>
    <row r="338" spans="1:16" x14ac:dyDescent="0.35">
      <c r="A338" t="s">
        <v>16</v>
      </c>
      <c r="B338" t="s">
        <v>676</v>
      </c>
      <c r="C338" t="s">
        <v>201</v>
      </c>
      <c r="D338" t="s">
        <v>29</v>
      </c>
      <c r="E338" t="s">
        <v>91</v>
      </c>
      <c r="F338" t="b">
        <v>0</v>
      </c>
      <c r="G338" t="s">
        <v>43</v>
      </c>
      <c r="H338" s="1">
        <v>45722.792604166672</v>
      </c>
      <c r="I338" t="b">
        <v>0</v>
      </c>
      <c r="J338" t="b">
        <v>0</v>
      </c>
      <c r="K338" t="s">
        <v>31</v>
      </c>
      <c r="L338" t="s">
        <v>32</v>
      </c>
      <c r="N338">
        <v>34</v>
      </c>
      <c r="O338" t="s">
        <v>677</v>
      </c>
      <c r="P338" t="s">
        <v>678</v>
      </c>
    </row>
    <row r="339" spans="1:16" x14ac:dyDescent="0.35">
      <c r="A339" t="s">
        <v>16</v>
      </c>
      <c r="B339" t="s">
        <v>679</v>
      </c>
      <c r="C339" t="s">
        <v>680</v>
      </c>
      <c r="D339" t="s">
        <v>36</v>
      </c>
      <c r="E339" t="s">
        <v>20</v>
      </c>
      <c r="F339" t="b">
        <v>0</v>
      </c>
      <c r="G339" t="s">
        <v>43</v>
      </c>
      <c r="H339" s="1">
        <v>45722.875937500001</v>
      </c>
      <c r="I339" t="b">
        <v>0</v>
      </c>
      <c r="J339" t="b">
        <v>0</v>
      </c>
      <c r="K339" t="s">
        <v>31</v>
      </c>
      <c r="L339" t="s">
        <v>22</v>
      </c>
      <c r="M339">
        <v>81317.109375</v>
      </c>
      <c r="O339" t="s">
        <v>681</v>
      </c>
      <c r="P339" t="s">
        <v>682</v>
      </c>
    </row>
    <row r="340" spans="1:16" x14ac:dyDescent="0.35">
      <c r="A340" t="s">
        <v>16</v>
      </c>
      <c r="B340" t="s">
        <v>683</v>
      </c>
      <c r="C340" t="s">
        <v>496</v>
      </c>
      <c r="D340" t="s">
        <v>36</v>
      </c>
      <c r="E340" t="s">
        <v>91</v>
      </c>
      <c r="F340" t="b">
        <v>0</v>
      </c>
      <c r="G340" t="s">
        <v>47</v>
      </c>
      <c r="H340" s="1">
        <v>45722.958865740737</v>
      </c>
      <c r="I340" t="b">
        <v>1</v>
      </c>
      <c r="J340" t="b">
        <v>0</v>
      </c>
      <c r="K340" t="s">
        <v>31</v>
      </c>
      <c r="L340" t="s">
        <v>32</v>
      </c>
      <c r="N340">
        <v>55</v>
      </c>
      <c r="O340" t="s">
        <v>684</v>
      </c>
      <c r="P340" t="s">
        <v>685</v>
      </c>
    </row>
    <row r="341" spans="1:16" x14ac:dyDescent="0.35">
      <c r="A341" t="s">
        <v>16</v>
      </c>
      <c r="B341" t="s">
        <v>686</v>
      </c>
      <c r="C341" t="s">
        <v>687</v>
      </c>
      <c r="D341" t="s">
        <v>36</v>
      </c>
      <c r="E341" t="s">
        <v>20</v>
      </c>
      <c r="F341" t="b">
        <v>0</v>
      </c>
      <c r="G341" t="s">
        <v>68</v>
      </c>
      <c r="H341" s="1">
        <v>45723.417557870373</v>
      </c>
      <c r="I341" t="b">
        <v>1</v>
      </c>
      <c r="J341" t="b">
        <v>1</v>
      </c>
      <c r="K341" t="s">
        <v>31</v>
      </c>
      <c r="L341" t="s">
        <v>22</v>
      </c>
      <c r="M341">
        <v>85000</v>
      </c>
      <c r="O341" t="s">
        <v>688</v>
      </c>
      <c r="P341" t="s">
        <v>689</v>
      </c>
    </row>
    <row r="342" spans="1:16" x14ac:dyDescent="0.35">
      <c r="A342" t="s">
        <v>16</v>
      </c>
      <c r="B342" t="s">
        <v>690</v>
      </c>
      <c r="C342" t="s">
        <v>691</v>
      </c>
      <c r="D342" t="s">
        <v>36</v>
      </c>
      <c r="E342" t="s">
        <v>20</v>
      </c>
      <c r="F342" t="b">
        <v>0</v>
      </c>
      <c r="G342" t="s">
        <v>47</v>
      </c>
      <c r="H342" s="1">
        <v>45723.559062499997</v>
      </c>
      <c r="I342" t="b">
        <v>1</v>
      </c>
      <c r="J342" t="b">
        <v>1</v>
      </c>
      <c r="K342" t="s">
        <v>31</v>
      </c>
      <c r="L342" t="s">
        <v>22</v>
      </c>
      <c r="M342">
        <v>137300</v>
      </c>
      <c r="O342" t="s">
        <v>53</v>
      </c>
      <c r="P342" t="s">
        <v>103</v>
      </c>
    </row>
    <row r="343" spans="1:16" x14ac:dyDescent="0.35">
      <c r="A343" t="s">
        <v>16</v>
      </c>
      <c r="B343" t="s">
        <v>459</v>
      </c>
      <c r="C343" t="s">
        <v>142</v>
      </c>
      <c r="D343" t="s">
        <v>36</v>
      </c>
      <c r="E343" t="s">
        <v>20</v>
      </c>
      <c r="F343" t="b">
        <v>0</v>
      </c>
      <c r="G343" t="s">
        <v>68</v>
      </c>
      <c r="H343" s="1">
        <v>45723.709236111114</v>
      </c>
      <c r="I343" t="b">
        <v>0</v>
      </c>
      <c r="J343" t="b">
        <v>0</v>
      </c>
      <c r="K343" t="s">
        <v>31</v>
      </c>
      <c r="L343" t="s">
        <v>32</v>
      </c>
      <c r="N343">
        <v>22</v>
      </c>
      <c r="O343" t="s">
        <v>460</v>
      </c>
      <c r="P343" t="s">
        <v>461</v>
      </c>
    </row>
    <row r="344" spans="1:16" x14ac:dyDescent="0.35">
      <c r="A344" t="s">
        <v>16</v>
      </c>
      <c r="B344" t="s">
        <v>692</v>
      </c>
      <c r="C344" t="s">
        <v>693</v>
      </c>
      <c r="D344" t="s">
        <v>36</v>
      </c>
      <c r="E344" t="s">
        <v>20</v>
      </c>
      <c r="F344" t="b">
        <v>0</v>
      </c>
      <c r="G344" t="s">
        <v>68</v>
      </c>
      <c r="H344" s="1">
        <v>45723.709317129629</v>
      </c>
      <c r="I344" t="b">
        <v>0</v>
      </c>
      <c r="J344" t="b">
        <v>1</v>
      </c>
      <c r="K344" t="s">
        <v>31</v>
      </c>
      <c r="L344" t="s">
        <v>32</v>
      </c>
      <c r="N344">
        <v>37.5</v>
      </c>
      <c r="O344" t="s">
        <v>694</v>
      </c>
      <c r="P344" t="s">
        <v>433</v>
      </c>
    </row>
    <row r="345" spans="1:16" x14ac:dyDescent="0.35">
      <c r="A345" t="s">
        <v>16</v>
      </c>
      <c r="B345" t="s">
        <v>477</v>
      </c>
      <c r="C345" t="s">
        <v>695</v>
      </c>
      <c r="D345" t="s">
        <v>36</v>
      </c>
      <c r="E345" t="s">
        <v>91</v>
      </c>
      <c r="F345" t="b">
        <v>0</v>
      </c>
      <c r="G345" t="s">
        <v>171</v>
      </c>
      <c r="H345" s="1">
        <v>45723.842233796298</v>
      </c>
      <c r="I345" t="b">
        <v>0</v>
      </c>
      <c r="J345" t="b">
        <v>0</v>
      </c>
      <c r="K345" t="s">
        <v>31</v>
      </c>
      <c r="L345" t="s">
        <v>22</v>
      </c>
      <c r="M345">
        <v>110000</v>
      </c>
      <c r="O345" t="s">
        <v>696</v>
      </c>
    </row>
    <row r="346" spans="1:16" x14ac:dyDescent="0.35">
      <c r="A346" t="s">
        <v>16</v>
      </c>
      <c r="B346" t="s">
        <v>697</v>
      </c>
      <c r="C346" t="s">
        <v>142</v>
      </c>
      <c r="D346" t="s">
        <v>36</v>
      </c>
      <c r="E346" t="s">
        <v>20</v>
      </c>
      <c r="F346" t="b">
        <v>0</v>
      </c>
      <c r="G346" t="s">
        <v>68</v>
      </c>
      <c r="H346" s="1">
        <v>45723.875844907408</v>
      </c>
      <c r="I346" t="b">
        <v>0</v>
      </c>
      <c r="J346" t="b">
        <v>1</v>
      </c>
      <c r="K346" t="s">
        <v>31</v>
      </c>
      <c r="L346" t="s">
        <v>22</v>
      </c>
      <c r="M346">
        <v>60000</v>
      </c>
      <c r="O346" t="s">
        <v>698</v>
      </c>
      <c r="P346" t="s">
        <v>699</v>
      </c>
    </row>
    <row r="347" spans="1:16" x14ac:dyDescent="0.35">
      <c r="A347" t="s">
        <v>16</v>
      </c>
      <c r="B347" t="s">
        <v>700</v>
      </c>
      <c r="C347" t="s">
        <v>701</v>
      </c>
      <c r="D347" t="s">
        <v>36</v>
      </c>
      <c r="E347" t="s">
        <v>20</v>
      </c>
      <c r="F347" t="b">
        <v>0</v>
      </c>
      <c r="G347" t="s">
        <v>68</v>
      </c>
      <c r="H347" s="1">
        <v>45724.500983796293</v>
      </c>
      <c r="I347" t="b">
        <v>0</v>
      </c>
      <c r="J347" t="b">
        <v>1</v>
      </c>
      <c r="K347" t="s">
        <v>31</v>
      </c>
      <c r="L347" t="s">
        <v>22</v>
      </c>
      <c r="M347">
        <v>144000</v>
      </c>
      <c r="O347" t="s">
        <v>702</v>
      </c>
      <c r="P347" t="s">
        <v>54</v>
      </c>
    </row>
    <row r="348" spans="1:16" x14ac:dyDescent="0.35">
      <c r="A348" t="s">
        <v>16</v>
      </c>
      <c r="B348" t="s">
        <v>226</v>
      </c>
      <c r="C348" t="s">
        <v>703</v>
      </c>
      <c r="D348" t="s">
        <v>36</v>
      </c>
      <c r="E348" t="s">
        <v>20</v>
      </c>
      <c r="F348" t="b">
        <v>0</v>
      </c>
      <c r="G348" t="s">
        <v>43</v>
      </c>
      <c r="H348" s="1">
        <v>45724.54246527778</v>
      </c>
      <c r="I348" t="b">
        <v>0</v>
      </c>
      <c r="J348" t="b">
        <v>0</v>
      </c>
      <c r="K348" t="s">
        <v>31</v>
      </c>
      <c r="L348" t="s">
        <v>22</v>
      </c>
      <c r="M348">
        <v>115000</v>
      </c>
      <c r="O348" t="s">
        <v>77</v>
      </c>
      <c r="P348" t="s">
        <v>704</v>
      </c>
    </row>
    <row r="349" spans="1:16" x14ac:dyDescent="0.35">
      <c r="A349" t="s">
        <v>16</v>
      </c>
      <c r="B349" t="s">
        <v>226</v>
      </c>
      <c r="C349" t="s">
        <v>705</v>
      </c>
      <c r="D349" t="s">
        <v>36</v>
      </c>
      <c r="E349" t="s">
        <v>20</v>
      </c>
      <c r="F349" t="b">
        <v>0</v>
      </c>
      <c r="G349" t="s">
        <v>30</v>
      </c>
      <c r="H349" s="1">
        <v>45724.542916666673</v>
      </c>
      <c r="I349" t="b">
        <v>0</v>
      </c>
      <c r="J349" t="b">
        <v>0</v>
      </c>
      <c r="K349" t="s">
        <v>31</v>
      </c>
      <c r="L349" t="s">
        <v>22</v>
      </c>
      <c r="M349">
        <v>127500</v>
      </c>
      <c r="O349" t="s">
        <v>77</v>
      </c>
    </row>
    <row r="350" spans="1:16" x14ac:dyDescent="0.35">
      <c r="A350" t="s">
        <v>16</v>
      </c>
      <c r="B350" t="s">
        <v>465</v>
      </c>
      <c r="C350" t="s">
        <v>407</v>
      </c>
      <c r="D350" t="s">
        <v>36</v>
      </c>
      <c r="E350" t="s">
        <v>20</v>
      </c>
      <c r="F350" t="b">
        <v>0</v>
      </c>
      <c r="G350" t="s">
        <v>52</v>
      </c>
      <c r="H350" s="1">
        <v>45724.585520833331</v>
      </c>
      <c r="I350" t="b">
        <v>1</v>
      </c>
      <c r="J350" t="b">
        <v>1</v>
      </c>
      <c r="K350" t="s">
        <v>31</v>
      </c>
      <c r="L350" t="s">
        <v>22</v>
      </c>
      <c r="M350">
        <v>160000</v>
      </c>
      <c r="O350" t="s">
        <v>53</v>
      </c>
      <c r="P350" t="s">
        <v>466</v>
      </c>
    </row>
    <row r="351" spans="1:16" x14ac:dyDescent="0.35">
      <c r="A351" t="s">
        <v>16</v>
      </c>
      <c r="B351" t="s">
        <v>706</v>
      </c>
      <c r="C351" t="s">
        <v>707</v>
      </c>
      <c r="D351" t="s">
        <v>36</v>
      </c>
      <c r="E351" t="s">
        <v>20</v>
      </c>
      <c r="F351" t="b">
        <v>0</v>
      </c>
      <c r="G351" t="s">
        <v>52</v>
      </c>
      <c r="H351" s="1">
        <v>45724.625034722223</v>
      </c>
      <c r="I351" t="b">
        <v>0</v>
      </c>
      <c r="J351" t="b">
        <v>1</v>
      </c>
      <c r="K351" t="s">
        <v>31</v>
      </c>
      <c r="L351" t="s">
        <v>22</v>
      </c>
      <c r="M351">
        <v>140500</v>
      </c>
      <c r="O351" t="s">
        <v>306</v>
      </c>
      <c r="P351" t="s">
        <v>708</v>
      </c>
    </row>
    <row r="352" spans="1:16" x14ac:dyDescent="0.35">
      <c r="A352" t="s">
        <v>16</v>
      </c>
      <c r="B352" t="s">
        <v>709</v>
      </c>
      <c r="C352" t="s">
        <v>710</v>
      </c>
      <c r="D352" t="s">
        <v>36</v>
      </c>
      <c r="E352" t="s">
        <v>91</v>
      </c>
      <c r="F352" t="b">
        <v>0</v>
      </c>
      <c r="G352" t="s">
        <v>68</v>
      </c>
      <c r="H352" s="1">
        <v>45724.626030092593</v>
      </c>
      <c r="I352" t="b">
        <v>0</v>
      </c>
      <c r="J352" t="b">
        <v>0</v>
      </c>
      <c r="K352" t="s">
        <v>31</v>
      </c>
      <c r="L352" t="s">
        <v>32</v>
      </c>
      <c r="N352">
        <v>57</v>
      </c>
      <c r="O352" t="s">
        <v>711</v>
      </c>
      <c r="P352" t="s">
        <v>708</v>
      </c>
    </row>
    <row r="353" spans="1:16" x14ac:dyDescent="0.35">
      <c r="A353" t="s">
        <v>16</v>
      </c>
      <c r="B353" t="s">
        <v>712</v>
      </c>
      <c r="C353" t="s">
        <v>410</v>
      </c>
      <c r="D353" t="s">
        <v>36</v>
      </c>
      <c r="E353" t="s">
        <v>20</v>
      </c>
      <c r="F353" t="b">
        <v>0</v>
      </c>
      <c r="G353" t="s">
        <v>47</v>
      </c>
      <c r="H353" s="1">
        <v>45724.667222222219</v>
      </c>
      <c r="I353" t="b">
        <v>0</v>
      </c>
      <c r="J353" t="b">
        <v>0</v>
      </c>
      <c r="K353" t="s">
        <v>31</v>
      </c>
      <c r="L353" t="s">
        <v>22</v>
      </c>
      <c r="M353">
        <v>142500</v>
      </c>
      <c r="O353" t="s">
        <v>713</v>
      </c>
      <c r="P353" t="s">
        <v>164</v>
      </c>
    </row>
    <row r="354" spans="1:16" x14ac:dyDescent="0.35">
      <c r="A354" t="s">
        <v>16</v>
      </c>
      <c r="B354" t="s">
        <v>714</v>
      </c>
      <c r="C354" t="s">
        <v>715</v>
      </c>
      <c r="D354" t="s">
        <v>573</v>
      </c>
      <c r="E354" t="s">
        <v>20</v>
      </c>
      <c r="F354" t="b">
        <v>0</v>
      </c>
      <c r="G354" t="s">
        <v>171</v>
      </c>
      <c r="H354" s="1">
        <v>45724.839432870373</v>
      </c>
      <c r="I354" t="b">
        <v>0</v>
      </c>
      <c r="J354" t="b">
        <v>1</v>
      </c>
      <c r="K354" t="s">
        <v>31</v>
      </c>
      <c r="L354" t="s">
        <v>32</v>
      </c>
      <c r="N354">
        <v>11.335000038146971</v>
      </c>
      <c r="O354" t="s">
        <v>426</v>
      </c>
      <c r="P354" t="s">
        <v>716</v>
      </c>
    </row>
    <row r="355" spans="1:16" x14ac:dyDescent="0.35">
      <c r="A355" t="s">
        <v>16</v>
      </c>
      <c r="B355" t="s">
        <v>510</v>
      </c>
      <c r="C355" t="s">
        <v>18</v>
      </c>
      <c r="D355" t="s">
        <v>19</v>
      </c>
      <c r="E355" t="s">
        <v>20</v>
      </c>
      <c r="F355" t="b">
        <v>1</v>
      </c>
      <c r="G355" t="s">
        <v>511</v>
      </c>
      <c r="H355" s="1">
        <v>45725.279976851853</v>
      </c>
      <c r="I355" t="b">
        <v>1</v>
      </c>
      <c r="J355" t="b">
        <v>0</v>
      </c>
      <c r="K355" t="s">
        <v>511</v>
      </c>
      <c r="L355" t="s">
        <v>22</v>
      </c>
      <c r="M355">
        <v>80000</v>
      </c>
      <c r="O355" t="s">
        <v>512</v>
      </c>
      <c r="P355" t="s">
        <v>164</v>
      </c>
    </row>
    <row r="356" spans="1:16" x14ac:dyDescent="0.35">
      <c r="A356" t="s">
        <v>16</v>
      </c>
      <c r="B356" t="s">
        <v>717</v>
      </c>
      <c r="C356" t="s">
        <v>18</v>
      </c>
      <c r="D356" t="s">
        <v>29</v>
      </c>
      <c r="E356" t="s">
        <v>20</v>
      </c>
      <c r="F356" t="b">
        <v>1</v>
      </c>
      <c r="G356" t="s">
        <v>150</v>
      </c>
      <c r="H356" s="1">
        <v>45725.284930555557</v>
      </c>
      <c r="I356" t="b">
        <v>0</v>
      </c>
      <c r="J356" t="b">
        <v>0</v>
      </c>
      <c r="K356" t="s">
        <v>150</v>
      </c>
      <c r="L356" t="s">
        <v>22</v>
      </c>
      <c r="M356">
        <v>141810.3125</v>
      </c>
      <c r="O356" t="s">
        <v>718</v>
      </c>
      <c r="P356" t="s">
        <v>719</v>
      </c>
    </row>
    <row r="357" spans="1:16" x14ac:dyDescent="0.35">
      <c r="A357" t="s">
        <v>16</v>
      </c>
      <c r="B357" t="s">
        <v>720</v>
      </c>
      <c r="C357" t="s">
        <v>721</v>
      </c>
      <c r="D357" t="s">
        <v>443</v>
      </c>
      <c r="E357" t="s">
        <v>20</v>
      </c>
      <c r="F357" t="b">
        <v>0</v>
      </c>
      <c r="G357" t="s">
        <v>68</v>
      </c>
      <c r="H357" s="1">
        <v>45725.333865740737</v>
      </c>
      <c r="I357" t="b">
        <v>0</v>
      </c>
      <c r="J357" t="b">
        <v>1</v>
      </c>
      <c r="K357" t="s">
        <v>31</v>
      </c>
      <c r="L357" t="s">
        <v>22</v>
      </c>
      <c r="M357">
        <v>110000</v>
      </c>
      <c r="O357" t="s">
        <v>654</v>
      </c>
      <c r="P357" t="s">
        <v>722</v>
      </c>
    </row>
    <row r="358" spans="1:16" x14ac:dyDescent="0.35">
      <c r="A358" t="s">
        <v>16</v>
      </c>
      <c r="B358" t="s">
        <v>723</v>
      </c>
      <c r="C358" t="s">
        <v>724</v>
      </c>
      <c r="D358" t="s">
        <v>17443</v>
      </c>
      <c r="E358" t="s">
        <v>204</v>
      </c>
      <c r="F358" t="b">
        <v>0</v>
      </c>
      <c r="G358" t="s">
        <v>300</v>
      </c>
      <c r="H358" s="1">
        <v>45725.341273148151</v>
      </c>
      <c r="I358" t="b">
        <v>0</v>
      </c>
      <c r="J358" t="b">
        <v>0</v>
      </c>
      <c r="K358" t="s">
        <v>300</v>
      </c>
      <c r="L358" t="s">
        <v>22</v>
      </c>
      <c r="M358">
        <v>103000</v>
      </c>
      <c r="O358" t="s">
        <v>725</v>
      </c>
      <c r="P358" t="s">
        <v>726</v>
      </c>
    </row>
    <row r="359" spans="1:16" x14ac:dyDescent="0.35">
      <c r="A359" t="s">
        <v>16</v>
      </c>
      <c r="B359" t="s">
        <v>233</v>
      </c>
      <c r="C359" t="s">
        <v>18</v>
      </c>
      <c r="D359" t="s">
        <v>17442</v>
      </c>
      <c r="E359" t="s">
        <v>20</v>
      </c>
      <c r="F359" t="b">
        <v>1</v>
      </c>
      <c r="G359" t="s">
        <v>727</v>
      </c>
      <c r="H359" s="1">
        <v>45725.624872685177</v>
      </c>
      <c r="I359" t="b">
        <v>1</v>
      </c>
      <c r="J359" t="b">
        <v>0</v>
      </c>
      <c r="K359" t="s">
        <v>727</v>
      </c>
      <c r="L359" t="s">
        <v>22</v>
      </c>
      <c r="M359">
        <v>70000</v>
      </c>
      <c r="O359" t="s">
        <v>728</v>
      </c>
      <c r="P359" t="s">
        <v>729</v>
      </c>
    </row>
    <row r="360" spans="1:16" x14ac:dyDescent="0.35">
      <c r="A360" t="s">
        <v>16</v>
      </c>
      <c r="B360" t="s">
        <v>108</v>
      </c>
      <c r="C360" t="s">
        <v>330</v>
      </c>
      <c r="D360" t="s">
        <v>36</v>
      </c>
      <c r="E360" t="s">
        <v>20</v>
      </c>
      <c r="F360" t="b">
        <v>0</v>
      </c>
      <c r="G360" t="s">
        <v>68</v>
      </c>
      <c r="H360" s="1">
        <v>45725.83425925926</v>
      </c>
      <c r="I360" t="b">
        <v>0</v>
      </c>
      <c r="J360" t="b">
        <v>0</v>
      </c>
      <c r="K360" t="s">
        <v>31</v>
      </c>
      <c r="L360" t="s">
        <v>22</v>
      </c>
      <c r="M360">
        <v>67884</v>
      </c>
      <c r="O360" t="s">
        <v>331</v>
      </c>
    </row>
    <row r="361" spans="1:16" x14ac:dyDescent="0.35">
      <c r="A361" t="s">
        <v>16</v>
      </c>
      <c r="B361" t="s">
        <v>412</v>
      </c>
      <c r="C361" t="s">
        <v>18</v>
      </c>
      <c r="D361" t="s">
        <v>17442</v>
      </c>
      <c r="E361" t="s">
        <v>20</v>
      </c>
      <c r="F361" t="b">
        <v>1</v>
      </c>
      <c r="G361" t="s">
        <v>730</v>
      </c>
      <c r="H361" s="1">
        <v>45726.275023148148</v>
      </c>
      <c r="I361" t="b">
        <v>0</v>
      </c>
      <c r="J361" t="b">
        <v>0</v>
      </c>
      <c r="K361" t="s">
        <v>730</v>
      </c>
      <c r="L361" t="s">
        <v>22</v>
      </c>
      <c r="M361">
        <v>62500</v>
      </c>
      <c r="O361" t="s">
        <v>731</v>
      </c>
      <c r="P361" t="s">
        <v>206</v>
      </c>
    </row>
    <row r="362" spans="1:16" x14ac:dyDescent="0.35">
      <c r="A362" t="s">
        <v>16</v>
      </c>
      <c r="B362" t="s">
        <v>510</v>
      </c>
      <c r="C362" t="s">
        <v>18</v>
      </c>
      <c r="D362" t="s">
        <v>19</v>
      </c>
      <c r="E362" t="s">
        <v>20</v>
      </c>
      <c r="F362" t="b">
        <v>1</v>
      </c>
      <c r="G362" t="s">
        <v>511</v>
      </c>
      <c r="H362" s="1">
        <v>45726.279976851853</v>
      </c>
      <c r="I362" t="b">
        <v>1</v>
      </c>
      <c r="J362" t="b">
        <v>0</v>
      </c>
      <c r="K362" t="s">
        <v>511</v>
      </c>
      <c r="L362" t="s">
        <v>22</v>
      </c>
      <c r="M362">
        <v>80000</v>
      </c>
      <c r="O362" t="s">
        <v>512</v>
      </c>
      <c r="P362" t="s">
        <v>164</v>
      </c>
    </row>
    <row r="363" spans="1:16" x14ac:dyDescent="0.35">
      <c r="A363" t="s">
        <v>16</v>
      </c>
      <c r="B363" t="s">
        <v>717</v>
      </c>
      <c r="C363" t="s">
        <v>18</v>
      </c>
      <c r="D363" t="s">
        <v>29</v>
      </c>
      <c r="E363" t="s">
        <v>20</v>
      </c>
      <c r="F363" t="b">
        <v>1</v>
      </c>
      <c r="G363" t="s">
        <v>150</v>
      </c>
      <c r="H363" s="1">
        <v>45726.284930555557</v>
      </c>
      <c r="I363" t="b">
        <v>0</v>
      </c>
      <c r="J363" t="b">
        <v>0</v>
      </c>
      <c r="K363" t="s">
        <v>150</v>
      </c>
      <c r="L363" t="s">
        <v>22</v>
      </c>
      <c r="M363">
        <v>141810.3125</v>
      </c>
      <c r="O363" t="s">
        <v>718</v>
      </c>
      <c r="P363" t="s">
        <v>719</v>
      </c>
    </row>
    <row r="364" spans="1:16" x14ac:dyDescent="0.35">
      <c r="A364" t="s">
        <v>16</v>
      </c>
      <c r="B364" t="s">
        <v>720</v>
      </c>
      <c r="C364" t="s">
        <v>721</v>
      </c>
      <c r="D364" t="s">
        <v>443</v>
      </c>
      <c r="E364" t="s">
        <v>20</v>
      </c>
      <c r="F364" t="b">
        <v>0</v>
      </c>
      <c r="G364" t="s">
        <v>68</v>
      </c>
      <c r="H364" s="1">
        <v>45726.333865740737</v>
      </c>
      <c r="I364" t="b">
        <v>0</v>
      </c>
      <c r="J364" t="b">
        <v>1</v>
      </c>
      <c r="K364" t="s">
        <v>31</v>
      </c>
      <c r="L364" t="s">
        <v>22</v>
      </c>
      <c r="M364">
        <v>110000</v>
      </c>
      <c r="O364" t="s">
        <v>654</v>
      </c>
      <c r="P364" t="s">
        <v>722</v>
      </c>
    </row>
    <row r="365" spans="1:16" x14ac:dyDescent="0.35">
      <c r="A365" t="s">
        <v>16</v>
      </c>
      <c r="B365" t="s">
        <v>723</v>
      </c>
      <c r="C365" t="s">
        <v>724</v>
      </c>
      <c r="D365" t="s">
        <v>17443</v>
      </c>
      <c r="E365" t="s">
        <v>204</v>
      </c>
      <c r="F365" t="b">
        <v>0</v>
      </c>
      <c r="G365" t="s">
        <v>300</v>
      </c>
      <c r="H365" s="1">
        <v>45726.341273148151</v>
      </c>
      <c r="I365" t="b">
        <v>0</v>
      </c>
      <c r="J365" t="b">
        <v>0</v>
      </c>
      <c r="K365" t="s">
        <v>300</v>
      </c>
      <c r="L365" t="s">
        <v>22</v>
      </c>
      <c r="M365">
        <v>103000</v>
      </c>
      <c r="O365" t="s">
        <v>725</v>
      </c>
      <c r="P365" t="s">
        <v>726</v>
      </c>
    </row>
    <row r="366" spans="1:16" x14ac:dyDescent="0.35">
      <c r="A366" t="s">
        <v>16</v>
      </c>
      <c r="B366" t="s">
        <v>233</v>
      </c>
      <c r="C366" t="s">
        <v>18</v>
      </c>
      <c r="D366" t="s">
        <v>17442</v>
      </c>
      <c r="E366" t="s">
        <v>20</v>
      </c>
      <c r="F366" t="b">
        <v>1</v>
      </c>
      <c r="G366" t="s">
        <v>727</v>
      </c>
      <c r="H366" s="1">
        <v>45726.624872685177</v>
      </c>
      <c r="I366" t="b">
        <v>1</v>
      </c>
      <c r="J366" t="b">
        <v>0</v>
      </c>
      <c r="K366" t="s">
        <v>727</v>
      </c>
      <c r="L366" t="s">
        <v>22</v>
      </c>
      <c r="M366">
        <v>70000</v>
      </c>
      <c r="O366" t="s">
        <v>728</v>
      </c>
      <c r="P366" t="s">
        <v>729</v>
      </c>
    </row>
    <row r="367" spans="1:16" x14ac:dyDescent="0.35">
      <c r="A367" t="s">
        <v>16</v>
      </c>
      <c r="B367" t="s">
        <v>108</v>
      </c>
      <c r="C367" t="s">
        <v>330</v>
      </c>
      <c r="D367" t="s">
        <v>36</v>
      </c>
      <c r="E367" t="s">
        <v>20</v>
      </c>
      <c r="F367" t="b">
        <v>0</v>
      </c>
      <c r="G367" t="s">
        <v>68</v>
      </c>
      <c r="H367" s="1">
        <v>45726.83425925926</v>
      </c>
      <c r="I367" t="b">
        <v>0</v>
      </c>
      <c r="J367" t="b">
        <v>0</v>
      </c>
      <c r="K367" t="s">
        <v>31</v>
      </c>
      <c r="L367" t="s">
        <v>22</v>
      </c>
      <c r="M367">
        <v>67884</v>
      </c>
      <c r="O367" t="s">
        <v>331</v>
      </c>
    </row>
    <row r="368" spans="1:16" x14ac:dyDescent="0.35">
      <c r="A368" t="s">
        <v>16</v>
      </c>
      <c r="B368" t="s">
        <v>412</v>
      </c>
      <c r="C368" t="s">
        <v>18</v>
      </c>
      <c r="D368" t="s">
        <v>17442</v>
      </c>
      <c r="E368" t="s">
        <v>20</v>
      </c>
      <c r="F368" t="b">
        <v>1</v>
      </c>
      <c r="G368" t="s">
        <v>730</v>
      </c>
      <c r="H368" s="1">
        <v>45727.275023148148</v>
      </c>
      <c r="I368" t="b">
        <v>0</v>
      </c>
      <c r="J368" t="b">
        <v>0</v>
      </c>
      <c r="K368" t="s">
        <v>730</v>
      </c>
      <c r="L368" t="s">
        <v>22</v>
      </c>
      <c r="M368">
        <v>62500</v>
      </c>
      <c r="O368" t="s">
        <v>731</v>
      </c>
      <c r="P368" t="s">
        <v>206</v>
      </c>
    </row>
    <row r="369" spans="1:16" x14ac:dyDescent="0.35">
      <c r="A369" t="s">
        <v>16</v>
      </c>
      <c r="B369" t="s">
        <v>510</v>
      </c>
      <c r="C369" t="s">
        <v>18</v>
      </c>
      <c r="D369" t="s">
        <v>19</v>
      </c>
      <c r="E369" t="s">
        <v>20</v>
      </c>
      <c r="F369" t="b">
        <v>1</v>
      </c>
      <c r="G369" t="s">
        <v>511</v>
      </c>
      <c r="H369" s="1">
        <v>45727.279976851853</v>
      </c>
      <c r="I369" t="b">
        <v>1</v>
      </c>
      <c r="J369" t="b">
        <v>0</v>
      </c>
      <c r="K369" t="s">
        <v>511</v>
      </c>
      <c r="L369" t="s">
        <v>22</v>
      </c>
      <c r="M369">
        <v>80000</v>
      </c>
      <c r="O369" t="s">
        <v>512</v>
      </c>
      <c r="P369" t="s">
        <v>164</v>
      </c>
    </row>
    <row r="370" spans="1:16" x14ac:dyDescent="0.35">
      <c r="A370" t="s">
        <v>16</v>
      </c>
      <c r="B370" t="s">
        <v>717</v>
      </c>
      <c r="C370" t="s">
        <v>18</v>
      </c>
      <c r="D370" t="s">
        <v>29</v>
      </c>
      <c r="E370" t="s">
        <v>20</v>
      </c>
      <c r="F370" t="b">
        <v>1</v>
      </c>
      <c r="G370" t="s">
        <v>150</v>
      </c>
      <c r="H370" s="1">
        <v>45727.284930555557</v>
      </c>
      <c r="I370" t="b">
        <v>0</v>
      </c>
      <c r="J370" t="b">
        <v>0</v>
      </c>
      <c r="K370" t="s">
        <v>150</v>
      </c>
      <c r="L370" t="s">
        <v>22</v>
      </c>
      <c r="M370">
        <v>141810.3125</v>
      </c>
      <c r="O370" t="s">
        <v>718</v>
      </c>
      <c r="P370" t="s">
        <v>719</v>
      </c>
    </row>
    <row r="371" spans="1:16" x14ac:dyDescent="0.35">
      <c r="A371" t="s">
        <v>16</v>
      </c>
      <c r="B371" t="s">
        <v>720</v>
      </c>
      <c r="C371" t="s">
        <v>721</v>
      </c>
      <c r="D371" t="s">
        <v>443</v>
      </c>
      <c r="E371" t="s">
        <v>20</v>
      </c>
      <c r="F371" t="b">
        <v>0</v>
      </c>
      <c r="G371" t="s">
        <v>68</v>
      </c>
      <c r="H371" s="1">
        <v>45727.333865740737</v>
      </c>
      <c r="I371" t="b">
        <v>0</v>
      </c>
      <c r="J371" t="b">
        <v>1</v>
      </c>
      <c r="K371" t="s">
        <v>31</v>
      </c>
      <c r="L371" t="s">
        <v>22</v>
      </c>
      <c r="M371">
        <v>110000</v>
      </c>
      <c r="O371" t="s">
        <v>654</v>
      </c>
      <c r="P371" t="s">
        <v>722</v>
      </c>
    </row>
    <row r="372" spans="1:16" x14ac:dyDescent="0.35">
      <c r="A372" t="s">
        <v>16</v>
      </c>
      <c r="B372" t="s">
        <v>723</v>
      </c>
      <c r="C372" t="s">
        <v>724</v>
      </c>
      <c r="D372" t="s">
        <v>17443</v>
      </c>
      <c r="E372" t="s">
        <v>204</v>
      </c>
      <c r="F372" t="b">
        <v>0</v>
      </c>
      <c r="G372" t="s">
        <v>300</v>
      </c>
      <c r="H372" s="1">
        <v>45727.341273148151</v>
      </c>
      <c r="I372" t="b">
        <v>0</v>
      </c>
      <c r="J372" t="b">
        <v>0</v>
      </c>
      <c r="K372" t="s">
        <v>300</v>
      </c>
      <c r="L372" t="s">
        <v>22</v>
      </c>
      <c r="M372">
        <v>103000</v>
      </c>
      <c r="O372" t="s">
        <v>725</v>
      </c>
      <c r="P372" t="s">
        <v>726</v>
      </c>
    </row>
    <row r="373" spans="1:16" x14ac:dyDescent="0.35">
      <c r="A373" t="s">
        <v>16</v>
      </c>
      <c r="B373" t="s">
        <v>233</v>
      </c>
      <c r="C373" t="s">
        <v>18</v>
      </c>
      <c r="D373" t="s">
        <v>17442</v>
      </c>
      <c r="E373" t="s">
        <v>20</v>
      </c>
      <c r="F373" t="b">
        <v>1</v>
      </c>
      <c r="G373" t="s">
        <v>727</v>
      </c>
      <c r="H373" s="1">
        <v>45727.624872685177</v>
      </c>
      <c r="I373" t="b">
        <v>1</v>
      </c>
      <c r="J373" t="b">
        <v>0</v>
      </c>
      <c r="K373" t="s">
        <v>727</v>
      </c>
      <c r="L373" t="s">
        <v>22</v>
      </c>
      <c r="M373">
        <v>70000</v>
      </c>
      <c r="O373" t="s">
        <v>728</v>
      </c>
      <c r="P373" t="s">
        <v>729</v>
      </c>
    </row>
    <row r="374" spans="1:16" x14ac:dyDescent="0.35">
      <c r="A374" t="s">
        <v>16</v>
      </c>
      <c r="B374" t="s">
        <v>108</v>
      </c>
      <c r="C374" t="s">
        <v>330</v>
      </c>
      <c r="D374" t="s">
        <v>36</v>
      </c>
      <c r="E374" t="s">
        <v>20</v>
      </c>
      <c r="F374" t="b">
        <v>0</v>
      </c>
      <c r="G374" t="s">
        <v>68</v>
      </c>
      <c r="H374" s="1">
        <v>45727.83425925926</v>
      </c>
      <c r="I374" t="b">
        <v>0</v>
      </c>
      <c r="J374" t="b">
        <v>0</v>
      </c>
      <c r="K374" t="s">
        <v>31</v>
      </c>
      <c r="L374" t="s">
        <v>22</v>
      </c>
      <c r="M374">
        <v>67884</v>
      </c>
      <c r="O374" t="s">
        <v>331</v>
      </c>
    </row>
    <row r="375" spans="1:16" x14ac:dyDescent="0.35">
      <c r="A375" t="s">
        <v>16</v>
      </c>
      <c r="B375" t="s">
        <v>412</v>
      </c>
      <c r="C375" t="s">
        <v>18</v>
      </c>
      <c r="D375" t="s">
        <v>17442</v>
      </c>
      <c r="E375" t="s">
        <v>20</v>
      </c>
      <c r="F375" t="b">
        <v>1</v>
      </c>
      <c r="G375" t="s">
        <v>730</v>
      </c>
      <c r="H375" s="1">
        <v>45728.275023148148</v>
      </c>
      <c r="I375" t="b">
        <v>0</v>
      </c>
      <c r="J375" t="b">
        <v>0</v>
      </c>
      <c r="K375" t="s">
        <v>730</v>
      </c>
      <c r="L375" t="s">
        <v>22</v>
      </c>
      <c r="M375">
        <v>62500</v>
      </c>
      <c r="O375" t="s">
        <v>731</v>
      </c>
      <c r="P375" t="s">
        <v>206</v>
      </c>
    </row>
    <row r="376" spans="1:16" x14ac:dyDescent="0.35">
      <c r="A376" t="s">
        <v>16</v>
      </c>
      <c r="B376" t="s">
        <v>510</v>
      </c>
      <c r="C376" t="s">
        <v>18</v>
      </c>
      <c r="D376" t="s">
        <v>19</v>
      </c>
      <c r="E376" t="s">
        <v>20</v>
      </c>
      <c r="F376" t="b">
        <v>1</v>
      </c>
      <c r="G376" t="s">
        <v>511</v>
      </c>
      <c r="H376" s="1">
        <v>45728.279976851853</v>
      </c>
      <c r="I376" t="b">
        <v>1</v>
      </c>
      <c r="J376" t="b">
        <v>0</v>
      </c>
      <c r="K376" t="s">
        <v>511</v>
      </c>
      <c r="L376" t="s">
        <v>22</v>
      </c>
      <c r="M376">
        <v>80000</v>
      </c>
      <c r="O376" t="s">
        <v>512</v>
      </c>
      <c r="P376" t="s">
        <v>164</v>
      </c>
    </row>
    <row r="377" spans="1:16" x14ac:dyDescent="0.35">
      <c r="A377" t="s">
        <v>16</v>
      </c>
      <c r="B377" t="s">
        <v>717</v>
      </c>
      <c r="C377" t="s">
        <v>18</v>
      </c>
      <c r="D377" t="s">
        <v>29</v>
      </c>
      <c r="E377" t="s">
        <v>20</v>
      </c>
      <c r="F377" t="b">
        <v>1</v>
      </c>
      <c r="G377" t="s">
        <v>150</v>
      </c>
      <c r="H377" s="1">
        <v>45728.284930555557</v>
      </c>
      <c r="I377" t="b">
        <v>0</v>
      </c>
      <c r="J377" t="b">
        <v>0</v>
      </c>
      <c r="K377" t="s">
        <v>150</v>
      </c>
      <c r="L377" t="s">
        <v>22</v>
      </c>
      <c r="M377">
        <v>141810.3125</v>
      </c>
      <c r="O377" t="s">
        <v>718</v>
      </c>
      <c r="P377" t="s">
        <v>719</v>
      </c>
    </row>
    <row r="378" spans="1:16" x14ac:dyDescent="0.35">
      <c r="A378" t="s">
        <v>16</v>
      </c>
      <c r="B378" t="s">
        <v>720</v>
      </c>
      <c r="C378" t="s">
        <v>721</v>
      </c>
      <c r="D378" t="s">
        <v>443</v>
      </c>
      <c r="E378" t="s">
        <v>20</v>
      </c>
      <c r="F378" t="b">
        <v>0</v>
      </c>
      <c r="G378" t="s">
        <v>68</v>
      </c>
      <c r="H378" s="1">
        <v>45728.333865740737</v>
      </c>
      <c r="I378" t="b">
        <v>0</v>
      </c>
      <c r="J378" t="b">
        <v>1</v>
      </c>
      <c r="K378" t="s">
        <v>31</v>
      </c>
      <c r="L378" t="s">
        <v>22</v>
      </c>
      <c r="M378">
        <v>110000</v>
      </c>
      <c r="O378" t="s">
        <v>654</v>
      </c>
      <c r="P378" t="s">
        <v>722</v>
      </c>
    </row>
    <row r="379" spans="1:16" x14ac:dyDescent="0.35">
      <c r="A379" t="s">
        <v>16</v>
      </c>
      <c r="B379" t="s">
        <v>723</v>
      </c>
      <c r="C379" t="s">
        <v>724</v>
      </c>
      <c r="D379" t="s">
        <v>17443</v>
      </c>
      <c r="E379" t="s">
        <v>204</v>
      </c>
      <c r="F379" t="b">
        <v>0</v>
      </c>
      <c r="G379" t="s">
        <v>300</v>
      </c>
      <c r="H379" s="1">
        <v>45728.341273148151</v>
      </c>
      <c r="I379" t="b">
        <v>0</v>
      </c>
      <c r="J379" t="b">
        <v>0</v>
      </c>
      <c r="K379" t="s">
        <v>300</v>
      </c>
      <c r="L379" t="s">
        <v>22</v>
      </c>
      <c r="M379">
        <v>103000</v>
      </c>
      <c r="O379" t="s">
        <v>725</v>
      </c>
      <c r="P379" t="s">
        <v>726</v>
      </c>
    </row>
    <row r="380" spans="1:16" x14ac:dyDescent="0.35">
      <c r="A380" t="s">
        <v>16</v>
      </c>
      <c r="B380" t="s">
        <v>233</v>
      </c>
      <c r="C380" t="s">
        <v>18</v>
      </c>
      <c r="D380" t="s">
        <v>17442</v>
      </c>
      <c r="E380" t="s">
        <v>20</v>
      </c>
      <c r="F380" t="b">
        <v>1</v>
      </c>
      <c r="G380" t="s">
        <v>727</v>
      </c>
      <c r="H380" s="1">
        <v>45728.624872685177</v>
      </c>
      <c r="I380" t="b">
        <v>1</v>
      </c>
      <c r="J380" t="b">
        <v>0</v>
      </c>
      <c r="K380" t="s">
        <v>727</v>
      </c>
      <c r="L380" t="s">
        <v>22</v>
      </c>
      <c r="M380">
        <v>70000</v>
      </c>
      <c r="O380" t="s">
        <v>728</v>
      </c>
      <c r="P380" t="s">
        <v>729</v>
      </c>
    </row>
    <row r="381" spans="1:16" x14ac:dyDescent="0.35">
      <c r="A381" t="s">
        <v>16</v>
      </c>
      <c r="B381" t="s">
        <v>108</v>
      </c>
      <c r="C381" t="s">
        <v>330</v>
      </c>
      <c r="D381" t="s">
        <v>36</v>
      </c>
      <c r="E381" t="s">
        <v>20</v>
      </c>
      <c r="F381" t="b">
        <v>0</v>
      </c>
      <c r="G381" t="s">
        <v>68</v>
      </c>
      <c r="H381" s="1">
        <v>45728.83425925926</v>
      </c>
      <c r="I381" t="b">
        <v>0</v>
      </c>
      <c r="J381" t="b">
        <v>0</v>
      </c>
      <c r="K381" t="s">
        <v>31</v>
      </c>
      <c r="L381" t="s">
        <v>22</v>
      </c>
      <c r="M381">
        <v>67884</v>
      </c>
      <c r="O381" t="s">
        <v>331</v>
      </c>
    </row>
    <row r="382" spans="1:16" x14ac:dyDescent="0.35">
      <c r="A382" t="s">
        <v>16</v>
      </c>
      <c r="B382" t="s">
        <v>412</v>
      </c>
      <c r="C382" t="s">
        <v>18</v>
      </c>
      <c r="D382" t="s">
        <v>17442</v>
      </c>
      <c r="E382" t="s">
        <v>20</v>
      </c>
      <c r="F382" t="b">
        <v>1</v>
      </c>
      <c r="G382" t="s">
        <v>730</v>
      </c>
      <c r="H382" s="1">
        <v>45729.275023148148</v>
      </c>
      <c r="I382" t="b">
        <v>0</v>
      </c>
      <c r="J382" t="b">
        <v>0</v>
      </c>
      <c r="K382" t="s">
        <v>730</v>
      </c>
      <c r="L382" t="s">
        <v>22</v>
      </c>
      <c r="M382">
        <v>62500</v>
      </c>
      <c r="O382" t="s">
        <v>731</v>
      </c>
      <c r="P382" t="s">
        <v>206</v>
      </c>
    </row>
    <row r="383" spans="1:16" x14ac:dyDescent="0.35">
      <c r="A383" t="s">
        <v>16</v>
      </c>
      <c r="B383" t="s">
        <v>510</v>
      </c>
      <c r="C383" t="s">
        <v>18</v>
      </c>
      <c r="D383" t="s">
        <v>19</v>
      </c>
      <c r="E383" t="s">
        <v>20</v>
      </c>
      <c r="F383" t="b">
        <v>1</v>
      </c>
      <c r="G383" t="s">
        <v>511</v>
      </c>
      <c r="H383" s="1">
        <v>45729.279976851853</v>
      </c>
      <c r="I383" t="b">
        <v>1</v>
      </c>
      <c r="J383" t="b">
        <v>0</v>
      </c>
      <c r="K383" t="s">
        <v>511</v>
      </c>
      <c r="L383" t="s">
        <v>22</v>
      </c>
      <c r="M383">
        <v>80000</v>
      </c>
      <c r="O383" t="s">
        <v>512</v>
      </c>
      <c r="P383" t="s">
        <v>164</v>
      </c>
    </row>
    <row r="384" spans="1:16" x14ac:dyDescent="0.35">
      <c r="A384" t="s">
        <v>16</v>
      </c>
      <c r="B384" t="s">
        <v>717</v>
      </c>
      <c r="C384" t="s">
        <v>18</v>
      </c>
      <c r="D384" t="s">
        <v>29</v>
      </c>
      <c r="E384" t="s">
        <v>20</v>
      </c>
      <c r="F384" t="b">
        <v>1</v>
      </c>
      <c r="G384" t="s">
        <v>150</v>
      </c>
      <c r="H384" s="1">
        <v>45729.284930555557</v>
      </c>
      <c r="I384" t="b">
        <v>0</v>
      </c>
      <c r="J384" t="b">
        <v>0</v>
      </c>
      <c r="K384" t="s">
        <v>150</v>
      </c>
      <c r="L384" t="s">
        <v>22</v>
      </c>
      <c r="M384">
        <v>141810.3125</v>
      </c>
      <c r="O384" t="s">
        <v>718</v>
      </c>
      <c r="P384" t="s">
        <v>719</v>
      </c>
    </row>
    <row r="385" spans="1:16" x14ac:dyDescent="0.35">
      <c r="A385" t="s">
        <v>16</v>
      </c>
      <c r="B385" t="s">
        <v>720</v>
      </c>
      <c r="C385" t="s">
        <v>721</v>
      </c>
      <c r="D385" t="s">
        <v>443</v>
      </c>
      <c r="E385" t="s">
        <v>20</v>
      </c>
      <c r="F385" t="b">
        <v>0</v>
      </c>
      <c r="G385" t="s">
        <v>68</v>
      </c>
      <c r="H385" s="1">
        <v>45729.333865740737</v>
      </c>
      <c r="I385" t="b">
        <v>0</v>
      </c>
      <c r="J385" t="b">
        <v>1</v>
      </c>
      <c r="K385" t="s">
        <v>31</v>
      </c>
      <c r="L385" t="s">
        <v>22</v>
      </c>
      <c r="M385">
        <v>110000</v>
      </c>
      <c r="O385" t="s">
        <v>654</v>
      </c>
      <c r="P385" t="s">
        <v>722</v>
      </c>
    </row>
    <row r="386" spans="1:16" x14ac:dyDescent="0.35">
      <c r="A386" t="s">
        <v>16</v>
      </c>
      <c r="B386" t="s">
        <v>723</v>
      </c>
      <c r="C386" t="s">
        <v>724</v>
      </c>
      <c r="D386" t="s">
        <v>17443</v>
      </c>
      <c r="E386" t="s">
        <v>204</v>
      </c>
      <c r="F386" t="b">
        <v>0</v>
      </c>
      <c r="G386" t="s">
        <v>300</v>
      </c>
      <c r="H386" s="1">
        <v>45729.341273148151</v>
      </c>
      <c r="I386" t="b">
        <v>0</v>
      </c>
      <c r="J386" t="b">
        <v>0</v>
      </c>
      <c r="K386" t="s">
        <v>300</v>
      </c>
      <c r="L386" t="s">
        <v>22</v>
      </c>
      <c r="M386">
        <v>103000</v>
      </c>
      <c r="O386" t="s">
        <v>725</v>
      </c>
      <c r="P386" t="s">
        <v>726</v>
      </c>
    </row>
    <row r="387" spans="1:16" x14ac:dyDescent="0.35">
      <c r="A387" t="s">
        <v>16</v>
      </c>
      <c r="B387" t="s">
        <v>233</v>
      </c>
      <c r="C387" t="s">
        <v>18</v>
      </c>
      <c r="D387" t="s">
        <v>17442</v>
      </c>
      <c r="E387" t="s">
        <v>20</v>
      </c>
      <c r="F387" t="b">
        <v>1</v>
      </c>
      <c r="G387" t="s">
        <v>727</v>
      </c>
      <c r="H387" s="1">
        <v>45729.624872685177</v>
      </c>
      <c r="I387" t="b">
        <v>1</v>
      </c>
      <c r="J387" t="b">
        <v>0</v>
      </c>
      <c r="K387" t="s">
        <v>727</v>
      </c>
      <c r="L387" t="s">
        <v>22</v>
      </c>
      <c r="M387">
        <v>70000</v>
      </c>
      <c r="O387" t="s">
        <v>728</v>
      </c>
      <c r="P387" t="s">
        <v>729</v>
      </c>
    </row>
    <row r="388" spans="1:16" x14ac:dyDescent="0.35">
      <c r="A388" t="s">
        <v>16</v>
      </c>
      <c r="B388" t="s">
        <v>108</v>
      </c>
      <c r="C388" t="s">
        <v>330</v>
      </c>
      <c r="D388" t="s">
        <v>36</v>
      </c>
      <c r="E388" t="s">
        <v>20</v>
      </c>
      <c r="F388" t="b">
        <v>0</v>
      </c>
      <c r="G388" t="s">
        <v>68</v>
      </c>
      <c r="H388" s="1">
        <v>45729.83425925926</v>
      </c>
      <c r="I388" t="b">
        <v>0</v>
      </c>
      <c r="J388" t="b">
        <v>0</v>
      </c>
      <c r="K388" t="s">
        <v>31</v>
      </c>
      <c r="L388" t="s">
        <v>22</v>
      </c>
      <c r="M388">
        <v>67884</v>
      </c>
      <c r="O388" t="s">
        <v>331</v>
      </c>
    </row>
    <row r="389" spans="1:16" x14ac:dyDescent="0.35">
      <c r="A389" t="s">
        <v>16</v>
      </c>
      <c r="B389" t="s">
        <v>412</v>
      </c>
      <c r="C389" t="s">
        <v>18</v>
      </c>
      <c r="D389" t="s">
        <v>17442</v>
      </c>
      <c r="E389" t="s">
        <v>20</v>
      </c>
      <c r="F389" t="b">
        <v>1</v>
      </c>
      <c r="G389" t="s">
        <v>730</v>
      </c>
      <c r="H389" s="1">
        <v>45730.275023148148</v>
      </c>
      <c r="I389" t="b">
        <v>0</v>
      </c>
      <c r="J389" t="b">
        <v>0</v>
      </c>
      <c r="K389" t="s">
        <v>730</v>
      </c>
      <c r="L389" t="s">
        <v>22</v>
      </c>
      <c r="M389">
        <v>62500</v>
      </c>
      <c r="O389" t="s">
        <v>731</v>
      </c>
      <c r="P389" t="s">
        <v>206</v>
      </c>
    </row>
    <row r="390" spans="1:16" x14ac:dyDescent="0.35">
      <c r="A390" t="s">
        <v>16</v>
      </c>
      <c r="B390" t="s">
        <v>510</v>
      </c>
      <c r="C390" t="s">
        <v>18</v>
      </c>
      <c r="D390" t="s">
        <v>19</v>
      </c>
      <c r="E390" t="s">
        <v>20</v>
      </c>
      <c r="F390" t="b">
        <v>1</v>
      </c>
      <c r="G390" t="s">
        <v>511</v>
      </c>
      <c r="H390" s="1">
        <v>45730.279976851853</v>
      </c>
      <c r="I390" t="b">
        <v>1</v>
      </c>
      <c r="J390" t="b">
        <v>0</v>
      </c>
      <c r="K390" t="s">
        <v>511</v>
      </c>
      <c r="L390" t="s">
        <v>22</v>
      </c>
      <c r="M390">
        <v>80000</v>
      </c>
      <c r="O390" t="s">
        <v>512</v>
      </c>
      <c r="P390" t="s">
        <v>164</v>
      </c>
    </row>
    <row r="391" spans="1:16" x14ac:dyDescent="0.35">
      <c r="A391" t="s">
        <v>16</v>
      </c>
      <c r="B391" t="s">
        <v>717</v>
      </c>
      <c r="C391" t="s">
        <v>18</v>
      </c>
      <c r="D391" t="s">
        <v>29</v>
      </c>
      <c r="E391" t="s">
        <v>20</v>
      </c>
      <c r="F391" t="b">
        <v>1</v>
      </c>
      <c r="G391" t="s">
        <v>150</v>
      </c>
      <c r="H391" s="1">
        <v>45730.284930555557</v>
      </c>
      <c r="I391" t="b">
        <v>0</v>
      </c>
      <c r="J391" t="b">
        <v>0</v>
      </c>
      <c r="K391" t="s">
        <v>150</v>
      </c>
      <c r="L391" t="s">
        <v>22</v>
      </c>
      <c r="M391">
        <v>141810.3125</v>
      </c>
      <c r="O391" t="s">
        <v>718</v>
      </c>
      <c r="P391" t="s">
        <v>719</v>
      </c>
    </row>
    <row r="392" spans="1:16" x14ac:dyDescent="0.35">
      <c r="A392" t="s">
        <v>16</v>
      </c>
      <c r="B392" t="s">
        <v>720</v>
      </c>
      <c r="C392" t="s">
        <v>721</v>
      </c>
      <c r="D392" t="s">
        <v>443</v>
      </c>
      <c r="E392" t="s">
        <v>20</v>
      </c>
      <c r="F392" t="b">
        <v>0</v>
      </c>
      <c r="G392" t="s">
        <v>68</v>
      </c>
      <c r="H392" s="1">
        <v>45730.333865740737</v>
      </c>
      <c r="I392" t="b">
        <v>0</v>
      </c>
      <c r="J392" t="b">
        <v>1</v>
      </c>
      <c r="K392" t="s">
        <v>31</v>
      </c>
      <c r="L392" t="s">
        <v>22</v>
      </c>
      <c r="M392">
        <v>110000</v>
      </c>
      <c r="O392" t="s">
        <v>654</v>
      </c>
      <c r="P392" t="s">
        <v>722</v>
      </c>
    </row>
    <row r="393" spans="1:16" x14ac:dyDescent="0.35">
      <c r="A393" t="s">
        <v>16</v>
      </c>
      <c r="B393" t="s">
        <v>723</v>
      </c>
      <c r="C393" t="s">
        <v>724</v>
      </c>
      <c r="D393" t="s">
        <v>17443</v>
      </c>
      <c r="E393" t="s">
        <v>204</v>
      </c>
      <c r="F393" t="b">
        <v>0</v>
      </c>
      <c r="G393" t="s">
        <v>300</v>
      </c>
      <c r="H393" s="1">
        <v>45730.341273148151</v>
      </c>
      <c r="I393" t="b">
        <v>0</v>
      </c>
      <c r="J393" t="b">
        <v>0</v>
      </c>
      <c r="K393" t="s">
        <v>300</v>
      </c>
      <c r="L393" t="s">
        <v>22</v>
      </c>
      <c r="M393">
        <v>103000</v>
      </c>
      <c r="O393" t="s">
        <v>725</v>
      </c>
      <c r="P393" t="s">
        <v>726</v>
      </c>
    </row>
    <row r="394" spans="1:16" x14ac:dyDescent="0.35">
      <c r="A394" t="s">
        <v>16</v>
      </c>
      <c r="B394" t="s">
        <v>233</v>
      </c>
      <c r="C394" t="s">
        <v>18</v>
      </c>
      <c r="D394" t="s">
        <v>17442</v>
      </c>
      <c r="E394" t="s">
        <v>20</v>
      </c>
      <c r="F394" t="b">
        <v>1</v>
      </c>
      <c r="G394" t="s">
        <v>727</v>
      </c>
      <c r="H394" s="1">
        <v>45730.624872685177</v>
      </c>
      <c r="I394" t="b">
        <v>1</v>
      </c>
      <c r="J394" t="b">
        <v>0</v>
      </c>
      <c r="K394" t="s">
        <v>727</v>
      </c>
      <c r="L394" t="s">
        <v>22</v>
      </c>
      <c r="M394">
        <v>70000</v>
      </c>
      <c r="O394" t="s">
        <v>728</v>
      </c>
      <c r="P394" t="s">
        <v>729</v>
      </c>
    </row>
    <row r="395" spans="1:16" x14ac:dyDescent="0.35">
      <c r="A395" t="s">
        <v>16</v>
      </c>
      <c r="B395" t="s">
        <v>108</v>
      </c>
      <c r="C395" t="s">
        <v>330</v>
      </c>
      <c r="D395" t="s">
        <v>36</v>
      </c>
      <c r="E395" t="s">
        <v>20</v>
      </c>
      <c r="F395" t="b">
        <v>0</v>
      </c>
      <c r="G395" t="s">
        <v>68</v>
      </c>
      <c r="H395" s="1">
        <v>45730.83425925926</v>
      </c>
      <c r="I395" t="b">
        <v>0</v>
      </c>
      <c r="J395" t="b">
        <v>0</v>
      </c>
      <c r="K395" t="s">
        <v>31</v>
      </c>
      <c r="L395" t="s">
        <v>22</v>
      </c>
      <c r="M395">
        <v>67884</v>
      </c>
      <c r="O395" t="s">
        <v>331</v>
      </c>
    </row>
    <row r="396" spans="1:16" x14ac:dyDescent="0.35">
      <c r="A396" t="s">
        <v>16</v>
      </c>
      <c r="B396" t="s">
        <v>510</v>
      </c>
      <c r="C396" t="s">
        <v>18</v>
      </c>
      <c r="D396" t="s">
        <v>19</v>
      </c>
      <c r="E396" t="s">
        <v>20</v>
      </c>
      <c r="F396" t="b">
        <v>1</v>
      </c>
      <c r="G396" t="s">
        <v>511</v>
      </c>
      <c r="H396" s="1">
        <v>45731.279976851853</v>
      </c>
      <c r="I396" t="b">
        <v>1</v>
      </c>
      <c r="J396" t="b">
        <v>0</v>
      </c>
      <c r="K396" t="s">
        <v>511</v>
      </c>
      <c r="L396" t="s">
        <v>22</v>
      </c>
      <c r="M396">
        <v>80000</v>
      </c>
      <c r="O396" t="s">
        <v>512</v>
      </c>
      <c r="P396" t="s">
        <v>164</v>
      </c>
    </row>
    <row r="397" spans="1:16" x14ac:dyDescent="0.35">
      <c r="A397" t="s">
        <v>16</v>
      </c>
      <c r="B397" t="s">
        <v>717</v>
      </c>
      <c r="C397" t="s">
        <v>18</v>
      </c>
      <c r="D397" t="s">
        <v>29</v>
      </c>
      <c r="E397" t="s">
        <v>20</v>
      </c>
      <c r="F397" t="b">
        <v>1</v>
      </c>
      <c r="G397" t="s">
        <v>150</v>
      </c>
      <c r="H397" s="1">
        <v>45731.284930555557</v>
      </c>
      <c r="I397" t="b">
        <v>0</v>
      </c>
      <c r="J397" t="b">
        <v>0</v>
      </c>
      <c r="K397" t="s">
        <v>150</v>
      </c>
      <c r="L397" t="s">
        <v>22</v>
      </c>
      <c r="M397">
        <v>141810.3125</v>
      </c>
      <c r="O397" t="s">
        <v>718</v>
      </c>
      <c r="P397" t="s">
        <v>719</v>
      </c>
    </row>
    <row r="398" spans="1:16" x14ac:dyDescent="0.35">
      <c r="A398" t="s">
        <v>16</v>
      </c>
      <c r="B398" t="s">
        <v>720</v>
      </c>
      <c r="C398" t="s">
        <v>721</v>
      </c>
      <c r="D398" t="s">
        <v>443</v>
      </c>
      <c r="E398" t="s">
        <v>20</v>
      </c>
      <c r="F398" t="b">
        <v>0</v>
      </c>
      <c r="G398" t="s">
        <v>68</v>
      </c>
      <c r="H398" s="1">
        <v>45731.333865740737</v>
      </c>
      <c r="I398" t="b">
        <v>0</v>
      </c>
      <c r="J398" t="b">
        <v>1</v>
      </c>
      <c r="K398" t="s">
        <v>31</v>
      </c>
      <c r="L398" t="s">
        <v>22</v>
      </c>
      <c r="M398">
        <v>110000</v>
      </c>
      <c r="O398" t="s">
        <v>654</v>
      </c>
      <c r="P398" t="s">
        <v>722</v>
      </c>
    </row>
    <row r="399" spans="1:16" x14ac:dyDescent="0.35">
      <c r="A399" t="s">
        <v>16</v>
      </c>
      <c r="B399" t="s">
        <v>723</v>
      </c>
      <c r="C399" t="s">
        <v>724</v>
      </c>
      <c r="D399" t="s">
        <v>17443</v>
      </c>
      <c r="E399" t="s">
        <v>204</v>
      </c>
      <c r="F399" t="b">
        <v>0</v>
      </c>
      <c r="G399" t="s">
        <v>300</v>
      </c>
      <c r="H399" s="1">
        <v>45731.341273148151</v>
      </c>
      <c r="I399" t="b">
        <v>0</v>
      </c>
      <c r="J399" t="b">
        <v>0</v>
      </c>
      <c r="K399" t="s">
        <v>300</v>
      </c>
      <c r="L399" t="s">
        <v>22</v>
      </c>
      <c r="M399">
        <v>103000</v>
      </c>
      <c r="O399" t="s">
        <v>725</v>
      </c>
      <c r="P399" t="s">
        <v>726</v>
      </c>
    </row>
    <row r="400" spans="1:16" x14ac:dyDescent="0.35">
      <c r="A400" t="s">
        <v>16</v>
      </c>
      <c r="B400" t="s">
        <v>233</v>
      </c>
      <c r="C400" t="s">
        <v>18</v>
      </c>
      <c r="D400" t="s">
        <v>17442</v>
      </c>
      <c r="E400" t="s">
        <v>20</v>
      </c>
      <c r="F400" t="b">
        <v>1</v>
      </c>
      <c r="G400" t="s">
        <v>727</v>
      </c>
      <c r="H400" s="1">
        <v>45731.624872685177</v>
      </c>
      <c r="I400" t="b">
        <v>1</v>
      </c>
      <c r="J400" t="b">
        <v>0</v>
      </c>
      <c r="K400" t="s">
        <v>727</v>
      </c>
      <c r="L400" t="s">
        <v>22</v>
      </c>
      <c r="M400">
        <v>70000</v>
      </c>
      <c r="O400" t="s">
        <v>728</v>
      </c>
      <c r="P400" t="s">
        <v>729</v>
      </c>
    </row>
    <row r="401" spans="1:16" x14ac:dyDescent="0.35">
      <c r="A401" t="s">
        <v>16</v>
      </c>
      <c r="B401" t="s">
        <v>108</v>
      </c>
      <c r="C401" t="s">
        <v>330</v>
      </c>
      <c r="D401" t="s">
        <v>36</v>
      </c>
      <c r="E401" t="s">
        <v>20</v>
      </c>
      <c r="F401" t="b">
        <v>0</v>
      </c>
      <c r="G401" t="s">
        <v>68</v>
      </c>
      <c r="H401" s="1">
        <v>45731.83425925926</v>
      </c>
      <c r="I401" t="b">
        <v>0</v>
      </c>
      <c r="J401" t="b">
        <v>0</v>
      </c>
      <c r="K401" t="s">
        <v>31</v>
      </c>
      <c r="L401" t="s">
        <v>22</v>
      </c>
      <c r="M401">
        <v>67884</v>
      </c>
      <c r="O401" t="s">
        <v>331</v>
      </c>
    </row>
    <row r="402" spans="1:16" x14ac:dyDescent="0.35">
      <c r="A402" t="s">
        <v>16</v>
      </c>
      <c r="B402" t="s">
        <v>510</v>
      </c>
      <c r="C402" t="s">
        <v>18</v>
      </c>
      <c r="D402" t="s">
        <v>19</v>
      </c>
      <c r="E402" t="s">
        <v>20</v>
      </c>
      <c r="F402" t="b">
        <v>1</v>
      </c>
      <c r="G402" t="s">
        <v>511</v>
      </c>
      <c r="H402" s="1">
        <v>45732.279976851853</v>
      </c>
      <c r="I402" t="b">
        <v>1</v>
      </c>
      <c r="J402" t="b">
        <v>0</v>
      </c>
      <c r="K402" t="s">
        <v>511</v>
      </c>
      <c r="L402" t="s">
        <v>22</v>
      </c>
      <c r="M402">
        <v>80000</v>
      </c>
      <c r="O402" t="s">
        <v>512</v>
      </c>
      <c r="P402" t="s">
        <v>164</v>
      </c>
    </row>
    <row r="403" spans="1:16" x14ac:dyDescent="0.35">
      <c r="A403" t="s">
        <v>16</v>
      </c>
      <c r="B403" t="s">
        <v>717</v>
      </c>
      <c r="C403" t="s">
        <v>18</v>
      </c>
      <c r="D403" t="s">
        <v>29</v>
      </c>
      <c r="E403" t="s">
        <v>20</v>
      </c>
      <c r="F403" t="b">
        <v>1</v>
      </c>
      <c r="G403" t="s">
        <v>150</v>
      </c>
      <c r="H403" s="1">
        <v>45732.284930555557</v>
      </c>
      <c r="I403" t="b">
        <v>0</v>
      </c>
      <c r="J403" t="b">
        <v>0</v>
      </c>
      <c r="K403" t="s">
        <v>150</v>
      </c>
      <c r="L403" t="s">
        <v>22</v>
      </c>
      <c r="M403">
        <v>141810.3125</v>
      </c>
      <c r="O403" t="s">
        <v>718</v>
      </c>
      <c r="P403" t="s">
        <v>719</v>
      </c>
    </row>
    <row r="404" spans="1:16" x14ac:dyDescent="0.35">
      <c r="A404" t="s">
        <v>16</v>
      </c>
      <c r="B404" t="s">
        <v>720</v>
      </c>
      <c r="C404" t="s">
        <v>721</v>
      </c>
      <c r="D404" t="s">
        <v>443</v>
      </c>
      <c r="E404" t="s">
        <v>20</v>
      </c>
      <c r="F404" t="b">
        <v>0</v>
      </c>
      <c r="G404" t="s">
        <v>68</v>
      </c>
      <c r="H404" s="1">
        <v>45732.333865740737</v>
      </c>
      <c r="I404" t="b">
        <v>0</v>
      </c>
      <c r="J404" t="b">
        <v>1</v>
      </c>
      <c r="K404" t="s">
        <v>31</v>
      </c>
      <c r="L404" t="s">
        <v>22</v>
      </c>
      <c r="M404">
        <v>110000</v>
      </c>
      <c r="O404" t="s">
        <v>654</v>
      </c>
      <c r="P404" t="s">
        <v>722</v>
      </c>
    </row>
    <row r="405" spans="1:16" x14ac:dyDescent="0.35">
      <c r="A405" t="s">
        <v>16</v>
      </c>
      <c r="B405" t="s">
        <v>723</v>
      </c>
      <c r="C405" t="s">
        <v>724</v>
      </c>
      <c r="D405" t="s">
        <v>17443</v>
      </c>
      <c r="E405" t="s">
        <v>204</v>
      </c>
      <c r="F405" t="b">
        <v>0</v>
      </c>
      <c r="G405" t="s">
        <v>300</v>
      </c>
      <c r="H405" s="1">
        <v>45732.341273148151</v>
      </c>
      <c r="I405" t="b">
        <v>0</v>
      </c>
      <c r="J405" t="b">
        <v>0</v>
      </c>
      <c r="K405" t="s">
        <v>300</v>
      </c>
      <c r="L405" t="s">
        <v>22</v>
      </c>
      <c r="M405">
        <v>103000</v>
      </c>
      <c r="O405" t="s">
        <v>725</v>
      </c>
      <c r="P405" t="s">
        <v>726</v>
      </c>
    </row>
    <row r="406" spans="1:16" x14ac:dyDescent="0.35">
      <c r="A406" t="s">
        <v>16</v>
      </c>
      <c r="B406" t="s">
        <v>233</v>
      </c>
      <c r="C406" t="s">
        <v>18</v>
      </c>
      <c r="D406" t="s">
        <v>17442</v>
      </c>
      <c r="E406" t="s">
        <v>20</v>
      </c>
      <c r="F406" t="b">
        <v>1</v>
      </c>
      <c r="G406" t="s">
        <v>727</v>
      </c>
      <c r="H406" s="1">
        <v>45732.624872685177</v>
      </c>
      <c r="I406" t="b">
        <v>1</v>
      </c>
      <c r="J406" t="b">
        <v>0</v>
      </c>
      <c r="K406" t="s">
        <v>727</v>
      </c>
      <c r="L406" t="s">
        <v>22</v>
      </c>
      <c r="M406">
        <v>70000</v>
      </c>
      <c r="O406" t="s">
        <v>728</v>
      </c>
      <c r="P406" t="s">
        <v>729</v>
      </c>
    </row>
    <row r="407" spans="1:16" x14ac:dyDescent="0.35">
      <c r="A407" t="s">
        <v>16</v>
      </c>
      <c r="B407" t="s">
        <v>108</v>
      </c>
      <c r="C407" t="s">
        <v>330</v>
      </c>
      <c r="D407" t="s">
        <v>36</v>
      </c>
      <c r="E407" t="s">
        <v>20</v>
      </c>
      <c r="F407" t="b">
        <v>0</v>
      </c>
      <c r="G407" t="s">
        <v>68</v>
      </c>
      <c r="H407" s="1">
        <v>45732.83425925926</v>
      </c>
      <c r="I407" t="b">
        <v>0</v>
      </c>
      <c r="J407" t="b">
        <v>0</v>
      </c>
      <c r="K407" t="s">
        <v>31</v>
      </c>
      <c r="L407" t="s">
        <v>22</v>
      </c>
      <c r="M407">
        <v>67884</v>
      </c>
      <c r="O407" t="s">
        <v>331</v>
      </c>
    </row>
    <row r="408" spans="1:16" x14ac:dyDescent="0.35">
      <c r="A408" t="s">
        <v>16</v>
      </c>
      <c r="B408" t="s">
        <v>510</v>
      </c>
      <c r="C408" t="s">
        <v>18</v>
      </c>
      <c r="D408" t="s">
        <v>19</v>
      </c>
      <c r="E408" t="s">
        <v>20</v>
      </c>
      <c r="F408" t="b">
        <v>1</v>
      </c>
      <c r="G408" t="s">
        <v>511</v>
      </c>
      <c r="H408" s="1">
        <v>45733.279976851853</v>
      </c>
      <c r="I408" t="b">
        <v>1</v>
      </c>
      <c r="J408" t="b">
        <v>0</v>
      </c>
      <c r="K408" t="s">
        <v>511</v>
      </c>
      <c r="L408" t="s">
        <v>22</v>
      </c>
      <c r="M408">
        <v>80000</v>
      </c>
      <c r="O408" t="s">
        <v>512</v>
      </c>
      <c r="P408" t="s">
        <v>164</v>
      </c>
    </row>
    <row r="409" spans="1:16" x14ac:dyDescent="0.35">
      <c r="A409" t="s">
        <v>16</v>
      </c>
      <c r="B409" t="s">
        <v>717</v>
      </c>
      <c r="C409" t="s">
        <v>18</v>
      </c>
      <c r="D409" t="s">
        <v>29</v>
      </c>
      <c r="E409" t="s">
        <v>20</v>
      </c>
      <c r="F409" t="b">
        <v>1</v>
      </c>
      <c r="G409" t="s">
        <v>150</v>
      </c>
      <c r="H409" s="1">
        <v>45733.284930555557</v>
      </c>
      <c r="I409" t="b">
        <v>0</v>
      </c>
      <c r="J409" t="b">
        <v>0</v>
      </c>
      <c r="K409" t="s">
        <v>150</v>
      </c>
      <c r="L409" t="s">
        <v>22</v>
      </c>
      <c r="M409">
        <v>141810.3125</v>
      </c>
      <c r="O409" t="s">
        <v>718</v>
      </c>
      <c r="P409" t="s">
        <v>719</v>
      </c>
    </row>
    <row r="410" spans="1:16" x14ac:dyDescent="0.35">
      <c r="A410" t="s">
        <v>16</v>
      </c>
      <c r="B410" t="s">
        <v>720</v>
      </c>
      <c r="C410" t="s">
        <v>721</v>
      </c>
      <c r="D410" t="s">
        <v>443</v>
      </c>
      <c r="E410" t="s">
        <v>20</v>
      </c>
      <c r="F410" t="b">
        <v>0</v>
      </c>
      <c r="G410" t="s">
        <v>68</v>
      </c>
      <c r="H410" s="1">
        <v>45733.333865740737</v>
      </c>
      <c r="I410" t="b">
        <v>0</v>
      </c>
      <c r="J410" t="b">
        <v>1</v>
      </c>
      <c r="K410" t="s">
        <v>31</v>
      </c>
      <c r="L410" t="s">
        <v>22</v>
      </c>
      <c r="M410">
        <v>110000</v>
      </c>
      <c r="O410" t="s">
        <v>654</v>
      </c>
      <c r="P410" t="s">
        <v>722</v>
      </c>
    </row>
    <row r="411" spans="1:16" x14ac:dyDescent="0.35">
      <c r="A411" t="s">
        <v>16</v>
      </c>
      <c r="B411" t="s">
        <v>723</v>
      </c>
      <c r="C411" t="s">
        <v>724</v>
      </c>
      <c r="D411" t="s">
        <v>17443</v>
      </c>
      <c r="E411" t="s">
        <v>204</v>
      </c>
      <c r="F411" t="b">
        <v>0</v>
      </c>
      <c r="G411" t="s">
        <v>300</v>
      </c>
      <c r="H411" s="1">
        <v>45733.341273148151</v>
      </c>
      <c r="I411" t="b">
        <v>0</v>
      </c>
      <c r="J411" t="b">
        <v>0</v>
      </c>
      <c r="K411" t="s">
        <v>300</v>
      </c>
      <c r="L411" t="s">
        <v>22</v>
      </c>
      <c r="M411">
        <v>103000</v>
      </c>
      <c r="O411" t="s">
        <v>725</v>
      </c>
      <c r="P411" t="s">
        <v>726</v>
      </c>
    </row>
    <row r="412" spans="1:16" x14ac:dyDescent="0.35">
      <c r="A412" t="s">
        <v>16</v>
      </c>
      <c r="B412" t="s">
        <v>233</v>
      </c>
      <c r="C412" t="s">
        <v>18</v>
      </c>
      <c r="D412" t="s">
        <v>17442</v>
      </c>
      <c r="E412" t="s">
        <v>20</v>
      </c>
      <c r="F412" t="b">
        <v>1</v>
      </c>
      <c r="G412" t="s">
        <v>727</v>
      </c>
      <c r="H412" s="1">
        <v>45733.624872685177</v>
      </c>
      <c r="I412" t="b">
        <v>1</v>
      </c>
      <c r="J412" t="b">
        <v>0</v>
      </c>
      <c r="K412" t="s">
        <v>727</v>
      </c>
      <c r="L412" t="s">
        <v>22</v>
      </c>
      <c r="M412">
        <v>70000</v>
      </c>
      <c r="O412" t="s">
        <v>728</v>
      </c>
      <c r="P412" t="s">
        <v>729</v>
      </c>
    </row>
    <row r="413" spans="1:16" x14ac:dyDescent="0.35">
      <c r="A413" t="s">
        <v>16</v>
      </c>
      <c r="B413" t="s">
        <v>108</v>
      </c>
      <c r="C413" t="s">
        <v>330</v>
      </c>
      <c r="D413" t="s">
        <v>36</v>
      </c>
      <c r="E413" t="s">
        <v>20</v>
      </c>
      <c r="F413" t="b">
        <v>0</v>
      </c>
      <c r="G413" t="s">
        <v>68</v>
      </c>
      <c r="H413" s="1">
        <v>45733.83425925926</v>
      </c>
      <c r="I413" t="b">
        <v>0</v>
      </c>
      <c r="J413" t="b">
        <v>0</v>
      </c>
      <c r="K413" t="s">
        <v>31</v>
      </c>
      <c r="L413" t="s">
        <v>22</v>
      </c>
      <c r="M413">
        <v>67884</v>
      </c>
      <c r="O413" t="s">
        <v>331</v>
      </c>
    </row>
    <row r="414" spans="1:16" x14ac:dyDescent="0.35">
      <c r="A414" t="s">
        <v>16</v>
      </c>
      <c r="B414" t="s">
        <v>412</v>
      </c>
      <c r="C414" t="s">
        <v>18</v>
      </c>
      <c r="D414" t="s">
        <v>17442</v>
      </c>
      <c r="E414" t="s">
        <v>20</v>
      </c>
      <c r="F414" t="b">
        <v>1</v>
      </c>
      <c r="G414" t="s">
        <v>730</v>
      </c>
      <c r="H414" s="1">
        <v>45734.275023148148</v>
      </c>
      <c r="I414" t="b">
        <v>0</v>
      </c>
      <c r="J414" t="b">
        <v>0</v>
      </c>
      <c r="K414" t="s">
        <v>730</v>
      </c>
      <c r="L414" t="s">
        <v>22</v>
      </c>
      <c r="M414">
        <v>62500</v>
      </c>
      <c r="O414" t="s">
        <v>731</v>
      </c>
      <c r="P414" t="s">
        <v>206</v>
      </c>
    </row>
    <row r="415" spans="1:16" x14ac:dyDescent="0.35">
      <c r="A415" t="s">
        <v>16</v>
      </c>
      <c r="B415" t="s">
        <v>510</v>
      </c>
      <c r="C415" t="s">
        <v>18</v>
      </c>
      <c r="D415" t="s">
        <v>19</v>
      </c>
      <c r="E415" t="s">
        <v>20</v>
      </c>
      <c r="F415" t="b">
        <v>1</v>
      </c>
      <c r="G415" t="s">
        <v>511</v>
      </c>
      <c r="H415" s="1">
        <v>45734.279976851853</v>
      </c>
      <c r="I415" t="b">
        <v>1</v>
      </c>
      <c r="J415" t="b">
        <v>0</v>
      </c>
      <c r="K415" t="s">
        <v>511</v>
      </c>
      <c r="L415" t="s">
        <v>22</v>
      </c>
      <c r="M415">
        <v>80000</v>
      </c>
      <c r="O415" t="s">
        <v>512</v>
      </c>
      <c r="P415" t="s">
        <v>164</v>
      </c>
    </row>
    <row r="416" spans="1:16" x14ac:dyDescent="0.35">
      <c r="A416" t="s">
        <v>16</v>
      </c>
      <c r="B416" t="s">
        <v>717</v>
      </c>
      <c r="C416" t="s">
        <v>18</v>
      </c>
      <c r="D416" t="s">
        <v>29</v>
      </c>
      <c r="E416" t="s">
        <v>20</v>
      </c>
      <c r="F416" t="b">
        <v>1</v>
      </c>
      <c r="G416" t="s">
        <v>150</v>
      </c>
      <c r="H416" s="1">
        <v>45734.284930555557</v>
      </c>
      <c r="I416" t="b">
        <v>0</v>
      </c>
      <c r="J416" t="b">
        <v>0</v>
      </c>
      <c r="K416" t="s">
        <v>150</v>
      </c>
      <c r="L416" t="s">
        <v>22</v>
      </c>
      <c r="M416">
        <v>141810.3125</v>
      </c>
      <c r="O416" t="s">
        <v>718</v>
      </c>
      <c r="P416" t="s">
        <v>719</v>
      </c>
    </row>
    <row r="417" spans="1:16" x14ac:dyDescent="0.35">
      <c r="A417" t="s">
        <v>16</v>
      </c>
      <c r="B417" t="s">
        <v>720</v>
      </c>
      <c r="C417" t="s">
        <v>721</v>
      </c>
      <c r="D417" t="s">
        <v>443</v>
      </c>
      <c r="E417" t="s">
        <v>20</v>
      </c>
      <c r="F417" t="b">
        <v>0</v>
      </c>
      <c r="G417" t="s">
        <v>68</v>
      </c>
      <c r="H417" s="1">
        <v>45734.333865740737</v>
      </c>
      <c r="I417" t="b">
        <v>0</v>
      </c>
      <c r="J417" t="b">
        <v>1</v>
      </c>
      <c r="K417" t="s">
        <v>31</v>
      </c>
      <c r="L417" t="s">
        <v>22</v>
      </c>
      <c r="M417">
        <v>110000</v>
      </c>
      <c r="O417" t="s">
        <v>654</v>
      </c>
      <c r="P417" t="s">
        <v>722</v>
      </c>
    </row>
    <row r="418" spans="1:16" x14ac:dyDescent="0.35">
      <c r="A418" t="s">
        <v>16</v>
      </c>
      <c r="B418" t="s">
        <v>723</v>
      </c>
      <c r="C418" t="s">
        <v>724</v>
      </c>
      <c r="D418" t="s">
        <v>17443</v>
      </c>
      <c r="E418" t="s">
        <v>204</v>
      </c>
      <c r="F418" t="b">
        <v>0</v>
      </c>
      <c r="G418" t="s">
        <v>300</v>
      </c>
      <c r="H418" s="1">
        <v>45734.341273148151</v>
      </c>
      <c r="I418" t="b">
        <v>0</v>
      </c>
      <c r="J418" t="b">
        <v>0</v>
      </c>
      <c r="K418" t="s">
        <v>300</v>
      </c>
      <c r="L418" t="s">
        <v>22</v>
      </c>
      <c r="M418">
        <v>103000</v>
      </c>
      <c r="O418" t="s">
        <v>725</v>
      </c>
      <c r="P418" t="s">
        <v>726</v>
      </c>
    </row>
    <row r="419" spans="1:16" x14ac:dyDescent="0.35">
      <c r="A419" t="s">
        <v>16</v>
      </c>
      <c r="B419" t="s">
        <v>233</v>
      </c>
      <c r="C419" t="s">
        <v>18</v>
      </c>
      <c r="D419" t="s">
        <v>17442</v>
      </c>
      <c r="E419" t="s">
        <v>20</v>
      </c>
      <c r="F419" t="b">
        <v>1</v>
      </c>
      <c r="G419" t="s">
        <v>727</v>
      </c>
      <c r="H419" s="1">
        <v>45734.624872685177</v>
      </c>
      <c r="I419" t="b">
        <v>1</v>
      </c>
      <c r="J419" t="b">
        <v>0</v>
      </c>
      <c r="K419" t="s">
        <v>727</v>
      </c>
      <c r="L419" t="s">
        <v>22</v>
      </c>
      <c r="M419">
        <v>70000</v>
      </c>
      <c r="O419" t="s">
        <v>728</v>
      </c>
      <c r="P419" t="s">
        <v>729</v>
      </c>
    </row>
    <row r="420" spans="1:16" x14ac:dyDescent="0.35">
      <c r="A420" t="s">
        <v>16</v>
      </c>
      <c r="B420" t="s">
        <v>108</v>
      </c>
      <c r="C420" t="s">
        <v>330</v>
      </c>
      <c r="D420" t="s">
        <v>36</v>
      </c>
      <c r="E420" t="s">
        <v>20</v>
      </c>
      <c r="F420" t="b">
        <v>0</v>
      </c>
      <c r="G420" t="s">
        <v>68</v>
      </c>
      <c r="H420" s="1">
        <v>45734.83425925926</v>
      </c>
      <c r="I420" t="b">
        <v>0</v>
      </c>
      <c r="J420" t="b">
        <v>0</v>
      </c>
      <c r="K420" t="s">
        <v>31</v>
      </c>
      <c r="L420" t="s">
        <v>22</v>
      </c>
      <c r="M420">
        <v>67884</v>
      </c>
      <c r="O420" t="s">
        <v>331</v>
      </c>
    </row>
    <row r="421" spans="1:16" x14ac:dyDescent="0.35">
      <c r="A421" t="s">
        <v>16</v>
      </c>
      <c r="B421" t="s">
        <v>412</v>
      </c>
      <c r="C421" t="s">
        <v>18</v>
      </c>
      <c r="D421" t="s">
        <v>17442</v>
      </c>
      <c r="E421" t="s">
        <v>20</v>
      </c>
      <c r="F421" t="b">
        <v>1</v>
      </c>
      <c r="G421" t="s">
        <v>730</v>
      </c>
      <c r="H421" s="1">
        <v>45735.275023148148</v>
      </c>
      <c r="I421" t="b">
        <v>0</v>
      </c>
      <c r="J421" t="b">
        <v>0</v>
      </c>
      <c r="K421" t="s">
        <v>730</v>
      </c>
      <c r="L421" t="s">
        <v>22</v>
      </c>
      <c r="M421">
        <v>62500</v>
      </c>
      <c r="O421" t="s">
        <v>731</v>
      </c>
      <c r="P421" t="s">
        <v>206</v>
      </c>
    </row>
    <row r="422" spans="1:16" x14ac:dyDescent="0.35">
      <c r="A422" t="s">
        <v>16</v>
      </c>
      <c r="B422" t="s">
        <v>510</v>
      </c>
      <c r="C422" t="s">
        <v>18</v>
      </c>
      <c r="D422" t="s">
        <v>19</v>
      </c>
      <c r="E422" t="s">
        <v>20</v>
      </c>
      <c r="F422" t="b">
        <v>1</v>
      </c>
      <c r="G422" t="s">
        <v>511</v>
      </c>
      <c r="H422" s="1">
        <v>45735.279976851853</v>
      </c>
      <c r="I422" t="b">
        <v>1</v>
      </c>
      <c r="J422" t="b">
        <v>0</v>
      </c>
      <c r="K422" t="s">
        <v>511</v>
      </c>
      <c r="L422" t="s">
        <v>22</v>
      </c>
      <c r="M422">
        <v>80000</v>
      </c>
      <c r="O422" t="s">
        <v>512</v>
      </c>
      <c r="P422" t="s">
        <v>164</v>
      </c>
    </row>
    <row r="423" spans="1:16" x14ac:dyDescent="0.35">
      <c r="A423" t="s">
        <v>16</v>
      </c>
      <c r="B423" t="s">
        <v>717</v>
      </c>
      <c r="C423" t="s">
        <v>18</v>
      </c>
      <c r="D423" t="s">
        <v>29</v>
      </c>
      <c r="E423" t="s">
        <v>20</v>
      </c>
      <c r="F423" t="b">
        <v>1</v>
      </c>
      <c r="G423" t="s">
        <v>150</v>
      </c>
      <c r="H423" s="1">
        <v>45735.284930555557</v>
      </c>
      <c r="I423" t="b">
        <v>0</v>
      </c>
      <c r="J423" t="b">
        <v>0</v>
      </c>
      <c r="K423" t="s">
        <v>150</v>
      </c>
      <c r="L423" t="s">
        <v>22</v>
      </c>
      <c r="M423">
        <v>141810.3125</v>
      </c>
      <c r="O423" t="s">
        <v>718</v>
      </c>
      <c r="P423" t="s">
        <v>719</v>
      </c>
    </row>
    <row r="424" spans="1:16" x14ac:dyDescent="0.35">
      <c r="A424" t="s">
        <v>16</v>
      </c>
      <c r="B424" t="s">
        <v>720</v>
      </c>
      <c r="C424" t="s">
        <v>721</v>
      </c>
      <c r="D424" t="s">
        <v>443</v>
      </c>
      <c r="E424" t="s">
        <v>20</v>
      </c>
      <c r="F424" t="b">
        <v>0</v>
      </c>
      <c r="G424" t="s">
        <v>68</v>
      </c>
      <c r="H424" s="1">
        <v>45735.333865740737</v>
      </c>
      <c r="I424" t="b">
        <v>0</v>
      </c>
      <c r="J424" t="b">
        <v>1</v>
      </c>
      <c r="K424" t="s">
        <v>31</v>
      </c>
      <c r="L424" t="s">
        <v>22</v>
      </c>
      <c r="M424">
        <v>110000</v>
      </c>
      <c r="O424" t="s">
        <v>654</v>
      </c>
      <c r="P424" t="s">
        <v>722</v>
      </c>
    </row>
    <row r="425" spans="1:16" x14ac:dyDescent="0.35">
      <c r="A425" t="s">
        <v>16</v>
      </c>
      <c r="B425" t="s">
        <v>723</v>
      </c>
      <c r="C425" t="s">
        <v>724</v>
      </c>
      <c r="D425" t="s">
        <v>17443</v>
      </c>
      <c r="E425" t="s">
        <v>204</v>
      </c>
      <c r="F425" t="b">
        <v>0</v>
      </c>
      <c r="G425" t="s">
        <v>300</v>
      </c>
      <c r="H425" s="1">
        <v>45735.341273148151</v>
      </c>
      <c r="I425" t="b">
        <v>0</v>
      </c>
      <c r="J425" t="b">
        <v>0</v>
      </c>
      <c r="K425" t="s">
        <v>300</v>
      </c>
      <c r="L425" t="s">
        <v>22</v>
      </c>
      <c r="M425">
        <v>103000</v>
      </c>
      <c r="O425" t="s">
        <v>725</v>
      </c>
      <c r="P425" t="s">
        <v>726</v>
      </c>
    </row>
    <row r="426" spans="1:16" x14ac:dyDescent="0.35">
      <c r="A426" t="s">
        <v>16</v>
      </c>
      <c r="B426" t="s">
        <v>233</v>
      </c>
      <c r="C426" t="s">
        <v>18</v>
      </c>
      <c r="D426" t="s">
        <v>17442</v>
      </c>
      <c r="E426" t="s">
        <v>20</v>
      </c>
      <c r="F426" t="b">
        <v>1</v>
      </c>
      <c r="G426" t="s">
        <v>727</v>
      </c>
      <c r="H426" s="1">
        <v>45735.624872685177</v>
      </c>
      <c r="I426" t="b">
        <v>1</v>
      </c>
      <c r="J426" t="b">
        <v>0</v>
      </c>
      <c r="K426" t="s">
        <v>727</v>
      </c>
      <c r="L426" t="s">
        <v>22</v>
      </c>
      <c r="M426">
        <v>70000</v>
      </c>
      <c r="O426" t="s">
        <v>728</v>
      </c>
      <c r="P426" t="s">
        <v>729</v>
      </c>
    </row>
    <row r="427" spans="1:16" x14ac:dyDescent="0.35">
      <c r="A427" t="s">
        <v>16</v>
      </c>
      <c r="B427" t="s">
        <v>108</v>
      </c>
      <c r="C427" t="s">
        <v>330</v>
      </c>
      <c r="D427" t="s">
        <v>36</v>
      </c>
      <c r="E427" t="s">
        <v>20</v>
      </c>
      <c r="F427" t="b">
        <v>0</v>
      </c>
      <c r="G427" t="s">
        <v>68</v>
      </c>
      <c r="H427" s="1">
        <v>45735.83425925926</v>
      </c>
      <c r="I427" t="b">
        <v>0</v>
      </c>
      <c r="J427" t="b">
        <v>0</v>
      </c>
      <c r="K427" t="s">
        <v>31</v>
      </c>
      <c r="L427" t="s">
        <v>22</v>
      </c>
      <c r="M427">
        <v>67884</v>
      </c>
      <c r="O427" t="s">
        <v>331</v>
      </c>
    </row>
    <row r="428" spans="1:16" x14ac:dyDescent="0.35">
      <c r="A428" t="s">
        <v>16</v>
      </c>
      <c r="B428" t="s">
        <v>412</v>
      </c>
      <c r="C428" t="s">
        <v>18</v>
      </c>
      <c r="D428" t="s">
        <v>17442</v>
      </c>
      <c r="E428" t="s">
        <v>20</v>
      </c>
      <c r="F428" t="b">
        <v>1</v>
      </c>
      <c r="G428" t="s">
        <v>730</v>
      </c>
      <c r="H428" s="1">
        <v>45736.275023148148</v>
      </c>
      <c r="I428" t="b">
        <v>0</v>
      </c>
      <c r="J428" t="b">
        <v>0</v>
      </c>
      <c r="K428" t="s">
        <v>730</v>
      </c>
      <c r="L428" t="s">
        <v>22</v>
      </c>
      <c r="M428">
        <v>62500</v>
      </c>
      <c r="O428" t="s">
        <v>731</v>
      </c>
      <c r="P428" t="s">
        <v>206</v>
      </c>
    </row>
    <row r="429" spans="1:16" x14ac:dyDescent="0.35">
      <c r="A429" t="s">
        <v>16</v>
      </c>
      <c r="B429" t="s">
        <v>510</v>
      </c>
      <c r="C429" t="s">
        <v>18</v>
      </c>
      <c r="D429" t="s">
        <v>19</v>
      </c>
      <c r="E429" t="s">
        <v>20</v>
      </c>
      <c r="F429" t="b">
        <v>1</v>
      </c>
      <c r="G429" t="s">
        <v>511</v>
      </c>
      <c r="H429" s="1">
        <v>45736.279976851853</v>
      </c>
      <c r="I429" t="b">
        <v>1</v>
      </c>
      <c r="J429" t="b">
        <v>0</v>
      </c>
      <c r="K429" t="s">
        <v>511</v>
      </c>
      <c r="L429" t="s">
        <v>22</v>
      </c>
      <c r="M429">
        <v>80000</v>
      </c>
      <c r="O429" t="s">
        <v>512</v>
      </c>
      <c r="P429" t="s">
        <v>164</v>
      </c>
    </row>
    <row r="430" spans="1:16" x14ac:dyDescent="0.35">
      <c r="A430" t="s">
        <v>16</v>
      </c>
      <c r="B430" t="s">
        <v>717</v>
      </c>
      <c r="C430" t="s">
        <v>18</v>
      </c>
      <c r="D430" t="s">
        <v>29</v>
      </c>
      <c r="E430" t="s">
        <v>20</v>
      </c>
      <c r="F430" t="b">
        <v>1</v>
      </c>
      <c r="G430" t="s">
        <v>150</v>
      </c>
      <c r="H430" s="1">
        <v>45736.284930555557</v>
      </c>
      <c r="I430" t="b">
        <v>0</v>
      </c>
      <c r="J430" t="b">
        <v>0</v>
      </c>
      <c r="K430" t="s">
        <v>150</v>
      </c>
      <c r="L430" t="s">
        <v>22</v>
      </c>
      <c r="M430">
        <v>141810.3125</v>
      </c>
      <c r="O430" t="s">
        <v>718</v>
      </c>
      <c r="P430" t="s">
        <v>719</v>
      </c>
    </row>
    <row r="431" spans="1:16" x14ac:dyDescent="0.35">
      <c r="A431" t="s">
        <v>16</v>
      </c>
      <c r="B431" t="s">
        <v>720</v>
      </c>
      <c r="C431" t="s">
        <v>721</v>
      </c>
      <c r="D431" t="s">
        <v>443</v>
      </c>
      <c r="E431" t="s">
        <v>20</v>
      </c>
      <c r="F431" t="b">
        <v>0</v>
      </c>
      <c r="G431" t="s">
        <v>68</v>
      </c>
      <c r="H431" s="1">
        <v>45736.333865740737</v>
      </c>
      <c r="I431" t="b">
        <v>0</v>
      </c>
      <c r="J431" t="b">
        <v>1</v>
      </c>
      <c r="K431" t="s">
        <v>31</v>
      </c>
      <c r="L431" t="s">
        <v>22</v>
      </c>
      <c r="M431">
        <v>110000</v>
      </c>
      <c r="O431" t="s">
        <v>654</v>
      </c>
      <c r="P431" t="s">
        <v>722</v>
      </c>
    </row>
    <row r="432" spans="1:16" x14ac:dyDescent="0.35">
      <c r="A432" t="s">
        <v>16</v>
      </c>
      <c r="B432" t="s">
        <v>723</v>
      </c>
      <c r="C432" t="s">
        <v>724</v>
      </c>
      <c r="D432" t="s">
        <v>17443</v>
      </c>
      <c r="E432" t="s">
        <v>204</v>
      </c>
      <c r="F432" t="b">
        <v>0</v>
      </c>
      <c r="G432" t="s">
        <v>300</v>
      </c>
      <c r="H432" s="1">
        <v>45736.341273148151</v>
      </c>
      <c r="I432" t="b">
        <v>0</v>
      </c>
      <c r="J432" t="b">
        <v>0</v>
      </c>
      <c r="K432" t="s">
        <v>300</v>
      </c>
      <c r="L432" t="s">
        <v>22</v>
      </c>
      <c r="M432">
        <v>103000</v>
      </c>
      <c r="O432" t="s">
        <v>725</v>
      </c>
      <c r="P432" t="s">
        <v>726</v>
      </c>
    </row>
    <row r="433" spans="1:16" x14ac:dyDescent="0.35">
      <c r="A433" t="s">
        <v>16</v>
      </c>
      <c r="B433" t="s">
        <v>233</v>
      </c>
      <c r="C433" t="s">
        <v>18</v>
      </c>
      <c r="D433" t="s">
        <v>17442</v>
      </c>
      <c r="E433" t="s">
        <v>20</v>
      </c>
      <c r="F433" t="b">
        <v>1</v>
      </c>
      <c r="G433" t="s">
        <v>727</v>
      </c>
      <c r="H433" s="1">
        <v>45736.624872685177</v>
      </c>
      <c r="I433" t="b">
        <v>1</v>
      </c>
      <c r="J433" t="b">
        <v>0</v>
      </c>
      <c r="K433" t="s">
        <v>727</v>
      </c>
      <c r="L433" t="s">
        <v>22</v>
      </c>
      <c r="M433">
        <v>70000</v>
      </c>
      <c r="O433" t="s">
        <v>728</v>
      </c>
      <c r="P433" t="s">
        <v>729</v>
      </c>
    </row>
    <row r="434" spans="1:16" x14ac:dyDescent="0.35">
      <c r="A434" t="s">
        <v>16</v>
      </c>
      <c r="B434" t="s">
        <v>108</v>
      </c>
      <c r="C434" t="s">
        <v>330</v>
      </c>
      <c r="D434" t="s">
        <v>36</v>
      </c>
      <c r="E434" t="s">
        <v>20</v>
      </c>
      <c r="F434" t="b">
        <v>0</v>
      </c>
      <c r="G434" t="s">
        <v>68</v>
      </c>
      <c r="H434" s="1">
        <v>45736.83425925926</v>
      </c>
      <c r="I434" t="b">
        <v>0</v>
      </c>
      <c r="J434" t="b">
        <v>0</v>
      </c>
      <c r="K434" t="s">
        <v>31</v>
      </c>
      <c r="L434" t="s">
        <v>22</v>
      </c>
      <c r="M434">
        <v>67884</v>
      </c>
      <c r="O434" t="s">
        <v>331</v>
      </c>
    </row>
    <row r="435" spans="1:16" x14ac:dyDescent="0.35">
      <c r="A435" t="s">
        <v>16</v>
      </c>
      <c r="B435" t="s">
        <v>510</v>
      </c>
      <c r="C435" t="s">
        <v>18</v>
      </c>
      <c r="D435" t="s">
        <v>19</v>
      </c>
      <c r="E435" t="s">
        <v>20</v>
      </c>
      <c r="F435" t="b">
        <v>1</v>
      </c>
      <c r="G435" t="s">
        <v>511</v>
      </c>
      <c r="H435" s="1">
        <v>45737.279976851853</v>
      </c>
      <c r="I435" t="b">
        <v>1</v>
      </c>
      <c r="J435" t="b">
        <v>0</v>
      </c>
      <c r="K435" t="s">
        <v>511</v>
      </c>
      <c r="L435" t="s">
        <v>22</v>
      </c>
      <c r="M435">
        <v>80000</v>
      </c>
      <c r="O435" t="s">
        <v>512</v>
      </c>
      <c r="P435" t="s">
        <v>164</v>
      </c>
    </row>
    <row r="436" spans="1:16" x14ac:dyDescent="0.35">
      <c r="A436" t="s">
        <v>16</v>
      </c>
      <c r="B436" t="s">
        <v>717</v>
      </c>
      <c r="C436" t="s">
        <v>18</v>
      </c>
      <c r="D436" t="s">
        <v>29</v>
      </c>
      <c r="E436" t="s">
        <v>20</v>
      </c>
      <c r="F436" t="b">
        <v>1</v>
      </c>
      <c r="G436" t="s">
        <v>150</v>
      </c>
      <c r="H436" s="1">
        <v>45737.284930555557</v>
      </c>
      <c r="I436" t="b">
        <v>0</v>
      </c>
      <c r="J436" t="b">
        <v>0</v>
      </c>
      <c r="K436" t="s">
        <v>150</v>
      </c>
      <c r="L436" t="s">
        <v>22</v>
      </c>
      <c r="M436">
        <v>141810.3125</v>
      </c>
      <c r="O436" t="s">
        <v>718</v>
      </c>
      <c r="P436" t="s">
        <v>719</v>
      </c>
    </row>
    <row r="437" spans="1:16" x14ac:dyDescent="0.35">
      <c r="A437" t="s">
        <v>16</v>
      </c>
      <c r="B437" t="s">
        <v>720</v>
      </c>
      <c r="C437" t="s">
        <v>721</v>
      </c>
      <c r="D437" t="s">
        <v>443</v>
      </c>
      <c r="E437" t="s">
        <v>20</v>
      </c>
      <c r="F437" t="b">
        <v>0</v>
      </c>
      <c r="G437" t="s">
        <v>68</v>
      </c>
      <c r="H437" s="1">
        <v>45737.333865740737</v>
      </c>
      <c r="I437" t="b">
        <v>0</v>
      </c>
      <c r="J437" t="b">
        <v>1</v>
      </c>
      <c r="K437" t="s">
        <v>31</v>
      </c>
      <c r="L437" t="s">
        <v>22</v>
      </c>
      <c r="M437">
        <v>110000</v>
      </c>
      <c r="O437" t="s">
        <v>654</v>
      </c>
      <c r="P437" t="s">
        <v>722</v>
      </c>
    </row>
    <row r="438" spans="1:16" x14ac:dyDescent="0.35">
      <c r="A438" t="s">
        <v>16</v>
      </c>
      <c r="B438" t="s">
        <v>723</v>
      </c>
      <c r="C438" t="s">
        <v>724</v>
      </c>
      <c r="D438" t="s">
        <v>17443</v>
      </c>
      <c r="E438" t="s">
        <v>204</v>
      </c>
      <c r="F438" t="b">
        <v>0</v>
      </c>
      <c r="G438" t="s">
        <v>300</v>
      </c>
      <c r="H438" s="1">
        <v>45737.341273148151</v>
      </c>
      <c r="I438" t="b">
        <v>0</v>
      </c>
      <c r="J438" t="b">
        <v>0</v>
      </c>
      <c r="K438" t="s">
        <v>300</v>
      </c>
      <c r="L438" t="s">
        <v>22</v>
      </c>
      <c r="M438">
        <v>103000</v>
      </c>
      <c r="O438" t="s">
        <v>725</v>
      </c>
      <c r="P438" t="s">
        <v>726</v>
      </c>
    </row>
    <row r="439" spans="1:16" x14ac:dyDescent="0.35">
      <c r="A439" t="s">
        <v>16</v>
      </c>
      <c r="B439" t="s">
        <v>233</v>
      </c>
      <c r="C439" t="s">
        <v>18</v>
      </c>
      <c r="D439" t="s">
        <v>17442</v>
      </c>
      <c r="E439" t="s">
        <v>20</v>
      </c>
      <c r="F439" t="b">
        <v>1</v>
      </c>
      <c r="G439" t="s">
        <v>727</v>
      </c>
      <c r="H439" s="1">
        <v>45737.624872685177</v>
      </c>
      <c r="I439" t="b">
        <v>1</v>
      </c>
      <c r="J439" t="b">
        <v>0</v>
      </c>
      <c r="K439" t="s">
        <v>727</v>
      </c>
      <c r="L439" t="s">
        <v>22</v>
      </c>
      <c r="M439">
        <v>70000</v>
      </c>
      <c r="O439" t="s">
        <v>728</v>
      </c>
      <c r="P439" t="s">
        <v>729</v>
      </c>
    </row>
    <row r="440" spans="1:16" x14ac:dyDescent="0.35">
      <c r="A440" t="s">
        <v>16</v>
      </c>
      <c r="B440" t="s">
        <v>108</v>
      </c>
      <c r="C440" t="s">
        <v>330</v>
      </c>
      <c r="D440" t="s">
        <v>36</v>
      </c>
      <c r="E440" t="s">
        <v>20</v>
      </c>
      <c r="F440" t="b">
        <v>0</v>
      </c>
      <c r="G440" t="s">
        <v>68</v>
      </c>
      <c r="H440" s="1">
        <v>45737.83425925926</v>
      </c>
      <c r="I440" t="b">
        <v>0</v>
      </c>
      <c r="J440" t="b">
        <v>0</v>
      </c>
      <c r="K440" t="s">
        <v>31</v>
      </c>
      <c r="L440" t="s">
        <v>22</v>
      </c>
      <c r="M440">
        <v>67884</v>
      </c>
      <c r="O440" t="s">
        <v>331</v>
      </c>
    </row>
    <row r="441" spans="1:16" x14ac:dyDescent="0.35">
      <c r="A441" t="s">
        <v>16</v>
      </c>
      <c r="B441" t="s">
        <v>510</v>
      </c>
      <c r="C441" t="s">
        <v>18</v>
      </c>
      <c r="D441" t="s">
        <v>19</v>
      </c>
      <c r="E441" t="s">
        <v>20</v>
      </c>
      <c r="F441" t="b">
        <v>1</v>
      </c>
      <c r="G441" t="s">
        <v>511</v>
      </c>
      <c r="H441" s="1">
        <v>45738.279976851853</v>
      </c>
      <c r="I441" t="b">
        <v>1</v>
      </c>
      <c r="J441" t="b">
        <v>0</v>
      </c>
      <c r="K441" t="s">
        <v>511</v>
      </c>
      <c r="L441" t="s">
        <v>22</v>
      </c>
      <c r="M441">
        <v>80000</v>
      </c>
      <c r="O441" t="s">
        <v>512</v>
      </c>
      <c r="P441" t="s">
        <v>164</v>
      </c>
    </row>
    <row r="442" spans="1:16" x14ac:dyDescent="0.35">
      <c r="A442" t="s">
        <v>16</v>
      </c>
      <c r="B442" t="s">
        <v>717</v>
      </c>
      <c r="C442" t="s">
        <v>18</v>
      </c>
      <c r="D442" t="s">
        <v>29</v>
      </c>
      <c r="E442" t="s">
        <v>20</v>
      </c>
      <c r="F442" t="b">
        <v>1</v>
      </c>
      <c r="G442" t="s">
        <v>150</v>
      </c>
      <c r="H442" s="1">
        <v>45738.284930555557</v>
      </c>
      <c r="I442" t="b">
        <v>0</v>
      </c>
      <c r="J442" t="b">
        <v>0</v>
      </c>
      <c r="K442" t="s">
        <v>150</v>
      </c>
      <c r="L442" t="s">
        <v>22</v>
      </c>
      <c r="M442">
        <v>141810.3125</v>
      </c>
      <c r="O442" t="s">
        <v>718</v>
      </c>
      <c r="P442" t="s">
        <v>719</v>
      </c>
    </row>
    <row r="443" spans="1:16" x14ac:dyDescent="0.35">
      <c r="A443" t="s">
        <v>16</v>
      </c>
      <c r="B443" t="s">
        <v>720</v>
      </c>
      <c r="C443" t="s">
        <v>721</v>
      </c>
      <c r="D443" t="s">
        <v>443</v>
      </c>
      <c r="E443" t="s">
        <v>20</v>
      </c>
      <c r="F443" t="b">
        <v>0</v>
      </c>
      <c r="G443" t="s">
        <v>68</v>
      </c>
      <c r="H443" s="1">
        <v>45738.333865740737</v>
      </c>
      <c r="I443" t="b">
        <v>0</v>
      </c>
      <c r="J443" t="b">
        <v>1</v>
      </c>
      <c r="K443" t="s">
        <v>31</v>
      </c>
      <c r="L443" t="s">
        <v>22</v>
      </c>
      <c r="M443">
        <v>110000</v>
      </c>
      <c r="O443" t="s">
        <v>654</v>
      </c>
      <c r="P443" t="s">
        <v>722</v>
      </c>
    </row>
    <row r="444" spans="1:16" x14ac:dyDescent="0.35">
      <c r="A444" t="s">
        <v>16</v>
      </c>
      <c r="B444" t="s">
        <v>723</v>
      </c>
      <c r="C444" t="s">
        <v>724</v>
      </c>
      <c r="D444" t="s">
        <v>17443</v>
      </c>
      <c r="E444" t="s">
        <v>204</v>
      </c>
      <c r="F444" t="b">
        <v>0</v>
      </c>
      <c r="G444" t="s">
        <v>300</v>
      </c>
      <c r="H444" s="1">
        <v>45738.341273148151</v>
      </c>
      <c r="I444" t="b">
        <v>0</v>
      </c>
      <c r="J444" t="b">
        <v>0</v>
      </c>
      <c r="K444" t="s">
        <v>300</v>
      </c>
      <c r="L444" t="s">
        <v>22</v>
      </c>
      <c r="M444">
        <v>103000</v>
      </c>
      <c r="O444" t="s">
        <v>725</v>
      </c>
      <c r="P444" t="s">
        <v>726</v>
      </c>
    </row>
    <row r="445" spans="1:16" x14ac:dyDescent="0.35">
      <c r="A445" t="s">
        <v>16</v>
      </c>
      <c r="B445" t="s">
        <v>233</v>
      </c>
      <c r="C445" t="s">
        <v>18</v>
      </c>
      <c r="D445" t="s">
        <v>17442</v>
      </c>
      <c r="E445" t="s">
        <v>20</v>
      </c>
      <c r="F445" t="b">
        <v>1</v>
      </c>
      <c r="G445" t="s">
        <v>727</v>
      </c>
      <c r="H445" s="1">
        <v>45738.624872685177</v>
      </c>
      <c r="I445" t="b">
        <v>1</v>
      </c>
      <c r="J445" t="b">
        <v>0</v>
      </c>
      <c r="K445" t="s">
        <v>727</v>
      </c>
      <c r="L445" t="s">
        <v>22</v>
      </c>
      <c r="M445">
        <v>70000</v>
      </c>
      <c r="O445" t="s">
        <v>728</v>
      </c>
      <c r="P445" t="s">
        <v>729</v>
      </c>
    </row>
    <row r="446" spans="1:16" x14ac:dyDescent="0.35">
      <c r="A446" t="s">
        <v>16</v>
      </c>
      <c r="B446" t="s">
        <v>510</v>
      </c>
      <c r="C446" t="s">
        <v>18</v>
      </c>
      <c r="D446" t="s">
        <v>19</v>
      </c>
      <c r="E446" t="s">
        <v>20</v>
      </c>
      <c r="F446" t="b">
        <v>1</v>
      </c>
      <c r="G446" t="s">
        <v>511</v>
      </c>
      <c r="H446" s="1">
        <v>45739.279976851853</v>
      </c>
      <c r="I446" t="b">
        <v>1</v>
      </c>
      <c r="J446" t="b">
        <v>0</v>
      </c>
      <c r="K446" t="s">
        <v>511</v>
      </c>
      <c r="L446" t="s">
        <v>22</v>
      </c>
      <c r="M446">
        <v>80000</v>
      </c>
      <c r="O446" t="s">
        <v>512</v>
      </c>
      <c r="P446" t="s">
        <v>164</v>
      </c>
    </row>
    <row r="447" spans="1:16" x14ac:dyDescent="0.35">
      <c r="A447" t="s">
        <v>16</v>
      </c>
      <c r="B447" t="s">
        <v>717</v>
      </c>
      <c r="C447" t="s">
        <v>18</v>
      </c>
      <c r="D447" t="s">
        <v>29</v>
      </c>
      <c r="E447" t="s">
        <v>20</v>
      </c>
      <c r="F447" t="b">
        <v>1</v>
      </c>
      <c r="G447" t="s">
        <v>150</v>
      </c>
      <c r="H447" s="1">
        <v>45739.284930555557</v>
      </c>
      <c r="I447" t="b">
        <v>0</v>
      </c>
      <c r="J447" t="b">
        <v>0</v>
      </c>
      <c r="K447" t="s">
        <v>150</v>
      </c>
      <c r="L447" t="s">
        <v>22</v>
      </c>
      <c r="M447">
        <v>141810.3125</v>
      </c>
      <c r="O447" t="s">
        <v>718</v>
      </c>
      <c r="P447" t="s">
        <v>719</v>
      </c>
    </row>
    <row r="448" spans="1:16" x14ac:dyDescent="0.35">
      <c r="A448" t="s">
        <v>16</v>
      </c>
      <c r="B448" t="s">
        <v>720</v>
      </c>
      <c r="C448" t="s">
        <v>721</v>
      </c>
      <c r="D448" t="s">
        <v>443</v>
      </c>
      <c r="E448" t="s">
        <v>20</v>
      </c>
      <c r="F448" t="b">
        <v>0</v>
      </c>
      <c r="G448" t="s">
        <v>68</v>
      </c>
      <c r="H448" s="1">
        <v>45739.333865740737</v>
      </c>
      <c r="I448" t="b">
        <v>0</v>
      </c>
      <c r="J448" t="b">
        <v>1</v>
      </c>
      <c r="K448" t="s">
        <v>31</v>
      </c>
      <c r="L448" t="s">
        <v>22</v>
      </c>
      <c r="M448">
        <v>110000</v>
      </c>
      <c r="O448" t="s">
        <v>654</v>
      </c>
      <c r="P448" t="s">
        <v>722</v>
      </c>
    </row>
    <row r="449" spans="1:16" x14ac:dyDescent="0.35">
      <c r="A449" t="s">
        <v>16</v>
      </c>
      <c r="B449" t="s">
        <v>723</v>
      </c>
      <c r="C449" t="s">
        <v>724</v>
      </c>
      <c r="D449" t="s">
        <v>17443</v>
      </c>
      <c r="E449" t="s">
        <v>204</v>
      </c>
      <c r="F449" t="b">
        <v>0</v>
      </c>
      <c r="G449" t="s">
        <v>300</v>
      </c>
      <c r="H449" s="1">
        <v>45739.341273148151</v>
      </c>
      <c r="I449" t="b">
        <v>0</v>
      </c>
      <c r="J449" t="b">
        <v>0</v>
      </c>
      <c r="K449" t="s">
        <v>300</v>
      </c>
      <c r="L449" t="s">
        <v>22</v>
      </c>
      <c r="M449">
        <v>103000</v>
      </c>
      <c r="O449" t="s">
        <v>725</v>
      </c>
      <c r="P449" t="s">
        <v>726</v>
      </c>
    </row>
    <row r="450" spans="1:16" x14ac:dyDescent="0.35">
      <c r="A450" t="s">
        <v>16</v>
      </c>
      <c r="B450" t="s">
        <v>732</v>
      </c>
      <c r="C450" t="s">
        <v>201</v>
      </c>
      <c r="D450" t="s">
        <v>573</v>
      </c>
      <c r="E450" t="s">
        <v>296</v>
      </c>
      <c r="F450" t="b">
        <v>0</v>
      </c>
      <c r="G450" t="s">
        <v>43</v>
      </c>
      <c r="H450" s="1">
        <v>45739.375590277778</v>
      </c>
      <c r="I450" t="b">
        <v>0</v>
      </c>
      <c r="J450" t="b">
        <v>1</v>
      </c>
      <c r="K450" t="s">
        <v>31</v>
      </c>
      <c r="L450" t="s">
        <v>32</v>
      </c>
      <c r="N450">
        <v>40.770000457763672</v>
      </c>
      <c r="O450" t="s">
        <v>733</v>
      </c>
      <c r="P450" t="s">
        <v>734</v>
      </c>
    </row>
    <row r="451" spans="1:16" x14ac:dyDescent="0.35">
      <c r="A451" t="s">
        <v>16</v>
      </c>
      <c r="B451" t="s">
        <v>735</v>
      </c>
      <c r="C451" t="s">
        <v>736</v>
      </c>
      <c r="D451" t="s">
        <v>443</v>
      </c>
      <c r="E451" t="s">
        <v>20</v>
      </c>
      <c r="F451" t="b">
        <v>0</v>
      </c>
      <c r="G451" t="s">
        <v>68</v>
      </c>
      <c r="H451" s="1">
        <v>45739.459039351852</v>
      </c>
      <c r="I451" t="b">
        <v>0</v>
      </c>
      <c r="J451" t="b">
        <v>1</v>
      </c>
      <c r="K451" t="s">
        <v>31</v>
      </c>
      <c r="L451" t="s">
        <v>22</v>
      </c>
      <c r="M451">
        <v>83980</v>
      </c>
      <c r="O451" t="s">
        <v>737</v>
      </c>
      <c r="P451" t="s">
        <v>738</v>
      </c>
    </row>
    <row r="452" spans="1:16" x14ac:dyDescent="0.35">
      <c r="A452" t="s">
        <v>16</v>
      </c>
      <c r="B452" t="s">
        <v>233</v>
      </c>
      <c r="C452" t="s">
        <v>18</v>
      </c>
      <c r="D452" t="s">
        <v>17442</v>
      </c>
      <c r="E452" t="s">
        <v>20</v>
      </c>
      <c r="F452" t="b">
        <v>1</v>
      </c>
      <c r="G452" t="s">
        <v>727</v>
      </c>
      <c r="H452" s="1">
        <v>45739.624872685177</v>
      </c>
      <c r="I452" t="b">
        <v>1</v>
      </c>
      <c r="J452" t="b">
        <v>0</v>
      </c>
      <c r="K452" t="s">
        <v>727</v>
      </c>
      <c r="L452" t="s">
        <v>22</v>
      </c>
      <c r="M452">
        <v>70000</v>
      </c>
      <c r="O452" t="s">
        <v>728</v>
      </c>
      <c r="P452" t="s">
        <v>729</v>
      </c>
    </row>
    <row r="453" spans="1:16" x14ac:dyDescent="0.35">
      <c r="A453" t="s">
        <v>16</v>
      </c>
      <c r="B453" t="s">
        <v>226</v>
      </c>
      <c r="C453" t="s">
        <v>739</v>
      </c>
      <c r="D453" t="s">
        <v>36</v>
      </c>
      <c r="E453" t="s">
        <v>20</v>
      </c>
      <c r="F453" t="b">
        <v>0</v>
      </c>
      <c r="G453" t="s">
        <v>68</v>
      </c>
      <c r="H453" s="1">
        <v>45740.500960648147</v>
      </c>
      <c r="I453" t="b">
        <v>0</v>
      </c>
      <c r="J453" t="b">
        <v>1</v>
      </c>
      <c r="K453" t="s">
        <v>31</v>
      </c>
      <c r="L453" t="s">
        <v>22</v>
      </c>
      <c r="M453">
        <v>75000</v>
      </c>
      <c r="O453" t="s">
        <v>77</v>
      </c>
      <c r="P453" t="s">
        <v>232</v>
      </c>
    </row>
    <row r="454" spans="1:16" x14ac:dyDescent="0.35">
      <c r="A454" t="s">
        <v>16</v>
      </c>
      <c r="B454" t="s">
        <v>123</v>
      </c>
      <c r="C454" t="s">
        <v>56</v>
      </c>
      <c r="D454" t="s">
        <v>36</v>
      </c>
      <c r="E454" t="s">
        <v>20</v>
      </c>
      <c r="F454" t="b">
        <v>0</v>
      </c>
      <c r="G454" t="s">
        <v>52</v>
      </c>
      <c r="H454" s="1">
        <v>45740.710358796299</v>
      </c>
      <c r="I454" t="b">
        <v>0</v>
      </c>
      <c r="J454" t="b">
        <v>1</v>
      </c>
      <c r="K454" t="s">
        <v>31</v>
      </c>
      <c r="L454" t="s">
        <v>22</v>
      </c>
      <c r="M454">
        <v>150000</v>
      </c>
      <c r="O454" t="s">
        <v>740</v>
      </c>
      <c r="P454" t="s">
        <v>741</v>
      </c>
    </row>
    <row r="455" spans="1:16" x14ac:dyDescent="0.35">
      <c r="A455" t="s">
        <v>16</v>
      </c>
      <c r="B455" t="s">
        <v>742</v>
      </c>
      <c r="C455" t="s">
        <v>560</v>
      </c>
      <c r="D455" t="s">
        <v>36</v>
      </c>
      <c r="E455" t="s">
        <v>20</v>
      </c>
      <c r="F455" t="b">
        <v>0</v>
      </c>
      <c r="G455" t="s">
        <v>171</v>
      </c>
      <c r="H455" s="1">
        <v>45740.868125000001</v>
      </c>
      <c r="I455" t="b">
        <v>0</v>
      </c>
      <c r="J455" t="b">
        <v>1</v>
      </c>
      <c r="K455" t="s">
        <v>31</v>
      </c>
      <c r="L455" t="s">
        <v>22</v>
      </c>
      <c r="M455">
        <v>102500</v>
      </c>
      <c r="O455" t="s">
        <v>33</v>
      </c>
      <c r="P455" t="s">
        <v>140</v>
      </c>
    </row>
    <row r="456" spans="1:16" x14ac:dyDescent="0.35">
      <c r="A456" t="s">
        <v>16</v>
      </c>
      <c r="B456" t="s">
        <v>743</v>
      </c>
      <c r="C456" t="s">
        <v>170</v>
      </c>
      <c r="D456" t="s">
        <v>36</v>
      </c>
      <c r="E456" t="s">
        <v>91</v>
      </c>
      <c r="F456" t="b">
        <v>0</v>
      </c>
      <c r="G456" t="s">
        <v>171</v>
      </c>
      <c r="H456" s="1">
        <v>45740.868148148147</v>
      </c>
      <c r="I456" t="b">
        <v>0</v>
      </c>
      <c r="J456" t="b">
        <v>0</v>
      </c>
      <c r="K456" t="s">
        <v>31</v>
      </c>
      <c r="L456" t="s">
        <v>32</v>
      </c>
      <c r="N456">
        <v>37.5</v>
      </c>
      <c r="O456" t="s">
        <v>744</v>
      </c>
      <c r="P456" t="s">
        <v>745</v>
      </c>
    </row>
    <row r="457" spans="1:16" x14ac:dyDescent="0.35">
      <c r="A457" t="s">
        <v>16</v>
      </c>
      <c r="B457" t="s">
        <v>746</v>
      </c>
      <c r="C457" t="s">
        <v>517</v>
      </c>
      <c r="D457" t="s">
        <v>36</v>
      </c>
      <c r="E457" t="s">
        <v>91</v>
      </c>
      <c r="F457" t="b">
        <v>0</v>
      </c>
      <c r="G457" t="s">
        <v>52</v>
      </c>
      <c r="H457" s="1">
        <v>45740.875208333331</v>
      </c>
      <c r="I457" t="b">
        <v>1</v>
      </c>
      <c r="J457" t="b">
        <v>0</v>
      </c>
      <c r="K457" t="s">
        <v>31</v>
      </c>
      <c r="L457" t="s">
        <v>32</v>
      </c>
      <c r="N457">
        <v>66.5</v>
      </c>
      <c r="O457" t="s">
        <v>747</v>
      </c>
      <c r="P457" t="s">
        <v>748</v>
      </c>
    </row>
    <row r="458" spans="1:16" x14ac:dyDescent="0.35">
      <c r="A458" t="s">
        <v>16</v>
      </c>
      <c r="B458" t="s">
        <v>749</v>
      </c>
      <c r="C458" t="s">
        <v>154</v>
      </c>
      <c r="D458" t="s">
        <v>249</v>
      </c>
      <c r="E458" t="s">
        <v>20</v>
      </c>
      <c r="F458" t="b">
        <v>0</v>
      </c>
      <c r="G458" t="s">
        <v>52</v>
      </c>
      <c r="H458" s="1">
        <v>45741.251087962963</v>
      </c>
      <c r="I458" t="b">
        <v>0</v>
      </c>
      <c r="J458" t="b">
        <v>0</v>
      </c>
      <c r="K458" t="s">
        <v>31</v>
      </c>
      <c r="L458" t="s">
        <v>22</v>
      </c>
      <c r="M458">
        <v>95040</v>
      </c>
      <c r="O458" t="s">
        <v>750</v>
      </c>
      <c r="P458" t="s">
        <v>751</v>
      </c>
    </row>
    <row r="459" spans="1:16" x14ac:dyDescent="0.35">
      <c r="A459" t="s">
        <v>16</v>
      </c>
      <c r="B459" t="s">
        <v>752</v>
      </c>
      <c r="C459" t="s">
        <v>753</v>
      </c>
      <c r="D459" t="s">
        <v>36</v>
      </c>
      <c r="E459" t="s">
        <v>91</v>
      </c>
      <c r="F459" t="b">
        <v>0</v>
      </c>
      <c r="G459" t="s">
        <v>68</v>
      </c>
      <c r="H459" s="1">
        <v>45741.667453703703</v>
      </c>
      <c r="I459" t="b">
        <v>0</v>
      </c>
      <c r="J459" t="b">
        <v>0</v>
      </c>
      <c r="K459" t="s">
        <v>31</v>
      </c>
      <c r="L459" t="s">
        <v>32</v>
      </c>
      <c r="N459">
        <v>36.5</v>
      </c>
      <c r="O459" t="s">
        <v>754</v>
      </c>
      <c r="P459" t="s">
        <v>755</v>
      </c>
    </row>
    <row r="460" spans="1:16" x14ac:dyDescent="0.35">
      <c r="A460" t="s">
        <v>16</v>
      </c>
      <c r="B460" t="s">
        <v>439</v>
      </c>
      <c r="C460" t="s">
        <v>756</v>
      </c>
      <c r="D460" t="s">
        <v>36</v>
      </c>
      <c r="E460" t="s">
        <v>20</v>
      </c>
      <c r="F460" t="b">
        <v>0</v>
      </c>
      <c r="G460" t="s">
        <v>30</v>
      </c>
      <c r="H460" s="1">
        <v>45741.667650462958</v>
      </c>
      <c r="I460" t="b">
        <v>0</v>
      </c>
      <c r="J460" t="b">
        <v>0</v>
      </c>
      <c r="K460" t="s">
        <v>31</v>
      </c>
      <c r="L460" t="s">
        <v>32</v>
      </c>
      <c r="N460">
        <v>33.5</v>
      </c>
      <c r="O460" t="s">
        <v>166</v>
      </c>
      <c r="P460" t="s">
        <v>757</v>
      </c>
    </row>
    <row r="461" spans="1:16" x14ac:dyDescent="0.35">
      <c r="A461" t="s">
        <v>16</v>
      </c>
      <c r="B461" t="s">
        <v>758</v>
      </c>
      <c r="C461" t="s">
        <v>759</v>
      </c>
      <c r="D461" t="s">
        <v>110</v>
      </c>
      <c r="E461" t="s">
        <v>760</v>
      </c>
      <c r="F461" t="b">
        <v>0</v>
      </c>
      <c r="G461" t="s">
        <v>52</v>
      </c>
      <c r="H461" s="1">
        <v>45741.792812500003</v>
      </c>
      <c r="I461" t="b">
        <v>0</v>
      </c>
      <c r="J461" t="b">
        <v>1</v>
      </c>
      <c r="K461" t="s">
        <v>31</v>
      </c>
      <c r="L461" t="s">
        <v>32</v>
      </c>
      <c r="N461">
        <v>72</v>
      </c>
      <c r="O461" t="s">
        <v>761</v>
      </c>
      <c r="P461" t="s">
        <v>336</v>
      </c>
    </row>
    <row r="462" spans="1:16" x14ac:dyDescent="0.35">
      <c r="A462" t="s">
        <v>16</v>
      </c>
      <c r="B462" t="s">
        <v>233</v>
      </c>
      <c r="C462" t="s">
        <v>18</v>
      </c>
      <c r="D462" t="s">
        <v>17442</v>
      </c>
      <c r="E462" t="s">
        <v>20</v>
      </c>
      <c r="F462" t="b">
        <v>1</v>
      </c>
      <c r="G462" t="s">
        <v>727</v>
      </c>
      <c r="H462" s="1">
        <v>45742.624872685177</v>
      </c>
      <c r="I462" t="b">
        <v>1</v>
      </c>
      <c r="J462" t="b">
        <v>0</v>
      </c>
      <c r="K462" t="s">
        <v>727</v>
      </c>
      <c r="L462" t="s">
        <v>22</v>
      </c>
      <c r="M462">
        <v>70000</v>
      </c>
      <c r="O462" t="s">
        <v>728</v>
      </c>
      <c r="P462" t="s">
        <v>729</v>
      </c>
    </row>
    <row r="463" spans="1:16" x14ac:dyDescent="0.35">
      <c r="A463" t="s">
        <v>16</v>
      </c>
      <c r="B463" t="s">
        <v>220</v>
      </c>
      <c r="C463" t="s">
        <v>597</v>
      </c>
      <c r="D463" t="s">
        <v>29</v>
      </c>
      <c r="E463" t="s">
        <v>91</v>
      </c>
      <c r="F463" t="b">
        <v>0</v>
      </c>
      <c r="G463" t="s">
        <v>52</v>
      </c>
      <c r="H463" s="1">
        <v>45742.666770833333</v>
      </c>
      <c r="I463" t="b">
        <v>0</v>
      </c>
      <c r="J463" t="b">
        <v>0</v>
      </c>
      <c r="K463" t="s">
        <v>31</v>
      </c>
      <c r="L463" t="s">
        <v>32</v>
      </c>
      <c r="N463">
        <v>37</v>
      </c>
      <c r="O463" t="s">
        <v>762</v>
      </c>
      <c r="P463" t="s">
        <v>763</v>
      </c>
    </row>
    <row r="464" spans="1:16" x14ac:dyDescent="0.35">
      <c r="A464" t="s">
        <v>16</v>
      </c>
      <c r="B464" t="s">
        <v>764</v>
      </c>
      <c r="C464" t="s">
        <v>759</v>
      </c>
      <c r="D464" t="s">
        <v>29</v>
      </c>
      <c r="E464" t="s">
        <v>91</v>
      </c>
      <c r="F464" t="b">
        <v>0</v>
      </c>
      <c r="G464" t="s">
        <v>52</v>
      </c>
      <c r="H464" s="1">
        <v>45742.667453703703</v>
      </c>
      <c r="I464" t="b">
        <v>0</v>
      </c>
      <c r="J464" t="b">
        <v>0</v>
      </c>
      <c r="K464" t="s">
        <v>31</v>
      </c>
      <c r="L464" t="s">
        <v>32</v>
      </c>
      <c r="N464">
        <v>74</v>
      </c>
      <c r="O464" t="s">
        <v>765</v>
      </c>
      <c r="P464" t="s">
        <v>336</v>
      </c>
    </row>
    <row r="465" spans="1:16" x14ac:dyDescent="0.35">
      <c r="A465" t="s">
        <v>16</v>
      </c>
      <c r="B465" t="s">
        <v>766</v>
      </c>
      <c r="C465" t="s">
        <v>537</v>
      </c>
      <c r="D465" t="s">
        <v>36</v>
      </c>
      <c r="E465" t="s">
        <v>20</v>
      </c>
      <c r="F465" t="b">
        <v>0</v>
      </c>
      <c r="G465" t="s">
        <v>52</v>
      </c>
      <c r="H465" s="1">
        <v>45742.668055555558</v>
      </c>
      <c r="I465" t="b">
        <v>1</v>
      </c>
      <c r="J465" t="b">
        <v>0</v>
      </c>
      <c r="K465" t="s">
        <v>31</v>
      </c>
      <c r="L465" t="s">
        <v>22</v>
      </c>
      <c r="M465">
        <v>140000</v>
      </c>
      <c r="O465" t="s">
        <v>767</v>
      </c>
      <c r="P465" t="s">
        <v>768</v>
      </c>
    </row>
    <row r="466" spans="1:16" x14ac:dyDescent="0.35">
      <c r="A466" t="s">
        <v>16</v>
      </c>
      <c r="B466" t="s">
        <v>769</v>
      </c>
      <c r="C466" t="s">
        <v>770</v>
      </c>
      <c r="D466" t="s">
        <v>36</v>
      </c>
      <c r="E466" t="s">
        <v>91</v>
      </c>
      <c r="F466" t="b">
        <v>0</v>
      </c>
      <c r="G466" t="s">
        <v>300</v>
      </c>
      <c r="H466" s="1">
        <v>45742.772905092592</v>
      </c>
      <c r="I466" t="b">
        <v>0</v>
      </c>
      <c r="J466" t="b">
        <v>0</v>
      </c>
      <c r="K466" t="s">
        <v>300</v>
      </c>
      <c r="L466" t="s">
        <v>22</v>
      </c>
      <c r="M466">
        <v>70000</v>
      </c>
      <c r="O466" t="s">
        <v>771</v>
      </c>
      <c r="P466" t="s">
        <v>772</v>
      </c>
    </row>
    <row r="467" spans="1:16" x14ac:dyDescent="0.35">
      <c r="A467" t="s">
        <v>16</v>
      </c>
      <c r="B467" t="s">
        <v>566</v>
      </c>
      <c r="C467" t="s">
        <v>421</v>
      </c>
      <c r="D467" t="s">
        <v>115</v>
      </c>
      <c r="E467" t="s">
        <v>20</v>
      </c>
      <c r="F467" t="b">
        <v>0</v>
      </c>
      <c r="G467" t="s">
        <v>47</v>
      </c>
      <c r="H467" s="1">
        <v>45743.250543981478</v>
      </c>
      <c r="I467" t="b">
        <v>0</v>
      </c>
      <c r="J467" t="b">
        <v>0</v>
      </c>
      <c r="K467" t="s">
        <v>31</v>
      </c>
      <c r="L467" t="s">
        <v>32</v>
      </c>
      <c r="N467">
        <v>70</v>
      </c>
      <c r="O467" t="s">
        <v>773</v>
      </c>
      <c r="P467" t="s">
        <v>168</v>
      </c>
    </row>
    <row r="468" spans="1:16" x14ac:dyDescent="0.35">
      <c r="A468" t="s">
        <v>16</v>
      </c>
      <c r="B468" t="s">
        <v>226</v>
      </c>
      <c r="C468" t="s">
        <v>703</v>
      </c>
      <c r="D468" t="s">
        <v>36</v>
      </c>
      <c r="E468" t="s">
        <v>20</v>
      </c>
      <c r="F468" t="b">
        <v>0</v>
      </c>
      <c r="G468" t="s">
        <v>43</v>
      </c>
      <c r="H468" s="1">
        <v>45743.459050925929</v>
      </c>
      <c r="I468" t="b">
        <v>0</v>
      </c>
      <c r="J468" t="b">
        <v>0</v>
      </c>
      <c r="K468" t="s">
        <v>31</v>
      </c>
      <c r="L468" t="s">
        <v>22</v>
      </c>
      <c r="M468">
        <v>112500</v>
      </c>
      <c r="O468" t="s">
        <v>77</v>
      </c>
    </row>
    <row r="469" spans="1:16" x14ac:dyDescent="0.35">
      <c r="A469" t="s">
        <v>16</v>
      </c>
      <c r="B469" t="s">
        <v>226</v>
      </c>
      <c r="C469" t="s">
        <v>774</v>
      </c>
      <c r="D469" t="s">
        <v>36</v>
      </c>
      <c r="E469" t="s">
        <v>20</v>
      </c>
      <c r="F469" t="b">
        <v>0</v>
      </c>
      <c r="G469" t="s">
        <v>68</v>
      </c>
      <c r="H469" s="1">
        <v>45743.459293981483</v>
      </c>
      <c r="I469" t="b">
        <v>0</v>
      </c>
      <c r="J469" t="b">
        <v>1</v>
      </c>
      <c r="K469" t="s">
        <v>31</v>
      </c>
      <c r="L469" t="s">
        <v>22</v>
      </c>
      <c r="M469">
        <v>85000</v>
      </c>
      <c r="O469" t="s">
        <v>77</v>
      </c>
    </row>
    <row r="470" spans="1:16" x14ac:dyDescent="0.35">
      <c r="A470" t="s">
        <v>16</v>
      </c>
      <c r="B470" t="s">
        <v>775</v>
      </c>
      <c r="C470" t="s">
        <v>759</v>
      </c>
      <c r="D470" t="s">
        <v>573</v>
      </c>
      <c r="E470" t="s">
        <v>296</v>
      </c>
      <c r="F470" t="b">
        <v>0</v>
      </c>
      <c r="G470" t="s">
        <v>52</v>
      </c>
      <c r="H470" s="1">
        <v>45743.501296296286</v>
      </c>
      <c r="I470" t="b">
        <v>0</v>
      </c>
      <c r="J470" t="b">
        <v>0</v>
      </c>
      <c r="K470" t="s">
        <v>31</v>
      </c>
      <c r="L470" t="s">
        <v>32</v>
      </c>
      <c r="N470">
        <v>46.255001068115227</v>
      </c>
      <c r="O470" t="s">
        <v>326</v>
      </c>
      <c r="P470" t="s">
        <v>336</v>
      </c>
    </row>
    <row r="471" spans="1:16" x14ac:dyDescent="0.35">
      <c r="A471" t="s">
        <v>16</v>
      </c>
      <c r="B471" t="s">
        <v>776</v>
      </c>
      <c r="C471" t="s">
        <v>51</v>
      </c>
      <c r="D471" t="s">
        <v>29</v>
      </c>
      <c r="E471" t="s">
        <v>20</v>
      </c>
      <c r="F471" t="b">
        <v>0</v>
      </c>
      <c r="G471" t="s">
        <v>43</v>
      </c>
      <c r="H471" s="1">
        <v>45743.667361111111</v>
      </c>
      <c r="I471" t="b">
        <v>0</v>
      </c>
      <c r="J471" t="b">
        <v>0</v>
      </c>
      <c r="K471" t="s">
        <v>31</v>
      </c>
      <c r="L471" t="s">
        <v>22</v>
      </c>
      <c r="M471">
        <v>82000</v>
      </c>
      <c r="O471" t="s">
        <v>777</v>
      </c>
      <c r="P471" t="s">
        <v>778</v>
      </c>
    </row>
    <row r="472" spans="1:16" x14ac:dyDescent="0.35">
      <c r="A472" t="s">
        <v>16</v>
      </c>
      <c r="B472" t="s">
        <v>779</v>
      </c>
      <c r="C472" t="s">
        <v>18</v>
      </c>
      <c r="D472" t="s">
        <v>17442</v>
      </c>
      <c r="E472" t="s">
        <v>20</v>
      </c>
      <c r="F472" t="b">
        <v>1</v>
      </c>
      <c r="G472" t="s">
        <v>727</v>
      </c>
      <c r="H472" s="1">
        <v>45743.733587962961</v>
      </c>
      <c r="I472" t="b">
        <v>0</v>
      </c>
      <c r="J472" t="b">
        <v>0</v>
      </c>
      <c r="K472" t="s">
        <v>727</v>
      </c>
      <c r="L472" t="s">
        <v>22</v>
      </c>
      <c r="M472">
        <v>40000</v>
      </c>
      <c r="O472" t="s">
        <v>728</v>
      </c>
      <c r="P472" t="s">
        <v>780</v>
      </c>
    </row>
    <row r="473" spans="1:16" x14ac:dyDescent="0.35">
      <c r="A473" t="s">
        <v>16</v>
      </c>
      <c r="B473" t="s">
        <v>781</v>
      </c>
      <c r="C473" t="s">
        <v>72</v>
      </c>
      <c r="D473" t="s">
        <v>110</v>
      </c>
      <c r="E473" t="s">
        <v>20</v>
      </c>
      <c r="F473" t="b">
        <v>0</v>
      </c>
      <c r="G473" t="s">
        <v>30</v>
      </c>
      <c r="H473" s="1">
        <v>45744.583981481483</v>
      </c>
      <c r="I473" t="b">
        <v>0</v>
      </c>
      <c r="J473" t="b">
        <v>1</v>
      </c>
      <c r="K473" t="s">
        <v>31</v>
      </c>
      <c r="L473" t="s">
        <v>22</v>
      </c>
      <c r="M473">
        <v>47500</v>
      </c>
      <c r="O473" t="s">
        <v>782</v>
      </c>
    </row>
    <row r="474" spans="1:16" x14ac:dyDescent="0.35">
      <c r="A474" t="s">
        <v>16</v>
      </c>
      <c r="B474" t="s">
        <v>35</v>
      </c>
      <c r="C474" t="s">
        <v>496</v>
      </c>
      <c r="D474" t="s">
        <v>36</v>
      </c>
      <c r="E474" t="s">
        <v>20</v>
      </c>
      <c r="F474" t="b">
        <v>0</v>
      </c>
      <c r="G474" t="s">
        <v>47</v>
      </c>
      <c r="H474" s="1">
        <v>45744.750300925924</v>
      </c>
      <c r="I474" t="b">
        <v>0</v>
      </c>
      <c r="J474" t="b">
        <v>1</v>
      </c>
      <c r="K474" t="s">
        <v>31</v>
      </c>
      <c r="L474" t="s">
        <v>22</v>
      </c>
      <c r="M474">
        <v>102500</v>
      </c>
      <c r="O474" t="s">
        <v>783</v>
      </c>
      <c r="P474" t="s">
        <v>784</v>
      </c>
    </row>
    <row r="475" spans="1:16" x14ac:dyDescent="0.35">
      <c r="A475" t="s">
        <v>16</v>
      </c>
      <c r="B475" t="s">
        <v>220</v>
      </c>
      <c r="C475" t="s">
        <v>597</v>
      </c>
      <c r="D475" t="s">
        <v>762</v>
      </c>
      <c r="E475" t="s">
        <v>91</v>
      </c>
      <c r="F475" t="b">
        <v>0</v>
      </c>
      <c r="G475" t="s">
        <v>52</v>
      </c>
      <c r="H475" s="1">
        <v>45746.500162037039</v>
      </c>
      <c r="I475" t="b">
        <v>0</v>
      </c>
      <c r="J475" t="b">
        <v>0</v>
      </c>
      <c r="K475" t="s">
        <v>31</v>
      </c>
      <c r="L475" t="s">
        <v>32</v>
      </c>
      <c r="N475">
        <v>37</v>
      </c>
      <c r="O475" t="s">
        <v>762</v>
      </c>
      <c r="P475" t="s">
        <v>763</v>
      </c>
    </row>
    <row r="476" spans="1:16" x14ac:dyDescent="0.35">
      <c r="A476" t="s">
        <v>16</v>
      </c>
      <c r="B476" t="s">
        <v>785</v>
      </c>
      <c r="C476" t="s">
        <v>51</v>
      </c>
      <c r="D476" t="s">
        <v>36</v>
      </c>
      <c r="E476" t="s">
        <v>20</v>
      </c>
      <c r="F476" t="b">
        <v>0</v>
      </c>
      <c r="G476" t="s">
        <v>52</v>
      </c>
      <c r="H476" s="1">
        <v>45746.543923611112</v>
      </c>
      <c r="I476" t="b">
        <v>1</v>
      </c>
      <c r="J476" t="b">
        <v>1</v>
      </c>
      <c r="K476" t="s">
        <v>31</v>
      </c>
      <c r="L476" t="s">
        <v>22</v>
      </c>
      <c r="M476">
        <v>137300</v>
      </c>
      <c r="O476" t="s">
        <v>53</v>
      </c>
      <c r="P476" t="s">
        <v>786</v>
      </c>
    </row>
    <row r="477" spans="1:16" x14ac:dyDescent="0.35">
      <c r="A477" t="s">
        <v>16</v>
      </c>
      <c r="B477" t="s">
        <v>226</v>
      </c>
      <c r="C477" t="s">
        <v>407</v>
      </c>
      <c r="D477" t="s">
        <v>36</v>
      </c>
      <c r="E477" t="s">
        <v>20</v>
      </c>
      <c r="F477" t="b">
        <v>0</v>
      </c>
      <c r="G477" t="s">
        <v>171</v>
      </c>
      <c r="H477" s="1">
        <v>45747.88521990741</v>
      </c>
      <c r="I477" t="b">
        <v>0</v>
      </c>
      <c r="J477" t="b">
        <v>0</v>
      </c>
      <c r="K477" t="s">
        <v>31</v>
      </c>
      <c r="L477" t="s">
        <v>22</v>
      </c>
      <c r="M477">
        <v>95000</v>
      </c>
      <c r="O477" t="s">
        <v>787</v>
      </c>
      <c r="P477" t="s">
        <v>206</v>
      </c>
    </row>
    <row r="478" spans="1:16" x14ac:dyDescent="0.35">
      <c r="A478" t="s">
        <v>16</v>
      </c>
      <c r="B478" t="s">
        <v>788</v>
      </c>
      <c r="C478" t="s">
        <v>759</v>
      </c>
      <c r="D478" t="s">
        <v>573</v>
      </c>
      <c r="E478" t="s">
        <v>20</v>
      </c>
      <c r="F478" t="b">
        <v>0</v>
      </c>
      <c r="G478" t="s">
        <v>52</v>
      </c>
      <c r="H478" s="1">
        <v>45749.349120370367</v>
      </c>
      <c r="I478" t="b">
        <v>0</v>
      </c>
      <c r="J478" t="b">
        <v>0</v>
      </c>
      <c r="K478" t="s">
        <v>31</v>
      </c>
      <c r="L478" t="s">
        <v>32</v>
      </c>
      <c r="N478">
        <v>46.255001068115227</v>
      </c>
      <c r="O478" t="s">
        <v>326</v>
      </c>
      <c r="P478" t="s">
        <v>336</v>
      </c>
    </row>
    <row r="479" spans="1:16" x14ac:dyDescent="0.35">
      <c r="A479" t="s">
        <v>16</v>
      </c>
      <c r="B479" t="s">
        <v>226</v>
      </c>
      <c r="C479" t="s">
        <v>789</v>
      </c>
      <c r="D479" t="s">
        <v>36</v>
      </c>
      <c r="E479" t="s">
        <v>20</v>
      </c>
      <c r="F479" t="b">
        <v>0</v>
      </c>
      <c r="G479" t="s">
        <v>52</v>
      </c>
      <c r="H479" s="1">
        <v>45749.500277777777</v>
      </c>
      <c r="I479" t="b">
        <v>0</v>
      </c>
      <c r="J479" t="b">
        <v>1</v>
      </c>
      <c r="K479" t="s">
        <v>31</v>
      </c>
      <c r="L479" t="s">
        <v>22</v>
      </c>
      <c r="M479">
        <v>120000</v>
      </c>
      <c r="O479" t="s">
        <v>77</v>
      </c>
    </row>
    <row r="480" spans="1:16" x14ac:dyDescent="0.35">
      <c r="A480" t="s">
        <v>16</v>
      </c>
      <c r="B480" t="s">
        <v>790</v>
      </c>
      <c r="C480" t="s">
        <v>791</v>
      </c>
      <c r="D480" t="s">
        <v>36</v>
      </c>
      <c r="E480" t="s">
        <v>20</v>
      </c>
      <c r="F480" t="b">
        <v>0</v>
      </c>
      <c r="G480" t="s">
        <v>30</v>
      </c>
      <c r="H480" s="1">
        <v>45749.557349537034</v>
      </c>
      <c r="I480" t="b">
        <v>0</v>
      </c>
      <c r="J480" t="b">
        <v>0</v>
      </c>
      <c r="K480" t="s">
        <v>31</v>
      </c>
      <c r="L480" t="s">
        <v>22</v>
      </c>
      <c r="M480">
        <v>75000</v>
      </c>
      <c r="O480" t="s">
        <v>792</v>
      </c>
    </row>
    <row r="481" spans="1:16" x14ac:dyDescent="0.35">
      <c r="A481" t="s">
        <v>16</v>
      </c>
      <c r="B481" t="s">
        <v>793</v>
      </c>
      <c r="C481" t="s">
        <v>170</v>
      </c>
      <c r="D481" t="s">
        <v>36</v>
      </c>
      <c r="E481" t="s">
        <v>91</v>
      </c>
      <c r="F481" t="b">
        <v>0</v>
      </c>
      <c r="G481" t="s">
        <v>171</v>
      </c>
      <c r="H481" s="1">
        <v>45749.661226851851</v>
      </c>
      <c r="I481" t="b">
        <v>0</v>
      </c>
      <c r="J481" t="b">
        <v>0</v>
      </c>
      <c r="K481" t="s">
        <v>31</v>
      </c>
      <c r="L481" t="s">
        <v>32</v>
      </c>
      <c r="N481">
        <v>50</v>
      </c>
      <c r="O481" t="s">
        <v>794</v>
      </c>
      <c r="P481" t="s">
        <v>795</v>
      </c>
    </row>
    <row r="482" spans="1:16" x14ac:dyDescent="0.35">
      <c r="A482" t="s">
        <v>16</v>
      </c>
      <c r="B482" t="s">
        <v>35</v>
      </c>
      <c r="C482" t="s">
        <v>796</v>
      </c>
      <c r="D482" t="s">
        <v>797</v>
      </c>
      <c r="E482" t="s">
        <v>20</v>
      </c>
      <c r="F482" t="b">
        <v>0</v>
      </c>
      <c r="G482" t="s">
        <v>68</v>
      </c>
      <c r="H482" s="1">
        <v>45749.973749999997</v>
      </c>
      <c r="I482" t="b">
        <v>0</v>
      </c>
      <c r="J482" t="b">
        <v>0</v>
      </c>
      <c r="K482" t="s">
        <v>31</v>
      </c>
      <c r="L482" t="s">
        <v>22</v>
      </c>
      <c r="M482">
        <v>50000</v>
      </c>
      <c r="O482" t="s">
        <v>798</v>
      </c>
      <c r="P482" t="s">
        <v>799</v>
      </c>
    </row>
    <row r="483" spans="1:16" x14ac:dyDescent="0.35">
      <c r="A483" t="s">
        <v>16</v>
      </c>
      <c r="B483" t="s">
        <v>800</v>
      </c>
      <c r="C483" t="s">
        <v>801</v>
      </c>
      <c r="D483" t="s">
        <v>36</v>
      </c>
      <c r="E483" t="s">
        <v>20</v>
      </c>
      <c r="F483" t="b">
        <v>0</v>
      </c>
      <c r="G483" t="s">
        <v>47</v>
      </c>
      <c r="H483" s="1">
        <v>45750.058645833327</v>
      </c>
      <c r="I483" t="b">
        <v>0</v>
      </c>
      <c r="J483" t="b">
        <v>1</v>
      </c>
      <c r="K483" t="s">
        <v>31</v>
      </c>
      <c r="L483" t="s">
        <v>22</v>
      </c>
      <c r="M483">
        <v>102310.453125</v>
      </c>
      <c r="O483" t="s">
        <v>802</v>
      </c>
      <c r="P483" t="s">
        <v>803</v>
      </c>
    </row>
    <row r="484" spans="1:16" x14ac:dyDescent="0.35">
      <c r="A484" t="s">
        <v>16</v>
      </c>
      <c r="B484" t="s">
        <v>804</v>
      </c>
      <c r="C484" t="s">
        <v>805</v>
      </c>
      <c r="D484" t="s">
        <v>115</v>
      </c>
      <c r="E484" t="s">
        <v>20</v>
      </c>
      <c r="F484" t="b">
        <v>0</v>
      </c>
      <c r="G484" t="s">
        <v>30</v>
      </c>
      <c r="H484" s="1">
        <v>45750.334444444437</v>
      </c>
      <c r="I484" t="b">
        <v>0</v>
      </c>
      <c r="J484" t="b">
        <v>0</v>
      </c>
      <c r="K484" t="s">
        <v>31</v>
      </c>
      <c r="L484" t="s">
        <v>22</v>
      </c>
      <c r="M484">
        <v>83750</v>
      </c>
      <c r="O484" t="s">
        <v>806</v>
      </c>
      <c r="P484" t="s">
        <v>807</v>
      </c>
    </row>
    <row r="485" spans="1:16" x14ac:dyDescent="0.35">
      <c r="A485" t="s">
        <v>16</v>
      </c>
      <c r="B485" t="s">
        <v>35</v>
      </c>
      <c r="C485" t="s">
        <v>149</v>
      </c>
      <c r="D485" t="s">
        <v>573</v>
      </c>
      <c r="E485" t="s">
        <v>20</v>
      </c>
      <c r="F485" t="b">
        <v>0</v>
      </c>
      <c r="G485" t="s">
        <v>150</v>
      </c>
      <c r="H485" s="1">
        <v>45750.359953703701</v>
      </c>
      <c r="I485" t="b">
        <v>0</v>
      </c>
      <c r="J485" t="b">
        <v>0</v>
      </c>
      <c r="K485" t="s">
        <v>150</v>
      </c>
      <c r="L485" t="s">
        <v>32</v>
      </c>
      <c r="N485">
        <v>52.880001068115227</v>
      </c>
      <c r="O485" t="s">
        <v>151</v>
      </c>
      <c r="P485" t="s">
        <v>152</v>
      </c>
    </row>
    <row r="486" spans="1:16" x14ac:dyDescent="0.35">
      <c r="A486" t="s">
        <v>16</v>
      </c>
      <c r="B486" t="s">
        <v>808</v>
      </c>
      <c r="C486" t="s">
        <v>809</v>
      </c>
      <c r="D486" t="s">
        <v>249</v>
      </c>
      <c r="E486" t="s">
        <v>20</v>
      </c>
      <c r="F486" t="b">
        <v>0</v>
      </c>
      <c r="G486" t="s">
        <v>809</v>
      </c>
      <c r="H486" s="1">
        <v>45750.385185185187</v>
      </c>
      <c r="I486" t="b">
        <v>0</v>
      </c>
      <c r="J486" t="b">
        <v>0</v>
      </c>
      <c r="K486" t="s">
        <v>809</v>
      </c>
      <c r="L486" t="s">
        <v>22</v>
      </c>
      <c r="M486">
        <v>52000</v>
      </c>
      <c r="O486" t="s">
        <v>810</v>
      </c>
      <c r="P486" t="s">
        <v>811</v>
      </c>
    </row>
    <row r="487" spans="1:16" x14ac:dyDescent="0.35">
      <c r="A487" t="s">
        <v>16</v>
      </c>
      <c r="B487" t="s">
        <v>108</v>
      </c>
      <c r="C487" t="s">
        <v>526</v>
      </c>
      <c r="D487" t="s">
        <v>36</v>
      </c>
      <c r="E487" t="s">
        <v>91</v>
      </c>
      <c r="F487" t="b">
        <v>0</v>
      </c>
      <c r="G487" t="s">
        <v>30</v>
      </c>
      <c r="H487" s="1">
        <v>45751.042743055557</v>
      </c>
      <c r="I487" t="b">
        <v>0</v>
      </c>
      <c r="J487" t="b">
        <v>1</v>
      </c>
      <c r="K487" t="s">
        <v>31</v>
      </c>
      <c r="L487" t="s">
        <v>32</v>
      </c>
      <c r="N487">
        <v>56.5</v>
      </c>
      <c r="O487" t="s">
        <v>812</v>
      </c>
      <c r="P487" t="s">
        <v>813</v>
      </c>
    </row>
    <row r="488" spans="1:16" x14ac:dyDescent="0.35">
      <c r="A488" t="s">
        <v>16</v>
      </c>
      <c r="B488" t="s">
        <v>814</v>
      </c>
      <c r="C488" t="s">
        <v>815</v>
      </c>
      <c r="D488" t="s">
        <v>36</v>
      </c>
      <c r="E488" t="s">
        <v>20</v>
      </c>
      <c r="F488" t="b">
        <v>0</v>
      </c>
      <c r="G488" t="s">
        <v>68</v>
      </c>
      <c r="H488" s="1">
        <v>45751.375706018523</v>
      </c>
      <c r="I488" t="b">
        <v>0</v>
      </c>
      <c r="J488" t="b">
        <v>0</v>
      </c>
      <c r="K488" t="s">
        <v>31</v>
      </c>
      <c r="L488" t="s">
        <v>22</v>
      </c>
      <c r="M488">
        <v>168000</v>
      </c>
      <c r="O488" t="s">
        <v>816</v>
      </c>
      <c r="P488" t="s">
        <v>817</v>
      </c>
    </row>
    <row r="489" spans="1:16" x14ac:dyDescent="0.35">
      <c r="A489" t="s">
        <v>16</v>
      </c>
      <c r="B489" t="s">
        <v>818</v>
      </c>
      <c r="C489" t="s">
        <v>410</v>
      </c>
      <c r="D489" t="s">
        <v>36</v>
      </c>
      <c r="E489" t="s">
        <v>20</v>
      </c>
      <c r="F489" t="b">
        <v>0</v>
      </c>
      <c r="G489" t="s">
        <v>43</v>
      </c>
      <c r="H489" s="1">
        <v>45751.462210648147</v>
      </c>
      <c r="I489" t="b">
        <v>0</v>
      </c>
      <c r="J489" t="b">
        <v>1</v>
      </c>
      <c r="K489" t="s">
        <v>31</v>
      </c>
      <c r="L489" t="s">
        <v>22</v>
      </c>
      <c r="M489">
        <v>130000</v>
      </c>
      <c r="O489" t="s">
        <v>819</v>
      </c>
      <c r="P489" t="s">
        <v>820</v>
      </c>
    </row>
    <row r="490" spans="1:16" x14ac:dyDescent="0.35">
      <c r="A490" t="s">
        <v>16</v>
      </c>
      <c r="B490" t="s">
        <v>821</v>
      </c>
      <c r="C490" t="s">
        <v>822</v>
      </c>
      <c r="D490" t="s">
        <v>29</v>
      </c>
      <c r="E490" t="s">
        <v>20</v>
      </c>
      <c r="F490" t="b">
        <v>0</v>
      </c>
      <c r="G490" t="s">
        <v>68</v>
      </c>
      <c r="H490" s="1">
        <v>45751.542326388888</v>
      </c>
      <c r="I490" t="b">
        <v>0</v>
      </c>
      <c r="J490" t="b">
        <v>0</v>
      </c>
      <c r="K490" t="s">
        <v>31</v>
      </c>
      <c r="L490" t="s">
        <v>22</v>
      </c>
      <c r="M490">
        <v>90000</v>
      </c>
      <c r="O490" t="s">
        <v>447</v>
      </c>
    </row>
    <row r="491" spans="1:16" x14ac:dyDescent="0.35">
      <c r="A491" t="s">
        <v>16</v>
      </c>
      <c r="B491" t="s">
        <v>823</v>
      </c>
      <c r="C491" t="s">
        <v>824</v>
      </c>
      <c r="D491" t="s">
        <v>36</v>
      </c>
      <c r="E491" t="s">
        <v>20</v>
      </c>
      <c r="F491" t="b">
        <v>0</v>
      </c>
      <c r="G491" t="s">
        <v>43</v>
      </c>
      <c r="H491" s="1">
        <v>45751.62537037037</v>
      </c>
      <c r="I491" t="b">
        <v>0</v>
      </c>
      <c r="J491" t="b">
        <v>0</v>
      </c>
      <c r="K491" t="s">
        <v>31</v>
      </c>
      <c r="L491" t="s">
        <v>32</v>
      </c>
      <c r="N491">
        <v>100</v>
      </c>
      <c r="O491" t="s">
        <v>825</v>
      </c>
      <c r="P491" t="s">
        <v>826</v>
      </c>
    </row>
    <row r="492" spans="1:16" x14ac:dyDescent="0.35">
      <c r="A492" t="s">
        <v>16</v>
      </c>
      <c r="B492" t="s">
        <v>226</v>
      </c>
      <c r="C492" t="s">
        <v>827</v>
      </c>
      <c r="D492" t="s">
        <v>36</v>
      </c>
      <c r="E492" t="s">
        <v>20</v>
      </c>
      <c r="F492" t="b">
        <v>0</v>
      </c>
      <c r="G492" t="s">
        <v>52</v>
      </c>
      <c r="H492" s="1">
        <v>45752.458483796298</v>
      </c>
      <c r="I492" t="b">
        <v>0</v>
      </c>
      <c r="J492" t="b">
        <v>1</v>
      </c>
      <c r="K492" t="s">
        <v>31</v>
      </c>
      <c r="L492" t="s">
        <v>22</v>
      </c>
      <c r="M492">
        <v>75000</v>
      </c>
      <c r="O492" t="s">
        <v>77</v>
      </c>
      <c r="P492" t="s">
        <v>828</v>
      </c>
    </row>
    <row r="493" spans="1:16" x14ac:dyDescent="0.35">
      <c r="A493" t="s">
        <v>16</v>
      </c>
      <c r="B493" t="s">
        <v>804</v>
      </c>
      <c r="C493" t="s">
        <v>805</v>
      </c>
      <c r="D493" t="s">
        <v>115</v>
      </c>
      <c r="E493" t="s">
        <v>20</v>
      </c>
      <c r="F493" t="b">
        <v>0</v>
      </c>
      <c r="G493" t="s">
        <v>30</v>
      </c>
      <c r="H493" s="1">
        <v>45753.501157407409</v>
      </c>
      <c r="I493" t="b">
        <v>0</v>
      </c>
      <c r="J493" t="b">
        <v>0</v>
      </c>
      <c r="K493" t="s">
        <v>31</v>
      </c>
      <c r="L493" t="s">
        <v>22</v>
      </c>
      <c r="M493">
        <v>83750</v>
      </c>
      <c r="O493" t="s">
        <v>806</v>
      </c>
      <c r="P493" t="s">
        <v>807</v>
      </c>
    </row>
    <row r="494" spans="1:16" x14ac:dyDescent="0.35">
      <c r="A494" t="s">
        <v>16</v>
      </c>
      <c r="B494" t="s">
        <v>804</v>
      </c>
      <c r="C494" t="s">
        <v>805</v>
      </c>
      <c r="D494" t="s">
        <v>115</v>
      </c>
      <c r="E494" t="s">
        <v>20</v>
      </c>
      <c r="F494" t="b">
        <v>0</v>
      </c>
      <c r="G494" t="s">
        <v>30</v>
      </c>
      <c r="H494" s="1">
        <v>45755.459293981483</v>
      </c>
      <c r="I494" t="b">
        <v>0</v>
      </c>
      <c r="J494" t="b">
        <v>0</v>
      </c>
      <c r="K494" t="s">
        <v>31</v>
      </c>
      <c r="L494" t="s">
        <v>22</v>
      </c>
      <c r="M494">
        <v>83750</v>
      </c>
      <c r="O494" t="s">
        <v>806</v>
      </c>
      <c r="P494" t="s">
        <v>807</v>
      </c>
    </row>
    <row r="495" spans="1:16" x14ac:dyDescent="0.35">
      <c r="A495" t="s">
        <v>16</v>
      </c>
      <c r="B495" t="s">
        <v>137</v>
      </c>
      <c r="C495" t="s">
        <v>132</v>
      </c>
      <c r="D495" t="s">
        <v>36</v>
      </c>
      <c r="E495" t="s">
        <v>20</v>
      </c>
      <c r="F495" t="b">
        <v>0</v>
      </c>
      <c r="G495" t="s">
        <v>43</v>
      </c>
      <c r="H495" s="1">
        <v>45756.000543981478</v>
      </c>
      <c r="I495" t="b">
        <v>1</v>
      </c>
      <c r="J495" t="b">
        <v>0</v>
      </c>
      <c r="K495" t="s">
        <v>31</v>
      </c>
      <c r="L495" t="s">
        <v>22</v>
      </c>
      <c r="M495">
        <v>150000</v>
      </c>
      <c r="O495" t="s">
        <v>829</v>
      </c>
    </row>
    <row r="496" spans="1:16" x14ac:dyDescent="0.35">
      <c r="A496" t="s">
        <v>16</v>
      </c>
      <c r="B496" t="s">
        <v>830</v>
      </c>
      <c r="C496" t="s">
        <v>628</v>
      </c>
      <c r="D496" t="s">
        <v>110</v>
      </c>
      <c r="E496" t="s">
        <v>20</v>
      </c>
      <c r="F496" t="b">
        <v>0</v>
      </c>
      <c r="G496" t="s">
        <v>47</v>
      </c>
      <c r="H496" s="1">
        <v>45756.89334490741</v>
      </c>
      <c r="I496" t="b">
        <v>0</v>
      </c>
      <c r="J496" t="b">
        <v>1</v>
      </c>
      <c r="K496" t="s">
        <v>31</v>
      </c>
      <c r="L496" t="s">
        <v>22</v>
      </c>
      <c r="M496">
        <v>137300</v>
      </c>
      <c r="O496" t="s">
        <v>831</v>
      </c>
      <c r="P496" t="s">
        <v>103</v>
      </c>
    </row>
    <row r="497" spans="1:16" x14ac:dyDescent="0.35">
      <c r="A497" t="s">
        <v>16</v>
      </c>
      <c r="B497" t="s">
        <v>86</v>
      </c>
      <c r="C497" t="s">
        <v>832</v>
      </c>
      <c r="D497" t="s">
        <v>36</v>
      </c>
      <c r="E497" t="s">
        <v>20</v>
      </c>
      <c r="F497" t="b">
        <v>0</v>
      </c>
      <c r="G497" t="s">
        <v>47</v>
      </c>
      <c r="H497" s="1">
        <v>45756.916979166657</v>
      </c>
      <c r="I497" t="b">
        <v>0</v>
      </c>
      <c r="J497" t="b">
        <v>0</v>
      </c>
      <c r="K497" t="s">
        <v>31</v>
      </c>
      <c r="L497" t="s">
        <v>22</v>
      </c>
      <c r="M497">
        <v>95000</v>
      </c>
      <c r="O497" t="s">
        <v>833</v>
      </c>
      <c r="P497" t="s">
        <v>834</v>
      </c>
    </row>
    <row r="498" spans="1:16" x14ac:dyDescent="0.35">
      <c r="A498" t="s">
        <v>16</v>
      </c>
      <c r="B498" t="s">
        <v>835</v>
      </c>
      <c r="C498" t="s">
        <v>537</v>
      </c>
      <c r="D498" t="s">
        <v>573</v>
      </c>
      <c r="E498" t="s">
        <v>20</v>
      </c>
      <c r="F498" t="b">
        <v>0</v>
      </c>
      <c r="G498" t="s">
        <v>171</v>
      </c>
      <c r="H498" s="1">
        <v>45757.330937500003</v>
      </c>
      <c r="I498" t="b">
        <v>0</v>
      </c>
      <c r="J498" t="b">
        <v>1</v>
      </c>
      <c r="K498" t="s">
        <v>31</v>
      </c>
      <c r="L498" t="s">
        <v>32</v>
      </c>
      <c r="N498">
        <v>12.985000610351561</v>
      </c>
      <c r="O498" t="s">
        <v>426</v>
      </c>
      <c r="P498" t="s">
        <v>836</v>
      </c>
    </row>
    <row r="499" spans="1:16" x14ac:dyDescent="0.35">
      <c r="A499" t="s">
        <v>16</v>
      </c>
      <c r="B499" t="s">
        <v>837</v>
      </c>
      <c r="C499" t="s">
        <v>31</v>
      </c>
      <c r="D499" t="s">
        <v>36</v>
      </c>
      <c r="E499" t="s">
        <v>20</v>
      </c>
      <c r="F499" t="b">
        <v>0</v>
      </c>
      <c r="G499" t="s">
        <v>52</v>
      </c>
      <c r="H499" s="1">
        <v>45757.679236111107</v>
      </c>
      <c r="I499" t="b">
        <v>0</v>
      </c>
      <c r="J499" t="b">
        <v>1</v>
      </c>
      <c r="K499" t="s">
        <v>31</v>
      </c>
      <c r="L499" t="s">
        <v>22</v>
      </c>
      <c r="M499">
        <v>122500</v>
      </c>
      <c r="O499" t="s">
        <v>838</v>
      </c>
      <c r="P499" t="s">
        <v>839</v>
      </c>
    </row>
    <row r="500" spans="1:16" x14ac:dyDescent="0.35">
      <c r="A500" t="s">
        <v>16</v>
      </c>
      <c r="B500" t="s">
        <v>835</v>
      </c>
      <c r="C500" t="s">
        <v>142</v>
      </c>
      <c r="D500" t="s">
        <v>573</v>
      </c>
      <c r="E500" t="s">
        <v>20</v>
      </c>
      <c r="F500" t="b">
        <v>0</v>
      </c>
      <c r="G500" t="s">
        <v>68</v>
      </c>
      <c r="H500" s="1">
        <v>45758.599490740737</v>
      </c>
      <c r="I500" t="b">
        <v>0</v>
      </c>
      <c r="J500" t="b">
        <v>1</v>
      </c>
      <c r="K500" t="s">
        <v>31</v>
      </c>
      <c r="L500" t="s">
        <v>32</v>
      </c>
      <c r="N500">
        <v>15.24499988555908</v>
      </c>
      <c r="O500" t="s">
        <v>426</v>
      </c>
      <c r="P500" t="s">
        <v>836</v>
      </c>
    </row>
    <row r="501" spans="1:16" x14ac:dyDescent="0.35">
      <c r="A501" t="s">
        <v>16</v>
      </c>
      <c r="B501" t="s">
        <v>217</v>
      </c>
      <c r="C501" t="s">
        <v>840</v>
      </c>
      <c r="D501" t="s">
        <v>36</v>
      </c>
      <c r="E501" t="s">
        <v>20</v>
      </c>
      <c r="F501" t="b">
        <v>0</v>
      </c>
      <c r="G501" t="s">
        <v>47</v>
      </c>
      <c r="H501" s="1">
        <v>45761.666990740741</v>
      </c>
      <c r="I501" t="b">
        <v>0</v>
      </c>
      <c r="J501" t="b">
        <v>1</v>
      </c>
      <c r="K501" t="s">
        <v>31</v>
      </c>
      <c r="L501" t="s">
        <v>22</v>
      </c>
      <c r="M501">
        <v>97500</v>
      </c>
      <c r="O501" t="s">
        <v>841</v>
      </c>
      <c r="P501" t="s">
        <v>842</v>
      </c>
    </row>
    <row r="502" spans="1:16" x14ac:dyDescent="0.35">
      <c r="A502" t="s">
        <v>16</v>
      </c>
      <c r="B502" t="s">
        <v>683</v>
      </c>
      <c r="C502" t="s">
        <v>350</v>
      </c>
      <c r="D502" t="s">
        <v>36</v>
      </c>
      <c r="E502" t="s">
        <v>20</v>
      </c>
      <c r="F502" t="b">
        <v>0</v>
      </c>
      <c r="G502" t="s">
        <v>68</v>
      </c>
      <c r="H502" s="1">
        <v>45761.708923611113</v>
      </c>
      <c r="I502" t="b">
        <v>0</v>
      </c>
      <c r="J502" t="b">
        <v>0</v>
      </c>
      <c r="K502" t="s">
        <v>31</v>
      </c>
      <c r="L502" t="s">
        <v>22</v>
      </c>
      <c r="M502">
        <v>137500</v>
      </c>
      <c r="O502" t="s">
        <v>351</v>
      </c>
      <c r="P502" t="s">
        <v>843</v>
      </c>
    </row>
    <row r="503" spans="1:16" x14ac:dyDescent="0.35">
      <c r="A503" t="s">
        <v>16</v>
      </c>
      <c r="B503" t="s">
        <v>844</v>
      </c>
      <c r="C503" t="s">
        <v>410</v>
      </c>
      <c r="D503" t="s">
        <v>110</v>
      </c>
      <c r="E503" t="s">
        <v>20</v>
      </c>
      <c r="F503" t="b">
        <v>0</v>
      </c>
      <c r="G503" t="s">
        <v>47</v>
      </c>
      <c r="H503" s="1">
        <v>45762.0002662037</v>
      </c>
      <c r="I503" t="b">
        <v>0</v>
      </c>
      <c r="J503" t="b">
        <v>0</v>
      </c>
      <c r="K503" t="s">
        <v>31</v>
      </c>
      <c r="L503" t="s">
        <v>22</v>
      </c>
      <c r="M503">
        <v>97406.3984375</v>
      </c>
      <c r="O503" t="s">
        <v>845</v>
      </c>
      <c r="P503" t="s">
        <v>846</v>
      </c>
    </row>
    <row r="504" spans="1:16" x14ac:dyDescent="0.35">
      <c r="A504" t="s">
        <v>16</v>
      </c>
      <c r="B504" t="s">
        <v>847</v>
      </c>
      <c r="C504" t="s">
        <v>848</v>
      </c>
      <c r="D504" t="s">
        <v>36</v>
      </c>
      <c r="E504" t="s">
        <v>20</v>
      </c>
      <c r="F504" t="b">
        <v>0</v>
      </c>
      <c r="G504" t="s">
        <v>47</v>
      </c>
      <c r="H504" s="1">
        <v>45762.250300925924</v>
      </c>
      <c r="I504" t="b">
        <v>0</v>
      </c>
      <c r="J504" t="b">
        <v>1</v>
      </c>
      <c r="K504" t="s">
        <v>31</v>
      </c>
      <c r="L504" t="s">
        <v>22</v>
      </c>
      <c r="M504">
        <v>90000</v>
      </c>
      <c r="O504" t="s">
        <v>849</v>
      </c>
      <c r="P504" t="s">
        <v>850</v>
      </c>
    </row>
    <row r="505" spans="1:16" x14ac:dyDescent="0.35">
      <c r="A505" t="s">
        <v>16</v>
      </c>
      <c r="B505" t="s">
        <v>851</v>
      </c>
      <c r="C505" t="s">
        <v>824</v>
      </c>
      <c r="D505" t="s">
        <v>36</v>
      </c>
      <c r="E505" t="s">
        <v>20</v>
      </c>
      <c r="F505" t="b">
        <v>0</v>
      </c>
      <c r="G505" t="s">
        <v>43</v>
      </c>
      <c r="H505" s="1">
        <v>45762.583738425928</v>
      </c>
      <c r="I505" t="b">
        <v>1</v>
      </c>
      <c r="J505" t="b">
        <v>0</v>
      </c>
      <c r="K505" t="s">
        <v>31</v>
      </c>
      <c r="L505" t="s">
        <v>22</v>
      </c>
      <c r="M505">
        <v>97500</v>
      </c>
      <c r="O505" t="s">
        <v>852</v>
      </c>
      <c r="P505" t="s">
        <v>34</v>
      </c>
    </row>
    <row r="506" spans="1:16" x14ac:dyDescent="0.35">
      <c r="A506" t="s">
        <v>16</v>
      </c>
      <c r="B506" t="s">
        <v>226</v>
      </c>
      <c r="C506" t="s">
        <v>853</v>
      </c>
      <c r="D506" t="s">
        <v>854</v>
      </c>
      <c r="E506" t="s">
        <v>760</v>
      </c>
      <c r="F506" t="b">
        <v>0</v>
      </c>
      <c r="G506" t="s">
        <v>855</v>
      </c>
      <c r="H506" s="1">
        <v>45763.272488425922</v>
      </c>
      <c r="I506" t="b">
        <v>0</v>
      </c>
      <c r="J506" t="b">
        <v>0</v>
      </c>
      <c r="K506" t="s">
        <v>855</v>
      </c>
      <c r="L506" t="s">
        <v>32</v>
      </c>
      <c r="N506">
        <v>30</v>
      </c>
      <c r="O506" t="s">
        <v>854</v>
      </c>
      <c r="P506" t="s">
        <v>856</v>
      </c>
    </row>
    <row r="507" spans="1:16" x14ac:dyDescent="0.35">
      <c r="A507" t="s">
        <v>16</v>
      </c>
      <c r="B507" t="s">
        <v>857</v>
      </c>
      <c r="C507" t="s">
        <v>858</v>
      </c>
      <c r="D507" t="s">
        <v>573</v>
      </c>
      <c r="E507" t="s">
        <v>20</v>
      </c>
      <c r="F507" t="b">
        <v>0</v>
      </c>
      <c r="G507" t="s">
        <v>52</v>
      </c>
      <c r="H507" s="1">
        <v>45763.334270833337</v>
      </c>
      <c r="I507" t="b">
        <v>0</v>
      </c>
      <c r="J507" t="b">
        <v>0</v>
      </c>
      <c r="K507" t="s">
        <v>31</v>
      </c>
      <c r="L507" t="s">
        <v>32</v>
      </c>
      <c r="N507">
        <v>51.579998016357422</v>
      </c>
      <c r="O507" t="s">
        <v>859</v>
      </c>
    </row>
    <row r="508" spans="1:16" x14ac:dyDescent="0.35">
      <c r="A508" t="s">
        <v>16</v>
      </c>
      <c r="B508" t="s">
        <v>860</v>
      </c>
      <c r="C508" t="s">
        <v>861</v>
      </c>
      <c r="D508" t="s">
        <v>573</v>
      </c>
      <c r="E508" t="s">
        <v>296</v>
      </c>
      <c r="F508" t="b">
        <v>0</v>
      </c>
      <c r="G508" t="s">
        <v>47</v>
      </c>
      <c r="H508" s="1">
        <v>45763.458726851852</v>
      </c>
      <c r="I508" t="b">
        <v>0</v>
      </c>
      <c r="J508" t="b">
        <v>1</v>
      </c>
      <c r="K508" t="s">
        <v>31</v>
      </c>
      <c r="L508" t="s">
        <v>32</v>
      </c>
      <c r="N508">
        <v>42.5</v>
      </c>
      <c r="O508" t="s">
        <v>862</v>
      </c>
    </row>
    <row r="509" spans="1:16" x14ac:dyDescent="0.35">
      <c r="A509" t="s">
        <v>16</v>
      </c>
      <c r="B509" t="s">
        <v>35</v>
      </c>
      <c r="C509" t="s">
        <v>863</v>
      </c>
      <c r="D509" t="s">
        <v>36</v>
      </c>
      <c r="E509" t="s">
        <v>20</v>
      </c>
      <c r="F509" t="b">
        <v>0</v>
      </c>
      <c r="G509" t="s">
        <v>68</v>
      </c>
      <c r="H509" s="1">
        <v>45763.459027777782</v>
      </c>
      <c r="I509" t="b">
        <v>0</v>
      </c>
      <c r="J509" t="b">
        <v>1</v>
      </c>
      <c r="K509" t="s">
        <v>31</v>
      </c>
      <c r="L509" t="s">
        <v>22</v>
      </c>
      <c r="M509">
        <v>95000</v>
      </c>
      <c r="O509" t="s">
        <v>73</v>
      </c>
      <c r="P509" t="s">
        <v>864</v>
      </c>
    </row>
    <row r="510" spans="1:16" x14ac:dyDescent="0.35">
      <c r="A510" t="s">
        <v>16</v>
      </c>
      <c r="B510" t="s">
        <v>108</v>
      </c>
      <c r="C510" t="s">
        <v>865</v>
      </c>
      <c r="D510" t="s">
        <v>36</v>
      </c>
      <c r="E510" t="s">
        <v>91</v>
      </c>
      <c r="F510" t="b">
        <v>0</v>
      </c>
      <c r="G510" t="s">
        <v>68</v>
      </c>
      <c r="H510" s="1">
        <v>45763.58394675926</v>
      </c>
      <c r="I510" t="b">
        <v>0</v>
      </c>
      <c r="J510" t="b">
        <v>1</v>
      </c>
      <c r="K510" t="s">
        <v>31</v>
      </c>
      <c r="L510" t="s">
        <v>32</v>
      </c>
      <c r="N510">
        <v>52.5</v>
      </c>
      <c r="O510" t="s">
        <v>61</v>
      </c>
      <c r="P510" t="s">
        <v>866</v>
      </c>
    </row>
    <row r="511" spans="1:16" x14ac:dyDescent="0.35">
      <c r="A511" t="s">
        <v>16</v>
      </c>
      <c r="B511" t="s">
        <v>867</v>
      </c>
      <c r="C511" t="s">
        <v>868</v>
      </c>
      <c r="D511" t="s">
        <v>29</v>
      </c>
      <c r="E511" t="s">
        <v>20</v>
      </c>
      <c r="F511" t="b">
        <v>0</v>
      </c>
      <c r="G511" t="s">
        <v>47</v>
      </c>
      <c r="H511" s="1">
        <v>45764.417071759257</v>
      </c>
      <c r="I511" t="b">
        <v>0</v>
      </c>
      <c r="J511" t="b">
        <v>1</v>
      </c>
      <c r="K511" t="s">
        <v>31</v>
      </c>
      <c r="L511" t="s">
        <v>22</v>
      </c>
      <c r="M511">
        <v>257500</v>
      </c>
      <c r="O511" t="s">
        <v>869</v>
      </c>
    </row>
    <row r="512" spans="1:16" x14ac:dyDescent="0.35">
      <c r="A512" t="s">
        <v>16</v>
      </c>
      <c r="B512" t="s">
        <v>804</v>
      </c>
      <c r="C512" t="s">
        <v>805</v>
      </c>
      <c r="D512" t="s">
        <v>115</v>
      </c>
      <c r="E512" t="s">
        <v>20</v>
      </c>
      <c r="F512" t="b">
        <v>0</v>
      </c>
      <c r="G512" t="s">
        <v>30</v>
      </c>
      <c r="H512" s="1">
        <v>45764.667546296303</v>
      </c>
      <c r="I512" t="b">
        <v>0</v>
      </c>
      <c r="J512" t="b">
        <v>0</v>
      </c>
      <c r="K512" t="s">
        <v>31</v>
      </c>
      <c r="L512" t="s">
        <v>22</v>
      </c>
      <c r="M512">
        <v>83750</v>
      </c>
      <c r="O512" t="s">
        <v>806</v>
      </c>
      <c r="P512" t="s">
        <v>807</v>
      </c>
    </row>
    <row r="513" spans="1:16" x14ac:dyDescent="0.35">
      <c r="A513" t="s">
        <v>16</v>
      </c>
      <c r="B513" t="s">
        <v>870</v>
      </c>
      <c r="C513" t="s">
        <v>871</v>
      </c>
      <c r="D513" t="s">
        <v>17444</v>
      </c>
      <c r="E513" t="s">
        <v>91</v>
      </c>
      <c r="F513" t="b">
        <v>0</v>
      </c>
      <c r="G513" t="s">
        <v>68</v>
      </c>
      <c r="H513" s="1">
        <v>45764.875706018523</v>
      </c>
      <c r="I513" t="b">
        <v>1</v>
      </c>
      <c r="J513" t="b">
        <v>1</v>
      </c>
      <c r="K513" t="s">
        <v>31</v>
      </c>
      <c r="L513" t="s">
        <v>32</v>
      </c>
      <c r="N513">
        <v>30</v>
      </c>
      <c r="O513" t="s">
        <v>432</v>
      </c>
      <c r="P513" t="s">
        <v>872</v>
      </c>
    </row>
    <row r="514" spans="1:16" x14ac:dyDescent="0.35">
      <c r="A514" t="s">
        <v>16</v>
      </c>
      <c r="B514" t="s">
        <v>873</v>
      </c>
      <c r="C514" t="s">
        <v>193</v>
      </c>
      <c r="D514" t="s">
        <v>573</v>
      </c>
      <c r="E514" t="s">
        <v>296</v>
      </c>
      <c r="F514" t="b">
        <v>0</v>
      </c>
      <c r="G514" t="s">
        <v>52</v>
      </c>
      <c r="H514" s="1">
        <v>45765.458541666667</v>
      </c>
      <c r="I514" t="b">
        <v>0</v>
      </c>
      <c r="J514" t="b">
        <v>1</v>
      </c>
      <c r="K514" t="s">
        <v>31</v>
      </c>
      <c r="L514" t="s">
        <v>32</v>
      </c>
      <c r="N514">
        <v>43.044998168945313</v>
      </c>
      <c r="O514" t="s">
        <v>874</v>
      </c>
      <c r="P514" t="s">
        <v>875</v>
      </c>
    </row>
    <row r="515" spans="1:16" x14ac:dyDescent="0.35">
      <c r="A515" t="s">
        <v>16</v>
      </c>
      <c r="B515" t="s">
        <v>412</v>
      </c>
      <c r="C515" t="s">
        <v>18</v>
      </c>
      <c r="D515" t="s">
        <v>17442</v>
      </c>
      <c r="E515" t="s">
        <v>20</v>
      </c>
      <c r="F515" t="b">
        <v>1</v>
      </c>
      <c r="G515" t="s">
        <v>730</v>
      </c>
      <c r="H515" s="1">
        <v>45767.275023148148</v>
      </c>
      <c r="I515" t="b">
        <v>0</v>
      </c>
      <c r="J515" t="b">
        <v>0</v>
      </c>
      <c r="K515" t="s">
        <v>730</v>
      </c>
      <c r="L515" t="s">
        <v>22</v>
      </c>
      <c r="M515">
        <v>62500</v>
      </c>
      <c r="O515" t="s">
        <v>731</v>
      </c>
      <c r="P515" t="s">
        <v>206</v>
      </c>
    </row>
    <row r="516" spans="1:16" x14ac:dyDescent="0.35">
      <c r="A516" t="s">
        <v>16</v>
      </c>
      <c r="B516" t="s">
        <v>876</v>
      </c>
      <c r="C516" t="s">
        <v>877</v>
      </c>
      <c r="D516" t="s">
        <v>443</v>
      </c>
      <c r="E516" t="s">
        <v>20</v>
      </c>
      <c r="F516" t="b">
        <v>0</v>
      </c>
      <c r="G516" t="s">
        <v>287</v>
      </c>
      <c r="H516" s="1">
        <v>45767.338125000002</v>
      </c>
      <c r="I516" t="b">
        <v>1</v>
      </c>
      <c r="J516" t="b">
        <v>0</v>
      </c>
      <c r="K516" t="s">
        <v>287</v>
      </c>
      <c r="L516" t="s">
        <v>22</v>
      </c>
      <c r="M516">
        <v>100000</v>
      </c>
      <c r="O516" t="s">
        <v>620</v>
      </c>
      <c r="P516" t="s">
        <v>878</v>
      </c>
    </row>
    <row r="517" spans="1:16" x14ac:dyDescent="0.35">
      <c r="A517" t="s">
        <v>16</v>
      </c>
      <c r="B517" t="s">
        <v>686</v>
      </c>
      <c r="C517" t="s">
        <v>687</v>
      </c>
      <c r="D517" t="s">
        <v>36</v>
      </c>
      <c r="E517" t="s">
        <v>20</v>
      </c>
      <c r="F517" t="b">
        <v>0</v>
      </c>
      <c r="G517" t="s">
        <v>68</v>
      </c>
      <c r="H517" s="1">
        <v>45767.375659722216</v>
      </c>
      <c r="I517" t="b">
        <v>1</v>
      </c>
      <c r="J517" t="b">
        <v>1</v>
      </c>
      <c r="K517" t="s">
        <v>31</v>
      </c>
      <c r="L517" t="s">
        <v>22</v>
      </c>
      <c r="M517">
        <v>85000</v>
      </c>
      <c r="O517" t="s">
        <v>688</v>
      </c>
      <c r="P517" t="s">
        <v>689</v>
      </c>
    </row>
    <row r="518" spans="1:16" x14ac:dyDescent="0.35">
      <c r="A518" t="s">
        <v>16</v>
      </c>
      <c r="B518" t="s">
        <v>226</v>
      </c>
      <c r="C518" t="s">
        <v>879</v>
      </c>
      <c r="D518" t="s">
        <v>773</v>
      </c>
      <c r="E518" t="s">
        <v>91</v>
      </c>
      <c r="F518" t="b">
        <v>0</v>
      </c>
      <c r="G518" t="s">
        <v>68</v>
      </c>
      <c r="H518" s="1">
        <v>45768.542245370372</v>
      </c>
      <c r="I518" t="b">
        <v>0</v>
      </c>
      <c r="J518" t="b">
        <v>1</v>
      </c>
      <c r="K518" t="s">
        <v>31</v>
      </c>
      <c r="L518" t="s">
        <v>32</v>
      </c>
      <c r="N518">
        <v>70</v>
      </c>
      <c r="O518" t="s">
        <v>880</v>
      </c>
      <c r="P518" t="s">
        <v>881</v>
      </c>
    </row>
    <row r="519" spans="1:16" x14ac:dyDescent="0.35">
      <c r="A519" t="s">
        <v>16</v>
      </c>
      <c r="B519" t="s">
        <v>882</v>
      </c>
      <c r="C519" t="s">
        <v>883</v>
      </c>
      <c r="D519" t="s">
        <v>36</v>
      </c>
      <c r="E519" t="s">
        <v>20</v>
      </c>
      <c r="F519" t="b">
        <v>0</v>
      </c>
      <c r="G519" t="s">
        <v>43</v>
      </c>
      <c r="H519" s="1">
        <v>45779.667245370372</v>
      </c>
      <c r="I519" t="b">
        <v>0</v>
      </c>
      <c r="J519" t="b">
        <v>0</v>
      </c>
      <c r="K519" t="s">
        <v>31</v>
      </c>
      <c r="L519" t="s">
        <v>22</v>
      </c>
      <c r="M519">
        <v>135000</v>
      </c>
      <c r="O519" t="s">
        <v>884</v>
      </c>
      <c r="P519" t="s">
        <v>885</v>
      </c>
    </row>
    <row r="520" spans="1:16" x14ac:dyDescent="0.35">
      <c r="A520" t="s">
        <v>16</v>
      </c>
      <c r="B520" t="s">
        <v>226</v>
      </c>
      <c r="C520" t="s">
        <v>886</v>
      </c>
      <c r="D520" t="s">
        <v>36</v>
      </c>
      <c r="E520" t="s">
        <v>20</v>
      </c>
      <c r="F520" t="b">
        <v>0</v>
      </c>
      <c r="G520" t="s">
        <v>47</v>
      </c>
      <c r="H520" s="1">
        <v>45779.750324074077</v>
      </c>
      <c r="I520" t="b">
        <v>0</v>
      </c>
      <c r="J520" t="b">
        <v>0</v>
      </c>
      <c r="K520" t="s">
        <v>31</v>
      </c>
      <c r="L520" t="s">
        <v>22</v>
      </c>
      <c r="M520">
        <v>90000</v>
      </c>
      <c r="O520" t="s">
        <v>887</v>
      </c>
    </row>
    <row r="521" spans="1:16" x14ac:dyDescent="0.35">
      <c r="A521" t="s">
        <v>16</v>
      </c>
      <c r="B521" t="s">
        <v>888</v>
      </c>
      <c r="C521" t="s">
        <v>889</v>
      </c>
      <c r="D521" t="s">
        <v>573</v>
      </c>
      <c r="E521" t="s">
        <v>20</v>
      </c>
      <c r="F521" t="b">
        <v>0</v>
      </c>
      <c r="G521" t="s">
        <v>30</v>
      </c>
      <c r="H521" s="1">
        <v>45780.334398148138</v>
      </c>
      <c r="I521" t="b">
        <v>0</v>
      </c>
      <c r="J521" t="b">
        <v>0</v>
      </c>
      <c r="K521" t="s">
        <v>31</v>
      </c>
      <c r="L521" t="s">
        <v>32</v>
      </c>
      <c r="N521">
        <v>41.849998474121087</v>
      </c>
      <c r="O521" t="s">
        <v>890</v>
      </c>
      <c r="P521" t="s">
        <v>891</v>
      </c>
    </row>
    <row r="522" spans="1:16" x14ac:dyDescent="0.35">
      <c r="A522" t="s">
        <v>16</v>
      </c>
      <c r="B522" t="s">
        <v>892</v>
      </c>
      <c r="C522" t="s">
        <v>170</v>
      </c>
      <c r="D522" t="s">
        <v>29</v>
      </c>
      <c r="E522" t="s">
        <v>20</v>
      </c>
      <c r="F522" t="b">
        <v>0</v>
      </c>
      <c r="G522" t="s">
        <v>171</v>
      </c>
      <c r="H522" s="1">
        <v>45780.531157407408</v>
      </c>
      <c r="I522" t="b">
        <v>0</v>
      </c>
      <c r="J522" t="b">
        <v>0</v>
      </c>
      <c r="K522" t="s">
        <v>31</v>
      </c>
      <c r="L522" t="s">
        <v>22</v>
      </c>
      <c r="M522">
        <v>77500</v>
      </c>
      <c r="O522" t="s">
        <v>893</v>
      </c>
      <c r="P522" t="s">
        <v>894</v>
      </c>
    </row>
    <row r="523" spans="1:16" x14ac:dyDescent="0.35">
      <c r="A523" t="s">
        <v>16</v>
      </c>
      <c r="B523" t="s">
        <v>895</v>
      </c>
      <c r="C523" t="s">
        <v>142</v>
      </c>
      <c r="D523" t="s">
        <v>573</v>
      </c>
      <c r="E523" t="s">
        <v>296</v>
      </c>
      <c r="F523" t="b">
        <v>0</v>
      </c>
      <c r="G523" t="s">
        <v>68</v>
      </c>
      <c r="H523" s="1">
        <v>45781.459143518521</v>
      </c>
      <c r="I523" t="b">
        <v>0</v>
      </c>
      <c r="J523" t="b">
        <v>0</v>
      </c>
      <c r="K523" t="s">
        <v>31</v>
      </c>
      <c r="L523" t="s">
        <v>32</v>
      </c>
      <c r="N523">
        <v>44.284999847412109</v>
      </c>
      <c r="O523" t="s">
        <v>896</v>
      </c>
      <c r="P523" t="s">
        <v>897</v>
      </c>
    </row>
    <row r="524" spans="1:16" x14ac:dyDescent="0.35">
      <c r="A524" t="s">
        <v>16</v>
      </c>
      <c r="B524" t="s">
        <v>898</v>
      </c>
      <c r="C524" t="s">
        <v>142</v>
      </c>
      <c r="D524" t="s">
        <v>17445</v>
      </c>
      <c r="E524" t="s">
        <v>20</v>
      </c>
      <c r="F524" t="b">
        <v>0</v>
      </c>
      <c r="G524" t="s">
        <v>68</v>
      </c>
      <c r="H524" s="1">
        <v>45782.000787037039</v>
      </c>
      <c r="I524" t="b">
        <v>1</v>
      </c>
      <c r="J524" t="b">
        <v>1</v>
      </c>
      <c r="K524" t="s">
        <v>31</v>
      </c>
      <c r="L524" t="s">
        <v>22</v>
      </c>
      <c r="M524">
        <v>85000</v>
      </c>
      <c r="O524" t="s">
        <v>899</v>
      </c>
      <c r="P524" t="s">
        <v>900</v>
      </c>
    </row>
    <row r="525" spans="1:16" x14ac:dyDescent="0.35">
      <c r="A525" t="s">
        <v>16</v>
      </c>
      <c r="B525" t="s">
        <v>901</v>
      </c>
      <c r="C525" t="s">
        <v>902</v>
      </c>
      <c r="D525" t="s">
        <v>36</v>
      </c>
      <c r="E525" t="s">
        <v>91</v>
      </c>
      <c r="F525" t="b">
        <v>0</v>
      </c>
      <c r="G525" t="s">
        <v>30</v>
      </c>
      <c r="H525" s="1">
        <v>45782.834398148138</v>
      </c>
      <c r="I525" t="b">
        <v>0</v>
      </c>
      <c r="J525" t="b">
        <v>0</v>
      </c>
      <c r="K525" t="s">
        <v>31</v>
      </c>
      <c r="L525" t="s">
        <v>32</v>
      </c>
      <c r="N525">
        <v>42.5</v>
      </c>
      <c r="O525" t="s">
        <v>903</v>
      </c>
      <c r="P525" t="s">
        <v>904</v>
      </c>
    </row>
    <row r="526" spans="1:16" x14ac:dyDescent="0.35">
      <c r="A526" t="s">
        <v>16</v>
      </c>
      <c r="B526" t="s">
        <v>905</v>
      </c>
      <c r="C526" t="s">
        <v>276</v>
      </c>
      <c r="D526" t="s">
        <v>17445</v>
      </c>
      <c r="E526" t="s">
        <v>20</v>
      </c>
      <c r="F526" t="b">
        <v>0</v>
      </c>
      <c r="G526" t="s">
        <v>47</v>
      </c>
      <c r="H526" s="1">
        <v>45783.000451388893</v>
      </c>
      <c r="I526" t="b">
        <v>1</v>
      </c>
      <c r="J526" t="b">
        <v>1</v>
      </c>
      <c r="K526" t="s">
        <v>31</v>
      </c>
      <c r="L526" t="s">
        <v>22</v>
      </c>
      <c r="M526">
        <v>86957.5</v>
      </c>
      <c r="O526" t="s">
        <v>906</v>
      </c>
      <c r="P526" t="s">
        <v>907</v>
      </c>
    </row>
    <row r="527" spans="1:16" x14ac:dyDescent="0.35">
      <c r="A527" t="s">
        <v>16</v>
      </c>
      <c r="B527" t="s">
        <v>908</v>
      </c>
      <c r="C527" t="s">
        <v>909</v>
      </c>
      <c r="D527" t="s">
        <v>249</v>
      </c>
      <c r="E527" t="s">
        <v>20</v>
      </c>
      <c r="F527" t="b">
        <v>0</v>
      </c>
      <c r="G527" t="s">
        <v>910</v>
      </c>
      <c r="H527" s="1">
        <v>45783.526458333326</v>
      </c>
      <c r="I527" t="b">
        <v>1</v>
      </c>
      <c r="J527" t="b">
        <v>0</v>
      </c>
      <c r="K527" t="s">
        <v>910</v>
      </c>
      <c r="L527" t="s">
        <v>22</v>
      </c>
      <c r="M527">
        <v>49261.5</v>
      </c>
      <c r="O527" t="s">
        <v>567</v>
      </c>
      <c r="P527" t="s">
        <v>911</v>
      </c>
    </row>
    <row r="528" spans="1:16" x14ac:dyDescent="0.35">
      <c r="A528" t="s">
        <v>16</v>
      </c>
      <c r="B528" t="s">
        <v>630</v>
      </c>
      <c r="C528" t="s">
        <v>628</v>
      </c>
      <c r="D528" t="s">
        <v>36</v>
      </c>
      <c r="E528" t="s">
        <v>20</v>
      </c>
      <c r="F528" t="b">
        <v>0</v>
      </c>
      <c r="G528" t="s">
        <v>52</v>
      </c>
      <c r="H528" s="1">
        <v>45783.557916666658</v>
      </c>
      <c r="I528" t="b">
        <v>0</v>
      </c>
      <c r="J528" t="b">
        <v>1</v>
      </c>
      <c r="K528" t="s">
        <v>31</v>
      </c>
      <c r="L528" t="s">
        <v>22</v>
      </c>
      <c r="M528">
        <v>137300</v>
      </c>
      <c r="O528" t="s">
        <v>53</v>
      </c>
      <c r="P528" t="s">
        <v>631</v>
      </c>
    </row>
    <row r="529" spans="1:16" x14ac:dyDescent="0.35">
      <c r="A529" t="s">
        <v>16</v>
      </c>
      <c r="B529" t="s">
        <v>912</v>
      </c>
      <c r="C529" t="s">
        <v>537</v>
      </c>
      <c r="D529" t="s">
        <v>110</v>
      </c>
      <c r="E529" t="s">
        <v>20</v>
      </c>
      <c r="F529" t="b">
        <v>0</v>
      </c>
      <c r="G529" t="s">
        <v>30</v>
      </c>
      <c r="H529" s="1">
        <v>45783.59884259259</v>
      </c>
      <c r="I529" t="b">
        <v>0</v>
      </c>
      <c r="J529" t="b">
        <v>1</v>
      </c>
      <c r="K529" t="s">
        <v>31</v>
      </c>
      <c r="L529" t="s">
        <v>22</v>
      </c>
      <c r="M529">
        <v>91750</v>
      </c>
      <c r="O529" t="s">
        <v>913</v>
      </c>
      <c r="P529" t="s">
        <v>914</v>
      </c>
    </row>
    <row r="530" spans="1:16" x14ac:dyDescent="0.35">
      <c r="A530" t="s">
        <v>16</v>
      </c>
      <c r="B530" t="s">
        <v>915</v>
      </c>
      <c r="C530" t="s">
        <v>338</v>
      </c>
      <c r="D530" t="s">
        <v>36</v>
      </c>
      <c r="E530" t="s">
        <v>20</v>
      </c>
      <c r="F530" t="b">
        <v>0</v>
      </c>
      <c r="G530" t="s">
        <v>52</v>
      </c>
      <c r="H530" s="1">
        <v>45783.724548611113</v>
      </c>
      <c r="I530" t="b">
        <v>0</v>
      </c>
      <c r="J530" t="b">
        <v>0</v>
      </c>
      <c r="K530" t="s">
        <v>31</v>
      </c>
      <c r="L530" t="s">
        <v>32</v>
      </c>
      <c r="N530">
        <v>33</v>
      </c>
      <c r="O530" t="s">
        <v>916</v>
      </c>
      <c r="P530" t="s">
        <v>917</v>
      </c>
    </row>
    <row r="531" spans="1:16" x14ac:dyDescent="0.35">
      <c r="A531" t="s">
        <v>16</v>
      </c>
      <c r="B531" t="s">
        <v>918</v>
      </c>
      <c r="C531" t="s">
        <v>919</v>
      </c>
      <c r="D531" t="s">
        <v>36</v>
      </c>
      <c r="E531" t="s">
        <v>91</v>
      </c>
      <c r="F531" t="b">
        <v>0</v>
      </c>
      <c r="G531" t="s">
        <v>52</v>
      </c>
      <c r="H531" s="1">
        <v>45784.458460648151</v>
      </c>
      <c r="I531" t="b">
        <v>0</v>
      </c>
      <c r="J531" t="b">
        <v>0</v>
      </c>
      <c r="K531" t="s">
        <v>31</v>
      </c>
      <c r="L531" t="s">
        <v>32</v>
      </c>
      <c r="N531">
        <v>65.5</v>
      </c>
      <c r="O531" t="s">
        <v>920</v>
      </c>
      <c r="P531" t="s">
        <v>921</v>
      </c>
    </row>
    <row r="532" spans="1:16" x14ac:dyDescent="0.35">
      <c r="A532" t="s">
        <v>16</v>
      </c>
      <c r="B532" t="s">
        <v>922</v>
      </c>
      <c r="C532" t="s">
        <v>923</v>
      </c>
      <c r="D532" t="s">
        <v>36</v>
      </c>
      <c r="E532" t="s">
        <v>91</v>
      </c>
      <c r="F532" t="b">
        <v>0</v>
      </c>
      <c r="G532" t="s">
        <v>47</v>
      </c>
      <c r="H532" s="1">
        <v>45784.667060185187</v>
      </c>
      <c r="I532" t="b">
        <v>0</v>
      </c>
      <c r="J532" t="b">
        <v>0</v>
      </c>
      <c r="K532" t="s">
        <v>31</v>
      </c>
      <c r="L532" t="s">
        <v>32</v>
      </c>
      <c r="N532">
        <v>62.139999389648438</v>
      </c>
      <c r="O532" t="s">
        <v>924</v>
      </c>
      <c r="P532" t="s">
        <v>925</v>
      </c>
    </row>
    <row r="533" spans="1:16" x14ac:dyDescent="0.35">
      <c r="A533" t="s">
        <v>16</v>
      </c>
      <c r="B533" t="s">
        <v>926</v>
      </c>
      <c r="C533" t="s">
        <v>927</v>
      </c>
      <c r="D533" t="s">
        <v>573</v>
      </c>
      <c r="E533" t="s">
        <v>296</v>
      </c>
      <c r="F533" t="b">
        <v>0</v>
      </c>
      <c r="G533" t="s">
        <v>52</v>
      </c>
      <c r="H533" s="1">
        <v>45784.959953703707</v>
      </c>
      <c r="I533" t="b">
        <v>0</v>
      </c>
      <c r="J533" t="b">
        <v>1</v>
      </c>
      <c r="K533" t="s">
        <v>31</v>
      </c>
      <c r="L533" t="s">
        <v>32</v>
      </c>
      <c r="N533">
        <v>72.5</v>
      </c>
      <c r="O533" t="s">
        <v>928</v>
      </c>
      <c r="P533" t="s">
        <v>336</v>
      </c>
    </row>
    <row r="534" spans="1:16" x14ac:dyDescent="0.35">
      <c r="A534" t="s">
        <v>16</v>
      </c>
      <c r="B534" t="s">
        <v>929</v>
      </c>
      <c r="C534" t="s">
        <v>930</v>
      </c>
      <c r="D534" t="s">
        <v>17446</v>
      </c>
      <c r="E534" t="s">
        <v>20</v>
      </c>
      <c r="F534" t="b">
        <v>0</v>
      </c>
      <c r="G534" t="s">
        <v>931</v>
      </c>
      <c r="H534" s="1">
        <v>45785.312210648153</v>
      </c>
      <c r="I534" t="b">
        <v>0</v>
      </c>
      <c r="J534" t="b">
        <v>0</v>
      </c>
      <c r="K534" t="s">
        <v>931</v>
      </c>
      <c r="L534" t="s">
        <v>22</v>
      </c>
      <c r="M534">
        <v>75000</v>
      </c>
      <c r="O534" t="s">
        <v>932</v>
      </c>
    </row>
    <row r="535" spans="1:16" x14ac:dyDescent="0.35">
      <c r="A535" t="s">
        <v>16</v>
      </c>
      <c r="B535" t="s">
        <v>933</v>
      </c>
      <c r="C535" t="s">
        <v>934</v>
      </c>
      <c r="D535" t="s">
        <v>935</v>
      </c>
      <c r="E535" t="s">
        <v>20</v>
      </c>
      <c r="F535" t="b">
        <v>0</v>
      </c>
      <c r="G535" t="s">
        <v>68</v>
      </c>
      <c r="H535" s="1">
        <v>45785.375972222217</v>
      </c>
      <c r="I535" t="b">
        <v>0</v>
      </c>
      <c r="J535" t="b">
        <v>1</v>
      </c>
      <c r="K535" t="s">
        <v>31</v>
      </c>
      <c r="L535" t="s">
        <v>22</v>
      </c>
      <c r="M535">
        <v>117500</v>
      </c>
      <c r="O535" t="s">
        <v>936</v>
      </c>
      <c r="P535" t="s">
        <v>937</v>
      </c>
    </row>
    <row r="536" spans="1:16" x14ac:dyDescent="0.35">
      <c r="A536" t="s">
        <v>16</v>
      </c>
      <c r="B536" t="s">
        <v>938</v>
      </c>
      <c r="C536" t="s">
        <v>18</v>
      </c>
      <c r="D536" t="s">
        <v>17442</v>
      </c>
      <c r="E536" t="s">
        <v>20</v>
      </c>
      <c r="F536" t="b">
        <v>1</v>
      </c>
      <c r="G536" t="s">
        <v>939</v>
      </c>
      <c r="H536" s="1">
        <v>45785.39166666667</v>
      </c>
      <c r="I536" t="b">
        <v>0</v>
      </c>
      <c r="J536" t="b">
        <v>0</v>
      </c>
      <c r="K536" t="s">
        <v>939</v>
      </c>
      <c r="L536" t="s">
        <v>22</v>
      </c>
      <c r="M536">
        <v>60000</v>
      </c>
      <c r="O536" t="s">
        <v>940</v>
      </c>
      <c r="P536" t="s">
        <v>941</v>
      </c>
    </row>
    <row r="537" spans="1:16" x14ac:dyDescent="0.35">
      <c r="A537" t="s">
        <v>16</v>
      </c>
      <c r="B537" t="s">
        <v>942</v>
      </c>
      <c r="C537" t="s">
        <v>943</v>
      </c>
      <c r="D537" t="s">
        <v>36</v>
      </c>
      <c r="E537" t="s">
        <v>20</v>
      </c>
      <c r="F537" t="b">
        <v>0</v>
      </c>
      <c r="G537" t="s">
        <v>52</v>
      </c>
      <c r="H537" s="1">
        <v>45786.333506944437</v>
      </c>
      <c r="I537" t="b">
        <v>0</v>
      </c>
      <c r="J537" t="b">
        <v>1</v>
      </c>
      <c r="K537" t="s">
        <v>31</v>
      </c>
      <c r="L537" t="s">
        <v>22</v>
      </c>
      <c r="M537">
        <v>220000</v>
      </c>
      <c r="O537" t="s">
        <v>944</v>
      </c>
      <c r="P537" t="s">
        <v>945</v>
      </c>
    </row>
    <row r="538" spans="1:16" x14ac:dyDescent="0.35">
      <c r="A538" t="s">
        <v>16</v>
      </c>
      <c r="B538" t="s">
        <v>946</v>
      </c>
      <c r="C538" t="s">
        <v>149</v>
      </c>
      <c r="D538" t="s">
        <v>573</v>
      </c>
      <c r="E538" t="s">
        <v>20</v>
      </c>
      <c r="F538" t="b">
        <v>0</v>
      </c>
      <c r="G538" t="s">
        <v>150</v>
      </c>
      <c r="H538" s="1">
        <v>45787.078958333332</v>
      </c>
      <c r="I538" t="b">
        <v>0</v>
      </c>
      <c r="J538" t="b">
        <v>0</v>
      </c>
      <c r="K538" t="s">
        <v>150</v>
      </c>
      <c r="L538" t="s">
        <v>32</v>
      </c>
      <c r="N538">
        <v>35.774997711181641</v>
      </c>
      <c r="O538" t="s">
        <v>603</v>
      </c>
      <c r="P538" t="s">
        <v>343</v>
      </c>
    </row>
    <row r="539" spans="1:16" x14ac:dyDescent="0.35">
      <c r="A539" t="s">
        <v>16</v>
      </c>
      <c r="B539" t="s">
        <v>947</v>
      </c>
      <c r="C539" t="s">
        <v>18</v>
      </c>
      <c r="D539" t="s">
        <v>17442</v>
      </c>
      <c r="E539" t="s">
        <v>20</v>
      </c>
      <c r="F539" t="b">
        <v>1</v>
      </c>
      <c r="G539" t="s">
        <v>948</v>
      </c>
      <c r="H539" s="1">
        <v>45787.715300925927</v>
      </c>
      <c r="I539" t="b">
        <v>0</v>
      </c>
      <c r="J539" t="b">
        <v>0</v>
      </c>
      <c r="K539" t="s">
        <v>948</v>
      </c>
      <c r="L539" t="s">
        <v>22</v>
      </c>
      <c r="M539">
        <v>60000</v>
      </c>
      <c r="O539" t="s">
        <v>949</v>
      </c>
      <c r="P539" t="s">
        <v>950</v>
      </c>
    </row>
    <row r="540" spans="1:16" x14ac:dyDescent="0.35">
      <c r="A540" t="s">
        <v>16</v>
      </c>
      <c r="B540" t="s">
        <v>804</v>
      </c>
      <c r="C540" t="s">
        <v>951</v>
      </c>
      <c r="D540" t="s">
        <v>573</v>
      </c>
      <c r="E540" t="s">
        <v>296</v>
      </c>
      <c r="F540" t="b">
        <v>0</v>
      </c>
      <c r="G540" t="s">
        <v>171</v>
      </c>
      <c r="H540" s="1">
        <v>45788.49113425926</v>
      </c>
      <c r="I540" t="b">
        <v>0</v>
      </c>
      <c r="J540" t="b">
        <v>1</v>
      </c>
      <c r="K540" t="s">
        <v>31</v>
      </c>
      <c r="L540" t="s">
        <v>32</v>
      </c>
      <c r="N540">
        <v>14.00500011444092</v>
      </c>
      <c r="O540" t="s">
        <v>952</v>
      </c>
      <c r="P540" t="s">
        <v>953</v>
      </c>
    </row>
    <row r="541" spans="1:16" x14ac:dyDescent="0.35">
      <c r="A541" t="s">
        <v>16</v>
      </c>
      <c r="B541" t="s">
        <v>793</v>
      </c>
      <c r="C541" t="s">
        <v>170</v>
      </c>
      <c r="D541" t="s">
        <v>36</v>
      </c>
      <c r="E541" t="s">
        <v>91</v>
      </c>
      <c r="F541" t="b">
        <v>0</v>
      </c>
      <c r="G541" t="s">
        <v>171</v>
      </c>
      <c r="H541" s="1">
        <v>45789.571840277778</v>
      </c>
      <c r="I541" t="b">
        <v>0</v>
      </c>
      <c r="J541" t="b">
        <v>0</v>
      </c>
      <c r="K541" t="s">
        <v>31</v>
      </c>
      <c r="L541" t="s">
        <v>32</v>
      </c>
      <c r="N541">
        <v>50</v>
      </c>
      <c r="O541" t="s">
        <v>794</v>
      </c>
      <c r="P541" t="s">
        <v>795</v>
      </c>
    </row>
    <row r="542" spans="1:16" x14ac:dyDescent="0.35">
      <c r="A542" t="s">
        <v>16</v>
      </c>
      <c r="B542" t="s">
        <v>954</v>
      </c>
      <c r="C542" t="s">
        <v>410</v>
      </c>
      <c r="D542" t="s">
        <v>110</v>
      </c>
      <c r="E542" t="s">
        <v>20</v>
      </c>
      <c r="F542" t="b">
        <v>0</v>
      </c>
      <c r="G542" t="s">
        <v>47</v>
      </c>
      <c r="H542" s="1">
        <v>45789.834502314807</v>
      </c>
      <c r="I542" t="b">
        <v>0</v>
      </c>
      <c r="J542" t="b">
        <v>1</v>
      </c>
      <c r="K542" t="s">
        <v>31</v>
      </c>
      <c r="L542" t="s">
        <v>22</v>
      </c>
      <c r="M542">
        <v>184000</v>
      </c>
      <c r="O542" t="s">
        <v>955</v>
      </c>
      <c r="P542" t="s">
        <v>956</v>
      </c>
    </row>
    <row r="543" spans="1:16" x14ac:dyDescent="0.35">
      <c r="A543" t="s">
        <v>16</v>
      </c>
      <c r="B543" t="s">
        <v>381</v>
      </c>
      <c r="C543" t="s">
        <v>142</v>
      </c>
      <c r="D543" t="s">
        <v>36</v>
      </c>
      <c r="E543" t="s">
        <v>20</v>
      </c>
      <c r="F543" t="b">
        <v>0</v>
      </c>
      <c r="G543" t="s">
        <v>68</v>
      </c>
      <c r="H543" s="1">
        <v>45789.875740740739</v>
      </c>
      <c r="I543" t="b">
        <v>0</v>
      </c>
      <c r="J543" t="b">
        <v>0</v>
      </c>
      <c r="K543" t="s">
        <v>31</v>
      </c>
      <c r="L543" t="s">
        <v>32</v>
      </c>
      <c r="N543">
        <v>57.5</v>
      </c>
      <c r="O543" t="s">
        <v>957</v>
      </c>
    </row>
    <row r="544" spans="1:16" x14ac:dyDescent="0.35">
      <c r="A544" t="s">
        <v>16</v>
      </c>
      <c r="B544" t="s">
        <v>958</v>
      </c>
      <c r="C544" t="s">
        <v>154</v>
      </c>
      <c r="D544" t="s">
        <v>36</v>
      </c>
      <c r="E544" t="s">
        <v>20</v>
      </c>
      <c r="F544" t="b">
        <v>0</v>
      </c>
      <c r="G544" t="s">
        <v>52</v>
      </c>
      <c r="H544" s="1">
        <v>45790.542731481481</v>
      </c>
      <c r="I544" t="b">
        <v>0</v>
      </c>
      <c r="J544" t="b">
        <v>1</v>
      </c>
      <c r="K544" t="s">
        <v>31</v>
      </c>
      <c r="L544" t="s">
        <v>22</v>
      </c>
      <c r="M544">
        <v>268500</v>
      </c>
      <c r="O544" t="s">
        <v>53</v>
      </c>
      <c r="P544" t="s">
        <v>164</v>
      </c>
    </row>
    <row r="545" spans="1:16" x14ac:dyDescent="0.35">
      <c r="A545" t="s">
        <v>16</v>
      </c>
      <c r="B545" t="s">
        <v>785</v>
      </c>
      <c r="C545" t="s">
        <v>201</v>
      </c>
      <c r="D545" t="s">
        <v>36</v>
      </c>
      <c r="E545" t="s">
        <v>20</v>
      </c>
      <c r="F545" t="b">
        <v>0</v>
      </c>
      <c r="G545" t="s">
        <v>52</v>
      </c>
      <c r="H545" s="1">
        <v>45790.544930555552</v>
      </c>
      <c r="I545" t="b">
        <v>1</v>
      </c>
      <c r="J545" t="b">
        <v>1</v>
      </c>
      <c r="K545" t="s">
        <v>31</v>
      </c>
      <c r="L545" t="s">
        <v>22</v>
      </c>
      <c r="M545">
        <v>137300</v>
      </c>
      <c r="O545" t="s">
        <v>53</v>
      </c>
      <c r="P545" t="s">
        <v>786</v>
      </c>
    </row>
    <row r="546" spans="1:16" x14ac:dyDescent="0.35">
      <c r="A546" t="s">
        <v>16</v>
      </c>
      <c r="B546" t="s">
        <v>959</v>
      </c>
      <c r="C546" t="s">
        <v>865</v>
      </c>
      <c r="D546" t="s">
        <v>29</v>
      </c>
      <c r="E546" t="s">
        <v>91</v>
      </c>
      <c r="F546" t="b">
        <v>0</v>
      </c>
      <c r="G546" t="s">
        <v>68</v>
      </c>
      <c r="H546" s="1">
        <v>45790.625706018523</v>
      </c>
      <c r="I546" t="b">
        <v>0</v>
      </c>
      <c r="J546" t="b">
        <v>0</v>
      </c>
      <c r="K546" t="s">
        <v>31</v>
      </c>
      <c r="L546" t="s">
        <v>32</v>
      </c>
      <c r="N546">
        <v>64.354995727539063</v>
      </c>
      <c r="O546" t="s">
        <v>960</v>
      </c>
      <c r="P546" t="s">
        <v>961</v>
      </c>
    </row>
    <row r="547" spans="1:16" x14ac:dyDescent="0.35">
      <c r="A547" t="s">
        <v>16</v>
      </c>
      <c r="B547" t="s">
        <v>25</v>
      </c>
      <c r="C547" t="s">
        <v>18</v>
      </c>
      <c r="D547" t="s">
        <v>962</v>
      </c>
      <c r="E547" t="s">
        <v>20</v>
      </c>
      <c r="F547" t="b">
        <v>1</v>
      </c>
      <c r="G547" t="s">
        <v>963</v>
      </c>
      <c r="H547" s="1">
        <v>45791.294062499997</v>
      </c>
      <c r="I547" t="b">
        <v>0</v>
      </c>
      <c r="J547" t="b">
        <v>1</v>
      </c>
      <c r="K547" t="s">
        <v>266</v>
      </c>
      <c r="L547" t="s">
        <v>22</v>
      </c>
      <c r="M547">
        <v>98600</v>
      </c>
      <c r="O547" t="s">
        <v>964</v>
      </c>
    </row>
    <row r="548" spans="1:16" x14ac:dyDescent="0.35">
      <c r="A548" t="s">
        <v>16</v>
      </c>
      <c r="B548" t="s">
        <v>965</v>
      </c>
      <c r="C548" t="s">
        <v>966</v>
      </c>
      <c r="D548" t="s">
        <v>17438</v>
      </c>
      <c r="E548" t="s">
        <v>20</v>
      </c>
      <c r="F548" t="b">
        <v>0</v>
      </c>
      <c r="G548" t="s">
        <v>966</v>
      </c>
      <c r="H548" s="1">
        <v>45791.507604166669</v>
      </c>
      <c r="I548" t="b">
        <v>0</v>
      </c>
      <c r="J548" t="b">
        <v>0</v>
      </c>
      <c r="K548" t="s">
        <v>966</v>
      </c>
      <c r="L548" t="s">
        <v>22</v>
      </c>
      <c r="M548">
        <v>40000</v>
      </c>
      <c r="O548" t="s">
        <v>967</v>
      </c>
      <c r="P548" t="s">
        <v>968</v>
      </c>
    </row>
    <row r="549" spans="1:16" x14ac:dyDescent="0.35">
      <c r="A549" t="s">
        <v>16</v>
      </c>
      <c r="B549" t="s">
        <v>969</v>
      </c>
      <c r="C549" t="s">
        <v>883</v>
      </c>
      <c r="D549" t="s">
        <v>29</v>
      </c>
      <c r="E549" t="s">
        <v>20</v>
      </c>
      <c r="F549" t="b">
        <v>0</v>
      </c>
      <c r="G549" t="s">
        <v>43</v>
      </c>
      <c r="H549" s="1">
        <v>45791.917384259257</v>
      </c>
      <c r="I549" t="b">
        <v>0</v>
      </c>
      <c r="J549" t="b">
        <v>0</v>
      </c>
      <c r="K549" t="s">
        <v>31</v>
      </c>
      <c r="L549" t="s">
        <v>32</v>
      </c>
      <c r="N549">
        <v>120</v>
      </c>
      <c r="O549" t="s">
        <v>970</v>
      </c>
      <c r="P549" t="s">
        <v>971</v>
      </c>
    </row>
    <row r="550" spans="1:16" x14ac:dyDescent="0.35">
      <c r="A550" t="s">
        <v>16</v>
      </c>
      <c r="B550" t="s">
        <v>972</v>
      </c>
      <c r="C550" t="s">
        <v>973</v>
      </c>
      <c r="D550" t="s">
        <v>974</v>
      </c>
      <c r="E550" t="s">
        <v>20</v>
      </c>
      <c r="F550" t="b">
        <v>0</v>
      </c>
      <c r="G550" t="s">
        <v>171</v>
      </c>
      <c r="H550" s="1">
        <v>45792.012048611112</v>
      </c>
      <c r="I550" t="b">
        <v>1</v>
      </c>
      <c r="J550" t="b">
        <v>1</v>
      </c>
      <c r="K550" t="s">
        <v>31</v>
      </c>
      <c r="L550" t="s">
        <v>22</v>
      </c>
      <c r="M550">
        <v>108267</v>
      </c>
      <c r="O550" t="s">
        <v>975</v>
      </c>
      <c r="P550" t="s">
        <v>976</v>
      </c>
    </row>
    <row r="551" spans="1:16" x14ac:dyDescent="0.35">
      <c r="A551" t="s">
        <v>16</v>
      </c>
      <c r="B551" t="s">
        <v>977</v>
      </c>
      <c r="C551" t="s">
        <v>257</v>
      </c>
      <c r="D551" t="s">
        <v>29</v>
      </c>
      <c r="E551" t="s">
        <v>20</v>
      </c>
      <c r="F551" t="b">
        <v>0</v>
      </c>
      <c r="G551" t="s">
        <v>47</v>
      </c>
      <c r="H551" s="1">
        <v>45792.250347222223</v>
      </c>
      <c r="I551" t="b">
        <v>1</v>
      </c>
      <c r="J551" t="b">
        <v>1</v>
      </c>
      <c r="K551" t="s">
        <v>31</v>
      </c>
      <c r="L551" t="s">
        <v>22</v>
      </c>
      <c r="M551">
        <v>177915.5</v>
      </c>
      <c r="O551" t="s">
        <v>978</v>
      </c>
      <c r="P551" t="s">
        <v>979</v>
      </c>
    </row>
    <row r="552" spans="1:16" x14ac:dyDescent="0.35">
      <c r="A552" t="s">
        <v>16</v>
      </c>
      <c r="B552" t="s">
        <v>980</v>
      </c>
      <c r="C552" t="s">
        <v>18</v>
      </c>
      <c r="D552" t="s">
        <v>29</v>
      </c>
      <c r="E552" t="s">
        <v>20</v>
      </c>
      <c r="F552" t="b">
        <v>1</v>
      </c>
      <c r="G552" t="s">
        <v>150</v>
      </c>
      <c r="H552" s="1">
        <v>45792.328159722223</v>
      </c>
      <c r="I552" t="b">
        <v>1</v>
      </c>
      <c r="J552" t="b">
        <v>0</v>
      </c>
      <c r="K552" t="s">
        <v>150</v>
      </c>
      <c r="L552" t="s">
        <v>22</v>
      </c>
      <c r="M552">
        <v>162895</v>
      </c>
      <c r="O552" t="s">
        <v>981</v>
      </c>
    </row>
    <row r="553" spans="1:16" x14ac:dyDescent="0.35">
      <c r="A553" t="s">
        <v>16</v>
      </c>
      <c r="B553" t="s">
        <v>982</v>
      </c>
      <c r="C553" t="s">
        <v>705</v>
      </c>
      <c r="D553" t="s">
        <v>443</v>
      </c>
      <c r="E553" t="s">
        <v>20</v>
      </c>
      <c r="F553" t="b">
        <v>0</v>
      </c>
      <c r="G553" t="s">
        <v>30</v>
      </c>
      <c r="H553" s="1">
        <v>45792.417500000003</v>
      </c>
      <c r="I553" t="b">
        <v>0</v>
      </c>
      <c r="J553" t="b">
        <v>1</v>
      </c>
      <c r="K553" t="s">
        <v>31</v>
      </c>
      <c r="L553" t="s">
        <v>22</v>
      </c>
      <c r="M553">
        <v>95000</v>
      </c>
      <c r="O553" t="s">
        <v>654</v>
      </c>
      <c r="P553" t="s">
        <v>983</v>
      </c>
    </row>
    <row r="554" spans="1:16" x14ac:dyDescent="0.35">
      <c r="A554" t="s">
        <v>16</v>
      </c>
      <c r="B554" t="s">
        <v>984</v>
      </c>
      <c r="C554" t="s">
        <v>470</v>
      </c>
      <c r="D554" t="s">
        <v>29</v>
      </c>
      <c r="E554" t="s">
        <v>20</v>
      </c>
      <c r="F554" t="b">
        <v>0</v>
      </c>
      <c r="G554" t="s">
        <v>171</v>
      </c>
      <c r="H554" s="1">
        <v>45792.660856481481</v>
      </c>
      <c r="I554" t="b">
        <v>0</v>
      </c>
      <c r="J554" t="b">
        <v>0</v>
      </c>
      <c r="K554" t="s">
        <v>31</v>
      </c>
      <c r="L554" t="s">
        <v>22</v>
      </c>
      <c r="M554">
        <v>90480</v>
      </c>
      <c r="O554" t="s">
        <v>471</v>
      </c>
      <c r="P554" t="s">
        <v>897</v>
      </c>
    </row>
    <row r="555" spans="1:16" x14ac:dyDescent="0.35">
      <c r="A555" t="s">
        <v>16</v>
      </c>
      <c r="B555" t="s">
        <v>985</v>
      </c>
      <c r="C555" t="s">
        <v>986</v>
      </c>
      <c r="D555" t="s">
        <v>36</v>
      </c>
      <c r="E555" t="s">
        <v>20</v>
      </c>
      <c r="F555" t="b">
        <v>0</v>
      </c>
      <c r="G555" t="s">
        <v>52</v>
      </c>
      <c r="H555" s="1">
        <v>45792.958460648151</v>
      </c>
      <c r="I555" t="b">
        <v>0</v>
      </c>
      <c r="J555" t="b">
        <v>1</v>
      </c>
      <c r="K555" t="s">
        <v>31</v>
      </c>
      <c r="L555" t="s">
        <v>22</v>
      </c>
      <c r="M555">
        <v>95160</v>
      </c>
      <c r="O555" t="s">
        <v>987</v>
      </c>
      <c r="P555" t="s">
        <v>988</v>
      </c>
    </row>
    <row r="556" spans="1:16" x14ac:dyDescent="0.35">
      <c r="A556" t="s">
        <v>16</v>
      </c>
      <c r="B556" t="s">
        <v>989</v>
      </c>
      <c r="C556" t="s">
        <v>18</v>
      </c>
      <c r="D556" t="s">
        <v>962</v>
      </c>
      <c r="E556" t="s">
        <v>20</v>
      </c>
      <c r="F556" t="b">
        <v>1</v>
      </c>
      <c r="G556" t="s">
        <v>990</v>
      </c>
      <c r="H556" s="1">
        <v>45793.318877314807</v>
      </c>
      <c r="I556" t="b">
        <v>0</v>
      </c>
      <c r="J556" t="b">
        <v>1</v>
      </c>
      <c r="K556" t="s">
        <v>990</v>
      </c>
      <c r="L556" t="s">
        <v>22</v>
      </c>
      <c r="M556">
        <v>111000</v>
      </c>
      <c r="O556" t="s">
        <v>991</v>
      </c>
      <c r="P556" t="s">
        <v>992</v>
      </c>
    </row>
    <row r="557" spans="1:16" x14ac:dyDescent="0.35">
      <c r="A557" t="s">
        <v>16</v>
      </c>
      <c r="B557" t="s">
        <v>993</v>
      </c>
      <c r="C557" t="s">
        <v>18</v>
      </c>
      <c r="D557" t="s">
        <v>573</v>
      </c>
      <c r="E557" t="s">
        <v>20</v>
      </c>
      <c r="F557" t="b">
        <v>1</v>
      </c>
      <c r="G557" t="s">
        <v>994</v>
      </c>
      <c r="H557" s="1">
        <v>45793.572743055563</v>
      </c>
      <c r="I557" t="b">
        <v>0</v>
      </c>
      <c r="J557" t="b">
        <v>0</v>
      </c>
      <c r="K557" t="s">
        <v>994</v>
      </c>
      <c r="L557" t="s">
        <v>32</v>
      </c>
      <c r="N557">
        <v>22.20000076293945</v>
      </c>
      <c r="O557" t="s">
        <v>995</v>
      </c>
      <c r="P557" t="s">
        <v>996</v>
      </c>
    </row>
    <row r="558" spans="1:16" x14ac:dyDescent="0.35">
      <c r="A558" t="s">
        <v>16</v>
      </c>
      <c r="B558" t="s">
        <v>997</v>
      </c>
      <c r="C558" t="s">
        <v>883</v>
      </c>
      <c r="D558" t="s">
        <v>573</v>
      </c>
      <c r="E558" t="s">
        <v>20</v>
      </c>
      <c r="F558" t="b">
        <v>0</v>
      </c>
      <c r="G558" t="s">
        <v>43</v>
      </c>
      <c r="H558" s="1">
        <v>45793.792615740742</v>
      </c>
      <c r="I558" t="b">
        <v>0</v>
      </c>
      <c r="J558" t="b">
        <v>0</v>
      </c>
      <c r="K558" t="s">
        <v>31</v>
      </c>
      <c r="L558" t="s">
        <v>32</v>
      </c>
      <c r="N558">
        <v>64.904998779296875</v>
      </c>
      <c r="O558" t="s">
        <v>998</v>
      </c>
      <c r="P558" t="s">
        <v>999</v>
      </c>
    </row>
    <row r="559" spans="1:16" x14ac:dyDescent="0.35">
      <c r="A559" t="s">
        <v>16</v>
      </c>
      <c r="B559" t="s">
        <v>1000</v>
      </c>
      <c r="C559" t="s">
        <v>649</v>
      </c>
      <c r="D559" t="s">
        <v>36</v>
      </c>
      <c r="E559" t="s">
        <v>20</v>
      </c>
      <c r="F559" t="b">
        <v>0</v>
      </c>
      <c r="G559" t="s">
        <v>43</v>
      </c>
      <c r="H559" s="1">
        <v>45793.792615740742</v>
      </c>
      <c r="I559" t="b">
        <v>0</v>
      </c>
      <c r="J559" t="b">
        <v>1</v>
      </c>
      <c r="K559" t="s">
        <v>31</v>
      </c>
      <c r="L559" t="s">
        <v>22</v>
      </c>
      <c r="M559">
        <v>82500</v>
      </c>
      <c r="O559" t="s">
        <v>48</v>
      </c>
      <c r="P559" t="s">
        <v>1001</v>
      </c>
    </row>
    <row r="560" spans="1:16" x14ac:dyDescent="0.35">
      <c r="A560" t="s">
        <v>16</v>
      </c>
      <c r="B560" t="s">
        <v>1002</v>
      </c>
      <c r="C560" t="s">
        <v>18</v>
      </c>
      <c r="D560" t="s">
        <v>110</v>
      </c>
      <c r="E560" t="s">
        <v>20</v>
      </c>
      <c r="F560" t="b">
        <v>1</v>
      </c>
      <c r="G560" t="s">
        <v>994</v>
      </c>
      <c r="H560" s="1">
        <v>45794.400740740741</v>
      </c>
      <c r="I560" t="b">
        <v>0</v>
      </c>
      <c r="J560" t="b">
        <v>0</v>
      </c>
      <c r="K560" t="s">
        <v>994</v>
      </c>
      <c r="L560" t="s">
        <v>22</v>
      </c>
      <c r="M560">
        <v>84694</v>
      </c>
      <c r="O560" t="s">
        <v>426</v>
      </c>
      <c r="P560" t="s">
        <v>1003</v>
      </c>
    </row>
    <row r="561" spans="1:16" x14ac:dyDescent="0.35">
      <c r="A561" t="s">
        <v>16</v>
      </c>
      <c r="B561" t="s">
        <v>1004</v>
      </c>
      <c r="C561" t="s">
        <v>1005</v>
      </c>
      <c r="D561" t="s">
        <v>29</v>
      </c>
      <c r="E561" t="s">
        <v>20</v>
      </c>
      <c r="F561" t="b">
        <v>0</v>
      </c>
      <c r="G561" t="s">
        <v>47</v>
      </c>
      <c r="H561" s="1">
        <v>45794.417025462957</v>
      </c>
      <c r="I561" t="b">
        <v>0</v>
      </c>
      <c r="J561" t="b">
        <v>0</v>
      </c>
      <c r="K561" t="s">
        <v>31</v>
      </c>
      <c r="L561" t="s">
        <v>22</v>
      </c>
      <c r="M561">
        <v>76500</v>
      </c>
      <c r="O561" t="s">
        <v>1006</v>
      </c>
      <c r="P561" t="s">
        <v>1007</v>
      </c>
    </row>
    <row r="562" spans="1:16" x14ac:dyDescent="0.35">
      <c r="A562" t="s">
        <v>16</v>
      </c>
      <c r="B562" t="s">
        <v>1008</v>
      </c>
      <c r="C562" t="s">
        <v>72</v>
      </c>
      <c r="D562" t="s">
        <v>29</v>
      </c>
      <c r="E562" t="s">
        <v>20</v>
      </c>
      <c r="F562" t="b">
        <v>0</v>
      </c>
      <c r="G562" t="s">
        <v>52</v>
      </c>
      <c r="H562" s="1">
        <v>45794.504710648151</v>
      </c>
      <c r="I562" t="b">
        <v>0</v>
      </c>
      <c r="J562" t="b">
        <v>1</v>
      </c>
      <c r="K562" t="s">
        <v>31</v>
      </c>
      <c r="L562" t="s">
        <v>22</v>
      </c>
      <c r="M562">
        <v>120000</v>
      </c>
      <c r="O562" t="s">
        <v>1009</v>
      </c>
      <c r="P562" t="s">
        <v>1010</v>
      </c>
    </row>
    <row r="563" spans="1:16" x14ac:dyDescent="0.35">
      <c r="A563" t="s">
        <v>16</v>
      </c>
      <c r="B563" t="s">
        <v>16</v>
      </c>
      <c r="C563" t="s">
        <v>815</v>
      </c>
      <c r="D563" t="s">
        <v>36</v>
      </c>
      <c r="E563" t="s">
        <v>20</v>
      </c>
      <c r="F563" t="b">
        <v>0</v>
      </c>
      <c r="G563" t="s">
        <v>68</v>
      </c>
      <c r="H563" s="1">
        <v>45795.375613425917</v>
      </c>
      <c r="I563" t="b">
        <v>0</v>
      </c>
      <c r="J563" t="b">
        <v>0</v>
      </c>
      <c r="K563" t="s">
        <v>31</v>
      </c>
      <c r="L563" t="s">
        <v>22</v>
      </c>
      <c r="M563">
        <v>145000</v>
      </c>
      <c r="O563" t="s">
        <v>816</v>
      </c>
      <c r="P563" t="s">
        <v>1011</v>
      </c>
    </row>
    <row r="564" spans="1:16" x14ac:dyDescent="0.35">
      <c r="A564" t="s">
        <v>16</v>
      </c>
      <c r="B564" t="s">
        <v>35</v>
      </c>
      <c r="C564" t="s">
        <v>865</v>
      </c>
      <c r="D564" t="s">
        <v>36</v>
      </c>
      <c r="E564" t="s">
        <v>20</v>
      </c>
      <c r="F564" t="b">
        <v>0</v>
      </c>
      <c r="G564" t="s">
        <v>68</v>
      </c>
      <c r="H564" s="1">
        <v>45796.875775462962</v>
      </c>
      <c r="I564" t="b">
        <v>0</v>
      </c>
      <c r="J564" t="b">
        <v>1</v>
      </c>
      <c r="K564" t="s">
        <v>31</v>
      </c>
      <c r="L564" t="s">
        <v>22</v>
      </c>
      <c r="M564">
        <v>79500</v>
      </c>
      <c r="O564" t="s">
        <v>1012</v>
      </c>
      <c r="P564" t="s">
        <v>1013</v>
      </c>
    </row>
    <row r="565" spans="1:16" x14ac:dyDescent="0.35">
      <c r="A565" t="s">
        <v>16</v>
      </c>
      <c r="B565" t="s">
        <v>1014</v>
      </c>
      <c r="C565" t="s">
        <v>537</v>
      </c>
      <c r="D565" t="s">
        <v>36</v>
      </c>
      <c r="E565" t="s">
        <v>91</v>
      </c>
      <c r="F565" t="b">
        <v>0</v>
      </c>
      <c r="G565" t="s">
        <v>30</v>
      </c>
      <c r="H565" s="1">
        <v>45796.876064814824</v>
      </c>
      <c r="I565" t="b">
        <v>0</v>
      </c>
      <c r="J565" t="b">
        <v>0</v>
      </c>
      <c r="K565" t="s">
        <v>31</v>
      </c>
      <c r="L565" t="s">
        <v>22</v>
      </c>
      <c r="M565">
        <v>68500</v>
      </c>
      <c r="O565" t="s">
        <v>1015</v>
      </c>
      <c r="P565" t="s">
        <v>1016</v>
      </c>
    </row>
    <row r="566" spans="1:16" x14ac:dyDescent="0.35">
      <c r="A566" t="s">
        <v>16</v>
      </c>
      <c r="B566" t="s">
        <v>1017</v>
      </c>
      <c r="C566" t="s">
        <v>832</v>
      </c>
      <c r="D566" t="s">
        <v>29</v>
      </c>
      <c r="E566" t="s">
        <v>20</v>
      </c>
      <c r="F566" t="b">
        <v>0</v>
      </c>
      <c r="G566" t="s">
        <v>47</v>
      </c>
      <c r="H566" s="1">
        <v>45797.250324074077</v>
      </c>
      <c r="I566" t="b">
        <v>0</v>
      </c>
      <c r="J566" t="b">
        <v>1</v>
      </c>
      <c r="K566" t="s">
        <v>31</v>
      </c>
      <c r="L566" t="s">
        <v>22</v>
      </c>
      <c r="M566">
        <v>88176.5</v>
      </c>
      <c r="O566" t="s">
        <v>1018</v>
      </c>
      <c r="P566" t="s">
        <v>1019</v>
      </c>
    </row>
    <row r="567" spans="1:16" x14ac:dyDescent="0.35">
      <c r="A567" t="s">
        <v>16</v>
      </c>
      <c r="B567" t="s">
        <v>1020</v>
      </c>
      <c r="C567" t="s">
        <v>142</v>
      </c>
      <c r="D567" t="s">
        <v>36</v>
      </c>
      <c r="E567" t="s">
        <v>20</v>
      </c>
      <c r="F567" t="b">
        <v>0</v>
      </c>
      <c r="G567" t="s">
        <v>68</v>
      </c>
      <c r="H567" s="1">
        <v>45797.375659722216</v>
      </c>
      <c r="I567" t="b">
        <v>0</v>
      </c>
      <c r="J567" t="b">
        <v>1</v>
      </c>
      <c r="K567" t="s">
        <v>31</v>
      </c>
      <c r="L567" t="s">
        <v>22</v>
      </c>
      <c r="M567">
        <v>136500</v>
      </c>
      <c r="O567" t="s">
        <v>1021</v>
      </c>
    </row>
    <row r="568" spans="1:16" x14ac:dyDescent="0.35">
      <c r="A568" t="s">
        <v>16</v>
      </c>
      <c r="B568" t="s">
        <v>165</v>
      </c>
      <c r="C568" t="s">
        <v>653</v>
      </c>
      <c r="D568" t="s">
        <v>29</v>
      </c>
      <c r="E568" t="s">
        <v>20</v>
      </c>
      <c r="F568" t="b">
        <v>0</v>
      </c>
      <c r="G568" t="s">
        <v>43</v>
      </c>
      <c r="H568" s="1">
        <v>45797.417048611111</v>
      </c>
      <c r="I568" t="b">
        <v>1</v>
      </c>
      <c r="J568" t="b">
        <v>0</v>
      </c>
      <c r="K568" t="s">
        <v>31</v>
      </c>
      <c r="L568" t="s">
        <v>32</v>
      </c>
      <c r="N568">
        <v>52.5</v>
      </c>
      <c r="O568" t="s">
        <v>342</v>
      </c>
      <c r="P568" t="s">
        <v>232</v>
      </c>
    </row>
    <row r="569" spans="1:16" x14ac:dyDescent="0.35">
      <c r="A569" t="s">
        <v>16</v>
      </c>
      <c r="B569" t="s">
        <v>1022</v>
      </c>
      <c r="C569" t="s">
        <v>796</v>
      </c>
      <c r="D569" t="s">
        <v>29</v>
      </c>
      <c r="E569" t="s">
        <v>20</v>
      </c>
      <c r="F569" t="b">
        <v>0</v>
      </c>
      <c r="G569" t="s">
        <v>68</v>
      </c>
      <c r="H569" s="1">
        <v>45797.708993055552</v>
      </c>
      <c r="I569" t="b">
        <v>0</v>
      </c>
      <c r="J569" t="b">
        <v>1</v>
      </c>
      <c r="K569" t="s">
        <v>31</v>
      </c>
      <c r="L569" t="s">
        <v>22</v>
      </c>
      <c r="M569">
        <v>97000</v>
      </c>
      <c r="O569" t="s">
        <v>1023</v>
      </c>
      <c r="P569" t="s">
        <v>1024</v>
      </c>
    </row>
    <row r="570" spans="1:16" x14ac:dyDescent="0.35">
      <c r="A570" t="s">
        <v>16</v>
      </c>
      <c r="B570" t="s">
        <v>1025</v>
      </c>
      <c r="C570" t="s">
        <v>1026</v>
      </c>
      <c r="D570" t="s">
        <v>36</v>
      </c>
      <c r="E570" t="s">
        <v>20</v>
      </c>
      <c r="F570" t="b">
        <v>0</v>
      </c>
      <c r="G570" t="s">
        <v>171</v>
      </c>
      <c r="H570" s="1">
        <v>45797.793402777781</v>
      </c>
      <c r="I570" t="b">
        <v>1</v>
      </c>
      <c r="J570" t="b">
        <v>0</v>
      </c>
      <c r="K570" t="s">
        <v>31</v>
      </c>
      <c r="L570" t="s">
        <v>22</v>
      </c>
      <c r="M570">
        <v>75000</v>
      </c>
      <c r="O570" t="s">
        <v>1027</v>
      </c>
    </row>
    <row r="571" spans="1:16" x14ac:dyDescent="0.35">
      <c r="A571" t="s">
        <v>16</v>
      </c>
      <c r="B571" t="s">
        <v>1028</v>
      </c>
      <c r="C571" t="s">
        <v>325</v>
      </c>
      <c r="D571" t="s">
        <v>29</v>
      </c>
      <c r="E571" t="s">
        <v>91</v>
      </c>
      <c r="F571" t="b">
        <v>0</v>
      </c>
      <c r="G571" t="s">
        <v>47</v>
      </c>
      <c r="H571" s="1">
        <v>45797.916967592602</v>
      </c>
      <c r="I571" t="b">
        <v>0</v>
      </c>
      <c r="J571" t="b">
        <v>1</v>
      </c>
      <c r="K571" t="s">
        <v>31</v>
      </c>
      <c r="L571" t="s">
        <v>32</v>
      </c>
      <c r="N571">
        <v>43</v>
      </c>
      <c r="O571" t="s">
        <v>475</v>
      </c>
      <c r="P571" t="s">
        <v>1029</v>
      </c>
    </row>
    <row r="572" spans="1:16" x14ac:dyDescent="0.35">
      <c r="A572" t="s">
        <v>16</v>
      </c>
      <c r="B572" t="s">
        <v>1030</v>
      </c>
      <c r="C572" t="s">
        <v>1031</v>
      </c>
      <c r="D572" t="s">
        <v>36</v>
      </c>
      <c r="E572" t="s">
        <v>91</v>
      </c>
      <c r="F572" t="b">
        <v>0</v>
      </c>
      <c r="G572" t="s">
        <v>47</v>
      </c>
      <c r="H572" s="1">
        <v>45798.000300925924</v>
      </c>
      <c r="I572" t="b">
        <v>0</v>
      </c>
      <c r="J572" t="b">
        <v>0</v>
      </c>
      <c r="K572" t="s">
        <v>31</v>
      </c>
      <c r="L572" t="s">
        <v>32</v>
      </c>
      <c r="N572">
        <v>92.5</v>
      </c>
      <c r="O572" t="s">
        <v>1032</v>
      </c>
    </row>
    <row r="573" spans="1:16" x14ac:dyDescent="0.35">
      <c r="A573" t="s">
        <v>16</v>
      </c>
      <c r="B573" t="s">
        <v>1033</v>
      </c>
      <c r="C573" t="s">
        <v>1034</v>
      </c>
      <c r="D573" t="s">
        <v>249</v>
      </c>
      <c r="E573" t="s">
        <v>20</v>
      </c>
      <c r="F573" t="b">
        <v>0</v>
      </c>
      <c r="G573" t="s">
        <v>105</v>
      </c>
      <c r="H573" s="1">
        <v>45798.254351851851</v>
      </c>
      <c r="I573" t="b">
        <v>0</v>
      </c>
      <c r="J573" t="b">
        <v>0</v>
      </c>
      <c r="K573" t="s">
        <v>105</v>
      </c>
      <c r="L573" t="s">
        <v>22</v>
      </c>
      <c r="M573">
        <v>83099.5</v>
      </c>
      <c r="O573" t="s">
        <v>1035</v>
      </c>
      <c r="P573" t="s">
        <v>1036</v>
      </c>
    </row>
    <row r="574" spans="1:16" x14ac:dyDescent="0.35">
      <c r="A574" t="s">
        <v>16</v>
      </c>
      <c r="B574" t="s">
        <v>1037</v>
      </c>
      <c r="C574" t="s">
        <v>1038</v>
      </c>
      <c r="D574" t="s">
        <v>573</v>
      </c>
      <c r="E574" t="s">
        <v>296</v>
      </c>
      <c r="F574" t="b">
        <v>0</v>
      </c>
      <c r="G574" t="s">
        <v>171</v>
      </c>
      <c r="H574" s="1">
        <v>45798.350370370368</v>
      </c>
      <c r="I574" t="b">
        <v>0</v>
      </c>
      <c r="J574" t="b">
        <v>1</v>
      </c>
      <c r="K574" t="s">
        <v>31</v>
      </c>
      <c r="L574" t="s">
        <v>32</v>
      </c>
      <c r="N574">
        <v>35.740001678466797</v>
      </c>
      <c r="O574" t="s">
        <v>1039</v>
      </c>
      <c r="P574" t="s">
        <v>1040</v>
      </c>
    </row>
    <row r="575" spans="1:16" x14ac:dyDescent="0.35">
      <c r="A575" t="s">
        <v>16</v>
      </c>
      <c r="B575" t="s">
        <v>1041</v>
      </c>
      <c r="C575" t="s">
        <v>537</v>
      </c>
      <c r="D575" t="s">
        <v>36</v>
      </c>
      <c r="E575" t="s">
        <v>20</v>
      </c>
      <c r="F575" t="b">
        <v>0</v>
      </c>
      <c r="G575" t="s">
        <v>30</v>
      </c>
      <c r="H575" s="1">
        <v>45798.417511574073</v>
      </c>
      <c r="I575" t="b">
        <v>0</v>
      </c>
      <c r="J575" t="b">
        <v>1</v>
      </c>
      <c r="K575" t="s">
        <v>31</v>
      </c>
      <c r="L575" t="s">
        <v>22</v>
      </c>
      <c r="M575">
        <v>65000</v>
      </c>
      <c r="O575" t="s">
        <v>1042</v>
      </c>
      <c r="P575" t="s">
        <v>1043</v>
      </c>
    </row>
    <row r="576" spans="1:16" x14ac:dyDescent="0.35">
      <c r="A576" t="s">
        <v>16</v>
      </c>
      <c r="B576" t="s">
        <v>804</v>
      </c>
      <c r="C576" t="s">
        <v>951</v>
      </c>
      <c r="D576" t="s">
        <v>1044</v>
      </c>
      <c r="E576" t="s">
        <v>20</v>
      </c>
      <c r="F576" t="b">
        <v>0</v>
      </c>
      <c r="G576" t="s">
        <v>171</v>
      </c>
      <c r="H576" s="1">
        <v>45798.517013888893</v>
      </c>
      <c r="I576" t="b">
        <v>0</v>
      </c>
      <c r="J576" t="b">
        <v>1</v>
      </c>
      <c r="K576" t="s">
        <v>31</v>
      </c>
      <c r="L576" t="s">
        <v>32</v>
      </c>
      <c r="N576">
        <v>14.00500011444092</v>
      </c>
      <c r="O576" t="s">
        <v>952</v>
      </c>
      <c r="P576" t="s">
        <v>953</v>
      </c>
    </row>
    <row r="577" spans="1:16" x14ac:dyDescent="0.35">
      <c r="A577" t="s">
        <v>16</v>
      </c>
      <c r="B577" t="s">
        <v>213</v>
      </c>
      <c r="C577" t="s">
        <v>1045</v>
      </c>
      <c r="D577" t="s">
        <v>29</v>
      </c>
      <c r="E577" t="s">
        <v>20</v>
      </c>
      <c r="F577" t="b">
        <v>0</v>
      </c>
      <c r="G577" t="s">
        <v>47</v>
      </c>
      <c r="H577" s="1">
        <v>45798.541967592602</v>
      </c>
      <c r="I577" t="b">
        <v>0</v>
      </c>
      <c r="J577" t="b">
        <v>0</v>
      </c>
      <c r="K577" t="s">
        <v>31</v>
      </c>
      <c r="L577" t="s">
        <v>22</v>
      </c>
      <c r="M577">
        <v>65000</v>
      </c>
      <c r="O577" t="s">
        <v>1046</v>
      </c>
    </row>
    <row r="578" spans="1:16" x14ac:dyDescent="0.35">
      <c r="A578" t="s">
        <v>16</v>
      </c>
      <c r="B578" t="s">
        <v>1047</v>
      </c>
      <c r="C578" t="s">
        <v>154</v>
      </c>
      <c r="D578" t="s">
        <v>36</v>
      </c>
      <c r="E578" t="s">
        <v>20</v>
      </c>
      <c r="F578" t="b">
        <v>0</v>
      </c>
      <c r="G578" t="s">
        <v>52</v>
      </c>
      <c r="H578" s="1">
        <v>45798.543275462973</v>
      </c>
      <c r="I578" t="b">
        <v>0</v>
      </c>
      <c r="J578" t="b">
        <v>1</v>
      </c>
      <c r="K578" t="s">
        <v>31</v>
      </c>
      <c r="L578" t="s">
        <v>22</v>
      </c>
      <c r="M578">
        <v>160000</v>
      </c>
      <c r="O578" t="s">
        <v>1048</v>
      </c>
      <c r="P578" t="s">
        <v>54</v>
      </c>
    </row>
    <row r="579" spans="1:16" x14ac:dyDescent="0.35">
      <c r="A579" t="s">
        <v>16</v>
      </c>
      <c r="B579" t="s">
        <v>226</v>
      </c>
      <c r="C579" t="s">
        <v>1049</v>
      </c>
      <c r="D579" t="s">
        <v>110</v>
      </c>
      <c r="E579" t="s">
        <v>20</v>
      </c>
      <c r="F579" t="b">
        <v>0</v>
      </c>
      <c r="G579" t="s">
        <v>171</v>
      </c>
      <c r="H579" s="1">
        <v>45798.89203703704</v>
      </c>
      <c r="I579" t="b">
        <v>0</v>
      </c>
      <c r="J579" t="b">
        <v>1</v>
      </c>
      <c r="K579" t="s">
        <v>31</v>
      </c>
      <c r="L579" t="s">
        <v>32</v>
      </c>
      <c r="N579">
        <v>19.5</v>
      </c>
      <c r="O579" t="s">
        <v>1050</v>
      </c>
      <c r="P579" t="s">
        <v>448</v>
      </c>
    </row>
    <row r="580" spans="1:16" x14ac:dyDescent="0.35">
      <c r="A580" t="s">
        <v>16</v>
      </c>
      <c r="B580" t="s">
        <v>1051</v>
      </c>
      <c r="C580" t="s">
        <v>410</v>
      </c>
      <c r="D580" t="s">
        <v>29</v>
      </c>
      <c r="E580" t="s">
        <v>20</v>
      </c>
      <c r="F580" t="b">
        <v>0</v>
      </c>
      <c r="G580" t="s">
        <v>47</v>
      </c>
      <c r="H580" s="1">
        <v>45799.000300925924</v>
      </c>
      <c r="I580" t="b">
        <v>0</v>
      </c>
      <c r="J580" t="b">
        <v>1</v>
      </c>
      <c r="K580" t="s">
        <v>31</v>
      </c>
      <c r="L580" t="s">
        <v>22</v>
      </c>
      <c r="M580">
        <v>56491</v>
      </c>
      <c r="O580" t="s">
        <v>1052</v>
      </c>
      <c r="P580" t="s">
        <v>164</v>
      </c>
    </row>
    <row r="581" spans="1:16" x14ac:dyDescent="0.35">
      <c r="A581" t="s">
        <v>16</v>
      </c>
      <c r="B581" t="s">
        <v>226</v>
      </c>
      <c r="C581" t="s">
        <v>703</v>
      </c>
      <c r="D581" t="s">
        <v>36</v>
      </c>
      <c r="E581" t="s">
        <v>20</v>
      </c>
      <c r="F581" t="b">
        <v>0</v>
      </c>
      <c r="G581" t="s">
        <v>43</v>
      </c>
      <c r="H581" s="1">
        <v>45799.458761574067</v>
      </c>
      <c r="I581" t="b">
        <v>0</v>
      </c>
      <c r="J581" t="b">
        <v>0</v>
      </c>
      <c r="K581" t="s">
        <v>31</v>
      </c>
      <c r="L581" t="s">
        <v>22</v>
      </c>
      <c r="M581">
        <v>115000</v>
      </c>
      <c r="O581" t="s">
        <v>77</v>
      </c>
      <c r="P581" t="s">
        <v>704</v>
      </c>
    </row>
    <row r="582" spans="1:16" x14ac:dyDescent="0.35">
      <c r="A582" t="s">
        <v>16</v>
      </c>
      <c r="B582" t="s">
        <v>1053</v>
      </c>
      <c r="C582" t="s">
        <v>1054</v>
      </c>
      <c r="D582" t="s">
        <v>443</v>
      </c>
      <c r="E582" t="s">
        <v>20</v>
      </c>
      <c r="F582" t="b">
        <v>0</v>
      </c>
      <c r="G582" t="s">
        <v>30</v>
      </c>
      <c r="H582" s="1">
        <v>45799.458969907413</v>
      </c>
      <c r="I582" t="b">
        <v>0</v>
      </c>
      <c r="J582" t="b">
        <v>1</v>
      </c>
      <c r="K582" t="s">
        <v>31</v>
      </c>
      <c r="L582" t="s">
        <v>22</v>
      </c>
      <c r="M582">
        <v>101000</v>
      </c>
      <c r="O582" t="s">
        <v>1055</v>
      </c>
      <c r="P582" t="s">
        <v>1056</v>
      </c>
    </row>
    <row r="583" spans="1:16" x14ac:dyDescent="0.35">
      <c r="A583" t="s">
        <v>16</v>
      </c>
      <c r="B583" t="s">
        <v>220</v>
      </c>
      <c r="C583" t="s">
        <v>597</v>
      </c>
      <c r="D583" t="s">
        <v>762</v>
      </c>
      <c r="E583" t="s">
        <v>91</v>
      </c>
      <c r="F583" t="b">
        <v>0</v>
      </c>
      <c r="G583" t="s">
        <v>52</v>
      </c>
      <c r="H583" s="1">
        <v>45799.875150462962</v>
      </c>
      <c r="I583" t="b">
        <v>0</v>
      </c>
      <c r="J583" t="b">
        <v>0</v>
      </c>
      <c r="K583" t="s">
        <v>31</v>
      </c>
      <c r="L583" t="s">
        <v>32</v>
      </c>
      <c r="N583">
        <v>37</v>
      </c>
      <c r="O583" t="s">
        <v>762</v>
      </c>
      <c r="P583" t="s">
        <v>763</v>
      </c>
    </row>
    <row r="584" spans="1:16" x14ac:dyDescent="0.35">
      <c r="A584" t="s">
        <v>16</v>
      </c>
      <c r="B584" t="s">
        <v>226</v>
      </c>
      <c r="C584" t="s">
        <v>1057</v>
      </c>
      <c r="D584" t="s">
        <v>36</v>
      </c>
      <c r="E584" t="s">
        <v>91</v>
      </c>
      <c r="F584" t="b">
        <v>0</v>
      </c>
      <c r="G584" t="s">
        <v>52</v>
      </c>
      <c r="H584" s="1">
        <v>45799.958414351851</v>
      </c>
      <c r="I584" t="b">
        <v>0</v>
      </c>
      <c r="J584" t="b">
        <v>0</v>
      </c>
      <c r="K584" t="s">
        <v>31</v>
      </c>
      <c r="L584" t="s">
        <v>32</v>
      </c>
      <c r="N584">
        <v>24.5</v>
      </c>
      <c r="O584" t="s">
        <v>1058</v>
      </c>
      <c r="P584" t="s">
        <v>1059</v>
      </c>
    </row>
    <row r="585" spans="1:16" x14ac:dyDescent="0.35">
      <c r="A585" t="s">
        <v>16</v>
      </c>
      <c r="B585" t="s">
        <v>717</v>
      </c>
      <c r="C585" t="s">
        <v>18</v>
      </c>
      <c r="D585" t="s">
        <v>29</v>
      </c>
      <c r="E585" t="s">
        <v>20</v>
      </c>
      <c r="F585" t="b">
        <v>1</v>
      </c>
      <c r="G585" t="s">
        <v>150</v>
      </c>
      <c r="H585" s="1">
        <v>45800.284930555557</v>
      </c>
      <c r="I585" t="b">
        <v>0</v>
      </c>
      <c r="J585" t="b">
        <v>0</v>
      </c>
      <c r="K585" t="s">
        <v>150</v>
      </c>
      <c r="L585" t="s">
        <v>22</v>
      </c>
      <c r="M585">
        <v>141810.3125</v>
      </c>
      <c r="O585" t="s">
        <v>718</v>
      </c>
      <c r="P585" t="s">
        <v>719</v>
      </c>
    </row>
    <row r="586" spans="1:16" x14ac:dyDescent="0.35">
      <c r="A586" t="s">
        <v>16</v>
      </c>
      <c r="B586" t="s">
        <v>1060</v>
      </c>
      <c r="C586" t="s">
        <v>537</v>
      </c>
      <c r="D586" t="s">
        <v>573</v>
      </c>
      <c r="E586" t="s">
        <v>20</v>
      </c>
      <c r="F586" t="b">
        <v>0</v>
      </c>
      <c r="G586" t="s">
        <v>171</v>
      </c>
      <c r="H586" s="1">
        <v>45801.337754629632</v>
      </c>
      <c r="I586" t="b">
        <v>0</v>
      </c>
      <c r="J586" t="b">
        <v>0</v>
      </c>
      <c r="K586" t="s">
        <v>31</v>
      </c>
      <c r="L586" t="s">
        <v>32</v>
      </c>
      <c r="N586">
        <v>66.580001831054688</v>
      </c>
      <c r="O586" t="s">
        <v>1061</v>
      </c>
      <c r="P586" t="s">
        <v>1062</v>
      </c>
    </row>
    <row r="587" spans="1:16" x14ac:dyDescent="0.35">
      <c r="A587" t="s">
        <v>16</v>
      </c>
      <c r="B587" t="s">
        <v>226</v>
      </c>
      <c r="C587" t="s">
        <v>832</v>
      </c>
      <c r="D587" t="s">
        <v>443</v>
      </c>
      <c r="E587" t="s">
        <v>20</v>
      </c>
      <c r="F587" t="b">
        <v>0</v>
      </c>
      <c r="G587" t="s">
        <v>47</v>
      </c>
      <c r="H587" s="1">
        <v>45803.333553240736</v>
      </c>
      <c r="I587" t="b">
        <v>0</v>
      </c>
      <c r="J587" t="b">
        <v>1</v>
      </c>
      <c r="K587" t="s">
        <v>31</v>
      </c>
      <c r="L587" t="s">
        <v>22</v>
      </c>
      <c r="M587">
        <v>90000</v>
      </c>
      <c r="O587" t="s">
        <v>1063</v>
      </c>
      <c r="P587" t="s">
        <v>1064</v>
      </c>
    </row>
    <row r="588" spans="1:16" x14ac:dyDescent="0.35">
      <c r="A588" t="s">
        <v>16</v>
      </c>
      <c r="B588" t="s">
        <v>1065</v>
      </c>
      <c r="C588" t="s">
        <v>1066</v>
      </c>
      <c r="D588" t="s">
        <v>17447</v>
      </c>
      <c r="E588" t="s">
        <v>20</v>
      </c>
      <c r="F588" t="b">
        <v>0</v>
      </c>
      <c r="G588" t="s">
        <v>1067</v>
      </c>
      <c r="H588" s="1">
        <v>45804.025266203702</v>
      </c>
      <c r="I588" t="b">
        <v>1</v>
      </c>
      <c r="J588" t="b">
        <v>0</v>
      </c>
      <c r="K588" t="s">
        <v>1067</v>
      </c>
      <c r="L588" t="s">
        <v>22</v>
      </c>
      <c r="M588">
        <v>86250</v>
      </c>
      <c r="O588" t="s">
        <v>1068</v>
      </c>
      <c r="P588" t="s">
        <v>164</v>
      </c>
    </row>
    <row r="589" spans="1:16" x14ac:dyDescent="0.35">
      <c r="A589" t="s">
        <v>16</v>
      </c>
      <c r="B589" t="s">
        <v>1069</v>
      </c>
      <c r="C589" t="s">
        <v>1070</v>
      </c>
      <c r="D589" t="s">
        <v>36</v>
      </c>
      <c r="E589" t="s">
        <v>91</v>
      </c>
      <c r="F589" t="b">
        <v>0</v>
      </c>
      <c r="G589" t="s">
        <v>52</v>
      </c>
      <c r="H589" s="1">
        <v>45804.626620370371</v>
      </c>
      <c r="I589" t="b">
        <v>1</v>
      </c>
      <c r="J589" t="b">
        <v>0</v>
      </c>
      <c r="K589" t="s">
        <v>31</v>
      </c>
      <c r="L589" t="s">
        <v>22</v>
      </c>
      <c r="M589">
        <v>115000</v>
      </c>
      <c r="O589" t="s">
        <v>1071</v>
      </c>
      <c r="P589" t="s">
        <v>1072</v>
      </c>
    </row>
    <row r="590" spans="1:16" x14ac:dyDescent="0.35">
      <c r="A590" t="s">
        <v>16</v>
      </c>
      <c r="B590" t="s">
        <v>1073</v>
      </c>
      <c r="C590" t="s">
        <v>1074</v>
      </c>
      <c r="D590" t="s">
        <v>29</v>
      </c>
      <c r="E590" t="s">
        <v>20</v>
      </c>
      <c r="F590" t="b">
        <v>0</v>
      </c>
      <c r="G590" t="s">
        <v>68</v>
      </c>
      <c r="H590" s="1">
        <v>45804.750879629632</v>
      </c>
      <c r="I590" t="b">
        <v>0</v>
      </c>
      <c r="J590" t="b">
        <v>1</v>
      </c>
      <c r="K590" t="s">
        <v>31</v>
      </c>
      <c r="L590" t="s">
        <v>22</v>
      </c>
      <c r="M590">
        <v>105000</v>
      </c>
      <c r="O590" t="s">
        <v>1075</v>
      </c>
      <c r="P590" t="s">
        <v>1076</v>
      </c>
    </row>
    <row r="591" spans="1:16" x14ac:dyDescent="0.35">
      <c r="A591" t="s">
        <v>16</v>
      </c>
      <c r="B591" t="s">
        <v>1077</v>
      </c>
      <c r="C591" t="s">
        <v>1078</v>
      </c>
      <c r="D591" t="s">
        <v>36</v>
      </c>
      <c r="E591" t="s">
        <v>20</v>
      </c>
      <c r="F591" t="b">
        <v>0</v>
      </c>
      <c r="G591" t="s">
        <v>1078</v>
      </c>
      <c r="H591" s="1">
        <v>45805.288263888891</v>
      </c>
      <c r="I591" t="b">
        <v>0</v>
      </c>
      <c r="J591" t="b">
        <v>0</v>
      </c>
      <c r="K591" t="s">
        <v>266</v>
      </c>
      <c r="L591" t="s">
        <v>22</v>
      </c>
      <c r="M591">
        <v>145500</v>
      </c>
      <c r="O591" t="s">
        <v>1079</v>
      </c>
      <c r="P591" t="s">
        <v>1080</v>
      </c>
    </row>
    <row r="592" spans="1:16" x14ac:dyDescent="0.35">
      <c r="A592" t="s">
        <v>16</v>
      </c>
      <c r="B592" t="s">
        <v>1081</v>
      </c>
      <c r="C592" t="s">
        <v>1082</v>
      </c>
      <c r="D592" t="s">
        <v>443</v>
      </c>
      <c r="E592" t="s">
        <v>20</v>
      </c>
      <c r="F592" t="b">
        <v>0</v>
      </c>
      <c r="G592" t="s">
        <v>52</v>
      </c>
      <c r="H592" s="1">
        <v>45805.292372685188</v>
      </c>
      <c r="I592" t="b">
        <v>0</v>
      </c>
      <c r="J592" t="b">
        <v>0</v>
      </c>
      <c r="K592" t="s">
        <v>31</v>
      </c>
      <c r="L592" t="s">
        <v>22</v>
      </c>
      <c r="M592">
        <v>155000</v>
      </c>
      <c r="O592" t="s">
        <v>1083</v>
      </c>
    </row>
    <row r="593" spans="1:16" x14ac:dyDescent="0.35">
      <c r="A593" t="s">
        <v>16</v>
      </c>
      <c r="B593" t="s">
        <v>723</v>
      </c>
      <c r="C593" t="s">
        <v>724</v>
      </c>
      <c r="D593" t="s">
        <v>17443</v>
      </c>
      <c r="E593" t="s">
        <v>204</v>
      </c>
      <c r="F593" t="b">
        <v>0</v>
      </c>
      <c r="G593" t="s">
        <v>300</v>
      </c>
      <c r="H593" s="1">
        <v>45805.341273148151</v>
      </c>
      <c r="I593" t="b">
        <v>0</v>
      </c>
      <c r="J593" t="b">
        <v>0</v>
      </c>
      <c r="K593" t="s">
        <v>300</v>
      </c>
      <c r="L593" t="s">
        <v>22</v>
      </c>
      <c r="M593">
        <v>103000</v>
      </c>
      <c r="O593" t="s">
        <v>725</v>
      </c>
      <c r="P593" t="s">
        <v>726</v>
      </c>
    </row>
    <row r="594" spans="1:16" x14ac:dyDescent="0.35">
      <c r="A594" t="s">
        <v>16</v>
      </c>
      <c r="B594" t="s">
        <v>457</v>
      </c>
      <c r="C594" t="s">
        <v>142</v>
      </c>
      <c r="D594" t="s">
        <v>110</v>
      </c>
      <c r="E594" t="s">
        <v>91</v>
      </c>
      <c r="F594" t="b">
        <v>0</v>
      </c>
      <c r="G594" t="s">
        <v>68</v>
      </c>
      <c r="H594" s="1">
        <v>45805.750902777778</v>
      </c>
      <c r="I594" t="b">
        <v>1</v>
      </c>
      <c r="J594" t="b">
        <v>0</v>
      </c>
      <c r="K594" t="s">
        <v>31</v>
      </c>
      <c r="L594" t="s">
        <v>32</v>
      </c>
      <c r="N594">
        <v>38</v>
      </c>
      <c r="O594" t="s">
        <v>458</v>
      </c>
    </row>
    <row r="595" spans="1:16" x14ac:dyDescent="0.35">
      <c r="A595" t="s">
        <v>16</v>
      </c>
      <c r="B595" t="s">
        <v>226</v>
      </c>
      <c r="C595" t="s">
        <v>1084</v>
      </c>
      <c r="D595" t="s">
        <v>36</v>
      </c>
      <c r="F595" t="b">
        <v>0</v>
      </c>
      <c r="G595" t="s">
        <v>68</v>
      </c>
      <c r="H595" s="1">
        <v>45806.625648148147</v>
      </c>
      <c r="I595" t="b">
        <v>0</v>
      </c>
      <c r="J595" t="b">
        <v>0</v>
      </c>
      <c r="K595" t="s">
        <v>31</v>
      </c>
      <c r="L595" t="s">
        <v>32</v>
      </c>
      <c r="N595">
        <v>20.5</v>
      </c>
      <c r="O595" t="s">
        <v>61</v>
      </c>
    </row>
    <row r="596" spans="1:16" x14ac:dyDescent="0.35">
      <c r="A596" t="s">
        <v>16</v>
      </c>
      <c r="B596" t="s">
        <v>108</v>
      </c>
      <c r="C596" t="s">
        <v>1085</v>
      </c>
      <c r="D596" t="s">
        <v>36</v>
      </c>
      <c r="E596" t="s">
        <v>91</v>
      </c>
      <c r="F596" t="b">
        <v>0</v>
      </c>
      <c r="G596" t="s">
        <v>68</v>
      </c>
      <c r="H596" s="1">
        <v>45806.667326388888</v>
      </c>
      <c r="I596" t="b">
        <v>0</v>
      </c>
      <c r="J596" t="b">
        <v>0</v>
      </c>
      <c r="K596" t="s">
        <v>31</v>
      </c>
      <c r="L596" t="s">
        <v>32</v>
      </c>
      <c r="N596">
        <v>26</v>
      </c>
      <c r="O596" t="s">
        <v>166</v>
      </c>
    </row>
    <row r="597" spans="1:16" x14ac:dyDescent="0.35">
      <c r="A597" t="s">
        <v>16</v>
      </c>
      <c r="B597" t="s">
        <v>1086</v>
      </c>
      <c r="C597" t="s">
        <v>142</v>
      </c>
      <c r="D597" t="s">
        <v>36</v>
      </c>
      <c r="E597" t="s">
        <v>20</v>
      </c>
      <c r="F597" t="b">
        <v>0</v>
      </c>
      <c r="G597" t="s">
        <v>68</v>
      </c>
      <c r="H597" s="1">
        <v>45806.708993055552</v>
      </c>
      <c r="I597" t="b">
        <v>0</v>
      </c>
      <c r="J597" t="b">
        <v>1</v>
      </c>
      <c r="K597" t="s">
        <v>31</v>
      </c>
      <c r="L597" t="s">
        <v>22</v>
      </c>
      <c r="M597">
        <v>84707.703125</v>
      </c>
      <c r="O597" t="s">
        <v>1087</v>
      </c>
      <c r="P597" t="s">
        <v>1088</v>
      </c>
    </row>
    <row r="598" spans="1:16" x14ac:dyDescent="0.35">
      <c r="A598" t="s">
        <v>16</v>
      </c>
      <c r="B598" t="s">
        <v>1089</v>
      </c>
      <c r="C598" t="s">
        <v>1084</v>
      </c>
      <c r="D598" t="s">
        <v>36</v>
      </c>
      <c r="E598" t="s">
        <v>20</v>
      </c>
      <c r="F598" t="b">
        <v>0</v>
      </c>
      <c r="G598" t="s">
        <v>68</v>
      </c>
      <c r="H598" s="1">
        <v>45806.750625000001</v>
      </c>
      <c r="I598" t="b">
        <v>0</v>
      </c>
      <c r="J598" t="b">
        <v>1</v>
      </c>
      <c r="K598" t="s">
        <v>31</v>
      </c>
      <c r="L598" t="s">
        <v>22</v>
      </c>
      <c r="M598">
        <v>81500</v>
      </c>
      <c r="O598" t="s">
        <v>1090</v>
      </c>
    </row>
    <row r="599" spans="1:16" x14ac:dyDescent="0.35">
      <c r="A599" t="s">
        <v>16</v>
      </c>
      <c r="B599" t="s">
        <v>1091</v>
      </c>
      <c r="C599" t="s">
        <v>1092</v>
      </c>
      <c r="D599" t="s">
        <v>36</v>
      </c>
      <c r="E599" t="s">
        <v>91</v>
      </c>
      <c r="F599" t="b">
        <v>0</v>
      </c>
      <c r="G599" t="s">
        <v>68</v>
      </c>
      <c r="H599" s="1">
        <v>45806.875648148147</v>
      </c>
      <c r="I599" t="b">
        <v>0</v>
      </c>
      <c r="J599" t="b">
        <v>0</v>
      </c>
      <c r="K599" t="s">
        <v>31</v>
      </c>
      <c r="L599" t="s">
        <v>32</v>
      </c>
      <c r="N599">
        <v>47</v>
      </c>
      <c r="O599" t="s">
        <v>1093</v>
      </c>
      <c r="P599" t="s">
        <v>1094</v>
      </c>
    </row>
    <row r="600" spans="1:16" x14ac:dyDescent="0.35">
      <c r="A600" t="s">
        <v>16</v>
      </c>
      <c r="B600" t="s">
        <v>439</v>
      </c>
      <c r="C600" t="s">
        <v>1095</v>
      </c>
      <c r="D600" t="s">
        <v>110</v>
      </c>
      <c r="E600" t="s">
        <v>20</v>
      </c>
      <c r="F600" t="b">
        <v>0</v>
      </c>
      <c r="G600" t="s">
        <v>47</v>
      </c>
      <c r="H600" s="1">
        <v>45806.916979166657</v>
      </c>
      <c r="I600" t="b">
        <v>0</v>
      </c>
      <c r="J600" t="b">
        <v>1</v>
      </c>
      <c r="K600" t="s">
        <v>31</v>
      </c>
      <c r="L600" t="s">
        <v>32</v>
      </c>
      <c r="N600">
        <v>38.5</v>
      </c>
      <c r="O600" t="s">
        <v>1096</v>
      </c>
      <c r="P600" t="s">
        <v>1097</v>
      </c>
    </row>
    <row r="601" spans="1:16" x14ac:dyDescent="0.35">
      <c r="A601" t="s">
        <v>16</v>
      </c>
      <c r="B601" t="s">
        <v>1098</v>
      </c>
      <c r="C601" t="s">
        <v>193</v>
      </c>
      <c r="D601" t="s">
        <v>29</v>
      </c>
      <c r="E601" t="s">
        <v>20</v>
      </c>
      <c r="F601" t="b">
        <v>0</v>
      </c>
      <c r="G601" t="s">
        <v>52</v>
      </c>
      <c r="H601" s="1">
        <v>45807.04184027778</v>
      </c>
      <c r="I601" t="b">
        <v>0</v>
      </c>
      <c r="J601" t="b">
        <v>1</v>
      </c>
      <c r="K601" t="s">
        <v>31</v>
      </c>
      <c r="L601" t="s">
        <v>22</v>
      </c>
      <c r="M601">
        <v>90000</v>
      </c>
      <c r="O601" t="s">
        <v>1099</v>
      </c>
      <c r="P601" t="s">
        <v>1100</v>
      </c>
    </row>
    <row r="602" spans="1:16" x14ac:dyDescent="0.35">
      <c r="A602" t="s">
        <v>16</v>
      </c>
      <c r="B602" t="s">
        <v>1101</v>
      </c>
      <c r="C602" t="s">
        <v>257</v>
      </c>
      <c r="D602" t="s">
        <v>29</v>
      </c>
      <c r="E602" t="s">
        <v>20</v>
      </c>
      <c r="F602" t="b">
        <v>0</v>
      </c>
      <c r="G602" t="s">
        <v>47</v>
      </c>
      <c r="H602" s="1">
        <v>45807.083645833343</v>
      </c>
      <c r="I602" t="b">
        <v>1</v>
      </c>
      <c r="J602" t="b">
        <v>1</v>
      </c>
      <c r="K602" t="s">
        <v>31</v>
      </c>
      <c r="L602" t="s">
        <v>22</v>
      </c>
      <c r="M602">
        <v>135350</v>
      </c>
      <c r="O602" t="s">
        <v>1102</v>
      </c>
      <c r="P602" t="s">
        <v>140</v>
      </c>
    </row>
    <row r="603" spans="1:16" x14ac:dyDescent="0.35">
      <c r="A603" t="s">
        <v>16</v>
      </c>
      <c r="B603" t="s">
        <v>1103</v>
      </c>
      <c r="C603" t="s">
        <v>18</v>
      </c>
      <c r="D603" t="s">
        <v>36</v>
      </c>
      <c r="E603" t="s">
        <v>20</v>
      </c>
      <c r="F603" t="b">
        <v>1</v>
      </c>
      <c r="G603" t="s">
        <v>171</v>
      </c>
      <c r="H603" s="1">
        <v>45807.280162037037</v>
      </c>
      <c r="I603" t="b">
        <v>0</v>
      </c>
      <c r="J603" t="b">
        <v>1</v>
      </c>
      <c r="K603" t="s">
        <v>31</v>
      </c>
      <c r="L603" t="s">
        <v>22</v>
      </c>
      <c r="M603">
        <v>60194</v>
      </c>
      <c r="O603" t="s">
        <v>426</v>
      </c>
      <c r="P603" t="s">
        <v>872</v>
      </c>
    </row>
    <row r="604" spans="1:16" x14ac:dyDescent="0.35">
      <c r="A604" t="s">
        <v>16</v>
      </c>
      <c r="B604" t="s">
        <v>1104</v>
      </c>
      <c r="C604" t="s">
        <v>824</v>
      </c>
      <c r="D604" t="s">
        <v>443</v>
      </c>
      <c r="E604" t="s">
        <v>20</v>
      </c>
      <c r="F604" t="b">
        <v>0</v>
      </c>
      <c r="G604" t="s">
        <v>43</v>
      </c>
      <c r="H604" s="1">
        <v>45807.335034722222</v>
      </c>
      <c r="I604" t="b">
        <v>0</v>
      </c>
      <c r="J604" t="b">
        <v>0</v>
      </c>
      <c r="K604" t="s">
        <v>31</v>
      </c>
      <c r="L604" t="s">
        <v>22</v>
      </c>
      <c r="M604">
        <v>175000</v>
      </c>
      <c r="O604" t="s">
        <v>1105</v>
      </c>
      <c r="P604" t="s">
        <v>479</v>
      </c>
    </row>
    <row r="605" spans="1:16" x14ac:dyDescent="0.35">
      <c r="A605" t="s">
        <v>16</v>
      </c>
      <c r="B605" t="s">
        <v>35</v>
      </c>
      <c r="C605" t="s">
        <v>1106</v>
      </c>
      <c r="D605" t="s">
        <v>36</v>
      </c>
      <c r="E605" t="s">
        <v>20</v>
      </c>
      <c r="F605" t="b">
        <v>0</v>
      </c>
      <c r="G605" t="s">
        <v>52</v>
      </c>
      <c r="H605" s="1">
        <v>45807.750092592592</v>
      </c>
      <c r="I605" t="b">
        <v>0</v>
      </c>
      <c r="J605" t="b">
        <v>0</v>
      </c>
      <c r="K605" t="s">
        <v>31</v>
      </c>
      <c r="L605" t="s">
        <v>22</v>
      </c>
      <c r="M605">
        <v>110000</v>
      </c>
      <c r="O605" t="s">
        <v>1107</v>
      </c>
      <c r="P605" t="s">
        <v>578</v>
      </c>
    </row>
    <row r="606" spans="1:16" x14ac:dyDescent="0.35">
      <c r="A606" t="s">
        <v>16</v>
      </c>
      <c r="B606" t="s">
        <v>1108</v>
      </c>
      <c r="C606" t="s">
        <v>537</v>
      </c>
      <c r="D606" t="s">
        <v>36</v>
      </c>
      <c r="E606" t="s">
        <v>20</v>
      </c>
      <c r="F606" t="b">
        <v>0</v>
      </c>
      <c r="G606" t="s">
        <v>30</v>
      </c>
      <c r="H606" s="1">
        <v>45807.751064814824</v>
      </c>
      <c r="I606" t="b">
        <v>0</v>
      </c>
      <c r="J606" t="b">
        <v>0</v>
      </c>
      <c r="K606" t="s">
        <v>31</v>
      </c>
      <c r="L606" t="s">
        <v>22</v>
      </c>
      <c r="M606">
        <v>77500</v>
      </c>
      <c r="O606" t="s">
        <v>1109</v>
      </c>
      <c r="P606" t="s">
        <v>164</v>
      </c>
    </row>
    <row r="607" spans="1:16" x14ac:dyDescent="0.35">
      <c r="A607" t="s">
        <v>16</v>
      </c>
      <c r="B607" t="s">
        <v>226</v>
      </c>
      <c r="C607" t="s">
        <v>1110</v>
      </c>
      <c r="D607" t="s">
        <v>36</v>
      </c>
      <c r="E607" t="s">
        <v>20</v>
      </c>
      <c r="F607" t="b">
        <v>0</v>
      </c>
      <c r="G607" t="s">
        <v>43</v>
      </c>
      <c r="H607" s="1">
        <v>45807.792210648149</v>
      </c>
      <c r="I607" t="b">
        <v>0</v>
      </c>
      <c r="J607" t="b">
        <v>0</v>
      </c>
      <c r="K607" t="s">
        <v>31</v>
      </c>
      <c r="L607" t="s">
        <v>22</v>
      </c>
      <c r="M607">
        <v>100000</v>
      </c>
      <c r="O607" t="s">
        <v>77</v>
      </c>
      <c r="P607" t="s">
        <v>1111</v>
      </c>
    </row>
    <row r="608" spans="1:16" x14ac:dyDescent="0.35">
      <c r="A608" t="s">
        <v>16</v>
      </c>
      <c r="B608" t="s">
        <v>1112</v>
      </c>
      <c r="C608" t="s">
        <v>1113</v>
      </c>
      <c r="D608" t="s">
        <v>974</v>
      </c>
      <c r="E608" t="s">
        <v>20</v>
      </c>
      <c r="F608" t="b">
        <v>0</v>
      </c>
      <c r="G608" t="s">
        <v>52</v>
      </c>
      <c r="H608" s="1">
        <v>45808.002002314817</v>
      </c>
      <c r="I608" t="b">
        <v>0</v>
      </c>
      <c r="J608" t="b">
        <v>0</v>
      </c>
      <c r="K608" t="s">
        <v>31</v>
      </c>
      <c r="L608" t="s">
        <v>22</v>
      </c>
      <c r="M608">
        <v>108267</v>
      </c>
      <c r="O608" t="s">
        <v>1114</v>
      </c>
      <c r="P608" t="s">
        <v>1115</v>
      </c>
    </row>
    <row r="609" spans="1:16" x14ac:dyDescent="0.35">
      <c r="A609" t="s">
        <v>16</v>
      </c>
      <c r="B609" t="s">
        <v>1116</v>
      </c>
      <c r="C609" t="s">
        <v>1117</v>
      </c>
      <c r="D609" t="s">
        <v>443</v>
      </c>
      <c r="E609" t="s">
        <v>20</v>
      </c>
      <c r="F609" t="b">
        <v>0</v>
      </c>
      <c r="G609" t="s">
        <v>47</v>
      </c>
      <c r="H609" s="1">
        <v>45808.5003125</v>
      </c>
      <c r="I609" t="b">
        <v>0</v>
      </c>
      <c r="J609" t="b">
        <v>1</v>
      </c>
      <c r="K609" t="s">
        <v>31</v>
      </c>
      <c r="L609" t="s">
        <v>22</v>
      </c>
      <c r="M609">
        <v>82032</v>
      </c>
      <c r="O609" t="s">
        <v>1118</v>
      </c>
    </row>
    <row r="610" spans="1:16" x14ac:dyDescent="0.35">
      <c r="A610" t="s">
        <v>16</v>
      </c>
      <c r="B610" t="s">
        <v>1119</v>
      </c>
      <c r="C610" t="s">
        <v>1120</v>
      </c>
      <c r="D610" t="s">
        <v>573</v>
      </c>
      <c r="E610" t="s">
        <v>20</v>
      </c>
      <c r="F610" t="b">
        <v>0</v>
      </c>
      <c r="G610" t="s">
        <v>43</v>
      </c>
      <c r="H610" s="1">
        <v>45808.500567129631</v>
      </c>
      <c r="I610" t="b">
        <v>0</v>
      </c>
      <c r="J610" t="b">
        <v>0</v>
      </c>
      <c r="K610" t="s">
        <v>31</v>
      </c>
      <c r="L610" t="s">
        <v>32</v>
      </c>
      <c r="N610">
        <v>16.569999694824219</v>
      </c>
      <c r="O610" t="s">
        <v>1121</v>
      </c>
    </row>
    <row r="611" spans="1:16" x14ac:dyDescent="0.35">
      <c r="A611" t="s">
        <v>16</v>
      </c>
      <c r="B611" t="s">
        <v>113</v>
      </c>
      <c r="C611" t="s">
        <v>114</v>
      </c>
      <c r="D611" t="s">
        <v>29</v>
      </c>
      <c r="E611" t="s">
        <v>91</v>
      </c>
      <c r="F611" t="b">
        <v>0</v>
      </c>
      <c r="G611" t="s">
        <v>43</v>
      </c>
      <c r="H611" s="1">
        <v>45810.29215277778</v>
      </c>
      <c r="I611" t="b">
        <v>0</v>
      </c>
      <c r="J611" t="b">
        <v>1</v>
      </c>
      <c r="K611" t="s">
        <v>31</v>
      </c>
      <c r="L611" t="s">
        <v>32</v>
      </c>
      <c r="N611">
        <v>72.5</v>
      </c>
      <c r="O611" t="s">
        <v>116</v>
      </c>
      <c r="P611" t="s">
        <v>34</v>
      </c>
    </row>
    <row r="612" spans="1:16" x14ac:dyDescent="0.35">
      <c r="A612" t="s">
        <v>16</v>
      </c>
      <c r="B612" t="s">
        <v>1122</v>
      </c>
      <c r="C612" t="s">
        <v>805</v>
      </c>
      <c r="D612" t="s">
        <v>573</v>
      </c>
      <c r="E612" t="s">
        <v>296</v>
      </c>
      <c r="F612" t="b">
        <v>0</v>
      </c>
      <c r="G612" t="s">
        <v>30</v>
      </c>
      <c r="H612" s="1">
        <v>45810.459062499998</v>
      </c>
      <c r="I612" t="b">
        <v>0</v>
      </c>
      <c r="J612" t="b">
        <v>0</v>
      </c>
      <c r="K612" t="s">
        <v>31</v>
      </c>
      <c r="L612" t="s">
        <v>32</v>
      </c>
      <c r="N612">
        <v>32.979999542236328</v>
      </c>
      <c r="O612" t="s">
        <v>1123</v>
      </c>
      <c r="P612" t="s">
        <v>1124</v>
      </c>
    </row>
    <row r="613" spans="1:16" x14ac:dyDescent="0.35">
      <c r="A613" t="s">
        <v>16</v>
      </c>
      <c r="B613" t="s">
        <v>1125</v>
      </c>
      <c r="C613" t="s">
        <v>1126</v>
      </c>
      <c r="D613" t="s">
        <v>573</v>
      </c>
      <c r="E613" t="s">
        <v>296</v>
      </c>
      <c r="F613" t="b">
        <v>0</v>
      </c>
      <c r="G613" t="s">
        <v>30</v>
      </c>
      <c r="H613" s="1">
        <v>45810.459062499998</v>
      </c>
      <c r="I613" t="b">
        <v>0</v>
      </c>
      <c r="J613" t="b">
        <v>0</v>
      </c>
      <c r="K613" t="s">
        <v>31</v>
      </c>
      <c r="L613" t="s">
        <v>32</v>
      </c>
      <c r="N613">
        <v>22</v>
      </c>
      <c r="O613" t="s">
        <v>1127</v>
      </c>
    </row>
    <row r="614" spans="1:16" x14ac:dyDescent="0.35">
      <c r="A614" t="s">
        <v>16</v>
      </c>
      <c r="B614" t="s">
        <v>35</v>
      </c>
      <c r="C614" t="s">
        <v>1128</v>
      </c>
      <c r="D614" t="s">
        <v>36</v>
      </c>
      <c r="E614" t="s">
        <v>20</v>
      </c>
      <c r="F614" t="b">
        <v>0</v>
      </c>
      <c r="G614" t="s">
        <v>68</v>
      </c>
      <c r="H614" s="1">
        <v>45810.750636574077</v>
      </c>
      <c r="I614" t="b">
        <v>0</v>
      </c>
      <c r="J614" t="b">
        <v>1</v>
      </c>
      <c r="K614" t="s">
        <v>31</v>
      </c>
      <c r="L614" t="s">
        <v>22</v>
      </c>
      <c r="M614">
        <v>80000</v>
      </c>
      <c r="O614" t="s">
        <v>1129</v>
      </c>
      <c r="P614" t="s">
        <v>1130</v>
      </c>
    </row>
    <row r="615" spans="1:16" x14ac:dyDescent="0.35">
      <c r="A615" t="s">
        <v>16</v>
      </c>
      <c r="B615" t="s">
        <v>1131</v>
      </c>
      <c r="C615" t="s">
        <v>146</v>
      </c>
      <c r="D615" t="s">
        <v>36</v>
      </c>
      <c r="E615" t="s">
        <v>91</v>
      </c>
      <c r="F615" t="b">
        <v>0</v>
      </c>
      <c r="G615" t="s">
        <v>52</v>
      </c>
      <c r="H615" s="1">
        <v>45810.751863425918</v>
      </c>
      <c r="I615" t="b">
        <v>0</v>
      </c>
      <c r="J615" t="b">
        <v>0</v>
      </c>
      <c r="K615" t="s">
        <v>31</v>
      </c>
      <c r="L615" t="s">
        <v>32</v>
      </c>
      <c r="N615">
        <v>82.5</v>
      </c>
      <c r="O615" t="s">
        <v>1132</v>
      </c>
      <c r="P615" t="s">
        <v>1133</v>
      </c>
    </row>
    <row r="616" spans="1:16" x14ac:dyDescent="0.35">
      <c r="A616" t="s">
        <v>16</v>
      </c>
      <c r="B616" t="s">
        <v>1134</v>
      </c>
      <c r="C616" t="s">
        <v>142</v>
      </c>
      <c r="D616" t="s">
        <v>36</v>
      </c>
      <c r="E616" t="s">
        <v>20</v>
      </c>
      <c r="F616" t="b">
        <v>0</v>
      </c>
      <c r="G616" t="s">
        <v>68</v>
      </c>
      <c r="H616" s="1">
        <v>45811.376539351862</v>
      </c>
      <c r="I616" t="b">
        <v>0</v>
      </c>
      <c r="J616" t="b">
        <v>1</v>
      </c>
      <c r="K616" t="s">
        <v>31</v>
      </c>
      <c r="L616" t="s">
        <v>22</v>
      </c>
      <c r="M616">
        <v>93125</v>
      </c>
      <c r="O616" t="s">
        <v>304</v>
      </c>
    </row>
    <row r="617" spans="1:16" x14ac:dyDescent="0.35">
      <c r="A617" t="s">
        <v>16</v>
      </c>
      <c r="B617" t="s">
        <v>137</v>
      </c>
      <c r="C617" t="s">
        <v>1135</v>
      </c>
      <c r="D617" t="s">
        <v>36</v>
      </c>
      <c r="E617" t="s">
        <v>20</v>
      </c>
      <c r="F617" t="b">
        <v>0</v>
      </c>
      <c r="G617" t="s">
        <v>47</v>
      </c>
      <c r="H617" s="1">
        <v>45811.708715277768</v>
      </c>
      <c r="I617" t="b">
        <v>1</v>
      </c>
      <c r="J617" t="b">
        <v>0</v>
      </c>
      <c r="K617" t="s">
        <v>31</v>
      </c>
      <c r="L617" t="s">
        <v>22</v>
      </c>
      <c r="M617">
        <v>126500</v>
      </c>
      <c r="O617" t="s">
        <v>1136</v>
      </c>
      <c r="P617" t="s">
        <v>1137</v>
      </c>
    </row>
    <row r="618" spans="1:16" x14ac:dyDescent="0.35">
      <c r="A618" t="s">
        <v>16</v>
      </c>
      <c r="B618" t="s">
        <v>453</v>
      </c>
      <c r="C618" t="s">
        <v>454</v>
      </c>
      <c r="D618" t="s">
        <v>36</v>
      </c>
      <c r="E618" t="s">
        <v>20</v>
      </c>
      <c r="F618" t="b">
        <v>0</v>
      </c>
      <c r="G618" t="s">
        <v>47</v>
      </c>
      <c r="H618" s="1">
        <v>45811.7503125</v>
      </c>
      <c r="I618" t="b">
        <v>0</v>
      </c>
      <c r="J618" t="b">
        <v>1</v>
      </c>
      <c r="K618" t="s">
        <v>31</v>
      </c>
      <c r="L618" t="s">
        <v>22</v>
      </c>
      <c r="M618">
        <v>103900</v>
      </c>
      <c r="O618" t="s">
        <v>455</v>
      </c>
      <c r="P618" t="s">
        <v>456</v>
      </c>
    </row>
    <row r="619" spans="1:16" x14ac:dyDescent="0.35">
      <c r="A619" t="s">
        <v>16</v>
      </c>
      <c r="B619" t="s">
        <v>1138</v>
      </c>
      <c r="C619" t="s">
        <v>201</v>
      </c>
      <c r="D619" t="s">
        <v>36</v>
      </c>
      <c r="E619" t="s">
        <v>20</v>
      </c>
      <c r="F619" t="b">
        <v>0</v>
      </c>
      <c r="G619" t="s">
        <v>43</v>
      </c>
      <c r="H619" s="1">
        <v>45811.833877314813</v>
      </c>
      <c r="I619" t="b">
        <v>0</v>
      </c>
      <c r="J619" t="b">
        <v>1</v>
      </c>
      <c r="K619" t="s">
        <v>31</v>
      </c>
      <c r="L619" t="s">
        <v>22</v>
      </c>
      <c r="M619">
        <v>117500</v>
      </c>
      <c r="O619" t="s">
        <v>1139</v>
      </c>
      <c r="P619" t="s">
        <v>1140</v>
      </c>
    </row>
    <row r="620" spans="1:16" x14ac:dyDescent="0.35">
      <c r="A620" t="s">
        <v>16</v>
      </c>
      <c r="B620" t="s">
        <v>35</v>
      </c>
      <c r="C620" t="s">
        <v>365</v>
      </c>
      <c r="D620" t="s">
        <v>36</v>
      </c>
      <c r="E620" t="s">
        <v>20</v>
      </c>
      <c r="F620" t="b">
        <v>0</v>
      </c>
      <c r="G620" t="s">
        <v>68</v>
      </c>
      <c r="H620" s="1">
        <v>45812.042314814818</v>
      </c>
      <c r="I620" t="b">
        <v>0</v>
      </c>
      <c r="J620" t="b">
        <v>1</v>
      </c>
      <c r="K620" t="s">
        <v>31</v>
      </c>
      <c r="L620" t="s">
        <v>22</v>
      </c>
      <c r="M620">
        <v>72500</v>
      </c>
      <c r="O620" t="s">
        <v>1141</v>
      </c>
      <c r="P620" t="s">
        <v>1142</v>
      </c>
    </row>
    <row r="621" spans="1:16" x14ac:dyDescent="0.35">
      <c r="A621" t="s">
        <v>16</v>
      </c>
      <c r="B621" t="s">
        <v>412</v>
      </c>
      <c r="C621" t="s">
        <v>560</v>
      </c>
      <c r="D621" t="s">
        <v>36</v>
      </c>
      <c r="E621" t="s">
        <v>20</v>
      </c>
      <c r="F621" t="b">
        <v>0</v>
      </c>
      <c r="G621" t="s">
        <v>30</v>
      </c>
      <c r="H621" s="1">
        <v>45812.251018518517</v>
      </c>
      <c r="I621" t="b">
        <v>0</v>
      </c>
      <c r="J621" t="b">
        <v>0</v>
      </c>
      <c r="K621" t="s">
        <v>31</v>
      </c>
      <c r="L621" t="s">
        <v>32</v>
      </c>
      <c r="N621">
        <v>37.5</v>
      </c>
      <c r="O621" t="s">
        <v>194</v>
      </c>
      <c r="P621" t="s">
        <v>1143</v>
      </c>
    </row>
    <row r="622" spans="1:16" x14ac:dyDescent="0.35">
      <c r="A622" t="s">
        <v>16</v>
      </c>
      <c r="B622" t="s">
        <v>1144</v>
      </c>
      <c r="C622" t="s">
        <v>1145</v>
      </c>
      <c r="D622" t="s">
        <v>443</v>
      </c>
      <c r="E622" t="s">
        <v>20</v>
      </c>
      <c r="F622" t="b">
        <v>0</v>
      </c>
      <c r="G622" t="s">
        <v>68</v>
      </c>
      <c r="H622" s="1">
        <v>45812.292430555557</v>
      </c>
      <c r="I622" t="b">
        <v>1</v>
      </c>
      <c r="J622" t="b">
        <v>1</v>
      </c>
      <c r="K622" t="s">
        <v>31</v>
      </c>
      <c r="L622" t="s">
        <v>22</v>
      </c>
      <c r="M622">
        <v>82500</v>
      </c>
      <c r="O622" t="s">
        <v>1146</v>
      </c>
    </row>
    <row r="623" spans="1:16" x14ac:dyDescent="0.35">
      <c r="A623" t="s">
        <v>16</v>
      </c>
      <c r="B623" t="s">
        <v>1147</v>
      </c>
      <c r="C623" t="s">
        <v>1148</v>
      </c>
      <c r="D623" t="s">
        <v>1149</v>
      </c>
      <c r="E623" t="s">
        <v>204</v>
      </c>
      <c r="F623" t="b">
        <v>0</v>
      </c>
      <c r="G623" t="s">
        <v>1150</v>
      </c>
      <c r="H623" s="1">
        <v>45812.325208333343</v>
      </c>
      <c r="I623" t="b">
        <v>0</v>
      </c>
      <c r="J623" t="b">
        <v>0</v>
      </c>
      <c r="K623" t="s">
        <v>1150</v>
      </c>
      <c r="L623" t="s">
        <v>22</v>
      </c>
      <c r="M623">
        <v>53500</v>
      </c>
      <c r="O623" t="s">
        <v>1151</v>
      </c>
      <c r="P623" t="s">
        <v>479</v>
      </c>
    </row>
    <row r="624" spans="1:16" x14ac:dyDescent="0.35">
      <c r="A624" t="s">
        <v>16</v>
      </c>
      <c r="B624" t="s">
        <v>226</v>
      </c>
      <c r="C624" t="s">
        <v>201</v>
      </c>
      <c r="D624" t="s">
        <v>17437</v>
      </c>
      <c r="E624" t="s">
        <v>20</v>
      </c>
      <c r="F624" t="b">
        <v>0</v>
      </c>
      <c r="G624" t="s">
        <v>43</v>
      </c>
      <c r="H624" s="1">
        <v>45812.500590277778</v>
      </c>
      <c r="I624" t="b">
        <v>0</v>
      </c>
      <c r="J624" t="b">
        <v>0</v>
      </c>
      <c r="K624" t="s">
        <v>31</v>
      </c>
      <c r="L624" t="s">
        <v>22</v>
      </c>
      <c r="M624">
        <v>97500</v>
      </c>
      <c r="O624" t="s">
        <v>61</v>
      </c>
      <c r="P624" t="s">
        <v>206</v>
      </c>
    </row>
    <row r="625" spans="1:16" x14ac:dyDescent="0.35">
      <c r="A625" t="s">
        <v>16</v>
      </c>
      <c r="B625" t="s">
        <v>1152</v>
      </c>
      <c r="C625" t="s">
        <v>154</v>
      </c>
      <c r="D625" t="s">
        <v>36</v>
      </c>
      <c r="E625" t="s">
        <v>20</v>
      </c>
      <c r="F625" t="b">
        <v>0</v>
      </c>
      <c r="G625" t="s">
        <v>52</v>
      </c>
      <c r="H625" s="1">
        <v>45812.541886574072</v>
      </c>
      <c r="I625" t="b">
        <v>0</v>
      </c>
      <c r="J625" t="b">
        <v>1</v>
      </c>
      <c r="K625" t="s">
        <v>31</v>
      </c>
      <c r="L625" t="s">
        <v>22</v>
      </c>
      <c r="M625">
        <v>104950</v>
      </c>
      <c r="O625" t="s">
        <v>53</v>
      </c>
      <c r="P625" t="s">
        <v>598</v>
      </c>
    </row>
    <row r="626" spans="1:16" x14ac:dyDescent="0.35">
      <c r="A626" t="s">
        <v>16</v>
      </c>
      <c r="B626" t="s">
        <v>1153</v>
      </c>
      <c r="C626" t="s">
        <v>1154</v>
      </c>
      <c r="D626" t="s">
        <v>110</v>
      </c>
      <c r="E626" t="s">
        <v>20</v>
      </c>
      <c r="F626" t="b">
        <v>0</v>
      </c>
      <c r="G626" t="s">
        <v>68</v>
      </c>
      <c r="H626" s="1">
        <v>45812.542430555557</v>
      </c>
      <c r="I626" t="b">
        <v>0</v>
      </c>
      <c r="J626" t="b">
        <v>1</v>
      </c>
      <c r="K626" t="s">
        <v>31</v>
      </c>
      <c r="L626" t="s">
        <v>22</v>
      </c>
      <c r="M626">
        <v>75000</v>
      </c>
      <c r="O626" t="s">
        <v>1155</v>
      </c>
    </row>
    <row r="627" spans="1:16" x14ac:dyDescent="0.35">
      <c r="A627" t="s">
        <v>16</v>
      </c>
      <c r="B627" t="s">
        <v>1156</v>
      </c>
      <c r="C627" t="s">
        <v>1157</v>
      </c>
      <c r="D627" t="s">
        <v>249</v>
      </c>
      <c r="E627" t="s">
        <v>20</v>
      </c>
      <c r="F627" t="b">
        <v>0</v>
      </c>
      <c r="G627" t="s">
        <v>382</v>
      </c>
      <c r="H627" s="1">
        <v>45812.617025462961</v>
      </c>
      <c r="I627" t="b">
        <v>0</v>
      </c>
      <c r="J627" t="b">
        <v>0</v>
      </c>
      <c r="K627" t="s">
        <v>382</v>
      </c>
      <c r="L627" t="s">
        <v>22</v>
      </c>
      <c r="M627">
        <v>105600</v>
      </c>
      <c r="O627" t="s">
        <v>1158</v>
      </c>
      <c r="P627" t="s">
        <v>1159</v>
      </c>
    </row>
    <row r="628" spans="1:16" x14ac:dyDescent="0.35">
      <c r="A628" t="s">
        <v>16</v>
      </c>
      <c r="B628" t="s">
        <v>1160</v>
      </c>
      <c r="C628" t="s">
        <v>1161</v>
      </c>
      <c r="D628" t="s">
        <v>1162</v>
      </c>
      <c r="E628" t="s">
        <v>20</v>
      </c>
      <c r="F628" t="b">
        <v>0</v>
      </c>
      <c r="G628" t="s">
        <v>52</v>
      </c>
      <c r="H628" s="1">
        <v>45813.001307870371</v>
      </c>
      <c r="I628" t="b">
        <v>0</v>
      </c>
      <c r="J628" t="b">
        <v>1</v>
      </c>
      <c r="K628" t="s">
        <v>31</v>
      </c>
      <c r="L628" t="s">
        <v>32</v>
      </c>
      <c r="N628">
        <v>54.430000305175781</v>
      </c>
      <c r="O628" t="s">
        <v>1163</v>
      </c>
      <c r="P628" t="s">
        <v>1164</v>
      </c>
    </row>
    <row r="629" spans="1:16" x14ac:dyDescent="0.35">
      <c r="A629" t="s">
        <v>16</v>
      </c>
      <c r="B629" t="s">
        <v>1165</v>
      </c>
      <c r="C629" t="s">
        <v>18</v>
      </c>
      <c r="D629" t="s">
        <v>36</v>
      </c>
      <c r="E629" t="s">
        <v>91</v>
      </c>
      <c r="F629" t="b">
        <v>1</v>
      </c>
      <c r="G629" t="s">
        <v>171</v>
      </c>
      <c r="H629" s="1">
        <v>45813.159895833327</v>
      </c>
      <c r="I629" t="b">
        <v>1</v>
      </c>
      <c r="J629" t="b">
        <v>1</v>
      </c>
      <c r="K629" t="s">
        <v>31</v>
      </c>
      <c r="L629" t="s">
        <v>32</v>
      </c>
      <c r="N629">
        <v>25</v>
      </c>
      <c r="O629" t="s">
        <v>317</v>
      </c>
    </row>
    <row r="630" spans="1:16" x14ac:dyDescent="0.35">
      <c r="A630" t="s">
        <v>16</v>
      </c>
      <c r="B630" t="s">
        <v>1166</v>
      </c>
      <c r="C630" t="s">
        <v>1167</v>
      </c>
      <c r="D630" t="s">
        <v>443</v>
      </c>
      <c r="E630" t="s">
        <v>20</v>
      </c>
      <c r="F630" t="b">
        <v>0</v>
      </c>
      <c r="G630" t="s">
        <v>68</v>
      </c>
      <c r="H630" s="1">
        <v>45813.334374999999</v>
      </c>
      <c r="I630" t="b">
        <v>0</v>
      </c>
      <c r="J630" t="b">
        <v>1</v>
      </c>
      <c r="K630" t="s">
        <v>31</v>
      </c>
      <c r="L630" t="s">
        <v>22</v>
      </c>
      <c r="M630">
        <v>177500</v>
      </c>
      <c r="O630" t="s">
        <v>1168</v>
      </c>
      <c r="P630" t="s">
        <v>1169</v>
      </c>
    </row>
    <row r="631" spans="1:16" x14ac:dyDescent="0.35">
      <c r="A631" t="s">
        <v>16</v>
      </c>
      <c r="B631" t="s">
        <v>1170</v>
      </c>
      <c r="C631" t="s">
        <v>72</v>
      </c>
      <c r="D631" t="s">
        <v>443</v>
      </c>
      <c r="E631" t="s">
        <v>20</v>
      </c>
      <c r="F631" t="b">
        <v>0</v>
      </c>
      <c r="G631" t="s">
        <v>30</v>
      </c>
      <c r="H631" s="1">
        <v>45813.334490740737</v>
      </c>
      <c r="I631" t="b">
        <v>0</v>
      </c>
      <c r="J631" t="b">
        <v>0</v>
      </c>
      <c r="K631" t="s">
        <v>31</v>
      </c>
      <c r="L631" t="s">
        <v>22</v>
      </c>
      <c r="M631">
        <v>85000</v>
      </c>
      <c r="O631" t="s">
        <v>1171</v>
      </c>
      <c r="P631" t="s">
        <v>1172</v>
      </c>
    </row>
    <row r="632" spans="1:16" x14ac:dyDescent="0.35">
      <c r="A632" t="s">
        <v>16</v>
      </c>
      <c r="B632" t="s">
        <v>108</v>
      </c>
      <c r="C632" t="s">
        <v>276</v>
      </c>
      <c r="D632" t="s">
        <v>110</v>
      </c>
      <c r="E632" t="s">
        <v>436</v>
      </c>
      <c r="F632" t="b">
        <v>0</v>
      </c>
      <c r="G632" t="s">
        <v>47</v>
      </c>
      <c r="H632" s="1">
        <v>45813.375740740739</v>
      </c>
      <c r="I632" t="b">
        <v>0</v>
      </c>
      <c r="J632" t="b">
        <v>0</v>
      </c>
      <c r="K632" t="s">
        <v>31</v>
      </c>
      <c r="L632" t="s">
        <v>32</v>
      </c>
      <c r="N632">
        <v>33.5</v>
      </c>
      <c r="O632" t="s">
        <v>1173</v>
      </c>
      <c r="P632" t="s">
        <v>1174</v>
      </c>
    </row>
    <row r="633" spans="1:16" x14ac:dyDescent="0.35">
      <c r="A633" t="s">
        <v>16</v>
      </c>
      <c r="B633" t="s">
        <v>1175</v>
      </c>
      <c r="C633" t="s">
        <v>1176</v>
      </c>
      <c r="D633" t="s">
        <v>29</v>
      </c>
      <c r="E633" t="s">
        <v>91</v>
      </c>
      <c r="F633" t="b">
        <v>0</v>
      </c>
      <c r="G633" t="s">
        <v>68</v>
      </c>
      <c r="H633" s="1">
        <v>45813.709363425929</v>
      </c>
      <c r="I633" t="b">
        <v>0</v>
      </c>
      <c r="J633" t="b">
        <v>0</v>
      </c>
      <c r="K633" t="s">
        <v>31</v>
      </c>
      <c r="L633" t="s">
        <v>32</v>
      </c>
      <c r="N633">
        <v>24</v>
      </c>
      <c r="O633" t="s">
        <v>1177</v>
      </c>
      <c r="P633" t="s">
        <v>872</v>
      </c>
    </row>
    <row r="634" spans="1:16" x14ac:dyDescent="0.35">
      <c r="A634" t="s">
        <v>16</v>
      </c>
      <c r="B634" t="s">
        <v>1178</v>
      </c>
      <c r="C634" t="s">
        <v>18</v>
      </c>
      <c r="D634" t="s">
        <v>962</v>
      </c>
      <c r="E634" t="s">
        <v>20</v>
      </c>
      <c r="F634" t="b">
        <v>1</v>
      </c>
      <c r="G634" t="s">
        <v>1179</v>
      </c>
      <c r="H634" s="1">
        <v>45813.860844907409</v>
      </c>
      <c r="I634" t="b">
        <v>1</v>
      </c>
      <c r="J634" t="b">
        <v>0</v>
      </c>
      <c r="K634" t="s">
        <v>1179</v>
      </c>
      <c r="L634" t="s">
        <v>22</v>
      </c>
      <c r="M634">
        <v>24000</v>
      </c>
      <c r="O634" t="s">
        <v>1180</v>
      </c>
    </row>
    <row r="635" spans="1:16" x14ac:dyDescent="0.35">
      <c r="A635" t="s">
        <v>16</v>
      </c>
      <c r="B635" t="s">
        <v>1181</v>
      </c>
      <c r="C635" t="s">
        <v>1182</v>
      </c>
      <c r="D635" t="s">
        <v>36</v>
      </c>
      <c r="E635" t="s">
        <v>20</v>
      </c>
      <c r="F635" t="b">
        <v>0</v>
      </c>
      <c r="G635" t="s">
        <v>30</v>
      </c>
      <c r="H635" s="1">
        <v>45813.959583333337</v>
      </c>
      <c r="I635" t="b">
        <v>0</v>
      </c>
      <c r="J635" t="b">
        <v>0</v>
      </c>
      <c r="K635" t="s">
        <v>31</v>
      </c>
      <c r="L635" t="s">
        <v>22</v>
      </c>
      <c r="M635">
        <v>122500</v>
      </c>
      <c r="O635" t="s">
        <v>1183</v>
      </c>
      <c r="P635" t="s">
        <v>1184</v>
      </c>
    </row>
    <row r="636" spans="1:16" x14ac:dyDescent="0.35">
      <c r="A636" t="s">
        <v>16</v>
      </c>
      <c r="B636" t="s">
        <v>35</v>
      </c>
      <c r="C636" t="s">
        <v>1106</v>
      </c>
      <c r="D636" t="s">
        <v>36</v>
      </c>
      <c r="E636" t="s">
        <v>20</v>
      </c>
      <c r="F636" t="b">
        <v>0</v>
      </c>
      <c r="G636" t="s">
        <v>52</v>
      </c>
      <c r="H636" s="1">
        <v>45814.000196759262</v>
      </c>
      <c r="I636" t="b">
        <v>0</v>
      </c>
      <c r="J636" t="b">
        <v>0</v>
      </c>
      <c r="K636" t="s">
        <v>31</v>
      </c>
      <c r="L636" t="s">
        <v>22</v>
      </c>
      <c r="M636">
        <v>110000</v>
      </c>
      <c r="O636" t="s">
        <v>1107</v>
      </c>
      <c r="P636" t="s">
        <v>578</v>
      </c>
    </row>
    <row r="637" spans="1:16" x14ac:dyDescent="0.35">
      <c r="A637" t="s">
        <v>16</v>
      </c>
      <c r="B637" t="s">
        <v>1185</v>
      </c>
      <c r="C637" t="s">
        <v>72</v>
      </c>
      <c r="D637" t="s">
        <v>29</v>
      </c>
      <c r="E637" t="s">
        <v>20</v>
      </c>
      <c r="F637" t="b">
        <v>0</v>
      </c>
      <c r="G637" t="s">
        <v>30</v>
      </c>
      <c r="H637" s="1">
        <v>45814.126250000001</v>
      </c>
      <c r="I637" t="b">
        <v>0</v>
      </c>
      <c r="J637" t="b">
        <v>0</v>
      </c>
      <c r="K637" t="s">
        <v>31</v>
      </c>
      <c r="L637" t="s">
        <v>32</v>
      </c>
      <c r="N637">
        <v>30</v>
      </c>
      <c r="O637" t="s">
        <v>1186</v>
      </c>
    </row>
    <row r="638" spans="1:16" x14ac:dyDescent="0.35">
      <c r="A638" t="s">
        <v>16</v>
      </c>
      <c r="B638" t="s">
        <v>1187</v>
      </c>
      <c r="C638" t="s">
        <v>1188</v>
      </c>
      <c r="D638" t="s">
        <v>36</v>
      </c>
      <c r="E638" t="s">
        <v>20</v>
      </c>
      <c r="F638" t="b">
        <v>0</v>
      </c>
      <c r="G638" t="s">
        <v>47</v>
      </c>
      <c r="H638" s="1">
        <v>45814.25167824074</v>
      </c>
      <c r="I638" t="b">
        <v>0</v>
      </c>
      <c r="J638" t="b">
        <v>0</v>
      </c>
      <c r="K638" t="s">
        <v>31</v>
      </c>
      <c r="L638" t="s">
        <v>22</v>
      </c>
      <c r="M638">
        <v>68500</v>
      </c>
      <c r="O638" t="s">
        <v>527</v>
      </c>
      <c r="P638" t="s">
        <v>64</v>
      </c>
    </row>
    <row r="639" spans="1:16" x14ac:dyDescent="0.35">
      <c r="A639" t="s">
        <v>16</v>
      </c>
      <c r="B639" t="s">
        <v>1189</v>
      </c>
      <c r="C639" t="s">
        <v>142</v>
      </c>
      <c r="D639" t="s">
        <v>36</v>
      </c>
      <c r="E639" t="s">
        <v>20</v>
      </c>
      <c r="F639" t="b">
        <v>0</v>
      </c>
      <c r="G639" t="s">
        <v>68</v>
      </c>
      <c r="H639" s="1">
        <v>45814.292268518519</v>
      </c>
      <c r="I639" t="b">
        <v>0</v>
      </c>
      <c r="J639" t="b">
        <v>1</v>
      </c>
      <c r="K639" t="s">
        <v>31</v>
      </c>
      <c r="L639" t="s">
        <v>22</v>
      </c>
      <c r="M639">
        <v>77500</v>
      </c>
      <c r="O639" t="s">
        <v>1190</v>
      </c>
    </row>
    <row r="640" spans="1:16" x14ac:dyDescent="0.35">
      <c r="A640" t="s">
        <v>16</v>
      </c>
      <c r="B640" t="s">
        <v>1191</v>
      </c>
      <c r="C640" t="s">
        <v>347</v>
      </c>
      <c r="D640" t="s">
        <v>42</v>
      </c>
      <c r="E640" t="s">
        <v>20</v>
      </c>
      <c r="F640" t="b">
        <v>0</v>
      </c>
      <c r="G640" t="s">
        <v>43</v>
      </c>
      <c r="H640" s="1">
        <v>45814.33384259259</v>
      </c>
      <c r="I640" t="b">
        <v>0</v>
      </c>
      <c r="J640" t="b">
        <v>1</v>
      </c>
      <c r="K640" t="s">
        <v>31</v>
      </c>
      <c r="L640" t="s">
        <v>32</v>
      </c>
      <c r="N640">
        <v>62.5</v>
      </c>
      <c r="O640" t="s">
        <v>348</v>
      </c>
      <c r="P640" t="s">
        <v>1192</v>
      </c>
    </row>
    <row r="641" spans="1:16" x14ac:dyDescent="0.35">
      <c r="A641" t="s">
        <v>16</v>
      </c>
      <c r="B641" t="s">
        <v>800</v>
      </c>
      <c r="C641" t="s">
        <v>801</v>
      </c>
      <c r="D641" t="s">
        <v>36</v>
      </c>
      <c r="E641" t="s">
        <v>20</v>
      </c>
      <c r="F641" t="b">
        <v>0</v>
      </c>
      <c r="G641" t="s">
        <v>52</v>
      </c>
      <c r="H641" s="1">
        <v>45814.376562500001</v>
      </c>
      <c r="I641" t="b">
        <v>0</v>
      </c>
      <c r="J641" t="b">
        <v>1</v>
      </c>
      <c r="K641" t="s">
        <v>31</v>
      </c>
      <c r="L641" t="s">
        <v>22</v>
      </c>
      <c r="M641">
        <v>102310.453125</v>
      </c>
      <c r="O641" t="s">
        <v>802</v>
      </c>
      <c r="P641" t="s">
        <v>803</v>
      </c>
    </row>
    <row r="642" spans="1:16" x14ac:dyDescent="0.35">
      <c r="A642" t="s">
        <v>16</v>
      </c>
      <c r="B642" t="s">
        <v>1193</v>
      </c>
      <c r="C642" t="s">
        <v>1194</v>
      </c>
      <c r="D642" t="s">
        <v>17448</v>
      </c>
      <c r="E642" t="s">
        <v>20</v>
      </c>
      <c r="F642" t="b">
        <v>0</v>
      </c>
      <c r="G642" t="s">
        <v>171</v>
      </c>
      <c r="H642" s="1">
        <v>45814.511273148149</v>
      </c>
      <c r="I642" t="b">
        <v>1</v>
      </c>
      <c r="J642" t="b">
        <v>0</v>
      </c>
      <c r="K642" t="s">
        <v>31</v>
      </c>
      <c r="L642" t="s">
        <v>22</v>
      </c>
      <c r="M642">
        <v>50500</v>
      </c>
      <c r="O642" t="s">
        <v>1195</v>
      </c>
    </row>
    <row r="643" spans="1:16" x14ac:dyDescent="0.35">
      <c r="A643" t="s">
        <v>16</v>
      </c>
      <c r="B643" t="s">
        <v>1196</v>
      </c>
      <c r="C643" t="s">
        <v>18</v>
      </c>
      <c r="D643" t="s">
        <v>36</v>
      </c>
      <c r="E643" t="s">
        <v>91</v>
      </c>
      <c r="F643" t="b">
        <v>1</v>
      </c>
      <c r="G643" t="s">
        <v>52</v>
      </c>
      <c r="H643" s="1">
        <v>45814.584687499999</v>
      </c>
      <c r="I643" t="b">
        <v>0</v>
      </c>
      <c r="J643" t="b">
        <v>0</v>
      </c>
      <c r="K643" t="s">
        <v>31</v>
      </c>
      <c r="L643" t="s">
        <v>32</v>
      </c>
      <c r="N643">
        <v>65</v>
      </c>
      <c r="O643" t="s">
        <v>1197</v>
      </c>
      <c r="P643" t="s">
        <v>1198</v>
      </c>
    </row>
    <row r="644" spans="1:16" x14ac:dyDescent="0.35">
      <c r="A644" t="s">
        <v>16</v>
      </c>
      <c r="B644" t="s">
        <v>1199</v>
      </c>
      <c r="C644" t="s">
        <v>18</v>
      </c>
      <c r="D644" t="s">
        <v>29</v>
      </c>
      <c r="E644" t="s">
        <v>91</v>
      </c>
      <c r="F644" t="b">
        <v>1</v>
      </c>
      <c r="G644" t="s">
        <v>43</v>
      </c>
      <c r="H644" s="1">
        <v>45814.625497685192</v>
      </c>
      <c r="I644" t="b">
        <v>0</v>
      </c>
      <c r="J644" t="b">
        <v>1</v>
      </c>
      <c r="K644" t="s">
        <v>31</v>
      </c>
      <c r="L644" t="s">
        <v>32</v>
      </c>
      <c r="N644">
        <v>34.854999542236328</v>
      </c>
      <c r="O644" t="s">
        <v>765</v>
      </c>
      <c r="P644" t="s">
        <v>251</v>
      </c>
    </row>
    <row r="645" spans="1:16" x14ac:dyDescent="0.35">
      <c r="A645" t="s">
        <v>16</v>
      </c>
      <c r="B645" t="s">
        <v>1200</v>
      </c>
      <c r="C645" t="s">
        <v>18</v>
      </c>
      <c r="D645" t="s">
        <v>962</v>
      </c>
      <c r="E645" t="s">
        <v>20</v>
      </c>
      <c r="F645" t="b">
        <v>1</v>
      </c>
      <c r="G645" t="s">
        <v>1201</v>
      </c>
      <c r="H645" s="1">
        <v>45814.764479166668</v>
      </c>
      <c r="I645" t="b">
        <v>0</v>
      </c>
      <c r="J645" t="b">
        <v>0</v>
      </c>
      <c r="K645" t="s">
        <v>1201</v>
      </c>
      <c r="L645" t="s">
        <v>22</v>
      </c>
      <c r="M645">
        <v>250000</v>
      </c>
      <c r="O645" t="s">
        <v>1202</v>
      </c>
      <c r="P645" t="s">
        <v>1203</v>
      </c>
    </row>
    <row r="646" spans="1:16" x14ac:dyDescent="0.35">
      <c r="A646" t="s">
        <v>16</v>
      </c>
      <c r="B646" t="s">
        <v>1204</v>
      </c>
      <c r="C646" t="s">
        <v>1205</v>
      </c>
      <c r="D646" t="s">
        <v>36</v>
      </c>
      <c r="E646" t="s">
        <v>91</v>
      </c>
      <c r="F646" t="b">
        <v>0</v>
      </c>
      <c r="G646" t="s">
        <v>52</v>
      </c>
      <c r="H646" s="1">
        <v>45814.791851851849</v>
      </c>
      <c r="I646" t="b">
        <v>0</v>
      </c>
      <c r="J646" t="b">
        <v>1</v>
      </c>
      <c r="K646" t="s">
        <v>31</v>
      </c>
      <c r="L646" t="s">
        <v>32</v>
      </c>
      <c r="N646">
        <v>105</v>
      </c>
      <c r="O646" t="s">
        <v>1206</v>
      </c>
      <c r="P646" t="s">
        <v>1207</v>
      </c>
    </row>
    <row r="647" spans="1:16" x14ac:dyDescent="0.35">
      <c r="A647" t="s">
        <v>16</v>
      </c>
      <c r="B647" t="s">
        <v>1208</v>
      </c>
      <c r="C647" t="s">
        <v>365</v>
      </c>
      <c r="D647" t="s">
        <v>29</v>
      </c>
      <c r="E647" t="s">
        <v>20</v>
      </c>
      <c r="F647" t="b">
        <v>0</v>
      </c>
      <c r="G647" t="s">
        <v>68</v>
      </c>
      <c r="H647" s="1">
        <v>45814.792233796303</v>
      </c>
      <c r="I647" t="b">
        <v>0</v>
      </c>
      <c r="J647" t="b">
        <v>0</v>
      </c>
      <c r="K647" t="s">
        <v>31</v>
      </c>
      <c r="L647" t="s">
        <v>22</v>
      </c>
      <c r="M647">
        <v>87500</v>
      </c>
      <c r="O647" t="s">
        <v>1209</v>
      </c>
      <c r="P647" t="s">
        <v>1210</v>
      </c>
    </row>
    <row r="648" spans="1:16" x14ac:dyDescent="0.35">
      <c r="A648" t="s">
        <v>16</v>
      </c>
      <c r="B648" t="s">
        <v>55</v>
      </c>
      <c r="C648" t="s">
        <v>1084</v>
      </c>
      <c r="D648" t="s">
        <v>36</v>
      </c>
      <c r="E648" t="s">
        <v>20</v>
      </c>
      <c r="F648" t="b">
        <v>0</v>
      </c>
      <c r="G648" t="s">
        <v>68</v>
      </c>
      <c r="H648" s="1">
        <v>45815.000567129631</v>
      </c>
      <c r="I648" t="b">
        <v>0</v>
      </c>
      <c r="J648" t="b">
        <v>0</v>
      </c>
      <c r="K648" t="s">
        <v>31</v>
      </c>
      <c r="L648" t="s">
        <v>22</v>
      </c>
      <c r="M648">
        <v>115000</v>
      </c>
      <c r="O648" t="s">
        <v>1211</v>
      </c>
      <c r="P648" t="s">
        <v>1212</v>
      </c>
    </row>
    <row r="649" spans="1:16" x14ac:dyDescent="0.35">
      <c r="A649" t="s">
        <v>16</v>
      </c>
      <c r="B649" t="s">
        <v>1213</v>
      </c>
      <c r="C649" t="s">
        <v>1214</v>
      </c>
      <c r="D649" t="s">
        <v>1215</v>
      </c>
      <c r="E649" t="s">
        <v>20</v>
      </c>
      <c r="F649" t="b">
        <v>0</v>
      </c>
      <c r="G649" t="s">
        <v>1216</v>
      </c>
      <c r="H649" s="1">
        <v>45815.263275462959</v>
      </c>
      <c r="I649" t="b">
        <v>0</v>
      </c>
      <c r="J649" t="b">
        <v>0</v>
      </c>
      <c r="K649" t="s">
        <v>1216</v>
      </c>
      <c r="L649" t="s">
        <v>22</v>
      </c>
      <c r="M649">
        <v>138110.5</v>
      </c>
      <c r="O649" t="s">
        <v>1217</v>
      </c>
    </row>
    <row r="650" spans="1:16" x14ac:dyDescent="0.35">
      <c r="A650" t="s">
        <v>16</v>
      </c>
      <c r="B650" t="s">
        <v>1218</v>
      </c>
      <c r="C650" t="s">
        <v>18</v>
      </c>
      <c r="D650" t="s">
        <v>962</v>
      </c>
      <c r="E650" t="s">
        <v>20</v>
      </c>
      <c r="F650" t="b">
        <v>1</v>
      </c>
      <c r="G650" t="s">
        <v>1201</v>
      </c>
      <c r="H650" s="1">
        <v>45815.305960648147</v>
      </c>
      <c r="I650" t="b">
        <v>0</v>
      </c>
      <c r="J650" t="b">
        <v>1</v>
      </c>
      <c r="K650" t="s">
        <v>1201</v>
      </c>
      <c r="L650" t="s">
        <v>22</v>
      </c>
      <c r="M650">
        <v>135000</v>
      </c>
      <c r="O650" t="s">
        <v>991</v>
      </c>
      <c r="P650" t="s">
        <v>1219</v>
      </c>
    </row>
    <row r="651" spans="1:16" x14ac:dyDescent="0.35">
      <c r="A651" t="s">
        <v>16</v>
      </c>
      <c r="B651" t="s">
        <v>1220</v>
      </c>
      <c r="C651" t="s">
        <v>18</v>
      </c>
      <c r="D651" t="s">
        <v>962</v>
      </c>
      <c r="E651" t="s">
        <v>20</v>
      </c>
      <c r="F651" t="b">
        <v>1</v>
      </c>
      <c r="G651" t="s">
        <v>1201</v>
      </c>
      <c r="H651" s="1">
        <v>45815.305960648147</v>
      </c>
      <c r="I651" t="b">
        <v>1</v>
      </c>
      <c r="J651" t="b">
        <v>0</v>
      </c>
      <c r="K651" t="s">
        <v>1201</v>
      </c>
      <c r="L651" t="s">
        <v>22</v>
      </c>
      <c r="M651">
        <v>36875</v>
      </c>
      <c r="O651" t="s">
        <v>991</v>
      </c>
    </row>
    <row r="652" spans="1:16" x14ac:dyDescent="0.35">
      <c r="A652" t="s">
        <v>16</v>
      </c>
      <c r="B652" t="s">
        <v>882</v>
      </c>
      <c r="C652" t="s">
        <v>1221</v>
      </c>
      <c r="D652" t="s">
        <v>42</v>
      </c>
      <c r="E652" t="s">
        <v>20</v>
      </c>
      <c r="F652" t="b">
        <v>0</v>
      </c>
      <c r="G652" t="s">
        <v>43</v>
      </c>
      <c r="H652" s="1">
        <v>45815.375520833331</v>
      </c>
      <c r="I652" t="b">
        <v>0</v>
      </c>
      <c r="J652" t="b">
        <v>0</v>
      </c>
      <c r="K652" t="s">
        <v>31</v>
      </c>
      <c r="L652" t="s">
        <v>22</v>
      </c>
      <c r="M652">
        <v>135000</v>
      </c>
      <c r="O652" t="s">
        <v>1222</v>
      </c>
      <c r="P652" t="s">
        <v>999</v>
      </c>
    </row>
    <row r="653" spans="1:16" x14ac:dyDescent="0.35">
      <c r="A653" t="s">
        <v>16</v>
      </c>
      <c r="B653" t="s">
        <v>1223</v>
      </c>
      <c r="C653" t="s">
        <v>1224</v>
      </c>
      <c r="D653" t="s">
        <v>29</v>
      </c>
      <c r="E653" t="s">
        <v>296</v>
      </c>
      <c r="F653" t="b">
        <v>0</v>
      </c>
      <c r="G653" t="s">
        <v>52</v>
      </c>
      <c r="H653" s="1">
        <v>45815.417673611111</v>
      </c>
      <c r="I653" t="b">
        <v>0</v>
      </c>
      <c r="J653" t="b">
        <v>1</v>
      </c>
      <c r="K653" t="s">
        <v>31</v>
      </c>
      <c r="L653" t="s">
        <v>22</v>
      </c>
      <c r="M653">
        <v>81750</v>
      </c>
      <c r="O653" t="s">
        <v>1225</v>
      </c>
      <c r="P653" t="s">
        <v>1226</v>
      </c>
    </row>
    <row r="654" spans="1:16" x14ac:dyDescent="0.35">
      <c r="A654" t="s">
        <v>16</v>
      </c>
      <c r="B654" t="s">
        <v>1227</v>
      </c>
      <c r="C654" t="s">
        <v>1228</v>
      </c>
      <c r="D654" t="s">
        <v>17449</v>
      </c>
      <c r="E654" t="s">
        <v>20</v>
      </c>
      <c r="F654" t="b">
        <v>0</v>
      </c>
      <c r="G654" t="s">
        <v>68</v>
      </c>
      <c r="H654" s="1">
        <v>45815.460706018523</v>
      </c>
      <c r="I654" t="b">
        <v>0</v>
      </c>
      <c r="J654" t="b">
        <v>1</v>
      </c>
      <c r="K654" t="s">
        <v>31</v>
      </c>
      <c r="L654" t="s">
        <v>22</v>
      </c>
      <c r="M654">
        <v>207500</v>
      </c>
      <c r="O654" t="s">
        <v>1229</v>
      </c>
      <c r="P654" t="s">
        <v>1230</v>
      </c>
    </row>
    <row r="655" spans="1:16" x14ac:dyDescent="0.35">
      <c r="A655" t="s">
        <v>16</v>
      </c>
      <c r="B655" t="s">
        <v>1231</v>
      </c>
      <c r="C655" t="s">
        <v>628</v>
      </c>
      <c r="D655" t="s">
        <v>36</v>
      </c>
      <c r="E655" t="s">
        <v>20</v>
      </c>
      <c r="F655" t="b">
        <v>0</v>
      </c>
      <c r="G655" t="s">
        <v>52</v>
      </c>
      <c r="H655" s="1">
        <v>45815.543182870373</v>
      </c>
      <c r="I655" t="b">
        <v>0</v>
      </c>
      <c r="J655" t="b">
        <v>1</v>
      </c>
      <c r="K655" t="s">
        <v>31</v>
      </c>
      <c r="L655" t="s">
        <v>22</v>
      </c>
      <c r="M655">
        <v>137300</v>
      </c>
      <c r="O655" t="s">
        <v>53</v>
      </c>
      <c r="P655" t="s">
        <v>1232</v>
      </c>
    </row>
    <row r="656" spans="1:16" x14ac:dyDescent="0.35">
      <c r="A656" t="s">
        <v>16</v>
      </c>
      <c r="B656" t="s">
        <v>1233</v>
      </c>
      <c r="C656" t="s">
        <v>18</v>
      </c>
      <c r="D656" t="s">
        <v>962</v>
      </c>
      <c r="E656" t="s">
        <v>20</v>
      </c>
      <c r="F656" t="b">
        <v>1</v>
      </c>
      <c r="G656" t="s">
        <v>1234</v>
      </c>
      <c r="H656" s="1">
        <v>45815.597430555557</v>
      </c>
      <c r="I656" t="b">
        <v>1</v>
      </c>
      <c r="J656" t="b">
        <v>1</v>
      </c>
      <c r="K656" t="s">
        <v>1234</v>
      </c>
      <c r="L656" t="s">
        <v>22</v>
      </c>
      <c r="M656">
        <v>229000</v>
      </c>
      <c r="O656" t="s">
        <v>1235</v>
      </c>
      <c r="P656" t="s">
        <v>1236</v>
      </c>
    </row>
    <row r="657" spans="1:16" x14ac:dyDescent="0.35">
      <c r="A657" t="s">
        <v>16</v>
      </c>
      <c r="B657" t="s">
        <v>1237</v>
      </c>
      <c r="C657" t="s">
        <v>569</v>
      </c>
      <c r="D657" t="s">
        <v>36</v>
      </c>
      <c r="E657" t="s">
        <v>20</v>
      </c>
      <c r="F657" t="b">
        <v>0</v>
      </c>
      <c r="G657" t="s">
        <v>47</v>
      </c>
      <c r="H657" s="1">
        <v>45816.000358796293</v>
      </c>
      <c r="I657" t="b">
        <v>0</v>
      </c>
      <c r="J657" t="b">
        <v>1</v>
      </c>
      <c r="K657" t="s">
        <v>31</v>
      </c>
      <c r="L657" t="s">
        <v>22</v>
      </c>
      <c r="M657">
        <v>145500</v>
      </c>
      <c r="O657" t="s">
        <v>209</v>
      </c>
      <c r="P657" t="s">
        <v>1238</v>
      </c>
    </row>
    <row r="658" spans="1:16" x14ac:dyDescent="0.35">
      <c r="A658" t="s">
        <v>16</v>
      </c>
      <c r="B658" t="s">
        <v>1239</v>
      </c>
      <c r="C658" t="s">
        <v>691</v>
      </c>
      <c r="D658" t="s">
        <v>36</v>
      </c>
      <c r="E658" t="s">
        <v>20</v>
      </c>
      <c r="F658" t="b">
        <v>0</v>
      </c>
      <c r="G658" t="s">
        <v>43</v>
      </c>
      <c r="H658" s="1">
        <v>45816.002245370371</v>
      </c>
      <c r="I658" t="b">
        <v>0</v>
      </c>
      <c r="J658" t="b">
        <v>1</v>
      </c>
      <c r="K658" t="s">
        <v>31</v>
      </c>
      <c r="L658" t="s">
        <v>22</v>
      </c>
      <c r="M658">
        <v>137300</v>
      </c>
      <c r="O658" t="s">
        <v>209</v>
      </c>
      <c r="P658" t="s">
        <v>1240</v>
      </c>
    </row>
    <row r="659" spans="1:16" x14ac:dyDescent="0.35">
      <c r="A659" t="s">
        <v>16</v>
      </c>
      <c r="B659" t="s">
        <v>720</v>
      </c>
      <c r="C659" t="s">
        <v>721</v>
      </c>
      <c r="D659" t="s">
        <v>443</v>
      </c>
      <c r="E659" t="s">
        <v>20</v>
      </c>
      <c r="F659" t="b">
        <v>0</v>
      </c>
      <c r="G659" t="s">
        <v>68</v>
      </c>
      <c r="H659" s="1">
        <v>45816.333865740737</v>
      </c>
      <c r="I659" t="b">
        <v>0</v>
      </c>
      <c r="J659" t="b">
        <v>1</v>
      </c>
      <c r="K659" t="s">
        <v>31</v>
      </c>
      <c r="L659" t="s">
        <v>22</v>
      </c>
      <c r="M659">
        <v>110000</v>
      </c>
      <c r="O659" t="s">
        <v>654</v>
      </c>
      <c r="P659" t="s">
        <v>722</v>
      </c>
    </row>
    <row r="660" spans="1:16" x14ac:dyDescent="0.35">
      <c r="A660" t="s">
        <v>16</v>
      </c>
      <c r="B660" t="s">
        <v>1241</v>
      </c>
      <c r="C660" t="s">
        <v>1242</v>
      </c>
      <c r="D660" t="s">
        <v>443</v>
      </c>
      <c r="E660" t="s">
        <v>20</v>
      </c>
      <c r="F660" t="b">
        <v>0</v>
      </c>
      <c r="G660" t="s">
        <v>30</v>
      </c>
      <c r="H660" s="1">
        <v>45816.334039351852</v>
      </c>
      <c r="I660" t="b">
        <v>1</v>
      </c>
      <c r="J660" t="b">
        <v>1</v>
      </c>
      <c r="K660" t="s">
        <v>31</v>
      </c>
      <c r="L660" t="s">
        <v>22</v>
      </c>
      <c r="M660">
        <v>85000</v>
      </c>
      <c r="O660" t="s">
        <v>1243</v>
      </c>
      <c r="P660" t="s">
        <v>156</v>
      </c>
    </row>
    <row r="661" spans="1:16" x14ac:dyDescent="0.35">
      <c r="A661" t="s">
        <v>16</v>
      </c>
      <c r="B661" t="s">
        <v>1244</v>
      </c>
      <c r="C661" t="s">
        <v>330</v>
      </c>
      <c r="D661" t="s">
        <v>443</v>
      </c>
      <c r="E661" t="s">
        <v>20</v>
      </c>
      <c r="F661" t="b">
        <v>0</v>
      </c>
      <c r="G661" t="s">
        <v>68</v>
      </c>
      <c r="H661" s="1">
        <v>45816.376168981478</v>
      </c>
      <c r="I661" t="b">
        <v>0</v>
      </c>
      <c r="J661" t="b">
        <v>1</v>
      </c>
      <c r="K661" t="s">
        <v>31</v>
      </c>
      <c r="L661" t="s">
        <v>22</v>
      </c>
      <c r="M661">
        <v>106405.5</v>
      </c>
      <c r="O661" t="s">
        <v>1245</v>
      </c>
      <c r="P661" t="s">
        <v>1246</v>
      </c>
    </row>
    <row r="662" spans="1:16" x14ac:dyDescent="0.35">
      <c r="A662" t="s">
        <v>16</v>
      </c>
      <c r="B662" t="s">
        <v>86</v>
      </c>
      <c r="C662" t="s">
        <v>634</v>
      </c>
      <c r="D662" t="s">
        <v>36</v>
      </c>
      <c r="E662" t="s">
        <v>20</v>
      </c>
      <c r="F662" t="b">
        <v>0</v>
      </c>
      <c r="G662" t="s">
        <v>52</v>
      </c>
      <c r="H662" s="1">
        <v>45816.5000462963</v>
      </c>
      <c r="I662" t="b">
        <v>0</v>
      </c>
      <c r="J662" t="b">
        <v>1</v>
      </c>
      <c r="K662" t="s">
        <v>31</v>
      </c>
      <c r="L662" t="s">
        <v>22</v>
      </c>
      <c r="M662">
        <v>105000</v>
      </c>
      <c r="O662" t="s">
        <v>209</v>
      </c>
      <c r="P662" t="s">
        <v>1247</v>
      </c>
    </row>
    <row r="663" spans="1:16" x14ac:dyDescent="0.35">
      <c r="A663" t="s">
        <v>16</v>
      </c>
      <c r="B663" t="s">
        <v>1248</v>
      </c>
      <c r="C663" t="s">
        <v>149</v>
      </c>
      <c r="D663" t="s">
        <v>573</v>
      </c>
      <c r="E663" t="s">
        <v>20</v>
      </c>
      <c r="F663" t="b">
        <v>0</v>
      </c>
      <c r="G663" t="s">
        <v>150</v>
      </c>
      <c r="H663" s="1">
        <v>45816.584155092591</v>
      </c>
      <c r="I663" t="b">
        <v>0</v>
      </c>
      <c r="J663" t="b">
        <v>0</v>
      </c>
      <c r="K663" t="s">
        <v>150</v>
      </c>
      <c r="L663" t="s">
        <v>32</v>
      </c>
      <c r="N663">
        <v>48.580001831054688</v>
      </c>
      <c r="O663" t="s">
        <v>1249</v>
      </c>
      <c r="P663" t="s">
        <v>1250</v>
      </c>
    </row>
    <row r="664" spans="1:16" x14ac:dyDescent="0.35">
      <c r="A664" t="s">
        <v>16</v>
      </c>
      <c r="B664" t="s">
        <v>1251</v>
      </c>
      <c r="C664" t="s">
        <v>1252</v>
      </c>
      <c r="D664" t="s">
        <v>110</v>
      </c>
      <c r="E664" t="s">
        <v>296</v>
      </c>
      <c r="F664" t="b">
        <v>0</v>
      </c>
      <c r="G664" t="s">
        <v>30</v>
      </c>
      <c r="H664" s="1">
        <v>45816.625706018523</v>
      </c>
      <c r="I664" t="b">
        <v>1</v>
      </c>
      <c r="J664" t="b">
        <v>1</v>
      </c>
      <c r="K664" t="s">
        <v>31</v>
      </c>
      <c r="L664" t="s">
        <v>32</v>
      </c>
      <c r="N664">
        <v>50</v>
      </c>
      <c r="O664" t="s">
        <v>1253</v>
      </c>
    </row>
    <row r="665" spans="1:16" x14ac:dyDescent="0.35">
      <c r="A665" t="s">
        <v>16</v>
      </c>
      <c r="B665" t="s">
        <v>1254</v>
      </c>
      <c r="C665" t="s">
        <v>1255</v>
      </c>
      <c r="D665" t="s">
        <v>110</v>
      </c>
      <c r="E665" t="s">
        <v>436</v>
      </c>
      <c r="F665" t="b">
        <v>0</v>
      </c>
      <c r="G665" t="s">
        <v>68</v>
      </c>
      <c r="H665" s="1">
        <v>45816.751168981478</v>
      </c>
      <c r="I665" t="b">
        <v>1</v>
      </c>
      <c r="J665" t="b">
        <v>0</v>
      </c>
      <c r="K665" t="s">
        <v>31</v>
      </c>
      <c r="L665" t="s">
        <v>32</v>
      </c>
      <c r="N665">
        <v>16</v>
      </c>
      <c r="O665" t="s">
        <v>1256</v>
      </c>
    </row>
    <row r="666" spans="1:16" x14ac:dyDescent="0.35">
      <c r="A666" t="s">
        <v>16</v>
      </c>
      <c r="B666" t="s">
        <v>1257</v>
      </c>
      <c r="C666" t="s">
        <v>149</v>
      </c>
      <c r="D666" t="s">
        <v>573</v>
      </c>
      <c r="E666" t="s">
        <v>20</v>
      </c>
      <c r="F666" t="b">
        <v>0</v>
      </c>
      <c r="G666" t="s">
        <v>150</v>
      </c>
      <c r="H666" s="1">
        <v>45816.834155092591</v>
      </c>
      <c r="I666" t="b">
        <v>0</v>
      </c>
      <c r="J666" t="b">
        <v>0</v>
      </c>
      <c r="K666" t="s">
        <v>150</v>
      </c>
      <c r="L666" t="s">
        <v>32</v>
      </c>
      <c r="N666">
        <v>26.97499847412109</v>
      </c>
      <c r="O666" t="s">
        <v>1258</v>
      </c>
    </row>
    <row r="667" spans="1:16" x14ac:dyDescent="0.35">
      <c r="A667" t="s">
        <v>16</v>
      </c>
      <c r="B667" t="s">
        <v>1259</v>
      </c>
      <c r="C667" t="s">
        <v>18</v>
      </c>
      <c r="D667" t="s">
        <v>573</v>
      </c>
      <c r="E667" t="s">
        <v>20</v>
      </c>
      <c r="F667" t="b">
        <v>1</v>
      </c>
      <c r="G667" t="s">
        <v>150</v>
      </c>
      <c r="H667" s="1">
        <v>45816.834155092591</v>
      </c>
      <c r="I667" t="b">
        <v>0</v>
      </c>
      <c r="J667" t="b">
        <v>0</v>
      </c>
      <c r="K667" t="s">
        <v>150</v>
      </c>
      <c r="L667" t="s">
        <v>32</v>
      </c>
      <c r="N667">
        <v>15.239999771118161</v>
      </c>
      <c r="O667" t="s">
        <v>1258</v>
      </c>
      <c r="P667" t="s">
        <v>1260</v>
      </c>
    </row>
    <row r="668" spans="1:16" x14ac:dyDescent="0.35">
      <c r="A668" t="s">
        <v>16</v>
      </c>
      <c r="B668" t="s">
        <v>1261</v>
      </c>
      <c r="C668" t="s">
        <v>18</v>
      </c>
      <c r="D668" t="s">
        <v>573</v>
      </c>
      <c r="E668" t="s">
        <v>20</v>
      </c>
      <c r="F668" t="b">
        <v>1</v>
      </c>
      <c r="G668" t="s">
        <v>150</v>
      </c>
      <c r="H668" s="1">
        <v>45816.834155092591</v>
      </c>
      <c r="I668" t="b">
        <v>0</v>
      </c>
      <c r="J668" t="b">
        <v>0</v>
      </c>
      <c r="K668" t="s">
        <v>150</v>
      </c>
      <c r="L668" t="s">
        <v>32</v>
      </c>
      <c r="N668">
        <v>58.425003051757813</v>
      </c>
      <c r="O668" t="s">
        <v>1258</v>
      </c>
      <c r="P668" t="s">
        <v>1262</v>
      </c>
    </row>
    <row r="669" spans="1:16" x14ac:dyDescent="0.35">
      <c r="A669" t="s">
        <v>16</v>
      </c>
      <c r="B669" t="s">
        <v>1263</v>
      </c>
      <c r="C669" t="s">
        <v>18</v>
      </c>
      <c r="D669" t="s">
        <v>573</v>
      </c>
      <c r="E669" t="s">
        <v>20</v>
      </c>
      <c r="F669" t="b">
        <v>1</v>
      </c>
      <c r="G669" t="s">
        <v>150</v>
      </c>
      <c r="H669" s="1">
        <v>45816.834155092591</v>
      </c>
      <c r="I669" t="b">
        <v>0</v>
      </c>
      <c r="J669" t="b">
        <v>0</v>
      </c>
      <c r="K669" t="s">
        <v>150</v>
      </c>
      <c r="L669" t="s">
        <v>32</v>
      </c>
      <c r="N669">
        <v>26.97499847412109</v>
      </c>
      <c r="O669" t="s">
        <v>1023</v>
      </c>
      <c r="P669" t="s">
        <v>1264</v>
      </c>
    </row>
    <row r="670" spans="1:16" x14ac:dyDescent="0.35">
      <c r="A670" t="s">
        <v>16</v>
      </c>
      <c r="B670" t="s">
        <v>1265</v>
      </c>
      <c r="C670" t="s">
        <v>628</v>
      </c>
      <c r="D670" t="s">
        <v>36</v>
      </c>
      <c r="E670" t="s">
        <v>20</v>
      </c>
      <c r="F670" t="b">
        <v>0</v>
      </c>
      <c r="G670" t="s">
        <v>52</v>
      </c>
      <c r="H670" s="1">
        <v>45816.959814814807</v>
      </c>
      <c r="I670" t="b">
        <v>0</v>
      </c>
      <c r="J670" t="b">
        <v>1</v>
      </c>
      <c r="K670" t="s">
        <v>31</v>
      </c>
      <c r="L670" t="s">
        <v>22</v>
      </c>
      <c r="M670">
        <v>160000</v>
      </c>
      <c r="O670" t="s">
        <v>53</v>
      </c>
      <c r="P670" t="s">
        <v>1266</v>
      </c>
    </row>
    <row r="671" spans="1:16" x14ac:dyDescent="0.35">
      <c r="A671" t="s">
        <v>16</v>
      </c>
      <c r="B671" t="s">
        <v>1267</v>
      </c>
      <c r="C671" t="s">
        <v>18</v>
      </c>
      <c r="D671" t="s">
        <v>17450</v>
      </c>
      <c r="E671" t="s">
        <v>20</v>
      </c>
      <c r="F671" t="b">
        <v>1</v>
      </c>
      <c r="G671" t="s">
        <v>287</v>
      </c>
      <c r="H671" s="1">
        <v>45816.986990740741</v>
      </c>
      <c r="I671" t="b">
        <v>0</v>
      </c>
      <c r="J671" t="b">
        <v>1</v>
      </c>
      <c r="K671" t="s">
        <v>287</v>
      </c>
      <c r="L671" t="s">
        <v>22</v>
      </c>
      <c r="M671">
        <v>69187.296875</v>
      </c>
      <c r="O671" t="s">
        <v>1268</v>
      </c>
    </row>
    <row r="672" spans="1:16" x14ac:dyDescent="0.35">
      <c r="A672" t="s">
        <v>16</v>
      </c>
      <c r="B672" t="s">
        <v>1239</v>
      </c>
      <c r="C672" t="s">
        <v>628</v>
      </c>
      <c r="D672" t="s">
        <v>36</v>
      </c>
      <c r="E672" t="s">
        <v>20</v>
      </c>
      <c r="F672" t="b">
        <v>0</v>
      </c>
      <c r="G672" t="s">
        <v>47</v>
      </c>
      <c r="H672" s="1">
        <v>45817.002013888887</v>
      </c>
      <c r="I672" t="b">
        <v>0</v>
      </c>
      <c r="J672" t="b">
        <v>1</v>
      </c>
      <c r="K672" t="s">
        <v>31</v>
      </c>
      <c r="L672" t="s">
        <v>22</v>
      </c>
      <c r="M672">
        <v>137300</v>
      </c>
      <c r="O672" t="s">
        <v>209</v>
      </c>
      <c r="P672" t="s">
        <v>1240</v>
      </c>
    </row>
    <row r="673" spans="1:16" x14ac:dyDescent="0.35">
      <c r="A673" t="s">
        <v>16</v>
      </c>
      <c r="B673" t="s">
        <v>1269</v>
      </c>
      <c r="C673" t="s">
        <v>276</v>
      </c>
      <c r="D673" t="s">
        <v>36</v>
      </c>
      <c r="E673" t="s">
        <v>20</v>
      </c>
      <c r="F673" t="b">
        <v>0</v>
      </c>
      <c r="G673" t="s">
        <v>43</v>
      </c>
      <c r="H673" s="1">
        <v>45817.002453703702</v>
      </c>
      <c r="I673" t="b">
        <v>0</v>
      </c>
      <c r="J673" t="b">
        <v>1</v>
      </c>
      <c r="K673" t="s">
        <v>31</v>
      </c>
      <c r="L673" t="s">
        <v>22</v>
      </c>
      <c r="M673">
        <v>137300</v>
      </c>
      <c r="O673" t="s">
        <v>209</v>
      </c>
      <c r="P673" t="s">
        <v>1270</v>
      </c>
    </row>
    <row r="674" spans="1:16" x14ac:dyDescent="0.35">
      <c r="A674" t="s">
        <v>16</v>
      </c>
      <c r="B674" t="s">
        <v>1271</v>
      </c>
      <c r="C674" t="s">
        <v>805</v>
      </c>
      <c r="D674" t="s">
        <v>36</v>
      </c>
      <c r="E674" t="s">
        <v>20</v>
      </c>
      <c r="F674" t="b">
        <v>0</v>
      </c>
      <c r="G674" t="s">
        <v>30</v>
      </c>
      <c r="H674" s="1">
        <v>45817.042349537027</v>
      </c>
      <c r="I674" t="b">
        <v>1</v>
      </c>
      <c r="J674" t="b">
        <v>0</v>
      </c>
      <c r="K674" t="s">
        <v>31</v>
      </c>
      <c r="L674" t="s">
        <v>22</v>
      </c>
      <c r="M674">
        <v>100000</v>
      </c>
      <c r="O674" t="s">
        <v>77</v>
      </c>
      <c r="P674" t="s">
        <v>1272</v>
      </c>
    </row>
    <row r="675" spans="1:16" x14ac:dyDescent="0.35">
      <c r="A675" t="s">
        <v>16</v>
      </c>
      <c r="B675" t="s">
        <v>1273</v>
      </c>
      <c r="C675" t="s">
        <v>1274</v>
      </c>
      <c r="D675" t="s">
        <v>443</v>
      </c>
      <c r="E675" t="s">
        <v>20</v>
      </c>
      <c r="F675" t="b">
        <v>0</v>
      </c>
      <c r="G675" t="s">
        <v>47</v>
      </c>
      <c r="H675" s="1">
        <v>45817.25105324074</v>
      </c>
      <c r="I675" t="b">
        <v>0</v>
      </c>
      <c r="J675" t="b">
        <v>1</v>
      </c>
      <c r="K675" t="s">
        <v>31</v>
      </c>
      <c r="L675" t="s">
        <v>22</v>
      </c>
      <c r="M675">
        <v>92500</v>
      </c>
      <c r="O675" t="s">
        <v>1275</v>
      </c>
    </row>
    <row r="676" spans="1:16" x14ac:dyDescent="0.35">
      <c r="A676" t="s">
        <v>16</v>
      </c>
      <c r="B676" t="s">
        <v>1276</v>
      </c>
      <c r="C676" t="s">
        <v>18</v>
      </c>
      <c r="D676" t="s">
        <v>962</v>
      </c>
      <c r="E676" t="s">
        <v>20</v>
      </c>
      <c r="F676" t="b">
        <v>1</v>
      </c>
      <c r="G676" t="s">
        <v>963</v>
      </c>
      <c r="H676" s="1">
        <v>45817.306423611109</v>
      </c>
      <c r="I676" t="b">
        <v>1</v>
      </c>
      <c r="J676" t="b">
        <v>0</v>
      </c>
      <c r="K676" t="s">
        <v>266</v>
      </c>
      <c r="L676" t="s">
        <v>22</v>
      </c>
      <c r="M676">
        <v>165000</v>
      </c>
      <c r="O676" t="s">
        <v>1202</v>
      </c>
      <c r="P676" t="s">
        <v>1277</v>
      </c>
    </row>
    <row r="677" spans="1:16" x14ac:dyDescent="0.35">
      <c r="A677" t="s">
        <v>16</v>
      </c>
      <c r="B677" t="s">
        <v>1278</v>
      </c>
      <c r="C677" t="s">
        <v>1279</v>
      </c>
      <c r="D677" t="s">
        <v>443</v>
      </c>
      <c r="E677" t="s">
        <v>20</v>
      </c>
      <c r="F677" t="b">
        <v>0</v>
      </c>
      <c r="G677" t="s">
        <v>52</v>
      </c>
      <c r="H677" s="1">
        <v>45817.334201388891</v>
      </c>
      <c r="I677" t="b">
        <v>1</v>
      </c>
      <c r="J677" t="b">
        <v>1</v>
      </c>
      <c r="K677" t="s">
        <v>31</v>
      </c>
      <c r="L677" t="s">
        <v>22</v>
      </c>
      <c r="M677">
        <v>156000</v>
      </c>
      <c r="O677" t="s">
        <v>543</v>
      </c>
      <c r="P677" t="s">
        <v>1280</v>
      </c>
    </row>
    <row r="678" spans="1:16" x14ac:dyDescent="0.35">
      <c r="A678" t="s">
        <v>16</v>
      </c>
      <c r="B678" t="s">
        <v>1281</v>
      </c>
      <c r="C678" t="s">
        <v>1282</v>
      </c>
      <c r="D678" t="s">
        <v>443</v>
      </c>
      <c r="E678" t="s">
        <v>20</v>
      </c>
      <c r="F678" t="b">
        <v>0</v>
      </c>
      <c r="G678" t="s">
        <v>47</v>
      </c>
      <c r="H678" s="1">
        <v>45817.334386574083</v>
      </c>
      <c r="I678" t="b">
        <v>0</v>
      </c>
      <c r="J678" t="b">
        <v>0</v>
      </c>
      <c r="K678" t="s">
        <v>31</v>
      </c>
      <c r="L678" t="s">
        <v>22</v>
      </c>
      <c r="M678">
        <v>100000</v>
      </c>
      <c r="O678" t="s">
        <v>1283</v>
      </c>
      <c r="P678" t="s">
        <v>1284</v>
      </c>
    </row>
    <row r="679" spans="1:16" x14ac:dyDescent="0.35">
      <c r="A679" t="s">
        <v>16</v>
      </c>
      <c r="B679" t="s">
        <v>1285</v>
      </c>
      <c r="C679" t="s">
        <v>154</v>
      </c>
      <c r="D679" t="s">
        <v>36</v>
      </c>
      <c r="E679" t="s">
        <v>20</v>
      </c>
      <c r="F679" t="b">
        <v>0</v>
      </c>
      <c r="G679" t="s">
        <v>52</v>
      </c>
      <c r="H679" s="1">
        <v>45817.54184027778</v>
      </c>
      <c r="I679" t="b">
        <v>1</v>
      </c>
      <c r="J679" t="b">
        <v>0</v>
      </c>
      <c r="K679" t="s">
        <v>31</v>
      </c>
      <c r="L679" t="s">
        <v>32</v>
      </c>
      <c r="N679">
        <v>49</v>
      </c>
      <c r="O679" t="s">
        <v>33</v>
      </c>
    </row>
    <row r="680" spans="1:16" x14ac:dyDescent="0.35">
      <c r="A680" t="s">
        <v>16</v>
      </c>
      <c r="B680" t="s">
        <v>1286</v>
      </c>
      <c r="C680" t="s">
        <v>201</v>
      </c>
      <c r="D680" t="s">
        <v>36</v>
      </c>
      <c r="E680" t="s">
        <v>91</v>
      </c>
      <c r="F680" t="b">
        <v>0</v>
      </c>
      <c r="G680" t="s">
        <v>43</v>
      </c>
      <c r="H680" s="1">
        <v>45817.542233796303</v>
      </c>
      <c r="I680" t="b">
        <v>0</v>
      </c>
      <c r="J680" t="b">
        <v>0</v>
      </c>
      <c r="K680" t="s">
        <v>31</v>
      </c>
      <c r="L680" t="s">
        <v>32</v>
      </c>
      <c r="N680">
        <v>53.5</v>
      </c>
      <c r="O680" t="s">
        <v>1287</v>
      </c>
      <c r="P680" t="s">
        <v>1288</v>
      </c>
    </row>
    <row r="681" spans="1:16" x14ac:dyDescent="0.35">
      <c r="A681" t="s">
        <v>16</v>
      </c>
      <c r="B681" t="s">
        <v>584</v>
      </c>
      <c r="C681" t="s">
        <v>1289</v>
      </c>
      <c r="D681" t="s">
        <v>17437</v>
      </c>
      <c r="E681" t="s">
        <v>20</v>
      </c>
      <c r="F681" t="b">
        <v>0</v>
      </c>
      <c r="G681" t="s">
        <v>68</v>
      </c>
      <c r="H681" s="1">
        <v>45817.583993055552</v>
      </c>
      <c r="I681" t="b">
        <v>1</v>
      </c>
      <c r="J681" t="b">
        <v>0</v>
      </c>
      <c r="K681" t="s">
        <v>31</v>
      </c>
      <c r="L681" t="s">
        <v>22</v>
      </c>
      <c r="M681">
        <v>96000</v>
      </c>
      <c r="O681" t="s">
        <v>61</v>
      </c>
      <c r="P681" t="s">
        <v>897</v>
      </c>
    </row>
    <row r="682" spans="1:16" x14ac:dyDescent="0.35">
      <c r="A682" t="s">
        <v>16</v>
      </c>
      <c r="B682" t="s">
        <v>1290</v>
      </c>
      <c r="C682" t="s">
        <v>154</v>
      </c>
      <c r="D682" t="s">
        <v>36</v>
      </c>
      <c r="E682" t="s">
        <v>20</v>
      </c>
      <c r="F682" t="b">
        <v>0</v>
      </c>
      <c r="G682" t="s">
        <v>52</v>
      </c>
      <c r="H682" s="1">
        <v>45817.625057870369</v>
      </c>
      <c r="I682" t="b">
        <v>0</v>
      </c>
      <c r="J682" t="b">
        <v>0</v>
      </c>
      <c r="K682" t="s">
        <v>31</v>
      </c>
      <c r="L682" t="s">
        <v>22</v>
      </c>
      <c r="M682">
        <v>65000</v>
      </c>
      <c r="O682" t="s">
        <v>1291</v>
      </c>
      <c r="P682" t="s">
        <v>1111</v>
      </c>
    </row>
    <row r="683" spans="1:16" x14ac:dyDescent="0.35">
      <c r="A683" t="s">
        <v>16</v>
      </c>
      <c r="B683" t="s">
        <v>1292</v>
      </c>
      <c r="C683" t="s">
        <v>560</v>
      </c>
      <c r="D683" t="s">
        <v>110</v>
      </c>
      <c r="E683" t="s">
        <v>296</v>
      </c>
      <c r="F683" t="b">
        <v>0</v>
      </c>
      <c r="G683" t="s">
        <v>30</v>
      </c>
      <c r="H683" s="1">
        <v>45817.668043981481</v>
      </c>
      <c r="I683" t="b">
        <v>1</v>
      </c>
      <c r="J683" t="b">
        <v>0</v>
      </c>
      <c r="K683" t="s">
        <v>31</v>
      </c>
      <c r="L683" t="s">
        <v>32</v>
      </c>
      <c r="N683">
        <v>31</v>
      </c>
      <c r="O683" t="s">
        <v>1293</v>
      </c>
    </row>
    <row r="684" spans="1:16" x14ac:dyDescent="0.35">
      <c r="A684" t="s">
        <v>16</v>
      </c>
      <c r="B684" t="s">
        <v>1294</v>
      </c>
      <c r="C684" t="s">
        <v>410</v>
      </c>
      <c r="D684" t="s">
        <v>36</v>
      </c>
      <c r="E684" t="s">
        <v>20</v>
      </c>
      <c r="F684" t="b">
        <v>0</v>
      </c>
      <c r="G684" t="s">
        <v>47</v>
      </c>
      <c r="H684" s="1">
        <v>45817.750381944446</v>
      </c>
      <c r="I684" t="b">
        <v>1</v>
      </c>
      <c r="J684" t="b">
        <v>0</v>
      </c>
      <c r="K684" t="s">
        <v>31</v>
      </c>
      <c r="L684" t="s">
        <v>22</v>
      </c>
      <c r="M684">
        <v>61700</v>
      </c>
      <c r="O684" t="s">
        <v>1295</v>
      </c>
      <c r="P684" t="s">
        <v>1296</v>
      </c>
    </row>
    <row r="685" spans="1:16" x14ac:dyDescent="0.35">
      <c r="A685" t="s">
        <v>16</v>
      </c>
      <c r="B685" t="s">
        <v>1297</v>
      </c>
      <c r="C685" t="s">
        <v>142</v>
      </c>
      <c r="D685" t="s">
        <v>36</v>
      </c>
      <c r="E685" t="s">
        <v>20</v>
      </c>
      <c r="F685" t="b">
        <v>0</v>
      </c>
      <c r="G685" t="s">
        <v>68</v>
      </c>
      <c r="H685" s="1">
        <v>45817.750590277778</v>
      </c>
      <c r="I685" t="b">
        <v>0</v>
      </c>
      <c r="J685" t="b">
        <v>0</v>
      </c>
      <c r="K685" t="s">
        <v>31</v>
      </c>
      <c r="L685" t="s">
        <v>22</v>
      </c>
      <c r="M685">
        <v>81700</v>
      </c>
      <c r="O685" t="s">
        <v>1298</v>
      </c>
      <c r="P685" t="s">
        <v>1299</v>
      </c>
    </row>
    <row r="686" spans="1:16" x14ac:dyDescent="0.35">
      <c r="A686" t="s">
        <v>16</v>
      </c>
      <c r="B686" t="s">
        <v>1300</v>
      </c>
      <c r="C686" t="s">
        <v>1301</v>
      </c>
      <c r="D686" t="s">
        <v>110</v>
      </c>
      <c r="E686" t="s">
        <v>20</v>
      </c>
      <c r="F686" t="b">
        <v>0</v>
      </c>
      <c r="G686" t="s">
        <v>43</v>
      </c>
      <c r="H686" s="1">
        <v>45817.83384259259</v>
      </c>
      <c r="I686" t="b">
        <v>0</v>
      </c>
      <c r="J686" t="b">
        <v>1</v>
      </c>
      <c r="K686" t="s">
        <v>31</v>
      </c>
      <c r="L686" t="s">
        <v>22</v>
      </c>
      <c r="M686">
        <v>140000</v>
      </c>
      <c r="O686" t="s">
        <v>1302</v>
      </c>
      <c r="P686" t="s">
        <v>1303</v>
      </c>
    </row>
    <row r="687" spans="1:16" x14ac:dyDescent="0.35">
      <c r="A687" t="s">
        <v>16</v>
      </c>
      <c r="B687" t="s">
        <v>1304</v>
      </c>
      <c r="C687" t="s">
        <v>1305</v>
      </c>
      <c r="D687" t="s">
        <v>36</v>
      </c>
      <c r="E687" t="s">
        <v>20</v>
      </c>
      <c r="F687" t="b">
        <v>0</v>
      </c>
      <c r="G687" t="s">
        <v>68</v>
      </c>
      <c r="H687" s="1">
        <v>45817.834016203713</v>
      </c>
      <c r="I687" t="b">
        <v>0</v>
      </c>
      <c r="J687" t="b">
        <v>1</v>
      </c>
      <c r="K687" t="s">
        <v>31</v>
      </c>
      <c r="L687" t="s">
        <v>22</v>
      </c>
      <c r="M687">
        <v>107500</v>
      </c>
      <c r="O687" t="s">
        <v>1306</v>
      </c>
    </row>
    <row r="688" spans="1:16" x14ac:dyDescent="0.35">
      <c r="A688" t="s">
        <v>16</v>
      </c>
      <c r="B688" t="s">
        <v>1307</v>
      </c>
      <c r="C688" t="s">
        <v>1308</v>
      </c>
      <c r="D688" t="s">
        <v>110</v>
      </c>
      <c r="E688" t="s">
        <v>20</v>
      </c>
      <c r="F688" t="b">
        <v>0</v>
      </c>
      <c r="G688" t="s">
        <v>47</v>
      </c>
      <c r="H688" s="1">
        <v>45817.834340277783</v>
      </c>
      <c r="I688" t="b">
        <v>0</v>
      </c>
      <c r="J688" t="b">
        <v>1</v>
      </c>
      <c r="K688" t="s">
        <v>31</v>
      </c>
      <c r="L688" t="s">
        <v>22</v>
      </c>
      <c r="M688">
        <v>68500</v>
      </c>
      <c r="O688" t="s">
        <v>1309</v>
      </c>
      <c r="P688" t="s">
        <v>1310</v>
      </c>
    </row>
    <row r="689" spans="1:16" x14ac:dyDescent="0.35">
      <c r="A689" t="s">
        <v>16</v>
      </c>
      <c r="B689" t="s">
        <v>1311</v>
      </c>
      <c r="C689" t="s">
        <v>154</v>
      </c>
      <c r="D689" t="s">
        <v>36</v>
      </c>
      <c r="E689" t="s">
        <v>20</v>
      </c>
      <c r="F689" t="b">
        <v>0</v>
      </c>
      <c r="G689" t="s">
        <v>52</v>
      </c>
      <c r="H689" s="1">
        <v>45818.000173611108</v>
      </c>
      <c r="I689" t="b">
        <v>0</v>
      </c>
      <c r="J689" t="b">
        <v>1</v>
      </c>
      <c r="K689" t="s">
        <v>31</v>
      </c>
      <c r="L689" t="s">
        <v>22</v>
      </c>
      <c r="M689">
        <v>80000</v>
      </c>
      <c r="O689" t="s">
        <v>1312</v>
      </c>
      <c r="P689" t="s">
        <v>1064</v>
      </c>
    </row>
    <row r="690" spans="1:16" x14ac:dyDescent="0.35">
      <c r="A690" t="s">
        <v>16</v>
      </c>
      <c r="B690" t="s">
        <v>1313</v>
      </c>
      <c r="C690" t="s">
        <v>1314</v>
      </c>
      <c r="D690" t="s">
        <v>110</v>
      </c>
      <c r="E690" t="s">
        <v>20</v>
      </c>
      <c r="F690" t="b">
        <v>0</v>
      </c>
      <c r="G690" t="s">
        <v>30</v>
      </c>
      <c r="H690" s="1">
        <v>45818.084710648152</v>
      </c>
      <c r="I690" t="b">
        <v>0</v>
      </c>
      <c r="J690" t="b">
        <v>1</v>
      </c>
      <c r="K690" t="s">
        <v>31</v>
      </c>
      <c r="L690" t="s">
        <v>22</v>
      </c>
      <c r="M690">
        <v>150000</v>
      </c>
      <c r="O690" t="s">
        <v>1315</v>
      </c>
    </row>
    <row r="691" spans="1:16" x14ac:dyDescent="0.35">
      <c r="A691" t="s">
        <v>16</v>
      </c>
      <c r="B691" t="s">
        <v>1316</v>
      </c>
      <c r="C691" t="s">
        <v>537</v>
      </c>
      <c r="D691" t="s">
        <v>443</v>
      </c>
      <c r="E691" t="s">
        <v>20</v>
      </c>
      <c r="F691" t="b">
        <v>0</v>
      </c>
      <c r="G691" t="s">
        <v>171</v>
      </c>
      <c r="H691" s="1">
        <v>45818.312337962961</v>
      </c>
      <c r="I691" t="b">
        <v>0</v>
      </c>
      <c r="J691" t="b">
        <v>1</v>
      </c>
      <c r="K691" t="s">
        <v>31</v>
      </c>
      <c r="L691" t="s">
        <v>22</v>
      </c>
      <c r="M691">
        <v>85000</v>
      </c>
      <c r="O691" t="s">
        <v>1317</v>
      </c>
    </row>
    <row r="692" spans="1:16" x14ac:dyDescent="0.35">
      <c r="A692" t="s">
        <v>16</v>
      </c>
      <c r="B692" t="s">
        <v>108</v>
      </c>
      <c r="C692" t="s">
        <v>865</v>
      </c>
      <c r="D692" t="s">
        <v>29</v>
      </c>
      <c r="F692" t="b">
        <v>0</v>
      </c>
      <c r="G692" t="s">
        <v>68</v>
      </c>
      <c r="H692" s="1">
        <v>45818.62568287037</v>
      </c>
      <c r="I692" t="b">
        <v>0</v>
      </c>
      <c r="J692" t="b">
        <v>0</v>
      </c>
      <c r="K692" t="s">
        <v>31</v>
      </c>
      <c r="L692" t="s">
        <v>32</v>
      </c>
      <c r="N692">
        <v>52.5</v>
      </c>
      <c r="O692" t="s">
        <v>61</v>
      </c>
      <c r="P692" t="s">
        <v>866</v>
      </c>
    </row>
    <row r="693" spans="1:16" x14ac:dyDescent="0.35">
      <c r="A693" t="s">
        <v>16</v>
      </c>
      <c r="B693" t="s">
        <v>226</v>
      </c>
      <c r="C693" t="s">
        <v>546</v>
      </c>
      <c r="D693" t="s">
        <v>36</v>
      </c>
      <c r="E693" t="s">
        <v>20</v>
      </c>
      <c r="F693" t="b">
        <v>0</v>
      </c>
      <c r="G693" t="s">
        <v>47</v>
      </c>
      <c r="H693" s="1">
        <v>45818.792071759257</v>
      </c>
      <c r="I693" t="b">
        <v>0</v>
      </c>
      <c r="J693" t="b">
        <v>1</v>
      </c>
      <c r="K693" t="s">
        <v>31</v>
      </c>
      <c r="L693" t="s">
        <v>22</v>
      </c>
      <c r="M693">
        <v>92500</v>
      </c>
      <c r="O693" t="s">
        <v>1318</v>
      </c>
      <c r="P693" t="s">
        <v>1319</v>
      </c>
    </row>
    <row r="694" spans="1:16" x14ac:dyDescent="0.35">
      <c r="A694" t="s">
        <v>16</v>
      </c>
      <c r="B694" t="s">
        <v>108</v>
      </c>
      <c r="C694" t="s">
        <v>1320</v>
      </c>
      <c r="D694" t="s">
        <v>36</v>
      </c>
      <c r="E694" t="s">
        <v>20</v>
      </c>
      <c r="F694" t="b">
        <v>0</v>
      </c>
      <c r="G694" t="s">
        <v>68</v>
      </c>
      <c r="H694" s="1">
        <v>45819.084016203713</v>
      </c>
      <c r="I694" t="b">
        <v>0</v>
      </c>
      <c r="J694" t="b">
        <v>1</v>
      </c>
      <c r="K694" t="s">
        <v>31</v>
      </c>
      <c r="L694" t="s">
        <v>22</v>
      </c>
      <c r="M694">
        <v>82850</v>
      </c>
      <c r="O694" t="s">
        <v>1321</v>
      </c>
      <c r="P694" t="s">
        <v>1322</v>
      </c>
    </row>
    <row r="695" spans="1:16" x14ac:dyDescent="0.35">
      <c r="A695" t="s">
        <v>16</v>
      </c>
      <c r="B695" t="s">
        <v>1323</v>
      </c>
      <c r="C695" t="s">
        <v>105</v>
      </c>
      <c r="D695" t="s">
        <v>249</v>
      </c>
      <c r="E695" t="s">
        <v>20</v>
      </c>
      <c r="F695" t="b">
        <v>0</v>
      </c>
      <c r="G695" t="s">
        <v>105</v>
      </c>
      <c r="H695" s="1">
        <v>45819.254513888889</v>
      </c>
      <c r="I695" t="b">
        <v>0</v>
      </c>
      <c r="J695" t="b">
        <v>0</v>
      </c>
      <c r="K695" t="s">
        <v>105</v>
      </c>
      <c r="L695" t="s">
        <v>22</v>
      </c>
      <c r="M695">
        <v>62624.5</v>
      </c>
      <c r="O695" t="s">
        <v>1324</v>
      </c>
      <c r="P695" t="s">
        <v>1325</v>
      </c>
    </row>
    <row r="696" spans="1:16" x14ac:dyDescent="0.35">
      <c r="A696" t="s">
        <v>16</v>
      </c>
      <c r="B696" t="s">
        <v>1326</v>
      </c>
      <c r="C696" t="s">
        <v>1327</v>
      </c>
      <c r="D696" t="s">
        <v>36</v>
      </c>
      <c r="E696" t="s">
        <v>20</v>
      </c>
      <c r="F696" t="b">
        <v>0</v>
      </c>
      <c r="G696" t="s">
        <v>68</v>
      </c>
      <c r="H696" s="1">
        <v>45819.542361111111</v>
      </c>
      <c r="I696" t="b">
        <v>0</v>
      </c>
      <c r="J696" t="b">
        <v>1</v>
      </c>
      <c r="K696" t="s">
        <v>31</v>
      </c>
      <c r="L696" t="s">
        <v>22</v>
      </c>
      <c r="M696">
        <v>108000</v>
      </c>
      <c r="O696" t="s">
        <v>209</v>
      </c>
      <c r="P696" t="s">
        <v>1328</v>
      </c>
    </row>
    <row r="697" spans="1:16" x14ac:dyDescent="0.35">
      <c r="A697" t="s">
        <v>16</v>
      </c>
      <c r="B697" t="s">
        <v>1047</v>
      </c>
      <c r="C697" t="s">
        <v>154</v>
      </c>
      <c r="D697" t="s">
        <v>36</v>
      </c>
      <c r="E697" t="s">
        <v>20</v>
      </c>
      <c r="F697" t="b">
        <v>0</v>
      </c>
      <c r="G697" t="s">
        <v>52</v>
      </c>
      <c r="H697" s="1">
        <v>45819.543379629627</v>
      </c>
      <c r="I697" t="b">
        <v>0</v>
      </c>
      <c r="J697" t="b">
        <v>1</v>
      </c>
      <c r="K697" t="s">
        <v>31</v>
      </c>
      <c r="L697" t="s">
        <v>22</v>
      </c>
      <c r="M697">
        <v>160000</v>
      </c>
      <c r="O697" t="s">
        <v>1048</v>
      </c>
      <c r="P697" t="s">
        <v>54</v>
      </c>
    </row>
    <row r="698" spans="1:16" x14ac:dyDescent="0.35">
      <c r="A698" t="s">
        <v>16</v>
      </c>
      <c r="B698" t="s">
        <v>1329</v>
      </c>
      <c r="C698" t="s">
        <v>95</v>
      </c>
      <c r="D698" t="s">
        <v>29</v>
      </c>
      <c r="E698" t="s">
        <v>20</v>
      </c>
      <c r="F698" t="b">
        <v>0</v>
      </c>
      <c r="G698" t="s">
        <v>30</v>
      </c>
      <c r="H698" s="1">
        <v>45819.584131944437</v>
      </c>
      <c r="I698" t="b">
        <v>0</v>
      </c>
      <c r="J698" t="b">
        <v>1</v>
      </c>
      <c r="K698" t="s">
        <v>31</v>
      </c>
      <c r="L698" t="s">
        <v>22</v>
      </c>
      <c r="M698">
        <v>70000</v>
      </c>
      <c r="O698" t="s">
        <v>1330</v>
      </c>
    </row>
    <row r="699" spans="1:16" x14ac:dyDescent="0.35">
      <c r="A699" t="s">
        <v>16</v>
      </c>
      <c r="B699" t="s">
        <v>35</v>
      </c>
      <c r="C699" t="s">
        <v>462</v>
      </c>
      <c r="D699" t="s">
        <v>36</v>
      </c>
      <c r="E699" t="s">
        <v>20</v>
      </c>
      <c r="F699" t="b">
        <v>0</v>
      </c>
      <c r="G699" t="s">
        <v>43</v>
      </c>
      <c r="H699" s="1">
        <v>45819.667071759257</v>
      </c>
      <c r="I699" t="b">
        <v>0</v>
      </c>
      <c r="J699" t="b">
        <v>0</v>
      </c>
      <c r="K699" t="s">
        <v>31</v>
      </c>
      <c r="L699" t="s">
        <v>32</v>
      </c>
      <c r="N699">
        <v>60</v>
      </c>
      <c r="O699" t="s">
        <v>463</v>
      </c>
      <c r="P699" t="s">
        <v>464</v>
      </c>
    </row>
    <row r="700" spans="1:16" x14ac:dyDescent="0.35">
      <c r="A700" t="s">
        <v>16</v>
      </c>
      <c r="B700" t="s">
        <v>1331</v>
      </c>
      <c r="C700" t="s">
        <v>805</v>
      </c>
      <c r="D700" t="s">
        <v>36</v>
      </c>
      <c r="E700" t="s">
        <v>91</v>
      </c>
      <c r="F700" t="b">
        <v>0</v>
      </c>
      <c r="G700" t="s">
        <v>30</v>
      </c>
      <c r="H700" s="1">
        <v>45819.709131944437</v>
      </c>
      <c r="I700" t="b">
        <v>0</v>
      </c>
      <c r="J700" t="b">
        <v>0</v>
      </c>
      <c r="K700" t="s">
        <v>31</v>
      </c>
      <c r="L700" t="s">
        <v>32</v>
      </c>
      <c r="N700">
        <v>51</v>
      </c>
      <c r="O700" t="s">
        <v>567</v>
      </c>
      <c r="P700" t="s">
        <v>1332</v>
      </c>
    </row>
    <row r="701" spans="1:16" x14ac:dyDescent="0.35">
      <c r="A701" t="s">
        <v>16</v>
      </c>
      <c r="B701" t="s">
        <v>1333</v>
      </c>
      <c r="C701" t="s">
        <v>1334</v>
      </c>
      <c r="D701" t="s">
        <v>110</v>
      </c>
      <c r="E701" t="s">
        <v>20</v>
      </c>
      <c r="F701" t="b">
        <v>0</v>
      </c>
      <c r="G701" t="s">
        <v>30</v>
      </c>
      <c r="H701" s="1">
        <v>45819.79246527778</v>
      </c>
      <c r="I701" t="b">
        <v>0</v>
      </c>
      <c r="J701" t="b">
        <v>1</v>
      </c>
      <c r="K701" t="s">
        <v>31</v>
      </c>
      <c r="L701" t="s">
        <v>22</v>
      </c>
      <c r="M701">
        <v>71195</v>
      </c>
      <c r="O701" t="s">
        <v>1335</v>
      </c>
    </row>
    <row r="702" spans="1:16" x14ac:dyDescent="0.35">
      <c r="A702" t="s">
        <v>16</v>
      </c>
      <c r="B702" t="s">
        <v>86</v>
      </c>
      <c r="C702" t="s">
        <v>1336</v>
      </c>
      <c r="D702" t="s">
        <v>36</v>
      </c>
      <c r="E702" t="s">
        <v>20</v>
      </c>
      <c r="F702" t="b">
        <v>0</v>
      </c>
      <c r="G702" t="s">
        <v>68</v>
      </c>
      <c r="H702" s="1">
        <v>45820.083981481483</v>
      </c>
      <c r="I702" t="b">
        <v>0</v>
      </c>
      <c r="J702" t="b">
        <v>1</v>
      </c>
      <c r="K702" t="s">
        <v>31</v>
      </c>
      <c r="L702" t="s">
        <v>22</v>
      </c>
      <c r="M702">
        <v>105000</v>
      </c>
      <c r="O702" t="s">
        <v>209</v>
      </c>
      <c r="P702" t="s">
        <v>1247</v>
      </c>
    </row>
    <row r="703" spans="1:16" x14ac:dyDescent="0.35">
      <c r="A703" t="s">
        <v>16</v>
      </c>
      <c r="B703" t="s">
        <v>1337</v>
      </c>
      <c r="C703" t="s">
        <v>491</v>
      </c>
      <c r="D703" t="s">
        <v>36</v>
      </c>
      <c r="E703" t="s">
        <v>20</v>
      </c>
      <c r="F703" t="b">
        <v>0</v>
      </c>
      <c r="G703" t="s">
        <v>52</v>
      </c>
      <c r="H703" s="1">
        <v>45820.084351851852</v>
      </c>
      <c r="I703" t="b">
        <v>0</v>
      </c>
      <c r="J703" t="b">
        <v>1</v>
      </c>
      <c r="K703" t="s">
        <v>31</v>
      </c>
      <c r="L703" t="s">
        <v>22</v>
      </c>
      <c r="M703">
        <v>257937</v>
      </c>
      <c r="O703" t="s">
        <v>209</v>
      </c>
      <c r="P703" t="s">
        <v>1338</v>
      </c>
    </row>
    <row r="704" spans="1:16" x14ac:dyDescent="0.35">
      <c r="A704" t="s">
        <v>16</v>
      </c>
      <c r="B704" t="s">
        <v>1339</v>
      </c>
      <c r="C704" t="s">
        <v>51</v>
      </c>
      <c r="D704" t="s">
        <v>36</v>
      </c>
      <c r="E704" t="s">
        <v>20</v>
      </c>
      <c r="F704" t="b">
        <v>0</v>
      </c>
      <c r="G704" t="s">
        <v>52</v>
      </c>
      <c r="H704" s="1">
        <v>45820.168645833342</v>
      </c>
      <c r="I704" t="b">
        <v>1</v>
      </c>
      <c r="J704" t="b">
        <v>1</v>
      </c>
      <c r="K704" t="s">
        <v>31</v>
      </c>
      <c r="L704" t="s">
        <v>22</v>
      </c>
      <c r="M704">
        <v>137300</v>
      </c>
      <c r="O704" t="s">
        <v>53</v>
      </c>
      <c r="P704" t="s">
        <v>1340</v>
      </c>
    </row>
    <row r="705" spans="1:16" x14ac:dyDescent="0.35">
      <c r="A705" t="s">
        <v>16</v>
      </c>
      <c r="B705" t="s">
        <v>1341</v>
      </c>
      <c r="C705" t="s">
        <v>1176</v>
      </c>
      <c r="D705" t="s">
        <v>443</v>
      </c>
      <c r="E705" t="s">
        <v>20</v>
      </c>
      <c r="F705" t="b">
        <v>0</v>
      </c>
      <c r="G705" t="s">
        <v>68</v>
      </c>
      <c r="H705" s="1">
        <v>45820.334421296298</v>
      </c>
      <c r="I705" t="b">
        <v>0</v>
      </c>
      <c r="J705" t="b">
        <v>1</v>
      </c>
      <c r="K705" t="s">
        <v>31</v>
      </c>
      <c r="L705" t="s">
        <v>22</v>
      </c>
      <c r="M705">
        <v>101400</v>
      </c>
      <c r="O705" t="s">
        <v>1342</v>
      </c>
      <c r="P705" t="s">
        <v>1343</v>
      </c>
    </row>
    <row r="706" spans="1:16" x14ac:dyDescent="0.35">
      <c r="A706" t="s">
        <v>16</v>
      </c>
      <c r="B706" t="s">
        <v>1344</v>
      </c>
      <c r="C706" t="s">
        <v>1345</v>
      </c>
      <c r="D706" t="s">
        <v>115</v>
      </c>
      <c r="E706" t="s">
        <v>20</v>
      </c>
      <c r="F706" t="b">
        <v>0</v>
      </c>
      <c r="G706" t="s">
        <v>1346</v>
      </c>
      <c r="H706" s="1">
        <v>45820.672442129631</v>
      </c>
      <c r="I706" t="b">
        <v>0</v>
      </c>
      <c r="J706" t="b">
        <v>0</v>
      </c>
      <c r="K706" t="s">
        <v>1346</v>
      </c>
      <c r="L706" t="s">
        <v>22</v>
      </c>
      <c r="M706">
        <v>200000</v>
      </c>
      <c r="O706" t="s">
        <v>1347</v>
      </c>
    </row>
    <row r="707" spans="1:16" x14ac:dyDescent="0.35">
      <c r="A707" t="s">
        <v>16</v>
      </c>
      <c r="B707" t="s">
        <v>1348</v>
      </c>
      <c r="C707" t="s">
        <v>1349</v>
      </c>
      <c r="D707" t="s">
        <v>36</v>
      </c>
      <c r="E707" t="s">
        <v>20</v>
      </c>
      <c r="F707" t="b">
        <v>0</v>
      </c>
      <c r="G707" t="s">
        <v>52</v>
      </c>
      <c r="H707" s="1">
        <v>45820.750775462962</v>
      </c>
      <c r="I707" t="b">
        <v>0</v>
      </c>
      <c r="J707" t="b">
        <v>0</v>
      </c>
      <c r="K707" t="s">
        <v>31</v>
      </c>
      <c r="L707" t="s">
        <v>22</v>
      </c>
      <c r="M707">
        <v>115000</v>
      </c>
      <c r="O707" t="s">
        <v>1350</v>
      </c>
      <c r="P707" t="s">
        <v>1351</v>
      </c>
    </row>
    <row r="708" spans="1:16" x14ac:dyDescent="0.35">
      <c r="A708" t="s">
        <v>16</v>
      </c>
      <c r="B708" t="s">
        <v>1352</v>
      </c>
      <c r="C708" t="s">
        <v>18</v>
      </c>
      <c r="D708" t="s">
        <v>962</v>
      </c>
      <c r="E708" t="s">
        <v>20</v>
      </c>
      <c r="F708" t="b">
        <v>1</v>
      </c>
      <c r="G708" t="s">
        <v>1353</v>
      </c>
      <c r="H708" s="1">
        <v>45820.819722222222</v>
      </c>
      <c r="I708" t="b">
        <v>0</v>
      </c>
      <c r="J708" t="b">
        <v>1</v>
      </c>
      <c r="K708" t="s">
        <v>1353</v>
      </c>
      <c r="L708" t="s">
        <v>22</v>
      </c>
      <c r="M708">
        <v>137200</v>
      </c>
      <c r="O708" t="s">
        <v>1235</v>
      </c>
      <c r="P708" t="s">
        <v>1354</v>
      </c>
    </row>
    <row r="709" spans="1:16" x14ac:dyDescent="0.35">
      <c r="A709" t="s">
        <v>16</v>
      </c>
      <c r="B709" t="s">
        <v>1355</v>
      </c>
      <c r="C709" t="s">
        <v>154</v>
      </c>
      <c r="D709" t="s">
        <v>36</v>
      </c>
      <c r="E709" t="s">
        <v>20</v>
      </c>
      <c r="F709" t="b">
        <v>0</v>
      </c>
      <c r="G709" t="s">
        <v>52</v>
      </c>
      <c r="H709" s="1">
        <v>45821.249976851846</v>
      </c>
      <c r="I709" t="b">
        <v>1</v>
      </c>
      <c r="J709" t="b">
        <v>0</v>
      </c>
      <c r="K709" t="s">
        <v>31</v>
      </c>
      <c r="L709" t="s">
        <v>22</v>
      </c>
      <c r="M709">
        <v>92500</v>
      </c>
      <c r="O709" t="s">
        <v>1356</v>
      </c>
      <c r="P709" t="s">
        <v>1357</v>
      </c>
    </row>
    <row r="710" spans="1:16" x14ac:dyDescent="0.35">
      <c r="A710" t="s">
        <v>16</v>
      </c>
      <c r="B710" t="s">
        <v>1358</v>
      </c>
      <c r="C710" t="s">
        <v>1274</v>
      </c>
      <c r="D710" t="s">
        <v>443</v>
      </c>
      <c r="E710" t="s">
        <v>20</v>
      </c>
      <c r="F710" t="b">
        <v>0</v>
      </c>
      <c r="G710" t="s">
        <v>47</v>
      </c>
      <c r="H710" s="1">
        <v>45821.292118055557</v>
      </c>
      <c r="I710" t="b">
        <v>0</v>
      </c>
      <c r="J710" t="b">
        <v>1</v>
      </c>
      <c r="K710" t="s">
        <v>31</v>
      </c>
      <c r="L710" t="s">
        <v>22</v>
      </c>
      <c r="M710">
        <v>145000</v>
      </c>
      <c r="O710" t="s">
        <v>1359</v>
      </c>
    </row>
    <row r="711" spans="1:16" x14ac:dyDescent="0.35">
      <c r="A711" t="s">
        <v>16</v>
      </c>
      <c r="B711" t="s">
        <v>1360</v>
      </c>
      <c r="C711" t="s">
        <v>410</v>
      </c>
      <c r="D711" t="s">
        <v>443</v>
      </c>
      <c r="E711" t="s">
        <v>20</v>
      </c>
      <c r="F711" t="b">
        <v>0</v>
      </c>
      <c r="G711" t="s">
        <v>47</v>
      </c>
      <c r="H711" s="1">
        <v>45821.292754629627</v>
      </c>
      <c r="I711" t="b">
        <v>0</v>
      </c>
      <c r="J711" t="b">
        <v>0</v>
      </c>
      <c r="K711" t="s">
        <v>31</v>
      </c>
      <c r="L711" t="s">
        <v>22</v>
      </c>
      <c r="M711">
        <v>100000</v>
      </c>
      <c r="O711" t="s">
        <v>1361</v>
      </c>
    </row>
    <row r="712" spans="1:16" x14ac:dyDescent="0.35">
      <c r="A712" t="s">
        <v>16</v>
      </c>
      <c r="B712" t="s">
        <v>441</v>
      </c>
      <c r="C712" t="s">
        <v>442</v>
      </c>
      <c r="D712" t="s">
        <v>443</v>
      </c>
      <c r="E712" t="s">
        <v>20</v>
      </c>
      <c r="F712" t="b">
        <v>0</v>
      </c>
      <c r="G712" t="s">
        <v>47</v>
      </c>
      <c r="H712" s="1">
        <v>45821.333784722221</v>
      </c>
      <c r="I712" t="b">
        <v>0</v>
      </c>
      <c r="J712" t="b">
        <v>1</v>
      </c>
      <c r="K712" t="s">
        <v>31</v>
      </c>
      <c r="L712" t="s">
        <v>22</v>
      </c>
      <c r="M712">
        <v>96000</v>
      </c>
      <c r="O712" t="s">
        <v>444</v>
      </c>
    </row>
    <row r="713" spans="1:16" x14ac:dyDescent="0.35">
      <c r="A713" t="s">
        <v>16</v>
      </c>
      <c r="B713" t="s">
        <v>1362</v>
      </c>
      <c r="C713" t="s">
        <v>1363</v>
      </c>
      <c r="D713" t="s">
        <v>1149</v>
      </c>
      <c r="E713" t="s">
        <v>204</v>
      </c>
      <c r="F713" t="b">
        <v>0</v>
      </c>
      <c r="G713" t="s">
        <v>1364</v>
      </c>
      <c r="H713" s="1">
        <v>45821.348113425927</v>
      </c>
      <c r="I713" t="b">
        <v>0</v>
      </c>
      <c r="J713" t="b">
        <v>0</v>
      </c>
      <c r="K713" t="s">
        <v>1364</v>
      </c>
      <c r="L713" t="s">
        <v>22</v>
      </c>
      <c r="M713">
        <v>51500</v>
      </c>
      <c r="O713" t="s">
        <v>1365</v>
      </c>
      <c r="P713" t="s">
        <v>448</v>
      </c>
    </row>
    <row r="714" spans="1:16" x14ac:dyDescent="0.35">
      <c r="A714" t="s">
        <v>16</v>
      </c>
      <c r="B714" t="s">
        <v>1366</v>
      </c>
      <c r="C714" t="s">
        <v>1367</v>
      </c>
      <c r="D714" t="s">
        <v>17443</v>
      </c>
      <c r="E714" t="s">
        <v>204</v>
      </c>
      <c r="F714" t="b">
        <v>0</v>
      </c>
      <c r="G714" t="s">
        <v>1364</v>
      </c>
      <c r="H714" s="1">
        <v>45821.389780092592</v>
      </c>
      <c r="I714" t="b">
        <v>0</v>
      </c>
      <c r="J714" t="b">
        <v>0</v>
      </c>
      <c r="K714" t="s">
        <v>1364</v>
      </c>
      <c r="L714" t="s">
        <v>32</v>
      </c>
      <c r="N714">
        <v>29.5</v>
      </c>
      <c r="O714" t="s">
        <v>1368</v>
      </c>
      <c r="P714" t="s">
        <v>1369</v>
      </c>
    </row>
    <row r="715" spans="1:16" x14ac:dyDescent="0.35">
      <c r="A715" t="s">
        <v>16</v>
      </c>
      <c r="B715" t="s">
        <v>1370</v>
      </c>
      <c r="C715" t="s">
        <v>1371</v>
      </c>
      <c r="D715" t="s">
        <v>1149</v>
      </c>
      <c r="E715" t="s">
        <v>204</v>
      </c>
      <c r="F715" t="b">
        <v>0</v>
      </c>
      <c r="G715" t="s">
        <v>1372</v>
      </c>
      <c r="H715" s="1">
        <v>45821.423946759263</v>
      </c>
      <c r="I715" t="b">
        <v>0</v>
      </c>
      <c r="J715" t="b">
        <v>1</v>
      </c>
      <c r="K715" t="s">
        <v>1372</v>
      </c>
      <c r="L715" t="s">
        <v>22</v>
      </c>
      <c r="M715">
        <v>67000</v>
      </c>
      <c r="O715" t="s">
        <v>1373</v>
      </c>
      <c r="P715" t="s">
        <v>1374</v>
      </c>
    </row>
    <row r="716" spans="1:16" x14ac:dyDescent="0.35">
      <c r="A716" t="s">
        <v>16</v>
      </c>
      <c r="B716" t="s">
        <v>1375</v>
      </c>
      <c r="C716" t="s">
        <v>1376</v>
      </c>
      <c r="D716" t="s">
        <v>110</v>
      </c>
      <c r="E716" t="s">
        <v>20</v>
      </c>
      <c r="F716" t="b">
        <v>0</v>
      </c>
      <c r="G716" t="s">
        <v>47</v>
      </c>
      <c r="H716" s="1">
        <v>45821.792083333326</v>
      </c>
      <c r="I716" t="b">
        <v>0</v>
      </c>
      <c r="J716" t="b">
        <v>1</v>
      </c>
      <c r="K716" t="s">
        <v>31</v>
      </c>
      <c r="L716" t="s">
        <v>22</v>
      </c>
      <c r="M716">
        <v>68500</v>
      </c>
      <c r="O716" t="s">
        <v>1377</v>
      </c>
      <c r="P716" t="s">
        <v>1378</v>
      </c>
    </row>
    <row r="717" spans="1:16" x14ac:dyDescent="0.35">
      <c r="A717" t="s">
        <v>16</v>
      </c>
      <c r="B717" t="s">
        <v>1379</v>
      </c>
      <c r="C717" t="s">
        <v>537</v>
      </c>
      <c r="D717" t="s">
        <v>110</v>
      </c>
      <c r="E717" t="s">
        <v>20</v>
      </c>
      <c r="F717" t="b">
        <v>0</v>
      </c>
      <c r="G717" t="s">
        <v>171</v>
      </c>
      <c r="H717" s="1">
        <v>45821.808020833327</v>
      </c>
      <c r="I717" t="b">
        <v>0</v>
      </c>
      <c r="J717" t="b">
        <v>0</v>
      </c>
      <c r="K717" t="s">
        <v>31</v>
      </c>
      <c r="L717" t="s">
        <v>22</v>
      </c>
      <c r="M717">
        <v>69133</v>
      </c>
      <c r="O717" t="s">
        <v>1380</v>
      </c>
    </row>
    <row r="718" spans="1:16" x14ac:dyDescent="0.35">
      <c r="A718" t="s">
        <v>16</v>
      </c>
      <c r="B718" t="s">
        <v>1381</v>
      </c>
      <c r="C718" t="s">
        <v>18</v>
      </c>
      <c r="D718" t="s">
        <v>1382</v>
      </c>
      <c r="E718" t="s">
        <v>20</v>
      </c>
      <c r="F718" t="b">
        <v>1</v>
      </c>
      <c r="G718" t="s">
        <v>1383</v>
      </c>
      <c r="H718" s="1">
        <v>45822.272118055553</v>
      </c>
      <c r="I718" t="b">
        <v>0</v>
      </c>
      <c r="J718" t="b">
        <v>0</v>
      </c>
      <c r="K718" t="s">
        <v>1383</v>
      </c>
      <c r="L718" t="s">
        <v>22</v>
      </c>
      <c r="M718">
        <v>114480</v>
      </c>
      <c r="O718" t="s">
        <v>1384</v>
      </c>
      <c r="P718" t="s">
        <v>1385</v>
      </c>
    </row>
    <row r="719" spans="1:16" x14ac:dyDescent="0.35">
      <c r="A719" t="s">
        <v>16</v>
      </c>
      <c r="B719" t="s">
        <v>1386</v>
      </c>
      <c r="C719" t="s">
        <v>1387</v>
      </c>
      <c r="D719" t="s">
        <v>443</v>
      </c>
      <c r="E719" t="s">
        <v>20</v>
      </c>
      <c r="F719" t="b">
        <v>0</v>
      </c>
      <c r="G719" t="s">
        <v>47</v>
      </c>
      <c r="H719" s="1">
        <v>45822.291944444441</v>
      </c>
      <c r="I719" t="b">
        <v>0</v>
      </c>
      <c r="J719" t="b">
        <v>1</v>
      </c>
      <c r="K719" t="s">
        <v>31</v>
      </c>
      <c r="L719" t="s">
        <v>22</v>
      </c>
      <c r="M719">
        <v>144000</v>
      </c>
      <c r="O719" t="s">
        <v>1388</v>
      </c>
      <c r="P719" t="s">
        <v>251</v>
      </c>
    </row>
    <row r="720" spans="1:16" x14ac:dyDescent="0.35">
      <c r="A720" t="s">
        <v>16</v>
      </c>
      <c r="B720" t="s">
        <v>1389</v>
      </c>
      <c r="C720" t="s">
        <v>923</v>
      </c>
      <c r="D720" t="s">
        <v>443</v>
      </c>
      <c r="E720" t="s">
        <v>20</v>
      </c>
      <c r="F720" t="b">
        <v>0</v>
      </c>
      <c r="G720" t="s">
        <v>47</v>
      </c>
      <c r="H720" s="1">
        <v>45822.333622685182</v>
      </c>
      <c r="I720" t="b">
        <v>0</v>
      </c>
      <c r="J720" t="b">
        <v>0</v>
      </c>
      <c r="K720" t="s">
        <v>31</v>
      </c>
      <c r="L720" t="s">
        <v>22</v>
      </c>
      <c r="M720">
        <v>97500</v>
      </c>
      <c r="O720" t="s">
        <v>1390</v>
      </c>
    </row>
    <row r="721" spans="1:16" x14ac:dyDescent="0.35">
      <c r="A721" t="s">
        <v>16</v>
      </c>
      <c r="B721" t="s">
        <v>1391</v>
      </c>
      <c r="C721" t="s">
        <v>1392</v>
      </c>
      <c r="D721" t="s">
        <v>443</v>
      </c>
      <c r="E721" t="s">
        <v>20</v>
      </c>
      <c r="F721" t="b">
        <v>0</v>
      </c>
      <c r="G721" t="s">
        <v>43</v>
      </c>
      <c r="H721" s="1">
        <v>45822.333819444437</v>
      </c>
      <c r="I721" t="b">
        <v>0</v>
      </c>
      <c r="J721" t="b">
        <v>0</v>
      </c>
      <c r="K721" t="s">
        <v>31</v>
      </c>
      <c r="L721" t="s">
        <v>22</v>
      </c>
      <c r="M721">
        <v>110000</v>
      </c>
      <c r="O721" t="s">
        <v>1393</v>
      </c>
    </row>
    <row r="722" spans="1:16" x14ac:dyDescent="0.35">
      <c r="A722" t="s">
        <v>16</v>
      </c>
      <c r="B722" t="s">
        <v>1394</v>
      </c>
      <c r="C722" t="s">
        <v>257</v>
      </c>
      <c r="D722" t="s">
        <v>110</v>
      </c>
      <c r="E722" t="s">
        <v>20</v>
      </c>
      <c r="F722" t="b">
        <v>0</v>
      </c>
      <c r="G722" t="s">
        <v>47</v>
      </c>
      <c r="H722" s="1">
        <v>45822.375289351847</v>
      </c>
      <c r="I722" t="b">
        <v>0</v>
      </c>
      <c r="J722" t="b">
        <v>1</v>
      </c>
      <c r="K722" t="s">
        <v>31</v>
      </c>
      <c r="L722" t="s">
        <v>32</v>
      </c>
      <c r="N722">
        <v>41.314998626708977</v>
      </c>
      <c r="O722" t="s">
        <v>1395</v>
      </c>
    </row>
    <row r="723" spans="1:16" x14ac:dyDescent="0.35">
      <c r="A723" t="s">
        <v>16</v>
      </c>
      <c r="B723" t="s">
        <v>1396</v>
      </c>
      <c r="C723" t="s">
        <v>128</v>
      </c>
      <c r="D723" t="s">
        <v>110</v>
      </c>
      <c r="E723" t="s">
        <v>20</v>
      </c>
      <c r="F723" t="b">
        <v>0</v>
      </c>
      <c r="G723" t="s">
        <v>47</v>
      </c>
      <c r="H723" s="1">
        <v>45822.416956018518</v>
      </c>
      <c r="I723" t="b">
        <v>1</v>
      </c>
      <c r="J723" t="b">
        <v>0</v>
      </c>
      <c r="K723" t="s">
        <v>31</v>
      </c>
      <c r="L723" t="s">
        <v>32</v>
      </c>
      <c r="N723">
        <v>20.5</v>
      </c>
      <c r="O723" t="s">
        <v>1397</v>
      </c>
    </row>
    <row r="724" spans="1:16" x14ac:dyDescent="0.35">
      <c r="A724" t="s">
        <v>16</v>
      </c>
      <c r="B724" t="s">
        <v>1398</v>
      </c>
      <c r="C724" t="s">
        <v>597</v>
      </c>
      <c r="D724" t="s">
        <v>36</v>
      </c>
      <c r="E724" t="s">
        <v>20</v>
      </c>
      <c r="F724" t="b">
        <v>0</v>
      </c>
      <c r="G724" t="s">
        <v>52</v>
      </c>
      <c r="H724" s="1">
        <v>45822.459548611107</v>
      </c>
      <c r="I724" t="b">
        <v>1</v>
      </c>
      <c r="J724" t="b">
        <v>1</v>
      </c>
      <c r="K724" t="s">
        <v>31</v>
      </c>
      <c r="L724" t="s">
        <v>22</v>
      </c>
      <c r="M724">
        <v>160000</v>
      </c>
      <c r="O724" t="s">
        <v>53</v>
      </c>
      <c r="P724" t="s">
        <v>1399</v>
      </c>
    </row>
    <row r="725" spans="1:16" x14ac:dyDescent="0.35">
      <c r="A725" t="s">
        <v>16</v>
      </c>
      <c r="B725" t="s">
        <v>1400</v>
      </c>
      <c r="C725" t="s">
        <v>1401</v>
      </c>
      <c r="D725" t="s">
        <v>36</v>
      </c>
      <c r="E725" t="s">
        <v>436</v>
      </c>
      <c r="F725" t="b">
        <v>0</v>
      </c>
      <c r="G725" t="s">
        <v>47</v>
      </c>
      <c r="H725" s="1">
        <v>45822.500277777777</v>
      </c>
      <c r="I725" t="b">
        <v>0</v>
      </c>
      <c r="J725" t="b">
        <v>1</v>
      </c>
      <c r="K725" t="s">
        <v>31</v>
      </c>
      <c r="L725" t="s">
        <v>32</v>
      </c>
      <c r="N725">
        <v>18.75</v>
      </c>
      <c r="O725" t="s">
        <v>1402</v>
      </c>
    </row>
    <row r="726" spans="1:16" x14ac:dyDescent="0.35">
      <c r="A726" t="s">
        <v>16</v>
      </c>
      <c r="B726" t="s">
        <v>1403</v>
      </c>
      <c r="C726" t="s">
        <v>154</v>
      </c>
      <c r="D726" t="s">
        <v>36</v>
      </c>
      <c r="E726" t="s">
        <v>20</v>
      </c>
      <c r="F726" t="b">
        <v>0</v>
      </c>
      <c r="G726" t="s">
        <v>52</v>
      </c>
      <c r="H726" s="1">
        <v>45822.54247685185</v>
      </c>
      <c r="I726" t="b">
        <v>0</v>
      </c>
      <c r="J726" t="b">
        <v>0</v>
      </c>
      <c r="K726" t="s">
        <v>31</v>
      </c>
      <c r="L726" t="s">
        <v>22</v>
      </c>
      <c r="M726">
        <v>152500</v>
      </c>
      <c r="O726" t="s">
        <v>1404</v>
      </c>
      <c r="P726" t="s">
        <v>1405</v>
      </c>
    </row>
    <row r="727" spans="1:16" x14ac:dyDescent="0.35">
      <c r="A727" t="s">
        <v>16</v>
      </c>
      <c r="B727" t="s">
        <v>1406</v>
      </c>
      <c r="C727" t="s">
        <v>1407</v>
      </c>
      <c r="D727" t="s">
        <v>1149</v>
      </c>
      <c r="E727" t="s">
        <v>204</v>
      </c>
      <c r="F727" t="b">
        <v>0</v>
      </c>
      <c r="G727" t="s">
        <v>948</v>
      </c>
      <c r="H727" s="1">
        <v>45822.63140046296</v>
      </c>
      <c r="I727" t="b">
        <v>0</v>
      </c>
      <c r="J727" t="b">
        <v>0</v>
      </c>
      <c r="K727" t="s">
        <v>948</v>
      </c>
      <c r="L727" t="s">
        <v>22</v>
      </c>
      <c r="M727">
        <v>70000</v>
      </c>
      <c r="O727" t="s">
        <v>1408</v>
      </c>
    </row>
    <row r="728" spans="1:16" x14ac:dyDescent="0.35">
      <c r="A728" t="s">
        <v>16</v>
      </c>
      <c r="B728" t="s">
        <v>1409</v>
      </c>
      <c r="C728" t="s">
        <v>18</v>
      </c>
      <c r="D728" t="s">
        <v>962</v>
      </c>
      <c r="E728" t="s">
        <v>20</v>
      </c>
      <c r="F728" t="b">
        <v>1</v>
      </c>
      <c r="G728" t="s">
        <v>1067</v>
      </c>
      <c r="H728" s="1">
        <v>45822.675671296303</v>
      </c>
      <c r="I728" t="b">
        <v>1</v>
      </c>
      <c r="J728" t="b">
        <v>1</v>
      </c>
      <c r="K728" t="s">
        <v>1067</v>
      </c>
      <c r="L728" t="s">
        <v>22</v>
      </c>
      <c r="M728">
        <v>137500</v>
      </c>
      <c r="O728" t="s">
        <v>1235</v>
      </c>
      <c r="P728" t="s">
        <v>1410</v>
      </c>
    </row>
    <row r="729" spans="1:16" x14ac:dyDescent="0.35">
      <c r="A729" t="s">
        <v>16</v>
      </c>
      <c r="B729" t="s">
        <v>1411</v>
      </c>
      <c r="C729" t="s">
        <v>18</v>
      </c>
      <c r="D729" t="s">
        <v>962</v>
      </c>
      <c r="E729" t="s">
        <v>20</v>
      </c>
      <c r="F729" t="b">
        <v>1</v>
      </c>
      <c r="G729" t="s">
        <v>37</v>
      </c>
      <c r="H729" s="1">
        <v>45822.690613425933</v>
      </c>
      <c r="I729" t="b">
        <v>0</v>
      </c>
      <c r="J729" t="b">
        <v>1</v>
      </c>
      <c r="K729" t="s">
        <v>37</v>
      </c>
      <c r="L729" t="s">
        <v>22</v>
      </c>
      <c r="M729">
        <v>145000</v>
      </c>
      <c r="O729" t="s">
        <v>1412</v>
      </c>
      <c r="P729" t="s">
        <v>156</v>
      </c>
    </row>
    <row r="730" spans="1:16" x14ac:dyDescent="0.35">
      <c r="A730" t="s">
        <v>16</v>
      </c>
      <c r="B730" t="s">
        <v>1413</v>
      </c>
      <c r="C730" t="s">
        <v>18</v>
      </c>
      <c r="D730" t="s">
        <v>962</v>
      </c>
      <c r="E730" t="s">
        <v>20</v>
      </c>
      <c r="F730" t="b">
        <v>1</v>
      </c>
      <c r="G730" t="s">
        <v>37</v>
      </c>
      <c r="H730" s="1">
        <v>45822.73228009259</v>
      </c>
      <c r="I730" t="b">
        <v>1</v>
      </c>
      <c r="J730" t="b">
        <v>1</v>
      </c>
      <c r="K730" t="s">
        <v>37</v>
      </c>
      <c r="L730" t="s">
        <v>22</v>
      </c>
      <c r="M730">
        <v>230000</v>
      </c>
      <c r="O730" t="s">
        <v>1414</v>
      </c>
      <c r="P730" t="s">
        <v>1415</v>
      </c>
    </row>
    <row r="731" spans="1:16" x14ac:dyDescent="0.35">
      <c r="A731" t="s">
        <v>16</v>
      </c>
      <c r="B731" t="s">
        <v>1416</v>
      </c>
      <c r="C731" t="s">
        <v>1417</v>
      </c>
      <c r="D731" t="s">
        <v>1149</v>
      </c>
      <c r="E731" t="s">
        <v>204</v>
      </c>
      <c r="F731" t="b">
        <v>0</v>
      </c>
      <c r="G731" t="s">
        <v>1418</v>
      </c>
      <c r="H731" s="1">
        <v>45822.753854166673</v>
      </c>
      <c r="I731" t="b">
        <v>0</v>
      </c>
      <c r="J731" t="b">
        <v>0</v>
      </c>
      <c r="K731" t="s">
        <v>1418</v>
      </c>
      <c r="L731" t="s">
        <v>22</v>
      </c>
      <c r="M731">
        <v>82500</v>
      </c>
      <c r="O731" t="s">
        <v>1419</v>
      </c>
      <c r="P731" t="s">
        <v>1420</v>
      </c>
    </row>
    <row r="732" spans="1:16" x14ac:dyDescent="0.35">
      <c r="A732" t="s">
        <v>16</v>
      </c>
      <c r="B732" t="s">
        <v>1421</v>
      </c>
      <c r="C732" t="s">
        <v>1422</v>
      </c>
      <c r="D732" t="s">
        <v>1149</v>
      </c>
      <c r="E732" t="s">
        <v>204</v>
      </c>
      <c r="F732" t="b">
        <v>0</v>
      </c>
      <c r="G732" t="s">
        <v>1418</v>
      </c>
      <c r="H732" s="1">
        <v>45822.753877314812</v>
      </c>
      <c r="I732" t="b">
        <v>0</v>
      </c>
      <c r="J732" t="b">
        <v>1</v>
      </c>
      <c r="K732" t="s">
        <v>1418</v>
      </c>
      <c r="L732" t="s">
        <v>22</v>
      </c>
      <c r="M732">
        <v>75500</v>
      </c>
      <c r="O732" t="s">
        <v>53</v>
      </c>
      <c r="P732" t="s">
        <v>1423</v>
      </c>
    </row>
    <row r="733" spans="1:16" x14ac:dyDescent="0.35">
      <c r="A733" t="s">
        <v>16</v>
      </c>
      <c r="B733" t="s">
        <v>1424</v>
      </c>
      <c r="C733" t="s">
        <v>1425</v>
      </c>
      <c r="D733" t="s">
        <v>110</v>
      </c>
      <c r="E733" t="s">
        <v>20</v>
      </c>
      <c r="F733" t="b">
        <v>0</v>
      </c>
      <c r="G733" t="s">
        <v>43</v>
      </c>
      <c r="H733" s="1">
        <v>45822.833784722221</v>
      </c>
      <c r="I733" t="b">
        <v>1</v>
      </c>
      <c r="J733" t="b">
        <v>1</v>
      </c>
      <c r="K733" t="s">
        <v>31</v>
      </c>
      <c r="L733" t="s">
        <v>22</v>
      </c>
      <c r="M733">
        <v>62500</v>
      </c>
      <c r="O733" t="s">
        <v>1426</v>
      </c>
      <c r="P733" t="s">
        <v>164</v>
      </c>
    </row>
    <row r="734" spans="1:16" x14ac:dyDescent="0.35">
      <c r="A734" t="s">
        <v>16</v>
      </c>
      <c r="B734" t="s">
        <v>1427</v>
      </c>
      <c r="C734" t="s">
        <v>1428</v>
      </c>
      <c r="D734" t="s">
        <v>110</v>
      </c>
      <c r="E734" t="s">
        <v>20</v>
      </c>
      <c r="F734" t="b">
        <v>0</v>
      </c>
      <c r="G734" t="s">
        <v>43</v>
      </c>
      <c r="H734" s="1">
        <v>45822.87605324074</v>
      </c>
      <c r="I734" t="b">
        <v>0</v>
      </c>
      <c r="J734" t="b">
        <v>1</v>
      </c>
      <c r="K734" t="s">
        <v>31</v>
      </c>
      <c r="L734" t="s">
        <v>32</v>
      </c>
      <c r="N734">
        <v>20.680000305175781</v>
      </c>
      <c r="O734" t="s">
        <v>1429</v>
      </c>
      <c r="P734" t="s">
        <v>156</v>
      </c>
    </row>
    <row r="735" spans="1:16" x14ac:dyDescent="0.35">
      <c r="A735" t="s">
        <v>16</v>
      </c>
      <c r="B735" t="s">
        <v>1430</v>
      </c>
      <c r="C735" t="s">
        <v>18</v>
      </c>
      <c r="D735" t="s">
        <v>962</v>
      </c>
      <c r="E735" t="s">
        <v>20</v>
      </c>
      <c r="F735" t="b">
        <v>1</v>
      </c>
      <c r="G735" t="s">
        <v>994</v>
      </c>
      <c r="H735" s="1">
        <v>45823.051527777781</v>
      </c>
      <c r="I735" t="b">
        <v>0</v>
      </c>
      <c r="J735" t="b">
        <v>1</v>
      </c>
      <c r="K735" t="s">
        <v>994</v>
      </c>
      <c r="L735" t="s">
        <v>22</v>
      </c>
      <c r="M735">
        <v>175000</v>
      </c>
      <c r="O735" t="s">
        <v>1412</v>
      </c>
      <c r="P735" t="s">
        <v>1431</v>
      </c>
    </row>
    <row r="736" spans="1:16" x14ac:dyDescent="0.35">
      <c r="A736" t="s">
        <v>16</v>
      </c>
      <c r="B736" t="s">
        <v>1432</v>
      </c>
      <c r="C736" t="s">
        <v>560</v>
      </c>
      <c r="D736" t="s">
        <v>443</v>
      </c>
      <c r="E736" t="s">
        <v>20</v>
      </c>
      <c r="F736" t="b">
        <v>0</v>
      </c>
      <c r="G736" t="s">
        <v>30</v>
      </c>
      <c r="H736" s="1">
        <v>45823.29246527778</v>
      </c>
      <c r="I736" t="b">
        <v>0</v>
      </c>
      <c r="J736" t="b">
        <v>1</v>
      </c>
      <c r="K736" t="s">
        <v>31</v>
      </c>
      <c r="L736" t="s">
        <v>22</v>
      </c>
      <c r="M736">
        <v>105500</v>
      </c>
      <c r="O736" t="s">
        <v>1433</v>
      </c>
    </row>
    <row r="737" spans="1:16" x14ac:dyDescent="0.35">
      <c r="A737" t="s">
        <v>16</v>
      </c>
      <c r="B737" t="s">
        <v>1434</v>
      </c>
      <c r="C737" t="s">
        <v>537</v>
      </c>
      <c r="D737" t="s">
        <v>443</v>
      </c>
      <c r="E737" t="s">
        <v>20</v>
      </c>
      <c r="F737" t="b">
        <v>0</v>
      </c>
      <c r="G737" t="s">
        <v>171</v>
      </c>
      <c r="H737" s="1">
        <v>45823.310856481483</v>
      </c>
      <c r="I737" t="b">
        <v>0</v>
      </c>
      <c r="J737" t="b">
        <v>1</v>
      </c>
      <c r="K737" t="s">
        <v>31</v>
      </c>
      <c r="L737" t="s">
        <v>22</v>
      </c>
      <c r="M737">
        <v>95000</v>
      </c>
      <c r="O737" t="s">
        <v>1435</v>
      </c>
    </row>
    <row r="738" spans="1:16" x14ac:dyDescent="0.35">
      <c r="A738" t="s">
        <v>16</v>
      </c>
      <c r="B738" t="s">
        <v>1436</v>
      </c>
      <c r="C738" t="s">
        <v>1437</v>
      </c>
      <c r="D738" t="s">
        <v>443</v>
      </c>
      <c r="E738" t="s">
        <v>20</v>
      </c>
      <c r="F738" t="b">
        <v>0</v>
      </c>
      <c r="G738" t="s">
        <v>171</v>
      </c>
      <c r="H738" s="1">
        <v>45823.310891203713</v>
      </c>
      <c r="I738" t="b">
        <v>0</v>
      </c>
      <c r="J738" t="b">
        <v>0</v>
      </c>
      <c r="K738" t="s">
        <v>31</v>
      </c>
      <c r="L738" t="s">
        <v>22</v>
      </c>
      <c r="M738">
        <v>98255.5</v>
      </c>
      <c r="O738" t="s">
        <v>1438</v>
      </c>
      <c r="P738" t="s">
        <v>1439</v>
      </c>
    </row>
    <row r="739" spans="1:16" x14ac:dyDescent="0.35">
      <c r="A739" t="s">
        <v>16</v>
      </c>
      <c r="B739" t="s">
        <v>1440</v>
      </c>
      <c r="C739" t="s">
        <v>1242</v>
      </c>
      <c r="D739" t="s">
        <v>443</v>
      </c>
      <c r="E739" t="s">
        <v>20</v>
      </c>
      <c r="F739" t="b">
        <v>0</v>
      </c>
      <c r="G739" t="s">
        <v>30</v>
      </c>
      <c r="H739" s="1">
        <v>45823.334131944437</v>
      </c>
      <c r="I739" t="b">
        <v>0</v>
      </c>
      <c r="J739" t="b">
        <v>1</v>
      </c>
      <c r="K739" t="s">
        <v>31</v>
      </c>
      <c r="L739" t="s">
        <v>22</v>
      </c>
      <c r="M739">
        <v>132728.5</v>
      </c>
      <c r="O739" t="s">
        <v>1441</v>
      </c>
    </row>
    <row r="740" spans="1:16" x14ac:dyDescent="0.35">
      <c r="A740" t="s">
        <v>16</v>
      </c>
      <c r="B740" t="s">
        <v>1442</v>
      </c>
      <c r="C740" t="s">
        <v>1443</v>
      </c>
      <c r="D740" t="s">
        <v>36</v>
      </c>
      <c r="E740" t="s">
        <v>20</v>
      </c>
      <c r="F740" t="b">
        <v>0</v>
      </c>
      <c r="G740" t="s">
        <v>68</v>
      </c>
      <c r="H740" s="1">
        <v>45824.002581018518</v>
      </c>
      <c r="I740" t="b">
        <v>0</v>
      </c>
      <c r="J740" t="b">
        <v>1</v>
      </c>
      <c r="K740" t="s">
        <v>31</v>
      </c>
      <c r="L740" t="s">
        <v>22</v>
      </c>
      <c r="M740">
        <v>137300</v>
      </c>
      <c r="O740" t="s">
        <v>209</v>
      </c>
      <c r="P740" t="s">
        <v>1444</v>
      </c>
    </row>
    <row r="741" spans="1:16" x14ac:dyDescent="0.35">
      <c r="A741" t="s">
        <v>16</v>
      </c>
      <c r="B741" t="s">
        <v>1445</v>
      </c>
      <c r="C741" t="s">
        <v>18</v>
      </c>
      <c r="D741" t="s">
        <v>962</v>
      </c>
      <c r="E741" t="s">
        <v>20</v>
      </c>
      <c r="F741" t="b">
        <v>1</v>
      </c>
      <c r="G741" t="s">
        <v>963</v>
      </c>
      <c r="H741" s="1">
        <v>45824.278020833342</v>
      </c>
      <c r="I741" t="b">
        <v>0</v>
      </c>
      <c r="J741" t="b">
        <v>1</v>
      </c>
      <c r="K741" t="s">
        <v>266</v>
      </c>
      <c r="L741" t="s">
        <v>22</v>
      </c>
      <c r="M741">
        <v>142350</v>
      </c>
      <c r="O741" t="s">
        <v>1235</v>
      </c>
      <c r="P741" t="s">
        <v>1446</v>
      </c>
    </row>
    <row r="742" spans="1:16" x14ac:dyDescent="0.35">
      <c r="A742" t="s">
        <v>16</v>
      </c>
      <c r="B742" t="s">
        <v>1447</v>
      </c>
      <c r="C742" t="s">
        <v>1448</v>
      </c>
      <c r="D742" t="s">
        <v>36</v>
      </c>
      <c r="E742" t="s">
        <v>20</v>
      </c>
      <c r="F742" t="b">
        <v>0</v>
      </c>
      <c r="G742" t="s">
        <v>47</v>
      </c>
      <c r="H742" s="1">
        <v>45824.375300925924</v>
      </c>
      <c r="I742" t="b">
        <v>0</v>
      </c>
      <c r="J742" t="b">
        <v>0</v>
      </c>
      <c r="K742" t="s">
        <v>31</v>
      </c>
      <c r="L742" t="s">
        <v>22</v>
      </c>
      <c r="M742">
        <v>91356</v>
      </c>
      <c r="O742" t="s">
        <v>1449</v>
      </c>
      <c r="P742" t="s">
        <v>1450</v>
      </c>
    </row>
    <row r="743" spans="1:16" x14ac:dyDescent="0.35">
      <c r="A743" t="s">
        <v>16</v>
      </c>
      <c r="B743" t="s">
        <v>1451</v>
      </c>
      <c r="C743" t="s">
        <v>1452</v>
      </c>
      <c r="D743" t="s">
        <v>36</v>
      </c>
      <c r="E743" t="s">
        <v>20</v>
      </c>
      <c r="F743" t="b">
        <v>0</v>
      </c>
      <c r="G743" t="s">
        <v>43</v>
      </c>
      <c r="H743" s="1">
        <v>45824.625671296293</v>
      </c>
      <c r="I743" t="b">
        <v>0</v>
      </c>
      <c r="J743" t="b">
        <v>0</v>
      </c>
      <c r="K743" t="s">
        <v>31</v>
      </c>
      <c r="L743" t="s">
        <v>22</v>
      </c>
      <c r="M743">
        <v>65000</v>
      </c>
      <c r="O743" t="s">
        <v>1453</v>
      </c>
      <c r="P743" t="s">
        <v>1454</v>
      </c>
    </row>
    <row r="744" spans="1:16" x14ac:dyDescent="0.35">
      <c r="A744" t="s">
        <v>16</v>
      </c>
      <c r="B744" t="s">
        <v>1455</v>
      </c>
      <c r="C744" t="s">
        <v>1456</v>
      </c>
      <c r="D744" t="s">
        <v>110</v>
      </c>
      <c r="E744" t="s">
        <v>20</v>
      </c>
      <c r="F744" t="b">
        <v>0</v>
      </c>
      <c r="G744" t="s">
        <v>994</v>
      </c>
      <c r="H744" s="1">
        <v>45824.63826388889</v>
      </c>
      <c r="I744" t="b">
        <v>0</v>
      </c>
      <c r="J744" t="b">
        <v>0</v>
      </c>
      <c r="K744" t="s">
        <v>994</v>
      </c>
      <c r="L744" t="s">
        <v>22</v>
      </c>
      <c r="M744">
        <v>75000</v>
      </c>
      <c r="O744" t="s">
        <v>1457</v>
      </c>
      <c r="P744" t="s">
        <v>34</v>
      </c>
    </row>
    <row r="745" spans="1:16" x14ac:dyDescent="0.35">
      <c r="A745" t="s">
        <v>16</v>
      </c>
      <c r="B745" t="s">
        <v>86</v>
      </c>
      <c r="C745" t="s">
        <v>1188</v>
      </c>
      <c r="D745" t="s">
        <v>36</v>
      </c>
      <c r="E745" t="s">
        <v>20</v>
      </c>
      <c r="F745" t="b">
        <v>0</v>
      </c>
      <c r="G745" t="s">
        <v>47</v>
      </c>
      <c r="H745" s="1">
        <v>45824.958657407413</v>
      </c>
      <c r="I745" t="b">
        <v>0</v>
      </c>
      <c r="J745" t="b">
        <v>1</v>
      </c>
      <c r="K745" t="s">
        <v>31</v>
      </c>
      <c r="L745" t="s">
        <v>22</v>
      </c>
      <c r="M745">
        <v>117000</v>
      </c>
      <c r="O745" t="s">
        <v>1458</v>
      </c>
      <c r="P745" t="s">
        <v>1459</v>
      </c>
    </row>
    <row r="746" spans="1:16" x14ac:dyDescent="0.35">
      <c r="A746" t="s">
        <v>16</v>
      </c>
      <c r="B746" t="s">
        <v>86</v>
      </c>
      <c r="C746" t="s">
        <v>1092</v>
      </c>
      <c r="D746" t="s">
        <v>36</v>
      </c>
      <c r="E746" t="s">
        <v>20</v>
      </c>
      <c r="F746" t="b">
        <v>0</v>
      </c>
      <c r="G746" t="s">
        <v>68</v>
      </c>
      <c r="H746" s="1">
        <v>45824.959097222221</v>
      </c>
      <c r="I746" t="b">
        <v>0</v>
      </c>
      <c r="J746" t="b">
        <v>1</v>
      </c>
      <c r="K746" t="s">
        <v>31</v>
      </c>
      <c r="L746" t="s">
        <v>22</v>
      </c>
      <c r="M746">
        <v>115256</v>
      </c>
      <c r="O746" t="s">
        <v>1460</v>
      </c>
      <c r="P746" t="s">
        <v>1461</v>
      </c>
    </row>
    <row r="747" spans="1:16" x14ac:dyDescent="0.35">
      <c r="A747" t="s">
        <v>16</v>
      </c>
      <c r="B747" t="s">
        <v>346</v>
      </c>
      <c r="C747" t="s">
        <v>410</v>
      </c>
      <c r="D747" t="s">
        <v>29</v>
      </c>
      <c r="E747" t="s">
        <v>20</v>
      </c>
      <c r="F747" t="b">
        <v>0</v>
      </c>
      <c r="G747" t="s">
        <v>47</v>
      </c>
      <c r="H747" s="1">
        <v>45825.041990740741</v>
      </c>
      <c r="I747" t="b">
        <v>0</v>
      </c>
      <c r="J747" t="b">
        <v>1</v>
      </c>
      <c r="K747" t="s">
        <v>31</v>
      </c>
      <c r="L747" t="s">
        <v>22</v>
      </c>
      <c r="M747">
        <v>75000</v>
      </c>
      <c r="O747" t="s">
        <v>1462</v>
      </c>
      <c r="P747" t="s">
        <v>1463</v>
      </c>
    </row>
    <row r="748" spans="1:16" x14ac:dyDescent="0.35">
      <c r="A748" t="s">
        <v>16</v>
      </c>
      <c r="B748" t="s">
        <v>1464</v>
      </c>
      <c r="C748" t="s">
        <v>265</v>
      </c>
      <c r="D748" t="s">
        <v>249</v>
      </c>
      <c r="E748" t="s">
        <v>20</v>
      </c>
      <c r="F748" t="b">
        <v>0</v>
      </c>
      <c r="G748" t="s">
        <v>265</v>
      </c>
      <c r="H748" s="1">
        <v>45825.298981481479</v>
      </c>
      <c r="I748" t="b">
        <v>0</v>
      </c>
      <c r="J748" t="b">
        <v>0</v>
      </c>
      <c r="K748" t="s">
        <v>266</v>
      </c>
      <c r="L748" t="s">
        <v>22</v>
      </c>
      <c r="M748">
        <v>40000</v>
      </c>
      <c r="O748" t="s">
        <v>267</v>
      </c>
      <c r="P748" t="s">
        <v>1465</v>
      </c>
    </row>
    <row r="749" spans="1:16" x14ac:dyDescent="0.35">
      <c r="A749" t="s">
        <v>16</v>
      </c>
      <c r="B749" t="s">
        <v>1466</v>
      </c>
      <c r="C749" t="s">
        <v>265</v>
      </c>
      <c r="D749" t="s">
        <v>249</v>
      </c>
      <c r="E749" t="s">
        <v>20</v>
      </c>
      <c r="F749" t="b">
        <v>0</v>
      </c>
      <c r="G749" t="s">
        <v>265</v>
      </c>
      <c r="H749" s="1">
        <v>45825.298981481479</v>
      </c>
      <c r="I749" t="b">
        <v>0</v>
      </c>
      <c r="J749" t="b">
        <v>0</v>
      </c>
      <c r="K749" t="s">
        <v>266</v>
      </c>
      <c r="L749" t="s">
        <v>22</v>
      </c>
      <c r="M749">
        <v>42399.5</v>
      </c>
      <c r="O749" t="s">
        <v>267</v>
      </c>
      <c r="P749" t="s">
        <v>1467</v>
      </c>
    </row>
    <row r="750" spans="1:16" x14ac:dyDescent="0.35">
      <c r="A750" t="s">
        <v>16</v>
      </c>
      <c r="B750" t="s">
        <v>1468</v>
      </c>
      <c r="C750" t="s">
        <v>865</v>
      </c>
      <c r="D750" t="s">
        <v>36</v>
      </c>
      <c r="E750" t="s">
        <v>91</v>
      </c>
      <c r="F750" t="b">
        <v>0</v>
      </c>
      <c r="G750" t="s">
        <v>68</v>
      </c>
      <c r="H750" s="1">
        <v>45825.500659722216</v>
      </c>
      <c r="I750" t="b">
        <v>0</v>
      </c>
      <c r="J750" t="b">
        <v>1</v>
      </c>
      <c r="K750" t="s">
        <v>31</v>
      </c>
      <c r="L750" t="s">
        <v>32</v>
      </c>
      <c r="N750">
        <v>55</v>
      </c>
      <c r="O750" t="s">
        <v>209</v>
      </c>
      <c r="P750" t="s">
        <v>578</v>
      </c>
    </row>
    <row r="751" spans="1:16" x14ac:dyDescent="0.35">
      <c r="A751" t="s">
        <v>16</v>
      </c>
      <c r="B751" t="s">
        <v>1469</v>
      </c>
      <c r="C751" t="s">
        <v>927</v>
      </c>
      <c r="D751" t="s">
        <v>29</v>
      </c>
      <c r="E751" t="s">
        <v>20</v>
      </c>
      <c r="F751" t="b">
        <v>0</v>
      </c>
      <c r="G751" t="s">
        <v>52</v>
      </c>
      <c r="H751" s="1">
        <v>45825.542638888888</v>
      </c>
      <c r="I751" t="b">
        <v>0</v>
      </c>
      <c r="J751" t="b">
        <v>1</v>
      </c>
      <c r="K751" t="s">
        <v>31</v>
      </c>
      <c r="L751" t="s">
        <v>32</v>
      </c>
      <c r="N751">
        <v>41.5</v>
      </c>
      <c r="O751" t="s">
        <v>928</v>
      </c>
    </row>
    <row r="752" spans="1:16" x14ac:dyDescent="0.35">
      <c r="A752" t="s">
        <v>16</v>
      </c>
      <c r="B752" t="s">
        <v>137</v>
      </c>
      <c r="C752" t="s">
        <v>1470</v>
      </c>
      <c r="D752" t="s">
        <v>36</v>
      </c>
      <c r="E752" t="s">
        <v>91</v>
      </c>
      <c r="F752" t="b">
        <v>0</v>
      </c>
      <c r="G752" t="s">
        <v>47</v>
      </c>
      <c r="H752" s="1">
        <v>45825.750439814823</v>
      </c>
      <c r="I752" t="b">
        <v>0</v>
      </c>
      <c r="J752" t="b">
        <v>0</v>
      </c>
      <c r="K752" t="s">
        <v>31</v>
      </c>
      <c r="L752" t="s">
        <v>32</v>
      </c>
      <c r="N752">
        <v>30</v>
      </c>
      <c r="O752" t="s">
        <v>1471</v>
      </c>
      <c r="P752" t="s">
        <v>897</v>
      </c>
    </row>
    <row r="753" spans="1:16" x14ac:dyDescent="0.35">
      <c r="A753" t="s">
        <v>16</v>
      </c>
      <c r="B753" t="s">
        <v>1472</v>
      </c>
      <c r="C753" t="s">
        <v>537</v>
      </c>
      <c r="D753" t="s">
        <v>110</v>
      </c>
      <c r="E753" t="s">
        <v>20</v>
      </c>
      <c r="F753" t="b">
        <v>0</v>
      </c>
      <c r="G753" t="s">
        <v>30</v>
      </c>
      <c r="H753" s="1">
        <v>45825.750902777778</v>
      </c>
      <c r="I753" t="b">
        <v>0</v>
      </c>
      <c r="J753" t="b">
        <v>1</v>
      </c>
      <c r="K753" t="s">
        <v>31</v>
      </c>
      <c r="L753" t="s">
        <v>22</v>
      </c>
      <c r="M753">
        <v>88632.5</v>
      </c>
      <c r="O753" t="s">
        <v>1473</v>
      </c>
      <c r="P753" t="s">
        <v>1474</v>
      </c>
    </row>
    <row r="754" spans="1:16" x14ac:dyDescent="0.35">
      <c r="A754" t="s">
        <v>16</v>
      </c>
      <c r="B754" t="s">
        <v>1475</v>
      </c>
      <c r="C754" t="s">
        <v>1476</v>
      </c>
      <c r="D754" t="s">
        <v>36</v>
      </c>
      <c r="E754" t="s">
        <v>91</v>
      </c>
      <c r="F754" t="b">
        <v>0</v>
      </c>
      <c r="G754" t="s">
        <v>47</v>
      </c>
      <c r="H754" s="1">
        <v>45825.833703703713</v>
      </c>
      <c r="I754" t="b">
        <v>0</v>
      </c>
      <c r="J754" t="b">
        <v>0</v>
      </c>
      <c r="K754" t="s">
        <v>31</v>
      </c>
      <c r="L754" t="s">
        <v>32</v>
      </c>
      <c r="N754">
        <v>50</v>
      </c>
      <c r="O754" t="s">
        <v>1477</v>
      </c>
      <c r="P754" t="s">
        <v>34</v>
      </c>
    </row>
    <row r="755" spans="1:16" x14ac:dyDescent="0.35">
      <c r="A755" t="s">
        <v>16</v>
      </c>
      <c r="B755" t="s">
        <v>1472</v>
      </c>
      <c r="C755" t="s">
        <v>537</v>
      </c>
      <c r="D755" t="s">
        <v>29</v>
      </c>
      <c r="E755" t="s">
        <v>20</v>
      </c>
      <c r="F755" t="b">
        <v>0</v>
      </c>
      <c r="G755" t="s">
        <v>171</v>
      </c>
      <c r="H755" s="1">
        <v>45825.918761574067</v>
      </c>
      <c r="I755" t="b">
        <v>0</v>
      </c>
      <c r="J755" t="b">
        <v>1</v>
      </c>
      <c r="K755" t="s">
        <v>31</v>
      </c>
      <c r="L755" t="s">
        <v>22</v>
      </c>
      <c r="M755">
        <v>88632.5</v>
      </c>
      <c r="O755" t="s">
        <v>1473</v>
      </c>
      <c r="P755" t="s">
        <v>1474</v>
      </c>
    </row>
    <row r="756" spans="1:16" x14ac:dyDescent="0.35">
      <c r="A756" t="s">
        <v>16</v>
      </c>
      <c r="B756" t="s">
        <v>1478</v>
      </c>
      <c r="C756" t="s">
        <v>51</v>
      </c>
      <c r="D756" t="s">
        <v>36</v>
      </c>
      <c r="E756" t="s">
        <v>20</v>
      </c>
      <c r="F756" t="b">
        <v>0</v>
      </c>
      <c r="G756" t="s">
        <v>43</v>
      </c>
      <c r="H756" s="1">
        <v>45826.000590277778</v>
      </c>
      <c r="I756" t="b">
        <v>0</v>
      </c>
      <c r="J756" t="b">
        <v>1</v>
      </c>
      <c r="K756" t="s">
        <v>31</v>
      </c>
      <c r="L756" t="s">
        <v>22</v>
      </c>
      <c r="M756">
        <v>96350</v>
      </c>
      <c r="O756" t="s">
        <v>209</v>
      </c>
      <c r="P756" t="s">
        <v>1479</v>
      </c>
    </row>
    <row r="757" spans="1:16" x14ac:dyDescent="0.35">
      <c r="A757" t="s">
        <v>16</v>
      </c>
      <c r="B757" t="s">
        <v>1480</v>
      </c>
      <c r="C757" t="s">
        <v>537</v>
      </c>
      <c r="D757" t="s">
        <v>36</v>
      </c>
      <c r="E757" t="s">
        <v>20</v>
      </c>
      <c r="F757" t="b">
        <v>0</v>
      </c>
      <c r="G757" t="s">
        <v>52</v>
      </c>
      <c r="H757" s="1">
        <v>45826.543611111112</v>
      </c>
      <c r="I757" t="b">
        <v>0</v>
      </c>
      <c r="J757" t="b">
        <v>1</v>
      </c>
      <c r="K757" t="s">
        <v>31</v>
      </c>
      <c r="L757" t="s">
        <v>22</v>
      </c>
      <c r="M757">
        <v>160000</v>
      </c>
      <c r="O757" t="s">
        <v>53</v>
      </c>
      <c r="P757" t="s">
        <v>466</v>
      </c>
    </row>
    <row r="758" spans="1:16" x14ac:dyDescent="0.35">
      <c r="A758" t="s">
        <v>16</v>
      </c>
      <c r="B758" t="s">
        <v>1481</v>
      </c>
      <c r="C758" t="s">
        <v>142</v>
      </c>
      <c r="D758" t="s">
        <v>36</v>
      </c>
      <c r="E758" t="s">
        <v>20</v>
      </c>
      <c r="F758" t="b">
        <v>0</v>
      </c>
      <c r="G758" t="s">
        <v>68</v>
      </c>
      <c r="H758" s="1">
        <v>45826.833912037036</v>
      </c>
      <c r="I758" t="b">
        <v>0</v>
      </c>
      <c r="J758" t="b">
        <v>0</v>
      </c>
      <c r="K758" t="s">
        <v>31</v>
      </c>
      <c r="L758" t="s">
        <v>22</v>
      </c>
      <c r="M758">
        <v>60000</v>
      </c>
      <c r="O758" t="s">
        <v>1482</v>
      </c>
      <c r="P758" t="s">
        <v>232</v>
      </c>
    </row>
    <row r="759" spans="1:16" x14ac:dyDescent="0.35">
      <c r="A759" t="s">
        <v>16</v>
      </c>
      <c r="B759" t="s">
        <v>108</v>
      </c>
      <c r="C759" t="s">
        <v>1483</v>
      </c>
      <c r="D759" t="s">
        <v>36</v>
      </c>
      <c r="E759" t="s">
        <v>91</v>
      </c>
      <c r="F759" t="b">
        <v>0</v>
      </c>
      <c r="G759" t="s">
        <v>68</v>
      </c>
      <c r="H759" s="1">
        <v>45827.750532407408</v>
      </c>
      <c r="I759" t="b">
        <v>0</v>
      </c>
      <c r="J759" t="b">
        <v>0</v>
      </c>
      <c r="K759" t="s">
        <v>31</v>
      </c>
      <c r="L759" t="s">
        <v>32</v>
      </c>
      <c r="N759">
        <v>25.5</v>
      </c>
      <c r="O759" t="s">
        <v>166</v>
      </c>
    </row>
    <row r="760" spans="1:16" x14ac:dyDescent="0.35">
      <c r="A760" t="s">
        <v>16</v>
      </c>
      <c r="B760" t="s">
        <v>1484</v>
      </c>
      <c r="C760" t="s">
        <v>923</v>
      </c>
      <c r="D760" t="s">
        <v>110</v>
      </c>
      <c r="E760" t="s">
        <v>20</v>
      </c>
      <c r="F760" t="b">
        <v>0</v>
      </c>
      <c r="G760" t="s">
        <v>47</v>
      </c>
      <c r="H760" s="1">
        <v>45827.791805555556</v>
      </c>
      <c r="I760" t="b">
        <v>0</v>
      </c>
      <c r="J760" t="b">
        <v>1</v>
      </c>
      <c r="K760" t="s">
        <v>31</v>
      </c>
      <c r="L760" t="s">
        <v>22</v>
      </c>
      <c r="M760">
        <v>105200</v>
      </c>
      <c r="O760" t="s">
        <v>1485</v>
      </c>
      <c r="P760" t="s">
        <v>1486</v>
      </c>
    </row>
    <row r="761" spans="1:16" x14ac:dyDescent="0.35">
      <c r="A761" t="s">
        <v>16</v>
      </c>
      <c r="B761" t="s">
        <v>847</v>
      </c>
      <c r="C761" t="s">
        <v>848</v>
      </c>
      <c r="D761" t="s">
        <v>36</v>
      </c>
      <c r="E761" t="s">
        <v>20</v>
      </c>
      <c r="F761" t="b">
        <v>0</v>
      </c>
      <c r="G761" t="s">
        <v>47</v>
      </c>
      <c r="H761" s="1">
        <v>45827.916828703703</v>
      </c>
      <c r="I761" t="b">
        <v>0</v>
      </c>
      <c r="J761" t="b">
        <v>1</v>
      </c>
      <c r="K761" t="s">
        <v>31</v>
      </c>
      <c r="L761" t="s">
        <v>22</v>
      </c>
      <c r="M761">
        <v>90000</v>
      </c>
      <c r="O761" t="s">
        <v>849</v>
      </c>
      <c r="P761" t="s">
        <v>850</v>
      </c>
    </row>
    <row r="762" spans="1:16" x14ac:dyDescent="0.35">
      <c r="A762" t="s">
        <v>16</v>
      </c>
      <c r="B762" t="s">
        <v>1487</v>
      </c>
      <c r="C762" t="s">
        <v>1488</v>
      </c>
      <c r="D762" t="s">
        <v>36</v>
      </c>
      <c r="E762" t="s">
        <v>20</v>
      </c>
      <c r="F762" t="b">
        <v>0</v>
      </c>
      <c r="G762" t="s">
        <v>68</v>
      </c>
      <c r="H762" s="1">
        <v>45828.625798611109</v>
      </c>
      <c r="I762" t="b">
        <v>0</v>
      </c>
      <c r="J762" t="b">
        <v>0</v>
      </c>
      <c r="K762" t="s">
        <v>31</v>
      </c>
      <c r="L762" t="s">
        <v>22</v>
      </c>
      <c r="M762">
        <v>85000</v>
      </c>
      <c r="O762" t="s">
        <v>1489</v>
      </c>
      <c r="P762" t="s">
        <v>216</v>
      </c>
    </row>
    <row r="763" spans="1:16" x14ac:dyDescent="0.35">
      <c r="A763" t="s">
        <v>16</v>
      </c>
      <c r="B763" t="s">
        <v>1490</v>
      </c>
      <c r="C763" t="s">
        <v>832</v>
      </c>
      <c r="D763" t="s">
        <v>36</v>
      </c>
      <c r="E763" t="s">
        <v>20</v>
      </c>
      <c r="F763" t="b">
        <v>0</v>
      </c>
      <c r="G763" t="s">
        <v>47</v>
      </c>
      <c r="H763" s="1">
        <v>45828.750462962962</v>
      </c>
      <c r="I763" t="b">
        <v>0</v>
      </c>
      <c r="J763" t="b">
        <v>0</v>
      </c>
      <c r="K763" t="s">
        <v>31</v>
      </c>
      <c r="L763" t="s">
        <v>22</v>
      </c>
      <c r="M763">
        <v>82500</v>
      </c>
      <c r="O763" t="s">
        <v>1491</v>
      </c>
    </row>
    <row r="764" spans="1:16" x14ac:dyDescent="0.35">
      <c r="A764" t="s">
        <v>16</v>
      </c>
      <c r="B764" t="s">
        <v>108</v>
      </c>
      <c r="C764" t="s">
        <v>330</v>
      </c>
      <c r="D764" t="s">
        <v>36</v>
      </c>
      <c r="E764" t="s">
        <v>20</v>
      </c>
      <c r="F764" t="b">
        <v>0</v>
      </c>
      <c r="G764" t="s">
        <v>68</v>
      </c>
      <c r="H764" s="1">
        <v>45828.917349537027</v>
      </c>
      <c r="I764" t="b">
        <v>0</v>
      </c>
      <c r="J764" t="b">
        <v>1</v>
      </c>
      <c r="K764" t="s">
        <v>31</v>
      </c>
      <c r="L764" t="s">
        <v>22</v>
      </c>
      <c r="M764">
        <v>128000</v>
      </c>
      <c r="O764" t="s">
        <v>642</v>
      </c>
      <c r="P764" t="s">
        <v>1492</v>
      </c>
    </row>
    <row r="765" spans="1:16" x14ac:dyDescent="0.35">
      <c r="A765" t="s">
        <v>16</v>
      </c>
      <c r="B765" t="s">
        <v>1493</v>
      </c>
      <c r="C765" t="s">
        <v>649</v>
      </c>
      <c r="D765" t="s">
        <v>36</v>
      </c>
      <c r="E765" t="s">
        <v>20</v>
      </c>
      <c r="F765" t="b">
        <v>0</v>
      </c>
      <c r="G765" t="s">
        <v>43</v>
      </c>
      <c r="H765" s="1">
        <v>45828.958935185183</v>
      </c>
      <c r="I765" t="b">
        <v>0</v>
      </c>
      <c r="J765" t="b">
        <v>1</v>
      </c>
      <c r="K765" t="s">
        <v>31</v>
      </c>
      <c r="L765" t="s">
        <v>22</v>
      </c>
      <c r="M765">
        <v>105996</v>
      </c>
      <c r="O765" t="s">
        <v>1494</v>
      </c>
    </row>
    <row r="766" spans="1:16" x14ac:dyDescent="0.35">
      <c r="A766" t="s">
        <v>16</v>
      </c>
      <c r="B766" t="s">
        <v>35</v>
      </c>
      <c r="C766" t="s">
        <v>1495</v>
      </c>
      <c r="D766" t="s">
        <v>36</v>
      </c>
      <c r="E766" t="s">
        <v>20</v>
      </c>
      <c r="F766" t="b">
        <v>0</v>
      </c>
      <c r="G766" t="s">
        <v>47</v>
      </c>
      <c r="H766" s="1">
        <v>45829.000347222223</v>
      </c>
      <c r="I766" t="b">
        <v>1</v>
      </c>
      <c r="J766" t="b">
        <v>1</v>
      </c>
      <c r="K766" t="s">
        <v>31</v>
      </c>
      <c r="L766" t="s">
        <v>22</v>
      </c>
      <c r="M766">
        <v>92500</v>
      </c>
      <c r="O766" t="s">
        <v>1496</v>
      </c>
      <c r="P766" t="s">
        <v>1497</v>
      </c>
    </row>
    <row r="767" spans="1:16" x14ac:dyDescent="0.35">
      <c r="A767" t="s">
        <v>16</v>
      </c>
      <c r="B767" t="s">
        <v>1498</v>
      </c>
      <c r="C767" t="s">
        <v>18</v>
      </c>
      <c r="D767" t="s">
        <v>269</v>
      </c>
      <c r="E767" t="s">
        <v>20</v>
      </c>
      <c r="F767" t="b">
        <v>1</v>
      </c>
      <c r="G767" t="s">
        <v>30</v>
      </c>
      <c r="H767" s="1">
        <v>45829.387152777781</v>
      </c>
      <c r="I767" t="b">
        <v>0</v>
      </c>
      <c r="J767" t="b">
        <v>1</v>
      </c>
      <c r="K767" t="s">
        <v>31</v>
      </c>
      <c r="L767" t="s">
        <v>22</v>
      </c>
      <c r="M767">
        <v>166000</v>
      </c>
      <c r="O767" t="s">
        <v>913</v>
      </c>
      <c r="P767" t="s">
        <v>232</v>
      </c>
    </row>
    <row r="768" spans="1:16" x14ac:dyDescent="0.35">
      <c r="A768" t="s">
        <v>16</v>
      </c>
      <c r="B768" t="s">
        <v>1499</v>
      </c>
      <c r="C768" t="s">
        <v>95</v>
      </c>
      <c r="D768" t="s">
        <v>36</v>
      </c>
      <c r="E768" t="s">
        <v>20</v>
      </c>
      <c r="F768" t="b">
        <v>0</v>
      </c>
      <c r="G768" t="s">
        <v>30</v>
      </c>
      <c r="H768" s="1">
        <v>45832.750717592593</v>
      </c>
      <c r="I768" t="b">
        <v>0</v>
      </c>
      <c r="J768" t="b">
        <v>1</v>
      </c>
      <c r="K768" t="s">
        <v>31</v>
      </c>
      <c r="L768" t="s">
        <v>22</v>
      </c>
      <c r="M768">
        <v>113098.5</v>
      </c>
      <c r="O768" t="s">
        <v>1500</v>
      </c>
      <c r="P768" t="s">
        <v>1501</v>
      </c>
    </row>
    <row r="769" spans="1:16" x14ac:dyDescent="0.35">
      <c r="A769" t="s">
        <v>16</v>
      </c>
      <c r="B769" t="s">
        <v>1502</v>
      </c>
      <c r="C769" t="s">
        <v>1503</v>
      </c>
      <c r="D769" t="s">
        <v>36</v>
      </c>
      <c r="E769" t="s">
        <v>20</v>
      </c>
      <c r="F769" t="b">
        <v>0</v>
      </c>
      <c r="G769" t="s">
        <v>68</v>
      </c>
      <c r="H769" s="1">
        <v>45832.792326388888</v>
      </c>
      <c r="I769" t="b">
        <v>0</v>
      </c>
      <c r="J769" t="b">
        <v>1</v>
      </c>
      <c r="K769" t="s">
        <v>31</v>
      </c>
      <c r="L769" t="s">
        <v>22</v>
      </c>
      <c r="M769">
        <v>100500</v>
      </c>
      <c r="O769" t="s">
        <v>1504</v>
      </c>
      <c r="P769" t="s">
        <v>1505</v>
      </c>
    </row>
    <row r="770" spans="1:16" x14ac:dyDescent="0.35">
      <c r="A770" t="s">
        <v>16</v>
      </c>
      <c r="B770" t="s">
        <v>1506</v>
      </c>
      <c r="C770" t="s">
        <v>805</v>
      </c>
      <c r="D770" t="s">
        <v>36</v>
      </c>
      <c r="E770" t="s">
        <v>20</v>
      </c>
      <c r="F770" t="b">
        <v>0</v>
      </c>
      <c r="G770" t="s">
        <v>30</v>
      </c>
      <c r="H770" s="1">
        <v>45834.042500000003</v>
      </c>
      <c r="I770" t="b">
        <v>0</v>
      </c>
      <c r="J770" t="b">
        <v>1</v>
      </c>
      <c r="K770" t="s">
        <v>31</v>
      </c>
      <c r="L770" t="s">
        <v>22</v>
      </c>
      <c r="M770">
        <v>79550</v>
      </c>
      <c r="O770" t="s">
        <v>402</v>
      </c>
      <c r="P770" t="s">
        <v>1507</v>
      </c>
    </row>
    <row r="771" spans="1:16" x14ac:dyDescent="0.35">
      <c r="A771" t="s">
        <v>16</v>
      </c>
      <c r="B771" t="s">
        <v>439</v>
      </c>
      <c r="C771" t="s">
        <v>1508</v>
      </c>
      <c r="D771" t="s">
        <v>42</v>
      </c>
      <c r="E771" t="s">
        <v>20</v>
      </c>
      <c r="F771" t="b">
        <v>0</v>
      </c>
      <c r="G771" t="s">
        <v>47</v>
      </c>
      <c r="H771" s="1">
        <v>45834.333634259259</v>
      </c>
      <c r="I771" t="b">
        <v>0</v>
      </c>
      <c r="J771" t="b">
        <v>1</v>
      </c>
      <c r="K771" t="s">
        <v>31</v>
      </c>
      <c r="L771" t="s">
        <v>22</v>
      </c>
      <c r="M771">
        <v>72500</v>
      </c>
      <c r="O771" t="s">
        <v>1509</v>
      </c>
      <c r="P771" t="s">
        <v>1510</v>
      </c>
    </row>
    <row r="772" spans="1:16" x14ac:dyDescent="0.35">
      <c r="A772" t="s">
        <v>16</v>
      </c>
      <c r="B772" t="s">
        <v>1511</v>
      </c>
      <c r="C772" t="s">
        <v>18</v>
      </c>
      <c r="D772" t="s">
        <v>36</v>
      </c>
      <c r="E772" t="s">
        <v>91</v>
      </c>
      <c r="F772" t="b">
        <v>1</v>
      </c>
      <c r="G772" t="s">
        <v>47</v>
      </c>
      <c r="H772" s="1">
        <v>45834.416990740741</v>
      </c>
      <c r="I772" t="b">
        <v>0</v>
      </c>
      <c r="J772" t="b">
        <v>1</v>
      </c>
      <c r="K772" t="s">
        <v>31</v>
      </c>
      <c r="L772" t="s">
        <v>32</v>
      </c>
      <c r="N772">
        <v>82.69000244140625</v>
      </c>
      <c r="O772" t="s">
        <v>812</v>
      </c>
      <c r="P772" t="s">
        <v>1512</v>
      </c>
    </row>
    <row r="773" spans="1:16" x14ac:dyDescent="0.35">
      <c r="A773" t="s">
        <v>16</v>
      </c>
      <c r="B773" t="s">
        <v>226</v>
      </c>
      <c r="C773" t="s">
        <v>599</v>
      </c>
      <c r="D773" t="s">
        <v>36</v>
      </c>
      <c r="E773" t="s">
        <v>20</v>
      </c>
      <c r="F773" t="b">
        <v>0</v>
      </c>
      <c r="G773" t="s">
        <v>52</v>
      </c>
      <c r="H773" s="1">
        <v>45834.458437499998</v>
      </c>
      <c r="I773" t="b">
        <v>0</v>
      </c>
      <c r="J773" t="b">
        <v>0</v>
      </c>
      <c r="K773" t="s">
        <v>31</v>
      </c>
      <c r="L773" t="s">
        <v>22</v>
      </c>
      <c r="M773">
        <v>85000</v>
      </c>
      <c r="O773" t="s">
        <v>77</v>
      </c>
    </row>
    <row r="774" spans="1:16" x14ac:dyDescent="0.35">
      <c r="A774" t="s">
        <v>16</v>
      </c>
      <c r="B774" t="s">
        <v>1513</v>
      </c>
      <c r="C774" t="s">
        <v>805</v>
      </c>
      <c r="D774" t="s">
        <v>29</v>
      </c>
      <c r="E774" t="s">
        <v>91</v>
      </c>
      <c r="F774" t="b">
        <v>0</v>
      </c>
      <c r="G774" t="s">
        <v>30</v>
      </c>
      <c r="H774" s="1">
        <v>45834.625787037039</v>
      </c>
      <c r="I774" t="b">
        <v>0</v>
      </c>
      <c r="J774" t="b">
        <v>0</v>
      </c>
      <c r="K774" t="s">
        <v>31</v>
      </c>
      <c r="L774" t="s">
        <v>32</v>
      </c>
      <c r="N774">
        <v>51.5</v>
      </c>
      <c r="O774" t="s">
        <v>1514</v>
      </c>
      <c r="P774" t="s">
        <v>1515</v>
      </c>
    </row>
    <row r="775" spans="1:16" x14ac:dyDescent="0.35">
      <c r="A775" t="s">
        <v>16</v>
      </c>
      <c r="B775" t="s">
        <v>1516</v>
      </c>
      <c r="C775" t="s">
        <v>1188</v>
      </c>
      <c r="D775" t="s">
        <v>29</v>
      </c>
      <c r="E775" t="s">
        <v>436</v>
      </c>
      <c r="F775" t="b">
        <v>0</v>
      </c>
      <c r="G775" t="s">
        <v>47</v>
      </c>
      <c r="H775" s="1">
        <v>45834.750300925924</v>
      </c>
      <c r="I775" t="b">
        <v>0</v>
      </c>
      <c r="J775" t="b">
        <v>1</v>
      </c>
      <c r="K775" t="s">
        <v>31</v>
      </c>
      <c r="L775" t="s">
        <v>32</v>
      </c>
      <c r="N775">
        <v>34.829998016357422</v>
      </c>
      <c r="O775" t="s">
        <v>1517</v>
      </c>
      <c r="P775" t="s">
        <v>1518</v>
      </c>
    </row>
    <row r="776" spans="1:16" x14ac:dyDescent="0.35">
      <c r="A776" t="s">
        <v>16</v>
      </c>
      <c r="B776" t="s">
        <v>1519</v>
      </c>
      <c r="C776" t="s">
        <v>257</v>
      </c>
      <c r="D776" t="s">
        <v>29</v>
      </c>
      <c r="E776" t="s">
        <v>20</v>
      </c>
      <c r="F776" t="b">
        <v>0</v>
      </c>
      <c r="G776" t="s">
        <v>47</v>
      </c>
      <c r="H776" s="1">
        <v>45834.791990740741</v>
      </c>
      <c r="I776" t="b">
        <v>0</v>
      </c>
      <c r="J776" t="b">
        <v>1</v>
      </c>
      <c r="K776" t="s">
        <v>31</v>
      </c>
      <c r="L776" t="s">
        <v>22</v>
      </c>
      <c r="M776">
        <v>109000</v>
      </c>
      <c r="O776" t="s">
        <v>1520</v>
      </c>
      <c r="P776" t="s">
        <v>1064</v>
      </c>
    </row>
    <row r="777" spans="1:16" x14ac:dyDescent="0.35">
      <c r="A777" t="s">
        <v>16</v>
      </c>
      <c r="B777" t="s">
        <v>1521</v>
      </c>
      <c r="C777" t="s">
        <v>868</v>
      </c>
      <c r="D777" t="s">
        <v>36</v>
      </c>
      <c r="E777" t="s">
        <v>91</v>
      </c>
      <c r="F777" t="b">
        <v>0</v>
      </c>
      <c r="G777" t="s">
        <v>47</v>
      </c>
      <c r="H777" s="1">
        <v>45835.667094907411</v>
      </c>
      <c r="I777" t="b">
        <v>0</v>
      </c>
      <c r="J777" t="b">
        <v>1</v>
      </c>
      <c r="K777" t="s">
        <v>31</v>
      </c>
      <c r="L777" t="s">
        <v>32</v>
      </c>
      <c r="N777">
        <v>57.5</v>
      </c>
      <c r="O777" t="s">
        <v>1522</v>
      </c>
      <c r="P777" t="s">
        <v>1523</v>
      </c>
    </row>
    <row r="778" spans="1:16" x14ac:dyDescent="0.35">
      <c r="A778" t="s">
        <v>16</v>
      </c>
      <c r="B778" t="s">
        <v>226</v>
      </c>
      <c r="C778" t="s">
        <v>410</v>
      </c>
      <c r="D778" t="s">
        <v>36</v>
      </c>
      <c r="E778" t="s">
        <v>20</v>
      </c>
      <c r="F778" t="b">
        <v>0</v>
      </c>
      <c r="G778" t="s">
        <v>47</v>
      </c>
      <c r="H778" s="1">
        <v>45835.750381944446</v>
      </c>
      <c r="I778" t="b">
        <v>0</v>
      </c>
      <c r="J778" t="b">
        <v>0</v>
      </c>
      <c r="K778" t="s">
        <v>31</v>
      </c>
      <c r="L778" t="s">
        <v>22</v>
      </c>
      <c r="M778">
        <v>85000</v>
      </c>
      <c r="O778" t="s">
        <v>1524</v>
      </c>
      <c r="P778" t="s">
        <v>1525</v>
      </c>
    </row>
    <row r="779" spans="1:16" x14ac:dyDescent="0.35">
      <c r="A779" t="s">
        <v>16</v>
      </c>
      <c r="B779" t="s">
        <v>226</v>
      </c>
      <c r="C779" t="s">
        <v>1526</v>
      </c>
      <c r="D779" t="s">
        <v>36</v>
      </c>
      <c r="E779" t="s">
        <v>20</v>
      </c>
      <c r="F779" t="b">
        <v>0</v>
      </c>
      <c r="G779" t="s">
        <v>68</v>
      </c>
      <c r="H779" s="1">
        <v>45835.792291666658</v>
      </c>
      <c r="I779" t="b">
        <v>0</v>
      </c>
      <c r="J779" t="b">
        <v>1</v>
      </c>
      <c r="K779" t="s">
        <v>31</v>
      </c>
      <c r="L779" t="s">
        <v>22</v>
      </c>
      <c r="M779">
        <v>88000</v>
      </c>
      <c r="O779" t="s">
        <v>1527</v>
      </c>
      <c r="P779" t="s">
        <v>1528</v>
      </c>
    </row>
    <row r="780" spans="1:16" x14ac:dyDescent="0.35">
      <c r="A780" t="s">
        <v>16</v>
      </c>
      <c r="B780" t="s">
        <v>1529</v>
      </c>
      <c r="C780" t="s">
        <v>537</v>
      </c>
      <c r="D780" t="s">
        <v>36</v>
      </c>
      <c r="E780" t="s">
        <v>91</v>
      </c>
      <c r="F780" t="b">
        <v>0</v>
      </c>
      <c r="G780" t="s">
        <v>30</v>
      </c>
      <c r="H780" s="1">
        <v>45835.959108796298</v>
      </c>
      <c r="I780" t="b">
        <v>1</v>
      </c>
      <c r="J780" t="b">
        <v>1</v>
      </c>
      <c r="K780" t="s">
        <v>31</v>
      </c>
      <c r="L780" t="s">
        <v>32</v>
      </c>
      <c r="N780">
        <v>30.5</v>
      </c>
      <c r="O780" t="s">
        <v>317</v>
      </c>
    </row>
    <row r="781" spans="1:16" x14ac:dyDescent="0.35">
      <c r="A781" t="s">
        <v>16</v>
      </c>
      <c r="B781" t="s">
        <v>1530</v>
      </c>
      <c r="C781" t="s">
        <v>1531</v>
      </c>
      <c r="D781" t="s">
        <v>42</v>
      </c>
      <c r="E781" t="s">
        <v>20</v>
      </c>
      <c r="F781" t="b">
        <v>0</v>
      </c>
      <c r="G781" t="s">
        <v>47</v>
      </c>
      <c r="H781" s="1">
        <v>45836.000335648147</v>
      </c>
      <c r="I781" t="b">
        <v>0</v>
      </c>
      <c r="J781" t="b">
        <v>0</v>
      </c>
      <c r="K781" t="s">
        <v>31</v>
      </c>
      <c r="L781" t="s">
        <v>22</v>
      </c>
      <c r="M781">
        <v>75000</v>
      </c>
      <c r="O781" t="s">
        <v>1532</v>
      </c>
      <c r="P781" t="s">
        <v>1533</v>
      </c>
    </row>
    <row r="782" spans="1:16" x14ac:dyDescent="0.35">
      <c r="A782" t="s">
        <v>16</v>
      </c>
      <c r="B782" t="s">
        <v>800</v>
      </c>
      <c r="C782" t="s">
        <v>801</v>
      </c>
      <c r="D782" t="s">
        <v>36</v>
      </c>
      <c r="E782" t="s">
        <v>20</v>
      </c>
      <c r="F782" t="b">
        <v>0</v>
      </c>
      <c r="G782" t="s">
        <v>52</v>
      </c>
      <c r="H782" s="1">
        <v>45836.376655092587</v>
      </c>
      <c r="I782" t="b">
        <v>0</v>
      </c>
      <c r="J782" t="b">
        <v>1</v>
      </c>
      <c r="K782" t="s">
        <v>31</v>
      </c>
      <c r="L782" t="s">
        <v>22</v>
      </c>
      <c r="M782">
        <v>102310.453125</v>
      </c>
      <c r="O782" t="s">
        <v>802</v>
      </c>
      <c r="P782" t="s">
        <v>803</v>
      </c>
    </row>
    <row r="783" spans="1:16" x14ac:dyDescent="0.35">
      <c r="A783" t="s">
        <v>16</v>
      </c>
      <c r="B783" t="s">
        <v>1534</v>
      </c>
      <c r="C783" t="s">
        <v>154</v>
      </c>
      <c r="D783" t="s">
        <v>36</v>
      </c>
      <c r="E783" t="s">
        <v>20</v>
      </c>
      <c r="F783" t="b">
        <v>0</v>
      </c>
      <c r="G783" t="s">
        <v>47</v>
      </c>
      <c r="H783" s="1">
        <v>45836.460185185177</v>
      </c>
      <c r="I783" t="b">
        <v>0</v>
      </c>
      <c r="J783" t="b">
        <v>1</v>
      </c>
      <c r="K783" t="s">
        <v>31</v>
      </c>
      <c r="L783" t="s">
        <v>22</v>
      </c>
      <c r="M783">
        <v>120050</v>
      </c>
      <c r="O783" t="s">
        <v>53</v>
      </c>
      <c r="P783" t="s">
        <v>1535</v>
      </c>
    </row>
    <row r="784" spans="1:16" x14ac:dyDescent="0.35">
      <c r="A784" t="s">
        <v>1536</v>
      </c>
      <c r="B784" t="s">
        <v>1537</v>
      </c>
      <c r="C784" t="s">
        <v>18</v>
      </c>
      <c r="D784" t="s">
        <v>19</v>
      </c>
      <c r="E784" t="s">
        <v>20</v>
      </c>
      <c r="F784" t="b">
        <v>1</v>
      </c>
      <c r="G784" t="s">
        <v>1538</v>
      </c>
      <c r="H784" s="1">
        <v>45658.292754629627</v>
      </c>
      <c r="I784" t="b">
        <v>0</v>
      </c>
      <c r="J784" t="b">
        <v>0</v>
      </c>
      <c r="K784" t="s">
        <v>1538</v>
      </c>
      <c r="L784" t="s">
        <v>22</v>
      </c>
      <c r="M784">
        <v>230000</v>
      </c>
      <c r="O784" t="s">
        <v>1539</v>
      </c>
    </row>
    <row r="785" spans="1:16" x14ac:dyDescent="0.35">
      <c r="A785" t="s">
        <v>1536</v>
      </c>
      <c r="B785" t="s">
        <v>1540</v>
      </c>
      <c r="C785" t="s">
        <v>276</v>
      </c>
      <c r="D785" t="s">
        <v>36</v>
      </c>
      <c r="E785" t="s">
        <v>20</v>
      </c>
      <c r="F785" t="b">
        <v>0</v>
      </c>
      <c r="G785" t="s">
        <v>47</v>
      </c>
      <c r="H785" s="1">
        <v>45660.473043981481</v>
      </c>
      <c r="I785" t="b">
        <v>0</v>
      </c>
      <c r="J785" t="b">
        <v>1</v>
      </c>
      <c r="K785" t="s">
        <v>31</v>
      </c>
      <c r="L785" t="s">
        <v>22</v>
      </c>
      <c r="M785">
        <v>160000</v>
      </c>
      <c r="O785" t="s">
        <v>53</v>
      </c>
      <c r="P785" t="s">
        <v>1541</v>
      </c>
    </row>
    <row r="786" spans="1:16" x14ac:dyDescent="0.35">
      <c r="A786" t="s">
        <v>1536</v>
      </c>
      <c r="B786" t="s">
        <v>1542</v>
      </c>
      <c r="C786" t="s">
        <v>18</v>
      </c>
      <c r="D786" t="s">
        <v>19</v>
      </c>
      <c r="E786" t="s">
        <v>20</v>
      </c>
      <c r="F786" t="b">
        <v>1</v>
      </c>
      <c r="G786" t="s">
        <v>21</v>
      </c>
      <c r="H786" s="1">
        <v>45661.293657407397</v>
      </c>
      <c r="I786" t="b">
        <v>0</v>
      </c>
      <c r="J786" t="b">
        <v>0</v>
      </c>
      <c r="K786" t="s">
        <v>21</v>
      </c>
      <c r="L786" t="s">
        <v>22</v>
      </c>
      <c r="M786">
        <v>96000</v>
      </c>
      <c r="O786" t="s">
        <v>1543</v>
      </c>
      <c r="P786" t="s">
        <v>1544</v>
      </c>
    </row>
    <row r="787" spans="1:16" x14ac:dyDescent="0.35">
      <c r="A787" t="s">
        <v>1536</v>
      </c>
      <c r="B787" t="s">
        <v>1545</v>
      </c>
      <c r="C787" t="s">
        <v>51</v>
      </c>
      <c r="D787" t="s">
        <v>36</v>
      </c>
      <c r="E787" t="s">
        <v>20</v>
      </c>
      <c r="F787" t="b">
        <v>0</v>
      </c>
      <c r="G787" t="s">
        <v>43</v>
      </c>
      <c r="H787" s="1">
        <v>45663.833807870367</v>
      </c>
      <c r="I787" t="b">
        <v>0</v>
      </c>
      <c r="J787" t="b">
        <v>0</v>
      </c>
      <c r="K787" t="s">
        <v>31</v>
      </c>
      <c r="L787" t="s">
        <v>32</v>
      </c>
      <c r="N787">
        <v>42.5</v>
      </c>
      <c r="O787" t="s">
        <v>1546</v>
      </c>
    </row>
    <row r="788" spans="1:16" x14ac:dyDescent="0.35">
      <c r="A788" t="s">
        <v>1536</v>
      </c>
      <c r="B788" t="s">
        <v>1547</v>
      </c>
      <c r="C788" t="s">
        <v>124</v>
      </c>
      <c r="D788" t="s">
        <v>36</v>
      </c>
      <c r="E788" t="s">
        <v>20</v>
      </c>
      <c r="F788" t="b">
        <v>0</v>
      </c>
      <c r="G788" t="s">
        <v>52</v>
      </c>
      <c r="H788" s="1">
        <v>45664.916909722233</v>
      </c>
      <c r="I788" t="b">
        <v>1</v>
      </c>
      <c r="J788" t="b">
        <v>0</v>
      </c>
      <c r="K788" t="s">
        <v>31</v>
      </c>
      <c r="L788" t="s">
        <v>32</v>
      </c>
      <c r="N788">
        <v>36.5</v>
      </c>
      <c r="O788" t="s">
        <v>1548</v>
      </c>
      <c r="P788" t="s">
        <v>448</v>
      </c>
    </row>
    <row r="789" spans="1:16" x14ac:dyDescent="0.35">
      <c r="A789" t="s">
        <v>1536</v>
      </c>
      <c r="B789" t="s">
        <v>1549</v>
      </c>
      <c r="C789" t="s">
        <v>18</v>
      </c>
      <c r="D789" t="s">
        <v>269</v>
      </c>
      <c r="E789" t="s">
        <v>91</v>
      </c>
      <c r="F789" t="b">
        <v>1</v>
      </c>
      <c r="G789" t="s">
        <v>47</v>
      </c>
      <c r="H789" s="1">
        <v>45666.627152777779</v>
      </c>
      <c r="I789" t="b">
        <v>0</v>
      </c>
      <c r="J789" t="b">
        <v>0</v>
      </c>
      <c r="K789" t="s">
        <v>31</v>
      </c>
      <c r="L789" t="s">
        <v>32</v>
      </c>
      <c r="N789">
        <v>55</v>
      </c>
      <c r="O789" t="s">
        <v>1550</v>
      </c>
      <c r="P789" t="s">
        <v>1551</v>
      </c>
    </row>
    <row r="790" spans="1:16" x14ac:dyDescent="0.35">
      <c r="A790" t="s">
        <v>1536</v>
      </c>
      <c r="B790" t="s">
        <v>1552</v>
      </c>
      <c r="C790" t="s">
        <v>1031</v>
      </c>
      <c r="D790" t="s">
        <v>36</v>
      </c>
      <c r="E790" t="s">
        <v>20</v>
      </c>
      <c r="F790" t="b">
        <v>0</v>
      </c>
      <c r="G790" t="s">
        <v>47</v>
      </c>
      <c r="H790" s="1">
        <v>45667.625439814823</v>
      </c>
      <c r="I790" t="b">
        <v>1</v>
      </c>
      <c r="J790" t="b">
        <v>0</v>
      </c>
      <c r="K790" t="s">
        <v>31</v>
      </c>
      <c r="L790" t="s">
        <v>22</v>
      </c>
      <c r="M790">
        <v>125000</v>
      </c>
      <c r="O790" t="s">
        <v>920</v>
      </c>
      <c r="P790" t="s">
        <v>1553</v>
      </c>
    </row>
    <row r="791" spans="1:16" x14ac:dyDescent="0.35">
      <c r="A791" t="s">
        <v>1536</v>
      </c>
      <c r="B791" t="s">
        <v>1554</v>
      </c>
      <c r="C791" t="s">
        <v>170</v>
      </c>
      <c r="D791" t="s">
        <v>36</v>
      </c>
      <c r="E791" t="s">
        <v>20</v>
      </c>
      <c r="F791" t="b">
        <v>0</v>
      </c>
      <c r="G791" t="s">
        <v>52</v>
      </c>
      <c r="H791" s="1">
        <v>45668.834780092591</v>
      </c>
      <c r="I791" t="b">
        <v>1</v>
      </c>
      <c r="J791" t="b">
        <v>0</v>
      </c>
      <c r="K791" t="s">
        <v>31</v>
      </c>
      <c r="L791" t="s">
        <v>22</v>
      </c>
      <c r="M791">
        <v>135000</v>
      </c>
      <c r="O791" t="s">
        <v>1555</v>
      </c>
      <c r="P791" t="s">
        <v>1556</v>
      </c>
    </row>
    <row r="792" spans="1:16" x14ac:dyDescent="0.35">
      <c r="A792" t="s">
        <v>1536</v>
      </c>
      <c r="B792" t="s">
        <v>1557</v>
      </c>
      <c r="C792" t="s">
        <v>18</v>
      </c>
      <c r="D792" t="s">
        <v>19</v>
      </c>
      <c r="E792" t="s">
        <v>20</v>
      </c>
      <c r="F792" t="b">
        <v>1</v>
      </c>
      <c r="G792" t="s">
        <v>1538</v>
      </c>
      <c r="H792" s="1">
        <v>45671.285034722219</v>
      </c>
      <c r="I792" t="b">
        <v>1</v>
      </c>
      <c r="J792" t="b">
        <v>0</v>
      </c>
      <c r="K792" t="s">
        <v>1538</v>
      </c>
      <c r="L792" t="s">
        <v>22</v>
      </c>
      <c r="M792">
        <v>167000</v>
      </c>
      <c r="O792" t="s">
        <v>1235</v>
      </c>
      <c r="P792" t="s">
        <v>1558</v>
      </c>
    </row>
    <row r="793" spans="1:16" x14ac:dyDescent="0.35">
      <c r="A793" t="s">
        <v>1536</v>
      </c>
      <c r="B793" t="s">
        <v>1559</v>
      </c>
      <c r="C793" t="s">
        <v>201</v>
      </c>
      <c r="D793" t="s">
        <v>36</v>
      </c>
      <c r="E793" t="s">
        <v>20</v>
      </c>
      <c r="F793" t="b">
        <v>0</v>
      </c>
      <c r="G793" t="s">
        <v>43</v>
      </c>
      <c r="H793" s="1">
        <v>45672.58421296296</v>
      </c>
      <c r="I793" t="b">
        <v>1</v>
      </c>
      <c r="J793" t="b">
        <v>1</v>
      </c>
      <c r="K793" t="s">
        <v>31</v>
      </c>
      <c r="L793" t="s">
        <v>22</v>
      </c>
      <c r="M793">
        <v>63000</v>
      </c>
      <c r="O793" t="s">
        <v>916</v>
      </c>
      <c r="P793" t="s">
        <v>1560</v>
      </c>
    </row>
    <row r="794" spans="1:16" x14ac:dyDescent="0.35">
      <c r="A794" t="s">
        <v>1536</v>
      </c>
      <c r="B794" t="s">
        <v>1561</v>
      </c>
      <c r="C794" t="s">
        <v>287</v>
      </c>
      <c r="D794" t="s">
        <v>249</v>
      </c>
      <c r="E794" t="s">
        <v>20</v>
      </c>
      <c r="F794" t="b">
        <v>0</v>
      </c>
      <c r="G794" t="s">
        <v>287</v>
      </c>
      <c r="H794" s="1">
        <v>45675.381041666667</v>
      </c>
      <c r="I794" t="b">
        <v>0</v>
      </c>
      <c r="J794" t="b">
        <v>0</v>
      </c>
      <c r="K794" t="s">
        <v>287</v>
      </c>
      <c r="L794" t="s">
        <v>22</v>
      </c>
      <c r="M794">
        <v>287500</v>
      </c>
      <c r="O794" t="s">
        <v>1562</v>
      </c>
      <c r="P794" t="s">
        <v>1563</v>
      </c>
    </row>
    <row r="795" spans="1:16" x14ac:dyDescent="0.35">
      <c r="A795" t="s">
        <v>1536</v>
      </c>
      <c r="B795" t="s">
        <v>1564</v>
      </c>
      <c r="C795" t="s">
        <v>1346</v>
      </c>
      <c r="D795" t="s">
        <v>249</v>
      </c>
      <c r="E795" t="s">
        <v>20</v>
      </c>
      <c r="F795" t="b">
        <v>0</v>
      </c>
      <c r="G795" t="s">
        <v>1346</v>
      </c>
      <c r="H795" s="1">
        <v>45675.381238425929</v>
      </c>
      <c r="I795" t="b">
        <v>0</v>
      </c>
      <c r="J795" t="b">
        <v>0</v>
      </c>
      <c r="K795" t="s">
        <v>1346</v>
      </c>
      <c r="L795" t="s">
        <v>22</v>
      </c>
      <c r="M795">
        <v>77800</v>
      </c>
      <c r="O795" t="s">
        <v>1565</v>
      </c>
      <c r="P795" t="s">
        <v>1566</v>
      </c>
    </row>
    <row r="796" spans="1:16" x14ac:dyDescent="0.35">
      <c r="A796" t="s">
        <v>1536</v>
      </c>
      <c r="B796" t="s">
        <v>1567</v>
      </c>
      <c r="C796" t="s">
        <v>1568</v>
      </c>
      <c r="D796" t="s">
        <v>36</v>
      </c>
      <c r="E796" t="s">
        <v>91</v>
      </c>
      <c r="F796" t="b">
        <v>0</v>
      </c>
      <c r="G796" t="s">
        <v>52</v>
      </c>
      <c r="H796" s="1">
        <v>45677.79173611111</v>
      </c>
      <c r="I796" t="b">
        <v>0</v>
      </c>
      <c r="J796" t="b">
        <v>0</v>
      </c>
      <c r="K796" t="s">
        <v>31</v>
      </c>
      <c r="L796" t="s">
        <v>32</v>
      </c>
      <c r="N796">
        <v>75</v>
      </c>
      <c r="O796" t="s">
        <v>1569</v>
      </c>
      <c r="P796" t="s">
        <v>1570</v>
      </c>
    </row>
    <row r="797" spans="1:16" x14ac:dyDescent="0.35">
      <c r="A797" t="s">
        <v>1536</v>
      </c>
      <c r="B797" t="s">
        <v>1571</v>
      </c>
      <c r="C797" t="s">
        <v>18</v>
      </c>
      <c r="D797" t="s">
        <v>19</v>
      </c>
      <c r="E797" t="s">
        <v>20</v>
      </c>
      <c r="F797" t="b">
        <v>1</v>
      </c>
      <c r="G797" t="s">
        <v>1572</v>
      </c>
      <c r="H797" s="1">
        <v>45680.697962962957</v>
      </c>
      <c r="I797" t="b">
        <v>1</v>
      </c>
      <c r="J797" t="b">
        <v>1</v>
      </c>
      <c r="K797" t="s">
        <v>266</v>
      </c>
      <c r="L797" t="s">
        <v>22</v>
      </c>
      <c r="M797">
        <v>107520</v>
      </c>
      <c r="O797" t="s">
        <v>81</v>
      </c>
      <c r="P797" t="s">
        <v>1573</v>
      </c>
    </row>
    <row r="798" spans="1:16" x14ac:dyDescent="0.35">
      <c r="A798" t="s">
        <v>1536</v>
      </c>
      <c r="B798" t="s">
        <v>1574</v>
      </c>
      <c r="C798" t="s">
        <v>1575</v>
      </c>
      <c r="D798" t="s">
        <v>1576</v>
      </c>
      <c r="E798" t="s">
        <v>20</v>
      </c>
      <c r="F798" t="b">
        <v>0</v>
      </c>
      <c r="G798" t="s">
        <v>1577</v>
      </c>
      <c r="H798" s="1">
        <v>45685.56621527778</v>
      </c>
      <c r="I798" t="b">
        <v>1</v>
      </c>
      <c r="J798" t="b">
        <v>0</v>
      </c>
      <c r="K798" t="s">
        <v>1577</v>
      </c>
      <c r="L798" t="s">
        <v>22</v>
      </c>
      <c r="M798">
        <v>160500</v>
      </c>
      <c r="O798" t="s">
        <v>1578</v>
      </c>
      <c r="P798" t="s">
        <v>1579</v>
      </c>
    </row>
    <row r="799" spans="1:16" x14ac:dyDescent="0.35">
      <c r="A799" t="s">
        <v>1536</v>
      </c>
      <c r="B799" t="s">
        <v>1580</v>
      </c>
      <c r="C799" t="s">
        <v>280</v>
      </c>
      <c r="D799" t="s">
        <v>249</v>
      </c>
      <c r="E799" t="s">
        <v>20</v>
      </c>
      <c r="F799" t="b">
        <v>0</v>
      </c>
      <c r="G799" t="s">
        <v>280</v>
      </c>
      <c r="H799" s="1">
        <v>45686.019699074073</v>
      </c>
      <c r="I799" t="b">
        <v>0</v>
      </c>
      <c r="J799" t="b">
        <v>0</v>
      </c>
      <c r="K799" t="s">
        <v>280</v>
      </c>
      <c r="L799" t="s">
        <v>22</v>
      </c>
      <c r="M799">
        <v>140800</v>
      </c>
      <c r="O799" t="s">
        <v>1419</v>
      </c>
      <c r="P799" t="s">
        <v>1581</v>
      </c>
    </row>
    <row r="800" spans="1:16" x14ac:dyDescent="0.35">
      <c r="A800" t="s">
        <v>1536</v>
      </c>
      <c r="B800" t="s">
        <v>1582</v>
      </c>
      <c r="C800" t="s">
        <v>105</v>
      </c>
      <c r="D800" t="s">
        <v>249</v>
      </c>
      <c r="E800" t="s">
        <v>20</v>
      </c>
      <c r="F800" t="b">
        <v>0</v>
      </c>
      <c r="G800" t="s">
        <v>105</v>
      </c>
      <c r="H800" s="1">
        <v>45687.520879629628</v>
      </c>
      <c r="I800" t="b">
        <v>0</v>
      </c>
      <c r="J800" t="b">
        <v>0</v>
      </c>
      <c r="K800" t="s">
        <v>105</v>
      </c>
      <c r="L800" t="s">
        <v>22</v>
      </c>
      <c r="M800">
        <v>48000</v>
      </c>
      <c r="O800" t="s">
        <v>306</v>
      </c>
      <c r="P800" t="s">
        <v>1583</v>
      </c>
    </row>
    <row r="801" spans="1:16" x14ac:dyDescent="0.35">
      <c r="A801" t="s">
        <v>1536</v>
      </c>
      <c r="B801" t="s">
        <v>1584</v>
      </c>
      <c r="C801" t="s">
        <v>1585</v>
      </c>
      <c r="D801" t="s">
        <v>36</v>
      </c>
      <c r="E801" t="s">
        <v>20</v>
      </c>
      <c r="F801" t="b">
        <v>0</v>
      </c>
      <c r="G801" t="s">
        <v>52</v>
      </c>
      <c r="H801" s="1">
        <v>45693.416851851849</v>
      </c>
      <c r="I801" t="b">
        <v>0</v>
      </c>
      <c r="J801" t="b">
        <v>1</v>
      </c>
      <c r="K801" t="s">
        <v>31</v>
      </c>
      <c r="L801" t="s">
        <v>32</v>
      </c>
      <c r="N801">
        <v>33.970001220703118</v>
      </c>
      <c r="O801" t="s">
        <v>1586</v>
      </c>
      <c r="P801" t="s">
        <v>479</v>
      </c>
    </row>
    <row r="802" spans="1:16" x14ac:dyDescent="0.35">
      <c r="A802" t="s">
        <v>1536</v>
      </c>
      <c r="B802" t="s">
        <v>1587</v>
      </c>
      <c r="C802" t="s">
        <v>154</v>
      </c>
      <c r="D802" t="s">
        <v>36</v>
      </c>
      <c r="E802" t="s">
        <v>20</v>
      </c>
      <c r="F802" t="b">
        <v>0</v>
      </c>
      <c r="G802" t="s">
        <v>47</v>
      </c>
      <c r="H802" s="1">
        <v>45694.877152777779</v>
      </c>
      <c r="I802" t="b">
        <v>0</v>
      </c>
      <c r="J802" t="b">
        <v>1</v>
      </c>
      <c r="K802" t="s">
        <v>31</v>
      </c>
      <c r="L802" t="s">
        <v>22</v>
      </c>
      <c r="M802">
        <v>137300</v>
      </c>
      <c r="O802" t="s">
        <v>53</v>
      </c>
      <c r="P802" t="s">
        <v>1588</v>
      </c>
    </row>
    <row r="803" spans="1:16" x14ac:dyDescent="0.35">
      <c r="A803" t="s">
        <v>1536</v>
      </c>
      <c r="B803" t="s">
        <v>1589</v>
      </c>
      <c r="C803" t="s">
        <v>280</v>
      </c>
      <c r="D803" t="s">
        <v>249</v>
      </c>
      <c r="E803" t="s">
        <v>20</v>
      </c>
      <c r="F803" t="b">
        <v>0</v>
      </c>
      <c r="G803" t="s">
        <v>280</v>
      </c>
      <c r="H803" s="1">
        <v>45695.642951388887</v>
      </c>
      <c r="I803" t="b">
        <v>0</v>
      </c>
      <c r="J803" t="b">
        <v>0</v>
      </c>
      <c r="K803" t="s">
        <v>280</v>
      </c>
      <c r="L803" t="s">
        <v>22</v>
      </c>
      <c r="M803">
        <v>92399.5</v>
      </c>
      <c r="O803" t="s">
        <v>281</v>
      </c>
      <c r="P803" t="s">
        <v>1590</v>
      </c>
    </row>
    <row r="804" spans="1:16" x14ac:dyDescent="0.35">
      <c r="A804" t="s">
        <v>1536</v>
      </c>
      <c r="B804" t="s">
        <v>1591</v>
      </c>
      <c r="C804" t="s">
        <v>182</v>
      </c>
      <c r="D804" t="s">
        <v>36</v>
      </c>
      <c r="E804" t="s">
        <v>20</v>
      </c>
      <c r="F804" t="b">
        <v>0</v>
      </c>
      <c r="G804" t="s">
        <v>47</v>
      </c>
      <c r="H804" s="1">
        <v>45695.75037037037</v>
      </c>
      <c r="I804" t="b">
        <v>0</v>
      </c>
      <c r="J804" t="b">
        <v>0</v>
      </c>
      <c r="K804" t="s">
        <v>31</v>
      </c>
      <c r="L804" t="s">
        <v>22</v>
      </c>
      <c r="M804">
        <v>127500</v>
      </c>
      <c r="O804" t="s">
        <v>1592</v>
      </c>
      <c r="P804" t="s">
        <v>1593</v>
      </c>
    </row>
    <row r="805" spans="1:16" x14ac:dyDescent="0.35">
      <c r="A805" t="s">
        <v>1536</v>
      </c>
      <c r="B805" t="s">
        <v>1594</v>
      </c>
      <c r="C805" t="s">
        <v>1595</v>
      </c>
      <c r="D805" t="s">
        <v>115</v>
      </c>
      <c r="E805" t="s">
        <v>20</v>
      </c>
      <c r="F805" t="b">
        <v>0</v>
      </c>
      <c r="G805" t="s">
        <v>1346</v>
      </c>
      <c r="H805" s="1">
        <v>45696.589016203703</v>
      </c>
      <c r="I805" t="b">
        <v>0</v>
      </c>
      <c r="J805" t="b">
        <v>0</v>
      </c>
      <c r="K805" t="s">
        <v>1346</v>
      </c>
      <c r="L805" t="s">
        <v>22</v>
      </c>
      <c r="M805">
        <v>127500</v>
      </c>
      <c r="O805" t="s">
        <v>1596</v>
      </c>
      <c r="P805" t="s">
        <v>1597</v>
      </c>
    </row>
    <row r="806" spans="1:16" x14ac:dyDescent="0.35">
      <c r="A806" t="s">
        <v>1536</v>
      </c>
      <c r="B806" t="s">
        <v>1594</v>
      </c>
      <c r="C806" t="s">
        <v>1595</v>
      </c>
      <c r="D806" t="s">
        <v>115</v>
      </c>
      <c r="E806" t="s">
        <v>20</v>
      </c>
      <c r="F806" t="b">
        <v>0</v>
      </c>
      <c r="G806" t="s">
        <v>1346</v>
      </c>
      <c r="H806" s="1">
        <v>45697.589016203703</v>
      </c>
      <c r="I806" t="b">
        <v>0</v>
      </c>
      <c r="J806" t="b">
        <v>0</v>
      </c>
      <c r="K806" t="s">
        <v>1346</v>
      </c>
      <c r="L806" t="s">
        <v>22</v>
      </c>
      <c r="M806">
        <v>127500</v>
      </c>
      <c r="O806" t="s">
        <v>1596</v>
      </c>
      <c r="P806" t="s">
        <v>1597</v>
      </c>
    </row>
    <row r="807" spans="1:16" x14ac:dyDescent="0.35">
      <c r="A807" t="s">
        <v>1536</v>
      </c>
      <c r="B807" t="s">
        <v>1594</v>
      </c>
      <c r="C807" t="s">
        <v>1595</v>
      </c>
      <c r="D807" t="s">
        <v>115</v>
      </c>
      <c r="E807" t="s">
        <v>20</v>
      </c>
      <c r="F807" t="b">
        <v>0</v>
      </c>
      <c r="G807" t="s">
        <v>1346</v>
      </c>
      <c r="H807" s="1">
        <v>45698.589016203703</v>
      </c>
      <c r="I807" t="b">
        <v>0</v>
      </c>
      <c r="J807" t="b">
        <v>0</v>
      </c>
      <c r="K807" t="s">
        <v>1346</v>
      </c>
      <c r="L807" t="s">
        <v>22</v>
      </c>
      <c r="M807">
        <v>127500</v>
      </c>
      <c r="O807" t="s">
        <v>1596</v>
      </c>
      <c r="P807" t="s">
        <v>1597</v>
      </c>
    </row>
    <row r="808" spans="1:16" x14ac:dyDescent="0.35">
      <c r="A808" t="s">
        <v>1536</v>
      </c>
      <c r="B808" t="s">
        <v>1594</v>
      </c>
      <c r="C808" t="s">
        <v>1595</v>
      </c>
      <c r="D808" t="s">
        <v>115</v>
      </c>
      <c r="E808" t="s">
        <v>20</v>
      </c>
      <c r="F808" t="b">
        <v>0</v>
      </c>
      <c r="G808" t="s">
        <v>1346</v>
      </c>
      <c r="H808" s="1">
        <v>45699.589016203703</v>
      </c>
      <c r="I808" t="b">
        <v>0</v>
      </c>
      <c r="J808" t="b">
        <v>0</v>
      </c>
      <c r="K808" t="s">
        <v>1346</v>
      </c>
      <c r="L808" t="s">
        <v>22</v>
      </c>
      <c r="M808">
        <v>127500</v>
      </c>
      <c r="O808" t="s">
        <v>1596</v>
      </c>
      <c r="P808" t="s">
        <v>1597</v>
      </c>
    </row>
    <row r="809" spans="1:16" x14ac:dyDescent="0.35">
      <c r="A809" t="s">
        <v>1536</v>
      </c>
      <c r="B809" t="s">
        <v>1594</v>
      </c>
      <c r="C809" t="s">
        <v>1595</v>
      </c>
      <c r="D809" t="s">
        <v>115</v>
      </c>
      <c r="E809" t="s">
        <v>20</v>
      </c>
      <c r="F809" t="b">
        <v>0</v>
      </c>
      <c r="G809" t="s">
        <v>1346</v>
      </c>
      <c r="H809" s="1">
        <v>45700.589016203703</v>
      </c>
      <c r="I809" t="b">
        <v>0</v>
      </c>
      <c r="J809" t="b">
        <v>0</v>
      </c>
      <c r="K809" t="s">
        <v>1346</v>
      </c>
      <c r="L809" t="s">
        <v>22</v>
      </c>
      <c r="M809">
        <v>127500</v>
      </c>
      <c r="O809" t="s">
        <v>1596</v>
      </c>
      <c r="P809" t="s">
        <v>1597</v>
      </c>
    </row>
    <row r="810" spans="1:16" x14ac:dyDescent="0.35">
      <c r="A810" t="s">
        <v>1536</v>
      </c>
      <c r="B810" t="s">
        <v>1598</v>
      </c>
      <c r="C810" t="s">
        <v>1599</v>
      </c>
      <c r="D810" t="s">
        <v>36</v>
      </c>
      <c r="E810" t="s">
        <v>91</v>
      </c>
      <c r="F810" t="b">
        <v>0</v>
      </c>
      <c r="G810" t="s">
        <v>68</v>
      </c>
      <c r="H810" s="1">
        <v>45700.875763888893</v>
      </c>
      <c r="I810" t="b">
        <v>0</v>
      </c>
      <c r="J810" t="b">
        <v>1</v>
      </c>
      <c r="K810" t="s">
        <v>31</v>
      </c>
      <c r="L810" t="s">
        <v>32</v>
      </c>
      <c r="N810">
        <v>50</v>
      </c>
      <c r="O810" t="s">
        <v>1600</v>
      </c>
      <c r="P810" t="s">
        <v>1601</v>
      </c>
    </row>
    <row r="811" spans="1:16" x14ac:dyDescent="0.35">
      <c r="A811" t="s">
        <v>1536</v>
      </c>
      <c r="B811" t="s">
        <v>1594</v>
      </c>
      <c r="C811" t="s">
        <v>1595</v>
      </c>
      <c r="D811" t="s">
        <v>115</v>
      </c>
      <c r="E811" t="s">
        <v>20</v>
      </c>
      <c r="F811" t="b">
        <v>0</v>
      </c>
      <c r="G811" t="s">
        <v>1346</v>
      </c>
      <c r="H811" s="1">
        <v>45701.589016203703</v>
      </c>
      <c r="I811" t="b">
        <v>0</v>
      </c>
      <c r="J811" t="b">
        <v>0</v>
      </c>
      <c r="K811" t="s">
        <v>1346</v>
      </c>
      <c r="L811" t="s">
        <v>22</v>
      </c>
      <c r="M811">
        <v>127500</v>
      </c>
      <c r="O811" t="s">
        <v>1596</v>
      </c>
      <c r="P811" t="s">
        <v>1597</v>
      </c>
    </row>
    <row r="812" spans="1:16" x14ac:dyDescent="0.35">
      <c r="A812" t="s">
        <v>1536</v>
      </c>
      <c r="B812" t="s">
        <v>1598</v>
      </c>
      <c r="C812" t="s">
        <v>1599</v>
      </c>
      <c r="D812" t="s">
        <v>36</v>
      </c>
      <c r="E812" t="s">
        <v>91</v>
      </c>
      <c r="F812" t="b">
        <v>0</v>
      </c>
      <c r="G812" t="s">
        <v>68</v>
      </c>
      <c r="H812" s="1">
        <v>45701.875763888893</v>
      </c>
      <c r="I812" t="b">
        <v>0</v>
      </c>
      <c r="J812" t="b">
        <v>1</v>
      </c>
      <c r="K812" t="s">
        <v>31</v>
      </c>
      <c r="L812" t="s">
        <v>32</v>
      </c>
      <c r="N812">
        <v>50</v>
      </c>
      <c r="O812" t="s">
        <v>1600</v>
      </c>
      <c r="P812" t="s">
        <v>1601</v>
      </c>
    </row>
    <row r="813" spans="1:16" x14ac:dyDescent="0.35">
      <c r="A813" t="s">
        <v>1536</v>
      </c>
      <c r="B813" t="s">
        <v>1594</v>
      </c>
      <c r="C813" t="s">
        <v>1595</v>
      </c>
      <c r="D813" t="s">
        <v>115</v>
      </c>
      <c r="E813" t="s">
        <v>20</v>
      </c>
      <c r="F813" t="b">
        <v>0</v>
      </c>
      <c r="G813" t="s">
        <v>1346</v>
      </c>
      <c r="H813" s="1">
        <v>45702.589016203703</v>
      </c>
      <c r="I813" t="b">
        <v>0</v>
      </c>
      <c r="J813" t="b">
        <v>0</v>
      </c>
      <c r="K813" t="s">
        <v>1346</v>
      </c>
      <c r="L813" t="s">
        <v>22</v>
      </c>
      <c r="M813">
        <v>127500</v>
      </c>
      <c r="O813" t="s">
        <v>1596</v>
      </c>
      <c r="P813" t="s">
        <v>1597</v>
      </c>
    </row>
    <row r="814" spans="1:16" x14ac:dyDescent="0.35">
      <c r="A814" t="s">
        <v>1536</v>
      </c>
      <c r="B814" t="s">
        <v>1594</v>
      </c>
      <c r="C814" t="s">
        <v>1595</v>
      </c>
      <c r="D814" t="s">
        <v>115</v>
      </c>
      <c r="E814" t="s">
        <v>20</v>
      </c>
      <c r="F814" t="b">
        <v>0</v>
      </c>
      <c r="G814" t="s">
        <v>1346</v>
      </c>
      <c r="H814" s="1">
        <v>45703.589016203703</v>
      </c>
      <c r="I814" t="b">
        <v>0</v>
      </c>
      <c r="J814" t="b">
        <v>0</v>
      </c>
      <c r="K814" t="s">
        <v>1346</v>
      </c>
      <c r="L814" t="s">
        <v>22</v>
      </c>
      <c r="M814">
        <v>127500</v>
      </c>
      <c r="O814" t="s">
        <v>1596</v>
      </c>
      <c r="P814" t="s">
        <v>1597</v>
      </c>
    </row>
    <row r="815" spans="1:16" x14ac:dyDescent="0.35">
      <c r="A815" t="s">
        <v>1536</v>
      </c>
      <c r="B815" t="s">
        <v>1594</v>
      </c>
      <c r="C815" t="s">
        <v>1595</v>
      </c>
      <c r="D815" t="s">
        <v>115</v>
      </c>
      <c r="E815" t="s">
        <v>20</v>
      </c>
      <c r="F815" t="b">
        <v>0</v>
      </c>
      <c r="G815" t="s">
        <v>1346</v>
      </c>
      <c r="H815" s="1">
        <v>45704.589016203703</v>
      </c>
      <c r="I815" t="b">
        <v>0</v>
      </c>
      <c r="J815" t="b">
        <v>0</v>
      </c>
      <c r="K815" t="s">
        <v>1346</v>
      </c>
      <c r="L815" t="s">
        <v>22</v>
      </c>
      <c r="M815">
        <v>127500</v>
      </c>
      <c r="O815" t="s">
        <v>1596</v>
      </c>
      <c r="P815" t="s">
        <v>1597</v>
      </c>
    </row>
    <row r="816" spans="1:16" x14ac:dyDescent="0.35">
      <c r="A816" t="s">
        <v>1536</v>
      </c>
      <c r="B816" t="s">
        <v>1594</v>
      </c>
      <c r="C816" t="s">
        <v>1595</v>
      </c>
      <c r="D816" t="s">
        <v>115</v>
      </c>
      <c r="E816" t="s">
        <v>20</v>
      </c>
      <c r="F816" t="b">
        <v>0</v>
      </c>
      <c r="G816" t="s">
        <v>1346</v>
      </c>
      <c r="H816" s="1">
        <v>45705.589016203703</v>
      </c>
      <c r="I816" t="b">
        <v>0</v>
      </c>
      <c r="J816" t="b">
        <v>0</v>
      </c>
      <c r="K816" t="s">
        <v>1346</v>
      </c>
      <c r="L816" t="s">
        <v>22</v>
      </c>
      <c r="M816">
        <v>127500</v>
      </c>
      <c r="O816" t="s">
        <v>1596</v>
      </c>
      <c r="P816" t="s">
        <v>1597</v>
      </c>
    </row>
    <row r="817" spans="1:16" x14ac:dyDescent="0.35">
      <c r="A817" t="s">
        <v>1536</v>
      </c>
      <c r="B817" t="s">
        <v>1598</v>
      </c>
      <c r="C817" t="s">
        <v>1599</v>
      </c>
      <c r="D817" t="s">
        <v>36</v>
      </c>
      <c r="E817" t="s">
        <v>91</v>
      </c>
      <c r="F817" t="b">
        <v>0</v>
      </c>
      <c r="G817" t="s">
        <v>68</v>
      </c>
      <c r="H817" s="1">
        <v>45705.875763888893</v>
      </c>
      <c r="I817" t="b">
        <v>0</v>
      </c>
      <c r="J817" t="b">
        <v>1</v>
      </c>
      <c r="K817" t="s">
        <v>31</v>
      </c>
      <c r="L817" t="s">
        <v>32</v>
      </c>
      <c r="N817">
        <v>50</v>
      </c>
      <c r="O817" t="s">
        <v>1600</v>
      </c>
      <c r="P817" t="s">
        <v>1601</v>
      </c>
    </row>
    <row r="818" spans="1:16" x14ac:dyDescent="0.35">
      <c r="A818" t="s">
        <v>1536</v>
      </c>
      <c r="B818" t="s">
        <v>1594</v>
      </c>
      <c r="C818" t="s">
        <v>1595</v>
      </c>
      <c r="D818" t="s">
        <v>115</v>
      </c>
      <c r="E818" t="s">
        <v>20</v>
      </c>
      <c r="F818" t="b">
        <v>0</v>
      </c>
      <c r="G818" t="s">
        <v>1346</v>
      </c>
      <c r="H818" s="1">
        <v>45706.589016203703</v>
      </c>
      <c r="I818" t="b">
        <v>0</v>
      </c>
      <c r="J818" t="b">
        <v>0</v>
      </c>
      <c r="K818" t="s">
        <v>1346</v>
      </c>
      <c r="L818" t="s">
        <v>22</v>
      </c>
      <c r="M818">
        <v>127500</v>
      </c>
      <c r="O818" t="s">
        <v>1596</v>
      </c>
      <c r="P818" t="s">
        <v>1597</v>
      </c>
    </row>
    <row r="819" spans="1:16" x14ac:dyDescent="0.35">
      <c r="A819" t="s">
        <v>1536</v>
      </c>
      <c r="B819" t="s">
        <v>1598</v>
      </c>
      <c r="C819" t="s">
        <v>1599</v>
      </c>
      <c r="D819" t="s">
        <v>36</v>
      </c>
      <c r="E819" t="s">
        <v>91</v>
      </c>
      <c r="F819" t="b">
        <v>0</v>
      </c>
      <c r="G819" t="s">
        <v>68</v>
      </c>
      <c r="H819" s="1">
        <v>45706.875763888893</v>
      </c>
      <c r="I819" t="b">
        <v>0</v>
      </c>
      <c r="J819" t="b">
        <v>1</v>
      </c>
      <c r="K819" t="s">
        <v>31</v>
      </c>
      <c r="L819" t="s">
        <v>32</v>
      </c>
      <c r="N819">
        <v>50</v>
      </c>
      <c r="O819" t="s">
        <v>1600</v>
      </c>
      <c r="P819" t="s">
        <v>1601</v>
      </c>
    </row>
    <row r="820" spans="1:16" x14ac:dyDescent="0.35">
      <c r="A820" t="s">
        <v>1536</v>
      </c>
      <c r="B820" t="s">
        <v>1594</v>
      </c>
      <c r="C820" t="s">
        <v>1595</v>
      </c>
      <c r="D820" t="s">
        <v>115</v>
      </c>
      <c r="E820" t="s">
        <v>20</v>
      </c>
      <c r="F820" t="b">
        <v>0</v>
      </c>
      <c r="G820" t="s">
        <v>1346</v>
      </c>
      <c r="H820" s="1">
        <v>45707.589016203703</v>
      </c>
      <c r="I820" t="b">
        <v>0</v>
      </c>
      <c r="J820" t="b">
        <v>0</v>
      </c>
      <c r="K820" t="s">
        <v>1346</v>
      </c>
      <c r="L820" t="s">
        <v>22</v>
      </c>
      <c r="M820">
        <v>127500</v>
      </c>
      <c r="O820" t="s">
        <v>1596</v>
      </c>
      <c r="P820" t="s">
        <v>1597</v>
      </c>
    </row>
    <row r="821" spans="1:16" x14ac:dyDescent="0.35">
      <c r="A821" t="s">
        <v>1536</v>
      </c>
      <c r="B821" t="s">
        <v>1598</v>
      </c>
      <c r="C821" t="s">
        <v>1599</v>
      </c>
      <c r="D821" t="s">
        <v>36</v>
      </c>
      <c r="E821" t="s">
        <v>91</v>
      </c>
      <c r="F821" t="b">
        <v>0</v>
      </c>
      <c r="G821" t="s">
        <v>68</v>
      </c>
      <c r="H821" s="1">
        <v>45707.875763888893</v>
      </c>
      <c r="I821" t="b">
        <v>0</v>
      </c>
      <c r="J821" t="b">
        <v>1</v>
      </c>
      <c r="K821" t="s">
        <v>31</v>
      </c>
      <c r="L821" t="s">
        <v>32</v>
      </c>
      <c r="N821">
        <v>50</v>
      </c>
      <c r="O821" t="s">
        <v>1600</v>
      </c>
      <c r="P821" t="s">
        <v>1601</v>
      </c>
    </row>
    <row r="822" spans="1:16" x14ac:dyDescent="0.35">
      <c r="A822" t="s">
        <v>1536</v>
      </c>
      <c r="B822" t="s">
        <v>1594</v>
      </c>
      <c r="C822" t="s">
        <v>1595</v>
      </c>
      <c r="D822" t="s">
        <v>115</v>
      </c>
      <c r="E822" t="s">
        <v>20</v>
      </c>
      <c r="F822" t="b">
        <v>0</v>
      </c>
      <c r="G822" t="s">
        <v>1346</v>
      </c>
      <c r="H822" s="1">
        <v>45708.589016203703</v>
      </c>
      <c r="I822" t="b">
        <v>0</v>
      </c>
      <c r="J822" t="b">
        <v>0</v>
      </c>
      <c r="K822" t="s">
        <v>1346</v>
      </c>
      <c r="L822" t="s">
        <v>22</v>
      </c>
      <c r="M822">
        <v>127500</v>
      </c>
      <c r="O822" t="s">
        <v>1596</v>
      </c>
      <c r="P822" t="s">
        <v>1597</v>
      </c>
    </row>
    <row r="823" spans="1:16" x14ac:dyDescent="0.35">
      <c r="A823" t="s">
        <v>1536</v>
      </c>
      <c r="B823" t="s">
        <v>1598</v>
      </c>
      <c r="C823" t="s">
        <v>1599</v>
      </c>
      <c r="D823" t="s">
        <v>36</v>
      </c>
      <c r="E823" t="s">
        <v>91</v>
      </c>
      <c r="F823" t="b">
        <v>0</v>
      </c>
      <c r="G823" t="s">
        <v>68</v>
      </c>
      <c r="H823" s="1">
        <v>45708.875763888893</v>
      </c>
      <c r="I823" t="b">
        <v>0</v>
      </c>
      <c r="J823" t="b">
        <v>1</v>
      </c>
      <c r="K823" t="s">
        <v>31</v>
      </c>
      <c r="L823" t="s">
        <v>32</v>
      </c>
      <c r="N823">
        <v>50</v>
      </c>
      <c r="O823" t="s">
        <v>1600</v>
      </c>
      <c r="P823" t="s">
        <v>1601</v>
      </c>
    </row>
    <row r="824" spans="1:16" x14ac:dyDescent="0.35">
      <c r="A824" t="s">
        <v>1536</v>
      </c>
      <c r="B824" t="s">
        <v>1594</v>
      </c>
      <c r="C824" t="s">
        <v>1595</v>
      </c>
      <c r="D824" t="s">
        <v>115</v>
      </c>
      <c r="E824" t="s">
        <v>20</v>
      </c>
      <c r="F824" t="b">
        <v>0</v>
      </c>
      <c r="G824" t="s">
        <v>1346</v>
      </c>
      <c r="H824" s="1">
        <v>45709.589016203703</v>
      </c>
      <c r="I824" t="b">
        <v>0</v>
      </c>
      <c r="J824" t="b">
        <v>0</v>
      </c>
      <c r="K824" t="s">
        <v>1346</v>
      </c>
      <c r="L824" t="s">
        <v>22</v>
      </c>
      <c r="M824">
        <v>127500</v>
      </c>
      <c r="O824" t="s">
        <v>1596</v>
      </c>
      <c r="P824" t="s">
        <v>1597</v>
      </c>
    </row>
    <row r="825" spans="1:16" x14ac:dyDescent="0.35">
      <c r="A825" t="s">
        <v>1536</v>
      </c>
      <c r="B825" t="s">
        <v>1598</v>
      </c>
      <c r="C825" t="s">
        <v>1599</v>
      </c>
      <c r="D825" t="s">
        <v>36</v>
      </c>
      <c r="E825" t="s">
        <v>91</v>
      </c>
      <c r="F825" t="b">
        <v>0</v>
      </c>
      <c r="G825" t="s">
        <v>68</v>
      </c>
      <c r="H825" s="1">
        <v>45709.875763888893</v>
      </c>
      <c r="I825" t="b">
        <v>0</v>
      </c>
      <c r="J825" t="b">
        <v>1</v>
      </c>
      <c r="K825" t="s">
        <v>31</v>
      </c>
      <c r="L825" t="s">
        <v>32</v>
      </c>
      <c r="N825">
        <v>50</v>
      </c>
      <c r="O825" t="s">
        <v>1600</v>
      </c>
      <c r="P825" t="s">
        <v>1601</v>
      </c>
    </row>
    <row r="826" spans="1:16" x14ac:dyDescent="0.35">
      <c r="A826" t="s">
        <v>1536</v>
      </c>
      <c r="B826" t="s">
        <v>1594</v>
      </c>
      <c r="C826" t="s">
        <v>1595</v>
      </c>
      <c r="D826" t="s">
        <v>115</v>
      </c>
      <c r="E826" t="s">
        <v>20</v>
      </c>
      <c r="F826" t="b">
        <v>0</v>
      </c>
      <c r="G826" t="s">
        <v>1346</v>
      </c>
      <c r="H826" s="1">
        <v>45710.589016203703</v>
      </c>
      <c r="I826" t="b">
        <v>0</v>
      </c>
      <c r="J826" t="b">
        <v>0</v>
      </c>
      <c r="K826" t="s">
        <v>1346</v>
      </c>
      <c r="L826" t="s">
        <v>22</v>
      </c>
      <c r="M826">
        <v>127500</v>
      </c>
      <c r="O826" t="s">
        <v>1596</v>
      </c>
      <c r="P826" t="s">
        <v>1597</v>
      </c>
    </row>
    <row r="827" spans="1:16" x14ac:dyDescent="0.35">
      <c r="A827" t="s">
        <v>1536</v>
      </c>
      <c r="B827" t="s">
        <v>1594</v>
      </c>
      <c r="C827" t="s">
        <v>1595</v>
      </c>
      <c r="D827" t="s">
        <v>115</v>
      </c>
      <c r="E827" t="s">
        <v>20</v>
      </c>
      <c r="F827" t="b">
        <v>0</v>
      </c>
      <c r="G827" t="s">
        <v>1346</v>
      </c>
      <c r="H827" s="1">
        <v>45711.589016203703</v>
      </c>
      <c r="I827" t="b">
        <v>0</v>
      </c>
      <c r="J827" t="b">
        <v>0</v>
      </c>
      <c r="K827" t="s">
        <v>1346</v>
      </c>
      <c r="L827" t="s">
        <v>22</v>
      </c>
      <c r="M827">
        <v>127500</v>
      </c>
      <c r="O827" t="s">
        <v>1596</v>
      </c>
      <c r="P827" t="s">
        <v>1597</v>
      </c>
    </row>
    <row r="828" spans="1:16" x14ac:dyDescent="0.35">
      <c r="A828" t="s">
        <v>1536</v>
      </c>
      <c r="B828" t="s">
        <v>1594</v>
      </c>
      <c r="C828" t="s">
        <v>1595</v>
      </c>
      <c r="D828" t="s">
        <v>115</v>
      </c>
      <c r="E828" t="s">
        <v>20</v>
      </c>
      <c r="F828" t="b">
        <v>0</v>
      </c>
      <c r="G828" t="s">
        <v>1346</v>
      </c>
      <c r="H828" s="1">
        <v>45712.589016203703</v>
      </c>
      <c r="I828" t="b">
        <v>0</v>
      </c>
      <c r="J828" t="b">
        <v>0</v>
      </c>
      <c r="K828" t="s">
        <v>1346</v>
      </c>
      <c r="L828" t="s">
        <v>22</v>
      </c>
      <c r="M828">
        <v>127500</v>
      </c>
      <c r="O828" t="s">
        <v>1596</v>
      </c>
      <c r="P828" t="s">
        <v>1597</v>
      </c>
    </row>
    <row r="829" spans="1:16" x14ac:dyDescent="0.35">
      <c r="A829" t="s">
        <v>1536</v>
      </c>
      <c r="B829" t="s">
        <v>1598</v>
      </c>
      <c r="C829" t="s">
        <v>1599</v>
      </c>
      <c r="D829" t="s">
        <v>36</v>
      </c>
      <c r="E829" t="s">
        <v>91</v>
      </c>
      <c r="F829" t="b">
        <v>0</v>
      </c>
      <c r="G829" t="s">
        <v>68</v>
      </c>
      <c r="H829" s="1">
        <v>45712.875763888893</v>
      </c>
      <c r="I829" t="b">
        <v>0</v>
      </c>
      <c r="J829" t="b">
        <v>1</v>
      </c>
      <c r="K829" t="s">
        <v>31</v>
      </c>
      <c r="L829" t="s">
        <v>32</v>
      </c>
      <c r="N829">
        <v>50</v>
      </c>
      <c r="O829" t="s">
        <v>1600</v>
      </c>
      <c r="P829" t="s">
        <v>1601</v>
      </c>
    </row>
    <row r="830" spans="1:16" x14ac:dyDescent="0.35">
      <c r="A830" t="s">
        <v>1536</v>
      </c>
      <c r="B830" t="s">
        <v>1594</v>
      </c>
      <c r="C830" t="s">
        <v>1595</v>
      </c>
      <c r="D830" t="s">
        <v>115</v>
      </c>
      <c r="E830" t="s">
        <v>20</v>
      </c>
      <c r="F830" t="b">
        <v>0</v>
      </c>
      <c r="G830" t="s">
        <v>1346</v>
      </c>
      <c r="H830" s="1">
        <v>45713.589016203703</v>
      </c>
      <c r="I830" t="b">
        <v>0</v>
      </c>
      <c r="J830" t="b">
        <v>0</v>
      </c>
      <c r="K830" t="s">
        <v>1346</v>
      </c>
      <c r="L830" t="s">
        <v>22</v>
      </c>
      <c r="M830">
        <v>127500</v>
      </c>
      <c r="O830" t="s">
        <v>1596</v>
      </c>
      <c r="P830" t="s">
        <v>1597</v>
      </c>
    </row>
    <row r="831" spans="1:16" x14ac:dyDescent="0.35">
      <c r="A831" t="s">
        <v>1536</v>
      </c>
      <c r="B831" t="s">
        <v>1598</v>
      </c>
      <c r="C831" t="s">
        <v>1599</v>
      </c>
      <c r="D831" t="s">
        <v>36</v>
      </c>
      <c r="E831" t="s">
        <v>91</v>
      </c>
      <c r="F831" t="b">
        <v>0</v>
      </c>
      <c r="G831" t="s">
        <v>68</v>
      </c>
      <c r="H831" s="1">
        <v>45713.875763888893</v>
      </c>
      <c r="I831" t="b">
        <v>0</v>
      </c>
      <c r="J831" t="b">
        <v>1</v>
      </c>
      <c r="K831" t="s">
        <v>31</v>
      </c>
      <c r="L831" t="s">
        <v>32</v>
      </c>
      <c r="N831">
        <v>50</v>
      </c>
      <c r="O831" t="s">
        <v>1600</v>
      </c>
      <c r="P831" t="s">
        <v>1601</v>
      </c>
    </row>
    <row r="832" spans="1:16" x14ac:dyDescent="0.35">
      <c r="A832" t="s">
        <v>1536</v>
      </c>
      <c r="B832" t="s">
        <v>1587</v>
      </c>
      <c r="C832" t="s">
        <v>276</v>
      </c>
      <c r="D832" t="s">
        <v>36</v>
      </c>
      <c r="E832" t="s">
        <v>20</v>
      </c>
      <c r="F832" t="b">
        <v>0</v>
      </c>
      <c r="G832" t="s">
        <v>47</v>
      </c>
      <c r="H832" s="1">
        <v>45713.996527777781</v>
      </c>
      <c r="I832" t="b">
        <v>1</v>
      </c>
      <c r="J832" t="b">
        <v>1</v>
      </c>
      <c r="K832" t="s">
        <v>31</v>
      </c>
      <c r="L832" t="s">
        <v>22</v>
      </c>
      <c r="M832">
        <v>137300</v>
      </c>
      <c r="O832" t="s">
        <v>53</v>
      </c>
      <c r="P832" t="s">
        <v>1588</v>
      </c>
    </row>
    <row r="833" spans="1:16" x14ac:dyDescent="0.35">
      <c r="A833" t="s">
        <v>1536</v>
      </c>
      <c r="B833" t="s">
        <v>1602</v>
      </c>
      <c r="C833" t="s">
        <v>289</v>
      </c>
      <c r="D833" t="s">
        <v>36</v>
      </c>
      <c r="E833" t="s">
        <v>20</v>
      </c>
      <c r="F833" t="b">
        <v>0</v>
      </c>
      <c r="G833" t="s">
        <v>43</v>
      </c>
      <c r="H833" s="1">
        <v>45714.792384259257</v>
      </c>
      <c r="I833" t="b">
        <v>1</v>
      </c>
      <c r="J833" t="b">
        <v>0</v>
      </c>
      <c r="K833" t="s">
        <v>31</v>
      </c>
      <c r="L833" t="s">
        <v>22</v>
      </c>
      <c r="M833">
        <v>155000</v>
      </c>
      <c r="O833" t="s">
        <v>1603</v>
      </c>
    </row>
    <row r="834" spans="1:16" x14ac:dyDescent="0.35">
      <c r="A834" t="s">
        <v>1536</v>
      </c>
      <c r="B834" t="s">
        <v>1604</v>
      </c>
      <c r="C834" t="s">
        <v>146</v>
      </c>
      <c r="D834" t="s">
        <v>36</v>
      </c>
      <c r="E834" t="s">
        <v>20</v>
      </c>
      <c r="F834" t="b">
        <v>0</v>
      </c>
      <c r="G834" t="s">
        <v>47</v>
      </c>
      <c r="H834" s="1">
        <v>45715.000358796293</v>
      </c>
      <c r="I834" t="b">
        <v>0</v>
      </c>
      <c r="J834" t="b">
        <v>0</v>
      </c>
      <c r="K834" t="s">
        <v>31</v>
      </c>
      <c r="L834" t="s">
        <v>32</v>
      </c>
      <c r="N834">
        <v>46</v>
      </c>
      <c r="O834" t="s">
        <v>1605</v>
      </c>
    </row>
    <row r="835" spans="1:16" x14ac:dyDescent="0.35">
      <c r="A835" t="s">
        <v>1536</v>
      </c>
      <c r="B835" t="s">
        <v>1606</v>
      </c>
      <c r="C835" t="s">
        <v>170</v>
      </c>
      <c r="D835" t="s">
        <v>36</v>
      </c>
      <c r="E835" t="s">
        <v>20</v>
      </c>
      <c r="F835" t="b">
        <v>0</v>
      </c>
      <c r="G835" t="s">
        <v>52</v>
      </c>
      <c r="H835" s="1">
        <v>45715.002175925933</v>
      </c>
      <c r="I835" t="b">
        <v>1</v>
      </c>
      <c r="J835" t="b">
        <v>0</v>
      </c>
      <c r="K835" t="s">
        <v>31</v>
      </c>
      <c r="L835" t="s">
        <v>22</v>
      </c>
      <c r="M835">
        <v>112500</v>
      </c>
      <c r="O835" t="s">
        <v>1607</v>
      </c>
      <c r="P835" t="s">
        <v>1608</v>
      </c>
    </row>
    <row r="836" spans="1:16" x14ac:dyDescent="0.35">
      <c r="A836" t="s">
        <v>1536</v>
      </c>
      <c r="B836" t="s">
        <v>1609</v>
      </c>
      <c r="C836" t="s">
        <v>1610</v>
      </c>
      <c r="D836" t="s">
        <v>36</v>
      </c>
      <c r="E836" t="s">
        <v>20</v>
      </c>
      <c r="F836" t="b">
        <v>0</v>
      </c>
      <c r="G836" t="s">
        <v>52</v>
      </c>
      <c r="H836" s="1">
        <v>45715.668935185182</v>
      </c>
      <c r="I836" t="b">
        <v>0</v>
      </c>
      <c r="J836" t="b">
        <v>1</v>
      </c>
      <c r="K836" t="s">
        <v>31</v>
      </c>
      <c r="L836" t="s">
        <v>22</v>
      </c>
      <c r="M836">
        <v>127000</v>
      </c>
      <c r="O836" t="s">
        <v>209</v>
      </c>
      <c r="P836" t="s">
        <v>1611</v>
      </c>
    </row>
    <row r="837" spans="1:16" x14ac:dyDescent="0.35">
      <c r="A837" t="s">
        <v>1536</v>
      </c>
      <c r="B837" t="s">
        <v>1612</v>
      </c>
      <c r="C837" t="s">
        <v>1613</v>
      </c>
      <c r="D837" t="s">
        <v>36</v>
      </c>
      <c r="E837" t="s">
        <v>20</v>
      </c>
      <c r="F837" t="b">
        <v>0</v>
      </c>
      <c r="G837" t="s">
        <v>43</v>
      </c>
      <c r="H837" s="1">
        <v>45715.750798611109</v>
      </c>
      <c r="I837" t="b">
        <v>0</v>
      </c>
      <c r="J837" t="b">
        <v>1</v>
      </c>
      <c r="K837" t="s">
        <v>31</v>
      </c>
      <c r="L837" t="s">
        <v>22</v>
      </c>
      <c r="M837">
        <v>83250</v>
      </c>
      <c r="O837" t="s">
        <v>518</v>
      </c>
      <c r="P837" t="s">
        <v>1614</v>
      </c>
    </row>
    <row r="838" spans="1:16" x14ac:dyDescent="0.35">
      <c r="A838" t="s">
        <v>1536</v>
      </c>
      <c r="B838" t="s">
        <v>1615</v>
      </c>
      <c r="C838" t="s">
        <v>1616</v>
      </c>
      <c r="D838" t="s">
        <v>36</v>
      </c>
      <c r="E838" t="s">
        <v>20</v>
      </c>
      <c r="F838" t="b">
        <v>0</v>
      </c>
      <c r="G838" t="s">
        <v>52</v>
      </c>
      <c r="H838" s="1">
        <v>45717.583657407413</v>
      </c>
      <c r="I838" t="b">
        <v>0</v>
      </c>
      <c r="J838" t="b">
        <v>1</v>
      </c>
      <c r="K838" t="s">
        <v>31</v>
      </c>
      <c r="L838" t="s">
        <v>32</v>
      </c>
      <c r="N838">
        <v>29.635000228881839</v>
      </c>
      <c r="O838" t="s">
        <v>1048</v>
      </c>
      <c r="P838" t="s">
        <v>1563</v>
      </c>
    </row>
    <row r="839" spans="1:16" x14ac:dyDescent="0.35">
      <c r="A839" t="s">
        <v>1536</v>
      </c>
      <c r="B839" t="s">
        <v>1617</v>
      </c>
      <c r="C839" t="s">
        <v>272</v>
      </c>
      <c r="D839" t="s">
        <v>36</v>
      </c>
      <c r="E839" t="s">
        <v>20</v>
      </c>
      <c r="F839" t="b">
        <v>0</v>
      </c>
      <c r="G839" t="s">
        <v>52</v>
      </c>
      <c r="H839" s="1">
        <v>45722.171446759261</v>
      </c>
      <c r="I839" t="b">
        <v>0</v>
      </c>
      <c r="J839" t="b">
        <v>0</v>
      </c>
      <c r="K839" t="s">
        <v>31</v>
      </c>
      <c r="L839" t="s">
        <v>22</v>
      </c>
      <c r="M839">
        <v>183162.5</v>
      </c>
      <c r="O839" t="s">
        <v>273</v>
      </c>
      <c r="P839" t="s">
        <v>1618</v>
      </c>
    </row>
    <row r="840" spans="1:16" x14ac:dyDescent="0.35">
      <c r="A840" t="s">
        <v>1536</v>
      </c>
      <c r="B840" t="s">
        <v>1619</v>
      </c>
      <c r="C840" t="s">
        <v>60</v>
      </c>
      <c r="D840" t="s">
        <v>36</v>
      </c>
      <c r="E840" t="s">
        <v>20</v>
      </c>
      <c r="F840" t="b">
        <v>0</v>
      </c>
      <c r="G840" t="s">
        <v>30</v>
      </c>
      <c r="H840" s="1">
        <v>45723.600081018521</v>
      </c>
      <c r="I840" t="b">
        <v>0</v>
      </c>
      <c r="J840" t="b">
        <v>0</v>
      </c>
      <c r="K840" t="s">
        <v>31</v>
      </c>
      <c r="L840" t="s">
        <v>22</v>
      </c>
      <c r="M840">
        <v>152500</v>
      </c>
      <c r="O840" t="s">
        <v>1620</v>
      </c>
      <c r="P840" t="s">
        <v>1621</v>
      </c>
    </row>
    <row r="841" spans="1:16" x14ac:dyDescent="0.35">
      <c r="A841" t="s">
        <v>1536</v>
      </c>
      <c r="B841" t="s">
        <v>1622</v>
      </c>
      <c r="C841" t="s">
        <v>56</v>
      </c>
      <c r="D841" t="s">
        <v>36</v>
      </c>
      <c r="E841" t="s">
        <v>20</v>
      </c>
      <c r="F841" t="b">
        <v>0</v>
      </c>
      <c r="G841" t="s">
        <v>52</v>
      </c>
      <c r="H841" s="1">
        <v>45724.418819444443</v>
      </c>
      <c r="I841" t="b">
        <v>0</v>
      </c>
      <c r="J841" t="b">
        <v>0</v>
      </c>
      <c r="K841" t="s">
        <v>31</v>
      </c>
      <c r="L841" t="s">
        <v>22</v>
      </c>
      <c r="M841">
        <v>305000</v>
      </c>
      <c r="O841" t="s">
        <v>1623</v>
      </c>
    </row>
    <row r="842" spans="1:16" x14ac:dyDescent="0.35">
      <c r="A842" t="s">
        <v>1536</v>
      </c>
      <c r="B842" t="s">
        <v>1624</v>
      </c>
      <c r="C842" t="s">
        <v>154</v>
      </c>
      <c r="D842" t="s">
        <v>36</v>
      </c>
      <c r="E842" t="s">
        <v>20</v>
      </c>
      <c r="F842" t="b">
        <v>0</v>
      </c>
      <c r="G842" t="s">
        <v>52</v>
      </c>
      <c r="H842" s="1">
        <v>45725.251168981478</v>
      </c>
      <c r="I842" t="b">
        <v>0</v>
      </c>
      <c r="J842" t="b">
        <v>0</v>
      </c>
      <c r="K842" t="s">
        <v>31</v>
      </c>
      <c r="L842" t="s">
        <v>32</v>
      </c>
      <c r="N842">
        <v>70.5</v>
      </c>
      <c r="O842" t="s">
        <v>194</v>
      </c>
      <c r="P842" t="s">
        <v>1625</v>
      </c>
    </row>
    <row r="843" spans="1:16" x14ac:dyDescent="0.35">
      <c r="A843" t="s">
        <v>1536</v>
      </c>
      <c r="B843" t="s">
        <v>1624</v>
      </c>
      <c r="C843" t="s">
        <v>154</v>
      </c>
      <c r="D843" t="s">
        <v>36</v>
      </c>
      <c r="E843" t="s">
        <v>20</v>
      </c>
      <c r="F843" t="b">
        <v>0</v>
      </c>
      <c r="G843" t="s">
        <v>52</v>
      </c>
      <c r="H843" s="1">
        <v>45726.251168981478</v>
      </c>
      <c r="I843" t="b">
        <v>0</v>
      </c>
      <c r="J843" t="b">
        <v>0</v>
      </c>
      <c r="K843" t="s">
        <v>31</v>
      </c>
      <c r="L843" t="s">
        <v>32</v>
      </c>
      <c r="N843">
        <v>70.5</v>
      </c>
      <c r="O843" t="s">
        <v>194</v>
      </c>
      <c r="P843" t="s">
        <v>1625</v>
      </c>
    </row>
    <row r="844" spans="1:16" x14ac:dyDescent="0.35">
      <c r="A844" t="s">
        <v>1536</v>
      </c>
      <c r="B844" t="s">
        <v>1624</v>
      </c>
      <c r="C844" t="s">
        <v>154</v>
      </c>
      <c r="D844" t="s">
        <v>36</v>
      </c>
      <c r="E844" t="s">
        <v>20</v>
      </c>
      <c r="F844" t="b">
        <v>0</v>
      </c>
      <c r="G844" t="s">
        <v>52</v>
      </c>
      <c r="H844" s="1">
        <v>45727.251168981478</v>
      </c>
      <c r="I844" t="b">
        <v>0</v>
      </c>
      <c r="J844" t="b">
        <v>0</v>
      </c>
      <c r="K844" t="s">
        <v>31</v>
      </c>
      <c r="L844" t="s">
        <v>32</v>
      </c>
      <c r="N844">
        <v>70.5</v>
      </c>
      <c r="O844" t="s">
        <v>194</v>
      </c>
      <c r="P844" t="s">
        <v>1625</v>
      </c>
    </row>
    <row r="845" spans="1:16" x14ac:dyDescent="0.35">
      <c r="A845" t="s">
        <v>1536</v>
      </c>
      <c r="B845" t="s">
        <v>1624</v>
      </c>
      <c r="C845" t="s">
        <v>154</v>
      </c>
      <c r="D845" t="s">
        <v>36</v>
      </c>
      <c r="E845" t="s">
        <v>20</v>
      </c>
      <c r="F845" t="b">
        <v>0</v>
      </c>
      <c r="G845" t="s">
        <v>52</v>
      </c>
      <c r="H845" s="1">
        <v>45728.251168981478</v>
      </c>
      <c r="I845" t="b">
        <v>0</v>
      </c>
      <c r="J845" t="b">
        <v>0</v>
      </c>
      <c r="K845" t="s">
        <v>31</v>
      </c>
      <c r="L845" t="s">
        <v>32</v>
      </c>
      <c r="N845">
        <v>70.5</v>
      </c>
      <c r="O845" t="s">
        <v>194</v>
      </c>
      <c r="P845" t="s">
        <v>1625</v>
      </c>
    </row>
    <row r="846" spans="1:16" x14ac:dyDescent="0.35">
      <c r="A846" t="s">
        <v>1536</v>
      </c>
      <c r="B846" t="s">
        <v>1624</v>
      </c>
      <c r="C846" t="s">
        <v>154</v>
      </c>
      <c r="D846" t="s">
        <v>36</v>
      </c>
      <c r="E846" t="s">
        <v>20</v>
      </c>
      <c r="F846" t="b">
        <v>0</v>
      </c>
      <c r="G846" t="s">
        <v>52</v>
      </c>
      <c r="H846" s="1">
        <v>45729.251168981478</v>
      </c>
      <c r="I846" t="b">
        <v>0</v>
      </c>
      <c r="J846" t="b">
        <v>0</v>
      </c>
      <c r="K846" t="s">
        <v>31</v>
      </c>
      <c r="L846" t="s">
        <v>32</v>
      </c>
      <c r="N846">
        <v>70.5</v>
      </c>
      <c r="O846" t="s">
        <v>194</v>
      </c>
      <c r="P846" t="s">
        <v>1625</v>
      </c>
    </row>
    <row r="847" spans="1:16" x14ac:dyDescent="0.35">
      <c r="A847" t="s">
        <v>1536</v>
      </c>
      <c r="B847" t="s">
        <v>1624</v>
      </c>
      <c r="C847" t="s">
        <v>154</v>
      </c>
      <c r="D847" t="s">
        <v>36</v>
      </c>
      <c r="E847" t="s">
        <v>20</v>
      </c>
      <c r="F847" t="b">
        <v>0</v>
      </c>
      <c r="G847" t="s">
        <v>52</v>
      </c>
      <c r="H847" s="1">
        <v>45730.251168981478</v>
      </c>
      <c r="I847" t="b">
        <v>0</v>
      </c>
      <c r="J847" t="b">
        <v>0</v>
      </c>
      <c r="K847" t="s">
        <v>31</v>
      </c>
      <c r="L847" t="s">
        <v>32</v>
      </c>
      <c r="N847">
        <v>70.5</v>
      </c>
      <c r="O847" t="s">
        <v>194</v>
      </c>
      <c r="P847" t="s">
        <v>1625</v>
      </c>
    </row>
    <row r="848" spans="1:16" x14ac:dyDescent="0.35">
      <c r="A848" t="s">
        <v>1536</v>
      </c>
      <c r="B848" t="s">
        <v>1624</v>
      </c>
      <c r="C848" t="s">
        <v>154</v>
      </c>
      <c r="D848" t="s">
        <v>36</v>
      </c>
      <c r="E848" t="s">
        <v>20</v>
      </c>
      <c r="F848" t="b">
        <v>0</v>
      </c>
      <c r="G848" t="s">
        <v>52</v>
      </c>
      <c r="H848" s="1">
        <v>45731.251168981478</v>
      </c>
      <c r="I848" t="b">
        <v>0</v>
      </c>
      <c r="J848" t="b">
        <v>0</v>
      </c>
      <c r="K848" t="s">
        <v>31</v>
      </c>
      <c r="L848" t="s">
        <v>32</v>
      </c>
      <c r="N848">
        <v>70.5</v>
      </c>
      <c r="O848" t="s">
        <v>194</v>
      </c>
      <c r="P848" t="s">
        <v>1625</v>
      </c>
    </row>
    <row r="849" spans="1:16" x14ac:dyDescent="0.35">
      <c r="A849" t="s">
        <v>1536</v>
      </c>
      <c r="B849" t="s">
        <v>1624</v>
      </c>
      <c r="C849" t="s">
        <v>154</v>
      </c>
      <c r="D849" t="s">
        <v>36</v>
      </c>
      <c r="E849" t="s">
        <v>20</v>
      </c>
      <c r="F849" t="b">
        <v>0</v>
      </c>
      <c r="G849" t="s">
        <v>52</v>
      </c>
      <c r="H849" s="1">
        <v>45732.251168981478</v>
      </c>
      <c r="I849" t="b">
        <v>0</v>
      </c>
      <c r="J849" t="b">
        <v>0</v>
      </c>
      <c r="K849" t="s">
        <v>31</v>
      </c>
      <c r="L849" t="s">
        <v>32</v>
      </c>
      <c r="N849">
        <v>70.5</v>
      </c>
      <c r="O849" t="s">
        <v>194</v>
      </c>
      <c r="P849" t="s">
        <v>1625</v>
      </c>
    </row>
    <row r="850" spans="1:16" x14ac:dyDescent="0.35">
      <c r="A850" t="s">
        <v>1536</v>
      </c>
      <c r="B850" t="s">
        <v>1624</v>
      </c>
      <c r="C850" t="s">
        <v>154</v>
      </c>
      <c r="D850" t="s">
        <v>36</v>
      </c>
      <c r="E850" t="s">
        <v>20</v>
      </c>
      <c r="F850" t="b">
        <v>0</v>
      </c>
      <c r="G850" t="s">
        <v>52</v>
      </c>
      <c r="H850" s="1">
        <v>45733.251168981478</v>
      </c>
      <c r="I850" t="b">
        <v>0</v>
      </c>
      <c r="J850" t="b">
        <v>0</v>
      </c>
      <c r="K850" t="s">
        <v>31</v>
      </c>
      <c r="L850" t="s">
        <v>32</v>
      </c>
      <c r="N850">
        <v>70.5</v>
      </c>
      <c r="O850" t="s">
        <v>194</v>
      </c>
      <c r="P850" t="s">
        <v>1625</v>
      </c>
    </row>
    <row r="851" spans="1:16" x14ac:dyDescent="0.35">
      <c r="A851" t="s">
        <v>1536</v>
      </c>
      <c r="B851" t="s">
        <v>1624</v>
      </c>
      <c r="C851" t="s">
        <v>154</v>
      </c>
      <c r="D851" t="s">
        <v>36</v>
      </c>
      <c r="E851" t="s">
        <v>20</v>
      </c>
      <c r="F851" t="b">
        <v>0</v>
      </c>
      <c r="G851" t="s">
        <v>52</v>
      </c>
      <c r="H851" s="1">
        <v>45734.251168981478</v>
      </c>
      <c r="I851" t="b">
        <v>0</v>
      </c>
      <c r="J851" t="b">
        <v>0</v>
      </c>
      <c r="K851" t="s">
        <v>31</v>
      </c>
      <c r="L851" t="s">
        <v>32</v>
      </c>
      <c r="N851">
        <v>70.5</v>
      </c>
      <c r="O851" t="s">
        <v>194</v>
      </c>
      <c r="P851" t="s">
        <v>1625</v>
      </c>
    </row>
    <row r="852" spans="1:16" x14ac:dyDescent="0.35">
      <c r="A852" t="s">
        <v>1536</v>
      </c>
      <c r="B852" t="s">
        <v>1624</v>
      </c>
      <c r="C852" t="s">
        <v>154</v>
      </c>
      <c r="D852" t="s">
        <v>36</v>
      </c>
      <c r="E852" t="s">
        <v>20</v>
      </c>
      <c r="F852" t="b">
        <v>0</v>
      </c>
      <c r="G852" t="s">
        <v>52</v>
      </c>
      <c r="H852" s="1">
        <v>45735.251168981478</v>
      </c>
      <c r="I852" t="b">
        <v>0</v>
      </c>
      <c r="J852" t="b">
        <v>0</v>
      </c>
      <c r="K852" t="s">
        <v>31</v>
      </c>
      <c r="L852" t="s">
        <v>32</v>
      </c>
      <c r="N852">
        <v>70.5</v>
      </c>
      <c r="O852" t="s">
        <v>194</v>
      </c>
      <c r="P852" t="s">
        <v>1625</v>
      </c>
    </row>
    <row r="853" spans="1:16" x14ac:dyDescent="0.35">
      <c r="A853" t="s">
        <v>1536</v>
      </c>
      <c r="B853" t="s">
        <v>1624</v>
      </c>
      <c r="C853" t="s">
        <v>154</v>
      </c>
      <c r="D853" t="s">
        <v>36</v>
      </c>
      <c r="E853" t="s">
        <v>20</v>
      </c>
      <c r="F853" t="b">
        <v>0</v>
      </c>
      <c r="G853" t="s">
        <v>52</v>
      </c>
      <c r="H853" s="1">
        <v>45736.251168981478</v>
      </c>
      <c r="I853" t="b">
        <v>0</v>
      </c>
      <c r="J853" t="b">
        <v>0</v>
      </c>
      <c r="K853" t="s">
        <v>31</v>
      </c>
      <c r="L853" t="s">
        <v>32</v>
      </c>
      <c r="N853">
        <v>70.5</v>
      </c>
      <c r="O853" t="s">
        <v>194</v>
      </c>
      <c r="P853" t="s">
        <v>1625</v>
      </c>
    </row>
    <row r="854" spans="1:16" x14ac:dyDescent="0.35">
      <c r="A854" t="s">
        <v>1536</v>
      </c>
      <c r="B854" t="s">
        <v>1624</v>
      </c>
      <c r="C854" t="s">
        <v>154</v>
      </c>
      <c r="D854" t="s">
        <v>36</v>
      </c>
      <c r="E854" t="s">
        <v>20</v>
      </c>
      <c r="F854" t="b">
        <v>0</v>
      </c>
      <c r="G854" t="s">
        <v>52</v>
      </c>
      <c r="H854" s="1">
        <v>45737.251168981478</v>
      </c>
      <c r="I854" t="b">
        <v>0</v>
      </c>
      <c r="J854" t="b">
        <v>0</v>
      </c>
      <c r="K854" t="s">
        <v>31</v>
      </c>
      <c r="L854" t="s">
        <v>32</v>
      </c>
      <c r="N854">
        <v>70.5</v>
      </c>
      <c r="O854" t="s">
        <v>194</v>
      </c>
      <c r="P854" t="s">
        <v>1625</v>
      </c>
    </row>
    <row r="855" spans="1:16" x14ac:dyDescent="0.35">
      <c r="A855" t="s">
        <v>1536</v>
      </c>
      <c r="B855" t="s">
        <v>1624</v>
      </c>
      <c r="C855" t="s">
        <v>154</v>
      </c>
      <c r="D855" t="s">
        <v>36</v>
      </c>
      <c r="E855" t="s">
        <v>20</v>
      </c>
      <c r="F855" t="b">
        <v>0</v>
      </c>
      <c r="G855" t="s">
        <v>52</v>
      </c>
      <c r="H855" s="1">
        <v>45738.251168981478</v>
      </c>
      <c r="I855" t="b">
        <v>0</v>
      </c>
      <c r="J855" t="b">
        <v>0</v>
      </c>
      <c r="K855" t="s">
        <v>31</v>
      </c>
      <c r="L855" t="s">
        <v>32</v>
      </c>
      <c r="N855">
        <v>70.5</v>
      </c>
      <c r="O855" t="s">
        <v>194</v>
      </c>
      <c r="P855" t="s">
        <v>1625</v>
      </c>
    </row>
    <row r="856" spans="1:16" x14ac:dyDescent="0.35">
      <c r="A856" t="s">
        <v>1536</v>
      </c>
      <c r="B856" t="s">
        <v>1624</v>
      </c>
      <c r="C856" t="s">
        <v>154</v>
      </c>
      <c r="D856" t="s">
        <v>36</v>
      </c>
      <c r="E856" t="s">
        <v>20</v>
      </c>
      <c r="F856" t="b">
        <v>0</v>
      </c>
      <c r="G856" t="s">
        <v>52</v>
      </c>
      <c r="H856" s="1">
        <v>45739.251168981478</v>
      </c>
      <c r="I856" t="b">
        <v>0</v>
      </c>
      <c r="J856" t="b">
        <v>0</v>
      </c>
      <c r="K856" t="s">
        <v>31</v>
      </c>
      <c r="L856" t="s">
        <v>32</v>
      </c>
      <c r="N856">
        <v>70.5</v>
      </c>
      <c r="O856" t="s">
        <v>194</v>
      </c>
      <c r="P856" t="s">
        <v>1625</v>
      </c>
    </row>
    <row r="857" spans="1:16" x14ac:dyDescent="0.35">
      <c r="A857" t="s">
        <v>1536</v>
      </c>
      <c r="B857" t="s">
        <v>1626</v>
      </c>
      <c r="C857" t="s">
        <v>1627</v>
      </c>
      <c r="D857" t="s">
        <v>249</v>
      </c>
      <c r="F857" t="b">
        <v>0</v>
      </c>
      <c r="G857" t="s">
        <v>1628</v>
      </c>
      <c r="H857" s="1">
        <v>45747.541273148148</v>
      </c>
      <c r="I857" t="b">
        <v>0</v>
      </c>
      <c r="J857" t="b">
        <v>0</v>
      </c>
      <c r="K857" t="s">
        <v>1628</v>
      </c>
      <c r="L857" t="s">
        <v>22</v>
      </c>
      <c r="M857">
        <v>95400</v>
      </c>
      <c r="O857" t="s">
        <v>1035</v>
      </c>
      <c r="P857" t="s">
        <v>1629</v>
      </c>
    </row>
    <row r="858" spans="1:16" x14ac:dyDescent="0.35">
      <c r="A858" t="s">
        <v>1536</v>
      </c>
      <c r="B858" t="s">
        <v>1536</v>
      </c>
      <c r="C858" t="s">
        <v>1630</v>
      </c>
      <c r="D858" t="s">
        <v>36</v>
      </c>
      <c r="E858" t="s">
        <v>91</v>
      </c>
      <c r="F858" t="b">
        <v>0</v>
      </c>
      <c r="G858" t="s">
        <v>43</v>
      </c>
      <c r="H858" s="1">
        <v>45749.808877314812</v>
      </c>
      <c r="I858" t="b">
        <v>1</v>
      </c>
      <c r="J858" t="b">
        <v>0</v>
      </c>
      <c r="K858" t="s">
        <v>31</v>
      </c>
      <c r="L858" t="s">
        <v>32</v>
      </c>
      <c r="N858">
        <v>60</v>
      </c>
      <c r="O858" t="s">
        <v>1631</v>
      </c>
      <c r="P858" t="s">
        <v>1632</v>
      </c>
    </row>
    <row r="859" spans="1:16" x14ac:dyDescent="0.35">
      <c r="A859" t="s">
        <v>1536</v>
      </c>
      <c r="B859" t="s">
        <v>1633</v>
      </c>
      <c r="C859" t="s">
        <v>154</v>
      </c>
      <c r="D859" t="s">
        <v>36</v>
      </c>
      <c r="E859" t="s">
        <v>20</v>
      </c>
      <c r="F859" t="b">
        <v>0</v>
      </c>
      <c r="G859" t="s">
        <v>43</v>
      </c>
      <c r="H859" s="1">
        <v>45751.753854166673</v>
      </c>
      <c r="I859" t="b">
        <v>0</v>
      </c>
      <c r="J859" t="b">
        <v>0</v>
      </c>
      <c r="K859" t="s">
        <v>31</v>
      </c>
      <c r="L859" t="s">
        <v>22</v>
      </c>
      <c r="M859">
        <v>96500</v>
      </c>
      <c r="O859" t="s">
        <v>1634</v>
      </c>
    </row>
    <row r="860" spans="1:16" x14ac:dyDescent="0.35">
      <c r="A860" t="s">
        <v>1536</v>
      </c>
      <c r="B860" t="s">
        <v>1635</v>
      </c>
      <c r="C860" t="s">
        <v>18</v>
      </c>
      <c r="D860" t="s">
        <v>36</v>
      </c>
      <c r="E860" t="s">
        <v>91</v>
      </c>
      <c r="F860" t="b">
        <v>1</v>
      </c>
      <c r="G860" t="s">
        <v>52</v>
      </c>
      <c r="H860" s="1">
        <v>45751.795162037037</v>
      </c>
      <c r="I860" t="b">
        <v>0</v>
      </c>
      <c r="J860" t="b">
        <v>0</v>
      </c>
      <c r="K860" t="s">
        <v>31</v>
      </c>
      <c r="L860" t="s">
        <v>32</v>
      </c>
      <c r="N860">
        <v>75.709999084472656</v>
      </c>
      <c r="O860" t="s">
        <v>924</v>
      </c>
      <c r="P860" t="s">
        <v>1636</v>
      </c>
    </row>
    <row r="861" spans="1:16" x14ac:dyDescent="0.35">
      <c r="A861" t="s">
        <v>1536</v>
      </c>
      <c r="B861" t="s">
        <v>1637</v>
      </c>
      <c r="C861" t="s">
        <v>18</v>
      </c>
      <c r="D861" t="s">
        <v>17451</v>
      </c>
      <c r="E861" t="s">
        <v>20</v>
      </c>
      <c r="F861" t="b">
        <v>1</v>
      </c>
      <c r="G861" t="s">
        <v>105</v>
      </c>
      <c r="H861" s="1">
        <v>45753.003379629627</v>
      </c>
      <c r="I861" t="b">
        <v>0</v>
      </c>
      <c r="J861" t="b">
        <v>1</v>
      </c>
      <c r="K861" t="s">
        <v>105</v>
      </c>
      <c r="L861" t="s">
        <v>22</v>
      </c>
      <c r="M861">
        <v>153985</v>
      </c>
      <c r="O861" t="s">
        <v>1638</v>
      </c>
      <c r="P861" t="s">
        <v>1639</v>
      </c>
    </row>
    <row r="862" spans="1:16" x14ac:dyDescent="0.35">
      <c r="A862" t="s">
        <v>1536</v>
      </c>
      <c r="B862" t="s">
        <v>1640</v>
      </c>
      <c r="C862" t="s">
        <v>597</v>
      </c>
      <c r="D862" t="s">
        <v>36</v>
      </c>
      <c r="E862" t="s">
        <v>20</v>
      </c>
      <c r="F862" t="b">
        <v>0</v>
      </c>
      <c r="G862" t="s">
        <v>52</v>
      </c>
      <c r="H862" s="1">
        <v>45758.516550925917</v>
      </c>
      <c r="I862" t="b">
        <v>0</v>
      </c>
      <c r="J862" t="b">
        <v>1</v>
      </c>
      <c r="K862" t="s">
        <v>31</v>
      </c>
      <c r="L862" t="s">
        <v>22</v>
      </c>
      <c r="M862">
        <v>137300</v>
      </c>
      <c r="O862" t="s">
        <v>1048</v>
      </c>
      <c r="P862" t="s">
        <v>1641</v>
      </c>
    </row>
    <row r="863" spans="1:16" x14ac:dyDescent="0.35">
      <c r="A863" t="s">
        <v>1536</v>
      </c>
      <c r="B863" t="s">
        <v>1536</v>
      </c>
      <c r="C863" t="s">
        <v>1642</v>
      </c>
      <c r="D863" t="s">
        <v>29</v>
      </c>
      <c r="E863" t="s">
        <v>20</v>
      </c>
      <c r="F863" t="b">
        <v>0</v>
      </c>
      <c r="G863" t="s">
        <v>52</v>
      </c>
      <c r="H863" s="1">
        <v>45759.62636574074</v>
      </c>
      <c r="I863" t="b">
        <v>0</v>
      </c>
      <c r="J863" t="b">
        <v>1</v>
      </c>
      <c r="K863" t="s">
        <v>31</v>
      </c>
      <c r="L863" t="s">
        <v>22</v>
      </c>
      <c r="M863">
        <v>103500</v>
      </c>
      <c r="O863" t="s">
        <v>1643</v>
      </c>
      <c r="P863" t="s">
        <v>1644</v>
      </c>
    </row>
    <row r="864" spans="1:16" x14ac:dyDescent="0.35">
      <c r="A864" t="s">
        <v>1536</v>
      </c>
      <c r="B864" t="s">
        <v>1645</v>
      </c>
      <c r="C864" t="s">
        <v>1646</v>
      </c>
      <c r="D864" t="s">
        <v>36</v>
      </c>
      <c r="E864" t="s">
        <v>91</v>
      </c>
      <c r="F864" t="b">
        <v>0</v>
      </c>
      <c r="G864" t="s">
        <v>52</v>
      </c>
      <c r="H864" s="1">
        <v>45762.584745370368</v>
      </c>
      <c r="I864" t="b">
        <v>0</v>
      </c>
      <c r="J864" t="b">
        <v>0</v>
      </c>
      <c r="K864" t="s">
        <v>31</v>
      </c>
      <c r="L864" t="s">
        <v>32</v>
      </c>
      <c r="N864">
        <v>115</v>
      </c>
      <c r="O864" t="s">
        <v>1195</v>
      </c>
      <c r="P864" t="s">
        <v>1647</v>
      </c>
    </row>
    <row r="865" spans="1:16" x14ac:dyDescent="0.35">
      <c r="A865" t="s">
        <v>1536</v>
      </c>
      <c r="B865" t="s">
        <v>1648</v>
      </c>
      <c r="C865" t="s">
        <v>18</v>
      </c>
      <c r="D865" t="s">
        <v>1649</v>
      </c>
      <c r="E865" t="s">
        <v>20</v>
      </c>
      <c r="F865" t="b">
        <v>1</v>
      </c>
      <c r="G865" t="s">
        <v>1650</v>
      </c>
      <c r="H865" s="1">
        <v>45763.50403935185</v>
      </c>
      <c r="I865" t="b">
        <v>1</v>
      </c>
      <c r="J865" t="b">
        <v>0</v>
      </c>
      <c r="K865" t="s">
        <v>1650</v>
      </c>
      <c r="L865" t="s">
        <v>22</v>
      </c>
      <c r="M865">
        <v>27400</v>
      </c>
      <c r="O865" t="s">
        <v>1649</v>
      </c>
      <c r="P865" t="s">
        <v>1651</v>
      </c>
    </row>
    <row r="866" spans="1:16" x14ac:dyDescent="0.35">
      <c r="A866" t="s">
        <v>1536</v>
      </c>
      <c r="B866" t="s">
        <v>1652</v>
      </c>
      <c r="C866" t="s">
        <v>142</v>
      </c>
      <c r="D866" t="s">
        <v>36</v>
      </c>
      <c r="E866" t="s">
        <v>91</v>
      </c>
      <c r="F866" t="b">
        <v>0</v>
      </c>
      <c r="G866" t="s">
        <v>52</v>
      </c>
      <c r="H866" s="1">
        <v>45782.710729166669</v>
      </c>
      <c r="I866" t="b">
        <v>1</v>
      </c>
      <c r="J866" t="b">
        <v>0</v>
      </c>
      <c r="K866" t="s">
        <v>31</v>
      </c>
      <c r="L866" t="s">
        <v>32</v>
      </c>
      <c r="N866">
        <v>70</v>
      </c>
      <c r="O866" t="s">
        <v>1653</v>
      </c>
      <c r="P866" t="s">
        <v>1654</v>
      </c>
    </row>
    <row r="867" spans="1:16" x14ac:dyDescent="0.35">
      <c r="A867" t="s">
        <v>1536</v>
      </c>
      <c r="B867" t="s">
        <v>1655</v>
      </c>
      <c r="C867" t="s">
        <v>1656</v>
      </c>
      <c r="D867" t="s">
        <v>36</v>
      </c>
      <c r="E867" t="s">
        <v>20</v>
      </c>
      <c r="F867" t="b">
        <v>0</v>
      </c>
      <c r="G867" t="s">
        <v>68</v>
      </c>
      <c r="H867" s="1">
        <v>45783.434178240743</v>
      </c>
      <c r="I867" t="b">
        <v>0</v>
      </c>
      <c r="J867" t="b">
        <v>1</v>
      </c>
      <c r="K867" t="s">
        <v>31</v>
      </c>
      <c r="L867" t="s">
        <v>22</v>
      </c>
      <c r="M867">
        <v>145500</v>
      </c>
      <c r="O867" t="s">
        <v>725</v>
      </c>
      <c r="P867" t="s">
        <v>1439</v>
      </c>
    </row>
    <row r="868" spans="1:16" x14ac:dyDescent="0.35">
      <c r="A868" t="s">
        <v>1536</v>
      </c>
      <c r="B868" t="s">
        <v>1657</v>
      </c>
      <c r="C868" t="s">
        <v>154</v>
      </c>
      <c r="D868" t="s">
        <v>17448</v>
      </c>
      <c r="E868" t="s">
        <v>20</v>
      </c>
      <c r="F868" t="b">
        <v>0</v>
      </c>
      <c r="G868" t="s">
        <v>47</v>
      </c>
      <c r="H868" s="1">
        <v>45783.932997685188</v>
      </c>
      <c r="I868" t="b">
        <v>1</v>
      </c>
      <c r="J868" t="b">
        <v>1</v>
      </c>
      <c r="K868" t="s">
        <v>31</v>
      </c>
      <c r="L868" t="s">
        <v>22</v>
      </c>
      <c r="M868">
        <v>182500</v>
      </c>
      <c r="O868" t="s">
        <v>1195</v>
      </c>
      <c r="P868" t="s">
        <v>1658</v>
      </c>
    </row>
    <row r="869" spans="1:16" x14ac:dyDescent="0.35">
      <c r="A869" t="s">
        <v>1536</v>
      </c>
      <c r="B869" t="s">
        <v>1659</v>
      </c>
      <c r="C869" t="s">
        <v>132</v>
      </c>
      <c r="D869" t="s">
        <v>269</v>
      </c>
      <c r="E869" t="s">
        <v>20</v>
      </c>
      <c r="F869" t="b">
        <v>0</v>
      </c>
      <c r="G869" t="s">
        <v>43</v>
      </c>
      <c r="H869" s="1">
        <v>45785.279224537036</v>
      </c>
      <c r="I869" t="b">
        <v>1</v>
      </c>
      <c r="J869" t="b">
        <v>0</v>
      </c>
      <c r="K869" t="s">
        <v>31</v>
      </c>
      <c r="L869" t="s">
        <v>22</v>
      </c>
      <c r="M869">
        <v>120000</v>
      </c>
      <c r="O869" t="s">
        <v>1660</v>
      </c>
      <c r="P869" t="s">
        <v>1661</v>
      </c>
    </row>
    <row r="870" spans="1:16" x14ac:dyDescent="0.35">
      <c r="A870" t="s">
        <v>1536</v>
      </c>
      <c r="B870" t="s">
        <v>1598</v>
      </c>
      <c r="C870" t="s">
        <v>1599</v>
      </c>
      <c r="D870" t="s">
        <v>36</v>
      </c>
      <c r="E870" t="s">
        <v>91</v>
      </c>
      <c r="F870" t="b">
        <v>0</v>
      </c>
      <c r="G870" t="s">
        <v>68</v>
      </c>
      <c r="H870" s="1">
        <v>45790.875763888893</v>
      </c>
      <c r="I870" t="b">
        <v>0</v>
      </c>
      <c r="J870" t="b">
        <v>1</v>
      </c>
      <c r="K870" t="s">
        <v>31</v>
      </c>
      <c r="L870" t="s">
        <v>32</v>
      </c>
      <c r="N870">
        <v>50</v>
      </c>
      <c r="O870" t="s">
        <v>1600</v>
      </c>
      <c r="P870" t="s">
        <v>1601</v>
      </c>
    </row>
    <row r="871" spans="1:16" x14ac:dyDescent="0.35">
      <c r="A871" t="s">
        <v>1536</v>
      </c>
      <c r="B871" t="s">
        <v>1662</v>
      </c>
      <c r="C871" t="s">
        <v>1663</v>
      </c>
      <c r="D871" t="s">
        <v>29</v>
      </c>
      <c r="E871" t="s">
        <v>20</v>
      </c>
      <c r="F871" t="b">
        <v>0</v>
      </c>
      <c r="G871" t="s">
        <v>68</v>
      </c>
      <c r="H871" s="1">
        <v>45790.917372685188</v>
      </c>
      <c r="I871" t="b">
        <v>0</v>
      </c>
      <c r="J871" t="b">
        <v>1</v>
      </c>
      <c r="K871" t="s">
        <v>31</v>
      </c>
      <c r="L871" t="s">
        <v>22</v>
      </c>
      <c r="M871">
        <v>172500</v>
      </c>
      <c r="O871" t="s">
        <v>1664</v>
      </c>
    </row>
    <row r="872" spans="1:16" x14ac:dyDescent="0.35">
      <c r="A872" t="s">
        <v>1536</v>
      </c>
      <c r="B872" t="s">
        <v>1665</v>
      </c>
      <c r="C872" t="s">
        <v>1666</v>
      </c>
      <c r="D872" t="s">
        <v>17452</v>
      </c>
      <c r="E872" t="s">
        <v>20</v>
      </c>
      <c r="F872" t="b">
        <v>0</v>
      </c>
      <c r="G872" t="s">
        <v>43</v>
      </c>
      <c r="H872" s="1">
        <v>45791.003958333327</v>
      </c>
      <c r="I872" t="b">
        <v>0</v>
      </c>
      <c r="J872" t="b">
        <v>1</v>
      </c>
      <c r="K872" t="s">
        <v>31</v>
      </c>
      <c r="L872" t="s">
        <v>22</v>
      </c>
      <c r="M872">
        <v>193000</v>
      </c>
      <c r="O872" t="s">
        <v>1324</v>
      </c>
      <c r="P872" t="s">
        <v>1667</v>
      </c>
    </row>
    <row r="873" spans="1:16" x14ac:dyDescent="0.35">
      <c r="A873" t="s">
        <v>1536</v>
      </c>
      <c r="B873" t="s">
        <v>1665</v>
      </c>
      <c r="C873" t="s">
        <v>1668</v>
      </c>
      <c r="D873" t="s">
        <v>110</v>
      </c>
      <c r="E873" t="s">
        <v>20</v>
      </c>
      <c r="F873" t="b">
        <v>0</v>
      </c>
      <c r="G873" t="s">
        <v>52</v>
      </c>
      <c r="H873" s="1">
        <v>45791.543576388889</v>
      </c>
      <c r="I873" t="b">
        <v>0</v>
      </c>
      <c r="J873" t="b">
        <v>1</v>
      </c>
      <c r="K873" t="s">
        <v>31</v>
      </c>
      <c r="L873" t="s">
        <v>22</v>
      </c>
      <c r="M873">
        <v>193000</v>
      </c>
      <c r="O873" t="s">
        <v>1669</v>
      </c>
      <c r="P873" t="s">
        <v>1667</v>
      </c>
    </row>
    <row r="874" spans="1:16" x14ac:dyDescent="0.35">
      <c r="A874" t="s">
        <v>1536</v>
      </c>
      <c r="B874" t="s">
        <v>1670</v>
      </c>
      <c r="C874" t="s">
        <v>1671</v>
      </c>
      <c r="D874" t="s">
        <v>36</v>
      </c>
      <c r="E874" t="s">
        <v>20</v>
      </c>
      <c r="F874" t="b">
        <v>0</v>
      </c>
      <c r="G874" t="s">
        <v>47</v>
      </c>
      <c r="H874" s="1">
        <v>45791.669328703712</v>
      </c>
      <c r="I874" t="b">
        <v>0</v>
      </c>
      <c r="J874" t="b">
        <v>1</v>
      </c>
      <c r="K874" t="s">
        <v>31</v>
      </c>
      <c r="L874" t="s">
        <v>22</v>
      </c>
      <c r="M874">
        <v>110000</v>
      </c>
      <c r="O874" t="s">
        <v>1672</v>
      </c>
      <c r="P874" t="s">
        <v>1673</v>
      </c>
    </row>
    <row r="875" spans="1:16" x14ac:dyDescent="0.35">
      <c r="A875" t="s">
        <v>1536</v>
      </c>
      <c r="B875" t="s">
        <v>1674</v>
      </c>
      <c r="C875" t="s">
        <v>537</v>
      </c>
      <c r="D875" t="s">
        <v>36</v>
      </c>
      <c r="E875" t="s">
        <v>91</v>
      </c>
      <c r="F875" t="b">
        <v>0</v>
      </c>
      <c r="G875" t="s">
        <v>52</v>
      </c>
      <c r="H875" s="1">
        <v>45793.711064814823</v>
      </c>
      <c r="I875" t="b">
        <v>1</v>
      </c>
      <c r="J875" t="b">
        <v>0</v>
      </c>
      <c r="K875" t="s">
        <v>31</v>
      </c>
      <c r="L875" t="s">
        <v>32</v>
      </c>
      <c r="N875">
        <v>50.5</v>
      </c>
      <c r="O875" t="s">
        <v>147</v>
      </c>
      <c r="P875" t="s">
        <v>1675</v>
      </c>
    </row>
    <row r="876" spans="1:16" x14ac:dyDescent="0.35">
      <c r="A876" t="s">
        <v>1536</v>
      </c>
      <c r="B876" t="s">
        <v>1676</v>
      </c>
      <c r="C876" t="s">
        <v>105</v>
      </c>
      <c r="D876" t="s">
        <v>17438</v>
      </c>
      <c r="E876" t="s">
        <v>20</v>
      </c>
      <c r="F876" t="b">
        <v>0</v>
      </c>
      <c r="G876" t="s">
        <v>105</v>
      </c>
      <c r="H876" s="1">
        <v>45796.629143518519</v>
      </c>
      <c r="I876" t="b">
        <v>0</v>
      </c>
      <c r="J876" t="b">
        <v>0</v>
      </c>
      <c r="K876" t="s">
        <v>105</v>
      </c>
      <c r="L876" t="s">
        <v>22</v>
      </c>
      <c r="M876">
        <v>62624.5</v>
      </c>
      <c r="O876" t="s">
        <v>1677</v>
      </c>
      <c r="P876" t="s">
        <v>1678</v>
      </c>
    </row>
    <row r="877" spans="1:16" x14ac:dyDescent="0.35">
      <c r="A877" t="s">
        <v>1536</v>
      </c>
      <c r="B877" t="s">
        <v>1679</v>
      </c>
      <c r="C877" t="s">
        <v>1680</v>
      </c>
      <c r="D877" t="s">
        <v>443</v>
      </c>
      <c r="E877" t="s">
        <v>20</v>
      </c>
      <c r="F877" t="b">
        <v>0</v>
      </c>
      <c r="G877" t="s">
        <v>68</v>
      </c>
      <c r="H877" s="1">
        <v>45798.292314814818</v>
      </c>
      <c r="I877" t="b">
        <v>0</v>
      </c>
      <c r="J877" t="b">
        <v>1</v>
      </c>
      <c r="K877" t="s">
        <v>31</v>
      </c>
      <c r="L877" t="s">
        <v>22</v>
      </c>
      <c r="M877">
        <v>138500</v>
      </c>
      <c r="O877" t="s">
        <v>1681</v>
      </c>
    </row>
    <row r="878" spans="1:16" x14ac:dyDescent="0.35">
      <c r="A878" t="s">
        <v>1536</v>
      </c>
      <c r="B878" t="s">
        <v>1682</v>
      </c>
      <c r="C878" t="s">
        <v>18</v>
      </c>
      <c r="D878" t="s">
        <v>962</v>
      </c>
      <c r="E878" t="s">
        <v>20</v>
      </c>
      <c r="F878" t="b">
        <v>1</v>
      </c>
      <c r="G878" t="s">
        <v>37</v>
      </c>
      <c r="H878" s="1">
        <v>45800.122511574067</v>
      </c>
      <c r="I878" t="b">
        <v>0</v>
      </c>
      <c r="J878" t="b">
        <v>1</v>
      </c>
      <c r="K878" t="s">
        <v>37</v>
      </c>
      <c r="L878" t="s">
        <v>22</v>
      </c>
      <c r="M878">
        <v>137500</v>
      </c>
      <c r="O878" t="s">
        <v>1412</v>
      </c>
      <c r="P878" t="s">
        <v>1683</v>
      </c>
    </row>
    <row r="879" spans="1:16" x14ac:dyDescent="0.35">
      <c r="A879" t="s">
        <v>1536</v>
      </c>
      <c r="B879" t="s">
        <v>1684</v>
      </c>
      <c r="C879" t="s">
        <v>105</v>
      </c>
      <c r="D879" t="s">
        <v>249</v>
      </c>
      <c r="E879" t="s">
        <v>20</v>
      </c>
      <c r="F879" t="b">
        <v>0</v>
      </c>
      <c r="G879" t="s">
        <v>105</v>
      </c>
      <c r="H879" s="1">
        <v>45801.253483796303</v>
      </c>
      <c r="I879" t="b">
        <v>0</v>
      </c>
      <c r="J879" t="b">
        <v>0</v>
      </c>
      <c r="K879" t="s">
        <v>105</v>
      </c>
      <c r="L879" t="s">
        <v>22</v>
      </c>
      <c r="M879">
        <v>110400</v>
      </c>
      <c r="O879" t="s">
        <v>1324</v>
      </c>
      <c r="P879" t="s">
        <v>1685</v>
      </c>
    </row>
    <row r="880" spans="1:16" x14ac:dyDescent="0.35">
      <c r="A880" t="s">
        <v>1536</v>
      </c>
      <c r="B880" t="s">
        <v>1686</v>
      </c>
      <c r="C880" t="s">
        <v>1687</v>
      </c>
      <c r="D880" t="s">
        <v>110</v>
      </c>
      <c r="E880" t="s">
        <v>20</v>
      </c>
      <c r="F880" t="b">
        <v>0</v>
      </c>
      <c r="G880" t="s">
        <v>68</v>
      </c>
      <c r="H880" s="1">
        <v>45805.625902777778</v>
      </c>
      <c r="I880" t="b">
        <v>0</v>
      </c>
      <c r="J880" t="b">
        <v>1</v>
      </c>
      <c r="K880" t="s">
        <v>31</v>
      </c>
      <c r="L880" t="s">
        <v>32</v>
      </c>
      <c r="N880">
        <v>87.5</v>
      </c>
      <c r="O880" t="s">
        <v>1688</v>
      </c>
    </row>
    <row r="881" spans="1:16" x14ac:dyDescent="0.35">
      <c r="A881" t="s">
        <v>1536</v>
      </c>
      <c r="B881" t="s">
        <v>1689</v>
      </c>
      <c r="C881" t="s">
        <v>170</v>
      </c>
      <c r="D881" t="s">
        <v>36</v>
      </c>
      <c r="E881" t="s">
        <v>20</v>
      </c>
      <c r="F881" t="b">
        <v>0</v>
      </c>
      <c r="G881" t="s">
        <v>171</v>
      </c>
      <c r="H881" s="1">
        <v>45807.696840277778</v>
      </c>
      <c r="I881" t="b">
        <v>0</v>
      </c>
      <c r="J881" t="b">
        <v>1</v>
      </c>
      <c r="K881" t="s">
        <v>31</v>
      </c>
      <c r="L881" t="s">
        <v>22</v>
      </c>
      <c r="M881">
        <v>118050</v>
      </c>
      <c r="O881" t="s">
        <v>1690</v>
      </c>
      <c r="P881" t="s">
        <v>1691</v>
      </c>
    </row>
    <row r="882" spans="1:16" x14ac:dyDescent="0.35">
      <c r="A882" t="s">
        <v>1536</v>
      </c>
      <c r="B882" t="s">
        <v>1692</v>
      </c>
      <c r="C882" t="s">
        <v>18</v>
      </c>
      <c r="D882" t="s">
        <v>36</v>
      </c>
      <c r="E882" t="s">
        <v>91</v>
      </c>
      <c r="F882" t="b">
        <v>1</v>
      </c>
      <c r="G882" t="s">
        <v>68</v>
      </c>
      <c r="H882" s="1">
        <v>45810.417268518519</v>
      </c>
      <c r="I882" t="b">
        <v>0</v>
      </c>
      <c r="J882" t="b">
        <v>0</v>
      </c>
      <c r="K882" t="s">
        <v>31</v>
      </c>
      <c r="L882" t="s">
        <v>22</v>
      </c>
      <c r="M882">
        <v>40000</v>
      </c>
      <c r="O882" t="s">
        <v>1693</v>
      </c>
      <c r="P882" t="s">
        <v>472</v>
      </c>
    </row>
    <row r="883" spans="1:16" x14ac:dyDescent="0.35">
      <c r="A883" t="s">
        <v>1536</v>
      </c>
      <c r="B883" t="s">
        <v>1694</v>
      </c>
      <c r="C883" t="s">
        <v>1695</v>
      </c>
      <c r="D883" t="s">
        <v>1149</v>
      </c>
      <c r="E883" t="s">
        <v>204</v>
      </c>
      <c r="F883" t="b">
        <v>0</v>
      </c>
      <c r="G883" t="s">
        <v>1696</v>
      </c>
      <c r="H883" s="1">
        <v>45812.362893518519</v>
      </c>
      <c r="I883" t="b">
        <v>0</v>
      </c>
      <c r="J883" t="b">
        <v>0</v>
      </c>
      <c r="K883" t="s">
        <v>1696</v>
      </c>
      <c r="L883" t="s">
        <v>22</v>
      </c>
      <c r="M883">
        <v>45000</v>
      </c>
      <c r="O883" t="s">
        <v>725</v>
      </c>
      <c r="P883" t="s">
        <v>1420</v>
      </c>
    </row>
    <row r="884" spans="1:16" x14ac:dyDescent="0.35">
      <c r="A884" t="s">
        <v>1536</v>
      </c>
      <c r="B884" t="s">
        <v>1697</v>
      </c>
      <c r="C884" t="s">
        <v>18</v>
      </c>
      <c r="D884" t="s">
        <v>36</v>
      </c>
      <c r="E884" t="s">
        <v>20</v>
      </c>
      <c r="F884" t="b">
        <v>1</v>
      </c>
      <c r="G884" t="s">
        <v>105</v>
      </c>
      <c r="H884" s="1">
        <v>45812.463171296287</v>
      </c>
      <c r="I884" t="b">
        <v>0</v>
      </c>
      <c r="J884" t="b">
        <v>0</v>
      </c>
      <c r="K884" t="s">
        <v>105</v>
      </c>
      <c r="L884" t="s">
        <v>22</v>
      </c>
      <c r="M884">
        <v>45000</v>
      </c>
      <c r="O884" t="s">
        <v>1698</v>
      </c>
      <c r="P884" t="s">
        <v>1699</v>
      </c>
    </row>
    <row r="885" spans="1:16" x14ac:dyDescent="0.35">
      <c r="A885" t="s">
        <v>1536</v>
      </c>
      <c r="B885" t="s">
        <v>1700</v>
      </c>
      <c r="C885" t="s">
        <v>1701</v>
      </c>
      <c r="D885" t="s">
        <v>36</v>
      </c>
      <c r="E885" t="s">
        <v>20</v>
      </c>
      <c r="F885" t="b">
        <v>0</v>
      </c>
      <c r="G885" t="s">
        <v>52</v>
      </c>
      <c r="H885" s="1">
        <v>45812.585439814808</v>
      </c>
      <c r="I885" t="b">
        <v>0</v>
      </c>
      <c r="J885" t="b">
        <v>0</v>
      </c>
      <c r="K885" t="s">
        <v>31</v>
      </c>
      <c r="L885" t="s">
        <v>22</v>
      </c>
      <c r="M885">
        <v>155000</v>
      </c>
      <c r="O885" t="s">
        <v>1702</v>
      </c>
      <c r="P885" t="s">
        <v>1703</v>
      </c>
    </row>
    <row r="886" spans="1:16" x14ac:dyDescent="0.35">
      <c r="A886" t="s">
        <v>1536</v>
      </c>
      <c r="B886" t="s">
        <v>1704</v>
      </c>
      <c r="C886" t="s">
        <v>1705</v>
      </c>
      <c r="D886" t="s">
        <v>443</v>
      </c>
      <c r="E886" t="s">
        <v>20</v>
      </c>
      <c r="F886" t="b">
        <v>0</v>
      </c>
      <c r="G886" t="s">
        <v>47</v>
      </c>
      <c r="H886" s="1">
        <v>45813.293344907397</v>
      </c>
      <c r="I886" t="b">
        <v>0</v>
      </c>
      <c r="J886" t="b">
        <v>0</v>
      </c>
      <c r="K886" t="s">
        <v>31</v>
      </c>
      <c r="L886" t="s">
        <v>22</v>
      </c>
      <c r="M886">
        <v>89429.5</v>
      </c>
      <c r="O886" t="s">
        <v>1706</v>
      </c>
      <c r="P886" t="s">
        <v>856</v>
      </c>
    </row>
    <row r="887" spans="1:16" x14ac:dyDescent="0.35">
      <c r="A887" t="s">
        <v>1536</v>
      </c>
      <c r="B887" t="s">
        <v>1707</v>
      </c>
      <c r="C887" t="s">
        <v>18</v>
      </c>
      <c r="D887" t="s">
        <v>962</v>
      </c>
      <c r="E887" t="s">
        <v>20</v>
      </c>
      <c r="F887" t="b">
        <v>1</v>
      </c>
      <c r="G887" t="s">
        <v>1538</v>
      </c>
      <c r="H887" s="1">
        <v>45813.889976851853</v>
      </c>
      <c r="I887" t="b">
        <v>1</v>
      </c>
      <c r="J887" t="b">
        <v>0</v>
      </c>
      <c r="K887" t="s">
        <v>1538</v>
      </c>
      <c r="L887" t="s">
        <v>22</v>
      </c>
      <c r="M887">
        <v>102500</v>
      </c>
      <c r="O887" t="s">
        <v>1202</v>
      </c>
      <c r="P887" t="s">
        <v>1708</v>
      </c>
    </row>
    <row r="888" spans="1:16" x14ac:dyDescent="0.35">
      <c r="A888" t="s">
        <v>1536</v>
      </c>
      <c r="B888" t="s">
        <v>1709</v>
      </c>
      <c r="C888" t="s">
        <v>18</v>
      </c>
      <c r="D888" t="s">
        <v>962</v>
      </c>
      <c r="E888" t="s">
        <v>20</v>
      </c>
      <c r="F888" t="b">
        <v>1</v>
      </c>
      <c r="G888" t="s">
        <v>1538</v>
      </c>
      <c r="H888" s="1">
        <v>45813.889976851853</v>
      </c>
      <c r="I888" t="b">
        <v>1</v>
      </c>
      <c r="J888" t="b">
        <v>0</v>
      </c>
      <c r="K888" t="s">
        <v>1538</v>
      </c>
      <c r="L888" t="s">
        <v>22</v>
      </c>
      <c r="M888">
        <v>170000</v>
      </c>
      <c r="O888" t="s">
        <v>1202</v>
      </c>
      <c r="P888" t="s">
        <v>1710</v>
      </c>
    </row>
    <row r="889" spans="1:16" x14ac:dyDescent="0.35">
      <c r="A889" t="s">
        <v>1536</v>
      </c>
      <c r="B889" t="s">
        <v>1711</v>
      </c>
      <c r="C889" t="s">
        <v>537</v>
      </c>
      <c r="D889" t="s">
        <v>17448</v>
      </c>
      <c r="E889" t="s">
        <v>20</v>
      </c>
      <c r="F889" t="b">
        <v>0</v>
      </c>
      <c r="G889" t="s">
        <v>171</v>
      </c>
      <c r="H889" s="1">
        <v>45814.719606481478</v>
      </c>
      <c r="I889" t="b">
        <v>1</v>
      </c>
      <c r="J889" t="b">
        <v>1</v>
      </c>
      <c r="K889" t="s">
        <v>31</v>
      </c>
      <c r="L889" t="s">
        <v>22</v>
      </c>
      <c r="M889">
        <v>180000</v>
      </c>
      <c r="O889" t="s">
        <v>1195</v>
      </c>
      <c r="P889" t="s">
        <v>1712</v>
      </c>
    </row>
    <row r="890" spans="1:16" x14ac:dyDescent="0.35">
      <c r="A890" t="s">
        <v>1536</v>
      </c>
      <c r="B890" t="s">
        <v>1713</v>
      </c>
      <c r="C890" t="s">
        <v>1714</v>
      </c>
      <c r="D890" t="s">
        <v>17445</v>
      </c>
      <c r="E890" t="s">
        <v>20</v>
      </c>
      <c r="F890" t="b">
        <v>0</v>
      </c>
      <c r="G890" t="s">
        <v>68</v>
      </c>
      <c r="H890" s="1">
        <v>45815.002523148149</v>
      </c>
      <c r="I890" t="b">
        <v>0</v>
      </c>
      <c r="J890" t="b">
        <v>1</v>
      </c>
      <c r="K890" t="s">
        <v>31</v>
      </c>
      <c r="L890" t="s">
        <v>22</v>
      </c>
      <c r="M890">
        <v>96000</v>
      </c>
      <c r="O890" t="s">
        <v>1715</v>
      </c>
      <c r="P890" t="s">
        <v>1716</v>
      </c>
    </row>
    <row r="891" spans="1:16" x14ac:dyDescent="0.35">
      <c r="A891" t="s">
        <v>1536</v>
      </c>
      <c r="B891" t="s">
        <v>1717</v>
      </c>
      <c r="C891" t="s">
        <v>1718</v>
      </c>
      <c r="D891" t="s">
        <v>36</v>
      </c>
      <c r="E891" t="s">
        <v>20</v>
      </c>
      <c r="F891" t="b">
        <v>0</v>
      </c>
      <c r="G891" t="s">
        <v>68</v>
      </c>
      <c r="H891" s="1">
        <v>45815.50271990741</v>
      </c>
      <c r="I891" t="b">
        <v>0</v>
      </c>
      <c r="J891" t="b">
        <v>1</v>
      </c>
      <c r="K891" t="s">
        <v>31</v>
      </c>
      <c r="L891" t="s">
        <v>22</v>
      </c>
      <c r="M891">
        <v>115430</v>
      </c>
      <c r="O891" t="s">
        <v>209</v>
      </c>
      <c r="P891" t="s">
        <v>1719</v>
      </c>
    </row>
    <row r="892" spans="1:16" x14ac:dyDescent="0.35">
      <c r="A892" t="s">
        <v>1536</v>
      </c>
      <c r="B892" t="s">
        <v>1720</v>
      </c>
      <c r="C892" t="s">
        <v>1176</v>
      </c>
      <c r="D892" t="s">
        <v>573</v>
      </c>
      <c r="E892" t="s">
        <v>20</v>
      </c>
      <c r="F892" t="b">
        <v>0</v>
      </c>
      <c r="G892" t="s">
        <v>43</v>
      </c>
      <c r="H892" s="1">
        <v>45816.835729166669</v>
      </c>
      <c r="I892" t="b">
        <v>0</v>
      </c>
      <c r="J892" t="b">
        <v>1</v>
      </c>
      <c r="K892" t="s">
        <v>31</v>
      </c>
      <c r="L892" t="s">
        <v>32</v>
      </c>
      <c r="N892">
        <v>48.050003051757813</v>
      </c>
      <c r="O892" t="s">
        <v>1721</v>
      </c>
      <c r="P892" t="s">
        <v>1722</v>
      </c>
    </row>
    <row r="893" spans="1:16" x14ac:dyDescent="0.35">
      <c r="A893" t="s">
        <v>1536</v>
      </c>
      <c r="B893" t="s">
        <v>1723</v>
      </c>
      <c r="C893" t="s">
        <v>832</v>
      </c>
      <c r="D893" t="s">
        <v>29</v>
      </c>
      <c r="E893" t="s">
        <v>20</v>
      </c>
      <c r="F893" t="b">
        <v>0</v>
      </c>
      <c r="G893" t="s">
        <v>47</v>
      </c>
      <c r="H893" s="1">
        <v>45817.959386574083</v>
      </c>
      <c r="I893" t="b">
        <v>0</v>
      </c>
      <c r="J893" t="b">
        <v>0</v>
      </c>
      <c r="K893" t="s">
        <v>31</v>
      </c>
      <c r="L893" t="s">
        <v>22</v>
      </c>
      <c r="M893">
        <v>127000</v>
      </c>
      <c r="O893" t="s">
        <v>1724</v>
      </c>
    </row>
    <row r="894" spans="1:16" x14ac:dyDescent="0.35">
      <c r="A894" t="s">
        <v>1536</v>
      </c>
      <c r="B894" t="s">
        <v>1624</v>
      </c>
      <c r="C894" t="s">
        <v>154</v>
      </c>
      <c r="D894" t="s">
        <v>36</v>
      </c>
      <c r="E894" t="s">
        <v>20</v>
      </c>
      <c r="F894" t="b">
        <v>0</v>
      </c>
      <c r="G894" t="s">
        <v>52</v>
      </c>
      <c r="H894" s="1">
        <v>45818.251168981478</v>
      </c>
      <c r="I894" t="b">
        <v>0</v>
      </c>
      <c r="J894" t="b">
        <v>0</v>
      </c>
      <c r="K894" t="s">
        <v>31</v>
      </c>
      <c r="L894" t="s">
        <v>32</v>
      </c>
      <c r="N894">
        <v>70.5</v>
      </c>
      <c r="O894" t="s">
        <v>194</v>
      </c>
      <c r="P894" t="s">
        <v>1625</v>
      </c>
    </row>
    <row r="895" spans="1:16" x14ac:dyDescent="0.35">
      <c r="A895" t="s">
        <v>1536</v>
      </c>
      <c r="B895" t="s">
        <v>1725</v>
      </c>
      <c r="C895" t="s">
        <v>1726</v>
      </c>
      <c r="D895" t="s">
        <v>17453</v>
      </c>
      <c r="E895" t="s">
        <v>20</v>
      </c>
      <c r="F895" t="b">
        <v>0</v>
      </c>
      <c r="G895" t="s">
        <v>1727</v>
      </c>
      <c r="H895" s="1">
        <v>45818.513182870367</v>
      </c>
      <c r="I895" t="b">
        <v>0</v>
      </c>
      <c r="J895" t="b">
        <v>0</v>
      </c>
      <c r="K895" t="s">
        <v>1727</v>
      </c>
      <c r="L895" t="s">
        <v>22</v>
      </c>
      <c r="M895">
        <v>106000</v>
      </c>
      <c r="O895" t="s">
        <v>53</v>
      </c>
      <c r="P895" t="s">
        <v>1728</v>
      </c>
    </row>
    <row r="896" spans="1:16" x14ac:dyDescent="0.35">
      <c r="A896" t="s">
        <v>1536</v>
      </c>
      <c r="B896" t="s">
        <v>1729</v>
      </c>
      <c r="C896" t="s">
        <v>1718</v>
      </c>
      <c r="D896" t="s">
        <v>36</v>
      </c>
      <c r="E896" t="s">
        <v>20</v>
      </c>
      <c r="F896" t="b">
        <v>0</v>
      </c>
      <c r="G896" t="s">
        <v>43</v>
      </c>
      <c r="H896" s="1">
        <v>45820.086215277777</v>
      </c>
      <c r="I896" t="b">
        <v>0</v>
      </c>
      <c r="J896" t="b">
        <v>1</v>
      </c>
      <c r="K896" t="s">
        <v>31</v>
      </c>
      <c r="L896" t="s">
        <v>22</v>
      </c>
      <c r="M896">
        <v>112350.5</v>
      </c>
      <c r="O896" t="s">
        <v>209</v>
      </c>
      <c r="P896" t="s">
        <v>1730</v>
      </c>
    </row>
    <row r="897" spans="1:16" x14ac:dyDescent="0.35">
      <c r="A897" t="s">
        <v>1536</v>
      </c>
      <c r="B897" t="s">
        <v>1731</v>
      </c>
      <c r="C897" t="s">
        <v>300</v>
      </c>
      <c r="D897" t="s">
        <v>249</v>
      </c>
      <c r="E897" t="s">
        <v>20</v>
      </c>
      <c r="F897" t="b">
        <v>0</v>
      </c>
      <c r="G897" t="s">
        <v>300</v>
      </c>
      <c r="H897" s="1">
        <v>45820.380925925929</v>
      </c>
      <c r="I897" t="b">
        <v>0</v>
      </c>
      <c r="J897" t="b">
        <v>0</v>
      </c>
      <c r="K897" t="s">
        <v>300</v>
      </c>
      <c r="L897" t="s">
        <v>22</v>
      </c>
      <c r="M897">
        <v>48000</v>
      </c>
      <c r="O897" t="s">
        <v>1732</v>
      </c>
    </row>
    <row r="898" spans="1:16" x14ac:dyDescent="0.35">
      <c r="A898" t="s">
        <v>1536</v>
      </c>
      <c r="B898" t="s">
        <v>1733</v>
      </c>
      <c r="C898" t="s">
        <v>1734</v>
      </c>
      <c r="D898" t="s">
        <v>269</v>
      </c>
      <c r="E898" t="s">
        <v>91</v>
      </c>
      <c r="F898" t="b">
        <v>0</v>
      </c>
      <c r="G898" t="s">
        <v>47</v>
      </c>
      <c r="H898" s="1">
        <v>45820.918449074074</v>
      </c>
      <c r="I898" t="b">
        <v>1</v>
      </c>
      <c r="J898" t="b">
        <v>0</v>
      </c>
      <c r="K898" t="s">
        <v>31</v>
      </c>
      <c r="L898" t="s">
        <v>32</v>
      </c>
      <c r="N898">
        <v>55</v>
      </c>
      <c r="O898" t="s">
        <v>1735</v>
      </c>
      <c r="P898" t="s">
        <v>1736</v>
      </c>
    </row>
    <row r="899" spans="1:16" x14ac:dyDescent="0.35">
      <c r="A899" t="s">
        <v>1536</v>
      </c>
      <c r="B899" t="s">
        <v>1737</v>
      </c>
      <c r="C899" t="s">
        <v>1738</v>
      </c>
      <c r="D899" t="s">
        <v>1149</v>
      </c>
      <c r="E899" t="s">
        <v>204</v>
      </c>
      <c r="F899" t="b">
        <v>0</v>
      </c>
      <c r="G899" t="s">
        <v>1372</v>
      </c>
      <c r="H899" s="1">
        <v>45821.382280092592</v>
      </c>
      <c r="I899" t="b">
        <v>0</v>
      </c>
      <c r="J899" t="b">
        <v>0</v>
      </c>
      <c r="K899" t="s">
        <v>1372</v>
      </c>
      <c r="L899" t="s">
        <v>22</v>
      </c>
      <c r="M899">
        <v>121500</v>
      </c>
      <c r="O899" t="s">
        <v>1739</v>
      </c>
      <c r="P899" t="s">
        <v>1740</v>
      </c>
    </row>
    <row r="900" spans="1:16" x14ac:dyDescent="0.35">
      <c r="A900" t="s">
        <v>1536</v>
      </c>
      <c r="B900" t="s">
        <v>1741</v>
      </c>
      <c r="C900" t="s">
        <v>703</v>
      </c>
      <c r="D900" t="s">
        <v>443</v>
      </c>
      <c r="E900" t="s">
        <v>20</v>
      </c>
      <c r="F900" t="b">
        <v>0</v>
      </c>
      <c r="G900" t="s">
        <v>43</v>
      </c>
      <c r="H900" s="1">
        <v>45822.333819444437</v>
      </c>
      <c r="I900" t="b">
        <v>1</v>
      </c>
      <c r="J900" t="b">
        <v>1</v>
      </c>
      <c r="K900" t="s">
        <v>31</v>
      </c>
      <c r="L900" t="s">
        <v>22</v>
      </c>
      <c r="M900">
        <v>130000</v>
      </c>
      <c r="O900" t="s">
        <v>1742</v>
      </c>
      <c r="P900" t="s">
        <v>1743</v>
      </c>
    </row>
    <row r="901" spans="1:16" x14ac:dyDescent="0.35">
      <c r="A901" t="s">
        <v>1536</v>
      </c>
      <c r="B901" t="s">
        <v>1744</v>
      </c>
      <c r="C901" t="s">
        <v>1745</v>
      </c>
      <c r="D901" t="s">
        <v>110</v>
      </c>
      <c r="E901" t="s">
        <v>20</v>
      </c>
      <c r="F901" t="b">
        <v>0</v>
      </c>
      <c r="G901" t="s">
        <v>43</v>
      </c>
      <c r="H901" s="1">
        <v>45822.458784722221</v>
      </c>
      <c r="I901" t="b">
        <v>1</v>
      </c>
      <c r="J901" t="b">
        <v>1</v>
      </c>
      <c r="K901" t="s">
        <v>31</v>
      </c>
      <c r="L901" t="s">
        <v>22</v>
      </c>
      <c r="M901">
        <v>55000</v>
      </c>
      <c r="O901" t="s">
        <v>1746</v>
      </c>
    </row>
    <row r="902" spans="1:16" x14ac:dyDescent="0.35">
      <c r="A902" t="s">
        <v>1536</v>
      </c>
      <c r="B902" t="s">
        <v>1747</v>
      </c>
      <c r="C902" t="s">
        <v>1748</v>
      </c>
      <c r="D902" t="s">
        <v>36</v>
      </c>
      <c r="E902" t="s">
        <v>20</v>
      </c>
      <c r="F902" t="b">
        <v>0</v>
      </c>
      <c r="G902" t="s">
        <v>52</v>
      </c>
      <c r="H902" s="1">
        <v>45823.251423611109</v>
      </c>
      <c r="I902" t="b">
        <v>0</v>
      </c>
      <c r="J902" t="b">
        <v>1</v>
      </c>
      <c r="K902" t="s">
        <v>31</v>
      </c>
      <c r="L902" t="s">
        <v>22</v>
      </c>
      <c r="M902">
        <v>143000</v>
      </c>
      <c r="O902" t="s">
        <v>1324</v>
      </c>
    </row>
    <row r="903" spans="1:16" x14ac:dyDescent="0.35">
      <c r="A903" t="s">
        <v>1536</v>
      </c>
      <c r="B903" t="s">
        <v>1749</v>
      </c>
      <c r="C903" t="s">
        <v>51</v>
      </c>
      <c r="D903" t="s">
        <v>36</v>
      </c>
      <c r="E903" t="s">
        <v>20</v>
      </c>
      <c r="F903" t="b">
        <v>0</v>
      </c>
      <c r="G903" t="s">
        <v>47</v>
      </c>
      <c r="H903" s="1">
        <v>45823.501875000002</v>
      </c>
      <c r="I903" t="b">
        <v>0</v>
      </c>
      <c r="J903" t="b">
        <v>1</v>
      </c>
      <c r="K903" t="s">
        <v>31</v>
      </c>
      <c r="L903" t="s">
        <v>22</v>
      </c>
      <c r="M903">
        <v>137300</v>
      </c>
      <c r="O903" t="s">
        <v>209</v>
      </c>
      <c r="P903" t="s">
        <v>1750</v>
      </c>
    </row>
    <row r="904" spans="1:16" x14ac:dyDescent="0.35">
      <c r="A904" t="s">
        <v>1536</v>
      </c>
      <c r="B904" t="s">
        <v>1751</v>
      </c>
      <c r="C904" t="s">
        <v>31</v>
      </c>
      <c r="D904" t="s">
        <v>36</v>
      </c>
      <c r="E904" t="s">
        <v>20</v>
      </c>
      <c r="F904" t="b">
        <v>0</v>
      </c>
      <c r="G904" t="s">
        <v>52</v>
      </c>
      <c r="H904" s="1">
        <v>45826.585312499999</v>
      </c>
      <c r="I904" t="b">
        <v>0</v>
      </c>
      <c r="J904" t="b">
        <v>1</v>
      </c>
      <c r="K904" t="s">
        <v>31</v>
      </c>
      <c r="L904" t="s">
        <v>22</v>
      </c>
      <c r="M904">
        <v>189000</v>
      </c>
      <c r="O904" t="s">
        <v>1229</v>
      </c>
      <c r="P904" t="s">
        <v>1752</v>
      </c>
    </row>
    <row r="905" spans="1:16" x14ac:dyDescent="0.35">
      <c r="A905" t="s">
        <v>1536</v>
      </c>
      <c r="B905" t="s">
        <v>1753</v>
      </c>
      <c r="C905" t="s">
        <v>60</v>
      </c>
      <c r="D905" t="s">
        <v>36</v>
      </c>
      <c r="E905" t="s">
        <v>20</v>
      </c>
      <c r="F905" t="b">
        <v>0</v>
      </c>
      <c r="G905" t="s">
        <v>52</v>
      </c>
      <c r="H905" s="1">
        <v>45827.391226851847</v>
      </c>
      <c r="I905" t="b">
        <v>0</v>
      </c>
      <c r="J905" t="b">
        <v>1</v>
      </c>
      <c r="K905" t="s">
        <v>31</v>
      </c>
      <c r="L905" t="s">
        <v>22</v>
      </c>
      <c r="M905">
        <v>182500</v>
      </c>
      <c r="O905" t="s">
        <v>518</v>
      </c>
    </row>
    <row r="906" spans="1:16" x14ac:dyDescent="0.35">
      <c r="A906" t="s">
        <v>1536</v>
      </c>
      <c r="B906" t="s">
        <v>1729</v>
      </c>
      <c r="C906" t="s">
        <v>1754</v>
      </c>
      <c r="D906" t="s">
        <v>36</v>
      </c>
      <c r="E906" t="s">
        <v>20</v>
      </c>
      <c r="F906" t="b">
        <v>0</v>
      </c>
      <c r="G906" t="s">
        <v>52</v>
      </c>
      <c r="H906" s="1">
        <v>45827.516203703701</v>
      </c>
      <c r="I906" t="b">
        <v>0</v>
      </c>
      <c r="J906" t="b">
        <v>1</v>
      </c>
      <c r="K906" t="s">
        <v>31</v>
      </c>
      <c r="L906" t="s">
        <v>22</v>
      </c>
      <c r="M906">
        <v>112350.5</v>
      </c>
      <c r="O906" t="s">
        <v>209</v>
      </c>
      <c r="P906" t="s">
        <v>1730</v>
      </c>
    </row>
    <row r="907" spans="1:16" x14ac:dyDescent="0.35">
      <c r="A907" t="s">
        <v>1536</v>
      </c>
      <c r="B907" t="s">
        <v>1755</v>
      </c>
      <c r="C907" t="s">
        <v>1726</v>
      </c>
      <c r="D907" t="s">
        <v>17453</v>
      </c>
      <c r="E907" t="s">
        <v>20</v>
      </c>
      <c r="F907" t="b">
        <v>0</v>
      </c>
      <c r="G907" t="s">
        <v>1727</v>
      </c>
      <c r="H907" s="1">
        <v>45827.56763888889</v>
      </c>
      <c r="I907" t="b">
        <v>0</v>
      </c>
      <c r="J907" t="b">
        <v>0</v>
      </c>
      <c r="K907" t="s">
        <v>1727</v>
      </c>
      <c r="L907" t="s">
        <v>22</v>
      </c>
      <c r="M907">
        <v>105000</v>
      </c>
      <c r="O907" t="s">
        <v>53</v>
      </c>
      <c r="P907" t="s">
        <v>1756</v>
      </c>
    </row>
    <row r="908" spans="1:16" x14ac:dyDescent="0.35">
      <c r="A908" t="s">
        <v>1536</v>
      </c>
      <c r="B908" t="s">
        <v>1757</v>
      </c>
      <c r="C908" t="s">
        <v>1758</v>
      </c>
      <c r="D908" t="s">
        <v>249</v>
      </c>
      <c r="E908" t="s">
        <v>20</v>
      </c>
      <c r="F908" t="b">
        <v>0</v>
      </c>
      <c r="G908" t="s">
        <v>1067</v>
      </c>
      <c r="H908" s="1">
        <v>45827.65053240741</v>
      </c>
      <c r="I908" t="b">
        <v>0</v>
      </c>
      <c r="J908" t="b">
        <v>0</v>
      </c>
      <c r="K908" t="s">
        <v>1067</v>
      </c>
      <c r="L908" t="s">
        <v>22</v>
      </c>
      <c r="M908">
        <v>132600</v>
      </c>
      <c r="O908" t="s">
        <v>1759</v>
      </c>
      <c r="P908" t="s">
        <v>1760</v>
      </c>
    </row>
    <row r="909" spans="1:16" x14ac:dyDescent="0.35">
      <c r="A909" t="s">
        <v>1536</v>
      </c>
      <c r="B909" t="s">
        <v>1761</v>
      </c>
      <c r="C909" t="s">
        <v>1762</v>
      </c>
      <c r="D909" t="s">
        <v>110</v>
      </c>
      <c r="E909" t="s">
        <v>20</v>
      </c>
      <c r="F909" t="b">
        <v>0</v>
      </c>
      <c r="G909" t="s">
        <v>52</v>
      </c>
      <c r="H909" s="1">
        <v>45827.807708333326</v>
      </c>
      <c r="I909" t="b">
        <v>0</v>
      </c>
      <c r="J909" t="b">
        <v>1</v>
      </c>
      <c r="K909" t="s">
        <v>31</v>
      </c>
      <c r="L909" t="s">
        <v>22</v>
      </c>
      <c r="M909">
        <v>150000</v>
      </c>
      <c r="O909" t="s">
        <v>1763</v>
      </c>
      <c r="P909" t="s">
        <v>1764</v>
      </c>
    </row>
    <row r="910" spans="1:16" x14ac:dyDescent="0.35">
      <c r="A910" t="s">
        <v>1536</v>
      </c>
      <c r="B910" t="s">
        <v>1765</v>
      </c>
      <c r="C910" t="s">
        <v>154</v>
      </c>
      <c r="D910" t="s">
        <v>115</v>
      </c>
      <c r="E910" t="s">
        <v>20</v>
      </c>
      <c r="F910" t="b">
        <v>0</v>
      </c>
      <c r="G910" t="s">
        <v>52</v>
      </c>
      <c r="H910" s="1">
        <v>45831.751157407409</v>
      </c>
      <c r="I910" t="b">
        <v>0</v>
      </c>
      <c r="J910" t="b">
        <v>0</v>
      </c>
      <c r="K910" t="s">
        <v>31</v>
      </c>
      <c r="L910" t="s">
        <v>22</v>
      </c>
      <c r="M910">
        <v>171000</v>
      </c>
      <c r="O910" t="s">
        <v>53</v>
      </c>
      <c r="P910" t="s">
        <v>1766</v>
      </c>
    </row>
    <row r="911" spans="1:16" x14ac:dyDescent="0.35">
      <c r="A911" t="s">
        <v>1536</v>
      </c>
      <c r="B911" t="s">
        <v>1767</v>
      </c>
      <c r="C911" t="s">
        <v>1768</v>
      </c>
      <c r="D911" t="s">
        <v>249</v>
      </c>
      <c r="E911" t="s">
        <v>20</v>
      </c>
      <c r="F911" t="b">
        <v>0</v>
      </c>
      <c r="G911" t="s">
        <v>1768</v>
      </c>
      <c r="H911" s="1">
        <v>45832.634560185194</v>
      </c>
      <c r="I911" t="b">
        <v>0</v>
      </c>
      <c r="J911" t="b">
        <v>0</v>
      </c>
      <c r="K911" t="s">
        <v>1768</v>
      </c>
      <c r="L911" t="s">
        <v>22</v>
      </c>
      <c r="M911">
        <v>69600</v>
      </c>
      <c r="O911" t="s">
        <v>1769</v>
      </c>
      <c r="P911" t="s">
        <v>1770</v>
      </c>
    </row>
    <row r="912" spans="1:16" x14ac:dyDescent="0.35">
      <c r="A912" t="s">
        <v>1536</v>
      </c>
      <c r="B912" t="s">
        <v>1771</v>
      </c>
      <c r="C912" t="s">
        <v>1176</v>
      </c>
      <c r="D912" t="s">
        <v>36</v>
      </c>
      <c r="E912" t="s">
        <v>91</v>
      </c>
      <c r="F912" t="b">
        <v>0</v>
      </c>
      <c r="G912" t="s">
        <v>68</v>
      </c>
      <c r="H912" s="1">
        <v>45833.584004629629</v>
      </c>
      <c r="I912" t="b">
        <v>0</v>
      </c>
      <c r="J912" t="b">
        <v>0</v>
      </c>
      <c r="K912" t="s">
        <v>31</v>
      </c>
      <c r="L912" t="s">
        <v>32</v>
      </c>
      <c r="N912">
        <v>42.5</v>
      </c>
      <c r="O912" t="s">
        <v>747</v>
      </c>
      <c r="P912" t="s">
        <v>941</v>
      </c>
    </row>
    <row r="913" spans="1:16" x14ac:dyDescent="0.35">
      <c r="A913" t="s">
        <v>1536</v>
      </c>
      <c r="B913" t="s">
        <v>1594</v>
      </c>
      <c r="C913" t="s">
        <v>1595</v>
      </c>
      <c r="D913" t="s">
        <v>115</v>
      </c>
      <c r="E913" t="s">
        <v>20</v>
      </c>
      <c r="F913" t="b">
        <v>0</v>
      </c>
      <c r="G913" t="s">
        <v>1346</v>
      </c>
      <c r="H913" s="1">
        <v>45833.589016203703</v>
      </c>
      <c r="I913" t="b">
        <v>0</v>
      </c>
      <c r="J913" t="b">
        <v>0</v>
      </c>
      <c r="K913" t="s">
        <v>1346</v>
      </c>
      <c r="L913" t="s">
        <v>22</v>
      </c>
      <c r="M913">
        <v>127500</v>
      </c>
      <c r="O913" t="s">
        <v>1596</v>
      </c>
      <c r="P913" t="s">
        <v>1597</v>
      </c>
    </row>
    <row r="914" spans="1:16" x14ac:dyDescent="0.35">
      <c r="A914" t="s">
        <v>1536</v>
      </c>
      <c r="B914" t="s">
        <v>1665</v>
      </c>
      <c r="C914" t="s">
        <v>1748</v>
      </c>
      <c r="D914" t="s">
        <v>36</v>
      </c>
      <c r="E914" t="s">
        <v>20</v>
      </c>
      <c r="F914" t="b">
        <v>0</v>
      </c>
      <c r="G914" t="s">
        <v>47</v>
      </c>
      <c r="H914" s="1">
        <v>45834.627210648148</v>
      </c>
      <c r="I914" t="b">
        <v>0</v>
      </c>
      <c r="J914" t="b">
        <v>1</v>
      </c>
      <c r="K914" t="s">
        <v>31</v>
      </c>
      <c r="L914" t="s">
        <v>22</v>
      </c>
      <c r="M914">
        <v>202000</v>
      </c>
      <c r="O914" t="s">
        <v>1324</v>
      </c>
      <c r="P914" t="s">
        <v>1667</v>
      </c>
    </row>
    <row r="915" spans="1:16" x14ac:dyDescent="0.35">
      <c r="A915" t="s">
        <v>1536</v>
      </c>
      <c r="B915" t="s">
        <v>1772</v>
      </c>
      <c r="C915" t="s">
        <v>715</v>
      </c>
      <c r="D915" t="s">
        <v>36</v>
      </c>
      <c r="E915" t="s">
        <v>20</v>
      </c>
      <c r="F915" t="b">
        <v>0</v>
      </c>
      <c r="G915" t="s">
        <v>52</v>
      </c>
      <c r="H915" s="1">
        <v>45835.001701388886</v>
      </c>
      <c r="I915" t="b">
        <v>0</v>
      </c>
      <c r="J915" t="b">
        <v>1</v>
      </c>
      <c r="K915" t="s">
        <v>31</v>
      </c>
      <c r="L915" t="s">
        <v>22</v>
      </c>
      <c r="M915">
        <v>105000</v>
      </c>
      <c r="O915" t="s">
        <v>209</v>
      </c>
      <c r="P915" t="s">
        <v>1773</v>
      </c>
    </row>
    <row r="916" spans="1:16" x14ac:dyDescent="0.35">
      <c r="A916" t="s">
        <v>1536</v>
      </c>
      <c r="B916" t="s">
        <v>1774</v>
      </c>
      <c r="C916" t="s">
        <v>18</v>
      </c>
      <c r="D916" t="s">
        <v>1382</v>
      </c>
      <c r="E916" t="s">
        <v>20</v>
      </c>
      <c r="F916" t="b">
        <v>1</v>
      </c>
      <c r="G916" t="s">
        <v>1775</v>
      </c>
      <c r="H916" s="1">
        <v>45837.380428240736</v>
      </c>
      <c r="I916" t="b">
        <v>1</v>
      </c>
      <c r="J916" t="b">
        <v>0</v>
      </c>
      <c r="K916" t="s">
        <v>1775</v>
      </c>
      <c r="L916" t="s">
        <v>22</v>
      </c>
      <c r="M916">
        <v>102500</v>
      </c>
      <c r="O916" t="s">
        <v>1202</v>
      </c>
      <c r="P916" t="s">
        <v>1708</v>
      </c>
    </row>
    <row r="917" spans="1:16" x14ac:dyDescent="0.35">
      <c r="A917" t="s">
        <v>1776</v>
      </c>
      <c r="B917" t="s">
        <v>1777</v>
      </c>
      <c r="C917" t="s">
        <v>1778</v>
      </c>
      <c r="D917" t="s">
        <v>573</v>
      </c>
      <c r="E917" t="s">
        <v>296</v>
      </c>
      <c r="F917" t="b">
        <v>0</v>
      </c>
      <c r="G917" t="s">
        <v>52</v>
      </c>
      <c r="H917" s="1">
        <v>45658.000023148154</v>
      </c>
      <c r="I917" t="b">
        <v>0</v>
      </c>
      <c r="J917" t="b">
        <v>1</v>
      </c>
      <c r="K917" t="s">
        <v>31</v>
      </c>
      <c r="L917" t="s">
        <v>32</v>
      </c>
      <c r="N917">
        <v>27.979999542236332</v>
      </c>
      <c r="O917" t="s">
        <v>1779</v>
      </c>
      <c r="P917" t="s">
        <v>1780</v>
      </c>
    </row>
    <row r="918" spans="1:16" x14ac:dyDescent="0.35">
      <c r="A918" t="s">
        <v>1776</v>
      </c>
      <c r="B918" t="s">
        <v>1781</v>
      </c>
      <c r="C918" t="s">
        <v>1782</v>
      </c>
      <c r="D918" t="s">
        <v>573</v>
      </c>
      <c r="E918" t="s">
        <v>20</v>
      </c>
      <c r="F918" t="b">
        <v>0</v>
      </c>
      <c r="G918" t="s">
        <v>52</v>
      </c>
      <c r="H918" s="1">
        <v>45658.000081018523</v>
      </c>
      <c r="I918" t="b">
        <v>1</v>
      </c>
      <c r="J918" t="b">
        <v>0</v>
      </c>
      <c r="K918" t="s">
        <v>31</v>
      </c>
      <c r="L918" t="s">
        <v>32</v>
      </c>
      <c r="N918">
        <v>24.969999313354489</v>
      </c>
      <c r="O918" t="s">
        <v>1783</v>
      </c>
    </row>
    <row r="919" spans="1:16" x14ac:dyDescent="0.35">
      <c r="A919" t="s">
        <v>1776</v>
      </c>
      <c r="B919" t="s">
        <v>1784</v>
      </c>
      <c r="C919" t="s">
        <v>18</v>
      </c>
      <c r="D919" t="s">
        <v>19</v>
      </c>
      <c r="E919" t="s">
        <v>20</v>
      </c>
      <c r="F919" t="b">
        <v>1</v>
      </c>
      <c r="G919" t="s">
        <v>1785</v>
      </c>
      <c r="H919" s="1">
        <v>45658.267939814818</v>
      </c>
      <c r="I919" t="b">
        <v>0</v>
      </c>
      <c r="J919" t="b">
        <v>0</v>
      </c>
      <c r="K919" t="s">
        <v>1785</v>
      </c>
      <c r="L919" t="s">
        <v>22</v>
      </c>
      <c r="M919">
        <v>39480</v>
      </c>
      <c r="O919" t="s">
        <v>1786</v>
      </c>
      <c r="P919" t="s">
        <v>1787</v>
      </c>
    </row>
    <row r="920" spans="1:16" x14ac:dyDescent="0.35">
      <c r="A920" t="s">
        <v>1776</v>
      </c>
      <c r="B920" t="s">
        <v>1784</v>
      </c>
      <c r="C920" t="s">
        <v>18</v>
      </c>
      <c r="D920" t="s">
        <v>19</v>
      </c>
      <c r="E920" t="s">
        <v>20</v>
      </c>
      <c r="F920" t="b">
        <v>1</v>
      </c>
      <c r="G920" t="s">
        <v>1785</v>
      </c>
      <c r="H920" s="1">
        <v>45658.267939814818</v>
      </c>
      <c r="I920" t="b">
        <v>0</v>
      </c>
      <c r="J920" t="b">
        <v>0</v>
      </c>
      <c r="K920" t="s">
        <v>1785</v>
      </c>
      <c r="L920" t="s">
        <v>22</v>
      </c>
      <c r="M920">
        <v>39480</v>
      </c>
      <c r="O920" t="s">
        <v>1786</v>
      </c>
      <c r="P920" t="s">
        <v>1787</v>
      </c>
    </row>
    <row r="921" spans="1:16" x14ac:dyDescent="0.35">
      <c r="A921" t="s">
        <v>1776</v>
      </c>
      <c r="B921" t="s">
        <v>1788</v>
      </c>
      <c r="C921" t="s">
        <v>18</v>
      </c>
      <c r="D921" t="s">
        <v>17445</v>
      </c>
      <c r="E921" t="s">
        <v>20</v>
      </c>
      <c r="F921" t="b">
        <v>1</v>
      </c>
      <c r="G921" t="s">
        <v>1789</v>
      </c>
      <c r="H921" s="1">
        <v>45658.275821759264</v>
      </c>
      <c r="I921" t="b">
        <v>0</v>
      </c>
      <c r="J921" t="b">
        <v>0</v>
      </c>
      <c r="K921" t="s">
        <v>1789</v>
      </c>
      <c r="L921" t="s">
        <v>22</v>
      </c>
      <c r="M921">
        <v>37499.5</v>
      </c>
      <c r="O921" t="s">
        <v>1786</v>
      </c>
      <c r="P921" t="s">
        <v>1790</v>
      </c>
    </row>
    <row r="922" spans="1:16" x14ac:dyDescent="0.35">
      <c r="A922" t="s">
        <v>1776</v>
      </c>
      <c r="B922" t="s">
        <v>1791</v>
      </c>
      <c r="C922" t="s">
        <v>1792</v>
      </c>
      <c r="D922" t="s">
        <v>249</v>
      </c>
      <c r="E922" t="s">
        <v>20</v>
      </c>
      <c r="F922" t="b">
        <v>0</v>
      </c>
      <c r="G922" t="s">
        <v>1792</v>
      </c>
      <c r="H922" s="1">
        <v>45658.279189814813</v>
      </c>
      <c r="I922" t="b">
        <v>0</v>
      </c>
      <c r="J922" t="b">
        <v>0</v>
      </c>
      <c r="K922" t="s">
        <v>1792</v>
      </c>
      <c r="L922" t="s">
        <v>22</v>
      </c>
      <c r="M922">
        <v>80000</v>
      </c>
      <c r="O922" t="s">
        <v>1793</v>
      </c>
      <c r="P922" t="s">
        <v>1794</v>
      </c>
    </row>
    <row r="923" spans="1:16" x14ac:dyDescent="0.35">
      <c r="A923" t="s">
        <v>1776</v>
      </c>
      <c r="B923" t="s">
        <v>1795</v>
      </c>
      <c r="C923" t="s">
        <v>37</v>
      </c>
      <c r="D923" t="s">
        <v>29</v>
      </c>
      <c r="E923" t="s">
        <v>20</v>
      </c>
      <c r="F923" t="b">
        <v>0</v>
      </c>
      <c r="G923" t="s">
        <v>37</v>
      </c>
      <c r="H923" s="1">
        <v>45658.295868055553</v>
      </c>
      <c r="I923" t="b">
        <v>0</v>
      </c>
      <c r="J923" t="b">
        <v>0</v>
      </c>
      <c r="K923" t="s">
        <v>37</v>
      </c>
      <c r="L923" t="s">
        <v>22</v>
      </c>
      <c r="M923">
        <v>40000</v>
      </c>
      <c r="O923" t="s">
        <v>1796</v>
      </c>
      <c r="P923" t="s">
        <v>1797</v>
      </c>
    </row>
    <row r="924" spans="1:16" x14ac:dyDescent="0.35">
      <c r="A924" t="s">
        <v>1776</v>
      </c>
      <c r="B924" t="s">
        <v>1798</v>
      </c>
      <c r="D924" t="s">
        <v>1799</v>
      </c>
      <c r="E924" t="s">
        <v>436</v>
      </c>
      <c r="F924" t="b">
        <v>0</v>
      </c>
      <c r="G924" t="s">
        <v>37</v>
      </c>
      <c r="H924" s="1">
        <v>45658.295868055553</v>
      </c>
      <c r="I924" t="b">
        <v>0</v>
      </c>
      <c r="J924" t="b">
        <v>0</v>
      </c>
      <c r="K924" t="s">
        <v>37</v>
      </c>
      <c r="L924" t="s">
        <v>22</v>
      </c>
      <c r="M924">
        <v>40000</v>
      </c>
      <c r="O924" t="s">
        <v>1796</v>
      </c>
      <c r="P924" t="s">
        <v>1797</v>
      </c>
    </row>
    <row r="925" spans="1:16" x14ac:dyDescent="0.35">
      <c r="A925" t="s">
        <v>1776</v>
      </c>
      <c r="B925" t="s">
        <v>1776</v>
      </c>
      <c r="D925" t="s">
        <v>1800</v>
      </c>
      <c r="E925" t="s">
        <v>20</v>
      </c>
      <c r="F925" t="b">
        <v>0</v>
      </c>
      <c r="G925" t="s">
        <v>37</v>
      </c>
      <c r="H925" s="1">
        <v>45658.295868055553</v>
      </c>
      <c r="I925" t="b">
        <v>1</v>
      </c>
      <c r="J925" t="b">
        <v>0</v>
      </c>
      <c r="K925" t="s">
        <v>37</v>
      </c>
      <c r="L925" t="s">
        <v>22</v>
      </c>
      <c r="M925">
        <v>40750</v>
      </c>
      <c r="O925" t="s">
        <v>1801</v>
      </c>
      <c r="P925" t="s">
        <v>872</v>
      </c>
    </row>
    <row r="926" spans="1:16" x14ac:dyDescent="0.35">
      <c r="A926" t="s">
        <v>1776</v>
      </c>
      <c r="B926" t="s">
        <v>1795</v>
      </c>
      <c r="C926" t="s">
        <v>37</v>
      </c>
      <c r="D926" t="s">
        <v>29</v>
      </c>
      <c r="E926" t="s">
        <v>20</v>
      </c>
      <c r="F926" t="b">
        <v>0</v>
      </c>
      <c r="G926" t="s">
        <v>37</v>
      </c>
      <c r="H926" s="1">
        <v>45658.295868055553</v>
      </c>
      <c r="I926" t="b">
        <v>0</v>
      </c>
      <c r="J926" t="b">
        <v>0</v>
      </c>
      <c r="K926" t="s">
        <v>37</v>
      </c>
      <c r="L926" t="s">
        <v>22</v>
      </c>
      <c r="M926">
        <v>40000</v>
      </c>
      <c r="O926" t="s">
        <v>1796</v>
      </c>
      <c r="P926" t="s">
        <v>1797</v>
      </c>
    </row>
    <row r="927" spans="1:16" x14ac:dyDescent="0.35">
      <c r="A927" t="s">
        <v>1776</v>
      </c>
      <c r="B927" t="s">
        <v>1802</v>
      </c>
      <c r="C927" t="s">
        <v>703</v>
      </c>
      <c r="D927" t="s">
        <v>36</v>
      </c>
      <c r="E927" t="s">
        <v>20</v>
      </c>
      <c r="F927" t="b">
        <v>0</v>
      </c>
      <c r="G927" t="s">
        <v>43</v>
      </c>
      <c r="H927" s="1">
        <v>45658.375763888893</v>
      </c>
      <c r="I927" t="b">
        <v>0</v>
      </c>
      <c r="J927" t="b">
        <v>1</v>
      </c>
      <c r="K927" t="s">
        <v>31</v>
      </c>
      <c r="L927" t="s">
        <v>22</v>
      </c>
      <c r="M927">
        <v>93800</v>
      </c>
      <c r="O927" t="s">
        <v>379</v>
      </c>
      <c r="P927" t="s">
        <v>1803</v>
      </c>
    </row>
    <row r="928" spans="1:16" x14ac:dyDescent="0.35">
      <c r="A928" t="s">
        <v>1776</v>
      </c>
      <c r="B928" t="s">
        <v>1804</v>
      </c>
      <c r="C928" t="s">
        <v>1805</v>
      </c>
      <c r="D928" t="s">
        <v>573</v>
      </c>
      <c r="E928" t="s">
        <v>20</v>
      </c>
      <c r="F928" t="b">
        <v>0</v>
      </c>
      <c r="G928" t="s">
        <v>68</v>
      </c>
      <c r="H928" s="1">
        <v>45658.376122685193</v>
      </c>
      <c r="I928" t="b">
        <v>0</v>
      </c>
      <c r="J928" t="b">
        <v>1</v>
      </c>
      <c r="K928" t="s">
        <v>31</v>
      </c>
      <c r="L928" t="s">
        <v>32</v>
      </c>
      <c r="N928">
        <v>25.2400016784668</v>
      </c>
      <c r="O928" t="s">
        <v>1806</v>
      </c>
    </row>
    <row r="929" spans="1:16" x14ac:dyDescent="0.35">
      <c r="A929" t="s">
        <v>1776</v>
      </c>
      <c r="B929" t="s">
        <v>1807</v>
      </c>
      <c r="C929" t="s">
        <v>537</v>
      </c>
      <c r="D929" t="s">
        <v>115</v>
      </c>
      <c r="E929" t="s">
        <v>20</v>
      </c>
      <c r="F929" t="b">
        <v>0</v>
      </c>
      <c r="G929" t="s">
        <v>171</v>
      </c>
      <c r="H929" s="1">
        <v>45658.447164351863</v>
      </c>
      <c r="I929" t="b">
        <v>0</v>
      </c>
      <c r="J929" t="b">
        <v>0</v>
      </c>
      <c r="K929" t="s">
        <v>31</v>
      </c>
      <c r="L929" t="s">
        <v>22</v>
      </c>
      <c r="M929">
        <v>106500</v>
      </c>
      <c r="O929" t="s">
        <v>1123</v>
      </c>
      <c r="P929" t="s">
        <v>1808</v>
      </c>
    </row>
    <row r="930" spans="1:16" x14ac:dyDescent="0.35">
      <c r="A930" t="s">
        <v>1776</v>
      </c>
      <c r="B930" t="s">
        <v>1809</v>
      </c>
      <c r="C930" t="s">
        <v>1810</v>
      </c>
      <c r="D930" t="s">
        <v>573</v>
      </c>
      <c r="E930" t="s">
        <v>436</v>
      </c>
      <c r="F930" t="b">
        <v>0</v>
      </c>
      <c r="G930" t="s">
        <v>52</v>
      </c>
      <c r="H930" s="1">
        <v>45658.458391203712</v>
      </c>
      <c r="I930" t="b">
        <v>1</v>
      </c>
      <c r="J930" t="b">
        <v>0</v>
      </c>
      <c r="K930" t="s">
        <v>31</v>
      </c>
      <c r="L930" t="s">
        <v>32</v>
      </c>
      <c r="N930">
        <v>24.014999389648441</v>
      </c>
      <c r="O930" t="s">
        <v>1811</v>
      </c>
      <c r="P930" t="s">
        <v>1812</v>
      </c>
    </row>
    <row r="931" spans="1:16" x14ac:dyDescent="0.35">
      <c r="A931" t="s">
        <v>1776</v>
      </c>
      <c r="B931" t="s">
        <v>1813</v>
      </c>
      <c r="C931" t="s">
        <v>1814</v>
      </c>
      <c r="D931" t="s">
        <v>115</v>
      </c>
      <c r="E931" t="s">
        <v>20</v>
      </c>
      <c r="F931" t="b">
        <v>0</v>
      </c>
      <c r="G931" t="s">
        <v>47</v>
      </c>
      <c r="H931" s="1">
        <v>45658.583923611113</v>
      </c>
      <c r="I931" t="b">
        <v>0</v>
      </c>
      <c r="J931" t="b">
        <v>0</v>
      </c>
      <c r="K931" t="s">
        <v>31</v>
      </c>
      <c r="L931" t="s">
        <v>22</v>
      </c>
      <c r="M931">
        <v>150000</v>
      </c>
      <c r="O931" t="s">
        <v>1815</v>
      </c>
      <c r="P931" t="s">
        <v>1816</v>
      </c>
    </row>
    <row r="932" spans="1:16" x14ac:dyDescent="0.35">
      <c r="A932" t="s">
        <v>1776</v>
      </c>
      <c r="B932" t="s">
        <v>1776</v>
      </c>
      <c r="C932" t="s">
        <v>1817</v>
      </c>
      <c r="D932" t="s">
        <v>42</v>
      </c>
      <c r="E932" t="s">
        <v>20</v>
      </c>
      <c r="F932" t="b">
        <v>0</v>
      </c>
      <c r="G932" t="s">
        <v>171</v>
      </c>
      <c r="H932" s="1">
        <v>45658.697118055563</v>
      </c>
      <c r="I932" t="b">
        <v>0</v>
      </c>
      <c r="J932" t="b">
        <v>0</v>
      </c>
      <c r="K932" t="s">
        <v>31</v>
      </c>
      <c r="L932" t="s">
        <v>32</v>
      </c>
      <c r="N932">
        <v>32.5</v>
      </c>
      <c r="O932" t="s">
        <v>1818</v>
      </c>
      <c r="P932" t="s">
        <v>336</v>
      </c>
    </row>
    <row r="933" spans="1:16" x14ac:dyDescent="0.35">
      <c r="A933" t="s">
        <v>1776</v>
      </c>
      <c r="B933" t="s">
        <v>1819</v>
      </c>
      <c r="C933" t="s">
        <v>257</v>
      </c>
      <c r="D933" t="s">
        <v>115</v>
      </c>
      <c r="E933" t="s">
        <v>20</v>
      </c>
      <c r="F933" t="b">
        <v>0</v>
      </c>
      <c r="G933" t="s">
        <v>47</v>
      </c>
      <c r="H933" s="1">
        <v>45658.708738425928</v>
      </c>
      <c r="I933" t="b">
        <v>0</v>
      </c>
      <c r="J933" t="b">
        <v>0</v>
      </c>
      <c r="K933" t="s">
        <v>31</v>
      </c>
      <c r="L933" t="s">
        <v>32</v>
      </c>
      <c r="N933">
        <v>21.5</v>
      </c>
      <c r="O933" t="s">
        <v>1820</v>
      </c>
      <c r="P933" t="s">
        <v>1821</v>
      </c>
    </row>
    <row r="934" spans="1:16" x14ac:dyDescent="0.35">
      <c r="A934" t="s">
        <v>1776</v>
      </c>
      <c r="B934" t="s">
        <v>1776</v>
      </c>
      <c r="C934" t="s">
        <v>496</v>
      </c>
      <c r="D934" t="s">
        <v>42</v>
      </c>
      <c r="E934" t="s">
        <v>20</v>
      </c>
      <c r="F934" t="b">
        <v>0</v>
      </c>
      <c r="G934" t="s">
        <v>47</v>
      </c>
      <c r="H934" s="1">
        <v>45658.708738425928</v>
      </c>
      <c r="I934" t="b">
        <v>0</v>
      </c>
      <c r="J934" t="b">
        <v>0</v>
      </c>
      <c r="K934" t="s">
        <v>31</v>
      </c>
      <c r="L934" t="s">
        <v>32</v>
      </c>
      <c r="N934">
        <v>37.5</v>
      </c>
      <c r="O934" t="s">
        <v>1818</v>
      </c>
      <c r="P934" t="s">
        <v>1130</v>
      </c>
    </row>
    <row r="935" spans="1:16" x14ac:dyDescent="0.35">
      <c r="A935" t="s">
        <v>1776</v>
      </c>
      <c r="B935" t="s">
        <v>1822</v>
      </c>
      <c r="C935" t="s">
        <v>154</v>
      </c>
      <c r="D935" t="s">
        <v>110</v>
      </c>
      <c r="E935" t="s">
        <v>20</v>
      </c>
      <c r="F935" t="b">
        <v>0</v>
      </c>
      <c r="G935" t="s">
        <v>52</v>
      </c>
      <c r="H935" s="1">
        <v>45659.249976851846</v>
      </c>
      <c r="I935" t="b">
        <v>0</v>
      </c>
      <c r="J935" t="b">
        <v>1</v>
      </c>
      <c r="K935" t="s">
        <v>31</v>
      </c>
      <c r="L935" t="s">
        <v>22</v>
      </c>
      <c r="M935">
        <v>75500</v>
      </c>
      <c r="O935" t="s">
        <v>1823</v>
      </c>
      <c r="P935" t="s">
        <v>1824</v>
      </c>
    </row>
    <row r="936" spans="1:16" x14ac:dyDescent="0.35">
      <c r="A936" t="s">
        <v>1776</v>
      </c>
      <c r="B936" t="s">
        <v>1776</v>
      </c>
      <c r="C936" t="s">
        <v>1825</v>
      </c>
      <c r="D936" t="s">
        <v>110</v>
      </c>
      <c r="E936" t="s">
        <v>20</v>
      </c>
      <c r="F936" t="b">
        <v>0</v>
      </c>
      <c r="G936" t="s">
        <v>994</v>
      </c>
      <c r="H936" s="1">
        <v>45659.277129629627</v>
      </c>
      <c r="I936" t="b">
        <v>0</v>
      </c>
      <c r="J936" t="b">
        <v>0</v>
      </c>
      <c r="K936" t="s">
        <v>994</v>
      </c>
      <c r="L936" t="s">
        <v>22</v>
      </c>
      <c r="M936">
        <v>36500</v>
      </c>
      <c r="O936" t="s">
        <v>1826</v>
      </c>
      <c r="P936" t="s">
        <v>565</v>
      </c>
    </row>
    <row r="937" spans="1:16" x14ac:dyDescent="0.35">
      <c r="A937" t="s">
        <v>1776</v>
      </c>
      <c r="B937" t="s">
        <v>1827</v>
      </c>
      <c r="C937" t="s">
        <v>1828</v>
      </c>
      <c r="D937" t="s">
        <v>17454</v>
      </c>
      <c r="E937" t="s">
        <v>20</v>
      </c>
      <c r="F937" t="b">
        <v>0</v>
      </c>
      <c r="G937" t="s">
        <v>994</v>
      </c>
      <c r="H937" s="1">
        <v>45659.277129629627</v>
      </c>
      <c r="I937" t="b">
        <v>1</v>
      </c>
      <c r="J937" t="b">
        <v>0</v>
      </c>
      <c r="K937" t="s">
        <v>994</v>
      </c>
      <c r="L937" t="s">
        <v>32</v>
      </c>
      <c r="N937">
        <v>55</v>
      </c>
      <c r="O937" t="s">
        <v>1829</v>
      </c>
    </row>
    <row r="938" spans="1:16" x14ac:dyDescent="0.35">
      <c r="A938" t="s">
        <v>1776</v>
      </c>
      <c r="B938" t="s">
        <v>1830</v>
      </c>
      <c r="C938" t="s">
        <v>1831</v>
      </c>
      <c r="D938" t="s">
        <v>249</v>
      </c>
      <c r="E938" t="s">
        <v>20</v>
      </c>
      <c r="F938" t="b">
        <v>0</v>
      </c>
      <c r="G938" t="s">
        <v>1383</v>
      </c>
      <c r="H938" s="1">
        <v>45659.286574074067</v>
      </c>
      <c r="I938" t="b">
        <v>0</v>
      </c>
      <c r="J938" t="b">
        <v>0</v>
      </c>
      <c r="K938" t="s">
        <v>1383</v>
      </c>
      <c r="L938" t="s">
        <v>22</v>
      </c>
      <c r="M938">
        <v>32000</v>
      </c>
      <c r="O938" t="s">
        <v>1832</v>
      </c>
      <c r="P938" t="s">
        <v>1833</v>
      </c>
    </row>
    <row r="939" spans="1:16" x14ac:dyDescent="0.35">
      <c r="A939" t="s">
        <v>1776</v>
      </c>
      <c r="B939" t="s">
        <v>1834</v>
      </c>
      <c r="C939" t="s">
        <v>72</v>
      </c>
      <c r="D939" t="s">
        <v>115</v>
      </c>
      <c r="E939" t="s">
        <v>20</v>
      </c>
      <c r="F939" t="b">
        <v>0</v>
      </c>
      <c r="G939" t="s">
        <v>30</v>
      </c>
      <c r="H939" s="1">
        <v>45659.334502314807</v>
      </c>
      <c r="I939" t="b">
        <v>0</v>
      </c>
      <c r="J939" t="b">
        <v>0</v>
      </c>
      <c r="K939" t="s">
        <v>31</v>
      </c>
      <c r="L939" t="s">
        <v>32</v>
      </c>
      <c r="N939">
        <v>42.5</v>
      </c>
      <c r="O939" t="s">
        <v>1835</v>
      </c>
      <c r="P939" t="s">
        <v>34</v>
      </c>
    </row>
    <row r="940" spans="1:16" x14ac:dyDescent="0.35">
      <c r="A940" t="s">
        <v>1776</v>
      </c>
      <c r="B940" t="s">
        <v>1836</v>
      </c>
      <c r="C940" t="s">
        <v>1837</v>
      </c>
      <c r="D940" t="s">
        <v>29</v>
      </c>
      <c r="E940" t="s">
        <v>20</v>
      </c>
      <c r="F940" t="b">
        <v>0</v>
      </c>
      <c r="G940" t="s">
        <v>47</v>
      </c>
      <c r="H940" s="1">
        <v>45659.66710648148</v>
      </c>
      <c r="I940" t="b">
        <v>0</v>
      </c>
      <c r="J940" t="b">
        <v>1</v>
      </c>
      <c r="K940" t="s">
        <v>31</v>
      </c>
      <c r="L940" t="s">
        <v>22</v>
      </c>
      <c r="M940">
        <v>105200</v>
      </c>
      <c r="O940" t="s">
        <v>1838</v>
      </c>
    </row>
    <row r="941" spans="1:16" x14ac:dyDescent="0.35">
      <c r="A941" t="s">
        <v>1776</v>
      </c>
      <c r="B941" t="s">
        <v>1839</v>
      </c>
      <c r="C941" t="s">
        <v>95</v>
      </c>
      <c r="D941" t="s">
        <v>36</v>
      </c>
      <c r="E941" t="s">
        <v>20</v>
      </c>
      <c r="F941" t="b">
        <v>0</v>
      </c>
      <c r="G941" t="s">
        <v>30</v>
      </c>
      <c r="H941" s="1">
        <v>45659.66777777778</v>
      </c>
      <c r="I941" t="b">
        <v>0</v>
      </c>
      <c r="J941" t="b">
        <v>1</v>
      </c>
      <c r="K941" t="s">
        <v>31</v>
      </c>
      <c r="L941" t="s">
        <v>22</v>
      </c>
      <c r="M941">
        <v>75000</v>
      </c>
      <c r="O941" t="s">
        <v>1840</v>
      </c>
      <c r="P941" t="s">
        <v>1812</v>
      </c>
    </row>
    <row r="942" spans="1:16" x14ac:dyDescent="0.35">
      <c r="A942" t="s">
        <v>1776</v>
      </c>
      <c r="B942" t="s">
        <v>1841</v>
      </c>
      <c r="C942" t="s">
        <v>695</v>
      </c>
      <c r="D942" t="s">
        <v>110</v>
      </c>
      <c r="E942" t="s">
        <v>760</v>
      </c>
      <c r="F942" t="b">
        <v>0</v>
      </c>
      <c r="G942" t="s">
        <v>171</v>
      </c>
      <c r="H942" s="1">
        <v>45659.736550925933</v>
      </c>
      <c r="I942" t="b">
        <v>0</v>
      </c>
      <c r="J942" t="b">
        <v>1</v>
      </c>
      <c r="K942" t="s">
        <v>31</v>
      </c>
      <c r="L942" t="s">
        <v>32</v>
      </c>
      <c r="N942">
        <v>71</v>
      </c>
      <c r="O942" t="s">
        <v>1842</v>
      </c>
      <c r="P942" t="s">
        <v>1843</v>
      </c>
    </row>
    <row r="943" spans="1:16" x14ac:dyDescent="0.35">
      <c r="A943" t="s">
        <v>1776</v>
      </c>
      <c r="B943" t="s">
        <v>1844</v>
      </c>
      <c r="C943" t="s">
        <v>208</v>
      </c>
      <c r="D943" t="s">
        <v>110</v>
      </c>
      <c r="E943" t="s">
        <v>20</v>
      </c>
      <c r="F943" t="b">
        <v>0</v>
      </c>
      <c r="G943" t="s">
        <v>52</v>
      </c>
      <c r="H943" s="1">
        <v>45659.750023148154</v>
      </c>
      <c r="I943" t="b">
        <v>0</v>
      </c>
      <c r="J943" t="b">
        <v>1</v>
      </c>
      <c r="K943" t="s">
        <v>31</v>
      </c>
      <c r="L943" t="s">
        <v>32</v>
      </c>
      <c r="N943">
        <v>27.5</v>
      </c>
      <c r="O943" t="s">
        <v>1845</v>
      </c>
      <c r="P943" t="s">
        <v>1846</v>
      </c>
    </row>
    <row r="944" spans="1:16" x14ac:dyDescent="0.35">
      <c r="A944" t="s">
        <v>1776</v>
      </c>
      <c r="B944" t="s">
        <v>1847</v>
      </c>
      <c r="C944" t="s">
        <v>1848</v>
      </c>
      <c r="D944" t="s">
        <v>29</v>
      </c>
      <c r="E944" t="s">
        <v>20</v>
      </c>
      <c r="F944" t="b">
        <v>0</v>
      </c>
      <c r="G944" t="s">
        <v>47</v>
      </c>
      <c r="H944" s="1">
        <v>45659.792118055557</v>
      </c>
      <c r="I944" t="b">
        <v>0</v>
      </c>
      <c r="J944" t="b">
        <v>0</v>
      </c>
      <c r="K944" t="s">
        <v>31</v>
      </c>
      <c r="L944" t="s">
        <v>22</v>
      </c>
      <c r="M944">
        <v>160025</v>
      </c>
      <c r="O944" t="s">
        <v>1849</v>
      </c>
      <c r="P944" t="s">
        <v>561</v>
      </c>
    </row>
    <row r="945" spans="1:16" x14ac:dyDescent="0.35">
      <c r="A945" t="s">
        <v>1776</v>
      </c>
      <c r="B945" t="s">
        <v>1850</v>
      </c>
      <c r="C945" t="s">
        <v>1851</v>
      </c>
      <c r="D945" t="s">
        <v>110</v>
      </c>
      <c r="E945" t="s">
        <v>20</v>
      </c>
      <c r="F945" t="b">
        <v>0</v>
      </c>
      <c r="G945" t="s">
        <v>52</v>
      </c>
      <c r="H945" s="1">
        <v>45659.833333333343</v>
      </c>
      <c r="I945" t="b">
        <v>0</v>
      </c>
      <c r="J945" t="b">
        <v>0</v>
      </c>
      <c r="K945" t="s">
        <v>31</v>
      </c>
      <c r="L945" t="s">
        <v>22</v>
      </c>
      <c r="M945">
        <v>112000</v>
      </c>
      <c r="O945" t="s">
        <v>1852</v>
      </c>
      <c r="P945" t="s">
        <v>1853</v>
      </c>
    </row>
    <row r="946" spans="1:16" x14ac:dyDescent="0.35">
      <c r="A946" t="s">
        <v>1776</v>
      </c>
      <c r="B946" t="s">
        <v>1854</v>
      </c>
      <c r="C946" t="s">
        <v>257</v>
      </c>
      <c r="D946" t="s">
        <v>36</v>
      </c>
      <c r="E946" t="s">
        <v>20</v>
      </c>
      <c r="F946" t="b">
        <v>0</v>
      </c>
      <c r="G946" t="s">
        <v>47</v>
      </c>
      <c r="H946" s="1">
        <v>45659.875416666669</v>
      </c>
      <c r="I946" t="b">
        <v>0</v>
      </c>
      <c r="J946" t="b">
        <v>1</v>
      </c>
      <c r="K946" t="s">
        <v>31</v>
      </c>
      <c r="L946" t="s">
        <v>22</v>
      </c>
      <c r="M946">
        <v>78450</v>
      </c>
      <c r="O946" t="s">
        <v>1855</v>
      </c>
      <c r="P946" t="s">
        <v>1856</v>
      </c>
    </row>
    <row r="947" spans="1:16" x14ac:dyDescent="0.35">
      <c r="A947" t="s">
        <v>1776</v>
      </c>
      <c r="B947" t="s">
        <v>1857</v>
      </c>
      <c r="C947" t="s">
        <v>1182</v>
      </c>
      <c r="D947" t="s">
        <v>573</v>
      </c>
      <c r="E947" t="s">
        <v>296</v>
      </c>
      <c r="F947" t="b">
        <v>0</v>
      </c>
      <c r="G947" t="s">
        <v>30</v>
      </c>
      <c r="H947" s="1">
        <v>45659.876111111109</v>
      </c>
      <c r="I947" t="b">
        <v>0</v>
      </c>
      <c r="J947" t="b">
        <v>0</v>
      </c>
      <c r="K947" t="s">
        <v>31</v>
      </c>
      <c r="L947" t="s">
        <v>32</v>
      </c>
      <c r="N947">
        <v>21.430000305175781</v>
      </c>
      <c r="O947" t="s">
        <v>1858</v>
      </c>
      <c r="P947" t="s">
        <v>1859</v>
      </c>
    </row>
    <row r="948" spans="1:16" x14ac:dyDescent="0.35">
      <c r="A948" t="s">
        <v>1776</v>
      </c>
      <c r="B948" t="s">
        <v>1776</v>
      </c>
      <c r="C948" t="s">
        <v>609</v>
      </c>
      <c r="D948" t="s">
        <v>110</v>
      </c>
      <c r="E948" t="s">
        <v>20</v>
      </c>
      <c r="F948" t="b">
        <v>0</v>
      </c>
      <c r="G948" t="s">
        <v>47</v>
      </c>
      <c r="H948" s="1">
        <v>45660.250347222223</v>
      </c>
      <c r="I948" t="b">
        <v>1</v>
      </c>
      <c r="J948" t="b">
        <v>1</v>
      </c>
      <c r="K948" t="s">
        <v>31</v>
      </c>
      <c r="L948" t="s">
        <v>22</v>
      </c>
      <c r="M948">
        <v>155000</v>
      </c>
      <c r="O948" t="s">
        <v>1860</v>
      </c>
      <c r="P948" t="s">
        <v>1861</v>
      </c>
    </row>
    <row r="949" spans="1:16" x14ac:dyDescent="0.35">
      <c r="A949" t="s">
        <v>1776</v>
      </c>
      <c r="B949" t="s">
        <v>1776</v>
      </c>
      <c r="C949" t="s">
        <v>1862</v>
      </c>
      <c r="D949" t="s">
        <v>29</v>
      </c>
      <c r="E949" t="s">
        <v>20</v>
      </c>
      <c r="F949" t="b">
        <v>0</v>
      </c>
      <c r="G949" t="s">
        <v>30</v>
      </c>
      <c r="H949" s="1">
        <v>45660.264965277784</v>
      </c>
      <c r="I949" t="b">
        <v>0</v>
      </c>
      <c r="J949" t="b">
        <v>1</v>
      </c>
      <c r="K949" t="s">
        <v>31</v>
      </c>
      <c r="L949" t="s">
        <v>22</v>
      </c>
      <c r="M949">
        <v>52520.3125</v>
      </c>
      <c r="O949" t="s">
        <v>1863</v>
      </c>
      <c r="P949" t="s">
        <v>140</v>
      </c>
    </row>
    <row r="950" spans="1:16" x14ac:dyDescent="0.35">
      <c r="A950" t="s">
        <v>1776</v>
      </c>
      <c r="B950" t="s">
        <v>1864</v>
      </c>
      <c r="C950" t="s">
        <v>1865</v>
      </c>
      <c r="D950" t="s">
        <v>1799</v>
      </c>
      <c r="E950" t="s">
        <v>20</v>
      </c>
      <c r="F950" t="b">
        <v>0</v>
      </c>
      <c r="G950" t="s">
        <v>30</v>
      </c>
      <c r="H950" s="1">
        <v>45660.264965277784</v>
      </c>
      <c r="I950" t="b">
        <v>0</v>
      </c>
      <c r="J950" t="b">
        <v>1</v>
      </c>
      <c r="K950" t="s">
        <v>31</v>
      </c>
      <c r="L950" t="s">
        <v>22</v>
      </c>
      <c r="M950">
        <v>68255.203125</v>
      </c>
      <c r="O950" t="s">
        <v>1866</v>
      </c>
      <c r="P950" t="s">
        <v>1867</v>
      </c>
    </row>
    <row r="951" spans="1:16" x14ac:dyDescent="0.35">
      <c r="A951" t="s">
        <v>1776</v>
      </c>
      <c r="B951" t="s">
        <v>1868</v>
      </c>
      <c r="C951" t="s">
        <v>18</v>
      </c>
      <c r="D951" t="s">
        <v>1869</v>
      </c>
      <c r="E951" t="s">
        <v>20</v>
      </c>
      <c r="F951" t="b">
        <v>1</v>
      </c>
      <c r="G951" t="s">
        <v>171</v>
      </c>
      <c r="H951" s="1">
        <v>45660.289560185192</v>
      </c>
      <c r="I951" t="b">
        <v>1</v>
      </c>
      <c r="J951" t="b">
        <v>0</v>
      </c>
      <c r="K951" t="s">
        <v>31</v>
      </c>
      <c r="L951" t="s">
        <v>22</v>
      </c>
      <c r="M951">
        <v>65000</v>
      </c>
      <c r="O951" t="s">
        <v>1870</v>
      </c>
      <c r="P951" t="s">
        <v>34</v>
      </c>
    </row>
    <row r="952" spans="1:16" x14ac:dyDescent="0.35">
      <c r="A952" t="s">
        <v>1776</v>
      </c>
      <c r="B952" t="s">
        <v>1871</v>
      </c>
      <c r="D952" t="s">
        <v>1872</v>
      </c>
      <c r="E952" t="s">
        <v>20</v>
      </c>
      <c r="F952" t="b">
        <v>0</v>
      </c>
      <c r="G952" t="s">
        <v>37</v>
      </c>
      <c r="H952" s="1">
        <v>45660.298101851848</v>
      </c>
      <c r="I952" t="b">
        <v>0</v>
      </c>
      <c r="J952" t="b">
        <v>0</v>
      </c>
      <c r="K952" t="s">
        <v>37</v>
      </c>
      <c r="L952" t="s">
        <v>22</v>
      </c>
      <c r="M952">
        <v>65000</v>
      </c>
      <c r="O952" t="s">
        <v>1873</v>
      </c>
      <c r="P952" t="s">
        <v>1016</v>
      </c>
    </row>
    <row r="953" spans="1:16" x14ac:dyDescent="0.35">
      <c r="A953" t="s">
        <v>1776</v>
      </c>
      <c r="B953" t="s">
        <v>1874</v>
      </c>
      <c r="C953" t="s">
        <v>257</v>
      </c>
      <c r="D953" t="s">
        <v>36</v>
      </c>
      <c r="E953" t="s">
        <v>20</v>
      </c>
      <c r="F953" t="b">
        <v>0</v>
      </c>
      <c r="G953" t="s">
        <v>47</v>
      </c>
      <c r="H953" s="1">
        <v>45660.431319444448</v>
      </c>
      <c r="I953" t="b">
        <v>0</v>
      </c>
      <c r="J953" t="b">
        <v>1</v>
      </c>
      <c r="K953" t="s">
        <v>31</v>
      </c>
      <c r="L953" t="s">
        <v>22</v>
      </c>
      <c r="M953">
        <v>110000</v>
      </c>
      <c r="O953" t="s">
        <v>812</v>
      </c>
      <c r="P953" t="s">
        <v>1875</v>
      </c>
    </row>
    <row r="954" spans="1:16" x14ac:dyDescent="0.35">
      <c r="A954" t="s">
        <v>1776</v>
      </c>
      <c r="B954" t="s">
        <v>1876</v>
      </c>
      <c r="C954" t="s">
        <v>1877</v>
      </c>
      <c r="D954" t="s">
        <v>36</v>
      </c>
      <c r="E954" t="s">
        <v>20</v>
      </c>
      <c r="F954" t="b">
        <v>0</v>
      </c>
      <c r="G954" t="s">
        <v>171</v>
      </c>
      <c r="H954" s="1">
        <v>45660.456284722219</v>
      </c>
      <c r="I954" t="b">
        <v>1</v>
      </c>
      <c r="J954" t="b">
        <v>0</v>
      </c>
      <c r="K954" t="s">
        <v>31</v>
      </c>
      <c r="L954" t="s">
        <v>32</v>
      </c>
      <c r="N954">
        <v>29</v>
      </c>
      <c r="O954" t="s">
        <v>1878</v>
      </c>
    </row>
    <row r="955" spans="1:16" x14ac:dyDescent="0.35">
      <c r="A955" t="s">
        <v>1776</v>
      </c>
      <c r="B955" t="s">
        <v>1879</v>
      </c>
      <c r="C955" t="s">
        <v>18</v>
      </c>
      <c r="D955" t="s">
        <v>36</v>
      </c>
      <c r="E955" t="s">
        <v>91</v>
      </c>
      <c r="F955" t="b">
        <v>1</v>
      </c>
      <c r="G955" t="s">
        <v>68</v>
      </c>
      <c r="H955" s="1">
        <v>45660.47320601852</v>
      </c>
      <c r="I955" t="b">
        <v>0</v>
      </c>
      <c r="J955" t="b">
        <v>0</v>
      </c>
      <c r="K955" t="s">
        <v>31</v>
      </c>
      <c r="L955" t="s">
        <v>22</v>
      </c>
      <c r="M955">
        <v>105000</v>
      </c>
      <c r="O955" t="s">
        <v>1880</v>
      </c>
      <c r="P955" t="s">
        <v>1881</v>
      </c>
    </row>
    <row r="956" spans="1:16" x14ac:dyDescent="0.35">
      <c r="A956" t="s">
        <v>1776</v>
      </c>
      <c r="B956" t="s">
        <v>1882</v>
      </c>
      <c r="C956" t="s">
        <v>1883</v>
      </c>
      <c r="D956" t="s">
        <v>110</v>
      </c>
      <c r="F956" t="b">
        <v>0</v>
      </c>
      <c r="G956" t="s">
        <v>68</v>
      </c>
      <c r="H956" s="1">
        <v>45660.556516203702</v>
      </c>
      <c r="I956" t="b">
        <v>1</v>
      </c>
      <c r="J956" t="b">
        <v>0</v>
      </c>
      <c r="K956" t="s">
        <v>31</v>
      </c>
      <c r="L956" t="s">
        <v>32</v>
      </c>
      <c r="N956">
        <v>50</v>
      </c>
      <c r="O956" t="s">
        <v>1884</v>
      </c>
      <c r="P956" t="s">
        <v>164</v>
      </c>
    </row>
    <row r="957" spans="1:16" x14ac:dyDescent="0.35">
      <c r="A957" t="s">
        <v>1776</v>
      </c>
      <c r="B957" t="s">
        <v>1885</v>
      </c>
      <c r="C957" t="s">
        <v>60</v>
      </c>
      <c r="D957" t="s">
        <v>36</v>
      </c>
      <c r="E957" t="s">
        <v>20</v>
      </c>
      <c r="F957" t="b">
        <v>0</v>
      </c>
      <c r="G957" t="s">
        <v>30</v>
      </c>
      <c r="H957" s="1">
        <v>45660.639965277784</v>
      </c>
      <c r="I957" t="b">
        <v>0</v>
      </c>
      <c r="J957" t="b">
        <v>0</v>
      </c>
      <c r="K957" t="s">
        <v>31</v>
      </c>
      <c r="L957" t="s">
        <v>22</v>
      </c>
      <c r="M957">
        <v>77500</v>
      </c>
      <c r="O957" t="s">
        <v>1886</v>
      </c>
      <c r="P957" t="s">
        <v>206</v>
      </c>
    </row>
    <row r="958" spans="1:16" x14ac:dyDescent="0.35">
      <c r="A958" t="s">
        <v>1776</v>
      </c>
      <c r="B958" t="s">
        <v>1887</v>
      </c>
      <c r="C958" t="s">
        <v>1888</v>
      </c>
      <c r="D958" t="s">
        <v>110</v>
      </c>
      <c r="E958" t="s">
        <v>20</v>
      </c>
      <c r="F958" t="b">
        <v>0</v>
      </c>
      <c r="G958" t="s">
        <v>68</v>
      </c>
      <c r="H958" s="1">
        <v>45660.723182870373</v>
      </c>
      <c r="I958" t="b">
        <v>0</v>
      </c>
      <c r="J958" t="b">
        <v>1</v>
      </c>
      <c r="K958" t="s">
        <v>31</v>
      </c>
      <c r="L958" t="s">
        <v>22</v>
      </c>
      <c r="M958">
        <v>78387.5</v>
      </c>
      <c r="O958" t="s">
        <v>1889</v>
      </c>
      <c r="P958" t="s">
        <v>1890</v>
      </c>
    </row>
    <row r="959" spans="1:16" x14ac:dyDescent="0.35">
      <c r="A959" t="s">
        <v>1776</v>
      </c>
      <c r="B959" t="s">
        <v>1891</v>
      </c>
      <c r="C959" t="s">
        <v>861</v>
      </c>
      <c r="D959" t="s">
        <v>110</v>
      </c>
      <c r="E959" t="s">
        <v>20</v>
      </c>
      <c r="F959" t="b">
        <v>0</v>
      </c>
      <c r="G959" t="s">
        <v>47</v>
      </c>
      <c r="H959" s="1">
        <v>45660.847939814812</v>
      </c>
      <c r="I959" t="b">
        <v>0</v>
      </c>
      <c r="J959" t="b">
        <v>1</v>
      </c>
      <c r="K959" t="s">
        <v>31</v>
      </c>
      <c r="L959" t="s">
        <v>22</v>
      </c>
      <c r="M959">
        <v>60500</v>
      </c>
      <c r="O959" t="s">
        <v>1892</v>
      </c>
      <c r="P959" t="s">
        <v>1893</v>
      </c>
    </row>
    <row r="960" spans="1:16" x14ac:dyDescent="0.35">
      <c r="A960" t="s">
        <v>1776</v>
      </c>
      <c r="B960" t="s">
        <v>1894</v>
      </c>
      <c r="C960" t="s">
        <v>56</v>
      </c>
      <c r="D960" t="s">
        <v>36</v>
      </c>
      <c r="E960" t="s">
        <v>91</v>
      </c>
      <c r="F960" t="b">
        <v>0</v>
      </c>
      <c r="G960" t="s">
        <v>47</v>
      </c>
      <c r="H960" s="1">
        <v>45660.974143518521</v>
      </c>
      <c r="I960" t="b">
        <v>0</v>
      </c>
      <c r="J960" t="b">
        <v>0</v>
      </c>
      <c r="K960" t="s">
        <v>31</v>
      </c>
      <c r="L960" t="s">
        <v>32</v>
      </c>
      <c r="N960">
        <v>75</v>
      </c>
      <c r="O960" t="s">
        <v>1895</v>
      </c>
      <c r="P960" t="s">
        <v>1896</v>
      </c>
    </row>
    <row r="961" spans="1:16" x14ac:dyDescent="0.35">
      <c r="A961" t="s">
        <v>1776</v>
      </c>
      <c r="B961" t="s">
        <v>1897</v>
      </c>
      <c r="C961" t="s">
        <v>1898</v>
      </c>
      <c r="D961" t="s">
        <v>17455</v>
      </c>
      <c r="E961" t="s">
        <v>91</v>
      </c>
      <c r="F961" t="b">
        <v>0</v>
      </c>
      <c r="G961" t="s">
        <v>1899</v>
      </c>
      <c r="H961" s="1">
        <v>45661.27988425926</v>
      </c>
      <c r="I961" t="b">
        <v>0</v>
      </c>
      <c r="J961" t="b">
        <v>0</v>
      </c>
      <c r="K961" t="s">
        <v>1899</v>
      </c>
      <c r="L961" t="s">
        <v>32</v>
      </c>
      <c r="N961">
        <v>22.5</v>
      </c>
      <c r="O961" t="s">
        <v>1900</v>
      </c>
      <c r="P961" t="s">
        <v>164</v>
      </c>
    </row>
    <row r="962" spans="1:16" x14ac:dyDescent="0.35">
      <c r="A962" t="s">
        <v>1776</v>
      </c>
      <c r="B962" t="s">
        <v>1901</v>
      </c>
      <c r="C962" t="s">
        <v>18</v>
      </c>
      <c r="D962" t="s">
        <v>19</v>
      </c>
      <c r="E962" t="s">
        <v>20</v>
      </c>
      <c r="F962" t="b">
        <v>1</v>
      </c>
      <c r="G962" t="s">
        <v>1902</v>
      </c>
      <c r="H962" s="1">
        <v>45661.289409722223</v>
      </c>
      <c r="I962" t="b">
        <v>1</v>
      </c>
      <c r="J962" t="b">
        <v>0</v>
      </c>
      <c r="K962" t="s">
        <v>1902</v>
      </c>
      <c r="L962" t="s">
        <v>22</v>
      </c>
      <c r="M962">
        <v>91200</v>
      </c>
      <c r="O962" t="s">
        <v>483</v>
      </c>
      <c r="P962" t="s">
        <v>917</v>
      </c>
    </row>
    <row r="963" spans="1:16" x14ac:dyDescent="0.35">
      <c r="A963" t="s">
        <v>1776</v>
      </c>
      <c r="B963" t="s">
        <v>1903</v>
      </c>
      <c r="C963" t="s">
        <v>1904</v>
      </c>
      <c r="D963" t="s">
        <v>1149</v>
      </c>
      <c r="E963" t="s">
        <v>204</v>
      </c>
      <c r="F963" t="b">
        <v>0</v>
      </c>
      <c r="G963" t="s">
        <v>1905</v>
      </c>
      <c r="H963" s="1">
        <v>45661.297569444447</v>
      </c>
      <c r="I963" t="b">
        <v>0</v>
      </c>
      <c r="J963" t="b">
        <v>0</v>
      </c>
      <c r="K963" t="s">
        <v>1905</v>
      </c>
      <c r="L963" t="s">
        <v>22</v>
      </c>
      <c r="M963">
        <v>67000</v>
      </c>
      <c r="O963" t="s">
        <v>1578</v>
      </c>
      <c r="P963" t="s">
        <v>1906</v>
      </c>
    </row>
    <row r="964" spans="1:16" x14ac:dyDescent="0.35">
      <c r="A964" t="s">
        <v>1776</v>
      </c>
      <c r="B964" t="s">
        <v>1907</v>
      </c>
      <c r="C964" t="s">
        <v>410</v>
      </c>
      <c r="D964" t="s">
        <v>36</v>
      </c>
      <c r="E964" t="s">
        <v>20</v>
      </c>
      <c r="F964" t="b">
        <v>0</v>
      </c>
      <c r="G964" t="s">
        <v>47</v>
      </c>
      <c r="H964" s="1">
        <v>45661.375127314823</v>
      </c>
      <c r="I964" t="b">
        <v>0</v>
      </c>
      <c r="J964" t="b">
        <v>1</v>
      </c>
      <c r="K964" t="s">
        <v>31</v>
      </c>
      <c r="L964" t="s">
        <v>22</v>
      </c>
      <c r="M964">
        <v>85000</v>
      </c>
      <c r="O964" t="s">
        <v>1908</v>
      </c>
      <c r="P964" t="s">
        <v>1909</v>
      </c>
    </row>
    <row r="965" spans="1:16" x14ac:dyDescent="0.35">
      <c r="A965" t="s">
        <v>1776</v>
      </c>
      <c r="B965" t="s">
        <v>1910</v>
      </c>
      <c r="C965" t="s">
        <v>18</v>
      </c>
      <c r="D965" t="s">
        <v>36</v>
      </c>
      <c r="E965" t="s">
        <v>20</v>
      </c>
      <c r="F965" t="b">
        <v>1</v>
      </c>
      <c r="G965" t="s">
        <v>47</v>
      </c>
      <c r="H965" s="1">
        <v>45661.417986111112</v>
      </c>
      <c r="I965" t="b">
        <v>1</v>
      </c>
      <c r="J965" t="b">
        <v>1</v>
      </c>
      <c r="K965" t="s">
        <v>31</v>
      </c>
      <c r="L965" t="s">
        <v>22</v>
      </c>
      <c r="M965">
        <v>445000</v>
      </c>
      <c r="O965" t="s">
        <v>1911</v>
      </c>
      <c r="P965" t="s">
        <v>340</v>
      </c>
    </row>
    <row r="966" spans="1:16" x14ac:dyDescent="0.35">
      <c r="A966" t="s">
        <v>1776</v>
      </c>
      <c r="B966" t="s">
        <v>1912</v>
      </c>
      <c r="C966" t="s">
        <v>533</v>
      </c>
      <c r="D966" t="s">
        <v>36</v>
      </c>
      <c r="E966" t="s">
        <v>20</v>
      </c>
      <c r="F966" t="b">
        <v>0</v>
      </c>
      <c r="G966" t="s">
        <v>52</v>
      </c>
      <c r="H966" s="1">
        <v>45661.458310185182</v>
      </c>
      <c r="I966" t="b">
        <v>1</v>
      </c>
      <c r="J966" t="b">
        <v>0</v>
      </c>
      <c r="K966" t="s">
        <v>31</v>
      </c>
      <c r="L966" t="s">
        <v>22</v>
      </c>
      <c r="M966">
        <v>172500</v>
      </c>
      <c r="O966" t="s">
        <v>77</v>
      </c>
    </row>
    <row r="967" spans="1:16" x14ac:dyDescent="0.35">
      <c r="A967" t="s">
        <v>1776</v>
      </c>
      <c r="B967" t="s">
        <v>1913</v>
      </c>
      <c r="C967" t="s">
        <v>1914</v>
      </c>
      <c r="D967" t="s">
        <v>36</v>
      </c>
      <c r="E967" t="s">
        <v>20</v>
      </c>
      <c r="F967" t="b">
        <v>0</v>
      </c>
      <c r="G967" t="s">
        <v>52</v>
      </c>
      <c r="H967" s="1">
        <v>45661.458368055559</v>
      </c>
      <c r="I967" t="b">
        <v>0</v>
      </c>
      <c r="J967" t="b">
        <v>1</v>
      </c>
      <c r="K967" t="s">
        <v>31</v>
      </c>
      <c r="L967" t="s">
        <v>22</v>
      </c>
      <c r="M967">
        <v>97300</v>
      </c>
      <c r="O967" t="s">
        <v>1915</v>
      </c>
      <c r="P967" t="s">
        <v>1916</v>
      </c>
    </row>
    <row r="968" spans="1:16" x14ac:dyDescent="0.35">
      <c r="A968" t="s">
        <v>1776</v>
      </c>
      <c r="B968" t="s">
        <v>1776</v>
      </c>
      <c r="C968" t="s">
        <v>1917</v>
      </c>
      <c r="D968" t="s">
        <v>36</v>
      </c>
      <c r="E968" t="s">
        <v>20</v>
      </c>
      <c r="F968" t="b">
        <v>0</v>
      </c>
      <c r="G968" t="s">
        <v>47</v>
      </c>
      <c r="H968" s="1">
        <v>45661.458460648151</v>
      </c>
      <c r="I968" t="b">
        <v>0</v>
      </c>
      <c r="J968" t="b">
        <v>1</v>
      </c>
      <c r="K968" t="s">
        <v>31</v>
      </c>
      <c r="L968" t="s">
        <v>22</v>
      </c>
      <c r="M968">
        <v>115000</v>
      </c>
      <c r="O968" t="s">
        <v>48</v>
      </c>
      <c r="P968" t="s">
        <v>1918</v>
      </c>
    </row>
    <row r="969" spans="1:16" x14ac:dyDescent="0.35">
      <c r="A969" t="s">
        <v>1776</v>
      </c>
      <c r="B969" t="s">
        <v>1919</v>
      </c>
      <c r="C969" t="s">
        <v>95</v>
      </c>
      <c r="D969" t="s">
        <v>36</v>
      </c>
      <c r="E969" t="s">
        <v>20</v>
      </c>
      <c r="F969" t="b">
        <v>0</v>
      </c>
      <c r="G969" t="s">
        <v>30</v>
      </c>
      <c r="H969" s="1">
        <v>45661.458854166667</v>
      </c>
      <c r="I969" t="b">
        <v>1</v>
      </c>
      <c r="J969" t="b">
        <v>0</v>
      </c>
      <c r="K969" t="s">
        <v>31</v>
      </c>
      <c r="L969" t="s">
        <v>32</v>
      </c>
      <c r="N969">
        <v>29</v>
      </c>
      <c r="O969" t="s">
        <v>1878</v>
      </c>
    </row>
    <row r="970" spans="1:16" x14ac:dyDescent="0.35">
      <c r="A970" t="s">
        <v>1776</v>
      </c>
      <c r="B970" t="s">
        <v>1920</v>
      </c>
      <c r="C970" t="s">
        <v>142</v>
      </c>
      <c r="D970" t="s">
        <v>29</v>
      </c>
      <c r="E970" t="s">
        <v>20</v>
      </c>
      <c r="F970" t="b">
        <v>0</v>
      </c>
      <c r="G970" t="s">
        <v>68</v>
      </c>
      <c r="H970" s="1">
        <v>45661.583715277768</v>
      </c>
      <c r="I970" t="b">
        <v>0</v>
      </c>
      <c r="J970" t="b">
        <v>1</v>
      </c>
      <c r="K970" t="s">
        <v>31</v>
      </c>
      <c r="L970" t="s">
        <v>22</v>
      </c>
      <c r="M970">
        <v>111750</v>
      </c>
      <c r="O970" t="s">
        <v>1921</v>
      </c>
      <c r="P970" t="s">
        <v>1922</v>
      </c>
    </row>
    <row r="971" spans="1:16" x14ac:dyDescent="0.35">
      <c r="A971" t="s">
        <v>1776</v>
      </c>
      <c r="B971" t="s">
        <v>1776</v>
      </c>
      <c r="C971" t="s">
        <v>1923</v>
      </c>
      <c r="D971" t="s">
        <v>1924</v>
      </c>
      <c r="E971" t="s">
        <v>20</v>
      </c>
      <c r="F971" t="b">
        <v>0</v>
      </c>
      <c r="G971" t="s">
        <v>47</v>
      </c>
      <c r="H971" s="1">
        <v>45662.250277777777</v>
      </c>
      <c r="I971" t="b">
        <v>0</v>
      </c>
      <c r="J971" t="b">
        <v>0</v>
      </c>
      <c r="K971" t="s">
        <v>31</v>
      </c>
      <c r="L971" t="s">
        <v>22</v>
      </c>
      <c r="M971">
        <v>96951.5</v>
      </c>
      <c r="O971" t="s">
        <v>1925</v>
      </c>
      <c r="P971" t="s">
        <v>1926</v>
      </c>
    </row>
    <row r="972" spans="1:16" x14ac:dyDescent="0.35">
      <c r="A972" t="s">
        <v>1776</v>
      </c>
      <c r="B972" t="s">
        <v>1776</v>
      </c>
      <c r="C972" t="s">
        <v>805</v>
      </c>
      <c r="D972" t="s">
        <v>17445</v>
      </c>
      <c r="E972" t="s">
        <v>20</v>
      </c>
      <c r="F972" t="b">
        <v>0</v>
      </c>
      <c r="G972" t="s">
        <v>30</v>
      </c>
      <c r="H972" s="1">
        <v>45662.25072916667</v>
      </c>
      <c r="I972" t="b">
        <v>0</v>
      </c>
      <c r="J972" t="b">
        <v>1</v>
      </c>
      <c r="K972" t="s">
        <v>31</v>
      </c>
      <c r="L972" t="s">
        <v>22</v>
      </c>
      <c r="M972">
        <v>82500</v>
      </c>
      <c r="O972" t="s">
        <v>1927</v>
      </c>
      <c r="P972" t="s">
        <v>1928</v>
      </c>
    </row>
    <row r="973" spans="1:16" x14ac:dyDescent="0.35">
      <c r="A973" t="s">
        <v>1776</v>
      </c>
      <c r="B973" t="s">
        <v>1929</v>
      </c>
      <c r="C973" t="s">
        <v>1930</v>
      </c>
      <c r="D973" t="s">
        <v>110</v>
      </c>
      <c r="E973" t="s">
        <v>20</v>
      </c>
      <c r="F973" t="b">
        <v>0</v>
      </c>
      <c r="G973" t="s">
        <v>30</v>
      </c>
      <c r="H973" s="1">
        <v>45662.25072916667</v>
      </c>
      <c r="I973" t="b">
        <v>1</v>
      </c>
      <c r="J973" t="b">
        <v>1</v>
      </c>
      <c r="K973" t="s">
        <v>31</v>
      </c>
      <c r="L973" t="s">
        <v>22</v>
      </c>
      <c r="M973">
        <v>40000</v>
      </c>
      <c r="O973" t="s">
        <v>1931</v>
      </c>
      <c r="P973" t="s">
        <v>164</v>
      </c>
    </row>
    <row r="974" spans="1:16" x14ac:dyDescent="0.35">
      <c r="A974" t="s">
        <v>1776</v>
      </c>
      <c r="B974" t="s">
        <v>1932</v>
      </c>
      <c r="C974" t="s">
        <v>1933</v>
      </c>
      <c r="D974" t="s">
        <v>36</v>
      </c>
      <c r="E974" t="s">
        <v>20</v>
      </c>
      <c r="F974" t="b">
        <v>0</v>
      </c>
      <c r="G974" t="s">
        <v>171</v>
      </c>
      <c r="H974" s="1">
        <v>45662.278877314813</v>
      </c>
      <c r="I974" t="b">
        <v>0</v>
      </c>
      <c r="J974" t="b">
        <v>0</v>
      </c>
      <c r="K974" t="s">
        <v>31</v>
      </c>
      <c r="L974" t="s">
        <v>22</v>
      </c>
      <c r="M974">
        <v>63465</v>
      </c>
      <c r="O974" t="s">
        <v>1934</v>
      </c>
      <c r="P974" t="s">
        <v>1859</v>
      </c>
    </row>
    <row r="975" spans="1:16" x14ac:dyDescent="0.35">
      <c r="A975" t="s">
        <v>1776</v>
      </c>
      <c r="B975" t="s">
        <v>1935</v>
      </c>
      <c r="C975" t="s">
        <v>193</v>
      </c>
      <c r="D975" t="s">
        <v>36</v>
      </c>
      <c r="E975" t="s">
        <v>20</v>
      </c>
      <c r="F975" t="b">
        <v>0</v>
      </c>
      <c r="G975" t="s">
        <v>52</v>
      </c>
      <c r="H975" s="1">
        <v>45662.291608796288</v>
      </c>
      <c r="I975" t="b">
        <v>0</v>
      </c>
      <c r="J975" t="b">
        <v>0</v>
      </c>
      <c r="K975" t="s">
        <v>31</v>
      </c>
      <c r="L975" t="s">
        <v>22</v>
      </c>
      <c r="M975">
        <v>76273.6015625</v>
      </c>
      <c r="O975" t="s">
        <v>125</v>
      </c>
      <c r="P975" t="s">
        <v>1936</v>
      </c>
    </row>
    <row r="976" spans="1:16" x14ac:dyDescent="0.35">
      <c r="A976" t="s">
        <v>1776</v>
      </c>
      <c r="B976" t="s">
        <v>1937</v>
      </c>
      <c r="C976" t="s">
        <v>1938</v>
      </c>
      <c r="D976" t="s">
        <v>573</v>
      </c>
      <c r="E976" t="s">
        <v>20</v>
      </c>
      <c r="F976" t="b">
        <v>0</v>
      </c>
      <c r="G976" t="s">
        <v>52</v>
      </c>
      <c r="H976" s="1">
        <v>45662.291643518518</v>
      </c>
      <c r="I976" t="b">
        <v>0</v>
      </c>
      <c r="J976" t="b">
        <v>1</v>
      </c>
      <c r="K976" t="s">
        <v>31</v>
      </c>
      <c r="L976" t="s">
        <v>32</v>
      </c>
      <c r="N976">
        <v>27.435001373291019</v>
      </c>
      <c r="O976" t="s">
        <v>1939</v>
      </c>
      <c r="P976" t="s">
        <v>1940</v>
      </c>
    </row>
    <row r="977" spans="1:16" x14ac:dyDescent="0.35">
      <c r="A977" t="s">
        <v>1776</v>
      </c>
      <c r="B977" t="s">
        <v>1941</v>
      </c>
      <c r="C977" t="s">
        <v>1942</v>
      </c>
      <c r="D977" t="s">
        <v>115</v>
      </c>
      <c r="E977" t="s">
        <v>91</v>
      </c>
      <c r="F977" t="b">
        <v>0</v>
      </c>
      <c r="G977" t="s">
        <v>52</v>
      </c>
      <c r="H977" s="1">
        <v>45662.333541666667</v>
      </c>
      <c r="I977" t="b">
        <v>1</v>
      </c>
      <c r="J977" t="b">
        <v>1</v>
      </c>
      <c r="K977" t="s">
        <v>31</v>
      </c>
      <c r="L977" t="s">
        <v>32</v>
      </c>
      <c r="N977">
        <v>57.5</v>
      </c>
      <c r="O977" t="s">
        <v>773</v>
      </c>
      <c r="P977" t="s">
        <v>1943</v>
      </c>
    </row>
    <row r="978" spans="1:16" x14ac:dyDescent="0.35">
      <c r="A978" t="s">
        <v>1776</v>
      </c>
      <c r="B978" t="s">
        <v>1944</v>
      </c>
      <c r="C978" t="s">
        <v>330</v>
      </c>
      <c r="D978" t="s">
        <v>29</v>
      </c>
      <c r="E978" t="s">
        <v>20</v>
      </c>
      <c r="F978" t="b">
        <v>0</v>
      </c>
      <c r="G978" t="s">
        <v>68</v>
      </c>
      <c r="H978" s="1">
        <v>45662.417268518519</v>
      </c>
      <c r="I978" t="b">
        <v>0</v>
      </c>
      <c r="J978" t="b">
        <v>0</v>
      </c>
      <c r="K978" t="s">
        <v>31</v>
      </c>
      <c r="L978" t="s">
        <v>32</v>
      </c>
      <c r="N978">
        <v>28</v>
      </c>
      <c r="O978" t="s">
        <v>1945</v>
      </c>
      <c r="P978" t="s">
        <v>1946</v>
      </c>
    </row>
    <row r="979" spans="1:16" x14ac:dyDescent="0.35">
      <c r="A979" t="s">
        <v>1776</v>
      </c>
      <c r="B979" t="s">
        <v>1947</v>
      </c>
      <c r="C979" t="s">
        <v>1948</v>
      </c>
      <c r="D979" t="s">
        <v>573</v>
      </c>
      <c r="E979" t="s">
        <v>20</v>
      </c>
      <c r="F979" t="b">
        <v>0</v>
      </c>
      <c r="G979" t="s">
        <v>52</v>
      </c>
      <c r="H979" s="1">
        <v>45662.499895833331</v>
      </c>
      <c r="I979" t="b">
        <v>0</v>
      </c>
      <c r="J979" t="b">
        <v>1</v>
      </c>
      <c r="K979" t="s">
        <v>31</v>
      </c>
      <c r="L979" t="s">
        <v>32</v>
      </c>
      <c r="N979">
        <v>27.979999542236332</v>
      </c>
      <c r="O979" t="s">
        <v>1949</v>
      </c>
      <c r="P979" t="s">
        <v>1950</v>
      </c>
    </row>
    <row r="980" spans="1:16" x14ac:dyDescent="0.35">
      <c r="A980" t="s">
        <v>1776</v>
      </c>
      <c r="B980" t="s">
        <v>1951</v>
      </c>
      <c r="C980" t="s">
        <v>142</v>
      </c>
      <c r="D980" t="s">
        <v>573</v>
      </c>
      <c r="E980" t="s">
        <v>20</v>
      </c>
      <c r="F980" t="b">
        <v>0</v>
      </c>
      <c r="G980" t="s">
        <v>68</v>
      </c>
      <c r="H980" s="1">
        <v>45662.500601851847</v>
      </c>
      <c r="I980" t="b">
        <v>0</v>
      </c>
      <c r="J980" t="b">
        <v>1</v>
      </c>
      <c r="K980" t="s">
        <v>31</v>
      </c>
      <c r="L980" t="s">
        <v>32</v>
      </c>
      <c r="N980">
        <v>25.2400016784668</v>
      </c>
      <c r="O980" t="s">
        <v>1952</v>
      </c>
      <c r="P980" t="s">
        <v>1953</v>
      </c>
    </row>
    <row r="981" spans="1:16" x14ac:dyDescent="0.35">
      <c r="A981" t="s">
        <v>1776</v>
      </c>
      <c r="B981" t="s">
        <v>1954</v>
      </c>
      <c r="C981" t="s">
        <v>18</v>
      </c>
      <c r="D981" t="s">
        <v>1955</v>
      </c>
      <c r="E981" t="s">
        <v>91</v>
      </c>
      <c r="F981" t="b">
        <v>1</v>
      </c>
      <c r="G981" t="s">
        <v>1628</v>
      </c>
      <c r="H981" s="1">
        <v>45662.566701388889</v>
      </c>
      <c r="I981" t="b">
        <v>1</v>
      </c>
      <c r="J981" t="b">
        <v>0</v>
      </c>
      <c r="K981" t="s">
        <v>1628</v>
      </c>
      <c r="L981" t="s">
        <v>32</v>
      </c>
      <c r="N981">
        <v>8</v>
      </c>
      <c r="O981" t="s">
        <v>1956</v>
      </c>
    </row>
    <row r="982" spans="1:16" x14ac:dyDescent="0.35">
      <c r="A982" t="s">
        <v>1776</v>
      </c>
      <c r="B982" t="s">
        <v>1957</v>
      </c>
      <c r="C982" t="s">
        <v>1958</v>
      </c>
      <c r="D982" t="s">
        <v>573</v>
      </c>
      <c r="E982" t="s">
        <v>20</v>
      </c>
      <c r="F982" t="b">
        <v>0</v>
      </c>
      <c r="G982" t="s">
        <v>68</v>
      </c>
      <c r="H982" s="1">
        <v>45662.875648148147</v>
      </c>
      <c r="I982" t="b">
        <v>0</v>
      </c>
      <c r="J982" t="b">
        <v>1</v>
      </c>
      <c r="K982" t="s">
        <v>31</v>
      </c>
      <c r="L982" t="s">
        <v>32</v>
      </c>
      <c r="N982">
        <v>19.57500076293945</v>
      </c>
      <c r="O982" t="s">
        <v>1959</v>
      </c>
      <c r="P982" t="s">
        <v>1960</v>
      </c>
    </row>
    <row r="983" spans="1:16" x14ac:dyDescent="0.35">
      <c r="A983" t="s">
        <v>1776</v>
      </c>
      <c r="B983" t="s">
        <v>1776</v>
      </c>
      <c r="C983" t="s">
        <v>1961</v>
      </c>
      <c r="D983" t="s">
        <v>110</v>
      </c>
      <c r="E983" t="s">
        <v>20</v>
      </c>
      <c r="F983" t="b">
        <v>0</v>
      </c>
      <c r="G983" t="s">
        <v>47</v>
      </c>
      <c r="H983" s="1">
        <v>45663.250277777777</v>
      </c>
      <c r="I983" t="b">
        <v>0</v>
      </c>
      <c r="J983" t="b">
        <v>0</v>
      </c>
      <c r="K983" t="s">
        <v>31</v>
      </c>
      <c r="L983" t="s">
        <v>32</v>
      </c>
      <c r="N983">
        <v>38.650001525878913</v>
      </c>
      <c r="O983" t="s">
        <v>1962</v>
      </c>
    </row>
    <row r="984" spans="1:16" x14ac:dyDescent="0.35">
      <c r="A984" t="s">
        <v>1776</v>
      </c>
      <c r="B984" t="s">
        <v>1963</v>
      </c>
      <c r="C984" t="s">
        <v>18</v>
      </c>
      <c r="D984" t="s">
        <v>19</v>
      </c>
      <c r="E984" t="s">
        <v>20</v>
      </c>
      <c r="F984" t="b">
        <v>1</v>
      </c>
      <c r="G984" t="s">
        <v>1964</v>
      </c>
      <c r="H984" s="1">
        <v>45663.275740740741</v>
      </c>
      <c r="I984" t="b">
        <v>0</v>
      </c>
      <c r="J984" t="b">
        <v>0</v>
      </c>
      <c r="K984" t="s">
        <v>1964</v>
      </c>
      <c r="L984" t="s">
        <v>22</v>
      </c>
      <c r="M984">
        <v>51600</v>
      </c>
      <c r="O984" t="s">
        <v>1786</v>
      </c>
      <c r="P984" t="s">
        <v>1965</v>
      </c>
    </row>
    <row r="985" spans="1:16" x14ac:dyDescent="0.35">
      <c r="A985" t="s">
        <v>1776</v>
      </c>
      <c r="B985" t="s">
        <v>1966</v>
      </c>
      <c r="C985" t="s">
        <v>1038</v>
      </c>
      <c r="D985" t="s">
        <v>573</v>
      </c>
      <c r="E985" t="s">
        <v>296</v>
      </c>
      <c r="F985" t="b">
        <v>0</v>
      </c>
      <c r="G985" t="s">
        <v>171</v>
      </c>
      <c r="H985" s="1">
        <v>45663.320694444446</v>
      </c>
      <c r="I985" t="b">
        <v>0</v>
      </c>
      <c r="J985" t="b">
        <v>1</v>
      </c>
      <c r="K985" t="s">
        <v>31</v>
      </c>
      <c r="L985" t="s">
        <v>32</v>
      </c>
      <c r="N985">
        <v>14.57500076293945</v>
      </c>
      <c r="O985" t="s">
        <v>1039</v>
      </c>
      <c r="P985" t="s">
        <v>1967</v>
      </c>
    </row>
    <row r="986" spans="1:16" x14ac:dyDescent="0.35">
      <c r="A986" t="s">
        <v>1776</v>
      </c>
      <c r="B986" t="s">
        <v>1968</v>
      </c>
      <c r="C986" t="s">
        <v>537</v>
      </c>
      <c r="D986" t="s">
        <v>17448</v>
      </c>
      <c r="E986" t="s">
        <v>20</v>
      </c>
      <c r="F986" t="b">
        <v>0</v>
      </c>
      <c r="G986" t="s">
        <v>171</v>
      </c>
      <c r="H986" s="1">
        <v>45663.612314814818</v>
      </c>
      <c r="I986" t="b">
        <v>0</v>
      </c>
      <c r="J986" t="b">
        <v>0</v>
      </c>
      <c r="K986" t="s">
        <v>31</v>
      </c>
      <c r="L986" t="s">
        <v>22</v>
      </c>
      <c r="M986">
        <v>87500</v>
      </c>
      <c r="O986" t="s">
        <v>1195</v>
      </c>
      <c r="P986" t="s">
        <v>340</v>
      </c>
    </row>
    <row r="987" spans="1:16" x14ac:dyDescent="0.35">
      <c r="A987" t="s">
        <v>1776</v>
      </c>
      <c r="B987" t="s">
        <v>1969</v>
      </c>
      <c r="C987" t="s">
        <v>1970</v>
      </c>
      <c r="D987" t="s">
        <v>110</v>
      </c>
      <c r="E987" t="s">
        <v>20</v>
      </c>
      <c r="F987" t="b">
        <v>0</v>
      </c>
      <c r="G987" t="s">
        <v>52</v>
      </c>
      <c r="H987" s="1">
        <v>45663.708252314813</v>
      </c>
      <c r="I987" t="b">
        <v>0</v>
      </c>
      <c r="J987" t="b">
        <v>0</v>
      </c>
      <c r="K987" t="s">
        <v>31</v>
      </c>
      <c r="L987" t="s">
        <v>32</v>
      </c>
      <c r="N987">
        <v>23</v>
      </c>
      <c r="O987" t="s">
        <v>1971</v>
      </c>
      <c r="P987" t="s">
        <v>1972</v>
      </c>
    </row>
    <row r="988" spans="1:16" x14ac:dyDescent="0.35">
      <c r="A988" t="s">
        <v>1776</v>
      </c>
      <c r="B988" t="s">
        <v>1973</v>
      </c>
      <c r="C988" t="s">
        <v>1974</v>
      </c>
      <c r="D988" t="s">
        <v>110</v>
      </c>
      <c r="E988" t="s">
        <v>20</v>
      </c>
      <c r="F988" t="b">
        <v>0</v>
      </c>
      <c r="G988" t="s">
        <v>52</v>
      </c>
      <c r="H988" s="1">
        <v>45663.70826388889</v>
      </c>
      <c r="I988" t="b">
        <v>1</v>
      </c>
      <c r="J988" t="b">
        <v>1</v>
      </c>
      <c r="K988" t="s">
        <v>31</v>
      </c>
      <c r="L988" t="s">
        <v>22</v>
      </c>
      <c r="M988">
        <v>83752</v>
      </c>
      <c r="O988" t="s">
        <v>1975</v>
      </c>
      <c r="P988" t="s">
        <v>1976</v>
      </c>
    </row>
    <row r="989" spans="1:16" x14ac:dyDescent="0.35">
      <c r="A989" t="s">
        <v>1776</v>
      </c>
      <c r="B989" t="s">
        <v>1903</v>
      </c>
      <c r="C989" t="s">
        <v>1904</v>
      </c>
      <c r="D989" t="s">
        <v>1149</v>
      </c>
      <c r="E989" t="s">
        <v>204</v>
      </c>
      <c r="F989" t="b">
        <v>0</v>
      </c>
      <c r="G989" t="s">
        <v>1905</v>
      </c>
      <c r="H989" s="1">
        <v>45663.715543981481</v>
      </c>
      <c r="I989" t="b">
        <v>0</v>
      </c>
      <c r="J989" t="b">
        <v>0</v>
      </c>
      <c r="K989" t="s">
        <v>1905</v>
      </c>
      <c r="L989" t="s">
        <v>22</v>
      </c>
      <c r="M989">
        <v>67000</v>
      </c>
      <c r="O989" t="s">
        <v>1578</v>
      </c>
      <c r="P989" t="s">
        <v>1906</v>
      </c>
    </row>
    <row r="990" spans="1:16" x14ac:dyDescent="0.35">
      <c r="A990" t="s">
        <v>1776</v>
      </c>
      <c r="B990" t="s">
        <v>1977</v>
      </c>
      <c r="C990" t="s">
        <v>1978</v>
      </c>
      <c r="D990" t="s">
        <v>110</v>
      </c>
      <c r="E990" t="s">
        <v>20</v>
      </c>
      <c r="F990" t="b">
        <v>0</v>
      </c>
      <c r="G990" t="s">
        <v>52</v>
      </c>
      <c r="H990" s="1">
        <v>45663.749884259261</v>
      </c>
      <c r="I990" t="b">
        <v>0</v>
      </c>
      <c r="J990" t="b">
        <v>0</v>
      </c>
      <c r="K990" t="s">
        <v>31</v>
      </c>
      <c r="L990" t="s">
        <v>32</v>
      </c>
      <c r="N990">
        <v>61.5</v>
      </c>
      <c r="O990" t="s">
        <v>1979</v>
      </c>
      <c r="P990" t="s">
        <v>216</v>
      </c>
    </row>
    <row r="991" spans="1:16" x14ac:dyDescent="0.35">
      <c r="A991" t="s">
        <v>1776</v>
      </c>
      <c r="B991" t="s">
        <v>1980</v>
      </c>
      <c r="C991" t="s">
        <v>1828</v>
      </c>
      <c r="D991" t="s">
        <v>110</v>
      </c>
      <c r="E991" t="s">
        <v>760</v>
      </c>
      <c r="F991" t="b">
        <v>0</v>
      </c>
      <c r="G991" t="s">
        <v>994</v>
      </c>
      <c r="H991" s="1">
        <v>45663.775439814817</v>
      </c>
      <c r="I991" t="b">
        <v>0</v>
      </c>
      <c r="J991" t="b">
        <v>0</v>
      </c>
      <c r="K991" t="s">
        <v>994</v>
      </c>
      <c r="L991" t="s">
        <v>22</v>
      </c>
      <c r="M991">
        <v>41000</v>
      </c>
      <c r="O991" t="s">
        <v>1981</v>
      </c>
      <c r="P991" t="s">
        <v>164</v>
      </c>
    </row>
    <row r="992" spans="1:16" x14ac:dyDescent="0.35">
      <c r="A992" t="s">
        <v>1776</v>
      </c>
      <c r="B992" t="s">
        <v>1982</v>
      </c>
      <c r="C992" t="s">
        <v>537</v>
      </c>
      <c r="D992" t="s">
        <v>29</v>
      </c>
      <c r="E992" t="s">
        <v>20</v>
      </c>
      <c r="F992" t="b">
        <v>0</v>
      </c>
      <c r="G992" t="s">
        <v>171</v>
      </c>
      <c r="H992" s="1">
        <v>45663.778993055559</v>
      </c>
      <c r="I992" t="b">
        <v>0</v>
      </c>
      <c r="J992" t="b">
        <v>0</v>
      </c>
      <c r="K992" t="s">
        <v>31</v>
      </c>
      <c r="L992" t="s">
        <v>22</v>
      </c>
      <c r="M992">
        <v>50000</v>
      </c>
      <c r="O992" t="s">
        <v>1983</v>
      </c>
      <c r="P992" t="s">
        <v>1984</v>
      </c>
    </row>
    <row r="993" spans="1:16" x14ac:dyDescent="0.35">
      <c r="A993" t="s">
        <v>1776</v>
      </c>
      <c r="B993" t="s">
        <v>1776</v>
      </c>
      <c r="C993" t="s">
        <v>1978</v>
      </c>
      <c r="D993" t="s">
        <v>110</v>
      </c>
      <c r="E993" t="s">
        <v>20</v>
      </c>
      <c r="F993" t="b">
        <v>0</v>
      </c>
      <c r="G993" t="s">
        <v>52</v>
      </c>
      <c r="H993" s="1">
        <v>45663.83321759259</v>
      </c>
      <c r="I993" t="b">
        <v>0</v>
      </c>
      <c r="J993" t="b">
        <v>1</v>
      </c>
      <c r="K993" t="s">
        <v>31</v>
      </c>
      <c r="L993" t="s">
        <v>32</v>
      </c>
      <c r="N993">
        <v>67</v>
      </c>
      <c r="O993" t="s">
        <v>1985</v>
      </c>
      <c r="P993" t="s">
        <v>1986</v>
      </c>
    </row>
    <row r="994" spans="1:16" x14ac:dyDescent="0.35">
      <c r="A994" t="s">
        <v>1776</v>
      </c>
      <c r="B994" t="s">
        <v>1987</v>
      </c>
      <c r="C994" t="s">
        <v>142</v>
      </c>
      <c r="D994" t="s">
        <v>110</v>
      </c>
      <c r="E994" t="s">
        <v>91</v>
      </c>
      <c r="F994" t="b">
        <v>0</v>
      </c>
      <c r="G994" t="s">
        <v>68</v>
      </c>
      <c r="H994" s="1">
        <v>45663.83394675926</v>
      </c>
      <c r="I994" t="b">
        <v>1</v>
      </c>
      <c r="J994" t="b">
        <v>1</v>
      </c>
      <c r="K994" t="s">
        <v>31</v>
      </c>
      <c r="L994" t="s">
        <v>32</v>
      </c>
      <c r="N994">
        <v>57.5</v>
      </c>
      <c r="O994" t="s">
        <v>1988</v>
      </c>
    </row>
    <row r="995" spans="1:16" x14ac:dyDescent="0.35">
      <c r="A995" t="s">
        <v>1776</v>
      </c>
      <c r="B995" t="s">
        <v>1989</v>
      </c>
      <c r="C995" t="s">
        <v>410</v>
      </c>
      <c r="D995" t="s">
        <v>110</v>
      </c>
      <c r="E995" t="s">
        <v>20</v>
      </c>
      <c r="F995" t="b">
        <v>0</v>
      </c>
      <c r="G995" t="s">
        <v>47</v>
      </c>
      <c r="H995" s="1">
        <v>45663.958541666667</v>
      </c>
      <c r="I995" t="b">
        <v>0</v>
      </c>
      <c r="J995" t="b">
        <v>0</v>
      </c>
      <c r="K995" t="s">
        <v>31</v>
      </c>
      <c r="L995" t="s">
        <v>32</v>
      </c>
      <c r="N995">
        <v>40</v>
      </c>
      <c r="O995" t="s">
        <v>1990</v>
      </c>
      <c r="P995" t="s">
        <v>1991</v>
      </c>
    </row>
    <row r="996" spans="1:16" x14ac:dyDescent="0.35">
      <c r="A996" t="s">
        <v>1776</v>
      </c>
      <c r="B996" t="s">
        <v>1944</v>
      </c>
      <c r="C996" t="s">
        <v>330</v>
      </c>
      <c r="D996" t="s">
        <v>36</v>
      </c>
      <c r="E996" t="s">
        <v>20</v>
      </c>
      <c r="F996" t="b">
        <v>0</v>
      </c>
      <c r="G996" t="s">
        <v>68</v>
      </c>
      <c r="H996" s="1">
        <v>45663.95894675926</v>
      </c>
      <c r="I996" t="b">
        <v>0</v>
      </c>
      <c r="J996" t="b">
        <v>0</v>
      </c>
      <c r="K996" t="s">
        <v>31</v>
      </c>
      <c r="L996" t="s">
        <v>32</v>
      </c>
      <c r="N996">
        <v>28</v>
      </c>
      <c r="O996" t="s">
        <v>1945</v>
      </c>
      <c r="P996" t="s">
        <v>1946</v>
      </c>
    </row>
    <row r="997" spans="1:16" x14ac:dyDescent="0.35">
      <c r="A997" t="s">
        <v>1776</v>
      </c>
      <c r="B997" t="s">
        <v>1992</v>
      </c>
      <c r="C997" t="s">
        <v>51</v>
      </c>
      <c r="D997" t="s">
        <v>110</v>
      </c>
      <c r="E997" t="s">
        <v>20</v>
      </c>
      <c r="F997" t="b">
        <v>0</v>
      </c>
      <c r="G997" t="s">
        <v>43</v>
      </c>
      <c r="H997" s="1">
        <v>45664.04210648148</v>
      </c>
      <c r="I997" t="b">
        <v>0</v>
      </c>
      <c r="J997" t="b">
        <v>0</v>
      </c>
      <c r="K997" t="s">
        <v>31</v>
      </c>
      <c r="L997" t="s">
        <v>22</v>
      </c>
      <c r="M997">
        <v>70000</v>
      </c>
      <c r="O997" t="s">
        <v>1993</v>
      </c>
      <c r="P997" t="s">
        <v>164</v>
      </c>
    </row>
    <row r="998" spans="1:16" x14ac:dyDescent="0.35">
      <c r="A998" t="s">
        <v>1776</v>
      </c>
      <c r="B998" t="s">
        <v>1994</v>
      </c>
      <c r="C998" t="s">
        <v>338</v>
      </c>
      <c r="D998" t="s">
        <v>110</v>
      </c>
      <c r="E998" t="s">
        <v>20</v>
      </c>
      <c r="F998" t="b">
        <v>0</v>
      </c>
      <c r="G998" t="s">
        <v>68</v>
      </c>
      <c r="H998" s="1">
        <v>45664.042280092603</v>
      </c>
      <c r="I998" t="b">
        <v>0</v>
      </c>
      <c r="J998" t="b">
        <v>1</v>
      </c>
      <c r="K998" t="s">
        <v>31</v>
      </c>
      <c r="L998" t="s">
        <v>22</v>
      </c>
      <c r="M998">
        <v>82500</v>
      </c>
      <c r="O998" t="s">
        <v>1995</v>
      </c>
      <c r="P998" t="s">
        <v>1996</v>
      </c>
    </row>
    <row r="999" spans="1:16" x14ac:dyDescent="0.35">
      <c r="A999" t="s">
        <v>1776</v>
      </c>
      <c r="B999" t="s">
        <v>1997</v>
      </c>
      <c r="C999" t="s">
        <v>1092</v>
      </c>
      <c r="D999" t="s">
        <v>36</v>
      </c>
      <c r="E999" t="s">
        <v>20</v>
      </c>
      <c r="F999" t="b">
        <v>0</v>
      </c>
      <c r="G999" t="s">
        <v>68</v>
      </c>
      <c r="H999" s="1">
        <v>45664.251215277778</v>
      </c>
      <c r="I999" t="b">
        <v>0</v>
      </c>
      <c r="J999" t="b">
        <v>0</v>
      </c>
      <c r="K999" t="s">
        <v>31</v>
      </c>
      <c r="L999" t="s">
        <v>22</v>
      </c>
      <c r="M999">
        <v>101000</v>
      </c>
      <c r="O999" t="s">
        <v>1123</v>
      </c>
      <c r="P999" t="s">
        <v>1998</v>
      </c>
    </row>
    <row r="1000" spans="1:16" x14ac:dyDescent="0.35">
      <c r="A1000" t="s">
        <v>1776</v>
      </c>
      <c r="B1000" t="s">
        <v>1999</v>
      </c>
      <c r="C1000" t="s">
        <v>18</v>
      </c>
      <c r="D1000" t="s">
        <v>1869</v>
      </c>
      <c r="E1000" t="s">
        <v>20</v>
      </c>
      <c r="F1000" t="b">
        <v>1</v>
      </c>
      <c r="G1000" t="s">
        <v>1372</v>
      </c>
      <c r="H1000" s="1">
        <v>45664.255787037036</v>
      </c>
      <c r="I1000" t="b">
        <v>0</v>
      </c>
      <c r="J1000" t="b">
        <v>0</v>
      </c>
      <c r="K1000" t="s">
        <v>1372</v>
      </c>
      <c r="L1000" t="s">
        <v>22</v>
      </c>
      <c r="M1000">
        <v>22500</v>
      </c>
      <c r="O1000" t="s">
        <v>2000</v>
      </c>
      <c r="P1000" t="s">
        <v>2001</v>
      </c>
    </row>
    <row r="1001" spans="1:16" x14ac:dyDescent="0.35">
      <c r="A1001" t="s">
        <v>1776</v>
      </c>
      <c r="B1001" t="s">
        <v>2002</v>
      </c>
      <c r="C1001" t="s">
        <v>2003</v>
      </c>
      <c r="D1001" t="s">
        <v>17456</v>
      </c>
      <c r="E1001" t="s">
        <v>20</v>
      </c>
      <c r="F1001" t="b">
        <v>0</v>
      </c>
      <c r="G1001" t="s">
        <v>287</v>
      </c>
      <c r="H1001" s="1">
        <v>45664.256886574083</v>
      </c>
      <c r="I1001" t="b">
        <v>0</v>
      </c>
      <c r="J1001" t="b">
        <v>1</v>
      </c>
      <c r="K1001" t="s">
        <v>287</v>
      </c>
      <c r="L1001" t="s">
        <v>22</v>
      </c>
      <c r="M1001">
        <v>69750</v>
      </c>
      <c r="O1001" t="s">
        <v>2004</v>
      </c>
      <c r="P1001" t="s">
        <v>2005</v>
      </c>
    </row>
    <row r="1002" spans="1:16" x14ac:dyDescent="0.35">
      <c r="A1002" t="s">
        <v>1776</v>
      </c>
      <c r="B1002" t="s">
        <v>2006</v>
      </c>
      <c r="C1002" t="s">
        <v>149</v>
      </c>
      <c r="D1002" t="s">
        <v>2007</v>
      </c>
      <c r="E1002" t="s">
        <v>20</v>
      </c>
      <c r="F1002" t="b">
        <v>0</v>
      </c>
      <c r="G1002" t="s">
        <v>150</v>
      </c>
      <c r="H1002" s="1">
        <v>45664.28025462963</v>
      </c>
      <c r="I1002" t="b">
        <v>0</v>
      </c>
      <c r="J1002" t="b">
        <v>0</v>
      </c>
      <c r="K1002" t="s">
        <v>150</v>
      </c>
      <c r="L1002" t="s">
        <v>22</v>
      </c>
      <c r="M1002">
        <v>70000</v>
      </c>
      <c r="O1002" t="s">
        <v>1441</v>
      </c>
      <c r="P1002" t="s">
        <v>2008</v>
      </c>
    </row>
    <row r="1003" spans="1:16" x14ac:dyDescent="0.35">
      <c r="A1003" t="s">
        <v>1776</v>
      </c>
      <c r="B1003" t="s">
        <v>2009</v>
      </c>
      <c r="C1003" t="s">
        <v>193</v>
      </c>
      <c r="D1003" t="s">
        <v>115</v>
      </c>
      <c r="E1003" t="s">
        <v>20</v>
      </c>
      <c r="F1003" t="b">
        <v>0</v>
      </c>
      <c r="G1003" t="s">
        <v>52</v>
      </c>
      <c r="H1003" s="1">
        <v>45664.583634259259</v>
      </c>
      <c r="I1003" t="b">
        <v>0</v>
      </c>
      <c r="J1003" t="b">
        <v>0</v>
      </c>
      <c r="K1003" t="s">
        <v>31</v>
      </c>
      <c r="L1003" t="s">
        <v>22</v>
      </c>
      <c r="M1003">
        <v>77500</v>
      </c>
      <c r="O1003" t="s">
        <v>2010</v>
      </c>
      <c r="P1003" t="s">
        <v>2011</v>
      </c>
    </row>
    <row r="1004" spans="1:16" x14ac:dyDescent="0.35">
      <c r="A1004" t="s">
        <v>1776</v>
      </c>
      <c r="B1004" t="s">
        <v>2012</v>
      </c>
      <c r="C1004" t="s">
        <v>142</v>
      </c>
      <c r="D1004" t="s">
        <v>110</v>
      </c>
      <c r="E1004" t="s">
        <v>20</v>
      </c>
      <c r="F1004" t="b">
        <v>0</v>
      </c>
      <c r="G1004" t="s">
        <v>68</v>
      </c>
      <c r="H1004" s="1">
        <v>45664.625763888893</v>
      </c>
      <c r="I1004" t="b">
        <v>0</v>
      </c>
      <c r="J1004" t="b">
        <v>1</v>
      </c>
      <c r="K1004" t="s">
        <v>31</v>
      </c>
      <c r="L1004" t="s">
        <v>22</v>
      </c>
      <c r="M1004">
        <v>100550</v>
      </c>
      <c r="O1004" t="s">
        <v>2013</v>
      </c>
      <c r="P1004" t="s">
        <v>2014</v>
      </c>
    </row>
    <row r="1005" spans="1:16" x14ac:dyDescent="0.35">
      <c r="A1005" t="s">
        <v>1776</v>
      </c>
      <c r="B1005" t="s">
        <v>1776</v>
      </c>
      <c r="C1005" t="s">
        <v>2015</v>
      </c>
      <c r="D1005" t="s">
        <v>42</v>
      </c>
      <c r="E1005" t="s">
        <v>20</v>
      </c>
      <c r="F1005" t="b">
        <v>0</v>
      </c>
      <c r="G1005" t="s">
        <v>68</v>
      </c>
      <c r="H1005" s="1">
        <v>45664.625763888893</v>
      </c>
      <c r="I1005" t="b">
        <v>1</v>
      </c>
      <c r="J1005" t="b">
        <v>1</v>
      </c>
      <c r="K1005" t="s">
        <v>31</v>
      </c>
      <c r="L1005" t="s">
        <v>32</v>
      </c>
      <c r="N1005">
        <v>51</v>
      </c>
      <c r="O1005" t="s">
        <v>2016</v>
      </c>
      <c r="P1005" t="s">
        <v>2017</v>
      </c>
    </row>
    <row r="1006" spans="1:16" x14ac:dyDescent="0.35">
      <c r="A1006" t="s">
        <v>1776</v>
      </c>
      <c r="B1006" t="s">
        <v>2018</v>
      </c>
      <c r="C1006" t="s">
        <v>283</v>
      </c>
      <c r="D1006" t="s">
        <v>321</v>
      </c>
      <c r="E1006" t="s">
        <v>91</v>
      </c>
      <c r="F1006" t="b">
        <v>0</v>
      </c>
      <c r="G1006" t="s">
        <v>52</v>
      </c>
      <c r="H1006" s="1">
        <v>45664.666701388887</v>
      </c>
      <c r="I1006" t="b">
        <v>1</v>
      </c>
      <c r="J1006" t="b">
        <v>0</v>
      </c>
      <c r="K1006" t="s">
        <v>31</v>
      </c>
      <c r="L1006" t="s">
        <v>32</v>
      </c>
      <c r="N1006">
        <v>60</v>
      </c>
      <c r="O1006" t="s">
        <v>2019</v>
      </c>
      <c r="P1006" t="s">
        <v>2020</v>
      </c>
    </row>
    <row r="1007" spans="1:16" x14ac:dyDescent="0.35">
      <c r="A1007" t="s">
        <v>1776</v>
      </c>
      <c r="B1007" t="s">
        <v>2021</v>
      </c>
      <c r="C1007" t="s">
        <v>2022</v>
      </c>
      <c r="D1007" t="s">
        <v>36</v>
      </c>
      <c r="E1007" t="s">
        <v>20</v>
      </c>
      <c r="F1007" t="b">
        <v>0</v>
      </c>
      <c r="G1007" t="s">
        <v>68</v>
      </c>
      <c r="H1007" s="1">
        <v>45664.750763888893</v>
      </c>
      <c r="I1007" t="b">
        <v>1</v>
      </c>
      <c r="J1007" t="b">
        <v>1</v>
      </c>
      <c r="K1007" t="s">
        <v>31</v>
      </c>
      <c r="L1007" t="s">
        <v>22</v>
      </c>
      <c r="M1007">
        <v>70000</v>
      </c>
      <c r="O1007" t="s">
        <v>2023</v>
      </c>
      <c r="P1007" t="s">
        <v>140</v>
      </c>
    </row>
    <row r="1008" spans="1:16" x14ac:dyDescent="0.35">
      <c r="A1008" t="s">
        <v>1776</v>
      </c>
      <c r="B1008" t="s">
        <v>2024</v>
      </c>
      <c r="C1008" t="s">
        <v>537</v>
      </c>
      <c r="D1008" t="s">
        <v>36</v>
      </c>
      <c r="E1008" t="s">
        <v>20</v>
      </c>
      <c r="F1008" t="b">
        <v>0</v>
      </c>
      <c r="G1008" t="s">
        <v>171</v>
      </c>
      <c r="H1008" s="1">
        <v>45664.817511574067</v>
      </c>
      <c r="I1008" t="b">
        <v>0</v>
      </c>
      <c r="J1008" t="b">
        <v>1</v>
      </c>
      <c r="K1008" t="s">
        <v>31</v>
      </c>
      <c r="L1008" t="s">
        <v>22</v>
      </c>
      <c r="M1008">
        <v>70000</v>
      </c>
      <c r="O1008" t="s">
        <v>2025</v>
      </c>
      <c r="P1008" t="s">
        <v>2026</v>
      </c>
    </row>
    <row r="1009" spans="1:16" x14ac:dyDescent="0.35">
      <c r="A1009" t="s">
        <v>1776</v>
      </c>
      <c r="B1009" t="s">
        <v>2027</v>
      </c>
      <c r="C1009" t="s">
        <v>703</v>
      </c>
      <c r="D1009" t="s">
        <v>36</v>
      </c>
      <c r="E1009" t="s">
        <v>20</v>
      </c>
      <c r="F1009" t="b">
        <v>0</v>
      </c>
      <c r="G1009" t="s">
        <v>43</v>
      </c>
      <c r="H1009" s="1">
        <v>45664.875625000001</v>
      </c>
      <c r="I1009" t="b">
        <v>0</v>
      </c>
      <c r="J1009" t="b">
        <v>1</v>
      </c>
      <c r="K1009" t="s">
        <v>31</v>
      </c>
      <c r="L1009" t="s">
        <v>22</v>
      </c>
      <c r="M1009">
        <v>96750</v>
      </c>
      <c r="O1009" t="s">
        <v>2028</v>
      </c>
      <c r="P1009" t="s">
        <v>2029</v>
      </c>
    </row>
    <row r="1010" spans="1:16" x14ac:dyDescent="0.35">
      <c r="A1010" t="s">
        <v>1776</v>
      </c>
      <c r="B1010" t="s">
        <v>2030</v>
      </c>
      <c r="C1010" t="s">
        <v>705</v>
      </c>
      <c r="D1010" t="s">
        <v>36</v>
      </c>
      <c r="E1010" t="s">
        <v>91</v>
      </c>
      <c r="F1010" t="b">
        <v>0</v>
      </c>
      <c r="G1010" t="s">
        <v>30</v>
      </c>
      <c r="H1010" s="1">
        <v>45664.875891203701</v>
      </c>
      <c r="I1010" t="b">
        <v>0</v>
      </c>
      <c r="J1010" t="b">
        <v>0</v>
      </c>
      <c r="K1010" t="s">
        <v>31</v>
      </c>
      <c r="L1010" t="s">
        <v>22</v>
      </c>
      <c r="M1010">
        <v>82500</v>
      </c>
      <c r="O1010" t="s">
        <v>33</v>
      </c>
      <c r="P1010" t="s">
        <v>2031</v>
      </c>
    </row>
    <row r="1011" spans="1:16" x14ac:dyDescent="0.35">
      <c r="A1011" t="s">
        <v>1776</v>
      </c>
      <c r="B1011" t="s">
        <v>2032</v>
      </c>
      <c r="C1011" t="s">
        <v>2033</v>
      </c>
      <c r="D1011" t="s">
        <v>573</v>
      </c>
      <c r="E1011" t="s">
        <v>296</v>
      </c>
      <c r="F1011" t="b">
        <v>0</v>
      </c>
      <c r="G1011" t="s">
        <v>43</v>
      </c>
      <c r="H1011" s="1">
        <v>45665.000520833331</v>
      </c>
      <c r="I1011" t="b">
        <v>1</v>
      </c>
      <c r="J1011" t="b">
        <v>0</v>
      </c>
      <c r="K1011" t="s">
        <v>31</v>
      </c>
      <c r="L1011" t="s">
        <v>32</v>
      </c>
      <c r="N1011">
        <v>16.510000228881839</v>
      </c>
      <c r="O1011" t="s">
        <v>2034</v>
      </c>
    </row>
    <row r="1012" spans="1:16" x14ac:dyDescent="0.35">
      <c r="A1012" t="s">
        <v>1776</v>
      </c>
      <c r="B1012" t="s">
        <v>2035</v>
      </c>
      <c r="C1012" t="s">
        <v>18</v>
      </c>
      <c r="D1012" t="s">
        <v>17457</v>
      </c>
      <c r="E1012" t="s">
        <v>296</v>
      </c>
      <c r="F1012" t="b">
        <v>1</v>
      </c>
      <c r="G1012" t="s">
        <v>948</v>
      </c>
      <c r="H1012" s="1">
        <v>45665.00372685185</v>
      </c>
      <c r="I1012" t="b">
        <v>1</v>
      </c>
      <c r="J1012" t="b">
        <v>0</v>
      </c>
      <c r="K1012" t="s">
        <v>948</v>
      </c>
      <c r="L1012" t="s">
        <v>32</v>
      </c>
      <c r="N1012">
        <v>25</v>
      </c>
      <c r="O1012" t="s">
        <v>2036</v>
      </c>
    </row>
    <row r="1013" spans="1:16" x14ac:dyDescent="0.35">
      <c r="A1013" t="s">
        <v>1776</v>
      </c>
      <c r="B1013" t="s">
        <v>1776</v>
      </c>
      <c r="C1013" t="s">
        <v>154</v>
      </c>
      <c r="D1013" t="s">
        <v>29</v>
      </c>
      <c r="E1013" t="s">
        <v>91</v>
      </c>
      <c r="F1013" t="b">
        <v>0</v>
      </c>
      <c r="G1013" t="s">
        <v>52</v>
      </c>
      <c r="H1013" s="1">
        <v>45665.041701388887</v>
      </c>
      <c r="I1013" t="b">
        <v>1</v>
      </c>
      <c r="J1013" t="b">
        <v>0</v>
      </c>
      <c r="K1013" t="s">
        <v>31</v>
      </c>
      <c r="L1013" t="s">
        <v>32</v>
      </c>
      <c r="N1013">
        <v>32.5</v>
      </c>
      <c r="O1013" t="s">
        <v>2037</v>
      </c>
      <c r="P1013" t="s">
        <v>130</v>
      </c>
    </row>
    <row r="1014" spans="1:16" x14ac:dyDescent="0.35">
      <c r="A1014" t="s">
        <v>1776</v>
      </c>
      <c r="B1014" t="s">
        <v>2038</v>
      </c>
      <c r="C1014" t="s">
        <v>154</v>
      </c>
      <c r="D1014" t="s">
        <v>2039</v>
      </c>
      <c r="E1014" t="s">
        <v>20</v>
      </c>
      <c r="F1014" t="b">
        <v>0</v>
      </c>
      <c r="G1014" t="s">
        <v>52</v>
      </c>
      <c r="H1014" s="1">
        <v>45665.250069444453</v>
      </c>
      <c r="I1014" t="b">
        <v>0</v>
      </c>
      <c r="J1014" t="b">
        <v>1</v>
      </c>
      <c r="K1014" t="s">
        <v>31</v>
      </c>
      <c r="L1014" t="s">
        <v>22</v>
      </c>
      <c r="M1014">
        <v>79716</v>
      </c>
      <c r="O1014" t="s">
        <v>2040</v>
      </c>
      <c r="P1014" t="s">
        <v>1528</v>
      </c>
    </row>
    <row r="1015" spans="1:16" x14ac:dyDescent="0.35">
      <c r="A1015" t="s">
        <v>1776</v>
      </c>
      <c r="B1015" t="s">
        <v>2041</v>
      </c>
      <c r="C1015" t="s">
        <v>868</v>
      </c>
      <c r="D1015" t="s">
        <v>2042</v>
      </c>
      <c r="E1015" t="s">
        <v>91</v>
      </c>
      <c r="F1015" t="b">
        <v>0</v>
      </c>
      <c r="G1015" t="s">
        <v>47</v>
      </c>
      <c r="H1015" s="1">
        <v>45665.250300925924</v>
      </c>
      <c r="I1015" t="b">
        <v>1</v>
      </c>
      <c r="J1015" t="b">
        <v>0</v>
      </c>
      <c r="K1015" t="s">
        <v>31</v>
      </c>
      <c r="L1015" t="s">
        <v>22</v>
      </c>
      <c r="M1015">
        <v>169241</v>
      </c>
      <c r="O1015" t="s">
        <v>2043</v>
      </c>
      <c r="P1015" t="s">
        <v>2044</v>
      </c>
    </row>
    <row r="1016" spans="1:16" x14ac:dyDescent="0.35">
      <c r="A1016" t="s">
        <v>1776</v>
      </c>
      <c r="B1016" t="s">
        <v>2045</v>
      </c>
      <c r="C1016" t="s">
        <v>410</v>
      </c>
      <c r="D1016" t="s">
        <v>110</v>
      </c>
      <c r="E1016" t="s">
        <v>20</v>
      </c>
      <c r="F1016" t="b">
        <v>0</v>
      </c>
      <c r="G1016" t="s">
        <v>47</v>
      </c>
      <c r="H1016" s="1">
        <v>45665.250300925924</v>
      </c>
      <c r="I1016" t="b">
        <v>0</v>
      </c>
      <c r="J1016" t="b">
        <v>0</v>
      </c>
      <c r="K1016" t="s">
        <v>31</v>
      </c>
      <c r="L1016" t="s">
        <v>32</v>
      </c>
      <c r="N1016">
        <v>30</v>
      </c>
      <c r="O1016" t="s">
        <v>2046</v>
      </c>
      <c r="P1016" t="s">
        <v>2047</v>
      </c>
    </row>
    <row r="1017" spans="1:16" x14ac:dyDescent="0.35">
      <c r="A1017" t="s">
        <v>1776</v>
      </c>
      <c r="B1017" t="s">
        <v>2048</v>
      </c>
      <c r="C1017" t="s">
        <v>51</v>
      </c>
      <c r="D1017" t="s">
        <v>110</v>
      </c>
      <c r="E1017" t="s">
        <v>20</v>
      </c>
      <c r="F1017" t="b">
        <v>0</v>
      </c>
      <c r="G1017" t="s">
        <v>43</v>
      </c>
      <c r="H1017" s="1">
        <v>45665.250613425917</v>
      </c>
      <c r="I1017" t="b">
        <v>0</v>
      </c>
      <c r="J1017" t="b">
        <v>1</v>
      </c>
      <c r="K1017" t="s">
        <v>31</v>
      </c>
      <c r="L1017" t="s">
        <v>22</v>
      </c>
      <c r="M1017">
        <v>79380</v>
      </c>
      <c r="O1017" t="s">
        <v>2049</v>
      </c>
      <c r="P1017" t="s">
        <v>2050</v>
      </c>
    </row>
    <row r="1018" spans="1:16" x14ac:dyDescent="0.35">
      <c r="A1018" t="s">
        <v>1776</v>
      </c>
      <c r="B1018" t="s">
        <v>1776</v>
      </c>
      <c r="C1018" t="s">
        <v>1526</v>
      </c>
      <c r="D1018" t="s">
        <v>1924</v>
      </c>
      <c r="E1018" t="s">
        <v>20</v>
      </c>
      <c r="F1018" t="b">
        <v>0</v>
      </c>
      <c r="G1018" t="s">
        <v>68</v>
      </c>
      <c r="H1018" s="1">
        <v>45665.250787037039</v>
      </c>
      <c r="I1018" t="b">
        <v>0</v>
      </c>
      <c r="J1018" t="b">
        <v>1</v>
      </c>
      <c r="K1018" t="s">
        <v>31</v>
      </c>
      <c r="L1018" t="s">
        <v>22</v>
      </c>
      <c r="M1018">
        <v>93850</v>
      </c>
      <c r="O1018" t="s">
        <v>1721</v>
      </c>
      <c r="P1018" t="s">
        <v>2051</v>
      </c>
    </row>
    <row r="1019" spans="1:16" x14ac:dyDescent="0.35">
      <c r="A1019" t="s">
        <v>1776</v>
      </c>
      <c r="B1019" t="s">
        <v>2052</v>
      </c>
      <c r="C1019" t="s">
        <v>2053</v>
      </c>
      <c r="D1019" t="s">
        <v>2054</v>
      </c>
      <c r="E1019" t="s">
        <v>20</v>
      </c>
      <c r="F1019" t="b">
        <v>0</v>
      </c>
      <c r="G1019" t="s">
        <v>2055</v>
      </c>
      <c r="H1019" s="1">
        <v>45665.254930555559</v>
      </c>
      <c r="I1019" t="b">
        <v>0</v>
      </c>
      <c r="J1019" t="b">
        <v>0</v>
      </c>
      <c r="K1019" t="s">
        <v>2055</v>
      </c>
      <c r="L1019" t="s">
        <v>22</v>
      </c>
      <c r="M1019">
        <v>44419</v>
      </c>
      <c r="O1019" t="s">
        <v>2056</v>
      </c>
      <c r="P1019" t="s">
        <v>164</v>
      </c>
    </row>
    <row r="1020" spans="1:16" x14ac:dyDescent="0.35">
      <c r="A1020" t="s">
        <v>1776</v>
      </c>
      <c r="B1020" t="s">
        <v>2057</v>
      </c>
      <c r="C1020" t="s">
        <v>18</v>
      </c>
      <c r="D1020" t="s">
        <v>17445</v>
      </c>
      <c r="E1020" t="s">
        <v>20</v>
      </c>
      <c r="F1020" t="b">
        <v>1</v>
      </c>
      <c r="G1020" t="s">
        <v>287</v>
      </c>
      <c r="H1020" s="1">
        <v>45665.255532407413</v>
      </c>
      <c r="I1020" t="b">
        <v>0</v>
      </c>
      <c r="J1020" t="b">
        <v>1</v>
      </c>
      <c r="K1020" t="s">
        <v>287</v>
      </c>
      <c r="L1020" t="s">
        <v>22</v>
      </c>
      <c r="M1020">
        <v>69750</v>
      </c>
      <c r="O1020" t="s">
        <v>2004</v>
      </c>
      <c r="P1020" t="s">
        <v>2005</v>
      </c>
    </row>
    <row r="1021" spans="1:16" x14ac:dyDescent="0.35">
      <c r="A1021" t="s">
        <v>1776</v>
      </c>
      <c r="B1021" t="s">
        <v>1776</v>
      </c>
      <c r="C1021" t="s">
        <v>2058</v>
      </c>
      <c r="D1021" t="s">
        <v>2039</v>
      </c>
      <c r="E1021" t="s">
        <v>20</v>
      </c>
      <c r="F1021" t="b">
        <v>0</v>
      </c>
      <c r="G1021" t="s">
        <v>171</v>
      </c>
      <c r="H1021" s="1">
        <v>45665.278368055559</v>
      </c>
      <c r="I1021" t="b">
        <v>1</v>
      </c>
      <c r="J1021" t="b">
        <v>1</v>
      </c>
      <c r="K1021" t="s">
        <v>31</v>
      </c>
      <c r="L1021" t="s">
        <v>22</v>
      </c>
      <c r="M1021">
        <v>50000</v>
      </c>
      <c r="O1021" t="s">
        <v>2059</v>
      </c>
      <c r="P1021" t="s">
        <v>164</v>
      </c>
    </row>
    <row r="1022" spans="1:16" x14ac:dyDescent="0.35">
      <c r="A1022" t="s">
        <v>1776</v>
      </c>
      <c r="B1022" t="s">
        <v>1776</v>
      </c>
      <c r="C1022" t="s">
        <v>2060</v>
      </c>
      <c r="D1022" t="s">
        <v>110</v>
      </c>
      <c r="E1022" t="s">
        <v>20</v>
      </c>
      <c r="F1022" t="b">
        <v>0</v>
      </c>
      <c r="G1022" t="s">
        <v>68</v>
      </c>
      <c r="H1022" s="1">
        <v>45665.375787037039</v>
      </c>
      <c r="I1022" t="b">
        <v>0</v>
      </c>
      <c r="J1022" t="b">
        <v>1</v>
      </c>
      <c r="K1022" t="s">
        <v>31</v>
      </c>
      <c r="L1022" t="s">
        <v>32</v>
      </c>
      <c r="N1022">
        <v>58.5</v>
      </c>
      <c r="O1022" t="s">
        <v>2061</v>
      </c>
      <c r="P1022" t="s">
        <v>164</v>
      </c>
    </row>
    <row r="1023" spans="1:16" x14ac:dyDescent="0.35">
      <c r="A1023" t="s">
        <v>1776</v>
      </c>
      <c r="B1023" t="s">
        <v>2062</v>
      </c>
      <c r="C1023" t="s">
        <v>1334</v>
      </c>
      <c r="D1023" t="s">
        <v>110</v>
      </c>
      <c r="E1023" t="s">
        <v>20</v>
      </c>
      <c r="F1023" t="b">
        <v>0</v>
      </c>
      <c r="G1023" t="s">
        <v>30</v>
      </c>
      <c r="H1023" s="1">
        <v>45665.37599537037</v>
      </c>
      <c r="I1023" t="b">
        <v>0</v>
      </c>
      <c r="J1023" t="b">
        <v>0</v>
      </c>
      <c r="K1023" t="s">
        <v>31</v>
      </c>
      <c r="L1023" t="s">
        <v>22</v>
      </c>
      <c r="M1023">
        <v>90000</v>
      </c>
      <c r="O1023" t="s">
        <v>2063</v>
      </c>
      <c r="P1023" t="s">
        <v>164</v>
      </c>
    </row>
    <row r="1024" spans="1:16" x14ac:dyDescent="0.35">
      <c r="A1024" t="s">
        <v>1776</v>
      </c>
      <c r="B1024" t="s">
        <v>2064</v>
      </c>
      <c r="C1024" t="s">
        <v>2065</v>
      </c>
      <c r="D1024" t="s">
        <v>17458</v>
      </c>
      <c r="E1024" t="s">
        <v>20</v>
      </c>
      <c r="F1024" t="b">
        <v>0</v>
      </c>
      <c r="G1024" t="s">
        <v>2065</v>
      </c>
      <c r="H1024" s="1">
        <v>45665.439583333333</v>
      </c>
      <c r="I1024" t="b">
        <v>1</v>
      </c>
      <c r="J1024" t="b">
        <v>0</v>
      </c>
      <c r="K1024" t="s">
        <v>2065</v>
      </c>
      <c r="L1024" t="s">
        <v>22</v>
      </c>
      <c r="M1024">
        <v>70000</v>
      </c>
      <c r="O1024" t="s">
        <v>2066</v>
      </c>
    </row>
    <row r="1025" spans="1:16" x14ac:dyDescent="0.35">
      <c r="A1025" t="s">
        <v>1776</v>
      </c>
      <c r="B1025" t="s">
        <v>2067</v>
      </c>
      <c r="C1025" t="s">
        <v>2065</v>
      </c>
      <c r="D1025" t="s">
        <v>17458</v>
      </c>
      <c r="E1025" t="s">
        <v>20</v>
      </c>
      <c r="F1025" t="b">
        <v>0</v>
      </c>
      <c r="G1025" t="s">
        <v>2065</v>
      </c>
      <c r="H1025" s="1">
        <v>45665.439583333333</v>
      </c>
      <c r="I1025" t="b">
        <v>1</v>
      </c>
      <c r="J1025" t="b">
        <v>0</v>
      </c>
      <c r="K1025" t="s">
        <v>2065</v>
      </c>
      <c r="L1025" t="s">
        <v>22</v>
      </c>
      <c r="M1025">
        <v>41999.5</v>
      </c>
      <c r="O1025" t="s">
        <v>2066</v>
      </c>
      <c r="P1025" t="s">
        <v>164</v>
      </c>
    </row>
    <row r="1026" spans="1:16" x14ac:dyDescent="0.35">
      <c r="A1026" t="s">
        <v>1776</v>
      </c>
      <c r="B1026" t="s">
        <v>2068</v>
      </c>
      <c r="C1026" t="s">
        <v>2069</v>
      </c>
      <c r="D1026" t="s">
        <v>36</v>
      </c>
      <c r="E1026" t="s">
        <v>20</v>
      </c>
      <c r="F1026" t="b">
        <v>0</v>
      </c>
      <c r="G1026" t="s">
        <v>171</v>
      </c>
      <c r="H1026" s="1">
        <v>45665.445034722223</v>
      </c>
      <c r="I1026" t="b">
        <v>0</v>
      </c>
      <c r="J1026" t="b">
        <v>0</v>
      </c>
      <c r="K1026" t="s">
        <v>31</v>
      </c>
      <c r="L1026" t="s">
        <v>22</v>
      </c>
      <c r="M1026">
        <v>107500</v>
      </c>
      <c r="O1026" t="s">
        <v>1123</v>
      </c>
      <c r="P1026" t="s">
        <v>1124</v>
      </c>
    </row>
    <row r="1027" spans="1:16" x14ac:dyDescent="0.35">
      <c r="A1027" t="s">
        <v>1776</v>
      </c>
      <c r="B1027" t="s">
        <v>2021</v>
      </c>
      <c r="C1027" t="s">
        <v>2070</v>
      </c>
      <c r="D1027" t="s">
        <v>42</v>
      </c>
      <c r="E1027" t="s">
        <v>20</v>
      </c>
      <c r="F1027" t="b">
        <v>0</v>
      </c>
      <c r="G1027" t="s">
        <v>68</v>
      </c>
      <c r="H1027" s="1">
        <v>45665.500810185193</v>
      </c>
      <c r="I1027" t="b">
        <v>1</v>
      </c>
      <c r="J1027" t="b">
        <v>1</v>
      </c>
      <c r="K1027" t="s">
        <v>31</v>
      </c>
      <c r="L1027" t="s">
        <v>22</v>
      </c>
      <c r="M1027">
        <v>70000</v>
      </c>
      <c r="O1027" t="s">
        <v>2071</v>
      </c>
      <c r="P1027" t="s">
        <v>140</v>
      </c>
    </row>
    <row r="1028" spans="1:16" x14ac:dyDescent="0.35">
      <c r="A1028" t="s">
        <v>1776</v>
      </c>
      <c r="B1028" t="s">
        <v>2072</v>
      </c>
      <c r="C1028" t="s">
        <v>170</v>
      </c>
      <c r="D1028" t="s">
        <v>269</v>
      </c>
      <c r="E1028" t="s">
        <v>91</v>
      </c>
      <c r="F1028" t="b">
        <v>0</v>
      </c>
      <c r="G1028" t="s">
        <v>171</v>
      </c>
      <c r="H1028" s="1">
        <v>45665.695069444453</v>
      </c>
      <c r="I1028" t="b">
        <v>1</v>
      </c>
      <c r="J1028" t="b">
        <v>0</v>
      </c>
      <c r="K1028" t="s">
        <v>31</v>
      </c>
      <c r="L1028" t="s">
        <v>32</v>
      </c>
      <c r="N1028">
        <v>52.5</v>
      </c>
      <c r="O1028" t="s">
        <v>2073</v>
      </c>
      <c r="P1028" t="s">
        <v>232</v>
      </c>
    </row>
    <row r="1029" spans="1:16" x14ac:dyDescent="0.35">
      <c r="A1029" t="s">
        <v>1776</v>
      </c>
      <c r="B1029" t="s">
        <v>2074</v>
      </c>
      <c r="C1029" t="s">
        <v>18</v>
      </c>
      <c r="D1029" t="s">
        <v>269</v>
      </c>
      <c r="E1029" t="s">
        <v>91</v>
      </c>
      <c r="F1029" t="b">
        <v>1</v>
      </c>
      <c r="G1029" t="s">
        <v>52</v>
      </c>
      <c r="H1029" s="1">
        <v>45665.750104166669</v>
      </c>
      <c r="I1029" t="b">
        <v>1</v>
      </c>
      <c r="J1029" t="b">
        <v>1</v>
      </c>
      <c r="K1029" t="s">
        <v>31</v>
      </c>
      <c r="L1029" t="s">
        <v>32</v>
      </c>
      <c r="N1029">
        <v>50</v>
      </c>
      <c r="O1029" t="s">
        <v>2075</v>
      </c>
      <c r="P1029" t="s">
        <v>164</v>
      </c>
    </row>
    <row r="1030" spans="1:16" x14ac:dyDescent="0.35">
      <c r="A1030" t="s">
        <v>1776</v>
      </c>
      <c r="B1030" t="s">
        <v>2076</v>
      </c>
      <c r="C1030" t="s">
        <v>703</v>
      </c>
      <c r="D1030" t="s">
        <v>36</v>
      </c>
      <c r="E1030" t="s">
        <v>20</v>
      </c>
      <c r="F1030" t="b">
        <v>0</v>
      </c>
      <c r="G1030" t="s">
        <v>43</v>
      </c>
      <c r="H1030" s="1">
        <v>45665.750613425917</v>
      </c>
      <c r="I1030" t="b">
        <v>0</v>
      </c>
      <c r="J1030" t="b">
        <v>1</v>
      </c>
      <c r="K1030" t="s">
        <v>31</v>
      </c>
      <c r="L1030" t="s">
        <v>22</v>
      </c>
      <c r="M1030">
        <v>119030</v>
      </c>
      <c r="O1030" t="s">
        <v>96</v>
      </c>
      <c r="P1030" t="s">
        <v>2077</v>
      </c>
    </row>
    <row r="1031" spans="1:16" x14ac:dyDescent="0.35">
      <c r="A1031" t="s">
        <v>1776</v>
      </c>
      <c r="B1031" t="s">
        <v>2078</v>
      </c>
      <c r="C1031" t="s">
        <v>2079</v>
      </c>
      <c r="D1031" t="s">
        <v>36</v>
      </c>
      <c r="E1031" t="s">
        <v>20</v>
      </c>
      <c r="F1031" t="b">
        <v>0</v>
      </c>
      <c r="G1031" t="s">
        <v>68</v>
      </c>
      <c r="H1031" s="1">
        <v>45665.750810185193</v>
      </c>
      <c r="I1031" t="b">
        <v>0</v>
      </c>
      <c r="J1031" t="b">
        <v>1</v>
      </c>
      <c r="K1031" t="s">
        <v>31</v>
      </c>
      <c r="L1031" t="s">
        <v>22</v>
      </c>
      <c r="M1031">
        <v>99780</v>
      </c>
      <c r="O1031" t="s">
        <v>339</v>
      </c>
      <c r="P1031" t="s">
        <v>2080</v>
      </c>
    </row>
    <row r="1032" spans="1:16" x14ac:dyDescent="0.35">
      <c r="A1032" t="s">
        <v>1776</v>
      </c>
      <c r="B1032" t="s">
        <v>1776</v>
      </c>
      <c r="C1032" t="s">
        <v>2081</v>
      </c>
      <c r="D1032" t="s">
        <v>36</v>
      </c>
      <c r="F1032" t="b">
        <v>0</v>
      </c>
      <c r="G1032" t="s">
        <v>47</v>
      </c>
      <c r="H1032" s="1">
        <v>45665.751250000001</v>
      </c>
      <c r="I1032" t="b">
        <v>0</v>
      </c>
      <c r="J1032" t="b">
        <v>0</v>
      </c>
      <c r="K1032" t="s">
        <v>31</v>
      </c>
      <c r="L1032" t="s">
        <v>32</v>
      </c>
      <c r="N1032">
        <v>33</v>
      </c>
      <c r="O1032" t="s">
        <v>463</v>
      </c>
      <c r="P1032" t="s">
        <v>2082</v>
      </c>
    </row>
    <row r="1033" spans="1:16" x14ac:dyDescent="0.35">
      <c r="A1033" t="s">
        <v>1776</v>
      </c>
      <c r="B1033" t="s">
        <v>1937</v>
      </c>
      <c r="C1033" t="s">
        <v>1938</v>
      </c>
      <c r="D1033" t="s">
        <v>573</v>
      </c>
      <c r="E1033" t="s">
        <v>20</v>
      </c>
      <c r="F1033" t="b">
        <v>0</v>
      </c>
      <c r="G1033" t="s">
        <v>52</v>
      </c>
      <c r="H1033" s="1">
        <v>45665.875162037039</v>
      </c>
      <c r="I1033" t="b">
        <v>0</v>
      </c>
      <c r="J1033" t="b">
        <v>1</v>
      </c>
      <c r="K1033" t="s">
        <v>31</v>
      </c>
      <c r="L1033" t="s">
        <v>32</v>
      </c>
      <c r="N1033">
        <v>27.435001373291019</v>
      </c>
      <c r="O1033" t="s">
        <v>1939</v>
      </c>
      <c r="P1033" t="s">
        <v>1940</v>
      </c>
    </row>
    <row r="1034" spans="1:16" x14ac:dyDescent="0.35">
      <c r="A1034" t="s">
        <v>1776</v>
      </c>
      <c r="B1034" t="s">
        <v>1776</v>
      </c>
      <c r="C1034" t="s">
        <v>162</v>
      </c>
      <c r="D1034" t="s">
        <v>110</v>
      </c>
      <c r="E1034" t="s">
        <v>20</v>
      </c>
      <c r="F1034" t="b">
        <v>0</v>
      </c>
      <c r="G1034" t="s">
        <v>52</v>
      </c>
      <c r="H1034" s="1">
        <v>45665.916770833333</v>
      </c>
      <c r="I1034" t="b">
        <v>0</v>
      </c>
      <c r="J1034" t="b">
        <v>1</v>
      </c>
      <c r="K1034" t="s">
        <v>31</v>
      </c>
      <c r="L1034" t="s">
        <v>22</v>
      </c>
      <c r="M1034">
        <v>75000</v>
      </c>
      <c r="O1034" t="s">
        <v>163</v>
      </c>
      <c r="P1034" t="s">
        <v>2083</v>
      </c>
    </row>
    <row r="1035" spans="1:16" x14ac:dyDescent="0.35">
      <c r="A1035" t="s">
        <v>1776</v>
      </c>
      <c r="B1035" t="s">
        <v>1776</v>
      </c>
      <c r="C1035" t="s">
        <v>2084</v>
      </c>
      <c r="D1035" t="s">
        <v>36</v>
      </c>
      <c r="E1035" t="s">
        <v>91</v>
      </c>
      <c r="F1035" t="b">
        <v>0</v>
      </c>
      <c r="G1035" t="s">
        <v>52</v>
      </c>
      <c r="H1035" s="1">
        <v>45665.958472222221</v>
      </c>
      <c r="I1035" t="b">
        <v>1</v>
      </c>
      <c r="J1035" t="b">
        <v>0</v>
      </c>
      <c r="K1035" t="s">
        <v>31</v>
      </c>
      <c r="L1035" t="s">
        <v>32</v>
      </c>
      <c r="N1035">
        <v>25</v>
      </c>
      <c r="O1035" t="s">
        <v>1093</v>
      </c>
    </row>
    <row r="1036" spans="1:16" x14ac:dyDescent="0.35">
      <c r="A1036" t="s">
        <v>1776</v>
      </c>
      <c r="B1036" t="s">
        <v>2085</v>
      </c>
      <c r="C1036" t="s">
        <v>879</v>
      </c>
      <c r="D1036" t="s">
        <v>36</v>
      </c>
      <c r="E1036" t="s">
        <v>20</v>
      </c>
      <c r="F1036" t="b">
        <v>0</v>
      </c>
      <c r="G1036" t="s">
        <v>68</v>
      </c>
      <c r="H1036" s="1">
        <v>45665.959236111114</v>
      </c>
      <c r="I1036" t="b">
        <v>1</v>
      </c>
      <c r="J1036" t="b">
        <v>0</v>
      </c>
      <c r="K1036" t="s">
        <v>31</v>
      </c>
      <c r="L1036" t="s">
        <v>32</v>
      </c>
      <c r="N1036">
        <v>27.5</v>
      </c>
      <c r="O1036" t="s">
        <v>194</v>
      </c>
      <c r="P1036" t="s">
        <v>2086</v>
      </c>
    </row>
    <row r="1037" spans="1:16" x14ac:dyDescent="0.35">
      <c r="A1037" t="s">
        <v>1776</v>
      </c>
      <c r="B1037" t="s">
        <v>2087</v>
      </c>
      <c r="C1037" t="s">
        <v>18</v>
      </c>
      <c r="D1037" t="s">
        <v>110</v>
      </c>
      <c r="E1037" t="s">
        <v>20</v>
      </c>
      <c r="F1037" t="b">
        <v>1</v>
      </c>
      <c r="G1037" t="s">
        <v>994</v>
      </c>
      <c r="H1037" s="1">
        <v>45666.021898148138</v>
      </c>
      <c r="I1037" t="b">
        <v>0</v>
      </c>
      <c r="J1037" t="b">
        <v>0</v>
      </c>
      <c r="K1037" t="s">
        <v>994</v>
      </c>
      <c r="L1037" t="s">
        <v>22</v>
      </c>
      <c r="M1037">
        <v>70000</v>
      </c>
      <c r="O1037" t="s">
        <v>2088</v>
      </c>
      <c r="P1037" t="s">
        <v>2089</v>
      </c>
    </row>
    <row r="1038" spans="1:16" x14ac:dyDescent="0.35">
      <c r="A1038" t="s">
        <v>1776</v>
      </c>
      <c r="B1038" t="s">
        <v>2090</v>
      </c>
      <c r="C1038" t="s">
        <v>2091</v>
      </c>
      <c r="D1038" t="s">
        <v>110</v>
      </c>
      <c r="F1038" t="b">
        <v>0</v>
      </c>
      <c r="G1038" t="s">
        <v>47</v>
      </c>
      <c r="H1038" s="1">
        <v>45666.042002314818</v>
      </c>
      <c r="I1038" t="b">
        <v>1</v>
      </c>
      <c r="J1038" t="b">
        <v>0</v>
      </c>
      <c r="K1038" t="s">
        <v>31</v>
      </c>
      <c r="L1038" t="s">
        <v>32</v>
      </c>
      <c r="N1038">
        <v>26.5</v>
      </c>
      <c r="O1038" t="s">
        <v>2092</v>
      </c>
      <c r="P1038" t="s">
        <v>417</v>
      </c>
    </row>
    <row r="1039" spans="1:16" x14ac:dyDescent="0.35">
      <c r="A1039" t="s">
        <v>1776</v>
      </c>
      <c r="B1039" t="s">
        <v>2093</v>
      </c>
      <c r="C1039" t="s">
        <v>154</v>
      </c>
      <c r="D1039" t="s">
        <v>1924</v>
      </c>
      <c r="E1039" t="s">
        <v>20</v>
      </c>
      <c r="F1039" t="b">
        <v>0</v>
      </c>
      <c r="G1039" t="s">
        <v>52</v>
      </c>
      <c r="H1039" s="1">
        <v>45666.250034722223</v>
      </c>
      <c r="I1039" t="b">
        <v>1</v>
      </c>
      <c r="J1039" t="b">
        <v>0</v>
      </c>
      <c r="K1039" t="s">
        <v>31</v>
      </c>
      <c r="L1039" t="s">
        <v>22</v>
      </c>
      <c r="M1039">
        <v>105000</v>
      </c>
      <c r="O1039" t="s">
        <v>2094</v>
      </c>
      <c r="P1039" t="s">
        <v>2095</v>
      </c>
    </row>
    <row r="1040" spans="1:16" x14ac:dyDescent="0.35">
      <c r="A1040" t="s">
        <v>1776</v>
      </c>
      <c r="B1040" t="s">
        <v>1776</v>
      </c>
      <c r="C1040" t="s">
        <v>1814</v>
      </c>
      <c r="D1040" t="s">
        <v>17459</v>
      </c>
      <c r="E1040" t="s">
        <v>20</v>
      </c>
      <c r="F1040" t="b">
        <v>0</v>
      </c>
      <c r="G1040" t="s">
        <v>47</v>
      </c>
      <c r="H1040" s="1">
        <v>45666.25037037037</v>
      </c>
      <c r="I1040" t="b">
        <v>1</v>
      </c>
      <c r="J1040" t="b">
        <v>1</v>
      </c>
      <c r="K1040" t="s">
        <v>31</v>
      </c>
      <c r="L1040" t="s">
        <v>32</v>
      </c>
      <c r="N1040">
        <v>60</v>
      </c>
      <c r="O1040" t="s">
        <v>2096</v>
      </c>
      <c r="P1040" t="s">
        <v>834</v>
      </c>
    </row>
    <row r="1041" spans="1:16" x14ac:dyDescent="0.35">
      <c r="A1041" t="s">
        <v>1776</v>
      </c>
      <c r="B1041" t="s">
        <v>2097</v>
      </c>
      <c r="C1041" t="s">
        <v>2098</v>
      </c>
      <c r="D1041" t="s">
        <v>110</v>
      </c>
      <c r="E1041" t="s">
        <v>20</v>
      </c>
      <c r="F1041" t="b">
        <v>0</v>
      </c>
      <c r="G1041" t="s">
        <v>43</v>
      </c>
      <c r="H1041" s="1">
        <v>45666.250671296293</v>
      </c>
      <c r="I1041" t="b">
        <v>0</v>
      </c>
      <c r="J1041" t="b">
        <v>0</v>
      </c>
      <c r="K1041" t="s">
        <v>31</v>
      </c>
      <c r="L1041" t="s">
        <v>22</v>
      </c>
      <c r="M1041">
        <v>107500</v>
      </c>
      <c r="O1041" t="s">
        <v>2099</v>
      </c>
      <c r="P1041" t="s">
        <v>2100</v>
      </c>
    </row>
    <row r="1042" spans="1:16" x14ac:dyDescent="0.35">
      <c r="A1042" t="s">
        <v>1776</v>
      </c>
      <c r="B1042" t="s">
        <v>2101</v>
      </c>
      <c r="C1042" t="s">
        <v>201</v>
      </c>
      <c r="D1042" t="s">
        <v>110</v>
      </c>
      <c r="E1042" t="s">
        <v>20</v>
      </c>
      <c r="F1042" t="b">
        <v>0</v>
      </c>
      <c r="G1042" t="s">
        <v>43</v>
      </c>
      <c r="H1042" s="1">
        <v>45666.250671296293</v>
      </c>
      <c r="I1042" t="b">
        <v>0</v>
      </c>
      <c r="J1042" t="b">
        <v>0</v>
      </c>
      <c r="K1042" t="s">
        <v>31</v>
      </c>
      <c r="L1042" t="s">
        <v>22</v>
      </c>
      <c r="M1042">
        <v>72500</v>
      </c>
      <c r="O1042" t="s">
        <v>2102</v>
      </c>
      <c r="P1042" t="s">
        <v>2103</v>
      </c>
    </row>
    <row r="1043" spans="1:16" x14ac:dyDescent="0.35">
      <c r="A1043" t="s">
        <v>1776</v>
      </c>
      <c r="B1043" t="s">
        <v>1944</v>
      </c>
      <c r="C1043" t="s">
        <v>18</v>
      </c>
      <c r="D1043" t="s">
        <v>2104</v>
      </c>
      <c r="E1043" t="s">
        <v>20</v>
      </c>
      <c r="F1043" t="b">
        <v>1</v>
      </c>
      <c r="G1043" t="s">
        <v>2105</v>
      </c>
      <c r="H1043" s="1">
        <v>45666.27715277778</v>
      </c>
      <c r="I1043" t="b">
        <v>0</v>
      </c>
      <c r="J1043" t="b">
        <v>0</v>
      </c>
      <c r="K1043" t="s">
        <v>2105</v>
      </c>
      <c r="L1043" t="s">
        <v>22</v>
      </c>
      <c r="M1043">
        <v>40000</v>
      </c>
      <c r="O1043" t="s">
        <v>2106</v>
      </c>
      <c r="P1043" t="s">
        <v>2107</v>
      </c>
    </row>
    <row r="1044" spans="1:16" x14ac:dyDescent="0.35">
      <c r="A1044" t="s">
        <v>1776</v>
      </c>
      <c r="B1044" t="s">
        <v>1795</v>
      </c>
      <c r="C1044" t="s">
        <v>37</v>
      </c>
      <c r="D1044" t="s">
        <v>110</v>
      </c>
      <c r="E1044" t="s">
        <v>20</v>
      </c>
      <c r="F1044" t="b">
        <v>0</v>
      </c>
      <c r="G1044" t="s">
        <v>37</v>
      </c>
      <c r="H1044" s="1">
        <v>45666.284918981481</v>
      </c>
      <c r="I1044" t="b">
        <v>1</v>
      </c>
      <c r="J1044" t="b">
        <v>0</v>
      </c>
      <c r="K1044" t="s">
        <v>37</v>
      </c>
      <c r="L1044" t="s">
        <v>22</v>
      </c>
      <c r="M1044">
        <v>40000</v>
      </c>
      <c r="O1044" t="s">
        <v>1796</v>
      </c>
      <c r="P1044" t="s">
        <v>1797</v>
      </c>
    </row>
    <row r="1045" spans="1:16" x14ac:dyDescent="0.35">
      <c r="A1045" t="s">
        <v>1776</v>
      </c>
      <c r="B1045" t="s">
        <v>2108</v>
      </c>
      <c r="C1045" t="s">
        <v>2109</v>
      </c>
      <c r="D1045" t="s">
        <v>42</v>
      </c>
      <c r="E1045" t="s">
        <v>760</v>
      </c>
      <c r="F1045" t="b">
        <v>0</v>
      </c>
      <c r="G1045" t="s">
        <v>30</v>
      </c>
      <c r="H1045" s="1">
        <v>45666.376122685193</v>
      </c>
      <c r="I1045" t="b">
        <v>0</v>
      </c>
      <c r="J1045" t="b">
        <v>1</v>
      </c>
      <c r="K1045" t="s">
        <v>31</v>
      </c>
      <c r="L1045" t="s">
        <v>32</v>
      </c>
      <c r="N1045">
        <v>50</v>
      </c>
      <c r="O1045" t="s">
        <v>2110</v>
      </c>
      <c r="P1045" t="s">
        <v>2111</v>
      </c>
    </row>
    <row r="1046" spans="1:16" x14ac:dyDescent="0.35">
      <c r="A1046" t="s">
        <v>1776</v>
      </c>
      <c r="B1046" t="s">
        <v>2112</v>
      </c>
      <c r="C1046" t="s">
        <v>2113</v>
      </c>
      <c r="D1046" t="s">
        <v>1955</v>
      </c>
      <c r="E1046" t="s">
        <v>20</v>
      </c>
      <c r="F1046" t="b">
        <v>0</v>
      </c>
      <c r="G1046" t="s">
        <v>52</v>
      </c>
      <c r="H1046" s="1">
        <v>45666.500092592592</v>
      </c>
      <c r="I1046" t="b">
        <v>0</v>
      </c>
      <c r="J1046" t="b">
        <v>1</v>
      </c>
      <c r="K1046" t="s">
        <v>31</v>
      </c>
      <c r="L1046" t="s">
        <v>32</v>
      </c>
      <c r="N1046">
        <v>52</v>
      </c>
      <c r="O1046" t="s">
        <v>2114</v>
      </c>
      <c r="P1046" t="s">
        <v>2115</v>
      </c>
    </row>
    <row r="1047" spans="1:16" x14ac:dyDescent="0.35">
      <c r="A1047" t="s">
        <v>1776</v>
      </c>
      <c r="B1047" t="s">
        <v>2116</v>
      </c>
      <c r="C1047" t="s">
        <v>2117</v>
      </c>
      <c r="D1047" t="s">
        <v>110</v>
      </c>
      <c r="E1047" t="s">
        <v>20</v>
      </c>
      <c r="F1047" t="b">
        <v>0</v>
      </c>
      <c r="G1047" t="s">
        <v>47</v>
      </c>
      <c r="H1047" s="1">
        <v>45666.500405092593</v>
      </c>
      <c r="I1047" t="b">
        <v>0</v>
      </c>
      <c r="J1047" t="b">
        <v>0</v>
      </c>
      <c r="K1047" t="s">
        <v>31</v>
      </c>
      <c r="L1047" t="s">
        <v>22</v>
      </c>
      <c r="M1047">
        <v>155000</v>
      </c>
      <c r="O1047" t="s">
        <v>2118</v>
      </c>
      <c r="P1047" t="s">
        <v>2119</v>
      </c>
    </row>
    <row r="1048" spans="1:16" x14ac:dyDescent="0.35">
      <c r="A1048" t="s">
        <v>1776</v>
      </c>
      <c r="B1048" t="s">
        <v>2120</v>
      </c>
      <c r="C1048" t="s">
        <v>2121</v>
      </c>
      <c r="D1048" t="s">
        <v>36</v>
      </c>
      <c r="E1048" t="s">
        <v>91</v>
      </c>
      <c r="F1048" t="b">
        <v>0</v>
      </c>
      <c r="G1048" t="s">
        <v>68</v>
      </c>
      <c r="H1048" s="1">
        <v>45666.58425925926</v>
      </c>
      <c r="I1048" t="b">
        <v>0</v>
      </c>
      <c r="J1048" t="b">
        <v>0</v>
      </c>
      <c r="K1048" t="s">
        <v>31</v>
      </c>
      <c r="L1048" t="s">
        <v>32</v>
      </c>
      <c r="N1048">
        <v>57.5</v>
      </c>
      <c r="O1048" t="s">
        <v>920</v>
      </c>
      <c r="P1048" t="s">
        <v>578</v>
      </c>
    </row>
    <row r="1049" spans="1:16" x14ac:dyDescent="0.35">
      <c r="A1049" t="s">
        <v>1776</v>
      </c>
      <c r="B1049" t="s">
        <v>2122</v>
      </c>
      <c r="C1049" t="s">
        <v>560</v>
      </c>
      <c r="D1049" t="s">
        <v>110</v>
      </c>
      <c r="E1049" t="s">
        <v>91</v>
      </c>
      <c r="F1049" t="b">
        <v>0</v>
      </c>
      <c r="G1049" t="s">
        <v>171</v>
      </c>
      <c r="H1049" s="1">
        <v>45666.654131944437</v>
      </c>
      <c r="I1049" t="b">
        <v>1</v>
      </c>
      <c r="J1049" t="b">
        <v>0</v>
      </c>
      <c r="K1049" t="s">
        <v>31</v>
      </c>
      <c r="L1049" t="s">
        <v>32</v>
      </c>
      <c r="N1049">
        <v>16</v>
      </c>
      <c r="O1049" t="s">
        <v>2123</v>
      </c>
      <c r="P1049" t="s">
        <v>2115</v>
      </c>
    </row>
    <row r="1050" spans="1:16" x14ac:dyDescent="0.35">
      <c r="A1050" t="s">
        <v>1776</v>
      </c>
      <c r="B1050" t="s">
        <v>2124</v>
      </c>
      <c r="C1050" t="s">
        <v>2125</v>
      </c>
      <c r="D1050" t="s">
        <v>36</v>
      </c>
      <c r="E1050" t="s">
        <v>20</v>
      </c>
      <c r="F1050" t="b">
        <v>0</v>
      </c>
      <c r="G1050" t="s">
        <v>30</v>
      </c>
      <c r="H1050" s="1">
        <v>45666.66777777778</v>
      </c>
      <c r="I1050" t="b">
        <v>1</v>
      </c>
      <c r="J1050" t="b">
        <v>0</v>
      </c>
      <c r="K1050" t="s">
        <v>31</v>
      </c>
      <c r="L1050" t="s">
        <v>22</v>
      </c>
      <c r="M1050">
        <v>72500</v>
      </c>
      <c r="O1050" t="s">
        <v>2126</v>
      </c>
      <c r="P1050" t="s">
        <v>1284</v>
      </c>
    </row>
    <row r="1051" spans="1:16" x14ac:dyDescent="0.35">
      <c r="A1051" t="s">
        <v>1776</v>
      </c>
      <c r="B1051" t="s">
        <v>2127</v>
      </c>
      <c r="C1051" t="s">
        <v>170</v>
      </c>
      <c r="D1051" t="s">
        <v>36</v>
      </c>
      <c r="E1051" t="s">
        <v>91</v>
      </c>
      <c r="F1051" t="b">
        <v>0</v>
      </c>
      <c r="G1051" t="s">
        <v>171</v>
      </c>
      <c r="H1051" s="1">
        <v>45666.695821759262</v>
      </c>
      <c r="I1051" t="b">
        <v>0</v>
      </c>
      <c r="J1051" t="b">
        <v>0</v>
      </c>
      <c r="K1051" t="s">
        <v>31</v>
      </c>
      <c r="L1051" t="s">
        <v>32</v>
      </c>
      <c r="N1051">
        <v>34.5</v>
      </c>
      <c r="O1051" t="s">
        <v>33</v>
      </c>
      <c r="P1051" t="s">
        <v>1111</v>
      </c>
    </row>
    <row r="1052" spans="1:16" x14ac:dyDescent="0.35">
      <c r="A1052" t="s">
        <v>1776</v>
      </c>
      <c r="B1052" t="s">
        <v>2128</v>
      </c>
      <c r="C1052" t="s">
        <v>703</v>
      </c>
      <c r="D1052" t="s">
        <v>36</v>
      </c>
      <c r="E1052" t="s">
        <v>91</v>
      </c>
      <c r="F1052" t="b">
        <v>0</v>
      </c>
      <c r="G1052" t="s">
        <v>43</v>
      </c>
      <c r="H1052" s="1">
        <v>45666.709016203713</v>
      </c>
      <c r="I1052" t="b">
        <v>1</v>
      </c>
      <c r="J1052" t="b">
        <v>0</v>
      </c>
      <c r="K1052" t="s">
        <v>31</v>
      </c>
      <c r="L1052" t="s">
        <v>32</v>
      </c>
      <c r="N1052">
        <v>47.5</v>
      </c>
      <c r="O1052" t="s">
        <v>794</v>
      </c>
      <c r="P1052" t="s">
        <v>2129</v>
      </c>
    </row>
    <row r="1053" spans="1:16" x14ac:dyDescent="0.35">
      <c r="A1053" t="s">
        <v>1776</v>
      </c>
      <c r="B1053" t="s">
        <v>2130</v>
      </c>
      <c r="C1053" t="s">
        <v>2131</v>
      </c>
      <c r="D1053" t="s">
        <v>110</v>
      </c>
      <c r="E1053" t="s">
        <v>20</v>
      </c>
      <c r="F1053" t="b">
        <v>0</v>
      </c>
      <c r="G1053" t="s">
        <v>52</v>
      </c>
      <c r="H1053" s="1">
        <v>45666.791759259257</v>
      </c>
      <c r="I1053" t="b">
        <v>0</v>
      </c>
      <c r="J1053" t="b">
        <v>1</v>
      </c>
      <c r="K1053" t="s">
        <v>31</v>
      </c>
      <c r="L1053" t="s">
        <v>22</v>
      </c>
      <c r="M1053">
        <v>121827.5</v>
      </c>
      <c r="O1053" t="s">
        <v>2132</v>
      </c>
      <c r="P1053" t="s">
        <v>2133</v>
      </c>
    </row>
    <row r="1054" spans="1:16" x14ac:dyDescent="0.35">
      <c r="A1054" t="s">
        <v>1776</v>
      </c>
      <c r="B1054" t="s">
        <v>1776</v>
      </c>
      <c r="C1054" t="s">
        <v>2134</v>
      </c>
      <c r="D1054" t="s">
        <v>573</v>
      </c>
      <c r="E1054" t="s">
        <v>296</v>
      </c>
      <c r="F1054" t="b">
        <v>0</v>
      </c>
      <c r="G1054" t="s">
        <v>52</v>
      </c>
      <c r="H1054" s="1">
        <v>45666.833449074067</v>
      </c>
      <c r="I1054" t="b">
        <v>1</v>
      </c>
      <c r="J1054" t="b">
        <v>0</v>
      </c>
      <c r="K1054" t="s">
        <v>31</v>
      </c>
      <c r="L1054" t="s">
        <v>32</v>
      </c>
      <c r="N1054">
        <v>22.694999694824219</v>
      </c>
      <c r="O1054" t="s">
        <v>2135</v>
      </c>
      <c r="P1054" t="s">
        <v>2136</v>
      </c>
    </row>
    <row r="1055" spans="1:16" x14ac:dyDescent="0.35">
      <c r="A1055" t="s">
        <v>1776</v>
      </c>
      <c r="B1055" t="s">
        <v>2137</v>
      </c>
      <c r="C1055" t="s">
        <v>695</v>
      </c>
      <c r="D1055" t="s">
        <v>110</v>
      </c>
      <c r="E1055" t="s">
        <v>91</v>
      </c>
      <c r="F1055" t="b">
        <v>0</v>
      </c>
      <c r="G1055" t="s">
        <v>171</v>
      </c>
      <c r="H1055" s="1">
        <v>45666.862442129634</v>
      </c>
      <c r="I1055" t="b">
        <v>0</v>
      </c>
      <c r="J1055" t="b">
        <v>0</v>
      </c>
      <c r="K1055" t="s">
        <v>31</v>
      </c>
      <c r="L1055" t="s">
        <v>32</v>
      </c>
      <c r="N1055">
        <v>40.099998474121087</v>
      </c>
      <c r="O1055" t="s">
        <v>2138</v>
      </c>
      <c r="P1055" t="s">
        <v>2139</v>
      </c>
    </row>
    <row r="1056" spans="1:16" x14ac:dyDescent="0.35">
      <c r="A1056" t="s">
        <v>1776</v>
      </c>
      <c r="B1056" t="s">
        <v>2140</v>
      </c>
      <c r="C1056" t="s">
        <v>2141</v>
      </c>
      <c r="D1056" t="s">
        <v>29</v>
      </c>
      <c r="E1056" t="s">
        <v>20</v>
      </c>
      <c r="F1056" t="b">
        <v>0</v>
      </c>
      <c r="G1056" t="s">
        <v>52</v>
      </c>
      <c r="H1056" s="1">
        <v>45666.875104166669</v>
      </c>
      <c r="I1056" t="b">
        <v>0</v>
      </c>
      <c r="J1056" t="b">
        <v>0</v>
      </c>
      <c r="K1056" t="s">
        <v>31</v>
      </c>
      <c r="L1056" t="s">
        <v>22</v>
      </c>
      <c r="M1056">
        <v>57000</v>
      </c>
      <c r="O1056" t="s">
        <v>2142</v>
      </c>
    </row>
    <row r="1057" spans="1:16" x14ac:dyDescent="0.35">
      <c r="A1057" t="s">
        <v>1776</v>
      </c>
      <c r="B1057" t="s">
        <v>2143</v>
      </c>
      <c r="C1057" t="s">
        <v>560</v>
      </c>
      <c r="D1057" t="s">
        <v>110</v>
      </c>
      <c r="E1057" t="s">
        <v>20</v>
      </c>
      <c r="F1057" t="b">
        <v>0</v>
      </c>
      <c r="G1057" t="s">
        <v>171</v>
      </c>
      <c r="H1057" s="1">
        <v>45666.945798611108</v>
      </c>
      <c r="I1057" t="b">
        <v>0</v>
      </c>
      <c r="J1057" t="b">
        <v>0</v>
      </c>
      <c r="K1057" t="s">
        <v>31</v>
      </c>
      <c r="L1057" t="s">
        <v>22</v>
      </c>
      <c r="M1057">
        <v>57500</v>
      </c>
      <c r="O1057" t="s">
        <v>2144</v>
      </c>
      <c r="P1057" t="s">
        <v>2145</v>
      </c>
    </row>
    <row r="1058" spans="1:16" x14ac:dyDescent="0.35">
      <c r="A1058" t="s">
        <v>1776</v>
      </c>
      <c r="B1058" t="s">
        <v>2146</v>
      </c>
      <c r="C1058" t="s">
        <v>2147</v>
      </c>
      <c r="D1058" t="s">
        <v>110</v>
      </c>
      <c r="E1058" t="s">
        <v>20</v>
      </c>
      <c r="F1058" t="b">
        <v>0</v>
      </c>
      <c r="G1058" t="s">
        <v>47</v>
      </c>
      <c r="H1058" s="1">
        <v>45667.042037037027</v>
      </c>
      <c r="I1058" t="b">
        <v>0</v>
      </c>
      <c r="J1058" t="b">
        <v>1</v>
      </c>
      <c r="K1058" t="s">
        <v>31</v>
      </c>
      <c r="L1058" t="s">
        <v>32</v>
      </c>
      <c r="N1058">
        <v>21</v>
      </c>
      <c r="O1058" t="s">
        <v>2148</v>
      </c>
      <c r="P1058" t="s">
        <v>140</v>
      </c>
    </row>
    <row r="1059" spans="1:16" x14ac:dyDescent="0.35">
      <c r="A1059" t="s">
        <v>1776</v>
      </c>
      <c r="B1059" t="s">
        <v>1957</v>
      </c>
      <c r="C1059" t="s">
        <v>2149</v>
      </c>
      <c r="D1059" t="s">
        <v>573</v>
      </c>
      <c r="E1059" t="s">
        <v>296</v>
      </c>
      <c r="F1059" t="b">
        <v>0</v>
      </c>
      <c r="G1059" t="s">
        <v>47</v>
      </c>
      <c r="H1059" s="1">
        <v>45667.042071759257</v>
      </c>
      <c r="I1059" t="b">
        <v>0</v>
      </c>
      <c r="J1059" t="b">
        <v>1</v>
      </c>
      <c r="K1059" t="s">
        <v>31</v>
      </c>
      <c r="L1059" t="s">
        <v>32</v>
      </c>
      <c r="N1059">
        <v>36</v>
      </c>
      <c r="O1059" t="s">
        <v>2150</v>
      </c>
      <c r="P1059" t="s">
        <v>312</v>
      </c>
    </row>
    <row r="1060" spans="1:16" x14ac:dyDescent="0.35">
      <c r="A1060" t="s">
        <v>1776</v>
      </c>
      <c r="B1060" t="s">
        <v>2151</v>
      </c>
      <c r="C1060" t="s">
        <v>2152</v>
      </c>
      <c r="D1060" t="s">
        <v>573</v>
      </c>
      <c r="E1060" t="s">
        <v>296</v>
      </c>
      <c r="F1060" t="b">
        <v>0</v>
      </c>
      <c r="G1060" t="s">
        <v>47</v>
      </c>
      <c r="H1060" s="1">
        <v>45667.042071759257</v>
      </c>
      <c r="I1060" t="b">
        <v>0</v>
      </c>
      <c r="J1060" t="b">
        <v>0</v>
      </c>
      <c r="K1060" t="s">
        <v>31</v>
      </c>
      <c r="L1060" t="s">
        <v>32</v>
      </c>
      <c r="N1060">
        <v>24.33499908447266</v>
      </c>
      <c r="O1060" t="s">
        <v>2153</v>
      </c>
      <c r="P1060" t="s">
        <v>164</v>
      </c>
    </row>
    <row r="1061" spans="1:16" x14ac:dyDescent="0.35">
      <c r="A1061" t="s">
        <v>1776</v>
      </c>
      <c r="B1061" t="s">
        <v>2154</v>
      </c>
      <c r="C1061" t="s">
        <v>146</v>
      </c>
      <c r="D1061" t="s">
        <v>115</v>
      </c>
      <c r="F1061" t="b">
        <v>0</v>
      </c>
      <c r="G1061" t="s">
        <v>47</v>
      </c>
      <c r="H1061" s="1">
        <v>45667.042291666658</v>
      </c>
      <c r="I1061" t="b">
        <v>1</v>
      </c>
      <c r="J1061" t="b">
        <v>0</v>
      </c>
      <c r="K1061" t="s">
        <v>31</v>
      </c>
      <c r="L1061" t="s">
        <v>22</v>
      </c>
      <c r="M1061">
        <v>132000</v>
      </c>
      <c r="O1061" t="s">
        <v>2155</v>
      </c>
      <c r="P1061" t="s">
        <v>232</v>
      </c>
    </row>
    <row r="1062" spans="1:16" x14ac:dyDescent="0.35">
      <c r="A1062" t="s">
        <v>1776</v>
      </c>
      <c r="B1062" t="s">
        <v>1776</v>
      </c>
      <c r="C1062" t="s">
        <v>1282</v>
      </c>
      <c r="D1062" t="s">
        <v>110</v>
      </c>
      <c r="E1062" t="s">
        <v>20</v>
      </c>
      <c r="F1062" t="b">
        <v>0</v>
      </c>
      <c r="G1062" t="s">
        <v>47</v>
      </c>
      <c r="H1062" s="1">
        <v>45667.250335648147</v>
      </c>
      <c r="I1062" t="b">
        <v>1</v>
      </c>
      <c r="J1062" t="b">
        <v>0</v>
      </c>
      <c r="K1062" t="s">
        <v>31</v>
      </c>
      <c r="L1062" t="s">
        <v>22</v>
      </c>
      <c r="M1062">
        <v>77500</v>
      </c>
      <c r="O1062" t="s">
        <v>48</v>
      </c>
      <c r="P1062" t="s">
        <v>2156</v>
      </c>
    </row>
    <row r="1063" spans="1:16" x14ac:dyDescent="0.35">
      <c r="A1063" t="s">
        <v>1776</v>
      </c>
      <c r="B1063" t="s">
        <v>1776</v>
      </c>
      <c r="C1063" t="s">
        <v>237</v>
      </c>
      <c r="D1063" t="s">
        <v>17441</v>
      </c>
      <c r="E1063" t="s">
        <v>20</v>
      </c>
      <c r="F1063" t="b">
        <v>0</v>
      </c>
      <c r="G1063" t="s">
        <v>68</v>
      </c>
      <c r="H1063" s="1">
        <v>45667.250740740739</v>
      </c>
      <c r="I1063" t="b">
        <v>0</v>
      </c>
      <c r="J1063" t="b">
        <v>1</v>
      </c>
      <c r="K1063" t="s">
        <v>31</v>
      </c>
      <c r="L1063" t="s">
        <v>22</v>
      </c>
      <c r="M1063">
        <v>119500</v>
      </c>
      <c r="O1063" t="s">
        <v>238</v>
      </c>
      <c r="P1063" t="s">
        <v>2157</v>
      </c>
    </row>
    <row r="1064" spans="1:16" x14ac:dyDescent="0.35">
      <c r="A1064" t="s">
        <v>1776</v>
      </c>
      <c r="B1064" t="s">
        <v>1776</v>
      </c>
      <c r="C1064" t="s">
        <v>2158</v>
      </c>
      <c r="D1064" t="s">
        <v>269</v>
      </c>
      <c r="E1064" t="s">
        <v>91</v>
      </c>
      <c r="F1064" t="b">
        <v>0</v>
      </c>
      <c r="G1064" t="s">
        <v>68</v>
      </c>
      <c r="H1064" s="1">
        <v>45667.250740740739</v>
      </c>
      <c r="I1064" t="b">
        <v>0</v>
      </c>
      <c r="J1064" t="b">
        <v>0</v>
      </c>
      <c r="K1064" t="s">
        <v>31</v>
      </c>
      <c r="L1064" t="s">
        <v>22</v>
      </c>
      <c r="M1064">
        <v>65000</v>
      </c>
      <c r="O1064" t="s">
        <v>398</v>
      </c>
      <c r="P1064" t="s">
        <v>2159</v>
      </c>
    </row>
    <row r="1065" spans="1:16" x14ac:dyDescent="0.35">
      <c r="A1065" t="s">
        <v>1776</v>
      </c>
      <c r="B1065" t="s">
        <v>1834</v>
      </c>
      <c r="C1065" t="s">
        <v>72</v>
      </c>
      <c r="D1065" t="s">
        <v>115</v>
      </c>
      <c r="E1065" t="s">
        <v>20</v>
      </c>
      <c r="F1065" t="b">
        <v>0</v>
      </c>
      <c r="G1065" t="s">
        <v>30</v>
      </c>
      <c r="H1065" s="1">
        <v>45667.265636574077</v>
      </c>
      <c r="I1065" t="b">
        <v>0</v>
      </c>
      <c r="J1065" t="b">
        <v>0</v>
      </c>
      <c r="K1065" t="s">
        <v>31</v>
      </c>
      <c r="L1065" t="s">
        <v>32</v>
      </c>
      <c r="N1065">
        <v>42.5</v>
      </c>
      <c r="O1065" t="s">
        <v>1835</v>
      </c>
      <c r="P1065" t="s">
        <v>34</v>
      </c>
    </row>
    <row r="1066" spans="1:16" x14ac:dyDescent="0.35">
      <c r="A1066" t="s">
        <v>1776</v>
      </c>
      <c r="B1066" t="s">
        <v>2160</v>
      </c>
      <c r="C1066" t="s">
        <v>537</v>
      </c>
      <c r="D1066" t="s">
        <v>17460</v>
      </c>
      <c r="E1066" t="s">
        <v>20</v>
      </c>
      <c r="F1066" t="b">
        <v>0</v>
      </c>
      <c r="G1066" t="s">
        <v>171</v>
      </c>
      <c r="H1066" s="1">
        <v>45667.2809375</v>
      </c>
      <c r="I1066" t="b">
        <v>0</v>
      </c>
      <c r="J1066" t="b">
        <v>1</v>
      </c>
      <c r="K1066" t="s">
        <v>31</v>
      </c>
      <c r="L1066" t="s">
        <v>22</v>
      </c>
      <c r="M1066">
        <v>72500</v>
      </c>
      <c r="O1066" t="s">
        <v>2161</v>
      </c>
      <c r="P1066" t="s">
        <v>2162</v>
      </c>
    </row>
    <row r="1067" spans="1:16" x14ac:dyDescent="0.35">
      <c r="A1067" t="s">
        <v>1776</v>
      </c>
      <c r="B1067" t="s">
        <v>2163</v>
      </c>
      <c r="C1067" t="s">
        <v>2164</v>
      </c>
      <c r="D1067" t="s">
        <v>115</v>
      </c>
      <c r="E1067" t="s">
        <v>20</v>
      </c>
      <c r="F1067" t="b">
        <v>0</v>
      </c>
      <c r="G1067" t="s">
        <v>43</v>
      </c>
      <c r="H1067" s="1">
        <v>45667.292337962957</v>
      </c>
      <c r="I1067" t="b">
        <v>0</v>
      </c>
      <c r="J1067" t="b">
        <v>0</v>
      </c>
      <c r="K1067" t="s">
        <v>31</v>
      </c>
      <c r="L1067" t="s">
        <v>22</v>
      </c>
      <c r="M1067">
        <v>100000</v>
      </c>
      <c r="O1067" t="s">
        <v>2165</v>
      </c>
      <c r="P1067" t="s">
        <v>1284</v>
      </c>
    </row>
    <row r="1068" spans="1:16" x14ac:dyDescent="0.35">
      <c r="A1068" t="s">
        <v>1776</v>
      </c>
      <c r="B1068" t="s">
        <v>1807</v>
      </c>
      <c r="C1068" t="s">
        <v>201</v>
      </c>
      <c r="D1068" t="s">
        <v>115</v>
      </c>
      <c r="E1068" t="s">
        <v>20</v>
      </c>
      <c r="F1068" t="b">
        <v>0</v>
      </c>
      <c r="G1068" t="s">
        <v>43</v>
      </c>
      <c r="H1068" s="1">
        <v>45667.292337962957</v>
      </c>
      <c r="I1068" t="b">
        <v>0</v>
      </c>
      <c r="J1068" t="b">
        <v>0</v>
      </c>
      <c r="K1068" t="s">
        <v>31</v>
      </c>
      <c r="L1068" t="s">
        <v>22</v>
      </c>
      <c r="M1068">
        <v>100000</v>
      </c>
      <c r="O1068" t="s">
        <v>1123</v>
      </c>
      <c r="P1068" t="s">
        <v>2166</v>
      </c>
    </row>
    <row r="1069" spans="1:16" x14ac:dyDescent="0.35">
      <c r="A1069" t="s">
        <v>1776</v>
      </c>
      <c r="B1069" t="s">
        <v>2167</v>
      </c>
      <c r="C1069" t="s">
        <v>2168</v>
      </c>
      <c r="D1069" t="s">
        <v>1955</v>
      </c>
      <c r="E1069" t="s">
        <v>20</v>
      </c>
      <c r="F1069" t="b">
        <v>0</v>
      </c>
      <c r="G1069" t="s">
        <v>52</v>
      </c>
      <c r="H1069" s="1">
        <v>45667.416759259257</v>
      </c>
      <c r="I1069" t="b">
        <v>0</v>
      </c>
      <c r="J1069" t="b">
        <v>1</v>
      </c>
      <c r="K1069" t="s">
        <v>31</v>
      </c>
      <c r="L1069" t="s">
        <v>32</v>
      </c>
      <c r="N1069">
        <v>26</v>
      </c>
      <c r="O1069" t="s">
        <v>2114</v>
      </c>
      <c r="P1069" t="s">
        <v>164</v>
      </c>
    </row>
    <row r="1070" spans="1:16" x14ac:dyDescent="0.35">
      <c r="A1070" t="s">
        <v>1776</v>
      </c>
      <c r="B1070" t="s">
        <v>2169</v>
      </c>
      <c r="C1070" t="s">
        <v>599</v>
      </c>
      <c r="D1070" t="s">
        <v>29</v>
      </c>
      <c r="E1070" t="s">
        <v>20</v>
      </c>
      <c r="F1070" t="b">
        <v>0</v>
      </c>
      <c r="G1070" t="s">
        <v>52</v>
      </c>
      <c r="H1070" s="1">
        <v>45667.583425925928</v>
      </c>
      <c r="I1070" t="b">
        <v>0</v>
      </c>
      <c r="J1070" t="b">
        <v>0</v>
      </c>
      <c r="K1070" t="s">
        <v>31</v>
      </c>
      <c r="L1070" t="s">
        <v>22</v>
      </c>
      <c r="M1070">
        <v>60000</v>
      </c>
      <c r="O1070" t="s">
        <v>2170</v>
      </c>
      <c r="P1070" t="s">
        <v>164</v>
      </c>
    </row>
    <row r="1071" spans="1:16" x14ac:dyDescent="0.35">
      <c r="A1071" t="s">
        <v>1776</v>
      </c>
      <c r="B1071" t="s">
        <v>2171</v>
      </c>
      <c r="C1071" t="s">
        <v>1336</v>
      </c>
      <c r="D1071" t="s">
        <v>110</v>
      </c>
      <c r="E1071" t="s">
        <v>20</v>
      </c>
      <c r="F1071" t="b">
        <v>0</v>
      </c>
      <c r="G1071" t="s">
        <v>68</v>
      </c>
      <c r="H1071" s="1">
        <v>45667.625787037039</v>
      </c>
      <c r="I1071" t="b">
        <v>1</v>
      </c>
      <c r="J1071" t="b">
        <v>1</v>
      </c>
      <c r="K1071" t="s">
        <v>31</v>
      </c>
      <c r="L1071" t="s">
        <v>22</v>
      </c>
      <c r="M1071">
        <v>55000</v>
      </c>
      <c r="O1071" t="s">
        <v>2172</v>
      </c>
      <c r="P1071" t="s">
        <v>2173</v>
      </c>
    </row>
    <row r="1072" spans="1:16" x14ac:dyDescent="0.35">
      <c r="A1072" t="s">
        <v>1776</v>
      </c>
      <c r="B1072" t="s">
        <v>1776</v>
      </c>
      <c r="C1072" t="s">
        <v>2174</v>
      </c>
      <c r="D1072" t="s">
        <v>2175</v>
      </c>
      <c r="E1072" t="s">
        <v>20</v>
      </c>
      <c r="F1072" t="b">
        <v>0</v>
      </c>
      <c r="G1072" t="s">
        <v>52</v>
      </c>
      <c r="H1072" s="1">
        <v>45667.666666666657</v>
      </c>
      <c r="I1072" t="b">
        <v>0</v>
      </c>
      <c r="J1072" t="b">
        <v>0</v>
      </c>
      <c r="K1072" t="s">
        <v>31</v>
      </c>
      <c r="L1072" t="s">
        <v>22</v>
      </c>
      <c r="M1072">
        <v>112322.7890625</v>
      </c>
      <c r="O1072" t="s">
        <v>2176</v>
      </c>
      <c r="P1072" t="s">
        <v>2177</v>
      </c>
    </row>
    <row r="1073" spans="1:16" x14ac:dyDescent="0.35">
      <c r="A1073" t="s">
        <v>1776</v>
      </c>
      <c r="B1073" t="s">
        <v>2178</v>
      </c>
      <c r="C1073" t="s">
        <v>2179</v>
      </c>
      <c r="D1073" t="s">
        <v>29</v>
      </c>
      <c r="E1073" t="s">
        <v>20</v>
      </c>
      <c r="F1073" t="b">
        <v>0</v>
      </c>
      <c r="G1073" t="s">
        <v>47</v>
      </c>
      <c r="H1073" s="1">
        <v>45667.708680555559</v>
      </c>
      <c r="I1073" t="b">
        <v>0</v>
      </c>
      <c r="J1073" t="b">
        <v>1</v>
      </c>
      <c r="K1073" t="s">
        <v>31</v>
      </c>
      <c r="L1073" t="s">
        <v>32</v>
      </c>
      <c r="N1073">
        <v>38.244998931884773</v>
      </c>
      <c r="O1073" t="s">
        <v>2180</v>
      </c>
    </row>
    <row r="1074" spans="1:16" x14ac:dyDescent="0.35">
      <c r="A1074" t="s">
        <v>1776</v>
      </c>
      <c r="B1074" t="s">
        <v>2181</v>
      </c>
      <c r="C1074" t="s">
        <v>361</v>
      </c>
      <c r="D1074" t="s">
        <v>110</v>
      </c>
      <c r="E1074" t="s">
        <v>20</v>
      </c>
      <c r="F1074" t="b">
        <v>0</v>
      </c>
      <c r="G1074" t="s">
        <v>171</v>
      </c>
      <c r="H1074" s="1">
        <v>45667.739293981482</v>
      </c>
      <c r="I1074" t="b">
        <v>0</v>
      </c>
      <c r="J1074" t="b">
        <v>0</v>
      </c>
      <c r="K1074" t="s">
        <v>31</v>
      </c>
      <c r="L1074" t="s">
        <v>32</v>
      </c>
      <c r="N1074">
        <v>31.57500076293945</v>
      </c>
      <c r="O1074" t="s">
        <v>2182</v>
      </c>
      <c r="P1074" t="s">
        <v>232</v>
      </c>
    </row>
    <row r="1075" spans="1:16" x14ac:dyDescent="0.35">
      <c r="A1075" t="s">
        <v>1776</v>
      </c>
      <c r="B1075" t="s">
        <v>2183</v>
      </c>
      <c r="C1075" t="s">
        <v>2184</v>
      </c>
      <c r="D1075" t="s">
        <v>573</v>
      </c>
      <c r="E1075" t="s">
        <v>296</v>
      </c>
      <c r="F1075" t="b">
        <v>0</v>
      </c>
      <c r="G1075" t="s">
        <v>30</v>
      </c>
      <c r="H1075" s="1">
        <v>45667.807245370372</v>
      </c>
      <c r="I1075" t="b">
        <v>0</v>
      </c>
      <c r="J1075" t="b">
        <v>1</v>
      </c>
      <c r="K1075" t="s">
        <v>31</v>
      </c>
      <c r="L1075" t="s">
        <v>32</v>
      </c>
      <c r="N1075">
        <v>18.795000076293949</v>
      </c>
      <c r="O1075" t="s">
        <v>2185</v>
      </c>
      <c r="P1075" t="s">
        <v>2186</v>
      </c>
    </row>
    <row r="1076" spans="1:16" x14ac:dyDescent="0.35">
      <c r="A1076" t="s">
        <v>1776</v>
      </c>
      <c r="B1076" t="s">
        <v>2187</v>
      </c>
      <c r="C1076" t="s">
        <v>2188</v>
      </c>
      <c r="D1076" t="s">
        <v>36</v>
      </c>
      <c r="E1076" t="s">
        <v>91</v>
      </c>
      <c r="F1076" t="b">
        <v>0</v>
      </c>
      <c r="G1076" t="s">
        <v>47</v>
      </c>
      <c r="H1076" s="1">
        <v>45667.833668981482</v>
      </c>
      <c r="I1076" t="b">
        <v>1</v>
      </c>
      <c r="J1076" t="b">
        <v>1</v>
      </c>
      <c r="K1076" t="s">
        <v>31</v>
      </c>
      <c r="L1076" t="s">
        <v>32</v>
      </c>
      <c r="N1076">
        <v>22.54999923706055</v>
      </c>
      <c r="O1076" t="s">
        <v>61</v>
      </c>
      <c r="P1076" t="s">
        <v>2189</v>
      </c>
    </row>
    <row r="1077" spans="1:16" x14ac:dyDescent="0.35">
      <c r="A1077" t="s">
        <v>1776</v>
      </c>
      <c r="B1077" t="s">
        <v>2190</v>
      </c>
      <c r="C1077" t="s">
        <v>597</v>
      </c>
      <c r="D1077" t="s">
        <v>11914</v>
      </c>
      <c r="E1077" t="s">
        <v>20</v>
      </c>
      <c r="F1077" t="b">
        <v>0</v>
      </c>
      <c r="G1077" t="s">
        <v>52</v>
      </c>
      <c r="H1077" s="1">
        <v>45667.875023148154</v>
      </c>
      <c r="I1077" t="b">
        <v>0</v>
      </c>
      <c r="J1077" t="b">
        <v>0</v>
      </c>
      <c r="K1077" t="s">
        <v>31</v>
      </c>
      <c r="L1077" t="s">
        <v>22</v>
      </c>
      <c r="M1077">
        <v>112500</v>
      </c>
      <c r="O1077" t="s">
        <v>2191</v>
      </c>
      <c r="P1077" t="s">
        <v>78</v>
      </c>
    </row>
    <row r="1078" spans="1:16" x14ac:dyDescent="0.35">
      <c r="A1078" t="s">
        <v>1776</v>
      </c>
      <c r="B1078" t="s">
        <v>2192</v>
      </c>
      <c r="C1078" t="s">
        <v>2193</v>
      </c>
      <c r="D1078" t="s">
        <v>110</v>
      </c>
      <c r="E1078" t="s">
        <v>20</v>
      </c>
      <c r="F1078" t="b">
        <v>0</v>
      </c>
      <c r="G1078" t="s">
        <v>68</v>
      </c>
      <c r="H1078" s="1">
        <v>45667.917407407411</v>
      </c>
      <c r="I1078" t="b">
        <v>1</v>
      </c>
      <c r="J1078" t="b">
        <v>1</v>
      </c>
      <c r="K1078" t="s">
        <v>31</v>
      </c>
      <c r="L1078" t="s">
        <v>32</v>
      </c>
      <c r="N1078">
        <v>23.5</v>
      </c>
      <c r="O1078" t="s">
        <v>2194</v>
      </c>
      <c r="P1078" t="s">
        <v>2195</v>
      </c>
    </row>
    <row r="1079" spans="1:16" x14ac:dyDescent="0.35">
      <c r="A1079" t="s">
        <v>1776</v>
      </c>
      <c r="B1079" t="s">
        <v>2196</v>
      </c>
      <c r="C1079" t="s">
        <v>919</v>
      </c>
      <c r="D1079" t="s">
        <v>110</v>
      </c>
      <c r="E1079" t="s">
        <v>20</v>
      </c>
      <c r="F1079" t="b">
        <v>0</v>
      </c>
      <c r="G1079" t="s">
        <v>52</v>
      </c>
      <c r="H1079" s="1">
        <v>45667.958333333343</v>
      </c>
      <c r="I1079" t="b">
        <v>0</v>
      </c>
      <c r="J1079" t="b">
        <v>1</v>
      </c>
      <c r="K1079" t="s">
        <v>31</v>
      </c>
      <c r="L1079" t="s">
        <v>22</v>
      </c>
      <c r="M1079">
        <v>136500</v>
      </c>
      <c r="O1079" t="s">
        <v>2197</v>
      </c>
      <c r="P1079" t="s">
        <v>2198</v>
      </c>
    </row>
    <row r="1080" spans="1:16" x14ac:dyDescent="0.35">
      <c r="A1080" t="s">
        <v>1776</v>
      </c>
      <c r="B1080" t="s">
        <v>2199</v>
      </c>
      <c r="C1080" t="s">
        <v>597</v>
      </c>
      <c r="D1080" t="s">
        <v>36</v>
      </c>
      <c r="E1080" t="s">
        <v>20</v>
      </c>
      <c r="F1080" t="b">
        <v>0</v>
      </c>
      <c r="G1080" t="s">
        <v>52</v>
      </c>
      <c r="H1080" s="1">
        <v>45667.958425925928</v>
      </c>
      <c r="I1080" t="b">
        <v>0</v>
      </c>
      <c r="J1080" t="b">
        <v>1</v>
      </c>
      <c r="K1080" t="s">
        <v>31</v>
      </c>
      <c r="L1080" t="s">
        <v>22</v>
      </c>
      <c r="M1080">
        <v>46500</v>
      </c>
      <c r="O1080" t="s">
        <v>194</v>
      </c>
      <c r="P1080" t="s">
        <v>2200</v>
      </c>
    </row>
    <row r="1081" spans="1:16" x14ac:dyDescent="0.35">
      <c r="A1081" t="s">
        <v>1776</v>
      </c>
      <c r="B1081" t="s">
        <v>2201</v>
      </c>
      <c r="C1081" t="s">
        <v>560</v>
      </c>
      <c r="D1081" t="s">
        <v>36</v>
      </c>
      <c r="E1081" t="s">
        <v>20</v>
      </c>
      <c r="F1081" t="b">
        <v>0</v>
      </c>
      <c r="G1081" t="s">
        <v>171</v>
      </c>
      <c r="H1081" s="1">
        <v>45667.989340277767</v>
      </c>
      <c r="I1081" t="b">
        <v>0</v>
      </c>
      <c r="J1081" t="b">
        <v>1</v>
      </c>
      <c r="K1081" t="s">
        <v>31</v>
      </c>
      <c r="L1081" t="s">
        <v>22</v>
      </c>
      <c r="M1081">
        <v>57500</v>
      </c>
      <c r="O1081" t="s">
        <v>564</v>
      </c>
    </row>
    <row r="1082" spans="1:16" x14ac:dyDescent="0.35">
      <c r="A1082" t="s">
        <v>1776</v>
      </c>
      <c r="B1082" t="s">
        <v>2202</v>
      </c>
      <c r="C1082" t="s">
        <v>51</v>
      </c>
      <c r="D1082" t="s">
        <v>36</v>
      </c>
      <c r="E1082" t="s">
        <v>20</v>
      </c>
      <c r="F1082" t="b">
        <v>0</v>
      </c>
      <c r="G1082" t="s">
        <v>43</v>
      </c>
      <c r="H1082" s="1">
        <v>45668.000555555547</v>
      </c>
      <c r="I1082" t="b">
        <v>1</v>
      </c>
      <c r="J1082" t="b">
        <v>0</v>
      </c>
      <c r="K1082" t="s">
        <v>31</v>
      </c>
      <c r="L1082" t="s">
        <v>22</v>
      </c>
      <c r="M1082">
        <v>128500</v>
      </c>
      <c r="O1082" t="s">
        <v>2203</v>
      </c>
      <c r="P1082" t="s">
        <v>2204</v>
      </c>
    </row>
    <row r="1083" spans="1:16" x14ac:dyDescent="0.35">
      <c r="A1083" t="s">
        <v>1776</v>
      </c>
      <c r="B1083" t="s">
        <v>2205</v>
      </c>
      <c r="C1083" t="s">
        <v>537</v>
      </c>
      <c r="D1083" t="s">
        <v>36</v>
      </c>
      <c r="E1083" t="s">
        <v>20</v>
      </c>
      <c r="F1083" t="b">
        <v>0</v>
      </c>
      <c r="G1083" t="s">
        <v>171</v>
      </c>
      <c r="H1083" s="1">
        <v>45668.114270833343</v>
      </c>
      <c r="I1083" t="b">
        <v>0</v>
      </c>
      <c r="J1083" t="b">
        <v>1</v>
      </c>
      <c r="K1083" t="s">
        <v>31</v>
      </c>
      <c r="L1083" t="s">
        <v>22</v>
      </c>
      <c r="M1083">
        <v>87652.375</v>
      </c>
      <c r="O1083" t="s">
        <v>2206</v>
      </c>
      <c r="P1083" t="s">
        <v>2207</v>
      </c>
    </row>
    <row r="1084" spans="1:16" x14ac:dyDescent="0.35">
      <c r="A1084" t="s">
        <v>1776</v>
      </c>
      <c r="B1084" t="s">
        <v>1776</v>
      </c>
      <c r="C1084" t="s">
        <v>410</v>
      </c>
      <c r="D1084" t="s">
        <v>110</v>
      </c>
      <c r="E1084" t="s">
        <v>20</v>
      </c>
      <c r="F1084" t="b">
        <v>0</v>
      </c>
      <c r="G1084" t="s">
        <v>47</v>
      </c>
      <c r="H1084" s="1">
        <v>45668.250335648147</v>
      </c>
      <c r="I1084" t="b">
        <v>0</v>
      </c>
      <c r="J1084" t="b">
        <v>1</v>
      </c>
      <c r="K1084" t="s">
        <v>31</v>
      </c>
      <c r="L1084" t="s">
        <v>22</v>
      </c>
      <c r="M1084">
        <v>77500</v>
      </c>
      <c r="O1084" t="s">
        <v>2208</v>
      </c>
      <c r="P1084" t="s">
        <v>2209</v>
      </c>
    </row>
    <row r="1085" spans="1:16" x14ac:dyDescent="0.35">
      <c r="A1085" t="s">
        <v>1776</v>
      </c>
      <c r="B1085" t="s">
        <v>1776</v>
      </c>
      <c r="C1085" t="s">
        <v>2210</v>
      </c>
      <c r="D1085" t="s">
        <v>17445</v>
      </c>
      <c r="E1085" t="s">
        <v>20</v>
      </c>
      <c r="F1085" t="b">
        <v>0</v>
      </c>
      <c r="G1085" t="s">
        <v>47</v>
      </c>
      <c r="H1085" s="1">
        <v>45668.250416666669</v>
      </c>
      <c r="I1085" t="b">
        <v>0</v>
      </c>
      <c r="J1085" t="b">
        <v>1</v>
      </c>
      <c r="K1085" t="s">
        <v>31</v>
      </c>
      <c r="L1085" t="s">
        <v>22</v>
      </c>
      <c r="M1085">
        <v>115000</v>
      </c>
      <c r="O1085" t="s">
        <v>2211</v>
      </c>
      <c r="P1085" t="s">
        <v>2212</v>
      </c>
    </row>
    <row r="1086" spans="1:16" x14ac:dyDescent="0.35">
      <c r="A1086" t="s">
        <v>1776</v>
      </c>
      <c r="B1086" t="s">
        <v>2213</v>
      </c>
      <c r="C1086" t="s">
        <v>158</v>
      </c>
      <c r="D1086" t="s">
        <v>110</v>
      </c>
      <c r="E1086" t="s">
        <v>20</v>
      </c>
      <c r="F1086" t="b">
        <v>0</v>
      </c>
      <c r="G1086" t="s">
        <v>30</v>
      </c>
      <c r="H1086" s="1">
        <v>45668.250879629632</v>
      </c>
      <c r="I1086" t="b">
        <v>0</v>
      </c>
      <c r="J1086" t="b">
        <v>1</v>
      </c>
      <c r="K1086" t="s">
        <v>31</v>
      </c>
      <c r="L1086" t="s">
        <v>22</v>
      </c>
      <c r="M1086">
        <v>55000</v>
      </c>
      <c r="O1086" t="s">
        <v>2214</v>
      </c>
      <c r="P1086" t="s">
        <v>2215</v>
      </c>
    </row>
    <row r="1087" spans="1:16" x14ac:dyDescent="0.35">
      <c r="A1087" t="s">
        <v>1776</v>
      </c>
      <c r="B1087" t="s">
        <v>1784</v>
      </c>
      <c r="C1087" t="s">
        <v>18</v>
      </c>
      <c r="D1087" t="s">
        <v>17461</v>
      </c>
      <c r="E1087" t="s">
        <v>20</v>
      </c>
      <c r="F1087" t="b">
        <v>1</v>
      </c>
      <c r="G1087" t="s">
        <v>1785</v>
      </c>
      <c r="H1087" s="1">
        <v>45668.269884259258</v>
      </c>
      <c r="I1087" t="b">
        <v>0</v>
      </c>
      <c r="J1087" t="b">
        <v>0</v>
      </c>
      <c r="K1087" t="s">
        <v>1785</v>
      </c>
      <c r="L1087" t="s">
        <v>22</v>
      </c>
      <c r="M1087">
        <v>39480</v>
      </c>
      <c r="O1087" t="s">
        <v>1786</v>
      </c>
      <c r="P1087" t="s">
        <v>1787</v>
      </c>
    </row>
    <row r="1088" spans="1:16" x14ac:dyDescent="0.35">
      <c r="A1088" t="s">
        <v>1776</v>
      </c>
      <c r="B1088" t="s">
        <v>2216</v>
      </c>
      <c r="C1088" t="s">
        <v>18</v>
      </c>
      <c r="D1088" t="s">
        <v>17462</v>
      </c>
      <c r="E1088" t="s">
        <v>20</v>
      </c>
      <c r="F1088" t="b">
        <v>1</v>
      </c>
      <c r="G1088" t="s">
        <v>2217</v>
      </c>
      <c r="H1088" s="1">
        <v>45668.287569444437</v>
      </c>
      <c r="I1088" t="b">
        <v>0</v>
      </c>
      <c r="J1088" t="b">
        <v>0</v>
      </c>
      <c r="K1088" t="s">
        <v>2217</v>
      </c>
      <c r="L1088" t="s">
        <v>32</v>
      </c>
      <c r="N1088">
        <v>12.5</v>
      </c>
      <c r="O1088" t="s">
        <v>2218</v>
      </c>
      <c r="P1088" t="s">
        <v>561</v>
      </c>
    </row>
    <row r="1089" spans="1:16" x14ac:dyDescent="0.35">
      <c r="A1089" t="s">
        <v>1776</v>
      </c>
      <c r="B1089" t="s">
        <v>2006</v>
      </c>
      <c r="C1089" t="s">
        <v>149</v>
      </c>
      <c r="D1089" t="s">
        <v>2219</v>
      </c>
      <c r="E1089" t="s">
        <v>20</v>
      </c>
      <c r="F1089" t="b">
        <v>0</v>
      </c>
      <c r="G1089" t="s">
        <v>150</v>
      </c>
      <c r="H1089" s="1">
        <v>45668.292708333327</v>
      </c>
      <c r="I1089" t="b">
        <v>0</v>
      </c>
      <c r="J1089" t="b">
        <v>0</v>
      </c>
      <c r="K1089" t="s">
        <v>150</v>
      </c>
      <c r="L1089" t="s">
        <v>22</v>
      </c>
      <c r="M1089">
        <v>70000</v>
      </c>
      <c r="O1089" t="s">
        <v>1441</v>
      </c>
      <c r="P1089" t="s">
        <v>2008</v>
      </c>
    </row>
    <row r="1090" spans="1:16" x14ac:dyDescent="0.35">
      <c r="A1090" t="s">
        <v>1776</v>
      </c>
      <c r="B1090" t="s">
        <v>1776</v>
      </c>
      <c r="C1090" t="s">
        <v>2220</v>
      </c>
      <c r="D1090" t="s">
        <v>115</v>
      </c>
      <c r="E1090" t="s">
        <v>20</v>
      </c>
      <c r="F1090" t="b">
        <v>0</v>
      </c>
      <c r="G1090" t="s">
        <v>171</v>
      </c>
      <c r="H1090" s="1">
        <v>45668.369826388887</v>
      </c>
      <c r="I1090" t="b">
        <v>1</v>
      </c>
      <c r="J1090" t="b">
        <v>1</v>
      </c>
      <c r="K1090" t="s">
        <v>31</v>
      </c>
      <c r="L1090" t="s">
        <v>22</v>
      </c>
      <c r="M1090">
        <v>100000</v>
      </c>
      <c r="O1090" t="s">
        <v>2221</v>
      </c>
      <c r="P1090" t="s">
        <v>1515</v>
      </c>
    </row>
    <row r="1091" spans="1:16" x14ac:dyDescent="0.35">
      <c r="A1091" t="s">
        <v>1776</v>
      </c>
      <c r="B1091" t="s">
        <v>2085</v>
      </c>
      <c r="C1091" t="s">
        <v>879</v>
      </c>
      <c r="D1091" t="s">
        <v>29</v>
      </c>
      <c r="E1091" t="s">
        <v>20</v>
      </c>
      <c r="F1091" t="b">
        <v>0</v>
      </c>
      <c r="G1091" t="s">
        <v>68</v>
      </c>
      <c r="H1091" s="1">
        <v>45668.417442129627</v>
      </c>
      <c r="I1091" t="b">
        <v>1</v>
      </c>
      <c r="J1091" t="b">
        <v>0</v>
      </c>
      <c r="K1091" t="s">
        <v>31</v>
      </c>
      <c r="L1091" t="s">
        <v>32</v>
      </c>
      <c r="N1091">
        <v>30</v>
      </c>
      <c r="O1091" t="s">
        <v>2222</v>
      </c>
      <c r="P1091" t="s">
        <v>2086</v>
      </c>
    </row>
    <row r="1092" spans="1:16" x14ac:dyDescent="0.35">
      <c r="A1092" t="s">
        <v>1776</v>
      </c>
      <c r="B1092" t="s">
        <v>2223</v>
      </c>
      <c r="C1092" t="s">
        <v>2224</v>
      </c>
      <c r="D1092" t="s">
        <v>36</v>
      </c>
      <c r="E1092" t="s">
        <v>20</v>
      </c>
      <c r="F1092" t="b">
        <v>0</v>
      </c>
      <c r="G1092" t="s">
        <v>52</v>
      </c>
      <c r="H1092" s="1">
        <v>45668.458321759259</v>
      </c>
      <c r="I1092" t="b">
        <v>0</v>
      </c>
      <c r="J1092" t="b">
        <v>0</v>
      </c>
      <c r="K1092" t="s">
        <v>31</v>
      </c>
      <c r="L1092" t="s">
        <v>22</v>
      </c>
      <c r="M1092">
        <v>98500</v>
      </c>
      <c r="O1092" t="s">
        <v>1123</v>
      </c>
      <c r="P1092" t="s">
        <v>2225</v>
      </c>
    </row>
    <row r="1093" spans="1:16" x14ac:dyDescent="0.35">
      <c r="A1093" t="s">
        <v>1776</v>
      </c>
      <c r="B1093" t="s">
        <v>2226</v>
      </c>
      <c r="C1093" t="s">
        <v>18</v>
      </c>
      <c r="D1093" t="s">
        <v>29</v>
      </c>
      <c r="E1093" t="s">
        <v>20</v>
      </c>
      <c r="F1093" t="b">
        <v>1</v>
      </c>
      <c r="G1093" t="s">
        <v>52</v>
      </c>
      <c r="H1093" s="1">
        <v>45668.5000462963</v>
      </c>
      <c r="I1093" t="b">
        <v>0</v>
      </c>
      <c r="J1093" t="b">
        <v>1</v>
      </c>
      <c r="K1093" t="s">
        <v>31</v>
      </c>
      <c r="L1093" t="s">
        <v>22</v>
      </c>
      <c r="M1093">
        <v>74500</v>
      </c>
      <c r="O1093" t="s">
        <v>2227</v>
      </c>
      <c r="P1093" t="s">
        <v>340</v>
      </c>
    </row>
    <row r="1094" spans="1:16" x14ac:dyDescent="0.35">
      <c r="A1094" t="s">
        <v>1776</v>
      </c>
      <c r="B1094" t="s">
        <v>2228</v>
      </c>
      <c r="C1094" t="s">
        <v>142</v>
      </c>
      <c r="D1094" t="s">
        <v>1955</v>
      </c>
      <c r="E1094" t="s">
        <v>20</v>
      </c>
      <c r="F1094" t="b">
        <v>0</v>
      </c>
      <c r="G1094" t="s">
        <v>68</v>
      </c>
      <c r="H1094" s="1">
        <v>45668.625752314823</v>
      </c>
      <c r="I1094" t="b">
        <v>0</v>
      </c>
      <c r="J1094" t="b">
        <v>1</v>
      </c>
      <c r="K1094" t="s">
        <v>31</v>
      </c>
      <c r="L1094" t="s">
        <v>32</v>
      </c>
      <c r="N1094">
        <v>45</v>
      </c>
      <c r="O1094" t="s">
        <v>2114</v>
      </c>
      <c r="P1094" t="s">
        <v>2229</v>
      </c>
    </row>
    <row r="1095" spans="1:16" x14ac:dyDescent="0.35">
      <c r="A1095" t="s">
        <v>1776</v>
      </c>
      <c r="B1095" t="s">
        <v>2230</v>
      </c>
      <c r="C1095" t="s">
        <v>193</v>
      </c>
      <c r="D1095" t="s">
        <v>110</v>
      </c>
      <c r="E1095" t="s">
        <v>20</v>
      </c>
      <c r="F1095" t="b">
        <v>0</v>
      </c>
      <c r="G1095" t="s">
        <v>52</v>
      </c>
      <c r="H1095" s="1">
        <v>45668.791701388887</v>
      </c>
      <c r="I1095" t="b">
        <v>0</v>
      </c>
      <c r="J1095" t="b">
        <v>1</v>
      </c>
      <c r="K1095" t="s">
        <v>31</v>
      </c>
      <c r="L1095" t="s">
        <v>22</v>
      </c>
      <c r="M1095">
        <v>103650</v>
      </c>
      <c r="O1095" t="s">
        <v>362</v>
      </c>
      <c r="P1095" t="s">
        <v>2231</v>
      </c>
    </row>
    <row r="1096" spans="1:16" x14ac:dyDescent="0.35">
      <c r="A1096" t="s">
        <v>1776</v>
      </c>
      <c r="B1096" t="s">
        <v>1776</v>
      </c>
      <c r="C1096" t="s">
        <v>2232</v>
      </c>
      <c r="D1096" t="s">
        <v>1162</v>
      </c>
      <c r="E1096" t="s">
        <v>20</v>
      </c>
      <c r="F1096" t="b">
        <v>0</v>
      </c>
      <c r="G1096" t="s">
        <v>47</v>
      </c>
      <c r="H1096" s="1">
        <v>45669.000416666669</v>
      </c>
      <c r="I1096" t="b">
        <v>1</v>
      </c>
      <c r="J1096" t="b">
        <v>0</v>
      </c>
      <c r="K1096" t="s">
        <v>31</v>
      </c>
      <c r="L1096" t="s">
        <v>22</v>
      </c>
      <c r="M1096">
        <v>57600</v>
      </c>
      <c r="O1096" t="s">
        <v>2233</v>
      </c>
    </row>
    <row r="1097" spans="1:16" x14ac:dyDescent="0.35">
      <c r="A1097" t="s">
        <v>1776</v>
      </c>
      <c r="B1097" t="s">
        <v>1776</v>
      </c>
      <c r="C1097" t="s">
        <v>2234</v>
      </c>
      <c r="D1097" t="s">
        <v>1924</v>
      </c>
      <c r="E1097" t="s">
        <v>20</v>
      </c>
      <c r="F1097" t="b">
        <v>0</v>
      </c>
      <c r="G1097" t="s">
        <v>43</v>
      </c>
      <c r="H1097" s="1">
        <v>45669.250509259262</v>
      </c>
      <c r="I1097" t="b">
        <v>0</v>
      </c>
      <c r="J1097" t="b">
        <v>0</v>
      </c>
      <c r="K1097" t="s">
        <v>31</v>
      </c>
      <c r="L1097" t="s">
        <v>22</v>
      </c>
      <c r="M1097">
        <v>46111.5</v>
      </c>
      <c r="O1097" t="s">
        <v>2235</v>
      </c>
      <c r="P1097" t="s">
        <v>2236</v>
      </c>
    </row>
    <row r="1098" spans="1:16" x14ac:dyDescent="0.35">
      <c r="A1098" t="s">
        <v>1776</v>
      </c>
      <c r="B1098" t="s">
        <v>1776</v>
      </c>
      <c r="C1098" t="s">
        <v>237</v>
      </c>
      <c r="D1098" t="s">
        <v>36</v>
      </c>
      <c r="E1098" t="s">
        <v>20</v>
      </c>
      <c r="F1098" t="b">
        <v>0</v>
      </c>
      <c r="G1098" t="s">
        <v>68</v>
      </c>
      <c r="H1098" s="1">
        <v>45669.25072916667</v>
      </c>
      <c r="I1098" t="b">
        <v>0</v>
      </c>
      <c r="J1098" t="b">
        <v>1</v>
      </c>
      <c r="K1098" t="s">
        <v>31</v>
      </c>
      <c r="L1098" t="s">
        <v>22</v>
      </c>
      <c r="M1098">
        <v>119500</v>
      </c>
      <c r="O1098" t="s">
        <v>238</v>
      </c>
      <c r="P1098" t="s">
        <v>2157</v>
      </c>
    </row>
    <row r="1099" spans="1:16" x14ac:dyDescent="0.35">
      <c r="A1099" t="s">
        <v>1776</v>
      </c>
      <c r="B1099" t="s">
        <v>2237</v>
      </c>
      <c r="C1099" t="s">
        <v>18</v>
      </c>
      <c r="D1099" t="s">
        <v>17463</v>
      </c>
      <c r="E1099" t="s">
        <v>20</v>
      </c>
      <c r="F1099" t="b">
        <v>1</v>
      </c>
      <c r="G1099" t="s">
        <v>508</v>
      </c>
      <c r="H1099" s="1">
        <v>45669.255706018521</v>
      </c>
      <c r="I1099" t="b">
        <v>0</v>
      </c>
      <c r="J1099" t="b">
        <v>1</v>
      </c>
      <c r="K1099" t="s">
        <v>508</v>
      </c>
      <c r="L1099" t="s">
        <v>22</v>
      </c>
      <c r="M1099">
        <v>135000</v>
      </c>
      <c r="O1099" t="s">
        <v>2238</v>
      </c>
      <c r="P1099" t="s">
        <v>2239</v>
      </c>
    </row>
    <row r="1100" spans="1:16" x14ac:dyDescent="0.35">
      <c r="A1100" t="s">
        <v>1776</v>
      </c>
      <c r="B1100" t="s">
        <v>2240</v>
      </c>
      <c r="C1100" t="s">
        <v>287</v>
      </c>
      <c r="D1100" t="s">
        <v>17456</v>
      </c>
      <c r="E1100" t="s">
        <v>20</v>
      </c>
      <c r="F1100" t="b">
        <v>0</v>
      </c>
      <c r="G1100" t="s">
        <v>287</v>
      </c>
      <c r="H1100" s="1">
        <v>45669.258067129631</v>
      </c>
      <c r="I1100" t="b">
        <v>0</v>
      </c>
      <c r="J1100" t="b">
        <v>0</v>
      </c>
      <c r="K1100" t="s">
        <v>287</v>
      </c>
      <c r="L1100" t="s">
        <v>22</v>
      </c>
      <c r="M1100">
        <v>85000</v>
      </c>
      <c r="O1100" t="s">
        <v>2241</v>
      </c>
      <c r="P1100" t="s">
        <v>2242</v>
      </c>
    </row>
    <row r="1101" spans="1:16" x14ac:dyDescent="0.35">
      <c r="A1101" t="s">
        <v>1776</v>
      </c>
      <c r="B1101" t="s">
        <v>2243</v>
      </c>
      <c r="C1101" t="s">
        <v>2244</v>
      </c>
      <c r="D1101" t="s">
        <v>2245</v>
      </c>
      <c r="E1101" t="s">
        <v>20</v>
      </c>
      <c r="F1101" t="b">
        <v>0</v>
      </c>
      <c r="G1101" t="s">
        <v>2244</v>
      </c>
      <c r="H1101" s="1">
        <v>45669.27584490741</v>
      </c>
      <c r="I1101" t="b">
        <v>0</v>
      </c>
      <c r="J1101" t="b">
        <v>0</v>
      </c>
      <c r="K1101" t="s">
        <v>2244</v>
      </c>
      <c r="L1101" t="s">
        <v>22</v>
      </c>
      <c r="M1101">
        <v>86150</v>
      </c>
      <c r="O1101" t="s">
        <v>2246</v>
      </c>
      <c r="P1101" t="s">
        <v>2247</v>
      </c>
    </row>
    <row r="1102" spans="1:16" x14ac:dyDescent="0.35">
      <c r="A1102" t="s">
        <v>1776</v>
      </c>
      <c r="B1102" t="s">
        <v>2248</v>
      </c>
      <c r="C1102" t="s">
        <v>637</v>
      </c>
      <c r="D1102" t="s">
        <v>269</v>
      </c>
      <c r="E1102" t="s">
        <v>20</v>
      </c>
      <c r="F1102" t="b">
        <v>0</v>
      </c>
      <c r="G1102" t="s">
        <v>30</v>
      </c>
      <c r="H1102" s="1">
        <v>45669.376006944447</v>
      </c>
      <c r="I1102" t="b">
        <v>0</v>
      </c>
      <c r="J1102" t="b">
        <v>1</v>
      </c>
      <c r="K1102" t="s">
        <v>31</v>
      </c>
      <c r="L1102" t="s">
        <v>32</v>
      </c>
      <c r="N1102">
        <v>47.590000152587891</v>
      </c>
      <c r="O1102" t="s">
        <v>2249</v>
      </c>
      <c r="P1102" t="s">
        <v>140</v>
      </c>
    </row>
    <row r="1103" spans="1:16" x14ac:dyDescent="0.35">
      <c r="A1103" t="s">
        <v>1776</v>
      </c>
      <c r="B1103" t="s">
        <v>1957</v>
      </c>
      <c r="C1103" t="s">
        <v>276</v>
      </c>
      <c r="D1103" t="s">
        <v>573</v>
      </c>
      <c r="E1103" t="s">
        <v>296</v>
      </c>
      <c r="F1103" t="b">
        <v>0</v>
      </c>
      <c r="G1103" t="s">
        <v>47</v>
      </c>
      <c r="H1103" s="1">
        <v>45670.000300925924</v>
      </c>
      <c r="I1103" t="b">
        <v>0</v>
      </c>
      <c r="J1103" t="b">
        <v>1</v>
      </c>
      <c r="K1103" t="s">
        <v>31</v>
      </c>
      <c r="L1103" t="s">
        <v>32</v>
      </c>
      <c r="N1103">
        <v>24.33499908447266</v>
      </c>
      <c r="O1103" t="s">
        <v>2250</v>
      </c>
      <c r="P1103" t="s">
        <v>2251</v>
      </c>
    </row>
    <row r="1104" spans="1:16" x14ac:dyDescent="0.35">
      <c r="A1104" t="s">
        <v>1776</v>
      </c>
      <c r="B1104" t="s">
        <v>2252</v>
      </c>
      <c r="C1104" t="s">
        <v>154</v>
      </c>
      <c r="D1104" t="s">
        <v>2253</v>
      </c>
      <c r="E1104" t="s">
        <v>20</v>
      </c>
      <c r="F1104" t="b">
        <v>0</v>
      </c>
      <c r="G1104" t="s">
        <v>52</v>
      </c>
      <c r="H1104" s="1">
        <v>45670.249942129631</v>
      </c>
      <c r="I1104" t="b">
        <v>1</v>
      </c>
      <c r="J1104" t="b">
        <v>0</v>
      </c>
      <c r="K1104" t="s">
        <v>31</v>
      </c>
      <c r="L1104" t="s">
        <v>32</v>
      </c>
      <c r="N1104">
        <v>42.5</v>
      </c>
      <c r="O1104" t="s">
        <v>2254</v>
      </c>
      <c r="P1104" t="s">
        <v>232</v>
      </c>
    </row>
    <row r="1105" spans="1:16" x14ac:dyDescent="0.35">
      <c r="A1105" t="s">
        <v>1776</v>
      </c>
      <c r="B1105" t="s">
        <v>1776</v>
      </c>
      <c r="C1105" t="s">
        <v>2255</v>
      </c>
      <c r="D1105" t="s">
        <v>2256</v>
      </c>
      <c r="E1105" t="s">
        <v>2257</v>
      </c>
      <c r="F1105" t="b">
        <v>0</v>
      </c>
      <c r="G1105" t="s">
        <v>68</v>
      </c>
      <c r="H1105" s="1">
        <v>45670.250856481478</v>
      </c>
      <c r="I1105" t="b">
        <v>1</v>
      </c>
      <c r="J1105" t="b">
        <v>0</v>
      </c>
      <c r="K1105" t="s">
        <v>31</v>
      </c>
      <c r="L1105" t="s">
        <v>22</v>
      </c>
      <c r="M1105">
        <v>30000</v>
      </c>
      <c r="O1105" t="s">
        <v>2258</v>
      </c>
      <c r="P1105" t="s">
        <v>1319</v>
      </c>
    </row>
    <row r="1106" spans="1:16" x14ac:dyDescent="0.35">
      <c r="A1106" t="s">
        <v>1776</v>
      </c>
      <c r="B1106" t="s">
        <v>2259</v>
      </c>
      <c r="C1106" t="s">
        <v>948</v>
      </c>
      <c r="D1106" t="s">
        <v>2260</v>
      </c>
      <c r="E1106" t="s">
        <v>20</v>
      </c>
      <c r="F1106" t="b">
        <v>0</v>
      </c>
      <c r="G1106" t="s">
        <v>948</v>
      </c>
      <c r="H1106" s="1">
        <v>45670.435231481482</v>
      </c>
      <c r="I1106" t="b">
        <v>1</v>
      </c>
      <c r="J1106" t="b">
        <v>0</v>
      </c>
      <c r="K1106" t="s">
        <v>948</v>
      </c>
      <c r="L1106" t="s">
        <v>22</v>
      </c>
      <c r="M1106">
        <v>42500</v>
      </c>
      <c r="O1106" t="s">
        <v>2261</v>
      </c>
      <c r="P1106" t="s">
        <v>164</v>
      </c>
    </row>
    <row r="1107" spans="1:16" x14ac:dyDescent="0.35">
      <c r="A1107" t="s">
        <v>1776</v>
      </c>
      <c r="B1107" t="s">
        <v>2262</v>
      </c>
      <c r="C1107" t="s">
        <v>142</v>
      </c>
      <c r="D1107" t="s">
        <v>36</v>
      </c>
      <c r="E1107" t="s">
        <v>20</v>
      </c>
      <c r="F1107" t="b">
        <v>0</v>
      </c>
      <c r="G1107" t="s">
        <v>68</v>
      </c>
      <c r="H1107" s="1">
        <v>45670.542581018519</v>
      </c>
      <c r="I1107" t="b">
        <v>1</v>
      </c>
      <c r="J1107" t="b">
        <v>0</v>
      </c>
      <c r="K1107" t="s">
        <v>31</v>
      </c>
      <c r="L1107" t="s">
        <v>22</v>
      </c>
      <c r="M1107">
        <v>116850</v>
      </c>
      <c r="O1107" t="s">
        <v>77</v>
      </c>
      <c r="P1107" t="s">
        <v>2263</v>
      </c>
    </row>
    <row r="1108" spans="1:16" x14ac:dyDescent="0.35">
      <c r="A1108" t="s">
        <v>1776</v>
      </c>
      <c r="B1108" t="s">
        <v>2264</v>
      </c>
      <c r="C1108" t="s">
        <v>154</v>
      </c>
      <c r="D1108" t="s">
        <v>36</v>
      </c>
      <c r="E1108" t="s">
        <v>20</v>
      </c>
      <c r="F1108" t="b">
        <v>0</v>
      </c>
      <c r="G1108" t="s">
        <v>52</v>
      </c>
      <c r="H1108" s="1">
        <v>45670.708333333343</v>
      </c>
      <c r="I1108" t="b">
        <v>0</v>
      </c>
      <c r="J1108" t="b">
        <v>0</v>
      </c>
      <c r="K1108" t="s">
        <v>31</v>
      </c>
      <c r="L1108" t="s">
        <v>22</v>
      </c>
      <c r="M1108">
        <v>80000</v>
      </c>
      <c r="O1108" t="s">
        <v>2265</v>
      </c>
      <c r="P1108" t="s">
        <v>2266</v>
      </c>
    </row>
    <row r="1109" spans="1:16" x14ac:dyDescent="0.35">
      <c r="A1109" t="s">
        <v>1776</v>
      </c>
      <c r="B1109" t="s">
        <v>2267</v>
      </c>
      <c r="C1109" t="s">
        <v>142</v>
      </c>
      <c r="D1109" t="s">
        <v>36</v>
      </c>
      <c r="E1109" t="s">
        <v>20</v>
      </c>
      <c r="F1109" t="b">
        <v>0</v>
      </c>
      <c r="G1109" t="s">
        <v>68</v>
      </c>
      <c r="H1109" s="1">
        <v>45670.70921296296</v>
      </c>
      <c r="I1109" t="b">
        <v>0</v>
      </c>
      <c r="J1109" t="b">
        <v>0</v>
      </c>
      <c r="K1109" t="s">
        <v>31</v>
      </c>
      <c r="L1109" t="s">
        <v>22</v>
      </c>
      <c r="M1109">
        <v>63320</v>
      </c>
      <c r="O1109" t="s">
        <v>166</v>
      </c>
      <c r="P1109" t="s">
        <v>2268</v>
      </c>
    </row>
    <row r="1110" spans="1:16" x14ac:dyDescent="0.35">
      <c r="A1110" t="s">
        <v>1776</v>
      </c>
      <c r="B1110" t="s">
        <v>2269</v>
      </c>
      <c r="C1110" t="s">
        <v>2270</v>
      </c>
      <c r="D1110" t="s">
        <v>36</v>
      </c>
      <c r="E1110" t="s">
        <v>20</v>
      </c>
      <c r="F1110" t="b">
        <v>0</v>
      </c>
      <c r="G1110" t="s">
        <v>47</v>
      </c>
      <c r="H1110" s="1">
        <v>45670.875486111108</v>
      </c>
      <c r="I1110" t="b">
        <v>0</v>
      </c>
      <c r="J1110" t="b">
        <v>1</v>
      </c>
      <c r="K1110" t="s">
        <v>31</v>
      </c>
      <c r="L1110" t="s">
        <v>22</v>
      </c>
      <c r="M1110">
        <v>110450</v>
      </c>
      <c r="O1110" t="s">
        <v>2271</v>
      </c>
      <c r="P1110" t="s">
        <v>2272</v>
      </c>
    </row>
    <row r="1111" spans="1:16" x14ac:dyDescent="0.35">
      <c r="A1111" t="s">
        <v>1776</v>
      </c>
      <c r="B1111" t="s">
        <v>2248</v>
      </c>
      <c r="C1111" t="s">
        <v>2273</v>
      </c>
      <c r="D1111" t="s">
        <v>110</v>
      </c>
      <c r="E1111" t="s">
        <v>20</v>
      </c>
      <c r="F1111" t="b">
        <v>0</v>
      </c>
      <c r="G1111" t="s">
        <v>47</v>
      </c>
      <c r="H1111" s="1">
        <v>45671.250474537039</v>
      </c>
      <c r="I1111" t="b">
        <v>0</v>
      </c>
      <c r="J1111" t="b">
        <v>1</v>
      </c>
      <c r="K1111" t="s">
        <v>31</v>
      </c>
      <c r="L1111" t="s">
        <v>32</v>
      </c>
      <c r="N1111">
        <v>27.625</v>
      </c>
      <c r="O1111" t="s">
        <v>2274</v>
      </c>
      <c r="P1111" t="s">
        <v>897</v>
      </c>
    </row>
    <row r="1112" spans="1:16" x14ac:dyDescent="0.35">
      <c r="A1112" t="s">
        <v>1776</v>
      </c>
      <c r="B1112" t="s">
        <v>2275</v>
      </c>
      <c r="C1112" t="s">
        <v>2276</v>
      </c>
      <c r="D1112" t="s">
        <v>36</v>
      </c>
      <c r="E1112" t="s">
        <v>20</v>
      </c>
      <c r="F1112" t="b">
        <v>0</v>
      </c>
      <c r="G1112" t="s">
        <v>30</v>
      </c>
      <c r="H1112" s="1">
        <v>45671.251342592594</v>
      </c>
      <c r="I1112" t="b">
        <v>0</v>
      </c>
      <c r="J1112" t="b">
        <v>1</v>
      </c>
      <c r="K1112" t="s">
        <v>31</v>
      </c>
      <c r="L1112" t="s">
        <v>22</v>
      </c>
      <c r="M1112">
        <v>65000</v>
      </c>
      <c r="O1112" t="s">
        <v>2277</v>
      </c>
      <c r="P1112" t="s">
        <v>2278</v>
      </c>
    </row>
    <row r="1113" spans="1:16" x14ac:dyDescent="0.35">
      <c r="A1113" t="s">
        <v>1776</v>
      </c>
      <c r="B1113" t="s">
        <v>1776</v>
      </c>
      <c r="C1113" t="s">
        <v>1182</v>
      </c>
      <c r="D1113" t="s">
        <v>110</v>
      </c>
      <c r="E1113" t="s">
        <v>20</v>
      </c>
      <c r="F1113" t="b">
        <v>0</v>
      </c>
      <c r="G1113" t="s">
        <v>30</v>
      </c>
      <c r="H1113" s="1">
        <v>45671.251342592594</v>
      </c>
      <c r="I1113" t="b">
        <v>1</v>
      </c>
      <c r="J1113" t="b">
        <v>1</v>
      </c>
      <c r="K1113" t="s">
        <v>31</v>
      </c>
      <c r="L1113" t="s">
        <v>32</v>
      </c>
      <c r="N1113">
        <v>20</v>
      </c>
      <c r="O1113" t="s">
        <v>2279</v>
      </c>
    </row>
    <row r="1114" spans="1:16" x14ac:dyDescent="0.35">
      <c r="A1114" t="s">
        <v>1776</v>
      </c>
      <c r="B1114" t="s">
        <v>1776</v>
      </c>
      <c r="C1114" t="s">
        <v>18</v>
      </c>
      <c r="D1114" t="s">
        <v>19</v>
      </c>
      <c r="E1114" t="s">
        <v>20</v>
      </c>
      <c r="F1114" t="b">
        <v>1</v>
      </c>
      <c r="G1114" t="s">
        <v>2280</v>
      </c>
      <c r="H1114" s="1">
        <v>45671.278900462959</v>
      </c>
      <c r="I1114" t="b">
        <v>0</v>
      </c>
      <c r="J1114" t="b">
        <v>0</v>
      </c>
      <c r="K1114" t="s">
        <v>2280</v>
      </c>
      <c r="L1114" t="s">
        <v>22</v>
      </c>
      <c r="M1114">
        <v>140000</v>
      </c>
      <c r="O1114" t="s">
        <v>2281</v>
      </c>
      <c r="P1114" t="s">
        <v>2282</v>
      </c>
    </row>
    <row r="1115" spans="1:16" x14ac:dyDescent="0.35">
      <c r="A1115" t="s">
        <v>1776</v>
      </c>
      <c r="B1115" t="s">
        <v>2283</v>
      </c>
      <c r="C1115" t="s">
        <v>2284</v>
      </c>
      <c r="D1115" t="s">
        <v>115</v>
      </c>
      <c r="E1115" t="s">
        <v>20</v>
      </c>
      <c r="F1115" t="b">
        <v>0</v>
      </c>
      <c r="G1115" t="s">
        <v>52</v>
      </c>
      <c r="H1115" s="1">
        <v>45671.292060185187</v>
      </c>
      <c r="I1115" t="b">
        <v>0</v>
      </c>
      <c r="J1115" t="b">
        <v>0</v>
      </c>
      <c r="K1115" t="s">
        <v>31</v>
      </c>
      <c r="L1115" t="s">
        <v>22</v>
      </c>
      <c r="M1115">
        <v>110000</v>
      </c>
      <c r="O1115" t="s">
        <v>2285</v>
      </c>
      <c r="P1115" t="s">
        <v>2286</v>
      </c>
    </row>
    <row r="1116" spans="1:16" x14ac:dyDescent="0.35">
      <c r="A1116" t="s">
        <v>1776</v>
      </c>
      <c r="B1116" t="s">
        <v>1776</v>
      </c>
      <c r="C1116" t="s">
        <v>2287</v>
      </c>
      <c r="D1116" t="s">
        <v>2175</v>
      </c>
      <c r="E1116" t="s">
        <v>20</v>
      </c>
      <c r="F1116" t="b">
        <v>0</v>
      </c>
      <c r="G1116" t="s">
        <v>47</v>
      </c>
      <c r="H1116" s="1">
        <v>45671.625497685192</v>
      </c>
      <c r="I1116" t="b">
        <v>1</v>
      </c>
      <c r="J1116" t="b">
        <v>0</v>
      </c>
      <c r="K1116" t="s">
        <v>31</v>
      </c>
      <c r="L1116" t="s">
        <v>32</v>
      </c>
      <c r="N1116">
        <v>50.620002746582031</v>
      </c>
      <c r="O1116" t="s">
        <v>2288</v>
      </c>
    </row>
    <row r="1117" spans="1:16" x14ac:dyDescent="0.35">
      <c r="A1117" t="s">
        <v>1776</v>
      </c>
      <c r="B1117" t="s">
        <v>2289</v>
      </c>
      <c r="C1117" t="s">
        <v>832</v>
      </c>
      <c r="D1117" t="s">
        <v>115</v>
      </c>
      <c r="E1117" t="s">
        <v>20</v>
      </c>
      <c r="F1117" t="b">
        <v>0</v>
      </c>
      <c r="G1117" t="s">
        <v>47</v>
      </c>
      <c r="H1117" s="1">
        <v>45671.708923611113</v>
      </c>
      <c r="I1117" t="b">
        <v>0</v>
      </c>
      <c r="J1117" t="b">
        <v>1</v>
      </c>
      <c r="K1117" t="s">
        <v>31</v>
      </c>
      <c r="L1117" t="s">
        <v>32</v>
      </c>
      <c r="N1117">
        <v>24.33499908447266</v>
      </c>
      <c r="O1117" t="s">
        <v>2290</v>
      </c>
    </row>
    <row r="1118" spans="1:16" x14ac:dyDescent="0.35">
      <c r="A1118" t="s">
        <v>1776</v>
      </c>
      <c r="B1118" t="s">
        <v>2291</v>
      </c>
      <c r="C1118" t="s">
        <v>2292</v>
      </c>
      <c r="D1118" t="s">
        <v>36</v>
      </c>
      <c r="E1118" t="s">
        <v>91</v>
      </c>
      <c r="F1118" t="b">
        <v>0</v>
      </c>
      <c r="G1118" t="s">
        <v>52</v>
      </c>
      <c r="H1118" s="1">
        <v>45671.793252314812</v>
      </c>
      <c r="I1118" t="b">
        <v>0</v>
      </c>
      <c r="J1118" t="b">
        <v>0</v>
      </c>
      <c r="K1118" t="s">
        <v>31</v>
      </c>
      <c r="L1118" t="s">
        <v>32</v>
      </c>
      <c r="N1118">
        <v>41</v>
      </c>
      <c r="O1118" t="s">
        <v>2293</v>
      </c>
      <c r="P1118" t="s">
        <v>2294</v>
      </c>
    </row>
    <row r="1119" spans="1:16" x14ac:dyDescent="0.35">
      <c r="A1119" t="s">
        <v>1776</v>
      </c>
      <c r="B1119" t="s">
        <v>2295</v>
      </c>
      <c r="C1119" t="s">
        <v>2296</v>
      </c>
      <c r="D1119" t="s">
        <v>17437</v>
      </c>
      <c r="F1119" t="b">
        <v>0</v>
      </c>
      <c r="G1119" t="s">
        <v>68</v>
      </c>
      <c r="H1119" s="1">
        <v>45671.917731481481</v>
      </c>
      <c r="I1119" t="b">
        <v>1</v>
      </c>
      <c r="J1119" t="b">
        <v>0</v>
      </c>
      <c r="K1119" t="s">
        <v>31</v>
      </c>
      <c r="L1119" t="s">
        <v>32</v>
      </c>
      <c r="N1119">
        <v>21.52500152587891</v>
      </c>
      <c r="O1119" t="s">
        <v>61</v>
      </c>
      <c r="P1119" t="s">
        <v>2297</v>
      </c>
    </row>
    <row r="1120" spans="1:16" x14ac:dyDescent="0.35">
      <c r="A1120" t="s">
        <v>1776</v>
      </c>
      <c r="B1120" t="s">
        <v>2298</v>
      </c>
      <c r="C1120" t="s">
        <v>582</v>
      </c>
      <c r="D1120" t="s">
        <v>110</v>
      </c>
      <c r="E1120" t="s">
        <v>20</v>
      </c>
      <c r="F1120" t="b">
        <v>0</v>
      </c>
      <c r="G1120" t="s">
        <v>68</v>
      </c>
      <c r="H1120" s="1">
        <v>45671.91778935185</v>
      </c>
      <c r="I1120" t="b">
        <v>0</v>
      </c>
      <c r="J1120" t="b">
        <v>1</v>
      </c>
      <c r="K1120" t="s">
        <v>31</v>
      </c>
      <c r="L1120" t="s">
        <v>22</v>
      </c>
      <c r="M1120">
        <v>60000</v>
      </c>
      <c r="O1120" t="s">
        <v>2299</v>
      </c>
      <c r="P1120" t="s">
        <v>2300</v>
      </c>
    </row>
    <row r="1121" spans="1:16" x14ac:dyDescent="0.35">
      <c r="A1121" t="s">
        <v>1776</v>
      </c>
      <c r="B1121" t="s">
        <v>2291</v>
      </c>
      <c r="C1121" t="s">
        <v>2301</v>
      </c>
      <c r="D1121" t="s">
        <v>29</v>
      </c>
      <c r="E1121" t="s">
        <v>20</v>
      </c>
      <c r="F1121" t="b">
        <v>0</v>
      </c>
      <c r="G1121" t="s">
        <v>52</v>
      </c>
      <c r="H1121" s="1">
        <v>45671.958460648151</v>
      </c>
      <c r="I1121" t="b">
        <v>0</v>
      </c>
      <c r="J1121" t="b">
        <v>0</v>
      </c>
      <c r="K1121" t="s">
        <v>31</v>
      </c>
      <c r="L1121" t="s">
        <v>22</v>
      </c>
      <c r="M1121">
        <v>110000</v>
      </c>
      <c r="O1121" t="s">
        <v>2302</v>
      </c>
      <c r="P1121" t="s">
        <v>2303</v>
      </c>
    </row>
    <row r="1122" spans="1:16" x14ac:dyDescent="0.35">
      <c r="A1122" t="s">
        <v>1776</v>
      </c>
      <c r="B1122" t="s">
        <v>2304</v>
      </c>
      <c r="C1122" t="s">
        <v>154</v>
      </c>
      <c r="D1122" t="s">
        <v>1162</v>
      </c>
      <c r="E1122" t="s">
        <v>20</v>
      </c>
      <c r="F1122" t="b">
        <v>0</v>
      </c>
      <c r="G1122" t="s">
        <v>52</v>
      </c>
      <c r="H1122" s="1">
        <v>45672.250011574077</v>
      </c>
      <c r="I1122" t="b">
        <v>0</v>
      </c>
      <c r="J1122" t="b">
        <v>1</v>
      </c>
      <c r="K1122" t="s">
        <v>31</v>
      </c>
      <c r="L1122" t="s">
        <v>22</v>
      </c>
      <c r="M1122">
        <v>175000</v>
      </c>
      <c r="O1122" t="s">
        <v>2305</v>
      </c>
      <c r="P1122" t="s">
        <v>2306</v>
      </c>
    </row>
    <row r="1123" spans="1:16" x14ac:dyDescent="0.35">
      <c r="A1123" t="s">
        <v>1776</v>
      </c>
      <c r="B1123" t="s">
        <v>2307</v>
      </c>
      <c r="C1123" t="s">
        <v>2276</v>
      </c>
      <c r="D1123" t="s">
        <v>110</v>
      </c>
      <c r="E1123" t="s">
        <v>20</v>
      </c>
      <c r="F1123" t="b">
        <v>0</v>
      </c>
      <c r="G1123" t="s">
        <v>30</v>
      </c>
      <c r="H1123" s="1">
        <v>45672.251215277778</v>
      </c>
      <c r="I1123" t="b">
        <v>0</v>
      </c>
      <c r="J1123" t="b">
        <v>1</v>
      </c>
      <c r="K1123" t="s">
        <v>31</v>
      </c>
      <c r="L1123" t="s">
        <v>22</v>
      </c>
      <c r="M1123">
        <v>65000</v>
      </c>
      <c r="O1123" t="s">
        <v>2308</v>
      </c>
      <c r="P1123" t="s">
        <v>2278</v>
      </c>
    </row>
    <row r="1124" spans="1:16" x14ac:dyDescent="0.35">
      <c r="A1124" t="s">
        <v>1776</v>
      </c>
      <c r="B1124" t="s">
        <v>2307</v>
      </c>
      <c r="C1124" t="s">
        <v>2276</v>
      </c>
      <c r="D1124" t="s">
        <v>36</v>
      </c>
      <c r="E1124" t="s">
        <v>20</v>
      </c>
      <c r="F1124" t="b">
        <v>0</v>
      </c>
      <c r="G1124" t="s">
        <v>30</v>
      </c>
      <c r="H1124" s="1">
        <v>45672.251215277778</v>
      </c>
      <c r="I1124" t="b">
        <v>0</v>
      </c>
      <c r="J1124" t="b">
        <v>1</v>
      </c>
      <c r="K1124" t="s">
        <v>31</v>
      </c>
      <c r="L1124" t="s">
        <v>22</v>
      </c>
      <c r="M1124">
        <v>65000</v>
      </c>
      <c r="O1124" t="s">
        <v>2277</v>
      </c>
      <c r="P1124" t="s">
        <v>2278</v>
      </c>
    </row>
    <row r="1125" spans="1:16" x14ac:dyDescent="0.35">
      <c r="A1125" t="s">
        <v>1776</v>
      </c>
      <c r="B1125" t="s">
        <v>2309</v>
      </c>
      <c r="C1125" t="s">
        <v>695</v>
      </c>
      <c r="D1125" t="s">
        <v>1799</v>
      </c>
      <c r="E1125" t="s">
        <v>20</v>
      </c>
      <c r="F1125" t="b">
        <v>0</v>
      </c>
      <c r="G1125" t="s">
        <v>171</v>
      </c>
      <c r="H1125" s="1">
        <v>45672.27</v>
      </c>
      <c r="I1125" t="b">
        <v>0</v>
      </c>
      <c r="J1125" t="b">
        <v>1</v>
      </c>
      <c r="K1125" t="s">
        <v>31</v>
      </c>
      <c r="L1125" t="s">
        <v>22</v>
      </c>
      <c r="M1125">
        <v>66488</v>
      </c>
      <c r="O1125" t="s">
        <v>2310</v>
      </c>
      <c r="P1125" t="s">
        <v>2311</v>
      </c>
    </row>
    <row r="1126" spans="1:16" x14ac:dyDescent="0.35">
      <c r="A1126" t="s">
        <v>1776</v>
      </c>
      <c r="B1126" t="s">
        <v>2196</v>
      </c>
      <c r="C1126" t="s">
        <v>2312</v>
      </c>
      <c r="D1126" t="s">
        <v>36</v>
      </c>
      <c r="E1126" t="s">
        <v>20</v>
      </c>
      <c r="F1126" t="b">
        <v>0</v>
      </c>
      <c r="G1126" t="s">
        <v>68</v>
      </c>
      <c r="H1126" s="1">
        <v>45672.501087962963</v>
      </c>
      <c r="I1126" t="b">
        <v>0</v>
      </c>
      <c r="J1126" t="b">
        <v>1</v>
      </c>
      <c r="K1126" t="s">
        <v>31</v>
      </c>
      <c r="L1126" t="s">
        <v>22</v>
      </c>
      <c r="M1126">
        <v>107500</v>
      </c>
      <c r="O1126" t="s">
        <v>2313</v>
      </c>
      <c r="P1126" t="s">
        <v>2314</v>
      </c>
    </row>
    <row r="1127" spans="1:16" x14ac:dyDescent="0.35">
      <c r="A1127" t="s">
        <v>1776</v>
      </c>
      <c r="B1127" t="s">
        <v>2315</v>
      </c>
      <c r="C1127" t="s">
        <v>2312</v>
      </c>
      <c r="D1127" t="s">
        <v>36</v>
      </c>
      <c r="E1127" t="s">
        <v>20</v>
      </c>
      <c r="F1127" t="b">
        <v>0</v>
      </c>
      <c r="G1127" t="s">
        <v>68</v>
      </c>
      <c r="H1127" s="1">
        <v>45672.501122685193</v>
      </c>
      <c r="I1127" t="b">
        <v>0</v>
      </c>
      <c r="J1127" t="b">
        <v>1</v>
      </c>
      <c r="K1127" t="s">
        <v>31</v>
      </c>
      <c r="L1127" t="s">
        <v>22</v>
      </c>
      <c r="M1127">
        <v>107500</v>
      </c>
      <c r="O1127" t="s">
        <v>2313</v>
      </c>
      <c r="P1127" t="s">
        <v>2316</v>
      </c>
    </row>
    <row r="1128" spans="1:16" x14ac:dyDescent="0.35">
      <c r="A1128" t="s">
        <v>1776</v>
      </c>
      <c r="B1128" t="s">
        <v>2317</v>
      </c>
      <c r="C1128" t="s">
        <v>95</v>
      </c>
      <c r="D1128" t="s">
        <v>17448</v>
      </c>
      <c r="E1128" t="s">
        <v>91</v>
      </c>
      <c r="F1128" t="b">
        <v>0</v>
      </c>
      <c r="G1128" t="s">
        <v>30</v>
      </c>
      <c r="H1128" s="1">
        <v>45672.626215277778</v>
      </c>
      <c r="I1128" t="b">
        <v>1</v>
      </c>
      <c r="J1128" t="b">
        <v>0</v>
      </c>
      <c r="K1128" t="s">
        <v>31</v>
      </c>
      <c r="L1128" t="s">
        <v>32</v>
      </c>
      <c r="N1128">
        <v>33</v>
      </c>
      <c r="O1128" t="s">
        <v>1195</v>
      </c>
      <c r="P1128" t="s">
        <v>1284</v>
      </c>
    </row>
    <row r="1129" spans="1:16" x14ac:dyDescent="0.35">
      <c r="A1129" t="s">
        <v>1776</v>
      </c>
      <c r="B1129" t="s">
        <v>2318</v>
      </c>
      <c r="C1129" t="s">
        <v>2134</v>
      </c>
      <c r="D1129" t="s">
        <v>36</v>
      </c>
      <c r="E1129" t="s">
        <v>20</v>
      </c>
      <c r="F1129" t="b">
        <v>0</v>
      </c>
      <c r="G1129" t="s">
        <v>52</v>
      </c>
      <c r="H1129" s="1">
        <v>45672.833518518521</v>
      </c>
      <c r="I1129" t="b">
        <v>0</v>
      </c>
      <c r="J1129" t="b">
        <v>1</v>
      </c>
      <c r="K1129" t="s">
        <v>31</v>
      </c>
      <c r="L1129" t="s">
        <v>22</v>
      </c>
      <c r="M1129">
        <v>124400</v>
      </c>
      <c r="O1129" t="s">
        <v>379</v>
      </c>
      <c r="P1129" t="s">
        <v>2319</v>
      </c>
    </row>
    <row r="1130" spans="1:16" x14ac:dyDescent="0.35">
      <c r="A1130" t="s">
        <v>1776</v>
      </c>
      <c r="B1130" t="s">
        <v>1944</v>
      </c>
      <c r="C1130" t="s">
        <v>361</v>
      </c>
      <c r="D1130" t="s">
        <v>110</v>
      </c>
      <c r="E1130" t="s">
        <v>20</v>
      </c>
      <c r="F1130" t="b">
        <v>0</v>
      </c>
      <c r="G1130" t="s">
        <v>171</v>
      </c>
      <c r="H1130" s="1">
        <v>45672.895011574074</v>
      </c>
      <c r="I1130" t="b">
        <v>0</v>
      </c>
      <c r="J1130" t="b">
        <v>1</v>
      </c>
      <c r="K1130" t="s">
        <v>31</v>
      </c>
      <c r="L1130" t="s">
        <v>22</v>
      </c>
      <c r="M1130">
        <v>57500</v>
      </c>
      <c r="O1130" t="s">
        <v>2320</v>
      </c>
      <c r="P1130" t="s">
        <v>2321</v>
      </c>
    </row>
    <row r="1131" spans="1:16" x14ac:dyDescent="0.35">
      <c r="A1131" t="s">
        <v>1776</v>
      </c>
      <c r="B1131" t="s">
        <v>2322</v>
      </c>
      <c r="C1131" t="s">
        <v>18</v>
      </c>
      <c r="D1131" t="s">
        <v>110</v>
      </c>
      <c r="E1131" t="s">
        <v>2323</v>
      </c>
      <c r="F1131" t="b">
        <v>1</v>
      </c>
      <c r="G1131" t="s">
        <v>994</v>
      </c>
      <c r="H1131" s="1">
        <v>45673.013877314806</v>
      </c>
      <c r="I1131" t="b">
        <v>0</v>
      </c>
      <c r="J1131" t="b">
        <v>0</v>
      </c>
      <c r="K1131" t="s">
        <v>994</v>
      </c>
      <c r="L1131" t="s">
        <v>22</v>
      </c>
      <c r="M1131">
        <v>90000</v>
      </c>
      <c r="O1131" t="s">
        <v>2088</v>
      </c>
      <c r="P1131" t="s">
        <v>2324</v>
      </c>
    </row>
    <row r="1132" spans="1:16" x14ac:dyDescent="0.35">
      <c r="A1132" t="s">
        <v>1776</v>
      </c>
      <c r="B1132" t="s">
        <v>2325</v>
      </c>
      <c r="C1132" t="s">
        <v>2326</v>
      </c>
      <c r="D1132" t="s">
        <v>110</v>
      </c>
      <c r="E1132" t="s">
        <v>20</v>
      </c>
      <c r="F1132" t="b">
        <v>0</v>
      </c>
      <c r="G1132" t="s">
        <v>47</v>
      </c>
      <c r="H1132" s="1">
        <v>45673.042141203703</v>
      </c>
      <c r="I1132" t="b">
        <v>0</v>
      </c>
      <c r="J1132" t="b">
        <v>1</v>
      </c>
      <c r="K1132" t="s">
        <v>31</v>
      </c>
      <c r="L1132" t="s">
        <v>32</v>
      </c>
      <c r="N1132">
        <v>43.870002746582031</v>
      </c>
      <c r="O1132" t="s">
        <v>2327</v>
      </c>
      <c r="P1132" t="s">
        <v>2328</v>
      </c>
    </row>
    <row r="1133" spans="1:16" x14ac:dyDescent="0.35">
      <c r="A1133" t="s">
        <v>1776</v>
      </c>
      <c r="B1133" t="s">
        <v>2304</v>
      </c>
      <c r="C1133" t="s">
        <v>154</v>
      </c>
      <c r="D1133" t="s">
        <v>1162</v>
      </c>
      <c r="E1133" t="s">
        <v>20</v>
      </c>
      <c r="F1133" t="b">
        <v>0</v>
      </c>
      <c r="G1133" t="s">
        <v>52</v>
      </c>
      <c r="H1133" s="1">
        <v>45673.250011574077</v>
      </c>
      <c r="I1133" t="b">
        <v>0</v>
      </c>
      <c r="J1133" t="b">
        <v>1</v>
      </c>
      <c r="K1133" t="s">
        <v>31</v>
      </c>
      <c r="L1133" t="s">
        <v>22</v>
      </c>
      <c r="M1133">
        <v>175000</v>
      </c>
      <c r="O1133" t="s">
        <v>2305</v>
      </c>
      <c r="P1133" t="s">
        <v>2306</v>
      </c>
    </row>
    <row r="1134" spans="1:16" x14ac:dyDescent="0.35">
      <c r="A1134" t="s">
        <v>1776</v>
      </c>
      <c r="B1134" t="s">
        <v>2329</v>
      </c>
      <c r="C1134" t="s">
        <v>2330</v>
      </c>
      <c r="D1134" t="s">
        <v>295</v>
      </c>
      <c r="E1134" t="s">
        <v>20</v>
      </c>
      <c r="F1134" t="b">
        <v>0</v>
      </c>
      <c r="G1134" t="s">
        <v>47</v>
      </c>
      <c r="H1134" s="1">
        <v>45673.250381944446</v>
      </c>
      <c r="I1134" t="b">
        <v>0</v>
      </c>
      <c r="J1134" t="b">
        <v>1</v>
      </c>
      <c r="K1134" t="s">
        <v>31</v>
      </c>
      <c r="L1134" t="s">
        <v>22</v>
      </c>
      <c r="M1134">
        <v>65000</v>
      </c>
      <c r="O1134" t="s">
        <v>2331</v>
      </c>
      <c r="P1134" t="s">
        <v>2332</v>
      </c>
    </row>
    <row r="1135" spans="1:16" x14ac:dyDescent="0.35">
      <c r="A1135" t="s">
        <v>1776</v>
      </c>
      <c r="B1135" t="s">
        <v>2333</v>
      </c>
      <c r="C1135" t="s">
        <v>421</v>
      </c>
      <c r="D1135" t="s">
        <v>17464</v>
      </c>
      <c r="F1135" t="b">
        <v>0</v>
      </c>
      <c r="G1135" t="s">
        <v>47</v>
      </c>
      <c r="H1135" s="1">
        <v>45673.250381944446</v>
      </c>
      <c r="I1135" t="b">
        <v>0</v>
      </c>
      <c r="J1135" t="b">
        <v>1</v>
      </c>
      <c r="K1135" t="s">
        <v>31</v>
      </c>
      <c r="L1135" t="s">
        <v>32</v>
      </c>
      <c r="N1135">
        <v>22.5</v>
      </c>
      <c r="O1135" t="s">
        <v>2334</v>
      </c>
      <c r="P1135" t="s">
        <v>2335</v>
      </c>
    </row>
    <row r="1136" spans="1:16" x14ac:dyDescent="0.35">
      <c r="A1136" t="s">
        <v>1776</v>
      </c>
      <c r="B1136" t="s">
        <v>2336</v>
      </c>
      <c r="C1136" t="s">
        <v>51</v>
      </c>
      <c r="D1136" t="s">
        <v>36</v>
      </c>
      <c r="E1136" t="s">
        <v>20</v>
      </c>
      <c r="F1136" t="b">
        <v>0</v>
      </c>
      <c r="G1136" t="s">
        <v>43</v>
      </c>
      <c r="H1136" s="1">
        <v>45673.250648148147</v>
      </c>
      <c r="I1136" t="b">
        <v>1</v>
      </c>
      <c r="J1136" t="b">
        <v>0</v>
      </c>
      <c r="K1136" t="s">
        <v>31</v>
      </c>
      <c r="L1136" t="s">
        <v>22</v>
      </c>
      <c r="M1136">
        <v>128500</v>
      </c>
      <c r="O1136" t="s">
        <v>2203</v>
      </c>
      <c r="P1136" t="s">
        <v>2337</v>
      </c>
    </row>
    <row r="1137" spans="1:16" x14ac:dyDescent="0.35">
      <c r="A1137" t="s">
        <v>1776</v>
      </c>
      <c r="B1137" t="s">
        <v>2338</v>
      </c>
      <c r="C1137" t="s">
        <v>2339</v>
      </c>
      <c r="D1137" t="s">
        <v>110</v>
      </c>
      <c r="E1137" t="s">
        <v>20</v>
      </c>
      <c r="F1137" t="b">
        <v>0</v>
      </c>
      <c r="G1137" t="s">
        <v>43</v>
      </c>
      <c r="H1137" s="1">
        <v>45673.250648148147</v>
      </c>
      <c r="I1137" t="b">
        <v>0</v>
      </c>
      <c r="J1137" t="b">
        <v>1</v>
      </c>
      <c r="K1137" t="s">
        <v>31</v>
      </c>
      <c r="L1137" t="s">
        <v>22</v>
      </c>
      <c r="M1137">
        <v>85000</v>
      </c>
      <c r="O1137" t="s">
        <v>2340</v>
      </c>
      <c r="P1137" t="s">
        <v>2341</v>
      </c>
    </row>
    <row r="1138" spans="1:16" x14ac:dyDescent="0.35">
      <c r="A1138" t="s">
        <v>1776</v>
      </c>
      <c r="B1138" t="s">
        <v>2067</v>
      </c>
      <c r="C1138" t="s">
        <v>2065</v>
      </c>
      <c r="D1138" t="s">
        <v>17465</v>
      </c>
      <c r="E1138" t="s">
        <v>20</v>
      </c>
      <c r="F1138" t="b">
        <v>0</v>
      </c>
      <c r="G1138" t="s">
        <v>2065</v>
      </c>
      <c r="H1138" s="1">
        <v>45673.266655092593</v>
      </c>
      <c r="I1138" t="b">
        <v>1</v>
      </c>
      <c r="J1138" t="b">
        <v>0</v>
      </c>
      <c r="K1138" t="s">
        <v>2065</v>
      </c>
      <c r="L1138" t="s">
        <v>22</v>
      </c>
      <c r="M1138">
        <v>50000</v>
      </c>
      <c r="O1138" t="s">
        <v>2066</v>
      </c>
      <c r="P1138" t="s">
        <v>164</v>
      </c>
    </row>
    <row r="1139" spans="1:16" x14ac:dyDescent="0.35">
      <c r="A1139" t="s">
        <v>1776</v>
      </c>
      <c r="B1139" t="s">
        <v>2342</v>
      </c>
      <c r="C1139" t="s">
        <v>2343</v>
      </c>
      <c r="D1139" t="s">
        <v>29</v>
      </c>
      <c r="E1139" t="s">
        <v>204</v>
      </c>
      <c r="F1139" t="b">
        <v>0</v>
      </c>
      <c r="G1139" t="s">
        <v>52</v>
      </c>
      <c r="H1139" s="1">
        <v>45673.333483796298</v>
      </c>
      <c r="I1139" t="b">
        <v>0</v>
      </c>
      <c r="J1139" t="b">
        <v>0</v>
      </c>
      <c r="K1139" t="s">
        <v>31</v>
      </c>
      <c r="L1139" t="s">
        <v>32</v>
      </c>
      <c r="N1139">
        <v>18</v>
      </c>
      <c r="O1139" t="s">
        <v>2344</v>
      </c>
      <c r="P1139" t="s">
        <v>2345</v>
      </c>
    </row>
    <row r="1140" spans="1:16" x14ac:dyDescent="0.35">
      <c r="A1140" t="s">
        <v>1776</v>
      </c>
      <c r="B1140" t="s">
        <v>2346</v>
      </c>
      <c r="C1140" t="s">
        <v>599</v>
      </c>
      <c r="D1140" t="s">
        <v>36</v>
      </c>
      <c r="E1140" t="s">
        <v>20</v>
      </c>
      <c r="F1140" t="b">
        <v>0</v>
      </c>
      <c r="G1140" t="s">
        <v>52</v>
      </c>
      <c r="H1140" s="1">
        <v>45673.458611111113</v>
      </c>
      <c r="I1140" t="b">
        <v>1</v>
      </c>
      <c r="J1140" t="b">
        <v>1</v>
      </c>
      <c r="K1140" t="s">
        <v>31</v>
      </c>
      <c r="L1140" t="s">
        <v>22</v>
      </c>
      <c r="M1140">
        <v>67500</v>
      </c>
      <c r="O1140" t="s">
        <v>48</v>
      </c>
      <c r="P1140" t="s">
        <v>1111</v>
      </c>
    </row>
    <row r="1141" spans="1:16" x14ac:dyDescent="0.35">
      <c r="A1141" t="s">
        <v>1776</v>
      </c>
      <c r="B1141" t="s">
        <v>1776</v>
      </c>
      <c r="C1141" t="s">
        <v>2347</v>
      </c>
      <c r="D1141" t="s">
        <v>42</v>
      </c>
      <c r="E1141" t="s">
        <v>20</v>
      </c>
      <c r="F1141" t="b">
        <v>0</v>
      </c>
      <c r="G1141" t="s">
        <v>171</v>
      </c>
      <c r="H1141" s="1">
        <v>45673.562581018523</v>
      </c>
      <c r="I1141" t="b">
        <v>0</v>
      </c>
      <c r="J1141" t="b">
        <v>0</v>
      </c>
      <c r="K1141" t="s">
        <v>31</v>
      </c>
      <c r="L1141" t="s">
        <v>22</v>
      </c>
      <c r="M1141">
        <v>78522.5</v>
      </c>
      <c r="O1141" t="s">
        <v>2348</v>
      </c>
      <c r="P1141" t="s">
        <v>340</v>
      </c>
    </row>
    <row r="1142" spans="1:16" x14ac:dyDescent="0.35">
      <c r="A1142" t="s">
        <v>1776</v>
      </c>
      <c r="B1142" t="s">
        <v>2349</v>
      </c>
      <c r="C1142" t="s">
        <v>2350</v>
      </c>
      <c r="D1142" t="s">
        <v>36</v>
      </c>
      <c r="E1142" t="s">
        <v>20</v>
      </c>
      <c r="F1142" t="b">
        <v>0</v>
      </c>
      <c r="G1142" t="s">
        <v>52</v>
      </c>
      <c r="H1142" s="1">
        <v>45673.583564814813</v>
      </c>
      <c r="I1142" t="b">
        <v>0</v>
      </c>
      <c r="J1142" t="b">
        <v>1</v>
      </c>
      <c r="K1142" t="s">
        <v>31</v>
      </c>
      <c r="L1142" t="s">
        <v>22</v>
      </c>
      <c r="M1142">
        <v>80000</v>
      </c>
      <c r="O1142" t="s">
        <v>2351</v>
      </c>
      <c r="P1142" t="s">
        <v>2352</v>
      </c>
    </row>
    <row r="1143" spans="1:16" x14ac:dyDescent="0.35">
      <c r="A1143" t="s">
        <v>1776</v>
      </c>
      <c r="B1143" t="s">
        <v>2353</v>
      </c>
      <c r="C1143" t="s">
        <v>189</v>
      </c>
      <c r="D1143" t="s">
        <v>110</v>
      </c>
      <c r="E1143" t="s">
        <v>760</v>
      </c>
      <c r="F1143" t="b">
        <v>0</v>
      </c>
      <c r="G1143" t="s">
        <v>52</v>
      </c>
      <c r="H1143" s="1">
        <v>45673.625069444453</v>
      </c>
      <c r="I1143" t="b">
        <v>1</v>
      </c>
      <c r="J1143" t="b">
        <v>1</v>
      </c>
      <c r="K1143" t="s">
        <v>31</v>
      </c>
      <c r="L1143" t="s">
        <v>32</v>
      </c>
      <c r="N1143">
        <v>26.494998931884769</v>
      </c>
      <c r="O1143" t="s">
        <v>2354</v>
      </c>
      <c r="P1143" t="s">
        <v>191</v>
      </c>
    </row>
    <row r="1144" spans="1:16" x14ac:dyDescent="0.35">
      <c r="A1144" t="s">
        <v>1776</v>
      </c>
      <c r="B1144" t="s">
        <v>2355</v>
      </c>
      <c r="C1144" t="s">
        <v>170</v>
      </c>
      <c r="D1144" t="s">
        <v>773</v>
      </c>
      <c r="E1144" t="s">
        <v>91</v>
      </c>
      <c r="F1144" t="b">
        <v>0</v>
      </c>
      <c r="G1144" t="s">
        <v>171</v>
      </c>
      <c r="H1144" s="1">
        <v>45673.645891203712</v>
      </c>
      <c r="I1144" t="b">
        <v>0</v>
      </c>
      <c r="J1144" t="b">
        <v>1</v>
      </c>
      <c r="K1144" t="s">
        <v>31</v>
      </c>
      <c r="L1144" t="s">
        <v>32</v>
      </c>
      <c r="N1144">
        <v>64</v>
      </c>
      <c r="O1144" t="s">
        <v>880</v>
      </c>
      <c r="P1144" t="s">
        <v>2356</v>
      </c>
    </row>
    <row r="1145" spans="1:16" x14ac:dyDescent="0.35">
      <c r="A1145" t="s">
        <v>1776</v>
      </c>
      <c r="B1145" t="s">
        <v>2357</v>
      </c>
      <c r="C1145" t="s">
        <v>18</v>
      </c>
      <c r="D1145" t="s">
        <v>29</v>
      </c>
      <c r="E1145" t="s">
        <v>20</v>
      </c>
      <c r="F1145" t="b">
        <v>1</v>
      </c>
      <c r="G1145" t="s">
        <v>52</v>
      </c>
      <c r="H1145" s="1">
        <v>45673.66678240741</v>
      </c>
      <c r="I1145" t="b">
        <v>1</v>
      </c>
      <c r="J1145" t="b">
        <v>0</v>
      </c>
      <c r="K1145" t="s">
        <v>31</v>
      </c>
      <c r="L1145" t="s">
        <v>22</v>
      </c>
      <c r="M1145">
        <v>110000</v>
      </c>
      <c r="O1145" t="s">
        <v>2358</v>
      </c>
      <c r="P1145" t="s">
        <v>232</v>
      </c>
    </row>
    <row r="1146" spans="1:16" x14ac:dyDescent="0.35">
      <c r="A1146" t="s">
        <v>1776</v>
      </c>
      <c r="B1146" t="s">
        <v>2359</v>
      </c>
      <c r="C1146" t="s">
        <v>546</v>
      </c>
      <c r="D1146" t="s">
        <v>36</v>
      </c>
      <c r="E1146" t="s">
        <v>20</v>
      </c>
      <c r="F1146" t="b">
        <v>0</v>
      </c>
      <c r="G1146" t="s">
        <v>47</v>
      </c>
      <c r="H1146" s="1">
        <v>45673.708715277768</v>
      </c>
      <c r="I1146" t="b">
        <v>0</v>
      </c>
      <c r="J1146" t="b">
        <v>1</v>
      </c>
      <c r="K1146" t="s">
        <v>31</v>
      </c>
      <c r="L1146" t="s">
        <v>32</v>
      </c>
      <c r="N1146">
        <v>57.5</v>
      </c>
      <c r="O1146" t="s">
        <v>2360</v>
      </c>
      <c r="P1146" t="s">
        <v>140</v>
      </c>
    </row>
    <row r="1147" spans="1:16" x14ac:dyDescent="0.35">
      <c r="A1147" t="s">
        <v>1776</v>
      </c>
      <c r="B1147" t="s">
        <v>2289</v>
      </c>
      <c r="C1147" t="s">
        <v>832</v>
      </c>
      <c r="D1147" t="s">
        <v>115</v>
      </c>
      <c r="E1147" t="s">
        <v>20</v>
      </c>
      <c r="F1147" t="b">
        <v>0</v>
      </c>
      <c r="G1147" t="s">
        <v>47</v>
      </c>
      <c r="H1147" s="1">
        <v>45673.708958333344</v>
      </c>
      <c r="I1147" t="b">
        <v>0</v>
      </c>
      <c r="J1147" t="b">
        <v>1</v>
      </c>
      <c r="K1147" t="s">
        <v>31</v>
      </c>
      <c r="L1147" t="s">
        <v>32</v>
      </c>
      <c r="N1147">
        <v>24.33499908447266</v>
      </c>
      <c r="O1147" t="s">
        <v>2290</v>
      </c>
    </row>
    <row r="1148" spans="1:16" x14ac:dyDescent="0.35">
      <c r="A1148" t="s">
        <v>1776</v>
      </c>
      <c r="B1148" t="s">
        <v>2361</v>
      </c>
      <c r="C1148" t="s">
        <v>2362</v>
      </c>
      <c r="D1148" t="s">
        <v>36</v>
      </c>
      <c r="E1148" t="s">
        <v>91</v>
      </c>
      <c r="F1148" t="b">
        <v>0</v>
      </c>
      <c r="G1148" t="s">
        <v>47</v>
      </c>
      <c r="H1148" s="1">
        <v>45673.750439814823</v>
      </c>
      <c r="I1148" t="b">
        <v>0</v>
      </c>
      <c r="J1148" t="b">
        <v>0</v>
      </c>
      <c r="K1148" t="s">
        <v>31</v>
      </c>
      <c r="L1148" t="s">
        <v>32</v>
      </c>
      <c r="N1148">
        <v>36.5</v>
      </c>
      <c r="O1148" t="s">
        <v>2363</v>
      </c>
      <c r="P1148" t="s">
        <v>2364</v>
      </c>
    </row>
    <row r="1149" spans="1:16" x14ac:dyDescent="0.35">
      <c r="A1149" t="s">
        <v>1776</v>
      </c>
      <c r="B1149" t="s">
        <v>1776</v>
      </c>
      <c r="C1149" t="s">
        <v>789</v>
      </c>
      <c r="D1149" t="s">
        <v>29</v>
      </c>
      <c r="E1149" t="s">
        <v>20</v>
      </c>
      <c r="F1149" t="b">
        <v>0</v>
      </c>
      <c r="G1149" t="s">
        <v>52</v>
      </c>
      <c r="H1149" s="1">
        <v>45673.791759259257</v>
      </c>
      <c r="I1149" t="b">
        <v>0</v>
      </c>
      <c r="J1149" t="b">
        <v>0</v>
      </c>
      <c r="K1149" t="s">
        <v>31</v>
      </c>
      <c r="L1149" t="s">
        <v>32</v>
      </c>
      <c r="N1149">
        <v>27.5</v>
      </c>
      <c r="O1149" t="s">
        <v>2365</v>
      </c>
      <c r="P1149" t="s">
        <v>164</v>
      </c>
    </row>
    <row r="1150" spans="1:16" x14ac:dyDescent="0.35">
      <c r="A1150" t="s">
        <v>1776</v>
      </c>
      <c r="B1150" t="s">
        <v>2366</v>
      </c>
      <c r="C1150" t="s">
        <v>18</v>
      </c>
      <c r="D1150" t="s">
        <v>110</v>
      </c>
      <c r="E1150" t="s">
        <v>296</v>
      </c>
      <c r="F1150" t="b">
        <v>1</v>
      </c>
      <c r="G1150" t="s">
        <v>52</v>
      </c>
      <c r="H1150" s="1">
        <v>45673.79178240741</v>
      </c>
      <c r="I1150" t="b">
        <v>0</v>
      </c>
      <c r="J1150" t="b">
        <v>1</v>
      </c>
      <c r="K1150" t="s">
        <v>31</v>
      </c>
      <c r="L1150" t="s">
        <v>22</v>
      </c>
      <c r="M1150">
        <v>87500</v>
      </c>
      <c r="O1150" t="s">
        <v>2367</v>
      </c>
      <c r="P1150" t="s">
        <v>2368</v>
      </c>
    </row>
    <row r="1151" spans="1:16" x14ac:dyDescent="0.35">
      <c r="A1151" t="s">
        <v>1776</v>
      </c>
      <c r="B1151" t="s">
        <v>2369</v>
      </c>
      <c r="C1151" t="s">
        <v>2370</v>
      </c>
      <c r="D1151" t="s">
        <v>110</v>
      </c>
      <c r="E1151" t="s">
        <v>20</v>
      </c>
      <c r="F1151" t="b">
        <v>0</v>
      </c>
      <c r="G1151" t="s">
        <v>52</v>
      </c>
      <c r="H1151" s="1">
        <v>45673.791817129633</v>
      </c>
      <c r="I1151" t="b">
        <v>1</v>
      </c>
      <c r="J1151" t="b">
        <v>0</v>
      </c>
      <c r="K1151" t="s">
        <v>31</v>
      </c>
      <c r="L1151" t="s">
        <v>32</v>
      </c>
      <c r="N1151">
        <v>22</v>
      </c>
      <c r="O1151" t="s">
        <v>2371</v>
      </c>
      <c r="P1151" t="s">
        <v>1174</v>
      </c>
    </row>
    <row r="1152" spans="1:16" x14ac:dyDescent="0.35">
      <c r="A1152" t="s">
        <v>1776</v>
      </c>
      <c r="B1152" t="s">
        <v>2372</v>
      </c>
      <c r="C1152" t="s">
        <v>2373</v>
      </c>
      <c r="D1152" t="s">
        <v>36</v>
      </c>
      <c r="E1152" t="s">
        <v>91</v>
      </c>
      <c r="F1152" t="b">
        <v>0</v>
      </c>
      <c r="G1152" t="s">
        <v>52</v>
      </c>
      <c r="H1152" s="1">
        <v>45673.833425925928</v>
      </c>
      <c r="I1152" t="b">
        <v>0</v>
      </c>
      <c r="J1152" t="b">
        <v>0</v>
      </c>
      <c r="K1152" t="s">
        <v>31</v>
      </c>
      <c r="L1152" t="s">
        <v>32</v>
      </c>
      <c r="N1152">
        <v>27.5</v>
      </c>
      <c r="O1152" t="s">
        <v>2374</v>
      </c>
      <c r="P1152" t="s">
        <v>2375</v>
      </c>
    </row>
    <row r="1153" spans="1:16" x14ac:dyDescent="0.35">
      <c r="A1153" t="s">
        <v>1776</v>
      </c>
      <c r="B1153" t="s">
        <v>1776</v>
      </c>
      <c r="C1153" t="s">
        <v>2376</v>
      </c>
      <c r="D1153" t="s">
        <v>110</v>
      </c>
      <c r="E1153" t="s">
        <v>20</v>
      </c>
      <c r="F1153" t="b">
        <v>0</v>
      </c>
      <c r="G1153" t="s">
        <v>52</v>
      </c>
      <c r="H1153" s="1">
        <v>45673.875011574077</v>
      </c>
      <c r="I1153" t="b">
        <v>0</v>
      </c>
      <c r="J1153" t="b">
        <v>1</v>
      </c>
      <c r="K1153" t="s">
        <v>31</v>
      </c>
      <c r="L1153" t="s">
        <v>22</v>
      </c>
      <c r="M1153">
        <v>85574</v>
      </c>
      <c r="O1153" t="s">
        <v>2377</v>
      </c>
      <c r="P1153" t="s">
        <v>2378</v>
      </c>
    </row>
    <row r="1154" spans="1:16" x14ac:dyDescent="0.35">
      <c r="A1154" t="s">
        <v>1776</v>
      </c>
      <c r="B1154" t="s">
        <v>2379</v>
      </c>
      <c r="C1154" t="s">
        <v>986</v>
      </c>
      <c r="D1154" t="s">
        <v>36</v>
      </c>
      <c r="E1154" t="s">
        <v>20</v>
      </c>
      <c r="F1154" t="b">
        <v>0</v>
      </c>
      <c r="G1154" t="s">
        <v>52</v>
      </c>
      <c r="H1154" s="1">
        <v>45673.875115740739</v>
      </c>
      <c r="I1154" t="b">
        <v>0</v>
      </c>
      <c r="J1154" t="b">
        <v>1</v>
      </c>
      <c r="K1154" t="s">
        <v>31</v>
      </c>
      <c r="L1154" t="s">
        <v>22</v>
      </c>
      <c r="M1154">
        <v>69087.5</v>
      </c>
      <c r="O1154" t="s">
        <v>2380</v>
      </c>
      <c r="P1154" t="s">
        <v>2381</v>
      </c>
    </row>
    <row r="1155" spans="1:16" x14ac:dyDescent="0.35">
      <c r="A1155" t="s">
        <v>1776</v>
      </c>
      <c r="B1155" t="s">
        <v>2382</v>
      </c>
      <c r="C1155" t="s">
        <v>599</v>
      </c>
      <c r="D1155" t="s">
        <v>36</v>
      </c>
      <c r="E1155" t="s">
        <v>20</v>
      </c>
      <c r="F1155" t="b">
        <v>0</v>
      </c>
      <c r="G1155" t="s">
        <v>52</v>
      </c>
      <c r="H1155" s="1">
        <v>45673.875219907408</v>
      </c>
      <c r="I1155" t="b">
        <v>0</v>
      </c>
      <c r="J1155" t="b">
        <v>0</v>
      </c>
      <c r="K1155" t="s">
        <v>31</v>
      </c>
      <c r="L1155" t="s">
        <v>22</v>
      </c>
      <c r="M1155">
        <v>66000</v>
      </c>
      <c r="O1155" t="s">
        <v>2383</v>
      </c>
    </row>
    <row r="1156" spans="1:16" x14ac:dyDescent="0.35">
      <c r="A1156" t="s">
        <v>1776</v>
      </c>
      <c r="B1156" t="s">
        <v>2124</v>
      </c>
      <c r="C1156" t="s">
        <v>2384</v>
      </c>
      <c r="D1156" t="s">
        <v>17466</v>
      </c>
      <c r="E1156" t="s">
        <v>296</v>
      </c>
      <c r="F1156" t="b">
        <v>0</v>
      </c>
      <c r="G1156" t="s">
        <v>30</v>
      </c>
      <c r="H1156" s="1">
        <v>45674.002708333333</v>
      </c>
      <c r="I1156" t="b">
        <v>1</v>
      </c>
      <c r="J1156" t="b">
        <v>0</v>
      </c>
      <c r="K1156" t="s">
        <v>31</v>
      </c>
      <c r="L1156" t="s">
        <v>32</v>
      </c>
      <c r="N1156">
        <v>21.5</v>
      </c>
      <c r="O1156" t="s">
        <v>2385</v>
      </c>
      <c r="P1156" t="s">
        <v>164</v>
      </c>
    </row>
    <row r="1157" spans="1:16" x14ac:dyDescent="0.35">
      <c r="A1157" t="s">
        <v>1776</v>
      </c>
      <c r="B1157" t="s">
        <v>2386</v>
      </c>
      <c r="C1157" t="s">
        <v>154</v>
      </c>
      <c r="D1157" t="s">
        <v>2387</v>
      </c>
      <c r="E1157" t="s">
        <v>20</v>
      </c>
      <c r="F1157" t="b">
        <v>0</v>
      </c>
      <c r="G1157" t="s">
        <v>52</v>
      </c>
      <c r="H1157" s="1">
        <v>45674.250011574077</v>
      </c>
      <c r="I1157" t="b">
        <v>0</v>
      </c>
      <c r="J1157" t="b">
        <v>1</v>
      </c>
      <c r="K1157" t="s">
        <v>31</v>
      </c>
      <c r="L1157" t="s">
        <v>22</v>
      </c>
      <c r="M1157">
        <v>99000</v>
      </c>
      <c r="O1157" t="s">
        <v>2388</v>
      </c>
      <c r="P1157" t="s">
        <v>2389</v>
      </c>
    </row>
    <row r="1158" spans="1:16" x14ac:dyDescent="0.35">
      <c r="A1158" t="s">
        <v>1776</v>
      </c>
      <c r="B1158" t="s">
        <v>2390</v>
      </c>
      <c r="C1158" t="s">
        <v>154</v>
      </c>
      <c r="D1158" t="s">
        <v>17467</v>
      </c>
      <c r="E1158" t="s">
        <v>20</v>
      </c>
      <c r="F1158" t="b">
        <v>0</v>
      </c>
      <c r="G1158" t="s">
        <v>52</v>
      </c>
      <c r="H1158" s="1">
        <v>45674.250034722223</v>
      </c>
      <c r="I1158" t="b">
        <v>0</v>
      </c>
      <c r="J1158" t="b">
        <v>0</v>
      </c>
      <c r="K1158" t="s">
        <v>31</v>
      </c>
      <c r="L1158" t="s">
        <v>22</v>
      </c>
      <c r="M1158">
        <v>69000</v>
      </c>
      <c r="O1158" t="s">
        <v>2391</v>
      </c>
      <c r="P1158" t="s">
        <v>2392</v>
      </c>
    </row>
    <row r="1159" spans="1:16" x14ac:dyDescent="0.35">
      <c r="A1159" t="s">
        <v>1776</v>
      </c>
      <c r="B1159" t="s">
        <v>2393</v>
      </c>
      <c r="C1159" t="s">
        <v>154</v>
      </c>
      <c r="D1159" t="s">
        <v>110</v>
      </c>
      <c r="E1159" t="s">
        <v>20</v>
      </c>
      <c r="F1159" t="b">
        <v>0</v>
      </c>
      <c r="G1159" t="s">
        <v>52</v>
      </c>
      <c r="H1159" s="1">
        <v>45674.250034722223</v>
      </c>
      <c r="I1159" t="b">
        <v>1</v>
      </c>
      <c r="J1159" t="b">
        <v>1</v>
      </c>
      <c r="K1159" t="s">
        <v>31</v>
      </c>
      <c r="L1159" t="s">
        <v>22</v>
      </c>
      <c r="M1159">
        <v>185500</v>
      </c>
      <c r="O1159" t="s">
        <v>2394</v>
      </c>
    </row>
    <row r="1160" spans="1:16" x14ac:dyDescent="0.35">
      <c r="A1160" t="s">
        <v>1776</v>
      </c>
      <c r="B1160" t="s">
        <v>2395</v>
      </c>
      <c r="C1160" t="s">
        <v>283</v>
      </c>
      <c r="D1160" t="s">
        <v>269</v>
      </c>
      <c r="E1160" t="s">
        <v>20</v>
      </c>
      <c r="F1160" t="b">
        <v>0</v>
      </c>
      <c r="G1160" t="s">
        <v>52</v>
      </c>
      <c r="H1160" s="1">
        <v>45674.250034722223</v>
      </c>
      <c r="I1160" t="b">
        <v>1</v>
      </c>
      <c r="J1160" t="b">
        <v>0</v>
      </c>
      <c r="K1160" t="s">
        <v>31</v>
      </c>
      <c r="L1160" t="s">
        <v>32</v>
      </c>
      <c r="N1160">
        <v>65</v>
      </c>
      <c r="O1160" t="s">
        <v>2396</v>
      </c>
    </row>
    <row r="1161" spans="1:16" x14ac:dyDescent="0.35">
      <c r="A1161" t="s">
        <v>1776</v>
      </c>
      <c r="B1161" t="s">
        <v>2397</v>
      </c>
      <c r="C1161" t="s">
        <v>154</v>
      </c>
      <c r="D1161" t="s">
        <v>2039</v>
      </c>
      <c r="E1161" t="s">
        <v>20</v>
      </c>
      <c r="F1161" t="b">
        <v>0</v>
      </c>
      <c r="G1161" t="s">
        <v>52</v>
      </c>
      <c r="H1161" s="1">
        <v>45674.250034722223</v>
      </c>
      <c r="I1161" t="b">
        <v>0</v>
      </c>
      <c r="J1161" t="b">
        <v>1</v>
      </c>
      <c r="K1161" t="s">
        <v>31</v>
      </c>
      <c r="L1161" t="s">
        <v>22</v>
      </c>
      <c r="M1161">
        <v>73700</v>
      </c>
      <c r="O1161" t="s">
        <v>2398</v>
      </c>
      <c r="P1161" t="s">
        <v>156</v>
      </c>
    </row>
    <row r="1162" spans="1:16" x14ac:dyDescent="0.35">
      <c r="A1162" t="s">
        <v>1776</v>
      </c>
      <c r="B1162" t="s">
        <v>2399</v>
      </c>
      <c r="C1162" t="s">
        <v>2400</v>
      </c>
      <c r="D1162" t="s">
        <v>110</v>
      </c>
      <c r="E1162" t="s">
        <v>20</v>
      </c>
      <c r="F1162" t="b">
        <v>0</v>
      </c>
      <c r="G1162" t="s">
        <v>47</v>
      </c>
      <c r="H1162" s="1">
        <v>45674.250358796293</v>
      </c>
      <c r="I1162" t="b">
        <v>0</v>
      </c>
      <c r="J1162" t="b">
        <v>1</v>
      </c>
      <c r="K1162" t="s">
        <v>31</v>
      </c>
      <c r="L1162" t="s">
        <v>32</v>
      </c>
      <c r="N1162">
        <v>26.32500076293945</v>
      </c>
      <c r="O1162" t="s">
        <v>2401</v>
      </c>
    </row>
    <row r="1163" spans="1:16" x14ac:dyDescent="0.35">
      <c r="A1163" t="s">
        <v>1776</v>
      </c>
      <c r="B1163" t="s">
        <v>1776</v>
      </c>
      <c r="C1163" t="s">
        <v>2402</v>
      </c>
      <c r="D1163" t="s">
        <v>115</v>
      </c>
      <c r="E1163" t="s">
        <v>20</v>
      </c>
      <c r="F1163" t="b">
        <v>0</v>
      </c>
      <c r="G1163" t="s">
        <v>30</v>
      </c>
      <c r="H1163" s="1">
        <v>45674.250891203701</v>
      </c>
      <c r="I1163" t="b">
        <v>1</v>
      </c>
      <c r="J1163" t="b">
        <v>1</v>
      </c>
      <c r="K1163" t="s">
        <v>31</v>
      </c>
      <c r="L1163" t="s">
        <v>22</v>
      </c>
      <c r="M1163">
        <v>105000</v>
      </c>
      <c r="O1163" t="s">
        <v>2403</v>
      </c>
      <c r="P1163" t="s">
        <v>140</v>
      </c>
    </row>
    <row r="1164" spans="1:16" x14ac:dyDescent="0.35">
      <c r="A1164" t="s">
        <v>1776</v>
      </c>
      <c r="B1164" t="s">
        <v>2404</v>
      </c>
      <c r="C1164" t="s">
        <v>2405</v>
      </c>
      <c r="D1164" t="s">
        <v>443</v>
      </c>
      <c r="E1164" t="s">
        <v>20</v>
      </c>
      <c r="F1164" t="b">
        <v>0</v>
      </c>
      <c r="G1164" t="s">
        <v>47</v>
      </c>
      <c r="H1164" s="1">
        <v>45674.417048611111</v>
      </c>
      <c r="I1164" t="b">
        <v>0</v>
      </c>
      <c r="J1164" t="b">
        <v>0</v>
      </c>
      <c r="K1164" t="s">
        <v>31</v>
      </c>
      <c r="L1164" t="s">
        <v>22</v>
      </c>
      <c r="M1164">
        <v>94362</v>
      </c>
      <c r="O1164" t="s">
        <v>2406</v>
      </c>
      <c r="P1164" t="s">
        <v>2407</v>
      </c>
    </row>
    <row r="1165" spans="1:16" x14ac:dyDescent="0.35">
      <c r="A1165" t="s">
        <v>1776</v>
      </c>
      <c r="B1165" t="s">
        <v>2408</v>
      </c>
      <c r="C1165" t="s">
        <v>185</v>
      </c>
      <c r="D1165" t="s">
        <v>1955</v>
      </c>
      <c r="E1165" t="s">
        <v>91</v>
      </c>
      <c r="F1165" t="b">
        <v>0</v>
      </c>
      <c r="G1165" t="s">
        <v>171</v>
      </c>
      <c r="H1165" s="1">
        <v>45674.432800925933</v>
      </c>
      <c r="I1165" t="b">
        <v>0</v>
      </c>
      <c r="J1165" t="b">
        <v>1</v>
      </c>
      <c r="K1165" t="s">
        <v>31</v>
      </c>
      <c r="L1165" t="s">
        <v>32</v>
      </c>
      <c r="N1165">
        <v>29.5</v>
      </c>
      <c r="O1165" t="s">
        <v>2409</v>
      </c>
      <c r="P1165" t="s">
        <v>2410</v>
      </c>
    </row>
    <row r="1166" spans="1:16" x14ac:dyDescent="0.35">
      <c r="A1166" t="s">
        <v>1776</v>
      </c>
      <c r="B1166" t="s">
        <v>2009</v>
      </c>
      <c r="C1166" t="s">
        <v>193</v>
      </c>
      <c r="D1166" t="s">
        <v>115</v>
      </c>
      <c r="E1166" t="s">
        <v>20</v>
      </c>
      <c r="F1166" t="b">
        <v>0</v>
      </c>
      <c r="G1166" t="s">
        <v>52</v>
      </c>
      <c r="H1166" s="1">
        <v>45674.541921296302</v>
      </c>
      <c r="I1166" t="b">
        <v>0</v>
      </c>
      <c r="J1166" t="b">
        <v>0</v>
      </c>
      <c r="K1166" t="s">
        <v>31</v>
      </c>
      <c r="L1166" t="s">
        <v>22</v>
      </c>
      <c r="M1166">
        <v>77500</v>
      </c>
      <c r="O1166" t="s">
        <v>2010</v>
      </c>
      <c r="P1166" t="s">
        <v>2011</v>
      </c>
    </row>
    <row r="1167" spans="1:16" x14ac:dyDescent="0.35">
      <c r="A1167" t="s">
        <v>1776</v>
      </c>
      <c r="B1167" t="s">
        <v>2411</v>
      </c>
      <c r="C1167" t="s">
        <v>2412</v>
      </c>
      <c r="D1167" t="s">
        <v>110</v>
      </c>
      <c r="E1167" t="s">
        <v>20</v>
      </c>
      <c r="F1167" t="b">
        <v>0</v>
      </c>
      <c r="G1167" t="s">
        <v>52</v>
      </c>
      <c r="H1167" s="1">
        <v>45674.79173611111</v>
      </c>
      <c r="I1167" t="b">
        <v>0</v>
      </c>
      <c r="J1167" t="b">
        <v>1</v>
      </c>
      <c r="K1167" t="s">
        <v>31</v>
      </c>
      <c r="L1167" t="s">
        <v>22</v>
      </c>
      <c r="M1167">
        <v>106576</v>
      </c>
      <c r="O1167" t="s">
        <v>2413</v>
      </c>
      <c r="P1167" t="s">
        <v>2414</v>
      </c>
    </row>
    <row r="1168" spans="1:16" x14ac:dyDescent="0.35">
      <c r="A1168" t="s">
        <v>1776</v>
      </c>
      <c r="B1168" t="s">
        <v>2196</v>
      </c>
      <c r="C1168" t="s">
        <v>124</v>
      </c>
      <c r="D1168" t="s">
        <v>36</v>
      </c>
      <c r="E1168" t="s">
        <v>20</v>
      </c>
      <c r="F1168" t="b">
        <v>0</v>
      </c>
      <c r="G1168" t="s">
        <v>52</v>
      </c>
      <c r="H1168" s="1">
        <v>45674.875092592592</v>
      </c>
      <c r="I1168" t="b">
        <v>0</v>
      </c>
      <c r="J1168" t="b">
        <v>0</v>
      </c>
      <c r="K1168" t="s">
        <v>31</v>
      </c>
      <c r="L1168" t="s">
        <v>22</v>
      </c>
      <c r="M1168">
        <v>60000</v>
      </c>
      <c r="O1168" t="s">
        <v>2415</v>
      </c>
      <c r="P1168" t="s">
        <v>164</v>
      </c>
    </row>
    <row r="1169" spans="1:16" x14ac:dyDescent="0.35">
      <c r="A1169" t="s">
        <v>1776</v>
      </c>
      <c r="B1169" t="s">
        <v>2416</v>
      </c>
      <c r="C1169" t="s">
        <v>2417</v>
      </c>
      <c r="D1169" t="s">
        <v>36</v>
      </c>
      <c r="E1169" t="s">
        <v>20</v>
      </c>
      <c r="F1169" t="b">
        <v>0</v>
      </c>
      <c r="G1169" t="s">
        <v>52</v>
      </c>
      <c r="H1169" s="1">
        <v>45674.875127314823</v>
      </c>
      <c r="I1169" t="b">
        <v>0</v>
      </c>
      <c r="J1169" t="b">
        <v>1</v>
      </c>
      <c r="K1169" t="s">
        <v>31</v>
      </c>
      <c r="L1169" t="s">
        <v>32</v>
      </c>
      <c r="N1169">
        <v>70</v>
      </c>
      <c r="O1169" t="s">
        <v>553</v>
      </c>
      <c r="P1169" t="s">
        <v>1960</v>
      </c>
    </row>
    <row r="1170" spans="1:16" x14ac:dyDescent="0.35">
      <c r="A1170" t="s">
        <v>1776</v>
      </c>
      <c r="B1170" t="s">
        <v>2418</v>
      </c>
      <c r="C1170" t="s">
        <v>2419</v>
      </c>
      <c r="D1170" t="s">
        <v>110</v>
      </c>
      <c r="E1170" t="s">
        <v>20</v>
      </c>
      <c r="F1170" t="b">
        <v>0</v>
      </c>
      <c r="G1170" t="s">
        <v>52</v>
      </c>
      <c r="H1170" s="1">
        <v>45674.875127314823</v>
      </c>
      <c r="I1170" t="b">
        <v>0</v>
      </c>
      <c r="J1170" t="b">
        <v>0</v>
      </c>
      <c r="K1170" t="s">
        <v>31</v>
      </c>
      <c r="L1170" t="s">
        <v>22</v>
      </c>
      <c r="M1170">
        <v>62000</v>
      </c>
      <c r="O1170" t="s">
        <v>2420</v>
      </c>
      <c r="P1170" t="s">
        <v>2421</v>
      </c>
    </row>
    <row r="1171" spans="1:16" x14ac:dyDescent="0.35">
      <c r="A1171" t="s">
        <v>1776</v>
      </c>
      <c r="B1171" t="s">
        <v>2422</v>
      </c>
      <c r="C1171" t="s">
        <v>154</v>
      </c>
      <c r="D1171" t="s">
        <v>573</v>
      </c>
      <c r="E1171" t="s">
        <v>296</v>
      </c>
      <c r="F1171" t="b">
        <v>0</v>
      </c>
      <c r="G1171" t="s">
        <v>52</v>
      </c>
      <c r="H1171" s="1">
        <v>45675.000057870369</v>
      </c>
      <c r="I1171" t="b">
        <v>1</v>
      </c>
      <c r="J1171" t="b">
        <v>0</v>
      </c>
      <c r="K1171" t="s">
        <v>31</v>
      </c>
      <c r="L1171" t="s">
        <v>32</v>
      </c>
      <c r="N1171">
        <v>75</v>
      </c>
      <c r="O1171" t="s">
        <v>2423</v>
      </c>
    </row>
    <row r="1172" spans="1:16" x14ac:dyDescent="0.35">
      <c r="A1172" t="s">
        <v>1776</v>
      </c>
      <c r="B1172" t="s">
        <v>2424</v>
      </c>
      <c r="C1172" t="s">
        <v>51</v>
      </c>
      <c r="D1172" t="s">
        <v>974</v>
      </c>
      <c r="E1172" t="s">
        <v>20</v>
      </c>
      <c r="F1172" t="b">
        <v>0</v>
      </c>
      <c r="G1172" t="s">
        <v>43</v>
      </c>
      <c r="H1172" s="1">
        <v>45675.000520833331</v>
      </c>
      <c r="I1172" t="b">
        <v>0</v>
      </c>
      <c r="J1172" t="b">
        <v>0</v>
      </c>
      <c r="K1172" t="s">
        <v>31</v>
      </c>
      <c r="L1172" t="s">
        <v>22</v>
      </c>
      <c r="M1172">
        <v>88582</v>
      </c>
      <c r="O1172" t="s">
        <v>2425</v>
      </c>
      <c r="P1172" t="s">
        <v>2426</v>
      </c>
    </row>
    <row r="1173" spans="1:16" x14ac:dyDescent="0.35">
      <c r="A1173" t="s">
        <v>1776</v>
      </c>
      <c r="B1173" t="s">
        <v>2427</v>
      </c>
      <c r="C1173" t="s">
        <v>328</v>
      </c>
      <c r="D1173" t="s">
        <v>573</v>
      </c>
      <c r="E1173" t="s">
        <v>296</v>
      </c>
      <c r="F1173" t="b">
        <v>0</v>
      </c>
      <c r="G1173" t="s">
        <v>68</v>
      </c>
      <c r="H1173" s="1">
        <v>45675.000694444447</v>
      </c>
      <c r="I1173" t="b">
        <v>0</v>
      </c>
      <c r="J1173" t="b">
        <v>1</v>
      </c>
      <c r="K1173" t="s">
        <v>31</v>
      </c>
      <c r="L1173" t="s">
        <v>32</v>
      </c>
      <c r="N1173">
        <v>25.2400016784668</v>
      </c>
      <c r="O1173" t="s">
        <v>2428</v>
      </c>
      <c r="P1173" t="s">
        <v>1794</v>
      </c>
    </row>
    <row r="1174" spans="1:16" x14ac:dyDescent="0.35">
      <c r="A1174" t="s">
        <v>1776</v>
      </c>
      <c r="B1174" t="s">
        <v>2429</v>
      </c>
      <c r="C1174" t="s">
        <v>491</v>
      </c>
      <c r="D1174" t="s">
        <v>36</v>
      </c>
      <c r="E1174" t="s">
        <v>20</v>
      </c>
      <c r="F1174" t="b">
        <v>0</v>
      </c>
      <c r="G1174" t="s">
        <v>52</v>
      </c>
      <c r="H1174" s="1">
        <v>45675.125069444453</v>
      </c>
      <c r="I1174" t="b">
        <v>0</v>
      </c>
      <c r="J1174" t="b">
        <v>1</v>
      </c>
      <c r="K1174" t="s">
        <v>31</v>
      </c>
      <c r="L1174" t="s">
        <v>22</v>
      </c>
      <c r="M1174">
        <v>95305</v>
      </c>
      <c r="O1174" t="s">
        <v>2430</v>
      </c>
    </row>
    <row r="1175" spans="1:16" x14ac:dyDescent="0.35">
      <c r="A1175" t="s">
        <v>1776</v>
      </c>
      <c r="B1175" t="s">
        <v>2372</v>
      </c>
      <c r="C1175" t="s">
        <v>154</v>
      </c>
      <c r="D1175" t="s">
        <v>36</v>
      </c>
      <c r="E1175" t="s">
        <v>20</v>
      </c>
      <c r="F1175" t="b">
        <v>0</v>
      </c>
      <c r="G1175" t="s">
        <v>52</v>
      </c>
      <c r="H1175" s="1">
        <v>45675.25</v>
      </c>
      <c r="I1175" t="b">
        <v>0</v>
      </c>
      <c r="J1175" t="b">
        <v>0</v>
      </c>
      <c r="K1175" t="s">
        <v>31</v>
      </c>
      <c r="L1175" t="s">
        <v>22</v>
      </c>
      <c r="M1175">
        <v>68500</v>
      </c>
      <c r="O1175" t="s">
        <v>2431</v>
      </c>
      <c r="P1175" t="s">
        <v>164</v>
      </c>
    </row>
    <row r="1176" spans="1:16" x14ac:dyDescent="0.35">
      <c r="A1176" t="s">
        <v>1776</v>
      </c>
      <c r="B1176" t="s">
        <v>2432</v>
      </c>
      <c r="C1176" t="s">
        <v>154</v>
      </c>
      <c r="D1176" t="s">
        <v>1924</v>
      </c>
      <c r="E1176" t="s">
        <v>20</v>
      </c>
      <c r="F1176" t="b">
        <v>0</v>
      </c>
      <c r="G1176" t="s">
        <v>52</v>
      </c>
      <c r="H1176" s="1">
        <v>45675.25</v>
      </c>
      <c r="I1176" t="b">
        <v>0</v>
      </c>
      <c r="J1176" t="b">
        <v>0</v>
      </c>
      <c r="K1176" t="s">
        <v>31</v>
      </c>
      <c r="L1176" t="s">
        <v>22</v>
      </c>
      <c r="M1176">
        <v>95000</v>
      </c>
      <c r="O1176" t="s">
        <v>2433</v>
      </c>
      <c r="P1176" t="s">
        <v>140</v>
      </c>
    </row>
    <row r="1177" spans="1:16" x14ac:dyDescent="0.35">
      <c r="A1177" t="s">
        <v>1776</v>
      </c>
      <c r="B1177" t="s">
        <v>1807</v>
      </c>
      <c r="C1177" t="s">
        <v>154</v>
      </c>
      <c r="D1177" t="s">
        <v>443</v>
      </c>
      <c r="E1177" t="s">
        <v>20</v>
      </c>
      <c r="F1177" t="b">
        <v>0</v>
      </c>
      <c r="G1177" t="s">
        <v>52</v>
      </c>
      <c r="H1177" s="1">
        <v>45675.250034722223</v>
      </c>
      <c r="I1177" t="b">
        <v>0</v>
      </c>
      <c r="J1177" t="b">
        <v>0</v>
      </c>
      <c r="K1177" t="s">
        <v>31</v>
      </c>
      <c r="L1177" t="s">
        <v>22</v>
      </c>
      <c r="M1177">
        <v>108415.5</v>
      </c>
      <c r="O1177" t="s">
        <v>2434</v>
      </c>
      <c r="P1177" t="s">
        <v>2435</v>
      </c>
    </row>
    <row r="1178" spans="1:16" x14ac:dyDescent="0.35">
      <c r="A1178" t="s">
        <v>1776</v>
      </c>
      <c r="B1178" t="s">
        <v>2436</v>
      </c>
      <c r="C1178" t="s">
        <v>2437</v>
      </c>
      <c r="D1178" t="s">
        <v>110</v>
      </c>
      <c r="E1178" t="s">
        <v>20</v>
      </c>
      <c r="F1178" t="b">
        <v>0</v>
      </c>
      <c r="G1178" t="s">
        <v>47</v>
      </c>
      <c r="H1178" s="1">
        <v>45675.2503125</v>
      </c>
      <c r="I1178" t="b">
        <v>0</v>
      </c>
      <c r="J1178" t="b">
        <v>1</v>
      </c>
      <c r="K1178" t="s">
        <v>31</v>
      </c>
      <c r="L1178" t="s">
        <v>22</v>
      </c>
      <c r="M1178">
        <v>75000</v>
      </c>
      <c r="O1178" t="s">
        <v>2438</v>
      </c>
      <c r="P1178" t="s">
        <v>2439</v>
      </c>
    </row>
    <row r="1179" spans="1:16" x14ac:dyDescent="0.35">
      <c r="A1179" t="s">
        <v>1776</v>
      </c>
      <c r="B1179" t="s">
        <v>1813</v>
      </c>
      <c r="C1179" t="s">
        <v>146</v>
      </c>
      <c r="D1179" t="s">
        <v>36</v>
      </c>
      <c r="E1179" t="s">
        <v>91</v>
      </c>
      <c r="F1179" t="b">
        <v>0</v>
      </c>
      <c r="G1179" t="s">
        <v>47</v>
      </c>
      <c r="H1179" s="1">
        <v>45675.2503125</v>
      </c>
      <c r="I1179" t="b">
        <v>0</v>
      </c>
      <c r="J1179" t="b">
        <v>0</v>
      </c>
      <c r="K1179" t="s">
        <v>31</v>
      </c>
      <c r="L1179" t="s">
        <v>32</v>
      </c>
      <c r="N1179">
        <v>65.489997863769531</v>
      </c>
      <c r="O1179" t="s">
        <v>2440</v>
      </c>
      <c r="P1179" t="s">
        <v>2441</v>
      </c>
    </row>
    <row r="1180" spans="1:16" x14ac:dyDescent="0.35">
      <c r="A1180" t="s">
        <v>1776</v>
      </c>
      <c r="B1180" t="s">
        <v>2442</v>
      </c>
      <c r="C1180" t="s">
        <v>142</v>
      </c>
      <c r="D1180" t="s">
        <v>269</v>
      </c>
      <c r="E1180" t="s">
        <v>91</v>
      </c>
      <c r="F1180" t="b">
        <v>0</v>
      </c>
      <c r="G1180" t="s">
        <v>68</v>
      </c>
      <c r="H1180" s="1">
        <v>45675.250625000001</v>
      </c>
      <c r="I1180" t="b">
        <v>1</v>
      </c>
      <c r="J1180" t="b">
        <v>0</v>
      </c>
      <c r="K1180" t="s">
        <v>31</v>
      </c>
      <c r="L1180" t="s">
        <v>32</v>
      </c>
      <c r="N1180">
        <v>55</v>
      </c>
      <c r="O1180" t="s">
        <v>2443</v>
      </c>
      <c r="P1180" t="s">
        <v>2444</v>
      </c>
    </row>
    <row r="1181" spans="1:16" x14ac:dyDescent="0.35">
      <c r="A1181" t="s">
        <v>1776</v>
      </c>
      <c r="B1181" t="s">
        <v>2248</v>
      </c>
      <c r="C1181" t="s">
        <v>1526</v>
      </c>
      <c r="D1181" t="s">
        <v>110</v>
      </c>
      <c r="E1181" t="s">
        <v>20</v>
      </c>
      <c r="F1181" t="b">
        <v>0</v>
      </c>
      <c r="G1181" t="s">
        <v>68</v>
      </c>
      <c r="H1181" s="1">
        <v>45675.25068287037</v>
      </c>
      <c r="I1181" t="b">
        <v>0</v>
      </c>
      <c r="J1181" t="b">
        <v>0</v>
      </c>
      <c r="K1181" t="s">
        <v>31</v>
      </c>
      <c r="L1181" t="s">
        <v>32</v>
      </c>
      <c r="N1181">
        <v>24.5</v>
      </c>
      <c r="O1181" t="s">
        <v>2445</v>
      </c>
      <c r="P1181" t="s">
        <v>2446</v>
      </c>
    </row>
    <row r="1182" spans="1:16" x14ac:dyDescent="0.35">
      <c r="A1182" t="s">
        <v>1776</v>
      </c>
      <c r="B1182" t="s">
        <v>2447</v>
      </c>
      <c r="C1182" t="s">
        <v>1768</v>
      </c>
      <c r="D1182" t="s">
        <v>2448</v>
      </c>
      <c r="E1182" t="s">
        <v>20</v>
      </c>
      <c r="F1182" t="b">
        <v>0</v>
      </c>
      <c r="G1182" t="s">
        <v>1768</v>
      </c>
      <c r="H1182" s="1">
        <v>45675.256990740738</v>
      </c>
      <c r="I1182" t="b">
        <v>0</v>
      </c>
      <c r="J1182" t="b">
        <v>0</v>
      </c>
      <c r="K1182" t="s">
        <v>1768</v>
      </c>
      <c r="L1182" t="s">
        <v>22</v>
      </c>
      <c r="M1182">
        <v>41692.5</v>
      </c>
      <c r="O1182" t="s">
        <v>2449</v>
      </c>
      <c r="P1182" t="s">
        <v>2450</v>
      </c>
    </row>
    <row r="1183" spans="1:16" x14ac:dyDescent="0.35">
      <c r="A1183" t="s">
        <v>1776</v>
      </c>
      <c r="B1183" t="s">
        <v>2451</v>
      </c>
      <c r="C1183" t="s">
        <v>18</v>
      </c>
      <c r="D1183" t="s">
        <v>19</v>
      </c>
      <c r="E1183" t="s">
        <v>20</v>
      </c>
      <c r="F1183" t="b">
        <v>1</v>
      </c>
      <c r="G1183" t="s">
        <v>171</v>
      </c>
      <c r="H1183" s="1">
        <v>45675.321342592593</v>
      </c>
      <c r="I1183" t="b">
        <v>1</v>
      </c>
      <c r="J1183" t="b">
        <v>1</v>
      </c>
      <c r="K1183" t="s">
        <v>31</v>
      </c>
      <c r="L1183" t="s">
        <v>22</v>
      </c>
      <c r="M1183">
        <v>107625.6015625</v>
      </c>
      <c r="O1183" t="s">
        <v>2452</v>
      </c>
      <c r="P1183" t="s">
        <v>130</v>
      </c>
    </row>
    <row r="1184" spans="1:16" x14ac:dyDescent="0.35">
      <c r="A1184" t="s">
        <v>1776</v>
      </c>
      <c r="B1184" t="s">
        <v>2453</v>
      </c>
      <c r="C1184" t="s">
        <v>2454</v>
      </c>
      <c r="D1184" t="s">
        <v>42</v>
      </c>
      <c r="E1184" t="s">
        <v>20</v>
      </c>
      <c r="F1184" t="b">
        <v>0</v>
      </c>
      <c r="G1184" t="s">
        <v>47</v>
      </c>
      <c r="H1184" s="1">
        <v>45675.375335648147</v>
      </c>
      <c r="I1184" t="b">
        <v>0</v>
      </c>
      <c r="J1184" t="b">
        <v>0</v>
      </c>
      <c r="K1184" t="s">
        <v>31</v>
      </c>
      <c r="L1184" t="s">
        <v>32</v>
      </c>
      <c r="N1184">
        <v>35.5</v>
      </c>
      <c r="O1184" t="s">
        <v>2455</v>
      </c>
      <c r="P1184" t="s">
        <v>2456</v>
      </c>
    </row>
    <row r="1185" spans="1:16" x14ac:dyDescent="0.35">
      <c r="A1185" t="s">
        <v>1776</v>
      </c>
      <c r="B1185" t="s">
        <v>2457</v>
      </c>
      <c r="C1185" t="s">
        <v>2458</v>
      </c>
      <c r="D1185" t="s">
        <v>42</v>
      </c>
      <c r="E1185" t="s">
        <v>760</v>
      </c>
      <c r="F1185" t="b">
        <v>0</v>
      </c>
      <c r="G1185" t="s">
        <v>68</v>
      </c>
      <c r="H1185" s="1">
        <v>45675.376296296286</v>
      </c>
      <c r="I1185" t="b">
        <v>0</v>
      </c>
      <c r="J1185" t="b">
        <v>0</v>
      </c>
      <c r="K1185" t="s">
        <v>31</v>
      </c>
      <c r="L1185" t="s">
        <v>22</v>
      </c>
      <c r="M1185">
        <v>87500</v>
      </c>
      <c r="O1185" t="s">
        <v>2459</v>
      </c>
      <c r="P1185" t="s">
        <v>2460</v>
      </c>
    </row>
    <row r="1186" spans="1:16" x14ac:dyDescent="0.35">
      <c r="A1186" t="s">
        <v>1776</v>
      </c>
      <c r="B1186" t="s">
        <v>2461</v>
      </c>
      <c r="C1186" t="s">
        <v>105</v>
      </c>
      <c r="D1186" t="s">
        <v>249</v>
      </c>
      <c r="E1186" t="s">
        <v>20</v>
      </c>
      <c r="F1186" t="b">
        <v>0</v>
      </c>
      <c r="G1186" t="s">
        <v>105</v>
      </c>
      <c r="H1186" s="1">
        <v>45675.378391203703</v>
      </c>
      <c r="I1186" t="b">
        <v>0</v>
      </c>
      <c r="J1186" t="b">
        <v>0</v>
      </c>
      <c r="K1186" t="s">
        <v>105</v>
      </c>
      <c r="L1186" t="s">
        <v>22</v>
      </c>
      <c r="M1186">
        <v>42639.5</v>
      </c>
      <c r="O1186" t="s">
        <v>2462</v>
      </c>
      <c r="P1186" t="s">
        <v>2463</v>
      </c>
    </row>
    <row r="1187" spans="1:16" x14ac:dyDescent="0.35">
      <c r="A1187" t="s">
        <v>1776</v>
      </c>
      <c r="B1187" t="s">
        <v>2464</v>
      </c>
      <c r="C1187" t="s">
        <v>948</v>
      </c>
      <c r="D1187" t="s">
        <v>249</v>
      </c>
      <c r="E1187" t="s">
        <v>20</v>
      </c>
      <c r="F1187" t="b">
        <v>0</v>
      </c>
      <c r="G1187" t="s">
        <v>948</v>
      </c>
      <c r="H1187" s="1">
        <v>45675.378657407397</v>
      </c>
      <c r="I1187" t="b">
        <v>0</v>
      </c>
      <c r="J1187" t="b">
        <v>0</v>
      </c>
      <c r="K1187" t="s">
        <v>948</v>
      </c>
      <c r="L1187" t="s">
        <v>22</v>
      </c>
      <c r="M1187">
        <v>42639.5</v>
      </c>
      <c r="O1187" t="s">
        <v>2465</v>
      </c>
    </row>
    <row r="1188" spans="1:16" x14ac:dyDescent="0.35">
      <c r="A1188" t="s">
        <v>1776</v>
      </c>
      <c r="B1188" t="s">
        <v>2307</v>
      </c>
      <c r="C1188" t="s">
        <v>2466</v>
      </c>
      <c r="D1188" t="s">
        <v>42</v>
      </c>
      <c r="E1188" t="s">
        <v>20</v>
      </c>
      <c r="F1188" t="b">
        <v>0</v>
      </c>
      <c r="G1188" t="s">
        <v>30</v>
      </c>
      <c r="H1188" s="1">
        <v>45675.459120370368</v>
      </c>
      <c r="I1188" t="b">
        <v>0</v>
      </c>
      <c r="J1188" t="b">
        <v>1</v>
      </c>
      <c r="K1188" t="s">
        <v>31</v>
      </c>
      <c r="L1188" t="s">
        <v>22</v>
      </c>
      <c r="M1188">
        <v>65000</v>
      </c>
      <c r="O1188" t="s">
        <v>2308</v>
      </c>
      <c r="P1188" t="s">
        <v>2278</v>
      </c>
    </row>
    <row r="1189" spans="1:16" x14ac:dyDescent="0.35">
      <c r="A1189" t="s">
        <v>1776</v>
      </c>
      <c r="B1189" t="s">
        <v>2418</v>
      </c>
      <c r="C1189" t="s">
        <v>505</v>
      </c>
      <c r="D1189" t="s">
        <v>321</v>
      </c>
      <c r="E1189" t="s">
        <v>20</v>
      </c>
      <c r="F1189" t="b">
        <v>0</v>
      </c>
      <c r="G1189" t="s">
        <v>52</v>
      </c>
      <c r="H1189" s="1">
        <v>45675.500081018523</v>
      </c>
      <c r="I1189" t="b">
        <v>0</v>
      </c>
      <c r="J1189" t="b">
        <v>0</v>
      </c>
      <c r="K1189" t="s">
        <v>31</v>
      </c>
      <c r="L1189" t="s">
        <v>22</v>
      </c>
      <c r="M1189">
        <v>62500</v>
      </c>
      <c r="O1189" t="s">
        <v>2420</v>
      </c>
      <c r="P1189" t="s">
        <v>2421</v>
      </c>
    </row>
    <row r="1190" spans="1:16" x14ac:dyDescent="0.35">
      <c r="A1190" t="s">
        <v>1776</v>
      </c>
      <c r="B1190" t="s">
        <v>2467</v>
      </c>
      <c r="C1190" t="s">
        <v>883</v>
      </c>
      <c r="D1190" t="s">
        <v>573</v>
      </c>
      <c r="E1190" t="s">
        <v>296</v>
      </c>
      <c r="F1190" t="b">
        <v>0</v>
      </c>
      <c r="G1190" t="s">
        <v>43</v>
      </c>
      <c r="H1190" s="1">
        <v>45675.500497685192</v>
      </c>
      <c r="I1190" t="b">
        <v>0</v>
      </c>
      <c r="J1190" t="b">
        <v>0</v>
      </c>
      <c r="K1190" t="s">
        <v>31</v>
      </c>
      <c r="L1190" t="s">
        <v>32</v>
      </c>
      <c r="N1190">
        <v>16.510000228881839</v>
      </c>
      <c r="O1190" t="s">
        <v>1123</v>
      </c>
      <c r="P1190" t="s">
        <v>2468</v>
      </c>
    </row>
    <row r="1191" spans="1:16" x14ac:dyDescent="0.35">
      <c r="A1191" t="s">
        <v>1776</v>
      </c>
      <c r="B1191" t="s">
        <v>2289</v>
      </c>
      <c r="C1191" t="s">
        <v>832</v>
      </c>
      <c r="D1191" t="s">
        <v>115</v>
      </c>
      <c r="E1191" t="s">
        <v>20</v>
      </c>
      <c r="F1191" t="b">
        <v>0</v>
      </c>
      <c r="G1191" t="s">
        <v>47</v>
      </c>
      <c r="H1191" s="1">
        <v>45675.583796296298</v>
      </c>
      <c r="I1191" t="b">
        <v>0</v>
      </c>
      <c r="J1191" t="b">
        <v>1</v>
      </c>
      <c r="K1191" t="s">
        <v>31</v>
      </c>
      <c r="L1191" t="s">
        <v>32</v>
      </c>
      <c r="N1191">
        <v>24.33499908447266</v>
      </c>
      <c r="O1191" t="s">
        <v>2290</v>
      </c>
    </row>
    <row r="1192" spans="1:16" x14ac:dyDescent="0.35">
      <c r="A1192" t="s">
        <v>1776</v>
      </c>
      <c r="B1192" t="s">
        <v>2469</v>
      </c>
      <c r="C1192" t="s">
        <v>1762</v>
      </c>
      <c r="D1192" t="s">
        <v>110</v>
      </c>
      <c r="E1192" t="s">
        <v>20</v>
      </c>
      <c r="F1192" t="b">
        <v>0</v>
      </c>
      <c r="G1192" t="s">
        <v>52</v>
      </c>
      <c r="H1192" s="1">
        <v>45675.791689814818</v>
      </c>
      <c r="I1192" t="b">
        <v>1</v>
      </c>
      <c r="J1192" t="b">
        <v>1</v>
      </c>
      <c r="K1192" t="s">
        <v>31</v>
      </c>
      <c r="L1192" t="s">
        <v>32</v>
      </c>
      <c r="N1192">
        <v>27.5</v>
      </c>
      <c r="O1192" t="s">
        <v>2470</v>
      </c>
      <c r="P1192" t="s">
        <v>164</v>
      </c>
    </row>
    <row r="1193" spans="1:16" x14ac:dyDescent="0.35">
      <c r="A1193" t="s">
        <v>1776</v>
      </c>
      <c r="B1193" t="s">
        <v>2471</v>
      </c>
      <c r="C1193" t="s">
        <v>1456</v>
      </c>
      <c r="D1193" t="s">
        <v>110</v>
      </c>
      <c r="E1193" t="s">
        <v>20</v>
      </c>
      <c r="F1193" t="b">
        <v>0</v>
      </c>
      <c r="G1193" t="s">
        <v>994</v>
      </c>
      <c r="H1193" s="1">
        <v>45675.843657407408</v>
      </c>
      <c r="I1193" t="b">
        <v>0</v>
      </c>
      <c r="J1193" t="b">
        <v>0</v>
      </c>
      <c r="K1193" t="s">
        <v>994</v>
      </c>
      <c r="L1193" t="s">
        <v>22</v>
      </c>
      <c r="M1193">
        <v>38500</v>
      </c>
      <c r="O1193" t="s">
        <v>2472</v>
      </c>
      <c r="P1193" t="s">
        <v>2473</v>
      </c>
    </row>
    <row r="1194" spans="1:16" x14ac:dyDescent="0.35">
      <c r="A1194" t="s">
        <v>1776</v>
      </c>
      <c r="B1194" t="s">
        <v>2474</v>
      </c>
      <c r="C1194" t="s">
        <v>51</v>
      </c>
      <c r="D1194" t="s">
        <v>36</v>
      </c>
      <c r="E1194" t="s">
        <v>20</v>
      </c>
      <c r="F1194" t="b">
        <v>0</v>
      </c>
      <c r="G1194" t="s">
        <v>43</v>
      </c>
      <c r="H1194" s="1">
        <v>45675.958831018521</v>
      </c>
      <c r="I1194" t="b">
        <v>0</v>
      </c>
      <c r="J1194" t="b">
        <v>1</v>
      </c>
      <c r="K1194" t="s">
        <v>31</v>
      </c>
      <c r="L1194" t="s">
        <v>22</v>
      </c>
      <c r="M1194">
        <v>146500</v>
      </c>
      <c r="O1194" t="s">
        <v>194</v>
      </c>
      <c r="P1194" t="s">
        <v>2475</v>
      </c>
    </row>
    <row r="1195" spans="1:16" x14ac:dyDescent="0.35">
      <c r="A1195" t="s">
        <v>1776</v>
      </c>
      <c r="B1195" t="s">
        <v>2476</v>
      </c>
      <c r="C1195" t="s">
        <v>2477</v>
      </c>
      <c r="D1195" t="s">
        <v>573</v>
      </c>
      <c r="E1195" t="s">
        <v>296</v>
      </c>
      <c r="F1195" t="b">
        <v>0</v>
      </c>
      <c r="G1195" t="s">
        <v>52</v>
      </c>
      <c r="H1195" s="1">
        <v>45676.000057870369</v>
      </c>
      <c r="I1195" t="b">
        <v>0</v>
      </c>
      <c r="J1195" t="b">
        <v>0</v>
      </c>
      <c r="K1195" t="s">
        <v>31</v>
      </c>
      <c r="L1195" t="s">
        <v>32</v>
      </c>
      <c r="N1195">
        <v>24.014999389648441</v>
      </c>
      <c r="O1195" t="s">
        <v>2478</v>
      </c>
      <c r="P1195" t="s">
        <v>2479</v>
      </c>
    </row>
    <row r="1196" spans="1:16" x14ac:dyDescent="0.35">
      <c r="A1196" t="s">
        <v>1776</v>
      </c>
      <c r="B1196" t="s">
        <v>2480</v>
      </c>
      <c r="C1196" t="s">
        <v>154</v>
      </c>
      <c r="D1196" t="s">
        <v>110</v>
      </c>
      <c r="E1196" t="s">
        <v>20</v>
      </c>
      <c r="F1196" t="b">
        <v>0</v>
      </c>
      <c r="G1196" t="s">
        <v>52</v>
      </c>
      <c r="H1196" s="1">
        <v>45676.25</v>
      </c>
      <c r="I1196" t="b">
        <v>0</v>
      </c>
      <c r="J1196" t="b">
        <v>1</v>
      </c>
      <c r="K1196" t="s">
        <v>31</v>
      </c>
      <c r="L1196" t="s">
        <v>22</v>
      </c>
      <c r="M1196">
        <v>49486</v>
      </c>
      <c r="O1196" t="s">
        <v>2481</v>
      </c>
      <c r="P1196" t="s">
        <v>894</v>
      </c>
    </row>
    <row r="1197" spans="1:16" x14ac:dyDescent="0.35">
      <c r="A1197" t="s">
        <v>1776</v>
      </c>
      <c r="B1197" t="s">
        <v>2482</v>
      </c>
      <c r="C1197" t="s">
        <v>182</v>
      </c>
      <c r="D1197" t="s">
        <v>295</v>
      </c>
      <c r="E1197" t="s">
        <v>20</v>
      </c>
      <c r="F1197" t="b">
        <v>0</v>
      </c>
      <c r="G1197" t="s">
        <v>47</v>
      </c>
      <c r="H1197" s="1">
        <v>45676.250335648147</v>
      </c>
      <c r="I1197" t="b">
        <v>0</v>
      </c>
      <c r="J1197" t="b">
        <v>0</v>
      </c>
      <c r="K1197" t="s">
        <v>31</v>
      </c>
      <c r="L1197" t="s">
        <v>22</v>
      </c>
      <c r="M1197">
        <v>90000</v>
      </c>
      <c r="O1197" t="s">
        <v>2483</v>
      </c>
      <c r="P1197" t="s">
        <v>2484</v>
      </c>
    </row>
    <row r="1198" spans="1:16" x14ac:dyDescent="0.35">
      <c r="A1198" t="s">
        <v>1776</v>
      </c>
      <c r="B1198" t="s">
        <v>2485</v>
      </c>
      <c r="C1198" t="s">
        <v>703</v>
      </c>
      <c r="D1198" t="s">
        <v>974</v>
      </c>
      <c r="E1198" t="s">
        <v>20</v>
      </c>
      <c r="F1198" t="b">
        <v>0</v>
      </c>
      <c r="G1198" t="s">
        <v>43</v>
      </c>
      <c r="H1198" s="1">
        <v>45676.250462962962</v>
      </c>
      <c r="I1198" t="b">
        <v>0</v>
      </c>
      <c r="J1198" t="b">
        <v>0</v>
      </c>
      <c r="K1198" t="s">
        <v>31</v>
      </c>
      <c r="L1198" t="s">
        <v>22</v>
      </c>
      <c r="M1198">
        <v>88582</v>
      </c>
      <c r="O1198" t="s">
        <v>2425</v>
      </c>
      <c r="P1198" t="s">
        <v>2486</v>
      </c>
    </row>
    <row r="1199" spans="1:16" x14ac:dyDescent="0.35">
      <c r="A1199" t="s">
        <v>1776</v>
      </c>
      <c r="B1199" t="s">
        <v>1776</v>
      </c>
      <c r="C1199" t="s">
        <v>2487</v>
      </c>
      <c r="D1199" t="s">
        <v>17468</v>
      </c>
      <c r="E1199" t="s">
        <v>91</v>
      </c>
      <c r="F1199" t="b">
        <v>0</v>
      </c>
      <c r="G1199" t="s">
        <v>43</v>
      </c>
      <c r="H1199" s="1">
        <v>45676.250462962962</v>
      </c>
      <c r="I1199" t="b">
        <v>0</v>
      </c>
      <c r="J1199" t="b">
        <v>1</v>
      </c>
      <c r="K1199" t="s">
        <v>31</v>
      </c>
      <c r="L1199" t="s">
        <v>22</v>
      </c>
      <c r="M1199">
        <v>95000</v>
      </c>
      <c r="O1199" t="s">
        <v>2488</v>
      </c>
      <c r="P1199" t="s">
        <v>2389</v>
      </c>
    </row>
    <row r="1200" spans="1:16" x14ac:dyDescent="0.35">
      <c r="A1200" t="s">
        <v>1776</v>
      </c>
      <c r="B1200" t="s">
        <v>2489</v>
      </c>
      <c r="C1200" t="s">
        <v>2490</v>
      </c>
      <c r="D1200" t="s">
        <v>110</v>
      </c>
      <c r="E1200" t="s">
        <v>20</v>
      </c>
      <c r="F1200" t="b">
        <v>0</v>
      </c>
      <c r="G1200" t="s">
        <v>68</v>
      </c>
      <c r="H1200" s="1">
        <v>45676.250555555547</v>
      </c>
      <c r="I1200" t="b">
        <v>0</v>
      </c>
      <c r="J1200" t="b">
        <v>1</v>
      </c>
      <c r="K1200" t="s">
        <v>31</v>
      </c>
      <c r="L1200" t="s">
        <v>22</v>
      </c>
      <c r="M1200">
        <v>75000</v>
      </c>
      <c r="O1200" t="s">
        <v>2491</v>
      </c>
      <c r="P1200" t="s">
        <v>2492</v>
      </c>
    </row>
    <row r="1201" spans="1:16" x14ac:dyDescent="0.35">
      <c r="A1201" t="s">
        <v>1776</v>
      </c>
      <c r="B1201" t="s">
        <v>2493</v>
      </c>
      <c r="C1201" t="s">
        <v>18</v>
      </c>
      <c r="D1201" t="s">
        <v>935</v>
      </c>
      <c r="E1201" t="s">
        <v>20</v>
      </c>
      <c r="F1201" t="b">
        <v>1</v>
      </c>
      <c r="G1201" t="s">
        <v>2494</v>
      </c>
      <c r="H1201" s="1">
        <v>45676.258472222216</v>
      </c>
      <c r="I1201" t="b">
        <v>0</v>
      </c>
      <c r="J1201" t="b">
        <v>0</v>
      </c>
      <c r="K1201" t="s">
        <v>2494</v>
      </c>
      <c r="L1201" t="s">
        <v>22</v>
      </c>
      <c r="M1201">
        <v>37499.5</v>
      </c>
      <c r="O1201" t="s">
        <v>1786</v>
      </c>
      <c r="P1201" t="s">
        <v>1790</v>
      </c>
    </row>
    <row r="1202" spans="1:16" x14ac:dyDescent="0.35">
      <c r="A1202" t="s">
        <v>1776</v>
      </c>
      <c r="B1202" t="s">
        <v>2495</v>
      </c>
      <c r="C1202" t="s">
        <v>1734</v>
      </c>
      <c r="D1202" t="s">
        <v>36</v>
      </c>
      <c r="E1202" t="s">
        <v>20</v>
      </c>
      <c r="F1202" t="b">
        <v>0</v>
      </c>
      <c r="G1202" t="s">
        <v>171</v>
      </c>
      <c r="H1202" s="1">
        <v>45676.265023148153</v>
      </c>
      <c r="I1202" t="b">
        <v>0</v>
      </c>
      <c r="J1202" t="b">
        <v>0</v>
      </c>
      <c r="K1202" t="s">
        <v>31</v>
      </c>
      <c r="L1202" t="s">
        <v>22</v>
      </c>
      <c r="M1202">
        <v>80500</v>
      </c>
      <c r="O1202" t="s">
        <v>2496</v>
      </c>
      <c r="P1202" t="s">
        <v>2497</v>
      </c>
    </row>
    <row r="1203" spans="1:16" x14ac:dyDescent="0.35">
      <c r="A1203" t="s">
        <v>1776</v>
      </c>
      <c r="B1203" t="s">
        <v>1776</v>
      </c>
      <c r="C1203" t="s">
        <v>2330</v>
      </c>
      <c r="D1203" t="s">
        <v>295</v>
      </c>
      <c r="E1203" t="s">
        <v>20</v>
      </c>
      <c r="F1203" t="b">
        <v>0</v>
      </c>
      <c r="G1203" t="s">
        <v>47</v>
      </c>
      <c r="H1203" s="1">
        <v>45676.333622685182</v>
      </c>
      <c r="I1203" t="b">
        <v>0</v>
      </c>
      <c r="J1203" t="b">
        <v>0</v>
      </c>
      <c r="K1203" t="s">
        <v>31</v>
      </c>
      <c r="L1203" t="s">
        <v>22</v>
      </c>
      <c r="M1203">
        <v>77500</v>
      </c>
      <c r="O1203" t="s">
        <v>2498</v>
      </c>
      <c r="P1203" t="s">
        <v>2209</v>
      </c>
    </row>
    <row r="1204" spans="1:16" x14ac:dyDescent="0.35">
      <c r="A1204" t="s">
        <v>1776</v>
      </c>
      <c r="B1204" t="s">
        <v>2154</v>
      </c>
      <c r="C1204" t="s">
        <v>146</v>
      </c>
      <c r="D1204" t="s">
        <v>295</v>
      </c>
      <c r="F1204" t="b">
        <v>0</v>
      </c>
      <c r="G1204" t="s">
        <v>47</v>
      </c>
      <c r="H1204" s="1">
        <v>45676.333622685182</v>
      </c>
      <c r="I1204" t="b">
        <v>1</v>
      </c>
      <c r="J1204" t="b">
        <v>0</v>
      </c>
      <c r="K1204" t="s">
        <v>31</v>
      </c>
      <c r="L1204" t="s">
        <v>22</v>
      </c>
      <c r="M1204">
        <v>132000</v>
      </c>
      <c r="O1204" t="s">
        <v>2155</v>
      </c>
      <c r="P1204" t="s">
        <v>232</v>
      </c>
    </row>
    <row r="1205" spans="1:16" x14ac:dyDescent="0.35">
      <c r="A1205" t="s">
        <v>1776</v>
      </c>
      <c r="B1205" t="s">
        <v>2499</v>
      </c>
      <c r="C1205" t="s">
        <v>2500</v>
      </c>
      <c r="D1205" t="s">
        <v>295</v>
      </c>
      <c r="E1205" t="s">
        <v>20</v>
      </c>
      <c r="F1205" t="b">
        <v>0</v>
      </c>
      <c r="G1205" t="s">
        <v>592</v>
      </c>
      <c r="H1205" s="1">
        <v>45676.336817129632</v>
      </c>
      <c r="I1205" t="b">
        <v>0</v>
      </c>
      <c r="J1205" t="b">
        <v>0</v>
      </c>
      <c r="K1205" t="s">
        <v>592</v>
      </c>
      <c r="L1205" t="s">
        <v>22</v>
      </c>
      <c r="M1205">
        <v>57600</v>
      </c>
      <c r="O1205" t="s">
        <v>2501</v>
      </c>
      <c r="P1205" t="s">
        <v>2502</v>
      </c>
    </row>
    <row r="1206" spans="1:16" x14ac:dyDescent="0.35">
      <c r="A1206" t="s">
        <v>1776</v>
      </c>
      <c r="B1206" t="s">
        <v>2503</v>
      </c>
      <c r="C1206" t="s">
        <v>2504</v>
      </c>
      <c r="D1206" t="s">
        <v>295</v>
      </c>
      <c r="E1206" t="s">
        <v>20</v>
      </c>
      <c r="F1206" t="b">
        <v>0</v>
      </c>
      <c r="G1206" t="s">
        <v>592</v>
      </c>
      <c r="H1206" s="1">
        <v>45676.336817129632</v>
      </c>
      <c r="I1206" t="b">
        <v>0</v>
      </c>
      <c r="J1206" t="b">
        <v>0</v>
      </c>
      <c r="K1206" t="s">
        <v>592</v>
      </c>
      <c r="L1206" t="s">
        <v>22</v>
      </c>
      <c r="M1206">
        <v>72500</v>
      </c>
      <c r="O1206" t="s">
        <v>2505</v>
      </c>
      <c r="P1206" t="s">
        <v>2506</v>
      </c>
    </row>
    <row r="1207" spans="1:16" x14ac:dyDescent="0.35">
      <c r="A1207" t="s">
        <v>1776</v>
      </c>
      <c r="B1207" t="s">
        <v>2507</v>
      </c>
      <c r="C1207" t="s">
        <v>2508</v>
      </c>
      <c r="D1207" t="s">
        <v>110</v>
      </c>
      <c r="E1207" t="s">
        <v>436</v>
      </c>
      <c r="F1207" t="b">
        <v>0</v>
      </c>
      <c r="G1207" t="s">
        <v>52</v>
      </c>
      <c r="H1207" s="1">
        <v>45676.458379629628</v>
      </c>
      <c r="I1207" t="b">
        <v>0</v>
      </c>
      <c r="J1207" t="b">
        <v>1</v>
      </c>
      <c r="K1207" t="s">
        <v>31</v>
      </c>
      <c r="L1207" t="s">
        <v>22</v>
      </c>
      <c r="M1207">
        <v>38190</v>
      </c>
      <c r="O1207" t="s">
        <v>2509</v>
      </c>
      <c r="P1207" t="s">
        <v>2510</v>
      </c>
    </row>
    <row r="1208" spans="1:16" x14ac:dyDescent="0.35">
      <c r="A1208" t="s">
        <v>1776</v>
      </c>
      <c r="B1208" t="s">
        <v>2511</v>
      </c>
      <c r="C1208" t="s">
        <v>2512</v>
      </c>
      <c r="D1208" t="s">
        <v>110</v>
      </c>
      <c r="E1208" t="s">
        <v>20</v>
      </c>
      <c r="F1208" t="b">
        <v>0</v>
      </c>
      <c r="G1208" t="s">
        <v>30</v>
      </c>
      <c r="H1208" s="1">
        <v>45676.667384259257</v>
      </c>
      <c r="I1208" t="b">
        <v>0</v>
      </c>
      <c r="J1208" t="b">
        <v>1</v>
      </c>
      <c r="K1208" t="s">
        <v>31</v>
      </c>
      <c r="L1208" t="s">
        <v>22</v>
      </c>
      <c r="M1208">
        <v>50000</v>
      </c>
      <c r="O1208" t="s">
        <v>2513</v>
      </c>
      <c r="P1208" t="s">
        <v>2514</v>
      </c>
    </row>
    <row r="1209" spans="1:16" x14ac:dyDescent="0.35">
      <c r="A1209" t="s">
        <v>1776</v>
      </c>
      <c r="B1209" t="s">
        <v>2515</v>
      </c>
      <c r="C1209" t="s">
        <v>320</v>
      </c>
      <c r="D1209" t="s">
        <v>110</v>
      </c>
      <c r="E1209" t="s">
        <v>91</v>
      </c>
      <c r="F1209" t="b">
        <v>0</v>
      </c>
      <c r="G1209" t="s">
        <v>52</v>
      </c>
      <c r="H1209" s="1">
        <v>45676.708344907413</v>
      </c>
      <c r="I1209" t="b">
        <v>0</v>
      </c>
      <c r="J1209" t="b">
        <v>0</v>
      </c>
      <c r="K1209" t="s">
        <v>31</v>
      </c>
      <c r="L1209" t="s">
        <v>32</v>
      </c>
      <c r="N1209">
        <v>52.5</v>
      </c>
      <c r="O1209" t="s">
        <v>2516</v>
      </c>
      <c r="P1209" t="s">
        <v>2517</v>
      </c>
    </row>
    <row r="1210" spans="1:16" x14ac:dyDescent="0.35">
      <c r="A1210" t="s">
        <v>1776</v>
      </c>
      <c r="B1210" t="s">
        <v>1776</v>
      </c>
      <c r="C1210" t="s">
        <v>1470</v>
      </c>
      <c r="D1210" t="s">
        <v>110</v>
      </c>
      <c r="E1210" t="s">
        <v>20</v>
      </c>
      <c r="F1210" t="b">
        <v>0</v>
      </c>
      <c r="G1210" t="s">
        <v>47</v>
      </c>
      <c r="H1210" s="1">
        <v>45676.750289351847</v>
      </c>
      <c r="I1210" t="b">
        <v>0</v>
      </c>
      <c r="J1210" t="b">
        <v>1</v>
      </c>
      <c r="K1210" t="s">
        <v>31</v>
      </c>
      <c r="L1210" t="s">
        <v>22</v>
      </c>
      <c r="M1210">
        <v>115000</v>
      </c>
      <c r="O1210" t="s">
        <v>48</v>
      </c>
      <c r="P1210" t="s">
        <v>2518</v>
      </c>
    </row>
    <row r="1211" spans="1:16" x14ac:dyDescent="0.35">
      <c r="A1211" t="s">
        <v>1776</v>
      </c>
      <c r="B1211" t="s">
        <v>2120</v>
      </c>
      <c r="C1211" t="s">
        <v>154</v>
      </c>
      <c r="D1211" t="s">
        <v>17445</v>
      </c>
      <c r="E1211" t="s">
        <v>20</v>
      </c>
      <c r="F1211" t="b">
        <v>0</v>
      </c>
      <c r="G1211" t="s">
        <v>52</v>
      </c>
      <c r="H1211" s="1">
        <v>45677.249930555547</v>
      </c>
      <c r="I1211" t="b">
        <v>0</v>
      </c>
      <c r="J1211" t="b">
        <v>1</v>
      </c>
      <c r="K1211" t="s">
        <v>31</v>
      </c>
      <c r="L1211" t="s">
        <v>22</v>
      </c>
      <c r="M1211">
        <v>191000</v>
      </c>
      <c r="O1211" t="s">
        <v>1009</v>
      </c>
      <c r="P1211" t="s">
        <v>2519</v>
      </c>
    </row>
    <row r="1212" spans="1:16" x14ac:dyDescent="0.35">
      <c r="A1212" t="s">
        <v>1776</v>
      </c>
      <c r="B1212" t="s">
        <v>1776</v>
      </c>
      <c r="C1212" t="s">
        <v>428</v>
      </c>
      <c r="D1212" t="s">
        <v>1924</v>
      </c>
      <c r="E1212" t="s">
        <v>20</v>
      </c>
      <c r="F1212" t="b">
        <v>0</v>
      </c>
      <c r="G1212" t="s">
        <v>68</v>
      </c>
      <c r="H1212" s="1">
        <v>45677.250636574077</v>
      </c>
      <c r="I1212" t="b">
        <v>0</v>
      </c>
      <c r="J1212" t="b">
        <v>0</v>
      </c>
      <c r="K1212" t="s">
        <v>31</v>
      </c>
      <c r="L1212" t="s">
        <v>22</v>
      </c>
      <c r="M1212">
        <v>106450</v>
      </c>
      <c r="O1212" t="s">
        <v>2520</v>
      </c>
      <c r="P1212" t="s">
        <v>2082</v>
      </c>
    </row>
    <row r="1213" spans="1:16" x14ac:dyDescent="0.35">
      <c r="A1213" t="s">
        <v>1776</v>
      </c>
      <c r="B1213" t="s">
        <v>2489</v>
      </c>
      <c r="C1213" t="s">
        <v>2490</v>
      </c>
      <c r="D1213" t="s">
        <v>110</v>
      </c>
      <c r="E1213" t="s">
        <v>20</v>
      </c>
      <c r="F1213" t="b">
        <v>0</v>
      </c>
      <c r="G1213" t="s">
        <v>68</v>
      </c>
      <c r="H1213" s="1">
        <v>45677.250636574077</v>
      </c>
      <c r="I1213" t="b">
        <v>0</v>
      </c>
      <c r="J1213" t="b">
        <v>1</v>
      </c>
      <c r="K1213" t="s">
        <v>31</v>
      </c>
      <c r="L1213" t="s">
        <v>22</v>
      </c>
      <c r="M1213">
        <v>75000</v>
      </c>
      <c r="O1213" t="s">
        <v>2491</v>
      </c>
      <c r="P1213" t="s">
        <v>2492</v>
      </c>
    </row>
    <row r="1214" spans="1:16" x14ac:dyDescent="0.35">
      <c r="A1214" t="s">
        <v>1776</v>
      </c>
      <c r="B1214" t="s">
        <v>2154</v>
      </c>
      <c r="C1214" t="s">
        <v>2521</v>
      </c>
      <c r="D1214" t="s">
        <v>443</v>
      </c>
      <c r="E1214" t="s">
        <v>20</v>
      </c>
      <c r="F1214" t="b">
        <v>0</v>
      </c>
      <c r="G1214" t="s">
        <v>30</v>
      </c>
      <c r="H1214" s="1">
        <v>45677.250763888893</v>
      </c>
      <c r="I1214" t="b">
        <v>1</v>
      </c>
      <c r="J1214" t="b">
        <v>0</v>
      </c>
      <c r="K1214" t="s">
        <v>31</v>
      </c>
      <c r="L1214" t="s">
        <v>22</v>
      </c>
      <c r="M1214">
        <v>95000</v>
      </c>
      <c r="O1214" t="s">
        <v>2522</v>
      </c>
    </row>
    <row r="1215" spans="1:16" x14ac:dyDescent="0.35">
      <c r="A1215" t="s">
        <v>1776</v>
      </c>
      <c r="B1215" t="s">
        <v>2523</v>
      </c>
      <c r="C1215" t="s">
        <v>300</v>
      </c>
      <c r="D1215" t="s">
        <v>249</v>
      </c>
      <c r="E1215" t="s">
        <v>20</v>
      </c>
      <c r="F1215" t="b">
        <v>0</v>
      </c>
      <c r="G1215" t="s">
        <v>300</v>
      </c>
      <c r="H1215" s="1">
        <v>45677.254537037043</v>
      </c>
      <c r="I1215" t="b">
        <v>0</v>
      </c>
      <c r="J1215" t="b">
        <v>0</v>
      </c>
      <c r="K1215" t="s">
        <v>300</v>
      </c>
      <c r="L1215" t="s">
        <v>22</v>
      </c>
      <c r="M1215">
        <v>63960</v>
      </c>
      <c r="O1215" t="s">
        <v>2524</v>
      </c>
      <c r="P1215" t="s">
        <v>2525</v>
      </c>
    </row>
    <row r="1216" spans="1:16" x14ac:dyDescent="0.35">
      <c r="A1216" t="s">
        <v>1776</v>
      </c>
      <c r="B1216" t="s">
        <v>1954</v>
      </c>
      <c r="C1216" t="s">
        <v>18</v>
      </c>
      <c r="D1216" t="s">
        <v>1955</v>
      </c>
      <c r="E1216" t="s">
        <v>91</v>
      </c>
      <c r="F1216" t="b">
        <v>1</v>
      </c>
      <c r="G1216" t="s">
        <v>1628</v>
      </c>
      <c r="H1216" s="1">
        <v>45677.259884259263</v>
      </c>
      <c r="I1216" t="b">
        <v>1</v>
      </c>
      <c r="J1216" t="b">
        <v>0</v>
      </c>
      <c r="K1216" t="s">
        <v>1628</v>
      </c>
      <c r="L1216" t="s">
        <v>32</v>
      </c>
      <c r="N1216">
        <v>8</v>
      </c>
      <c r="O1216" t="s">
        <v>1956</v>
      </c>
    </row>
    <row r="1217" spans="1:16" x14ac:dyDescent="0.35">
      <c r="A1217" t="s">
        <v>1776</v>
      </c>
      <c r="B1217" t="s">
        <v>2526</v>
      </c>
      <c r="C1217" t="s">
        <v>2527</v>
      </c>
      <c r="D1217" t="s">
        <v>110</v>
      </c>
      <c r="E1217" t="s">
        <v>20</v>
      </c>
      <c r="F1217" t="b">
        <v>0</v>
      </c>
      <c r="G1217" t="s">
        <v>68</v>
      </c>
      <c r="H1217" s="1">
        <v>45677.333993055552</v>
      </c>
      <c r="I1217" t="b">
        <v>0</v>
      </c>
      <c r="J1217" t="b">
        <v>0</v>
      </c>
      <c r="K1217" t="s">
        <v>31</v>
      </c>
      <c r="L1217" t="s">
        <v>22</v>
      </c>
      <c r="M1217">
        <v>62500</v>
      </c>
      <c r="O1217" t="s">
        <v>2528</v>
      </c>
      <c r="P1217" t="s">
        <v>164</v>
      </c>
    </row>
    <row r="1218" spans="1:16" x14ac:dyDescent="0.35">
      <c r="A1218" t="s">
        <v>1776</v>
      </c>
      <c r="B1218" t="s">
        <v>2529</v>
      </c>
      <c r="C1218" t="s">
        <v>2508</v>
      </c>
      <c r="D1218" t="s">
        <v>110</v>
      </c>
      <c r="E1218" t="s">
        <v>20</v>
      </c>
      <c r="F1218" t="b">
        <v>0</v>
      </c>
      <c r="G1218" t="s">
        <v>52</v>
      </c>
      <c r="H1218" s="1">
        <v>45677.458333333343</v>
      </c>
      <c r="I1218" t="b">
        <v>0</v>
      </c>
      <c r="J1218" t="b">
        <v>1</v>
      </c>
      <c r="K1218" t="s">
        <v>31</v>
      </c>
      <c r="L1218" t="s">
        <v>22</v>
      </c>
      <c r="M1218">
        <v>106300</v>
      </c>
      <c r="O1218" t="s">
        <v>2509</v>
      </c>
      <c r="P1218" t="s">
        <v>2510</v>
      </c>
    </row>
    <row r="1219" spans="1:16" x14ac:dyDescent="0.35">
      <c r="A1219" t="s">
        <v>1776</v>
      </c>
      <c r="B1219" t="s">
        <v>2530</v>
      </c>
      <c r="C1219" t="s">
        <v>18</v>
      </c>
      <c r="D1219" t="s">
        <v>36</v>
      </c>
      <c r="E1219" t="s">
        <v>20</v>
      </c>
      <c r="F1219" t="b">
        <v>1</v>
      </c>
      <c r="G1219" t="s">
        <v>47</v>
      </c>
      <c r="H1219" s="1">
        <v>45677.458587962959</v>
      </c>
      <c r="I1219" t="b">
        <v>0</v>
      </c>
      <c r="J1219" t="b">
        <v>0</v>
      </c>
      <c r="K1219" t="s">
        <v>31</v>
      </c>
      <c r="L1219" t="s">
        <v>22</v>
      </c>
      <c r="M1219">
        <v>175000</v>
      </c>
      <c r="O1219" t="s">
        <v>2531</v>
      </c>
      <c r="P1219" t="s">
        <v>2532</v>
      </c>
    </row>
    <row r="1220" spans="1:16" x14ac:dyDescent="0.35">
      <c r="A1220" t="s">
        <v>1776</v>
      </c>
      <c r="B1220" t="s">
        <v>1776</v>
      </c>
      <c r="C1220" t="s">
        <v>2533</v>
      </c>
      <c r="D1220" t="s">
        <v>110</v>
      </c>
      <c r="E1220" t="s">
        <v>20</v>
      </c>
      <c r="F1220" t="b">
        <v>0</v>
      </c>
      <c r="G1220" t="s">
        <v>52</v>
      </c>
      <c r="H1220" s="1">
        <v>45677.749976851846</v>
      </c>
      <c r="I1220" t="b">
        <v>1</v>
      </c>
      <c r="J1220" t="b">
        <v>1</v>
      </c>
      <c r="K1220" t="s">
        <v>31</v>
      </c>
      <c r="L1220" t="s">
        <v>22</v>
      </c>
      <c r="M1220">
        <v>52500</v>
      </c>
      <c r="O1220" t="s">
        <v>2534</v>
      </c>
      <c r="P1220" t="s">
        <v>2535</v>
      </c>
    </row>
    <row r="1221" spans="1:16" x14ac:dyDescent="0.35">
      <c r="A1221" t="s">
        <v>1776</v>
      </c>
      <c r="B1221" t="s">
        <v>2536</v>
      </c>
      <c r="C1221" t="s">
        <v>1126</v>
      </c>
      <c r="D1221" t="s">
        <v>29</v>
      </c>
      <c r="E1221" t="s">
        <v>20</v>
      </c>
      <c r="F1221" t="b">
        <v>0</v>
      </c>
      <c r="G1221" t="s">
        <v>171</v>
      </c>
      <c r="H1221" s="1">
        <v>45677.764398148152</v>
      </c>
      <c r="I1221" t="b">
        <v>1</v>
      </c>
      <c r="J1221" t="b">
        <v>0</v>
      </c>
      <c r="K1221" t="s">
        <v>31</v>
      </c>
      <c r="L1221" t="s">
        <v>22</v>
      </c>
      <c r="M1221">
        <v>75000</v>
      </c>
      <c r="O1221" t="s">
        <v>2537</v>
      </c>
    </row>
    <row r="1222" spans="1:16" x14ac:dyDescent="0.35">
      <c r="A1222" t="s">
        <v>1776</v>
      </c>
      <c r="B1222" t="s">
        <v>1776</v>
      </c>
      <c r="C1222" t="s">
        <v>1117</v>
      </c>
      <c r="D1222" t="s">
        <v>110</v>
      </c>
      <c r="E1222" t="s">
        <v>20</v>
      </c>
      <c r="F1222" t="b">
        <v>0</v>
      </c>
      <c r="G1222" t="s">
        <v>47</v>
      </c>
      <c r="H1222" s="1">
        <v>45678.25037037037</v>
      </c>
      <c r="I1222" t="b">
        <v>0</v>
      </c>
      <c r="J1222" t="b">
        <v>0</v>
      </c>
      <c r="K1222" t="s">
        <v>31</v>
      </c>
      <c r="L1222" t="s">
        <v>22</v>
      </c>
      <c r="M1222">
        <v>102875</v>
      </c>
      <c r="O1222" t="s">
        <v>2538</v>
      </c>
    </row>
    <row r="1223" spans="1:16" x14ac:dyDescent="0.35">
      <c r="A1223" t="s">
        <v>1776</v>
      </c>
      <c r="B1223" t="s">
        <v>2154</v>
      </c>
      <c r="C1223" t="s">
        <v>146</v>
      </c>
      <c r="D1223" t="s">
        <v>295</v>
      </c>
      <c r="F1223" t="b">
        <v>0</v>
      </c>
      <c r="G1223" t="s">
        <v>47</v>
      </c>
      <c r="H1223" s="1">
        <v>45678.25037037037</v>
      </c>
      <c r="I1223" t="b">
        <v>1</v>
      </c>
      <c r="J1223" t="b">
        <v>0</v>
      </c>
      <c r="K1223" t="s">
        <v>31</v>
      </c>
      <c r="L1223" t="s">
        <v>22</v>
      </c>
      <c r="M1223">
        <v>132000</v>
      </c>
      <c r="O1223" t="s">
        <v>2155</v>
      </c>
      <c r="P1223" t="s">
        <v>232</v>
      </c>
    </row>
    <row r="1224" spans="1:16" x14ac:dyDescent="0.35">
      <c r="A1224" t="s">
        <v>1776</v>
      </c>
      <c r="B1224" t="s">
        <v>2322</v>
      </c>
      <c r="C1224" t="s">
        <v>18</v>
      </c>
      <c r="D1224" t="s">
        <v>42</v>
      </c>
      <c r="E1224" t="s">
        <v>20</v>
      </c>
      <c r="F1224" t="b">
        <v>1</v>
      </c>
      <c r="G1224" t="s">
        <v>994</v>
      </c>
      <c r="H1224" s="1">
        <v>45678.264386574083</v>
      </c>
      <c r="I1224" t="b">
        <v>0</v>
      </c>
      <c r="J1224" t="b">
        <v>0</v>
      </c>
      <c r="K1224" t="s">
        <v>994</v>
      </c>
      <c r="L1224" t="s">
        <v>22</v>
      </c>
      <c r="M1224">
        <v>90000</v>
      </c>
      <c r="O1224" t="s">
        <v>2088</v>
      </c>
      <c r="P1224" t="s">
        <v>2324</v>
      </c>
    </row>
    <row r="1225" spans="1:16" x14ac:dyDescent="0.35">
      <c r="A1225" t="s">
        <v>1776</v>
      </c>
      <c r="B1225" t="s">
        <v>2471</v>
      </c>
      <c r="C1225" t="s">
        <v>994</v>
      </c>
      <c r="D1225" t="s">
        <v>2039</v>
      </c>
      <c r="E1225" t="s">
        <v>20</v>
      </c>
      <c r="F1225" t="b">
        <v>0</v>
      </c>
      <c r="G1225" t="s">
        <v>994</v>
      </c>
      <c r="H1225" s="1">
        <v>45678.264386574083</v>
      </c>
      <c r="I1225" t="b">
        <v>0</v>
      </c>
      <c r="J1225" t="b">
        <v>0</v>
      </c>
      <c r="K1225" t="s">
        <v>994</v>
      </c>
      <c r="L1225" t="s">
        <v>22</v>
      </c>
      <c r="M1225">
        <v>38500</v>
      </c>
      <c r="O1225" t="s">
        <v>2472</v>
      </c>
      <c r="P1225" t="s">
        <v>2473</v>
      </c>
    </row>
    <row r="1226" spans="1:16" x14ac:dyDescent="0.35">
      <c r="A1226" t="s">
        <v>1776</v>
      </c>
      <c r="B1226" t="s">
        <v>2539</v>
      </c>
      <c r="C1226" t="s">
        <v>2540</v>
      </c>
      <c r="D1226" t="s">
        <v>2541</v>
      </c>
      <c r="E1226" t="s">
        <v>20</v>
      </c>
      <c r="F1226" t="b">
        <v>0</v>
      </c>
      <c r="G1226" t="s">
        <v>171</v>
      </c>
      <c r="H1226" s="1">
        <v>45678.268912037027</v>
      </c>
      <c r="I1226" t="b">
        <v>0</v>
      </c>
      <c r="J1226" t="b">
        <v>1</v>
      </c>
      <c r="K1226" t="s">
        <v>31</v>
      </c>
      <c r="L1226" t="s">
        <v>22</v>
      </c>
      <c r="M1226">
        <v>81900</v>
      </c>
      <c r="O1226" t="s">
        <v>2542</v>
      </c>
      <c r="P1226" t="s">
        <v>2543</v>
      </c>
    </row>
    <row r="1227" spans="1:16" x14ac:dyDescent="0.35">
      <c r="A1227" t="s">
        <v>1776</v>
      </c>
      <c r="B1227" t="s">
        <v>2544</v>
      </c>
      <c r="C1227" t="s">
        <v>149</v>
      </c>
      <c r="D1227" t="s">
        <v>2219</v>
      </c>
      <c r="E1227" t="s">
        <v>20</v>
      </c>
      <c r="F1227" t="b">
        <v>0</v>
      </c>
      <c r="G1227" t="s">
        <v>150</v>
      </c>
      <c r="H1227" s="1">
        <v>45678.273854166669</v>
      </c>
      <c r="I1227" t="b">
        <v>0</v>
      </c>
      <c r="J1227" t="b">
        <v>0</v>
      </c>
      <c r="K1227" t="s">
        <v>150</v>
      </c>
      <c r="L1227" t="s">
        <v>22</v>
      </c>
      <c r="M1227">
        <v>70000</v>
      </c>
      <c r="O1227" t="s">
        <v>1441</v>
      </c>
      <c r="P1227" t="s">
        <v>2545</v>
      </c>
    </row>
    <row r="1228" spans="1:16" x14ac:dyDescent="0.35">
      <c r="A1228" t="s">
        <v>1776</v>
      </c>
      <c r="B1228" t="s">
        <v>2546</v>
      </c>
      <c r="C1228" t="s">
        <v>18</v>
      </c>
      <c r="D1228" t="s">
        <v>36</v>
      </c>
      <c r="E1228" t="s">
        <v>20</v>
      </c>
      <c r="F1228" t="b">
        <v>1</v>
      </c>
      <c r="G1228" t="s">
        <v>52</v>
      </c>
      <c r="H1228" s="1">
        <v>45678.333425925928</v>
      </c>
      <c r="I1228" t="b">
        <v>0</v>
      </c>
      <c r="J1228" t="b">
        <v>1</v>
      </c>
      <c r="K1228" t="s">
        <v>31</v>
      </c>
      <c r="L1228" t="s">
        <v>22</v>
      </c>
      <c r="M1228">
        <v>152000</v>
      </c>
      <c r="O1228" t="s">
        <v>2547</v>
      </c>
      <c r="P1228" t="s">
        <v>2548</v>
      </c>
    </row>
    <row r="1229" spans="1:16" x14ac:dyDescent="0.35">
      <c r="A1229" t="s">
        <v>1776</v>
      </c>
      <c r="B1229" t="s">
        <v>2549</v>
      </c>
      <c r="C1229" t="s">
        <v>283</v>
      </c>
      <c r="D1229" t="s">
        <v>269</v>
      </c>
      <c r="E1229" t="s">
        <v>91</v>
      </c>
      <c r="F1229" t="b">
        <v>0</v>
      </c>
      <c r="G1229" t="s">
        <v>52</v>
      </c>
      <c r="H1229" s="1">
        <v>45678.666689814818</v>
      </c>
      <c r="I1229" t="b">
        <v>0</v>
      </c>
      <c r="J1229" t="b">
        <v>0</v>
      </c>
      <c r="K1229" t="s">
        <v>31</v>
      </c>
      <c r="L1229" t="s">
        <v>32</v>
      </c>
      <c r="N1229">
        <v>65</v>
      </c>
      <c r="O1229" t="s">
        <v>2550</v>
      </c>
      <c r="P1229" t="s">
        <v>2551</v>
      </c>
    </row>
    <row r="1230" spans="1:16" x14ac:dyDescent="0.35">
      <c r="A1230" t="s">
        <v>1776</v>
      </c>
      <c r="B1230" t="s">
        <v>2552</v>
      </c>
      <c r="C1230" t="s">
        <v>552</v>
      </c>
      <c r="D1230" t="s">
        <v>36</v>
      </c>
      <c r="E1230" t="s">
        <v>91</v>
      </c>
      <c r="F1230" t="b">
        <v>0</v>
      </c>
      <c r="G1230" t="s">
        <v>68</v>
      </c>
      <c r="H1230" s="1">
        <v>45678.667488425926</v>
      </c>
      <c r="I1230" t="b">
        <v>1</v>
      </c>
      <c r="J1230" t="b">
        <v>0</v>
      </c>
      <c r="K1230" t="s">
        <v>31</v>
      </c>
      <c r="L1230" t="s">
        <v>32</v>
      </c>
      <c r="N1230">
        <v>47</v>
      </c>
      <c r="O1230" t="s">
        <v>1471</v>
      </c>
      <c r="P1230" t="s">
        <v>251</v>
      </c>
    </row>
    <row r="1231" spans="1:16" x14ac:dyDescent="0.35">
      <c r="A1231" t="s">
        <v>1776</v>
      </c>
      <c r="B1231" t="s">
        <v>2553</v>
      </c>
      <c r="C1231" t="s">
        <v>1642</v>
      </c>
      <c r="D1231" t="s">
        <v>36</v>
      </c>
      <c r="E1231" t="s">
        <v>20</v>
      </c>
      <c r="F1231" t="b">
        <v>0</v>
      </c>
      <c r="G1231" t="s">
        <v>52</v>
      </c>
      <c r="H1231" s="1">
        <v>45678.750115740739</v>
      </c>
      <c r="I1231" t="b">
        <v>0</v>
      </c>
      <c r="J1231" t="b">
        <v>1</v>
      </c>
      <c r="K1231" t="s">
        <v>31</v>
      </c>
      <c r="L1231" t="s">
        <v>22</v>
      </c>
      <c r="M1231">
        <v>90000</v>
      </c>
      <c r="O1231" t="s">
        <v>2554</v>
      </c>
      <c r="P1231" t="s">
        <v>2555</v>
      </c>
    </row>
    <row r="1232" spans="1:16" x14ac:dyDescent="0.35">
      <c r="A1232" t="s">
        <v>1776</v>
      </c>
      <c r="B1232" t="s">
        <v>2556</v>
      </c>
      <c r="C1232" t="s">
        <v>18</v>
      </c>
      <c r="D1232" t="s">
        <v>36</v>
      </c>
      <c r="E1232" t="s">
        <v>20</v>
      </c>
      <c r="F1232" t="b">
        <v>1</v>
      </c>
      <c r="G1232" t="s">
        <v>52</v>
      </c>
      <c r="H1232" s="1">
        <v>45678.793437499997</v>
      </c>
      <c r="I1232" t="b">
        <v>0</v>
      </c>
      <c r="J1232" t="b">
        <v>1</v>
      </c>
      <c r="K1232" t="s">
        <v>31</v>
      </c>
      <c r="L1232" t="s">
        <v>22</v>
      </c>
      <c r="M1232">
        <v>77500</v>
      </c>
      <c r="O1232" t="s">
        <v>2557</v>
      </c>
      <c r="P1232" t="s">
        <v>2558</v>
      </c>
    </row>
    <row r="1233" spans="1:16" x14ac:dyDescent="0.35">
      <c r="A1233" t="s">
        <v>1776</v>
      </c>
      <c r="B1233" t="s">
        <v>1844</v>
      </c>
      <c r="C1233" t="s">
        <v>1616</v>
      </c>
      <c r="D1233" t="s">
        <v>29</v>
      </c>
      <c r="E1233" t="s">
        <v>20</v>
      </c>
      <c r="F1233" t="b">
        <v>0</v>
      </c>
      <c r="G1233" t="s">
        <v>52</v>
      </c>
      <c r="H1233" s="1">
        <v>45678.833495370367</v>
      </c>
      <c r="I1233" t="b">
        <v>0</v>
      </c>
      <c r="J1233" t="b">
        <v>0</v>
      </c>
      <c r="K1233" t="s">
        <v>31</v>
      </c>
      <c r="L1233" t="s">
        <v>32</v>
      </c>
      <c r="N1233">
        <v>27.5</v>
      </c>
      <c r="O1233" t="s">
        <v>2559</v>
      </c>
      <c r="P1233" t="s">
        <v>1846</v>
      </c>
    </row>
    <row r="1234" spans="1:16" x14ac:dyDescent="0.35">
      <c r="A1234" t="s">
        <v>1776</v>
      </c>
      <c r="B1234" t="s">
        <v>2560</v>
      </c>
      <c r="C1234" t="s">
        <v>703</v>
      </c>
      <c r="D1234" t="s">
        <v>36</v>
      </c>
      <c r="E1234" t="s">
        <v>20</v>
      </c>
      <c r="F1234" t="b">
        <v>0</v>
      </c>
      <c r="G1234" t="s">
        <v>43</v>
      </c>
      <c r="H1234" s="1">
        <v>45678.833969907413</v>
      </c>
      <c r="I1234" t="b">
        <v>0</v>
      </c>
      <c r="J1234" t="b">
        <v>1</v>
      </c>
      <c r="K1234" t="s">
        <v>31</v>
      </c>
      <c r="L1234" t="s">
        <v>22</v>
      </c>
      <c r="M1234">
        <v>95500</v>
      </c>
      <c r="O1234" t="s">
        <v>379</v>
      </c>
      <c r="P1234" t="s">
        <v>2561</v>
      </c>
    </row>
    <row r="1235" spans="1:16" x14ac:dyDescent="0.35">
      <c r="A1235" t="s">
        <v>1776</v>
      </c>
      <c r="B1235" t="s">
        <v>2562</v>
      </c>
      <c r="C1235" t="s">
        <v>2563</v>
      </c>
      <c r="D1235" t="s">
        <v>110</v>
      </c>
      <c r="E1235" t="s">
        <v>91</v>
      </c>
      <c r="F1235" t="b">
        <v>0</v>
      </c>
      <c r="G1235" t="s">
        <v>43</v>
      </c>
      <c r="H1235" s="1">
        <v>45678.833981481483</v>
      </c>
      <c r="I1235" t="b">
        <v>0</v>
      </c>
      <c r="J1235" t="b">
        <v>0</v>
      </c>
      <c r="K1235" t="s">
        <v>31</v>
      </c>
      <c r="L1235" t="s">
        <v>32</v>
      </c>
      <c r="N1235">
        <v>37.209999084472663</v>
      </c>
      <c r="O1235" t="s">
        <v>2564</v>
      </c>
      <c r="P1235" t="s">
        <v>232</v>
      </c>
    </row>
    <row r="1236" spans="1:16" x14ac:dyDescent="0.35">
      <c r="A1236" t="s">
        <v>1776</v>
      </c>
      <c r="B1236" t="s">
        <v>1822</v>
      </c>
      <c r="C1236" t="s">
        <v>1978</v>
      </c>
      <c r="D1236" t="s">
        <v>36</v>
      </c>
      <c r="E1236" t="s">
        <v>91</v>
      </c>
      <c r="F1236" t="b">
        <v>0</v>
      </c>
      <c r="G1236" t="s">
        <v>52</v>
      </c>
      <c r="H1236" s="1">
        <v>45678.875023148154</v>
      </c>
      <c r="I1236" t="b">
        <v>0</v>
      </c>
      <c r="J1236" t="b">
        <v>0</v>
      </c>
      <c r="K1236" t="s">
        <v>31</v>
      </c>
      <c r="L1236" t="s">
        <v>32</v>
      </c>
      <c r="N1236">
        <v>37.5</v>
      </c>
      <c r="O1236" t="s">
        <v>2565</v>
      </c>
      <c r="P1236" t="s">
        <v>2566</v>
      </c>
    </row>
    <row r="1237" spans="1:16" x14ac:dyDescent="0.35">
      <c r="A1237" t="s">
        <v>1776</v>
      </c>
      <c r="B1237" t="s">
        <v>2567</v>
      </c>
      <c r="C1237" t="s">
        <v>1372</v>
      </c>
      <c r="D1237" t="s">
        <v>249</v>
      </c>
      <c r="E1237" t="s">
        <v>20</v>
      </c>
      <c r="F1237" t="b">
        <v>0</v>
      </c>
      <c r="G1237" t="s">
        <v>1372</v>
      </c>
      <c r="H1237" s="1">
        <v>45678.880358796298</v>
      </c>
      <c r="I1237" t="b">
        <v>0</v>
      </c>
      <c r="J1237" t="b">
        <v>0</v>
      </c>
      <c r="K1237" t="s">
        <v>1372</v>
      </c>
      <c r="L1237" t="s">
        <v>22</v>
      </c>
      <c r="M1237">
        <v>54331.5</v>
      </c>
      <c r="O1237" t="s">
        <v>2568</v>
      </c>
      <c r="P1237" t="s">
        <v>941</v>
      </c>
    </row>
    <row r="1238" spans="1:16" x14ac:dyDescent="0.35">
      <c r="A1238" t="s">
        <v>1776</v>
      </c>
      <c r="B1238" t="s">
        <v>2569</v>
      </c>
      <c r="C1238" t="s">
        <v>2570</v>
      </c>
      <c r="D1238" t="s">
        <v>36</v>
      </c>
      <c r="E1238" t="s">
        <v>20</v>
      </c>
      <c r="F1238" t="b">
        <v>0</v>
      </c>
      <c r="G1238" t="s">
        <v>52</v>
      </c>
      <c r="H1238" s="1">
        <v>45678.916689814818</v>
      </c>
      <c r="I1238" t="b">
        <v>0</v>
      </c>
      <c r="J1238" t="b">
        <v>1</v>
      </c>
      <c r="K1238" t="s">
        <v>31</v>
      </c>
      <c r="L1238" t="s">
        <v>22</v>
      </c>
      <c r="M1238">
        <v>105000</v>
      </c>
      <c r="O1238" t="s">
        <v>2571</v>
      </c>
      <c r="P1238" t="s">
        <v>2572</v>
      </c>
    </row>
    <row r="1239" spans="1:16" x14ac:dyDescent="0.35">
      <c r="A1239" t="s">
        <v>1776</v>
      </c>
      <c r="B1239" t="s">
        <v>1776</v>
      </c>
      <c r="C1239" t="s">
        <v>2573</v>
      </c>
      <c r="D1239" t="s">
        <v>29</v>
      </c>
      <c r="E1239" t="s">
        <v>20</v>
      </c>
      <c r="F1239" t="b">
        <v>0</v>
      </c>
      <c r="G1239" t="s">
        <v>52</v>
      </c>
      <c r="H1239" s="1">
        <v>45678.916689814818</v>
      </c>
      <c r="I1239" t="b">
        <v>0</v>
      </c>
      <c r="J1239" t="b">
        <v>0</v>
      </c>
      <c r="K1239" t="s">
        <v>31</v>
      </c>
      <c r="L1239" t="s">
        <v>22</v>
      </c>
      <c r="M1239">
        <v>112000</v>
      </c>
      <c r="O1239" t="s">
        <v>2574</v>
      </c>
    </row>
    <row r="1240" spans="1:16" x14ac:dyDescent="0.35">
      <c r="A1240" t="s">
        <v>1776</v>
      </c>
      <c r="B1240" t="s">
        <v>2575</v>
      </c>
      <c r="C1240" t="s">
        <v>2576</v>
      </c>
      <c r="D1240" t="s">
        <v>110</v>
      </c>
      <c r="E1240" t="s">
        <v>20</v>
      </c>
      <c r="F1240" t="b">
        <v>0</v>
      </c>
      <c r="G1240" t="s">
        <v>68</v>
      </c>
      <c r="H1240" s="1">
        <v>45678.917500000003</v>
      </c>
      <c r="I1240" t="b">
        <v>0</v>
      </c>
      <c r="J1240" t="b">
        <v>1</v>
      </c>
      <c r="K1240" t="s">
        <v>31</v>
      </c>
      <c r="L1240" t="s">
        <v>22</v>
      </c>
      <c r="M1240">
        <v>92300</v>
      </c>
      <c r="O1240" t="s">
        <v>2577</v>
      </c>
      <c r="P1240" t="s">
        <v>2578</v>
      </c>
    </row>
    <row r="1241" spans="1:16" x14ac:dyDescent="0.35">
      <c r="A1241" t="s">
        <v>1776</v>
      </c>
      <c r="B1241" t="s">
        <v>2579</v>
      </c>
      <c r="C1241" t="s">
        <v>552</v>
      </c>
      <c r="D1241" t="s">
        <v>36</v>
      </c>
      <c r="E1241" t="s">
        <v>91</v>
      </c>
      <c r="F1241" t="b">
        <v>0</v>
      </c>
      <c r="G1241" t="s">
        <v>47</v>
      </c>
      <c r="H1241" s="1">
        <v>45678.918888888889</v>
      </c>
      <c r="I1241" t="b">
        <v>0</v>
      </c>
      <c r="J1241" t="b">
        <v>0</v>
      </c>
      <c r="K1241" t="s">
        <v>31</v>
      </c>
      <c r="L1241" t="s">
        <v>32</v>
      </c>
      <c r="N1241">
        <v>45</v>
      </c>
      <c r="O1241" t="s">
        <v>744</v>
      </c>
      <c r="P1241" t="s">
        <v>251</v>
      </c>
    </row>
    <row r="1242" spans="1:16" x14ac:dyDescent="0.35">
      <c r="A1242" t="s">
        <v>1776</v>
      </c>
      <c r="B1242" t="s">
        <v>2187</v>
      </c>
      <c r="C1242" t="s">
        <v>289</v>
      </c>
      <c r="D1242" t="s">
        <v>36</v>
      </c>
      <c r="E1242" t="s">
        <v>20</v>
      </c>
      <c r="F1242" t="b">
        <v>0</v>
      </c>
      <c r="G1242" t="s">
        <v>43</v>
      </c>
      <c r="H1242" s="1">
        <v>45678.958969907413</v>
      </c>
      <c r="I1242" t="b">
        <v>0</v>
      </c>
      <c r="J1242" t="b">
        <v>1</v>
      </c>
      <c r="K1242" t="s">
        <v>31</v>
      </c>
      <c r="L1242" t="s">
        <v>22</v>
      </c>
      <c r="M1242">
        <v>125000</v>
      </c>
      <c r="O1242" t="s">
        <v>100</v>
      </c>
      <c r="P1242" t="s">
        <v>164</v>
      </c>
    </row>
    <row r="1243" spans="1:16" x14ac:dyDescent="0.35">
      <c r="A1243" t="s">
        <v>1776</v>
      </c>
      <c r="B1243" t="s">
        <v>2580</v>
      </c>
      <c r="C1243" t="s">
        <v>193</v>
      </c>
      <c r="D1243" t="s">
        <v>36</v>
      </c>
      <c r="E1243" t="s">
        <v>20</v>
      </c>
      <c r="F1243" t="b">
        <v>0</v>
      </c>
      <c r="G1243" t="s">
        <v>52</v>
      </c>
      <c r="H1243" s="1">
        <v>45679.000162037039</v>
      </c>
      <c r="I1243" t="b">
        <v>0</v>
      </c>
      <c r="J1243" t="b">
        <v>0</v>
      </c>
      <c r="K1243" t="s">
        <v>31</v>
      </c>
      <c r="L1243" t="s">
        <v>22</v>
      </c>
      <c r="M1243">
        <v>100000</v>
      </c>
      <c r="O1243" t="s">
        <v>2581</v>
      </c>
      <c r="P1243" t="s">
        <v>164</v>
      </c>
    </row>
    <row r="1244" spans="1:16" x14ac:dyDescent="0.35">
      <c r="A1244" t="s">
        <v>1776</v>
      </c>
      <c r="B1244" t="s">
        <v>2582</v>
      </c>
      <c r="C1244" t="s">
        <v>966</v>
      </c>
      <c r="D1244" t="s">
        <v>17469</v>
      </c>
      <c r="E1244" t="s">
        <v>20</v>
      </c>
      <c r="F1244" t="b">
        <v>0</v>
      </c>
      <c r="G1244" t="s">
        <v>966</v>
      </c>
      <c r="H1244" s="1">
        <v>45679.057962962957</v>
      </c>
      <c r="I1244" t="b">
        <v>0</v>
      </c>
      <c r="J1244" t="b">
        <v>0</v>
      </c>
      <c r="K1244" t="s">
        <v>966</v>
      </c>
      <c r="L1244" t="s">
        <v>22</v>
      </c>
      <c r="M1244">
        <v>53560</v>
      </c>
      <c r="O1244" t="s">
        <v>2583</v>
      </c>
      <c r="P1244" t="s">
        <v>2111</v>
      </c>
    </row>
    <row r="1245" spans="1:16" x14ac:dyDescent="0.35">
      <c r="A1245" t="s">
        <v>1776</v>
      </c>
      <c r="B1245" t="s">
        <v>2137</v>
      </c>
      <c r="C1245" t="s">
        <v>154</v>
      </c>
      <c r="D1245" t="s">
        <v>17452</v>
      </c>
      <c r="E1245" t="s">
        <v>20</v>
      </c>
      <c r="F1245" t="b">
        <v>0</v>
      </c>
      <c r="G1245" t="s">
        <v>52</v>
      </c>
      <c r="H1245" s="1">
        <v>45679.25</v>
      </c>
      <c r="I1245" t="b">
        <v>1</v>
      </c>
      <c r="J1245" t="b">
        <v>1</v>
      </c>
      <c r="K1245" t="s">
        <v>31</v>
      </c>
      <c r="L1245" t="s">
        <v>22</v>
      </c>
      <c r="M1245">
        <v>153000</v>
      </c>
      <c r="O1245" t="s">
        <v>2584</v>
      </c>
      <c r="P1245" t="s">
        <v>894</v>
      </c>
    </row>
    <row r="1246" spans="1:16" x14ac:dyDescent="0.35">
      <c r="A1246" t="s">
        <v>1776</v>
      </c>
      <c r="B1246" t="s">
        <v>1776</v>
      </c>
      <c r="C1246" t="s">
        <v>2573</v>
      </c>
      <c r="D1246" t="s">
        <v>110</v>
      </c>
      <c r="E1246" t="s">
        <v>20</v>
      </c>
      <c r="F1246" t="b">
        <v>0</v>
      </c>
      <c r="G1246" t="s">
        <v>52</v>
      </c>
      <c r="H1246" s="1">
        <v>45679.25</v>
      </c>
      <c r="I1246" t="b">
        <v>0</v>
      </c>
      <c r="J1246" t="b">
        <v>0</v>
      </c>
      <c r="K1246" t="s">
        <v>31</v>
      </c>
      <c r="L1246" t="s">
        <v>22</v>
      </c>
      <c r="M1246">
        <v>112000</v>
      </c>
      <c r="O1246" t="s">
        <v>2574</v>
      </c>
    </row>
    <row r="1247" spans="1:16" x14ac:dyDescent="0.35">
      <c r="A1247" t="s">
        <v>1776</v>
      </c>
      <c r="B1247" t="s">
        <v>2585</v>
      </c>
      <c r="C1247" t="s">
        <v>1930</v>
      </c>
      <c r="D1247" t="s">
        <v>110</v>
      </c>
      <c r="E1247" t="s">
        <v>20</v>
      </c>
      <c r="F1247" t="b">
        <v>0</v>
      </c>
      <c r="G1247" t="s">
        <v>30</v>
      </c>
      <c r="H1247" s="1">
        <v>45679.25099537037</v>
      </c>
      <c r="I1247" t="b">
        <v>1</v>
      </c>
      <c r="J1247" t="b">
        <v>1</v>
      </c>
      <c r="K1247" t="s">
        <v>31</v>
      </c>
      <c r="L1247" t="s">
        <v>22</v>
      </c>
      <c r="M1247">
        <v>40000</v>
      </c>
      <c r="O1247" t="s">
        <v>1931</v>
      </c>
      <c r="P1247" t="s">
        <v>164</v>
      </c>
    </row>
    <row r="1248" spans="1:16" x14ac:dyDescent="0.35">
      <c r="A1248" t="s">
        <v>1776</v>
      </c>
      <c r="B1248" t="s">
        <v>1776</v>
      </c>
      <c r="C1248" t="s">
        <v>705</v>
      </c>
      <c r="D1248" t="s">
        <v>110</v>
      </c>
      <c r="E1248" t="s">
        <v>20</v>
      </c>
      <c r="F1248" t="b">
        <v>0</v>
      </c>
      <c r="G1248" t="s">
        <v>30</v>
      </c>
      <c r="H1248" s="1">
        <v>45679.251215277778</v>
      </c>
      <c r="I1248" t="b">
        <v>0</v>
      </c>
      <c r="J1248" t="b">
        <v>0</v>
      </c>
      <c r="K1248" t="s">
        <v>31</v>
      </c>
      <c r="L1248" t="s">
        <v>22</v>
      </c>
      <c r="M1248">
        <v>70000</v>
      </c>
      <c r="O1248" t="s">
        <v>2586</v>
      </c>
      <c r="P1248" t="s">
        <v>2587</v>
      </c>
    </row>
    <row r="1249" spans="1:16" x14ac:dyDescent="0.35">
      <c r="A1249" t="s">
        <v>1776</v>
      </c>
      <c r="B1249" t="s">
        <v>2588</v>
      </c>
      <c r="C1249" t="s">
        <v>1768</v>
      </c>
      <c r="D1249" t="s">
        <v>2448</v>
      </c>
      <c r="E1249" t="s">
        <v>20</v>
      </c>
      <c r="F1249" t="b">
        <v>0</v>
      </c>
      <c r="G1249" t="s">
        <v>1768</v>
      </c>
      <c r="H1249" s="1">
        <v>45679.258564814823</v>
      </c>
      <c r="I1249" t="b">
        <v>0</v>
      </c>
      <c r="J1249" t="b">
        <v>0</v>
      </c>
      <c r="K1249" t="s">
        <v>1768</v>
      </c>
      <c r="L1249" t="s">
        <v>22</v>
      </c>
      <c r="M1249">
        <v>110000</v>
      </c>
      <c r="O1249" t="s">
        <v>2589</v>
      </c>
    </row>
    <row r="1250" spans="1:16" x14ac:dyDescent="0.35">
      <c r="A1250" t="s">
        <v>1776</v>
      </c>
      <c r="B1250" t="s">
        <v>1901</v>
      </c>
      <c r="C1250" t="s">
        <v>18</v>
      </c>
      <c r="D1250" t="s">
        <v>19</v>
      </c>
      <c r="E1250" t="s">
        <v>91</v>
      </c>
      <c r="F1250" t="b">
        <v>1</v>
      </c>
      <c r="G1250" t="s">
        <v>2590</v>
      </c>
      <c r="H1250" s="1">
        <v>45679.273449074077</v>
      </c>
      <c r="I1250" t="b">
        <v>1</v>
      </c>
      <c r="J1250" t="b">
        <v>0</v>
      </c>
      <c r="K1250" t="s">
        <v>2590</v>
      </c>
      <c r="L1250" t="s">
        <v>22</v>
      </c>
      <c r="M1250">
        <v>91200</v>
      </c>
      <c r="O1250" t="s">
        <v>483</v>
      </c>
      <c r="P1250" t="s">
        <v>917</v>
      </c>
    </row>
    <row r="1251" spans="1:16" x14ac:dyDescent="0.35">
      <c r="A1251" t="s">
        <v>1776</v>
      </c>
      <c r="B1251" t="s">
        <v>2591</v>
      </c>
      <c r="C1251" t="s">
        <v>410</v>
      </c>
      <c r="D1251" t="s">
        <v>36</v>
      </c>
      <c r="E1251" t="s">
        <v>91</v>
      </c>
      <c r="F1251" t="b">
        <v>0</v>
      </c>
      <c r="G1251" t="s">
        <v>47</v>
      </c>
      <c r="H1251" s="1">
        <v>45679.292164351849</v>
      </c>
      <c r="I1251" t="b">
        <v>1</v>
      </c>
      <c r="J1251" t="b">
        <v>1</v>
      </c>
      <c r="K1251" t="s">
        <v>31</v>
      </c>
      <c r="L1251" t="s">
        <v>32</v>
      </c>
      <c r="N1251">
        <v>62.5</v>
      </c>
      <c r="O1251" t="s">
        <v>812</v>
      </c>
      <c r="P1251" t="s">
        <v>2592</v>
      </c>
    </row>
    <row r="1252" spans="1:16" x14ac:dyDescent="0.35">
      <c r="A1252" t="s">
        <v>1776</v>
      </c>
      <c r="B1252" t="s">
        <v>1844</v>
      </c>
      <c r="C1252" t="s">
        <v>649</v>
      </c>
      <c r="D1252" t="s">
        <v>36</v>
      </c>
      <c r="E1252" t="s">
        <v>20</v>
      </c>
      <c r="F1252" t="b">
        <v>0</v>
      </c>
      <c r="G1252" t="s">
        <v>43</v>
      </c>
      <c r="H1252" s="1">
        <v>45679.459016203713</v>
      </c>
      <c r="I1252" t="b">
        <v>0</v>
      </c>
      <c r="J1252" t="b">
        <v>1</v>
      </c>
      <c r="K1252" t="s">
        <v>31</v>
      </c>
      <c r="L1252" t="s">
        <v>32</v>
      </c>
      <c r="N1252">
        <v>23</v>
      </c>
      <c r="O1252" t="s">
        <v>432</v>
      </c>
      <c r="P1252" t="s">
        <v>164</v>
      </c>
    </row>
    <row r="1253" spans="1:16" x14ac:dyDescent="0.35">
      <c r="A1253" t="s">
        <v>1776</v>
      </c>
      <c r="B1253" t="s">
        <v>2593</v>
      </c>
      <c r="C1253" t="s">
        <v>18</v>
      </c>
      <c r="D1253" t="s">
        <v>19</v>
      </c>
      <c r="E1253" t="s">
        <v>20</v>
      </c>
      <c r="F1253" t="b">
        <v>1</v>
      </c>
      <c r="G1253" t="s">
        <v>105</v>
      </c>
      <c r="H1253" s="1">
        <v>45679.54519675926</v>
      </c>
      <c r="I1253" t="b">
        <v>0</v>
      </c>
      <c r="J1253" t="b">
        <v>0</v>
      </c>
      <c r="K1253" t="s">
        <v>105</v>
      </c>
      <c r="L1253" t="s">
        <v>22</v>
      </c>
      <c r="M1253">
        <v>67500</v>
      </c>
      <c r="O1253" t="s">
        <v>2594</v>
      </c>
      <c r="P1253" t="s">
        <v>1284</v>
      </c>
    </row>
    <row r="1254" spans="1:16" x14ac:dyDescent="0.35">
      <c r="A1254" t="s">
        <v>1776</v>
      </c>
      <c r="B1254" t="s">
        <v>2595</v>
      </c>
      <c r="C1254" t="s">
        <v>182</v>
      </c>
      <c r="D1254" t="s">
        <v>36</v>
      </c>
      <c r="E1254" t="s">
        <v>20</v>
      </c>
      <c r="F1254" t="b">
        <v>0</v>
      </c>
      <c r="G1254" t="s">
        <v>47</v>
      </c>
      <c r="H1254" s="1">
        <v>45679.625497685192</v>
      </c>
      <c r="I1254" t="b">
        <v>0</v>
      </c>
      <c r="J1254" t="b">
        <v>1</v>
      </c>
      <c r="K1254" t="s">
        <v>31</v>
      </c>
      <c r="L1254" t="s">
        <v>22</v>
      </c>
      <c r="M1254">
        <v>161500</v>
      </c>
      <c r="O1254" t="s">
        <v>518</v>
      </c>
      <c r="P1254" t="s">
        <v>2596</v>
      </c>
    </row>
    <row r="1255" spans="1:16" x14ac:dyDescent="0.35">
      <c r="A1255" t="s">
        <v>1776</v>
      </c>
      <c r="B1255" t="s">
        <v>1822</v>
      </c>
      <c r="C1255" t="s">
        <v>530</v>
      </c>
      <c r="D1255" t="s">
        <v>29</v>
      </c>
      <c r="E1255" t="s">
        <v>91</v>
      </c>
      <c r="F1255" t="b">
        <v>0</v>
      </c>
      <c r="G1255" t="s">
        <v>52</v>
      </c>
      <c r="H1255" s="1">
        <v>45679.666886574072</v>
      </c>
      <c r="I1255" t="b">
        <v>1</v>
      </c>
      <c r="J1255" t="b">
        <v>0</v>
      </c>
      <c r="K1255" t="s">
        <v>31</v>
      </c>
      <c r="L1255" t="s">
        <v>32</v>
      </c>
      <c r="N1255">
        <v>42.5</v>
      </c>
      <c r="O1255" t="s">
        <v>33</v>
      </c>
      <c r="P1255" t="s">
        <v>659</v>
      </c>
    </row>
    <row r="1256" spans="1:16" x14ac:dyDescent="0.35">
      <c r="A1256" t="s">
        <v>1776</v>
      </c>
      <c r="B1256" t="s">
        <v>2597</v>
      </c>
      <c r="C1256" t="s">
        <v>146</v>
      </c>
      <c r="D1256" t="s">
        <v>36</v>
      </c>
      <c r="E1256" t="s">
        <v>91</v>
      </c>
      <c r="F1256" t="b">
        <v>0</v>
      </c>
      <c r="G1256" t="s">
        <v>47</v>
      </c>
      <c r="H1256" s="1">
        <v>45679.667141203703</v>
      </c>
      <c r="I1256" t="b">
        <v>1</v>
      </c>
      <c r="J1256" t="b">
        <v>0</v>
      </c>
      <c r="K1256" t="s">
        <v>31</v>
      </c>
      <c r="L1256" t="s">
        <v>32</v>
      </c>
      <c r="N1256">
        <v>50</v>
      </c>
      <c r="O1256" t="s">
        <v>147</v>
      </c>
      <c r="P1256" t="s">
        <v>834</v>
      </c>
    </row>
    <row r="1257" spans="1:16" x14ac:dyDescent="0.35">
      <c r="A1257" t="s">
        <v>1776</v>
      </c>
      <c r="B1257" t="s">
        <v>2598</v>
      </c>
      <c r="C1257" t="s">
        <v>879</v>
      </c>
      <c r="D1257" t="s">
        <v>110</v>
      </c>
      <c r="E1257" t="s">
        <v>91</v>
      </c>
      <c r="F1257" t="b">
        <v>0</v>
      </c>
      <c r="G1257" t="s">
        <v>68</v>
      </c>
      <c r="H1257" s="1">
        <v>45679.667731481481</v>
      </c>
      <c r="I1257" t="b">
        <v>1</v>
      </c>
      <c r="J1257" t="b">
        <v>0</v>
      </c>
      <c r="K1257" t="s">
        <v>31</v>
      </c>
      <c r="L1257" t="s">
        <v>32</v>
      </c>
      <c r="N1257">
        <v>27.5</v>
      </c>
      <c r="O1257" t="s">
        <v>2599</v>
      </c>
      <c r="P1257" t="s">
        <v>232</v>
      </c>
    </row>
    <row r="1258" spans="1:16" x14ac:dyDescent="0.35">
      <c r="A1258" t="s">
        <v>1776</v>
      </c>
      <c r="B1258" t="s">
        <v>2600</v>
      </c>
      <c r="C1258" t="s">
        <v>597</v>
      </c>
      <c r="D1258" t="s">
        <v>36</v>
      </c>
      <c r="E1258" t="s">
        <v>20</v>
      </c>
      <c r="F1258" t="b">
        <v>0</v>
      </c>
      <c r="G1258" t="s">
        <v>52</v>
      </c>
      <c r="H1258" s="1">
        <v>45679.708668981482</v>
      </c>
      <c r="I1258" t="b">
        <v>0</v>
      </c>
      <c r="J1258" t="b">
        <v>0</v>
      </c>
      <c r="K1258" t="s">
        <v>31</v>
      </c>
      <c r="L1258" t="s">
        <v>22</v>
      </c>
      <c r="M1258">
        <v>118140</v>
      </c>
      <c r="O1258" t="s">
        <v>194</v>
      </c>
    </row>
    <row r="1259" spans="1:16" x14ac:dyDescent="0.35">
      <c r="A1259" t="s">
        <v>1776</v>
      </c>
      <c r="B1259" t="s">
        <v>2601</v>
      </c>
      <c r="C1259" t="s">
        <v>2602</v>
      </c>
      <c r="D1259" t="s">
        <v>36</v>
      </c>
      <c r="E1259" t="s">
        <v>20</v>
      </c>
      <c r="F1259" t="b">
        <v>0</v>
      </c>
      <c r="G1259" t="s">
        <v>52</v>
      </c>
      <c r="H1259" s="1">
        <v>45679.708668981482</v>
      </c>
      <c r="I1259" t="b">
        <v>0</v>
      </c>
      <c r="J1259" t="b">
        <v>0</v>
      </c>
      <c r="K1259" t="s">
        <v>31</v>
      </c>
      <c r="L1259" t="s">
        <v>22</v>
      </c>
      <c r="M1259">
        <v>100000</v>
      </c>
      <c r="O1259" t="s">
        <v>2603</v>
      </c>
      <c r="P1259" t="s">
        <v>2604</v>
      </c>
    </row>
    <row r="1260" spans="1:16" x14ac:dyDescent="0.35">
      <c r="A1260" t="s">
        <v>1776</v>
      </c>
      <c r="B1260" t="s">
        <v>2267</v>
      </c>
      <c r="C1260" t="s">
        <v>142</v>
      </c>
      <c r="D1260" t="s">
        <v>36</v>
      </c>
      <c r="E1260" t="s">
        <v>20</v>
      </c>
      <c r="F1260" t="b">
        <v>0</v>
      </c>
      <c r="G1260" t="s">
        <v>68</v>
      </c>
      <c r="H1260" s="1">
        <v>45679.709247685183</v>
      </c>
      <c r="I1260" t="b">
        <v>0</v>
      </c>
      <c r="J1260" t="b">
        <v>0</v>
      </c>
      <c r="K1260" t="s">
        <v>31</v>
      </c>
      <c r="L1260" t="s">
        <v>22</v>
      </c>
      <c r="M1260">
        <v>63320</v>
      </c>
      <c r="O1260" t="s">
        <v>166</v>
      </c>
      <c r="P1260" t="s">
        <v>2268</v>
      </c>
    </row>
    <row r="1261" spans="1:16" x14ac:dyDescent="0.35">
      <c r="A1261" t="s">
        <v>1776</v>
      </c>
      <c r="B1261" t="s">
        <v>1776</v>
      </c>
      <c r="C1261" t="s">
        <v>2605</v>
      </c>
      <c r="D1261" t="s">
        <v>36</v>
      </c>
      <c r="E1261" t="s">
        <v>91</v>
      </c>
      <c r="F1261" t="b">
        <v>0</v>
      </c>
      <c r="G1261" t="s">
        <v>47</v>
      </c>
      <c r="H1261" s="1">
        <v>45679.750474537039</v>
      </c>
      <c r="I1261" t="b">
        <v>1</v>
      </c>
      <c r="J1261" t="b">
        <v>0</v>
      </c>
      <c r="K1261" t="s">
        <v>31</v>
      </c>
      <c r="L1261" t="s">
        <v>32</v>
      </c>
      <c r="N1261">
        <v>55</v>
      </c>
      <c r="O1261" t="s">
        <v>1489</v>
      </c>
      <c r="P1261" t="s">
        <v>2606</v>
      </c>
    </row>
    <row r="1262" spans="1:16" x14ac:dyDescent="0.35">
      <c r="A1262" t="s">
        <v>1776</v>
      </c>
      <c r="B1262" t="s">
        <v>2607</v>
      </c>
      <c r="C1262" t="s">
        <v>154</v>
      </c>
      <c r="D1262" t="s">
        <v>36</v>
      </c>
      <c r="E1262" t="s">
        <v>20</v>
      </c>
      <c r="F1262" t="b">
        <v>0</v>
      </c>
      <c r="G1262" t="s">
        <v>52</v>
      </c>
      <c r="H1262" s="1">
        <v>45679.791724537034</v>
      </c>
      <c r="I1262" t="b">
        <v>0</v>
      </c>
      <c r="J1262" t="b">
        <v>0</v>
      </c>
      <c r="K1262" t="s">
        <v>31</v>
      </c>
      <c r="L1262" t="s">
        <v>22</v>
      </c>
      <c r="M1262">
        <v>127500</v>
      </c>
      <c r="O1262" t="s">
        <v>2608</v>
      </c>
      <c r="P1262" t="s">
        <v>2609</v>
      </c>
    </row>
    <row r="1263" spans="1:16" x14ac:dyDescent="0.35">
      <c r="A1263" t="s">
        <v>1776</v>
      </c>
      <c r="B1263" t="s">
        <v>2610</v>
      </c>
      <c r="C1263" t="s">
        <v>609</v>
      </c>
      <c r="D1263" t="s">
        <v>269</v>
      </c>
      <c r="E1263" t="s">
        <v>91</v>
      </c>
      <c r="F1263" t="b">
        <v>0</v>
      </c>
      <c r="G1263" t="s">
        <v>47</v>
      </c>
      <c r="H1263" s="1">
        <v>45679.875474537039</v>
      </c>
      <c r="I1263" t="b">
        <v>1</v>
      </c>
      <c r="J1263" t="b">
        <v>1</v>
      </c>
      <c r="K1263" t="s">
        <v>31</v>
      </c>
      <c r="L1263" t="s">
        <v>32</v>
      </c>
      <c r="N1263">
        <v>64.300003051757813</v>
      </c>
      <c r="O1263" t="s">
        <v>2075</v>
      </c>
      <c r="P1263" t="s">
        <v>2611</v>
      </c>
    </row>
    <row r="1264" spans="1:16" x14ac:dyDescent="0.35">
      <c r="A1264" t="s">
        <v>1776</v>
      </c>
      <c r="B1264" t="s">
        <v>2612</v>
      </c>
      <c r="C1264" t="s">
        <v>1848</v>
      </c>
      <c r="D1264" t="s">
        <v>36</v>
      </c>
      <c r="E1264" t="s">
        <v>20</v>
      </c>
      <c r="F1264" t="b">
        <v>0</v>
      </c>
      <c r="G1264" t="s">
        <v>47</v>
      </c>
      <c r="H1264" s="1">
        <v>45679.875567129631</v>
      </c>
      <c r="I1264" t="b">
        <v>0</v>
      </c>
      <c r="J1264" t="b">
        <v>1</v>
      </c>
      <c r="K1264" t="s">
        <v>31</v>
      </c>
      <c r="L1264" t="s">
        <v>22</v>
      </c>
      <c r="M1264">
        <v>105362.5</v>
      </c>
      <c r="O1264" t="s">
        <v>2613</v>
      </c>
      <c r="P1264" t="s">
        <v>2614</v>
      </c>
    </row>
    <row r="1265" spans="1:16" x14ac:dyDescent="0.35">
      <c r="A1265" t="s">
        <v>1776</v>
      </c>
      <c r="B1265" t="s">
        <v>2615</v>
      </c>
      <c r="C1265" t="s">
        <v>51</v>
      </c>
      <c r="D1265" t="s">
        <v>36</v>
      </c>
      <c r="E1265" t="s">
        <v>20</v>
      </c>
      <c r="F1265" t="b">
        <v>0</v>
      </c>
      <c r="G1265" t="s">
        <v>43</v>
      </c>
      <c r="H1265" s="1">
        <v>45679.875706018523</v>
      </c>
      <c r="I1265" t="b">
        <v>0</v>
      </c>
      <c r="J1265" t="b">
        <v>0</v>
      </c>
      <c r="K1265" t="s">
        <v>31</v>
      </c>
      <c r="L1265" t="s">
        <v>22</v>
      </c>
      <c r="M1265">
        <v>145000</v>
      </c>
      <c r="O1265" t="s">
        <v>2616</v>
      </c>
    </row>
    <row r="1266" spans="1:16" x14ac:dyDescent="0.35">
      <c r="A1266" t="s">
        <v>1776</v>
      </c>
      <c r="B1266" t="s">
        <v>1776</v>
      </c>
      <c r="C1266" t="s">
        <v>2220</v>
      </c>
      <c r="D1266" t="s">
        <v>115</v>
      </c>
      <c r="E1266" t="s">
        <v>20</v>
      </c>
      <c r="F1266" t="b">
        <v>0</v>
      </c>
      <c r="G1266" t="s">
        <v>171</v>
      </c>
      <c r="H1266" s="1">
        <v>45679.892268518517</v>
      </c>
      <c r="I1266" t="b">
        <v>1</v>
      </c>
      <c r="J1266" t="b">
        <v>1</v>
      </c>
      <c r="K1266" t="s">
        <v>31</v>
      </c>
      <c r="L1266" t="s">
        <v>22</v>
      </c>
      <c r="M1266">
        <v>100000</v>
      </c>
      <c r="O1266" t="s">
        <v>2221</v>
      </c>
      <c r="P1266" t="s">
        <v>1515</v>
      </c>
    </row>
    <row r="1267" spans="1:16" x14ac:dyDescent="0.35">
      <c r="A1267" t="s">
        <v>1776</v>
      </c>
      <c r="B1267" t="s">
        <v>2617</v>
      </c>
      <c r="C1267" t="s">
        <v>2618</v>
      </c>
      <c r="D1267" t="s">
        <v>36</v>
      </c>
      <c r="E1267" t="s">
        <v>20</v>
      </c>
      <c r="F1267" t="b">
        <v>0</v>
      </c>
      <c r="G1267" t="s">
        <v>52</v>
      </c>
      <c r="H1267" s="1">
        <v>45679.916921296302</v>
      </c>
      <c r="I1267" t="b">
        <v>0</v>
      </c>
      <c r="J1267" t="b">
        <v>1</v>
      </c>
      <c r="K1267" t="s">
        <v>31</v>
      </c>
      <c r="L1267" t="s">
        <v>22</v>
      </c>
      <c r="M1267">
        <v>59000</v>
      </c>
      <c r="O1267" t="s">
        <v>2619</v>
      </c>
      <c r="P1267" t="s">
        <v>2620</v>
      </c>
    </row>
    <row r="1268" spans="1:16" x14ac:dyDescent="0.35">
      <c r="A1268" t="s">
        <v>1776</v>
      </c>
      <c r="B1268" t="s">
        <v>2471</v>
      </c>
      <c r="C1268" t="s">
        <v>2621</v>
      </c>
      <c r="D1268" t="s">
        <v>269</v>
      </c>
      <c r="E1268" t="s">
        <v>91</v>
      </c>
      <c r="F1268" t="b">
        <v>0</v>
      </c>
      <c r="G1268" t="s">
        <v>52</v>
      </c>
      <c r="H1268" s="1">
        <v>45679.958391203712</v>
      </c>
      <c r="I1268" t="b">
        <v>1</v>
      </c>
      <c r="J1268" t="b">
        <v>0</v>
      </c>
      <c r="K1268" t="s">
        <v>31</v>
      </c>
      <c r="L1268" t="s">
        <v>32</v>
      </c>
      <c r="N1268">
        <v>27.5</v>
      </c>
      <c r="O1268" t="s">
        <v>2622</v>
      </c>
      <c r="P1268" t="s">
        <v>2623</v>
      </c>
    </row>
    <row r="1269" spans="1:16" x14ac:dyDescent="0.35">
      <c r="A1269" t="s">
        <v>1776</v>
      </c>
      <c r="B1269" t="s">
        <v>1776</v>
      </c>
      <c r="C1269" t="s">
        <v>505</v>
      </c>
      <c r="D1269" t="s">
        <v>110</v>
      </c>
      <c r="E1269" t="s">
        <v>20</v>
      </c>
      <c r="F1269" t="b">
        <v>0</v>
      </c>
      <c r="G1269" t="s">
        <v>52</v>
      </c>
      <c r="H1269" s="1">
        <v>45680.041886574072</v>
      </c>
      <c r="I1269" t="b">
        <v>0</v>
      </c>
      <c r="J1269" t="b">
        <v>1</v>
      </c>
      <c r="K1269" t="s">
        <v>31</v>
      </c>
      <c r="L1269" t="s">
        <v>22</v>
      </c>
      <c r="M1269">
        <v>120000</v>
      </c>
      <c r="O1269" t="s">
        <v>2367</v>
      </c>
      <c r="P1269" t="s">
        <v>2624</v>
      </c>
    </row>
    <row r="1270" spans="1:16" x14ac:dyDescent="0.35">
      <c r="A1270" t="s">
        <v>1776</v>
      </c>
      <c r="B1270" t="s">
        <v>2097</v>
      </c>
      <c r="C1270" t="s">
        <v>2625</v>
      </c>
      <c r="D1270" t="s">
        <v>17470</v>
      </c>
      <c r="E1270" t="s">
        <v>20</v>
      </c>
      <c r="F1270" t="b">
        <v>0</v>
      </c>
      <c r="G1270" t="s">
        <v>47</v>
      </c>
      <c r="H1270" s="1">
        <v>45680.042233796303</v>
      </c>
      <c r="I1270" t="b">
        <v>1</v>
      </c>
      <c r="J1270" t="b">
        <v>0</v>
      </c>
      <c r="K1270" t="s">
        <v>31</v>
      </c>
      <c r="L1270" t="s">
        <v>22</v>
      </c>
      <c r="M1270">
        <v>140500</v>
      </c>
      <c r="O1270" t="s">
        <v>2626</v>
      </c>
      <c r="P1270" t="s">
        <v>2627</v>
      </c>
    </row>
    <row r="1271" spans="1:16" x14ac:dyDescent="0.35">
      <c r="A1271" t="s">
        <v>1776</v>
      </c>
      <c r="B1271" t="s">
        <v>2120</v>
      </c>
      <c r="C1271" t="s">
        <v>1848</v>
      </c>
      <c r="D1271" t="s">
        <v>36</v>
      </c>
      <c r="E1271" t="s">
        <v>91</v>
      </c>
      <c r="F1271" t="b">
        <v>0</v>
      </c>
      <c r="G1271" t="s">
        <v>47</v>
      </c>
      <c r="H1271" s="1">
        <v>45680.250324074077</v>
      </c>
      <c r="I1271" t="b">
        <v>0</v>
      </c>
      <c r="J1271" t="b">
        <v>1</v>
      </c>
      <c r="K1271" t="s">
        <v>31</v>
      </c>
      <c r="L1271" t="s">
        <v>32</v>
      </c>
      <c r="N1271">
        <v>67.279998779296875</v>
      </c>
      <c r="O1271" t="s">
        <v>2628</v>
      </c>
      <c r="P1271" t="s">
        <v>2629</v>
      </c>
    </row>
    <row r="1272" spans="1:16" x14ac:dyDescent="0.35">
      <c r="A1272" t="s">
        <v>1776</v>
      </c>
      <c r="B1272" t="s">
        <v>2154</v>
      </c>
      <c r="C1272" t="s">
        <v>2630</v>
      </c>
      <c r="D1272" t="s">
        <v>110</v>
      </c>
      <c r="E1272" t="s">
        <v>20</v>
      </c>
      <c r="F1272" t="b">
        <v>0</v>
      </c>
      <c r="G1272" t="s">
        <v>47</v>
      </c>
      <c r="H1272" s="1">
        <v>45680.250324074077</v>
      </c>
      <c r="I1272" t="b">
        <v>0</v>
      </c>
      <c r="J1272" t="b">
        <v>0</v>
      </c>
      <c r="K1272" t="s">
        <v>31</v>
      </c>
      <c r="L1272" t="s">
        <v>22</v>
      </c>
      <c r="M1272">
        <v>150000</v>
      </c>
      <c r="O1272" t="s">
        <v>2631</v>
      </c>
      <c r="P1272" t="s">
        <v>2632</v>
      </c>
    </row>
    <row r="1273" spans="1:16" x14ac:dyDescent="0.35">
      <c r="A1273" t="s">
        <v>1776</v>
      </c>
      <c r="B1273" t="s">
        <v>1776</v>
      </c>
      <c r="C1273" t="s">
        <v>2633</v>
      </c>
      <c r="D1273" t="s">
        <v>443</v>
      </c>
      <c r="E1273" t="s">
        <v>20</v>
      </c>
      <c r="F1273" t="b">
        <v>0</v>
      </c>
      <c r="G1273" t="s">
        <v>68</v>
      </c>
      <c r="H1273" s="1">
        <v>45680.250914351847</v>
      </c>
      <c r="I1273" t="b">
        <v>1</v>
      </c>
      <c r="J1273" t="b">
        <v>1</v>
      </c>
      <c r="K1273" t="s">
        <v>31</v>
      </c>
      <c r="L1273" t="s">
        <v>22</v>
      </c>
      <c r="M1273">
        <v>85000</v>
      </c>
      <c r="O1273" t="s">
        <v>2634</v>
      </c>
      <c r="P1273" t="s">
        <v>2635</v>
      </c>
    </row>
    <row r="1274" spans="1:16" x14ac:dyDescent="0.35">
      <c r="A1274" t="s">
        <v>1776</v>
      </c>
      <c r="B1274" t="s">
        <v>2636</v>
      </c>
      <c r="C1274" t="s">
        <v>287</v>
      </c>
      <c r="D1274" t="s">
        <v>249</v>
      </c>
      <c r="E1274" t="s">
        <v>20</v>
      </c>
      <c r="F1274" t="b">
        <v>0</v>
      </c>
      <c r="G1274" t="s">
        <v>287</v>
      </c>
      <c r="H1274" s="1">
        <v>45680.257199074083</v>
      </c>
      <c r="I1274" t="b">
        <v>0</v>
      </c>
      <c r="J1274" t="b">
        <v>0</v>
      </c>
      <c r="K1274" t="s">
        <v>287</v>
      </c>
      <c r="L1274" t="s">
        <v>22</v>
      </c>
      <c r="M1274">
        <v>73425</v>
      </c>
      <c r="O1274" t="s">
        <v>250</v>
      </c>
      <c r="P1274" t="s">
        <v>2637</v>
      </c>
    </row>
    <row r="1275" spans="1:16" x14ac:dyDescent="0.35">
      <c r="A1275" t="s">
        <v>1776</v>
      </c>
      <c r="B1275" t="s">
        <v>2638</v>
      </c>
      <c r="C1275" t="s">
        <v>2639</v>
      </c>
      <c r="D1275" t="s">
        <v>295</v>
      </c>
      <c r="E1275" t="s">
        <v>20</v>
      </c>
      <c r="F1275" t="b">
        <v>0</v>
      </c>
      <c r="G1275" t="s">
        <v>52</v>
      </c>
      <c r="H1275" s="1">
        <v>45680.333368055559</v>
      </c>
      <c r="I1275" t="b">
        <v>0</v>
      </c>
      <c r="J1275" t="b">
        <v>0</v>
      </c>
      <c r="K1275" t="s">
        <v>31</v>
      </c>
      <c r="L1275" t="s">
        <v>22</v>
      </c>
      <c r="M1275">
        <v>90000</v>
      </c>
      <c r="O1275" t="s">
        <v>2640</v>
      </c>
      <c r="P1275" t="s">
        <v>2641</v>
      </c>
    </row>
    <row r="1276" spans="1:16" x14ac:dyDescent="0.35">
      <c r="A1276" t="s">
        <v>1776</v>
      </c>
      <c r="B1276" t="s">
        <v>2642</v>
      </c>
      <c r="C1276" t="s">
        <v>105</v>
      </c>
      <c r="D1276" t="s">
        <v>249</v>
      </c>
      <c r="E1276" t="s">
        <v>20</v>
      </c>
      <c r="F1276" t="b">
        <v>0</v>
      </c>
      <c r="G1276" t="s">
        <v>105</v>
      </c>
      <c r="H1276" s="1">
        <v>45680.503923611112</v>
      </c>
      <c r="I1276" t="b">
        <v>0</v>
      </c>
      <c r="J1276" t="b">
        <v>0</v>
      </c>
      <c r="K1276" t="s">
        <v>105</v>
      </c>
      <c r="L1276" t="s">
        <v>22</v>
      </c>
      <c r="M1276">
        <v>48000</v>
      </c>
      <c r="O1276" t="s">
        <v>543</v>
      </c>
    </row>
    <row r="1277" spans="1:16" x14ac:dyDescent="0.35">
      <c r="A1277" t="s">
        <v>1776</v>
      </c>
      <c r="B1277" t="s">
        <v>2643</v>
      </c>
      <c r="C1277" t="s">
        <v>105</v>
      </c>
      <c r="D1277" t="s">
        <v>249</v>
      </c>
      <c r="E1277" t="s">
        <v>20</v>
      </c>
      <c r="F1277" t="b">
        <v>0</v>
      </c>
      <c r="G1277" t="s">
        <v>105</v>
      </c>
      <c r="H1277" s="1">
        <v>45680.50408564815</v>
      </c>
      <c r="I1277" t="b">
        <v>0</v>
      </c>
      <c r="J1277" t="b">
        <v>0</v>
      </c>
      <c r="K1277" t="s">
        <v>105</v>
      </c>
      <c r="L1277" t="s">
        <v>22</v>
      </c>
      <c r="M1277">
        <v>57274.5</v>
      </c>
      <c r="O1277" t="s">
        <v>2644</v>
      </c>
      <c r="P1277" t="s">
        <v>2645</v>
      </c>
    </row>
    <row r="1278" spans="1:16" x14ac:dyDescent="0.35">
      <c r="A1278" t="s">
        <v>1776</v>
      </c>
      <c r="B1278" t="s">
        <v>2355</v>
      </c>
      <c r="C1278" t="s">
        <v>703</v>
      </c>
      <c r="D1278" t="s">
        <v>110</v>
      </c>
      <c r="E1278" t="s">
        <v>91</v>
      </c>
      <c r="F1278" t="b">
        <v>0</v>
      </c>
      <c r="G1278" t="s">
        <v>43</v>
      </c>
      <c r="H1278" s="1">
        <v>45680.667268518519</v>
      </c>
      <c r="I1278" t="b">
        <v>1</v>
      </c>
      <c r="J1278" t="b">
        <v>0</v>
      </c>
      <c r="K1278" t="s">
        <v>31</v>
      </c>
      <c r="L1278" t="s">
        <v>32</v>
      </c>
      <c r="N1278">
        <v>67.5</v>
      </c>
      <c r="O1278" t="s">
        <v>2646</v>
      </c>
      <c r="P1278" t="s">
        <v>2647</v>
      </c>
    </row>
    <row r="1279" spans="1:16" x14ac:dyDescent="0.35">
      <c r="A1279" t="s">
        <v>1776</v>
      </c>
      <c r="B1279" t="s">
        <v>1963</v>
      </c>
      <c r="C1279" t="s">
        <v>18</v>
      </c>
      <c r="D1279" t="s">
        <v>19</v>
      </c>
      <c r="E1279" t="s">
        <v>20</v>
      </c>
      <c r="F1279" t="b">
        <v>1</v>
      </c>
      <c r="G1279" t="s">
        <v>1964</v>
      </c>
      <c r="H1279" s="1">
        <v>45680.689155092587</v>
      </c>
      <c r="I1279" t="b">
        <v>0</v>
      </c>
      <c r="J1279" t="b">
        <v>0</v>
      </c>
      <c r="K1279" t="s">
        <v>1964</v>
      </c>
      <c r="L1279" t="s">
        <v>22</v>
      </c>
      <c r="M1279">
        <v>51600</v>
      </c>
      <c r="O1279" t="s">
        <v>1786</v>
      </c>
      <c r="P1279" t="s">
        <v>1790</v>
      </c>
    </row>
    <row r="1280" spans="1:16" x14ac:dyDescent="0.35">
      <c r="A1280" t="s">
        <v>1776</v>
      </c>
      <c r="B1280" t="s">
        <v>2196</v>
      </c>
      <c r="C1280" t="s">
        <v>537</v>
      </c>
      <c r="D1280" t="s">
        <v>17437</v>
      </c>
      <c r="F1280" t="b">
        <v>0</v>
      </c>
      <c r="G1280" t="s">
        <v>171</v>
      </c>
      <c r="H1280" s="1">
        <v>45680.690625000003</v>
      </c>
      <c r="I1280" t="b">
        <v>1</v>
      </c>
      <c r="J1280" t="b">
        <v>0</v>
      </c>
      <c r="K1280" t="s">
        <v>31</v>
      </c>
      <c r="L1280" t="s">
        <v>22</v>
      </c>
      <c r="M1280">
        <v>125000</v>
      </c>
      <c r="O1280" t="s">
        <v>61</v>
      </c>
    </row>
    <row r="1281" spans="1:16" x14ac:dyDescent="0.35">
      <c r="A1281" t="s">
        <v>1776</v>
      </c>
      <c r="B1281" t="s">
        <v>2648</v>
      </c>
      <c r="C1281" t="s">
        <v>182</v>
      </c>
      <c r="D1281" t="s">
        <v>36</v>
      </c>
      <c r="E1281" t="s">
        <v>20</v>
      </c>
      <c r="F1281" t="b">
        <v>0</v>
      </c>
      <c r="G1281" t="s">
        <v>47</v>
      </c>
      <c r="H1281" s="1">
        <v>45680.708680555559</v>
      </c>
      <c r="I1281" t="b">
        <v>0</v>
      </c>
      <c r="J1281" t="b">
        <v>0</v>
      </c>
      <c r="K1281" t="s">
        <v>31</v>
      </c>
      <c r="L1281" t="s">
        <v>22</v>
      </c>
      <c r="M1281">
        <v>160000</v>
      </c>
      <c r="O1281" t="s">
        <v>650</v>
      </c>
      <c r="P1281" t="s">
        <v>1821</v>
      </c>
    </row>
    <row r="1282" spans="1:16" x14ac:dyDescent="0.35">
      <c r="A1282" t="s">
        <v>1776</v>
      </c>
      <c r="B1282" t="s">
        <v>2649</v>
      </c>
      <c r="C1282" t="s">
        <v>2650</v>
      </c>
      <c r="D1282" t="s">
        <v>29</v>
      </c>
      <c r="E1282" t="s">
        <v>20</v>
      </c>
      <c r="F1282" t="b">
        <v>0</v>
      </c>
      <c r="G1282" t="s">
        <v>52</v>
      </c>
      <c r="H1282" s="1">
        <v>45680.750069444453</v>
      </c>
      <c r="I1282" t="b">
        <v>1</v>
      </c>
      <c r="J1282" t="b">
        <v>1</v>
      </c>
      <c r="K1282" t="s">
        <v>31</v>
      </c>
      <c r="L1282" t="s">
        <v>22</v>
      </c>
      <c r="M1282">
        <v>82500</v>
      </c>
      <c r="O1282" t="s">
        <v>2651</v>
      </c>
      <c r="P1282" t="s">
        <v>164</v>
      </c>
    </row>
    <row r="1283" spans="1:16" x14ac:dyDescent="0.35">
      <c r="A1283" t="s">
        <v>1776</v>
      </c>
      <c r="B1283" t="s">
        <v>2652</v>
      </c>
      <c r="C1283" t="s">
        <v>2602</v>
      </c>
      <c r="D1283" t="s">
        <v>36</v>
      </c>
      <c r="E1283" t="s">
        <v>91</v>
      </c>
      <c r="F1283" t="b">
        <v>0</v>
      </c>
      <c r="G1283" t="s">
        <v>52</v>
      </c>
      <c r="H1283" s="1">
        <v>45680.750196759262</v>
      </c>
      <c r="I1283" t="b">
        <v>0</v>
      </c>
      <c r="J1283" t="b">
        <v>0</v>
      </c>
      <c r="K1283" t="s">
        <v>31</v>
      </c>
      <c r="L1283" t="s">
        <v>32</v>
      </c>
      <c r="N1283">
        <v>60</v>
      </c>
      <c r="O1283" t="s">
        <v>2653</v>
      </c>
      <c r="P1283" t="s">
        <v>2654</v>
      </c>
    </row>
    <row r="1284" spans="1:16" x14ac:dyDescent="0.35">
      <c r="A1284" t="s">
        <v>1776</v>
      </c>
      <c r="B1284" t="s">
        <v>1776</v>
      </c>
      <c r="C1284" t="s">
        <v>2655</v>
      </c>
      <c r="D1284" t="s">
        <v>36</v>
      </c>
      <c r="E1284" t="s">
        <v>20</v>
      </c>
      <c r="F1284" t="b">
        <v>0</v>
      </c>
      <c r="G1284" t="s">
        <v>43</v>
      </c>
      <c r="H1284" s="1">
        <v>45680.750601851847</v>
      </c>
      <c r="I1284" t="b">
        <v>0</v>
      </c>
      <c r="J1284" t="b">
        <v>0</v>
      </c>
      <c r="K1284" t="s">
        <v>31</v>
      </c>
      <c r="L1284" t="s">
        <v>22</v>
      </c>
      <c r="M1284">
        <v>135000</v>
      </c>
      <c r="O1284" t="s">
        <v>61</v>
      </c>
      <c r="P1284" t="s">
        <v>1861</v>
      </c>
    </row>
    <row r="1285" spans="1:16" x14ac:dyDescent="0.35">
      <c r="A1285" t="s">
        <v>1776</v>
      </c>
      <c r="B1285" t="s">
        <v>2656</v>
      </c>
      <c r="C1285" t="s">
        <v>18</v>
      </c>
      <c r="D1285" t="s">
        <v>36</v>
      </c>
      <c r="E1285" t="s">
        <v>20</v>
      </c>
      <c r="F1285" t="b">
        <v>1</v>
      </c>
      <c r="G1285" t="s">
        <v>68</v>
      </c>
      <c r="H1285" s="1">
        <v>45680.875798611109</v>
      </c>
      <c r="I1285" t="b">
        <v>0</v>
      </c>
      <c r="J1285" t="b">
        <v>0</v>
      </c>
      <c r="K1285" t="s">
        <v>31</v>
      </c>
      <c r="L1285" t="s">
        <v>32</v>
      </c>
      <c r="N1285">
        <v>40</v>
      </c>
      <c r="O1285" t="s">
        <v>2657</v>
      </c>
    </row>
    <row r="1286" spans="1:16" x14ac:dyDescent="0.35">
      <c r="A1286" t="s">
        <v>1776</v>
      </c>
      <c r="B1286" t="s">
        <v>2658</v>
      </c>
      <c r="C1286" t="s">
        <v>2659</v>
      </c>
      <c r="D1286" t="s">
        <v>36</v>
      </c>
      <c r="E1286" t="s">
        <v>20</v>
      </c>
      <c r="F1286" t="b">
        <v>0</v>
      </c>
      <c r="G1286" t="s">
        <v>52</v>
      </c>
      <c r="H1286" s="1">
        <v>45680.918796296297</v>
      </c>
      <c r="I1286" t="b">
        <v>0</v>
      </c>
      <c r="J1286" t="b">
        <v>1</v>
      </c>
      <c r="K1286" t="s">
        <v>31</v>
      </c>
      <c r="L1286" t="s">
        <v>22</v>
      </c>
      <c r="M1286">
        <v>207500</v>
      </c>
      <c r="O1286" t="s">
        <v>620</v>
      </c>
      <c r="P1286" t="s">
        <v>380</v>
      </c>
    </row>
    <row r="1287" spans="1:16" x14ac:dyDescent="0.35">
      <c r="A1287" t="s">
        <v>1776</v>
      </c>
      <c r="B1287" t="s">
        <v>2660</v>
      </c>
      <c r="C1287" t="s">
        <v>2033</v>
      </c>
      <c r="D1287" t="s">
        <v>36</v>
      </c>
      <c r="E1287" t="s">
        <v>20</v>
      </c>
      <c r="F1287" t="b">
        <v>0</v>
      </c>
      <c r="G1287" t="s">
        <v>43</v>
      </c>
      <c r="H1287" s="1">
        <v>45680.958935185183</v>
      </c>
      <c r="I1287" t="b">
        <v>0</v>
      </c>
      <c r="J1287" t="b">
        <v>1</v>
      </c>
      <c r="K1287" t="s">
        <v>31</v>
      </c>
      <c r="L1287" t="s">
        <v>22</v>
      </c>
      <c r="M1287">
        <v>65000</v>
      </c>
      <c r="O1287" t="s">
        <v>1949</v>
      </c>
    </row>
    <row r="1288" spans="1:16" x14ac:dyDescent="0.35">
      <c r="A1288" t="s">
        <v>1776</v>
      </c>
      <c r="B1288" t="s">
        <v>2248</v>
      </c>
      <c r="C1288" t="s">
        <v>2312</v>
      </c>
      <c r="D1288" t="s">
        <v>110</v>
      </c>
      <c r="E1288" t="s">
        <v>20</v>
      </c>
      <c r="F1288" t="b">
        <v>0</v>
      </c>
      <c r="G1288" t="s">
        <v>68</v>
      </c>
      <c r="H1288" s="1">
        <v>45680.959131944437</v>
      </c>
      <c r="I1288" t="b">
        <v>0</v>
      </c>
      <c r="J1288" t="b">
        <v>1</v>
      </c>
      <c r="K1288" t="s">
        <v>31</v>
      </c>
      <c r="L1288" t="s">
        <v>22</v>
      </c>
      <c r="M1288">
        <v>70786.5</v>
      </c>
      <c r="O1288" t="s">
        <v>2661</v>
      </c>
      <c r="P1288" t="s">
        <v>2662</v>
      </c>
    </row>
    <row r="1289" spans="1:16" x14ac:dyDescent="0.35">
      <c r="A1289" t="s">
        <v>1776</v>
      </c>
      <c r="B1289" t="s">
        <v>2663</v>
      </c>
      <c r="C1289" t="s">
        <v>142</v>
      </c>
      <c r="D1289" t="s">
        <v>110</v>
      </c>
      <c r="E1289" t="s">
        <v>20</v>
      </c>
      <c r="F1289" t="b">
        <v>0</v>
      </c>
      <c r="G1289" t="s">
        <v>68</v>
      </c>
      <c r="H1289" s="1">
        <v>45681.042453703703</v>
      </c>
      <c r="I1289" t="b">
        <v>0</v>
      </c>
      <c r="J1289" t="b">
        <v>1</v>
      </c>
      <c r="K1289" t="s">
        <v>31</v>
      </c>
      <c r="L1289" t="s">
        <v>22</v>
      </c>
      <c r="M1289">
        <v>68316</v>
      </c>
      <c r="O1289" t="s">
        <v>2664</v>
      </c>
      <c r="P1289" t="s">
        <v>2665</v>
      </c>
    </row>
    <row r="1290" spans="1:16" x14ac:dyDescent="0.35">
      <c r="A1290" t="s">
        <v>1776</v>
      </c>
      <c r="B1290" t="s">
        <v>2666</v>
      </c>
      <c r="C1290" t="s">
        <v>715</v>
      </c>
      <c r="D1290" t="s">
        <v>36</v>
      </c>
      <c r="E1290" t="s">
        <v>20</v>
      </c>
      <c r="F1290" t="b">
        <v>0</v>
      </c>
      <c r="G1290" t="s">
        <v>171</v>
      </c>
      <c r="H1290" s="1">
        <v>45681.190659722219</v>
      </c>
      <c r="I1290" t="b">
        <v>0</v>
      </c>
      <c r="J1290" t="b">
        <v>0</v>
      </c>
      <c r="K1290" t="s">
        <v>31</v>
      </c>
      <c r="L1290" t="s">
        <v>22</v>
      </c>
      <c r="M1290">
        <v>102500</v>
      </c>
      <c r="O1290" t="s">
        <v>1123</v>
      </c>
      <c r="P1290" t="s">
        <v>2667</v>
      </c>
    </row>
    <row r="1291" spans="1:16" x14ac:dyDescent="0.35">
      <c r="A1291" t="s">
        <v>1776</v>
      </c>
      <c r="B1291" t="s">
        <v>2668</v>
      </c>
      <c r="C1291" t="s">
        <v>154</v>
      </c>
      <c r="D1291" t="s">
        <v>36</v>
      </c>
      <c r="E1291" t="s">
        <v>20</v>
      </c>
      <c r="F1291" t="b">
        <v>0</v>
      </c>
      <c r="G1291" t="s">
        <v>52</v>
      </c>
      <c r="H1291" s="1">
        <v>45681.250034722223</v>
      </c>
      <c r="I1291" t="b">
        <v>0</v>
      </c>
      <c r="J1291" t="b">
        <v>1</v>
      </c>
      <c r="K1291" t="s">
        <v>31</v>
      </c>
      <c r="L1291" t="s">
        <v>22</v>
      </c>
      <c r="M1291">
        <v>140000</v>
      </c>
      <c r="O1291" t="s">
        <v>2669</v>
      </c>
      <c r="P1291" t="s">
        <v>2670</v>
      </c>
    </row>
    <row r="1292" spans="1:16" x14ac:dyDescent="0.35">
      <c r="A1292" t="s">
        <v>1776</v>
      </c>
      <c r="B1292" t="s">
        <v>2048</v>
      </c>
      <c r="C1292" t="s">
        <v>18</v>
      </c>
      <c r="D1292" t="s">
        <v>110</v>
      </c>
      <c r="E1292" t="s">
        <v>20</v>
      </c>
      <c r="F1292" t="b">
        <v>1</v>
      </c>
      <c r="G1292" t="s">
        <v>30</v>
      </c>
      <c r="H1292" s="1">
        <v>45681.252569444441</v>
      </c>
      <c r="I1292" t="b">
        <v>0</v>
      </c>
      <c r="J1292" t="b">
        <v>1</v>
      </c>
      <c r="K1292" t="s">
        <v>31</v>
      </c>
      <c r="L1292" t="s">
        <v>22</v>
      </c>
      <c r="M1292">
        <v>77050</v>
      </c>
      <c r="O1292" t="s">
        <v>2671</v>
      </c>
      <c r="P1292" t="s">
        <v>274</v>
      </c>
    </row>
    <row r="1293" spans="1:16" x14ac:dyDescent="0.35">
      <c r="A1293" t="s">
        <v>1776</v>
      </c>
      <c r="B1293" t="s">
        <v>2672</v>
      </c>
      <c r="C1293" t="s">
        <v>18</v>
      </c>
      <c r="D1293" t="s">
        <v>17471</v>
      </c>
      <c r="E1293" t="s">
        <v>20</v>
      </c>
      <c r="F1293" t="b">
        <v>1</v>
      </c>
      <c r="G1293" t="s">
        <v>30</v>
      </c>
      <c r="H1293" s="1">
        <v>45681.252569444441</v>
      </c>
      <c r="I1293" t="b">
        <v>0</v>
      </c>
      <c r="J1293" t="b">
        <v>1</v>
      </c>
      <c r="K1293" t="s">
        <v>31</v>
      </c>
      <c r="L1293" t="s">
        <v>22</v>
      </c>
      <c r="M1293">
        <v>95000</v>
      </c>
      <c r="O1293" t="s">
        <v>2673</v>
      </c>
      <c r="P1293" t="s">
        <v>2674</v>
      </c>
    </row>
    <row r="1294" spans="1:16" x14ac:dyDescent="0.35">
      <c r="A1294" t="s">
        <v>1776</v>
      </c>
      <c r="B1294" t="s">
        <v>1776</v>
      </c>
      <c r="C1294" t="s">
        <v>2675</v>
      </c>
      <c r="D1294" t="s">
        <v>110</v>
      </c>
      <c r="E1294" t="s">
        <v>20</v>
      </c>
      <c r="F1294" t="b">
        <v>0</v>
      </c>
      <c r="G1294" t="s">
        <v>171</v>
      </c>
      <c r="H1294" s="1">
        <v>45681.271516203713</v>
      </c>
      <c r="I1294" t="b">
        <v>0</v>
      </c>
      <c r="J1294" t="b">
        <v>1</v>
      </c>
      <c r="K1294" t="s">
        <v>31</v>
      </c>
      <c r="L1294" t="s">
        <v>22</v>
      </c>
      <c r="M1294">
        <v>70000</v>
      </c>
      <c r="O1294" t="s">
        <v>2676</v>
      </c>
      <c r="P1294" t="s">
        <v>2173</v>
      </c>
    </row>
    <row r="1295" spans="1:16" x14ac:dyDescent="0.35">
      <c r="A1295" t="s">
        <v>1776</v>
      </c>
      <c r="B1295" t="s">
        <v>2677</v>
      </c>
      <c r="C1295" t="s">
        <v>883</v>
      </c>
      <c r="D1295" t="s">
        <v>36</v>
      </c>
      <c r="E1295" t="s">
        <v>20</v>
      </c>
      <c r="F1295" t="b">
        <v>0</v>
      </c>
      <c r="G1295" t="s">
        <v>43</v>
      </c>
      <c r="H1295" s="1">
        <v>45681.293773148151</v>
      </c>
      <c r="I1295" t="b">
        <v>0</v>
      </c>
      <c r="J1295" t="b">
        <v>0</v>
      </c>
      <c r="K1295" t="s">
        <v>31</v>
      </c>
      <c r="L1295" t="s">
        <v>22</v>
      </c>
      <c r="M1295">
        <v>120000</v>
      </c>
      <c r="O1295" t="s">
        <v>48</v>
      </c>
      <c r="P1295" t="s">
        <v>2678</v>
      </c>
    </row>
    <row r="1296" spans="1:16" x14ac:dyDescent="0.35">
      <c r="A1296" t="s">
        <v>1776</v>
      </c>
      <c r="B1296" t="s">
        <v>2679</v>
      </c>
      <c r="C1296" t="s">
        <v>51</v>
      </c>
      <c r="D1296" t="s">
        <v>36</v>
      </c>
      <c r="E1296" t="s">
        <v>20</v>
      </c>
      <c r="F1296" t="b">
        <v>0</v>
      </c>
      <c r="G1296" t="s">
        <v>43</v>
      </c>
      <c r="H1296" s="1">
        <v>45681.293796296297</v>
      </c>
      <c r="I1296" t="b">
        <v>0</v>
      </c>
      <c r="J1296" t="b">
        <v>1</v>
      </c>
      <c r="K1296" t="s">
        <v>31</v>
      </c>
      <c r="L1296" t="s">
        <v>22</v>
      </c>
      <c r="M1296">
        <v>60500</v>
      </c>
      <c r="O1296" t="s">
        <v>2680</v>
      </c>
      <c r="P1296" t="s">
        <v>2681</v>
      </c>
    </row>
    <row r="1297" spans="1:16" x14ac:dyDescent="0.35">
      <c r="A1297" t="s">
        <v>1776</v>
      </c>
      <c r="B1297" t="s">
        <v>2298</v>
      </c>
      <c r="C1297" t="s">
        <v>943</v>
      </c>
      <c r="D1297" t="s">
        <v>2175</v>
      </c>
      <c r="E1297" t="s">
        <v>20</v>
      </c>
      <c r="F1297" t="b">
        <v>0</v>
      </c>
      <c r="G1297" t="s">
        <v>52</v>
      </c>
      <c r="H1297" s="1">
        <v>45681.375173611108</v>
      </c>
      <c r="I1297" t="b">
        <v>0</v>
      </c>
      <c r="J1297" t="b">
        <v>1</v>
      </c>
      <c r="K1297" t="s">
        <v>31</v>
      </c>
      <c r="L1297" t="s">
        <v>32</v>
      </c>
      <c r="N1297">
        <v>40</v>
      </c>
      <c r="O1297" t="s">
        <v>2682</v>
      </c>
      <c r="P1297" t="s">
        <v>2683</v>
      </c>
    </row>
    <row r="1298" spans="1:16" x14ac:dyDescent="0.35">
      <c r="A1298" t="s">
        <v>1776</v>
      </c>
      <c r="B1298" t="s">
        <v>2684</v>
      </c>
      <c r="C1298" t="s">
        <v>613</v>
      </c>
      <c r="D1298" t="s">
        <v>29</v>
      </c>
      <c r="E1298" t="s">
        <v>296</v>
      </c>
      <c r="F1298" t="b">
        <v>0</v>
      </c>
      <c r="G1298" t="s">
        <v>47</v>
      </c>
      <c r="H1298" s="1">
        <v>45681.418564814812</v>
      </c>
      <c r="I1298" t="b">
        <v>0</v>
      </c>
      <c r="J1298" t="b">
        <v>1</v>
      </c>
      <c r="K1298" t="s">
        <v>31</v>
      </c>
      <c r="L1298" t="s">
        <v>22</v>
      </c>
      <c r="M1298">
        <v>153000</v>
      </c>
      <c r="O1298" t="s">
        <v>1225</v>
      </c>
      <c r="P1298" t="s">
        <v>2685</v>
      </c>
    </row>
    <row r="1299" spans="1:16" x14ac:dyDescent="0.35">
      <c r="A1299" t="s">
        <v>1776</v>
      </c>
      <c r="B1299" t="s">
        <v>2686</v>
      </c>
      <c r="C1299" t="s">
        <v>2284</v>
      </c>
      <c r="D1299" t="s">
        <v>443</v>
      </c>
      <c r="E1299" t="s">
        <v>20</v>
      </c>
      <c r="F1299" t="b">
        <v>0</v>
      </c>
      <c r="G1299" t="s">
        <v>52</v>
      </c>
      <c r="H1299" s="1">
        <v>45681.458541666667</v>
      </c>
      <c r="I1299" t="b">
        <v>1</v>
      </c>
      <c r="J1299" t="b">
        <v>0</v>
      </c>
      <c r="K1299" t="s">
        <v>31</v>
      </c>
      <c r="L1299" t="s">
        <v>22</v>
      </c>
      <c r="M1299">
        <v>111100</v>
      </c>
      <c r="O1299" t="s">
        <v>2687</v>
      </c>
      <c r="P1299" t="s">
        <v>2688</v>
      </c>
    </row>
    <row r="1300" spans="1:16" x14ac:dyDescent="0.35">
      <c r="A1300" t="s">
        <v>1776</v>
      </c>
      <c r="B1300" t="s">
        <v>2689</v>
      </c>
      <c r="C1300" t="s">
        <v>142</v>
      </c>
      <c r="D1300" t="s">
        <v>36</v>
      </c>
      <c r="E1300" t="s">
        <v>20</v>
      </c>
      <c r="F1300" t="b">
        <v>0</v>
      </c>
      <c r="G1300" t="s">
        <v>68</v>
      </c>
      <c r="H1300" s="1">
        <v>45681.502384259264</v>
      </c>
      <c r="I1300" t="b">
        <v>1</v>
      </c>
      <c r="J1300" t="b">
        <v>0</v>
      </c>
      <c r="K1300" t="s">
        <v>31</v>
      </c>
      <c r="L1300" t="s">
        <v>22</v>
      </c>
      <c r="M1300">
        <v>140000</v>
      </c>
      <c r="O1300" t="s">
        <v>650</v>
      </c>
      <c r="P1300" t="s">
        <v>1909</v>
      </c>
    </row>
    <row r="1301" spans="1:16" x14ac:dyDescent="0.35">
      <c r="A1301" t="s">
        <v>1776</v>
      </c>
      <c r="B1301" t="s">
        <v>2690</v>
      </c>
      <c r="C1301" t="s">
        <v>2141</v>
      </c>
      <c r="D1301" t="s">
        <v>29</v>
      </c>
      <c r="E1301" t="s">
        <v>20</v>
      </c>
      <c r="F1301" t="b">
        <v>0</v>
      </c>
      <c r="G1301" t="s">
        <v>52</v>
      </c>
      <c r="H1301" s="1">
        <v>45681.583483796298</v>
      </c>
      <c r="I1301" t="b">
        <v>0</v>
      </c>
      <c r="J1301" t="b">
        <v>0</v>
      </c>
      <c r="K1301" t="s">
        <v>31</v>
      </c>
      <c r="L1301" t="s">
        <v>22</v>
      </c>
      <c r="M1301">
        <v>57000</v>
      </c>
      <c r="O1301" t="s">
        <v>2142</v>
      </c>
    </row>
    <row r="1302" spans="1:16" x14ac:dyDescent="0.35">
      <c r="A1302" t="s">
        <v>1776</v>
      </c>
      <c r="B1302" t="s">
        <v>2691</v>
      </c>
      <c r="C1302" t="s">
        <v>597</v>
      </c>
      <c r="D1302" t="s">
        <v>36</v>
      </c>
      <c r="E1302" t="s">
        <v>20</v>
      </c>
      <c r="F1302" t="b">
        <v>0</v>
      </c>
      <c r="G1302" t="s">
        <v>52</v>
      </c>
      <c r="H1302" s="1">
        <v>45681.583483796298</v>
      </c>
      <c r="I1302" t="b">
        <v>0</v>
      </c>
      <c r="J1302" t="b">
        <v>0</v>
      </c>
      <c r="K1302" t="s">
        <v>31</v>
      </c>
      <c r="L1302" t="s">
        <v>22</v>
      </c>
      <c r="M1302">
        <v>102300</v>
      </c>
      <c r="O1302" t="s">
        <v>1620</v>
      </c>
      <c r="P1302" t="s">
        <v>2129</v>
      </c>
    </row>
    <row r="1303" spans="1:16" x14ac:dyDescent="0.35">
      <c r="A1303" t="s">
        <v>1776</v>
      </c>
      <c r="B1303" t="s">
        <v>1776</v>
      </c>
      <c r="C1303" t="s">
        <v>2692</v>
      </c>
      <c r="D1303" t="s">
        <v>36</v>
      </c>
      <c r="E1303" t="s">
        <v>20</v>
      </c>
      <c r="F1303" t="b">
        <v>0</v>
      </c>
      <c r="G1303" t="s">
        <v>68</v>
      </c>
      <c r="H1303" s="1">
        <v>45681.5856712963</v>
      </c>
      <c r="I1303" t="b">
        <v>0</v>
      </c>
      <c r="J1303" t="b">
        <v>0</v>
      </c>
      <c r="K1303" t="s">
        <v>31</v>
      </c>
      <c r="L1303" t="s">
        <v>22</v>
      </c>
      <c r="M1303">
        <v>135000</v>
      </c>
      <c r="O1303" t="s">
        <v>2693</v>
      </c>
      <c r="P1303" t="s">
        <v>2694</v>
      </c>
    </row>
    <row r="1304" spans="1:16" x14ac:dyDescent="0.35">
      <c r="A1304" t="s">
        <v>1776</v>
      </c>
      <c r="B1304" t="s">
        <v>2663</v>
      </c>
      <c r="C1304" t="s">
        <v>142</v>
      </c>
      <c r="D1304" t="s">
        <v>36</v>
      </c>
      <c r="E1304" t="s">
        <v>20</v>
      </c>
      <c r="F1304" t="b">
        <v>0</v>
      </c>
      <c r="G1304" t="s">
        <v>68</v>
      </c>
      <c r="H1304" s="1">
        <v>45681.5856712963</v>
      </c>
      <c r="I1304" t="b">
        <v>0</v>
      </c>
      <c r="J1304" t="b">
        <v>1</v>
      </c>
      <c r="K1304" t="s">
        <v>31</v>
      </c>
      <c r="L1304" t="s">
        <v>22</v>
      </c>
      <c r="M1304">
        <v>68316</v>
      </c>
      <c r="O1304" t="s">
        <v>2664</v>
      </c>
      <c r="P1304" t="s">
        <v>2665</v>
      </c>
    </row>
    <row r="1305" spans="1:16" x14ac:dyDescent="0.35">
      <c r="A1305" t="s">
        <v>1776</v>
      </c>
      <c r="B1305" t="s">
        <v>2695</v>
      </c>
      <c r="C1305" t="s">
        <v>18</v>
      </c>
      <c r="D1305" t="s">
        <v>29</v>
      </c>
      <c r="E1305" t="s">
        <v>20</v>
      </c>
      <c r="F1305" t="b">
        <v>1</v>
      </c>
      <c r="G1305" t="s">
        <v>52</v>
      </c>
      <c r="H1305" s="1">
        <v>45681.625150462962</v>
      </c>
      <c r="I1305" t="b">
        <v>0</v>
      </c>
      <c r="J1305" t="b">
        <v>0</v>
      </c>
      <c r="K1305" t="s">
        <v>31</v>
      </c>
      <c r="L1305" t="s">
        <v>22</v>
      </c>
      <c r="M1305">
        <v>100000</v>
      </c>
      <c r="O1305" t="s">
        <v>2696</v>
      </c>
      <c r="P1305" t="s">
        <v>757</v>
      </c>
    </row>
    <row r="1306" spans="1:16" x14ac:dyDescent="0.35">
      <c r="A1306" t="s">
        <v>1776</v>
      </c>
      <c r="B1306" t="s">
        <v>2382</v>
      </c>
      <c r="C1306" t="s">
        <v>599</v>
      </c>
      <c r="D1306" t="s">
        <v>36</v>
      </c>
      <c r="E1306" t="s">
        <v>20</v>
      </c>
      <c r="F1306" t="b">
        <v>0</v>
      </c>
      <c r="G1306" t="s">
        <v>52</v>
      </c>
      <c r="H1306" s="1">
        <v>45681.66684027778</v>
      </c>
      <c r="I1306" t="b">
        <v>0</v>
      </c>
      <c r="J1306" t="b">
        <v>0</v>
      </c>
      <c r="K1306" t="s">
        <v>31</v>
      </c>
      <c r="L1306" t="s">
        <v>22</v>
      </c>
      <c r="M1306">
        <v>66000</v>
      </c>
      <c r="O1306" t="s">
        <v>2383</v>
      </c>
    </row>
    <row r="1307" spans="1:16" x14ac:dyDescent="0.35">
      <c r="A1307" t="s">
        <v>1776</v>
      </c>
      <c r="B1307" t="s">
        <v>1776</v>
      </c>
      <c r="C1307" t="s">
        <v>2697</v>
      </c>
      <c r="D1307" t="s">
        <v>29</v>
      </c>
      <c r="E1307" t="s">
        <v>20</v>
      </c>
      <c r="F1307" t="b">
        <v>0</v>
      </c>
      <c r="G1307" t="s">
        <v>68</v>
      </c>
      <c r="H1307" s="1">
        <v>45681.669085648151</v>
      </c>
      <c r="I1307" t="b">
        <v>1</v>
      </c>
      <c r="J1307" t="b">
        <v>1</v>
      </c>
      <c r="K1307" t="s">
        <v>31</v>
      </c>
      <c r="L1307" t="s">
        <v>32</v>
      </c>
      <c r="N1307">
        <v>28.904998779296879</v>
      </c>
      <c r="O1307" t="s">
        <v>2698</v>
      </c>
    </row>
    <row r="1308" spans="1:16" x14ac:dyDescent="0.35">
      <c r="A1308" t="s">
        <v>1776</v>
      </c>
      <c r="B1308" t="s">
        <v>2699</v>
      </c>
      <c r="C1308" t="s">
        <v>2700</v>
      </c>
      <c r="D1308" t="s">
        <v>110</v>
      </c>
      <c r="E1308" t="s">
        <v>20</v>
      </c>
      <c r="F1308" t="b">
        <v>0</v>
      </c>
      <c r="G1308" t="s">
        <v>52</v>
      </c>
      <c r="H1308" s="1">
        <v>45681.708460648151</v>
      </c>
      <c r="I1308" t="b">
        <v>0</v>
      </c>
      <c r="J1308" t="b">
        <v>1</v>
      </c>
      <c r="K1308" t="s">
        <v>31</v>
      </c>
      <c r="L1308" t="s">
        <v>22</v>
      </c>
      <c r="M1308">
        <v>69800</v>
      </c>
      <c r="O1308" t="s">
        <v>2701</v>
      </c>
      <c r="P1308" t="s">
        <v>2702</v>
      </c>
    </row>
    <row r="1309" spans="1:16" x14ac:dyDescent="0.35">
      <c r="A1309" t="s">
        <v>1776</v>
      </c>
      <c r="B1309" t="s">
        <v>2703</v>
      </c>
      <c r="C1309" t="s">
        <v>146</v>
      </c>
      <c r="D1309" t="s">
        <v>110</v>
      </c>
      <c r="E1309" t="s">
        <v>20</v>
      </c>
      <c r="F1309" t="b">
        <v>0</v>
      </c>
      <c r="G1309" t="s">
        <v>47</v>
      </c>
      <c r="H1309" s="1">
        <v>45681.710185185177</v>
      </c>
      <c r="I1309" t="b">
        <v>0</v>
      </c>
      <c r="J1309" t="b">
        <v>1</v>
      </c>
      <c r="K1309" t="s">
        <v>31</v>
      </c>
      <c r="L1309" t="s">
        <v>22</v>
      </c>
      <c r="M1309">
        <v>160500</v>
      </c>
      <c r="O1309" t="s">
        <v>2704</v>
      </c>
      <c r="P1309" t="s">
        <v>2705</v>
      </c>
    </row>
    <row r="1310" spans="1:16" x14ac:dyDescent="0.35">
      <c r="A1310" t="s">
        <v>1776</v>
      </c>
      <c r="B1310" t="s">
        <v>1776</v>
      </c>
      <c r="C1310" t="s">
        <v>1642</v>
      </c>
      <c r="D1310" t="s">
        <v>110</v>
      </c>
      <c r="E1310" t="s">
        <v>20</v>
      </c>
      <c r="F1310" t="b">
        <v>0</v>
      </c>
      <c r="G1310" t="s">
        <v>52</v>
      </c>
      <c r="H1310" s="1">
        <v>45681.791817129633</v>
      </c>
      <c r="I1310" t="b">
        <v>0</v>
      </c>
      <c r="J1310" t="b">
        <v>1</v>
      </c>
      <c r="K1310" t="s">
        <v>31</v>
      </c>
      <c r="L1310" t="s">
        <v>22</v>
      </c>
      <c r="M1310">
        <v>58863.41015625</v>
      </c>
      <c r="O1310" t="s">
        <v>2706</v>
      </c>
      <c r="P1310" t="s">
        <v>2707</v>
      </c>
    </row>
    <row r="1311" spans="1:16" x14ac:dyDescent="0.35">
      <c r="A1311" t="s">
        <v>1776</v>
      </c>
      <c r="B1311" t="s">
        <v>2436</v>
      </c>
      <c r="C1311" t="s">
        <v>2437</v>
      </c>
      <c r="D1311" t="s">
        <v>29</v>
      </c>
      <c r="E1311" t="s">
        <v>20</v>
      </c>
      <c r="F1311" t="b">
        <v>0</v>
      </c>
      <c r="G1311" t="s">
        <v>47</v>
      </c>
      <c r="H1311" s="1">
        <v>45681.793541666673</v>
      </c>
      <c r="I1311" t="b">
        <v>0</v>
      </c>
      <c r="J1311" t="b">
        <v>1</v>
      </c>
      <c r="K1311" t="s">
        <v>31</v>
      </c>
      <c r="L1311" t="s">
        <v>22</v>
      </c>
      <c r="M1311">
        <v>75000</v>
      </c>
      <c r="O1311" t="s">
        <v>2708</v>
      </c>
      <c r="P1311" t="s">
        <v>2439</v>
      </c>
    </row>
    <row r="1312" spans="1:16" x14ac:dyDescent="0.35">
      <c r="A1312" t="s">
        <v>1776</v>
      </c>
      <c r="B1312" t="s">
        <v>2709</v>
      </c>
      <c r="C1312" t="s">
        <v>2710</v>
      </c>
      <c r="D1312" t="s">
        <v>36</v>
      </c>
      <c r="E1312" t="s">
        <v>20</v>
      </c>
      <c r="F1312" t="b">
        <v>0</v>
      </c>
      <c r="G1312" t="s">
        <v>43</v>
      </c>
      <c r="H1312" s="1">
        <v>45681.793773148151</v>
      </c>
      <c r="I1312" t="b">
        <v>1</v>
      </c>
      <c r="J1312" t="b">
        <v>1</v>
      </c>
      <c r="K1312" t="s">
        <v>31</v>
      </c>
      <c r="L1312" t="s">
        <v>22</v>
      </c>
      <c r="M1312">
        <v>127000</v>
      </c>
      <c r="O1312" t="s">
        <v>61</v>
      </c>
      <c r="P1312" t="s">
        <v>2711</v>
      </c>
    </row>
    <row r="1313" spans="1:16" x14ac:dyDescent="0.35">
      <c r="A1313" t="s">
        <v>1776</v>
      </c>
      <c r="B1313" t="s">
        <v>1776</v>
      </c>
      <c r="C1313" t="s">
        <v>2712</v>
      </c>
      <c r="D1313" t="s">
        <v>36</v>
      </c>
      <c r="E1313" t="s">
        <v>91</v>
      </c>
      <c r="F1313" t="b">
        <v>0</v>
      </c>
      <c r="G1313" t="s">
        <v>68</v>
      </c>
      <c r="H1313" s="1">
        <v>45681.835729166669</v>
      </c>
      <c r="I1313" t="b">
        <v>0</v>
      </c>
      <c r="J1313" t="b">
        <v>0</v>
      </c>
      <c r="K1313" t="s">
        <v>31</v>
      </c>
      <c r="L1313" t="s">
        <v>32</v>
      </c>
      <c r="N1313">
        <v>27.5</v>
      </c>
      <c r="O1313" t="s">
        <v>1489</v>
      </c>
      <c r="P1313" t="s">
        <v>232</v>
      </c>
    </row>
    <row r="1314" spans="1:16" x14ac:dyDescent="0.35">
      <c r="A1314" t="s">
        <v>1776</v>
      </c>
      <c r="B1314" t="s">
        <v>1776</v>
      </c>
      <c r="C1314" t="s">
        <v>2713</v>
      </c>
      <c r="D1314" t="s">
        <v>36</v>
      </c>
      <c r="E1314" t="s">
        <v>20</v>
      </c>
      <c r="F1314" t="b">
        <v>0</v>
      </c>
      <c r="G1314" t="s">
        <v>52</v>
      </c>
      <c r="H1314" s="1">
        <v>45681.875034722223</v>
      </c>
      <c r="I1314" t="b">
        <v>0</v>
      </c>
      <c r="J1314" t="b">
        <v>1</v>
      </c>
      <c r="K1314" t="s">
        <v>31</v>
      </c>
      <c r="L1314" t="s">
        <v>22</v>
      </c>
      <c r="M1314">
        <v>131000</v>
      </c>
      <c r="O1314" t="s">
        <v>2714</v>
      </c>
      <c r="P1314" t="s">
        <v>336</v>
      </c>
    </row>
    <row r="1315" spans="1:16" x14ac:dyDescent="0.35">
      <c r="A1315" t="s">
        <v>1776</v>
      </c>
      <c r="B1315" t="s">
        <v>2137</v>
      </c>
      <c r="C1315" t="s">
        <v>51</v>
      </c>
      <c r="D1315" t="s">
        <v>110</v>
      </c>
      <c r="E1315" t="s">
        <v>91</v>
      </c>
      <c r="F1315" t="b">
        <v>0</v>
      </c>
      <c r="G1315" t="s">
        <v>43</v>
      </c>
      <c r="H1315" s="1">
        <v>45681.877106481479</v>
      </c>
      <c r="I1315" t="b">
        <v>1</v>
      </c>
      <c r="J1315" t="b">
        <v>0</v>
      </c>
      <c r="K1315" t="s">
        <v>31</v>
      </c>
      <c r="L1315" t="s">
        <v>32</v>
      </c>
      <c r="N1315">
        <v>52.5</v>
      </c>
      <c r="O1315" t="s">
        <v>2715</v>
      </c>
      <c r="P1315" t="s">
        <v>1284</v>
      </c>
    </row>
    <row r="1316" spans="1:16" x14ac:dyDescent="0.35">
      <c r="A1316" t="s">
        <v>1776</v>
      </c>
      <c r="B1316" t="s">
        <v>2716</v>
      </c>
      <c r="C1316" t="s">
        <v>710</v>
      </c>
      <c r="D1316" t="s">
        <v>269</v>
      </c>
      <c r="E1316" t="s">
        <v>20</v>
      </c>
      <c r="F1316" t="b">
        <v>0</v>
      </c>
      <c r="G1316" t="s">
        <v>68</v>
      </c>
      <c r="H1316" s="1">
        <v>45681.877337962957</v>
      </c>
      <c r="I1316" t="b">
        <v>0</v>
      </c>
      <c r="J1316" t="b">
        <v>1</v>
      </c>
      <c r="K1316" t="s">
        <v>31</v>
      </c>
      <c r="L1316" t="s">
        <v>22</v>
      </c>
      <c r="M1316">
        <v>99000</v>
      </c>
      <c r="O1316" t="s">
        <v>2249</v>
      </c>
      <c r="P1316" t="s">
        <v>274</v>
      </c>
    </row>
    <row r="1317" spans="1:16" x14ac:dyDescent="0.35">
      <c r="A1317" t="s">
        <v>1776</v>
      </c>
      <c r="B1317" t="s">
        <v>2717</v>
      </c>
      <c r="C1317" t="s">
        <v>18</v>
      </c>
      <c r="D1317" t="s">
        <v>110</v>
      </c>
      <c r="E1317" t="s">
        <v>20</v>
      </c>
      <c r="F1317" t="b">
        <v>1</v>
      </c>
      <c r="G1317" t="s">
        <v>68</v>
      </c>
      <c r="H1317" s="1">
        <v>45681.877418981479</v>
      </c>
      <c r="I1317" t="b">
        <v>0</v>
      </c>
      <c r="J1317" t="b">
        <v>1</v>
      </c>
      <c r="K1317" t="s">
        <v>31</v>
      </c>
      <c r="L1317" t="s">
        <v>22</v>
      </c>
      <c r="M1317">
        <v>119000</v>
      </c>
      <c r="O1317" t="s">
        <v>2718</v>
      </c>
    </row>
    <row r="1318" spans="1:16" x14ac:dyDescent="0.35">
      <c r="A1318" t="s">
        <v>1776</v>
      </c>
      <c r="B1318" t="s">
        <v>1776</v>
      </c>
      <c r="C1318" t="s">
        <v>2713</v>
      </c>
      <c r="D1318" t="s">
        <v>249</v>
      </c>
      <c r="E1318" t="s">
        <v>20</v>
      </c>
      <c r="F1318" t="b">
        <v>0</v>
      </c>
      <c r="G1318" t="s">
        <v>52</v>
      </c>
      <c r="H1318" s="1">
        <v>45681.877789351849</v>
      </c>
      <c r="I1318" t="b">
        <v>0</v>
      </c>
      <c r="J1318" t="b">
        <v>1</v>
      </c>
      <c r="K1318" t="s">
        <v>31</v>
      </c>
      <c r="L1318" t="s">
        <v>22</v>
      </c>
      <c r="M1318">
        <v>131000</v>
      </c>
      <c r="O1318" t="s">
        <v>2719</v>
      </c>
      <c r="P1318" t="s">
        <v>336</v>
      </c>
    </row>
    <row r="1319" spans="1:16" x14ac:dyDescent="0.35">
      <c r="A1319" t="s">
        <v>1776</v>
      </c>
      <c r="B1319" t="s">
        <v>2399</v>
      </c>
      <c r="C1319" t="s">
        <v>2720</v>
      </c>
      <c r="D1319" t="s">
        <v>110</v>
      </c>
      <c r="E1319" t="s">
        <v>20</v>
      </c>
      <c r="F1319" t="b">
        <v>0</v>
      </c>
      <c r="G1319" t="s">
        <v>52</v>
      </c>
      <c r="H1319" s="1">
        <v>45681.916851851849</v>
      </c>
      <c r="I1319" t="b">
        <v>0</v>
      </c>
      <c r="J1319" t="b">
        <v>1</v>
      </c>
      <c r="K1319" t="s">
        <v>31</v>
      </c>
      <c r="L1319" t="s">
        <v>32</v>
      </c>
      <c r="N1319">
        <v>27.639999389648441</v>
      </c>
      <c r="O1319" t="s">
        <v>2721</v>
      </c>
      <c r="P1319" t="s">
        <v>1016</v>
      </c>
    </row>
    <row r="1320" spans="1:16" x14ac:dyDescent="0.35">
      <c r="A1320" t="s">
        <v>1776</v>
      </c>
      <c r="B1320" t="s">
        <v>2722</v>
      </c>
      <c r="C1320" t="s">
        <v>413</v>
      </c>
      <c r="D1320" t="s">
        <v>110</v>
      </c>
      <c r="E1320" t="s">
        <v>204</v>
      </c>
      <c r="F1320" t="b">
        <v>0</v>
      </c>
      <c r="G1320" t="s">
        <v>30</v>
      </c>
      <c r="H1320" s="1">
        <v>45682.002569444441</v>
      </c>
      <c r="I1320" t="b">
        <v>0</v>
      </c>
      <c r="J1320" t="b">
        <v>0</v>
      </c>
      <c r="K1320" t="s">
        <v>31</v>
      </c>
      <c r="L1320" t="s">
        <v>32</v>
      </c>
      <c r="N1320">
        <v>18</v>
      </c>
      <c r="O1320" t="s">
        <v>2723</v>
      </c>
      <c r="P1320" t="s">
        <v>2724</v>
      </c>
    </row>
    <row r="1321" spans="1:16" x14ac:dyDescent="0.35">
      <c r="A1321" t="s">
        <v>1776</v>
      </c>
      <c r="B1321" t="s">
        <v>2725</v>
      </c>
      <c r="C1321" t="s">
        <v>2726</v>
      </c>
      <c r="D1321" t="s">
        <v>249</v>
      </c>
      <c r="E1321" t="s">
        <v>20</v>
      </c>
      <c r="F1321" t="b">
        <v>0</v>
      </c>
      <c r="G1321" t="s">
        <v>2726</v>
      </c>
      <c r="H1321" s="1">
        <v>45682.011261574073</v>
      </c>
      <c r="I1321" t="b">
        <v>0</v>
      </c>
      <c r="J1321" t="b">
        <v>0</v>
      </c>
      <c r="K1321" t="s">
        <v>2726</v>
      </c>
      <c r="L1321" t="s">
        <v>22</v>
      </c>
      <c r="M1321">
        <v>61000</v>
      </c>
      <c r="O1321" t="s">
        <v>1324</v>
      </c>
      <c r="P1321" t="s">
        <v>232</v>
      </c>
    </row>
    <row r="1322" spans="1:16" x14ac:dyDescent="0.35">
      <c r="A1322" t="s">
        <v>1776</v>
      </c>
      <c r="B1322" t="s">
        <v>1776</v>
      </c>
      <c r="C1322" t="s">
        <v>442</v>
      </c>
      <c r="D1322" t="s">
        <v>110</v>
      </c>
      <c r="E1322" t="s">
        <v>20</v>
      </c>
      <c r="F1322" t="b">
        <v>0</v>
      </c>
      <c r="G1322" t="s">
        <v>47</v>
      </c>
      <c r="H1322" s="1">
        <v>45682.250405092593</v>
      </c>
      <c r="I1322" t="b">
        <v>1</v>
      </c>
      <c r="J1322" t="b">
        <v>1</v>
      </c>
      <c r="K1322" t="s">
        <v>31</v>
      </c>
      <c r="L1322" t="s">
        <v>22</v>
      </c>
      <c r="M1322">
        <v>120000</v>
      </c>
      <c r="O1322" t="s">
        <v>48</v>
      </c>
      <c r="P1322" t="s">
        <v>811</v>
      </c>
    </row>
    <row r="1323" spans="1:16" x14ac:dyDescent="0.35">
      <c r="A1323" t="s">
        <v>1776</v>
      </c>
      <c r="B1323" t="s">
        <v>1776</v>
      </c>
      <c r="C1323" t="s">
        <v>609</v>
      </c>
      <c r="D1323" t="s">
        <v>110</v>
      </c>
      <c r="E1323" t="s">
        <v>20</v>
      </c>
      <c r="F1323" t="b">
        <v>0</v>
      </c>
      <c r="G1323" t="s">
        <v>47</v>
      </c>
      <c r="H1323" s="1">
        <v>45682.250405092593</v>
      </c>
      <c r="I1323" t="b">
        <v>1</v>
      </c>
      <c r="J1323" t="b">
        <v>0</v>
      </c>
      <c r="K1323" t="s">
        <v>31</v>
      </c>
      <c r="L1323" t="s">
        <v>22</v>
      </c>
      <c r="M1323">
        <v>85000</v>
      </c>
      <c r="O1323" t="s">
        <v>77</v>
      </c>
      <c r="P1323" t="s">
        <v>2727</v>
      </c>
    </row>
    <row r="1324" spans="1:16" x14ac:dyDescent="0.35">
      <c r="A1324" t="s">
        <v>1776</v>
      </c>
      <c r="B1324" t="s">
        <v>1776</v>
      </c>
      <c r="C1324" t="s">
        <v>142</v>
      </c>
      <c r="D1324" t="s">
        <v>17441</v>
      </c>
      <c r="E1324" t="s">
        <v>20</v>
      </c>
      <c r="F1324" t="b">
        <v>0</v>
      </c>
      <c r="G1324" t="s">
        <v>68</v>
      </c>
      <c r="H1324" s="1">
        <v>45682.250937500001</v>
      </c>
      <c r="I1324" t="b">
        <v>1</v>
      </c>
      <c r="J1324" t="b">
        <v>1</v>
      </c>
      <c r="K1324" t="s">
        <v>31</v>
      </c>
      <c r="L1324" t="s">
        <v>22</v>
      </c>
      <c r="M1324">
        <v>119580</v>
      </c>
      <c r="O1324" t="s">
        <v>2728</v>
      </c>
      <c r="P1324" t="s">
        <v>2729</v>
      </c>
    </row>
    <row r="1325" spans="1:16" x14ac:dyDescent="0.35">
      <c r="A1325" t="s">
        <v>1776</v>
      </c>
      <c r="B1325" t="s">
        <v>2730</v>
      </c>
      <c r="C1325" t="s">
        <v>142</v>
      </c>
      <c r="D1325" t="s">
        <v>17459</v>
      </c>
      <c r="E1325" t="s">
        <v>20</v>
      </c>
      <c r="F1325" t="b">
        <v>0</v>
      </c>
      <c r="G1325" t="s">
        <v>68</v>
      </c>
      <c r="H1325" s="1">
        <v>45682.250937500001</v>
      </c>
      <c r="I1325" t="b">
        <v>0</v>
      </c>
      <c r="J1325" t="b">
        <v>1</v>
      </c>
      <c r="K1325" t="s">
        <v>31</v>
      </c>
      <c r="L1325" t="s">
        <v>32</v>
      </c>
      <c r="N1325">
        <v>48.5</v>
      </c>
      <c r="O1325" t="s">
        <v>2096</v>
      </c>
      <c r="P1325" t="s">
        <v>2731</v>
      </c>
    </row>
    <row r="1326" spans="1:16" x14ac:dyDescent="0.35">
      <c r="A1326" t="s">
        <v>1776</v>
      </c>
      <c r="B1326" t="s">
        <v>2732</v>
      </c>
      <c r="C1326" t="s">
        <v>2733</v>
      </c>
      <c r="D1326" t="s">
        <v>1869</v>
      </c>
      <c r="E1326" t="s">
        <v>20</v>
      </c>
      <c r="F1326" t="b">
        <v>0</v>
      </c>
      <c r="G1326" t="s">
        <v>1067</v>
      </c>
      <c r="H1326" s="1">
        <v>45682.273194444453</v>
      </c>
      <c r="I1326" t="b">
        <v>1</v>
      </c>
      <c r="J1326" t="b">
        <v>0</v>
      </c>
      <c r="K1326" t="s">
        <v>1067</v>
      </c>
      <c r="L1326" t="s">
        <v>22</v>
      </c>
      <c r="M1326">
        <v>130000</v>
      </c>
      <c r="O1326" t="s">
        <v>2734</v>
      </c>
      <c r="P1326" t="s">
        <v>2735</v>
      </c>
    </row>
    <row r="1327" spans="1:16" x14ac:dyDescent="0.35">
      <c r="A1327" t="s">
        <v>1776</v>
      </c>
      <c r="B1327" t="s">
        <v>1847</v>
      </c>
      <c r="C1327" t="s">
        <v>1848</v>
      </c>
      <c r="D1327" t="s">
        <v>115</v>
      </c>
      <c r="E1327" t="s">
        <v>20</v>
      </c>
      <c r="F1327" t="b">
        <v>0</v>
      </c>
      <c r="G1327" t="s">
        <v>47</v>
      </c>
      <c r="H1327" s="1">
        <v>45682.292337962957</v>
      </c>
      <c r="I1327" t="b">
        <v>0</v>
      </c>
      <c r="J1327" t="b">
        <v>0</v>
      </c>
      <c r="K1327" t="s">
        <v>31</v>
      </c>
      <c r="L1327" t="s">
        <v>22</v>
      </c>
      <c r="M1327">
        <v>160025</v>
      </c>
      <c r="O1327" t="s">
        <v>1849</v>
      </c>
      <c r="P1327" t="s">
        <v>561</v>
      </c>
    </row>
    <row r="1328" spans="1:16" x14ac:dyDescent="0.35">
      <c r="A1328" t="s">
        <v>1776</v>
      </c>
      <c r="B1328" t="s">
        <v>2163</v>
      </c>
      <c r="C1328" t="s">
        <v>2164</v>
      </c>
      <c r="D1328" t="s">
        <v>115</v>
      </c>
      <c r="E1328" t="s">
        <v>20</v>
      </c>
      <c r="F1328" t="b">
        <v>0</v>
      </c>
      <c r="G1328" t="s">
        <v>43</v>
      </c>
      <c r="H1328" s="1">
        <v>45682.292523148149</v>
      </c>
      <c r="I1328" t="b">
        <v>0</v>
      </c>
      <c r="J1328" t="b">
        <v>0</v>
      </c>
      <c r="K1328" t="s">
        <v>31</v>
      </c>
      <c r="L1328" t="s">
        <v>22</v>
      </c>
      <c r="M1328">
        <v>100000</v>
      </c>
      <c r="O1328" t="s">
        <v>2165</v>
      </c>
      <c r="P1328" t="s">
        <v>1284</v>
      </c>
    </row>
    <row r="1329" spans="1:16" x14ac:dyDescent="0.35">
      <c r="A1329" t="s">
        <v>1776</v>
      </c>
      <c r="B1329" t="s">
        <v>1807</v>
      </c>
      <c r="C1329" t="s">
        <v>201</v>
      </c>
      <c r="D1329" t="s">
        <v>115</v>
      </c>
      <c r="E1329" t="s">
        <v>20</v>
      </c>
      <c r="F1329" t="b">
        <v>0</v>
      </c>
      <c r="G1329" t="s">
        <v>43</v>
      </c>
      <c r="H1329" s="1">
        <v>45682.292523148149</v>
      </c>
      <c r="I1329" t="b">
        <v>0</v>
      </c>
      <c r="J1329" t="b">
        <v>0</v>
      </c>
      <c r="K1329" t="s">
        <v>31</v>
      </c>
      <c r="L1329" t="s">
        <v>22</v>
      </c>
      <c r="M1329">
        <v>100000</v>
      </c>
      <c r="O1329" t="s">
        <v>1123</v>
      </c>
      <c r="P1329" t="s">
        <v>2166</v>
      </c>
    </row>
    <row r="1330" spans="1:16" x14ac:dyDescent="0.35">
      <c r="A1330" t="s">
        <v>1776</v>
      </c>
      <c r="B1330" t="s">
        <v>2736</v>
      </c>
      <c r="C1330" t="s">
        <v>994</v>
      </c>
      <c r="D1330" t="s">
        <v>2253</v>
      </c>
      <c r="E1330" t="s">
        <v>20</v>
      </c>
      <c r="F1330" t="b">
        <v>0</v>
      </c>
      <c r="G1330" t="s">
        <v>994</v>
      </c>
      <c r="H1330" s="1">
        <v>45682.293668981481</v>
      </c>
      <c r="I1330" t="b">
        <v>0</v>
      </c>
      <c r="J1330" t="b">
        <v>0</v>
      </c>
      <c r="K1330" t="s">
        <v>994</v>
      </c>
      <c r="L1330" t="s">
        <v>22</v>
      </c>
      <c r="M1330">
        <v>30000</v>
      </c>
      <c r="O1330" t="s">
        <v>2737</v>
      </c>
      <c r="P1330" t="s">
        <v>2738</v>
      </c>
    </row>
    <row r="1331" spans="1:16" x14ac:dyDescent="0.35">
      <c r="A1331" t="s">
        <v>1776</v>
      </c>
      <c r="B1331" t="s">
        <v>2739</v>
      </c>
      <c r="C1331" t="s">
        <v>2602</v>
      </c>
      <c r="D1331" t="s">
        <v>110</v>
      </c>
      <c r="E1331" t="s">
        <v>20</v>
      </c>
      <c r="F1331" t="b">
        <v>0</v>
      </c>
      <c r="G1331" t="s">
        <v>52</v>
      </c>
      <c r="H1331" s="1">
        <v>45682.333414351851</v>
      </c>
      <c r="I1331" t="b">
        <v>0</v>
      </c>
      <c r="J1331" t="b">
        <v>1</v>
      </c>
      <c r="K1331" t="s">
        <v>31</v>
      </c>
      <c r="L1331" t="s">
        <v>22</v>
      </c>
      <c r="M1331">
        <v>81700</v>
      </c>
      <c r="O1331" t="s">
        <v>2740</v>
      </c>
      <c r="P1331" t="s">
        <v>2741</v>
      </c>
    </row>
    <row r="1332" spans="1:16" x14ac:dyDescent="0.35">
      <c r="A1332" t="s">
        <v>1776</v>
      </c>
      <c r="B1332" t="s">
        <v>2742</v>
      </c>
      <c r="C1332" t="s">
        <v>182</v>
      </c>
      <c r="D1332" t="s">
        <v>29</v>
      </c>
      <c r="E1332" t="s">
        <v>20</v>
      </c>
      <c r="F1332" t="b">
        <v>0</v>
      </c>
      <c r="G1332" t="s">
        <v>47</v>
      </c>
      <c r="H1332" s="1">
        <v>45682.54210648148</v>
      </c>
      <c r="I1332" t="b">
        <v>0</v>
      </c>
      <c r="J1332" t="b">
        <v>1</v>
      </c>
      <c r="K1332" t="s">
        <v>31</v>
      </c>
      <c r="L1332" t="s">
        <v>22</v>
      </c>
      <c r="M1332">
        <v>80000</v>
      </c>
      <c r="O1332" t="s">
        <v>2743</v>
      </c>
      <c r="P1332" t="s">
        <v>232</v>
      </c>
    </row>
    <row r="1333" spans="1:16" x14ac:dyDescent="0.35">
      <c r="A1333" t="s">
        <v>1776</v>
      </c>
      <c r="B1333" t="s">
        <v>2744</v>
      </c>
      <c r="C1333" t="s">
        <v>193</v>
      </c>
      <c r="D1333" t="s">
        <v>269</v>
      </c>
      <c r="E1333" t="s">
        <v>20</v>
      </c>
      <c r="F1333" t="b">
        <v>0</v>
      </c>
      <c r="G1333" t="s">
        <v>52</v>
      </c>
      <c r="H1333" s="1">
        <v>45682.958414351851</v>
      </c>
      <c r="I1333" t="b">
        <v>1</v>
      </c>
      <c r="J1333" t="b">
        <v>0</v>
      </c>
      <c r="K1333" t="s">
        <v>31</v>
      </c>
      <c r="L1333" t="s">
        <v>22</v>
      </c>
      <c r="M1333">
        <v>150000</v>
      </c>
      <c r="O1333" t="s">
        <v>2745</v>
      </c>
      <c r="P1333" t="s">
        <v>2746</v>
      </c>
    </row>
    <row r="1334" spans="1:16" x14ac:dyDescent="0.35">
      <c r="A1334" t="s">
        <v>1776</v>
      </c>
      <c r="B1334" t="s">
        <v>2747</v>
      </c>
      <c r="C1334" t="s">
        <v>105</v>
      </c>
      <c r="D1334" t="s">
        <v>249</v>
      </c>
      <c r="E1334" t="s">
        <v>20</v>
      </c>
      <c r="F1334" t="b">
        <v>0</v>
      </c>
      <c r="G1334" t="s">
        <v>105</v>
      </c>
      <c r="H1334" s="1">
        <v>45683.004189814812</v>
      </c>
      <c r="I1334" t="b">
        <v>0</v>
      </c>
      <c r="J1334" t="b">
        <v>0</v>
      </c>
      <c r="K1334" t="s">
        <v>105</v>
      </c>
      <c r="L1334" t="s">
        <v>22</v>
      </c>
      <c r="M1334">
        <v>43464.5</v>
      </c>
      <c r="O1334" t="s">
        <v>2748</v>
      </c>
      <c r="P1334" t="s">
        <v>917</v>
      </c>
    </row>
    <row r="1335" spans="1:16" x14ac:dyDescent="0.35">
      <c r="A1335" t="s">
        <v>1776</v>
      </c>
      <c r="B1335" t="s">
        <v>1776</v>
      </c>
      <c r="C1335" t="s">
        <v>325</v>
      </c>
      <c r="D1335" t="s">
        <v>17459</v>
      </c>
      <c r="E1335" t="s">
        <v>91</v>
      </c>
      <c r="F1335" t="b">
        <v>0</v>
      </c>
      <c r="G1335" t="s">
        <v>47</v>
      </c>
      <c r="H1335" s="1">
        <v>45683.25037037037</v>
      </c>
      <c r="I1335" t="b">
        <v>0</v>
      </c>
      <c r="J1335" t="b">
        <v>1</v>
      </c>
      <c r="K1335" t="s">
        <v>31</v>
      </c>
      <c r="L1335" t="s">
        <v>32</v>
      </c>
      <c r="N1335">
        <v>47.5</v>
      </c>
      <c r="O1335" t="s">
        <v>2096</v>
      </c>
      <c r="P1335" t="s">
        <v>834</v>
      </c>
    </row>
    <row r="1336" spans="1:16" x14ac:dyDescent="0.35">
      <c r="A1336" t="s">
        <v>1776</v>
      </c>
      <c r="B1336" t="s">
        <v>1776</v>
      </c>
      <c r="C1336" t="s">
        <v>1476</v>
      </c>
      <c r="D1336" t="s">
        <v>36</v>
      </c>
      <c r="E1336" t="s">
        <v>91</v>
      </c>
      <c r="F1336" t="b">
        <v>0</v>
      </c>
      <c r="G1336" t="s">
        <v>47</v>
      </c>
      <c r="H1336" s="1">
        <v>45683.25037037037</v>
      </c>
      <c r="I1336" t="b">
        <v>0</v>
      </c>
      <c r="J1336" t="b">
        <v>1</v>
      </c>
      <c r="K1336" t="s">
        <v>31</v>
      </c>
      <c r="L1336" t="s">
        <v>32</v>
      </c>
      <c r="N1336">
        <v>31.5</v>
      </c>
      <c r="O1336" t="s">
        <v>527</v>
      </c>
      <c r="P1336" t="s">
        <v>2749</v>
      </c>
    </row>
    <row r="1337" spans="1:16" x14ac:dyDescent="0.35">
      <c r="A1337" t="s">
        <v>1776</v>
      </c>
      <c r="B1337" t="s">
        <v>1776</v>
      </c>
      <c r="C1337" t="s">
        <v>2750</v>
      </c>
      <c r="D1337" t="s">
        <v>29</v>
      </c>
      <c r="E1337" t="s">
        <v>20</v>
      </c>
      <c r="F1337" t="b">
        <v>0</v>
      </c>
      <c r="G1337" t="s">
        <v>68</v>
      </c>
      <c r="H1337" s="1">
        <v>45683.250752314823</v>
      </c>
      <c r="I1337" t="b">
        <v>0</v>
      </c>
      <c r="J1337" t="b">
        <v>1</v>
      </c>
      <c r="K1337" t="s">
        <v>31</v>
      </c>
      <c r="L1337" t="s">
        <v>22</v>
      </c>
      <c r="M1337">
        <v>107303.515625</v>
      </c>
      <c r="O1337" t="s">
        <v>2751</v>
      </c>
      <c r="P1337" t="s">
        <v>2752</v>
      </c>
    </row>
    <row r="1338" spans="1:16" x14ac:dyDescent="0.35">
      <c r="A1338" t="s">
        <v>1776</v>
      </c>
      <c r="B1338" t="s">
        <v>2097</v>
      </c>
      <c r="C1338" t="s">
        <v>2625</v>
      </c>
      <c r="D1338" t="s">
        <v>115</v>
      </c>
      <c r="E1338" t="s">
        <v>20</v>
      </c>
      <c r="F1338" t="b">
        <v>0</v>
      </c>
      <c r="G1338" t="s">
        <v>47</v>
      </c>
      <c r="H1338" s="1">
        <v>45683.333831018521</v>
      </c>
      <c r="I1338" t="b">
        <v>1</v>
      </c>
      <c r="J1338" t="b">
        <v>0</v>
      </c>
      <c r="K1338" t="s">
        <v>31</v>
      </c>
      <c r="L1338" t="s">
        <v>22</v>
      </c>
      <c r="M1338">
        <v>140500</v>
      </c>
      <c r="O1338" t="s">
        <v>2626</v>
      </c>
      <c r="P1338" t="s">
        <v>2627</v>
      </c>
    </row>
    <row r="1339" spans="1:16" x14ac:dyDescent="0.35">
      <c r="A1339" t="s">
        <v>1776</v>
      </c>
      <c r="B1339" t="s">
        <v>2672</v>
      </c>
      <c r="C1339" t="s">
        <v>2753</v>
      </c>
      <c r="D1339" t="s">
        <v>36</v>
      </c>
      <c r="E1339" t="s">
        <v>20</v>
      </c>
      <c r="F1339" t="b">
        <v>0</v>
      </c>
      <c r="G1339" t="s">
        <v>30</v>
      </c>
      <c r="H1339" s="1">
        <v>45683.459768518522</v>
      </c>
      <c r="I1339" t="b">
        <v>0</v>
      </c>
      <c r="J1339" t="b">
        <v>1</v>
      </c>
      <c r="K1339" t="s">
        <v>31</v>
      </c>
      <c r="L1339" t="s">
        <v>22</v>
      </c>
      <c r="M1339">
        <v>95000</v>
      </c>
      <c r="O1339" t="s">
        <v>2673</v>
      </c>
      <c r="P1339" t="s">
        <v>2674</v>
      </c>
    </row>
    <row r="1340" spans="1:16" x14ac:dyDescent="0.35">
      <c r="A1340" t="s">
        <v>1776</v>
      </c>
      <c r="B1340" t="s">
        <v>2754</v>
      </c>
      <c r="C1340" t="s">
        <v>2755</v>
      </c>
      <c r="D1340" t="s">
        <v>1955</v>
      </c>
      <c r="E1340" t="s">
        <v>436</v>
      </c>
      <c r="F1340" t="b">
        <v>0</v>
      </c>
      <c r="G1340" t="s">
        <v>910</v>
      </c>
      <c r="H1340" s="1">
        <v>45683.595810185187</v>
      </c>
      <c r="I1340" t="b">
        <v>1</v>
      </c>
      <c r="J1340" t="b">
        <v>0</v>
      </c>
      <c r="K1340" t="s">
        <v>910</v>
      </c>
      <c r="L1340" t="s">
        <v>32</v>
      </c>
      <c r="N1340">
        <v>10</v>
      </c>
      <c r="O1340" t="s">
        <v>1956</v>
      </c>
    </row>
    <row r="1341" spans="1:16" x14ac:dyDescent="0.35">
      <c r="A1341" t="s">
        <v>1776</v>
      </c>
      <c r="B1341" t="s">
        <v>2756</v>
      </c>
      <c r="C1341" t="s">
        <v>2757</v>
      </c>
      <c r="D1341" t="s">
        <v>36</v>
      </c>
      <c r="E1341" t="s">
        <v>20</v>
      </c>
      <c r="F1341" t="b">
        <v>0</v>
      </c>
      <c r="G1341" t="s">
        <v>52</v>
      </c>
      <c r="H1341" s="1">
        <v>45683.791701388887</v>
      </c>
      <c r="I1341" t="b">
        <v>0</v>
      </c>
      <c r="J1341" t="b">
        <v>1</v>
      </c>
      <c r="K1341" t="s">
        <v>31</v>
      </c>
      <c r="L1341" t="s">
        <v>22</v>
      </c>
      <c r="M1341">
        <v>114100</v>
      </c>
      <c r="O1341" t="s">
        <v>2758</v>
      </c>
      <c r="P1341" t="s">
        <v>1861</v>
      </c>
    </row>
    <row r="1342" spans="1:16" x14ac:dyDescent="0.35">
      <c r="A1342" t="s">
        <v>1776</v>
      </c>
      <c r="B1342" t="s">
        <v>1776</v>
      </c>
      <c r="C1342" t="s">
        <v>2759</v>
      </c>
      <c r="D1342" t="s">
        <v>321</v>
      </c>
      <c r="E1342" t="s">
        <v>20</v>
      </c>
      <c r="F1342" t="b">
        <v>0</v>
      </c>
      <c r="G1342" t="s">
        <v>52</v>
      </c>
      <c r="H1342" s="1">
        <v>45684.041724537034</v>
      </c>
      <c r="I1342" t="b">
        <v>0</v>
      </c>
      <c r="J1342" t="b">
        <v>0</v>
      </c>
      <c r="K1342" t="s">
        <v>31</v>
      </c>
      <c r="L1342" t="s">
        <v>22</v>
      </c>
      <c r="M1342">
        <v>65000</v>
      </c>
      <c r="O1342" t="s">
        <v>2760</v>
      </c>
      <c r="P1342" t="s">
        <v>2761</v>
      </c>
    </row>
    <row r="1343" spans="1:16" x14ac:dyDescent="0.35">
      <c r="A1343" t="s">
        <v>1776</v>
      </c>
      <c r="B1343" t="s">
        <v>2668</v>
      </c>
      <c r="C1343" t="s">
        <v>154</v>
      </c>
      <c r="D1343" t="s">
        <v>2762</v>
      </c>
      <c r="E1343" t="s">
        <v>20</v>
      </c>
      <c r="F1343" t="b">
        <v>0</v>
      </c>
      <c r="G1343" t="s">
        <v>52</v>
      </c>
      <c r="H1343" s="1">
        <v>45684.250011574077</v>
      </c>
      <c r="I1343" t="b">
        <v>0</v>
      </c>
      <c r="J1343" t="b">
        <v>1</v>
      </c>
      <c r="K1343" t="s">
        <v>31</v>
      </c>
      <c r="L1343" t="s">
        <v>22</v>
      </c>
      <c r="M1343">
        <v>140000</v>
      </c>
      <c r="O1343" t="s">
        <v>2669</v>
      </c>
      <c r="P1343" t="s">
        <v>2670</v>
      </c>
    </row>
    <row r="1344" spans="1:16" x14ac:dyDescent="0.35">
      <c r="A1344" t="s">
        <v>1776</v>
      </c>
      <c r="B1344" t="s">
        <v>1776</v>
      </c>
      <c r="C1344" t="s">
        <v>87</v>
      </c>
      <c r="D1344" t="s">
        <v>110</v>
      </c>
      <c r="E1344" t="s">
        <v>20</v>
      </c>
      <c r="F1344" t="b">
        <v>0</v>
      </c>
      <c r="G1344" t="s">
        <v>52</v>
      </c>
      <c r="H1344" s="1">
        <v>45684.250023148154</v>
      </c>
      <c r="I1344" t="b">
        <v>1</v>
      </c>
      <c r="J1344" t="b">
        <v>1</v>
      </c>
      <c r="K1344" t="s">
        <v>31</v>
      </c>
      <c r="L1344" t="s">
        <v>22</v>
      </c>
      <c r="M1344">
        <v>70000</v>
      </c>
      <c r="O1344" t="s">
        <v>2763</v>
      </c>
      <c r="P1344" t="s">
        <v>232</v>
      </c>
    </row>
    <row r="1345" spans="1:16" x14ac:dyDescent="0.35">
      <c r="A1345" t="s">
        <v>1776</v>
      </c>
      <c r="B1345" t="s">
        <v>2097</v>
      </c>
      <c r="C1345" t="s">
        <v>609</v>
      </c>
      <c r="D1345" t="s">
        <v>974</v>
      </c>
      <c r="E1345" t="s">
        <v>20</v>
      </c>
      <c r="F1345" t="b">
        <v>0</v>
      </c>
      <c r="G1345" t="s">
        <v>47</v>
      </c>
      <c r="H1345" s="1">
        <v>45684.250405092593</v>
      </c>
      <c r="I1345" t="b">
        <v>0</v>
      </c>
      <c r="J1345" t="b">
        <v>1</v>
      </c>
      <c r="K1345" t="s">
        <v>31</v>
      </c>
      <c r="L1345" t="s">
        <v>22</v>
      </c>
      <c r="M1345">
        <v>88582</v>
      </c>
      <c r="O1345" t="s">
        <v>2764</v>
      </c>
      <c r="P1345" t="s">
        <v>1284</v>
      </c>
    </row>
    <row r="1346" spans="1:16" x14ac:dyDescent="0.35">
      <c r="A1346" t="s">
        <v>1776</v>
      </c>
      <c r="B1346" t="s">
        <v>2765</v>
      </c>
      <c r="C1346" t="s">
        <v>51</v>
      </c>
      <c r="D1346" t="s">
        <v>17464</v>
      </c>
      <c r="E1346" t="s">
        <v>20</v>
      </c>
      <c r="F1346" t="b">
        <v>0</v>
      </c>
      <c r="G1346" t="s">
        <v>43</v>
      </c>
      <c r="H1346" s="1">
        <v>45684.252175925933</v>
      </c>
      <c r="I1346" t="b">
        <v>1</v>
      </c>
      <c r="J1346" t="b">
        <v>0</v>
      </c>
      <c r="K1346" t="s">
        <v>31</v>
      </c>
      <c r="L1346" t="s">
        <v>32</v>
      </c>
      <c r="N1346">
        <v>41.5</v>
      </c>
      <c r="O1346" t="s">
        <v>2334</v>
      </c>
      <c r="P1346" t="s">
        <v>2766</v>
      </c>
    </row>
    <row r="1347" spans="1:16" x14ac:dyDescent="0.35">
      <c r="A1347" t="s">
        <v>1776</v>
      </c>
      <c r="B1347" t="s">
        <v>1776</v>
      </c>
      <c r="C1347" t="s">
        <v>2750</v>
      </c>
      <c r="D1347" t="s">
        <v>29</v>
      </c>
      <c r="E1347" t="s">
        <v>20</v>
      </c>
      <c r="F1347" t="b">
        <v>0</v>
      </c>
      <c r="G1347" t="s">
        <v>68</v>
      </c>
      <c r="H1347" s="1">
        <v>45684.252430555563</v>
      </c>
      <c r="I1347" t="b">
        <v>0</v>
      </c>
      <c r="J1347" t="b">
        <v>1</v>
      </c>
      <c r="K1347" t="s">
        <v>31</v>
      </c>
      <c r="L1347" t="s">
        <v>22</v>
      </c>
      <c r="M1347">
        <v>107303.515625</v>
      </c>
      <c r="O1347" t="s">
        <v>2751</v>
      </c>
      <c r="P1347" t="s">
        <v>2752</v>
      </c>
    </row>
    <row r="1348" spans="1:16" x14ac:dyDescent="0.35">
      <c r="A1348" t="s">
        <v>1776</v>
      </c>
      <c r="B1348" t="s">
        <v>2767</v>
      </c>
      <c r="C1348" t="s">
        <v>2504</v>
      </c>
      <c r="D1348" t="s">
        <v>295</v>
      </c>
      <c r="E1348" t="s">
        <v>20</v>
      </c>
      <c r="F1348" t="b">
        <v>0</v>
      </c>
      <c r="G1348" t="s">
        <v>592</v>
      </c>
      <c r="H1348" s="1">
        <v>45684.258275462962</v>
      </c>
      <c r="I1348" t="b">
        <v>0</v>
      </c>
      <c r="J1348" t="b">
        <v>0</v>
      </c>
      <c r="K1348" t="s">
        <v>592</v>
      </c>
      <c r="L1348" t="s">
        <v>22</v>
      </c>
      <c r="M1348">
        <v>90000</v>
      </c>
      <c r="O1348" t="s">
        <v>2768</v>
      </c>
    </row>
    <row r="1349" spans="1:16" x14ac:dyDescent="0.35">
      <c r="A1349" t="s">
        <v>1776</v>
      </c>
      <c r="B1349" t="s">
        <v>2769</v>
      </c>
      <c r="C1349" t="s">
        <v>2770</v>
      </c>
      <c r="D1349" t="s">
        <v>36</v>
      </c>
      <c r="E1349" t="s">
        <v>20</v>
      </c>
      <c r="F1349" t="b">
        <v>0</v>
      </c>
      <c r="G1349" t="s">
        <v>37</v>
      </c>
      <c r="H1349" s="1">
        <v>45684.271608796298</v>
      </c>
      <c r="I1349" t="b">
        <v>0</v>
      </c>
      <c r="J1349" t="b">
        <v>0</v>
      </c>
      <c r="K1349" t="s">
        <v>37</v>
      </c>
      <c r="L1349" t="s">
        <v>22</v>
      </c>
      <c r="M1349">
        <v>120000</v>
      </c>
      <c r="O1349" t="s">
        <v>2771</v>
      </c>
    </row>
    <row r="1350" spans="1:16" x14ac:dyDescent="0.35">
      <c r="A1350" t="s">
        <v>1776</v>
      </c>
      <c r="B1350" t="s">
        <v>2772</v>
      </c>
      <c r="C1350" t="s">
        <v>2504</v>
      </c>
      <c r="D1350" t="s">
        <v>295</v>
      </c>
      <c r="E1350" t="s">
        <v>20</v>
      </c>
      <c r="F1350" t="b">
        <v>0</v>
      </c>
      <c r="G1350" t="s">
        <v>592</v>
      </c>
      <c r="H1350" s="1">
        <v>45684.299953703703</v>
      </c>
      <c r="I1350" t="b">
        <v>0</v>
      </c>
      <c r="J1350" t="b">
        <v>0</v>
      </c>
      <c r="K1350" t="s">
        <v>592</v>
      </c>
      <c r="L1350" t="s">
        <v>22</v>
      </c>
      <c r="M1350">
        <v>127050</v>
      </c>
      <c r="O1350" t="s">
        <v>2773</v>
      </c>
      <c r="P1350" t="s">
        <v>2774</v>
      </c>
    </row>
    <row r="1351" spans="1:16" x14ac:dyDescent="0.35">
      <c r="A1351" t="s">
        <v>1776</v>
      </c>
      <c r="B1351" t="s">
        <v>1776</v>
      </c>
      <c r="C1351" t="s">
        <v>2504</v>
      </c>
      <c r="D1351" t="s">
        <v>295</v>
      </c>
      <c r="E1351" t="s">
        <v>20</v>
      </c>
      <c r="F1351" t="b">
        <v>0</v>
      </c>
      <c r="G1351" t="s">
        <v>592</v>
      </c>
      <c r="H1351" s="1">
        <v>45684.508275462962</v>
      </c>
      <c r="I1351" t="b">
        <v>0</v>
      </c>
      <c r="J1351" t="b">
        <v>0</v>
      </c>
      <c r="K1351" t="s">
        <v>592</v>
      </c>
      <c r="L1351" t="s">
        <v>22</v>
      </c>
      <c r="M1351">
        <v>90000</v>
      </c>
      <c r="O1351" t="s">
        <v>2775</v>
      </c>
    </row>
    <row r="1352" spans="1:16" x14ac:dyDescent="0.35">
      <c r="A1352" t="s">
        <v>1776</v>
      </c>
      <c r="B1352" t="s">
        <v>2776</v>
      </c>
      <c r="C1352" t="s">
        <v>1671</v>
      </c>
      <c r="D1352" t="s">
        <v>36</v>
      </c>
      <c r="E1352" t="s">
        <v>91</v>
      </c>
      <c r="F1352" t="b">
        <v>0</v>
      </c>
      <c r="G1352" t="s">
        <v>52</v>
      </c>
      <c r="H1352" s="1">
        <v>45684.625092592592</v>
      </c>
      <c r="I1352" t="b">
        <v>0</v>
      </c>
      <c r="J1352" t="b">
        <v>0</v>
      </c>
      <c r="K1352" t="s">
        <v>31</v>
      </c>
      <c r="L1352" t="s">
        <v>32</v>
      </c>
      <c r="N1352">
        <v>55</v>
      </c>
      <c r="O1352" t="s">
        <v>2777</v>
      </c>
      <c r="P1352" t="s">
        <v>2778</v>
      </c>
    </row>
    <row r="1353" spans="1:16" x14ac:dyDescent="0.35">
      <c r="A1353" t="s">
        <v>1776</v>
      </c>
      <c r="B1353" t="s">
        <v>2779</v>
      </c>
      <c r="C1353" t="s">
        <v>2780</v>
      </c>
      <c r="D1353" t="s">
        <v>36</v>
      </c>
      <c r="E1353" t="s">
        <v>91</v>
      </c>
      <c r="F1353" t="b">
        <v>0</v>
      </c>
      <c r="G1353" t="s">
        <v>52</v>
      </c>
      <c r="H1353" s="1">
        <v>45684.625150462962</v>
      </c>
      <c r="I1353" t="b">
        <v>0</v>
      </c>
      <c r="J1353" t="b">
        <v>0</v>
      </c>
      <c r="K1353" t="s">
        <v>31</v>
      </c>
      <c r="L1353" t="s">
        <v>32</v>
      </c>
      <c r="N1353">
        <v>82.5</v>
      </c>
      <c r="O1353" t="s">
        <v>2781</v>
      </c>
      <c r="P1353" t="s">
        <v>2641</v>
      </c>
    </row>
    <row r="1354" spans="1:16" x14ac:dyDescent="0.35">
      <c r="A1354" t="s">
        <v>1776</v>
      </c>
      <c r="B1354" t="s">
        <v>1776</v>
      </c>
      <c r="C1354" t="s">
        <v>2675</v>
      </c>
      <c r="D1354" t="s">
        <v>17437</v>
      </c>
      <c r="E1354" t="s">
        <v>20</v>
      </c>
      <c r="F1354" t="b">
        <v>0</v>
      </c>
      <c r="G1354" t="s">
        <v>171</v>
      </c>
      <c r="H1354" s="1">
        <v>45684.658414351848</v>
      </c>
      <c r="I1354" t="b">
        <v>1</v>
      </c>
      <c r="J1354" t="b">
        <v>0</v>
      </c>
      <c r="K1354" t="s">
        <v>31</v>
      </c>
      <c r="L1354" t="s">
        <v>32</v>
      </c>
      <c r="N1354">
        <v>30</v>
      </c>
      <c r="O1354" t="s">
        <v>61</v>
      </c>
      <c r="P1354" t="s">
        <v>2782</v>
      </c>
    </row>
    <row r="1355" spans="1:16" x14ac:dyDescent="0.35">
      <c r="A1355" t="s">
        <v>1776</v>
      </c>
      <c r="B1355" t="s">
        <v>2783</v>
      </c>
      <c r="C1355" t="s">
        <v>1671</v>
      </c>
      <c r="D1355" t="s">
        <v>269</v>
      </c>
      <c r="E1355" t="s">
        <v>20</v>
      </c>
      <c r="F1355" t="b">
        <v>0</v>
      </c>
      <c r="G1355" t="s">
        <v>52</v>
      </c>
      <c r="H1355" s="1">
        <v>45684.666747685187</v>
      </c>
      <c r="I1355" t="b">
        <v>0</v>
      </c>
      <c r="J1355" t="b">
        <v>0</v>
      </c>
      <c r="K1355" t="s">
        <v>31</v>
      </c>
      <c r="L1355" t="s">
        <v>22</v>
      </c>
      <c r="M1355">
        <v>96000</v>
      </c>
      <c r="O1355" t="s">
        <v>2784</v>
      </c>
      <c r="P1355" t="s">
        <v>1284</v>
      </c>
    </row>
    <row r="1356" spans="1:16" x14ac:dyDescent="0.35">
      <c r="A1356" t="s">
        <v>1776</v>
      </c>
      <c r="B1356" t="s">
        <v>2355</v>
      </c>
      <c r="C1356" t="s">
        <v>2785</v>
      </c>
      <c r="D1356" t="s">
        <v>36</v>
      </c>
      <c r="E1356" t="s">
        <v>91</v>
      </c>
      <c r="F1356" t="b">
        <v>0</v>
      </c>
      <c r="G1356" t="s">
        <v>47</v>
      </c>
      <c r="H1356" s="1">
        <v>45684.66715277778</v>
      </c>
      <c r="I1356" t="b">
        <v>0</v>
      </c>
      <c r="J1356" t="b">
        <v>1</v>
      </c>
      <c r="K1356" t="s">
        <v>31</v>
      </c>
      <c r="L1356" t="s">
        <v>32</v>
      </c>
      <c r="N1356">
        <v>34.799999237060547</v>
      </c>
      <c r="O1356" t="s">
        <v>2786</v>
      </c>
      <c r="P1356" t="s">
        <v>2787</v>
      </c>
    </row>
    <row r="1357" spans="1:16" x14ac:dyDescent="0.35">
      <c r="A1357" t="s">
        <v>1776</v>
      </c>
      <c r="B1357" t="s">
        <v>1776</v>
      </c>
      <c r="C1357" t="s">
        <v>2788</v>
      </c>
      <c r="D1357" t="s">
        <v>110</v>
      </c>
      <c r="E1357" t="s">
        <v>20</v>
      </c>
      <c r="F1357" t="b">
        <v>0</v>
      </c>
      <c r="G1357" t="s">
        <v>52</v>
      </c>
      <c r="H1357" s="1">
        <v>45684.708425925928</v>
      </c>
      <c r="I1357" t="b">
        <v>0</v>
      </c>
      <c r="J1357" t="b">
        <v>1</v>
      </c>
      <c r="K1357" t="s">
        <v>31</v>
      </c>
      <c r="L1357" t="s">
        <v>22</v>
      </c>
      <c r="M1357">
        <v>81693.5</v>
      </c>
      <c r="O1357" t="s">
        <v>2789</v>
      </c>
      <c r="P1357" t="s">
        <v>2790</v>
      </c>
    </row>
    <row r="1358" spans="1:16" x14ac:dyDescent="0.35">
      <c r="A1358" t="s">
        <v>1776</v>
      </c>
      <c r="B1358" t="s">
        <v>2791</v>
      </c>
      <c r="C1358" t="s">
        <v>2792</v>
      </c>
      <c r="D1358" t="s">
        <v>110</v>
      </c>
      <c r="E1358" t="s">
        <v>20</v>
      </c>
      <c r="F1358" t="b">
        <v>0</v>
      </c>
      <c r="G1358" t="s">
        <v>52</v>
      </c>
      <c r="H1358" s="1">
        <v>45684.708460648151</v>
      </c>
      <c r="I1358" t="b">
        <v>0</v>
      </c>
      <c r="J1358" t="b">
        <v>1</v>
      </c>
      <c r="K1358" t="s">
        <v>31</v>
      </c>
      <c r="L1358" t="s">
        <v>22</v>
      </c>
      <c r="M1358">
        <v>52500</v>
      </c>
      <c r="O1358" t="s">
        <v>2793</v>
      </c>
      <c r="P1358" t="s">
        <v>1533</v>
      </c>
    </row>
    <row r="1359" spans="1:16" x14ac:dyDescent="0.35">
      <c r="A1359" t="s">
        <v>1776</v>
      </c>
      <c r="B1359" t="s">
        <v>2794</v>
      </c>
      <c r="C1359" t="s">
        <v>201</v>
      </c>
      <c r="D1359" t="s">
        <v>36</v>
      </c>
      <c r="E1359" t="s">
        <v>20</v>
      </c>
      <c r="F1359" t="b">
        <v>0</v>
      </c>
      <c r="G1359" t="s">
        <v>43</v>
      </c>
      <c r="H1359" s="1">
        <v>45684.710509259261</v>
      </c>
      <c r="I1359" t="b">
        <v>0</v>
      </c>
      <c r="J1359" t="b">
        <v>1</v>
      </c>
      <c r="K1359" t="s">
        <v>31</v>
      </c>
      <c r="L1359" t="s">
        <v>22</v>
      </c>
      <c r="M1359">
        <v>120500</v>
      </c>
      <c r="O1359" t="s">
        <v>172</v>
      </c>
      <c r="P1359" t="s">
        <v>2795</v>
      </c>
    </row>
    <row r="1360" spans="1:16" x14ac:dyDescent="0.35">
      <c r="A1360" t="s">
        <v>1776</v>
      </c>
      <c r="B1360" t="s">
        <v>2796</v>
      </c>
      <c r="C1360" t="s">
        <v>2797</v>
      </c>
      <c r="D1360" t="s">
        <v>29</v>
      </c>
      <c r="E1360" t="s">
        <v>20</v>
      </c>
      <c r="F1360" t="b">
        <v>0</v>
      </c>
      <c r="G1360" t="s">
        <v>52</v>
      </c>
      <c r="H1360" s="1">
        <v>45684.791759259257</v>
      </c>
      <c r="I1360" t="b">
        <v>1</v>
      </c>
      <c r="J1360" t="b">
        <v>1</v>
      </c>
      <c r="K1360" t="s">
        <v>31</v>
      </c>
      <c r="L1360" t="s">
        <v>22</v>
      </c>
      <c r="M1360">
        <v>82500</v>
      </c>
      <c r="O1360" t="s">
        <v>2651</v>
      </c>
      <c r="P1360" t="s">
        <v>164</v>
      </c>
    </row>
    <row r="1361" spans="1:16" x14ac:dyDescent="0.35">
      <c r="A1361" t="s">
        <v>1776</v>
      </c>
      <c r="B1361" t="s">
        <v>2798</v>
      </c>
      <c r="C1361" t="s">
        <v>2602</v>
      </c>
      <c r="D1361" t="s">
        <v>36</v>
      </c>
      <c r="E1361" t="s">
        <v>91</v>
      </c>
      <c r="F1361" t="b">
        <v>0</v>
      </c>
      <c r="G1361" t="s">
        <v>52</v>
      </c>
      <c r="H1361" s="1">
        <v>45684.791875000003</v>
      </c>
      <c r="I1361" t="b">
        <v>0</v>
      </c>
      <c r="J1361" t="b">
        <v>0</v>
      </c>
      <c r="K1361" t="s">
        <v>31</v>
      </c>
      <c r="L1361" t="s">
        <v>32</v>
      </c>
      <c r="N1361">
        <v>29</v>
      </c>
      <c r="O1361" t="s">
        <v>2799</v>
      </c>
      <c r="P1361" t="s">
        <v>164</v>
      </c>
    </row>
    <row r="1362" spans="1:16" x14ac:dyDescent="0.35">
      <c r="A1362" t="s">
        <v>1776</v>
      </c>
      <c r="B1362" t="s">
        <v>2800</v>
      </c>
      <c r="C1362" t="s">
        <v>182</v>
      </c>
      <c r="D1362" t="s">
        <v>36</v>
      </c>
      <c r="E1362" t="s">
        <v>20</v>
      </c>
      <c r="F1362" t="b">
        <v>0</v>
      </c>
      <c r="G1362" t="s">
        <v>47</v>
      </c>
      <c r="H1362" s="1">
        <v>45684.792071759257</v>
      </c>
      <c r="I1362" t="b">
        <v>0</v>
      </c>
      <c r="J1362" t="b">
        <v>0</v>
      </c>
      <c r="K1362" t="s">
        <v>31</v>
      </c>
      <c r="L1362" t="s">
        <v>22</v>
      </c>
      <c r="M1362">
        <v>112500</v>
      </c>
      <c r="O1362" t="s">
        <v>2801</v>
      </c>
      <c r="P1362" t="s">
        <v>2450</v>
      </c>
    </row>
    <row r="1363" spans="1:16" x14ac:dyDescent="0.35">
      <c r="A1363" t="s">
        <v>1776</v>
      </c>
      <c r="B1363" t="s">
        <v>2802</v>
      </c>
      <c r="C1363" t="s">
        <v>2803</v>
      </c>
      <c r="D1363" t="s">
        <v>36</v>
      </c>
      <c r="E1363" t="s">
        <v>204</v>
      </c>
      <c r="F1363" t="b">
        <v>0</v>
      </c>
      <c r="G1363" t="s">
        <v>52</v>
      </c>
      <c r="H1363" s="1">
        <v>45684.833506944437</v>
      </c>
      <c r="I1363" t="b">
        <v>1</v>
      </c>
      <c r="J1363" t="b">
        <v>1</v>
      </c>
      <c r="K1363" t="s">
        <v>31</v>
      </c>
      <c r="L1363" t="s">
        <v>22</v>
      </c>
      <c r="M1363">
        <v>98700</v>
      </c>
      <c r="O1363" t="s">
        <v>607</v>
      </c>
      <c r="P1363" t="s">
        <v>1515</v>
      </c>
    </row>
    <row r="1364" spans="1:16" x14ac:dyDescent="0.35">
      <c r="A1364" t="s">
        <v>1776</v>
      </c>
      <c r="B1364" t="s">
        <v>2804</v>
      </c>
      <c r="C1364" t="s">
        <v>201</v>
      </c>
      <c r="D1364" t="s">
        <v>36</v>
      </c>
      <c r="E1364" t="s">
        <v>20</v>
      </c>
      <c r="F1364" t="b">
        <v>0</v>
      </c>
      <c r="G1364" t="s">
        <v>43</v>
      </c>
      <c r="H1364" s="1">
        <v>45684.835590277777</v>
      </c>
      <c r="I1364" t="b">
        <v>1</v>
      </c>
      <c r="J1364" t="b">
        <v>0</v>
      </c>
      <c r="K1364" t="s">
        <v>31</v>
      </c>
      <c r="L1364" t="s">
        <v>22</v>
      </c>
      <c r="M1364">
        <v>120000</v>
      </c>
      <c r="O1364" t="s">
        <v>2805</v>
      </c>
    </row>
    <row r="1365" spans="1:16" x14ac:dyDescent="0.35">
      <c r="A1365" t="s">
        <v>1776</v>
      </c>
      <c r="B1365" t="s">
        <v>2806</v>
      </c>
      <c r="C1365" t="s">
        <v>154</v>
      </c>
      <c r="D1365" t="s">
        <v>36</v>
      </c>
      <c r="E1365" t="s">
        <v>20</v>
      </c>
      <c r="F1365" t="b">
        <v>0</v>
      </c>
      <c r="G1365" t="s">
        <v>52</v>
      </c>
      <c r="H1365" s="1">
        <v>45684.877974537027</v>
      </c>
      <c r="I1365" t="b">
        <v>0</v>
      </c>
      <c r="J1365" t="b">
        <v>1</v>
      </c>
      <c r="K1365" t="s">
        <v>31</v>
      </c>
      <c r="L1365" t="s">
        <v>22</v>
      </c>
      <c r="M1365">
        <v>179500</v>
      </c>
      <c r="O1365" t="s">
        <v>1048</v>
      </c>
      <c r="P1365" t="s">
        <v>2807</v>
      </c>
    </row>
    <row r="1366" spans="1:16" x14ac:dyDescent="0.35">
      <c r="A1366" t="s">
        <v>1776</v>
      </c>
      <c r="B1366" t="s">
        <v>1776</v>
      </c>
      <c r="C1366" t="s">
        <v>2808</v>
      </c>
      <c r="D1366" t="s">
        <v>29</v>
      </c>
      <c r="E1366" t="s">
        <v>20</v>
      </c>
      <c r="F1366" t="b">
        <v>0</v>
      </c>
      <c r="G1366" t="s">
        <v>52</v>
      </c>
      <c r="H1366" s="1">
        <v>45684.91684027778</v>
      </c>
      <c r="I1366" t="b">
        <v>0</v>
      </c>
      <c r="J1366" t="b">
        <v>0</v>
      </c>
      <c r="K1366" t="s">
        <v>31</v>
      </c>
      <c r="L1366" t="s">
        <v>22</v>
      </c>
      <c r="M1366">
        <v>104097.65625</v>
      </c>
      <c r="O1366" t="s">
        <v>2809</v>
      </c>
      <c r="P1366" t="s">
        <v>2810</v>
      </c>
    </row>
    <row r="1367" spans="1:16" x14ac:dyDescent="0.35">
      <c r="A1367" t="s">
        <v>1776</v>
      </c>
      <c r="B1367" t="s">
        <v>2811</v>
      </c>
      <c r="C1367" t="s">
        <v>2292</v>
      </c>
      <c r="D1367" t="s">
        <v>36</v>
      </c>
      <c r="E1367" t="s">
        <v>204</v>
      </c>
      <c r="F1367" t="b">
        <v>0</v>
      </c>
      <c r="G1367" t="s">
        <v>52</v>
      </c>
      <c r="H1367" s="1">
        <v>45685.000057870369</v>
      </c>
      <c r="I1367" t="b">
        <v>0</v>
      </c>
      <c r="J1367" t="b">
        <v>1</v>
      </c>
      <c r="K1367" t="s">
        <v>31</v>
      </c>
      <c r="L1367" t="s">
        <v>32</v>
      </c>
      <c r="N1367">
        <v>21</v>
      </c>
      <c r="O1367" t="s">
        <v>2812</v>
      </c>
      <c r="P1367" t="s">
        <v>2813</v>
      </c>
    </row>
    <row r="1368" spans="1:16" x14ac:dyDescent="0.35">
      <c r="A1368" t="s">
        <v>1776</v>
      </c>
      <c r="B1368" t="s">
        <v>2814</v>
      </c>
      <c r="C1368" t="s">
        <v>2815</v>
      </c>
      <c r="D1368" t="s">
        <v>36</v>
      </c>
      <c r="E1368" t="s">
        <v>20</v>
      </c>
      <c r="F1368" t="b">
        <v>0</v>
      </c>
      <c r="G1368" t="s">
        <v>52</v>
      </c>
      <c r="H1368" s="1">
        <v>45685.000092592592</v>
      </c>
      <c r="I1368" t="b">
        <v>1</v>
      </c>
      <c r="J1368" t="b">
        <v>1</v>
      </c>
      <c r="K1368" t="s">
        <v>31</v>
      </c>
      <c r="L1368" t="s">
        <v>22</v>
      </c>
      <c r="M1368">
        <v>90000</v>
      </c>
      <c r="O1368" t="s">
        <v>2816</v>
      </c>
      <c r="P1368" t="s">
        <v>2817</v>
      </c>
    </row>
    <row r="1369" spans="1:16" x14ac:dyDescent="0.35">
      <c r="A1369" t="s">
        <v>1776</v>
      </c>
      <c r="B1369" t="s">
        <v>2818</v>
      </c>
      <c r="C1369" t="s">
        <v>18</v>
      </c>
      <c r="D1369" t="s">
        <v>17472</v>
      </c>
      <c r="E1369" t="s">
        <v>760</v>
      </c>
      <c r="F1369" t="b">
        <v>1</v>
      </c>
      <c r="G1369" t="s">
        <v>43</v>
      </c>
      <c r="H1369" s="1">
        <v>45685.250787037039</v>
      </c>
      <c r="I1369" t="b">
        <v>0</v>
      </c>
      <c r="J1369" t="b">
        <v>1</v>
      </c>
      <c r="K1369" t="s">
        <v>31</v>
      </c>
      <c r="L1369" t="s">
        <v>32</v>
      </c>
      <c r="N1369">
        <v>71.5</v>
      </c>
      <c r="O1369" t="s">
        <v>2819</v>
      </c>
      <c r="P1369" t="s">
        <v>2820</v>
      </c>
    </row>
    <row r="1370" spans="1:16" x14ac:dyDescent="0.35">
      <c r="A1370" t="s">
        <v>1776</v>
      </c>
      <c r="B1370" t="s">
        <v>2821</v>
      </c>
      <c r="C1370" t="s">
        <v>2822</v>
      </c>
      <c r="D1370" t="s">
        <v>110</v>
      </c>
      <c r="E1370" t="s">
        <v>20</v>
      </c>
      <c r="F1370" t="b">
        <v>0</v>
      </c>
      <c r="G1370" t="s">
        <v>809</v>
      </c>
      <c r="H1370" s="1">
        <v>45685.280266203707</v>
      </c>
      <c r="I1370" t="b">
        <v>1</v>
      </c>
      <c r="J1370" t="b">
        <v>0</v>
      </c>
      <c r="K1370" t="s">
        <v>809</v>
      </c>
      <c r="L1370" t="s">
        <v>22</v>
      </c>
      <c r="M1370">
        <v>41600</v>
      </c>
      <c r="O1370" t="s">
        <v>2823</v>
      </c>
      <c r="P1370" t="s">
        <v>2824</v>
      </c>
    </row>
    <row r="1371" spans="1:16" x14ac:dyDescent="0.35">
      <c r="A1371" t="s">
        <v>1776</v>
      </c>
      <c r="B1371" t="s">
        <v>1788</v>
      </c>
      <c r="C1371" t="s">
        <v>18</v>
      </c>
      <c r="D1371" t="s">
        <v>935</v>
      </c>
      <c r="E1371" t="s">
        <v>20</v>
      </c>
      <c r="F1371" t="b">
        <v>1</v>
      </c>
      <c r="G1371" t="s">
        <v>1789</v>
      </c>
      <c r="H1371" s="1">
        <v>45685.281018518523</v>
      </c>
      <c r="I1371" t="b">
        <v>0</v>
      </c>
      <c r="J1371" t="b">
        <v>0</v>
      </c>
      <c r="K1371" t="s">
        <v>1789</v>
      </c>
      <c r="L1371" t="s">
        <v>22</v>
      </c>
      <c r="M1371">
        <v>37499.5</v>
      </c>
      <c r="O1371" t="s">
        <v>1786</v>
      </c>
      <c r="P1371" t="s">
        <v>1790</v>
      </c>
    </row>
    <row r="1372" spans="1:16" x14ac:dyDescent="0.35">
      <c r="A1372" t="s">
        <v>1776</v>
      </c>
      <c r="B1372" t="s">
        <v>2825</v>
      </c>
      <c r="C1372" t="s">
        <v>649</v>
      </c>
      <c r="D1372" t="s">
        <v>36</v>
      </c>
      <c r="E1372" t="s">
        <v>20</v>
      </c>
      <c r="F1372" t="b">
        <v>0</v>
      </c>
      <c r="G1372" t="s">
        <v>43</v>
      </c>
      <c r="H1372" s="1">
        <v>45685.292581018519</v>
      </c>
      <c r="I1372" t="b">
        <v>0</v>
      </c>
      <c r="J1372" t="b">
        <v>1</v>
      </c>
      <c r="K1372" t="s">
        <v>31</v>
      </c>
      <c r="L1372" t="s">
        <v>22</v>
      </c>
      <c r="M1372">
        <v>129500</v>
      </c>
      <c r="O1372" t="s">
        <v>543</v>
      </c>
      <c r="P1372" t="s">
        <v>2826</v>
      </c>
    </row>
    <row r="1373" spans="1:16" x14ac:dyDescent="0.35">
      <c r="A1373" t="s">
        <v>1776</v>
      </c>
      <c r="B1373" t="s">
        <v>2064</v>
      </c>
      <c r="C1373" t="s">
        <v>2065</v>
      </c>
      <c r="D1373" t="s">
        <v>17465</v>
      </c>
      <c r="E1373" t="s">
        <v>20</v>
      </c>
      <c r="F1373" t="b">
        <v>0</v>
      </c>
      <c r="G1373" t="s">
        <v>2065</v>
      </c>
      <c r="H1373" s="1">
        <v>45685.298645833333</v>
      </c>
      <c r="I1373" t="b">
        <v>1</v>
      </c>
      <c r="J1373" t="b">
        <v>0</v>
      </c>
      <c r="K1373" t="s">
        <v>2065</v>
      </c>
      <c r="L1373" t="s">
        <v>22</v>
      </c>
      <c r="M1373">
        <v>70000</v>
      </c>
      <c r="O1373" t="s">
        <v>2066</v>
      </c>
    </row>
    <row r="1374" spans="1:16" x14ac:dyDescent="0.35">
      <c r="A1374" t="s">
        <v>1776</v>
      </c>
      <c r="B1374" t="s">
        <v>2827</v>
      </c>
      <c r="C1374" t="s">
        <v>1734</v>
      </c>
      <c r="D1374" t="s">
        <v>17473</v>
      </c>
      <c r="E1374" t="s">
        <v>91</v>
      </c>
      <c r="F1374" t="b">
        <v>0</v>
      </c>
      <c r="G1374" t="s">
        <v>171</v>
      </c>
      <c r="H1374" s="1">
        <v>45685.310763888891</v>
      </c>
      <c r="I1374" t="b">
        <v>0</v>
      </c>
      <c r="J1374" t="b">
        <v>1</v>
      </c>
      <c r="K1374" t="s">
        <v>31</v>
      </c>
      <c r="L1374" t="s">
        <v>32</v>
      </c>
      <c r="N1374">
        <v>41.705001831054688</v>
      </c>
      <c r="O1374" t="s">
        <v>2828</v>
      </c>
      <c r="P1374" t="s">
        <v>2829</v>
      </c>
    </row>
    <row r="1375" spans="1:16" x14ac:dyDescent="0.35">
      <c r="A1375" t="s">
        <v>1776</v>
      </c>
      <c r="B1375" t="s">
        <v>2830</v>
      </c>
      <c r="C1375" t="s">
        <v>986</v>
      </c>
      <c r="D1375" t="s">
        <v>36</v>
      </c>
      <c r="E1375" t="s">
        <v>20</v>
      </c>
      <c r="F1375" t="b">
        <v>0</v>
      </c>
      <c r="G1375" t="s">
        <v>52</v>
      </c>
      <c r="H1375" s="1">
        <v>45685.375115740739</v>
      </c>
      <c r="I1375" t="b">
        <v>0</v>
      </c>
      <c r="J1375" t="b">
        <v>1</v>
      </c>
      <c r="K1375" t="s">
        <v>31</v>
      </c>
      <c r="L1375" t="s">
        <v>22</v>
      </c>
      <c r="M1375">
        <v>82897.5</v>
      </c>
      <c r="O1375" t="s">
        <v>2380</v>
      </c>
      <c r="P1375" t="s">
        <v>2831</v>
      </c>
    </row>
    <row r="1376" spans="1:16" x14ac:dyDescent="0.35">
      <c r="A1376" t="s">
        <v>1776</v>
      </c>
      <c r="B1376" t="s">
        <v>2832</v>
      </c>
      <c r="C1376" t="s">
        <v>1805</v>
      </c>
      <c r="D1376" t="s">
        <v>36</v>
      </c>
      <c r="E1376" t="s">
        <v>20</v>
      </c>
      <c r="F1376" t="b">
        <v>0</v>
      </c>
      <c r="G1376" t="s">
        <v>68</v>
      </c>
      <c r="H1376" s="1">
        <v>45685.41777777778</v>
      </c>
      <c r="I1376" t="b">
        <v>0</v>
      </c>
      <c r="J1376" t="b">
        <v>1</v>
      </c>
      <c r="K1376" t="s">
        <v>31</v>
      </c>
      <c r="L1376" t="s">
        <v>22</v>
      </c>
      <c r="M1376">
        <v>80613.5</v>
      </c>
      <c r="O1376" t="s">
        <v>2833</v>
      </c>
      <c r="P1376" t="s">
        <v>2834</v>
      </c>
    </row>
    <row r="1377" spans="1:16" x14ac:dyDescent="0.35">
      <c r="A1377" t="s">
        <v>1776</v>
      </c>
      <c r="B1377" t="s">
        <v>2835</v>
      </c>
      <c r="C1377" t="s">
        <v>491</v>
      </c>
      <c r="D1377" t="s">
        <v>36</v>
      </c>
      <c r="E1377" t="s">
        <v>20</v>
      </c>
      <c r="F1377" t="b">
        <v>0</v>
      </c>
      <c r="G1377" t="s">
        <v>52</v>
      </c>
      <c r="H1377" s="1">
        <v>45685.625081018523</v>
      </c>
      <c r="I1377" t="b">
        <v>0</v>
      </c>
      <c r="J1377" t="b">
        <v>0</v>
      </c>
      <c r="K1377" t="s">
        <v>31</v>
      </c>
      <c r="L1377" t="s">
        <v>22</v>
      </c>
      <c r="M1377">
        <v>95305</v>
      </c>
      <c r="O1377" t="s">
        <v>2836</v>
      </c>
    </row>
    <row r="1378" spans="1:16" x14ac:dyDescent="0.35">
      <c r="A1378" t="s">
        <v>1776</v>
      </c>
      <c r="B1378" t="s">
        <v>2818</v>
      </c>
      <c r="C1378" t="s">
        <v>132</v>
      </c>
      <c r="D1378" t="s">
        <v>17437</v>
      </c>
      <c r="F1378" t="b">
        <v>0</v>
      </c>
      <c r="G1378" t="s">
        <v>43</v>
      </c>
      <c r="H1378" s="1">
        <v>45685.625787037039</v>
      </c>
      <c r="I1378" t="b">
        <v>1</v>
      </c>
      <c r="J1378" t="b">
        <v>0</v>
      </c>
      <c r="K1378" t="s">
        <v>31</v>
      </c>
      <c r="L1378" t="s">
        <v>32</v>
      </c>
      <c r="N1378">
        <v>57.5</v>
      </c>
      <c r="O1378" t="s">
        <v>61</v>
      </c>
      <c r="P1378" t="s">
        <v>251</v>
      </c>
    </row>
    <row r="1379" spans="1:16" x14ac:dyDescent="0.35">
      <c r="A1379" t="s">
        <v>1776</v>
      </c>
      <c r="B1379" t="s">
        <v>2837</v>
      </c>
      <c r="C1379" t="s">
        <v>95</v>
      </c>
      <c r="D1379" t="s">
        <v>36</v>
      </c>
      <c r="E1379" t="s">
        <v>20</v>
      </c>
      <c r="F1379" t="b">
        <v>0</v>
      </c>
      <c r="G1379" t="s">
        <v>30</v>
      </c>
      <c r="H1379" s="1">
        <v>45685.709583333337</v>
      </c>
      <c r="I1379" t="b">
        <v>0</v>
      </c>
      <c r="J1379" t="b">
        <v>1</v>
      </c>
      <c r="K1379" t="s">
        <v>31</v>
      </c>
      <c r="L1379" t="s">
        <v>22</v>
      </c>
      <c r="M1379">
        <v>117000</v>
      </c>
      <c r="O1379" t="s">
        <v>2838</v>
      </c>
      <c r="P1379" t="s">
        <v>2839</v>
      </c>
    </row>
    <row r="1380" spans="1:16" x14ac:dyDescent="0.35">
      <c r="A1380" t="s">
        <v>1776</v>
      </c>
      <c r="B1380" t="s">
        <v>2840</v>
      </c>
      <c r="C1380" t="s">
        <v>2841</v>
      </c>
      <c r="D1380" t="s">
        <v>110</v>
      </c>
      <c r="E1380" t="s">
        <v>20</v>
      </c>
      <c r="F1380" t="b">
        <v>0</v>
      </c>
      <c r="G1380" t="s">
        <v>52</v>
      </c>
      <c r="H1380" s="1">
        <v>45685.750057870369</v>
      </c>
      <c r="I1380" t="b">
        <v>0</v>
      </c>
      <c r="J1380" t="b">
        <v>0</v>
      </c>
      <c r="K1380" t="s">
        <v>31</v>
      </c>
      <c r="L1380" t="s">
        <v>22</v>
      </c>
      <c r="M1380">
        <v>76016.5</v>
      </c>
      <c r="O1380" t="s">
        <v>2842</v>
      </c>
      <c r="P1380" t="s">
        <v>2843</v>
      </c>
    </row>
    <row r="1381" spans="1:16" x14ac:dyDescent="0.35">
      <c r="A1381" t="s">
        <v>1776</v>
      </c>
      <c r="B1381" t="s">
        <v>2844</v>
      </c>
      <c r="C1381" t="s">
        <v>18</v>
      </c>
      <c r="D1381" t="s">
        <v>36</v>
      </c>
      <c r="E1381" t="s">
        <v>20</v>
      </c>
      <c r="F1381" t="b">
        <v>1</v>
      </c>
      <c r="G1381" t="s">
        <v>47</v>
      </c>
      <c r="H1381" s="1">
        <v>45685.750416666669</v>
      </c>
      <c r="I1381" t="b">
        <v>1</v>
      </c>
      <c r="J1381" t="b">
        <v>1</v>
      </c>
      <c r="K1381" t="s">
        <v>31</v>
      </c>
      <c r="L1381" t="s">
        <v>22</v>
      </c>
      <c r="M1381">
        <v>130000</v>
      </c>
      <c r="O1381" t="s">
        <v>2845</v>
      </c>
    </row>
    <row r="1382" spans="1:16" x14ac:dyDescent="0.35">
      <c r="A1382" t="s">
        <v>1776</v>
      </c>
      <c r="B1382" t="s">
        <v>2739</v>
      </c>
      <c r="C1382" t="s">
        <v>2846</v>
      </c>
      <c r="D1382" t="s">
        <v>36</v>
      </c>
      <c r="E1382" t="s">
        <v>20</v>
      </c>
      <c r="F1382" t="b">
        <v>0</v>
      </c>
      <c r="G1382" t="s">
        <v>68</v>
      </c>
      <c r="H1382" s="1">
        <v>45685.751099537039</v>
      </c>
      <c r="I1382" t="b">
        <v>0</v>
      </c>
      <c r="J1382" t="b">
        <v>1</v>
      </c>
      <c r="K1382" t="s">
        <v>31</v>
      </c>
      <c r="L1382" t="s">
        <v>22</v>
      </c>
      <c r="M1382">
        <v>92500</v>
      </c>
      <c r="O1382" t="s">
        <v>2847</v>
      </c>
      <c r="P1382" t="s">
        <v>34</v>
      </c>
    </row>
    <row r="1383" spans="1:16" x14ac:dyDescent="0.35">
      <c r="A1383" t="s">
        <v>1776</v>
      </c>
      <c r="B1383" t="s">
        <v>1776</v>
      </c>
      <c r="C1383" t="s">
        <v>2848</v>
      </c>
      <c r="D1383" t="s">
        <v>269</v>
      </c>
      <c r="E1383" t="s">
        <v>91</v>
      </c>
      <c r="F1383" t="b">
        <v>0</v>
      </c>
      <c r="G1383" t="s">
        <v>52</v>
      </c>
      <c r="H1383" s="1">
        <v>45685.791747685187</v>
      </c>
      <c r="I1383" t="b">
        <v>1</v>
      </c>
      <c r="J1383" t="b">
        <v>0</v>
      </c>
      <c r="K1383" t="s">
        <v>31</v>
      </c>
      <c r="L1383" t="s">
        <v>32</v>
      </c>
      <c r="N1383">
        <v>55</v>
      </c>
      <c r="O1383" t="s">
        <v>2849</v>
      </c>
      <c r="P1383" t="s">
        <v>2850</v>
      </c>
    </row>
    <row r="1384" spans="1:16" x14ac:dyDescent="0.35">
      <c r="A1384" t="s">
        <v>1776</v>
      </c>
      <c r="B1384" t="s">
        <v>2851</v>
      </c>
      <c r="C1384" t="s">
        <v>2852</v>
      </c>
      <c r="D1384" t="s">
        <v>110</v>
      </c>
      <c r="E1384" t="s">
        <v>20</v>
      </c>
      <c r="F1384" t="b">
        <v>0</v>
      </c>
      <c r="G1384" t="s">
        <v>52</v>
      </c>
      <c r="H1384" s="1">
        <v>45685.875081018523</v>
      </c>
      <c r="I1384" t="b">
        <v>0</v>
      </c>
      <c r="J1384" t="b">
        <v>1</v>
      </c>
      <c r="K1384" t="s">
        <v>31</v>
      </c>
      <c r="L1384" t="s">
        <v>22</v>
      </c>
      <c r="M1384">
        <v>70847.84375</v>
      </c>
      <c r="O1384" t="s">
        <v>2853</v>
      </c>
      <c r="P1384" t="s">
        <v>64</v>
      </c>
    </row>
    <row r="1385" spans="1:16" x14ac:dyDescent="0.35">
      <c r="A1385" t="s">
        <v>1776</v>
      </c>
      <c r="B1385" t="s">
        <v>2854</v>
      </c>
      <c r="C1385" t="s">
        <v>496</v>
      </c>
      <c r="D1385" t="s">
        <v>36</v>
      </c>
      <c r="E1385" t="s">
        <v>20</v>
      </c>
      <c r="F1385" t="b">
        <v>0</v>
      </c>
      <c r="G1385" t="s">
        <v>47</v>
      </c>
      <c r="H1385" s="1">
        <v>45685.917083333326</v>
      </c>
      <c r="I1385" t="b">
        <v>0</v>
      </c>
      <c r="J1385" t="b">
        <v>1</v>
      </c>
      <c r="K1385" t="s">
        <v>31</v>
      </c>
      <c r="L1385" t="s">
        <v>22</v>
      </c>
      <c r="M1385">
        <v>71000</v>
      </c>
      <c r="O1385" t="s">
        <v>2855</v>
      </c>
      <c r="P1385" t="s">
        <v>2856</v>
      </c>
    </row>
    <row r="1386" spans="1:16" x14ac:dyDescent="0.35">
      <c r="A1386" t="s">
        <v>1776</v>
      </c>
      <c r="B1386" t="s">
        <v>1776</v>
      </c>
      <c r="C1386" t="s">
        <v>2857</v>
      </c>
      <c r="D1386" t="s">
        <v>110</v>
      </c>
      <c r="E1386" t="s">
        <v>20</v>
      </c>
      <c r="F1386" t="b">
        <v>0</v>
      </c>
      <c r="G1386" t="s">
        <v>52</v>
      </c>
      <c r="H1386" s="1">
        <v>45685.958414351851</v>
      </c>
      <c r="I1386" t="b">
        <v>0</v>
      </c>
      <c r="J1386" t="b">
        <v>1</v>
      </c>
      <c r="K1386" t="s">
        <v>31</v>
      </c>
      <c r="L1386" t="s">
        <v>22</v>
      </c>
      <c r="M1386">
        <v>97500</v>
      </c>
      <c r="O1386" t="s">
        <v>2858</v>
      </c>
      <c r="P1386" t="s">
        <v>2859</v>
      </c>
    </row>
    <row r="1387" spans="1:16" x14ac:dyDescent="0.35">
      <c r="A1387" t="s">
        <v>1776</v>
      </c>
      <c r="B1387" t="s">
        <v>2860</v>
      </c>
      <c r="C1387" t="s">
        <v>2861</v>
      </c>
      <c r="D1387" t="s">
        <v>36</v>
      </c>
      <c r="E1387" t="s">
        <v>20</v>
      </c>
      <c r="F1387" t="b">
        <v>0</v>
      </c>
      <c r="G1387" t="s">
        <v>68</v>
      </c>
      <c r="H1387" s="1">
        <v>45685.959328703713</v>
      </c>
      <c r="I1387" t="b">
        <v>0</v>
      </c>
      <c r="J1387" t="b">
        <v>0</v>
      </c>
      <c r="K1387" t="s">
        <v>31</v>
      </c>
      <c r="L1387" t="s">
        <v>22</v>
      </c>
      <c r="M1387">
        <v>77500</v>
      </c>
      <c r="O1387" t="s">
        <v>2862</v>
      </c>
      <c r="P1387" t="s">
        <v>2863</v>
      </c>
    </row>
    <row r="1388" spans="1:16" x14ac:dyDescent="0.35">
      <c r="A1388" t="s">
        <v>1776</v>
      </c>
      <c r="B1388" t="s">
        <v>2739</v>
      </c>
      <c r="C1388" t="s">
        <v>2846</v>
      </c>
      <c r="D1388" t="s">
        <v>110</v>
      </c>
      <c r="E1388" t="s">
        <v>20</v>
      </c>
      <c r="F1388" t="b">
        <v>0</v>
      </c>
      <c r="G1388" t="s">
        <v>68</v>
      </c>
      <c r="H1388" s="1">
        <v>45686.001064814824</v>
      </c>
      <c r="I1388" t="b">
        <v>0</v>
      </c>
      <c r="J1388" t="b">
        <v>1</v>
      </c>
      <c r="K1388" t="s">
        <v>31</v>
      </c>
      <c r="L1388" t="s">
        <v>22</v>
      </c>
      <c r="M1388">
        <v>92500</v>
      </c>
      <c r="O1388" t="s">
        <v>2847</v>
      </c>
      <c r="P1388" t="s">
        <v>34</v>
      </c>
    </row>
    <row r="1389" spans="1:16" x14ac:dyDescent="0.35">
      <c r="A1389" t="s">
        <v>1776</v>
      </c>
      <c r="B1389" t="s">
        <v>2864</v>
      </c>
      <c r="C1389" t="s">
        <v>182</v>
      </c>
      <c r="D1389" t="s">
        <v>2865</v>
      </c>
      <c r="E1389" t="s">
        <v>20</v>
      </c>
      <c r="F1389" t="b">
        <v>0</v>
      </c>
      <c r="G1389" t="s">
        <v>171</v>
      </c>
      <c r="H1389" s="1">
        <v>45686.14435185185</v>
      </c>
      <c r="I1389" t="b">
        <v>1</v>
      </c>
      <c r="J1389" t="b">
        <v>0</v>
      </c>
      <c r="K1389" t="s">
        <v>31</v>
      </c>
      <c r="L1389" t="s">
        <v>22</v>
      </c>
      <c r="M1389">
        <v>100000</v>
      </c>
      <c r="O1389" t="s">
        <v>2866</v>
      </c>
      <c r="P1389" t="s">
        <v>917</v>
      </c>
    </row>
    <row r="1390" spans="1:16" x14ac:dyDescent="0.35">
      <c r="A1390" t="s">
        <v>1776</v>
      </c>
      <c r="B1390" t="s">
        <v>2480</v>
      </c>
      <c r="C1390" t="s">
        <v>154</v>
      </c>
      <c r="D1390" t="s">
        <v>29</v>
      </c>
      <c r="E1390" t="s">
        <v>20</v>
      </c>
      <c r="F1390" t="b">
        <v>0</v>
      </c>
      <c r="G1390" t="s">
        <v>52</v>
      </c>
      <c r="H1390" s="1">
        <v>45686.250023148154</v>
      </c>
      <c r="I1390" t="b">
        <v>0</v>
      </c>
      <c r="J1390" t="b">
        <v>1</v>
      </c>
      <c r="K1390" t="s">
        <v>31</v>
      </c>
      <c r="L1390" t="s">
        <v>22</v>
      </c>
      <c r="M1390">
        <v>60993</v>
      </c>
      <c r="O1390" t="s">
        <v>2867</v>
      </c>
      <c r="P1390" t="s">
        <v>894</v>
      </c>
    </row>
    <row r="1391" spans="1:16" x14ac:dyDescent="0.35">
      <c r="A1391" t="s">
        <v>1776</v>
      </c>
      <c r="B1391" t="s">
        <v>2868</v>
      </c>
      <c r="C1391" t="s">
        <v>649</v>
      </c>
      <c r="D1391" t="s">
        <v>269</v>
      </c>
      <c r="E1391" t="s">
        <v>91</v>
      </c>
      <c r="F1391" t="b">
        <v>0</v>
      </c>
      <c r="G1391" t="s">
        <v>43</v>
      </c>
      <c r="H1391" s="1">
        <v>45686.25072916667</v>
      </c>
      <c r="I1391" t="b">
        <v>1</v>
      </c>
      <c r="J1391" t="b">
        <v>0</v>
      </c>
      <c r="K1391" t="s">
        <v>31</v>
      </c>
      <c r="L1391" t="s">
        <v>32</v>
      </c>
      <c r="N1391">
        <v>55</v>
      </c>
      <c r="O1391" t="s">
        <v>2869</v>
      </c>
      <c r="P1391" t="s">
        <v>2870</v>
      </c>
    </row>
    <row r="1392" spans="1:16" x14ac:dyDescent="0.35">
      <c r="A1392" t="s">
        <v>1776</v>
      </c>
      <c r="B1392" t="s">
        <v>1807</v>
      </c>
      <c r="C1392" t="s">
        <v>537</v>
      </c>
      <c r="D1392" t="s">
        <v>115</v>
      </c>
      <c r="E1392" t="s">
        <v>20</v>
      </c>
      <c r="F1392" t="b">
        <v>0</v>
      </c>
      <c r="G1392" t="s">
        <v>171</v>
      </c>
      <c r="H1392" s="1">
        <v>45686.284305555557</v>
      </c>
      <c r="I1392" t="b">
        <v>0</v>
      </c>
      <c r="J1392" t="b">
        <v>0</v>
      </c>
      <c r="K1392" t="s">
        <v>31</v>
      </c>
      <c r="L1392" t="s">
        <v>22</v>
      </c>
      <c r="M1392">
        <v>106500</v>
      </c>
      <c r="O1392" t="s">
        <v>1123</v>
      </c>
      <c r="P1392" t="s">
        <v>1808</v>
      </c>
    </row>
    <row r="1393" spans="1:16" x14ac:dyDescent="0.35">
      <c r="A1393" t="s">
        <v>1776</v>
      </c>
      <c r="B1393" t="s">
        <v>2871</v>
      </c>
      <c r="C1393" t="s">
        <v>2675</v>
      </c>
      <c r="D1393" t="s">
        <v>115</v>
      </c>
      <c r="E1393" t="s">
        <v>20</v>
      </c>
      <c r="F1393" t="b">
        <v>0</v>
      </c>
      <c r="G1393" t="s">
        <v>171</v>
      </c>
      <c r="H1393" s="1">
        <v>45686.284328703703</v>
      </c>
      <c r="I1393" t="b">
        <v>0</v>
      </c>
      <c r="J1393" t="b">
        <v>0</v>
      </c>
      <c r="K1393" t="s">
        <v>31</v>
      </c>
      <c r="L1393" t="s">
        <v>22</v>
      </c>
      <c r="M1393">
        <v>70000</v>
      </c>
      <c r="O1393" t="s">
        <v>2872</v>
      </c>
      <c r="P1393" t="s">
        <v>2173</v>
      </c>
    </row>
    <row r="1394" spans="1:16" x14ac:dyDescent="0.35">
      <c r="A1394" t="s">
        <v>1776</v>
      </c>
      <c r="B1394" t="s">
        <v>1776</v>
      </c>
      <c r="C1394" t="s">
        <v>2873</v>
      </c>
      <c r="D1394" t="s">
        <v>115</v>
      </c>
      <c r="E1394" t="s">
        <v>20</v>
      </c>
      <c r="F1394" t="b">
        <v>0</v>
      </c>
      <c r="G1394" t="s">
        <v>52</v>
      </c>
      <c r="H1394" s="1">
        <v>45686.291724537034</v>
      </c>
      <c r="I1394" t="b">
        <v>0</v>
      </c>
      <c r="J1394" t="b">
        <v>0</v>
      </c>
      <c r="K1394" t="s">
        <v>31</v>
      </c>
      <c r="L1394" t="s">
        <v>22</v>
      </c>
      <c r="M1394">
        <v>68900</v>
      </c>
      <c r="O1394" t="s">
        <v>2874</v>
      </c>
      <c r="P1394" t="s">
        <v>164</v>
      </c>
    </row>
    <row r="1395" spans="1:16" x14ac:dyDescent="0.35">
      <c r="A1395" t="s">
        <v>1776</v>
      </c>
      <c r="B1395" t="s">
        <v>1776</v>
      </c>
      <c r="C1395" t="s">
        <v>2875</v>
      </c>
      <c r="D1395" t="s">
        <v>42</v>
      </c>
      <c r="E1395" t="s">
        <v>20</v>
      </c>
      <c r="F1395" t="b">
        <v>0</v>
      </c>
      <c r="G1395" t="s">
        <v>52</v>
      </c>
      <c r="H1395" s="1">
        <v>45686.416724537034</v>
      </c>
      <c r="I1395" t="b">
        <v>0</v>
      </c>
      <c r="J1395" t="b">
        <v>1</v>
      </c>
      <c r="K1395" t="s">
        <v>31</v>
      </c>
      <c r="L1395" t="s">
        <v>22</v>
      </c>
      <c r="M1395">
        <v>80000</v>
      </c>
      <c r="O1395" t="s">
        <v>2876</v>
      </c>
      <c r="P1395" t="s">
        <v>140</v>
      </c>
    </row>
    <row r="1396" spans="1:16" x14ac:dyDescent="0.35">
      <c r="A1396" t="s">
        <v>1776</v>
      </c>
      <c r="B1396" t="s">
        <v>2877</v>
      </c>
      <c r="C1396" t="s">
        <v>943</v>
      </c>
      <c r="D1396" t="s">
        <v>29</v>
      </c>
      <c r="E1396" t="s">
        <v>20</v>
      </c>
      <c r="F1396" t="b">
        <v>0</v>
      </c>
      <c r="G1396" t="s">
        <v>52</v>
      </c>
      <c r="H1396" s="1">
        <v>45686.625162037039</v>
      </c>
      <c r="I1396" t="b">
        <v>0</v>
      </c>
      <c r="J1396" t="b">
        <v>0</v>
      </c>
      <c r="K1396" t="s">
        <v>31</v>
      </c>
      <c r="L1396" t="s">
        <v>22</v>
      </c>
      <c r="M1396">
        <v>111800</v>
      </c>
      <c r="O1396" t="s">
        <v>2878</v>
      </c>
      <c r="P1396" t="s">
        <v>836</v>
      </c>
    </row>
    <row r="1397" spans="1:16" x14ac:dyDescent="0.35">
      <c r="A1397" t="s">
        <v>1776</v>
      </c>
      <c r="B1397" t="s">
        <v>1944</v>
      </c>
      <c r="C1397" t="s">
        <v>170</v>
      </c>
      <c r="D1397" t="s">
        <v>17437</v>
      </c>
      <c r="E1397" t="s">
        <v>20</v>
      </c>
      <c r="F1397" t="b">
        <v>0</v>
      </c>
      <c r="G1397" t="s">
        <v>171</v>
      </c>
      <c r="H1397" s="1">
        <v>45686.659155092602</v>
      </c>
      <c r="I1397" t="b">
        <v>1</v>
      </c>
      <c r="J1397" t="b">
        <v>0</v>
      </c>
      <c r="K1397" t="s">
        <v>31</v>
      </c>
      <c r="L1397" t="s">
        <v>32</v>
      </c>
      <c r="N1397">
        <v>36.5</v>
      </c>
      <c r="O1397" t="s">
        <v>61</v>
      </c>
      <c r="P1397" t="s">
        <v>34</v>
      </c>
    </row>
    <row r="1398" spans="1:16" x14ac:dyDescent="0.35">
      <c r="A1398" t="s">
        <v>1776</v>
      </c>
      <c r="B1398" t="s">
        <v>1776</v>
      </c>
      <c r="C1398" t="s">
        <v>2808</v>
      </c>
      <c r="D1398" t="s">
        <v>36</v>
      </c>
      <c r="E1398" t="s">
        <v>91</v>
      </c>
      <c r="F1398" t="b">
        <v>0</v>
      </c>
      <c r="G1398" t="s">
        <v>52</v>
      </c>
      <c r="H1398" s="1">
        <v>45686.666805555556</v>
      </c>
      <c r="I1398" t="b">
        <v>0</v>
      </c>
      <c r="J1398" t="b">
        <v>0</v>
      </c>
      <c r="K1398" t="s">
        <v>31</v>
      </c>
      <c r="L1398" t="s">
        <v>32</v>
      </c>
      <c r="N1398">
        <v>21</v>
      </c>
      <c r="O1398" t="s">
        <v>92</v>
      </c>
      <c r="P1398" t="s">
        <v>2879</v>
      </c>
    </row>
    <row r="1399" spans="1:16" x14ac:dyDescent="0.35">
      <c r="A1399" t="s">
        <v>1776</v>
      </c>
      <c r="B1399" t="s">
        <v>2880</v>
      </c>
      <c r="C1399" t="s">
        <v>2881</v>
      </c>
      <c r="D1399" t="s">
        <v>110</v>
      </c>
      <c r="E1399" t="s">
        <v>20</v>
      </c>
      <c r="F1399" t="b">
        <v>0</v>
      </c>
      <c r="G1399" t="s">
        <v>52</v>
      </c>
      <c r="H1399" s="1">
        <v>45686.708425925928</v>
      </c>
      <c r="I1399" t="b">
        <v>0</v>
      </c>
      <c r="J1399" t="b">
        <v>1</v>
      </c>
      <c r="K1399" t="s">
        <v>31</v>
      </c>
      <c r="L1399" t="s">
        <v>22</v>
      </c>
      <c r="M1399">
        <v>69500</v>
      </c>
      <c r="O1399" t="s">
        <v>2882</v>
      </c>
      <c r="P1399" t="s">
        <v>2883</v>
      </c>
    </row>
    <row r="1400" spans="1:16" x14ac:dyDescent="0.35">
      <c r="A1400" t="s">
        <v>1776</v>
      </c>
      <c r="B1400" t="s">
        <v>1969</v>
      </c>
      <c r="C1400" t="s">
        <v>552</v>
      </c>
      <c r="D1400" t="s">
        <v>110</v>
      </c>
      <c r="E1400" t="s">
        <v>2323</v>
      </c>
      <c r="F1400" t="b">
        <v>0</v>
      </c>
      <c r="G1400" t="s">
        <v>68</v>
      </c>
      <c r="H1400" s="1">
        <v>45686.70988425926</v>
      </c>
      <c r="I1400" t="b">
        <v>0</v>
      </c>
      <c r="J1400" t="b">
        <v>0</v>
      </c>
      <c r="K1400" t="s">
        <v>31</v>
      </c>
      <c r="L1400" t="s">
        <v>32</v>
      </c>
      <c r="N1400">
        <v>37</v>
      </c>
      <c r="O1400" t="s">
        <v>2884</v>
      </c>
      <c r="P1400" t="s">
        <v>2885</v>
      </c>
    </row>
    <row r="1401" spans="1:16" x14ac:dyDescent="0.35">
      <c r="A1401" t="s">
        <v>1776</v>
      </c>
      <c r="B1401" t="s">
        <v>2886</v>
      </c>
      <c r="C1401" t="s">
        <v>280</v>
      </c>
      <c r="D1401" t="s">
        <v>249</v>
      </c>
      <c r="E1401" t="s">
        <v>20</v>
      </c>
      <c r="F1401" t="b">
        <v>0</v>
      </c>
      <c r="G1401" t="s">
        <v>280</v>
      </c>
      <c r="H1401" s="1">
        <v>45686.76866898148</v>
      </c>
      <c r="I1401" t="b">
        <v>0</v>
      </c>
      <c r="J1401" t="b">
        <v>0</v>
      </c>
      <c r="K1401" t="s">
        <v>280</v>
      </c>
      <c r="L1401" t="s">
        <v>22</v>
      </c>
      <c r="M1401">
        <v>91959.5</v>
      </c>
      <c r="O1401" t="s">
        <v>2465</v>
      </c>
      <c r="P1401" t="s">
        <v>2887</v>
      </c>
    </row>
    <row r="1402" spans="1:16" x14ac:dyDescent="0.35">
      <c r="A1402" t="s">
        <v>1776</v>
      </c>
      <c r="B1402" t="s">
        <v>2291</v>
      </c>
      <c r="C1402" t="s">
        <v>410</v>
      </c>
      <c r="D1402" t="s">
        <v>36</v>
      </c>
      <c r="E1402" t="s">
        <v>91</v>
      </c>
      <c r="F1402" t="b">
        <v>0</v>
      </c>
      <c r="G1402" t="s">
        <v>47</v>
      </c>
      <c r="H1402" s="1">
        <v>45686.87537037037</v>
      </c>
      <c r="I1402" t="b">
        <v>0</v>
      </c>
      <c r="J1402" t="b">
        <v>1</v>
      </c>
      <c r="K1402" t="s">
        <v>31</v>
      </c>
      <c r="L1402" t="s">
        <v>32</v>
      </c>
      <c r="N1402">
        <v>48</v>
      </c>
      <c r="O1402" t="s">
        <v>773</v>
      </c>
      <c r="P1402" t="s">
        <v>2888</v>
      </c>
    </row>
    <row r="1403" spans="1:16" x14ac:dyDescent="0.35">
      <c r="A1403" t="s">
        <v>1776</v>
      </c>
      <c r="B1403" t="s">
        <v>1776</v>
      </c>
      <c r="C1403" t="s">
        <v>2889</v>
      </c>
      <c r="D1403" t="s">
        <v>110</v>
      </c>
      <c r="E1403" t="s">
        <v>436</v>
      </c>
      <c r="F1403" t="b">
        <v>0</v>
      </c>
      <c r="G1403" t="s">
        <v>52</v>
      </c>
      <c r="H1403" s="1">
        <v>45686.916724537034</v>
      </c>
      <c r="I1403" t="b">
        <v>0</v>
      </c>
      <c r="J1403" t="b">
        <v>1</v>
      </c>
      <c r="K1403" t="s">
        <v>31</v>
      </c>
      <c r="L1403" t="s">
        <v>22</v>
      </c>
      <c r="M1403">
        <v>96650</v>
      </c>
      <c r="O1403" t="s">
        <v>2773</v>
      </c>
      <c r="P1403" t="s">
        <v>1439</v>
      </c>
    </row>
    <row r="1404" spans="1:16" x14ac:dyDescent="0.35">
      <c r="A1404" t="s">
        <v>1776</v>
      </c>
      <c r="B1404" t="s">
        <v>2890</v>
      </c>
      <c r="C1404" t="s">
        <v>1095</v>
      </c>
      <c r="D1404" t="s">
        <v>36</v>
      </c>
      <c r="E1404" t="s">
        <v>20</v>
      </c>
      <c r="F1404" t="b">
        <v>0</v>
      </c>
      <c r="G1404" t="s">
        <v>47</v>
      </c>
      <c r="H1404" s="1">
        <v>45686.95888888889</v>
      </c>
      <c r="I1404" t="b">
        <v>0</v>
      </c>
      <c r="J1404" t="b">
        <v>1</v>
      </c>
      <c r="K1404" t="s">
        <v>31</v>
      </c>
      <c r="L1404" t="s">
        <v>22</v>
      </c>
      <c r="M1404">
        <v>102500</v>
      </c>
      <c r="O1404" t="s">
        <v>2891</v>
      </c>
      <c r="P1404" t="s">
        <v>2892</v>
      </c>
    </row>
    <row r="1405" spans="1:16" x14ac:dyDescent="0.35">
      <c r="A1405" t="s">
        <v>1776</v>
      </c>
      <c r="B1405" t="s">
        <v>2893</v>
      </c>
      <c r="C1405" t="s">
        <v>2417</v>
      </c>
      <c r="D1405" t="s">
        <v>36</v>
      </c>
      <c r="E1405" t="s">
        <v>20</v>
      </c>
      <c r="F1405" t="b">
        <v>0</v>
      </c>
      <c r="G1405" t="s">
        <v>43</v>
      </c>
      <c r="H1405" s="1">
        <v>45687.225532407407</v>
      </c>
      <c r="I1405" t="b">
        <v>0</v>
      </c>
      <c r="J1405" t="b">
        <v>0</v>
      </c>
      <c r="K1405" t="s">
        <v>31</v>
      </c>
      <c r="L1405" t="s">
        <v>22</v>
      </c>
      <c r="M1405">
        <v>102500</v>
      </c>
      <c r="O1405" t="s">
        <v>1123</v>
      </c>
      <c r="P1405" t="s">
        <v>2894</v>
      </c>
    </row>
    <row r="1406" spans="1:16" x14ac:dyDescent="0.35">
      <c r="A1406" t="s">
        <v>1776</v>
      </c>
      <c r="B1406" t="s">
        <v>1776</v>
      </c>
      <c r="C1406" t="s">
        <v>2750</v>
      </c>
      <c r="D1406" t="s">
        <v>281</v>
      </c>
      <c r="E1406" t="s">
        <v>20</v>
      </c>
      <c r="F1406" t="b">
        <v>0</v>
      </c>
      <c r="G1406" t="s">
        <v>68</v>
      </c>
      <c r="H1406" s="1">
        <v>45687.252164351848</v>
      </c>
      <c r="I1406" t="b">
        <v>0</v>
      </c>
      <c r="J1406" t="b">
        <v>1</v>
      </c>
      <c r="K1406" t="s">
        <v>31</v>
      </c>
      <c r="L1406" t="s">
        <v>22</v>
      </c>
      <c r="M1406">
        <v>107303.515625</v>
      </c>
      <c r="O1406" t="s">
        <v>2751</v>
      </c>
      <c r="P1406" t="s">
        <v>2752</v>
      </c>
    </row>
    <row r="1407" spans="1:16" x14ac:dyDescent="0.35">
      <c r="A1407" t="s">
        <v>1776</v>
      </c>
      <c r="B1407" t="s">
        <v>1776</v>
      </c>
      <c r="C1407" t="s">
        <v>2895</v>
      </c>
      <c r="D1407" t="s">
        <v>17445</v>
      </c>
      <c r="E1407" t="s">
        <v>20</v>
      </c>
      <c r="F1407" t="b">
        <v>0</v>
      </c>
      <c r="G1407" t="s">
        <v>287</v>
      </c>
      <c r="H1407" s="1">
        <v>45687.269467592603</v>
      </c>
      <c r="I1407" t="b">
        <v>1</v>
      </c>
      <c r="J1407" t="b">
        <v>1</v>
      </c>
      <c r="K1407" t="s">
        <v>287</v>
      </c>
      <c r="L1407" t="s">
        <v>22</v>
      </c>
      <c r="M1407">
        <v>128500</v>
      </c>
      <c r="O1407" t="s">
        <v>2896</v>
      </c>
      <c r="P1407" t="s">
        <v>2173</v>
      </c>
    </row>
    <row r="1408" spans="1:16" x14ac:dyDescent="0.35">
      <c r="A1408" t="s">
        <v>1776</v>
      </c>
      <c r="B1408" t="s">
        <v>2897</v>
      </c>
      <c r="C1408" t="s">
        <v>2675</v>
      </c>
      <c r="D1408" t="s">
        <v>110</v>
      </c>
      <c r="E1408" t="s">
        <v>91</v>
      </c>
      <c r="F1408" t="b">
        <v>0</v>
      </c>
      <c r="G1408" t="s">
        <v>171</v>
      </c>
      <c r="H1408" s="1">
        <v>45687.310844907413</v>
      </c>
      <c r="I1408" t="b">
        <v>0</v>
      </c>
      <c r="J1408" t="b">
        <v>0</v>
      </c>
      <c r="K1408" t="s">
        <v>31</v>
      </c>
      <c r="L1408" t="s">
        <v>32</v>
      </c>
      <c r="N1408">
        <v>40</v>
      </c>
      <c r="O1408" t="s">
        <v>2898</v>
      </c>
    </row>
    <row r="1409" spans="1:16" x14ac:dyDescent="0.35">
      <c r="A1409" t="s">
        <v>1776</v>
      </c>
      <c r="B1409" t="s">
        <v>1776</v>
      </c>
      <c r="C1409" t="s">
        <v>2899</v>
      </c>
      <c r="D1409" t="s">
        <v>17445</v>
      </c>
      <c r="E1409" t="s">
        <v>20</v>
      </c>
      <c r="F1409" t="b">
        <v>0</v>
      </c>
      <c r="G1409" t="s">
        <v>171</v>
      </c>
      <c r="H1409" s="1">
        <v>45687.310844907413</v>
      </c>
      <c r="I1409" t="b">
        <v>0</v>
      </c>
      <c r="J1409" t="b">
        <v>1</v>
      </c>
      <c r="K1409" t="s">
        <v>31</v>
      </c>
      <c r="L1409" t="s">
        <v>22</v>
      </c>
      <c r="M1409">
        <v>121000</v>
      </c>
      <c r="O1409" t="s">
        <v>402</v>
      </c>
      <c r="P1409" t="s">
        <v>2900</v>
      </c>
    </row>
    <row r="1410" spans="1:16" x14ac:dyDescent="0.35">
      <c r="A1410" t="s">
        <v>1776</v>
      </c>
      <c r="B1410" t="s">
        <v>2901</v>
      </c>
      <c r="C1410" t="s">
        <v>537</v>
      </c>
      <c r="D1410" t="s">
        <v>110</v>
      </c>
      <c r="E1410" t="s">
        <v>20</v>
      </c>
      <c r="F1410" t="b">
        <v>0</v>
      </c>
      <c r="G1410" t="s">
        <v>171</v>
      </c>
      <c r="H1410" s="1">
        <v>45687.310844907413</v>
      </c>
      <c r="I1410" t="b">
        <v>1</v>
      </c>
      <c r="J1410" t="b">
        <v>0</v>
      </c>
      <c r="K1410" t="s">
        <v>31</v>
      </c>
      <c r="L1410" t="s">
        <v>22</v>
      </c>
      <c r="M1410">
        <v>92500</v>
      </c>
      <c r="O1410" t="s">
        <v>2902</v>
      </c>
      <c r="P1410" t="s">
        <v>34</v>
      </c>
    </row>
    <row r="1411" spans="1:16" x14ac:dyDescent="0.35">
      <c r="A1411" t="s">
        <v>1776</v>
      </c>
      <c r="B1411" t="s">
        <v>2127</v>
      </c>
      <c r="C1411" t="s">
        <v>170</v>
      </c>
      <c r="D1411" t="s">
        <v>115</v>
      </c>
      <c r="E1411" t="s">
        <v>91</v>
      </c>
      <c r="F1411" t="b">
        <v>0</v>
      </c>
      <c r="G1411" t="s">
        <v>171</v>
      </c>
      <c r="H1411" s="1">
        <v>45687.352650462963</v>
      </c>
      <c r="I1411" t="b">
        <v>0</v>
      </c>
      <c r="J1411" t="b">
        <v>0</v>
      </c>
      <c r="K1411" t="s">
        <v>31</v>
      </c>
      <c r="L1411" t="s">
        <v>32</v>
      </c>
      <c r="N1411">
        <v>34.5</v>
      </c>
      <c r="O1411" t="s">
        <v>33</v>
      </c>
      <c r="P1411" t="s">
        <v>1111</v>
      </c>
    </row>
    <row r="1412" spans="1:16" x14ac:dyDescent="0.35">
      <c r="A1412" t="s">
        <v>1776</v>
      </c>
      <c r="B1412" t="s">
        <v>2903</v>
      </c>
      <c r="C1412" t="s">
        <v>2904</v>
      </c>
      <c r="D1412" t="s">
        <v>249</v>
      </c>
      <c r="E1412" t="s">
        <v>20</v>
      </c>
      <c r="F1412" t="b">
        <v>0</v>
      </c>
      <c r="G1412" t="s">
        <v>105</v>
      </c>
      <c r="H1412" s="1">
        <v>45687.395729166667</v>
      </c>
      <c r="I1412" t="b">
        <v>0</v>
      </c>
      <c r="J1412" t="b">
        <v>0</v>
      </c>
      <c r="K1412" t="s">
        <v>105</v>
      </c>
      <c r="L1412" t="s">
        <v>22</v>
      </c>
      <c r="M1412">
        <v>48000</v>
      </c>
      <c r="O1412" t="s">
        <v>2905</v>
      </c>
      <c r="P1412" t="s">
        <v>2906</v>
      </c>
    </row>
    <row r="1413" spans="1:16" x14ac:dyDescent="0.35">
      <c r="A1413" t="s">
        <v>1776</v>
      </c>
      <c r="B1413" t="s">
        <v>1879</v>
      </c>
      <c r="C1413" t="s">
        <v>2330</v>
      </c>
      <c r="D1413" t="s">
        <v>295</v>
      </c>
      <c r="E1413" t="s">
        <v>20</v>
      </c>
      <c r="F1413" t="b">
        <v>0</v>
      </c>
      <c r="G1413" t="s">
        <v>47</v>
      </c>
      <c r="H1413" s="1">
        <v>45687.626747685194</v>
      </c>
      <c r="I1413" t="b">
        <v>1</v>
      </c>
      <c r="J1413" t="b">
        <v>0</v>
      </c>
      <c r="K1413" t="s">
        <v>31</v>
      </c>
      <c r="L1413" t="s">
        <v>22</v>
      </c>
      <c r="M1413">
        <v>85000</v>
      </c>
      <c r="O1413" t="s">
        <v>2907</v>
      </c>
      <c r="P1413" t="s">
        <v>2908</v>
      </c>
    </row>
    <row r="1414" spans="1:16" x14ac:dyDescent="0.35">
      <c r="A1414" t="s">
        <v>1776</v>
      </c>
      <c r="B1414" t="s">
        <v>2909</v>
      </c>
      <c r="C1414" t="s">
        <v>948</v>
      </c>
      <c r="D1414" t="s">
        <v>249</v>
      </c>
      <c r="E1414" t="s">
        <v>20</v>
      </c>
      <c r="F1414" t="b">
        <v>0</v>
      </c>
      <c r="G1414" t="s">
        <v>948</v>
      </c>
      <c r="H1414" s="1">
        <v>45687.648796296293</v>
      </c>
      <c r="I1414" t="b">
        <v>1</v>
      </c>
      <c r="J1414" t="b">
        <v>0</v>
      </c>
      <c r="K1414" t="s">
        <v>948</v>
      </c>
      <c r="L1414" t="s">
        <v>22</v>
      </c>
      <c r="M1414">
        <v>41799.5</v>
      </c>
      <c r="O1414" t="s">
        <v>2910</v>
      </c>
      <c r="P1414" t="s">
        <v>2456</v>
      </c>
    </row>
    <row r="1415" spans="1:16" x14ac:dyDescent="0.35">
      <c r="A1415" t="s">
        <v>1776</v>
      </c>
      <c r="B1415" t="s">
        <v>1776</v>
      </c>
      <c r="C1415" t="s">
        <v>2911</v>
      </c>
      <c r="D1415" t="s">
        <v>110</v>
      </c>
      <c r="E1415" t="s">
        <v>296</v>
      </c>
      <c r="F1415" t="b">
        <v>0</v>
      </c>
      <c r="G1415" t="s">
        <v>52</v>
      </c>
      <c r="H1415" s="1">
        <v>45687.791712962957</v>
      </c>
      <c r="I1415" t="b">
        <v>0</v>
      </c>
      <c r="J1415" t="b">
        <v>1</v>
      </c>
      <c r="K1415" t="s">
        <v>31</v>
      </c>
      <c r="L1415" t="s">
        <v>22</v>
      </c>
      <c r="M1415">
        <v>79999</v>
      </c>
      <c r="O1415" t="s">
        <v>2912</v>
      </c>
      <c r="P1415" t="s">
        <v>2913</v>
      </c>
    </row>
    <row r="1416" spans="1:16" x14ac:dyDescent="0.35">
      <c r="A1416" t="s">
        <v>1776</v>
      </c>
      <c r="B1416" t="s">
        <v>1944</v>
      </c>
      <c r="C1416" t="s">
        <v>170</v>
      </c>
      <c r="D1416" t="s">
        <v>36</v>
      </c>
      <c r="E1416" t="s">
        <v>91</v>
      </c>
      <c r="F1416" t="b">
        <v>0</v>
      </c>
      <c r="G1416" t="s">
        <v>171</v>
      </c>
      <c r="H1416" s="1">
        <v>45687.810868055552</v>
      </c>
      <c r="I1416" t="b">
        <v>1</v>
      </c>
      <c r="J1416" t="b">
        <v>1</v>
      </c>
      <c r="K1416" t="s">
        <v>31</v>
      </c>
      <c r="L1416" t="s">
        <v>32</v>
      </c>
      <c r="N1416">
        <v>36.5</v>
      </c>
      <c r="O1416" t="s">
        <v>61</v>
      </c>
      <c r="P1416" t="s">
        <v>2914</v>
      </c>
    </row>
    <row r="1417" spans="1:16" x14ac:dyDescent="0.35">
      <c r="A1417" t="s">
        <v>1776</v>
      </c>
      <c r="B1417" t="s">
        <v>2915</v>
      </c>
      <c r="C1417" t="s">
        <v>2873</v>
      </c>
      <c r="D1417" t="s">
        <v>36</v>
      </c>
      <c r="E1417" t="s">
        <v>20</v>
      </c>
      <c r="F1417" t="b">
        <v>0</v>
      </c>
      <c r="G1417" t="s">
        <v>52</v>
      </c>
      <c r="H1417" s="1">
        <v>45687.833344907413</v>
      </c>
      <c r="I1417" t="b">
        <v>0</v>
      </c>
      <c r="J1417" t="b">
        <v>0</v>
      </c>
      <c r="K1417" t="s">
        <v>31</v>
      </c>
      <c r="L1417" t="s">
        <v>22</v>
      </c>
      <c r="M1417">
        <v>66756</v>
      </c>
      <c r="O1417" t="s">
        <v>2874</v>
      </c>
    </row>
    <row r="1418" spans="1:16" x14ac:dyDescent="0.35">
      <c r="A1418" t="s">
        <v>1776</v>
      </c>
      <c r="B1418" t="s">
        <v>2916</v>
      </c>
      <c r="C1418" t="s">
        <v>1917</v>
      </c>
      <c r="D1418" t="s">
        <v>110</v>
      </c>
      <c r="E1418" t="s">
        <v>20</v>
      </c>
      <c r="F1418" t="b">
        <v>0</v>
      </c>
      <c r="G1418" t="s">
        <v>47</v>
      </c>
      <c r="H1418" s="1">
        <v>45687.835057870368</v>
      </c>
      <c r="I1418" t="b">
        <v>0</v>
      </c>
      <c r="J1418" t="b">
        <v>0</v>
      </c>
      <c r="K1418" t="s">
        <v>31</v>
      </c>
      <c r="L1418" t="s">
        <v>32</v>
      </c>
      <c r="N1418">
        <v>25</v>
      </c>
      <c r="O1418" t="s">
        <v>2917</v>
      </c>
      <c r="P1418" t="s">
        <v>1794</v>
      </c>
    </row>
    <row r="1419" spans="1:16" x14ac:dyDescent="0.35">
      <c r="A1419" t="s">
        <v>1776</v>
      </c>
      <c r="B1419" t="s">
        <v>1807</v>
      </c>
      <c r="C1419" t="s">
        <v>537</v>
      </c>
      <c r="D1419" t="s">
        <v>115</v>
      </c>
      <c r="E1419" t="s">
        <v>20</v>
      </c>
      <c r="F1419" t="b">
        <v>0</v>
      </c>
      <c r="G1419" t="s">
        <v>171</v>
      </c>
      <c r="H1419" s="1">
        <v>45687.852569444447</v>
      </c>
      <c r="I1419" t="b">
        <v>0</v>
      </c>
      <c r="J1419" t="b">
        <v>0</v>
      </c>
      <c r="K1419" t="s">
        <v>31</v>
      </c>
      <c r="L1419" t="s">
        <v>22</v>
      </c>
      <c r="M1419">
        <v>106500</v>
      </c>
      <c r="O1419" t="s">
        <v>1123</v>
      </c>
      <c r="P1419" t="s">
        <v>1808</v>
      </c>
    </row>
    <row r="1420" spans="1:16" x14ac:dyDescent="0.35">
      <c r="A1420" t="s">
        <v>1776</v>
      </c>
      <c r="B1420" t="s">
        <v>2918</v>
      </c>
      <c r="C1420" t="s">
        <v>2919</v>
      </c>
      <c r="D1420" t="s">
        <v>295</v>
      </c>
      <c r="E1420" t="s">
        <v>20</v>
      </c>
      <c r="F1420" t="b">
        <v>0</v>
      </c>
      <c r="G1420" t="s">
        <v>47</v>
      </c>
      <c r="H1420" s="1">
        <v>45687.876747685194</v>
      </c>
      <c r="I1420" t="b">
        <v>0</v>
      </c>
      <c r="J1420" t="b">
        <v>0</v>
      </c>
      <c r="K1420" t="s">
        <v>31</v>
      </c>
      <c r="L1420" t="s">
        <v>22</v>
      </c>
      <c r="M1420">
        <v>86234</v>
      </c>
      <c r="O1420" t="s">
        <v>2920</v>
      </c>
      <c r="P1420" t="s">
        <v>2921</v>
      </c>
    </row>
    <row r="1421" spans="1:16" x14ac:dyDescent="0.35">
      <c r="A1421" t="s">
        <v>1776</v>
      </c>
      <c r="B1421" t="s">
        <v>2922</v>
      </c>
      <c r="C1421" t="s">
        <v>289</v>
      </c>
      <c r="D1421" t="s">
        <v>36</v>
      </c>
      <c r="E1421" t="s">
        <v>20</v>
      </c>
      <c r="F1421" t="b">
        <v>0</v>
      </c>
      <c r="G1421" t="s">
        <v>43</v>
      </c>
      <c r="H1421" s="1">
        <v>45687.87704861111</v>
      </c>
      <c r="I1421" t="b">
        <v>0</v>
      </c>
      <c r="J1421" t="b">
        <v>1</v>
      </c>
      <c r="K1421" t="s">
        <v>31</v>
      </c>
      <c r="L1421" t="s">
        <v>22</v>
      </c>
      <c r="M1421">
        <v>150590</v>
      </c>
      <c r="O1421" t="s">
        <v>96</v>
      </c>
      <c r="P1421" t="s">
        <v>232</v>
      </c>
    </row>
    <row r="1422" spans="1:16" x14ac:dyDescent="0.35">
      <c r="A1422" t="s">
        <v>1776</v>
      </c>
      <c r="B1422" t="s">
        <v>2163</v>
      </c>
      <c r="C1422" t="s">
        <v>2164</v>
      </c>
      <c r="D1422" t="s">
        <v>115</v>
      </c>
      <c r="E1422" t="s">
        <v>20</v>
      </c>
      <c r="F1422" t="b">
        <v>0</v>
      </c>
      <c r="G1422" t="s">
        <v>43</v>
      </c>
      <c r="H1422" s="1">
        <v>45687.877129629633</v>
      </c>
      <c r="I1422" t="b">
        <v>0</v>
      </c>
      <c r="J1422" t="b">
        <v>0</v>
      </c>
      <c r="K1422" t="s">
        <v>31</v>
      </c>
      <c r="L1422" t="s">
        <v>22</v>
      </c>
      <c r="M1422">
        <v>100000</v>
      </c>
      <c r="O1422" t="s">
        <v>2165</v>
      </c>
      <c r="P1422" t="s">
        <v>1284</v>
      </c>
    </row>
    <row r="1423" spans="1:16" x14ac:dyDescent="0.35">
      <c r="A1423" t="s">
        <v>1776</v>
      </c>
      <c r="B1423" t="s">
        <v>1776</v>
      </c>
      <c r="C1423" t="s">
        <v>2923</v>
      </c>
      <c r="D1423" t="s">
        <v>36</v>
      </c>
      <c r="E1423" t="s">
        <v>20</v>
      </c>
      <c r="F1423" t="b">
        <v>0</v>
      </c>
      <c r="G1423" t="s">
        <v>68</v>
      </c>
      <c r="H1423" s="1">
        <v>45687.877164351848</v>
      </c>
      <c r="I1423" t="b">
        <v>1</v>
      </c>
      <c r="J1423" t="b">
        <v>0</v>
      </c>
      <c r="K1423" t="s">
        <v>31</v>
      </c>
      <c r="L1423" t="s">
        <v>22</v>
      </c>
      <c r="M1423">
        <v>92500</v>
      </c>
      <c r="O1423" t="s">
        <v>2924</v>
      </c>
      <c r="P1423" t="s">
        <v>2925</v>
      </c>
    </row>
    <row r="1424" spans="1:16" x14ac:dyDescent="0.35">
      <c r="A1424" t="s">
        <v>1776</v>
      </c>
      <c r="B1424" t="s">
        <v>2926</v>
      </c>
      <c r="C1424" t="s">
        <v>2700</v>
      </c>
      <c r="D1424" t="s">
        <v>36</v>
      </c>
      <c r="E1424" t="s">
        <v>91</v>
      </c>
      <c r="F1424" t="b">
        <v>0</v>
      </c>
      <c r="G1424" t="s">
        <v>52</v>
      </c>
      <c r="H1424" s="1">
        <v>45687.916724537034</v>
      </c>
      <c r="I1424" t="b">
        <v>1</v>
      </c>
      <c r="J1424" t="b">
        <v>1</v>
      </c>
      <c r="K1424" t="s">
        <v>31</v>
      </c>
      <c r="L1424" t="s">
        <v>32</v>
      </c>
      <c r="N1424">
        <v>45</v>
      </c>
      <c r="O1424" t="s">
        <v>2927</v>
      </c>
      <c r="P1424" t="s">
        <v>2645</v>
      </c>
    </row>
    <row r="1425" spans="1:16" x14ac:dyDescent="0.35">
      <c r="A1425" t="s">
        <v>1776</v>
      </c>
      <c r="B1425" t="s">
        <v>2928</v>
      </c>
      <c r="C1425" t="s">
        <v>2919</v>
      </c>
      <c r="D1425" t="s">
        <v>295</v>
      </c>
      <c r="E1425" t="s">
        <v>20</v>
      </c>
      <c r="F1425" t="b">
        <v>0</v>
      </c>
      <c r="G1425" t="s">
        <v>47</v>
      </c>
      <c r="H1425" s="1">
        <v>45687.918437499997</v>
      </c>
      <c r="I1425" t="b">
        <v>0</v>
      </c>
      <c r="J1425" t="b">
        <v>0</v>
      </c>
      <c r="K1425" t="s">
        <v>31</v>
      </c>
      <c r="L1425" t="s">
        <v>22</v>
      </c>
      <c r="M1425">
        <v>79625</v>
      </c>
      <c r="O1425" t="s">
        <v>2929</v>
      </c>
      <c r="P1425" t="s">
        <v>2930</v>
      </c>
    </row>
    <row r="1426" spans="1:16" x14ac:dyDescent="0.35">
      <c r="A1426" t="s">
        <v>1776</v>
      </c>
      <c r="B1426" t="s">
        <v>2931</v>
      </c>
      <c r="C1426" t="s">
        <v>2932</v>
      </c>
      <c r="D1426" t="s">
        <v>36</v>
      </c>
      <c r="E1426" t="s">
        <v>20</v>
      </c>
      <c r="F1426" t="b">
        <v>0</v>
      </c>
      <c r="G1426" t="s">
        <v>52</v>
      </c>
      <c r="H1426" s="1">
        <v>45688.170034722221</v>
      </c>
      <c r="I1426" t="b">
        <v>0</v>
      </c>
      <c r="J1426" t="b">
        <v>0</v>
      </c>
      <c r="K1426" t="s">
        <v>31</v>
      </c>
      <c r="L1426" t="s">
        <v>22</v>
      </c>
      <c r="M1426">
        <v>106000</v>
      </c>
      <c r="O1426" t="s">
        <v>1123</v>
      </c>
      <c r="P1426" t="s">
        <v>1124</v>
      </c>
    </row>
    <row r="1427" spans="1:16" x14ac:dyDescent="0.35">
      <c r="A1427" t="s">
        <v>1776</v>
      </c>
      <c r="B1427" t="s">
        <v>2901</v>
      </c>
      <c r="C1427" t="s">
        <v>2933</v>
      </c>
      <c r="D1427" t="s">
        <v>2039</v>
      </c>
      <c r="E1427" t="s">
        <v>20</v>
      </c>
      <c r="F1427" t="b">
        <v>0</v>
      </c>
      <c r="G1427" t="s">
        <v>47</v>
      </c>
      <c r="H1427" s="1">
        <v>45688.250462962962</v>
      </c>
      <c r="I1427" t="b">
        <v>0</v>
      </c>
      <c r="J1427" t="b">
        <v>1</v>
      </c>
      <c r="K1427" t="s">
        <v>31</v>
      </c>
      <c r="L1427" t="s">
        <v>22</v>
      </c>
      <c r="M1427">
        <v>87500</v>
      </c>
      <c r="O1427" t="s">
        <v>2934</v>
      </c>
      <c r="P1427" t="s">
        <v>2935</v>
      </c>
    </row>
    <row r="1428" spans="1:16" x14ac:dyDescent="0.35">
      <c r="A1428" t="s">
        <v>1776</v>
      </c>
      <c r="B1428" t="s">
        <v>2588</v>
      </c>
      <c r="C1428" t="s">
        <v>1768</v>
      </c>
      <c r="D1428" t="s">
        <v>2448</v>
      </c>
      <c r="E1428" t="s">
        <v>20</v>
      </c>
      <c r="F1428" t="b">
        <v>0</v>
      </c>
      <c r="G1428" t="s">
        <v>1768</v>
      </c>
      <c r="H1428" s="1">
        <v>45688.290393518517</v>
      </c>
      <c r="I1428" t="b">
        <v>0</v>
      </c>
      <c r="J1428" t="b">
        <v>0</v>
      </c>
      <c r="K1428" t="s">
        <v>1768</v>
      </c>
      <c r="L1428" t="s">
        <v>22</v>
      </c>
      <c r="M1428">
        <v>110000</v>
      </c>
      <c r="O1428" t="s">
        <v>2589</v>
      </c>
    </row>
    <row r="1429" spans="1:16" x14ac:dyDescent="0.35">
      <c r="A1429" t="s">
        <v>1776</v>
      </c>
      <c r="B1429" t="s">
        <v>2936</v>
      </c>
      <c r="C1429" t="s">
        <v>1476</v>
      </c>
      <c r="D1429" t="s">
        <v>110</v>
      </c>
      <c r="E1429" t="s">
        <v>20</v>
      </c>
      <c r="F1429" t="b">
        <v>0</v>
      </c>
      <c r="G1429" t="s">
        <v>47</v>
      </c>
      <c r="H1429" s="1">
        <v>45688.292129629634</v>
      </c>
      <c r="I1429" t="b">
        <v>0</v>
      </c>
      <c r="J1429" t="b">
        <v>0</v>
      </c>
      <c r="K1429" t="s">
        <v>31</v>
      </c>
      <c r="L1429" t="s">
        <v>22</v>
      </c>
      <c r="M1429">
        <v>87250</v>
      </c>
      <c r="O1429" t="s">
        <v>2937</v>
      </c>
      <c r="P1429" t="s">
        <v>2938</v>
      </c>
    </row>
    <row r="1430" spans="1:16" x14ac:dyDescent="0.35">
      <c r="A1430" t="s">
        <v>1776</v>
      </c>
      <c r="B1430" t="s">
        <v>2939</v>
      </c>
      <c r="C1430" t="s">
        <v>18</v>
      </c>
      <c r="D1430" t="s">
        <v>36</v>
      </c>
      <c r="E1430" t="s">
        <v>204</v>
      </c>
      <c r="F1430" t="b">
        <v>1</v>
      </c>
      <c r="G1430" t="s">
        <v>52</v>
      </c>
      <c r="H1430" s="1">
        <v>45688.333587962959</v>
      </c>
      <c r="I1430" t="b">
        <v>0</v>
      </c>
      <c r="J1430" t="b">
        <v>1</v>
      </c>
      <c r="K1430" t="s">
        <v>31</v>
      </c>
      <c r="L1430" t="s">
        <v>22</v>
      </c>
      <c r="M1430">
        <v>60000</v>
      </c>
      <c r="O1430" t="s">
        <v>2940</v>
      </c>
      <c r="P1430" t="s">
        <v>140</v>
      </c>
    </row>
    <row r="1431" spans="1:16" x14ac:dyDescent="0.35">
      <c r="A1431" t="s">
        <v>1776</v>
      </c>
      <c r="B1431" t="s">
        <v>2941</v>
      </c>
      <c r="C1431" t="s">
        <v>2942</v>
      </c>
      <c r="D1431" t="s">
        <v>36</v>
      </c>
      <c r="E1431" t="s">
        <v>20</v>
      </c>
      <c r="F1431" t="b">
        <v>0</v>
      </c>
      <c r="G1431" t="s">
        <v>52</v>
      </c>
      <c r="H1431" s="1">
        <v>45688.416851851849</v>
      </c>
      <c r="I1431" t="b">
        <v>0</v>
      </c>
      <c r="J1431" t="b">
        <v>1</v>
      </c>
      <c r="K1431" t="s">
        <v>31</v>
      </c>
      <c r="L1431" t="s">
        <v>22</v>
      </c>
      <c r="M1431">
        <v>137500</v>
      </c>
      <c r="O1431" t="s">
        <v>2943</v>
      </c>
      <c r="P1431" t="s">
        <v>164</v>
      </c>
    </row>
    <row r="1432" spans="1:16" x14ac:dyDescent="0.35">
      <c r="A1432" t="s">
        <v>1776</v>
      </c>
      <c r="B1432" t="s">
        <v>2944</v>
      </c>
      <c r="C1432" t="s">
        <v>606</v>
      </c>
      <c r="D1432" t="s">
        <v>110</v>
      </c>
      <c r="E1432" t="s">
        <v>760</v>
      </c>
      <c r="F1432" t="b">
        <v>0</v>
      </c>
      <c r="G1432" t="s">
        <v>52</v>
      </c>
      <c r="H1432" s="1">
        <v>45688.625162037039</v>
      </c>
      <c r="I1432" t="b">
        <v>0</v>
      </c>
      <c r="J1432" t="b">
        <v>1</v>
      </c>
      <c r="K1432" t="s">
        <v>31</v>
      </c>
      <c r="L1432" t="s">
        <v>22</v>
      </c>
      <c r="M1432">
        <v>98805.5</v>
      </c>
      <c r="O1432" t="s">
        <v>2945</v>
      </c>
    </row>
    <row r="1433" spans="1:16" x14ac:dyDescent="0.35">
      <c r="A1433" t="s">
        <v>1776</v>
      </c>
      <c r="B1433" t="s">
        <v>1776</v>
      </c>
      <c r="C1433" t="s">
        <v>2946</v>
      </c>
      <c r="D1433" t="s">
        <v>17474</v>
      </c>
      <c r="E1433" t="s">
        <v>20</v>
      </c>
      <c r="F1433" t="b">
        <v>0</v>
      </c>
      <c r="G1433" t="s">
        <v>68</v>
      </c>
      <c r="H1433" s="1">
        <v>45688.626099537039</v>
      </c>
      <c r="I1433" t="b">
        <v>0</v>
      </c>
      <c r="J1433" t="b">
        <v>1</v>
      </c>
      <c r="K1433" t="s">
        <v>31</v>
      </c>
      <c r="L1433" t="s">
        <v>32</v>
      </c>
      <c r="N1433">
        <v>42.5</v>
      </c>
      <c r="O1433" t="s">
        <v>2947</v>
      </c>
      <c r="P1433" t="s">
        <v>2948</v>
      </c>
    </row>
    <row r="1434" spans="1:16" x14ac:dyDescent="0.35">
      <c r="A1434" t="s">
        <v>1776</v>
      </c>
      <c r="B1434" t="s">
        <v>2949</v>
      </c>
      <c r="C1434" t="s">
        <v>2950</v>
      </c>
      <c r="D1434" t="s">
        <v>36</v>
      </c>
      <c r="E1434" t="s">
        <v>20</v>
      </c>
      <c r="F1434" t="b">
        <v>0</v>
      </c>
      <c r="G1434" t="s">
        <v>43</v>
      </c>
      <c r="H1434" s="1">
        <v>45688.667442129627</v>
      </c>
      <c r="I1434" t="b">
        <v>0</v>
      </c>
      <c r="J1434" t="b">
        <v>0</v>
      </c>
      <c r="K1434" t="s">
        <v>31</v>
      </c>
      <c r="L1434" t="s">
        <v>22</v>
      </c>
      <c r="M1434">
        <v>102500</v>
      </c>
      <c r="O1434" t="s">
        <v>2951</v>
      </c>
      <c r="P1434" t="s">
        <v>2952</v>
      </c>
    </row>
    <row r="1435" spans="1:16" x14ac:dyDescent="0.35">
      <c r="A1435" t="s">
        <v>1776</v>
      </c>
      <c r="B1435" t="s">
        <v>2668</v>
      </c>
      <c r="C1435" t="s">
        <v>320</v>
      </c>
      <c r="D1435" t="s">
        <v>36</v>
      </c>
      <c r="E1435" t="s">
        <v>20</v>
      </c>
      <c r="F1435" t="b">
        <v>0</v>
      </c>
      <c r="G1435" t="s">
        <v>52</v>
      </c>
      <c r="H1435" s="1">
        <v>45688.791805555556</v>
      </c>
      <c r="I1435" t="b">
        <v>0</v>
      </c>
      <c r="J1435" t="b">
        <v>1</v>
      </c>
      <c r="K1435" t="s">
        <v>31</v>
      </c>
      <c r="L1435" t="s">
        <v>22</v>
      </c>
      <c r="M1435">
        <v>89000</v>
      </c>
      <c r="O1435" t="s">
        <v>2953</v>
      </c>
      <c r="P1435" t="s">
        <v>2954</v>
      </c>
    </row>
    <row r="1436" spans="1:16" x14ac:dyDescent="0.35">
      <c r="A1436" t="s">
        <v>1776</v>
      </c>
      <c r="B1436" t="s">
        <v>2955</v>
      </c>
      <c r="C1436" t="s">
        <v>533</v>
      </c>
      <c r="D1436" t="s">
        <v>110</v>
      </c>
      <c r="E1436" t="s">
        <v>20</v>
      </c>
      <c r="F1436" t="b">
        <v>0</v>
      </c>
      <c r="G1436" t="s">
        <v>52</v>
      </c>
      <c r="H1436" s="1">
        <v>45688.833472222221</v>
      </c>
      <c r="I1436" t="b">
        <v>0</v>
      </c>
      <c r="J1436" t="b">
        <v>0</v>
      </c>
      <c r="K1436" t="s">
        <v>31</v>
      </c>
      <c r="L1436" t="s">
        <v>22</v>
      </c>
      <c r="M1436">
        <v>134800</v>
      </c>
      <c r="O1436" t="s">
        <v>1620</v>
      </c>
      <c r="P1436" t="s">
        <v>417</v>
      </c>
    </row>
    <row r="1437" spans="1:16" x14ac:dyDescent="0.35">
      <c r="A1437" t="s">
        <v>1776</v>
      </c>
      <c r="B1437" t="s">
        <v>2956</v>
      </c>
      <c r="C1437" t="s">
        <v>653</v>
      </c>
      <c r="D1437" t="s">
        <v>36</v>
      </c>
      <c r="E1437" t="s">
        <v>20</v>
      </c>
      <c r="F1437" t="b">
        <v>0</v>
      </c>
      <c r="G1437" t="s">
        <v>43</v>
      </c>
      <c r="H1437" s="1">
        <v>45688.834224537037</v>
      </c>
      <c r="I1437" t="b">
        <v>0</v>
      </c>
      <c r="J1437" t="b">
        <v>0</v>
      </c>
      <c r="K1437" t="s">
        <v>31</v>
      </c>
      <c r="L1437" t="s">
        <v>22</v>
      </c>
      <c r="M1437">
        <v>115000</v>
      </c>
      <c r="O1437" t="s">
        <v>2957</v>
      </c>
      <c r="P1437" t="s">
        <v>2958</v>
      </c>
    </row>
    <row r="1438" spans="1:16" x14ac:dyDescent="0.35">
      <c r="A1438" t="s">
        <v>1776</v>
      </c>
      <c r="B1438" t="s">
        <v>2196</v>
      </c>
      <c r="C1438" t="s">
        <v>2959</v>
      </c>
      <c r="D1438" t="s">
        <v>17437</v>
      </c>
      <c r="F1438" t="b">
        <v>0</v>
      </c>
      <c r="G1438" t="s">
        <v>68</v>
      </c>
      <c r="H1438" s="1">
        <v>45688.834386574083</v>
      </c>
      <c r="I1438" t="b">
        <v>1</v>
      </c>
      <c r="J1438" t="b">
        <v>0</v>
      </c>
      <c r="K1438" t="s">
        <v>31</v>
      </c>
      <c r="L1438" t="s">
        <v>32</v>
      </c>
      <c r="N1438">
        <v>64.06500244140625</v>
      </c>
      <c r="O1438" t="s">
        <v>61</v>
      </c>
      <c r="P1438" t="s">
        <v>1794</v>
      </c>
    </row>
    <row r="1439" spans="1:16" x14ac:dyDescent="0.35">
      <c r="A1439" t="s">
        <v>1776</v>
      </c>
      <c r="B1439" t="s">
        <v>2926</v>
      </c>
      <c r="C1439" t="s">
        <v>863</v>
      </c>
      <c r="D1439" t="s">
        <v>36</v>
      </c>
      <c r="E1439" t="s">
        <v>20</v>
      </c>
      <c r="F1439" t="b">
        <v>0</v>
      </c>
      <c r="G1439" t="s">
        <v>68</v>
      </c>
      <c r="H1439" s="1">
        <v>45688.834398148138</v>
      </c>
      <c r="I1439" t="b">
        <v>1</v>
      </c>
      <c r="J1439" t="b">
        <v>1</v>
      </c>
      <c r="K1439" t="s">
        <v>31</v>
      </c>
      <c r="L1439" t="s">
        <v>22</v>
      </c>
      <c r="M1439">
        <v>67500</v>
      </c>
      <c r="O1439" t="s">
        <v>61</v>
      </c>
      <c r="P1439" t="s">
        <v>2558</v>
      </c>
    </row>
    <row r="1440" spans="1:16" x14ac:dyDescent="0.35">
      <c r="A1440" t="s">
        <v>1776</v>
      </c>
      <c r="B1440" t="s">
        <v>2960</v>
      </c>
      <c r="C1440" t="s">
        <v>193</v>
      </c>
      <c r="D1440" t="s">
        <v>36</v>
      </c>
      <c r="E1440" t="s">
        <v>20</v>
      </c>
      <c r="F1440" t="b">
        <v>0</v>
      </c>
      <c r="G1440" t="s">
        <v>52</v>
      </c>
      <c r="H1440" s="1">
        <v>45688.916932870372</v>
      </c>
      <c r="I1440" t="b">
        <v>0</v>
      </c>
      <c r="J1440" t="b">
        <v>0</v>
      </c>
      <c r="K1440" t="s">
        <v>31</v>
      </c>
      <c r="L1440" t="s">
        <v>22</v>
      </c>
      <c r="M1440">
        <v>150500</v>
      </c>
      <c r="O1440" t="s">
        <v>2961</v>
      </c>
      <c r="P1440" t="s">
        <v>2962</v>
      </c>
    </row>
    <row r="1441" spans="1:16" x14ac:dyDescent="0.35">
      <c r="A1441" t="s">
        <v>1776</v>
      </c>
      <c r="B1441" t="s">
        <v>2963</v>
      </c>
      <c r="C1441" t="s">
        <v>1671</v>
      </c>
      <c r="D1441" t="s">
        <v>269</v>
      </c>
      <c r="E1441" t="s">
        <v>91</v>
      </c>
      <c r="F1441" t="b">
        <v>0</v>
      </c>
      <c r="G1441" t="s">
        <v>52</v>
      </c>
      <c r="H1441" s="1">
        <v>45688.958414351851</v>
      </c>
      <c r="I1441" t="b">
        <v>0</v>
      </c>
      <c r="J1441" t="b">
        <v>0</v>
      </c>
      <c r="K1441" t="s">
        <v>31</v>
      </c>
      <c r="L1441" t="s">
        <v>32</v>
      </c>
      <c r="N1441">
        <v>44</v>
      </c>
      <c r="O1441" t="s">
        <v>2964</v>
      </c>
      <c r="P1441" t="s">
        <v>2965</v>
      </c>
    </row>
    <row r="1442" spans="1:16" x14ac:dyDescent="0.35">
      <c r="A1442" t="s">
        <v>1776</v>
      </c>
      <c r="B1442" t="s">
        <v>2960</v>
      </c>
      <c r="C1442" t="s">
        <v>2966</v>
      </c>
      <c r="D1442" t="s">
        <v>974</v>
      </c>
      <c r="E1442" t="s">
        <v>20</v>
      </c>
      <c r="F1442" t="b">
        <v>0</v>
      </c>
      <c r="G1442" t="s">
        <v>52</v>
      </c>
      <c r="H1442" s="1">
        <v>45689.000127314823</v>
      </c>
      <c r="I1442" t="b">
        <v>0</v>
      </c>
      <c r="J1442" t="b">
        <v>0</v>
      </c>
      <c r="K1442" t="s">
        <v>31</v>
      </c>
      <c r="L1442" t="s">
        <v>22</v>
      </c>
      <c r="M1442">
        <v>88582</v>
      </c>
      <c r="O1442" t="s">
        <v>2961</v>
      </c>
      <c r="P1442" t="s">
        <v>2962</v>
      </c>
    </row>
    <row r="1443" spans="1:16" x14ac:dyDescent="0.35">
      <c r="A1443" t="s">
        <v>1776</v>
      </c>
      <c r="B1443" t="s">
        <v>2967</v>
      </c>
      <c r="C1443" t="s">
        <v>2968</v>
      </c>
      <c r="D1443" t="s">
        <v>110</v>
      </c>
      <c r="E1443" t="s">
        <v>20</v>
      </c>
      <c r="F1443" t="b">
        <v>0</v>
      </c>
      <c r="G1443" t="s">
        <v>43</v>
      </c>
      <c r="H1443" s="1">
        <v>45689.000798611109</v>
      </c>
      <c r="I1443" t="b">
        <v>1</v>
      </c>
      <c r="J1443" t="b">
        <v>0</v>
      </c>
      <c r="K1443" t="s">
        <v>31</v>
      </c>
      <c r="L1443" t="s">
        <v>22</v>
      </c>
      <c r="M1443">
        <v>82585</v>
      </c>
      <c r="O1443" t="s">
        <v>2969</v>
      </c>
    </row>
    <row r="1444" spans="1:16" x14ac:dyDescent="0.35">
      <c r="A1444" t="s">
        <v>1776</v>
      </c>
      <c r="B1444" t="s">
        <v>2970</v>
      </c>
      <c r="C1444" t="s">
        <v>1161</v>
      </c>
      <c r="D1444" t="s">
        <v>110</v>
      </c>
      <c r="E1444" t="s">
        <v>91</v>
      </c>
      <c r="F1444" t="b">
        <v>0</v>
      </c>
      <c r="G1444" t="s">
        <v>52</v>
      </c>
      <c r="H1444" s="1">
        <v>45689.041805555556</v>
      </c>
      <c r="I1444" t="b">
        <v>1</v>
      </c>
      <c r="J1444" t="b">
        <v>1</v>
      </c>
      <c r="K1444" t="s">
        <v>31</v>
      </c>
      <c r="L1444" t="s">
        <v>32</v>
      </c>
      <c r="N1444">
        <v>45</v>
      </c>
      <c r="O1444" t="s">
        <v>2971</v>
      </c>
      <c r="P1444" t="s">
        <v>1563</v>
      </c>
    </row>
    <row r="1445" spans="1:16" x14ac:dyDescent="0.35">
      <c r="A1445" t="s">
        <v>1776</v>
      </c>
      <c r="B1445" t="s">
        <v>2972</v>
      </c>
      <c r="C1445" t="s">
        <v>2973</v>
      </c>
      <c r="D1445" t="s">
        <v>36</v>
      </c>
      <c r="E1445" t="s">
        <v>20</v>
      </c>
      <c r="F1445" t="b">
        <v>0</v>
      </c>
      <c r="G1445" t="s">
        <v>47</v>
      </c>
      <c r="H1445" s="1">
        <v>45689.042187500003</v>
      </c>
      <c r="I1445" t="b">
        <v>0</v>
      </c>
      <c r="J1445" t="b">
        <v>0</v>
      </c>
      <c r="K1445" t="s">
        <v>31</v>
      </c>
      <c r="L1445" t="s">
        <v>22</v>
      </c>
      <c r="M1445">
        <v>175160.5</v>
      </c>
      <c r="O1445" t="s">
        <v>2974</v>
      </c>
      <c r="P1445" t="s">
        <v>2975</v>
      </c>
    </row>
    <row r="1446" spans="1:16" x14ac:dyDescent="0.35">
      <c r="A1446" t="s">
        <v>1776</v>
      </c>
      <c r="B1446" t="s">
        <v>2666</v>
      </c>
      <c r="C1446" t="s">
        <v>496</v>
      </c>
      <c r="D1446" t="s">
        <v>36</v>
      </c>
      <c r="E1446" t="s">
        <v>20</v>
      </c>
      <c r="F1446" t="b">
        <v>0</v>
      </c>
      <c r="G1446" t="s">
        <v>47</v>
      </c>
      <c r="H1446" s="1">
        <v>45689.167129629634</v>
      </c>
      <c r="I1446" t="b">
        <v>0</v>
      </c>
      <c r="J1446" t="b">
        <v>0</v>
      </c>
      <c r="K1446" t="s">
        <v>31</v>
      </c>
      <c r="L1446" t="s">
        <v>22</v>
      </c>
      <c r="M1446">
        <v>102500</v>
      </c>
      <c r="O1446" t="s">
        <v>1123</v>
      </c>
      <c r="P1446" t="s">
        <v>2976</v>
      </c>
    </row>
    <row r="1447" spans="1:16" x14ac:dyDescent="0.35">
      <c r="A1447" t="s">
        <v>1776</v>
      </c>
      <c r="B1447" t="s">
        <v>2936</v>
      </c>
      <c r="C1447" t="s">
        <v>1476</v>
      </c>
      <c r="D1447" t="s">
        <v>29</v>
      </c>
      <c r="E1447" t="s">
        <v>20</v>
      </c>
      <c r="F1447" t="b">
        <v>0</v>
      </c>
      <c r="G1447" t="s">
        <v>47</v>
      </c>
      <c r="H1447" s="1">
        <v>45689.250497685192</v>
      </c>
      <c r="I1447" t="b">
        <v>0</v>
      </c>
      <c r="J1447" t="b">
        <v>0</v>
      </c>
      <c r="K1447" t="s">
        <v>31</v>
      </c>
      <c r="L1447" t="s">
        <v>22</v>
      </c>
      <c r="M1447">
        <v>87250</v>
      </c>
      <c r="O1447" t="s">
        <v>2937</v>
      </c>
      <c r="P1447" t="s">
        <v>2938</v>
      </c>
    </row>
    <row r="1448" spans="1:16" x14ac:dyDescent="0.35">
      <c r="A1448" t="s">
        <v>1776</v>
      </c>
      <c r="B1448" t="s">
        <v>2977</v>
      </c>
      <c r="C1448" t="s">
        <v>257</v>
      </c>
      <c r="D1448" t="s">
        <v>36</v>
      </c>
      <c r="E1448" t="s">
        <v>20</v>
      </c>
      <c r="F1448" t="b">
        <v>0</v>
      </c>
      <c r="G1448" t="s">
        <v>47</v>
      </c>
      <c r="H1448" s="1">
        <v>45689.250497685192</v>
      </c>
      <c r="I1448" t="b">
        <v>0</v>
      </c>
      <c r="J1448" t="b">
        <v>0</v>
      </c>
      <c r="K1448" t="s">
        <v>31</v>
      </c>
      <c r="L1448" t="s">
        <v>32</v>
      </c>
      <c r="N1448">
        <v>26</v>
      </c>
      <c r="O1448" t="s">
        <v>2978</v>
      </c>
      <c r="P1448" t="s">
        <v>164</v>
      </c>
    </row>
    <row r="1449" spans="1:16" x14ac:dyDescent="0.35">
      <c r="A1449" t="s">
        <v>1776</v>
      </c>
      <c r="B1449" t="s">
        <v>2901</v>
      </c>
      <c r="C1449" t="s">
        <v>2933</v>
      </c>
      <c r="D1449" t="s">
        <v>2979</v>
      </c>
      <c r="E1449" t="s">
        <v>20</v>
      </c>
      <c r="F1449" t="b">
        <v>0</v>
      </c>
      <c r="G1449" t="s">
        <v>47</v>
      </c>
      <c r="H1449" s="1">
        <v>45689.250497685192</v>
      </c>
      <c r="I1449" t="b">
        <v>0</v>
      </c>
      <c r="J1449" t="b">
        <v>0</v>
      </c>
      <c r="K1449" t="s">
        <v>31</v>
      </c>
      <c r="L1449" t="s">
        <v>22</v>
      </c>
      <c r="M1449">
        <v>87500</v>
      </c>
      <c r="O1449" t="s">
        <v>2980</v>
      </c>
      <c r="P1449" t="s">
        <v>2935</v>
      </c>
    </row>
    <row r="1450" spans="1:16" x14ac:dyDescent="0.35">
      <c r="A1450" t="s">
        <v>1776</v>
      </c>
      <c r="B1450" t="s">
        <v>2949</v>
      </c>
      <c r="C1450" t="s">
        <v>2950</v>
      </c>
      <c r="D1450" t="s">
        <v>36</v>
      </c>
      <c r="E1450" t="s">
        <v>20</v>
      </c>
      <c r="F1450" t="b">
        <v>0</v>
      </c>
      <c r="G1450" t="s">
        <v>43</v>
      </c>
      <c r="H1450" s="1">
        <v>45689.250821759262</v>
      </c>
      <c r="I1450" t="b">
        <v>0</v>
      </c>
      <c r="J1450" t="b">
        <v>0</v>
      </c>
      <c r="K1450" t="s">
        <v>31</v>
      </c>
      <c r="L1450" t="s">
        <v>22</v>
      </c>
      <c r="M1450">
        <v>102500</v>
      </c>
      <c r="O1450" t="s">
        <v>2951</v>
      </c>
      <c r="P1450" t="s">
        <v>2952</v>
      </c>
    </row>
    <row r="1451" spans="1:16" x14ac:dyDescent="0.35">
      <c r="A1451" t="s">
        <v>1776</v>
      </c>
      <c r="B1451" t="s">
        <v>1776</v>
      </c>
      <c r="C1451" t="s">
        <v>142</v>
      </c>
      <c r="D1451" t="s">
        <v>110</v>
      </c>
      <c r="E1451" t="s">
        <v>20</v>
      </c>
      <c r="F1451" t="b">
        <v>0</v>
      </c>
      <c r="G1451" t="s">
        <v>68</v>
      </c>
      <c r="H1451" s="1">
        <v>45689.25099537037</v>
      </c>
      <c r="I1451" t="b">
        <v>0</v>
      </c>
      <c r="J1451" t="b">
        <v>1</v>
      </c>
      <c r="K1451" t="s">
        <v>31</v>
      </c>
      <c r="L1451" t="s">
        <v>22</v>
      </c>
      <c r="M1451">
        <v>56754</v>
      </c>
      <c r="O1451" t="s">
        <v>2981</v>
      </c>
      <c r="P1451" t="s">
        <v>2982</v>
      </c>
    </row>
    <row r="1452" spans="1:16" x14ac:dyDescent="0.35">
      <c r="A1452" t="s">
        <v>1776</v>
      </c>
      <c r="B1452" t="s">
        <v>2187</v>
      </c>
      <c r="C1452" t="s">
        <v>597</v>
      </c>
      <c r="D1452" t="s">
        <v>29</v>
      </c>
      <c r="E1452" t="s">
        <v>20</v>
      </c>
      <c r="F1452" t="b">
        <v>0</v>
      </c>
      <c r="G1452" t="s">
        <v>52</v>
      </c>
      <c r="H1452" s="1">
        <v>45689.292071759257</v>
      </c>
      <c r="I1452" t="b">
        <v>0</v>
      </c>
      <c r="J1452" t="b">
        <v>0</v>
      </c>
      <c r="K1452" t="s">
        <v>31</v>
      </c>
      <c r="L1452" t="s">
        <v>22</v>
      </c>
      <c r="M1452">
        <v>114000</v>
      </c>
      <c r="O1452" t="s">
        <v>2983</v>
      </c>
      <c r="P1452" t="s">
        <v>2984</v>
      </c>
    </row>
    <row r="1453" spans="1:16" x14ac:dyDescent="0.35">
      <c r="A1453" t="s">
        <v>1776</v>
      </c>
      <c r="B1453" t="s">
        <v>2985</v>
      </c>
      <c r="C1453" t="s">
        <v>2405</v>
      </c>
      <c r="D1453" t="s">
        <v>443</v>
      </c>
      <c r="E1453" t="s">
        <v>20</v>
      </c>
      <c r="F1453" t="b">
        <v>0</v>
      </c>
      <c r="G1453" t="s">
        <v>47</v>
      </c>
      <c r="H1453" s="1">
        <v>45689.333854166667</v>
      </c>
      <c r="I1453" t="b">
        <v>0</v>
      </c>
      <c r="J1453" t="b">
        <v>0</v>
      </c>
      <c r="K1453" t="s">
        <v>31</v>
      </c>
      <c r="L1453" t="s">
        <v>22</v>
      </c>
      <c r="M1453">
        <v>116198</v>
      </c>
      <c r="O1453" t="s">
        <v>2406</v>
      </c>
    </row>
    <row r="1454" spans="1:16" x14ac:dyDescent="0.35">
      <c r="A1454" t="s">
        <v>1776</v>
      </c>
      <c r="B1454" t="s">
        <v>2986</v>
      </c>
      <c r="C1454" t="s">
        <v>2987</v>
      </c>
      <c r="D1454" t="s">
        <v>17475</v>
      </c>
      <c r="E1454" t="s">
        <v>20</v>
      </c>
      <c r="F1454" t="b">
        <v>0</v>
      </c>
      <c r="G1454" t="s">
        <v>52</v>
      </c>
      <c r="H1454" s="1">
        <v>45689.417129629634</v>
      </c>
      <c r="I1454" t="b">
        <v>0</v>
      </c>
      <c r="J1454" t="b">
        <v>0</v>
      </c>
      <c r="K1454" t="s">
        <v>31</v>
      </c>
      <c r="L1454" t="s">
        <v>22</v>
      </c>
      <c r="M1454">
        <v>58568</v>
      </c>
      <c r="O1454" t="s">
        <v>2988</v>
      </c>
      <c r="P1454" t="s">
        <v>232</v>
      </c>
    </row>
    <row r="1455" spans="1:16" x14ac:dyDescent="0.35">
      <c r="A1455" t="s">
        <v>1776</v>
      </c>
      <c r="B1455" t="s">
        <v>2989</v>
      </c>
      <c r="C1455" t="s">
        <v>2990</v>
      </c>
      <c r="D1455" t="s">
        <v>115</v>
      </c>
      <c r="E1455" t="s">
        <v>20</v>
      </c>
      <c r="F1455" t="b">
        <v>0</v>
      </c>
      <c r="G1455" t="s">
        <v>68</v>
      </c>
      <c r="H1455" s="1">
        <v>45689.417766203696</v>
      </c>
      <c r="I1455" t="b">
        <v>0</v>
      </c>
      <c r="J1455" t="b">
        <v>1</v>
      </c>
      <c r="K1455" t="s">
        <v>31</v>
      </c>
      <c r="L1455" t="s">
        <v>22</v>
      </c>
      <c r="M1455">
        <v>94018</v>
      </c>
      <c r="O1455" t="s">
        <v>2991</v>
      </c>
      <c r="P1455" t="s">
        <v>2992</v>
      </c>
    </row>
    <row r="1456" spans="1:16" x14ac:dyDescent="0.35">
      <c r="A1456" t="s">
        <v>1776</v>
      </c>
      <c r="B1456" t="s">
        <v>2021</v>
      </c>
      <c r="C1456" t="s">
        <v>2022</v>
      </c>
      <c r="D1456" t="s">
        <v>29</v>
      </c>
      <c r="E1456" t="s">
        <v>20</v>
      </c>
      <c r="F1456" t="b">
        <v>0</v>
      </c>
      <c r="G1456" t="s">
        <v>68</v>
      </c>
      <c r="H1456" s="1">
        <v>45689.584351851852</v>
      </c>
      <c r="I1456" t="b">
        <v>1</v>
      </c>
      <c r="J1456" t="b">
        <v>1</v>
      </c>
      <c r="K1456" t="s">
        <v>31</v>
      </c>
      <c r="L1456" t="s">
        <v>22</v>
      </c>
      <c r="M1456">
        <v>70000</v>
      </c>
      <c r="O1456" t="s">
        <v>2071</v>
      </c>
      <c r="P1456" t="s">
        <v>140</v>
      </c>
    </row>
    <row r="1457" spans="1:16" x14ac:dyDescent="0.35">
      <c r="A1457" t="s">
        <v>1776</v>
      </c>
      <c r="B1457" t="s">
        <v>2993</v>
      </c>
      <c r="C1457" t="s">
        <v>2994</v>
      </c>
      <c r="D1457" t="s">
        <v>115</v>
      </c>
      <c r="E1457" t="s">
        <v>20</v>
      </c>
      <c r="F1457" t="b">
        <v>0</v>
      </c>
      <c r="G1457" t="s">
        <v>43</v>
      </c>
      <c r="H1457" s="1">
        <v>45689.834189814806</v>
      </c>
      <c r="I1457" t="b">
        <v>0</v>
      </c>
      <c r="J1457" t="b">
        <v>1</v>
      </c>
      <c r="K1457" t="s">
        <v>31</v>
      </c>
      <c r="L1457" t="s">
        <v>22</v>
      </c>
      <c r="M1457">
        <v>126750</v>
      </c>
      <c r="O1457" t="s">
        <v>607</v>
      </c>
      <c r="P1457" t="s">
        <v>2995</v>
      </c>
    </row>
    <row r="1458" spans="1:16" x14ac:dyDescent="0.35">
      <c r="A1458" t="s">
        <v>1776</v>
      </c>
      <c r="B1458" t="s">
        <v>2996</v>
      </c>
      <c r="C1458" t="s">
        <v>95</v>
      </c>
      <c r="D1458" t="s">
        <v>115</v>
      </c>
      <c r="E1458" t="s">
        <v>20</v>
      </c>
      <c r="F1458" t="b">
        <v>0</v>
      </c>
      <c r="G1458" t="s">
        <v>30</v>
      </c>
      <c r="H1458" s="1">
        <v>45689.834583333337</v>
      </c>
      <c r="I1458" t="b">
        <v>0</v>
      </c>
      <c r="J1458" t="b">
        <v>1</v>
      </c>
      <c r="K1458" t="s">
        <v>31</v>
      </c>
      <c r="L1458" t="s">
        <v>22</v>
      </c>
      <c r="M1458">
        <v>149630</v>
      </c>
      <c r="O1458" t="s">
        <v>2465</v>
      </c>
      <c r="P1458" t="s">
        <v>2997</v>
      </c>
    </row>
    <row r="1459" spans="1:16" x14ac:dyDescent="0.35">
      <c r="A1459" t="s">
        <v>1776</v>
      </c>
      <c r="B1459" t="s">
        <v>2998</v>
      </c>
      <c r="C1459" t="s">
        <v>2999</v>
      </c>
      <c r="D1459" t="s">
        <v>115</v>
      </c>
      <c r="E1459" t="s">
        <v>20</v>
      </c>
      <c r="F1459" t="b">
        <v>0</v>
      </c>
      <c r="G1459" t="s">
        <v>52</v>
      </c>
      <c r="H1459" s="1">
        <v>45690.000428240739</v>
      </c>
      <c r="I1459" t="b">
        <v>0</v>
      </c>
      <c r="J1459" t="b">
        <v>0</v>
      </c>
      <c r="K1459" t="s">
        <v>31</v>
      </c>
      <c r="L1459" t="s">
        <v>22</v>
      </c>
      <c r="M1459">
        <v>57600</v>
      </c>
      <c r="O1459" t="s">
        <v>3000</v>
      </c>
      <c r="P1459" t="s">
        <v>3001</v>
      </c>
    </row>
    <row r="1460" spans="1:16" x14ac:dyDescent="0.35">
      <c r="A1460" t="s">
        <v>1776</v>
      </c>
      <c r="B1460" t="s">
        <v>1776</v>
      </c>
      <c r="C1460" t="s">
        <v>3002</v>
      </c>
      <c r="D1460" t="s">
        <v>2039</v>
      </c>
      <c r="E1460" t="s">
        <v>20</v>
      </c>
      <c r="F1460" t="b">
        <v>0</v>
      </c>
      <c r="G1460" t="s">
        <v>47</v>
      </c>
      <c r="H1460" s="1">
        <v>45690.250405092593</v>
      </c>
      <c r="I1460" t="b">
        <v>1</v>
      </c>
      <c r="J1460" t="b">
        <v>1</v>
      </c>
      <c r="K1460" t="s">
        <v>31</v>
      </c>
      <c r="L1460" t="s">
        <v>32</v>
      </c>
      <c r="N1460">
        <v>32</v>
      </c>
      <c r="O1460" t="s">
        <v>3003</v>
      </c>
    </row>
    <row r="1461" spans="1:16" x14ac:dyDescent="0.35">
      <c r="A1461" t="s">
        <v>1776</v>
      </c>
      <c r="B1461" t="s">
        <v>2977</v>
      </c>
      <c r="C1461" t="s">
        <v>257</v>
      </c>
      <c r="D1461" t="s">
        <v>110</v>
      </c>
      <c r="E1461" t="s">
        <v>20</v>
      </c>
      <c r="F1461" t="b">
        <v>0</v>
      </c>
      <c r="G1461" t="s">
        <v>47</v>
      </c>
      <c r="H1461" s="1">
        <v>45690.250405092593</v>
      </c>
      <c r="I1461" t="b">
        <v>0</v>
      </c>
      <c r="J1461" t="b">
        <v>0</v>
      </c>
      <c r="K1461" t="s">
        <v>31</v>
      </c>
      <c r="L1461" t="s">
        <v>32</v>
      </c>
      <c r="N1461">
        <v>26</v>
      </c>
      <c r="O1461" t="s">
        <v>2978</v>
      </c>
      <c r="P1461" t="s">
        <v>164</v>
      </c>
    </row>
    <row r="1462" spans="1:16" x14ac:dyDescent="0.35">
      <c r="A1462" t="s">
        <v>1776</v>
      </c>
      <c r="B1462" t="s">
        <v>1776</v>
      </c>
      <c r="C1462" t="s">
        <v>3004</v>
      </c>
      <c r="D1462" t="s">
        <v>110</v>
      </c>
      <c r="E1462" t="s">
        <v>91</v>
      </c>
      <c r="F1462" t="b">
        <v>0</v>
      </c>
      <c r="G1462" t="s">
        <v>43</v>
      </c>
      <c r="H1462" s="1">
        <v>45690.250717592593</v>
      </c>
      <c r="I1462" t="b">
        <v>0</v>
      </c>
      <c r="J1462" t="b">
        <v>1</v>
      </c>
      <c r="K1462" t="s">
        <v>31</v>
      </c>
      <c r="L1462" t="s">
        <v>32</v>
      </c>
      <c r="N1462">
        <v>67</v>
      </c>
      <c r="O1462" t="s">
        <v>1988</v>
      </c>
      <c r="P1462" t="s">
        <v>3005</v>
      </c>
    </row>
    <row r="1463" spans="1:16" x14ac:dyDescent="0.35">
      <c r="A1463" t="s">
        <v>1776</v>
      </c>
      <c r="B1463" t="s">
        <v>1776</v>
      </c>
      <c r="C1463" t="s">
        <v>2750</v>
      </c>
      <c r="D1463" t="s">
        <v>29</v>
      </c>
      <c r="E1463" t="s">
        <v>20</v>
      </c>
      <c r="F1463" t="b">
        <v>0</v>
      </c>
      <c r="G1463" t="s">
        <v>68</v>
      </c>
      <c r="H1463" s="1">
        <v>45690.250960648147</v>
      </c>
      <c r="I1463" t="b">
        <v>0</v>
      </c>
      <c r="J1463" t="b">
        <v>1</v>
      </c>
      <c r="K1463" t="s">
        <v>31</v>
      </c>
      <c r="L1463" t="s">
        <v>22</v>
      </c>
      <c r="M1463">
        <v>107303.515625</v>
      </c>
      <c r="O1463" t="s">
        <v>2751</v>
      </c>
      <c r="P1463" t="s">
        <v>2752</v>
      </c>
    </row>
    <row r="1464" spans="1:16" x14ac:dyDescent="0.35">
      <c r="A1464" t="s">
        <v>1776</v>
      </c>
      <c r="B1464" t="s">
        <v>2901</v>
      </c>
      <c r="C1464" t="s">
        <v>1902</v>
      </c>
      <c r="D1464" t="s">
        <v>3006</v>
      </c>
      <c r="E1464" t="s">
        <v>20</v>
      </c>
      <c r="F1464" t="b">
        <v>0</v>
      </c>
      <c r="G1464" t="s">
        <v>1902</v>
      </c>
      <c r="H1464" s="1">
        <v>45690.296412037038</v>
      </c>
      <c r="I1464" t="b">
        <v>0</v>
      </c>
      <c r="J1464" t="b">
        <v>0</v>
      </c>
      <c r="K1464" t="s">
        <v>1902</v>
      </c>
      <c r="L1464" t="s">
        <v>22</v>
      </c>
      <c r="M1464">
        <v>48000</v>
      </c>
      <c r="O1464" t="s">
        <v>3007</v>
      </c>
      <c r="P1464" t="s">
        <v>3008</v>
      </c>
    </row>
    <row r="1465" spans="1:16" x14ac:dyDescent="0.35">
      <c r="A1465" t="s">
        <v>1776</v>
      </c>
      <c r="B1465" t="s">
        <v>1776</v>
      </c>
      <c r="C1465" t="s">
        <v>537</v>
      </c>
      <c r="D1465" t="s">
        <v>17437</v>
      </c>
      <c r="F1465" t="b">
        <v>0</v>
      </c>
      <c r="G1465" t="s">
        <v>171</v>
      </c>
      <c r="H1465" s="1">
        <v>45690.297534722216</v>
      </c>
      <c r="I1465" t="b">
        <v>1</v>
      </c>
      <c r="J1465" t="b">
        <v>0</v>
      </c>
      <c r="K1465" t="s">
        <v>31</v>
      </c>
      <c r="L1465" t="s">
        <v>32</v>
      </c>
      <c r="N1465">
        <v>50</v>
      </c>
      <c r="O1465" t="s">
        <v>61</v>
      </c>
    </row>
    <row r="1466" spans="1:16" x14ac:dyDescent="0.35">
      <c r="A1466" t="s">
        <v>1776</v>
      </c>
      <c r="B1466" t="s">
        <v>3009</v>
      </c>
      <c r="C1466" t="s">
        <v>2373</v>
      </c>
      <c r="D1466" t="s">
        <v>443</v>
      </c>
      <c r="E1466" t="s">
        <v>20</v>
      </c>
      <c r="F1466" t="b">
        <v>0</v>
      </c>
      <c r="G1466" t="s">
        <v>52</v>
      </c>
      <c r="H1466" s="1">
        <v>45691.250034722223</v>
      </c>
      <c r="I1466" t="b">
        <v>0</v>
      </c>
      <c r="J1466" t="b">
        <v>1</v>
      </c>
      <c r="K1466" t="s">
        <v>31</v>
      </c>
      <c r="L1466" t="s">
        <v>22</v>
      </c>
      <c r="M1466">
        <v>170500</v>
      </c>
      <c r="O1466" t="s">
        <v>3010</v>
      </c>
      <c r="P1466" t="s">
        <v>3011</v>
      </c>
    </row>
    <row r="1467" spans="1:16" x14ac:dyDescent="0.35">
      <c r="A1467" t="s">
        <v>1776</v>
      </c>
      <c r="B1467" t="s">
        <v>2901</v>
      </c>
      <c r="C1467" t="s">
        <v>2933</v>
      </c>
      <c r="D1467" t="s">
        <v>29</v>
      </c>
      <c r="E1467" t="s">
        <v>20</v>
      </c>
      <c r="F1467" t="b">
        <v>0</v>
      </c>
      <c r="G1467" t="s">
        <v>47</v>
      </c>
      <c r="H1467" s="1">
        <v>45691.264791666668</v>
      </c>
      <c r="I1467" t="b">
        <v>0</v>
      </c>
      <c r="J1467" t="b">
        <v>1</v>
      </c>
      <c r="K1467" t="s">
        <v>31</v>
      </c>
      <c r="L1467" t="s">
        <v>22</v>
      </c>
      <c r="M1467">
        <v>87500</v>
      </c>
      <c r="O1467" t="s">
        <v>2980</v>
      </c>
      <c r="P1467" t="s">
        <v>2935</v>
      </c>
    </row>
    <row r="1468" spans="1:16" x14ac:dyDescent="0.35">
      <c r="A1468" t="s">
        <v>1776</v>
      </c>
      <c r="B1468" t="s">
        <v>1776</v>
      </c>
      <c r="C1468" t="s">
        <v>3012</v>
      </c>
      <c r="D1468" t="s">
        <v>1924</v>
      </c>
      <c r="E1468" t="s">
        <v>20</v>
      </c>
      <c r="F1468" t="b">
        <v>0</v>
      </c>
      <c r="G1468" t="s">
        <v>47</v>
      </c>
      <c r="H1468" s="1">
        <v>45691.264791666668</v>
      </c>
      <c r="I1468" t="b">
        <v>0</v>
      </c>
      <c r="J1468" t="b">
        <v>0</v>
      </c>
      <c r="K1468" t="s">
        <v>31</v>
      </c>
      <c r="L1468" t="s">
        <v>22</v>
      </c>
      <c r="M1468">
        <v>115000</v>
      </c>
      <c r="O1468" t="s">
        <v>151</v>
      </c>
    </row>
    <row r="1469" spans="1:16" x14ac:dyDescent="0.35">
      <c r="A1469" t="s">
        <v>1776</v>
      </c>
      <c r="B1469" t="s">
        <v>1776</v>
      </c>
      <c r="C1469" t="s">
        <v>815</v>
      </c>
      <c r="D1469" t="s">
        <v>36</v>
      </c>
      <c r="E1469" t="s">
        <v>20</v>
      </c>
      <c r="F1469" t="b">
        <v>0</v>
      </c>
      <c r="G1469" t="s">
        <v>68</v>
      </c>
      <c r="H1469" s="1">
        <v>45691.2653587963</v>
      </c>
      <c r="I1469" t="b">
        <v>0</v>
      </c>
      <c r="J1469" t="b">
        <v>1</v>
      </c>
      <c r="K1469" t="s">
        <v>31</v>
      </c>
      <c r="L1469" t="s">
        <v>22</v>
      </c>
      <c r="M1469">
        <v>79000</v>
      </c>
      <c r="O1469" t="s">
        <v>3013</v>
      </c>
      <c r="P1469" t="s">
        <v>3014</v>
      </c>
    </row>
    <row r="1470" spans="1:16" x14ac:dyDescent="0.35">
      <c r="A1470" t="s">
        <v>1776</v>
      </c>
      <c r="B1470" t="s">
        <v>2668</v>
      </c>
      <c r="C1470" t="s">
        <v>3015</v>
      </c>
      <c r="D1470" t="s">
        <v>42</v>
      </c>
      <c r="E1470" t="s">
        <v>20</v>
      </c>
      <c r="F1470" t="b">
        <v>0</v>
      </c>
      <c r="G1470" t="s">
        <v>52</v>
      </c>
      <c r="H1470" s="1">
        <v>45691.29178240741</v>
      </c>
      <c r="I1470" t="b">
        <v>0</v>
      </c>
      <c r="J1470" t="b">
        <v>1</v>
      </c>
      <c r="K1470" t="s">
        <v>31</v>
      </c>
      <c r="L1470" t="s">
        <v>22</v>
      </c>
      <c r="M1470">
        <v>89000</v>
      </c>
      <c r="O1470" t="s">
        <v>3016</v>
      </c>
      <c r="P1470" t="s">
        <v>2954</v>
      </c>
    </row>
    <row r="1471" spans="1:16" x14ac:dyDescent="0.35">
      <c r="A1471" t="s">
        <v>1776</v>
      </c>
      <c r="B1471" t="s">
        <v>3017</v>
      </c>
      <c r="C1471" t="s">
        <v>18</v>
      </c>
      <c r="D1471" t="s">
        <v>19</v>
      </c>
      <c r="E1471" t="s">
        <v>20</v>
      </c>
      <c r="F1471" t="b">
        <v>1</v>
      </c>
      <c r="G1471" t="s">
        <v>1216</v>
      </c>
      <c r="H1471" s="1">
        <v>45691.297013888892</v>
      </c>
      <c r="I1471" t="b">
        <v>0</v>
      </c>
      <c r="J1471" t="b">
        <v>0</v>
      </c>
      <c r="K1471" t="s">
        <v>1216</v>
      </c>
      <c r="L1471" t="s">
        <v>22</v>
      </c>
      <c r="M1471">
        <v>53760</v>
      </c>
      <c r="O1471" t="s">
        <v>3018</v>
      </c>
      <c r="P1471" t="s">
        <v>3019</v>
      </c>
    </row>
    <row r="1472" spans="1:16" x14ac:dyDescent="0.35">
      <c r="A1472" t="s">
        <v>1776</v>
      </c>
      <c r="B1472" t="s">
        <v>2048</v>
      </c>
      <c r="C1472" t="s">
        <v>3020</v>
      </c>
      <c r="D1472" t="s">
        <v>110</v>
      </c>
      <c r="E1472" t="s">
        <v>20</v>
      </c>
      <c r="F1472" t="b">
        <v>0</v>
      </c>
      <c r="G1472" t="s">
        <v>52</v>
      </c>
      <c r="H1472" s="1">
        <v>45691.375081018523</v>
      </c>
      <c r="I1472" t="b">
        <v>0</v>
      </c>
      <c r="J1472" t="b">
        <v>0</v>
      </c>
      <c r="K1472" t="s">
        <v>31</v>
      </c>
      <c r="L1472" t="s">
        <v>22</v>
      </c>
      <c r="M1472">
        <v>62172</v>
      </c>
      <c r="O1472" t="s">
        <v>2056</v>
      </c>
      <c r="P1472" t="s">
        <v>164</v>
      </c>
    </row>
    <row r="1473" spans="1:16" x14ac:dyDescent="0.35">
      <c r="A1473" t="s">
        <v>1776</v>
      </c>
      <c r="B1473" t="s">
        <v>1969</v>
      </c>
      <c r="C1473" t="s">
        <v>1805</v>
      </c>
      <c r="D1473" t="s">
        <v>110</v>
      </c>
      <c r="E1473" t="s">
        <v>20</v>
      </c>
      <c r="F1473" t="b">
        <v>0</v>
      </c>
      <c r="G1473" t="s">
        <v>68</v>
      </c>
      <c r="H1473" s="1">
        <v>45691.3903587963</v>
      </c>
      <c r="I1473" t="b">
        <v>0</v>
      </c>
      <c r="J1473" t="b">
        <v>1</v>
      </c>
      <c r="K1473" t="s">
        <v>31</v>
      </c>
      <c r="L1473" t="s">
        <v>22</v>
      </c>
      <c r="M1473">
        <v>47320</v>
      </c>
      <c r="O1473" t="s">
        <v>1806</v>
      </c>
    </row>
    <row r="1474" spans="1:16" x14ac:dyDescent="0.35">
      <c r="A1474" t="s">
        <v>1776</v>
      </c>
      <c r="B1474" t="s">
        <v>3021</v>
      </c>
      <c r="C1474" t="s">
        <v>3022</v>
      </c>
      <c r="D1474" t="s">
        <v>249</v>
      </c>
      <c r="E1474" t="s">
        <v>20</v>
      </c>
      <c r="F1474" t="b">
        <v>0</v>
      </c>
      <c r="G1474" t="s">
        <v>105</v>
      </c>
      <c r="H1474" s="1">
        <v>45691.394953703697</v>
      </c>
      <c r="I1474" t="b">
        <v>1</v>
      </c>
      <c r="J1474" t="b">
        <v>0</v>
      </c>
      <c r="K1474" t="s">
        <v>105</v>
      </c>
      <c r="L1474" t="s">
        <v>22</v>
      </c>
      <c r="M1474">
        <v>41999.5</v>
      </c>
      <c r="O1474" t="s">
        <v>3023</v>
      </c>
      <c r="P1474" t="s">
        <v>3024</v>
      </c>
    </row>
    <row r="1475" spans="1:16" x14ac:dyDescent="0.35">
      <c r="A1475" t="s">
        <v>1776</v>
      </c>
      <c r="B1475" t="s">
        <v>3025</v>
      </c>
      <c r="C1475" t="s">
        <v>919</v>
      </c>
      <c r="D1475" t="s">
        <v>29</v>
      </c>
      <c r="E1475" t="s">
        <v>20</v>
      </c>
      <c r="F1475" t="b">
        <v>0</v>
      </c>
      <c r="G1475" t="s">
        <v>52</v>
      </c>
      <c r="H1475" s="1">
        <v>45691.625069444453</v>
      </c>
      <c r="I1475" t="b">
        <v>0</v>
      </c>
      <c r="J1475" t="b">
        <v>0</v>
      </c>
      <c r="K1475" t="s">
        <v>31</v>
      </c>
      <c r="L1475" t="s">
        <v>32</v>
      </c>
      <c r="N1475">
        <v>52.5</v>
      </c>
      <c r="O1475" t="s">
        <v>1177</v>
      </c>
      <c r="P1475" t="s">
        <v>3026</v>
      </c>
    </row>
    <row r="1476" spans="1:16" x14ac:dyDescent="0.35">
      <c r="A1476" t="s">
        <v>1776</v>
      </c>
      <c r="B1476" t="s">
        <v>1776</v>
      </c>
      <c r="C1476" t="s">
        <v>1671</v>
      </c>
      <c r="D1476" t="s">
        <v>36</v>
      </c>
      <c r="E1476" t="s">
        <v>20</v>
      </c>
      <c r="F1476" t="b">
        <v>0</v>
      </c>
      <c r="G1476" t="s">
        <v>52</v>
      </c>
      <c r="H1476" s="1">
        <v>45691.66673611111</v>
      </c>
      <c r="I1476" t="b">
        <v>0</v>
      </c>
      <c r="J1476" t="b">
        <v>0</v>
      </c>
      <c r="K1476" t="s">
        <v>31</v>
      </c>
      <c r="L1476" t="s">
        <v>32</v>
      </c>
      <c r="N1476">
        <v>48</v>
      </c>
      <c r="O1476" t="s">
        <v>3027</v>
      </c>
      <c r="P1476" t="s">
        <v>2965</v>
      </c>
    </row>
    <row r="1477" spans="1:16" x14ac:dyDescent="0.35">
      <c r="A1477" t="s">
        <v>1776</v>
      </c>
      <c r="B1477" t="s">
        <v>3028</v>
      </c>
      <c r="C1477" t="s">
        <v>132</v>
      </c>
      <c r="D1477" t="s">
        <v>36</v>
      </c>
      <c r="E1477" t="s">
        <v>20</v>
      </c>
      <c r="F1477" t="b">
        <v>0</v>
      </c>
      <c r="G1477" t="s">
        <v>43</v>
      </c>
      <c r="H1477" s="1">
        <v>45691.72347222222</v>
      </c>
      <c r="I1477" t="b">
        <v>0</v>
      </c>
      <c r="J1477" t="b">
        <v>1</v>
      </c>
      <c r="K1477" t="s">
        <v>31</v>
      </c>
      <c r="L1477" t="s">
        <v>22</v>
      </c>
      <c r="M1477">
        <v>87500</v>
      </c>
      <c r="O1477" t="s">
        <v>133</v>
      </c>
      <c r="P1477" t="s">
        <v>3029</v>
      </c>
    </row>
    <row r="1478" spans="1:16" x14ac:dyDescent="0.35">
      <c r="A1478" t="s">
        <v>1776</v>
      </c>
      <c r="B1478" t="s">
        <v>3030</v>
      </c>
      <c r="C1478" t="s">
        <v>175</v>
      </c>
      <c r="D1478" t="s">
        <v>36</v>
      </c>
      <c r="E1478" t="s">
        <v>20</v>
      </c>
      <c r="F1478" t="b">
        <v>0</v>
      </c>
      <c r="G1478" t="s">
        <v>47</v>
      </c>
      <c r="H1478" s="1">
        <v>45691.806458333333</v>
      </c>
      <c r="I1478" t="b">
        <v>0</v>
      </c>
      <c r="J1478" t="b">
        <v>0</v>
      </c>
      <c r="K1478" t="s">
        <v>31</v>
      </c>
      <c r="L1478" t="s">
        <v>32</v>
      </c>
      <c r="N1478">
        <v>31</v>
      </c>
      <c r="O1478" t="s">
        <v>3031</v>
      </c>
      <c r="P1478" t="s">
        <v>3032</v>
      </c>
    </row>
    <row r="1479" spans="1:16" x14ac:dyDescent="0.35">
      <c r="A1479" t="s">
        <v>1776</v>
      </c>
      <c r="B1479" t="s">
        <v>2716</v>
      </c>
      <c r="C1479" t="s">
        <v>710</v>
      </c>
      <c r="D1479" t="s">
        <v>269</v>
      </c>
      <c r="E1479" t="s">
        <v>20</v>
      </c>
      <c r="F1479" t="b">
        <v>0</v>
      </c>
      <c r="G1479" t="s">
        <v>68</v>
      </c>
      <c r="H1479" s="1">
        <v>45691.848715277767</v>
      </c>
      <c r="I1479" t="b">
        <v>0</v>
      </c>
      <c r="J1479" t="b">
        <v>1</v>
      </c>
      <c r="K1479" t="s">
        <v>31</v>
      </c>
      <c r="L1479" t="s">
        <v>22</v>
      </c>
      <c r="M1479">
        <v>99000</v>
      </c>
      <c r="O1479" t="s">
        <v>2249</v>
      </c>
      <c r="P1479" t="s">
        <v>274</v>
      </c>
    </row>
    <row r="1480" spans="1:16" x14ac:dyDescent="0.35">
      <c r="A1480" t="s">
        <v>1776</v>
      </c>
      <c r="B1480" t="s">
        <v>3033</v>
      </c>
      <c r="C1480" t="s">
        <v>154</v>
      </c>
      <c r="D1480" t="s">
        <v>36</v>
      </c>
      <c r="E1480" t="s">
        <v>20</v>
      </c>
      <c r="F1480" t="b">
        <v>0</v>
      </c>
      <c r="G1480" t="s">
        <v>43</v>
      </c>
      <c r="H1480" s="1">
        <v>45691.850902777784</v>
      </c>
      <c r="I1480" t="b">
        <v>1</v>
      </c>
      <c r="J1480" t="b">
        <v>1</v>
      </c>
      <c r="K1480" t="s">
        <v>31</v>
      </c>
      <c r="L1480" t="s">
        <v>22</v>
      </c>
      <c r="M1480">
        <v>125000</v>
      </c>
      <c r="O1480" t="s">
        <v>3034</v>
      </c>
      <c r="P1480" t="s">
        <v>3035</v>
      </c>
    </row>
    <row r="1481" spans="1:16" x14ac:dyDescent="0.35">
      <c r="A1481" t="s">
        <v>1776</v>
      </c>
      <c r="B1481" t="s">
        <v>3036</v>
      </c>
      <c r="C1481" t="s">
        <v>105</v>
      </c>
      <c r="D1481" t="s">
        <v>249</v>
      </c>
      <c r="E1481" t="s">
        <v>20</v>
      </c>
      <c r="F1481" t="b">
        <v>0</v>
      </c>
      <c r="G1481" t="s">
        <v>105</v>
      </c>
      <c r="H1481" s="1">
        <v>45691.894942129627</v>
      </c>
      <c r="I1481" t="b">
        <v>0</v>
      </c>
      <c r="J1481" t="b">
        <v>0</v>
      </c>
      <c r="K1481" t="s">
        <v>105</v>
      </c>
      <c r="L1481" t="s">
        <v>22</v>
      </c>
      <c r="M1481">
        <v>40000</v>
      </c>
      <c r="O1481" t="s">
        <v>2465</v>
      </c>
      <c r="P1481" t="s">
        <v>3037</v>
      </c>
    </row>
    <row r="1482" spans="1:16" x14ac:dyDescent="0.35">
      <c r="A1482" t="s">
        <v>1776</v>
      </c>
      <c r="B1482" t="s">
        <v>3038</v>
      </c>
      <c r="C1482" t="s">
        <v>18</v>
      </c>
      <c r="D1482" t="s">
        <v>36</v>
      </c>
      <c r="E1482" t="s">
        <v>20</v>
      </c>
      <c r="F1482" t="b">
        <v>1</v>
      </c>
      <c r="G1482" t="s">
        <v>287</v>
      </c>
      <c r="H1482" s="1">
        <v>45692.018483796302</v>
      </c>
      <c r="I1482" t="b">
        <v>0</v>
      </c>
      <c r="J1482" t="b">
        <v>0</v>
      </c>
      <c r="K1482" t="s">
        <v>287</v>
      </c>
      <c r="L1482" t="s">
        <v>22</v>
      </c>
      <c r="M1482">
        <v>71500</v>
      </c>
      <c r="O1482" t="s">
        <v>3039</v>
      </c>
      <c r="P1482" t="s">
        <v>3040</v>
      </c>
    </row>
    <row r="1483" spans="1:16" x14ac:dyDescent="0.35">
      <c r="A1483" t="s">
        <v>1776</v>
      </c>
      <c r="B1483" t="s">
        <v>3041</v>
      </c>
      <c r="C1483" t="s">
        <v>105</v>
      </c>
      <c r="D1483" t="s">
        <v>249</v>
      </c>
      <c r="E1483" t="s">
        <v>20</v>
      </c>
      <c r="F1483" t="b">
        <v>0</v>
      </c>
      <c r="G1483" t="s">
        <v>105</v>
      </c>
      <c r="H1483" s="1">
        <v>45692.02</v>
      </c>
      <c r="I1483" t="b">
        <v>0</v>
      </c>
      <c r="J1483" t="b">
        <v>0</v>
      </c>
      <c r="K1483" t="s">
        <v>105</v>
      </c>
      <c r="L1483" t="s">
        <v>22</v>
      </c>
      <c r="M1483">
        <v>110400</v>
      </c>
      <c r="O1483" t="s">
        <v>1324</v>
      </c>
      <c r="P1483" t="s">
        <v>3042</v>
      </c>
    </row>
    <row r="1484" spans="1:16" x14ac:dyDescent="0.35">
      <c r="A1484" t="s">
        <v>1776</v>
      </c>
      <c r="B1484" t="s">
        <v>3043</v>
      </c>
      <c r="C1484" t="s">
        <v>3044</v>
      </c>
      <c r="D1484" t="s">
        <v>110</v>
      </c>
      <c r="F1484" t="b">
        <v>0</v>
      </c>
      <c r="G1484" t="s">
        <v>52</v>
      </c>
      <c r="H1484" s="1">
        <v>45692.083402777767</v>
      </c>
      <c r="I1484" t="b">
        <v>0</v>
      </c>
      <c r="J1484" t="b">
        <v>0</v>
      </c>
      <c r="K1484" t="s">
        <v>31</v>
      </c>
      <c r="L1484" t="s">
        <v>32</v>
      </c>
      <c r="N1484">
        <v>40</v>
      </c>
      <c r="O1484" t="s">
        <v>458</v>
      </c>
      <c r="P1484" t="s">
        <v>3045</v>
      </c>
    </row>
    <row r="1485" spans="1:16" x14ac:dyDescent="0.35">
      <c r="A1485" t="s">
        <v>1776</v>
      </c>
      <c r="B1485" t="s">
        <v>2936</v>
      </c>
      <c r="C1485" t="s">
        <v>1476</v>
      </c>
      <c r="D1485" t="s">
        <v>110</v>
      </c>
      <c r="E1485" t="s">
        <v>20</v>
      </c>
      <c r="F1485" t="b">
        <v>0</v>
      </c>
      <c r="G1485" t="s">
        <v>47</v>
      </c>
      <c r="H1485" s="1">
        <v>45692.250393518523</v>
      </c>
      <c r="I1485" t="b">
        <v>0</v>
      </c>
      <c r="J1485" t="b">
        <v>0</v>
      </c>
      <c r="K1485" t="s">
        <v>31</v>
      </c>
      <c r="L1485" t="s">
        <v>22</v>
      </c>
      <c r="M1485">
        <v>87250</v>
      </c>
      <c r="O1485" t="s">
        <v>2937</v>
      </c>
      <c r="P1485" t="s">
        <v>2938</v>
      </c>
    </row>
    <row r="1486" spans="1:16" x14ac:dyDescent="0.35">
      <c r="A1486" t="s">
        <v>1776</v>
      </c>
      <c r="B1486" t="s">
        <v>3028</v>
      </c>
      <c r="C1486" t="s">
        <v>132</v>
      </c>
      <c r="D1486" t="s">
        <v>2175</v>
      </c>
      <c r="E1486" t="s">
        <v>20</v>
      </c>
      <c r="F1486" t="b">
        <v>0</v>
      </c>
      <c r="G1486" t="s">
        <v>43</v>
      </c>
      <c r="H1486" s="1">
        <v>45692.250659722216</v>
      </c>
      <c r="I1486" t="b">
        <v>1</v>
      </c>
      <c r="J1486" t="b">
        <v>1</v>
      </c>
      <c r="K1486" t="s">
        <v>31</v>
      </c>
      <c r="L1486" t="s">
        <v>22</v>
      </c>
      <c r="M1486">
        <v>87500</v>
      </c>
      <c r="O1486" t="s">
        <v>133</v>
      </c>
      <c r="P1486" t="s">
        <v>3029</v>
      </c>
    </row>
    <row r="1487" spans="1:16" x14ac:dyDescent="0.35">
      <c r="A1487" t="s">
        <v>1776</v>
      </c>
      <c r="B1487" t="s">
        <v>1997</v>
      </c>
      <c r="C1487" t="s">
        <v>1092</v>
      </c>
      <c r="D1487" t="s">
        <v>36</v>
      </c>
      <c r="E1487" t="s">
        <v>91</v>
      </c>
      <c r="F1487" t="b">
        <v>0</v>
      </c>
      <c r="G1487" t="s">
        <v>68</v>
      </c>
      <c r="H1487" s="1">
        <v>45692.251712962963</v>
      </c>
      <c r="I1487" t="b">
        <v>0</v>
      </c>
      <c r="J1487" t="b">
        <v>0</v>
      </c>
      <c r="K1487" t="s">
        <v>31</v>
      </c>
      <c r="L1487" t="s">
        <v>22</v>
      </c>
      <c r="M1487">
        <v>101000</v>
      </c>
      <c r="O1487" t="s">
        <v>1123</v>
      </c>
      <c r="P1487" t="s">
        <v>1998</v>
      </c>
    </row>
    <row r="1488" spans="1:16" x14ac:dyDescent="0.35">
      <c r="A1488" t="s">
        <v>1776</v>
      </c>
      <c r="B1488" t="s">
        <v>1776</v>
      </c>
      <c r="C1488" t="s">
        <v>72</v>
      </c>
      <c r="D1488" t="s">
        <v>110</v>
      </c>
      <c r="E1488" t="s">
        <v>20</v>
      </c>
      <c r="F1488" t="b">
        <v>0</v>
      </c>
      <c r="G1488" t="s">
        <v>30</v>
      </c>
      <c r="H1488" s="1">
        <v>45692.265636574077</v>
      </c>
      <c r="I1488" t="b">
        <v>1</v>
      </c>
      <c r="J1488" t="b">
        <v>1</v>
      </c>
      <c r="K1488" t="s">
        <v>31</v>
      </c>
      <c r="L1488" t="s">
        <v>22</v>
      </c>
      <c r="M1488">
        <v>70000</v>
      </c>
      <c r="O1488" t="s">
        <v>3046</v>
      </c>
      <c r="P1488" t="s">
        <v>3047</v>
      </c>
    </row>
    <row r="1489" spans="1:16" x14ac:dyDescent="0.35">
      <c r="A1489" t="s">
        <v>1776</v>
      </c>
      <c r="B1489" t="s">
        <v>1969</v>
      </c>
      <c r="C1489" t="s">
        <v>18</v>
      </c>
      <c r="D1489" t="s">
        <v>17476</v>
      </c>
      <c r="E1489" t="s">
        <v>20</v>
      </c>
      <c r="F1489" t="b">
        <v>1</v>
      </c>
      <c r="G1489" t="s">
        <v>2055</v>
      </c>
      <c r="H1489" s="1">
        <v>45692.284386574072</v>
      </c>
      <c r="I1489" t="b">
        <v>0</v>
      </c>
      <c r="J1489" t="b">
        <v>0</v>
      </c>
      <c r="K1489" t="s">
        <v>2055</v>
      </c>
      <c r="L1489" t="s">
        <v>22</v>
      </c>
      <c r="M1489">
        <v>82500</v>
      </c>
      <c r="O1489" t="s">
        <v>3048</v>
      </c>
      <c r="P1489" t="s">
        <v>2294</v>
      </c>
    </row>
    <row r="1490" spans="1:16" x14ac:dyDescent="0.35">
      <c r="A1490" t="s">
        <v>1776</v>
      </c>
      <c r="B1490" t="s">
        <v>3049</v>
      </c>
      <c r="C1490" t="s">
        <v>994</v>
      </c>
      <c r="D1490" t="s">
        <v>2219</v>
      </c>
      <c r="E1490" t="s">
        <v>20</v>
      </c>
      <c r="F1490" t="b">
        <v>0</v>
      </c>
      <c r="G1490" t="s">
        <v>994</v>
      </c>
      <c r="H1490" s="1">
        <v>45692.286446759259</v>
      </c>
      <c r="I1490" t="b">
        <v>0</v>
      </c>
      <c r="J1490" t="b">
        <v>0</v>
      </c>
      <c r="K1490" t="s">
        <v>994</v>
      </c>
      <c r="L1490" t="s">
        <v>22</v>
      </c>
      <c r="M1490">
        <v>90000</v>
      </c>
      <c r="O1490" t="s">
        <v>3050</v>
      </c>
      <c r="P1490" t="s">
        <v>917</v>
      </c>
    </row>
    <row r="1491" spans="1:16" x14ac:dyDescent="0.35">
      <c r="A1491" t="s">
        <v>1776</v>
      </c>
      <c r="B1491" t="s">
        <v>1776</v>
      </c>
      <c r="C1491" t="s">
        <v>3051</v>
      </c>
      <c r="D1491" t="s">
        <v>29</v>
      </c>
      <c r="E1491" t="s">
        <v>20</v>
      </c>
      <c r="F1491" t="b">
        <v>0</v>
      </c>
      <c r="G1491" t="s">
        <v>68</v>
      </c>
      <c r="H1491" s="1">
        <v>45692.417488425926</v>
      </c>
      <c r="I1491" t="b">
        <v>1</v>
      </c>
      <c r="J1491" t="b">
        <v>0</v>
      </c>
      <c r="K1491" t="s">
        <v>31</v>
      </c>
      <c r="L1491" t="s">
        <v>32</v>
      </c>
      <c r="N1491">
        <v>18</v>
      </c>
      <c r="O1491" t="s">
        <v>3052</v>
      </c>
      <c r="P1491" t="s">
        <v>164</v>
      </c>
    </row>
    <row r="1492" spans="1:16" x14ac:dyDescent="0.35">
      <c r="A1492" t="s">
        <v>1776</v>
      </c>
      <c r="B1492" t="s">
        <v>3053</v>
      </c>
      <c r="C1492" t="s">
        <v>154</v>
      </c>
      <c r="D1492" t="s">
        <v>36</v>
      </c>
      <c r="E1492" t="s">
        <v>20</v>
      </c>
      <c r="F1492" t="b">
        <v>0</v>
      </c>
      <c r="G1492" t="s">
        <v>52</v>
      </c>
      <c r="H1492" s="1">
        <v>45692.458460648151</v>
      </c>
      <c r="I1492" t="b">
        <v>0</v>
      </c>
      <c r="J1492" t="b">
        <v>1</v>
      </c>
      <c r="K1492" t="s">
        <v>31</v>
      </c>
      <c r="L1492" t="s">
        <v>22</v>
      </c>
      <c r="M1492">
        <v>60000</v>
      </c>
      <c r="O1492" t="s">
        <v>3054</v>
      </c>
      <c r="P1492" t="s">
        <v>3055</v>
      </c>
    </row>
    <row r="1493" spans="1:16" x14ac:dyDescent="0.35">
      <c r="A1493" t="s">
        <v>1776</v>
      </c>
      <c r="B1493" t="s">
        <v>3033</v>
      </c>
      <c r="C1493" t="s">
        <v>51</v>
      </c>
      <c r="D1493" t="s">
        <v>36</v>
      </c>
      <c r="E1493" t="s">
        <v>20</v>
      </c>
      <c r="F1493" t="b">
        <v>0</v>
      </c>
      <c r="G1493" t="s">
        <v>52</v>
      </c>
      <c r="H1493" s="1">
        <v>45692.460439814808</v>
      </c>
      <c r="I1493" t="b">
        <v>0</v>
      </c>
      <c r="J1493" t="b">
        <v>1</v>
      </c>
      <c r="K1493" t="s">
        <v>31</v>
      </c>
      <c r="L1493" t="s">
        <v>22</v>
      </c>
      <c r="M1493">
        <v>137300</v>
      </c>
      <c r="O1493" t="s">
        <v>53</v>
      </c>
      <c r="P1493" t="s">
        <v>3056</v>
      </c>
    </row>
    <row r="1494" spans="1:16" x14ac:dyDescent="0.35">
      <c r="A1494" t="s">
        <v>1776</v>
      </c>
      <c r="B1494" t="s">
        <v>3057</v>
      </c>
      <c r="C1494" t="s">
        <v>599</v>
      </c>
      <c r="D1494" t="s">
        <v>17437</v>
      </c>
      <c r="E1494" t="s">
        <v>20</v>
      </c>
      <c r="F1494" t="b">
        <v>0</v>
      </c>
      <c r="G1494" t="s">
        <v>52</v>
      </c>
      <c r="H1494" s="1">
        <v>45692.625057870369</v>
      </c>
      <c r="I1494" t="b">
        <v>1</v>
      </c>
      <c r="J1494" t="b">
        <v>0</v>
      </c>
      <c r="K1494" t="s">
        <v>31</v>
      </c>
      <c r="L1494" t="s">
        <v>32</v>
      </c>
      <c r="N1494">
        <v>56.375</v>
      </c>
      <c r="O1494" t="s">
        <v>61</v>
      </c>
    </row>
    <row r="1495" spans="1:16" x14ac:dyDescent="0.35">
      <c r="A1495" t="s">
        <v>1776</v>
      </c>
      <c r="B1495" t="s">
        <v>3058</v>
      </c>
      <c r="C1495" t="s">
        <v>105</v>
      </c>
      <c r="D1495" t="s">
        <v>249</v>
      </c>
      <c r="E1495" t="s">
        <v>20</v>
      </c>
      <c r="F1495" t="b">
        <v>0</v>
      </c>
      <c r="G1495" t="s">
        <v>105</v>
      </c>
      <c r="H1495" s="1">
        <v>45692.629988425928</v>
      </c>
      <c r="I1495" t="b">
        <v>0</v>
      </c>
      <c r="J1495" t="b">
        <v>0</v>
      </c>
      <c r="K1495" t="s">
        <v>105</v>
      </c>
      <c r="L1495" t="s">
        <v>22</v>
      </c>
      <c r="M1495">
        <v>63000</v>
      </c>
      <c r="O1495" t="s">
        <v>306</v>
      </c>
      <c r="P1495" t="s">
        <v>3059</v>
      </c>
    </row>
    <row r="1496" spans="1:16" x14ac:dyDescent="0.35">
      <c r="A1496" t="s">
        <v>1776</v>
      </c>
      <c r="B1496" t="s">
        <v>3060</v>
      </c>
      <c r="C1496" t="s">
        <v>320</v>
      </c>
      <c r="D1496" t="s">
        <v>17477</v>
      </c>
      <c r="E1496" t="s">
        <v>20</v>
      </c>
      <c r="F1496" t="b">
        <v>0</v>
      </c>
      <c r="G1496" t="s">
        <v>52</v>
      </c>
      <c r="H1496" s="1">
        <v>45692.66679398148</v>
      </c>
      <c r="I1496" t="b">
        <v>0</v>
      </c>
      <c r="J1496" t="b">
        <v>0</v>
      </c>
      <c r="K1496" t="s">
        <v>31</v>
      </c>
      <c r="L1496" t="s">
        <v>22</v>
      </c>
      <c r="M1496">
        <v>177025</v>
      </c>
      <c r="O1496" t="s">
        <v>3061</v>
      </c>
      <c r="P1496" t="s">
        <v>1284</v>
      </c>
    </row>
    <row r="1497" spans="1:16" x14ac:dyDescent="0.35">
      <c r="A1497" t="s">
        <v>1776</v>
      </c>
      <c r="B1497" t="s">
        <v>3062</v>
      </c>
      <c r="C1497" t="s">
        <v>124</v>
      </c>
      <c r="D1497" t="s">
        <v>110</v>
      </c>
      <c r="E1497" t="s">
        <v>20</v>
      </c>
      <c r="F1497" t="b">
        <v>0</v>
      </c>
      <c r="G1497" t="s">
        <v>52</v>
      </c>
      <c r="H1497" s="1">
        <v>45692.708414351851</v>
      </c>
      <c r="I1497" t="b">
        <v>0</v>
      </c>
      <c r="J1497" t="b">
        <v>0</v>
      </c>
      <c r="K1497" t="s">
        <v>31</v>
      </c>
      <c r="L1497" t="s">
        <v>32</v>
      </c>
      <c r="N1497">
        <v>22.5</v>
      </c>
      <c r="O1497" t="s">
        <v>3063</v>
      </c>
      <c r="P1497" t="s">
        <v>3064</v>
      </c>
    </row>
    <row r="1498" spans="1:16" x14ac:dyDescent="0.35">
      <c r="A1498" t="s">
        <v>1776</v>
      </c>
      <c r="B1498" t="s">
        <v>3065</v>
      </c>
      <c r="C1498" t="s">
        <v>3066</v>
      </c>
      <c r="D1498" t="s">
        <v>36</v>
      </c>
      <c r="E1498" t="s">
        <v>91</v>
      </c>
      <c r="F1498" t="b">
        <v>0</v>
      </c>
      <c r="G1498" t="s">
        <v>52</v>
      </c>
      <c r="H1498" s="1">
        <v>45692.833460648151</v>
      </c>
      <c r="I1498" t="b">
        <v>0</v>
      </c>
      <c r="J1498" t="b">
        <v>0</v>
      </c>
      <c r="K1498" t="s">
        <v>31</v>
      </c>
      <c r="L1498" t="s">
        <v>32</v>
      </c>
      <c r="N1498">
        <v>74</v>
      </c>
      <c r="O1498" t="s">
        <v>3067</v>
      </c>
      <c r="P1498" t="s">
        <v>302</v>
      </c>
    </row>
    <row r="1499" spans="1:16" x14ac:dyDescent="0.35">
      <c r="A1499" t="s">
        <v>1776</v>
      </c>
      <c r="B1499" t="s">
        <v>2137</v>
      </c>
      <c r="C1499" t="s">
        <v>805</v>
      </c>
      <c r="D1499" t="s">
        <v>3068</v>
      </c>
      <c r="E1499" t="s">
        <v>20</v>
      </c>
      <c r="F1499" t="b">
        <v>0</v>
      </c>
      <c r="G1499" t="s">
        <v>30</v>
      </c>
      <c r="H1499" s="1">
        <v>45692.834317129629</v>
      </c>
      <c r="I1499" t="b">
        <v>1</v>
      </c>
      <c r="J1499" t="b">
        <v>0</v>
      </c>
      <c r="K1499" t="s">
        <v>31</v>
      </c>
      <c r="L1499" t="s">
        <v>32</v>
      </c>
      <c r="N1499">
        <v>37.5</v>
      </c>
      <c r="O1499" t="s">
        <v>61</v>
      </c>
      <c r="P1499" t="s">
        <v>3069</v>
      </c>
    </row>
    <row r="1500" spans="1:16" x14ac:dyDescent="0.35">
      <c r="A1500" t="s">
        <v>1776</v>
      </c>
      <c r="B1500" t="s">
        <v>3070</v>
      </c>
      <c r="C1500" t="s">
        <v>2780</v>
      </c>
      <c r="D1500" t="s">
        <v>29</v>
      </c>
      <c r="E1500" t="s">
        <v>20</v>
      </c>
      <c r="F1500" t="b">
        <v>0</v>
      </c>
      <c r="G1500" t="s">
        <v>52</v>
      </c>
      <c r="H1500" s="1">
        <v>45692.916805555556</v>
      </c>
      <c r="I1500" t="b">
        <v>0</v>
      </c>
      <c r="J1500" t="b">
        <v>1</v>
      </c>
      <c r="K1500" t="s">
        <v>31</v>
      </c>
      <c r="L1500" t="s">
        <v>32</v>
      </c>
      <c r="N1500">
        <v>80</v>
      </c>
      <c r="O1500" t="s">
        <v>3071</v>
      </c>
    </row>
    <row r="1501" spans="1:16" x14ac:dyDescent="0.35">
      <c r="A1501" t="s">
        <v>1776</v>
      </c>
      <c r="B1501" t="s">
        <v>3072</v>
      </c>
      <c r="C1501" t="s">
        <v>170</v>
      </c>
      <c r="D1501" t="s">
        <v>36</v>
      </c>
      <c r="E1501" t="s">
        <v>20</v>
      </c>
      <c r="F1501" t="b">
        <v>0</v>
      </c>
      <c r="G1501" t="s">
        <v>171</v>
      </c>
      <c r="H1501" s="1">
        <v>45693.038402777784</v>
      </c>
      <c r="I1501" t="b">
        <v>1</v>
      </c>
      <c r="J1501" t="b">
        <v>1</v>
      </c>
      <c r="K1501" t="s">
        <v>31</v>
      </c>
      <c r="L1501" t="s">
        <v>22</v>
      </c>
      <c r="M1501">
        <v>134300</v>
      </c>
      <c r="O1501" t="s">
        <v>543</v>
      </c>
      <c r="P1501" t="s">
        <v>3073</v>
      </c>
    </row>
    <row r="1502" spans="1:16" x14ac:dyDescent="0.35">
      <c r="A1502" t="s">
        <v>1776</v>
      </c>
      <c r="B1502" t="s">
        <v>3074</v>
      </c>
      <c r="C1502" t="s">
        <v>2692</v>
      </c>
      <c r="D1502" t="s">
        <v>36</v>
      </c>
      <c r="E1502" t="s">
        <v>20</v>
      </c>
      <c r="F1502" t="b">
        <v>0</v>
      </c>
      <c r="G1502" t="s">
        <v>68</v>
      </c>
      <c r="H1502" s="1">
        <v>45693.04246527778</v>
      </c>
      <c r="I1502" t="b">
        <v>0</v>
      </c>
      <c r="J1502" t="b">
        <v>1</v>
      </c>
      <c r="K1502" t="s">
        <v>31</v>
      </c>
      <c r="L1502" t="s">
        <v>22</v>
      </c>
      <c r="M1502">
        <v>98150</v>
      </c>
      <c r="O1502" t="s">
        <v>3075</v>
      </c>
      <c r="P1502" t="s">
        <v>3076</v>
      </c>
    </row>
    <row r="1503" spans="1:16" x14ac:dyDescent="0.35">
      <c r="A1503" t="s">
        <v>1776</v>
      </c>
      <c r="B1503" t="s">
        <v>3077</v>
      </c>
      <c r="C1503" t="s">
        <v>154</v>
      </c>
      <c r="D1503" t="s">
        <v>36</v>
      </c>
      <c r="E1503" t="s">
        <v>20</v>
      </c>
      <c r="F1503" t="b">
        <v>0</v>
      </c>
      <c r="G1503" t="s">
        <v>52</v>
      </c>
      <c r="H1503" s="1">
        <v>45693.166666666657</v>
      </c>
      <c r="I1503" t="b">
        <v>0</v>
      </c>
      <c r="J1503" t="b">
        <v>0</v>
      </c>
      <c r="K1503" t="s">
        <v>31</v>
      </c>
      <c r="L1503" t="s">
        <v>32</v>
      </c>
      <c r="N1503">
        <v>72.5</v>
      </c>
      <c r="O1503" t="s">
        <v>3078</v>
      </c>
      <c r="P1503" t="s">
        <v>3079</v>
      </c>
    </row>
    <row r="1504" spans="1:16" x14ac:dyDescent="0.35">
      <c r="A1504" t="s">
        <v>1776</v>
      </c>
      <c r="B1504" t="s">
        <v>3080</v>
      </c>
      <c r="C1504" t="s">
        <v>154</v>
      </c>
      <c r="D1504" t="s">
        <v>17478</v>
      </c>
      <c r="E1504" t="s">
        <v>20</v>
      </c>
      <c r="F1504" t="b">
        <v>0</v>
      </c>
      <c r="G1504" t="s">
        <v>52</v>
      </c>
      <c r="H1504" s="1">
        <v>45693.25</v>
      </c>
      <c r="I1504" t="b">
        <v>0</v>
      </c>
      <c r="J1504" t="b">
        <v>0</v>
      </c>
      <c r="K1504" t="s">
        <v>31</v>
      </c>
      <c r="L1504" t="s">
        <v>32</v>
      </c>
      <c r="N1504">
        <v>19</v>
      </c>
      <c r="O1504" t="s">
        <v>3082</v>
      </c>
      <c r="P1504" t="s">
        <v>2817</v>
      </c>
    </row>
    <row r="1505" spans="1:16" x14ac:dyDescent="0.35">
      <c r="A1505" t="s">
        <v>1776</v>
      </c>
      <c r="B1505" t="s">
        <v>1776</v>
      </c>
      <c r="C1505" t="s">
        <v>3083</v>
      </c>
      <c r="D1505" t="s">
        <v>269</v>
      </c>
      <c r="E1505" t="s">
        <v>20</v>
      </c>
      <c r="F1505" t="b">
        <v>0</v>
      </c>
      <c r="G1505" t="s">
        <v>43</v>
      </c>
      <c r="H1505" s="1">
        <v>45693.250474537039</v>
      </c>
      <c r="I1505" t="b">
        <v>1</v>
      </c>
      <c r="J1505" t="b">
        <v>1</v>
      </c>
      <c r="K1505" t="s">
        <v>31</v>
      </c>
      <c r="L1505" t="s">
        <v>22</v>
      </c>
      <c r="M1505">
        <v>95000</v>
      </c>
      <c r="O1505" t="s">
        <v>61</v>
      </c>
      <c r="P1505" t="s">
        <v>3084</v>
      </c>
    </row>
    <row r="1506" spans="1:16" x14ac:dyDescent="0.35">
      <c r="A1506" t="s">
        <v>1776</v>
      </c>
      <c r="B1506" t="s">
        <v>3085</v>
      </c>
      <c r="C1506" t="s">
        <v>3086</v>
      </c>
      <c r="D1506" t="s">
        <v>2039</v>
      </c>
      <c r="E1506" t="s">
        <v>20</v>
      </c>
      <c r="F1506" t="b">
        <v>0</v>
      </c>
      <c r="G1506" t="s">
        <v>30</v>
      </c>
      <c r="H1506" s="1">
        <v>45693.250833333332</v>
      </c>
      <c r="I1506" t="b">
        <v>0</v>
      </c>
      <c r="J1506" t="b">
        <v>1</v>
      </c>
      <c r="K1506" t="s">
        <v>31</v>
      </c>
      <c r="L1506" t="s">
        <v>32</v>
      </c>
      <c r="N1506">
        <v>28.5</v>
      </c>
      <c r="O1506" t="s">
        <v>3087</v>
      </c>
      <c r="P1506" t="s">
        <v>917</v>
      </c>
    </row>
    <row r="1507" spans="1:16" x14ac:dyDescent="0.35">
      <c r="A1507" t="s">
        <v>1776</v>
      </c>
      <c r="B1507" t="s">
        <v>3088</v>
      </c>
      <c r="C1507" t="s">
        <v>3015</v>
      </c>
      <c r="D1507" t="s">
        <v>573</v>
      </c>
      <c r="E1507" t="s">
        <v>296</v>
      </c>
      <c r="F1507" t="b">
        <v>0</v>
      </c>
      <c r="G1507" t="s">
        <v>52</v>
      </c>
      <c r="H1507" s="1">
        <v>45693.333414351851</v>
      </c>
      <c r="I1507" t="b">
        <v>0</v>
      </c>
      <c r="J1507" t="b">
        <v>1</v>
      </c>
      <c r="K1507" t="s">
        <v>31</v>
      </c>
      <c r="L1507" t="s">
        <v>32</v>
      </c>
      <c r="N1507">
        <v>26.389999389648441</v>
      </c>
      <c r="O1507" t="s">
        <v>3089</v>
      </c>
      <c r="P1507" t="s">
        <v>3090</v>
      </c>
    </row>
    <row r="1508" spans="1:16" x14ac:dyDescent="0.35">
      <c r="A1508" t="s">
        <v>1776</v>
      </c>
      <c r="B1508" t="s">
        <v>2709</v>
      </c>
      <c r="C1508" t="s">
        <v>87</v>
      </c>
      <c r="D1508" t="s">
        <v>36</v>
      </c>
      <c r="E1508" t="s">
        <v>20</v>
      </c>
      <c r="F1508" t="b">
        <v>0</v>
      </c>
      <c r="G1508" t="s">
        <v>52</v>
      </c>
      <c r="H1508" s="1">
        <v>45693.416747685187</v>
      </c>
      <c r="I1508" t="b">
        <v>0</v>
      </c>
      <c r="J1508" t="b">
        <v>1</v>
      </c>
      <c r="K1508" t="s">
        <v>31</v>
      </c>
      <c r="L1508" t="s">
        <v>22</v>
      </c>
      <c r="M1508">
        <v>103000</v>
      </c>
      <c r="O1508" t="s">
        <v>3091</v>
      </c>
      <c r="P1508" t="s">
        <v>3092</v>
      </c>
    </row>
    <row r="1509" spans="1:16" x14ac:dyDescent="0.35">
      <c r="A1509" t="s">
        <v>1776</v>
      </c>
      <c r="B1509" t="s">
        <v>3093</v>
      </c>
      <c r="C1509" t="s">
        <v>51</v>
      </c>
      <c r="D1509" t="s">
        <v>36</v>
      </c>
      <c r="E1509" t="s">
        <v>20</v>
      </c>
      <c r="F1509" t="b">
        <v>0</v>
      </c>
      <c r="G1509" t="s">
        <v>43</v>
      </c>
      <c r="H1509" s="1">
        <v>45693.417199074072</v>
      </c>
      <c r="I1509" t="b">
        <v>0</v>
      </c>
      <c r="J1509" t="b">
        <v>0</v>
      </c>
      <c r="K1509" t="s">
        <v>31</v>
      </c>
      <c r="L1509" t="s">
        <v>22</v>
      </c>
      <c r="M1509">
        <v>105000</v>
      </c>
      <c r="O1509" t="s">
        <v>77</v>
      </c>
      <c r="P1509" t="s">
        <v>3094</v>
      </c>
    </row>
    <row r="1510" spans="1:16" x14ac:dyDescent="0.35">
      <c r="A1510" t="s">
        <v>1776</v>
      </c>
      <c r="B1510" t="s">
        <v>3095</v>
      </c>
      <c r="C1510" t="s">
        <v>95</v>
      </c>
      <c r="D1510" t="s">
        <v>36</v>
      </c>
      <c r="E1510" t="s">
        <v>20</v>
      </c>
      <c r="F1510" t="b">
        <v>0</v>
      </c>
      <c r="G1510" t="s">
        <v>30</v>
      </c>
      <c r="H1510" s="1">
        <v>45693.459224537037</v>
      </c>
      <c r="I1510" t="b">
        <v>0</v>
      </c>
      <c r="J1510" t="b">
        <v>1</v>
      </c>
      <c r="K1510" t="s">
        <v>31</v>
      </c>
      <c r="L1510" t="s">
        <v>22</v>
      </c>
      <c r="M1510">
        <v>142300</v>
      </c>
      <c r="O1510" t="s">
        <v>2465</v>
      </c>
    </row>
    <row r="1511" spans="1:16" x14ac:dyDescent="0.35">
      <c r="A1511" t="s">
        <v>1776</v>
      </c>
      <c r="B1511" t="s">
        <v>1776</v>
      </c>
      <c r="C1511" t="s">
        <v>3096</v>
      </c>
      <c r="D1511" t="s">
        <v>573</v>
      </c>
      <c r="E1511" t="s">
        <v>296</v>
      </c>
      <c r="F1511" t="b">
        <v>0</v>
      </c>
      <c r="G1511" t="s">
        <v>52</v>
      </c>
      <c r="H1511" s="1">
        <v>45693.583379629628</v>
      </c>
      <c r="I1511" t="b">
        <v>1</v>
      </c>
      <c r="J1511" t="b">
        <v>1</v>
      </c>
      <c r="K1511" t="s">
        <v>31</v>
      </c>
      <c r="L1511" t="s">
        <v>32</v>
      </c>
      <c r="N1511">
        <v>27.979999542236332</v>
      </c>
      <c r="O1511" t="s">
        <v>3097</v>
      </c>
      <c r="P1511" t="s">
        <v>140</v>
      </c>
    </row>
    <row r="1512" spans="1:16" x14ac:dyDescent="0.35">
      <c r="A1512" t="s">
        <v>1776</v>
      </c>
      <c r="B1512" t="s">
        <v>3098</v>
      </c>
      <c r="C1512" t="s">
        <v>3099</v>
      </c>
      <c r="D1512" t="s">
        <v>36</v>
      </c>
      <c r="E1512" t="s">
        <v>20</v>
      </c>
      <c r="F1512" t="b">
        <v>0</v>
      </c>
      <c r="G1512" t="s">
        <v>68</v>
      </c>
      <c r="H1512" s="1">
        <v>45693.584074074082</v>
      </c>
      <c r="I1512" t="b">
        <v>0</v>
      </c>
      <c r="J1512" t="b">
        <v>1</v>
      </c>
      <c r="K1512" t="s">
        <v>31</v>
      </c>
      <c r="L1512" t="s">
        <v>22</v>
      </c>
      <c r="M1512">
        <v>148000</v>
      </c>
      <c r="O1512" t="s">
        <v>3100</v>
      </c>
      <c r="P1512" t="s">
        <v>3101</v>
      </c>
    </row>
    <row r="1513" spans="1:16" x14ac:dyDescent="0.35">
      <c r="A1513" t="s">
        <v>1776</v>
      </c>
      <c r="B1513" t="s">
        <v>3102</v>
      </c>
      <c r="C1513" t="s">
        <v>3103</v>
      </c>
      <c r="D1513" t="s">
        <v>36</v>
      </c>
      <c r="E1513" t="s">
        <v>91</v>
      </c>
      <c r="F1513" t="b">
        <v>0</v>
      </c>
      <c r="G1513" t="s">
        <v>68</v>
      </c>
      <c r="H1513" s="1">
        <v>45693.669583333343</v>
      </c>
      <c r="I1513" t="b">
        <v>1</v>
      </c>
      <c r="J1513" t="b">
        <v>0</v>
      </c>
      <c r="K1513" t="s">
        <v>31</v>
      </c>
      <c r="L1513" t="s">
        <v>32</v>
      </c>
      <c r="N1513">
        <v>62.5</v>
      </c>
      <c r="O1513" t="s">
        <v>553</v>
      </c>
      <c r="P1513" t="s">
        <v>3104</v>
      </c>
    </row>
    <row r="1514" spans="1:16" x14ac:dyDescent="0.35">
      <c r="A1514" t="s">
        <v>1776</v>
      </c>
      <c r="B1514" t="s">
        <v>3105</v>
      </c>
      <c r="C1514" t="s">
        <v>3106</v>
      </c>
      <c r="D1514" t="s">
        <v>110</v>
      </c>
      <c r="E1514" t="s">
        <v>20</v>
      </c>
      <c r="F1514" t="b">
        <v>0</v>
      </c>
      <c r="G1514" t="s">
        <v>52</v>
      </c>
      <c r="H1514" s="1">
        <v>45693.708379629628</v>
      </c>
      <c r="I1514" t="b">
        <v>1</v>
      </c>
      <c r="J1514" t="b">
        <v>0</v>
      </c>
      <c r="K1514" t="s">
        <v>31</v>
      </c>
      <c r="L1514" t="s">
        <v>22</v>
      </c>
      <c r="M1514">
        <v>70000</v>
      </c>
      <c r="O1514" t="s">
        <v>3107</v>
      </c>
      <c r="P1514" t="s">
        <v>164</v>
      </c>
    </row>
    <row r="1515" spans="1:16" x14ac:dyDescent="0.35">
      <c r="A1515" t="s">
        <v>1776</v>
      </c>
      <c r="B1515" t="s">
        <v>2120</v>
      </c>
      <c r="C1515" t="s">
        <v>805</v>
      </c>
      <c r="D1515" t="s">
        <v>36</v>
      </c>
      <c r="E1515" t="s">
        <v>91</v>
      </c>
      <c r="F1515" t="b">
        <v>0</v>
      </c>
      <c r="G1515" t="s">
        <v>30</v>
      </c>
      <c r="H1515" s="1">
        <v>45693.709166666667</v>
      </c>
      <c r="I1515" t="b">
        <v>0</v>
      </c>
      <c r="J1515" t="b">
        <v>1</v>
      </c>
      <c r="K1515" t="s">
        <v>31</v>
      </c>
      <c r="L1515" t="s">
        <v>22</v>
      </c>
      <c r="M1515">
        <v>102500</v>
      </c>
      <c r="O1515" t="s">
        <v>419</v>
      </c>
      <c r="P1515" t="s">
        <v>3108</v>
      </c>
    </row>
    <row r="1516" spans="1:16" x14ac:dyDescent="0.35">
      <c r="A1516" t="s">
        <v>1776</v>
      </c>
      <c r="B1516" t="s">
        <v>3109</v>
      </c>
      <c r="C1516" t="s">
        <v>182</v>
      </c>
      <c r="D1516" t="s">
        <v>36</v>
      </c>
      <c r="E1516" t="s">
        <v>20</v>
      </c>
      <c r="F1516" t="b">
        <v>0</v>
      </c>
      <c r="G1516" t="s">
        <v>47</v>
      </c>
      <c r="H1516" s="1">
        <v>45693.750300925924</v>
      </c>
      <c r="I1516" t="b">
        <v>0</v>
      </c>
      <c r="J1516" t="b">
        <v>1</v>
      </c>
      <c r="K1516" t="s">
        <v>31</v>
      </c>
      <c r="L1516" t="s">
        <v>32</v>
      </c>
      <c r="N1516">
        <v>29.39999961853027</v>
      </c>
      <c r="O1516" t="s">
        <v>3110</v>
      </c>
      <c r="P1516" t="s">
        <v>3111</v>
      </c>
    </row>
    <row r="1517" spans="1:16" x14ac:dyDescent="0.35">
      <c r="A1517" t="s">
        <v>1776</v>
      </c>
      <c r="B1517" t="s">
        <v>1969</v>
      </c>
      <c r="C1517" t="s">
        <v>3112</v>
      </c>
      <c r="D1517" t="s">
        <v>36</v>
      </c>
      <c r="E1517" t="s">
        <v>20</v>
      </c>
      <c r="F1517" t="b">
        <v>0</v>
      </c>
      <c r="G1517" t="s">
        <v>52</v>
      </c>
      <c r="H1517" s="1">
        <v>45693.791747685187</v>
      </c>
      <c r="I1517" t="b">
        <v>0</v>
      </c>
      <c r="J1517" t="b">
        <v>1</v>
      </c>
      <c r="K1517" t="s">
        <v>31</v>
      </c>
      <c r="L1517" t="s">
        <v>32</v>
      </c>
      <c r="N1517">
        <v>20.5</v>
      </c>
      <c r="O1517" t="s">
        <v>3113</v>
      </c>
      <c r="P1517" t="s">
        <v>3114</v>
      </c>
    </row>
    <row r="1518" spans="1:16" x14ac:dyDescent="0.35">
      <c r="A1518" t="s">
        <v>1776</v>
      </c>
      <c r="B1518" t="s">
        <v>2248</v>
      </c>
      <c r="C1518" t="s">
        <v>3115</v>
      </c>
      <c r="D1518" t="s">
        <v>36</v>
      </c>
      <c r="E1518" t="s">
        <v>20</v>
      </c>
      <c r="F1518" t="b">
        <v>0</v>
      </c>
      <c r="G1518" t="s">
        <v>47</v>
      </c>
      <c r="H1518" s="1">
        <v>45693.793912037043</v>
      </c>
      <c r="I1518" t="b">
        <v>0</v>
      </c>
      <c r="J1518" t="b">
        <v>0</v>
      </c>
      <c r="K1518" t="s">
        <v>31</v>
      </c>
      <c r="L1518" t="s">
        <v>22</v>
      </c>
      <c r="M1518">
        <v>53302.5</v>
      </c>
      <c r="O1518" t="s">
        <v>2056</v>
      </c>
      <c r="P1518" t="s">
        <v>164</v>
      </c>
    </row>
    <row r="1519" spans="1:16" x14ac:dyDescent="0.35">
      <c r="A1519" t="s">
        <v>1776</v>
      </c>
      <c r="B1519" t="s">
        <v>3116</v>
      </c>
      <c r="C1519" t="s">
        <v>599</v>
      </c>
      <c r="D1519" t="s">
        <v>17437</v>
      </c>
      <c r="F1519" t="b">
        <v>0</v>
      </c>
      <c r="G1519" t="s">
        <v>52</v>
      </c>
      <c r="H1519" s="1">
        <v>45693.875069444453</v>
      </c>
      <c r="I1519" t="b">
        <v>1</v>
      </c>
      <c r="J1519" t="b">
        <v>0</v>
      </c>
      <c r="K1519" t="s">
        <v>31</v>
      </c>
      <c r="L1519" t="s">
        <v>32</v>
      </c>
      <c r="N1519">
        <v>36.5</v>
      </c>
      <c r="O1519" t="s">
        <v>61</v>
      </c>
      <c r="P1519" t="s">
        <v>1001</v>
      </c>
    </row>
    <row r="1520" spans="1:16" x14ac:dyDescent="0.35">
      <c r="A1520" t="s">
        <v>1776</v>
      </c>
      <c r="B1520" t="s">
        <v>2471</v>
      </c>
      <c r="C1520" t="s">
        <v>994</v>
      </c>
      <c r="D1520" t="s">
        <v>110</v>
      </c>
      <c r="E1520" t="s">
        <v>20</v>
      </c>
      <c r="F1520" t="b">
        <v>0</v>
      </c>
      <c r="G1520" t="s">
        <v>994</v>
      </c>
      <c r="H1520" s="1">
        <v>45693.905011574083</v>
      </c>
      <c r="I1520" t="b">
        <v>0</v>
      </c>
      <c r="J1520" t="b">
        <v>0</v>
      </c>
      <c r="K1520" t="s">
        <v>994</v>
      </c>
      <c r="L1520" t="s">
        <v>22</v>
      </c>
      <c r="M1520">
        <v>38500</v>
      </c>
      <c r="O1520" t="s">
        <v>2472</v>
      </c>
      <c r="P1520" t="s">
        <v>2473</v>
      </c>
    </row>
    <row r="1521" spans="1:16" x14ac:dyDescent="0.35">
      <c r="A1521" t="s">
        <v>1776</v>
      </c>
      <c r="B1521" t="s">
        <v>3117</v>
      </c>
      <c r="C1521" t="s">
        <v>1851</v>
      </c>
      <c r="D1521" t="s">
        <v>36</v>
      </c>
      <c r="E1521" t="s">
        <v>91</v>
      </c>
      <c r="F1521" t="b">
        <v>0</v>
      </c>
      <c r="G1521" t="s">
        <v>52</v>
      </c>
      <c r="H1521" s="1">
        <v>45693.916817129633</v>
      </c>
      <c r="I1521" t="b">
        <v>0</v>
      </c>
      <c r="J1521" t="b">
        <v>1</v>
      </c>
      <c r="K1521" t="s">
        <v>31</v>
      </c>
      <c r="L1521" t="s">
        <v>32</v>
      </c>
      <c r="N1521">
        <v>22.5</v>
      </c>
      <c r="O1521" t="s">
        <v>2927</v>
      </c>
      <c r="P1521" t="s">
        <v>3118</v>
      </c>
    </row>
    <row r="1522" spans="1:16" x14ac:dyDescent="0.35">
      <c r="A1522" t="s">
        <v>1776</v>
      </c>
      <c r="B1522" t="s">
        <v>3119</v>
      </c>
      <c r="C1522" t="s">
        <v>1117</v>
      </c>
      <c r="D1522" t="s">
        <v>36</v>
      </c>
      <c r="E1522" t="s">
        <v>20</v>
      </c>
      <c r="F1522" t="b">
        <v>0</v>
      </c>
      <c r="G1522" t="s">
        <v>47</v>
      </c>
      <c r="H1522" s="1">
        <v>45693.916967592602</v>
      </c>
      <c r="I1522" t="b">
        <v>0</v>
      </c>
      <c r="J1522" t="b">
        <v>1</v>
      </c>
      <c r="K1522" t="s">
        <v>31</v>
      </c>
      <c r="L1522" t="s">
        <v>32</v>
      </c>
      <c r="N1522">
        <v>19.435001373291019</v>
      </c>
      <c r="O1522" t="s">
        <v>1118</v>
      </c>
      <c r="P1522" t="s">
        <v>3120</v>
      </c>
    </row>
    <row r="1523" spans="1:16" x14ac:dyDescent="0.35">
      <c r="A1523" t="s">
        <v>1776</v>
      </c>
      <c r="B1523" t="s">
        <v>3121</v>
      </c>
      <c r="C1523" t="s">
        <v>354</v>
      </c>
      <c r="D1523" t="s">
        <v>36</v>
      </c>
      <c r="E1523" t="s">
        <v>20</v>
      </c>
      <c r="F1523" t="b">
        <v>0</v>
      </c>
      <c r="G1523" t="s">
        <v>43</v>
      </c>
      <c r="H1523" s="1">
        <v>45694.250706018523</v>
      </c>
      <c r="I1523" t="b">
        <v>0</v>
      </c>
      <c r="J1523" t="b">
        <v>1</v>
      </c>
      <c r="K1523" t="s">
        <v>31</v>
      </c>
      <c r="L1523" t="s">
        <v>22</v>
      </c>
      <c r="M1523">
        <v>142600</v>
      </c>
      <c r="O1523" t="s">
        <v>3122</v>
      </c>
      <c r="P1523" t="s">
        <v>3123</v>
      </c>
    </row>
    <row r="1524" spans="1:16" x14ac:dyDescent="0.35">
      <c r="A1524" t="s">
        <v>1776</v>
      </c>
      <c r="B1524" t="s">
        <v>3124</v>
      </c>
      <c r="C1524" t="s">
        <v>105</v>
      </c>
      <c r="D1524" t="s">
        <v>249</v>
      </c>
      <c r="E1524" t="s">
        <v>20</v>
      </c>
      <c r="F1524" t="b">
        <v>0</v>
      </c>
      <c r="G1524" t="s">
        <v>105</v>
      </c>
      <c r="H1524" s="1">
        <v>45694.254305555558</v>
      </c>
      <c r="I1524" t="b">
        <v>0</v>
      </c>
      <c r="J1524" t="b">
        <v>0</v>
      </c>
      <c r="K1524" t="s">
        <v>105</v>
      </c>
      <c r="L1524" t="s">
        <v>22</v>
      </c>
      <c r="M1524">
        <v>40000</v>
      </c>
      <c r="O1524" t="s">
        <v>2465</v>
      </c>
      <c r="P1524" t="s">
        <v>3037</v>
      </c>
    </row>
    <row r="1525" spans="1:16" x14ac:dyDescent="0.35">
      <c r="A1525" t="s">
        <v>1776</v>
      </c>
      <c r="B1525" t="s">
        <v>3125</v>
      </c>
      <c r="C1525" t="s">
        <v>3126</v>
      </c>
      <c r="D1525" t="s">
        <v>29</v>
      </c>
      <c r="E1525" t="s">
        <v>204</v>
      </c>
      <c r="F1525" t="b">
        <v>0</v>
      </c>
      <c r="G1525" t="s">
        <v>52</v>
      </c>
      <c r="H1525" s="1">
        <v>45694.291898148149</v>
      </c>
      <c r="I1525" t="b">
        <v>0</v>
      </c>
      <c r="J1525" t="b">
        <v>0</v>
      </c>
      <c r="K1525" t="s">
        <v>31</v>
      </c>
      <c r="L1525" t="s">
        <v>32</v>
      </c>
      <c r="N1525">
        <v>37</v>
      </c>
      <c r="O1525" t="s">
        <v>3127</v>
      </c>
      <c r="P1525" t="s">
        <v>3128</v>
      </c>
    </row>
    <row r="1526" spans="1:16" x14ac:dyDescent="0.35">
      <c r="A1526" t="s">
        <v>1776</v>
      </c>
      <c r="B1526" t="s">
        <v>3129</v>
      </c>
      <c r="C1526" t="s">
        <v>2284</v>
      </c>
      <c r="D1526" t="s">
        <v>3130</v>
      </c>
      <c r="E1526" t="s">
        <v>20</v>
      </c>
      <c r="F1526" t="b">
        <v>0</v>
      </c>
      <c r="G1526" t="s">
        <v>52</v>
      </c>
      <c r="H1526" s="1">
        <v>45694.333460648151</v>
      </c>
      <c r="I1526" t="b">
        <v>1</v>
      </c>
      <c r="J1526" t="b">
        <v>1</v>
      </c>
      <c r="K1526" t="s">
        <v>31</v>
      </c>
      <c r="L1526" t="s">
        <v>22</v>
      </c>
      <c r="M1526">
        <v>121000</v>
      </c>
      <c r="O1526" t="s">
        <v>3131</v>
      </c>
      <c r="P1526" t="s">
        <v>168</v>
      </c>
    </row>
    <row r="1527" spans="1:16" x14ac:dyDescent="0.35">
      <c r="A1527" t="s">
        <v>1776</v>
      </c>
      <c r="B1527" t="s">
        <v>3132</v>
      </c>
      <c r="C1527" t="s">
        <v>3133</v>
      </c>
      <c r="D1527" t="s">
        <v>29</v>
      </c>
      <c r="E1527" t="s">
        <v>20</v>
      </c>
      <c r="F1527" t="b">
        <v>0</v>
      </c>
      <c r="G1527" t="s">
        <v>52</v>
      </c>
      <c r="H1527" s="1">
        <v>45694.333472222221</v>
      </c>
      <c r="I1527" t="b">
        <v>0</v>
      </c>
      <c r="J1527" t="b">
        <v>1</v>
      </c>
      <c r="K1527" t="s">
        <v>31</v>
      </c>
      <c r="L1527" t="s">
        <v>22</v>
      </c>
      <c r="M1527">
        <v>106000</v>
      </c>
      <c r="O1527" t="s">
        <v>3134</v>
      </c>
      <c r="P1527" t="s">
        <v>3135</v>
      </c>
    </row>
    <row r="1528" spans="1:16" x14ac:dyDescent="0.35">
      <c r="A1528" t="s">
        <v>1776</v>
      </c>
      <c r="B1528" t="s">
        <v>3136</v>
      </c>
      <c r="C1528" t="s">
        <v>1978</v>
      </c>
      <c r="D1528" t="s">
        <v>573</v>
      </c>
      <c r="E1528" t="s">
        <v>296</v>
      </c>
      <c r="F1528" t="b">
        <v>0</v>
      </c>
      <c r="G1528" t="s">
        <v>52</v>
      </c>
      <c r="H1528" s="1">
        <v>45694.416724537034</v>
      </c>
      <c r="I1528" t="b">
        <v>0</v>
      </c>
      <c r="J1528" t="b">
        <v>1</v>
      </c>
      <c r="K1528" t="s">
        <v>31</v>
      </c>
      <c r="L1528" t="s">
        <v>32</v>
      </c>
      <c r="N1528">
        <v>27.979999542236332</v>
      </c>
      <c r="O1528" t="s">
        <v>3137</v>
      </c>
      <c r="P1528" t="s">
        <v>1226</v>
      </c>
    </row>
    <row r="1529" spans="1:16" x14ac:dyDescent="0.35">
      <c r="A1529" t="s">
        <v>1776</v>
      </c>
      <c r="B1529" t="s">
        <v>3138</v>
      </c>
      <c r="C1529" t="s">
        <v>154</v>
      </c>
      <c r="D1529" t="s">
        <v>36</v>
      </c>
      <c r="E1529" t="s">
        <v>20</v>
      </c>
      <c r="F1529" t="b">
        <v>0</v>
      </c>
      <c r="G1529" t="s">
        <v>52</v>
      </c>
      <c r="H1529" s="1">
        <v>45694.542824074073</v>
      </c>
      <c r="I1529" t="b">
        <v>0</v>
      </c>
      <c r="J1529" t="b">
        <v>1</v>
      </c>
      <c r="K1529" t="s">
        <v>31</v>
      </c>
      <c r="L1529" t="s">
        <v>22</v>
      </c>
      <c r="M1529">
        <v>87500</v>
      </c>
      <c r="O1529" t="s">
        <v>3139</v>
      </c>
      <c r="P1529" t="s">
        <v>3140</v>
      </c>
    </row>
    <row r="1530" spans="1:16" x14ac:dyDescent="0.35">
      <c r="A1530" t="s">
        <v>1776</v>
      </c>
      <c r="B1530" t="s">
        <v>1935</v>
      </c>
      <c r="C1530" t="s">
        <v>3141</v>
      </c>
      <c r="D1530" t="s">
        <v>36</v>
      </c>
      <c r="E1530" t="s">
        <v>91</v>
      </c>
      <c r="F1530" t="b">
        <v>0</v>
      </c>
      <c r="G1530" t="s">
        <v>171</v>
      </c>
      <c r="H1530" s="1">
        <v>45694.617789351847</v>
      </c>
      <c r="I1530" t="b">
        <v>0</v>
      </c>
      <c r="J1530" t="b">
        <v>0</v>
      </c>
      <c r="K1530" t="s">
        <v>31</v>
      </c>
      <c r="L1530" t="s">
        <v>32</v>
      </c>
      <c r="N1530">
        <v>28.5</v>
      </c>
      <c r="O1530" t="s">
        <v>92</v>
      </c>
      <c r="P1530" t="s">
        <v>417</v>
      </c>
    </row>
    <row r="1531" spans="1:16" x14ac:dyDescent="0.35">
      <c r="A1531" t="s">
        <v>1776</v>
      </c>
      <c r="B1531" t="s">
        <v>1776</v>
      </c>
      <c r="C1531" t="s">
        <v>530</v>
      </c>
      <c r="D1531" t="s">
        <v>17437</v>
      </c>
      <c r="F1531" t="b">
        <v>0</v>
      </c>
      <c r="G1531" t="s">
        <v>52</v>
      </c>
      <c r="H1531" s="1">
        <v>45694.625081018523</v>
      </c>
      <c r="I1531" t="b">
        <v>1</v>
      </c>
      <c r="J1531" t="b">
        <v>0</v>
      </c>
      <c r="K1531" t="s">
        <v>31</v>
      </c>
      <c r="L1531" t="s">
        <v>32</v>
      </c>
      <c r="N1531">
        <v>27.5</v>
      </c>
      <c r="O1531" t="s">
        <v>61</v>
      </c>
    </row>
    <row r="1532" spans="1:16" x14ac:dyDescent="0.35">
      <c r="A1532" t="s">
        <v>1776</v>
      </c>
      <c r="B1532" t="s">
        <v>1776</v>
      </c>
      <c r="C1532" t="s">
        <v>805</v>
      </c>
      <c r="D1532" t="s">
        <v>36</v>
      </c>
      <c r="E1532" t="s">
        <v>20</v>
      </c>
      <c r="F1532" t="b">
        <v>0</v>
      </c>
      <c r="G1532" t="s">
        <v>30</v>
      </c>
      <c r="H1532" s="1">
        <v>45694.626006944447</v>
      </c>
      <c r="I1532" t="b">
        <v>1</v>
      </c>
      <c r="J1532" t="b">
        <v>1</v>
      </c>
      <c r="K1532" t="s">
        <v>31</v>
      </c>
      <c r="L1532" t="s">
        <v>22</v>
      </c>
      <c r="M1532">
        <v>110000</v>
      </c>
      <c r="O1532" t="s">
        <v>3142</v>
      </c>
      <c r="P1532" t="s">
        <v>277</v>
      </c>
    </row>
    <row r="1533" spans="1:16" x14ac:dyDescent="0.35">
      <c r="A1533" t="s">
        <v>1776</v>
      </c>
      <c r="B1533" t="s">
        <v>1776</v>
      </c>
      <c r="C1533" t="s">
        <v>3143</v>
      </c>
      <c r="D1533" t="s">
        <v>36</v>
      </c>
      <c r="E1533" t="s">
        <v>20</v>
      </c>
      <c r="F1533" t="b">
        <v>0</v>
      </c>
      <c r="G1533" t="s">
        <v>68</v>
      </c>
      <c r="H1533" s="1">
        <v>45694.709814814807</v>
      </c>
      <c r="I1533" t="b">
        <v>0</v>
      </c>
      <c r="J1533" t="b">
        <v>1</v>
      </c>
      <c r="K1533" t="s">
        <v>31</v>
      </c>
      <c r="L1533" t="s">
        <v>22</v>
      </c>
      <c r="M1533">
        <v>82500</v>
      </c>
      <c r="O1533" t="s">
        <v>3144</v>
      </c>
      <c r="P1533" t="s">
        <v>3145</v>
      </c>
    </row>
    <row r="1534" spans="1:16" x14ac:dyDescent="0.35">
      <c r="A1534" t="s">
        <v>1776</v>
      </c>
      <c r="B1534" t="s">
        <v>1969</v>
      </c>
      <c r="C1534" t="s">
        <v>2373</v>
      </c>
      <c r="D1534" t="s">
        <v>36</v>
      </c>
      <c r="E1534" t="s">
        <v>204</v>
      </c>
      <c r="F1534" t="b">
        <v>0</v>
      </c>
      <c r="G1534" t="s">
        <v>52</v>
      </c>
      <c r="H1534" s="1">
        <v>45694.875057870369</v>
      </c>
      <c r="I1534" t="b">
        <v>0</v>
      </c>
      <c r="J1534" t="b">
        <v>0</v>
      </c>
      <c r="K1534" t="s">
        <v>31</v>
      </c>
      <c r="L1534" t="s">
        <v>32</v>
      </c>
      <c r="N1534">
        <v>27.5</v>
      </c>
      <c r="O1534" t="s">
        <v>3146</v>
      </c>
      <c r="P1534" t="s">
        <v>3147</v>
      </c>
    </row>
    <row r="1535" spans="1:16" x14ac:dyDescent="0.35">
      <c r="A1535" t="s">
        <v>1776</v>
      </c>
      <c r="B1535" t="s">
        <v>3148</v>
      </c>
      <c r="C1535" t="s">
        <v>3149</v>
      </c>
      <c r="D1535" t="s">
        <v>110</v>
      </c>
      <c r="E1535" t="s">
        <v>20</v>
      </c>
      <c r="F1535" t="b">
        <v>0</v>
      </c>
      <c r="G1535" t="s">
        <v>68</v>
      </c>
      <c r="H1535" s="1">
        <v>45694.917569444442</v>
      </c>
      <c r="I1535" t="b">
        <v>0</v>
      </c>
      <c r="J1535" t="b">
        <v>1</v>
      </c>
      <c r="K1535" t="s">
        <v>31</v>
      </c>
      <c r="L1535" t="s">
        <v>32</v>
      </c>
      <c r="N1535">
        <v>40</v>
      </c>
      <c r="O1535" t="s">
        <v>3150</v>
      </c>
      <c r="P1535" t="s">
        <v>3151</v>
      </c>
    </row>
    <row r="1536" spans="1:16" x14ac:dyDescent="0.35">
      <c r="A1536" t="s">
        <v>1776</v>
      </c>
      <c r="B1536" t="s">
        <v>1776</v>
      </c>
      <c r="C1536" t="s">
        <v>3152</v>
      </c>
      <c r="D1536" t="s">
        <v>110</v>
      </c>
      <c r="E1536" t="s">
        <v>20</v>
      </c>
      <c r="F1536" t="b">
        <v>0</v>
      </c>
      <c r="G1536" t="s">
        <v>52</v>
      </c>
      <c r="H1536" s="1">
        <v>45695.250011574077</v>
      </c>
      <c r="I1536" t="b">
        <v>0</v>
      </c>
      <c r="J1536" t="b">
        <v>0</v>
      </c>
      <c r="K1536" t="s">
        <v>31</v>
      </c>
      <c r="L1536" t="s">
        <v>22</v>
      </c>
      <c r="M1536">
        <v>95051</v>
      </c>
      <c r="O1536" t="s">
        <v>3153</v>
      </c>
      <c r="P1536" t="s">
        <v>3154</v>
      </c>
    </row>
    <row r="1537" spans="1:16" x14ac:dyDescent="0.35">
      <c r="A1537" t="s">
        <v>1776</v>
      </c>
      <c r="B1537" t="s">
        <v>3155</v>
      </c>
      <c r="C1537" t="s">
        <v>703</v>
      </c>
      <c r="D1537" t="s">
        <v>36</v>
      </c>
      <c r="E1537" t="s">
        <v>20</v>
      </c>
      <c r="F1537" t="b">
        <v>0</v>
      </c>
      <c r="G1537" t="s">
        <v>43</v>
      </c>
      <c r="H1537" s="1">
        <v>45695.250462962962</v>
      </c>
      <c r="I1537" t="b">
        <v>1</v>
      </c>
      <c r="J1537" t="b">
        <v>0</v>
      </c>
      <c r="K1537" t="s">
        <v>31</v>
      </c>
      <c r="L1537" t="s">
        <v>22</v>
      </c>
      <c r="M1537">
        <v>149189.5</v>
      </c>
      <c r="O1537" t="s">
        <v>3156</v>
      </c>
      <c r="P1537" t="s">
        <v>3157</v>
      </c>
    </row>
    <row r="1538" spans="1:16" x14ac:dyDescent="0.35">
      <c r="A1538" t="s">
        <v>1776</v>
      </c>
      <c r="B1538" t="s">
        <v>1944</v>
      </c>
      <c r="C1538" t="s">
        <v>3158</v>
      </c>
      <c r="D1538" t="s">
        <v>110</v>
      </c>
      <c r="E1538" t="s">
        <v>20</v>
      </c>
      <c r="F1538" t="b">
        <v>0</v>
      </c>
      <c r="G1538" t="s">
        <v>994</v>
      </c>
      <c r="H1538" s="1">
        <v>45695.280694444453</v>
      </c>
      <c r="I1538" t="b">
        <v>0</v>
      </c>
      <c r="J1538" t="b">
        <v>0</v>
      </c>
      <c r="K1538" t="s">
        <v>994</v>
      </c>
      <c r="L1538" t="s">
        <v>22</v>
      </c>
      <c r="M1538">
        <v>35000</v>
      </c>
      <c r="O1538" t="s">
        <v>3159</v>
      </c>
      <c r="P1538" t="s">
        <v>561</v>
      </c>
    </row>
    <row r="1539" spans="1:16" x14ac:dyDescent="0.35">
      <c r="A1539" t="s">
        <v>1776</v>
      </c>
      <c r="B1539" t="s">
        <v>3160</v>
      </c>
      <c r="C1539" t="s">
        <v>3161</v>
      </c>
      <c r="D1539" t="s">
        <v>110</v>
      </c>
      <c r="E1539" t="s">
        <v>204</v>
      </c>
      <c r="F1539" t="b">
        <v>0</v>
      </c>
      <c r="G1539" t="s">
        <v>47</v>
      </c>
      <c r="H1539" s="1">
        <v>45695.333645833343</v>
      </c>
      <c r="I1539" t="b">
        <v>0</v>
      </c>
      <c r="J1539" t="b">
        <v>0</v>
      </c>
      <c r="K1539" t="s">
        <v>31</v>
      </c>
      <c r="L1539" t="s">
        <v>32</v>
      </c>
      <c r="N1539">
        <v>20</v>
      </c>
      <c r="O1539" t="s">
        <v>3162</v>
      </c>
      <c r="P1539" t="s">
        <v>3163</v>
      </c>
    </row>
    <row r="1540" spans="1:16" x14ac:dyDescent="0.35">
      <c r="A1540" t="s">
        <v>1776</v>
      </c>
      <c r="B1540" t="s">
        <v>2336</v>
      </c>
      <c r="C1540" t="s">
        <v>18</v>
      </c>
      <c r="D1540" t="s">
        <v>36</v>
      </c>
      <c r="E1540" t="s">
        <v>20</v>
      </c>
      <c r="F1540" t="b">
        <v>1</v>
      </c>
      <c r="G1540" t="s">
        <v>171</v>
      </c>
      <c r="H1540" s="1">
        <v>45695.407847222217</v>
      </c>
      <c r="I1540" t="b">
        <v>1</v>
      </c>
      <c r="J1540" t="b">
        <v>0</v>
      </c>
      <c r="K1540" t="s">
        <v>31</v>
      </c>
      <c r="L1540" t="s">
        <v>22</v>
      </c>
      <c r="M1540">
        <v>128500</v>
      </c>
      <c r="O1540" t="s">
        <v>2203</v>
      </c>
      <c r="P1540" t="s">
        <v>3164</v>
      </c>
    </row>
    <row r="1541" spans="1:16" x14ac:dyDescent="0.35">
      <c r="A1541" t="s">
        <v>1776</v>
      </c>
      <c r="B1541" t="s">
        <v>2137</v>
      </c>
      <c r="C1541" t="s">
        <v>182</v>
      </c>
      <c r="D1541" t="s">
        <v>36</v>
      </c>
      <c r="E1541" t="s">
        <v>91</v>
      </c>
      <c r="F1541" t="b">
        <v>0</v>
      </c>
      <c r="G1541" t="s">
        <v>47</v>
      </c>
      <c r="H1541" s="1">
        <v>45695.417002314818</v>
      </c>
      <c r="I1541" t="b">
        <v>0</v>
      </c>
      <c r="J1541" t="b">
        <v>1</v>
      </c>
      <c r="K1541" t="s">
        <v>31</v>
      </c>
      <c r="L1541" t="s">
        <v>32</v>
      </c>
      <c r="N1541">
        <v>55</v>
      </c>
      <c r="O1541" t="s">
        <v>342</v>
      </c>
    </row>
    <row r="1542" spans="1:16" x14ac:dyDescent="0.35">
      <c r="A1542" t="s">
        <v>1776</v>
      </c>
      <c r="B1542" t="s">
        <v>3165</v>
      </c>
      <c r="C1542" t="s">
        <v>3166</v>
      </c>
      <c r="D1542" t="s">
        <v>36</v>
      </c>
      <c r="E1542" t="s">
        <v>20</v>
      </c>
      <c r="F1542" t="b">
        <v>0</v>
      </c>
      <c r="G1542" t="s">
        <v>52</v>
      </c>
      <c r="H1542" s="1">
        <v>45695.666805555556</v>
      </c>
      <c r="I1542" t="b">
        <v>0</v>
      </c>
      <c r="J1542" t="b">
        <v>0</v>
      </c>
      <c r="K1542" t="s">
        <v>31</v>
      </c>
      <c r="L1542" t="s">
        <v>22</v>
      </c>
      <c r="M1542">
        <v>82500</v>
      </c>
      <c r="O1542" t="s">
        <v>3167</v>
      </c>
      <c r="P1542" t="s">
        <v>3168</v>
      </c>
    </row>
    <row r="1543" spans="1:16" x14ac:dyDescent="0.35">
      <c r="A1543" t="s">
        <v>1776</v>
      </c>
      <c r="B1543" t="s">
        <v>1807</v>
      </c>
      <c r="C1543" t="s">
        <v>3169</v>
      </c>
      <c r="D1543" t="s">
        <v>17437</v>
      </c>
      <c r="F1543" t="b">
        <v>0</v>
      </c>
      <c r="G1543" t="s">
        <v>47</v>
      </c>
      <c r="H1543" s="1">
        <v>45695.750289351847</v>
      </c>
      <c r="I1543" t="b">
        <v>1</v>
      </c>
      <c r="J1543" t="b">
        <v>0</v>
      </c>
      <c r="K1543" t="s">
        <v>31</v>
      </c>
      <c r="L1543" t="s">
        <v>32</v>
      </c>
      <c r="N1543">
        <v>37.5</v>
      </c>
      <c r="O1543" t="s">
        <v>61</v>
      </c>
      <c r="P1543" t="s">
        <v>140</v>
      </c>
    </row>
    <row r="1544" spans="1:16" x14ac:dyDescent="0.35">
      <c r="A1544" t="s">
        <v>1776</v>
      </c>
      <c r="B1544" t="s">
        <v>3170</v>
      </c>
      <c r="C1544" t="s">
        <v>805</v>
      </c>
      <c r="D1544" t="s">
        <v>36</v>
      </c>
      <c r="E1544" t="s">
        <v>20</v>
      </c>
      <c r="F1544" t="b">
        <v>0</v>
      </c>
      <c r="G1544" t="s">
        <v>30</v>
      </c>
      <c r="H1544" s="1">
        <v>45695.750763888893</v>
      </c>
      <c r="I1544" t="b">
        <v>0</v>
      </c>
      <c r="J1544" t="b">
        <v>1</v>
      </c>
      <c r="K1544" t="s">
        <v>31</v>
      </c>
      <c r="L1544" t="s">
        <v>22</v>
      </c>
      <c r="M1544">
        <v>142600</v>
      </c>
      <c r="O1544" t="s">
        <v>3122</v>
      </c>
    </row>
    <row r="1545" spans="1:16" x14ac:dyDescent="0.35">
      <c r="A1545" t="s">
        <v>1776</v>
      </c>
      <c r="B1545" t="s">
        <v>3171</v>
      </c>
      <c r="C1545" t="s">
        <v>3172</v>
      </c>
      <c r="D1545" t="s">
        <v>573</v>
      </c>
      <c r="E1545" t="s">
        <v>296</v>
      </c>
      <c r="F1545" t="b">
        <v>0</v>
      </c>
      <c r="G1545" t="s">
        <v>171</v>
      </c>
      <c r="H1545" s="1">
        <v>45695.824328703697</v>
      </c>
      <c r="I1545" t="b">
        <v>1</v>
      </c>
      <c r="J1545" t="b">
        <v>1</v>
      </c>
      <c r="K1545" t="s">
        <v>31</v>
      </c>
      <c r="L1545" t="s">
        <v>32</v>
      </c>
      <c r="N1545">
        <v>22.694999694824219</v>
      </c>
      <c r="O1545" t="s">
        <v>3173</v>
      </c>
    </row>
    <row r="1546" spans="1:16" x14ac:dyDescent="0.35">
      <c r="A1546" t="s">
        <v>1776</v>
      </c>
      <c r="B1546" t="s">
        <v>3174</v>
      </c>
      <c r="C1546" t="s">
        <v>410</v>
      </c>
      <c r="D1546" t="s">
        <v>29</v>
      </c>
      <c r="E1546" t="s">
        <v>20</v>
      </c>
      <c r="F1546" t="b">
        <v>0</v>
      </c>
      <c r="G1546" t="s">
        <v>47</v>
      </c>
      <c r="H1546" s="1">
        <v>45695.917002314818</v>
      </c>
      <c r="I1546" t="b">
        <v>1</v>
      </c>
      <c r="J1546" t="b">
        <v>0</v>
      </c>
      <c r="K1546" t="s">
        <v>31</v>
      </c>
      <c r="L1546" t="s">
        <v>32</v>
      </c>
      <c r="N1546">
        <v>80</v>
      </c>
      <c r="O1546" t="s">
        <v>3175</v>
      </c>
      <c r="P1546" t="s">
        <v>3176</v>
      </c>
    </row>
    <row r="1547" spans="1:16" x14ac:dyDescent="0.35">
      <c r="A1547" t="s">
        <v>1776</v>
      </c>
      <c r="B1547" t="s">
        <v>3177</v>
      </c>
      <c r="C1547" t="s">
        <v>3178</v>
      </c>
      <c r="D1547" t="s">
        <v>36</v>
      </c>
      <c r="E1547" t="s">
        <v>91</v>
      </c>
      <c r="F1547" t="b">
        <v>0</v>
      </c>
      <c r="G1547" t="s">
        <v>171</v>
      </c>
      <c r="H1547" s="1">
        <v>45695.949328703697</v>
      </c>
      <c r="I1547" t="b">
        <v>0</v>
      </c>
      <c r="J1547" t="b">
        <v>1</v>
      </c>
      <c r="K1547" t="s">
        <v>31</v>
      </c>
      <c r="L1547" t="s">
        <v>32</v>
      </c>
      <c r="N1547">
        <v>24.5</v>
      </c>
      <c r="O1547" t="s">
        <v>3179</v>
      </c>
      <c r="P1547" t="s">
        <v>2883</v>
      </c>
    </row>
    <row r="1548" spans="1:16" x14ac:dyDescent="0.35">
      <c r="A1548" t="s">
        <v>1776</v>
      </c>
      <c r="B1548" t="s">
        <v>3180</v>
      </c>
      <c r="C1548" t="s">
        <v>537</v>
      </c>
      <c r="D1548" t="s">
        <v>36</v>
      </c>
      <c r="E1548" t="s">
        <v>91</v>
      </c>
      <c r="F1548" t="b">
        <v>0</v>
      </c>
      <c r="G1548" t="s">
        <v>171</v>
      </c>
      <c r="H1548" s="1">
        <v>45695.94940972222</v>
      </c>
      <c r="I1548" t="b">
        <v>0</v>
      </c>
      <c r="J1548" t="b">
        <v>0</v>
      </c>
      <c r="K1548" t="s">
        <v>31</v>
      </c>
      <c r="L1548" t="s">
        <v>32</v>
      </c>
      <c r="N1548">
        <v>27.5</v>
      </c>
      <c r="O1548" t="s">
        <v>3181</v>
      </c>
      <c r="P1548" t="s">
        <v>565</v>
      </c>
    </row>
    <row r="1549" spans="1:16" x14ac:dyDescent="0.35">
      <c r="A1549" t="s">
        <v>1776</v>
      </c>
      <c r="B1549" t="s">
        <v>3182</v>
      </c>
      <c r="C1549" t="s">
        <v>2477</v>
      </c>
      <c r="D1549" t="s">
        <v>573</v>
      </c>
      <c r="E1549" t="s">
        <v>296</v>
      </c>
      <c r="F1549" t="b">
        <v>0</v>
      </c>
      <c r="G1549" t="s">
        <v>52</v>
      </c>
      <c r="H1549" s="1">
        <v>45696.000173611108</v>
      </c>
      <c r="I1549" t="b">
        <v>0</v>
      </c>
      <c r="J1549" t="b">
        <v>0</v>
      </c>
      <c r="K1549" t="s">
        <v>31</v>
      </c>
      <c r="L1549" t="s">
        <v>32</v>
      </c>
      <c r="N1549">
        <v>24.014999389648441</v>
      </c>
      <c r="O1549" t="s">
        <v>2478</v>
      </c>
      <c r="P1549" t="s">
        <v>2479</v>
      </c>
    </row>
    <row r="1550" spans="1:16" x14ac:dyDescent="0.35">
      <c r="A1550" t="s">
        <v>1776</v>
      </c>
      <c r="B1550" t="s">
        <v>1992</v>
      </c>
      <c r="C1550" t="s">
        <v>51</v>
      </c>
      <c r="D1550" t="s">
        <v>110</v>
      </c>
      <c r="E1550" t="s">
        <v>20</v>
      </c>
      <c r="F1550" t="b">
        <v>0</v>
      </c>
      <c r="G1550" t="s">
        <v>43</v>
      </c>
      <c r="H1550" s="1">
        <v>45696.04210648148</v>
      </c>
      <c r="I1550" t="b">
        <v>0</v>
      </c>
      <c r="J1550" t="b">
        <v>0</v>
      </c>
      <c r="K1550" t="s">
        <v>31</v>
      </c>
      <c r="L1550" t="s">
        <v>22</v>
      </c>
      <c r="M1550">
        <v>70000</v>
      </c>
      <c r="O1550" t="s">
        <v>1993</v>
      </c>
      <c r="P1550" t="s">
        <v>164</v>
      </c>
    </row>
    <row r="1551" spans="1:16" x14ac:dyDescent="0.35">
      <c r="A1551" t="s">
        <v>1776</v>
      </c>
      <c r="B1551" t="s">
        <v>1994</v>
      </c>
      <c r="C1551" t="s">
        <v>338</v>
      </c>
      <c r="D1551" t="s">
        <v>110</v>
      </c>
      <c r="E1551" t="s">
        <v>20</v>
      </c>
      <c r="F1551" t="b">
        <v>0</v>
      </c>
      <c r="G1551" t="s">
        <v>68</v>
      </c>
      <c r="H1551" s="1">
        <v>45696.042280092603</v>
      </c>
      <c r="I1551" t="b">
        <v>0</v>
      </c>
      <c r="J1551" t="b">
        <v>1</v>
      </c>
      <c r="K1551" t="s">
        <v>31</v>
      </c>
      <c r="L1551" t="s">
        <v>22</v>
      </c>
      <c r="M1551">
        <v>82500</v>
      </c>
      <c r="O1551" t="s">
        <v>1995</v>
      </c>
      <c r="P1551" t="s">
        <v>1996</v>
      </c>
    </row>
    <row r="1552" spans="1:16" x14ac:dyDescent="0.35">
      <c r="A1552" t="s">
        <v>1776</v>
      </c>
      <c r="B1552" t="s">
        <v>3183</v>
      </c>
      <c r="C1552" t="s">
        <v>154</v>
      </c>
      <c r="D1552" t="s">
        <v>17452</v>
      </c>
      <c r="E1552" t="s">
        <v>20</v>
      </c>
      <c r="F1552" t="b">
        <v>0</v>
      </c>
      <c r="G1552" t="s">
        <v>52</v>
      </c>
      <c r="H1552" s="1">
        <v>45696.249976851846</v>
      </c>
      <c r="I1552" t="b">
        <v>0</v>
      </c>
      <c r="J1552" t="b">
        <v>1</v>
      </c>
      <c r="K1552" t="s">
        <v>31</v>
      </c>
      <c r="L1552" t="s">
        <v>22</v>
      </c>
      <c r="M1552">
        <v>169500</v>
      </c>
      <c r="O1552" t="s">
        <v>3184</v>
      </c>
      <c r="P1552" t="s">
        <v>3185</v>
      </c>
    </row>
    <row r="1553" spans="1:16" x14ac:dyDescent="0.35">
      <c r="A1553" t="s">
        <v>1776</v>
      </c>
      <c r="B1553" t="s">
        <v>1776</v>
      </c>
      <c r="C1553" t="s">
        <v>3186</v>
      </c>
      <c r="D1553" t="s">
        <v>17444</v>
      </c>
      <c r="E1553" t="s">
        <v>20</v>
      </c>
      <c r="F1553" t="b">
        <v>0</v>
      </c>
      <c r="G1553" t="s">
        <v>47</v>
      </c>
      <c r="H1553" s="1">
        <v>45696.250231481477</v>
      </c>
      <c r="I1553" t="b">
        <v>1</v>
      </c>
      <c r="J1553" t="b">
        <v>1</v>
      </c>
      <c r="K1553" t="s">
        <v>31</v>
      </c>
      <c r="L1553" t="s">
        <v>32</v>
      </c>
      <c r="N1553">
        <v>30.5</v>
      </c>
      <c r="O1553" t="s">
        <v>432</v>
      </c>
      <c r="P1553" t="s">
        <v>164</v>
      </c>
    </row>
    <row r="1554" spans="1:16" x14ac:dyDescent="0.35">
      <c r="A1554" t="s">
        <v>1776</v>
      </c>
      <c r="B1554" t="s">
        <v>1776</v>
      </c>
      <c r="C1554" t="s">
        <v>1961</v>
      </c>
      <c r="D1554" t="s">
        <v>110</v>
      </c>
      <c r="E1554" t="s">
        <v>760</v>
      </c>
      <c r="F1554" t="b">
        <v>0</v>
      </c>
      <c r="G1554" t="s">
        <v>47</v>
      </c>
      <c r="H1554" s="1">
        <v>45696.250277777777</v>
      </c>
      <c r="I1554" t="b">
        <v>0</v>
      </c>
      <c r="J1554" t="b">
        <v>1</v>
      </c>
      <c r="K1554" t="s">
        <v>31</v>
      </c>
      <c r="L1554" t="s">
        <v>32</v>
      </c>
      <c r="N1554">
        <v>62.5</v>
      </c>
      <c r="O1554" t="s">
        <v>3187</v>
      </c>
      <c r="P1554" t="s">
        <v>1143</v>
      </c>
    </row>
    <row r="1555" spans="1:16" x14ac:dyDescent="0.35">
      <c r="A1555" t="s">
        <v>1776</v>
      </c>
      <c r="B1555" t="s">
        <v>2048</v>
      </c>
      <c r="C1555" t="s">
        <v>1526</v>
      </c>
      <c r="D1555" t="s">
        <v>3188</v>
      </c>
      <c r="E1555" t="s">
        <v>91</v>
      </c>
      <c r="F1555" t="b">
        <v>0</v>
      </c>
      <c r="G1555" t="s">
        <v>68</v>
      </c>
      <c r="H1555" s="1">
        <v>45696.250902777778</v>
      </c>
      <c r="I1555" t="b">
        <v>1</v>
      </c>
      <c r="J1555" t="b">
        <v>1</v>
      </c>
      <c r="K1555" t="s">
        <v>31</v>
      </c>
      <c r="L1555" t="s">
        <v>32</v>
      </c>
      <c r="N1555">
        <v>25</v>
      </c>
      <c r="O1555" t="s">
        <v>1721</v>
      </c>
      <c r="P1555" t="s">
        <v>251</v>
      </c>
    </row>
    <row r="1556" spans="1:16" x14ac:dyDescent="0.35">
      <c r="A1556" t="s">
        <v>1776</v>
      </c>
      <c r="B1556" t="s">
        <v>3189</v>
      </c>
      <c r="C1556" t="s">
        <v>3190</v>
      </c>
      <c r="D1556" t="s">
        <v>29</v>
      </c>
      <c r="E1556" t="s">
        <v>20</v>
      </c>
      <c r="F1556" t="b">
        <v>0</v>
      </c>
      <c r="G1556" t="s">
        <v>171</v>
      </c>
      <c r="H1556" s="1">
        <v>45696.269016203703</v>
      </c>
      <c r="I1556" t="b">
        <v>0</v>
      </c>
      <c r="J1556" t="b">
        <v>0</v>
      </c>
      <c r="K1556" t="s">
        <v>31</v>
      </c>
      <c r="L1556" t="s">
        <v>32</v>
      </c>
      <c r="N1556">
        <v>33.5</v>
      </c>
      <c r="O1556" t="s">
        <v>3191</v>
      </c>
      <c r="P1556" t="s">
        <v>3192</v>
      </c>
    </row>
    <row r="1557" spans="1:16" x14ac:dyDescent="0.35">
      <c r="A1557" t="s">
        <v>1776</v>
      </c>
      <c r="B1557" t="s">
        <v>1871</v>
      </c>
      <c r="D1557" t="s">
        <v>1872</v>
      </c>
      <c r="E1557" t="s">
        <v>20</v>
      </c>
      <c r="F1557" t="b">
        <v>0</v>
      </c>
      <c r="G1557" t="s">
        <v>37</v>
      </c>
      <c r="H1557" s="1">
        <v>45696.298101851848</v>
      </c>
      <c r="I1557" t="b">
        <v>0</v>
      </c>
      <c r="J1557" t="b">
        <v>0</v>
      </c>
      <c r="K1557" t="s">
        <v>37</v>
      </c>
      <c r="L1557" t="s">
        <v>22</v>
      </c>
      <c r="M1557">
        <v>65000</v>
      </c>
      <c r="O1557" t="s">
        <v>1873</v>
      </c>
      <c r="P1557" t="s">
        <v>1016</v>
      </c>
    </row>
    <row r="1558" spans="1:16" x14ac:dyDescent="0.35">
      <c r="A1558" t="s">
        <v>1776</v>
      </c>
      <c r="B1558" t="s">
        <v>3193</v>
      </c>
      <c r="C1558" t="s">
        <v>72</v>
      </c>
      <c r="D1558" t="s">
        <v>115</v>
      </c>
      <c r="E1558" t="s">
        <v>20</v>
      </c>
      <c r="F1558" t="b">
        <v>0</v>
      </c>
      <c r="G1558" t="s">
        <v>30</v>
      </c>
      <c r="H1558" s="1">
        <v>45696.303819444453</v>
      </c>
      <c r="I1558" t="b">
        <v>0</v>
      </c>
      <c r="J1558" t="b">
        <v>1</v>
      </c>
      <c r="K1558" t="s">
        <v>31</v>
      </c>
      <c r="L1558" t="s">
        <v>22</v>
      </c>
      <c r="M1558">
        <v>137500</v>
      </c>
      <c r="O1558" t="s">
        <v>3194</v>
      </c>
      <c r="P1558" t="s">
        <v>3195</v>
      </c>
    </row>
    <row r="1559" spans="1:16" x14ac:dyDescent="0.35">
      <c r="A1559" t="s">
        <v>1776</v>
      </c>
      <c r="B1559" t="s">
        <v>3196</v>
      </c>
      <c r="C1559" t="s">
        <v>18</v>
      </c>
      <c r="D1559" t="s">
        <v>110</v>
      </c>
      <c r="E1559" t="s">
        <v>20</v>
      </c>
      <c r="F1559" t="b">
        <v>1</v>
      </c>
      <c r="G1559" t="s">
        <v>52</v>
      </c>
      <c r="H1559" s="1">
        <v>45696.375150462962</v>
      </c>
      <c r="I1559" t="b">
        <v>1</v>
      </c>
      <c r="J1559" t="b">
        <v>0</v>
      </c>
      <c r="K1559" t="s">
        <v>31</v>
      </c>
      <c r="L1559" t="s">
        <v>22</v>
      </c>
      <c r="M1559">
        <v>163085</v>
      </c>
      <c r="O1559" t="s">
        <v>3197</v>
      </c>
      <c r="P1559" t="s">
        <v>941</v>
      </c>
    </row>
    <row r="1560" spans="1:16" x14ac:dyDescent="0.35">
      <c r="A1560" t="s">
        <v>1776</v>
      </c>
      <c r="B1560" t="s">
        <v>3198</v>
      </c>
      <c r="C1560" t="s">
        <v>1961</v>
      </c>
      <c r="D1560" t="s">
        <v>115</v>
      </c>
      <c r="E1560" t="s">
        <v>20</v>
      </c>
      <c r="F1560" t="b">
        <v>0</v>
      </c>
      <c r="G1560" t="s">
        <v>47</v>
      </c>
      <c r="H1560" s="1">
        <v>45696.375474537039</v>
      </c>
      <c r="I1560" t="b">
        <v>0</v>
      </c>
      <c r="J1560" t="b">
        <v>0</v>
      </c>
      <c r="K1560" t="s">
        <v>31</v>
      </c>
      <c r="L1560" t="s">
        <v>22</v>
      </c>
      <c r="M1560">
        <v>125000</v>
      </c>
      <c r="O1560" t="s">
        <v>1123</v>
      </c>
      <c r="P1560" t="s">
        <v>3199</v>
      </c>
    </row>
    <row r="1561" spans="1:16" x14ac:dyDescent="0.35">
      <c r="A1561" t="s">
        <v>1776</v>
      </c>
      <c r="B1561" t="s">
        <v>2395</v>
      </c>
      <c r="C1561" t="s">
        <v>283</v>
      </c>
      <c r="D1561" t="s">
        <v>573</v>
      </c>
      <c r="E1561" t="s">
        <v>296</v>
      </c>
      <c r="F1561" t="b">
        <v>0</v>
      </c>
      <c r="G1561" t="s">
        <v>52</v>
      </c>
      <c r="H1561" s="1">
        <v>45696.416701388887</v>
      </c>
      <c r="I1561" t="b">
        <v>1</v>
      </c>
      <c r="J1561" t="b">
        <v>0</v>
      </c>
      <c r="K1561" t="s">
        <v>31</v>
      </c>
      <c r="L1561" t="s">
        <v>32</v>
      </c>
      <c r="N1561">
        <v>27.979999542236332</v>
      </c>
      <c r="O1561" t="s">
        <v>3200</v>
      </c>
    </row>
    <row r="1562" spans="1:16" x14ac:dyDescent="0.35">
      <c r="A1562" t="s">
        <v>1776</v>
      </c>
      <c r="B1562" t="s">
        <v>3201</v>
      </c>
      <c r="C1562" t="s">
        <v>3202</v>
      </c>
      <c r="D1562" t="s">
        <v>573</v>
      </c>
      <c r="E1562" t="s">
        <v>20</v>
      </c>
      <c r="F1562" t="b">
        <v>0</v>
      </c>
      <c r="G1562" t="s">
        <v>52</v>
      </c>
      <c r="H1562" s="1">
        <v>45696.583518518521</v>
      </c>
      <c r="I1562" t="b">
        <v>0</v>
      </c>
      <c r="J1562" t="b">
        <v>1</v>
      </c>
      <c r="K1562" t="s">
        <v>31</v>
      </c>
      <c r="L1562" t="s">
        <v>32</v>
      </c>
      <c r="N1562">
        <v>24.014999389648441</v>
      </c>
      <c r="O1562" t="s">
        <v>3203</v>
      </c>
      <c r="P1562" t="s">
        <v>1976</v>
      </c>
    </row>
    <row r="1563" spans="1:16" x14ac:dyDescent="0.35">
      <c r="A1563" t="s">
        <v>1776</v>
      </c>
      <c r="B1563" t="s">
        <v>2353</v>
      </c>
      <c r="C1563" t="s">
        <v>189</v>
      </c>
      <c r="D1563" t="s">
        <v>110</v>
      </c>
      <c r="E1563" t="s">
        <v>760</v>
      </c>
      <c r="F1563" t="b">
        <v>0</v>
      </c>
      <c r="G1563" t="s">
        <v>52</v>
      </c>
      <c r="H1563" s="1">
        <v>45696.625069444453</v>
      </c>
      <c r="I1563" t="b">
        <v>1</v>
      </c>
      <c r="J1563" t="b">
        <v>1</v>
      </c>
      <c r="K1563" t="s">
        <v>31</v>
      </c>
      <c r="L1563" t="s">
        <v>32</v>
      </c>
      <c r="N1563">
        <v>26.494998931884769</v>
      </c>
      <c r="O1563" t="s">
        <v>2354</v>
      </c>
      <c r="P1563" t="s">
        <v>191</v>
      </c>
    </row>
    <row r="1564" spans="1:16" x14ac:dyDescent="0.35">
      <c r="A1564" t="s">
        <v>1776</v>
      </c>
      <c r="B1564" t="s">
        <v>3204</v>
      </c>
      <c r="C1564" t="s">
        <v>533</v>
      </c>
      <c r="D1564" t="s">
        <v>29</v>
      </c>
      <c r="E1564" t="s">
        <v>20</v>
      </c>
      <c r="F1564" t="b">
        <v>0</v>
      </c>
      <c r="G1564" t="s">
        <v>52</v>
      </c>
      <c r="H1564" s="1">
        <v>45696.625173611108</v>
      </c>
      <c r="I1564" t="b">
        <v>0</v>
      </c>
      <c r="J1564" t="b">
        <v>0</v>
      </c>
      <c r="K1564" t="s">
        <v>31</v>
      </c>
      <c r="L1564" t="s">
        <v>22</v>
      </c>
      <c r="M1564">
        <v>61750</v>
      </c>
      <c r="O1564" t="s">
        <v>3205</v>
      </c>
      <c r="P1564" t="s">
        <v>3206</v>
      </c>
    </row>
    <row r="1565" spans="1:16" x14ac:dyDescent="0.35">
      <c r="A1565" t="s">
        <v>1776</v>
      </c>
      <c r="B1565" t="s">
        <v>3207</v>
      </c>
      <c r="C1565" t="s">
        <v>1599</v>
      </c>
      <c r="D1565" t="s">
        <v>110</v>
      </c>
      <c r="E1565" t="s">
        <v>91</v>
      </c>
      <c r="F1565" t="b">
        <v>0</v>
      </c>
      <c r="G1565" t="s">
        <v>68</v>
      </c>
      <c r="H1565" s="1">
        <v>45696.625601851847</v>
      </c>
      <c r="I1565" t="b">
        <v>1</v>
      </c>
      <c r="J1565" t="b">
        <v>0</v>
      </c>
      <c r="K1565" t="s">
        <v>31</v>
      </c>
      <c r="L1565" t="s">
        <v>32</v>
      </c>
      <c r="N1565">
        <v>53.5</v>
      </c>
      <c r="O1565" t="s">
        <v>3208</v>
      </c>
      <c r="P1565" t="s">
        <v>897</v>
      </c>
    </row>
    <row r="1566" spans="1:16" x14ac:dyDescent="0.35">
      <c r="A1566" t="s">
        <v>1776</v>
      </c>
      <c r="B1566" t="s">
        <v>2949</v>
      </c>
      <c r="C1566" t="s">
        <v>2602</v>
      </c>
      <c r="D1566" t="s">
        <v>29</v>
      </c>
      <c r="E1566" t="s">
        <v>20</v>
      </c>
      <c r="F1566" t="b">
        <v>0</v>
      </c>
      <c r="G1566" t="s">
        <v>52</v>
      </c>
      <c r="H1566" s="1">
        <v>45696.666817129633</v>
      </c>
      <c r="I1566" t="b">
        <v>0</v>
      </c>
      <c r="J1566" t="b">
        <v>1</v>
      </c>
      <c r="K1566" t="s">
        <v>31</v>
      </c>
      <c r="L1566" t="s">
        <v>22</v>
      </c>
      <c r="M1566">
        <v>120000</v>
      </c>
      <c r="O1566" t="s">
        <v>3209</v>
      </c>
      <c r="P1566" t="s">
        <v>3210</v>
      </c>
    </row>
    <row r="1567" spans="1:16" x14ac:dyDescent="0.35">
      <c r="A1567" t="s">
        <v>1776</v>
      </c>
      <c r="B1567" t="s">
        <v>3211</v>
      </c>
      <c r="C1567" t="s">
        <v>533</v>
      </c>
      <c r="D1567" t="s">
        <v>110</v>
      </c>
      <c r="E1567" t="s">
        <v>20</v>
      </c>
      <c r="F1567" t="b">
        <v>0</v>
      </c>
      <c r="G1567" t="s">
        <v>52</v>
      </c>
      <c r="H1567" s="1">
        <v>45696.66684027778</v>
      </c>
      <c r="I1567" t="b">
        <v>0</v>
      </c>
      <c r="J1567" t="b">
        <v>1</v>
      </c>
      <c r="K1567" t="s">
        <v>31</v>
      </c>
      <c r="L1567" t="s">
        <v>22</v>
      </c>
      <c r="M1567">
        <v>79871.5</v>
      </c>
      <c r="O1567" t="s">
        <v>3212</v>
      </c>
      <c r="P1567" t="s">
        <v>3213</v>
      </c>
    </row>
    <row r="1568" spans="1:16" x14ac:dyDescent="0.35">
      <c r="A1568" t="s">
        <v>1776</v>
      </c>
      <c r="B1568" t="s">
        <v>1776</v>
      </c>
      <c r="C1568" t="s">
        <v>496</v>
      </c>
      <c r="D1568" t="s">
        <v>42</v>
      </c>
      <c r="E1568" t="s">
        <v>20</v>
      </c>
      <c r="F1568" t="b">
        <v>0</v>
      </c>
      <c r="G1568" t="s">
        <v>47</v>
      </c>
      <c r="H1568" s="1">
        <v>45696.708738425928</v>
      </c>
      <c r="I1568" t="b">
        <v>0</v>
      </c>
      <c r="J1568" t="b">
        <v>0</v>
      </c>
      <c r="K1568" t="s">
        <v>31</v>
      </c>
      <c r="L1568" t="s">
        <v>32</v>
      </c>
      <c r="N1568">
        <v>37.5</v>
      </c>
      <c r="O1568" t="s">
        <v>1818</v>
      </c>
      <c r="P1568" t="s">
        <v>1130</v>
      </c>
    </row>
    <row r="1569" spans="1:16" x14ac:dyDescent="0.35">
      <c r="A1569" t="s">
        <v>1776</v>
      </c>
      <c r="B1569" t="s">
        <v>1882</v>
      </c>
      <c r="C1569" t="s">
        <v>3214</v>
      </c>
      <c r="D1569" t="s">
        <v>36</v>
      </c>
      <c r="E1569" t="s">
        <v>20</v>
      </c>
      <c r="F1569" t="b">
        <v>0</v>
      </c>
      <c r="G1569" t="s">
        <v>52</v>
      </c>
      <c r="H1569" s="1">
        <v>45696.791770833333</v>
      </c>
      <c r="I1569" t="b">
        <v>1</v>
      </c>
      <c r="J1569" t="b">
        <v>0</v>
      </c>
      <c r="K1569" t="s">
        <v>31</v>
      </c>
      <c r="L1569" t="s">
        <v>22</v>
      </c>
      <c r="M1569">
        <v>70000</v>
      </c>
      <c r="O1569" t="s">
        <v>3215</v>
      </c>
      <c r="P1569" t="s">
        <v>1174</v>
      </c>
    </row>
    <row r="1570" spans="1:16" x14ac:dyDescent="0.35">
      <c r="A1570" t="s">
        <v>1776</v>
      </c>
      <c r="B1570" t="s">
        <v>3216</v>
      </c>
      <c r="C1570" t="s">
        <v>170</v>
      </c>
      <c r="D1570" t="s">
        <v>36</v>
      </c>
      <c r="E1570" t="s">
        <v>20</v>
      </c>
      <c r="F1570" t="b">
        <v>0</v>
      </c>
      <c r="G1570" t="s">
        <v>171</v>
      </c>
      <c r="H1570" s="1">
        <v>45696.832256944443</v>
      </c>
      <c r="I1570" t="b">
        <v>1</v>
      </c>
      <c r="J1570" t="b">
        <v>1</v>
      </c>
      <c r="K1570" t="s">
        <v>31</v>
      </c>
      <c r="L1570" t="s">
        <v>22</v>
      </c>
      <c r="M1570">
        <v>85000</v>
      </c>
      <c r="O1570" t="s">
        <v>2927</v>
      </c>
      <c r="P1570" t="s">
        <v>164</v>
      </c>
    </row>
    <row r="1571" spans="1:16" x14ac:dyDescent="0.35">
      <c r="A1571" t="s">
        <v>1776</v>
      </c>
      <c r="B1571" t="s">
        <v>2137</v>
      </c>
      <c r="C1571" t="s">
        <v>805</v>
      </c>
      <c r="D1571" t="s">
        <v>3068</v>
      </c>
      <c r="E1571" t="s">
        <v>20</v>
      </c>
      <c r="F1571" t="b">
        <v>0</v>
      </c>
      <c r="G1571" t="s">
        <v>30</v>
      </c>
      <c r="H1571" s="1">
        <v>45696.834317129629</v>
      </c>
      <c r="I1571" t="b">
        <v>1</v>
      </c>
      <c r="J1571" t="b">
        <v>0</v>
      </c>
      <c r="K1571" t="s">
        <v>31</v>
      </c>
      <c r="L1571" t="s">
        <v>32</v>
      </c>
      <c r="N1571">
        <v>37.5</v>
      </c>
      <c r="O1571" t="s">
        <v>61</v>
      </c>
      <c r="P1571" t="s">
        <v>3069</v>
      </c>
    </row>
    <row r="1572" spans="1:16" x14ac:dyDescent="0.35">
      <c r="A1572" t="s">
        <v>1776</v>
      </c>
      <c r="B1572" t="s">
        <v>3217</v>
      </c>
      <c r="C1572" t="s">
        <v>1978</v>
      </c>
      <c r="D1572" t="s">
        <v>36</v>
      </c>
      <c r="E1572" t="s">
        <v>91</v>
      </c>
      <c r="F1572" t="b">
        <v>0</v>
      </c>
      <c r="G1572" t="s">
        <v>52</v>
      </c>
      <c r="H1572" s="1">
        <v>45696.834456018521</v>
      </c>
      <c r="I1572" t="b">
        <v>0</v>
      </c>
      <c r="J1572" t="b">
        <v>0</v>
      </c>
      <c r="K1572" t="s">
        <v>31</v>
      </c>
      <c r="L1572" t="s">
        <v>32</v>
      </c>
      <c r="N1572">
        <v>30</v>
      </c>
      <c r="O1572" t="s">
        <v>2565</v>
      </c>
      <c r="P1572" t="s">
        <v>3118</v>
      </c>
    </row>
    <row r="1573" spans="1:16" x14ac:dyDescent="0.35">
      <c r="A1573" t="s">
        <v>1776</v>
      </c>
      <c r="B1573" t="s">
        <v>3218</v>
      </c>
      <c r="C1573" t="s">
        <v>1092</v>
      </c>
      <c r="D1573" t="s">
        <v>573</v>
      </c>
      <c r="E1573" t="s">
        <v>20</v>
      </c>
      <c r="F1573" t="b">
        <v>0</v>
      </c>
      <c r="G1573" t="s">
        <v>68</v>
      </c>
      <c r="H1573" s="1">
        <v>45696.836087962962</v>
      </c>
      <c r="I1573" t="b">
        <v>0</v>
      </c>
      <c r="J1573" t="b">
        <v>0</v>
      </c>
      <c r="K1573" t="s">
        <v>31</v>
      </c>
      <c r="L1573" t="s">
        <v>32</v>
      </c>
      <c r="N1573">
        <v>25</v>
      </c>
      <c r="O1573" t="s">
        <v>3219</v>
      </c>
      <c r="P1573" t="s">
        <v>3220</v>
      </c>
    </row>
    <row r="1574" spans="1:16" x14ac:dyDescent="0.35">
      <c r="A1574" t="s">
        <v>1776</v>
      </c>
      <c r="B1574" t="s">
        <v>3221</v>
      </c>
      <c r="C1574" t="s">
        <v>170</v>
      </c>
      <c r="D1574" t="s">
        <v>36</v>
      </c>
      <c r="E1574" t="s">
        <v>20</v>
      </c>
      <c r="F1574" t="b">
        <v>0</v>
      </c>
      <c r="G1574" t="s">
        <v>171</v>
      </c>
      <c r="H1574" s="1">
        <v>45696.868854166663</v>
      </c>
      <c r="I1574" t="b">
        <v>1</v>
      </c>
      <c r="J1574" t="b">
        <v>1</v>
      </c>
      <c r="K1574" t="s">
        <v>31</v>
      </c>
      <c r="L1574" t="s">
        <v>32</v>
      </c>
      <c r="N1574">
        <v>19</v>
      </c>
      <c r="O1574" t="s">
        <v>194</v>
      </c>
      <c r="P1574" t="s">
        <v>3222</v>
      </c>
    </row>
    <row r="1575" spans="1:16" x14ac:dyDescent="0.35">
      <c r="A1575" t="s">
        <v>1776</v>
      </c>
      <c r="B1575" t="s">
        <v>3223</v>
      </c>
      <c r="C1575" t="s">
        <v>1671</v>
      </c>
      <c r="D1575" t="s">
        <v>321</v>
      </c>
      <c r="E1575" t="s">
        <v>20</v>
      </c>
      <c r="F1575" t="b">
        <v>0</v>
      </c>
      <c r="G1575" t="s">
        <v>52</v>
      </c>
      <c r="H1575" s="1">
        <v>45696.871157407397</v>
      </c>
      <c r="I1575" t="b">
        <v>0</v>
      </c>
      <c r="J1575" t="b">
        <v>1</v>
      </c>
      <c r="K1575" t="s">
        <v>31</v>
      </c>
      <c r="L1575" t="s">
        <v>22</v>
      </c>
      <c r="M1575">
        <v>120000</v>
      </c>
      <c r="O1575" t="s">
        <v>3224</v>
      </c>
    </row>
    <row r="1576" spans="1:16" x14ac:dyDescent="0.35">
      <c r="A1576" t="s">
        <v>1776</v>
      </c>
      <c r="B1576" t="s">
        <v>3225</v>
      </c>
      <c r="C1576" t="s">
        <v>154</v>
      </c>
      <c r="D1576" t="s">
        <v>36</v>
      </c>
      <c r="E1576" t="s">
        <v>436</v>
      </c>
      <c r="F1576" t="b">
        <v>0</v>
      </c>
      <c r="G1576" t="s">
        <v>52</v>
      </c>
      <c r="H1576" s="1">
        <v>45696.916770833333</v>
      </c>
      <c r="I1576" t="b">
        <v>0</v>
      </c>
      <c r="J1576" t="b">
        <v>0</v>
      </c>
      <c r="K1576" t="s">
        <v>31</v>
      </c>
      <c r="L1576" t="s">
        <v>32</v>
      </c>
      <c r="N1576">
        <v>15.25</v>
      </c>
      <c r="O1576" t="s">
        <v>3226</v>
      </c>
    </row>
    <row r="1577" spans="1:16" x14ac:dyDescent="0.35">
      <c r="A1577" t="s">
        <v>1776</v>
      </c>
      <c r="B1577" t="s">
        <v>3227</v>
      </c>
      <c r="C1577" t="s">
        <v>530</v>
      </c>
      <c r="D1577" t="s">
        <v>110</v>
      </c>
      <c r="E1577" t="s">
        <v>20</v>
      </c>
      <c r="F1577" t="b">
        <v>0</v>
      </c>
      <c r="G1577" t="s">
        <v>52</v>
      </c>
      <c r="H1577" s="1">
        <v>45696.954479166663</v>
      </c>
      <c r="I1577" t="b">
        <v>0</v>
      </c>
      <c r="J1577" t="b">
        <v>0</v>
      </c>
      <c r="K1577" t="s">
        <v>31</v>
      </c>
      <c r="L1577" t="s">
        <v>32</v>
      </c>
      <c r="N1577">
        <v>67.360000610351563</v>
      </c>
      <c r="O1577" t="s">
        <v>3228</v>
      </c>
      <c r="P1577" t="s">
        <v>3229</v>
      </c>
    </row>
    <row r="1578" spans="1:16" x14ac:dyDescent="0.35">
      <c r="A1578" t="s">
        <v>1776</v>
      </c>
      <c r="B1578" t="s">
        <v>3182</v>
      </c>
      <c r="C1578" t="s">
        <v>2477</v>
      </c>
      <c r="D1578" t="s">
        <v>573</v>
      </c>
      <c r="E1578" t="s">
        <v>296</v>
      </c>
      <c r="F1578" t="b">
        <v>0</v>
      </c>
      <c r="G1578" t="s">
        <v>52</v>
      </c>
      <c r="H1578" s="1">
        <v>45697.000173611108</v>
      </c>
      <c r="I1578" t="b">
        <v>0</v>
      </c>
      <c r="J1578" t="b">
        <v>0</v>
      </c>
      <c r="K1578" t="s">
        <v>31</v>
      </c>
      <c r="L1578" t="s">
        <v>32</v>
      </c>
      <c r="N1578">
        <v>24.014999389648441</v>
      </c>
      <c r="O1578" t="s">
        <v>2478</v>
      </c>
      <c r="P1578" t="s">
        <v>2479</v>
      </c>
    </row>
    <row r="1579" spans="1:16" x14ac:dyDescent="0.35">
      <c r="A1579" t="s">
        <v>1776</v>
      </c>
      <c r="B1579" t="s">
        <v>1992</v>
      </c>
      <c r="C1579" t="s">
        <v>51</v>
      </c>
      <c r="D1579" t="s">
        <v>110</v>
      </c>
      <c r="E1579" t="s">
        <v>20</v>
      </c>
      <c r="F1579" t="b">
        <v>0</v>
      </c>
      <c r="G1579" t="s">
        <v>43</v>
      </c>
      <c r="H1579" s="1">
        <v>45697.04210648148</v>
      </c>
      <c r="I1579" t="b">
        <v>0</v>
      </c>
      <c r="J1579" t="b">
        <v>0</v>
      </c>
      <c r="K1579" t="s">
        <v>31</v>
      </c>
      <c r="L1579" t="s">
        <v>22</v>
      </c>
      <c r="M1579">
        <v>70000</v>
      </c>
      <c r="O1579" t="s">
        <v>1993</v>
      </c>
      <c r="P1579" t="s">
        <v>164</v>
      </c>
    </row>
    <row r="1580" spans="1:16" x14ac:dyDescent="0.35">
      <c r="A1580" t="s">
        <v>1776</v>
      </c>
      <c r="B1580" t="s">
        <v>1994</v>
      </c>
      <c r="C1580" t="s">
        <v>338</v>
      </c>
      <c r="D1580" t="s">
        <v>110</v>
      </c>
      <c r="E1580" t="s">
        <v>20</v>
      </c>
      <c r="F1580" t="b">
        <v>0</v>
      </c>
      <c r="G1580" t="s">
        <v>68</v>
      </c>
      <c r="H1580" s="1">
        <v>45697.042280092603</v>
      </c>
      <c r="I1580" t="b">
        <v>0</v>
      </c>
      <c r="J1580" t="b">
        <v>1</v>
      </c>
      <c r="K1580" t="s">
        <v>31</v>
      </c>
      <c r="L1580" t="s">
        <v>22</v>
      </c>
      <c r="M1580">
        <v>82500</v>
      </c>
      <c r="O1580" t="s">
        <v>1995</v>
      </c>
      <c r="P1580" t="s">
        <v>1996</v>
      </c>
    </row>
    <row r="1581" spans="1:16" x14ac:dyDescent="0.35">
      <c r="A1581" t="s">
        <v>1776</v>
      </c>
      <c r="B1581" t="s">
        <v>3183</v>
      </c>
      <c r="C1581" t="s">
        <v>154</v>
      </c>
      <c r="D1581" t="s">
        <v>17452</v>
      </c>
      <c r="E1581" t="s">
        <v>20</v>
      </c>
      <c r="F1581" t="b">
        <v>0</v>
      </c>
      <c r="G1581" t="s">
        <v>52</v>
      </c>
      <c r="H1581" s="1">
        <v>45697.249976851846</v>
      </c>
      <c r="I1581" t="b">
        <v>0</v>
      </c>
      <c r="J1581" t="b">
        <v>1</v>
      </c>
      <c r="K1581" t="s">
        <v>31</v>
      </c>
      <c r="L1581" t="s">
        <v>22</v>
      </c>
      <c r="M1581">
        <v>169500</v>
      </c>
      <c r="O1581" t="s">
        <v>3184</v>
      </c>
      <c r="P1581" t="s">
        <v>3185</v>
      </c>
    </row>
    <row r="1582" spans="1:16" x14ac:dyDescent="0.35">
      <c r="A1582" t="s">
        <v>1776</v>
      </c>
      <c r="B1582" t="s">
        <v>1776</v>
      </c>
      <c r="C1582" t="s">
        <v>3186</v>
      </c>
      <c r="D1582" t="s">
        <v>17444</v>
      </c>
      <c r="E1582" t="s">
        <v>20</v>
      </c>
      <c r="F1582" t="b">
        <v>0</v>
      </c>
      <c r="G1582" t="s">
        <v>47</v>
      </c>
      <c r="H1582" s="1">
        <v>45697.250231481477</v>
      </c>
      <c r="I1582" t="b">
        <v>1</v>
      </c>
      <c r="J1582" t="b">
        <v>1</v>
      </c>
      <c r="K1582" t="s">
        <v>31</v>
      </c>
      <c r="L1582" t="s">
        <v>32</v>
      </c>
      <c r="N1582">
        <v>30.5</v>
      </c>
      <c r="O1582" t="s">
        <v>432</v>
      </c>
      <c r="P1582" t="s">
        <v>164</v>
      </c>
    </row>
    <row r="1583" spans="1:16" x14ac:dyDescent="0.35">
      <c r="A1583" t="s">
        <v>1776</v>
      </c>
      <c r="B1583" t="s">
        <v>1776</v>
      </c>
      <c r="C1583" t="s">
        <v>1961</v>
      </c>
      <c r="D1583" t="s">
        <v>110</v>
      </c>
      <c r="E1583" t="s">
        <v>760</v>
      </c>
      <c r="F1583" t="b">
        <v>0</v>
      </c>
      <c r="G1583" t="s">
        <v>47</v>
      </c>
      <c r="H1583" s="1">
        <v>45697.250277777777</v>
      </c>
      <c r="I1583" t="b">
        <v>0</v>
      </c>
      <c r="J1583" t="b">
        <v>1</v>
      </c>
      <c r="K1583" t="s">
        <v>31</v>
      </c>
      <c r="L1583" t="s">
        <v>32</v>
      </c>
      <c r="N1583">
        <v>62.5</v>
      </c>
      <c r="O1583" t="s">
        <v>3187</v>
      </c>
      <c r="P1583" t="s">
        <v>1143</v>
      </c>
    </row>
    <row r="1584" spans="1:16" x14ac:dyDescent="0.35">
      <c r="A1584" t="s">
        <v>1776</v>
      </c>
      <c r="B1584" t="s">
        <v>2048</v>
      </c>
      <c r="C1584" t="s">
        <v>1526</v>
      </c>
      <c r="D1584" t="s">
        <v>3188</v>
      </c>
      <c r="E1584" t="s">
        <v>91</v>
      </c>
      <c r="F1584" t="b">
        <v>0</v>
      </c>
      <c r="G1584" t="s">
        <v>68</v>
      </c>
      <c r="H1584" s="1">
        <v>45697.250902777778</v>
      </c>
      <c r="I1584" t="b">
        <v>1</v>
      </c>
      <c r="J1584" t="b">
        <v>1</v>
      </c>
      <c r="K1584" t="s">
        <v>31</v>
      </c>
      <c r="L1584" t="s">
        <v>32</v>
      </c>
      <c r="N1584">
        <v>25</v>
      </c>
      <c r="O1584" t="s">
        <v>1721</v>
      </c>
      <c r="P1584" t="s">
        <v>251</v>
      </c>
    </row>
    <row r="1585" spans="1:16" x14ac:dyDescent="0.35">
      <c r="A1585" t="s">
        <v>1776</v>
      </c>
      <c r="B1585" t="s">
        <v>3189</v>
      </c>
      <c r="C1585" t="s">
        <v>3190</v>
      </c>
      <c r="D1585" t="s">
        <v>29</v>
      </c>
      <c r="E1585" t="s">
        <v>20</v>
      </c>
      <c r="F1585" t="b">
        <v>0</v>
      </c>
      <c r="G1585" t="s">
        <v>171</v>
      </c>
      <c r="H1585" s="1">
        <v>45697.269016203703</v>
      </c>
      <c r="I1585" t="b">
        <v>0</v>
      </c>
      <c r="J1585" t="b">
        <v>0</v>
      </c>
      <c r="K1585" t="s">
        <v>31</v>
      </c>
      <c r="L1585" t="s">
        <v>32</v>
      </c>
      <c r="N1585">
        <v>33.5</v>
      </c>
      <c r="O1585" t="s">
        <v>3191</v>
      </c>
      <c r="P1585" t="s">
        <v>3192</v>
      </c>
    </row>
    <row r="1586" spans="1:16" x14ac:dyDescent="0.35">
      <c r="A1586" t="s">
        <v>1776</v>
      </c>
      <c r="B1586" t="s">
        <v>1871</v>
      </c>
      <c r="D1586" t="s">
        <v>1872</v>
      </c>
      <c r="E1586" t="s">
        <v>20</v>
      </c>
      <c r="F1586" t="b">
        <v>0</v>
      </c>
      <c r="G1586" t="s">
        <v>37</v>
      </c>
      <c r="H1586" s="1">
        <v>45697.298101851848</v>
      </c>
      <c r="I1586" t="b">
        <v>0</v>
      </c>
      <c r="J1586" t="b">
        <v>0</v>
      </c>
      <c r="K1586" t="s">
        <v>37</v>
      </c>
      <c r="L1586" t="s">
        <v>22</v>
      </c>
      <c r="M1586">
        <v>65000</v>
      </c>
      <c r="O1586" t="s">
        <v>1873</v>
      </c>
      <c r="P1586" t="s">
        <v>1016</v>
      </c>
    </row>
    <row r="1587" spans="1:16" x14ac:dyDescent="0.35">
      <c r="A1587" t="s">
        <v>1776</v>
      </c>
      <c r="B1587" t="s">
        <v>3193</v>
      </c>
      <c r="C1587" t="s">
        <v>72</v>
      </c>
      <c r="D1587" t="s">
        <v>115</v>
      </c>
      <c r="E1587" t="s">
        <v>20</v>
      </c>
      <c r="F1587" t="b">
        <v>0</v>
      </c>
      <c r="G1587" t="s">
        <v>30</v>
      </c>
      <c r="H1587" s="1">
        <v>45697.303819444453</v>
      </c>
      <c r="I1587" t="b">
        <v>0</v>
      </c>
      <c r="J1587" t="b">
        <v>1</v>
      </c>
      <c r="K1587" t="s">
        <v>31</v>
      </c>
      <c r="L1587" t="s">
        <v>22</v>
      </c>
      <c r="M1587">
        <v>137500</v>
      </c>
      <c r="O1587" t="s">
        <v>3194</v>
      </c>
      <c r="P1587" t="s">
        <v>3195</v>
      </c>
    </row>
    <row r="1588" spans="1:16" x14ac:dyDescent="0.35">
      <c r="A1588" t="s">
        <v>1776</v>
      </c>
      <c r="B1588" t="s">
        <v>3196</v>
      </c>
      <c r="C1588" t="s">
        <v>18</v>
      </c>
      <c r="D1588" t="s">
        <v>110</v>
      </c>
      <c r="E1588" t="s">
        <v>20</v>
      </c>
      <c r="F1588" t="b">
        <v>1</v>
      </c>
      <c r="G1588" t="s">
        <v>52</v>
      </c>
      <c r="H1588" s="1">
        <v>45697.375150462962</v>
      </c>
      <c r="I1588" t="b">
        <v>1</v>
      </c>
      <c r="J1588" t="b">
        <v>0</v>
      </c>
      <c r="K1588" t="s">
        <v>31</v>
      </c>
      <c r="L1588" t="s">
        <v>22</v>
      </c>
      <c r="M1588">
        <v>163085</v>
      </c>
      <c r="O1588" t="s">
        <v>3197</v>
      </c>
      <c r="P1588" t="s">
        <v>941</v>
      </c>
    </row>
    <row r="1589" spans="1:16" x14ac:dyDescent="0.35">
      <c r="A1589" t="s">
        <v>1776</v>
      </c>
      <c r="B1589" t="s">
        <v>3198</v>
      </c>
      <c r="C1589" t="s">
        <v>1961</v>
      </c>
      <c r="D1589" t="s">
        <v>115</v>
      </c>
      <c r="E1589" t="s">
        <v>20</v>
      </c>
      <c r="F1589" t="b">
        <v>0</v>
      </c>
      <c r="G1589" t="s">
        <v>47</v>
      </c>
      <c r="H1589" s="1">
        <v>45697.375474537039</v>
      </c>
      <c r="I1589" t="b">
        <v>0</v>
      </c>
      <c r="J1589" t="b">
        <v>0</v>
      </c>
      <c r="K1589" t="s">
        <v>31</v>
      </c>
      <c r="L1589" t="s">
        <v>22</v>
      </c>
      <c r="M1589">
        <v>125000</v>
      </c>
      <c r="O1589" t="s">
        <v>1123</v>
      </c>
      <c r="P1589" t="s">
        <v>3199</v>
      </c>
    </row>
    <row r="1590" spans="1:16" x14ac:dyDescent="0.35">
      <c r="A1590" t="s">
        <v>1776</v>
      </c>
      <c r="B1590" t="s">
        <v>2395</v>
      </c>
      <c r="C1590" t="s">
        <v>283</v>
      </c>
      <c r="D1590" t="s">
        <v>573</v>
      </c>
      <c r="E1590" t="s">
        <v>296</v>
      </c>
      <c r="F1590" t="b">
        <v>0</v>
      </c>
      <c r="G1590" t="s">
        <v>52</v>
      </c>
      <c r="H1590" s="1">
        <v>45697.416701388887</v>
      </c>
      <c r="I1590" t="b">
        <v>1</v>
      </c>
      <c r="J1590" t="b">
        <v>0</v>
      </c>
      <c r="K1590" t="s">
        <v>31</v>
      </c>
      <c r="L1590" t="s">
        <v>32</v>
      </c>
      <c r="N1590">
        <v>27.979999542236332</v>
      </c>
      <c r="O1590" t="s">
        <v>3200</v>
      </c>
    </row>
    <row r="1591" spans="1:16" x14ac:dyDescent="0.35">
      <c r="A1591" t="s">
        <v>1776</v>
      </c>
      <c r="B1591" t="s">
        <v>3201</v>
      </c>
      <c r="C1591" t="s">
        <v>3202</v>
      </c>
      <c r="D1591" t="s">
        <v>573</v>
      </c>
      <c r="E1591" t="s">
        <v>20</v>
      </c>
      <c r="F1591" t="b">
        <v>0</v>
      </c>
      <c r="G1591" t="s">
        <v>52</v>
      </c>
      <c r="H1591" s="1">
        <v>45697.583518518521</v>
      </c>
      <c r="I1591" t="b">
        <v>0</v>
      </c>
      <c r="J1591" t="b">
        <v>1</v>
      </c>
      <c r="K1591" t="s">
        <v>31</v>
      </c>
      <c r="L1591" t="s">
        <v>32</v>
      </c>
      <c r="N1591">
        <v>24.014999389648441</v>
      </c>
      <c r="O1591" t="s">
        <v>3203</v>
      </c>
      <c r="P1591" t="s">
        <v>1976</v>
      </c>
    </row>
    <row r="1592" spans="1:16" x14ac:dyDescent="0.35">
      <c r="A1592" t="s">
        <v>1776</v>
      </c>
      <c r="B1592" t="s">
        <v>2353</v>
      </c>
      <c r="C1592" t="s">
        <v>189</v>
      </c>
      <c r="D1592" t="s">
        <v>110</v>
      </c>
      <c r="E1592" t="s">
        <v>760</v>
      </c>
      <c r="F1592" t="b">
        <v>0</v>
      </c>
      <c r="G1592" t="s">
        <v>52</v>
      </c>
      <c r="H1592" s="1">
        <v>45697.625069444453</v>
      </c>
      <c r="I1592" t="b">
        <v>1</v>
      </c>
      <c r="J1592" t="b">
        <v>1</v>
      </c>
      <c r="K1592" t="s">
        <v>31</v>
      </c>
      <c r="L1592" t="s">
        <v>32</v>
      </c>
      <c r="N1592">
        <v>26.494998931884769</v>
      </c>
      <c r="O1592" t="s">
        <v>2354</v>
      </c>
      <c r="P1592" t="s">
        <v>191</v>
      </c>
    </row>
    <row r="1593" spans="1:16" x14ac:dyDescent="0.35">
      <c r="A1593" t="s">
        <v>1776</v>
      </c>
      <c r="B1593" t="s">
        <v>3204</v>
      </c>
      <c r="C1593" t="s">
        <v>533</v>
      </c>
      <c r="D1593" t="s">
        <v>29</v>
      </c>
      <c r="E1593" t="s">
        <v>20</v>
      </c>
      <c r="F1593" t="b">
        <v>0</v>
      </c>
      <c r="G1593" t="s">
        <v>52</v>
      </c>
      <c r="H1593" s="1">
        <v>45697.625173611108</v>
      </c>
      <c r="I1593" t="b">
        <v>0</v>
      </c>
      <c r="J1593" t="b">
        <v>0</v>
      </c>
      <c r="K1593" t="s">
        <v>31</v>
      </c>
      <c r="L1593" t="s">
        <v>22</v>
      </c>
      <c r="M1593">
        <v>61750</v>
      </c>
      <c r="O1593" t="s">
        <v>3205</v>
      </c>
      <c r="P1593" t="s">
        <v>3206</v>
      </c>
    </row>
    <row r="1594" spans="1:16" x14ac:dyDescent="0.35">
      <c r="A1594" t="s">
        <v>1776</v>
      </c>
      <c r="B1594" t="s">
        <v>3207</v>
      </c>
      <c r="C1594" t="s">
        <v>1599</v>
      </c>
      <c r="D1594" t="s">
        <v>110</v>
      </c>
      <c r="E1594" t="s">
        <v>91</v>
      </c>
      <c r="F1594" t="b">
        <v>0</v>
      </c>
      <c r="G1594" t="s">
        <v>68</v>
      </c>
      <c r="H1594" s="1">
        <v>45697.625601851847</v>
      </c>
      <c r="I1594" t="b">
        <v>1</v>
      </c>
      <c r="J1594" t="b">
        <v>0</v>
      </c>
      <c r="K1594" t="s">
        <v>31</v>
      </c>
      <c r="L1594" t="s">
        <v>32</v>
      </c>
      <c r="N1594">
        <v>53.5</v>
      </c>
      <c r="O1594" t="s">
        <v>3208</v>
      </c>
      <c r="P1594" t="s">
        <v>897</v>
      </c>
    </row>
    <row r="1595" spans="1:16" x14ac:dyDescent="0.35">
      <c r="A1595" t="s">
        <v>1776</v>
      </c>
      <c r="B1595" t="s">
        <v>2949</v>
      </c>
      <c r="C1595" t="s">
        <v>2602</v>
      </c>
      <c r="D1595" t="s">
        <v>29</v>
      </c>
      <c r="E1595" t="s">
        <v>20</v>
      </c>
      <c r="F1595" t="b">
        <v>0</v>
      </c>
      <c r="G1595" t="s">
        <v>52</v>
      </c>
      <c r="H1595" s="1">
        <v>45697.666817129633</v>
      </c>
      <c r="I1595" t="b">
        <v>0</v>
      </c>
      <c r="J1595" t="b">
        <v>1</v>
      </c>
      <c r="K1595" t="s">
        <v>31</v>
      </c>
      <c r="L1595" t="s">
        <v>22</v>
      </c>
      <c r="M1595">
        <v>120000</v>
      </c>
      <c r="O1595" t="s">
        <v>3209</v>
      </c>
      <c r="P1595" t="s">
        <v>3210</v>
      </c>
    </row>
    <row r="1596" spans="1:16" x14ac:dyDescent="0.35">
      <c r="A1596" t="s">
        <v>1776</v>
      </c>
      <c r="B1596" t="s">
        <v>3211</v>
      </c>
      <c r="C1596" t="s">
        <v>533</v>
      </c>
      <c r="D1596" t="s">
        <v>110</v>
      </c>
      <c r="E1596" t="s">
        <v>20</v>
      </c>
      <c r="F1596" t="b">
        <v>0</v>
      </c>
      <c r="G1596" t="s">
        <v>52</v>
      </c>
      <c r="H1596" s="1">
        <v>45697.66684027778</v>
      </c>
      <c r="I1596" t="b">
        <v>0</v>
      </c>
      <c r="J1596" t="b">
        <v>1</v>
      </c>
      <c r="K1596" t="s">
        <v>31</v>
      </c>
      <c r="L1596" t="s">
        <v>22</v>
      </c>
      <c r="M1596">
        <v>79871.5</v>
      </c>
      <c r="O1596" t="s">
        <v>3212</v>
      </c>
      <c r="P1596" t="s">
        <v>3213</v>
      </c>
    </row>
    <row r="1597" spans="1:16" x14ac:dyDescent="0.35">
      <c r="A1597" t="s">
        <v>1776</v>
      </c>
      <c r="B1597" t="s">
        <v>1776</v>
      </c>
      <c r="C1597" t="s">
        <v>496</v>
      </c>
      <c r="D1597" t="s">
        <v>42</v>
      </c>
      <c r="E1597" t="s">
        <v>20</v>
      </c>
      <c r="F1597" t="b">
        <v>0</v>
      </c>
      <c r="G1597" t="s">
        <v>47</v>
      </c>
      <c r="H1597" s="1">
        <v>45697.708738425928</v>
      </c>
      <c r="I1597" t="b">
        <v>0</v>
      </c>
      <c r="J1597" t="b">
        <v>0</v>
      </c>
      <c r="K1597" t="s">
        <v>31</v>
      </c>
      <c r="L1597" t="s">
        <v>32</v>
      </c>
      <c r="N1597">
        <v>37.5</v>
      </c>
      <c r="O1597" t="s">
        <v>1818</v>
      </c>
      <c r="P1597" t="s">
        <v>1130</v>
      </c>
    </row>
    <row r="1598" spans="1:16" x14ac:dyDescent="0.35">
      <c r="A1598" t="s">
        <v>1776</v>
      </c>
      <c r="B1598" t="s">
        <v>1882</v>
      </c>
      <c r="C1598" t="s">
        <v>3214</v>
      </c>
      <c r="D1598" t="s">
        <v>36</v>
      </c>
      <c r="E1598" t="s">
        <v>20</v>
      </c>
      <c r="F1598" t="b">
        <v>0</v>
      </c>
      <c r="G1598" t="s">
        <v>52</v>
      </c>
      <c r="H1598" s="1">
        <v>45697.791770833333</v>
      </c>
      <c r="I1598" t="b">
        <v>1</v>
      </c>
      <c r="J1598" t="b">
        <v>0</v>
      </c>
      <c r="K1598" t="s">
        <v>31</v>
      </c>
      <c r="L1598" t="s">
        <v>22</v>
      </c>
      <c r="M1598">
        <v>70000</v>
      </c>
      <c r="O1598" t="s">
        <v>3215</v>
      </c>
      <c r="P1598" t="s">
        <v>1174</v>
      </c>
    </row>
    <row r="1599" spans="1:16" x14ac:dyDescent="0.35">
      <c r="A1599" t="s">
        <v>1776</v>
      </c>
      <c r="B1599" t="s">
        <v>3216</v>
      </c>
      <c r="C1599" t="s">
        <v>170</v>
      </c>
      <c r="D1599" t="s">
        <v>36</v>
      </c>
      <c r="E1599" t="s">
        <v>20</v>
      </c>
      <c r="F1599" t="b">
        <v>0</v>
      </c>
      <c r="G1599" t="s">
        <v>171</v>
      </c>
      <c r="H1599" s="1">
        <v>45697.832256944443</v>
      </c>
      <c r="I1599" t="b">
        <v>1</v>
      </c>
      <c r="J1599" t="b">
        <v>1</v>
      </c>
      <c r="K1599" t="s">
        <v>31</v>
      </c>
      <c r="L1599" t="s">
        <v>22</v>
      </c>
      <c r="M1599">
        <v>85000</v>
      </c>
      <c r="O1599" t="s">
        <v>2927</v>
      </c>
      <c r="P1599" t="s">
        <v>164</v>
      </c>
    </row>
    <row r="1600" spans="1:16" x14ac:dyDescent="0.35">
      <c r="A1600" t="s">
        <v>1776</v>
      </c>
      <c r="B1600" t="s">
        <v>2137</v>
      </c>
      <c r="C1600" t="s">
        <v>805</v>
      </c>
      <c r="D1600" t="s">
        <v>3068</v>
      </c>
      <c r="E1600" t="s">
        <v>20</v>
      </c>
      <c r="F1600" t="b">
        <v>0</v>
      </c>
      <c r="G1600" t="s">
        <v>30</v>
      </c>
      <c r="H1600" s="1">
        <v>45697.834317129629</v>
      </c>
      <c r="I1600" t="b">
        <v>1</v>
      </c>
      <c r="J1600" t="b">
        <v>0</v>
      </c>
      <c r="K1600" t="s">
        <v>31</v>
      </c>
      <c r="L1600" t="s">
        <v>32</v>
      </c>
      <c r="N1600">
        <v>37.5</v>
      </c>
      <c r="O1600" t="s">
        <v>61</v>
      </c>
      <c r="P1600" t="s">
        <v>3069</v>
      </c>
    </row>
    <row r="1601" spans="1:16" x14ac:dyDescent="0.35">
      <c r="A1601" t="s">
        <v>1776</v>
      </c>
      <c r="B1601" t="s">
        <v>3217</v>
      </c>
      <c r="C1601" t="s">
        <v>1978</v>
      </c>
      <c r="D1601" t="s">
        <v>36</v>
      </c>
      <c r="E1601" t="s">
        <v>91</v>
      </c>
      <c r="F1601" t="b">
        <v>0</v>
      </c>
      <c r="G1601" t="s">
        <v>52</v>
      </c>
      <c r="H1601" s="1">
        <v>45697.834456018521</v>
      </c>
      <c r="I1601" t="b">
        <v>0</v>
      </c>
      <c r="J1601" t="b">
        <v>0</v>
      </c>
      <c r="K1601" t="s">
        <v>31</v>
      </c>
      <c r="L1601" t="s">
        <v>32</v>
      </c>
      <c r="N1601">
        <v>30</v>
      </c>
      <c r="O1601" t="s">
        <v>2565</v>
      </c>
      <c r="P1601" t="s">
        <v>3118</v>
      </c>
    </row>
    <row r="1602" spans="1:16" x14ac:dyDescent="0.35">
      <c r="A1602" t="s">
        <v>1776</v>
      </c>
      <c r="B1602" t="s">
        <v>3218</v>
      </c>
      <c r="C1602" t="s">
        <v>1092</v>
      </c>
      <c r="D1602" t="s">
        <v>573</v>
      </c>
      <c r="E1602" t="s">
        <v>20</v>
      </c>
      <c r="F1602" t="b">
        <v>0</v>
      </c>
      <c r="G1602" t="s">
        <v>68</v>
      </c>
      <c r="H1602" s="1">
        <v>45697.836087962962</v>
      </c>
      <c r="I1602" t="b">
        <v>0</v>
      </c>
      <c r="J1602" t="b">
        <v>0</v>
      </c>
      <c r="K1602" t="s">
        <v>31</v>
      </c>
      <c r="L1602" t="s">
        <v>32</v>
      </c>
      <c r="N1602">
        <v>25</v>
      </c>
      <c r="O1602" t="s">
        <v>3219</v>
      </c>
      <c r="P1602" t="s">
        <v>3220</v>
      </c>
    </row>
    <row r="1603" spans="1:16" x14ac:dyDescent="0.35">
      <c r="A1603" t="s">
        <v>1776</v>
      </c>
      <c r="B1603" t="s">
        <v>3221</v>
      </c>
      <c r="C1603" t="s">
        <v>170</v>
      </c>
      <c r="D1603" t="s">
        <v>36</v>
      </c>
      <c r="E1603" t="s">
        <v>20</v>
      </c>
      <c r="F1603" t="b">
        <v>0</v>
      </c>
      <c r="G1603" t="s">
        <v>171</v>
      </c>
      <c r="H1603" s="1">
        <v>45697.868854166663</v>
      </c>
      <c r="I1603" t="b">
        <v>1</v>
      </c>
      <c r="J1603" t="b">
        <v>1</v>
      </c>
      <c r="K1603" t="s">
        <v>31</v>
      </c>
      <c r="L1603" t="s">
        <v>32</v>
      </c>
      <c r="N1603">
        <v>19</v>
      </c>
      <c r="O1603" t="s">
        <v>194</v>
      </c>
      <c r="P1603" t="s">
        <v>3222</v>
      </c>
    </row>
    <row r="1604" spans="1:16" x14ac:dyDescent="0.35">
      <c r="A1604" t="s">
        <v>1776</v>
      </c>
      <c r="B1604" t="s">
        <v>3223</v>
      </c>
      <c r="C1604" t="s">
        <v>1671</v>
      </c>
      <c r="D1604" t="s">
        <v>321</v>
      </c>
      <c r="E1604" t="s">
        <v>20</v>
      </c>
      <c r="F1604" t="b">
        <v>0</v>
      </c>
      <c r="G1604" t="s">
        <v>52</v>
      </c>
      <c r="H1604" s="1">
        <v>45697.871157407397</v>
      </c>
      <c r="I1604" t="b">
        <v>0</v>
      </c>
      <c r="J1604" t="b">
        <v>1</v>
      </c>
      <c r="K1604" t="s">
        <v>31</v>
      </c>
      <c r="L1604" t="s">
        <v>22</v>
      </c>
      <c r="M1604">
        <v>120000</v>
      </c>
      <c r="O1604" t="s">
        <v>3224</v>
      </c>
    </row>
    <row r="1605" spans="1:16" x14ac:dyDescent="0.35">
      <c r="A1605" t="s">
        <v>1776</v>
      </c>
      <c r="B1605" t="s">
        <v>3230</v>
      </c>
      <c r="C1605" t="s">
        <v>283</v>
      </c>
      <c r="D1605" t="s">
        <v>29</v>
      </c>
      <c r="E1605" t="s">
        <v>20</v>
      </c>
      <c r="F1605" t="b">
        <v>0</v>
      </c>
      <c r="G1605" t="s">
        <v>52</v>
      </c>
      <c r="H1605" s="1">
        <v>45697.874988425923</v>
      </c>
      <c r="I1605" t="b">
        <v>0</v>
      </c>
      <c r="J1605" t="b">
        <v>0</v>
      </c>
      <c r="K1605" t="s">
        <v>31</v>
      </c>
      <c r="L1605" t="s">
        <v>22</v>
      </c>
      <c r="M1605">
        <v>82500</v>
      </c>
      <c r="O1605" t="s">
        <v>3231</v>
      </c>
      <c r="P1605" t="s">
        <v>3232</v>
      </c>
    </row>
    <row r="1606" spans="1:16" x14ac:dyDescent="0.35">
      <c r="A1606" t="s">
        <v>1776</v>
      </c>
      <c r="B1606" t="s">
        <v>3225</v>
      </c>
      <c r="C1606" t="s">
        <v>154</v>
      </c>
      <c r="D1606" t="s">
        <v>36</v>
      </c>
      <c r="E1606" t="s">
        <v>436</v>
      </c>
      <c r="F1606" t="b">
        <v>0</v>
      </c>
      <c r="G1606" t="s">
        <v>52</v>
      </c>
      <c r="H1606" s="1">
        <v>45697.916770833333</v>
      </c>
      <c r="I1606" t="b">
        <v>0</v>
      </c>
      <c r="J1606" t="b">
        <v>0</v>
      </c>
      <c r="K1606" t="s">
        <v>31</v>
      </c>
      <c r="L1606" t="s">
        <v>32</v>
      </c>
      <c r="N1606">
        <v>15.25</v>
      </c>
      <c r="O1606" t="s">
        <v>3226</v>
      </c>
    </row>
    <row r="1607" spans="1:16" x14ac:dyDescent="0.35">
      <c r="A1607" t="s">
        <v>1776</v>
      </c>
      <c r="B1607" t="s">
        <v>3227</v>
      </c>
      <c r="C1607" t="s">
        <v>530</v>
      </c>
      <c r="D1607" t="s">
        <v>110</v>
      </c>
      <c r="E1607" t="s">
        <v>20</v>
      </c>
      <c r="F1607" t="b">
        <v>0</v>
      </c>
      <c r="G1607" t="s">
        <v>52</v>
      </c>
      <c r="H1607" s="1">
        <v>45697.954479166663</v>
      </c>
      <c r="I1607" t="b">
        <v>0</v>
      </c>
      <c r="J1607" t="b">
        <v>0</v>
      </c>
      <c r="K1607" t="s">
        <v>31</v>
      </c>
      <c r="L1607" t="s">
        <v>32</v>
      </c>
      <c r="N1607">
        <v>67.360000610351563</v>
      </c>
      <c r="O1607" t="s">
        <v>3228</v>
      </c>
      <c r="P1607" t="s">
        <v>3229</v>
      </c>
    </row>
    <row r="1608" spans="1:16" x14ac:dyDescent="0.35">
      <c r="A1608" t="s">
        <v>1776</v>
      </c>
      <c r="B1608" t="s">
        <v>3182</v>
      </c>
      <c r="C1608" t="s">
        <v>2477</v>
      </c>
      <c r="D1608" t="s">
        <v>573</v>
      </c>
      <c r="E1608" t="s">
        <v>296</v>
      </c>
      <c r="F1608" t="b">
        <v>0</v>
      </c>
      <c r="G1608" t="s">
        <v>52</v>
      </c>
      <c r="H1608" s="1">
        <v>45698.000173611108</v>
      </c>
      <c r="I1608" t="b">
        <v>0</v>
      </c>
      <c r="J1608" t="b">
        <v>0</v>
      </c>
      <c r="K1608" t="s">
        <v>31</v>
      </c>
      <c r="L1608" t="s">
        <v>32</v>
      </c>
      <c r="N1608">
        <v>24.014999389648441</v>
      </c>
      <c r="O1608" t="s">
        <v>2478</v>
      </c>
      <c r="P1608" t="s">
        <v>2479</v>
      </c>
    </row>
    <row r="1609" spans="1:16" x14ac:dyDescent="0.35">
      <c r="A1609" t="s">
        <v>1776</v>
      </c>
      <c r="B1609" t="s">
        <v>3038</v>
      </c>
      <c r="C1609" t="s">
        <v>18</v>
      </c>
      <c r="D1609" t="s">
        <v>36</v>
      </c>
      <c r="E1609" t="s">
        <v>20</v>
      </c>
      <c r="F1609" t="b">
        <v>1</v>
      </c>
      <c r="G1609" t="s">
        <v>287</v>
      </c>
      <c r="H1609" s="1">
        <v>45698.018483796302</v>
      </c>
      <c r="I1609" t="b">
        <v>0</v>
      </c>
      <c r="J1609" t="b">
        <v>0</v>
      </c>
      <c r="K1609" t="s">
        <v>287</v>
      </c>
      <c r="L1609" t="s">
        <v>22</v>
      </c>
      <c r="M1609">
        <v>71500</v>
      </c>
      <c r="O1609" t="s">
        <v>3039</v>
      </c>
      <c r="P1609" t="s">
        <v>3040</v>
      </c>
    </row>
    <row r="1610" spans="1:16" x14ac:dyDescent="0.35">
      <c r="A1610" t="s">
        <v>1776</v>
      </c>
      <c r="B1610" t="s">
        <v>1992</v>
      </c>
      <c r="C1610" t="s">
        <v>51</v>
      </c>
      <c r="D1610" t="s">
        <v>110</v>
      </c>
      <c r="E1610" t="s">
        <v>20</v>
      </c>
      <c r="F1610" t="b">
        <v>0</v>
      </c>
      <c r="G1610" t="s">
        <v>43</v>
      </c>
      <c r="H1610" s="1">
        <v>45698.04210648148</v>
      </c>
      <c r="I1610" t="b">
        <v>0</v>
      </c>
      <c r="J1610" t="b">
        <v>0</v>
      </c>
      <c r="K1610" t="s">
        <v>31</v>
      </c>
      <c r="L1610" t="s">
        <v>22</v>
      </c>
      <c r="M1610">
        <v>70000</v>
      </c>
      <c r="O1610" t="s">
        <v>1993</v>
      </c>
      <c r="P1610" t="s">
        <v>164</v>
      </c>
    </row>
    <row r="1611" spans="1:16" x14ac:dyDescent="0.35">
      <c r="A1611" t="s">
        <v>1776</v>
      </c>
      <c r="B1611" t="s">
        <v>1994</v>
      </c>
      <c r="C1611" t="s">
        <v>338</v>
      </c>
      <c r="D1611" t="s">
        <v>110</v>
      </c>
      <c r="E1611" t="s">
        <v>20</v>
      </c>
      <c r="F1611" t="b">
        <v>0</v>
      </c>
      <c r="G1611" t="s">
        <v>68</v>
      </c>
      <c r="H1611" s="1">
        <v>45698.042280092603</v>
      </c>
      <c r="I1611" t="b">
        <v>0</v>
      </c>
      <c r="J1611" t="b">
        <v>1</v>
      </c>
      <c r="K1611" t="s">
        <v>31</v>
      </c>
      <c r="L1611" t="s">
        <v>22</v>
      </c>
      <c r="M1611">
        <v>82500</v>
      </c>
      <c r="O1611" t="s">
        <v>1995</v>
      </c>
      <c r="P1611" t="s">
        <v>1996</v>
      </c>
    </row>
    <row r="1612" spans="1:16" x14ac:dyDescent="0.35">
      <c r="A1612" t="s">
        <v>1776</v>
      </c>
      <c r="B1612" t="s">
        <v>3183</v>
      </c>
      <c r="C1612" t="s">
        <v>154</v>
      </c>
      <c r="D1612" t="s">
        <v>17452</v>
      </c>
      <c r="E1612" t="s">
        <v>20</v>
      </c>
      <c r="F1612" t="b">
        <v>0</v>
      </c>
      <c r="G1612" t="s">
        <v>52</v>
      </c>
      <c r="H1612" s="1">
        <v>45698.249976851846</v>
      </c>
      <c r="I1612" t="b">
        <v>0</v>
      </c>
      <c r="J1612" t="b">
        <v>1</v>
      </c>
      <c r="K1612" t="s">
        <v>31</v>
      </c>
      <c r="L1612" t="s">
        <v>22</v>
      </c>
      <c r="M1612">
        <v>169500</v>
      </c>
      <c r="O1612" t="s">
        <v>3184</v>
      </c>
      <c r="P1612" t="s">
        <v>3185</v>
      </c>
    </row>
    <row r="1613" spans="1:16" x14ac:dyDescent="0.35">
      <c r="A1613" t="s">
        <v>1776</v>
      </c>
      <c r="B1613" t="s">
        <v>1776</v>
      </c>
      <c r="C1613" t="s">
        <v>3186</v>
      </c>
      <c r="D1613" t="s">
        <v>17444</v>
      </c>
      <c r="E1613" t="s">
        <v>20</v>
      </c>
      <c r="F1613" t="b">
        <v>0</v>
      </c>
      <c r="G1613" t="s">
        <v>47</v>
      </c>
      <c r="H1613" s="1">
        <v>45698.250231481477</v>
      </c>
      <c r="I1613" t="b">
        <v>1</v>
      </c>
      <c r="J1613" t="b">
        <v>1</v>
      </c>
      <c r="K1613" t="s">
        <v>31</v>
      </c>
      <c r="L1613" t="s">
        <v>32</v>
      </c>
      <c r="N1613">
        <v>30.5</v>
      </c>
      <c r="O1613" t="s">
        <v>432</v>
      </c>
      <c r="P1613" t="s">
        <v>164</v>
      </c>
    </row>
    <row r="1614" spans="1:16" x14ac:dyDescent="0.35">
      <c r="A1614" t="s">
        <v>1776</v>
      </c>
      <c r="B1614" t="s">
        <v>1776</v>
      </c>
      <c r="C1614" t="s">
        <v>1961</v>
      </c>
      <c r="D1614" t="s">
        <v>110</v>
      </c>
      <c r="E1614" t="s">
        <v>760</v>
      </c>
      <c r="F1614" t="b">
        <v>0</v>
      </c>
      <c r="G1614" t="s">
        <v>47</v>
      </c>
      <c r="H1614" s="1">
        <v>45698.250277777777</v>
      </c>
      <c r="I1614" t="b">
        <v>0</v>
      </c>
      <c r="J1614" t="b">
        <v>1</v>
      </c>
      <c r="K1614" t="s">
        <v>31</v>
      </c>
      <c r="L1614" t="s">
        <v>32</v>
      </c>
      <c r="N1614">
        <v>62.5</v>
      </c>
      <c r="O1614" t="s">
        <v>3187</v>
      </c>
      <c r="P1614" t="s">
        <v>1143</v>
      </c>
    </row>
    <row r="1615" spans="1:16" x14ac:dyDescent="0.35">
      <c r="A1615" t="s">
        <v>1776</v>
      </c>
      <c r="B1615" t="s">
        <v>2048</v>
      </c>
      <c r="C1615" t="s">
        <v>1526</v>
      </c>
      <c r="D1615" t="s">
        <v>3188</v>
      </c>
      <c r="E1615" t="s">
        <v>91</v>
      </c>
      <c r="F1615" t="b">
        <v>0</v>
      </c>
      <c r="G1615" t="s">
        <v>68</v>
      </c>
      <c r="H1615" s="1">
        <v>45698.250902777778</v>
      </c>
      <c r="I1615" t="b">
        <v>1</v>
      </c>
      <c r="J1615" t="b">
        <v>1</v>
      </c>
      <c r="K1615" t="s">
        <v>31</v>
      </c>
      <c r="L1615" t="s">
        <v>32</v>
      </c>
      <c r="N1615">
        <v>25</v>
      </c>
      <c r="O1615" t="s">
        <v>1721</v>
      </c>
      <c r="P1615" t="s">
        <v>251</v>
      </c>
    </row>
    <row r="1616" spans="1:16" x14ac:dyDescent="0.35">
      <c r="A1616" t="s">
        <v>1776</v>
      </c>
      <c r="B1616" t="s">
        <v>1776</v>
      </c>
      <c r="C1616" t="s">
        <v>705</v>
      </c>
      <c r="D1616" t="s">
        <v>110</v>
      </c>
      <c r="E1616" t="s">
        <v>20</v>
      </c>
      <c r="F1616" t="b">
        <v>0</v>
      </c>
      <c r="G1616" t="s">
        <v>30</v>
      </c>
      <c r="H1616" s="1">
        <v>45698.251215277778</v>
      </c>
      <c r="I1616" t="b">
        <v>0</v>
      </c>
      <c r="J1616" t="b">
        <v>0</v>
      </c>
      <c r="K1616" t="s">
        <v>31</v>
      </c>
      <c r="L1616" t="s">
        <v>22</v>
      </c>
      <c r="M1616">
        <v>70000</v>
      </c>
      <c r="O1616" t="s">
        <v>2586</v>
      </c>
      <c r="P1616" t="s">
        <v>2587</v>
      </c>
    </row>
    <row r="1617" spans="1:16" x14ac:dyDescent="0.35">
      <c r="A1617" t="s">
        <v>1776</v>
      </c>
      <c r="B1617" t="s">
        <v>3189</v>
      </c>
      <c r="C1617" t="s">
        <v>3190</v>
      </c>
      <c r="D1617" t="s">
        <v>29</v>
      </c>
      <c r="E1617" t="s">
        <v>20</v>
      </c>
      <c r="F1617" t="b">
        <v>0</v>
      </c>
      <c r="G1617" t="s">
        <v>171</v>
      </c>
      <c r="H1617" s="1">
        <v>45698.269016203703</v>
      </c>
      <c r="I1617" t="b">
        <v>0</v>
      </c>
      <c r="J1617" t="b">
        <v>0</v>
      </c>
      <c r="K1617" t="s">
        <v>31</v>
      </c>
      <c r="L1617" t="s">
        <v>32</v>
      </c>
      <c r="N1617">
        <v>33.5</v>
      </c>
      <c r="O1617" t="s">
        <v>3191</v>
      </c>
      <c r="P1617" t="s">
        <v>3192</v>
      </c>
    </row>
    <row r="1618" spans="1:16" x14ac:dyDescent="0.35">
      <c r="A1618" t="s">
        <v>1776</v>
      </c>
      <c r="B1618" t="s">
        <v>1871</v>
      </c>
      <c r="D1618" t="s">
        <v>1872</v>
      </c>
      <c r="E1618" t="s">
        <v>20</v>
      </c>
      <c r="F1618" t="b">
        <v>0</v>
      </c>
      <c r="G1618" t="s">
        <v>37</v>
      </c>
      <c r="H1618" s="1">
        <v>45698.298101851848</v>
      </c>
      <c r="I1618" t="b">
        <v>0</v>
      </c>
      <c r="J1618" t="b">
        <v>0</v>
      </c>
      <c r="K1618" t="s">
        <v>37</v>
      </c>
      <c r="L1618" t="s">
        <v>22</v>
      </c>
      <c r="M1618">
        <v>65000</v>
      </c>
      <c r="O1618" t="s">
        <v>1873</v>
      </c>
      <c r="P1618" t="s">
        <v>1016</v>
      </c>
    </row>
    <row r="1619" spans="1:16" x14ac:dyDescent="0.35">
      <c r="A1619" t="s">
        <v>1776</v>
      </c>
      <c r="B1619" t="s">
        <v>3193</v>
      </c>
      <c r="C1619" t="s">
        <v>72</v>
      </c>
      <c r="D1619" t="s">
        <v>115</v>
      </c>
      <c r="E1619" t="s">
        <v>20</v>
      </c>
      <c r="F1619" t="b">
        <v>0</v>
      </c>
      <c r="G1619" t="s">
        <v>30</v>
      </c>
      <c r="H1619" s="1">
        <v>45698.303819444453</v>
      </c>
      <c r="I1619" t="b">
        <v>0</v>
      </c>
      <c r="J1619" t="b">
        <v>1</v>
      </c>
      <c r="K1619" t="s">
        <v>31</v>
      </c>
      <c r="L1619" t="s">
        <v>22</v>
      </c>
      <c r="M1619">
        <v>137500</v>
      </c>
      <c r="O1619" t="s">
        <v>3194</v>
      </c>
      <c r="P1619" t="s">
        <v>3195</v>
      </c>
    </row>
    <row r="1620" spans="1:16" x14ac:dyDescent="0.35">
      <c r="A1620" t="s">
        <v>1776</v>
      </c>
      <c r="B1620" t="s">
        <v>3233</v>
      </c>
      <c r="C1620" t="s">
        <v>3234</v>
      </c>
      <c r="D1620" t="s">
        <v>110</v>
      </c>
      <c r="E1620" t="s">
        <v>20</v>
      </c>
      <c r="F1620" t="b">
        <v>0</v>
      </c>
      <c r="G1620" t="s">
        <v>52</v>
      </c>
      <c r="H1620" s="1">
        <v>45698.375081018523</v>
      </c>
      <c r="I1620" t="b">
        <v>1</v>
      </c>
      <c r="J1620" t="b">
        <v>1</v>
      </c>
      <c r="K1620" t="s">
        <v>31</v>
      </c>
      <c r="L1620" t="s">
        <v>22</v>
      </c>
      <c r="M1620">
        <v>80000</v>
      </c>
      <c r="O1620" t="s">
        <v>3235</v>
      </c>
      <c r="P1620" t="s">
        <v>3236</v>
      </c>
    </row>
    <row r="1621" spans="1:16" x14ac:dyDescent="0.35">
      <c r="A1621" t="s">
        <v>1776</v>
      </c>
      <c r="B1621" t="s">
        <v>3196</v>
      </c>
      <c r="C1621" t="s">
        <v>18</v>
      </c>
      <c r="D1621" t="s">
        <v>110</v>
      </c>
      <c r="E1621" t="s">
        <v>20</v>
      </c>
      <c r="F1621" t="b">
        <v>1</v>
      </c>
      <c r="G1621" t="s">
        <v>52</v>
      </c>
      <c r="H1621" s="1">
        <v>45698.375150462962</v>
      </c>
      <c r="I1621" t="b">
        <v>1</v>
      </c>
      <c r="J1621" t="b">
        <v>0</v>
      </c>
      <c r="K1621" t="s">
        <v>31</v>
      </c>
      <c r="L1621" t="s">
        <v>22</v>
      </c>
      <c r="M1621">
        <v>163085</v>
      </c>
      <c r="O1621" t="s">
        <v>3197</v>
      </c>
      <c r="P1621" t="s">
        <v>941</v>
      </c>
    </row>
    <row r="1622" spans="1:16" x14ac:dyDescent="0.35">
      <c r="A1622" t="s">
        <v>1776</v>
      </c>
      <c r="B1622" t="s">
        <v>3198</v>
      </c>
      <c r="C1622" t="s">
        <v>1961</v>
      </c>
      <c r="D1622" t="s">
        <v>115</v>
      </c>
      <c r="E1622" t="s">
        <v>20</v>
      </c>
      <c r="F1622" t="b">
        <v>0</v>
      </c>
      <c r="G1622" t="s">
        <v>47</v>
      </c>
      <c r="H1622" s="1">
        <v>45698.375474537039</v>
      </c>
      <c r="I1622" t="b">
        <v>0</v>
      </c>
      <c r="J1622" t="b">
        <v>0</v>
      </c>
      <c r="K1622" t="s">
        <v>31</v>
      </c>
      <c r="L1622" t="s">
        <v>22</v>
      </c>
      <c r="M1622">
        <v>125000</v>
      </c>
      <c r="O1622" t="s">
        <v>1123</v>
      </c>
      <c r="P1622" t="s">
        <v>3199</v>
      </c>
    </row>
    <row r="1623" spans="1:16" x14ac:dyDescent="0.35">
      <c r="A1623" t="s">
        <v>1776</v>
      </c>
      <c r="B1623" t="s">
        <v>2395</v>
      </c>
      <c r="C1623" t="s">
        <v>283</v>
      </c>
      <c r="D1623" t="s">
        <v>573</v>
      </c>
      <c r="E1623" t="s">
        <v>296</v>
      </c>
      <c r="F1623" t="b">
        <v>0</v>
      </c>
      <c r="G1623" t="s">
        <v>52</v>
      </c>
      <c r="H1623" s="1">
        <v>45698.416701388887</v>
      </c>
      <c r="I1623" t="b">
        <v>1</v>
      </c>
      <c r="J1623" t="b">
        <v>0</v>
      </c>
      <c r="K1623" t="s">
        <v>31</v>
      </c>
      <c r="L1623" t="s">
        <v>32</v>
      </c>
      <c r="N1623">
        <v>27.979999542236332</v>
      </c>
      <c r="O1623" t="s">
        <v>3200</v>
      </c>
    </row>
    <row r="1624" spans="1:16" x14ac:dyDescent="0.35">
      <c r="A1624" t="s">
        <v>1776</v>
      </c>
      <c r="B1624" t="s">
        <v>3201</v>
      </c>
      <c r="C1624" t="s">
        <v>3202</v>
      </c>
      <c r="D1624" t="s">
        <v>573</v>
      </c>
      <c r="E1624" t="s">
        <v>20</v>
      </c>
      <c r="F1624" t="b">
        <v>0</v>
      </c>
      <c r="G1624" t="s">
        <v>52</v>
      </c>
      <c r="H1624" s="1">
        <v>45698.583518518521</v>
      </c>
      <c r="I1624" t="b">
        <v>0</v>
      </c>
      <c r="J1624" t="b">
        <v>1</v>
      </c>
      <c r="K1624" t="s">
        <v>31</v>
      </c>
      <c r="L1624" t="s">
        <v>32</v>
      </c>
      <c r="N1624">
        <v>24.014999389648441</v>
      </c>
      <c r="O1624" t="s">
        <v>3203</v>
      </c>
      <c r="P1624" t="s">
        <v>1976</v>
      </c>
    </row>
    <row r="1625" spans="1:16" x14ac:dyDescent="0.35">
      <c r="A1625" t="s">
        <v>1776</v>
      </c>
      <c r="B1625" t="s">
        <v>2353</v>
      </c>
      <c r="C1625" t="s">
        <v>189</v>
      </c>
      <c r="D1625" t="s">
        <v>110</v>
      </c>
      <c r="E1625" t="s">
        <v>760</v>
      </c>
      <c r="F1625" t="b">
        <v>0</v>
      </c>
      <c r="G1625" t="s">
        <v>52</v>
      </c>
      <c r="H1625" s="1">
        <v>45698.625069444453</v>
      </c>
      <c r="I1625" t="b">
        <v>1</v>
      </c>
      <c r="J1625" t="b">
        <v>1</v>
      </c>
      <c r="K1625" t="s">
        <v>31</v>
      </c>
      <c r="L1625" t="s">
        <v>32</v>
      </c>
      <c r="N1625">
        <v>26.494998931884769</v>
      </c>
      <c r="O1625" t="s">
        <v>2354</v>
      </c>
      <c r="P1625" t="s">
        <v>191</v>
      </c>
    </row>
    <row r="1626" spans="1:16" x14ac:dyDescent="0.35">
      <c r="A1626" t="s">
        <v>1776</v>
      </c>
      <c r="B1626" t="s">
        <v>3204</v>
      </c>
      <c r="C1626" t="s">
        <v>533</v>
      </c>
      <c r="D1626" t="s">
        <v>29</v>
      </c>
      <c r="E1626" t="s">
        <v>20</v>
      </c>
      <c r="F1626" t="b">
        <v>0</v>
      </c>
      <c r="G1626" t="s">
        <v>52</v>
      </c>
      <c r="H1626" s="1">
        <v>45698.625173611108</v>
      </c>
      <c r="I1626" t="b">
        <v>0</v>
      </c>
      <c r="J1626" t="b">
        <v>0</v>
      </c>
      <c r="K1626" t="s">
        <v>31</v>
      </c>
      <c r="L1626" t="s">
        <v>22</v>
      </c>
      <c r="M1626">
        <v>61750</v>
      </c>
      <c r="O1626" t="s">
        <v>3205</v>
      </c>
      <c r="P1626" t="s">
        <v>3206</v>
      </c>
    </row>
    <row r="1627" spans="1:16" x14ac:dyDescent="0.35">
      <c r="A1627" t="s">
        <v>1776</v>
      </c>
      <c r="B1627" t="s">
        <v>3207</v>
      </c>
      <c r="C1627" t="s">
        <v>1599</v>
      </c>
      <c r="D1627" t="s">
        <v>110</v>
      </c>
      <c r="E1627" t="s">
        <v>91</v>
      </c>
      <c r="F1627" t="b">
        <v>0</v>
      </c>
      <c r="G1627" t="s">
        <v>68</v>
      </c>
      <c r="H1627" s="1">
        <v>45698.625601851847</v>
      </c>
      <c r="I1627" t="b">
        <v>1</v>
      </c>
      <c r="J1627" t="b">
        <v>0</v>
      </c>
      <c r="K1627" t="s">
        <v>31</v>
      </c>
      <c r="L1627" t="s">
        <v>32</v>
      </c>
      <c r="N1627">
        <v>53.5</v>
      </c>
      <c r="O1627" t="s">
        <v>3208</v>
      </c>
      <c r="P1627" t="s">
        <v>897</v>
      </c>
    </row>
    <row r="1628" spans="1:16" x14ac:dyDescent="0.35">
      <c r="A1628" t="s">
        <v>1776</v>
      </c>
      <c r="B1628" t="s">
        <v>2949</v>
      </c>
      <c r="C1628" t="s">
        <v>2602</v>
      </c>
      <c r="D1628" t="s">
        <v>29</v>
      </c>
      <c r="E1628" t="s">
        <v>20</v>
      </c>
      <c r="F1628" t="b">
        <v>0</v>
      </c>
      <c r="G1628" t="s">
        <v>52</v>
      </c>
      <c r="H1628" s="1">
        <v>45698.666817129633</v>
      </c>
      <c r="I1628" t="b">
        <v>0</v>
      </c>
      <c r="J1628" t="b">
        <v>1</v>
      </c>
      <c r="K1628" t="s">
        <v>31</v>
      </c>
      <c r="L1628" t="s">
        <v>22</v>
      </c>
      <c r="M1628">
        <v>120000</v>
      </c>
      <c r="O1628" t="s">
        <v>3209</v>
      </c>
      <c r="P1628" t="s">
        <v>3210</v>
      </c>
    </row>
    <row r="1629" spans="1:16" x14ac:dyDescent="0.35">
      <c r="A1629" t="s">
        <v>1776</v>
      </c>
      <c r="B1629" t="s">
        <v>3211</v>
      </c>
      <c r="C1629" t="s">
        <v>533</v>
      </c>
      <c r="D1629" t="s">
        <v>110</v>
      </c>
      <c r="E1629" t="s">
        <v>20</v>
      </c>
      <c r="F1629" t="b">
        <v>0</v>
      </c>
      <c r="G1629" t="s">
        <v>52</v>
      </c>
      <c r="H1629" s="1">
        <v>45698.66684027778</v>
      </c>
      <c r="I1629" t="b">
        <v>0</v>
      </c>
      <c r="J1629" t="b">
        <v>1</v>
      </c>
      <c r="K1629" t="s">
        <v>31</v>
      </c>
      <c r="L1629" t="s">
        <v>22</v>
      </c>
      <c r="M1629">
        <v>79871.5</v>
      </c>
      <c r="O1629" t="s">
        <v>3212</v>
      </c>
      <c r="P1629" t="s">
        <v>3213</v>
      </c>
    </row>
    <row r="1630" spans="1:16" x14ac:dyDescent="0.35">
      <c r="A1630" t="s">
        <v>1776</v>
      </c>
      <c r="B1630" t="s">
        <v>3237</v>
      </c>
      <c r="C1630" t="s">
        <v>2069</v>
      </c>
      <c r="D1630" t="s">
        <v>36</v>
      </c>
      <c r="E1630" t="s">
        <v>20</v>
      </c>
      <c r="F1630" t="b">
        <v>0</v>
      </c>
      <c r="G1630" t="s">
        <v>171</v>
      </c>
      <c r="H1630" s="1">
        <v>45698.700891203713</v>
      </c>
      <c r="I1630" t="b">
        <v>0</v>
      </c>
      <c r="J1630" t="b">
        <v>1</v>
      </c>
      <c r="K1630" t="s">
        <v>31</v>
      </c>
      <c r="L1630" t="s">
        <v>22</v>
      </c>
      <c r="M1630">
        <v>74100</v>
      </c>
      <c r="O1630" t="s">
        <v>3238</v>
      </c>
      <c r="P1630" t="s">
        <v>3239</v>
      </c>
    </row>
    <row r="1631" spans="1:16" x14ac:dyDescent="0.35">
      <c r="A1631" t="s">
        <v>1776</v>
      </c>
      <c r="B1631" t="s">
        <v>1776</v>
      </c>
      <c r="C1631" t="s">
        <v>496</v>
      </c>
      <c r="D1631" t="s">
        <v>42</v>
      </c>
      <c r="E1631" t="s">
        <v>20</v>
      </c>
      <c r="F1631" t="b">
        <v>0</v>
      </c>
      <c r="G1631" t="s">
        <v>47</v>
      </c>
      <c r="H1631" s="1">
        <v>45698.708738425928</v>
      </c>
      <c r="I1631" t="b">
        <v>0</v>
      </c>
      <c r="J1631" t="b">
        <v>0</v>
      </c>
      <c r="K1631" t="s">
        <v>31</v>
      </c>
      <c r="L1631" t="s">
        <v>32</v>
      </c>
      <c r="N1631">
        <v>37.5</v>
      </c>
      <c r="O1631" t="s">
        <v>1818</v>
      </c>
      <c r="P1631" t="s">
        <v>1130</v>
      </c>
    </row>
    <row r="1632" spans="1:16" x14ac:dyDescent="0.35">
      <c r="A1632" t="s">
        <v>1776</v>
      </c>
      <c r="B1632" t="s">
        <v>1882</v>
      </c>
      <c r="C1632" t="s">
        <v>3214</v>
      </c>
      <c r="D1632" t="s">
        <v>36</v>
      </c>
      <c r="E1632" t="s">
        <v>20</v>
      </c>
      <c r="F1632" t="b">
        <v>0</v>
      </c>
      <c r="G1632" t="s">
        <v>52</v>
      </c>
      <c r="H1632" s="1">
        <v>45698.791770833333</v>
      </c>
      <c r="I1632" t="b">
        <v>1</v>
      </c>
      <c r="J1632" t="b">
        <v>0</v>
      </c>
      <c r="K1632" t="s">
        <v>31</v>
      </c>
      <c r="L1632" t="s">
        <v>22</v>
      </c>
      <c r="M1632">
        <v>70000</v>
      </c>
      <c r="O1632" t="s">
        <v>3215</v>
      </c>
      <c r="P1632" t="s">
        <v>1174</v>
      </c>
    </row>
    <row r="1633" spans="1:16" x14ac:dyDescent="0.35">
      <c r="A1633" t="s">
        <v>1776</v>
      </c>
      <c r="B1633" t="s">
        <v>3216</v>
      </c>
      <c r="C1633" t="s">
        <v>170</v>
      </c>
      <c r="D1633" t="s">
        <v>36</v>
      </c>
      <c r="E1633" t="s">
        <v>20</v>
      </c>
      <c r="F1633" t="b">
        <v>0</v>
      </c>
      <c r="G1633" t="s">
        <v>171</v>
      </c>
      <c r="H1633" s="1">
        <v>45698.832256944443</v>
      </c>
      <c r="I1633" t="b">
        <v>1</v>
      </c>
      <c r="J1633" t="b">
        <v>1</v>
      </c>
      <c r="K1633" t="s">
        <v>31</v>
      </c>
      <c r="L1633" t="s">
        <v>22</v>
      </c>
      <c r="M1633">
        <v>85000</v>
      </c>
      <c r="O1633" t="s">
        <v>2927</v>
      </c>
      <c r="P1633" t="s">
        <v>164</v>
      </c>
    </row>
    <row r="1634" spans="1:16" x14ac:dyDescent="0.35">
      <c r="A1634" t="s">
        <v>1776</v>
      </c>
      <c r="B1634" t="s">
        <v>2137</v>
      </c>
      <c r="C1634" t="s">
        <v>805</v>
      </c>
      <c r="D1634" t="s">
        <v>3068</v>
      </c>
      <c r="E1634" t="s">
        <v>20</v>
      </c>
      <c r="F1634" t="b">
        <v>0</v>
      </c>
      <c r="G1634" t="s">
        <v>30</v>
      </c>
      <c r="H1634" s="1">
        <v>45698.834317129629</v>
      </c>
      <c r="I1634" t="b">
        <v>1</v>
      </c>
      <c r="J1634" t="b">
        <v>0</v>
      </c>
      <c r="K1634" t="s">
        <v>31</v>
      </c>
      <c r="L1634" t="s">
        <v>32</v>
      </c>
      <c r="N1634">
        <v>37.5</v>
      </c>
      <c r="O1634" t="s">
        <v>61</v>
      </c>
      <c r="P1634" t="s">
        <v>3069</v>
      </c>
    </row>
    <row r="1635" spans="1:16" x14ac:dyDescent="0.35">
      <c r="A1635" t="s">
        <v>1776</v>
      </c>
      <c r="B1635" t="s">
        <v>3217</v>
      </c>
      <c r="C1635" t="s">
        <v>1978</v>
      </c>
      <c r="D1635" t="s">
        <v>36</v>
      </c>
      <c r="E1635" t="s">
        <v>91</v>
      </c>
      <c r="F1635" t="b">
        <v>0</v>
      </c>
      <c r="G1635" t="s">
        <v>52</v>
      </c>
      <c r="H1635" s="1">
        <v>45698.834456018521</v>
      </c>
      <c r="I1635" t="b">
        <v>0</v>
      </c>
      <c r="J1635" t="b">
        <v>0</v>
      </c>
      <c r="K1635" t="s">
        <v>31</v>
      </c>
      <c r="L1635" t="s">
        <v>32</v>
      </c>
      <c r="N1635">
        <v>30</v>
      </c>
      <c r="O1635" t="s">
        <v>2565</v>
      </c>
      <c r="P1635" t="s">
        <v>3118</v>
      </c>
    </row>
    <row r="1636" spans="1:16" x14ac:dyDescent="0.35">
      <c r="A1636" t="s">
        <v>1776</v>
      </c>
      <c r="B1636" t="s">
        <v>2926</v>
      </c>
      <c r="C1636" t="s">
        <v>3240</v>
      </c>
      <c r="D1636" t="s">
        <v>36</v>
      </c>
      <c r="E1636" t="s">
        <v>20</v>
      </c>
      <c r="F1636" t="b">
        <v>0</v>
      </c>
      <c r="G1636" t="s">
        <v>52</v>
      </c>
      <c r="H1636" s="1">
        <v>45698.834837962961</v>
      </c>
      <c r="I1636" t="b">
        <v>1</v>
      </c>
      <c r="J1636" t="b">
        <v>0</v>
      </c>
      <c r="K1636" t="s">
        <v>31</v>
      </c>
      <c r="L1636" t="s">
        <v>22</v>
      </c>
      <c r="M1636">
        <v>105000</v>
      </c>
      <c r="O1636" t="s">
        <v>77</v>
      </c>
      <c r="P1636" t="s">
        <v>3241</v>
      </c>
    </row>
    <row r="1637" spans="1:16" x14ac:dyDescent="0.35">
      <c r="A1637" t="s">
        <v>1776</v>
      </c>
      <c r="B1637" t="s">
        <v>3218</v>
      </c>
      <c r="C1637" t="s">
        <v>1092</v>
      </c>
      <c r="D1637" t="s">
        <v>573</v>
      </c>
      <c r="E1637" t="s">
        <v>20</v>
      </c>
      <c r="F1637" t="b">
        <v>0</v>
      </c>
      <c r="G1637" t="s">
        <v>68</v>
      </c>
      <c r="H1637" s="1">
        <v>45698.836087962962</v>
      </c>
      <c r="I1637" t="b">
        <v>0</v>
      </c>
      <c r="J1637" t="b">
        <v>0</v>
      </c>
      <c r="K1637" t="s">
        <v>31</v>
      </c>
      <c r="L1637" t="s">
        <v>32</v>
      </c>
      <c r="N1637">
        <v>25</v>
      </c>
      <c r="O1637" t="s">
        <v>3219</v>
      </c>
      <c r="P1637" t="s">
        <v>3220</v>
      </c>
    </row>
    <row r="1638" spans="1:16" x14ac:dyDescent="0.35">
      <c r="A1638" t="s">
        <v>1776</v>
      </c>
      <c r="B1638" t="s">
        <v>3221</v>
      </c>
      <c r="C1638" t="s">
        <v>170</v>
      </c>
      <c r="D1638" t="s">
        <v>36</v>
      </c>
      <c r="E1638" t="s">
        <v>20</v>
      </c>
      <c r="F1638" t="b">
        <v>0</v>
      </c>
      <c r="G1638" t="s">
        <v>171</v>
      </c>
      <c r="H1638" s="1">
        <v>45698.868854166663</v>
      </c>
      <c r="I1638" t="b">
        <v>1</v>
      </c>
      <c r="J1638" t="b">
        <v>1</v>
      </c>
      <c r="K1638" t="s">
        <v>31</v>
      </c>
      <c r="L1638" t="s">
        <v>32</v>
      </c>
      <c r="N1638">
        <v>19</v>
      </c>
      <c r="O1638" t="s">
        <v>194</v>
      </c>
      <c r="P1638" t="s">
        <v>3222</v>
      </c>
    </row>
    <row r="1639" spans="1:16" x14ac:dyDescent="0.35">
      <c r="A1639" t="s">
        <v>1776</v>
      </c>
      <c r="B1639" t="s">
        <v>3223</v>
      </c>
      <c r="C1639" t="s">
        <v>1671</v>
      </c>
      <c r="D1639" t="s">
        <v>321</v>
      </c>
      <c r="E1639" t="s">
        <v>20</v>
      </c>
      <c r="F1639" t="b">
        <v>0</v>
      </c>
      <c r="G1639" t="s">
        <v>52</v>
      </c>
      <c r="H1639" s="1">
        <v>45698.871157407397</v>
      </c>
      <c r="I1639" t="b">
        <v>0</v>
      </c>
      <c r="J1639" t="b">
        <v>1</v>
      </c>
      <c r="K1639" t="s">
        <v>31</v>
      </c>
      <c r="L1639" t="s">
        <v>22</v>
      </c>
      <c r="M1639">
        <v>120000</v>
      </c>
      <c r="O1639" t="s">
        <v>3224</v>
      </c>
    </row>
    <row r="1640" spans="1:16" x14ac:dyDescent="0.35">
      <c r="A1640" t="s">
        <v>1776</v>
      </c>
      <c r="B1640" t="s">
        <v>3230</v>
      </c>
      <c r="C1640" t="s">
        <v>283</v>
      </c>
      <c r="D1640" t="s">
        <v>29</v>
      </c>
      <c r="E1640" t="s">
        <v>20</v>
      </c>
      <c r="F1640" t="b">
        <v>0</v>
      </c>
      <c r="G1640" t="s">
        <v>52</v>
      </c>
      <c r="H1640" s="1">
        <v>45698.874988425923</v>
      </c>
      <c r="I1640" t="b">
        <v>0</v>
      </c>
      <c r="J1640" t="b">
        <v>0</v>
      </c>
      <c r="K1640" t="s">
        <v>31</v>
      </c>
      <c r="L1640" t="s">
        <v>22</v>
      </c>
      <c r="M1640">
        <v>82500</v>
      </c>
      <c r="O1640" t="s">
        <v>3231</v>
      </c>
      <c r="P1640" t="s">
        <v>3232</v>
      </c>
    </row>
    <row r="1641" spans="1:16" x14ac:dyDescent="0.35">
      <c r="A1641" t="s">
        <v>1776</v>
      </c>
      <c r="B1641" t="s">
        <v>3225</v>
      </c>
      <c r="C1641" t="s">
        <v>154</v>
      </c>
      <c r="D1641" t="s">
        <v>36</v>
      </c>
      <c r="E1641" t="s">
        <v>436</v>
      </c>
      <c r="F1641" t="b">
        <v>0</v>
      </c>
      <c r="G1641" t="s">
        <v>52</v>
      </c>
      <c r="H1641" s="1">
        <v>45698.916770833333</v>
      </c>
      <c r="I1641" t="b">
        <v>0</v>
      </c>
      <c r="J1641" t="b">
        <v>0</v>
      </c>
      <c r="K1641" t="s">
        <v>31</v>
      </c>
      <c r="L1641" t="s">
        <v>32</v>
      </c>
      <c r="N1641">
        <v>15.25</v>
      </c>
      <c r="O1641" t="s">
        <v>3226</v>
      </c>
    </row>
    <row r="1642" spans="1:16" x14ac:dyDescent="0.35">
      <c r="A1642" t="s">
        <v>1776</v>
      </c>
      <c r="B1642" t="s">
        <v>3227</v>
      </c>
      <c r="C1642" t="s">
        <v>530</v>
      </c>
      <c r="D1642" t="s">
        <v>110</v>
      </c>
      <c r="E1642" t="s">
        <v>20</v>
      </c>
      <c r="F1642" t="b">
        <v>0</v>
      </c>
      <c r="G1642" t="s">
        <v>52</v>
      </c>
      <c r="H1642" s="1">
        <v>45698.954479166663</v>
      </c>
      <c r="I1642" t="b">
        <v>0</v>
      </c>
      <c r="J1642" t="b">
        <v>0</v>
      </c>
      <c r="K1642" t="s">
        <v>31</v>
      </c>
      <c r="L1642" t="s">
        <v>32</v>
      </c>
      <c r="N1642">
        <v>67.360000610351563</v>
      </c>
      <c r="O1642" t="s">
        <v>3228</v>
      </c>
      <c r="P1642" t="s">
        <v>3229</v>
      </c>
    </row>
    <row r="1643" spans="1:16" x14ac:dyDescent="0.35">
      <c r="A1643" t="s">
        <v>1776</v>
      </c>
      <c r="B1643" t="s">
        <v>3182</v>
      </c>
      <c r="C1643" t="s">
        <v>2477</v>
      </c>
      <c r="D1643" t="s">
        <v>573</v>
      </c>
      <c r="E1643" t="s">
        <v>296</v>
      </c>
      <c r="F1643" t="b">
        <v>0</v>
      </c>
      <c r="G1643" t="s">
        <v>52</v>
      </c>
      <c r="H1643" s="1">
        <v>45699.000173611108</v>
      </c>
      <c r="I1643" t="b">
        <v>0</v>
      </c>
      <c r="J1643" t="b">
        <v>0</v>
      </c>
      <c r="K1643" t="s">
        <v>31</v>
      </c>
      <c r="L1643" t="s">
        <v>32</v>
      </c>
      <c r="N1643">
        <v>24.014999389648441</v>
      </c>
      <c r="O1643" t="s">
        <v>2478</v>
      </c>
      <c r="P1643" t="s">
        <v>2479</v>
      </c>
    </row>
    <row r="1644" spans="1:16" x14ac:dyDescent="0.35">
      <c r="A1644" t="s">
        <v>1776</v>
      </c>
      <c r="B1644" t="s">
        <v>3038</v>
      </c>
      <c r="C1644" t="s">
        <v>18</v>
      </c>
      <c r="D1644" t="s">
        <v>36</v>
      </c>
      <c r="E1644" t="s">
        <v>20</v>
      </c>
      <c r="F1644" t="b">
        <v>1</v>
      </c>
      <c r="G1644" t="s">
        <v>287</v>
      </c>
      <c r="H1644" s="1">
        <v>45699.018483796302</v>
      </c>
      <c r="I1644" t="b">
        <v>0</v>
      </c>
      <c r="J1644" t="b">
        <v>0</v>
      </c>
      <c r="K1644" t="s">
        <v>287</v>
      </c>
      <c r="L1644" t="s">
        <v>22</v>
      </c>
      <c r="M1644">
        <v>71500</v>
      </c>
      <c r="O1644" t="s">
        <v>3039</v>
      </c>
      <c r="P1644" t="s">
        <v>3040</v>
      </c>
    </row>
    <row r="1645" spans="1:16" x14ac:dyDescent="0.35">
      <c r="A1645" t="s">
        <v>1776</v>
      </c>
      <c r="B1645" t="s">
        <v>1992</v>
      </c>
      <c r="C1645" t="s">
        <v>51</v>
      </c>
      <c r="D1645" t="s">
        <v>110</v>
      </c>
      <c r="E1645" t="s">
        <v>20</v>
      </c>
      <c r="F1645" t="b">
        <v>0</v>
      </c>
      <c r="G1645" t="s">
        <v>43</v>
      </c>
      <c r="H1645" s="1">
        <v>45699.04210648148</v>
      </c>
      <c r="I1645" t="b">
        <v>0</v>
      </c>
      <c r="J1645" t="b">
        <v>0</v>
      </c>
      <c r="K1645" t="s">
        <v>31</v>
      </c>
      <c r="L1645" t="s">
        <v>22</v>
      </c>
      <c r="M1645">
        <v>70000</v>
      </c>
      <c r="O1645" t="s">
        <v>1993</v>
      </c>
      <c r="P1645" t="s">
        <v>164</v>
      </c>
    </row>
    <row r="1646" spans="1:16" x14ac:dyDescent="0.35">
      <c r="A1646" t="s">
        <v>1776</v>
      </c>
      <c r="B1646" t="s">
        <v>1994</v>
      </c>
      <c r="C1646" t="s">
        <v>338</v>
      </c>
      <c r="D1646" t="s">
        <v>110</v>
      </c>
      <c r="E1646" t="s">
        <v>20</v>
      </c>
      <c r="F1646" t="b">
        <v>0</v>
      </c>
      <c r="G1646" t="s">
        <v>68</v>
      </c>
      <c r="H1646" s="1">
        <v>45699.042280092603</v>
      </c>
      <c r="I1646" t="b">
        <v>0</v>
      </c>
      <c r="J1646" t="b">
        <v>1</v>
      </c>
      <c r="K1646" t="s">
        <v>31</v>
      </c>
      <c r="L1646" t="s">
        <v>22</v>
      </c>
      <c r="M1646">
        <v>82500</v>
      </c>
      <c r="O1646" t="s">
        <v>1995</v>
      </c>
      <c r="P1646" t="s">
        <v>1996</v>
      </c>
    </row>
    <row r="1647" spans="1:16" x14ac:dyDescent="0.35">
      <c r="A1647" t="s">
        <v>1776</v>
      </c>
      <c r="B1647" t="s">
        <v>3183</v>
      </c>
      <c r="C1647" t="s">
        <v>154</v>
      </c>
      <c r="D1647" t="s">
        <v>17452</v>
      </c>
      <c r="E1647" t="s">
        <v>20</v>
      </c>
      <c r="F1647" t="b">
        <v>0</v>
      </c>
      <c r="G1647" t="s">
        <v>52</v>
      </c>
      <c r="H1647" s="1">
        <v>45699.249976851846</v>
      </c>
      <c r="I1647" t="b">
        <v>0</v>
      </c>
      <c r="J1647" t="b">
        <v>1</v>
      </c>
      <c r="K1647" t="s">
        <v>31</v>
      </c>
      <c r="L1647" t="s">
        <v>22</v>
      </c>
      <c r="M1647">
        <v>169500</v>
      </c>
      <c r="O1647" t="s">
        <v>3184</v>
      </c>
      <c r="P1647" t="s">
        <v>3185</v>
      </c>
    </row>
    <row r="1648" spans="1:16" x14ac:dyDescent="0.35">
      <c r="A1648" t="s">
        <v>1776</v>
      </c>
      <c r="B1648" t="s">
        <v>1776</v>
      </c>
      <c r="C1648" t="s">
        <v>3186</v>
      </c>
      <c r="D1648" t="s">
        <v>17444</v>
      </c>
      <c r="E1648" t="s">
        <v>20</v>
      </c>
      <c r="F1648" t="b">
        <v>0</v>
      </c>
      <c r="G1648" t="s">
        <v>47</v>
      </c>
      <c r="H1648" s="1">
        <v>45699.250231481477</v>
      </c>
      <c r="I1648" t="b">
        <v>1</v>
      </c>
      <c r="J1648" t="b">
        <v>1</v>
      </c>
      <c r="K1648" t="s">
        <v>31</v>
      </c>
      <c r="L1648" t="s">
        <v>32</v>
      </c>
      <c r="N1648">
        <v>30.5</v>
      </c>
      <c r="O1648" t="s">
        <v>432</v>
      </c>
      <c r="P1648" t="s">
        <v>164</v>
      </c>
    </row>
    <row r="1649" spans="1:16" x14ac:dyDescent="0.35">
      <c r="A1649" t="s">
        <v>1776</v>
      </c>
      <c r="B1649" t="s">
        <v>1776</v>
      </c>
      <c r="C1649" t="s">
        <v>1961</v>
      </c>
      <c r="D1649" t="s">
        <v>110</v>
      </c>
      <c r="E1649" t="s">
        <v>760</v>
      </c>
      <c r="F1649" t="b">
        <v>0</v>
      </c>
      <c r="G1649" t="s">
        <v>47</v>
      </c>
      <c r="H1649" s="1">
        <v>45699.250277777777</v>
      </c>
      <c r="I1649" t="b">
        <v>0</v>
      </c>
      <c r="J1649" t="b">
        <v>1</v>
      </c>
      <c r="K1649" t="s">
        <v>31</v>
      </c>
      <c r="L1649" t="s">
        <v>32</v>
      </c>
      <c r="N1649">
        <v>62.5</v>
      </c>
      <c r="O1649" t="s">
        <v>3187</v>
      </c>
      <c r="P1649" t="s">
        <v>1143</v>
      </c>
    </row>
    <row r="1650" spans="1:16" x14ac:dyDescent="0.35">
      <c r="A1650" t="s">
        <v>1776</v>
      </c>
      <c r="B1650" t="s">
        <v>2048</v>
      </c>
      <c r="C1650" t="s">
        <v>1526</v>
      </c>
      <c r="D1650" t="s">
        <v>3188</v>
      </c>
      <c r="E1650" t="s">
        <v>91</v>
      </c>
      <c r="F1650" t="b">
        <v>0</v>
      </c>
      <c r="G1650" t="s">
        <v>68</v>
      </c>
      <c r="H1650" s="1">
        <v>45699.250902777778</v>
      </c>
      <c r="I1650" t="b">
        <v>1</v>
      </c>
      <c r="J1650" t="b">
        <v>1</v>
      </c>
      <c r="K1650" t="s">
        <v>31</v>
      </c>
      <c r="L1650" t="s">
        <v>32</v>
      </c>
      <c r="N1650">
        <v>25</v>
      </c>
      <c r="O1650" t="s">
        <v>1721</v>
      </c>
      <c r="P1650" t="s">
        <v>251</v>
      </c>
    </row>
    <row r="1651" spans="1:16" x14ac:dyDescent="0.35">
      <c r="A1651" t="s">
        <v>1776</v>
      </c>
      <c r="B1651" t="s">
        <v>1776</v>
      </c>
      <c r="C1651" t="s">
        <v>705</v>
      </c>
      <c r="D1651" t="s">
        <v>110</v>
      </c>
      <c r="E1651" t="s">
        <v>20</v>
      </c>
      <c r="F1651" t="b">
        <v>0</v>
      </c>
      <c r="G1651" t="s">
        <v>30</v>
      </c>
      <c r="H1651" s="1">
        <v>45699.251215277778</v>
      </c>
      <c r="I1651" t="b">
        <v>0</v>
      </c>
      <c r="J1651" t="b">
        <v>0</v>
      </c>
      <c r="K1651" t="s">
        <v>31</v>
      </c>
      <c r="L1651" t="s">
        <v>22</v>
      </c>
      <c r="M1651">
        <v>70000</v>
      </c>
      <c r="O1651" t="s">
        <v>2586</v>
      </c>
      <c r="P1651" t="s">
        <v>2587</v>
      </c>
    </row>
    <row r="1652" spans="1:16" x14ac:dyDescent="0.35">
      <c r="A1652" t="s">
        <v>1776</v>
      </c>
      <c r="B1652" t="s">
        <v>3189</v>
      </c>
      <c r="C1652" t="s">
        <v>3190</v>
      </c>
      <c r="D1652" t="s">
        <v>29</v>
      </c>
      <c r="E1652" t="s">
        <v>20</v>
      </c>
      <c r="F1652" t="b">
        <v>0</v>
      </c>
      <c r="G1652" t="s">
        <v>171</v>
      </c>
      <c r="H1652" s="1">
        <v>45699.269016203703</v>
      </c>
      <c r="I1652" t="b">
        <v>0</v>
      </c>
      <c r="J1652" t="b">
        <v>0</v>
      </c>
      <c r="K1652" t="s">
        <v>31</v>
      </c>
      <c r="L1652" t="s">
        <v>32</v>
      </c>
      <c r="N1652">
        <v>33.5</v>
      </c>
      <c r="O1652" t="s">
        <v>3191</v>
      </c>
      <c r="P1652" t="s">
        <v>3192</v>
      </c>
    </row>
    <row r="1653" spans="1:16" x14ac:dyDescent="0.35">
      <c r="A1653" t="s">
        <v>1776</v>
      </c>
      <c r="B1653" t="s">
        <v>1871</v>
      </c>
      <c r="D1653" t="s">
        <v>1872</v>
      </c>
      <c r="E1653" t="s">
        <v>20</v>
      </c>
      <c r="F1653" t="b">
        <v>0</v>
      </c>
      <c r="G1653" t="s">
        <v>37</v>
      </c>
      <c r="H1653" s="1">
        <v>45699.298101851848</v>
      </c>
      <c r="I1653" t="b">
        <v>0</v>
      </c>
      <c r="J1653" t="b">
        <v>0</v>
      </c>
      <c r="K1653" t="s">
        <v>37</v>
      </c>
      <c r="L1653" t="s">
        <v>22</v>
      </c>
      <c r="M1653">
        <v>65000</v>
      </c>
      <c r="O1653" t="s">
        <v>1873</v>
      </c>
      <c r="P1653" t="s">
        <v>1016</v>
      </c>
    </row>
    <row r="1654" spans="1:16" x14ac:dyDescent="0.35">
      <c r="A1654" t="s">
        <v>1776</v>
      </c>
      <c r="B1654" t="s">
        <v>3193</v>
      </c>
      <c r="C1654" t="s">
        <v>72</v>
      </c>
      <c r="D1654" t="s">
        <v>115</v>
      </c>
      <c r="E1654" t="s">
        <v>20</v>
      </c>
      <c r="F1654" t="b">
        <v>0</v>
      </c>
      <c r="G1654" t="s">
        <v>30</v>
      </c>
      <c r="H1654" s="1">
        <v>45699.303819444453</v>
      </c>
      <c r="I1654" t="b">
        <v>0</v>
      </c>
      <c r="J1654" t="b">
        <v>1</v>
      </c>
      <c r="K1654" t="s">
        <v>31</v>
      </c>
      <c r="L1654" t="s">
        <v>22</v>
      </c>
      <c r="M1654">
        <v>137500</v>
      </c>
      <c r="O1654" t="s">
        <v>3194</v>
      </c>
      <c r="P1654" t="s">
        <v>3195</v>
      </c>
    </row>
    <row r="1655" spans="1:16" x14ac:dyDescent="0.35">
      <c r="A1655" t="s">
        <v>1776</v>
      </c>
      <c r="B1655" t="s">
        <v>3233</v>
      </c>
      <c r="C1655" t="s">
        <v>3234</v>
      </c>
      <c r="D1655" t="s">
        <v>110</v>
      </c>
      <c r="E1655" t="s">
        <v>20</v>
      </c>
      <c r="F1655" t="b">
        <v>0</v>
      </c>
      <c r="G1655" t="s">
        <v>52</v>
      </c>
      <c r="H1655" s="1">
        <v>45699.375081018523</v>
      </c>
      <c r="I1655" t="b">
        <v>1</v>
      </c>
      <c r="J1655" t="b">
        <v>1</v>
      </c>
      <c r="K1655" t="s">
        <v>31</v>
      </c>
      <c r="L1655" t="s">
        <v>22</v>
      </c>
      <c r="M1655">
        <v>80000</v>
      </c>
      <c r="O1655" t="s">
        <v>3235</v>
      </c>
      <c r="P1655" t="s">
        <v>3236</v>
      </c>
    </row>
    <row r="1656" spans="1:16" x14ac:dyDescent="0.35">
      <c r="A1656" t="s">
        <v>1776</v>
      </c>
      <c r="B1656" t="s">
        <v>3196</v>
      </c>
      <c r="C1656" t="s">
        <v>18</v>
      </c>
      <c r="D1656" t="s">
        <v>110</v>
      </c>
      <c r="E1656" t="s">
        <v>20</v>
      </c>
      <c r="F1656" t="b">
        <v>1</v>
      </c>
      <c r="G1656" t="s">
        <v>52</v>
      </c>
      <c r="H1656" s="1">
        <v>45699.375150462962</v>
      </c>
      <c r="I1656" t="b">
        <v>1</v>
      </c>
      <c r="J1656" t="b">
        <v>0</v>
      </c>
      <c r="K1656" t="s">
        <v>31</v>
      </c>
      <c r="L1656" t="s">
        <v>22</v>
      </c>
      <c r="M1656">
        <v>163085</v>
      </c>
      <c r="O1656" t="s">
        <v>3197</v>
      </c>
      <c r="P1656" t="s">
        <v>941</v>
      </c>
    </row>
    <row r="1657" spans="1:16" x14ac:dyDescent="0.35">
      <c r="A1657" t="s">
        <v>1776</v>
      </c>
      <c r="B1657" t="s">
        <v>3198</v>
      </c>
      <c r="C1657" t="s">
        <v>1961</v>
      </c>
      <c r="D1657" t="s">
        <v>115</v>
      </c>
      <c r="E1657" t="s">
        <v>20</v>
      </c>
      <c r="F1657" t="b">
        <v>0</v>
      </c>
      <c r="G1657" t="s">
        <v>47</v>
      </c>
      <c r="H1657" s="1">
        <v>45699.375474537039</v>
      </c>
      <c r="I1657" t="b">
        <v>0</v>
      </c>
      <c r="J1657" t="b">
        <v>0</v>
      </c>
      <c r="K1657" t="s">
        <v>31</v>
      </c>
      <c r="L1657" t="s">
        <v>22</v>
      </c>
      <c r="M1657">
        <v>125000</v>
      </c>
      <c r="O1657" t="s">
        <v>1123</v>
      </c>
      <c r="P1657" t="s">
        <v>3199</v>
      </c>
    </row>
    <row r="1658" spans="1:16" x14ac:dyDescent="0.35">
      <c r="A1658" t="s">
        <v>1776</v>
      </c>
      <c r="B1658" t="s">
        <v>2395</v>
      </c>
      <c r="C1658" t="s">
        <v>283</v>
      </c>
      <c r="D1658" t="s">
        <v>573</v>
      </c>
      <c r="E1658" t="s">
        <v>296</v>
      </c>
      <c r="F1658" t="b">
        <v>0</v>
      </c>
      <c r="G1658" t="s">
        <v>52</v>
      </c>
      <c r="H1658" s="1">
        <v>45699.416701388887</v>
      </c>
      <c r="I1658" t="b">
        <v>1</v>
      </c>
      <c r="J1658" t="b">
        <v>0</v>
      </c>
      <c r="K1658" t="s">
        <v>31</v>
      </c>
      <c r="L1658" t="s">
        <v>32</v>
      </c>
      <c r="N1658">
        <v>27.979999542236332</v>
      </c>
      <c r="O1658" t="s">
        <v>3200</v>
      </c>
    </row>
    <row r="1659" spans="1:16" x14ac:dyDescent="0.35">
      <c r="A1659" t="s">
        <v>1776</v>
      </c>
      <c r="B1659" t="s">
        <v>1776</v>
      </c>
      <c r="C1659" t="s">
        <v>3242</v>
      </c>
      <c r="D1659" t="s">
        <v>3243</v>
      </c>
      <c r="E1659" t="s">
        <v>296</v>
      </c>
      <c r="F1659" t="b">
        <v>0</v>
      </c>
      <c r="G1659" t="s">
        <v>30</v>
      </c>
      <c r="H1659" s="1">
        <v>45699.515636574077</v>
      </c>
      <c r="I1659" t="b">
        <v>0</v>
      </c>
      <c r="J1659" t="b">
        <v>0</v>
      </c>
      <c r="K1659" t="s">
        <v>31</v>
      </c>
      <c r="L1659" t="s">
        <v>32</v>
      </c>
      <c r="N1659">
        <v>15</v>
      </c>
      <c r="O1659" t="s">
        <v>3244</v>
      </c>
      <c r="P1659" t="s">
        <v>3245</v>
      </c>
    </row>
    <row r="1660" spans="1:16" x14ac:dyDescent="0.35">
      <c r="A1660" t="s">
        <v>1776</v>
      </c>
      <c r="B1660" t="s">
        <v>3246</v>
      </c>
      <c r="C1660" t="s">
        <v>3247</v>
      </c>
      <c r="D1660" t="s">
        <v>110</v>
      </c>
      <c r="E1660" t="s">
        <v>20</v>
      </c>
      <c r="F1660" t="b">
        <v>0</v>
      </c>
      <c r="G1660" t="s">
        <v>52</v>
      </c>
      <c r="H1660" s="1">
        <v>45699.583402777767</v>
      </c>
      <c r="I1660" t="b">
        <v>0</v>
      </c>
      <c r="J1660" t="b">
        <v>1</v>
      </c>
      <c r="K1660" t="s">
        <v>31</v>
      </c>
      <c r="L1660" t="s">
        <v>22</v>
      </c>
      <c r="M1660">
        <v>70000</v>
      </c>
      <c r="O1660" t="s">
        <v>3248</v>
      </c>
      <c r="P1660" t="s">
        <v>140</v>
      </c>
    </row>
    <row r="1661" spans="1:16" x14ac:dyDescent="0.35">
      <c r="A1661" t="s">
        <v>1776</v>
      </c>
      <c r="B1661" t="s">
        <v>3201</v>
      </c>
      <c r="C1661" t="s">
        <v>3202</v>
      </c>
      <c r="D1661" t="s">
        <v>573</v>
      </c>
      <c r="E1661" t="s">
        <v>20</v>
      </c>
      <c r="F1661" t="b">
        <v>0</v>
      </c>
      <c r="G1661" t="s">
        <v>52</v>
      </c>
      <c r="H1661" s="1">
        <v>45699.583518518521</v>
      </c>
      <c r="I1661" t="b">
        <v>0</v>
      </c>
      <c r="J1661" t="b">
        <v>1</v>
      </c>
      <c r="K1661" t="s">
        <v>31</v>
      </c>
      <c r="L1661" t="s">
        <v>32</v>
      </c>
      <c r="N1661">
        <v>24.014999389648441</v>
      </c>
      <c r="O1661" t="s">
        <v>3203</v>
      </c>
      <c r="P1661" t="s">
        <v>1976</v>
      </c>
    </row>
    <row r="1662" spans="1:16" x14ac:dyDescent="0.35">
      <c r="A1662" t="s">
        <v>1776</v>
      </c>
      <c r="B1662" t="s">
        <v>2353</v>
      </c>
      <c r="C1662" t="s">
        <v>189</v>
      </c>
      <c r="D1662" t="s">
        <v>110</v>
      </c>
      <c r="E1662" t="s">
        <v>760</v>
      </c>
      <c r="F1662" t="b">
        <v>0</v>
      </c>
      <c r="G1662" t="s">
        <v>52</v>
      </c>
      <c r="H1662" s="1">
        <v>45699.625069444453</v>
      </c>
      <c r="I1662" t="b">
        <v>1</v>
      </c>
      <c r="J1662" t="b">
        <v>1</v>
      </c>
      <c r="K1662" t="s">
        <v>31</v>
      </c>
      <c r="L1662" t="s">
        <v>32</v>
      </c>
      <c r="N1662">
        <v>26.494998931884769</v>
      </c>
      <c r="O1662" t="s">
        <v>2354</v>
      </c>
      <c r="P1662" t="s">
        <v>191</v>
      </c>
    </row>
    <row r="1663" spans="1:16" x14ac:dyDescent="0.35">
      <c r="A1663" t="s">
        <v>1776</v>
      </c>
      <c r="B1663" t="s">
        <v>3204</v>
      </c>
      <c r="C1663" t="s">
        <v>533</v>
      </c>
      <c r="D1663" t="s">
        <v>29</v>
      </c>
      <c r="E1663" t="s">
        <v>20</v>
      </c>
      <c r="F1663" t="b">
        <v>0</v>
      </c>
      <c r="G1663" t="s">
        <v>52</v>
      </c>
      <c r="H1663" s="1">
        <v>45699.625173611108</v>
      </c>
      <c r="I1663" t="b">
        <v>0</v>
      </c>
      <c r="J1663" t="b">
        <v>0</v>
      </c>
      <c r="K1663" t="s">
        <v>31</v>
      </c>
      <c r="L1663" t="s">
        <v>22</v>
      </c>
      <c r="M1663">
        <v>61750</v>
      </c>
      <c r="O1663" t="s">
        <v>3205</v>
      </c>
      <c r="P1663" t="s">
        <v>3206</v>
      </c>
    </row>
    <row r="1664" spans="1:16" x14ac:dyDescent="0.35">
      <c r="A1664" t="s">
        <v>1776</v>
      </c>
      <c r="B1664" t="s">
        <v>3207</v>
      </c>
      <c r="C1664" t="s">
        <v>1599</v>
      </c>
      <c r="D1664" t="s">
        <v>110</v>
      </c>
      <c r="E1664" t="s">
        <v>91</v>
      </c>
      <c r="F1664" t="b">
        <v>0</v>
      </c>
      <c r="G1664" t="s">
        <v>68</v>
      </c>
      <c r="H1664" s="1">
        <v>45699.625601851847</v>
      </c>
      <c r="I1664" t="b">
        <v>1</v>
      </c>
      <c r="J1664" t="b">
        <v>0</v>
      </c>
      <c r="K1664" t="s">
        <v>31</v>
      </c>
      <c r="L1664" t="s">
        <v>32</v>
      </c>
      <c r="N1664">
        <v>53.5</v>
      </c>
      <c r="O1664" t="s">
        <v>3208</v>
      </c>
      <c r="P1664" t="s">
        <v>897</v>
      </c>
    </row>
    <row r="1665" spans="1:16" x14ac:dyDescent="0.35">
      <c r="A1665" t="s">
        <v>1776</v>
      </c>
      <c r="B1665" t="s">
        <v>2949</v>
      </c>
      <c r="C1665" t="s">
        <v>2602</v>
      </c>
      <c r="D1665" t="s">
        <v>29</v>
      </c>
      <c r="E1665" t="s">
        <v>20</v>
      </c>
      <c r="F1665" t="b">
        <v>0</v>
      </c>
      <c r="G1665" t="s">
        <v>52</v>
      </c>
      <c r="H1665" s="1">
        <v>45699.666817129633</v>
      </c>
      <c r="I1665" t="b">
        <v>0</v>
      </c>
      <c r="J1665" t="b">
        <v>1</v>
      </c>
      <c r="K1665" t="s">
        <v>31</v>
      </c>
      <c r="L1665" t="s">
        <v>22</v>
      </c>
      <c r="M1665">
        <v>120000</v>
      </c>
      <c r="O1665" t="s">
        <v>3209</v>
      </c>
      <c r="P1665" t="s">
        <v>3210</v>
      </c>
    </row>
    <row r="1666" spans="1:16" x14ac:dyDescent="0.35">
      <c r="A1666" t="s">
        <v>1776</v>
      </c>
      <c r="B1666" t="s">
        <v>3211</v>
      </c>
      <c r="C1666" t="s">
        <v>533</v>
      </c>
      <c r="D1666" t="s">
        <v>110</v>
      </c>
      <c r="E1666" t="s">
        <v>20</v>
      </c>
      <c r="F1666" t="b">
        <v>0</v>
      </c>
      <c r="G1666" t="s">
        <v>52</v>
      </c>
      <c r="H1666" s="1">
        <v>45699.66684027778</v>
      </c>
      <c r="I1666" t="b">
        <v>0</v>
      </c>
      <c r="J1666" t="b">
        <v>1</v>
      </c>
      <c r="K1666" t="s">
        <v>31</v>
      </c>
      <c r="L1666" t="s">
        <v>22</v>
      </c>
      <c r="M1666">
        <v>79871.5</v>
      </c>
      <c r="O1666" t="s">
        <v>3212</v>
      </c>
      <c r="P1666" t="s">
        <v>3213</v>
      </c>
    </row>
    <row r="1667" spans="1:16" x14ac:dyDescent="0.35">
      <c r="A1667" t="s">
        <v>1776</v>
      </c>
      <c r="B1667" t="s">
        <v>3237</v>
      </c>
      <c r="C1667" t="s">
        <v>2069</v>
      </c>
      <c r="D1667" t="s">
        <v>36</v>
      </c>
      <c r="E1667" t="s">
        <v>20</v>
      </c>
      <c r="F1667" t="b">
        <v>0</v>
      </c>
      <c r="G1667" t="s">
        <v>171</v>
      </c>
      <c r="H1667" s="1">
        <v>45699.700891203713</v>
      </c>
      <c r="I1667" t="b">
        <v>0</v>
      </c>
      <c r="J1667" t="b">
        <v>1</v>
      </c>
      <c r="K1667" t="s">
        <v>31</v>
      </c>
      <c r="L1667" t="s">
        <v>22</v>
      </c>
      <c r="M1667">
        <v>74100</v>
      </c>
      <c r="O1667" t="s">
        <v>3238</v>
      </c>
      <c r="P1667" t="s">
        <v>3239</v>
      </c>
    </row>
    <row r="1668" spans="1:16" x14ac:dyDescent="0.35">
      <c r="A1668" t="s">
        <v>1776</v>
      </c>
      <c r="B1668" t="s">
        <v>1776</v>
      </c>
      <c r="C1668" t="s">
        <v>496</v>
      </c>
      <c r="D1668" t="s">
        <v>42</v>
      </c>
      <c r="E1668" t="s">
        <v>20</v>
      </c>
      <c r="F1668" t="b">
        <v>0</v>
      </c>
      <c r="G1668" t="s">
        <v>47</v>
      </c>
      <c r="H1668" s="1">
        <v>45699.708738425928</v>
      </c>
      <c r="I1668" t="b">
        <v>0</v>
      </c>
      <c r="J1668" t="b">
        <v>0</v>
      </c>
      <c r="K1668" t="s">
        <v>31</v>
      </c>
      <c r="L1668" t="s">
        <v>32</v>
      </c>
      <c r="N1668">
        <v>37.5</v>
      </c>
      <c r="O1668" t="s">
        <v>1818</v>
      </c>
      <c r="P1668" t="s">
        <v>1130</v>
      </c>
    </row>
    <row r="1669" spans="1:16" x14ac:dyDescent="0.35">
      <c r="A1669" t="s">
        <v>1776</v>
      </c>
      <c r="B1669" t="s">
        <v>1882</v>
      </c>
      <c r="C1669" t="s">
        <v>3214</v>
      </c>
      <c r="D1669" t="s">
        <v>36</v>
      </c>
      <c r="E1669" t="s">
        <v>20</v>
      </c>
      <c r="F1669" t="b">
        <v>0</v>
      </c>
      <c r="G1669" t="s">
        <v>52</v>
      </c>
      <c r="H1669" s="1">
        <v>45699.791770833333</v>
      </c>
      <c r="I1669" t="b">
        <v>1</v>
      </c>
      <c r="J1669" t="b">
        <v>0</v>
      </c>
      <c r="K1669" t="s">
        <v>31</v>
      </c>
      <c r="L1669" t="s">
        <v>22</v>
      </c>
      <c r="M1669">
        <v>70000</v>
      </c>
      <c r="O1669" t="s">
        <v>3215</v>
      </c>
      <c r="P1669" t="s">
        <v>1174</v>
      </c>
    </row>
    <row r="1670" spans="1:16" x14ac:dyDescent="0.35">
      <c r="A1670" t="s">
        <v>1776</v>
      </c>
      <c r="B1670" t="s">
        <v>3216</v>
      </c>
      <c r="C1670" t="s">
        <v>170</v>
      </c>
      <c r="D1670" t="s">
        <v>36</v>
      </c>
      <c r="E1670" t="s">
        <v>20</v>
      </c>
      <c r="F1670" t="b">
        <v>0</v>
      </c>
      <c r="G1670" t="s">
        <v>171</v>
      </c>
      <c r="H1670" s="1">
        <v>45699.832256944443</v>
      </c>
      <c r="I1670" t="b">
        <v>1</v>
      </c>
      <c r="J1670" t="b">
        <v>1</v>
      </c>
      <c r="K1670" t="s">
        <v>31</v>
      </c>
      <c r="L1670" t="s">
        <v>22</v>
      </c>
      <c r="M1670">
        <v>85000</v>
      </c>
      <c r="O1670" t="s">
        <v>2927</v>
      </c>
      <c r="P1670" t="s">
        <v>164</v>
      </c>
    </row>
    <row r="1671" spans="1:16" x14ac:dyDescent="0.35">
      <c r="A1671" t="s">
        <v>1776</v>
      </c>
      <c r="B1671" t="s">
        <v>2137</v>
      </c>
      <c r="C1671" t="s">
        <v>805</v>
      </c>
      <c r="D1671" t="s">
        <v>3068</v>
      </c>
      <c r="E1671" t="s">
        <v>20</v>
      </c>
      <c r="F1671" t="b">
        <v>0</v>
      </c>
      <c r="G1671" t="s">
        <v>30</v>
      </c>
      <c r="H1671" s="1">
        <v>45699.834317129629</v>
      </c>
      <c r="I1671" t="b">
        <v>1</v>
      </c>
      <c r="J1671" t="b">
        <v>0</v>
      </c>
      <c r="K1671" t="s">
        <v>31</v>
      </c>
      <c r="L1671" t="s">
        <v>32</v>
      </c>
      <c r="N1671">
        <v>37.5</v>
      </c>
      <c r="O1671" t="s">
        <v>61</v>
      </c>
      <c r="P1671" t="s">
        <v>3069</v>
      </c>
    </row>
    <row r="1672" spans="1:16" x14ac:dyDescent="0.35">
      <c r="A1672" t="s">
        <v>1776</v>
      </c>
      <c r="B1672" t="s">
        <v>3217</v>
      </c>
      <c r="C1672" t="s">
        <v>1978</v>
      </c>
      <c r="D1672" t="s">
        <v>36</v>
      </c>
      <c r="E1672" t="s">
        <v>91</v>
      </c>
      <c r="F1672" t="b">
        <v>0</v>
      </c>
      <c r="G1672" t="s">
        <v>52</v>
      </c>
      <c r="H1672" s="1">
        <v>45699.834456018521</v>
      </c>
      <c r="I1672" t="b">
        <v>0</v>
      </c>
      <c r="J1672" t="b">
        <v>0</v>
      </c>
      <c r="K1672" t="s">
        <v>31</v>
      </c>
      <c r="L1672" t="s">
        <v>32</v>
      </c>
      <c r="N1672">
        <v>30</v>
      </c>
      <c r="O1672" t="s">
        <v>2565</v>
      </c>
      <c r="P1672" t="s">
        <v>3118</v>
      </c>
    </row>
    <row r="1673" spans="1:16" x14ac:dyDescent="0.35">
      <c r="A1673" t="s">
        <v>1776</v>
      </c>
      <c r="B1673" t="s">
        <v>2926</v>
      </c>
      <c r="C1673" t="s">
        <v>3240</v>
      </c>
      <c r="D1673" t="s">
        <v>36</v>
      </c>
      <c r="E1673" t="s">
        <v>20</v>
      </c>
      <c r="F1673" t="b">
        <v>0</v>
      </c>
      <c r="G1673" t="s">
        <v>52</v>
      </c>
      <c r="H1673" s="1">
        <v>45699.834837962961</v>
      </c>
      <c r="I1673" t="b">
        <v>1</v>
      </c>
      <c r="J1673" t="b">
        <v>0</v>
      </c>
      <c r="K1673" t="s">
        <v>31</v>
      </c>
      <c r="L1673" t="s">
        <v>22</v>
      </c>
      <c r="M1673">
        <v>105000</v>
      </c>
      <c r="O1673" t="s">
        <v>77</v>
      </c>
      <c r="P1673" t="s">
        <v>3241</v>
      </c>
    </row>
    <row r="1674" spans="1:16" x14ac:dyDescent="0.35">
      <c r="A1674" t="s">
        <v>1776</v>
      </c>
      <c r="B1674" t="s">
        <v>3218</v>
      </c>
      <c r="C1674" t="s">
        <v>1092</v>
      </c>
      <c r="D1674" t="s">
        <v>573</v>
      </c>
      <c r="E1674" t="s">
        <v>20</v>
      </c>
      <c r="F1674" t="b">
        <v>0</v>
      </c>
      <c r="G1674" t="s">
        <v>68</v>
      </c>
      <c r="H1674" s="1">
        <v>45699.836087962962</v>
      </c>
      <c r="I1674" t="b">
        <v>0</v>
      </c>
      <c r="J1674" t="b">
        <v>0</v>
      </c>
      <c r="K1674" t="s">
        <v>31</v>
      </c>
      <c r="L1674" t="s">
        <v>32</v>
      </c>
      <c r="N1674">
        <v>25</v>
      </c>
      <c r="O1674" t="s">
        <v>3219</v>
      </c>
      <c r="P1674" t="s">
        <v>3220</v>
      </c>
    </row>
    <row r="1675" spans="1:16" x14ac:dyDescent="0.35">
      <c r="A1675" t="s">
        <v>1776</v>
      </c>
      <c r="B1675" t="s">
        <v>3221</v>
      </c>
      <c r="C1675" t="s">
        <v>170</v>
      </c>
      <c r="D1675" t="s">
        <v>36</v>
      </c>
      <c r="E1675" t="s">
        <v>20</v>
      </c>
      <c r="F1675" t="b">
        <v>0</v>
      </c>
      <c r="G1675" t="s">
        <v>171</v>
      </c>
      <c r="H1675" s="1">
        <v>45699.868854166663</v>
      </c>
      <c r="I1675" t="b">
        <v>1</v>
      </c>
      <c r="J1675" t="b">
        <v>1</v>
      </c>
      <c r="K1675" t="s">
        <v>31</v>
      </c>
      <c r="L1675" t="s">
        <v>32</v>
      </c>
      <c r="N1675">
        <v>19</v>
      </c>
      <c r="O1675" t="s">
        <v>194</v>
      </c>
      <c r="P1675" t="s">
        <v>3222</v>
      </c>
    </row>
    <row r="1676" spans="1:16" x14ac:dyDescent="0.35">
      <c r="A1676" t="s">
        <v>1776</v>
      </c>
      <c r="B1676" t="s">
        <v>3223</v>
      </c>
      <c r="C1676" t="s">
        <v>1671</v>
      </c>
      <c r="D1676" t="s">
        <v>321</v>
      </c>
      <c r="E1676" t="s">
        <v>20</v>
      </c>
      <c r="F1676" t="b">
        <v>0</v>
      </c>
      <c r="G1676" t="s">
        <v>52</v>
      </c>
      <c r="H1676" s="1">
        <v>45699.871157407397</v>
      </c>
      <c r="I1676" t="b">
        <v>0</v>
      </c>
      <c r="J1676" t="b">
        <v>1</v>
      </c>
      <c r="K1676" t="s">
        <v>31</v>
      </c>
      <c r="L1676" t="s">
        <v>22</v>
      </c>
      <c r="M1676">
        <v>120000</v>
      </c>
      <c r="O1676" t="s">
        <v>3224</v>
      </c>
    </row>
    <row r="1677" spans="1:16" x14ac:dyDescent="0.35">
      <c r="A1677" t="s">
        <v>1776</v>
      </c>
      <c r="B1677" t="s">
        <v>3230</v>
      </c>
      <c r="C1677" t="s">
        <v>283</v>
      </c>
      <c r="D1677" t="s">
        <v>29</v>
      </c>
      <c r="E1677" t="s">
        <v>20</v>
      </c>
      <c r="F1677" t="b">
        <v>0</v>
      </c>
      <c r="G1677" t="s">
        <v>52</v>
      </c>
      <c r="H1677" s="1">
        <v>45699.874988425923</v>
      </c>
      <c r="I1677" t="b">
        <v>0</v>
      </c>
      <c r="J1677" t="b">
        <v>0</v>
      </c>
      <c r="K1677" t="s">
        <v>31</v>
      </c>
      <c r="L1677" t="s">
        <v>22</v>
      </c>
      <c r="M1677">
        <v>82500</v>
      </c>
      <c r="O1677" t="s">
        <v>3231</v>
      </c>
      <c r="P1677" t="s">
        <v>3232</v>
      </c>
    </row>
    <row r="1678" spans="1:16" x14ac:dyDescent="0.35">
      <c r="A1678" t="s">
        <v>1776</v>
      </c>
      <c r="B1678" t="s">
        <v>3225</v>
      </c>
      <c r="C1678" t="s">
        <v>154</v>
      </c>
      <c r="D1678" t="s">
        <v>36</v>
      </c>
      <c r="E1678" t="s">
        <v>436</v>
      </c>
      <c r="F1678" t="b">
        <v>0</v>
      </c>
      <c r="G1678" t="s">
        <v>52</v>
      </c>
      <c r="H1678" s="1">
        <v>45699.916770833333</v>
      </c>
      <c r="I1678" t="b">
        <v>0</v>
      </c>
      <c r="J1678" t="b">
        <v>0</v>
      </c>
      <c r="K1678" t="s">
        <v>31</v>
      </c>
      <c r="L1678" t="s">
        <v>32</v>
      </c>
      <c r="N1678">
        <v>15.25</v>
      </c>
      <c r="O1678" t="s">
        <v>3226</v>
      </c>
    </row>
    <row r="1679" spans="1:16" x14ac:dyDescent="0.35">
      <c r="A1679" t="s">
        <v>1776</v>
      </c>
      <c r="B1679" t="s">
        <v>3227</v>
      </c>
      <c r="C1679" t="s">
        <v>530</v>
      </c>
      <c r="D1679" t="s">
        <v>110</v>
      </c>
      <c r="E1679" t="s">
        <v>20</v>
      </c>
      <c r="F1679" t="b">
        <v>0</v>
      </c>
      <c r="G1679" t="s">
        <v>52</v>
      </c>
      <c r="H1679" s="1">
        <v>45699.954479166663</v>
      </c>
      <c r="I1679" t="b">
        <v>0</v>
      </c>
      <c r="J1679" t="b">
        <v>0</v>
      </c>
      <c r="K1679" t="s">
        <v>31</v>
      </c>
      <c r="L1679" t="s">
        <v>32</v>
      </c>
      <c r="N1679">
        <v>67.360000610351563</v>
      </c>
      <c r="O1679" t="s">
        <v>3228</v>
      </c>
      <c r="P1679" t="s">
        <v>3229</v>
      </c>
    </row>
    <row r="1680" spans="1:16" x14ac:dyDescent="0.35">
      <c r="A1680" t="s">
        <v>1776</v>
      </c>
      <c r="B1680" t="s">
        <v>3182</v>
      </c>
      <c r="C1680" t="s">
        <v>2477</v>
      </c>
      <c r="D1680" t="s">
        <v>573</v>
      </c>
      <c r="E1680" t="s">
        <v>296</v>
      </c>
      <c r="F1680" t="b">
        <v>0</v>
      </c>
      <c r="G1680" t="s">
        <v>52</v>
      </c>
      <c r="H1680" s="1">
        <v>45700.000173611108</v>
      </c>
      <c r="I1680" t="b">
        <v>0</v>
      </c>
      <c r="J1680" t="b">
        <v>0</v>
      </c>
      <c r="K1680" t="s">
        <v>31</v>
      </c>
      <c r="L1680" t="s">
        <v>32</v>
      </c>
      <c r="N1680">
        <v>24.014999389648441</v>
      </c>
      <c r="O1680" t="s">
        <v>2478</v>
      </c>
      <c r="P1680" t="s">
        <v>2479</v>
      </c>
    </row>
    <row r="1681" spans="1:16" x14ac:dyDescent="0.35">
      <c r="A1681" t="s">
        <v>1776</v>
      </c>
      <c r="B1681" t="s">
        <v>3038</v>
      </c>
      <c r="C1681" t="s">
        <v>18</v>
      </c>
      <c r="D1681" t="s">
        <v>36</v>
      </c>
      <c r="E1681" t="s">
        <v>20</v>
      </c>
      <c r="F1681" t="b">
        <v>1</v>
      </c>
      <c r="G1681" t="s">
        <v>287</v>
      </c>
      <c r="H1681" s="1">
        <v>45700.018483796302</v>
      </c>
      <c r="I1681" t="b">
        <v>0</v>
      </c>
      <c r="J1681" t="b">
        <v>0</v>
      </c>
      <c r="K1681" t="s">
        <v>287</v>
      </c>
      <c r="L1681" t="s">
        <v>22</v>
      </c>
      <c r="M1681">
        <v>71500</v>
      </c>
      <c r="O1681" t="s">
        <v>3039</v>
      </c>
      <c r="P1681" t="s">
        <v>3040</v>
      </c>
    </row>
    <row r="1682" spans="1:16" x14ac:dyDescent="0.35">
      <c r="A1682" t="s">
        <v>1776</v>
      </c>
      <c r="B1682" t="s">
        <v>1992</v>
      </c>
      <c r="C1682" t="s">
        <v>51</v>
      </c>
      <c r="D1682" t="s">
        <v>110</v>
      </c>
      <c r="E1682" t="s">
        <v>20</v>
      </c>
      <c r="F1682" t="b">
        <v>0</v>
      </c>
      <c r="G1682" t="s">
        <v>43</v>
      </c>
      <c r="H1682" s="1">
        <v>45700.04210648148</v>
      </c>
      <c r="I1682" t="b">
        <v>0</v>
      </c>
      <c r="J1682" t="b">
        <v>0</v>
      </c>
      <c r="K1682" t="s">
        <v>31</v>
      </c>
      <c r="L1682" t="s">
        <v>22</v>
      </c>
      <c r="M1682">
        <v>70000</v>
      </c>
      <c r="O1682" t="s">
        <v>1993</v>
      </c>
      <c r="P1682" t="s">
        <v>164</v>
      </c>
    </row>
    <row r="1683" spans="1:16" x14ac:dyDescent="0.35">
      <c r="A1683" t="s">
        <v>1776</v>
      </c>
      <c r="B1683" t="s">
        <v>1994</v>
      </c>
      <c r="C1683" t="s">
        <v>338</v>
      </c>
      <c r="D1683" t="s">
        <v>110</v>
      </c>
      <c r="E1683" t="s">
        <v>20</v>
      </c>
      <c r="F1683" t="b">
        <v>0</v>
      </c>
      <c r="G1683" t="s">
        <v>68</v>
      </c>
      <c r="H1683" s="1">
        <v>45700.042280092603</v>
      </c>
      <c r="I1683" t="b">
        <v>0</v>
      </c>
      <c r="J1683" t="b">
        <v>1</v>
      </c>
      <c r="K1683" t="s">
        <v>31</v>
      </c>
      <c r="L1683" t="s">
        <v>22</v>
      </c>
      <c r="M1683">
        <v>82500</v>
      </c>
      <c r="O1683" t="s">
        <v>1995</v>
      </c>
      <c r="P1683" t="s">
        <v>1996</v>
      </c>
    </row>
    <row r="1684" spans="1:16" x14ac:dyDescent="0.35">
      <c r="A1684" t="s">
        <v>1776</v>
      </c>
      <c r="B1684" t="s">
        <v>3183</v>
      </c>
      <c r="C1684" t="s">
        <v>154</v>
      </c>
      <c r="D1684" t="s">
        <v>17452</v>
      </c>
      <c r="E1684" t="s">
        <v>20</v>
      </c>
      <c r="F1684" t="b">
        <v>0</v>
      </c>
      <c r="G1684" t="s">
        <v>52</v>
      </c>
      <c r="H1684" s="1">
        <v>45700.249976851846</v>
      </c>
      <c r="I1684" t="b">
        <v>0</v>
      </c>
      <c r="J1684" t="b">
        <v>1</v>
      </c>
      <c r="K1684" t="s">
        <v>31</v>
      </c>
      <c r="L1684" t="s">
        <v>22</v>
      </c>
      <c r="M1684">
        <v>169500</v>
      </c>
      <c r="O1684" t="s">
        <v>3184</v>
      </c>
      <c r="P1684" t="s">
        <v>3185</v>
      </c>
    </row>
    <row r="1685" spans="1:16" x14ac:dyDescent="0.35">
      <c r="A1685" t="s">
        <v>1776</v>
      </c>
      <c r="B1685" t="s">
        <v>1776</v>
      </c>
      <c r="C1685" t="s">
        <v>3186</v>
      </c>
      <c r="D1685" t="s">
        <v>17444</v>
      </c>
      <c r="E1685" t="s">
        <v>20</v>
      </c>
      <c r="F1685" t="b">
        <v>0</v>
      </c>
      <c r="G1685" t="s">
        <v>47</v>
      </c>
      <c r="H1685" s="1">
        <v>45700.250231481477</v>
      </c>
      <c r="I1685" t="b">
        <v>1</v>
      </c>
      <c r="J1685" t="b">
        <v>1</v>
      </c>
      <c r="K1685" t="s">
        <v>31</v>
      </c>
      <c r="L1685" t="s">
        <v>32</v>
      </c>
      <c r="N1685">
        <v>30.5</v>
      </c>
      <c r="O1685" t="s">
        <v>432</v>
      </c>
      <c r="P1685" t="s">
        <v>164</v>
      </c>
    </row>
    <row r="1686" spans="1:16" x14ac:dyDescent="0.35">
      <c r="A1686" t="s">
        <v>1776</v>
      </c>
      <c r="B1686" t="s">
        <v>1776</v>
      </c>
      <c r="C1686" t="s">
        <v>1961</v>
      </c>
      <c r="D1686" t="s">
        <v>110</v>
      </c>
      <c r="E1686" t="s">
        <v>760</v>
      </c>
      <c r="F1686" t="b">
        <v>0</v>
      </c>
      <c r="G1686" t="s">
        <v>47</v>
      </c>
      <c r="H1686" s="1">
        <v>45700.250277777777</v>
      </c>
      <c r="I1686" t="b">
        <v>0</v>
      </c>
      <c r="J1686" t="b">
        <v>1</v>
      </c>
      <c r="K1686" t="s">
        <v>31</v>
      </c>
      <c r="L1686" t="s">
        <v>32</v>
      </c>
      <c r="N1686">
        <v>62.5</v>
      </c>
      <c r="O1686" t="s">
        <v>3187</v>
      </c>
      <c r="P1686" t="s">
        <v>1143</v>
      </c>
    </row>
    <row r="1687" spans="1:16" x14ac:dyDescent="0.35">
      <c r="A1687" t="s">
        <v>1776</v>
      </c>
      <c r="B1687" t="s">
        <v>2048</v>
      </c>
      <c r="C1687" t="s">
        <v>1526</v>
      </c>
      <c r="D1687" t="s">
        <v>3188</v>
      </c>
      <c r="E1687" t="s">
        <v>91</v>
      </c>
      <c r="F1687" t="b">
        <v>0</v>
      </c>
      <c r="G1687" t="s">
        <v>68</v>
      </c>
      <c r="H1687" s="1">
        <v>45700.250902777778</v>
      </c>
      <c r="I1687" t="b">
        <v>1</v>
      </c>
      <c r="J1687" t="b">
        <v>1</v>
      </c>
      <c r="K1687" t="s">
        <v>31</v>
      </c>
      <c r="L1687" t="s">
        <v>32</v>
      </c>
      <c r="N1687">
        <v>25</v>
      </c>
      <c r="O1687" t="s">
        <v>1721</v>
      </c>
      <c r="P1687" t="s">
        <v>251</v>
      </c>
    </row>
    <row r="1688" spans="1:16" x14ac:dyDescent="0.35">
      <c r="A1688" t="s">
        <v>1776</v>
      </c>
      <c r="B1688" t="s">
        <v>1776</v>
      </c>
      <c r="C1688" t="s">
        <v>705</v>
      </c>
      <c r="D1688" t="s">
        <v>110</v>
      </c>
      <c r="E1688" t="s">
        <v>20</v>
      </c>
      <c r="F1688" t="b">
        <v>0</v>
      </c>
      <c r="G1688" t="s">
        <v>30</v>
      </c>
      <c r="H1688" s="1">
        <v>45700.251215277778</v>
      </c>
      <c r="I1688" t="b">
        <v>0</v>
      </c>
      <c r="J1688" t="b">
        <v>0</v>
      </c>
      <c r="K1688" t="s">
        <v>31</v>
      </c>
      <c r="L1688" t="s">
        <v>22</v>
      </c>
      <c r="M1688">
        <v>70000</v>
      </c>
      <c r="O1688" t="s">
        <v>2586</v>
      </c>
      <c r="P1688" t="s">
        <v>2587</v>
      </c>
    </row>
    <row r="1689" spans="1:16" x14ac:dyDescent="0.35">
      <c r="A1689" t="s">
        <v>1776</v>
      </c>
      <c r="B1689" t="s">
        <v>3189</v>
      </c>
      <c r="C1689" t="s">
        <v>3190</v>
      </c>
      <c r="D1689" t="s">
        <v>29</v>
      </c>
      <c r="E1689" t="s">
        <v>20</v>
      </c>
      <c r="F1689" t="b">
        <v>0</v>
      </c>
      <c r="G1689" t="s">
        <v>171</v>
      </c>
      <c r="H1689" s="1">
        <v>45700.269016203703</v>
      </c>
      <c r="I1689" t="b">
        <v>0</v>
      </c>
      <c r="J1689" t="b">
        <v>0</v>
      </c>
      <c r="K1689" t="s">
        <v>31</v>
      </c>
      <c r="L1689" t="s">
        <v>32</v>
      </c>
      <c r="N1689">
        <v>33.5</v>
      </c>
      <c r="O1689" t="s">
        <v>3191</v>
      </c>
      <c r="P1689" t="s">
        <v>3192</v>
      </c>
    </row>
    <row r="1690" spans="1:16" x14ac:dyDescent="0.35">
      <c r="A1690" t="s">
        <v>1776</v>
      </c>
      <c r="B1690" t="s">
        <v>1871</v>
      </c>
      <c r="D1690" t="s">
        <v>1872</v>
      </c>
      <c r="E1690" t="s">
        <v>20</v>
      </c>
      <c r="F1690" t="b">
        <v>0</v>
      </c>
      <c r="G1690" t="s">
        <v>37</v>
      </c>
      <c r="H1690" s="1">
        <v>45700.298101851848</v>
      </c>
      <c r="I1690" t="b">
        <v>0</v>
      </c>
      <c r="J1690" t="b">
        <v>0</v>
      </c>
      <c r="K1690" t="s">
        <v>37</v>
      </c>
      <c r="L1690" t="s">
        <v>22</v>
      </c>
      <c r="M1690">
        <v>65000</v>
      </c>
      <c r="O1690" t="s">
        <v>1873</v>
      </c>
      <c r="P1690" t="s">
        <v>1016</v>
      </c>
    </row>
    <row r="1691" spans="1:16" x14ac:dyDescent="0.35">
      <c r="A1691" t="s">
        <v>1776</v>
      </c>
      <c r="B1691" t="s">
        <v>3193</v>
      </c>
      <c r="C1691" t="s">
        <v>72</v>
      </c>
      <c r="D1691" t="s">
        <v>115</v>
      </c>
      <c r="E1691" t="s">
        <v>20</v>
      </c>
      <c r="F1691" t="b">
        <v>0</v>
      </c>
      <c r="G1691" t="s">
        <v>30</v>
      </c>
      <c r="H1691" s="1">
        <v>45700.303819444453</v>
      </c>
      <c r="I1691" t="b">
        <v>0</v>
      </c>
      <c r="J1691" t="b">
        <v>1</v>
      </c>
      <c r="K1691" t="s">
        <v>31</v>
      </c>
      <c r="L1691" t="s">
        <v>22</v>
      </c>
      <c r="M1691">
        <v>137500</v>
      </c>
      <c r="O1691" t="s">
        <v>3194</v>
      </c>
      <c r="P1691" t="s">
        <v>3195</v>
      </c>
    </row>
    <row r="1692" spans="1:16" x14ac:dyDescent="0.35">
      <c r="A1692" t="s">
        <v>1776</v>
      </c>
      <c r="B1692" t="s">
        <v>3233</v>
      </c>
      <c r="C1692" t="s">
        <v>3234</v>
      </c>
      <c r="D1692" t="s">
        <v>110</v>
      </c>
      <c r="E1692" t="s">
        <v>20</v>
      </c>
      <c r="F1692" t="b">
        <v>0</v>
      </c>
      <c r="G1692" t="s">
        <v>52</v>
      </c>
      <c r="H1692" s="1">
        <v>45700.375081018523</v>
      </c>
      <c r="I1692" t="b">
        <v>1</v>
      </c>
      <c r="J1692" t="b">
        <v>1</v>
      </c>
      <c r="K1692" t="s">
        <v>31</v>
      </c>
      <c r="L1692" t="s">
        <v>22</v>
      </c>
      <c r="M1692">
        <v>80000</v>
      </c>
      <c r="O1692" t="s">
        <v>3235</v>
      </c>
      <c r="P1692" t="s">
        <v>3236</v>
      </c>
    </row>
    <row r="1693" spans="1:16" x14ac:dyDescent="0.35">
      <c r="A1693" t="s">
        <v>1776</v>
      </c>
      <c r="B1693" t="s">
        <v>3196</v>
      </c>
      <c r="C1693" t="s">
        <v>18</v>
      </c>
      <c r="D1693" t="s">
        <v>110</v>
      </c>
      <c r="E1693" t="s">
        <v>20</v>
      </c>
      <c r="F1693" t="b">
        <v>1</v>
      </c>
      <c r="G1693" t="s">
        <v>52</v>
      </c>
      <c r="H1693" s="1">
        <v>45700.375150462962</v>
      </c>
      <c r="I1693" t="b">
        <v>1</v>
      </c>
      <c r="J1693" t="b">
        <v>0</v>
      </c>
      <c r="K1693" t="s">
        <v>31</v>
      </c>
      <c r="L1693" t="s">
        <v>22</v>
      </c>
      <c r="M1693">
        <v>163085</v>
      </c>
      <c r="O1693" t="s">
        <v>3197</v>
      </c>
      <c r="P1693" t="s">
        <v>941</v>
      </c>
    </row>
    <row r="1694" spans="1:16" x14ac:dyDescent="0.35">
      <c r="A1694" t="s">
        <v>1776</v>
      </c>
      <c r="B1694" t="s">
        <v>3198</v>
      </c>
      <c r="C1694" t="s">
        <v>1961</v>
      </c>
      <c r="D1694" t="s">
        <v>115</v>
      </c>
      <c r="E1694" t="s">
        <v>20</v>
      </c>
      <c r="F1694" t="b">
        <v>0</v>
      </c>
      <c r="G1694" t="s">
        <v>47</v>
      </c>
      <c r="H1694" s="1">
        <v>45700.375474537039</v>
      </c>
      <c r="I1694" t="b">
        <v>0</v>
      </c>
      <c r="J1694" t="b">
        <v>0</v>
      </c>
      <c r="K1694" t="s">
        <v>31</v>
      </c>
      <c r="L1694" t="s">
        <v>22</v>
      </c>
      <c r="M1694">
        <v>125000</v>
      </c>
      <c r="O1694" t="s">
        <v>1123</v>
      </c>
      <c r="P1694" t="s">
        <v>3199</v>
      </c>
    </row>
    <row r="1695" spans="1:16" x14ac:dyDescent="0.35">
      <c r="A1695" t="s">
        <v>1776</v>
      </c>
      <c r="B1695" t="s">
        <v>2395</v>
      </c>
      <c r="C1695" t="s">
        <v>283</v>
      </c>
      <c r="D1695" t="s">
        <v>573</v>
      </c>
      <c r="E1695" t="s">
        <v>296</v>
      </c>
      <c r="F1695" t="b">
        <v>0</v>
      </c>
      <c r="G1695" t="s">
        <v>52</v>
      </c>
      <c r="H1695" s="1">
        <v>45700.416701388887</v>
      </c>
      <c r="I1695" t="b">
        <v>1</v>
      </c>
      <c r="J1695" t="b">
        <v>0</v>
      </c>
      <c r="K1695" t="s">
        <v>31</v>
      </c>
      <c r="L1695" t="s">
        <v>32</v>
      </c>
      <c r="N1695">
        <v>27.979999542236332</v>
      </c>
      <c r="O1695" t="s">
        <v>3200</v>
      </c>
    </row>
    <row r="1696" spans="1:16" x14ac:dyDescent="0.35">
      <c r="A1696" t="s">
        <v>1776</v>
      </c>
      <c r="B1696" t="s">
        <v>1776</v>
      </c>
      <c r="C1696" t="s">
        <v>3249</v>
      </c>
      <c r="D1696" t="s">
        <v>3243</v>
      </c>
      <c r="E1696" t="s">
        <v>296</v>
      </c>
      <c r="F1696" t="b">
        <v>0</v>
      </c>
      <c r="G1696" t="s">
        <v>47</v>
      </c>
      <c r="H1696" s="1">
        <v>45700.500532407408</v>
      </c>
      <c r="I1696" t="b">
        <v>0</v>
      </c>
      <c r="J1696" t="b">
        <v>0</v>
      </c>
      <c r="K1696" t="s">
        <v>31</v>
      </c>
      <c r="L1696" t="s">
        <v>32</v>
      </c>
      <c r="N1696">
        <v>15</v>
      </c>
      <c r="O1696" t="s">
        <v>3244</v>
      </c>
      <c r="P1696" t="s">
        <v>3245</v>
      </c>
    </row>
    <row r="1697" spans="1:16" x14ac:dyDescent="0.35">
      <c r="A1697" t="s">
        <v>1776</v>
      </c>
      <c r="B1697" t="s">
        <v>1776</v>
      </c>
      <c r="C1697" t="s">
        <v>3242</v>
      </c>
      <c r="D1697" t="s">
        <v>3243</v>
      </c>
      <c r="E1697" t="s">
        <v>296</v>
      </c>
      <c r="F1697" t="b">
        <v>0</v>
      </c>
      <c r="G1697" t="s">
        <v>30</v>
      </c>
      <c r="H1697" s="1">
        <v>45700.515636574077</v>
      </c>
      <c r="I1697" t="b">
        <v>0</v>
      </c>
      <c r="J1697" t="b">
        <v>0</v>
      </c>
      <c r="K1697" t="s">
        <v>31</v>
      </c>
      <c r="L1697" t="s">
        <v>32</v>
      </c>
      <c r="N1697">
        <v>15</v>
      </c>
      <c r="O1697" t="s">
        <v>3244</v>
      </c>
      <c r="P1697" t="s">
        <v>3245</v>
      </c>
    </row>
    <row r="1698" spans="1:16" x14ac:dyDescent="0.35">
      <c r="A1698" t="s">
        <v>1776</v>
      </c>
      <c r="B1698" t="s">
        <v>3246</v>
      </c>
      <c r="C1698" t="s">
        <v>3247</v>
      </c>
      <c r="D1698" t="s">
        <v>110</v>
      </c>
      <c r="E1698" t="s">
        <v>20</v>
      </c>
      <c r="F1698" t="b">
        <v>0</v>
      </c>
      <c r="G1698" t="s">
        <v>52</v>
      </c>
      <c r="H1698" s="1">
        <v>45700.583402777767</v>
      </c>
      <c r="I1698" t="b">
        <v>0</v>
      </c>
      <c r="J1698" t="b">
        <v>1</v>
      </c>
      <c r="K1698" t="s">
        <v>31</v>
      </c>
      <c r="L1698" t="s">
        <v>22</v>
      </c>
      <c r="M1698">
        <v>70000</v>
      </c>
      <c r="O1698" t="s">
        <v>3248</v>
      </c>
      <c r="P1698" t="s">
        <v>140</v>
      </c>
    </row>
    <row r="1699" spans="1:16" x14ac:dyDescent="0.35">
      <c r="A1699" t="s">
        <v>1776</v>
      </c>
      <c r="B1699" t="s">
        <v>3201</v>
      </c>
      <c r="C1699" t="s">
        <v>3202</v>
      </c>
      <c r="D1699" t="s">
        <v>573</v>
      </c>
      <c r="E1699" t="s">
        <v>20</v>
      </c>
      <c r="F1699" t="b">
        <v>0</v>
      </c>
      <c r="G1699" t="s">
        <v>52</v>
      </c>
      <c r="H1699" s="1">
        <v>45700.583518518521</v>
      </c>
      <c r="I1699" t="b">
        <v>0</v>
      </c>
      <c r="J1699" t="b">
        <v>1</v>
      </c>
      <c r="K1699" t="s">
        <v>31</v>
      </c>
      <c r="L1699" t="s">
        <v>32</v>
      </c>
      <c r="N1699">
        <v>24.014999389648441</v>
      </c>
      <c r="O1699" t="s">
        <v>3203</v>
      </c>
      <c r="P1699" t="s">
        <v>1976</v>
      </c>
    </row>
    <row r="1700" spans="1:16" x14ac:dyDescent="0.35">
      <c r="A1700" t="s">
        <v>1776</v>
      </c>
      <c r="B1700" t="s">
        <v>2353</v>
      </c>
      <c r="C1700" t="s">
        <v>189</v>
      </c>
      <c r="D1700" t="s">
        <v>110</v>
      </c>
      <c r="E1700" t="s">
        <v>760</v>
      </c>
      <c r="F1700" t="b">
        <v>0</v>
      </c>
      <c r="G1700" t="s">
        <v>52</v>
      </c>
      <c r="H1700" s="1">
        <v>45700.625069444453</v>
      </c>
      <c r="I1700" t="b">
        <v>1</v>
      </c>
      <c r="J1700" t="b">
        <v>1</v>
      </c>
      <c r="K1700" t="s">
        <v>31</v>
      </c>
      <c r="L1700" t="s">
        <v>32</v>
      </c>
      <c r="N1700">
        <v>26.494998931884769</v>
      </c>
      <c r="O1700" t="s">
        <v>2354</v>
      </c>
      <c r="P1700" t="s">
        <v>191</v>
      </c>
    </row>
    <row r="1701" spans="1:16" x14ac:dyDescent="0.35">
      <c r="A1701" t="s">
        <v>1776</v>
      </c>
      <c r="B1701" t="s">
        <v>3204</v>
      </c>
      <c r="C1701" t="s">
        <v>533</v>
      </c>
      <c r="D1701" t="s">
        <v>29</v>
      </c>
      <c r="E1701" t="s">
        <v>20</v>
      </c>
      <c r="F1701" t="b">
        <v>0</v>
      </c>
      <c r="G1701" t="s">
        <v>52</v>
      </c>
      <c r="H1701" s="1">
        <v>45700.625173611108</v>
      </c>
      <c r="I1701" t="b">
        <v>0</v>
      </c>
      <c r="J1701" t="b">
        <v>0</v>
      </c>
      <c r="K1701" t="s">
        <v>31</v>
      </c>
      <c r="L1701" t="s">
        <v>22</v>
      </c>
      <c r="M1701">
        <v>61750</v>
      </c>
      <c r="O1701" t="s">
        <v>3205</v>
      </c>
      <c r="P1701" t="s">
        <v>3206</v>
      </c>
    </row>
    <row r="1702" spans="1:16" x14ac:dyDescent="0.35">
      <c r="A1702" t="s">
        <v>1776</v>
      </c>
      <c r="B1702" t="s">
        <v>3207</v>
      </c>
      <c r="C1702" t="s">
        <v>1599</v>
      </c>
      <c r="D1702" t="s">
        <v>110</v>
      </c>
      <c r="E1702" t="s">
        <v>91</v>
      </c>
      <c r="F1702" t="b">
        <v>0</v>
      </c>
      <c r="G1702" t="s">
        <v>68</v>
      </c>
      <c r="H1702" s="1">
        <v>45700.625601851847</v>
      </c>
      <c r="I1702" t="b">
        <v>1</v>
      </c>
      <c r="J1702" t="b">
        <v>0</v>
      </c>
      <c r="K1702" t="s">
        <v>31</v>
      </c>
      <c r="L1702" t="s">
        <v>32</v>
      </c>
      <c r="N1702">
        <v>53.5</v>
      </c>
      <c r="O1702" t="s">
        <v>3208</v>
      </c>
      <c r="P1702" t="s">
        <v>897</v>
      </c>
    </row>
    <row r="1703" spans="1:16" x14ac:dyDescent="0.35">
      <c r="A1703" t="s">
        <v>1776</v>
      </c>
      <c r="B1703" t="s">
        <v>2949</v>
      </c>
      <c r="C1703" t="s">
        <v>2602</v>
      </c>
      <c r="D1703" t="s">
        <v>29</v>
      </c>
      <c r="E1703" t="s">
        <v>20</v>
      </c>
      <c r="F1703" t="b">
        <v>0</v>
      </c>
      <c r="G1703" t="s">
        <v>52</v>
      </c>
      <c r="H1703" s="1">
        <v>45700.666817129633</v>
      </c>
      <c r="I1703" t="b">
        <v>0</v>
      </c>
      <c r="J1703" t="b">
        <v>1</v>
      </c>
      <c r="K1703" t="s">
        <v>31</v>
      </c>
      <c r="L1703" t="s">
        <v>22</v>
      </c>
      <c r="M1703">
        <v>120000</v>
      </c>
      <c r="O1703" t="s">
        <v>3209</v>
      </c>
      <c r="P1703" t="s">
        <v>3210</v>
      </c>
    </row>
    <row r="1704" spans="1:16" x14ac:dyDescent="0.35">
      <c r="A1704" t="s">
        <v>1776</v>
      </c>
      <c r="B1704" t="s">
        <v>3211</v>
      </c>
      <c r="C1704" t="s">
        <v>533</v>
      </c>
      <c r="D1704" t="s">
        <v>110</v>
      </c>
      <c r="E1704" t="s">
        <v>20</v>
      </c>
      <c r="F1704" t="b">
        <v>0</v>
      </c>
      <c r="G1704" t="s">
        <v>52</v>
      </c>
      <c r="H1704" s="1">
        <v>45700.66684027778</v>
      </c>
      <c r="I1704" t="b">
        <v>0</v>
      </c>
      <c r="J1704" t="b">
        <v>1</v>
      </c>
      <c r="K1704" t="s">
        <v>31</v>
      </c>
      <c r="L1704" t="s">
        <v>22</v>
      </c>
      <c r="M1704">
        <v>79871.5</v>
      </c>
      <c r="O1704" t="s">
        <v>3212</v>
      </c>
      <c r="P1704" t="s">
        <v>3213</v>
      </c>
    </row>
    <row r="1705" spans="1:16" x14ac:dyDescent="0.35">
      <c r="A1705" t="s">
        <v>1776</v>
      </c>
      <c r="B1705" t="s">
        <v>3237</v>
      </c>
      <c r="C1705" t="s">
        <v>2069</v>
      </c>
      <c r="D1705" t="s">
        <v>36</v>
      </c>
      <c r="E1705" t="s">
        <v>20</v>
      </c>
      <c r="F1705" t="b">
        <v>0</v>
      </c>
      <c r="G1705" t="s">
        <v>171</v>
      </c>
      <c r="H1705" s="1">
        <v>45700.700891203713</v>
      </c>
      <c r="I1705" t="b">
        <v>0</v>
      </c>
      <c r="J1705" t="b">
        <v>1</v>
      </c>
      <c r="K1705" t="s">
        <v>31</v>
      </c>
      <c r="L1705" t="s">
        <v>22</v>
      </c>
      <c r="M1705">
        <v>74100</v>
      </c>
      <c r="O1705" t="s">
        <v>3238</v>
      </c>
      <c r="P1705" t="s">
        <v>3239</v>
      </c>
    </row>
    <row r="1706" spans="1:16" x14ac:dyDescent="0.35">
      <c r="A1706" t="s">
        <v>1776</v>
      </c>
      <c r="B1706" t="s">
        <v>1776</v>
      </c>
      <c r="C1706" t="s">
        <v>496</v>
      </c>
      <c r="D1706" t="s">
        <v>42</v>
      </c>
      <c r="E1706" t="s">
        <v>20</v>
      </c>
      <c r="F1706" t="b">
        <v>0</v>
      </c>
      <c r="G1706" t="s">
        <v>47</v>
      </c>
      <c r="H1706" s="1">
        <v>45700.708738425928</v>
      </c>
      <c r="I1706" t="b">
        <v>0</v>
      </c>
      <c r="J1706" t="b">
        <v>0</v>
      </c>
      <c r="K1706" t="s">
        <v>31</v>
      </c>
      <c r="L1706" t="s">
        <v>32</v>
      </c>
      <c r="N1706">
        <v>37.5</v>
      </c>
      <c r="O1706" t="s">
        <v>1818</v>
      </c>
      <c r="P1706" t="s">
        <v>1130</v>
      </c>
    </row>
    <row r="1707" spans="1:16" x14ac:dyDescent="0.35">
      <c r="A1707" t="s">
        <v>1776</v>
      </c>
      <c r="B1707" t="s">
        <v>1882</v>
      </c>
      <c r="C1707" t="s">
        <v>3214</v>
      </c>
      <c r="D1707" t="s">
        <v>36</v>
      </c>
      <c r="E1707" t="s">
        <v>20</v>
      </c>
      <c r="F1707" t="b">
        <v>0</v>
      </c>
      <c r="G1707" t="s">
        <v>52</v>
      </c>
      <c r="H1707" s="1">
        <v>45700.791770833333</v>
      </c>
      <c r="I1707" t="b">
        <v>1</v>
      </c>
      <c r="J1707" t="b">
        <v>0</v>
      </c>
      <c r="K1707" t="s">
        <v>31</v>
      </c>
      <c r="L1707" t="s">
        <v>22</v>
      </c>
      <c r="M1707">
        <v>70000</v>
      </c>
      <c r="O1707" t="s">
        <v>3215</v>
      </c>
      <c r="P1707" t="s">
        <v>1174</v>
      </c>
    </row>
    <row r="1708" spans="1:16" x14ac:dyDescent="0.35">
      <c r="A1708" t="s">
        <v>1776</v>
      </c>
      <c r="B1708" t="s">
        <v>3216</v>
      </c>
      <c r="C1708" t="s">
        <v>170</v>
      </c>
      <c r="D1708" t="s">
        <v>36</v>
      </c>
      <c r="E1708" t="s">
        <v>20</v>
      </c>
      <c r="F1708" t="b">
        <v>0</v>
      </c>
      <c r="G1708" t="s">
        <v>171</v>
      </c>
      <c r="H1708" s="1">
        <v>45700.832256944443</v>
      </c>
      <c r="I1708" t="b">
        <v>1</v>
      </c>
      <c r="J1708" t="b">
        <v>1</v>
      </c>
      <c r="K1708" t="s">
        <v>31</v>
      </c>
      <c r="L1708" t="s">
        <v>22</v>
      </c>
      <c r="M1708">
        <v>85000</v>
      </c>
      <c r="O1708" t="s">
        <v>2927</v>
      </c>
      <c r="P1708" t="s">
        <v>164</v>
      </c>
    </row>
    <row r="1709" spans="1:16" x14ac:dyDescent="0.35">
      <c r="A1709" t="s">
        <v>1776</v>
      </c>
      <c r="B1709" t="s">
        <v>3250</v>
      </c>
      <c r="C1709" t="s">
        <v>2400</v>
      </c>
      <c r="D1709" t="s">
        <v>36</v>
      </c>
      <c r="E1709" t="s">
        <v>20</v>
      </c>
      <c r="F1709" t="b">
        <v>0</v>
      </c>
      <c r="G1709" t="s">
        <v>47</v>
      </c>
      <c r="H1709" s="1">
        <v>45700.833657407413</v>
      </c>
      <c r="I1709" t="b">
        <v>0</v>
      </c>
      <c r="J1709" t="b">
        <v>0</v>
      </c>
      <c r="K1709" t="s">
        <v>31</v>
      </c>
      <c r="L1709" t="s">
        <v>22</v>
      </c>
      <c r="M1709">
        <v>83500</v>
      </c>
      <c r="O1709" t="s">
        <v>3251</v>
      </c>
      <c r="P1709" t="s">
        <v>1780</v>
      </c>
    </row>
    <row r="1710" spans="1:16" x14ac:dyDescent="0.35">
      <c r="A1710" t="s">
        <v>1776</v>
      </c>
      <c r="B1710" t="s">
        <v>2137</v>
      </c>
      <c r="C1710" t="s">
        <v>805</v>
      </c>
      <c r="D1710" t="s">
        <v>3068</v>
      </c>
      <c r="E1710" t="s">
        <v>20</v>
      </c>
      <c r="F1710" t="b">
        <v>0</v>
      </c>
      <c r="G1710" t="s">
        <v>30</v>
      </c>
      <c r="H1710" s="1">
        <v>45700.834317129629</v>
      </c>
      <c r="I1710" t="b">
        <v>1</v>
      </c>
      <c r="J1710" t="b">
        <v>0</v>
      </c>
      <c r="K1710" t="s">
        <v>31</v>
      </c>
      <c r="L1710" t="s">
        <v>32</v>
      </c>
      <c r="N1710">
        <v>37.5</v>
      </c>
      <c r="O1710" t="s">
        <v>61</v>
      </c>
      <c r="P1710" t="s">
        <v>3069</v>
      </c>
    </row>
    <row r="1711" spans="1:16" x14ac:dyDescent="0.35">
      <c r="A1711" t="s">
        <v>1776</v>
      </c>
      <c r="B1711" t="s">
        <v>3217</v>
      </c>
      <c r="C1711" t="s">
        <v>1978</v>
      </c>
      <c r="D1711" t="s">
        <v>36</v>
      </c>
      <c r="E1711" t="s">
        <v>91</v>
      </c>
      <c r="F1711" t="b">
        <v>0</v>
      </c>
      <c r="G1711" t="s">
        <v>52</v>
      </c>
      <c r="H1711" s="1">
        <v>45700.834456018521</v>
      </c>
      <c r="I1711" t="b">
        <v>0</v>
      </c>
      <c r="J1711" t="b">
        <v>0</v>
      </c>
      <c r="K1711" t="s">
        <v>31</v>
      </c>
      <c r="L1711" t="s">
        <v>32</v>
      </c>
      <c r="N1711">
        <v>30</v>
      </c>
      <c r="O1711" t="s">
        <v>2565</v>
      </c>
      <c r="P1711" t="s">
        <v>3118</v>
      </c>
    </row>
    <row r="1712" spans="1:16" x14ac:dyDescent="0.35">
      <c r="A1712" t="s">
        <v>1776</v>
      </c>
      <c r="B1712" t="s">
        <v>2926</v>
      </c>
      <c r="C1712" t="s">
        <v>3240</v>
      </c>
      <c r="D1712" t="s">
        <v>36</v>
      </c>
      <c r="E1712" t="s">
        <v>20</v>
      </c>
      <c r="F1712" t="b">
        <v>0</v>
      </c>
      <c r="G1712" t="s">
        <v>52</v>
      </c>
      <c r="H1712" s="1">
        <v>45700.834837962961</v>
      </c>
      <c r="I1712" t="b">
        <v>1</v>
      </c>
      <c r="J1712" t="b">
        <v>0</v>
      </c>
      <c r="K1712" t="s">
        <v>31</v>
      </c>
      <c r="L1712" t="s">
        <v>22</v>
      </c>
      <c r="M1712">
        <v>105000</v>
      </c>
      <c r="O1712" t="s">
        <v>77</v>
      </c>
      <c r="P1712" t="s">
        <v>3241</v>
      </c>
    </row>
    <row r="1713" spans="1:16" x14ac:dyDescent="0.35">
      <c r="A1713" t="s">
        <v>1776</v>
      </c>
      <c r="B1713" t="s">
        <v>3218</v>
      </c>
      <c r="C1713" t="s">
        <v>1092</v>
      </c>
      <c r="D1713" t="s">
        <v>573</v>
      </c>
      <c r="E1713" t="s">
        <v>20</v>
      </c>
      <c r="F1713" t="b">
        <v>0</v>
      </c>
      <c r="G1713" t="s">
        <v>68</v>
      </c>
      <c r="H1713" s="1">
        <v>45700.836087962962</v>
      </c>
      <c r="I1713" t="b">
        <v>0</v>
      </c>
      <c r="J1713" t="b">
        <v>0</v>
      </c>
      <c r="K1713" t="s">
        <v>31</v>
      </c>
      <c r="L1713" t="s">
        <v>32</v>
      </c>
      <c r="N1713">
        <v>25</v>
      </c>
      <c r="O1713" t="s">
        <v>3219</v>
      </c>
      <c r="P1713" t="s">
        <v>3220</v>
      </c>
    </row>
    <row r="1714" spans="1:16" x14ac:dyDescent="0.35">
      <c r="A1714" t="s">
        <v>1776</v>
      </c>
      <c r="B1714" t="s">
        <v>3221</v>
      </c>
      <c r="C1714" t="s">
        <v>170</v>
      </c>
      <c r="D1714" t="s">
        <v>36</v>
      </c>
      <c r="E1714" t="s">
        <v>20</v>
      </c>
      <c r="F1714" t="b">
        <v>0</v>
      </c>
      <c r="G1714" t="s">
        <v>171</v>
      </c>
      <c r="H1714" s="1">
        <v>45700.868854166663</v>
      </c>
      <c r="I1714" t="b">
        <v>1</v>
      </c>
      <c r="J1714" t="b">
        <v>1</v>
      </c>
      <c r="K1714" t="s">
        <v>31</v>
      </c>
      <c r="L1714" t="s">
        <v>32</v>
      </c>
      <c r="N1714">
        <v>19</v>
      </c>
      <c r="O1714" t="s">
        <v>194</v>
      </c>
      <c r="P1714" t="s">
        <v>3222</v>
      </c>
    </row>
    <row r="1715" spans="1:16" x14ac:dyDescent="0.35">
      <c r="A1715" t="s">
        <v>1776</v>
      </c>
      <c r="B1715" t="s">
        <v>3223</v>
      </c>
      <c r="C1715" t="s">
        <v>1671</v>
      </c>
      <c r="D1715" t="s">
        <v>321</v>
      </c>
      <c r="E1715" t="s">
        <v>20</v>
      </c>
      <c r="F1715" t="b">
        <v>0</v>
      </c>
      <c r="G1715" t="s">
        <v>52</v>
      </c>
      <c r="H1715" s="1">
        <v>45700.871157407397</v>
      </c>
      <c r="I1715" t="b">
        <v>0</v>
      </c>
      <c r="J1715" t="b">
        <v>1</v>
      </c>
      <c r="K1715" t="s">
        <v>31</v>
      </c>
      <c r="L1715" t="s">
        <v>22</v>
      </c>
      <c r="M1715">
        <v>120000</v>
      </c>
      <c r="O1715" t="s">
        <v>3224</v>
      </c>
    </row>
    <row r="1716" spans="1:16" x14ac:dyDescent="0.35">
      <c r="A1716" t="s">
        <v>1776</v>
      </c>
      <c r="B1716" t="s">
        <v>3230</v>
      </c>
      <c r="C1716" t="s">
        <v>283</v>
      </c>
      <c r="D1716" t="s">
        <v>29</v>
      </c>
      <c r="E1716" t="s">
        <v>20</v>
      </c>
      <c r="F1716" t="b">
        <v>0</v>
      </c>
      <c r="G1716" t="s">
        <v>52</v>
      </c>
      <c r="H1716" s="1">
        <v>45700.874988425923</v>
      </c>
      <c r="I1716" t="b">
        <v>0</v>
      </c>
      <c r="J1716" t="b">
        <v>0</v>
      </c>
      <c r="K1716" t="s">
        <v>31</v>
      </c>
      <c r="L1716" t="s">
        <v>22</v>
      </c>
      <c r="M1716">
        <v>82500</v>
      </c>
      <c r="O1716" t="s">
        <v>3231</v>
      </c>
      <c r="P1716" t="s">
        <v>3232</v>
      </c>
    </row>
    <row r="1717" spans="1:16" x14ac:dyDescent="0.35">
      <c r="A1717" t="s">
        <v>1776</v>
      </c>
      <c r="B1717" t="s">
        <v>3225</v>
      </c>
      <c r="C1717" t="s">
        <v>154</v>
      </c>
      <c r="D1717" t="s">
        <v>36</v>
      </c>
      <c r="E1717" t="s">
        <v>436</v>
      </c>
      <c r="F1717" t="b">
        <v>0</v>
      </c>
      <c r="G1717" t="s">
        <v>52</v>
      </c>
      <c r="H1717" s="1">
        <v>45700.916770833333</v>
      </c>
      <c r="I1717" t="b">
        <v>0</v>
      </c>
      <c r="J1717" t="b">
        <v>0</v>
      </c>
      <c r="K1717" t="s">
        <v>31</v>
      </c>
      <c r="L1717" t="s">
        <v>32</v>
      </c>
      <c r="N1717">
        <v>15.25</v>
      </c>
      <c r="O1717" t="s">
        <v>3226</v>
      </c>
    </row>
    <row r="1718" spans="1:16" x14ac:dyDescent="0.35">
      <c r="A1718" t="s">
        <v>1776</v>
      </c>
      <c r="B1718" t="s">
        <v>3227</v>
      </c>
      <c r="C1718" t="s">
        <v>530</v>
      </c>
      <c r="D1718" t="s">
        <v>110</v>
      </c>
      <c r="E1718" t="s">
        <v>20</v>
      </c>
      <c r="F1718" t="b">
        <v>0</v>
      </c>
      <c r="G1718" t="s">
        <v>52</v>
      </c>
      <c r="H1718" s="1">
        <v>45700.954479166663</v>
      </c>
      <c r="I1718" t="b">
        <v>0</v>
      </c>
      <c r="J1718" t="b">
        <v>0</v>
      </c>
      <c r="K1718" t="s">
        <v>31</v>
      </c>
      <c r="L1718" t="s">
        <v>32</v>
      </c>
      <c r="N1718">
        <v>67.360000610351563</v>
      </c>
      <c r="O1718" t="s">
        <v>3228</v>
      </c>
      <c r="P1718" t="s">
        <v>3229</v>
      </c>
    </row>
    <row r="1719" spans="1:16" x14ac:dyDescent="0.35">
      <c r="A1719" t="s">
        <v>1776</v>
      </c>
      <c r="B1719" t="s">
        <v>3182</v>
      </c>
      <c r="C1719" t="s">
        <v>2477</v>
      </c>
      <c r="D1719" t="s">
        <v>573</v>
      </c>
      <c r="E1719" t="s">
        <v>296</v>
      </c>
      <c r="F1719" t="b">
        <v>0</v>
      </c>
      <c r="G1719" t="s">
        <v>52</v>
      </c>
      <c r="H1719" s="1">
        <v>45701.000173611108</v>
      </c>
      <c r="I1719" t="b">
        <v>0</v>
      </c>
      <c r="J1719" t="b">
        <v>0</v>
      </c>
      <c r="K1719" t="s">
        <v>31</v>
      </c>
      <c r="L1719" t="s">
        <v>32</v>
      </c>
      <c r="N1719">
        <v>24.014999389648441</v>
      </c>
      <c r="O1719" t="s">
        <v>2478</v>
      </c>
      <c r="P1719" t="s">
        <v>2479</v>
      </c>
    </row>
    <row r="1720" spans="1:16" x14ac:dyDescent="0.35">
      <c r="A1720" t="s">
        <v>1776</v>
      </c>
      <c r="B1720" t="s">
        <v>3038</v>
      </c>
      <c r="C1720" t="s">
        <v>18</v>
      </c>
      <c r="D1720" t="s">
        <v>36</v>
      </c>
      <c r="E1720" t="s">
        <v>20</v>
      </c>
      <c r="F1720" t="b">
        <v>1</v>
      </c>
      <c r="G1720" t="s">
        <v>287</v>
      </c>
      <c r="H1720" s="1">
        <v>45701.018483796302</v>
      </c>
      <c r="I1720" t="b">
        <v>0</v>
      </c>
      <c r="J1720" t="b">
        <v>0</v>
      </c>
      <c r="K1720" t="s">
        <v>287</v>
      </c>
      <c r="L1720" t="s">
        <v>22</v>
      </c>
      <c r="M1720">
        <v>71500</v>
      </c>
      <c r="O1720" t="s">
        <v>3039</v>
      </c>
      <c r="P1720" t="s">
        <v>3040</v>
      </c>
    </row>
    <row r="1721" spans="1:16" x14ac:dyDescent="0.35">
      <c r="A1721" t="s">
        <v>1776</v>
      </c>
      <c r="B1721" t="s">
        <v>1992</v>
      </c>
      <c r="C1721" t="s">
        <v>51</v>
      </c>
      <c r="D1721" t="s">
        <v>110</v>
      </c>
      <c r="E1721" t="s">
        <v>20</v>
      </c>
      <c r="F1721" t="b">
        <v>0</v>
      </c>
      <c r="G1721" t="s">
        <v>43</v>
      </c>
      <c r="H1721" s="1">
        <v>45701.04210648148</v>
      </c>
      <c r="I1721" t="b">
        <v>0</v>
      </c>
      <c r="J1721" t="b">
        <v>0</v>
      </c>
      <c r="K1721" t="s">
        <v>31</v>
      </c>
      <c r="L1721" t="s">
        <v>22</v>
      </c>
      <c r="M1721">
        <v>70000</v>
      </c>
      <c r="O1721" t="s">
        <v>1993</v>
      </c>
      <c r="P1721" t="s">
        <v>164</v>
      </c>
    </row>
    <row r="1722" spans="1:16" x14ac:dyDescent="0.35">
      <c r="A1722" t="s">
        <v>1776</v>
      </c>
      <c r="B1722" t="s">
        <v>1994</v>
      </c>
      <c r="C1722" t="s">
        <v>338</v>
      </c>
      <c r="D1722" t="s">
        <v>110</v>
      </c>
      <c r="E1722" t="s">
        <v>20</v>
      </c>
      <c r="F1722" t="b">
        <v>0</v>
      </c>
      <c r="G1722" t="s">
        <v>68</v>
      </c>
      <c r="H1722" s="1">
        <v>45701.042280092603</v>
      </c>
      <c r="I1722" t="b">
        <v>0</v>
      </c>
      <c r="J1722" t="b">
        <v>1</v>
      </c>
      <c r="K1722" t="s">
        <v>31</v>
      </c>
      <c r="L1722" t="s">
        <v>22</v>
      </c>
      <c r="M1722">
        <v>82500</v>
      </c>
      <c r="O1722" t="s">
        <v>1995</v>
      </c>
      <c r="P1722" t="s">
        <v>1996</v>
      </c>
    </row>
    <row r="1723" spans="1:16" x14ac:dyDescent="0.35">
      <c r="A1723" t="s">
        <v>1776</v>
      </c>
      <c r="B1723" t="s">
        <v>3183</v>
      </c>
      <c r="C1723" t="s">
        <v>154</v>
      </c>
      <c r="D1723" t="s">
        <v>17452</v>
      </c>
      <c r="E1723" t="s">
        <v>20</v>
      </c>
      <c r="F1723" t="b">
        <v>0</v>
      </c>
      <c r="G1723" t="s">
        <v>52</v>
      </c>
      <c r="H1723" s="1">
        <v>45701.249976851846</v>
      </c>
      <c r="I1723" t="b">
        <v>0</v>
      </c>
      <c r="J1723" t="b">
        <v>1</v>
      </c>
      <c r="K1723" t="s">
        <v>31</v>
      </c>
      <c r="L1723" t="s">
        <v>22</v>
      </c>
      <c r="M1723">
        <v>169500</v>
      </c>
      <c r="O1723" t="s">
        <v>3184</v>
      </c>
      <c r="P1723" t="s">
        <v>3185</v>
      </c>
    </row>
    <row r="1724" spans="1:16" x14ac:dyDescent="0.35">
      <c r="A1724" t="s">
        <v>1776</v>
      </c>
      <c r="B1724" t="s">
        <v>1932</v>
      </c>
      <c r="C1724" t="s">
        <v>154</v>
      </c>
      <c r="D1724" t="s">
        <v>36</v>
      </c>
      <c r="E1724" t="s">
        <v>20</v>
      </c>
      <c r="F1724" t="b">
        <v>0</v>
      </c>
      <c r="G1724" t="s">
        <v>52</v>
      </c>
      <c r="H1724" s="1">
        <v>45701.2500462963</v>
      </c>
      <c r="I1724" t="b">
        <v>0</v>
      </c>
      <c r="J1724" t="b">
        <v>1</v>
      </c>
      <c r="K1724" t="s">
        <v>31</v>
      </c>
      <c r="L1724" t="s">
        <v>22</v>
      </c>
      <c r="M1724">
        <v>83025</v>
      </c>
      <c r="O1724" t="s">
        <v>3252</v>
      </c>
    </row>
    <row r="1725" spans="1:16" x14ac:dyDescent="0.35">
      <c r="A1725" t="s">
        <v>1776</v>
      </c>
      <c r="B1725" t="s">
        <v>1776</v>
      </c>
      <c r="C1725" t="s">
        <v>3186</v>
      </c>
      <c r="D1725" t="s">
        <v>17444</v>
      </c>
      <c r="E1725" t="s">
        <v>20</v>
      </c>
      <c r="F1725" t="b">
        <v>0</v>
      </c>
      <c r="G1725" t="s">
        <v>47</v>
      </c>
      <c r="H1725" s="1">
        <v>45701.250231481477</v>
      </c>
      <c r="I1725" t="b">
        <v>1</v>
      </c>
      <c r="J1725" t="b">
        <v>1</v>
      </c>
      <c r="K1725" t="s">
        <v>31</v>
      </c>
      <c r="L1725" t="s">
        <v>32</v>
      </c>
      <c r="N1725">
        <v>30.5</v>
      </c>
      <c r="O1725" t="s">
        <v>432</v>
      </c>
      <c r="P1725" t="s">
        <v>164</v>
      </c>
    </row>
    <row r="1726" spans="1:16" x14ac:dyDescent="0.35">
      <c r="A1726" t="s">
        <v>1776</v>
      </c>
      <c r="B1726" t="s">
        <v>1776</v>
      </c>
      <c r="C1726" t="s">
        <v>1961</v>
      </c>
      <c r="D1726" t="s">
        <v>110</v>
      </c>
      <c r="E1726" t="s">
        <v>760</v>
      </c>
      <c r="F1726" t="b">
        <v>0</v>
      </c>
      <c r="G1726" t="s">
        <v>47</v>
      </c>
      <c r="H1726" s="1">
        <v>45701.250277777777</v>
      </c>
      <c r="I1726" t="b">
        <v>0</v>
      </c>
      <c r="J1726" t="b">
        <v>1</v>
      </c>
      <c r="K1726" t="s">
        <v>31</v>
      </c>
      <c r="L1726" t="s">
        <v>32</v>
      </c>
      <c r="N1726">
        <v>62.5</v>
      </c>
      <c r="O1726" t="s">
        <v>3187</v>
      </c>
      <c r="P1726" t="s">
        <v>1143</v>
      </c>
    </row>
    <row r="1727" spans="1:16" x14ac:dyDescent="0.35">
      <c r="A1727" t="s">
        <v>1776</v>
      </c>
      <c r="B1727" t="s">
        <v>1813</v>
      </c>
      <c r="C1727" t="s">
        <v>146</v>
      </c>
      <c r="D1727" t="s">
        <v>36</v>
      </c>
      <c r="E1727" t="s">
        <v>91</v>
      </c>
      <c r="F1727" t="b">
        <v>0</v>
      </c>
      <c r="G1727" t="s">
        <v>47</v>
      </c>
      <c r="H1727" s="1">
        <v>45701.2503125</v>
      </c>
      <c r="I1727" t="b">
        <v>0</v>
      </c>
      <c r="J1727" t="b">
        <v>0</v>
      </c>
      <c r="K1727" t="s">
        <v>31</v>
      </c>
      <c r="L1727" t="s">
        <v>32</v>
      </c>
      <c r="N1727">
        <v>65.489997863769531</v>
      </c>
      <c r="O1727" t="s">
        <v>2440</v>
      </c>
      <c r="P1727" t="s">
        <v>2441</v>
      </c>
    </row>
    <row r="1728" spans="1:16" x14ac:dyDescent="0.35">
      <c r="A1728" t="s">
        <v>1776</v>
      </c>
      <c r="B1728" t="s">
        <v>2048</v>
      </c>
      <c r="C1728" t="s">
        <v>1526</v>
      </c>
      <c r="D1728" t="s">
        <v>3188</v>
      </c>
      <c r="E1728" t="s">
        <v>91</v>
      </c>
      <c r="F1728" t="b">
        <v>0</v>
      </c>
      <c r="G1728" t="s">
        <v>68</v>
      </c>
      <c r="H1728" s="1">
        <v>45701.250902777778</v>
      </c>
      <c r="I1728" t="b">
        <v>1</v>
      </c>
      <c r="J1728" t="b">
        <v>1</v>
      </c>
      <c r="K1728" t="s">
        <v>31</v>
      </c>
      <c r="L1728" t="s">
        <v>32</v>
      </c>
      <c r="N1728">
        <v>25</v>
      </c>
      <c r="O1728" t="s">
        <v>1721</v>
      </c>
      <c r="P1728" t="s">
        <v>251</v>
      </c>
    </row>
    <row r="1729" spans="1:16" x14ac:dyDescent="0.35">
      <c r="A1729" t="s">
        <v>1776</v>
      </c>
      <c r="B1729" t="s">
        <v>1776</v>
      </c>
      <c r="C1729" t="s">
        <v>705</v>
      </c>
      <c r="D1729" t="s">
        <v>110</v>
      </c>
      <c r="E1729" t="s">
        <v>20</v>
      </c>
      <c r="F1729" t="b">
        <v>0</v>
      </c>
      <c r="G1729" t="s">
        <v>30</v>
      </c>
      <c r="H1729" s="1">
        <v>45701.251215277778</v>
      </c>
      <c r="I1729" t="b">
        <v>0</v>
      </c>
      <c r="J1729" t="b">
        <v>0</v>
      </c>
      <c r="K1729" t="s">
        <v>31</v>
      </c>
      <c r="L1729" t="s">
        <v>22</v>
      </c>
      <c r="M1729">
        <v>70000</v>
      </c>
      <c r="O1729" t="s">
        <v>2586</v>
      </c>
      <c r="P1729" t="s">
        <v>2587</v>
      </c>
    </row>
    <row r="1730" spans="1:16" x14ac:dyDescent="0.35">
      <c r="A1730" t="s">
        <v>1776</v>
      </c>
      <c r="B1730" t="s">
        <v>3189</v>
      </c>
      <c r="C1730" t="s">
        <v>3190</v>
      </c>
      <c r="D1730" t="s">
        <v>29</v>
      </c>
      <c r="E1730" t="s">
        <v>20</v>
      </c>
      <c r="F1730" t="b">
        <v>0</v>
      </c>
      <c r="G1730" t="s">
        <v>171</v>
      </c>
      <c r="H1730" s="1">
        <v>45701.269016203703</v>
      </c>
      <c r="I1730" t="b">
        <v>0</v>
      </c>
      <c r="J1730" t="b">
        <v>0</v>
      </c>
      <c r="K1730" t="s">
        <v>31</v>
      </c>
      <c r="L1730" t="s">
        <v>32</v>
      </c>
      <c r="N1730">
        <v>33.5</v>
      </c>
      <c r="O1730" t="s">
        <v>3191</v>
      </c>
      <c r="P1730" t="s">
        <v>3192</v>
      </c>
    </row>
    <row r="1731" spans="1:16" x14ac:dyDescent="0.35">
      <c r="A1731" t="s">
        <v>1776</v>
      </c>
      <c r="B1731" t="s">
        <v>1871</v>
      </c>
      <c r="D1731" t="s">
        <v>1872</v>
      </c>
      <c r="E1731" t="s">
        <v>20</v>
      </c>
      <c r="F1731" t="b">
        <v>0</v>
      </c>
      <c r="G1731" t="s">
        <v>37</v>
      </c>
      <c r="H1731" s="1">
        <v>45701.298101851848</v>
      </c>
      <c r="I1731" t="b">
        <v>0</v>
      </c>
      <c r="J1731" t="b">
        <v>0</v>
      </c>
      <c r="K1731" t="s">
        <v>37</v>
      </c>
      <c r="L1731" t="s">
        <v>22</v>
      </c>
      <c r="M1731">
        <v>65000</v>
      </c>
      <c r="O1731" t="s">
        <v>1873</v>
      </c>
      <c r="P1731" t="s">
        <v>1016</v>
      </c>
    </row>
    <row r="1732" spans="1:16" x14ac:dyDescent="0.35">
      <c r="A1732" t="s">
        <v>1776</v>
      </c>
      <c r="B1732" t="s">
        <v>3193</v>
      </c>
      <c r="C1732" t="s">
        <v>72</v>
      </c>
      <c r="D1732" t="s">
        <v>115</v>
      </c>
      <c r="E1732" t="s">
        <v>20</v>
      </c>
      <c r="F1732" t="b">
        <v>0</v>
      </c>
      <c r="G1732" t="s">
        <v>30</v>
      </c>
      <c r="H1732" s="1">
        <v>45701.303819444453</v>
      </c>
      <c r="I1732" t="b">
        <v>0</v>
      </c>
      <c r="J1732" t="b">
        <v>1</v>
      </c>
      <c r="K1732" t="s">
        <v>31</v>
      </c>
      <c r="L1732" t="s">
        <v>22</v>
      </c>
      <c r="M1732">
        <v>137500</v>
      </c>
      <c r="O1732" t="s">
        <v>3194</v>
      </c>
      <c r="P1732" t="s">
        <v>3195</v>
      </c>
    </row>
    <row r="1733" spans="1:16" x14ac:dyDescent="0.35">
      <c r="A1733" t="s">
        <v>1776</v>
      </c>
      <c r="B1733" t="s">
        <v>3233</v>
      </c>
      <c r="C1733" t="s">
        <v>3234</v>
      </c>
      <c r="D1733" t="s">
        <v>110</v>
      </c>
      <c r="E1733" t="s">
        <v>20</v>
      </c>
      <c r="F1733" t="b">
        <v>0</v>
      </c>
      <c r="G1733" t="s">
        <v>52</v>
      </c>
      <c r="H1733" s="1">
        <v>45701.375081018523</v>
      </c>
      <c r="I1733" t="b">
        <v>1</v>
      </c>
      <c r="J1733" t="b">
        <v>1</v>
      </c>
      <c r="K1733" t="s">
        <v>31</v>
      </c>
      <c r="L1733" t="s">
        <v>22</v>
      </c>
      <c r="M1733">
        <v>80000</v>
      </c>
      <c r="O1733" t="s">
        <v>3235</v>
      </c>
      <c r="P1733" t="s">
        <v>3236</v>
      </c>
    </row>
    <row r="1734" spans="1:16" x14ac:dyDescent="0.35">
      <c r="A1734" t="s">
        <v>1776</v>
      </c>
      <c r="B1734" t="s">
        <v>3196</v>
      </c>
      <c r="C1734" t="s">
        <v>18</v>
      </c>
      <c r="D1734" t="s">
        <v>110</v>
      </c>
      <c r="E1734" t="s">
        <v>20</v>
      </c>
      <c r="F1734" t="b">
        <v>1</v>
      </c>
      <c r="G1734" t="s">
        <v>52</v>
      </c>
      <c r="H1734" s="1">
        <v>45701.375150462962</v>
      </c>
      <c r="I1734" t="b">
        <v>1</v>
      </c>
      <c r="J1734" t="b">
        <v>0</v>
      </c>
      <c r="K1734" t="s">
        <v>31</v>
      </c>
      <c r="L1734" t="s">
        <v>22</v>
      </c>
      <c r="M1734">
        <v>163085</v>
      </c>
      <c r="O1734" t="s">
        <v>3197</v>
      </c>
      <c r="P1734" t="s">
        <v>941</v>
      </c>
    </row>
    <row r="1735" spans="1:16" x14ac:dyDescent="0.35">
      <c r="A1735" t="s">
        <v>1776</v>
      </c>
      <c r="B1735" t="s">
        <v>3198</v>
      </c>
      <c r="C1735" t="s">
        <v>1961</v>
      </c>
      <c r="D1735" t="s">
        <v>115</v>
      </c>
      <c r="E1735" t="s">
        <v>20</v>
      </c>
      <c r="F1735" t="b">
        <v>0</v>
      </c>
      <c r="G1735" t="s">
        <v>47</v>
      </c>
      <c r="H1735" s="1">
        <v>45701.375474537039</v>
      </c>
      <c r="I1735" t="b">
        <v>0</v>
      </c>
      <c r="J1735" t="b">
        <v>0</v>
      </c>
      <c r="K1735" t="s">
        <v>31</v>
      </c>
      <c r="L1735" t="s">
        <v>22</v>
      </c>
      <c r="M1735">
        <v>125000</v>
      </c>
      <c r="O1735" t="s">
        <v>1123</v>
      </c>
      <c r="P1735" t="s">
        <v>3199</v>
      </c>
    </row>
    <row r="1736" spans="1:16" x14ac:dyDescent="0.35">
      <c r="A1736" t="s">
        <v>1776</v>
      </c>
      <c r="B1736" t="s">
        <v>2395</v>
      </c>
      <c r="C1736" t="s">
        <v>283</v>
      </c>
      <c r="D1736" t="s">
        <v>573</v>
      </c>
      <c r="E1736" t="s">
        <v>296</v>
      </c>
      <c r="F1736" t="b">
        <v>0</v>
      </c>
      <c r="G1736" t="s">
        <v>52</v>
      </c>
      <c r="H1736" s="1">
        <v>45701.416701388887</v>
      </c>
      <c r="I1736" t="b">
        <v>1</v>
      </c>
      <c r="J1736" t="b">
        <v>0</v>
      </c>
      <c r="K1736" t="s">
        <v>31</v>
      </c>
      <c r="L1736" t="s">
        <v>32</v>
      </c>
      <c r="N1736">
        <v>27.979999542236332</v>
      </c>
      <c r="O1736" t="s">
        <v>3200</v>
      </c>
    </row>
    <row r="1737" spans="1:16" x14ac:dyDescent="0.35">
      <c r="A1737" t="s">
        <v>1776</v>
      </c>
      <c r="B1737" t="s">
        <v>1776</v>
      </c>
      <c r="C1737" t="s">
        <v>3249</v>
      </c>
      <c r="D1737" t="s">
        <v>3243</v>
      </c>
      <c r="E1737" t="s">
        <v>296</v>
      </c>
      <c r="F1737" t="b">
        <v>0</v>
      </c>
      <c r="G1737" t="s">
        <v>47</v>
      </c>
      <c r="H1737" s="1">
        <v>45701.500532407408</v>
      </c>
      <c r="I1737" t="b">
        <v>0</v>
      </c>
      <c r="J1737" t="b">
        <v>0</v>
      </c>
      <c r="K1737" t="s">
        <v>31</v>
      </c>
      <c r="L1737" t="s">
        <v>32</v>
      </c>
      <c r="N1737">
        <v>15</v>
      </c>
      <c r="O1737" t="s">
        <v>3244</v>
      </c>
      <c r="P1737" t="s">
        <v>3245</v>
      </c>
    </row>
    <row r="1738" spans="1:16" x14ac:dyDescent="0.35">
      <c r="A1738" t="s">
        <v>1776</v>
      </c>
      <c r="B1738" t="s">
        <v>1776</v>
      </c>
      <c r="C1738" t="s">
        <v>3242</v>
      </c>
      <c r="D1738" t="s">
        <v>3243</v>
      </c>
      <c r="E1738" t="s">
        <v>296</v>
      </c>
      <c r="F1738" t="b">
        <v>0</v>
      </c>
      <c r="G1738" t="s">
        <v>30</v>
      </c>
      <c r="H1738" s="1">
        <v>45701.515636574077</v>
      </c>
      <c r="I1738" t="b">
        <v>0</v>
      </c>
      <c r="J1738" t="b">
        <v>0</v>
      </c>
      <c r="K1738" t="s">
        <v>31</v>
      </c>
      <c r="L1738" t="s">
        <v>32</v>
      </c>
      <c r="N1738">
        <v>15</v>
      </c>
      <c r="O1738" t="s">
        <v>3244</v>
      </c>
      <c r="P1738" t="s">
        <v>3245</v>
      </c>
    </row>
    <row r="1739" spans="1:16" x14ac:dyDescent="0.35">
      <c r="A1739" t="s">
        <v>1776</v>
      </c>
      <c r="B1739" t="s">
        <v>3253</v>
      </c>
      <c r="C1739" t="s">
        <v>3254</v>
      </c>
      <c r="D1739" t="s">
        <v>29</v>
      </c>
      <c r="E1739" t="s">
        <v>20</v>
      </c>
      <c r="F1739" t="b">
        <v>0</v>
      </c>
      <c r="G1739" t="s">
        <v>52</v>
      </c>
      <c r="H1739" s="1">
        <v>45701.541712962957</v>
      </c>
      <c r="I1739" t="b">
        <v>0</v>
      </c>
      <c r="J1739" t="b">
        <v>1</v>
      </c>
      <c r="K1739" t="s">
        <v>31</v>
      </c>
      <c r="L1739" t="s">
        <v>22</v>
      </c>
      <c r="M1739">
        <v>60700</v>
      </c>
      <c r="O1739" t="s">
        <v>3255</v>
      </c>
      <c r="P1739" t="s">
        <v>1528</v>
      </c>
    </row>
    <row r="1740" spans="1:16" x14ac:dyDescent="0.35">
      <c r="A1740" t="s">
        <v>1776</v>
      </c>
      <c r="B1740" t="s">
        <v>3246</v>
      </c>
      <c r="C1740" t="s">
        <v>3247</v>
      </c>
      <c r="D1740" t="s">
        <v>110</v>
      </c>
      <c r="E1740" t="s">
        <v>20</v>
      </c>
      <c r="F1740" t="b">
        <v>0</v>
      </c>
      <c r="G1740" t="s">
        <v>52</v>
      </c>
      <c r="H1740" s="1">
        <v>45701.583402777767</v>
      </c>
      <c r="I1740" t="b">
        <v>0</v>
      </c>
      <c r="J1740" t="b">
        <v>1</v>
      </c>
      <c r="K1740" t="s">
        <v>31</v>
      </c>
      <c r="L1740" t="s">
        <v>22</v>
      </c>
      <c r="M1740">
        <v>70000</v>
      </c>
      <c r="O1740" t="s">
        <v>3248</v>
      </c>
      <c r="P1740" t="s">
        <v>140</v>
      </c>
    </row>
    <row r="1741" spans="1:16" x14ac:dyDescent="0.35">
      <c r="A1741" t="s">
        <v>1776</v>
      </c>
      <c r="B1741" t="s">
        <v>3201</v>
      </c>
      <c r="C1741" t="s">
        <v>3202</v>
      </c>
      <c r="D1741" t="s">
        <v>573</v>
      </c>
      <c r="E1741" t="s">
        <v>20</v>
      </c>
      <c r="F1741" t="b">
        <v>0</v>
      </c>
      <c r="G1741" t="s">
        <v>52</v>
      </c>
      <c r="H1741" s="1">
        <v>45701.583518518521</v>
      </c>
      <c r="I1741" t="b">
        <v>0</v>
      </c>
      <c r="J1741" t="b">
        <v>1</v>
      </c>
      <c r="K1741" t="s">
        <v>31</v>
      </c>
      <c r="L1741" t="s">
        <v>32</v>
      </c>
      <c r="N1741">
        <v>24.014999389648441</v>
      </c>
      <c r="O1741" t="s">
        <v>3203</v>
      </c>
      <c r="P1741" t="s">
        <v>1976</v>
      </c>
    </row>
    <row r="1742" spans="1:16" x14ac:dyDescent="0.35">
      <c r="A1742" t="s">
        <v>1776</v>
      </c>
      <c r="B1742" t="s">
        <v>2353</v>
      </c>
      <c r="C1742" t="s">
        <v>189</v>
      </c>
      <c r="D1742" t="s">
        <v>110</v>
      </c>
      <c r="E1742" t="s">
        <v>760</v>
      </c>
      <c r="F1742" t="b">
        <v>0</v>
      </c>
      <c r="G1742" t="s">
        <v>52</v>
      </c>
      <c r="H1742" s="1">
        <v>45701.625069444453</v>
      </c>
      <c r="I1742" t="b">
        <v>1</v>
      </c>
      <c r="J1742" t="b">
        <v>1</v>
      </c>
      <c r="K1742" t="s">
        <v>31</v>
      </c>
      <c r="L1742" t="s">
        <v>32</v>
      </c>
      <c r="N1742">
        <v>26.494998931884769</v>
      </c>
      <c r="O1742" t="s">
        <v>2354</v>
      </c>
      <c r="P1742" t="s">
        <v>191</v>
      </c>
    </row>
    <row r="1743" spans="1:16" x14ac:dyDescent="0.35">
      <c r="A1743" t="s">
        <v>1776</v>
      </c>
      <c r="B1743" t="s">
        <v>3204</v>
      </c>
      <c r="C1743" t="s">
        <v>533</v>
      </c>
      <c r="D1743" t="s">
        <v>29</v>
      </c>
      <c r="E1743" t="s">
        <v>20</v>
      </c>
      <c r="F1743" t="b">
        <v>0</v>
      </c>
      <c r="G1743" t="s">
        <v>52</v>
      </c>
      <c r="H1743" s="1">
        <v>45701.625173611108</v>
      </c>
      <c r="I1743" t="b">
        <v>0</v>
      </c>
      <c r="J1743" t="b">
        <v>0</v>
      </c>
      <c r="K1743" t="s">
        <v>31</v>
      </c>
      <c r="L1743" t="s">
        <v>22</v>
      </c>
      <c r="M1743">
        <v>61750</v>
      </c>
      <c r="O1743" t="s">
        <v>3205</v>
      </c>
      <c r="P1743" t="s">
        <v>3206</v>
      </c>
    </row>
    <row r="1744" spans="1:16" x14ac:dyDescent="0.35">
      <c r="A1744" t="s">
        <v>1776</v>
      </c>
      <c r="B1744" t="s">
        <v>3207</v>
      </c>
      <c r="C1744" t="s">
        <v>1599</v>
      </c>
      <c r="D1744" t="s">
        <v>110</v>
      </c>
      <c r="E1744" t="s">
        <v>91</v>
      </c>
      <c r="F1744" t="b">
        <v>0</v>
      </c>
      <c r="G1744" t="s">
        <v>68</v>
      </c>
      <c r="H1744" s="1">
        <v>45701.625601851847</v>
      </c>
      <c r="I1744" t="b">
        <v>1</v>
      </c>
      <c r="J1744" t="b">
        <v>0</v>
      </c>
      <c r="K1744" t="s">
        <v>31</v>
      </c>
      <c r="L1744" t="s">
        <v>32</v>
      </c>
      <c r="N1744">
        <v>53.5</v>
      </c>
      <c r="O1744" t="s">
        <v>3208</v>
      </c>
      <c r="P1744" t="s">
        <v>897</v>
      </c>
    </row>
    <row r="1745" spans="1:16" x14ac:dyDescent="0.35">
      <c r="A1745" t="s">
        <v>1776</v>
      </c>
      <c r="B1745" t="s">
        <v>2949</v>
      </c>
      <c r="C1745" t="s">
        <v>2602</v>
      </c>
      <c r="D1745" t="s">
        <v>29</v>
      </c>
      <c r="E1745" t="s">
        <v>20</v>
      </c>
      <c r="F1745" t="b">
        <v>0</v>
      </c>
      <c r="G1745" t="s">
        <v>52</v>
      </c>
      <c r="H1745" s="1">
        <v>45701.666817129633</v>
      </c>
      <c r="I1745" t="b">
        <v>0</v>
      </c>
      <c r="J1745" t="b">
        <v>1</v>
      </c>
      <c r="K1745" t="s">
        <v>31</v>
      </c>
      <c r="L1745" t="s">
        <v>22</v>
      </c>
      <c r="M1745">
        <v>120000</v>
      </c>
      <c r="O1745" t="s">
        <v>3209</v>
      </c>
      <c r="P1745" t="s">
        <v>3210</v>
      </c>
    </row>
    <row r="1746" spans="1:16" x14ac:dyDescent="0.35">
      <c r="A1746" t="s">
        <v>1776</v>
      </c>
      <c r="B1746" t="s">
        <v>3211</v>
      </c>
      <c r="C1746" t="s">
        <v>533</v>
      </c>
      <c r="D1746" t="s">
        <v>110</v>
      </c>
      <c r="E1746" t="s">
        <v>20</v>
      </c>
      <c r="F1746" t="b">
        <v>0</v>
      </c>
      <c r="G1746" t="s">
        <v>52</v>
      </c>
      <c r="H1746" s="1">
        <v>45701.66684027778</v>
      </c>
      <c r="I1746" t="b">
        <v>0</v>
      </c>
      <c r="J1746" t="b">
        <v>1</v>
      </c>
      <c r="K1746" t="s">
        <v>31</v>
      </c>
      <c r="L1746" t="s">
        <v>22</v>
      </c>
      <c r="M1746">
        <v>79871.5</v>
      </c>
      <c r="O1746" t="s">
        <v>3212</v>
      </c>
      <c r="P1746" t="s">
        <v>3213</v>
      </c>
    </row>
    <row r="1747" spans="1:16" x14ac:dyDescent="0.35">
      <c r="A1747" t="s">
        <v>1776</v>
      </c>
      <c r="B1747" t="s">
        <v>3237</v>
      </c>
      <c r="C1747" t="s">
        <v>2069</v>
      </c>
      <c r="D1747" t="s">
        <v>36</v>
      </c>
      <c r="E1747" t="s">
        <v>20</v>
      </c>
      <c r="F1747" t="b">
        <v>0</v>
      </c>
      <c r="G1747" t="s">
        <v>171</v>
      </c>
      <c r="H1747" s="1">
        <v>45701.700891203713</v>
      </c>
      <c r="I1747" t="b">
        <v>0</v>
      </c>
      <c r="J1747" t="b">
        <v>1</v>
      </c>
      <c r="K1747" t="s">
        <v>31</v>
      </c>
      <c r="L1747" t="s">
        <v>22</v>
      </c>
      <c r="M1747">
        <v>74100</v>
      </c>
      <c r="O1747" t="s">
        <v>3238</v>
      </c>
      <c r="P1747" t="s">
        <v>3239</v>
      </c>
    </row>
    <row r="1748" spans="1:16" x14ac:dyDescent="0.35">
      <c r="A1748" t="s">
        <v>1776</v>
      </c>
      <c r="B1748" t="s">
        <v>1776</v>
      </c>
      <c r="C1748" t="s">
        <v>496</v>
      </c>
      <c r="D1748" t="s">
        <v>42</v>
      </c>
      <c r="E1748" t="s">
        <v>20</v>
      </c>
      <c r="F1748" t="b">
        <v>0</v>
      </c>
      <c r="G1748" t="s">
        <v>47</v>
      </c>
      <c r="H1748" s="1">
        <v>45701.708738425928</v>
      </c>
      <c r="I1748" t="b">
        <v>0</v>
      </c>
      <c r="J1748" t="b">
        <v>0</v>
      </c>
      <c r="K1748" t="s">
        <v>31</v>
      </c>
      <c r="L1748" t="s">
        <v>32</v>
      </c>
      <c r="N1748">
        <v>37.5</v>
      </c>
      <c r="O1748" t="s">
        <v>1818</v>
      </c>
      <c r="P1748" t="s">
        <v>1130</v>
      </c>
    </row>
    <row r="1749" spans="1:16" x14ac:dyDescent="0.35">
      <c r="A1749" t="s">
        <v>1776</v>
      </c>
      <c r="B1749" t="s">
        <v>1882</v>
      </c>
      <c r="C1749" t="s">
        <v>3214</v>
      </c>
      <c r="D1749" t="s">
        <v>36</v>
      </c>
      <c r="E1749" t="s">
        <v>20</v>
      </c>
      <c r="F1749" t="b">
        <v>0</v>
      </c>
      <c r="G1749" t="s">
        <v>52</v>
      </c>
      <c r="H1749" s="1">
        <v>45701.791770833333</v>
      </c>
      <c r="I1749" t="b">
        <v>1</v>
      </c>
      <c r="J1749" t="b">
        <v>0</v>
      </c>
      <c r="K1749" t="s">
        <v>31</v>
      </c>
      <c r="L1749" t="s">
        <v>22</v>
      </c>
      <c r="M1749">
        <v>70000</v>
      </c>
      <c r="O1749" t="s">
        <v>3215</v>
      </c>
      <c r="P1749" t="s">
        <v>1174</v>
      </c>
    </row>
    <row r="1750" spans="1:16" x14ac:dyDescent="0.35">
      <c r="A1750" t="s">
        <v>1776</v>
      </c>
      <c r="B1750" t="s">
        <v>3216</v>
      </c>
      <c r="C1750" t="s">
        <v>170</v>
      </c>
      <c r="D1750" t="s">
        <v>36</v>
      </c>
      <c r="E1750" t="s">
        <v>20</v>
      </c>
      <c r="F1750" t="b">
        <v>0</v>
      </c>
      <c r="G1750" t="s">
        <v>171</v>
      </c>
      <c r="H1750" s="1">
        <v>45701.832256944443</v>
      </c>
      <c r="I1750" t="b">
        <v>1</v>
      </c>
      <c r="J1750" t="b">
        <v>1</v>
      </c>
      <c r="K1750" t="s">
        <v>31</v>
      </c>
      <c r="L1750" t="s">
        <v>22</v>
      </c>
      <c r="M1750">
        <v>85000</v>
      </c>
      <c r="O1750" t="s">
        <v>2927</v>
      </c>
      <c r="P1750" t="s">
        <v>164</v>
      </c>
    </row>
    <row r="1751" spans="1:16" x14ac:dyDescent="0.35">
      <c r="A1751" t="s">
        <v>1776</v>
      </c>
      <c r="B1751" t="s">
        <v>3250</v>
      </c>
      <c r="C1751" t="s">
        <v>2400</v>
      </c>
      <c r="D1751" t="s">
        <v>36</v>
      </c>
      <c r="E1751" t="s">
        <v>20</v>
      </c>
      <c r="F1751" t="b">
        <v>0</v>
      </c>
      <c r="G1751" t="s">
        <v>47</v>
      </c>
      <c r="H1751" s="1">
        <v>45701.833657407413</v>
      </c>
      <c r="I1751" t="b">
        <v>0</v>
      </c>
      <c r="J1751" t="b">
        <v>0</v>
      </c>
      <c r="K1751" t="s">
        <v>31</v>
      </c>
      <c r="L1751" t="s">
        <v>22</v>
      </c>
      <c r="M1751">
        <v>83500</v>
      </c>
      <c r="O1751" t="s">
        <v>3251</v>
      </c>
      <c r="P1751" t="s">
        <v>1780</v>
      </c>
    </row>
    <row r="1752" spans="1:16" x14ac:dyDescent="0.35">
      <c r="A1752" t="s">
        <v>1776</v>
      </c>
      <c r="B1752" t="s">
        <v>2137</v>
      </c>
      <c r="C1752" t="s">
        <v>805</v>
      </c>
      <c r="D1752" t="s">
        <v>3068</v>
      </c>
      <c r="E1752" t="s">
        <v>20</v>
      </c>
      <c r="F1752" t="b">
        <v>0</v>
      </c>
      <c r="G1752" t="s">
        <v>30</v>
      </c>
      <c r="H1752" s="1">
        <v>45701.834317129629</v>
      </c>
      <c r="I1752" t="b">
        <v>1</v>
      </c>
      <c r="J1752" t="b">
        <v>0</v>
      </c>
      <c r="K1752" t="s">
        <v>31</v>
      </c>
      <c r="L1752" t="s">
        <v>32</v>
      </c>
      <c r="N1752">
        <v>37.5</v>
      </c>
      <c r="O1752" t="s">
        <v>61</v>
      </c>
      <c r="P1752" t="s">
        <v>3069</v>
      </c>
    </row>
    <row r="1753" spans="1:16" x14ac:dyDescent="0.35">
      <c r="A1753" t="s">
        <v>1776</v>
      </c>
      <c r="B1753" t="s">
        <v>3217</v>
      </c>
      <c r="C1753" t="s">
        <v>1978</v>
      </c>
      <c r="D1753" t="s">
        <v>36</v>
      </c>
      <c r="E1753" t="s">
        <v>91</v>
      </c>
      <c r="F1753" t="b">
        <v>0</v>
      </c>
      <c r="G1753" t="s">
        <v>52</v>
      </c>
      <c r="H1753" s="1">
        <v>45701.834456018521</v>
      </c>
      <c r="I1753" t="b">
        <v>0</v>
      </c>
      <c r="J1753" t="b">
        <v>0</v>
      </c>
      <c r="K1753" t="s">
        <v>31</v>
      </c>
      <c r="L1753" t="s">
        <v>32</v>
      </c>
      <c r="N1753">
        <v>30</v>
      </c>
      <c r="O1753" t="s">
        <v>2565</v>
      </c>
      <c r="P1753" t="s">
        <v>3118</v>
      </c>
    </row>
    <row r="1754" spans="1:16" x14ac:dyDescent="0.35">
      <c r="A1754" t="s">
        <v>1776</v>
      </c>
      <c r="B1754" t="s">
        <v>2926</v>
      </c>
      <c r="C1754" t="s">
        <v>3240</v>
      </c>
      <c r="D1754" t="s">
        <v>36</v>
      </c>
      <c r="E1754" t="s">
        <v>20</v>
      </c>
      <c r="F1754" t="b">
        <v>0</v>
      </c>
      <c r="G1754" t="s">
        <v>52</v>
      </c>
      <c r="H1754" s="1">
        <v>45701.834837962961</v>
      </c>
      <c r="I1754" t="b">
        <v>1</v>
      </c>
      <c r="J1754" t="b">
        <v>0</v>
      </c>
      <c r="K1754" t="s">
        <v>31</v>
      </c>
      <c r="L1754" t="s">
        <v>22</v>
      </c>
      <c r="M1754">
        <v>105000</v>
      </c>
      <c r="O1754" t="s">
        <v>77</v>
      </c>
      <c r="P1754" t="s">
        <v>3241</v>
      </c>
    </row>
    <row r="1755" spans="1:16" x14ac:dyDescent="0.35">
      <c r="A1755" t="s">
        <v>1776</v>
      </c>
      <c r="B1755" t="s">
        <v>3218</v>
      </c>
      <c r="C1755" t="s">
        <v>1092</v>
      </c>
      <c r="D1755" t="s">
        <v>573</v>
      </c>
      <c r="E1755" t="s">
        <v>20</v>
      </c>
      <c r="F1755" t="b">
        <v>0</v>
      </c>
      <c r="G1755" t="s">
        <v>68</v>
      </c>
      <c r="H1755" s="1">
        <v>45701.836087962962</v>
      </c>
      <c r="I1755" t="b">
        <v>0</v>
      </c>
      <c r="J1755" t="b">
        <v>0</v>
      </c>
      <c r="K1755" t="s">
        <v>31</v>
      </c>
      <c r="L1755" t="s">
        <v>32</v>
      </c>
      <c r="N1755">
        <v>25</v>
      </c>
      <c r="O1755" t="s">
        <v>3219</v>
      </c>
      <c r="P1755" t="s">
        <v>3220</v>
      </c>
    </row>
    <row r="1756" spans="1:16" x14ac:dyDescent="0.35">
      <c r="A1756" t="s">
        <v>1776</v>
      </c>
      <c r="B1756" t="s">
        <v>3221</v>
      </c>
      <c r="C1756" t="s">
        <v>170</v>
      </c>
      <c r="D1756" t="s">
        <v>36</v>
      </c>
      <c r="E1756" t="s">
        <v>20</v>
      </c>
      <c r="F1756" t="b">
        <v>0</v>
      </c>
      <c r="G1756" t="s">
        <v>171</v>
      </c>
      <c r="H1756" s="1">
        <v>45701.868854166663</v>
      </c>
      <c r="I1756" t="b">
        <v>1</v>
      </c>
      <c r="J1756" t="b">
        <v>1</v>
      </c>
      <c r="K1756" t="s">
        <v>31</v>
      </c>
      <c r="L1756" t="s">
        <v>32</v>
      </c>
      <c r="N1756">
        <v>19</v>
      </c>
      <c r="O1756" t="s">
        <v>194</v>
      </c>
      <c r="P1756" t="s">
        <v>3222</v>
      </c>
    </row>
    <row r="1757" spans="1:16" x14ac:dyDescent="0.35">
      <c r="A1757" t="s">
        <v>1776</v>
      </c>
      <c r="B1757" t="s">
        <v>3223</v>
      </c>
      <c r="C1757" t="s">
        <v>1671</v>
      </c>
      <c r="D1757" t="s">
        <v>321</v>
      </c>
      <c r="E1757" t="s">
        <v>20</v>
      </c>
      <c r="F1757" t="b">
        <v>0</v>
      </c>
      <c r="G1757" t="s">
        <v>52</v>
      </c>
      <c r="H1757" s="1">
        <v>45701.871157407397</v>
      </c>
      <c r="I1757" t="b">
        <v>0</v>
      </c>
      <c r="J1757" t="b">
        <v>1</v>
      </c>
      <c r="K1757" t="s">
        <v>31</v>
      </c>
      <c r="L1757" t="s">
        <v>22</v>
      </c>
      <c r="M1757">
        <v>120000</v>
      </c>
      <c r="O1757" t="s">
        <v>3224</v>
      </c>
    </row>
    <row r="1758" spans="1:16" x14ac:dyDescent="0.35">
      <c r="A1758" t="s">
        <v>1776</v>
      </c>
      <c r="B1758" t="s">
        <v>3230</v>
      </c>
      <c r="C1758" t="s">
        <v>283</v>
      </c>
      <c r="D1758" t="s">
        <v>29</v>
      </c>
      <c r="E1758" t="s">
        <v>20</v>
      </c>
      <c r="F1758" t="b">
        <v>0</v>
      </c>
      <c r="G1758" t="s">
        <v>52</v>
      </c>
      <c r="H1758" s="1">
        <v>45701.874988425923</v>
      </c>
      <c r="I1758" t="b">
        <v>0</v>
      </c>
      <c r="J1758" t="b">
        <v>0</v>
      </c>
      <c r="K1758" t="s">
        <v>31</v>
      </c>
      <c r="L1758" t="s">
        <v>22</v>
      </c>
      <c r="M1758">
        <v>82500</v>
      </c>
      <c r="O1758" t="s">
        <v>3231</v>
      </c>
      <c r="P1758" t="s">
        <v>3232</v>
      </c>
    </row>
    <row r="1759" spans="1:16" x14ac:dyDescent="0.35">
      <c r="A1759" t="s">
        <v>1776</v>
      </c>
      <c r="B1759" t="s">
        <v>3225</v>
      </c>
      <c r="C1759" t="s">
        <v>154</v>
      </c>
      <c r="D1759" t="s">
        <v>36</v>
      </c>
      <c r="E1759" t="s">
        <v>436</v>
      </c>
      <c r="F1759" t="b">
        <v>0</v>
      </c>
      <c r="G1759" t="s">
        <v>52</v>
      </c>
      <c r="H1759" s="1">
        <v>45701.916770833333</v>
      </c>
      <c r="I1759" t="b">
        <v>0</v>
      </c>
      <c r="J1759" t="b">
        <v>0</v>
      </c>
      <c r="K1759" t="s">
        <v>31</v>
      </c>
      <c r="L1759" t="s">
        <v>32</v>
      </c>
      <c r="N1759">
        <v>15.25</v>
      </c>
      <c r="O1759" t="s">
        <v>3226</v>
      </c>
    </row>
    <row r="1760" spans="1:16" x14ac:dyDescent="0.35">
      <c r="A1760" t="s">
        <v>1776</v>
      </c>
      <c r="B1760" t="s">
        <v>3227</v>
      </c>
      <c r="C1760" t="s">
        <v>530</v>
      </c>
      <c r="D1760" t="s">
        <v>110</v>
      </c>
      <c r="E1760" t="s">
        <v>20</v>
      </c>
      <c r="F1760" t="b">
        <v>0</v>
      </c>
      <c r="G1760" t="s">
        <v>52</v>
      </c>
      <c r="H1760" s="1">
        <v>45701.954479166663</v>
      </c>
      <c r="I1760" t="b">
        <v>0</v>
      </c>
      <c r="J1760" t="b">
        <v>0</v>
      </c>
      <c r="K1760" t="s">
        <v>31</v>
      </c>
      <c r="L1760" t="s">
        <v>32</v>
      </c>
      <c r="N1760">
        <v>67.360000610351563</v>
      </c>
      <c r="O1760" t="s">
        <v>3228</v>
      </c>
      <c r="P1760" t="s">
        <v>3229</v>
      </c>
    </row>
    <row r="1761" spans="1:16" x14ac:dyDescent="0.35">
      <c r="A1761" t="s">
        <v>1776</v>
      </c>
      <c r="B1761" t="s">
        <v>3182</v>
      </c>
      <c r="C1761" t="s">
        <v>2477</v>
      </c>
      <c r="D1761" t="s">
        <v>573</v>
      </c>
      <c r="E1761" t="s">
        <v>296</v>
      </c>
      <c r="F1761" t="b">
        <v>0</v>
      </c>
      <c r="G1761" t="s">
        <v>52</v>
      </c>
      <c r="H1761" s="1">
        <v>45702.000173611108</v>
      </c>
      <c r="I1761" t="b">
        <v>0</v>
      </c>
      <c r="J1761" t="b">
        <v>0</v>
      </c>
      <c r="K1761" t="s">
        <v>31</v>
      </c>
      <c r="L1761" t="s">
        <v>32</v>
      </c>
      <c r="N1761">
        <v>24.014999389648441</v>
      </c>
      <c r="O1761" t="s">
        <v>2478</v>
      </c>
      <c r="P1761" t="s">
        <v>2479</v>
      </c>
    </row>
    <row r="1762" spans="1:16" x14ac:dyDescent="0.35">
      <c r="A1762" t="s">
        <v>1776</v>
      </c>
      <c r="B1762" t="s">
        <v>3038</v>
      </c>
      <c r="C1762" t="s">
        <v>18</v>
      </c>
      <c r="D1762" t="s">
        <v>36</v>
      </c>
      <c r="E1762" t="s">
        <v>20</v>
      </c>
      <c r="F1762" t="b">
        <v>1</v>
      </c>
      <c r="G1762" t="s">
        <v>287</v>
      </c>
      <c r="H1762" s="1">
        <v>45702.018483796302</v>
      </c>
      <c r="I1762" t="b">
        <v>0</v>
      </c>
      <c r="J1762" t="b">
        <v>0</v>
      </c>
      <c r="K1762" t="s">
        <v>287</v>
      </c>
      <c r="L1762" t="s">
        <v>22</v>
      </c>
      <c r="M1762">
        <v>71500</v>
      </c>
      <c r="O1762" t="s">
        <v>3039</v>
      </c>
      <c r="P1762" t="s">
        <v>3040</v>
      </c>
    </row>
    <row r="1763" spans="1:16" x14ac:dyDescent="0.35">
      <c r="A1763" t="s">
        <v>1776</v>
      </c>
      <c r="B1763" t="s">
        <v>1992</v>
      </c>
      <c r="C1763" t="s">
        <v>51</v>
      </c>
      <c r="D1763" t="s">
        <v>110</v>
      </c>
      <c r="E1763" t="s">
        <v>20</v>
      </c>
      <c r="F1763" t="b">
        <v>0</v>
      </c>
      <c r="G1763" t="s">
        <v>43</v>
      </c>
      <c r="H1763" s="1">
        <v>45702.04210648148</v>
      </c>
      <c r="I1763" t="b">
        <v>0</v>
      </c>
      <c r="J1763" t="b">
        <v>0</v>
      </c>
      <c r="K1763" t="s">
        <v>31</v>
      </c>
      <c r="L1763" t="s">
        <v>22</v>
      </c>
      <c r="M1763">
        <v>70000</v>
      </c>
      <c r="O1763" t="s">
        <v>1993</v>
      </c>
      <c r="P1763" t="s">
        <v>164</v>
      </c>
    </row>
    <row r="1764" spans="1:16" x14ac:dyDescent="0.35">
      <c r="A1764" t="s">
        <v>1776</v>
      </c>
      <c r="B1764" t="s">
        <v>1994</v>
      </c>
      <c r="C1764" t="s">
        <v>338</v>
      </c>
      <c r="D1764" t="s">
        <v>110</v>
      </c>
      <c r="E1764" t="s">
        <v>20</v>
      </c>
      <c r="F1764" t="b">
        <v>0</v>
      </c>
      <c r="G1764" t="s">
        <v>68</v>
      </c>
      <c r="H1764" s="1">
        <v>45702.042280092603</v>
      </c>
      <c r="I1764" t="b">
        <v>0</v>
      </c>
      <c r="J1764" t="b">
        <v>1</v>
      </c>
      <c r="K1764" t="s">
        <v>31</v>
      </c>
      <c r="L1764" t="s">
        <v>22</v>
      </c>
      <c r="M1764">
        <v>82500</v>
      </c>
      <c r="O1764" t="s">
        <v>1995</v>
      </c>
      <c r="P1764" t="s">
        <v>1996</v>
      </c>
    </row>
    <row r="1765" spans="1:16" x14ac:dyDescent="0.35">
      <c r="A1765" t="s">
        <v>1776</v>
      </c>
      <c r="B1765" t="s">
        <v>3183</v>
      </c>
      <c r="C1765" t="s">
        <v>154</v>
      </c>
      <c r="D1765" t="s">
        <v>17452</v>
      </c>
      <c r="E1765" t="s">
        <v>20</v>
      </c>
      <c r="F1765" t="b">
        <v>0</v>
      </c>
      <c r="G1765" t="s">
        <v>52</v>
      </c>
      <c r="H1765" s="1">
        <v>45702.249976851846</v>
      </c>
      <c r="I1765" t="b">
        <v>0</v>
      </c>
      <c r="J1765" t="b">
        <v>1</v>
      </c>
      <c r="K1765" t="s">
        <v>31</v>
      </c>
      <c r="L1765" t="s">
        <v>22</v>
      </c>
      <c r="M1765">
        <v>169500</v>
      </c>
      <c r="O1765" t="s">
        <v>3184</v>
      </c>
      <c r="P1765" t="s">
        <v>3185</v>
      </c>
    </row>
    <row r="1766" spans="1:16" x14ac:dyDescent="0.35">
      <c r="A1766" t="s">
        <v>1776</v>
      </c>
      <c r="B1766" t="s">
        <v>1776</v>
      </c>
      <c r="C1766" t="s">
        <v>3186</v>
      </c>
      <c r="D1766" t="s">
        <v>17444</v>
      </c>
      <c r="E1766" t="s">
        <v>20</v>
      </c>
      <c r="F1766" t="b">
        <v>0</v>
      </c>
      <c r="G1766" t="s">
        <v>47</v>
      </c>
      <c r="H1766" s="1">
        <v>45702.250231481477</v>
      </c>
      <c r="I1766" t="b">
        <v>1</v>
      </c>
      <c r="J1766" t="b">
        <v>1</v>
      </c>
      <c r="K1766" t="s">
        <v>31</v>
      </c>
      <c r="L1766" t="s">
        <v>32</v>
      </c>
      <c r="N1766">
        <v>30.5</v>
      </c>
      <c r="O1766" t="s">
        <v>432</v>
      </c>
      <c r="P1766" t="s">
        <v>164</v>
      </c>
    </row>
    <row r="1767" spans="1:16" x14ac:dyDescent="0.35">
      <c r="A1767" t="s">
        <v>1776</v>
      </c>
      <c r="B1767" t="s">
        <v>1776</v>
      </c>
      <c r="C1767" t="s">
        <v>1961</v>
      </c>
      <c r="D1767" t="s">
        <v>110</v>
      </c>
      <c r="E1767" t="s">
        <v>760</v>
      </c>
      <c r="F1767" t="b">
        <v>0</v>
      </c>
      <c r="G1767" t="s">
        <v>47</v>
      </c>
      <c r="H1767" s="1">
        <v>45702.250277777777</v>
      </c>
      <c r="I1767" t="b">
        <v>0</v>
      </c>
      <c r="J1767" t="b">
        <v>1</v>
      </c>
      <c r="K1767" t="s">
        <v>31</v>
      </c>
      <c r="L1767" t="s">
        <v>32</v>
      </c>
      <c r="N1767">
        <v>62.5</v>
      </c>
      <c r="O1767" t="s">
        <v>3187</v>
      </c>
      <c r="P1767" t="s">
        <v>1143</v>
      </c>
    </row>
    <row r="1768" spans="1:16" x14ac:dyDescent="0.35">
      <c r="A1768" t="s">
        <v>1776</v>
      </c>
      <c r="B1768" t="s">
        <v>2048</v>
      </c>
      <c r="C1768" t="s">
        <v>1526</v>
      </c>
      <c r="D1768" t="s">
        <v>3188</v>
      </c>
      <c r="E1768" t="s">
        <v>91</v>
      </c>
      <c r="F1768" t="b">
        <v>0</v>
      </c>
      <c r="G1768" t="s">
        <v>68</v>
      </c>
      <c r="H1768" s="1">
        <v>45702.250902777778</v>
      </c>
      <c r="I1768" t="b">
        <v>1</v>
      </c>
      <c r="J1768" t="b">
        <v>1</v>
      </c>
      <c r="K1768" t="s">
        <v>31</v>
      </c>
      <c r="L1768" t="s">
        <v>32</v>
      </c>
      <c r="N1768">
        <v>25</v>
      </c>
      <c r="O1768" t="s">
        <v>1721</v>
      </c>
      <c r="P1768" t="s">
        <v>251</v>
      </c>
    </row>
    <row r="1769" spans="1:16" x14ac:dyDescent="0.35">
      <c r="A1769" t="s">
        <v>1776</v>
      </c>
      <c r="B1769" t="s">
        <v>3189</v>
      </c>
      <c r="C1769" t="s">
        <v>3190</v>
      </c>
      <c r="D1769" t="s">
        <v>29</v>
      </c>
      <c r="E1769" t="s">
        <v>20</v>
      </c>
      <c r="F1769" t="b">
        <v>0</v>
      </c>
      <c r="G1769" t="s">
        <v>171</v>
      </c>
      <c r="H1769" s="1">
        <v>45702.269016203703</v>
      </c>
      <c r="I1769" t="b">
        <v>0</v>
      </c>
      <c r="J1769" t="b">
        <v>0</v>
      </c>
      <c r="K1769" t="s">
        <v>31</v>
      </c>
      <c r="L1769" t="s">
        <v>32</v>
      </c>
      <c r="N1769">
        <v>33.5</v>
      </c>
      <c r="O1769" t="s">
        <v>3191</v>
      </c>
      <c r="P1769" t="s">
        <v>3192</v>
      </c>
    </row>
    <row r="1770" spans="1:16" x14ac:dyDescent="0.35">
      <c r="A1770" t="s">
        <v>1776</v>
      </c>
      <c r="B1770" t="s">
        <v>1871</v>
      </c>
      <c r="D1770" t="s">
        <v>1872</v>
      </c>
      <c r="E1770" t="s">
        <v>20</v>
      </c>
      <c r="F1770" t="b">
        <v>0</v>
      </c>
      <c r="G1770" t="s">
        <v>37</v>
      </c>
      <c r="H1770" s="1">
        <v>45702.298101851848</v>
      </c>
      <c r="I1770" t="b">
        <v>0</v>
      </c>
      <c r="J1770" t="b">
        <v>0</v>
      </c>
      <c r="K1770" t="s">
        <v>37</v>
      </c>
      <c r="L1770" t="s">
        <v>22</v>
      </c>
      <c r="M1770">
        <v>65000</v>
      </c>
      <c r="O1770" t="s">
        <v>1873</v>
      </c>
      <c r="P1770" t="s">
        <v>1016</v>
      </c>
    </row>
    <row r="1771" spans="1:16" x14ac:dyDescent="0.35">
      <c r="A1771" t="s">
        <v>1776</v>
      </c>
      <c r="B1771" t="s">
        <v>3193</v>
      </c>
      <c r="C1771" t="s">
        <v>72</v>
      </c>
      <c r="D1771" t="s">
        <v>115</v>
      </c>
      <c r="E1771" t="s">
        <v>20</v>
      </c>
      <c r="F1771" t="b">
        <v>0</v>
      </c>
      <c r="G1771" t="s">
        <v>30</v>
      </c>
      <c r="H1771" s="1">
        <v>45702.303819444453</v>
      </c>
      <c r="I1771" t="b">
        <v>0</v>
      </c>
      <c r="J1771" t="b">
        <v>1</v>
      </c>
      <c r="K1771" t="s">
        <v>31</v>
      </c>
      <c r="L1771" t="s">
        <v>22</v>
      </c>
      <c r="M1771">
        <v>137500</v>
      </c>
      <c r="O1771" t="s">
        <v>3194</v>
      </c>
      <c r="P1771" t="s">
        <v>3195</v>
      </c>
    </row>
    <row r="1772" spans="1:16" x14ac:dyDescent="0.35">
      <c r="A1772" t="s">
        <v>1776</v>
      </c>
      <c r="B1772" t="s">
        <v>3233</v>
      </c>
      <c r="C1772" t="s">
        <v>3234</v>
      </c>
      <c r="D1772" t="s">
        <v>110</v>
      </c>
      <c r="E1772" t="s">
        <v>20</v>
      </c>
      <c r="F1772" t="b">
        <v>0</v>
      </c>
      <c r="G1772" t="s">
        <v>52</v>
      </c>
      <c r="H1772" s="1">
        <v>45702.375081018523</v>
      </c>
      <c r="I1772" t="b">
        <v>1</v>
      </c>
      <c r="J1772" t="b">
        <v>1</v>
      </c>
      <c r="K1772" t="s">
        <v>31</v>
      </c>
      <c r="L1772" t="s">
        <v>22</v>
      </c>
      <c r="M1772">
        <v>80000</v>
      </c>
      <c r="O1772" t="s">
        <v>3235</v>
      </c>
      <c r="P1772" t="s">
        <v>3236</v>
      </c>
    </row>
    <row r="1773" spans="1:16" x14ac:dyDescent="0.35">
      <c r="A1773" t="s">
        <v>1776</v>
      </c>
      <c r="B1773" t="s">
        <v>3196</v>
      </c>
      <c r="C1773" t="s">
        <v>18</v>
      </c>
      <c r="D1773" t="s">
        <v>110</v>
      </c>
      <c r="E1773" t="s">
        <v>20</v>
      </c>
      <c r="F1773" t="b">
        <v>1</v>
      </c>
      <c r="G1773" t="s">
        <v>52</v>
      </c>
      <c r="H1773" s="1">
        <v>45702.375150462962</v>
      </c>
      <c r="I1773" t="b">
        <v>1</v>
      </c>
      <c r="J1773" t="b">
        <v>0</v>
      </c>
      <c r="K1773" t="s">
        <v>31</v>
      </c>
      <c r="L1773" t="s">
        <v>22</v>
      </c>
      <c r="M1773">
        <v>163085</v>
      </c>
      <c r="O1773" t="s">
        <v>3197</v>
      </c>
      <c r="P1773" t="s">
        <v>941</v>
      </c>
    </row>
    <row r="1774" spans="1:16" x14ac:dyDescent="0.35">
      <c r="A1774" t="s">
        <v>1776</v>
      </c>
      <c r="B1774" t="s">
        <v>3198</v>
      </c>
      <c r="C1774" t="s">
        <v>1961</v>
      </c>
      <c r="D1774" t="s">
        <v>115</v>
      </c>
      <c r="E1774" t="s">
        <v>20</v>
      </c>
      <c r="F1774" t="b">
        <v>0</v>
      </c>
      <c r="G1774" t="s">
        <v>47</v>
      </c>
      <c r="H1774" s="1">
        <v>45702.375474537039</v>
      </c>
      <c r="I1774" t="b">
        <v>0</v>
      </c>
      <c r="J1774" t="b">
        <v>0</v>
      </c>
      <c r="K1774" t="s">
        <v>31</v>
      </c>
      <c r="L1774" t="s">
        <v>22</v>
      </c>
      <c r="M1774">
        <v>125000</v>
      </c>
      <c r="O1774" t="s">
        <v>1123</v>
      </c>
      <c r="P1774" t="s">
        <v>3199</v>
      </c>
    </row>
    <row r="1775" spans="1:16" x14ac:dyDescent="0.35">
      <c r="A1775" t="s">
        <v>1776</v>
      </c>
      <c r="B1775" t="s">
        <v>2395</v>
      </c>
      <c r="C1775" t="s">
        <v>283</v>
      </c>
      <c r="D1775" t="s">
        <v>573</v>
      </c>
      <c r="E1775" t="s">
        <v>296</v>
      </c>
      <c r="F1775" t="b">
        <v>0</v>
      </c>
      <c r="G1775" t="s">
        <v>52</v>
      </c>
      <c r="H1775" s="1">
        <v>45702.416701388887</v>
      </c>
      <c r="I1775" t="b">
        <v>1</v>
      </c>
      <c r="J1775" t="b">
        <v>0</v>
      </c>
      <c r="K1775" t="s">
        <v>31</v>
      </c>
      <c r="L1775" t="s">
        <v>32</v>
      </c>
      <c r="N1775">
        <v>27.979999542236332</v>
      </c>
      <c r="O1775" t="s">
        <v>3200</v>
      </c>
    </row>
    <row r="1776" spans="1:16" x14ac:dyDescent="0.35">
      <c r="A1776" t="s">
        <v>1776</v>
      </c>
      <c r="B1776" t="s">
        <v>3201</v>
      </c>
      <c r="C1776" t="s">
        <v>3202</v>
      </c>
      <c r="D1776" t="s">
        <v>573</v>
      </c>
      <c r="E1776" t="s">
        <v>20</v>
      </c>
      <c r="F1776" t="b">
        <v>0</v>
      </c>
      <c r="G1776" t="s">
        <v>52</v>
      </c>
      <c r="H1776" s="1">
        <v>45702.583518518521</v>
      </c>
      <c r="I1776" t="b">
        <v>0</v>
      </c>
      <c r="J1776" t="b">
        <v>1</v>
      </c>
      <c r="K1776" t="s">
        <v>31</v>
      </c>
      <c r="L1776" t="s">
        <v>32</v>
      </c>
      <c r="N1776">
        <v>24.014999389648441</v>
      </c>
      <c r="O1776" t="s">
        <v>3203</v>
      </c>
      <c r="P1776" t="s">
        <v>1976</v>
      </c>
    </row>
    <row r="1777" spans="1:16" x14ac:dyDescent="0.35">
      <c r="A1777" t="s">
        <v>1776</v>
      </c>
      <c r="B1777" t="s">
        <v>2353</v>
      </c>
      <c r="C1777" t="s">
        <v>189</v>
      </c>
      <c r="D1777" t="s">
        <v>110</v>
      </c>
      <c r="E1777" t="s">
        <v>760</v>
      </c>
      <c r="F1777" t="b">
        <v>0</v>
      </c>
      <c r="G1777" t="s">
        <v>52</v>
      </c>
      <c r="H1777" s="1">
        <v>45702.625069444453</v>
      </c>
      <c r="I1777" t="b">
        <v>1</v>
      </c>
      <c r="J1777" t="b">
        <v>1</v>
      </c>
      <c r="K1777" t="s">
        <v>31</v>
      </c>
      <c r="L1777" t="s">
        <v>32</v>
      </c>
      <c r="N1777">
        <v>26.494998931884769</v>
      </c>
      <c r="O1777" t="s">
        <v>2354</v>
      </c>
      <c r="P1777" t="s">
        <v>191</v>
      </c>
    </row>
    <row r="1778" spans="1:16" x14ac:dyDescent="0.35">
      <c r="A1778" t="s">
        <v>1776</v>
      </c>
      <c r="B1778" t="s">
        <v>3204</v>
      </c>
      <c r="C1778" t="s">
        <v>533</v>
      </c>
      <c r="D1778" t="s">
        <v>29</v>
      </c>
      <c r="E1778" t="s">
        <v>20</v>
      </c>
      <c r="F1778" t="b">
        <v>0</v>
      </c>
      <c r="G1778" t="s">
        <v>52</v>
      </c>
      <c r="H1778" s="1">
        <v>45702.625173611108</v>
      </c>
      <c r="I1778" t="b">
        <v>0</v>
      </c>
      <c r="J1778" t="b">
        <v>0</v>
      </c>
      <c r="K1778" t="s">
        <v>31</v>
      </c>
      <c r="L1778" t="s">
        <v>22</v>
      </c>
      <c r="M1778">
        <v>61750</v>
      </c>
      <c r="O1778" t="s">
        <v>3205</v>
      </c>
      <c r="P1778" t="s">
        <v>3206</v>
      </c>
    </row>
    <row r="1779" spans="1:16" x14ac:dyDescent="0.35">
      <c r="A1779" t="s">
        <v>1776</v>
      </c>
      <c r="B1779" t="s">
        <v>3207</v>
      </c>
      <c r="C1779" t="s">
        <v>1599</v>
      </c>
      <c r="D1779" t="s">
        <v>110</v>
      </c>
      <c r="E1779" t="s">
        <v>91</v>
      </c>
      <c r="F1779" t="b">
        <v>0</v>
      </c>
      <c r="G1779" t="s">
        <v>68</v>
      </c>
      <c r="H1779" s="1">
        <v>45702.625601851847</v>
      </c>
      <c r="I1779" t="b">
        <v>1</v>
      </c>
      <c r="J1779" t="b">
        <v>0</v>
      </c>
      <c r="K1779" t="s">
        <v>31</v>
      </c>
      <c r="L1779" t="s">
        <v>32</v>
      </c>
      <c r="N1779">
        <v>53.5</v>
      </c>
      <c r="O1779" t="s">
        <v>3208</v>
      </c>
      <c r="P1779" t="s">
        <v>897</v>
      </c>
    </row>
    <row r="1780" spans="1:16" x14ac:dyDescent="0.35">
      <c r="A1780" t="s">
        <v>1776</v>
      </c>
      <c r="B1780" t="s">
        <v>2949</v>
      </c>
      <c r="C1780" t="s">
        <v>2602</v>
      </c>
      <c r="D1780" t="s">
        <v>29</v>
      </c>
      <c r="E1780" t="s">
        <v>20</v>
      </c>
      <c r="F1780" t="b">
        <v>0</v>
      </c>
      <c r="G1780" t="s">
        <v>52</v>
      </c>
      <c r="H1780" s="1">
        <v>45702.666817129633</v>
      </c>
      <c r="I1780" t="b">
        <v>0</v>
      </c>
      <c r="J1780" t="b">
        <v>1</v>
      </c>
      <c r="K1780" t="s">
        <v>31</v>
      </c>
      <c r="L1780" t="s">
        <v>22</v>
      </c>
      <c r="M1780">
        <v>120000</v>
      </c>
      <c r="O1780" t="s">
        <v>3209</v>
      </c>
      <c r="P1780" t="s">
        <v>3210</v>
      </c>
    </row>
    <row r="1781" spans="1:16" x14ac:dyDescent="0.35">
      <c r="A1781" t="s">
        <v>1776</v>
      </c>
      <c r="B1781" t="s">
        <v>3211</v>
      </c>
      <c r="C1781" t="s">
        <v>533</v>
      </c>
      <c r="D1781" t="s">
        <v>110</v>
      </c>
      <c r="E1781" t="s">
        <v>20</v>
      </c>
      <c r="F1781" t="b">
        <v>0</v>
      </c>
      <c r="G1781" t="s">
        <v>52</v>
      </c>
      <c r="H1781" s="1">
        <v>45702.66684027778</v>
      </c>
      <c r="I1781" t="b">
        <v>0</v>
      </c>
      <c r="J1781" t="b">
        <v>1</v>
      </c>
      <c r="K1781" t="s">
        <v>31</v>
      </c>
      <c r="L1781" t="s">
        <v>22</v>
      </c>
      <c r="M1781">
        <v>79871.5</v>
      </c>
      <c r="O1781" t="s">
        <v>3212</v>
      </c>
      <c r="P1781" t="s">
        <v>3213</v>
      </c>
    </row>
    <row r="1782" spans="1:16" x14ac:dyDescent="0.35">
      <c r="A1782" t="s">
        <v>1776</v>
      </c>
      <c r="B1782" t="s">
        <v>3237</v>
      </c>
      <c r="C1782" t="s">
        <v>2069</v>
      </c>
      <c r="D1782" t="s">
        <v>36</v>
      </c>
      <c r="E1782" t="s">
        <v>20</v>
      </c>
      <c r="F1782" t="b">
        <v>0</v>
      </c>
      <c r="G1782" t="s">
        <v>171</v>
      </c>
      <c r="H1782" s="1">
        <v>45702.700891203713</v>
      </c>
      <c r="I1782" t="b">
        <v>0</v>
      </c>
      <c r="J1782" t="b">
        <v>1</v>
      </c>
      <c r="K1782" t="s">
        <v>31</v>
      </c>
      <c r="L1782" t="s">
        <v>22</v>
      </c>
      <c r="M1782">
        <v>74100</v>
      </c>
      <c r="O1782" t="s">
        <v>3238</v>
      </c>
      <c r="P1782" t="s">
        <v>3239</v>
      </c>
    </row>
    <row r="1783" spans="1:16" x14ac:dyDescent="0.35">
      <c r="A1783" t="s">
        <v>1776</v>
      </c>
      <c r="B1783" t="s">
        <v>1776</v>
      </c>
      <c r="C1783" t="s">
        <v>496</v>
      </c>
      <c r="D1783" t="s">
        <v>42</v>
      </c>
      <c r="E1783" t="s">
        <v>20</v>
      </c>
      <c r="F1783" t="b">
        <v>0</v>
      </c>
      <c r="G1783" t="s">
        <v>47</v>
      </c>
      <c r="H1783" s="1">
        <v>45702.708738425928</v>
      </c>
      <c r="I1783" t="b">
        <v>0</v>
      </c>
      <c r="J1783" t="b">
        <v>0</v>
      </c>
      <c r="K1783" t="s">
        <v>31</v>
      </c>
      <c r="L1783" t="s">
        <v>32</v>
      </c>
      <c r="N1783">
        <v>37.5</v>
      </c>
      <c r="O1783" t="s">
        <v>1818</v>
      </c>
      <c r="P1783" t="s">
        <v>1130</v>
      </c>
    </row>
    <row r="1784" spans="1:16" x14ac:dyDescent="0.35">
      <c r="A1784" t="s">
        <v>1776</v>
      </c>
      <c r="B1784" t="s">
        <v>1882</v>
      </c>
      <c r="C1784" t="s">
        <v>3214</v>
      </c>
      <c r="D1784" t="s">
        <v>36</v>
      </c>
      <c r="E1784" t="s">
        <v>20</v>
      </c>
      <c r="F1784" t="b">
        <v>0</v>
      </c>
      <c r="G1784" t="s">
        <v>52</v>
      </c>
      <c r="H1784" s="1">
        <v>45702.791770833333</v>
      </c>
      <c r="I1784" t="b">
        <v>1</v>
      </c>
      <c r="J1784" t="b">
        <v>0</v>
      </c>
      <c r="K1784" t="s">
        <v>31</v>
      </c>
      <c r="L1784" t="s">
        <v>22</v>
      </c>
      <c r="M1784">
        <v>70000</v>
      </c>
      <c r="O1784" t="s">
        <v>3215</v>
      </c>
      <c r="P1784" t="s">
        <v>1174</v>
      </c>
    </row>
    <row r="1785" spans="1:16" x14ac:dyDescent="0.35">
      <c r="A1785" t="s">
        <v>1776</v>
      </c>
      <c r="B1785" t="s">
        <v>3216</v>
      </c>
      <c r="C1785" t="s">
        <v>170</v>
      </c>
      <c r="D1785" t="s">
        <v>36</v>
      </c>
      <c r="E1785" t="s">
        <v>20</v>
      </c>
      <c r="F1785" t="b">
        <v>0</v>
      </c>
      <c r="G1785" t="s">
        <v>171</v>
      </c>
      <c r="H1785" s="1">
        <v>45702.832256944443</v>
      </c>
      <c r="I1785" t="b">
        <v>1</v>
      </c>
      <c r="J1785" t="b">
        <v>1</v>
      </c>
      <c r="K1785" t="s">
        <v>31</v>
      </c>
      <c r="L1785" t="s">
        <v>22</v>
      </c>
      <c r="M1785">
        <v>85000</v>
      </c>
      <c r="O1785" t="s">
        <v>2927</v>
      </c>
      <c r="P1785" t="s">
        <v>164</v>
      </c>
    </row>
    <row r="1786" spans="1:16" x14ac:dyDescent="0.35">
      <c r="A1786" t="s">
        <v>1776</v>
      </c>
      <c r="B1786" t="s">
        <v>2137</v>
      </c>
      <c r="C1786" t="s">
        <v>805</v>
      </c>
      <c r="D1786" t="s">
        <v>3068</v>
      </c>
      <c r="E1786" t="s">
        <v>20</v>
      </c>
      <c r="F1786" t="b">
        <v>0</v>
      </c>
      <c r="G1786" t="s">
        <v>30</v>
      </c>
      <c r="H1786" s="1">
        <v>45702.834317129629</v>
      </c>
      <c r="I1786" t="b">
        <v>1</v>
      </c>
      <c r="J1786" t="b">
        <v>0</v>
      </c>
      <c r="K1786" t="s">
        <v>31</v>
      </c>
      <c r="L1786" t="s">
        <v>32</v>
      </c>
      <c r="N1786">
        <v>37.5</v>
      </c>
      <c r="O1786" t="s">
        <v>61</v>
      </c>
      <c r="P1786" t="s">
        <v>3069</v>
      </c>
    </row>
    <row r="1787" spans="1:16" x14ac:dyDescent="0.35">
      <c r="A1787" t="s">
        <v>1776</v>
      </c>
      <c r="B1787" t="s">
        <v>3217</v>
      </c>
      <c r="C1787" t="s">
        <v>1978</v>
      </c>
      <c r="D1787" t="s">
        <v>36</v>
      </c>
      <c r="E1787" t="s">
        <v>91</v>
      </c>
      <c r="F1787" t="b">
        <v>0</v>
      </c>
      <c r="G1787" t="s">
        <v>52</v>
      </c>
      <c r="H1787" s="1">
        <v>45702.834456018521</v>
      </c>
      <c r="I1787" t="b">
        <v>0</v>
      </c>
      <c r="J1787" t="b">
        <v>0</v>
      </c>
      <c r="K1787" t="s">
        <v>31</v>
      </c>
      <c r="L1787" t="s">
        <v>32</v>
      </c>
      <c r="N1787">
        <v>30</v>
      </c>
      <c r="O1787" t="s">
        <v>2565</v>
      </c>
      <c r="P1787" t="s">
        <v>3118</v>
      </c>
    </row>
    <row r="1788" spans="1:16" x14ac:dyDescent="0.35">
      <c r="A1788" t="s">
        <v>1776</v>
      </c>
      <c r="B1788" t="s">
        <v>2926</v>
      </c>
      <c r="C1788" t="s">
        <v>3240</v>
      </c>
      <c r="D1788" t="s">
        <v>36</v>
      </c>
      <c r="E1788" t="s">
        <v>20</v>
      </c>
      <c r="F1788" t="b">
        <v>0</v>
      </c>
      <c r="G1788" t="s">
        <v>52</v>
      </c>
      <c r="H1788" s="1">
        <v>45702.834837962961</v>
      </c>
      <c r="I1788" t="b">
        <v>1</v>
      </c>
      <c r="J1788" t="b">
        <v>0</v>
      </c>
      <c r="K1788" t="s">
        <v>31</v>
      </c>
      <c r="L1788" t="s">
        <v>22</v>
      </c>
      <c r="M1788">
        <v>105000</v>
      </c>
      <c r="O1788" t="s">
        <v>77</v>
      </c>
      <c r="P1788" t="s">
        <v>3241</v>
      </c>
    </row>
    <row r="1789" spans="1:16" x14ac:dyDescent="0.35">
      <c r="A1789" t="s">
        <v>1776</v>
      </c>
      <c r="B1789" t="s">
        <v>3218</v>
      </c>
      <c r="C1789" t="s">
        <v>1092</v>
      </c>
      <c r="D1789" t="s">
        <v>573</v>
      </c>
      <c r="E1789" t="s">
        <v>20</v>
      </c>
      <c r="F1789" t="b">
        <v>0</v>
      </c>
      <c r="G1789" t="s">
        <v>68</v>
      </c>
      <c r="H1789" s="1">
        <v>45702.836087962962</v>
      </c>
      <c r="I1789" t="b">
        <v>0</v>
      </c>
      <c r="J1789" t="b">
        <v>0</v>
      </c>
      <c r="K1789" t="s">
        <v>31</v>
      </c>
      <c r="L1789" t="s">
        <v>32</v>
      </c>
      <c r="N1789">
        <v>25</v>
      </c>
      <c r="O1789" t="s">
        <v>3219</v>
      </c>
      <c r="P1789" t="s">
        <v>3220</v>
      </c>
    </row>
    <row r="1790" spans="1:16" x14ac:dyDescent="0.35">
      <c r="A1790" t="s">
        <v>1776</v>
      </c>
      <c r="B1790" t="s">
        <v>3221</v>
      </c>
      <c r="C1790" t="s">
        <v>170</v>
      </c>
      <c r="D1790" t="s">
        <v>36</v>
      </c>
      <c r="E1790" t="s">
        <v>20</v>
      </c>
      <c r="F1790" t="b">
        <v>0</v>
      </c>
      <c r="G1790" t="s">
        <v>171</v>
      </c>
      <c r="H1790" s="1">
        <v>45702.868854166663</v>
      </c>
      <c r="I1790" t="b">
        <v>1</v>
      </c>
      <c r="J1790" t="b">
        <v>1</v>
      </c>
      <c r="K1790" t="s">
        <v>31</v>
      </c>
      <c r="L1790" t="s">
        <v>32</v>
      </c>
      <c r="N1790">
        <v>19</v>
      </c>
      <c r="O1790" t="s">
        <v>194</v>
      </c>
      <c r="P1790" t="s">
        <v>3222</v>
      </c>
    </row>
    <row r="1791" spans="1:16" x14ac:dyDescent="0.35">
      <c r="A1791" t="s">
        <v>1776</v>
      </c>
      <c r="B1791" t="s">
        <v>3223</v>
      </c>
      <c r="C1791" t="s">
        <v>1671</v>
      </c>
      <c r="D1791" t="s">
        <v>321</v>
      </c>
      <c r="E1791" t="s">
        <v>20</v>
      </c>
      <c r="F1791" t="b">
        <v>0</v>
      </c>
      <c r="G1791" t="s">
        <v>52</v>
      </c>
      <c r="H1791" s="1">
        <v>45702.871157407397</v>
      </c>
      <c r="I1791" t="b">
        <v>0</v>
      </c>
      <c r="J1791" t="b">
        <v>1</v>
      </c>
      <c r="K1791" t="s">
        <v>31</v>
      </c>
      <c r="L1791" t="s">
        <v>22</v>
      </c>
      <c r="M1791">
        <v>120000</v>
      </c>
      <c r="O1791" t="s">
        <v>3224</v>
      </c>
    </row>
    <row r="1792" spans="1:16" x14ac:dyDescent="0.35">
      <c r="A1792" t="s">
        <v>1776</v>
      </c>
      <c r="B1792" t="s">
        <v>3230</v>
      </c>
      <c r="C1792" t="s">
        <v>283</v>
      </c>
      <c r="D1792" t="s">
        <v>29</v>
      </c>
      <c r="E1792" t="s">
        <v>20</v>
      </c>
      <c r="F1792" t="b">
        <v>0</v>
      </c>
      <c r="G1792" t="s">
        <v>52</v>
      </c>
      <c r="H1792" s="1">
        <v>45702.874988425923</v>
      </c>
      <c r="I1792" t="b">
        <v>0</v>
      </c>
      <c r="J1792" t="b">
        <v>0</v>
      </c>
      <c r="K1792" t="s">
        <v>31</v>
      </c>
      <c r="L1792" t="s">
        <v>22</v>
      </c>
      <c r="M1792">
        <v>82500</v>
      </c>
      <c r="O1792" t="s">
        <v>3231</v>
      </c>
      <c r="P1792" t="s">
        <v>3232</v>
      </c>
    </row>
    <row r="1793" spans="1:16" x14ac:dyDescent="0.35">
      <c r="A1793" t="s">
        <v>1776</v>
      </c>
      <c r="B1793" t="s">
        <v>3225</v>
      </c>
      <c r="C1793" t="s">
        <v>154</v>
      </c>
      <c r="D1793" t="s">
        <v>36</v>
      </c>
      <c r="E1793" t="s">
        <v>436</v>
      </c>
      <c r="F1793" t="b">
        <v>0</v>
      </c>
      <c r="G1793" t="s">
        <v>52</v>
      </c>
      <c r="H1793" s="1">
        <v>45702.916770833333</v>
      </c>
      <c r="I1793" t="b">
        <v>0</v>
      </c>
      <c r="J1793" t="b">
        <v>0</v>
      </c>
      <c r="K1793" t="s">
        <v>31</v>
      </c>
      <c r="L1793" t="s">
        <v>32</v>
      </c>
      <c r="N1793">
        <v>15.25</v>
      </c>
      <c r="O1793" t="s">
        <v>3226</v>
      </c>
    </row>
    <row r="1794" spans="1:16" x14ac:dyDescent="0.35">
      <c r="A1794" t="s">
        <v>1776</v>
      </c>
      <c r="B1794" t="s">
        <v>3227</v>
      </c>
      <c r="C1794" t="s">
        <v>530</v>
      </c>
      <c r="D1794" t="s">
        <v>110</v>
      </c>
      <c r="E1794" t="s">
        <v>20</v>
      </c>
      <c r="F1794" t="b">
        <v>0</v>
      </c>
      <c r="G1794" t="s">
        <v>52</v>
      </c>
      <c r="H1794" s="1">
        <v>45702.954479166663</v>
      </c>
      <c r="I1794" t="b">
        <v>0</v>
      </c>
      <c r="J1794" t="b">
        <v>0</v>
      </c>
      <c r="K1794" t="s">
        <v>31</v>
      </c>
      <c r="L1794" t="s">
        <v>32</v>
      </c>
      <c r="N1794">
        <v>67.360000610351563</v>
      </c>
      <c r="O1794" t="s">
        <v>3228</v>
      </c>
      <c r="P1794" t="s">
        <v>3229</v>
      </c>
    </row>
    <row r="1795" spans="1:16" x14ac:dyDescent="0.35">
      <c r="A1795" t="s">
        <v>1776</v>
      </c>
      <c r="B1795" t="s">
        <v>3182</v>
      </c>
      <c r="C1795" t="s">
        <v>2477</v>
      </c>
      <c r="D1795" t="s">
        <v>573</v>
      </c>
      <c r="E1795" t="s">
        <v>296</v>
      </c>
      <c r="F1795" t="b">
        <v>0</v>
      </c>
      <c r="G1795" t="s">
        <v>52</v>
      </c>
      <c r="H1795" s="1">
        <v>45703.000173611108</v>
      </c>
      <c r="I1795" t="b">
        <v>0</v>
      </c>
      <c r="J1795" t="b">
        <v>0</v>
      </c>
      <c r="K1795" t="s">
        <v>31</v>
      </c>
      <c r="L1795" t="s">
        <v>32</v>
      </c>
      <c r="N1795">
        <v>24.014999389648441</v>
      </c>
      <c r="O1795" t="s">
        <v>2478</v>
      </c>
      <c r="P1795" t="s">
        <v>2479</v>
      </c>
    </row>
    <row r="1796" spans="1:16" x14ac:dyDescent="0.35">
      <c r="A1796" t="s">
        <v>1776</v>
      </c>
      <c r="B1796" t="s">
        <v>3038</v>
      </c>
      <c r="C1796" t="s">
        <v>18</v>
      </c>
      <c r="D1796" t="s">
        <v>36</v>
      </c>
      <c r="E1796" t="s">
        <v>20</v>
      </c>
      <c r="F1796" t="b">
        <v>1</v>
      </c>
      <c r="G1796" t="s">
        <v>287</v>
      </c>
      <c r="H1796" s="1">
        <v>45703.018483796302</v>
      </c>
      <c r="I1796" t="b">
        <v>0</v>
      </c>
      <c r="J1796" t="b">
        <v>0</v>
      </c>
      <c r="K1796" t="s">
        <v>287</v>
      </c>
      <c r="L1796" t="s">
        <v>22</v>
      </c>
      <c r="M1796">
        <v>71500</v>
      </c>
      <c r="O1796" t="s">
        <v>3039</v>
      </c>
      <c r="P1796" t="s">
        <v>3040</v>
      </c>
    </row>
    <row r="1797" spans="1:16" x14ac:dyDescent="0.35">
      <c r="A1797" t="s">
        <v>1776</v>
      </c>
      <c r="B1797" t="s">
        <v>1992</v>
      </c>
      <c r="C1797" t="s">
        <v>51</v>
      </c>
      <c r="D1797" t="s">
        <v>110</v>
      </c>
      <c r="E1797" t="s">
        <v>20</v>
      </c>
      <c r="F1797" t="b">
        <v>0</v>
      </c>
      <c r="G1797" t="s">
        <v>43</v>
      </c>
      <c r="H1797" s="1">
        <v>45703.04210648148</v>
      </c>
      <c r="I1797" t="b">
        <v>0</v>
      </c>
      <c r="J1797" t="b">
        <v>0</v>
      </c>
      <c r="K1797" t="s">
        <v>31</v>
      </c>
      <c r="L1797" t="s">
        <v>22</v>
      </c>
      <c r="M1797">
        <v>70000</v>
      </c>
      <c r="O1797" t="s">
        <v>1993</v>
      </c>
      <c r="P1797" t="s">
        <v>164</v>
      </c>
    </row>
    <row r="1798" spans="1:16" x14ac:dyDescent="0.35">
      <c r="A1798" t="s">
        <v>1776</v>
      </c>
      <c r="B1798" t="s">
        <v>1994</v>
      </c>
      <c r="C1798" t="s">
        <v>338</v>
      </c>
      <c r="D1798" t="s">
        <v>110</v>
      </c>
      <c r="E1798" t="s">
        <v>20</v>
      </c>
      <c r="F1798" t="b">
        <v>0</v>
      </c>
      <c r="G1798" t="s">
        <v>68</v>
      </c>
      <c r="H1798" s="1">
        <v>45703.042280092603</v>
      </c>
      <c r="I1798" t="b">
        <v>0</v>
      </c>
      <c r="J1798" t="b">
        <v>1</v>
      </c>
      <c r="K1798" t="s">
        <v>31</v>
      </c>
      <c r="L1798" t="s">
        <v>22</v>
      </c>
      <c r="M1798">
        <v>82500</v>
      </c>
      <c r="O1798" t="s">
        <v>1995</v>
      </c>
      <c r="P1798" t="s">
        <v>1996</v>
      </c>
    </row>
    <row r="1799" spans="1:16" x14ac:dyDescent="0.35">
      <c r="A1799" t="s">
        <v>1776</v>
      </c>
      <c r="B1799" t="s">
        <v>3183</v>
      </c>
      <c r="C1799" t="s">
        <v>154</v>
      </c>
      <c r="D1799" t="s">
        <v>17452</v>
      </c>
      <c r="E1799" t="s">
        <v>20</v>
      </c>
      <c r="F1799" t="b">
        <v>0</v>
      </c>
      <c r="G1799" t="s">
        <v>52</v>
      </c>
      <c r="H1799" s="1">
        <v>45703.249976851846</v>
      </c>
      <c r="I1799" t="b">
        <v>0</v>
      </c>
      <c r="J1799" t="b">
        <v>1</v>
      </c>
      <c r="K1799" t="s">
        <v>31</v>
      </c>
      <c r="L1799" t="s">
        <v>22</v>
      </c>
      <c r="M1799">
        <v>169500</v>
      </c>
      <c r="O1799" t="s">
        <v>3184</v>
      </c>
      <c r="P1799" t="s">
        <v>3185</v>
      </c>
    </row>
    <row r="1800" spans="1:16" x14ac:dyDescent="0.35">
      <c r="A1800" t="s">
        <v>1776</v>
      </c>
      <c r="B1800" t="s">
        <v>1776</v>
      </c>
      <c r="C1800" t="s">
        <v>3186</v>
      </c>
      <c r="D1800" t="s">
        <v>17444</v>
      </c>
      <c r="E1800" t="s">
        <v>20</v>
      </c>
      <c r="F1800" t="b">
        <v>0</v>
      </c>
      <c r="G1800" t="s">
        <v>47</v>
      </c>
      <c r="H1800" s="1">
        <v>45703.250231481477</v>
      </c>
      <c r="I1800" t="b">
        <v>1</v>
      </c>
      <c r="J1800" t="b">
        <v>1</v>
      </c>
      <c r="K1800" t="s">
        <v>31</v>
      </c>
      <c r="L1800" t="s">
        <v>32</v>
      </c>
      <c r="N1800">
        <v>30.5</v>
      </c>
      <c r="O1800" t="s">
        <v>432</v>
      </c>
      <c r="P1800" t="s">
        <v>164</v>
      </c>
    </row>
    <row r="1801" spans="1:16" x14ac:dyDescent="0.35">
      <c r="A1801" t="s">
        <v>1776</v>
      </c>
      <c r="B1801" t="s">
        <v>1776</v>
      </c>
      <c r="C1801" t="s">
        <v>1961</v>
      </c>
      <c r="D1801" t="s">
        <v>110</v>
      </c>
      <c r="E1801" t="s">
        <v>760</v>
      </c>
      <c r="F1801" t="b">
        <v>0</v>
      </c>
      <c r="G1801" t="s">
        <v>47</v>
      </c>
      <c r="H1801" s="1">
        <v>45703.250277777777</v>
      </c>
      <c r="I1801" t="b">
        <v>0</v>
      </c>
      <c r="J1801" t="b">
        <v>1</v>
      </c>
      <c r="K1801" t="s">
        <v>31</v>
      </c>
      <c r="L1801" t="s">
        <v>32</v>
      </c>
      <c r="N1801">
        <v>62.5</v>
      </c>
      <c r="O1801" t="s">
        <v>3187</v>
      </c>
      <c r="P1801" t="s">
        <v>1143</v>
      </c>
    </row>
    <row r="1802" spans="1:16" x14ac:dyDescent="0.35">
      <c r="A1802" t="s">
        <v>1776</v>
      </c>
      <c r="B1802" t="s">
        <v>2048</v>
      </c>
      <c r="C1802" t="s">
        <v>1526</v>
      </c>
      <c r="D1802" t="s">
        <v>3188</v>
      </c>
      <c r="E1802" t="s">
        <v>91</v>
      </c>
      <c r="F1802" t="b">
        <v>0</v>
      </c>
      <c r="G1802" t="s">
        <v>68</v>
      </c>
      <c r="H1802" s="1">
        <v>45703.250902777778</v>
      </c>
      <c r="I1802" t="b">
        <v>1</v>
      </c>
      <c r="J1802" t="b">
        <v>1</v>
      </c>
      <c r="K1802" t="s">
        <v>31</v>
      </c>
      <c r="L1802" t="s">
        <v>32</v>
      </c>
      <c r="N1802">
        <v>25</v>
      </c>
      <c r="O1802" t="s">
        <v>1721</v>
      </c>
      <c r="P1802" t="s">
        <v>251</v>
      </c>
    </row>
    <row r="1803" spans="1:16" x14ac:dyDescent="0.35">
      <c r="A1803" t="s">
        <v>1776</v>
      </c>
      <c r="B1803" t="s">
        <v>1776</v>
      </c>
      <c r="C1803" t="s">
        <v>705</v>
      </c>
      <c r="D1803" t="s">
        <v>110</v>
      </c>
      <c r="E1803" t="s">
        <v>20</v>
      </c>
      <c r="F1803" t="b">
        <v>0</v>
      </c>
      <c r="G1803" t="s">
        <v>30</v>
      </c>
      <c r="H1803" s="1">
        <v>45703.251215277778</v>
      </c>
      <c r="I1803" t="b">
        <v>0</v>
      </c>
      <c r="J1803" t="b">
        <v>0</v>
      </c>
      <c r="K1803" t="s">
        <v>31</v>
      </c>
      <c r="L1803" t="s">
        <v>22</v>
      </c>
      <c r="M1803">
        <v>70000</v>
      </c>
      <c r="O1803" t="s">
        <v>2586</v>
      </c>
      <c r="P1803" t="s">
        <v>2587</v>
      </c>
    </row>
    <row r="1804" spans="1:16" x14ac:dyDescent="0.35">
      <c r="A1804" t="s">
        <v>1776</v>
      </c>
      <c r="B1804" t="s">
        <v>3189</v>
      </c>
      <c r="C1804" t="s">
        <v>3190</v>
      </c>
      <c r="D1804" t="s">
        <v>29</v>
      </c>
      <c r="E1804" t="s">
        <v>20</v>
      </c>
      <c r="F1804" t="b">
        <v>0</v>
      </c>
      <c r="G1804" t="s">
        <v>171</v>
      </c>
      <c r="H1804" s="1">
        <v>45703.269016203703</v>
      </c>
      <c r="I1804" t="b">
        <v>0</v>
      </c>
      <c r="J1804" t="b">
        <v>0</v>
      </c>
      <c r="K1804" t="s">
        <v>31</v>
      </c>
      <c r="L1804" t="s">
        <v>32</v>
      </c>
      <c r="N1804">
        <v>33.5</v>
      </c>
      <c r="O1804" t="s">
        <v>3191</v>
      </c>
      <c r="P1804" t="s">
        <v>3192</v>
      </c>
    </row>
    <row r="1805" spans="1:16" x14ac:dyDescent="0.35">
      <c r="A1805" t="s">
        <v>1776</v>
      </c>
      <c r="B1805" t="s">
        <v>1871</v>
      </c>
      <c r="D1805" t="s">
        <v>1872</v>
      </c>
      <c r="E1805" t="s">
        <v>20</v>
      </c>
      <c r="F1805" t="b">
        <v>0</v>
      </c>
      <c r="G1805" t="s">
        <v>37</v>
      </c>
      <c r="H1805" s="1">
        <v>45703.298101851848</v>
      </c>
      <c r="I1805" t="b">
        <v>0</v>
      </c>
      <c r="J1805" t="b">
        <v>0</v>
      </c>
      <c r="K1805" t="s">
        <v>37</v>
      </c>
      <c r="L1805" t="s">
        <v>22</v>
      </c>
      <c r="M1805">
        <v>65000</v>
      </c>
      <c r="O1805" t="s">
        <v>1873</v>
      </c>
      <c r="P1805" t="s">
        <v>1016</v>
      </c>
    </row>
    <row r="1806" spans="1:16" x14ac:dyDescent="0.35">
      <c r="A1806" t="s">
        <v>1776</v>
      </c>
      <c r="B1806" t="s">
        <v>3193</v>
      </c>
      <c r="C1806" t="s">
        <v>72</v>
      </c>
      <c r="D1806" t="s">
        <v>115</v>
      </c>
      <c r="E1806" t="s">
        <v>20</v>
      </c>
      <c r="F1806" t="b">
        <v>0</v>
      </c>
      <c r="G1806" t="s">
        <v>30</v>
      </c>
      <c r="H1806" s="1">
        <v>45703.303819444453</v>
      </c>
      <c r="I1806" t="b">
        <v>0</v>
      </c>
      <c r="J1806" t="b">
        <v>1</v>
      </c>
      <c r="K1806" t="s">
        <v>31</v>
      </c>
      <c r="L1806" t="s">
        <v>22</v>
      </c>
      <c r="M1806">
        <v>137500</v>
      </c>
      <c r="O1806" t="s">
        <v>3194</v>
      </c>
      <c r="P1806" t="s">
        <v>3195</v>
      </c>
    </row>
    <row r="1807" spans="1:16" x14ac:dyDescent="0.35">
      <c r="A1807" t="s">
        <v>1776</v>
      </c>
      <c r="B1807" t="s">
        <v>3233</v>
      </c>
      <c r="C1807" t="s">
        <v>3234</v>
      </c>
      <c r="D1807" t="s">
        <v>110</v>
      </c>
      <c r="E1807" t="s">
        <v>20</v>
      </c>
      <c r="F1807" t="b">
        <v>0</v>
      </c>
      <c r="G1807" t="s">
        <v>52</v>
      </c>
      <c r="H1807" s="1">
        <v>45703.375081018523</v>
      </c>
      <c r="I1807" t="b">
        <v>1</v>
      </c>
      <c r="J1807" t="b">
        <v>1</v>
      </c>
      <c r="K1807" t="s">
        <v>31</v>
      </c>
      <c r="L1807" t="s">
        <v>22</v>
      </c>
      <c r="M1807">
        <v>80000</v>
      </c>
      <c r="O1807" t="s">
        <v>3235</v>
      </c>
      <c r="P1807" t="s">
        <v>3236</v>
      </c>
    </row>
    <row r="1808" spans="1:16" x14ac:dyDescent="0.35">
      <c r="A1808" t="s">
        <v>1776</v>
      </c>
      <c r="B1808" t="s">
        <v>3196</v>
      </c>
      <c r="C1808" t="s">
        <v>18</v>
      </c>
      <c r="D1808" t="s">
        <v>110</v>
      </c>
      <c r="E1808" t="s">
        <v>20</v>
      </c>
      <c r="F1808" t="b">
        <v>1</v>
      </c>
      <c r="G1808" t="s">
        <v>52</v>
      </c>
      <c r="H1808" s="1">
        <v>45703.375150462962</v>
      </c>
      <c r="I1808" t="b">
        <v>1</v>
      </c>
      <c r="J1808" t="b">
        <v>0</v>
      </c>
      <c r="K1808" t="s">
        <v>31</v>
      </c>
      <c r="L1808" t="s">
        <v>22</v>
      </c>
      <c r="M1808">
        <v>163085</v>
      </c>
      <c r="O1808" t="s">
        <v>3197</v>
      </c>
      <c r="P1808" t="s">
        <v>941</v>
      </c>
    </row>
    <row r="1809" spans="1:16" x14ac:dyDescent="0.35">
      <c r="A1809" t="s">
        <v>1776</v>
      </c>
      <c r="B1809" t="s">
        <v>3198</v>
      </c>
      <c r="C1809" t="s">
        <v>1961</v>
      </c>
      <c r="D1809" t="s">
        <v>115</v>
      </c>
      <c r="E1809" t="s">
        <v>20</v>
      </c>
      <c r="F1809" t="b">
        <v>0</v>
      </c>
      <c r="G1809" t="s">
        <v>47</v>
      </c>
      <c r="H1809" s="1">
        <v>45703.375474537039</v>
      </c>
      <c r="I1809" t="b">
        <v>0</v>
      </c>
      <c r="J1809" t="b">
        <v>0</v>
      </c>
      <c r="K1809" t="s">
        <v>31</v>
      </c>
      <c r="L1809" t="s">
        <v>22</v>
      </c>
      <c r="M1809">
        <v>125000</v>
      </c>
      <c r="O1809" t="s">
        <v>1123</v>
      </c>
      <c r="P1809" t="s">
        <v>3199</v>
      </c>
    </row>
    <row r="1810" spans="1:16" x14ac:dyDescent="0.35">
      <c r="A1810" t="s">
        <v>1776</v>
      </c>
      <c r="B1810" t="s">
        <v>2395</v>
      </c>
      <c r="C1810" t="s">
        <v>283</v>
      </c>
      <c r="D1810" t="s">
        <v>573</v>
      </c>
      <c r="E1810" t="s">
        <v>296</v>
      </c>
      <c r="F1810" t="b">
        <v>0</v>
      </c>
      <c r="G1810" t="s">
        <v>52</v>
      </c>
      <c r="H1810" s="1">
        <v>45703.416701388887</v>
      </c>
      <c r="I1810" t="b">
        <v>1</v>
      </c>
      <c r="J1810" t="b">
        <v>0</v>
      </c>
      <c r="K1810" t="s">
        <v>31</v>
      </c>
      <c r="L1810" t="s">
        <v>32</v>
      </c>
      <c r="N1810">
        <v>27.979999542236332</v>
      </c>
      <c r="O1810" t="s">
        <v>3200</v>
      </c>
    </row>
    <row r="1811" spans="1:16" x14ac:dyDescent="0.35">
      <c r="A1811" t="s">
        <v>1776</v>
      </c>
      <c r="B1811" t="s">
        <v>3246</v>
      </c>
      <c r="C1811" t="s">
        <v>3247</v>
      </c>
      <c r="D1811" t="s">
        <v>110</v>
      </c>
      <c r="E1811" t="s">
        <v>20</v>
      </c>
      <c r="F1811" t="b">
        <v>0</v>
      </c>
      <c r="G1811" t="s">
        <v>52</v>
      </c>
      <c r="H1811" s="1">
        <v>45703.583402777767</v>
      </c>
      <c r="I1811" t="b">
        <v>0</v>
      </c>
      <c r="J1811" t="b">
        <v>1</v>
      </c>
      <c r="K1811" t="s">
        <v>31</v>
      </c>
      <c r="L1811" t="s">
        <v>22</v>
      </c>
      <c r="M1811">
        <v>70000</v>
      </c>
      <c r="O1811" t="s">
        <v>3248</v>
      </c>
      <c r="P1811" t="s">
        <v>140</v>
      </c>
    </row>
    <row r="1812" spans="1:16" x14ac:dyDescent="0.35">
      <c r="A1812" t="s">
        <v>1776</v>
      </c>
      <c r="B1812" t="s">
        <v>3201</v>
      </c>
      <c r="C1812" t="s">
        <v>3202</v>
      </c>
      <c r="D1812" t="s">
        <v>573</v>
      </c>
      <c r="E1812" t="s">
        <v>20</v>
      </c>
      <c r="F1812" t="b">
        <v>0</v>
      </c>
      <c r="G1812" t="s">
        <v>52</v>
      </c>
      <c r="H1812" s="1">
        <v>45703.583518518521</v>
      </c>
      <c r="I1812" t="b">
        <v>0</v>
      </c>
      <c r="J1812" t="b">
        <v>1</v>
      </c>
      <c r="K1812" t="s">
        <v>31</v>
      </c>
      <c r="L1812" t="s">
        <v>32</v>
      </c>
      <c r="N1812">
        <v>24.014999389648441</v>
      </c>
      <c r="O1812" t="s">
        <v>3203</v>
      </c>
      <c r="P1812" t="s">
        <v>1976</v>
      </c>
    </row>
    <row r="1813" spans="1:16" x14ac:dyDescent="0.35">
      <c r="A1813" t="s">
        <v>1776</v>
      </c>
      <c r="B1813" t="s">
        <v>2353</v>
      </c>
      <c r="C1813" t="s">
        <v>189</v>
      </c>
      <c r="D1813" t="s">
        <v>110</v>
      </c>
      <c r="E1813" t="s">
        <v>760</v>
      </c>
      <c r="F1813" t="b">
        <v>0</v>
      </c>
      <c r="G1813" t="s">
        <v>52</v>
      </c>
      <c r="H1813" s="1">
        <v>45703.625069444453</v>
      </c>
      <c r="I1813" t="b">
        <v>1</v>
      </c>
      <c r="J1813" t="b">
        <v>1</v>
      </c>
      <c r="K1813" t="s">
        <v>31</v>
      </c>
      <c r="L1813" t="s">
        <v>32</v>
      </c>
      <c r="N1813">
        <v>26.494998931884769</v>
      </c>
      <c r="O1813" t="s">
        <v>2354</v>
      </c>
      <c r="P1813" t="s">
        <v>191</v>
      </c>
    </row>
    <row r="1814" spans="1:16" x14ac:dyDescent="0.35">
      <c r="A1814" t="s">
        <v>1776</v>
      </c>
      <c r="B1814" t="s">
        <v>3204</v>
      </c>
      <c r="C1814" t="s">
        <v>533</v>
      </c>
      <c r="D1814" t="s">
        <v>29</v>
      </c>
      <c r="E1814" t="s">
        <v>20</v>
      </c>
      <c r="F1814" t="b">
        <v>0</v>
      </c>
      <c r="G1814" t="s">
        <v>52</v>
      </c>
      <c r="H1814" s="1">
        <v>45703.625173611108</v>
      </c>
      <c r="I1814" t="b">
        <v>0</v>
      </c>
      <c r="J1814" t="b">
        <v>0</v>
      </c>
      <c r="K1814" t="s">
        <v>31</v>
      </c>
      <c r="L1814" t="s">
        <v>22</v>
      </c>
      <c r="M1814">
        <v>61750</v>
      </c>
      <c r="O1814" t="s">
        <v>3205</v>
      </c>
      <c r="P1814" t="s">
        <v>3206</v>
      </c>
    </row>
    <row r="1815" spans="1:16" x14ac:dyDescent="0.35">
      <c r="A1815" t="s">
        <v>1776</v>
      </c>
      <c r="B1815" t="s">
        <v>3207</v>
      </c>
      <c r="C1815" t="s">
        <v>1599</v>
      </c>
      <c r="D1815" t="s">
        <v>110</v>
      </c>
      <c r="E1815" t="s">
        <v>91</v>
      </c>
      <c r="F1815" t="b">
        <v>0</v>
      </c>
      <c r="G1815" t="s">
        <v>68</v>
      </c>
      <c r="H1815" s="1">
        <v>45703.625601851847</v>
      </c>
      <c r="I1815" t="b">
        <v>1</v>
      </c>
      <c r="J1815" t="b">
        <v>0</v>
      </c>
      <c r="K1815" t="s">
        <v>31</v>
      </c>
      <c r="L1815" t="s">
        <v>32</v>
      </c>
      <c r="N1815">
        <v>53.5</v>
      </c>
      <c r="O1815" t="s">
        <v>3208</v>
      </c>
      <c r="P1815" t="s">
        <v>897</v>
      </c>
    </row>
    <row r="1816" spans="1:16" x14ac:dyDescent="0.35">
      <c r="A1816" t="s">
        <v>1776</v>
      </c>
      <c r="B1816" t="s">
        <v>2949</v>
      </c>
      <c r="C1816" t="s">
        <v>2602</v>
      </c>
      <c r="D1816" t="s">
        <v>29</v>
      </c>
      <c r="E1816" t="s">
        <v>20</v>
      </c>
      <c r="F1816" t="b">
        <v>0</v>
      </c>
      <c r="G1816" t="s">
        <v>52</v>
      </c>
      <c r="H1816" s="1">
        <v>45703.666817129633</v>
      </c>
      <c r="I1816" t="b">
        <v>0</v>
      </c>
      <c r="J1816" t="b">
        <v>1</v>
      </c>
      <c r="K1816" t="s">
        <v>31</v>
      </c>
      <c r="L1816" t="s">
        <v>22</v>
      </c>
      <c r="M1816">
        <v>120000</v>
      </c>
      <c r="O1816" t="s">
        <v>3209</v>
      </c>
      <c r="P1816" t="s">
        <v>3210</v>
      </c>
    </row>
    <row r="1817" spans="1:16" x14ac:dyDescent="0.35">
      <c r="A1817" t="s">
        <v>1776</v>
      </c>
      <c r="B1817" t="s">
        <v>3211</v>
      </c>
      <c r="C1817" t="s">
        <v>533</v>
      </c>
      <c r="D1817" t="s">
        <v>110</v>
      </c>
      <c r="E1817" t="s">
        <v>20</v>
      </c>
      <c r="F1817" t="b">
        <v>0</v>
      </c>
      <c r="G1817" t="s">
        <v>52</v>
      </c>
      <c r="H1817" s="1">
        <v>45703.66684027778</v>
      </c>
      <c r="I1817" t="b">
        <v>0</v>
      </c>
      <c r="J1817" t="b">
        <v>1</v>
      </c>
      <c r="K1817" t="s">
        <v>31</v>
      </c>
      <c r="L1817" t="s">
        <v>22</v>
      </c>
      <c r="M1817">
        <v>79871.5</v>
      </c>
      <c r="O1817" t="s">
        <v>3212</v>
      </c>
      <c r="P1817" t="s">
        <v>3213</v>
      </c>
    </row>
    <row r="1818" spans="1:16" x14ac:dyDescent="0.35">
      <c r="A1818" t="s">
        <v>1776</v>
      </c>
      <c r="B1818" t="s">
        <v>3237</v>
      </c>
      <c r="C1818" t="s">
        <v>2069</v>
      </c>
      <c r="D1818" t="s">
        <v>36</v>
      </c>
      <c r="E1818" t="s">
        <v>20</v>
      </c>
      <c r="F1818" t="b">
        <v>0</v>
      </c>
      <c r="G1818" t="s">
        <v>171</v>
      </c>
      <c r="H1818" s="1">
        <v>45703.700891203713</v>
      </c>
      <c r="I1818" t="b">
        <v>0</v>
      </c>
      <c r="J1818" t="b">
        <v>1</v>
      </c>
      <c r="K1818" t="s">
        <v>31</v>
      </c>
      <c r="L1818" t="s">
        <v>22</v>
      </c>
      <c r="M1818">
        <v>74100</v>
      </c>
      <c r="O1818" t="s">
        <v>3238</v>
      </c>
      <c r="P1818" t="s">
        <v>3239</v>
      </c>
    </row>
    <row r="1819" spans="1:16" x14ac:dyDescent="0.35">
      <c r="A1819" t="s">
        <v>1776</v>
      </c>
      <c r="B1819" t="s">
        <v>1776</v>
      </c>
      <c r="C1819" t="s">
        <v>496</v>
      </c>
      <c r="D1819" t="s">
        <v>42</v>
      </c>
      <c r="E1819" t="s">
        <v>20</v>
      </c>
      <c r="F1819" t="b">
        <v>0</v>
      </c>
      <c r="G1819" t="s">
        <v>47</v>
      </c>
      <c r="H1819" s="1">
        <v>45703.708738425928</v>
      </c>
      <c r="I1819" t="b">
        <v>0</v>
      </c>
      <c r="J1819" t="b">
        <v>0</v>
      </c>
      <c r="K1819" t="s">
        <v>31</v>
      </c>
      <c r="L1819" t="s">
        <v>32</v>
      </c>
      <c r="N1819">
        <v>37.5</v>
      </c>
      <c r="O1819" t="s">
        <v>1818</v>
      </c>
      <c r="P1819" t="s">
        <v>1130</v>
      </c>
    </row>
    <row r="1820" spans="1:16" x14ac:dyDescent="0.35">
      <c r="A1820" t="s">
        <v>1776</v>
      </c>
      <c r="B1820" t="s">
        <v>1882</v>
      </c>
      <c r="C1820" t="s">
        <v>3214</v>
      </c>
      <c r="D1820" t="s">
        <v>36</v>
      </c>
      <c r="E1820" t="s">
        <v>20</v>
      </c>
      <c r="F1820" t="b">
        <v>0</v>
      </c>
      <c r="G1820" t="s">
        <v>52</v>
      </c>
      <c r="H1820" s="1">
        <v>45703.791770833333</v>
      </c>
      <c r="I1820" t="b">
        <v>1</v>
      </c>
      <c r="J1820" t="b">
        <v>0</v>
      </c>
      <c r="K1820" t="s">
        <v>31</v>
      </c>
      <c r="L1820" t="s">
        <v>22</v>
      </c>
      <c r="M1820">
        <v>70000</v>
      </c>
      <c r="O1820" t="s">
        <v>3215</v>
      </c>
      <c r="P1820" t="s">
        <v>1174</v>
      </c>
    </row>
    <row r="1821" spans="1:16" x14ac:dyDescent="0.35">
      <c r="A1821" t="s">
        <v>1776</v>
      </c>
      <c r="B1821" t="s">
        <v>3216</v>
      </c>
      <c r="C1821" t="s">
        <v>170</v>
      </c>
      <c r="D1821" t="s">
        <v>36</v>
      </c>
      <c r="E1821" t="s">
        <v>20</v>
      </c>
      <c r="F1821" t="b">
        <v>0</v>
      </c>
      <c r="G1821" t="s">
        <v>171</v>
      </c>
      <c r="H1821" s="1">
        <v>45703.832256944443</v>
      </c>
      <c r="I1821" t="b">
        <v>1</v>
      </c>
      <c r="J1821" t="b">
        <v>1</v>
      </c>
      <c r="K1821" t="s">
        <v>31</v>
      </c>
      <c r="L1821" t="s">
        <v>22</v>
      </c>
      <c r="M1821">
        <v>85000</v>
      </c>
      <c r="O1821" t="s">
        <v>2927</v>
      </c>
      <c r="P1821" t="s">
        <v>164</v>
      </c>
    </row>
    <row r="1822" spans="1:16" x14ac:dyDescent="0.35">
      <c r="A1822" t="s">
        <v>1776</v>
      </c>
      <c r="B1822" t="s">
        <v>2137</v>
      </c>
      <c r="C1822" t="s">
        <v>805</v>
      </c>
      <c r="D1822" t="s">
        <v>3068</v>
      </c>
      <c r="E1822" t="s">
        <v>20</v>
      </c>
      <c r="F1822" t="b">
        <v>0</v>
      </c>
      <c r="G1822" t="s">
        <v>30</v>
      </c>
      <c r="H1822" s="1">
        <v>45703.834317129629</v>
      </c>
      <c r="I1822" t="b">
        <v>1</v>
      </c>
      <c r="J1822" t="b">
        <v>0</v>
      </c>
      <c r="K1822" t="s">
        <v>31</v>
      </c>
      <c r="L1822" t="s">
        <v>32</v>
      </c>
      <c r="N1822">
        <v>37.5</v>
      </c>
      <c r="O1822" t="s">
        <v>61</v>
      </c>
      <c r="P1822" t="s">
        <v>3069</v>
      </c>
    </row>
    <row r="1823" spans="1:16" x14ac:dyDescent="0.35">
      <c r="A1823" t="s">
        <v>1776</v>
      </c>
      <c r="B1823" t="s">
        <v>3217</v>
      </c>
      <c r="C1823" t="s">
        <v>1978</v>
      </c>
      <c r="D1823" t="s">
        <v>36</v>
      </c>
      <c r="E1823" t="s">
        <v>91</v>
      </c>
      <c r="F1823" t="b">
        <v>0</v>
      </c>
      <c r="G1823" t="s">
        <v>52</v>
      </c>
      <c r="H1823" s="1">
        <v>45703.834456018521</v>
      </c>
      <c r="I1823" t="b">
        <v>0</v>
      </c>
      <c r="J1823" t="b">
        <v>0</v>
      </c>
      <c r="K1823" t="s">
        <v>31</v>
      </c>
      <c r="L1823" t="s">
        <v>32</v>
      </c>
      <c r="N1823">
        <v>30</v>
      </c>
      <c r="O1823" t="s">
        <v>2565</v>
      </c>
      <c r="P1823" t="s">
        <v>3118</v>
      </c>
    </row>
    <row r="1824" spans="1:16" x14ac:dyDescent="0.35">
      <c r="A1824" t="s">
        <v>1776</v>
      </c>
      <c r="B1824" t="s">
        <v>2926</v>
      </c>
      <c r="C1824" t="s">
        <v>3240</v>
      </c>
      <c r="D1824" t="s">
        <v>36</v>
      </c>
      <c r="E1824" t="s">
        <v>20</v>
      </c>
      <c r="F1824" t="b">
        <v>0</v>
      </c>
      <c r="G1824" t="s">
        <v>52</v>
      </c>
      <c r="H1824" s="1">
        <v>45703.834837962961</v>
      </c>
      <c r="I1824" t="b">
        <v>1</v>
      </c>
      <c r="J1824" t="b">
        <v>0</v>
      </c>
      <c r="K1824" t="s">
        <v>31</v>
      </c>
      <c r="L1824" t="s">
        <v>22</v>
      </c>
      <c r="M1824">
        <v>105000</v>
      </c>
      <c r="O1824" t="s">
        <v>77</v>
      </c>
      <c r="P1824" t="s">
        <v>3241</v>
      </c>
    </row>
    <row r="1825" spans="1:16" x14ac:dyDescent="0.35">
      <c r="A1825" t="s">
        <v>1776</v>
      </c>
      <c r="B1825" t="s">
        <v>3218</v>
      </c>
      <c r="C1825" t="s">
        <v>1092</v>
      </c>
      <c r="D1825" t="s">
        <v>573</v>
      </c>
      <c r="E1825" t="s">
        <v>20</v>
      </c>
      <c r="F1825" t="b">
        <v>0</v>
      </c>
      <c r="G1825" t="s">
        <v>68</v>
      </c>
      <c r="H1825" s="1">
        <v>45703.836087962962</v>
      </c>
      <c r="I1825" t="b">
        <v>0</v>
      </c>
      <c r="J1825" t="b">
        <v>0</v>
      </c>
      <c r="K1825" t="s">
        <v>31</v>
      </c>
      <c r="L1825" t="s">
        <v>32</v>
      </c>
      <c r="N1825">
        <v>25</v>
      </c>
      <c r="O1825" t="s">
        <v>3219</v>
      </c>
      <c r="P1825" t="s">
        <v>3220</v>
      </c>
    </row>
    <row r="1826" spans="1:16" x14ac:dyDescent="0.35">
      <c r="A1826" t="s">
        <v>1776</v>
      </c>
      <c r="B1826" t="s">
        <v>3221</v>
      </c>
      <c r="C1826" t="s">
        <v>170</v>
      </c>
      <c r="D1826" t="s">
        <v>36</v>
      </c>
      <c r="E1826" t="s">
        <v>20</v>
      </c>
      <c r="F1826" t="b">
        <v>0</v>
      </c>
      <c r="G1826" t="s">
        <v>171</v>
      </c>
      <c r="H1826" s="1">
        <v>45703.868854166663</v>
      </c>
      <c r="I1826" t="b">
        <v>1</v>
      </c>
      <c r="J1826" t="b">
        <v>1</v>
      </c>
      <c r="K1826" t="s">
        <v>31</v>
      </c>
      <c r="L1826" t="s">
        <v>32</v>
      </c>
      <c r="N1826">
        <v>19</v>
      </c>
      <c r="O1826" t="s">
        <v>194</v>
      </c>
      <c r="P1826" t="s">
        <v>3222</v>
      </c>
    </row>
    <row r="1827" spans="1:16" x14ac:dyDescent="0.35">
      <c r="A1827" t="s">
        <v>1776</v>
      </c>
      <c r="B1827" t="s">
        <v>3223</v>
      </c>
      <c r="C1827" t="s">
        <v>1671</v>
      </c>
      <c r="D1827" t="s">
        <v>321</v>
      </c>
      <c r="E1827" t="s">
        <v>20</v>
      </c>
      <c r="F1827" t="b">
        <v>0</v>
      </c>
      <c r="G1827" t="s">
        <v>52</v>
      </c>
      <c r="H1827" s="1">
        <v>45703.871157407397</v>
      </c>
      <c r="I1827" t="b">
        <v>0</v>
      </c>
      <c r="J1827" t="b">
        <v>1</v>
      </c>
      <c r="K1827" t="s">
        <v>31</v>
      </c>
      <c r="L1827" t="s">
        <v>22</v>
      </c>
      <c r="M1827">
        <v>120000</v>
      </c>
      <c r="O1827" t="s">
        <v>3224</v>
      </c>
    </row>
    <row r="1828" spans="1:16" x14ac:dyDescent="0.35">
      <c r="A1828" t="s">
        <v>1776</v>
      </c>
      <c r="B1828" t="s">
        <v>3230</v>
      </c>
      <c r="C1828" t="s">
        <v>283</v>
      </c>
      <c r="D1828" t="s">
        <v>29</v>
      </c>
      <c r="E1828" t="s">
        <v>20</v>
      </c>
      <c r="F1828" t="b">
        <v>0</v>
      </c>
      <c r="G1828" t="s">
        <v>52</v>
      </c>
      <c r="H1828" s="1">
        <v>45703.874988425923</v>
      </c>
      <c r="I1828" t="b">
        <v>0</v>
      </c>
      <c r="J1828" t="b">
        <v>0</v>
      </c>
      <c r="K1828" t="s">
        <v>31</v>
      </c>
      <c r="L1828" t="s">
        <v>22</v>
      </c>
      <c r="M1828">
        <v>82500</v>
      </c>
      <c r="O1828" t="s">
        <v>3231</v>
      </c>
      <c r="P1828" t="s">
        <v>3232</v>
      </c>
    </row>
    <row r="1829" spans="1:16" x14ac:dyDescent="0.35">
      <c r="A1829" t="s">
        <v>1776</v>
      </c>
      <c r="B1829" t="s">
        <v>3225</v>
      </c>
      <c r="C1829" t="s">
        <v>154</v>
      </c>
      <c r="D1829" t="s">
        <v>36</v>
      </c>
      <c r="E1829" t="s">
        <v>436</v>
      </c>
      <c r="F1829" t="b">
        <v>0</v>
      </c>
      <c r="G1829" t="s">
        <v>52</v>
      </c>
      <c r="H1829" s="1">
        <v>45703.916770833333</v>
      </c>
      <c r="I1829" t="b">
        <v>0</v>
      </c>
      <c r="J1829" t="b">
        <v>0</v>
      </c>
      <c r="K1829" t="s">
        <v>31</v>
      </c>
      <c r="L1829" t="s">
        <v>32</v>
      </c>
      <c r="N1829">
        <v>15.25</v>
      </c>
      <c r="O1829" t="s">
        <v>3226</v>
      </c>
    </row>
    <row r="1830" spans="1:16" x14ac:dyDescent="0.35">
      <c r="A1830" t="s">
        <v>1776</v>
      </c>
      <c r="B1830" t="s">
        <v>3227</v>
      </c>
      <c r="C1830" t="s">
        <v>530</v>
      </c>
      <c r="D1830" t="s">
        <v>110</v>
      </c>
      <c r="E1830" t="s">
        <v>20</v>
      </c>
      <c r="F1830" t="b">
        <v>0</v>
      </c>
      <c r="G1830" t="s">
        <v>52</v>
      </c>
      <c r="H1830" s="1">
        <v>45703.954479166663</v>
      </c>
      <c r="I1830" t="b">
        <v>0</v>
      </c>
      <c r="J1830" t="b">
        <v>0</v>
      </c>
      <c r="K1830" t="s">
        <v>31</v>
      </c>
      <c r="L1830" t="s">
        <v>32</v>
      </c>
      <c r="N1830">
        <v>67.360000610351563</v>
      </c>
      <c r="O1830" t="s">
        <v>3228</v>
      </c>
      <c r="P1830" t="s">
        <v>3229</v>
      </c>
    </row>
    <row r="1831" spans="1:16" x14ac:dyDescent="0.35">
      <c r="A1831" t="s">
        <v>1776</v>
      </c>
      <c r="B1831" t="s">
        <v>3182</v>
      </c>
      <c r="C1831" t="s">
        <v>2477</v>
      </c>
      <c r="D1831" t="s">
        <v>573</v>
      </c>
      <c r="E1831" t="s">
        <v>296</v>
      </c>
      <c r="F1831" t="b">
        <v>0</v>
      </c>
      <c r="G1831" t="s">
        <v>52</v>
      </c>
      <c r="H1831" s="1">
        <v>45704.000173611108</v>
      </c>
      <c r="I1831" t="b">
        <v>0</v>
      </c>
      <c r="J1831" t="b">
        <v>0</v>
      </c>
      <c r="K1831" t="s">
        <v>31</v>
      </c>
      <c r="L1831" t="s">
        <v>32</v>
      </c>
      <c r="N1831">
        <v>24.014999389648441</v>
      </c>
      <c r="O1831" t="s">
        <v>2478</v>
      </c>
      <c r="P1831" t="s">
        <v>2479</v>
      </c>
    </row>
    <row r="1832" spans="1:16" x14ac:dyDescent="0.35">
      <c r="A1832" t="s">
        <v>1776</v>
      </c>
      <c r="B1832" t="s">
        <v>3038</v>
      </c>
      <c r="C1832" t="s">
        <v>18</v>
      </c>
      <c r="D1832" t="s">
        <v>36</v>
      </c>
      <c r="E1832" t="s">
        <v>20</v>
      </c>
      <c r="F1832" t="b">
        <v>1</v>
      </c>
      <c r="G1832" t="s">
        <v>287</v>
      </c>
      <c r="H1832" s="1">
        <v>45704.018483796302</v>
      </c>
      <c r="I1832" t="b">
        <v>0</v>
      </c>
      <c r="J1832" t="b">
        <v>0</v>
      </c>
      <c r="K1832" t="s">
        <v>287</v>
      </c>
      <c r="L1832" t="s">
        <v>22</v>
      </c>
      <c r="M1832">
        <v>71500</v>
      </c>
      <c r="O1832" t="s">
        <v>3039</v>
      </c>
      <c r="P1832" t="s">
        <v>3040</v>
      </c>
    </row>
    <row r="1833" spans="1:16" x14ac:dyDescent="0.35">
      <c r="A1833" t="s">
        <v>1776</v>
      </c>
      <c r="B1833" t="s">
        <v>1992</v>
      </c>
      <c r="C1833" t="s">
        <v>51</v>
      </c>
      <c r="D1833" t="s">
        <v>110</v>
      </c>
      <c r="E1833" t="s">
        <v>20</v>
      </c>
      <c r="F1833" t="b">
        <v>0</v>
      </c>
      <c r="G1833" t="s">
        <v>43</v>
      </c>
      <c r="H1833" s="1">
        <v>45704.04210648148</v>
      </c>
      <c r="I1833" t="b">
        <v>0</v>
      </c>
      <c r="J1833" t="b">
        <v>0</v>
      </c>
      <c r="K1833" t="s">
        <v>31</v>
      </c>
      <c r="L1833" t="s">
        <v>22</v>
      </c>
      <c r="M1833">
        <v>70000</v>
      </c>
      <c r="O1833" t="s">
        <v>1993</v>
      </c>
      <c r="P1833" t="s">
        <v>164</v>
      </c>
    </row>
    <row r="1834" spans="1:16" x14ac:dyDescent="0.35">
      <c r="A1834" t="s">
        <v>1776</v>
      </c>
      <c r="B1834" t="s">
        <v>1994</v>
      </c>
      <c r="C1834" t="s">
        <v>338</v>
      </c>
      <c r="D1834" t="s">
        <v>110</v>
      </c>
      <c r="E1834" t="s">
        <v>20</v>
      </c>
      <c r="F1834" t="b">
        <v>0</v>
      </c>
      <c r="G1834" t="s">
        <v>68</v>
      </c>
      <c r="H1834" s="1">
        <v>45704.042280092603</v>
      </c>
      <c r="I1834" t="b">
        <v>0</v>
      </c>
      <c r="J1834" t="b">
        <v>1</v>
      </c>
      <c r="K1834" t="s">
        <v>31</v>
      </c>
      <c r="L1834" t="s">
        <v>22</v>
      </c>
      <c r="M1834">
        <v>82500</v>
      </c>
      <c r="O1834" t="s">
        <v>1995</v>
      </c>
      <c r="P1834" t="s">
        <v>1996</v>
      </c>
    </row>
    <row r="1835" spans="1:16" x14ac:dyDescent="0.35">
      <c r="A1835" t="s">
        <v>1776</v>
      </c>
      <c r="B1835" t="s">
        <v>3183</v>
      </c>
      <c r="C1835" t="s">
        <v>154</v>
      </c>
      <c r="D1835" t="s">
        <v>17452</v>
      </c>
      <c r="E1835" t="s">
        <v>20</v>
      </c>
      <c r="F1835" t="b">
        <v>0</v>
      </c>
      <c r="G1835" t="s">
        <v>52</v>
      </c>
      <c r="H1835" s="1">
        <v>45704.249976851846</v>
      </c>
      <c r="I1835" t="b">
        <v>0</v>
      </c>
      <c r="J1835" t="b">
        <v>1</v>
      </c>
      <c r="K1835" t="s">
        <v>31</v>
      </c>
      <c r="L1835" t="s">
        <v>22</v>
      </c>
      <c r="M1835">
        <v>169500</v>
      </c>
      <c r="O1835" t="s">
        <v>3184</v>
      </c>
      <c r="P1835" t="s">
        <v>3185</v>
      </c>
    </row>
    <row r="1836" spans="1:16" x14ac:dyDescent="0.35">
      <c r="A1836" t="s">
        <v>1776</v>
      </c>
      <c r="B1836" t="s">
        <v>1776</v>
      </c>
      <c r="C1836" t="s">
        <v>3186</v>
      </c>
      <c r="D1836" t="s">
        <v>17444</v>
      </c>
      <c r="E1836" t="s">
        <v>20</v>
      </c>
      <c r="F1836" t="b">
        <v>0</v>
      </c>
      <c r="G1836" t="s">
        <v>47</v>
      </c>
      <c r="H1836" s="1">
        <v>45704.250231481477</v>
      </c>
      <c r="I1836" t="b">
        <v>1</v>
      </c>
      <c r="J1836" t="b">
        <v>1</v>
      </c>
      <c r="K1836" t="s">
        <v>31</v>
      </c>
      <c r="L1836" t="s">
        <v>32</v>
      </c>
      <c r="N1836">
        <v>30.5</v>
      </c>
      <c r="O1836" t="s">
        <v>432</v>
      </c>
      <c r="P1836" t="s">
        <v>164</v>
      </c>
    </row>
    <row r="1837" spans="1:16" x14ac:dyDescent="0.35">
      <c r="A1837" t="s">
        <v>1776</v>
      </c>
      <c r="B1837" t="s">
        <v>1776</v>
      </c>
      <c r="C1837" t="s">
        <v>1961</v>
      </c>
      <c r="D1837" t="s">
        <v>110</v>
      </c>
      <c r="E1837" t="s">
        <v>760</v>
      </c>
      <c r="F1837" t="b">
        <v>0</v>
      </c>
      <c r="G1837" t="s">
        <v>47</v>
      </c>
      <c r="H1837" s="1">
        <v>45704.250277777777</v>
      </c>
      <c r="I1837" t="b">
        <v>0</v>
      </c>
      <c r="J1837" t="b">
        <v>1</v>
      </c>
      <c r="K1837" t="s">
        <v>31</v>
      </c>
      <c r="L1837" t="s">
        <v>32</v>
      </c>
      <c r="N1837">
        <v>62.5</v>
      </c>
      <c r="O1837" t="s">
        <v>3187</v>
      </c>
      <c r="P1837" t="s">
        <v>1143</v>
      </c>
    </row>
    <row r="1838" spans="1:16" x14ac:dyDescent="0.35">
      <c r="A1838" t="s">
        <v>1776</v>
      </c>
      <c r="B1838" t="s">
        <v>2048</v>
      </c>
      <c r="C1838" t="s">
        <v>1526</v>
      </c>
      <c r="D1838" t="s">
        <v>3188</v>
      </c>
      <c r="E1838" t="s">
        <v>91</v>
      </c>
      <c r="F1838" t="b">
        <v>0</v>
      </c>
      <c r="G1838" t="s">
        <v>68</v>
      </c>
      <c r="H1838" s="1">
        <v>45704.250902777778</v>
      </c>
      <c r="I1838" t="b">
        <v>1</v>
      </c>
      <c r="J1838" t="b">
        <v>1</v>
      </c>
      <c r="K1838" t="s">
        <v>31</v>
      </c>
      <c r="L1838" t="s">
        <v>32</v>
      </c>
      <c r="N1838">
        <v>25</v>
      </c>
      <c r="O1838" t="s">
        <v>1721</v>
      </c>
      <c r="P1838" t="s">
        <v>251</v>
      </c>
    </row>
    <row r="1839" spans="1:16" x14ac:dyDescent="0.35">
      <c r="A1839" t="s">
        <v>1776</v>
      </c>
      <c r="B1839" t="s">
        <v>3189</v>
      </c>
      <c r="C1839" t="s">
        <v>3190</v>
      </c>
      <c r="D1839" t="s">
        <v>29</v>
      </c>
      <c r="E1839" t="s">
        <v>20</v>
      </c>
      <c r="F1839" t="b">
        <v>0</v>
      </c>
      <c r="G1839" t="s">
        <v>171</v>
      </c>
      <c r="H1839" s="1">
        <v>45704.269016203703</v>
      </c>
      <c r="I1839" t="b">
        <v>0</v>
      </c>
      <c r="J1839" t="b">
        <v>0</v>
      </c>
      <c r="K1839" t="s">
        <v>31</v>
      </c>
      <c r="L1839" t="s">
        <v>32</v>
      </c>
      <c r="N1839">
        <v>33.5</v>
      </c>
      <c r="O1839" t="s">
        <v>3191</v>
      </c>
      <c r="P1839" t="s">
        <v>3192</v>
      </c>
    </row>
    <row r="1840" spans="1:16" x14ac:dyDescent="0.35">
      <c r="A1840" t="s">
        <v>1776</v>
      </c>
      <c r="B1840" t="s">
        <v>1871</v>
      </c>
      <c r="D1840" t="s">
        <v>1872</v>
      </c>
      <c r="E1840" t="s">
        <v>20</v>
      </c>
      <c r="F1840" t="b">
        <v>0</v>
      </c>
      <c r="G1840" t="s">
        <v>37</v>
      </c>
      <c r="H1840" s="1">
        <v>45704.298101851848</v>
      </c>
      <c r="I1840" t="b">
        <v>0</v>
      </c>
      <c r="J1840" t="b">
        <v>0</v>
      </c>
      <c r="K1840" t="s">
        <v>37</v>
      </c>
      <c r="L1840" t="s">
        <v>22</v>
      </c>
      <c r="M1840">
        <v>65000</v>
      </c>
      <c r="O1840" t="s">
        <v>1873</v>
      </c>
      <c r="P1840" t="s">
        <v>1016</v>
      </c>
    </row>
    <row r="1841" spans="1:16" x14ac:dyDescent="0.35">
      <c r="A1841" t="s">
        <v>1776</v>
      </c>
      <c r="B1841" t="s">
        <v>3193</v>
      </c>
      <c r="C1841" t="s">
        <v>72</v>
      </c>
      <c r="D1841" t="s">
        <v>115</v>
      </c>
      <c r="E1841" t="s">
        <v>20</v>
      </c>
      <c r="F1841" t="b">
        <v>0</v>
      </c>
      <c r="G1841" t="s">
        <v>30</v>
      </c>
      <c r="H1841" s="1">
        <v>45704.303819444453</v>
      </c>
      <c r="I1841" t="b">
        <v>0</v>
      </c>
      <c r="J1841" t="b">
        <v>1</v>
      </c>
      <c r="K1841" t="s">
        <v>31</v>
      </c>
      <c r="L1841" t="s">
        <v>22</v>
      </c>
      <c r="M1841">
        <v>137500</v>
      </c>
      <c r="O1841" t="s">
        <v>3194</v>
      </c>
      <c r="P1841" t="s">
        <v>3195</v>
      </c>
    </row>
    <row r="1842" spans="1:16" x14ac:dyDescent="0.35">
      <c r="A1842" t="s">
        <v>1776</v>
      </c>
      <c r="B1842" t="s">
        <v>3196</v>
      </c>
      <c r="C1842" t="s">
        <v>18</v>
      </c>
      <c r="D1842" t="s">
        <v>110</v>
      </c>
      <c r="E1842" t="s">
        <v>20</v>
      </c>
      <c r="F1842" t="b">
        <v>1</v>
      </c>
      <c r="G1842" t="s">
        <v>52</v>
      </c>
      <c r="H1842" s="1">
        <v>45704.375150462962</v>
      </c>
      <c r="I1842" t="b">
        <v>1</v>
      </c>
      <c r="J1842" t="b">
        <v>0</v>
      </c>
      <c r="K1842" t="s">
        <v>31</v>
      </c>
      <c r="L1842" t="s">
        <v>22</v>
      </c>
      <c r="M1842">
        <v>163085</v>
      </c>
      <c r="O1842" t="s">
        <v>3197</v>
      </c>
      <c r="P1842" t="s">
        <v>941</v>
      </c>
    </row>
    <row r="1843" spans="1:16" x14ac:dyDescent="0.35">
      <c r="A1843" t="s">
        <v>1776</v>
      </c>
      <c r="B1843" t="s">
        <v>3198</v>
      </c>
      <c r="C1843" t="s">
        <v>1961</v>
      </c>
      <c r="D1843" t="s">
        <v>115</v>
      </c>
      <c r="E1843" t="s">
        <v>20</v>
      </c>
      <c r="F1843" t="b">
        <v>0</v>
      </c>
      <c r="G1843" t="s">
        <v>47</v>
      </c>
      <c r="H1843" s="1">
        <v>45704.375474537039</v>
      </c>
      <c r="I1843" t="b">
        <v>0</v>
      </c>
      <c r="J1843" t="b">
        <v>0</v>
      </c>
      <c r="K1843" t="s">
        <v>31</v>
      </c>
      <c r="L1843" t="s">
        <v>22</v>
      </c>
      <c r="M1843">
        <v>125000</v>
      </c>
      <c r="O1843" t="s">
        <v>1123</v>
      </c>
      <c r="P1843" t="s">
        <v>3199</v>
      </c>
    </row>
    <row r="1844" spans="1:16" x14ac:dyDescent="0.35">
      <c r="A1844" t="s">
        <v>1776</v>
      </c>
      <c r="B1844" t="s">
        <v>2395</v>
      </c>
      <c r="C1844" t="s">
        <v>283</v>
      </c>
      <c r="D1844" t="s">
        <v>573</v>
      </c>
      <c r="E1844" t="s">
        <v>296</v>
      </c>
      <c r="F1844" t="b">
        <v>0</v>
      </c>
      <c r="G1844" t="s">
        <v>52</v>
      </c>
      <c r="H1844" s="1">
        <v>45704.416701388887</v>
      </c>
      <c r="I1844" t="b">
        <v>1</v>
      </c>
      <c r="J1844" t="b">
        <v>0</v>
      </c>
      <c r="K1844" t="s">
        <v>31</v>
      </c>
      <c r="L1844" t="s">
        <v>32</v>
      </c>
      <c r="N1844">
        <v>27.979999542236332</v>
      </c>
      <c r="O1844" t="s">
        <v>3200</v>
      </c>
    </row>
    <row r="1845" spans="1:16" x14ac:dyDescent="0.35">
      <c r="A1845" t="s">
        <v>1776</v>
      </c>
      <c r="B1845" t="s">
        <v>3201</v>
      </c>
      <c r="C1845" t="s">
        <v>3202</v>
      </c>
      <c r="D1845" t="s">
        <v>573</v>
      </c>
      <c r="E1845" t="s">
        <v>20</v>
      </c>
      <c r="F1845" t="b">
        <v>0</v>
      </c>
      <c r="G1845" t="s">
        <v>52</v>
      </c>
      <c r="H1845" s="1">
        <v>45704.583518518521</v>
      </c>
      <c r="I1845" t="b">
        <v>0</v>
      </c>
      <c r="J1845" t="b">
        <v>1</v>
      </c>
      <c r="K1845" t="s">
        <v>31</v>
      </c>
      <c r="L1845" t="s">
        <v>32</v>
      </c>
      <c r="N1845">
        <v>24.014999389648441</v>
      </c>
      <c r="O1845" t="s">
        <v>3203</v>
      </c>
      <c r="P1845" t="s">
        <v>1976</v>
      </c>
    </row>
    <row r="1846" spans="1:16" x14ac:dyDescent="0.35">
      <c r="A1846" t="s">
        <v>1776</v>
      </c>
      <c r="B1846" t="s">
        <v>2353</v>
      </c>
      <c r="C1846" t="s">
        <v>189</v>
      </c>
      <c r="D1846" t="s">
        <v>110</v>
      </c>
      <c r="E1846" t="s">
        <v>760</v>
      </c>
      <c r="F1846" t="b">
        <v>0</v>
      </c>
      <c r="G1846" t="s">
        <v>52</v>
      </c>
      <c r="H1846" s="1">
        <v>45704.625069444453</v>
      </c>
      <c r="I1846" t="b">
        <v>1</v>
      </c>
      <c r="J1846" t="b">
        <v>1</v>
      </c>
      <c r="K1846" t="s">
        <v>31</v>
      </c>
      <c r="L1846" t="s">
        <v>32</v>
      </c>
      <c r="N1846">
        <v>26.494998931884769</v>
      </c>
      <c r="O1846" t="s">
        <v>2354</v>
      </c>
      <c r="P1846" t="s">
        <v>191</v>
      </c>
    </row>
    <row r="1847" spans="1:16" x14ac:dyDescent="0.35">
      <c r="A1847" t="s">
        <v>1776</v>
      </c>
      <c r="B1847" t="s">
        <v>3204</v>
      </c>
      <c r="C1847" t="s">
        <v>533</v>
      </c>
      <c r="D1847" t="s">
        <v>29</v>
      </c>
      <c r="E1847" t="s">
        <v>20</v>
      </c>
      <c r="F1847" t="b">
        <v>0</v>
      </c>
      <c r="G1847" t="s">
        <v>52</v>
      </c>
      <c r="H1847" s="1">
        <v>45704.625173611108</v>
      </c>
      <c r="I1847" t="b">
        <v>0</v>
      </c>
      <c r="J1847" t="b">
        <v>0</v>
      </c>
      <c r="K1847" t="s">
        <v>31</v>
      </c>
      <c r="L1847" t="s">
        <v>22</v>
      </c>
      <c r="M1847">
        <v>61750</v>
      </c>
      <c r="O1847" t="s">
        <v>3205</v>
      </c>
      <c r="P1847" t="s">
        <v>3206</v>
      </c>
    </row>
    <row r="1848" spans="1:16" x14ac:dyDescent="0.35">
      <c r="A1848" t="s">
        <v>1776</v>
      </c>
      <c r="B1848" t="s">
        <v>3207</v>
      </c>
      <c r="C1848" t="s">
        <v>1599</v>
      </c>
      <c r="D1848" t="s">
        <v>110</v>
      </c>
      <c r="E1848" t="s">
        <v>91</v>
      </c>
      <c r="F1848" t="b">
        <v>0</v>
      </c>
      <c r="G1848" t="s">
        <v>68</v>
      </c>
      <c r="H1848" s="1">
        <v>45704.625601851847</v>
      </c>
      <c r="I1848" t="b">
        <v>1</v>
      </c>
      <c r="J1848" t="b">
        <v>0</v>
      </c>
      <c r="K1848" t="s">
        <v>31</v>
      </c>
      <c r="L1848" t="s">
        <v>32</v>
      </c>
      <c r="N1848">
        <v>53.5</v>
      </c>
      <c r="O1848" t="s">
        <v>3208</v>
      </c>
      <c r="P1848" t="s">
        <v>897</v>
      </c>
    </row>
    <row r="1849" spans="1:16" x14ac:dyDescent="0.35">
      <c r="A1849" t="s">
        <v>1776</v>
      </c>
      <c r="B1849" t="s">
        <v>2949</v>
      </c>
      <c r="C1849" t="s">
        <v>2602</v>
      </c>
      <c r="D1849" t="s">
        <v>29</v>
      </c>
      <c r="E1849" t="s">
        <v>20</v>
      </c>
      <c r="F1849" t="b">
        <v>0</v>
      </c>
      <c r="G1849" t="s">
        <v>52</v>
      </c>
      <c r="H1849" s="1">
        <v>45704.666817129633</v>
      </c>
      <c r="I1849" t="b">
        <v>0</v>
      </c>
      <c r="J1849" t="b">
        <v>1</v>
      </c>
      <c r="K1849" t="s">
        <v>31</v>
      </c>
      <c r="L1849" t="s">
        <v>22</v>
      </c>
      <c r="M1849">
        <v>120000</v>
      </c>
      <c r="O1849" t="s">
        <v>3209</v>
      </c>
      <c r="P1849" t="s">
        <v>3210</v>
      </c>
    </row>
    <row r="1850" spans="1:16" x14ac:dyDescent="0.35">
      <c r="A1850" t="s">
        <v>1776</v>
      </c>
      <c r="B1850" t="s">
        <v>3211</v>
      </c>
      <c r="C1850" t="s">
        <v>533</v>
      </c>
      <c r="D1850" t="s">
        <v>110</v>
      </c>
      <c r="E1850" t="s">
        <v>20</v>
      </c>
      <c r="F1850" t="b">
        <v>0</v>
      </c>
      <c r="G1850" t="s">
        <v>52</v>
      </c>
      <c r="H1850" s="1">
        <v>45704.66684027778</v>
      </c>
      <c r="I1850" t="b">
        <v>0</v>
      </c>
      <c r="J1850" t="b">
        <v>1</v>
      </c>
      <c r="K1850" t="s">
        <v>31</v>
      </c>
      <c r="L1850" t="s">
        <v>22</v>
      </c>
      <c r="M1850">
        <v>79871.5</v>
      </c>
      <c r="O1850" t="s">
        <v>3212</v>
      </c>
      <c r="P1850" t="s">
        <v>3213</v>
      </c>
    </row>
    <row r="1851" spans="1:16" x14ac:dyDescent="0.35">
      <c r="A1851" t="s">
        <v>1776</v>
      </c>
      <c r="B1851" t="s">
        <v>3237</v>
      </c>
      <c r="C1851" t="s">
        <v>2069</v>
      </c>
      <c r="D1851" t="s">
        <v>36</v>
      </c>
      <c r="E1851" t="s">
        <v>20</v>
      </c>
      <c r="F1851" t="b">
        <v>0</v>
      </c>
      <c r="G1851" t="s">
        <v>171</v>
      </c>
      <c r="H1851" s="1">
        <v>45704.700891203713</v>
      </c>
      <c r="I1851" t="b">
        <v>0</v>
      </c>
      <c r="J1851" t="b">
        <v>1</v>
      </c>
      <c r="K1851" t="s">
        <v>31</v>
      </c>
      <c r="L1851" t="s">
        <v>22</v>
      </c>
      <c r="M1851">
        <v>74100</v>
      </c>
      <c r="O1851" t="s">
        <v>3238</v>
      </c>
      <c r="P1851" t="s">
        <v>3239</v>
      </c>
    </row>
    <row r="1852" spans="1:16" x14ac:dyDescent="0.35">
      <c r="A1852" t="s">
        <v>1776</v>
      </c>
      <c r="B1852" t="s">
        <v>1776</v>
      </c>
      <c r="C1852" t="s">
        <v>496</v>
      </c>
      <c r="D1852" t="s">
        <v>42</v>
      </c>
      <c r="E1852" t="s">
        <v>20</v>
      </c>
      <c r="F1852" t="b">
        <v>0</v>
      </c>
      <c r="G1852" t="s">
        <v>47</v>
      </c>
      <c r="H1852" s="1">
        <v>45704.708738425928</v>
      </c>
      <c r="I1852" t="b">
        <v>0</v>
      </c>
      <c r="J1852" t="b">
        <v>0</v>
      </c>
      <c r="K1852" t="s">
        <v>31</v>
      </c>
      <c r="L1852" t="s">
        <v>32</v>
      </c>
      <c r="N1852">
        <v>37.5</v>
      </c>
      <c r="O1852" t="s">
        <v>1818</v>
      </c>
      <c r="P1852" t="s">
        <v>1130</v>
      </c>
    </row>
    <row r="1853" spans="1:16" x14ac:dyDescent="0.35">
      <c r="A1853" t="s">
        <v>1776</v>
      </c>
      <c r="B1853" t="s">
        <v>1882</v>
      </c>
      <c r="C1853" t="s">
        <v>3214</v>
      </c>
      <c r="D1853" t="s">
        <v>36</v>
      </c>
      <c r="E1853" t="s">
        <v>20</v>
      </c>
      <c r="F1853" t="b">
        <v>0</v>
      </c>
      <c r="G1853" t="s">
        <v>52</v>
      </c>
      <c r="H1853" s="1">
        <v>45704.791770833333</v>
      </c>
      <c r="I1853" t="b">
        <v>1</v>
      </c>
      <c r="J1853" t="b">
        <v>0</v>
      </c>
      <c r="K1853" t="s">
        <v>31</v>
      </c>
      <c r="L1853" t="s">
        <v>22</v>
      </c>
      <c r="M1853">
        <v>70000</v>
      </c>
      <c r="O1853" t="s">
        <v>3215</v>
      </c>
      <c r="P1853" t="s">
        <v>1174</v>
      </c>
    </row>
    <row r="1854" spans="1:16" x14ac:dyDescent="0.35">
      <c r="A1854" t="s">
        <v>1776</v>
      </c>
      <c r="B1854" t="s">
        <v>3216</v>
      </c>
      <c r="C1854" t="s">
        <v>170</v>
      </c>
      <c r="D1854" t="s">
        <v>36</v>
      </c>
      <c r="E1854" t="s">
        <v>20</v>
      </c>
      <c r="F1854" t="b">
        <v>0</v>
      </c>
      <c r="G1854" t="s">
        <v>171</v>
      </c>
      <c r="H1854" s="1">
        <v>45704.832256944443</v>
      </c>
      <c r="I1854" t="b">
        <v>1</v>
      </c>
      <c r="J1854" t="b">
        <v>1</v>
      </c>
      <c r="K1854" t="s">
        <v>31</v>
      </c>
      <c r="L1854" t="s">
        <v>22</v>
      </c>
      <c r="M1854">
        <v>85000</v>
      </c>
      <c r="O1854" t="s">
        <v>2927</v>
      </c>
      <c r="P1854" t="s">
        <v>164</v>
      </c>
    </row>
    <row r="1855" spans="1:16" x14ac:dyDescent="0.35">
      <c r="A1855" t="s">
        <v>1776</v>
      </c>
      <c r="B1855" t="s">
        <v>2137</v>
      </c>
      <c r="C1855" t="s">
        <v>805</v>
      </c>
      <c r="D1855" t="s">
        <v>3068</v>
      </c>
      <c r="E1855" t="s">
        <v>20</v>
      </c>
      <c r="F1855" t="b">
        <v>0</v>
      </c>
      <c r="G1855" t="s">
        <v>30</v>
      </c>
      <c r="H1855" s="1">
        <v>45704.834317129629</v>
      </c>
      <c r="I1855" t="b">
        <v>1</v>
      </c>
      <c r="J1855" t="b">
        <v>0</v>
      </c>
      <c r="K1855" t="s">
        <v>31</v>
      </c>
      <c r="L1855" t="s">
        <v>32</v>
      </c>
      <c r="N1855">
        <v>37.5</v>
      </c>
      <c r="O1855" t="s">
        <v>61</v>
      </c>
      <c r="P1855" t="s">
        <v>3069</v>
      </c>
    </row>
    <row r="1856" spans="1:16" x14ac:dyDescent="0.35">
      <c r="A1856" t="s">
        <v>1776</v>
      </c>
      <c r="B1856" t="s">
        <v>3217</v>
      </c>
      <c r="C1856" t="s">
        <v>1978</v>
      </c>
      <c r="D1856" t="s">
        <v>36</v>
      </c>
      <c r="E1856" t="s">
        <v>91</v>
      </c>
      <c r="F1856" t="b">
        <v>0</v>
      </c>
      <c r="G1856" t="s">
        <v>52</v>
      </c>
      <c r="H1856" s="1">
        <v>45704.834456018521</v>
      </c>
      <c r="I1856" t="b">
        <v>0</v>
      </c>
      <c r="J1856" t="b">
        <v>0</v>
      </c>
      <c r="K1856" t="s">
        <v>31</v>
      </c>
      <c r="L1856" t="s">
        <v>32</v>
      </c>
      <c r="N1856">
        <v>30</v>
      </c>
      <c r="O1856" t="s">
        <v>2565</v>
      </c>
      <c r="P1856" t="s">
        <v>3118</v>
      </c>
    </row>
    <row r="1857" spans="1:16" x14ac:dyDescent="0.35">
      <c r="A1857" t="s">
        <v>1776</v>
      </c>
      <c r="B1857" t="s">
        <v>2926</v>
      </c>
      <c r="C1857" t="s">
        <v>3240</v>
      </c>
      <c r="D1857" t="s">
        <v>36</v>
      </c>
      <c r="E1857" t="s">
        <v>20</v>
      </c>
      <c r="F1857" t="b">
        <v>0</v>
      </c>
      <c r="G1857" t="s">
        <v>52</v>
      </c>
      <c r="H1857" s="1">
        <v>45704.834837962961</v>
      </c>
      <c r="I1857" t="b">
        <v>1</v>
      </c>
      <c r="J1857" t="b">
        <v>0</v>
      </c>
      <c r="K1857" t="s">
        <v>31</v>
      </c>
      <c r="L1857" t="s">
        <v>22</v>
      </c>
      <c r="M1857">
        <v>105000</v>
      </c>
      <c r="O1857" t="s">
        <v>77</v>
      </c>
      <c r="P1857" t="s">
        <v>3241</v>
      </c>
    </row>
    <row r="1858" spans="1:16" x14ac:dyDescent="0.35">
      <c r="A1858" t="s">
        <v>1776</v>
      </c>
      <c r="B1858" t="s">
        <v>3218</v>
      </c>
      <c r="C1858" t="s">
        <v>1092</v>
      </c>
      <c r="D1858" t="s">
        <v>573</v>
      </c>
      <c r="E1858" t="s">
        <v>20</v>
      </c>
      <c r="F1858" t="b">
        <v>0</v>
      </c>
      <c r="G1858" t="s">
        <v>68</v>
      </c>
      <c r="H1858" s="1">
        <v>45704.836087962962</v>
      </c>
      <c r="I1858" t="b">
        <v>0</v>
      </c>
      <c r="J1858" t="b">
        <v>0</v>
      </c>
      <c r="K1858" t="s">
        <v>31</v>
      </c>
      <c r="L1858" t="s">
        <v>32</v>
      </c>
      <c r="N1858">
        <v>25</v>
      </c>
      <c r="O1858" t="s">
        <v>3219</v>
      </c>
      <c r="P1858" t="s">
        <v>3220</v>
      </c>
    </row>
    <row r="1859" spans="1:16" x14ac:dyDescent="0.35">
      <c r="A1859" t="s">
        <v>1776</v>
      </c>
      <c r="B1859" t="s">
        <v>3221</v>
      </c>
      <c r="C1859" t="s">
        <v>170</v>
      </c>
      <c r="D1859" t="s">
        <v>36</v>
      </c>
      <c r="E1859" t="s">
        <v>20</v>
      </c>
      <c r="F1859" t="b">
        <v>0</v>
      </c>
      <c r="G1859" t="s">
        <v>171</v>
      </c>
      <c r="H1859" s="1">
        <v>45704.868854166663</v>
      </c>
      <c r="I1859" t="b">
        <v>1</v>
      </c>
      <c r="J1859" t="b">
        <v>1</v>
      </c>
      <c r="K1859" t="s">
        <v>31</v>
      </c>
      <c r="L1859" t="s">
        <v>32</v>
      </c>
      <c r="N1859">
        <v>19</v>
      </c>
      <c r="O1859" t="s">
        <v>194</v>
      </c>
      <c r="P1859" t="s">
        <v>3222</v>
      </c>
    </row>
    <row r="1860" spans="1:16" x14ac:dyDescent="0.35">
      <c r="A1860" t="s">
        <v>1776</v>
      </c>
      <c r="B1860" t="s">
        <v>3223</v>
      </c>
      <c r="C1860" t="s">
        <v>1671</v>
      </c>
      <c r="D1860" t="s">
        <v>321</v>
      </c>
      <c r="E1860" t="s">
        <v>20</v>
      </c>
      <c r="F1860" t="b">
        <v>0</v>
      </c>
      <c r="G1860" t="s">
        <v>52</v>
      </c>
      <c r="H1860" s="1">
        <v>45704.871157407397</v>
      </c>
      <c r="I1860" t="b">
        <v>0</v>
      </c>
      <c r="J1860" t="b">
        <v>1</v>
      </c>
      <c r="K1860" t="s">
        <v>31</v>
      </c>
      <c r="L1860" t="s">
        <v>22</v>
      </c>
      <c r="M1860">
        <v>120000</v>
      </c>
      <c r="O1860" t="s">
        <v>3224</v>
      </c>
    </row>
    <row r="1861" spans="1:16" x14ac:dyDescent="0.35">
      <c r="A1861" t="s">
        <v>1776</v>
      </c>
      <c r="B1861" t="s">
        <v>3230</v>
      </c>
      <c r="C1861" t="s">
        <v>283</v>
      </c>
      <c r="D1861" t="s">
        <v>29</v>
      </c>
      <c r="E1861" t="s">
        <v>20</v>
      </c>
      <c r="F1861" t="b">
        <v>0</v>
      </c>
      <c r="G1861" t="s">
        <v>52</v>
      </c>
      <c r="H1861" s="1">
        <v>45704.874988425923</v>
      </c>
      <c r="I1861" t="b">
        <v>0</v>
      </c>
      <c r="J1861" t="b">
        <v>0</v>
      </c>
      <c r="K1861" t="s">
        <v>31</v>
      </c>
      <c r="L1861" t="s">
        <v>22</v>
      </c>
      <c r="M1861">
        <v>82500</v>
      </c>
      <c r="O1861" t="s">
        <v>3231</v>
      </c>
      <c r="P1861" t="s">
        <v>3232</v>
      </c>
    </row>
    <row r="1862" spans="1:16" x14ac:dyDescent="0.35">
      <c r="A1862" t="s">
        <v>1776</v>
      </c>
      <c r="B1862" t="s">
        <v>3225</v>
      </c>
      <c r="C1862" t="s">
        <v>154</v>
      </c>
      <c r="D1862" t="s">
        <v>36</v>
      </c>
      <c r="E1862" t="s">
        <v>436</v>
      </c>
      <c r="F1862" t="b">
        <v>0</v>
      </c>
      <c r="G1862" t="s">
        <v>52</v>
      </c>
      <c r="H1862" s="1">
        <v>45704.916770833333</v>
      </c>
      <c r="I1862" t="b">
        <v>0</v>
      </c>
      <c r="J1862" t="b">
        <v>0</v>
      </c>
      <c r="K1862" t="s">
        <v>31</v>
      </c>
      <c r="L1862" t="s">
        <v>32</v>
      </c>
      <c r="N1862">
        <v>15.25</v>
      </c>
      <c r="O1862" t="s">
        <v>3226</v>
      </c>
    </row>
    <row r="1863" spans="1:16" x14ac:dyDescent="0.35">
      <c r="A1863" t="s">
        <v>1776</v>
      </c>
      <c r="B1863" t="s">
        <v>3227</v>
      </c>
      <c r="C1863" t="s">
        <v>530</v>
      </c>
      <c r="D1863" t="s">
        <v>110</v>
      </c>
      <c r="E1863" t="s">
        <v>20</v>
      </c>
      <c r="F1863" t="b">
        <v>0</v>
      </c>
      <c r="G1863" t="s">
        <v>52</v>
      </c>
      <c r="H1863" s="1">
        <v>45704.954479166663</v>
      </c>
      <c r="I1863" t="b">
        <v>0</v>
      </c>
      <c r="J1863" t="b">
        <v>0</v>
      </c>
      <c r="K1863" t="s">
        <v>31</v>
      </c>
      <c r="L1863" t="s">
        <v>32</v>
      </c>
      <c r="N1863">
        <v>67.360000610351563</v>
      </c>
      <c r="O1863" t="s">
        <v>3228</v>
      </c>
      <c r="P1863" t="s">
        <v>3229</v>
      </c>
    </row>
    <row r="1864" spans="1:16" x14ac:dyDescent="0.35">
      <c r="A1864" t="s">
        <v>1776</v>
      </c>
      <c r="B1864" t="s">
        <v>3182</v>
      </c>
      <c r="C1864" t="s">
        <v>2477</v>
      </c>
      <c r="D1864" t="s">
        <v>573</v>
      </c>
      <c r="E1864" t="s">
        <v>296</v>
      </c>
      <c r="F1864" t="b">
        <v>0</v>
      </c>
      <c r="G1864" t="s">
        <v>52</v>
      </c>
      <c r="H1864" s="1">
        <v>45705.000173611108</v>
      </c>
      <c r="I1864" t="b">
        <v>0</v>
      </c>
      <c r="J1864" t="b">
        <v>0</v>
      </c>
      <c r="K1864" t="s">
        <v>31</v>
      </c>
      <c r="L1864" t="s">
        <v>32</v>
      </c>
      <c r="N1864">
        <v>24.014999389648441</v>
      </c>
      <c r="O1864" t="s">
        <v>2478</v>
      </c>
      <c r="P1864" t="s">
        <v>2479</v>
      </c>
    </row>
    <row r="1865" spans="1:16" x14ac:dyDescent="0.35">
      <c r="A1865" t="s">
        <v>1776</v>
      </c>
      <c r="B1865" t="s">
        <v>3038</v>
      </c>
      <c r="C1865" t="s">
        <v>18</v>
      </c>
      <c r="D1865" t="s">
        <v>36</v>
      </c>
      <c r="E1865" t="s">
        <v>20</v>
      </c>
      <c r="F1865" t="b">
        <v>1</v>
      </c>
      <c r="G1865" t="s">
        <v>287</v>
      </c>
      <c r="H1865" s="1">
        <v>45705.018483796302</v>
      </c>
      <c r="I1865" t="b">
        <v>0</v>
      </c>
      <c r="J1865" t="b">
        <v>0</v>
      </c>
      <c r="K1865" t="s">
        <v>287</v>
      </c>
      <c r="L1865" t="s">
        <v>22</v>
      </c>
      <c r="M1865">
        <v>71500</v>
      </c>
      <c r="O1865" t="s">
        <v>3039</v>
      </c>
      <c r="P1865" t="s">
        <v>3040</v>
      </c>
    </row>
    <row r="1866" spans="1:16" x14ac:dyDescent="0.35">
      <c r="A1866" t="s">
        <v>1776</v>
      </c>
      <c r="B1866" t="s">
        <v>1992</v>
      </c>
      <c r="C1866" t="s">
        <v>51</v>
      </c>
      <c r="D1866" t="s">
        <v>110</v>
      </c>
      <c r="E1866" t="s">
        <v>20</v>
      </c>
      <c r="F1866" t="b">
        <v>0</v>
      </c>
      <c r="G1866" t="s">
        <v>43</v>
      </c>
      <c r="H1866" s="1">
        <v>45705.04210648148</v>
      </c>
      <c r="I1866" t="b">
        <v>0</v>
      </c>
      <c r="J1866" t="b">
        <v>0</v>
      </c>
      <c r="K1866" t="s">
        <v>31</v>
      </c>
      <c r="L1866" t="s">
        <v>22</v>
      </c>
      <c r="M1866">
        <v>70000</v>
      </c>
      <c r="O1866" t="s">
        <v>1993</v>
      </c>
      <c r="P1866" t="s">
        <v>164</v>
      </c>
    </row>
    <row r="1867" spans="1:16" x14ac:dyDescent="0.35">
      <c r="A1867" t="s">
        <v>1776</v>
      </c>
      <c r="B1867" t="s">
        <v>1994</v>
      </c>
      <c r="C1867" t="s">
        <v>338</v>
      </c>
      <c r="D1867" t="s">
        <v>110</v>
      </c>
      <c r="E1867" t="s">
        <v>20</v>
      </c>
      <c r="F1867" t="b">
        <v>0</v>
      </c>
      <c r="G1867" t="s">
        <v>68</v>
      </c>
      <c r="H1867" s="1">
        <v>45705.042280092603</v>
      </c>
      <c r="I1867" t="b">
        <v>0</v>
      </c>
      <c r="J1867" t="b">
        <v>1</v>
      </c>
      <c r="K1867" t="s">
        <v>31</v>
      </c>
      <c r="L1867" t="s">
        <v>22</v>
      </c>
      <c r="M1867">
        <v>82500</v>
      </c>
      <c r="O1867" t="s">
        <v>1995</v>
      </c>
      <c r="P1867" t="s">
        <v>1996</v>
      </c>
    </row>
    <row r="1868" spans="1:16" x14ac:dyDescent="0.35">
      <c r="A1868" t="s">
        <v>1776</v>
      </c>
      <c r="B1868" t="s">
        <v>3183</v>
      </c>
      <c r="C1868" t="s">
        <v>154</v>
      </c>
      <c r="D1868" t="s">
        <v>17452</v>
      </c>
      <c r="E1868" t="s">
        <v>20</v>
      </c>
      <c r="F1868" t="b">
        <v>0</v>
      </c>
      <c r="G1868" t="s">
        <v>52</v>
      </c>
      <c r="H1868" s="1">
        <v>45705.249976851846</v>
      </c>
      <c r="I1868" t="b">
        <v>0</v>
      </c>
      <c r="J1868" t="b">
        <v>1</v>
      </c>
      <c r="K1868" t="s">
        <v>31</v>
      </c>
      <c r="L1868" t="s">
        <v>22</v>
      </c>
      <c r="M1868">
        <v>169500</v>
      </c>
      <c r="O1868" t="s">
        <v>3184</v>
      </c>
      <c r="P1868" t="s">
        <v>3185</v>
      </c>
    </row>
    <row r="1869" spans="1:16" x14ac:dyDescent="0.35">
      <c r="A1869" t="s">
        <v>1776</v>
      </c>
      <c r="B1869" t="s">
        <v>1776</v>
      </c>
      <c r="C1869" t="s">
        <v>3186</v>
      </c>
      <c r="D1869" t="s">
        <v>17444</v>
      </c>
      <c r="E1869" t="s">
        <v>20</v>
      </c>
      <c r="F1869" t="b">
        <v>0</v>
      </c>
      <c r="G1869" t="s">
        <v>47</v>
      </c>
      <c r="H1869" s="1">
        <v>45705.250231481477</v>
      </c>
      <c r="I1869" t="b">
        <v>1</v>
      </c>
      <c r="J1869" t="b">
        <v>1</v>
      </c>
      <c r="K1869" t="s">
        <v>31</v>
      </c>
      <c r="L1869" t="s">
        <v>32</v>
      </c>
      <c r="N1869">
        <v>30.5</v>
      </c>
      <c r="O1869" t="s">
        <v>432</v>
      </c>
      <c r="P1869" t="s">
        <v>164</v>
      </c>
    </row>
    <row r="1870" spans="1:16" x14ac:dyDescent="0.35">
      <c r="A1870" t="s">
        <v>1776</v>
      </c>
      <c r="B1870" t="s">
        <v>1776</v>
      </c>
      <c r="C1870" t="s">
        <v>1961</v>
      </c>
      <c r="D1870" t="s">
        <v>110</v>
      </c>
      <c r="E1870" t="s">
        <v>760</v>
      </c>
      <c r="F1870" t="b">
        <v>0</v>
      </c>
      <c r="G1870" t="s">
        <v>47</v>
      </c>
      <c r="H1870" s="1">
        <v>45705.250277777777</v>
      </c>
      <c r="I1870" t="b">
        <v>0</v>
      </c>
      <c r="J1870" t="b">
        <v>1</v>
      </c>
      <c r="K1870" t="s">
        <v>31</v>
      </c>
      <c r="L1870" t="s">
        <v>32</v>
      </c>
      <c r="N1870">
        <v>62.5</v>
      </c>
      <c r="O1870" t="s">
        <v>3187</v>
      </c>
      <c r="P1870" t="s">
        <v>1143</v>
      </c>
    </row>
    <row r="1871" spans="1:16" x14ac:dyDescent="0.35">
      <c r="A1871" t="s">
        <v>1776</v>
      </c>
      <c r="B1871" t="s">
        <v>2048</v>
      </c>
      <c r="C1871" t="s">
        <v>1526</v>
      </c>
      <c r="D1871" t="s">
        <v>3188</v>
      </c>
      <c r="E1871" t="s">
        <v>91</v>
      </c>
      <c r="F1871" t="b">
        <v>0</v>
      </c>
      <c r="G1871" t="s">
        <v>68</v>
      </c>
      <c r="H1871" s="1">
        <v>45705.250902777778</v>
      </c>
      <c r="I1871" t="b">
        <v>1</v>
      </c>
      <c r="J1871" t="b">
        <v>1</v>
      </c>
      <c r="K1871" t="s">
        <v>31</v>
      </c>
      <c r="L1871" t="s">
        <v>32</v>
      </c>
      <c r="N1871">
        <v>25</v>
      </c>
      <c r="O1871" t="s">
        <v>1721</v>
      </c>
      <c r="P1871" t="s">
        <v>251</v>
      </c>
    </row>
    <row r="1872" spans="1:16" x14ac:dyDescent="0.35">
      <c r="A1872" t="s">
        <v>1776</v>
      </c>
      <c r="B1872" t="s">
        <v>1776</v>
      </c>
      <c r="C1872" t="s">
        <v>705</v>
      </c>
      <c r="D1872" t="s">
        <v>110</v>
      </c>
      <c r="E1872" t="s">
        <v>20</v>
      </c>
      <c r="F1872" t="b">
        <v>0</v>
      </c>
      <c r="G1872" t="s">
        <v>30</v>
      </c>
      <c r="H1872" s="1">
        <v>45705.251215277778</v>
      </c>
      <c r="I1872" t="b">
        <v>0</v>
      </c>
      <c r="J1872" t="b">
        <v>0</v>
      </c>
      <c r="K1872" t="s">
        <v>31</v>
      </c>
      <c r="L1872" t="s">
        <v>22</v>
      </c>
      <c r="M1872">
        <v>70000</v>
      </c>
      <c r="O1872" t="s">
        <v>2586</v>
      </c>
      <c r="P1872" t="s">
        <v>2587</v>
      </c>
    </row>
    <row r="1873" spans="1:16" x14ac:dyDescent="0.35">
      <c r="A1873" t="s">
        <v>1776</v>
      </c>
      <c r="B1873" t="s">
        <v>3189</v>
      </c>
      <c r="C1873" t="s">
        <v>3190</v>
      </c>
      <c r="D1873" t="s">
        <v>29</v>
      </c>
      <c r="E1873" t="s">
        <v>20</v>
      </c>
      <c r="F1873" t="b">
        <v>0</v>
      </c>
      <c r="G1873" t="s">
        <v>171</v>
      </c>
      <c r="H1873" s="1">
        <v>45705.269016203703</v>
      </c>
      <c r="I1873" t="b">
        <v>0</v>
      </c>
      <c r="J1873" t="b">
        <v>0</v>
      </c>
      <c r="K1873" t="s">
        <v>31</v>
      </c>
      <c r="L1873" t="s">
        <v>32</v>
      </c>
      <c r="N1873">
        <v>33.5</v>
      </c>
      <c r="O1873" t="s">
        <v>3191</v>
      </c>
      <c r="P1873" t="s">
        <v>3192</v>
      </c>
    </row>
    <row r="1874" spans="1:16" x14ac:dyDescent="0.35">
      <c r="A1874" t="s">
        <v>1776</v>
      </c>
      <c r="B1874" t="s">
        <v>1871</v>
      </c>
      <c r="D1874" t="s">
        <v>1872</v>
      </c>
      <c r="E1874" t="s">
        <v>20</v>
      </c>
      <c r="F1874" t="b">
        <v>0</v>
      </c>
      <c r="G1874" t="s">
        <v>37</v>
      </c>
      <c r="H1874" s="1">
        <v>45705.298101851848</v>
      </c>
      <c r="I1874" t="b">
        <v>0</v>
      </c>
      <c r="J1874" t="b">
        <v>0</v>
      </c>
      <c r="K1874" t="s">
        <v>37</v>
      </c>
      <c r="L1874" t="s">
        <v>22</v>
      </c>
      <c r="M1874">
        <v>65000</v>
      </c>
      <c r="O1874" t="s">
        <v>1873</v>
      </c>
      <c r="P1874" t="s">
        <v>1016</v>
      </c>
    </row>
    <row r="1875" spans="1:16" x14ac:dyDescent="0.35">
      <c r="A1875" t="s">
        <v>1776</v>
      </c>
      <c r="B1875" t="s">
        <v>3193</v>
      </c>
      <c r="C1875" t="s">
        <v>72</v>
      </c>
      <c r="D1875" t="s">
        <v>115</v>
      </c>
      <c r="E1875" t="s">
        <v>20</v>
      </c>
      <c r="F1875" t="b">
        <v>0</v>
      </c>
      <c r="G1875" t="s">
        <v>30</v>
      </c>
      <c r="H1875" s="1">
        <v>45705.303819444453</v>
      </c>
      <c r="I1875" t="b">
        <v>0</v>
      </c>
      <c r="J1875" t="b">
        <v>1</v>
      </c>
      <c r="K1875" t="s">
        <v>31</v>
      </c>
      <c r="L1875" t="s">
        <v>22</v>
      </c>
      <c r="M1875">
        <v>137500</v>
      </c>
      <c r="O1875" t="s">
        <v>3194</v>
      </c>
      <c r="P1875" t="s">
        <v>3195</v>
      </c>
    </row>
    <row r="1876" spans="1:16" x14ac:dyDescent="0.35">
      <c r="A1876" t="s">
        <v>1776</v>
      </c>
      <c r="B1876" t="s">
        <v>3233</v>
      </c>
      <c r="C1876" t="s">
        <v>3234</v>
      </c>
      <c r="D1876" t="s">
        <v>110</v>
      </c>
      <c r="E1876" t="s">
        <v>20</v>
      </c>
      <c r="F1876" t="b">
        <v>0</v>
      </c>
      <c r="G1876" t="s">
        <v>52</v>
      </c>
      <c r="H1876" s="1">
        <v>45705.375081018523</v>
      </c>
      <c r="I1876" t="b">
        <v>1</v>
      </c>
      <c r="J1876" t="b">
        <v>1</v>
      </c>
      <c r="K1876" t="s">
        <v>31</v>
      </c>
      <c r="L1876" t="s">
        <v>22</v>
      </c>
      <c r="M1876">
        <v>80000</v>
      </c>
      <c r="O1876" t="s">
        <v>3235</v>
      </c>
      <c r="P1876" t="s">
        <v>3236</v>
      </c>
    </row>
    <row r="1877" spans="1:16" x14ac:dyDescent="0.35">
      <c r="A1877" t="s">
        <v>1776</v>
      </c>
      <c r="B1877" t="s">
        <v>3196</v>
      </c>
      <c r="C1877" t="s">
        <v>18</v>
      </c>
      <c r="D1877" t="s">
        <v>110</v>
      </c>
      <c r="E1877" t="s">
        <v>20</v>
      </c>
      <c r="F1877" t="b">
        <v>1</v>
      </c>
      <c r="G1877" t="s">
        <v>52</v>
      </c>
      <c r="H1877" s="1">
        <v>45705.375150462962</v>
      </c>
      <c r="I1877" t="b">
        <v>1</v>
      </c>
      <c r="J1877" t="b">
        <v>0</v>
      </c>
      <c r="K1877" t="s">
        <v>31</v>
      </c>
      <c r="L1877" t="s">
        <v>22</v>
      </c>
      <c r="M1877">
        <v>163085</v>
      </c>
      <c r="O1877" t="s">
        <v>3197</v>
      </c>
      <c r="P1877" t="s">
        <v>941</v>
      </c>
    </row>
    <row r="1878" spans="1:16" x14ac:dyDescent="0.35">
      <c r="A1878" t="s">
        <v>1776</v>
      </c>
      <c r="B1878" t="s">
        <v>3198</v>
      </c>
      <c r="C1878" t="s">
        <v>1961</v>
      </c>
      <c r="D1878" t="s">
        <v>115</v>
      </c>
      <c r="E1878" t="s">
        <v>20</v>
      </c>
      <c r="F1878" t="b">
        <v>0</v>
      </c>
      <c r="G1878" t="s">
        <v>47</v>
      </c>
      <c r="H1878" s="1">
        <v>45705.375474537039</v>
      </c>
      <c r="I1878" t="b">
        <v>0</v>
      </c>
      <c r="J1878" t="b">
        <v>0</v>
      </c>
      <c r="K1878" t="s">
        <v>31</v>
      </c>
      <c r="L1878" t="s">
        <v>22</v>
      </c>
      <c r="M1878">
        <v>125000</v>
      </c>
      <c r="O1878" t="s">
        <v>1123</v>
      </c>
      <c r="P1878" t="s">
        <v>3199</v>
      </c>
    </row>
    <row r="1879" spans="1:16" x14ac:dyDescent="0.35">
      <c r="A1879" t="s">
        <v>1776</v>
      </c>
      <c r="B1879" t="s">
        <v>2395</v>
      </c>
      <c r="C1879" t="s">
        <v>283</v>
      </c>
      <c r="D1879" t="s">
        <v>573</v>
      </c>
      <c r="E1879" t="s">
        <v>296</v>
      </c>
      <c r="F1879" t="b">
        <v>0</v>
      </c>
      <c r="G1879" t="s">
        <v>52</v>
      </c>
      <c r="H1879" s="1">
        <v>45705.416701388887</v>
      </c>
      <c r="I1879" t="b">
        <v>1</v>
      </c>
      <c r="J1879" t="b">
        <v>0</v>
      </c>
      <c r="K1879" t="s">
        <v>31</v>
      </c>
      <c r="L1879" t="s">
        <v>32</v>
      </c>
      <c r="N1879">
        <v>27.979999542236332</v>
      </c>
      <c r="O1879" t="s">
        <v>3200</v>
      </c>
    </row>
    <row r="1880" spans="1:16" x14ac:dyDescent="0.35">
      <c r="A1880" t="s">
        <v>1776</v>
      </c>
      <c r="B1880" t="s">
        <v>1776</v>
      </c>
      <c r="C1880" t="s">
        <v>3249</v>
      </c>
      <c r="D1880" t="s">
        <v>3243</v>
      </c>
      <c r="E1880" t="s">
        <v>296</v>
      </c>
      <c r="F1880" t="b">
        <v>0</v>
      </c>
      <c r="G1880" t="s">
        <v>47</v>
      </c>
      <c r="H1880" s="1">
        <v>45705.500532407408</v>
      </c>
      <c r="I1880" t="b">
        <v>0</v>
      </c>
      <c r="J1880" t="b">
        <v>0</v>
      </c>
      <c r="K1880" t="s">
        <v>31</v>
      </c>
      <c r="L1880" t="s">
        <v>32</v>
      </c>
      <c r="N1880">
        <v>15</v>
      </c>
      <c r="O1880" t="s">
        <v>3244</v>
      </c>
      <c r="P1880" t="s">
        <v>3245</v>
      </c>
    </row>
    <row r="1881" spans="1:16" x14ac:dyDescent="0.35">
      <c r="A1881" t="s">
        <v>1776</v>
      </c>
      <c r="B1881" t="s">
        <v>1776</v>
      </c>
      <c r="C1881" t="s">
        <v>3242</v>
      </c>
      <c r="D1881" t="s">
        <v>3243</v>
      </c>
      <c r="E1881" t="s">
        <v>296</v>
      </c>
      <c r="F1881" t="b">
        <v>0</v>
      </c>
      <c r="G1881" t="s">
        <v>30</v>
      </c>
      <c r="H1881" s="1">
        <v>45705.515636574077</v>
      </c>
      <c r="I1881" t="b">
        <v>0</v>
      </c>
      <c r="J1881" t="b">
        <v>0</v>
      </c>
      <c r="K1881" t="s">
        <v>31</v>
      </c>
      <c r="L1881" t="s">
        <v>32</v>
      </c>
      <c r="N1881">
        <v>15</v>
      </c>
      <c r="O1881" t="s">
        <v>3244</v>
      </c>
      <c r="P1881" t="s">
        <v>3245</v>
      </c>
    </row>
    <row r="1882" spans="1:16" x14ac:dyDescent="0.35">
      <c r="A1882" t="s">
        <v>1776</v>
      </c>
      <c r="B1882" t="s">
        <v>3246</v>
      </c>
      <c r="C1882" t="s">
        <v>3247</v>
      </c>
      <c r="D1882" t="s">
        <v>110</v>
      </c>
      <c r="E1882" t="s">
        <v>20</v>
      </c>
      <c r="F1882" t="b">
        <v>0</v>
      </c>
      <c r="G1882" t="s">
        <v>52</v>
      </c>
      <c r="H1882" s="1">
        <v>45705.583402777767</v>
      </c>
      <c r="I1882" t="b">
        <v>0</v>
      </c>
      <c r="J1882" t="b">
        <v>1</v>
      </c>
      <c r="K1882" t="s">
        <v>31</v>
      </c>
      <c r="L1882" t="s">
        <v>22</v>
      </c>
      <c r="M1882">
        <v>70000</v>
      </c>
      <c r="O1882" t="s">
        <v>3248</v>
      </c>
      <c r="P1882" t="s">
        <v>140</v>
      </c>
    </row>
    <row r="1883" spans="1:16" x14ac:dyDescent="0.35">
      <c r="A1883" t="s">
        <v>1776</v>
      </c>
      <c r="B1883" t="s">
        <v>3201</v>
      </c>
      <c r="C1883" t="s">
        <v>3202</v>
      </c>
      <c r="D1883" t="s">
        <v>573</v>
      </c>
      <c r="E1883" t="s">
        <v>20</v>
      </c>
      <c r="F1883" t="b">
        <v>0</v>
      </c>
      <c r="G1883" t="s">
        <v>52</v>
      </c>
      <c r="H1883" s="1">
        <v>45705.583518518521</v>
      </c>
      <c r="I1883" t="b">
        <v>0</v>
      </c>
      <c r="J1883" t="b">
        <v>1</v>
      </c>
      <c r="K1883" t="s">
        <v>31</v>
      </c>
      <c r="L1883" t="s">
        <v>32</v>
      </c>
      <c r="N1883">
        <v>24.014999389648441</v>
      </c>
      <c r="O1883" t="s">
        <v>3203</v>
      </c>
      <c r="P1883" t="s">
        <v>1976</v>
      </c>
    </row>
    <row r="1884" spans="1:16" x14ac:dyDescent="0.35">
      <c r="A1884" t="s">
        <v>1776</v>
      </c>
      <c r="B1884" t="s">
        <v>2353</v>
      </c>
      <c r="C1884" t="s">
        <v>189</v>
      </c>
      <c r="D1884" t="s">
        <v>110</v>
      </c>
      <c r="E1884" t="s">
        <v>760</v>
      </c>
      <c r="F1884" t="b">
        <v>0</v>
      </c>
      <c r="G1884" t="s">
        <v>52</v>
      </c>
      <c r="H1884" s="1">
        <v>45705.625069444453</v>
      </c>
      <c r="I1884" t="b">
        <v>1</v>
      </c>
      <c r="J1884" t="b">
        <v>1</v>
      </c>
      <c r="K1884" t="s">
        <v>31</v>
      </c>
      <c r="L1884" t="s">
        <v>32</v>
      </c>
      <c r="N1884">
        <v>26.494998931884769</v>
      </c>
      <c r="O1884" t="s">
        <v>2354</v>
      </c>
      <c r="P1884" t="s">
        <v>191</v>
      </c>
    </row>
    <row r="1885" spans="1:16" x14ac:dyDescent="0.35">
      <c r="A1885" t="s">
        <v>1776</v>
      </c>
      <c r="B1885" t="s">
        <v>3204</v>
      </c>
      <c r="C1885" t="s">
        <v>533</v>
      </c>
      <c r="D1885" t="s">
        <v>29</v>
      </c>
      <c r="E1885" t="s">
        <v>20</v>
      </c>
      <c r="F1885" t="b">
        <v>0</v>
      </c>
      <c r="G1885" t="s">
        <v>52</v>
      </c>
      <c r="H1885" s="1">
        <v>45705.625173611108</v>
      </c>
      <c r="I1885" t="b">
        <v>0</v>
      </c>
      <c r="J1885" t="b">
        <v>0</v>
      </c>
      <c r="K1885" t="s">
        <v>31</v>
      </c>
      <c r="L1885" t="s">
        <v>22</v>
      </c>
      <c r="M1885">
        <v>61750</v>
      </c>
      <c r="O1885" t="s">
        <v>3205</v>
      </c>
      <c r="P1885" t="s">
        <v>3206</v>
      </c>
    </row>
    <row r="1886" spans="1:16" x14ac:dyDescent="0.35">
      <c r="A1886" t="s">
        <v>1776</v>
      </c>
      <c r="B1886" t="s">
        <v>3207</v>
      </c>
      <c r="C1886" t="s">
        <v>1599</v>
      </c>
      <c r="D1886" t="s">
        <v>110</v>
      </c>
      <c r="E1886" t="s">
        <v>91</v>
      </c>
      <c r="F1886" t="b">
        <v>0</v>
      </c>
      <c r="G1886" t="s">
        <v>68</v>
      </c>
      <c r="H1886" s="1">
        <v>45705.625601851847</v>
      </c>
      <c r="I1886" t="b">
        <v>1</v>
      </c>
      <c r="J1886" t="b">
        <v>0</v>
      </c>
      <c r="K1886" t="s">
        <v>31</v>
      </c>
      <c r="L1886" t="s">
        <v>32</v>
      </c>
      <c r="N1886">
        <v>53.5</v>
      </c>
      <c r="O1886" t="s">
        <v>3208</v>
      </c>
      <c r="P1886" t="s">
        <v>897</v>
      </c>
    </row>
    <row r="1887" spans="1:16" x14ac:dyDescent="0.35">
      <c r="A1887" t="s">
        <v>1776</v>
      </c>
      <c r="B1887" t="s">
        <v>2949</v>
      </c>
      <c r="C1887" t="s">
        <v>2602</v>
      </c>
      <c r="D1887" t="s">
        <v>29</v>
      </c>
      <c r="E1887" t="s">
        <v>20</v>
      </c>
      <c r="F1887" t="b">
        <v>0</v>
      </c>
      <c r="G1887" t="s">
        <v>52</v>
      </c>
      <c r="H1887" s="1">
        <v>45705.666817129633</v>
      </c>
      <c r="I1887" t="b">
        <v>0</v>
      </c>
      <c r="J1887" t="b">
        <v>1</v>
      </c>
      <c r="K1887" t="s">
        <v>31</v>
      </c>
      <c r="L1887" t="s">
        <v>22</v>
      </c>
      <c r="M1887">
        <v>120000</v>
      </c>
      <c r="O1887" t="s">
        <v>3209</v>
      </c>
      <c r="P1887" t="s">
        <v>3210</v>
      </c>
    </row>
    <row r="1888" spans="1:16" x14ac:dyDescent="0.35">
      <c r="A1888" t="s">
        <v>1776</v>
      </c>
      <c r="B1888" t="s">
        <v>3211</v>
      </c>
      <c r="C1888" t="s">
        <v>533</v>
      </c>
      <c r="D1888" t="s">
        <v>110</v>
      </c>
      <c r="E1888" t="s">
        <v>20</v>
      </c>
      <c r="F1888" t="b">
        <v>0</v>
      </c>
      <c r="G1888" t="s">
        <v>52</v>
      </c>
      <c r="H1888" s="1">
        <v>45705.66684027778</v>
      </c>
      <c r="I1888" t="b">
        <v>0</v>
      </c>
      <c r="J1888" t="b">
        <v>1</v>
      </c>
      <c r="K1888" t="s">
        <v>31</v>
      </c>
      <c r="L1888" t="s">
        <v>22</v>
      </c>
      <c r="M1888">
        <v>79871.5</v>
      </c>
      <c r="O1888" t="s">
        <v>3212</v>
      </c>
      <c r="P1888" t="s">
        <v>3213</v>
      </c>
    </row>
    <row r="1889" spans="1:16" x14ac:dyDescent="0.35">
      <c r="A1889" t="s">
        <v>1776</v>
      </c>
      <c r="B1889" t="s">
        <v>3237</v>
      </c>
      <c r="C1889" t="s">
        <v>2069</v>
      </c>
      <c r="D1889" t="s">
        <v>36</v>
      </c>
      <c r="E1889" t="s">
        <v>20</v>
      </c>
      <c r="F1889" t="b">
        <v>0</v>
      </c>
      <c r="G1889" t="s">
        <v>171</v>
      </c>
      <c r="H1889" s="1">
        <v>45705.700891203713</v>
      </c>
      <c r="I1889" t="b">
        <v>0</v>
      </c>
      <c r="J1889" t="b">
        <v>1</v>
      </c>
      <c r="K1889" t="s">
        <v>31</v>
      </c>
      <c r="L1889" t="s">
        <v>22</v>
      </c>
      <c r="M1889">
        <v>74100</v>
      </c>
      <c r="O1889" t="s">
        <v>3238</v>
      </c>
      <c r="P1889" t="s">
        <v>3239</v>
      </c>
    </row>
    <row r="1890" spans="1:16" x14ac:dyDescent="0.35">
      <c r="A1890" t="s">
        <v>1776</v>
      </c>
      <c r="B1890" t="s">
        <v>1776</v>
      </c>
      <c r="C1890" t="s">
        <v>496</v>
      </c>
      <c r="D1890" t="s">
        <v>42</v>
      </c>
      <c r="E1890" t="s">
        <v>20</v>
      </c>
      <c r="F1890" t="b">
        <v>0</v>
      </c>
      <c r="G1890" t="s">
        <v>47</v>
      </c>
      <c r="H1890" s="1">
        <v>45705.708738425928</v>
      </c>
      <c r="I1890" t="b">
        <v>0</v>
      </c>
      <c r="J1890" t="b">
        <v>0</v>
      </c>
      <c r="K1890" t="s">
        <v>31</v>
      </c>
      <c r="L1890" t="s">
        <v>32</v>
      </c>
      <c r="N1890">
        <v>37.5</v>
      </c>
      <c r="O1890" t="s">
        <v>1818</v>
      </c>
      <c r="P1890" t="s">
        <v>1130</v>
      </c>
    </row>
    <row r="1891" spans="1:16" x14ac:dyDescent="0.35">
      <c r="A1891" t="s">
        <v>1776</v>
      </c>
      <c r="B1891" t="s">
        <v>1882</v>
      </c>
      <c r="C1891" t="s">
        <v>3214</v>
      </c>
      <c r="D1891" t="s">
        <v>36</v>
      </c>
      <c r="E1891" t="s">
        <v>20</v>
      </c>
      <c r="F1891" t="b">
        <v>0</v>
      </c>
      <c r="G1891" t="s">
        <v>52</v>
      </c>
      <c r="H1891" s="1">
        <v>45705.791770833333</v>
      </c>
      <c r="I1891" t="b">
        <v>1</v>
      </c>
      <c r="J1891" t="b">
        <v>0</v>
      </c>
      <c r="K1891" t="s">
        <v>31</v>
      </c>
      <c r="L1891" t="s">
        <v>22</v>
      </c>
      <c r="M1891">
        <v>70000</v>
      </c>
      <c r="O1891" t="s">
        <v>3215</v>
      </c>
      <c r="P1891" t="s">
        <v>1174</v>
      </c>
    </row>
    <row r="1892" spans="1:16" x14ac:dyDescent="0.35">
      <c r="A1892" t="s">
        <v>1776</v>
      </c>
      <c r="B1892" t="s">
        <v>3216</v>
      </c>
      <c r="C1892" t="s">
        <v>170</v>
      </c>
      <c r="D1892" t="s">
        <v>36</v>
      </c>
      <c r="E1892" t="s">
        <v>20</v>
      </c>
      <c r="F1892" t="b">
        <v>0</v>
      </c>
      <c r="G1892" t="s">
        <v>171</v>
      </c>
      <c r="H1892" s="1">
        <v>45705.832256944443</v>
      </c>
      <c r="I1892" t="b">
        <v>1</v>
      </c>
      <c r="J1892" t="b">
        <v>1</v>
      </c>
      <c r="K1892" t="s">
        <v>31</v>
      </c>
      <c r="L1892" t="s">
        <v>22</v>
      </c>
      <c r="M1892">
        <v>85000</v>
      </c>
      <c r="O1892" t="s">
        <v>2927</v>
      </c>
      <c r="P1892" t="s">
        <v>164</v>
      </c>
    </row>
    <row r="1893" spans="1:16" x14ac:dyDescent="0.35">
      <c r="A1893" t="s">
        <v>1776</v>
      </c>
      <c r="B1893" t="s">
        <v>3250</v>
      </c>
      <c r="C1893" t="s">
        <v>2400</v>
      </c>
      <c r="D1893" t="s">
        <v>36</v>
      </c>
      <c r="E1893" t="s">
        <v>20</v>
      </c>
      <c r="F1893" t="b">
        <v>0</v>
      </c>
      <c r="G1893" t="s">
        <v>47</v>
      </c>
      <c r="H1893" s="1">
        <v>45705.833657407413</v>
      </c>
      <c r="I1893" t="b">
        <v>0</v>
      </c>
      <c r="J1893" t="b">
        <v>0</v>
      </c>
      <c r="K1893" t="s">
        <v>31</v>
      </c>
      <c r="L1893" t="s">
        <v>22</v>
      </c>
      <c r="M1893">
        <v>83500</v>
      </c>
      <c r="O1893" t="s">
        <v>3251</v>
      </c>
      <c r="P1893" t="s">
        <v>1780</v>
      </c>
    </row>
    <row r="1894" spans="1:16" x14ac:dyDescent="0.35">
      <c r="A1894" t="s">
        <v>1776</v>
      </c>
      <c r="B1894" t="s">
        <v>2137</v>
      </c>
      <c r="C1894" t="s">
        <v>805</v>
      </c>
      <c r="D1894" t="s">
        <v>3068</v>
      </c>
      <c r="E1894" t="s">
        <v>20</v>
      </c>
      <c r="F1894" t="b">
        <v>0</v>
      </c>
      <c r="G1894" t="s">
        <v>30</v>
      </c>
      <c r="H1894" s="1">
        <v>45705.834317129629</v>
      </c>
      <c r="I1894" t="b">
        <v>1</v>
      </c>
      <c r="J1894" t="b">
        <v>0</v>
      </c>
      <c r="K1894" t="s">
        <v>31</v>
      </c>
      <c r="L1894" t="s">
        <v>32</v>
      </c>
      <c r="N1894">
        <v>37.5</v>
      </c>
      <c r="O1894" t="s">
        <v>61</v>
      </c>
      <c r="P1894" t="s">
        <v>3069</v>
      </c>
    </row>
    <row r="1895" spans="1:16" x14ac:dyDescent="0.35">
      <c r="A1895" t="s">
        <v>1776</v>
      </c>
      <c r="B1895" t="s">
        <v>3217</v>
      </c>
      <c r="C1895" t="s">
        <v>1978</v>
      </c>
      <c r="D1895" t="s">
        <v>36</v>
      </c>
      <c r="E1895" t="s">
        <v>91</v>
      </c>
      <c r="F1895" t="b">
        <v>0</v>
      </c>
      <c r="G1895" t="s">
        <v>52</v>
      </c>
      <c r="H1895" s="1">
        <v>45705.834456018521</v>
      </c>
      <c r="I1895" t="b">
        <v>0</v>
      </c>
      <c r="J1895" t="b">
        <v>0</v>
      </c>
      <c r="K1895" t="s">
        <v>31</v>
      </c>
      <c r="L1895" t="s">
        <v>32</v>
      </c>
      <c r="N1895">
        <v>30</v>
      </c>
      <c r="O1895" t="s">
        <v>2565</v>
      </c>
      <c r="P1895" t="s">
        <v>3118</v>
      </c>
    </row>
    <row r="1896" spans="1:16" x14ac:dyDescent="0.35">
      <c r="A1896" t="s">
        <v>1776</v>
      </c>
      <c r="B1896" t="s">
        <v>2926</v>
      </c>
      <c r="C1896" t="s">
        <v>3240</v>
      </c>
      <c r="D1896" t="s">
        <v>36</v>
      </c>
      <c r="E1896" t="s">
        <v>20</v>
      </c>
      <c r="F1896" t="b">
        <v>0</v>
      </c>
      <c r="G1896" t="s">
        <v>52</v>
      </c>
      <c r="H1896" s="1">
        <v>45705.834837962961</v>
      </c>
      <c r="I1896" t="b">
        <v>1</v>
      </c>
      <c r="J1896" t="b">
        <v>0</v>
      </c>
      <c r="K1896" t="s">
        <v>31</v>
      </c>
      <c r="L1896" t="s">
        <v>22</v>
      </c>
      <c r="M1896">
        <v>105000</v>
      </c>
      <c r="O1896" t="s">
        <v>77</v>
      </c>
      <c r="P1896" t="s">
        <v>3241</v>
      </c>
    </row>
    <row r="1897" spans="1:16" x14ac:dyDescent="0.35">
      <c r="A1897" t="s">
        <v>1776</v>
      </c>
      <c r="B1897" t="s">
        <v>3218</v>
      </c>
      <c r="C1897" t="s">
        <v>1092</v>
      </c>
      <c r="D1897" t="s">
        <v>573</v>
      </c>
      <c r="E1897" t="s">
        <v>20</v>
      </c>
      <c r="F1897" t="b">
        <v>0</v>
      </c>
      <c r="G1897" t="s">
        <v>68</v>
      </c>
      <c r="H1897" s="1">
        <v>45705.836087962962</v>
      </c>
      <c r="I1897" t="b">
        <v>0</v>
      </c>
      <c r="J1897" t="b">
        <v>0</v>
      </c>
      <c r="K1897" t="s">
        <v>31</v>
      </c>
      <c r="L1897" t="s">
        <v>32</v>
      </c>
      <c r="N1897">
        <v>25</v>
      </c>
      <c r="O1897" t="s">
        <v>3219</v>
      </c>
      <c r="P1897" t="s">
        <v>3220</v>
      </c>
    </row>
    <row r="1898" spans="1:16" x14ac:dyDescent="0.35">
      <c r="A1898" t="s">
        <v>1776</v>
      </c>
      <c r="B1898" t="s">
        <v>3221</v>
      </c>
      <c r="C1898" t="s">
        <v>170</v>
      </c>
      <c r="D1898" t="s">
        <v>36</v>
      </c>
      <c r="E1898" t="s">
        <v>20</v>
      </c>
      <c r="F1898" t="b">
        <v>0</v>
      </c>
      <c r="G1898" t="s">
        <v>171</v>
      </c>
      <c r="H1898" s="1">
        <v>45705.868854166663</v>
      </c>
      <c r="I1898" t="b">
        <v>1</v>
      </c>
      <c r="J1898" t="b">
        <v>1</v>
      </c>
      <c r="K1898" t="s">
        <v>31</v>
      </c>
      <c r="L1898" t="s">
        <v>32</v>
      </c>
      <c r="N1898">
        <v>19</v>
      </c>
      <c r="O1898" t="s">
        <v>194</v>
      </c>
      <c r="P1898" t="s">
        <v>3222</v>
      </c>
    </row>
    <row r="1899" spans="1:16" x14ac:dyDescent="0.35">
      <c r="A1899" t="s">
        <v>1776</v>
      </c>
      <c r="B1899" t="s">
        <v>3223</v>
      </c>
      <c r="C1899" t="s">
        <v>1671</v>
      </c>
      <c r="D1899" t="s">
        <v>321</v>
      </c>
      <c r="E1899" t="s">
        <v>20</v>
      </c>
      <c r="F1899" t="b">
        <v>0</v>
      </c>
      <c r="G1899" t="s">
        <v>52</v>
      </c>
      <c r="H1899" s="1">
        <v>45705.871157407397</v>
      </c>
      <c r="I1899" t="b">
        <v>0</v>
      </c>
      <c r="J1899" t="b">
        <v>1</v>
      </c>
      <c r="K1899" t="s">
        <v>31</v>
      </c>
      <c r="L1899" t="s">
        <v>22</v>
      </c>
      <c r="M1899">
        <v>120000</v>
      </c>
      <c r="O1899" t="s">
        <v>3224</v>
      </c>
    </row>
    <row r="1900" spans="1:16" x14ac:dyDescent="0.35">
      <c r="A1900" t="s">
        <v>1776</v>
      </c>
      <c r="B1900" t="s">
        <v>3230</v>
      </c>
      <c r="C1900" t="s">
        <v>283</v>
      </c>
      <c r="D1900" t="s">
        <v>29</v>
      </c>
      <c r="E1900" t="s">
        <v>20</v>
      </c>
      <c r="F1900" t="b">
        <v>0</v>
      </c>
      <c r="G1900" t="s">
        <v>52</v>
      </c>
      <c r="H1900" s="1">
        <v>45705.874988425923</v>
      </c>
      <c r="I1900" t="b">
        <v>0</v>
      </c>
      <c r="J1900" t="b">
        <v>0</v>
      </c>
      <c r="K1900" t="s">
        <v>31</v>
      </c>
      <c r="L1900" t="s">
        <v>22</v>
      </c>
      <c r="M1900">
        <v>82500</v>
      </c>
      <c r="O1900" t="s">
        <v>3231</v>
      </c>
      <c r="P1900" t="s">
        <v>3232</v>
      </c>
    </row>
    <row r="1901" spans="1:16" x14ac:dyDescent="0.35">
      <c r="A1901" t="s">
        <v>1776</v>
      </c>
      <c r="B1901" t="s">
        <v>3225</v>
      </c>
      <c r="C1901" t="s">
        <v>154</v>
      </c>
      <c r="D1901" t="s">
        <v>36</v>
      </c>
      <c r="E1901" t="s">
        <v>436</v>
      </c>
      <c r="F1901" t="b">
        <v>0</v>
      </c>
      <c r="G1901" t="s">
        <v>52</v>
      </c>
      <c r="H1901" s="1">
        <v>45705.916770833333</v>
      </c>
      <c r="I1901" t="b">
        <v>0</v>
      </c>
      <c r="J1901" t="b">
        <v>0</v>
      </c>
      <c r="K1901" t="s">
        <v>31</v>
      </c>
      <c r="L1901" t="s">
        <v>32</v>
      </c>
      <c r="N1901">
        <v>15.25</v>
      </c>
      <c r="O1901" t="s">
        <v>3226</v>
      </c>
    </row>
    <row r="1902" spans="1:16" x14ac:dyDescent="0.35">
      <c r="A1902" t="s">
        <v>1776</v>
      </c>
      <c r="B1902" t="s">
        <v>3227</v>
      </c>
      <c r="C1902" t="s">
        <v>530</v>
      </c>
      <c r="D1902" t="s">
        <v>110</v>
      </c>
      <c r="E1902" t="s">
        <v>20</v>
      </c>
      <c r="F1902" t="b">
        <v>0</v>
      </c>
      <c r="G1902" t="s">
        <v>52</v>
      </c>
      <c r="H1902" s="1">
        <v>45705.954479166663</v>
      </c>
      <c r="I1902" t="b">
        <v>0</v>
      </c>
      <c r="J1902" t="b">
        <v>0</v>
      </c>
      <c r="K1902" t="s">
        <v>31</v>
      </c>
      <c r="L1902" t="s">
        <v>32</v>
      </c>
      <c r="N1902">
        <v>67.360000610351563</v>
      </c>
      <c r="O1902" t="s">
        <v>3228</v>
      </c>
      <c r="P1902" t="s">
        <v>3229</v>
      </c>
    </row>
    <row r="1903" spans="1:16" x14ac:dyDescent="0.35">
      <c r="A1903" t="s">
        <v>1776</v>
      </c>
      <c r="B1903" t="s">
        <v>3182</v>
      </c>
      <c r="C1903" t="s">
        <v>2477</v>
      </c>
      <c r="D1903" t="s">
        <v>573</v>
      </c>
      <c r="E1903" t="s">
        <v>296</v>
      </c>
      <c r="F1903" t="b">
        <v>0</v>
      </c>
      <c r="G1903" t="s">
        <v>52</v>
      </c>
      <c r="H1903" s="1">
        <v>45706.000173611108</v>
      </c>
      <c r="I1903" t="b">
        <v>0</v>
      </c>
      <c r="J1903" t="b">
        <v>0</v>
      </c>
      <c r="K1903" t="s">
        <v>31</v>
      </c>
      <c r="L1903" t="s">
        <v>32</v>
      </c>
      <c r="N1903">
        <v>24.014999389648441</v>
      </c>
      <c r="O1903" t="s">
        <v>2478</v>
      </c>
      <c r="P1903" t="s">
        <v>2479</v>
      </c>
    </row>
    <row r="1904" spans="1:16" x14ac:dyDescent="0.35">
      <c r="A1904" t="s">
        <v>1776</v>
      </c>
      <c r="B1904" t="s">
        <v>3038</v>
      </c>
      <c r="C1904" t="s">
        <v>18</v>
      </c>
      <c r="D1904" t="s">
        <v>36</v>
      </c>
      <c r="E1904" t="s">
        <v>20</v>
      </c>
      <c r="F1904" t="b">
        <v>1</v>
      </c>
      <c r="G1904" t="s">
        <v>287</v>
      </c>
      <c r="H1904" s="1">
        <v>45706.018483796302</v>
      </c>
      <c r="I1904" t="b">
        <v>0</v>
      </c>
      <c r="J1904" t="b">
        <v>0</v>
      </c>
      <c r="K1904" t="s">
        <v>287</v>
      </c>
      <c r="L1904" t="s">
        <v>22</v>
      </c>
      <c r="M1904">
        <v>71500</v>
      </c>
      <c r="O1904" t="s">
        <v>3039</v>
      </c>
      <c r="P1904" t="s">
        <v>3040</v>
      </c>
    </row>
    <row r="1905" spans="1:16" x14ac:dyDescent="0.35">
      <c r="A1905" t="s">
        <v>1776</v>
      </c>
      <c r="B1905" t="s">
        <v>1992</v>
      </c>
      <c r="C1905" t="s">
        <v>51</v>
      </c>
      <c r="D1905" t="s">
        <v>110</v>
      </c>
      <c r="E1905" t="s">
        <v>20</v>
      </c>
      <c r="F1905" t="b">
        <v>0</v>
      </c>
      <c r="G1905" t="s">
        <v>43</v>
      </c>
      <c r="H1905" s="1">
        <v>45706.04210648148</v>
      </c>
      <c r="I1905" t="b">
        <v>0</v>
      </c>
      <c r="J1905" t="b">
        <v>0</v>
      </c>
      <c r="K1905" t="s">
        <v>31</v>
      </c>
      <c r="L1905" t="s">
        <v>22</v>
      </c>
      <c r="M1905">
        <v>70000</v>
      </c>
      <c r="O1905" t="s">
        <v>1993</v>
      </c>
      <c r="P1905" t="s">
        <v>164</v>
      </c>
    </row>
    <row r="1906" spans="1:16" x14ac:dyDescent="0.35">
      <c r="A1906" t="s">
        <v>1776</v>
      </c>
      <c r="B1906" t="s">
        <v>1994</v>
      </c>
      <c r="C1906" t="s">
        <v>338</v>
      </c>
      <c r="D1906" t="s">
        <v>110</v>
      </c>
      <c r="E1906" t="s">
        <v>20</v>
      </c>
      <c r="F1906" t="b">
        <v>0</v>
      </c>
      <c r="G1906" t="s">
        <v>68</v>
      </c>
      <c r="H1906" s="1">
        <v>45706.042280092603</v>
      </c>
      <c r="I1906" t="b">
        <v>0</v>
      </c>
      <c r="J1906" t="b">
        <v>1</v>
      </c>
      <c r="K1906" t="s">
        <v>31</v>
      </c>
      <c r="L1906" t="s">
        <v>22</v>
      </c>
      <c r="M1906">
        <v>82500</v>
      </c>
      <c r="O1906" t="s">
        <v>1995</v>
      </c>
      <c r="P1906" t="s">
        <v>1996</v>
      </c>
    </row>
    <row r="1907" spans="1:16" x14ac:dyDescent="0.35">
      <c r="A1907" t="s">
        <v>1776</v>
      </c>
      <c r="B1907" t="s">
        <v>3183</v>
      </c>
      <c r="C1907" t="s">
        <v>154</v>
      </c>
      <c r="D1907" t="s">
        <v>17452</v>
      </c>
      <c r="E1907" t="s">
        <v>20</v>
      </c>
      <c r="F1907" t="b">
        <v>0</v>
      </c>
      <c r="G1907" t="s">
        <v>52</v>
      </c>
      <c r="H1907" s="1">
        <v>45706.249976851846</v>
      </c>
      <c r="I1907" t="b">
        <v>0</v>
      </c>
      <c r="J1907" t="b">
        <v>1</v>
      </c>
      <c r="K1907" t="s">
        <v>31</v>
      </c>
      <c r="L1907" t="s">
        <v>22</v>
      </c>
      <c r="M1907">
        <v>169500</v>
      </c>
      <c r="O1907" t="s">
        <v>3184</v>
      </c>
      <c r="P1907" t="s">
        <v>3185</v>
      </c>
    </row>
    <row r="1908" spans="1:16" x14ac:dyDescent="0.35">
      <c r="A1908" t="s">
        <v>1776</v>
      </c>
      <c r="B1908" t="s">
        <v>1776</v>
      </c>
      <c r="C1908" t="s">
        <v>3186</v>
      </c>
      <c r="D1908" t="s">
        <v>17444</v>
      </c>
      <c r="E1908" t="s">
        <v>20</v>
      </c>
      <c r="F1908" t="b">
        <v>0</v>
      </c>
      <c r="G1908" t="s">
        <v>47</v>
      </c>
      <c r="H1908" s="1">
        <v>45706.250231481477</v>
      </c>
      <c r="I1908" t="b">
        <v>1</v>
      </c>
      <c r="J1908" t="b">
        <v>1</v>
      </c>
      <c r="K1908" t="s">
        <v>31</v>
      </c>
      <c r="L1908" t="s">
        <v>32</v>
      </c>
      <c r="N1908">
        <v>30.5</v>
      </c>
      <c r="O1908" t="s">
        <v>432</v>
      </c>
      <c r="P1908" t="s">
        <v>164</v>
      </c>
    </row>
    <row r="1909" spans="1:16" x14ac:dyDescent="0.35">
      <c r="A1909" t="s">
        <v>1776</v>
      </c>
      <c r="B1909" t="s">
        <v>1776</v>
      </c>
      <c r="C1909" t="s">
        <v>1961</v>
      </c>
      <c r="D1909" t="s">
        <v>110</v>
      </c>
      <c r="E1909" t="s">
        <v>760</v>
      </c>
      <c r="F1909" t="b">
        <v>0</v>
      </c>
      <c r="G1909" t="s">
        <v>47</v>
      </c>
      <c r="H1909" s="1">
        <v>45706.250277777777</v>
      </c>
      <c r="I1909" t="b">
        <v>0</v>
      </c>
      <c r="J1909" t="b">
        <v>1</v>
      </c>
      <c r="K1909" t="s">
        <v>31</v>
      </c>
      <c r="L1909" t="s">
        <v>32</v>
      </c>
      <c r="N1909">
        <v>62.5</v>
      </c>
      <c r="O1909" t="s">
        <v>3187</v>
      </c>
      <c r="P1909" t="s">
        <v>1143</v>
      </c>
    </row>
    <row r="1910" spans="1:16" x14ac:dyDescent="0.35">
      <c r="A1910" t="s">
        <v>1776</v>
      </c>
      <c r="B1910" t="s">
        <v>2048</v>
      </c>
      <c r="C1910" t="s">
        <v>1526</v>
      </c>
      <c r="D1910" t="s">
        <v>3188</v>
      </c>
      <c r="E1910" t="s">
        <v>91</v>
      </c>
      <c r="F1910" t="b">
        <v>0</v>
      </c>
      <c r="G1910" t="s">
        <v>68</v>
      </c>
      <c r="H1910" s="1">
        <v>45706.250902777778</v>
      </c>
      <c r="I1910" t="b">
        <v>1</v>
      </c>
      <c r="J1910" t="b">
        <v>1</v>
      </c>
      <c r="K1910" t="s">
        <v>31</v>
      </c>
      <c r="L1910" t="s">
        <v>32</v>
      </c>
      <c r="N1910">
        <v>25</v>
      </c>
      <c r="O1910" t="s">
        <v>1721</v>
      </c>
      <c r="P1910" t="s">
        <v>251</v>
      </c>
    </row>
    <row r="1911" spans="1:16" x14ac:dyDescent="0.35">
      <c r="A1911" t="s">
        <v>1776</v>
      </c>
      <c r="B1911" t="s">
        <v>1776</v>
      </c>
      <c r="C1911" t="s">
        <v>705</v>
      </c>
      <c r="D1911" t="s">
        <v>110</v>
      </c>
      <c r="E1911" t="s">
        <v>20</v>
      </c>
      <c r="F1911" t="b">
        <v>0</v>
      </c>
      <c r="G1911" t="s">
        <v>30</v>
      </c>
      <c r="H1911" s="1">
        <v>45706.251215277778</v>
      </c>
      <c r="I1911" t="b">
        <v>0</v>
      </c>
      <c r="J1911" t="b">
        <v>0</v>
      </c>
      <c r="K1911" t="s">
        <v>31</v>
      </c>
      <c r="L1911" t="s">
        <v>22</v>
      </c>
      <c r="M1911">
        <v>70000</v>
      </c>
      <c r="O1911" t="s">
        <v>2586</v>
      </c>
      <c r="P1911" t="s">
        <v>2587</v>
      </c>
    </row>
    <row r="1912" spans="1:16" x14ac:dyDescent="0.35">
      <c r="A1912" t="s">
        <v>1776</v>
      </c>
      <c r="B1912" t="s">
        <v>3189</v>
      </c>
      <c r="C1912" t="s">
        <v>3190</v>
      </c>
      <c r="D1912" t="s">
        <v>29</v>
      </c>
      <c r="E1912" t="s">
        <v>20</v>
      </c>
      <c r="F1912" t="b">
        <v>0</v>
      </c>
      <c r="G1912" t="s">
        <v>171</v>
      </c>
      <c r="H1912" s="1">
        <v>45706.269016203703</v>
      </c>
      <c r="I1912" t="b">
        <v>0</v>
      </c>
      <c r="J1912" t="b">
        <v>0</v>
      </c>
      <c r="K1912" t="s">
        <v>31</v>
      </c>
      <c r="L1912" t="s">
        <v>32</v>
      </c>
      <c r="N1912">
        <v>33.5</v>
      </c>
      <c r="O1912" t="s">
        <v>3191</v>
      </c>
      <c r="P1912" t="s">
        <v>3192</v>
      </c>
    </row>
    <row r="1913" spans="1:16" x14ac:dyDescent="0.35">
      <c r="A1913" t="s">
        <v>1776</v>
      </c>
      <c r="B1913" t="s">
        <v>1871</v>
      </c>
      <c r="D1913" t="s">
        <v>1872</v>
      </c>
      <c r="E1913" t="s">
        <v>20</v>
      </c>
      <c r="F1913" t="b">
        <v>0</v>
      </c>
      <c r="G1913" t="s">
        <v>37</v>
      </c>
      <c r="H1913" s="1">
        <v>45706.298101851848</v>
      </c>
      <c r="I1913" t="b">
        <v>0</v>
      </c>
      <c r="J1913" t="b">
        <v>0</v>
      </c>
      <c r="K1913" t="s">
        <v>37</v>
      </c>
      <c r="L1913" t="s">
        <v>22</v>
      </c>
      <c r="M1913">
        <v>65000</v>
      </c>
      <c r="O1913" t="s">
        <v>1873</v>
      </c>
      <c r="P1913" t="s">
        <v>1016</v>
      </c>
    </row>
    <row r="1914" spans="1:16" x14ac:dyDescent="0.35">
      <c r="A1914" t="s">
        <v>1776</v>
      </c>
      <c r="B1914" t="s">
        <v>3193</v>
      </c>
      <c r="C1914" t="s">
        <v>72</v>
      </c>
      <c r="D1914" t="s">
        <v>115</v>
      </c>
      <c r="E1914" t="s">
        <v>20</v>
      </c>
      <c r="F1914" t="b">
        <v>0</v>
      </c>
      <c r="G1914" t="s">
        <v>30</v>
      </c>
      <c r="H1914" s="1">
        <v>45706.303819444453</v>
      </c>
      <c r="I1914" t="b">
        <v>0</v>
      </c>
      <c r="J1914" t="b">
        <v>1</v>
      </c>
      <c r="K1914" t="s">
        <v>31</v>
      </c>
      <c r="L1914" t="s">
        <v>22</v>
      </c>
      <c r="M1914">
        <v>137500</v>
      </c>
      <c r="O1914" t="s">
        <v>3194</v>
      </c>
      <c r="P1914" t="s">
        <v>3195</v>
      </c>
    </row>
    <row r="1915" spans="1:16" x14ac:dyDescent="0.35">
      <c r="A1915" t="s">
        <v>1776</v>
      </c>
      <c r="B1915" t="s">
        <v>3233</v>
      </c>
      <c r="C1915" t="s">
        <v>3234</v>
      </c>
      <c r="D1915" t="s">
        <v>110</v>
      </c>
      <c r="E1915" t="s">
        <v>20</v>
      </c>
      <c r="F1915" t="b">
        <v>0</v>
      </c>
      <c r="G1915" t="s">
        <v>52</v>
      </c>
      <c r="H1915" s="1">
        <v>45706.375081018523</v>
      </c>
      <c r="I1915" t="b">
        <v>1</v>
      </c>
      <c r="J1915" t="b">
        <v>1</v>
      </c>
      <c r="K1915" t="s">
        <v>31</v>
      </c>
      <c r="L1915" t="s">
        <v>22</v>
      </c>
      <c r="M1915">
        <v>80000</v>
      </c>
      <c r="O1915" t="s">
        <v>3235</v>
      </c>
      <c r="P1915" t="s">
        <v>3236</v>
      </c>
    </row>
    <row r="1916" spans="1:16" x14ac:dyDescent="0.35">
      <c r="A1916" t="s">
        <v>1776</v>
      </c>
      <c r="B1916" t="s">
        <v>3196</v>
      </c>
      <c r="C1916" t="s">
        <v>18</v>
      </c>
      <c r="D1916" t="s">
        <v>110</v>
      </c>
      <c r="E1916" t="s">
        <v>20</v>
      </c>
      <c r="F1916" t="b">
        <v>1</v>
      </c>
      <c r="G1916" t="s">
        <v>52</v>
      </c>
      <c r="H1916" s="1">
        <v>45706.375150462962</v>
      </c>
      <c r="I1916" t="b">
        <v>1</v>
      </c>
      <c r="J1916" t="b">
        <v>0</v>
      </c>
      <c r="K1916" t="s">
        <v>31</v>
      </c>
      <c r="L1916" t="s">
        <v>22</v>
      </c>
      <c r="M1916">
        <v>163085</v>
      </c>
      <c r="O1916" t="s">
        <v>3197</v>
      </c>
      <c r="P1916" t="s">
        <v>941</v>
      </c>
    </row>
    <row r="1917" spans="1:16" x14ac:dyDescent="0.35">
      <c r="A1917" t="s">
        <v>1776</v>
      </c>
      <c r="B1917" t="s">
        <v>3198</v>
      </c>
      <c r="C1917" t="s">
        <v>1961</v>
      </c>
      <c r="D1917" t="s">
        <v>115</v>
      </c>
      <c r="E1917" t="s">
        <v>20</v>
      </c>
      <c r="F1917" t="b">
        <v>0</v>
      </c>
      <c r="G1917" t="s">
        <v>47</v>
      </c>
      <c r="H1917" s="1">
        <v>45706.375474537039</v>
      </c>
      <c r="I1917" t="b">
        <v>0</v>
      </c>
      <c r="J1917" t="b">
        <v>0</v>
      </c>
      <c r="K1917" t="s">
        <v>31</v>
      </c>
      <c r="L1917" t="s">
        <v>22</v>
      </c>
      <c r="M1917">
        <v>125000</v>
      </c>
      <c r="O1917" t="s">
        <v>1123</v>
      </c>
      <c r="P1917" t="s">
        <v>3199</v>
      </c>
    </row>
    <row r="1918" spans="1:16" x14ac:dyDescent="0.35">
      <c r="A1918" t="s">
        <v>1776</v>
      </c>
      <c r="B1918" t="s">
        <v>2395</v>
      </c>
      <c r="C1918" t="s">
        <v>283</v>
      </c>
      <c r="D1918" t="s">
        <v>573</v>
      </c>
      <c r="E1918" t="s">
        <v>296</v>
      </c>
      <c r="F1918" t="b">
        <v>0</v>
      </c>
      <c r="G1918" t="s">
        <v>52</v>
      </c>
      <c r="H1918" s="1">
        <v>45706.416701388887</v>
      </c>
      <c r="I1918" t="b">
        <v>1</v>
      </c>
      <c r="J1918" t="b">
        <v>0</v>
      </c>
      <c r="K1918" t="s">
        <v>31</v>
      </c>
      <c r="L1918" t="s">
        <v>32</v>
      </c>
      <c r="N1918">
        <v>27.979999542236332</v>
      </c>
      <c r="O1918" t="s">
        <v>3200</v>
      </c>
    </row>
    <row r="1919" spans="1:16" x14ac:dyDescent="0.35">
      <c r="A1919" t="s">
        <v>1776</v>
      </c>
      <c r="B1919" t="s">
        <v>1776</v>
      </c>
      <c r="C1919" t="s">
        <v>3249</v>
      </c>
      <c r="D1919" t="s">
        <v>3243</v>
      </c>
      <c r="E1919" t="s">
        <v>296</v>
      </c>
      <c r="F1919" t="b">
        <v>0</v>
      </c>
      <c r="G1919" t="s">
        <v>47</v>
      </c>
      <c r="H1919" s="1">
        <v>45706.500532407408</v>
      </c>
      <c r="I1919" t="b">
        <v>0</v>
      </c>
      <c r="J1919" t="b">
        <v>0</v>
      </c>
      <c r="K1919" t="s">
        <v>31</v>
      </c>
      <c r="L1919" t="s">
        <v>32</v>
      </c>
      <c r="N1919">
        <v>15</v>
      </c>
      <c r="O1919" t="s">
        <v>3244</v>
      </c>
      <c r="P1919" t="s">
        <v>3245</v>
      </c>
    </row>
    <row r="1920" spans="1:16" x14ac:dyDescent="0.35">
      <c r="A1920" t="s">
        <v>1776</v>
      </c>
      <c r="B1920" t="s">
        <v>1776</v>
      </c>
      <c r="C1920" t="s">
        <v>3242</v>
      </c>
      <c r="D1920" t="s">
        <v>3243</v>
      </c>
      <c r="E1920" t="s">
        <v>296</v>
      </c>
      <c r="F1920" t="b">
        <v>0</v>
      </c>
      <c r="G1920" t="s">
        <v>30</v>
      </c>
      <c r="H1920" s="1">
        <v>45706.515636574077</v>
      </c>
      <c r="I1920" t="b">
        <v>0</v>
      </c>
      <c r="J1920" t="b">
        <v>0</v>
      </c>
      <c r="K1920" t="s">
        <v>31</v>
      </c>
      <c r="L1920" t="s">
        <v>32</v>
      </c>
      <c r="N1920">
        <v>15</v>
      </c>
      <c r="O1920" t="s">
        <v>3244</v>
      </c>
      <c r="P1920" t="s">
        <v>3245</v>
      </c>
    </row>
    <row r="1921" spans="1:16" x14ac:dyDescent="0.35">
      <c r="A1921" t="s">
        <v>1776</v>
      </c>
      <c r="B1921" t="s">
        <v>3246</v>
      </c>
      <c r="C1921" t="s">
        <v>3247</v>
      </c>
      <c r="D1921" t="s">
        <v>110</v>
      </c>
      <c r="E1921" t="s">
        <v>20</v>
      </c>
      <c r="F1921" t="b">
        <v>0</v>
      </c>
      <c r="G1921" t="s">
        <v>52</v>
      </c>
      <c r="H1921" s="1">
        <v>45706.583402777767</v>
      </c>
      <c r="I1921" t="b">
        <v>0</v>
      </c>
      <c r="J1921" t="b">
        <v>1</v>
      </c>
      <c r="K1921" t="s">
        <v>31</v>
      </c>
      <c r="L1921" t="s">
        <v>22</v>
      </c>
      <c r="M1921">
        <v>70000</v>
      </c>
      <c r="O1921" t="s">
        <v>3248</v>
      </c>
      <c r="P1921" t="s">
        <v>140</v>
      </c>
    </row>
    <row r="1922" spans="1:16" x14ac:dyDescent="0.35">
      <c r="A1922" t="s">
        <v>1776</v>
      </c>
      <c r="B1922" t="s">
        <v>3201</v>
      </c>
      <c r="C1922" t="s">
        <v>3202</v>
      </c>
      <c r="D1922" t="s">
        <v>573</v>
      </c>
      <c r="E1922" t="s">
        <v>20</v>
      </c>
      <c r="F1922" t="b">
        <v>0</v>
      </c>
      <c r="G1922" t="s">
        <v>52</v>
      </c>
      <c r="H1922" s="1">
        <v>45706.583518518521</v>
      </c>
      <c r="I1922" t="b">
        <v>0</v>
      </c>
      <c r="J1922" t="b">
        <v>1</v>
      </c>
      <c r="K1922" t="s">
        <v>31</v>
      </c>
      <c r="L1922" t="s">
        <v>32</v>
      </c>
      <c r="N1922">
        <v>24.014999389648441</v>
      </c>
      <c r="O1922" t="s">
        <v>3203</v>
      </c>
      <c r="P1922" t="s">
        <v>1976</v>
      </c>
    </row>
    <row r="1923" spans="1:16" x14ac:dyDescent="0.35">
      <c r="A1923" t="s">
        <v>1776</v>
      </c>
      <c r="B1923" t="s">
        <v>2353</v>
      </c>
      <c r="C1923" t="s">
        <v>189</v>
      </c>
      <c r="D1923" t="s">
        <v>110</v>
      </c>
      <c r="E1923" t="s">
        <v>760</v>
      </c>
      <c r="F1923" t="b">
        <v>0</v>
      </c>
      <c r="G1923" t="s">
        <v>52</v>
      </c>
      <c r="H1923" s="1">
        <v>45706.625069444453</v>
      </c>
      <c r="I1923" t="b">
        <v>1</v>
      </c>
      <c r="J1923" t="b">
        <v>1</v>
      </c>
      <c r="K1923" t="s">
        <v>31</v>
      </c>
      <c r="L1923" t="s">
        <v>32</v>
      </c>
      <c r="N1923">
        <v>26.494998931884769</v>
      </c>
      <c r="O1923" t="s">
        <v>2354</v>
      </c>
      <c r="P1923" t="s">
        <v>191</v>
      </c>
    </row>
    <row r="1924" spans="1:16" x14ac:dyDescent="0.35">
      <c r="A1924" t="s">
        <v>1776</v>
      </c>
      <c r="B1924" t="s">
        <v>3204</v>
      </c>
      <c r="C1924" t="s">
        <v>533</v>
      </c>
      <c r="D1924" t="s">
        <v>29</v>
      </c>
      <c r="E1924" t="s">
        <v>20</v>
      </c>
      <c r="F1924" t="b">
        <v>0</v>
      </c>
      <c r="G1924" t="s">
        <v>52</v>
      </c>
      <c r="H1924" s="1">
        <v>45706.625173611108</v>
      </c>
      <c r="I1924" t="b">
        <v>0</v>
      </c>
      <c r="J1924" t="b">
        <v>0</v>
      </c>
      <c r="K1924" t="s">
        <v>31</v>
      </c>
      <c r="L1924" t="s">
        <v>22</v>
      </c>
      <c r="M1924">
        <v>61750</v>
      </c>
      <c r="O1924" t="s">
        <v>3205</v>
      </c>
      <c r="P1924" t="s">
        <v>3206</v>
      </c>
    </row>
    <row r="1925" spans="1:16" x14ac:dyDescent="0.35">
      <c r="A1925" t="s">
        <v>1776</v>
      </c>
      <c r="B1925" t="s">
        <v>3207</v>
      </c>
      <c r="C1925" t="s">
        <v>1599</v>
      </c>
      <c r="D1925" t="s">
        <v>110</v>
      </c>
      <c r="E1925" t="s">
        <v>91</v>
      </c>
      <c r="F1925" t="b">
        <v>0</v>
      </c>
      <c r="G1925" t="s">
        <v>68</v>
      </c>
      <c r="H1925" s="1">
        <v>45706.625601851847</v>
      </c>
      <c r="I1925" t="b">
        <v>1</v>
      </c>
      <c r="J1925" t="b">
        <v>0</v>
      </c>
      <c r="K1925" t="s">
        <v>31</v>
      </c>
      <c r="L1925" t="s">
        <v>32</v>
      </c>
      <c r="N1925">
        <v>53.5</v>
      </c>
      <c r="O1925" t="s">
        <v>3208</v>
      </c>
      <c r="P1925" t="s">
        <v>897</v>
      </c>
    </row>
    <row r="1926" spans="1:16" x14ac:dyDescent="0.35">
      <c r="A1926" t="s">
        <v>1776</v>
      </c>
      <c r="B1926" t="s">
        <v>2949</v>
      </c>
      <c r="C1926" t="s">
        <v>2602</v>
      </c>
      <c r="D1926" t="s">
        <v>29</v>
      </c>
      <c r="E1926" t="s">
        <v>20</v>
      </c>
      <c r="F1926" t="b">
        <v>0</v>
      </c>
      <c r="G1926" t="s">
        <v>52</v>
      </c>
      <c r="H1926" s="1">
        <v>45706.666817129633</v>
      </c>
      <c r="I1926" t="b">
        <v>0</v>
      </c>
      <c r="J1926" t="b">
        <v>1</v>
      </c>
      <c r="K1926" t="s">
        <v>31</v>
      </c>
      <c r="L1926" t="s">
        <v>22</v>
      </c>
      <c r="M1926">
        <v>120000</v>
      </c>
      <c r="O1926" t="s">
        <v>3209</v>
      </c>
      <c r="P1926" t="s">
        <v>3210</v>
      </c>
    </row>
    <row r="1927" spans="1:16" x14ac:dyDescent="0.35">
      <c r="A1927" t="s">
        <v>1776</v>
      </c>
      <c r="B1927" t="s">
        <v>3211</v>
      </c>
      <c r="C1927" t="s">
        <v>533</v>
      </c>
      <c r="D1927" t="s">
        <v>110</v>
      </c>
      <c r="E1927" t="s">
        <v>20</v>
      </c>
      <c r="F1927" t="b">
        <v>0</v>
      </c>
      <c r="G1927" t="s">
        <v>52</v>
      </c>
      <c r="H1927" s="1">
        <v>45706.66684027778</v>
      </c>
      <c r="I1927" t="b">
        <v>0</v>
      </c>
      <c r="J1927" t="b">
        <v>1</v>
      </c>
      <c r="K1927" t="s">
        <v>31</v>
      </c>
      <c r="L1927" t="s">
        <v>22</v>
      </c>
      <c r="M1927">
        <v>79871.5</v>
      </c>
      <c r="O1927" t="s">
        <v>3212</v>
      </c>
      <c r="P1927" t="s">
        <v>3213</v>
      </c>
    </row>
    <row r="1928" spans="1:16" x14ac:dyDescent="0.35">
      <c r="A1928" t="s">
        <v>1776</v>
      </c>
      <c r="B1928" t="s">
        <v>3237</v>
      </c>
      <c r="C1928" t="s">
        <v>2069</v>
      </c>
      <c r="D1928" t="s">
        <v>36</v>
      </c>
      <c r="E1928" t="s">
        <v>20</v>
      </c>
      <c r="F1928" t="b">
        <v>0</v>
      </c>
      <c r="G1928" t="s">
        <v>171</v>
      </c>
      <c r="H1928" s="1">
        <v>45706.700891203713</v>
      </c>
      <c r="I1928" t="b">
        <v>0</v>
      </c>
      <c r="J1928" t="b">
        <v>1</v>
      </c>
      <c r="K1928" t="s">
        <v>31</v>
      </c>
      <c r="L1928" t="s">
        <v>22</v>
      </c>
      <c r="M1928">
        <v>74100</v>
      </c>
      <c r="O1928" t="s">
        <v>3238</v>
      </c>
      <c r="P1928" t="s">
        <v>3239</v>
      </c>
    </row>
    <row r="1929" spans="1:16" x14ac:dyDescent="0.35">
      <c r="A1929" t="s">
        <v>1776</v>
      </c>
      <c r="B1929" t="s">
        <v>1776</v>
      </c>
      <c r="C1929" t="s">
        <v>496</v>
      </c>
      <c r="D1929" t="s">
        <v>42</v>
      </c>
      <c r="E1929" t="s">
        <v>20</v>
      </c>
      <c r="F1929" t="b">
        <v>0</v>
      </c>
      <c r="G1929" t="s">
        <v>47</v>
      </c>
      <c r="H1929" s="1">
        <v>45706.708738425928</v>
      </c>
      <c r="I1929" t="b">
        <v>0</v>
      </c>
      <c r="J1929" t="b">
        <v>0</v>
      </c>
      <c r="K1929" t="s">
        <v>31</v>
      </c>
      <c r="L1929" t="s">
        <v>32</v>
      </c>
      <c r="N1929">
        <v>37.5</v>
      </c>
      <c r="O1929" t="s">
        <v>1818</v>
      </c>
      <c r="P1929" t="s">
        <v>1130</v>
      </c>
    </row>
    <row r="1930" spans="1:16" x14ac:dyDescent="0.35">
      <c r="A1930" t="s">
        <v>1776</v>
      </c>
      <c r="B1930" t="s">
        <v>1882</v>
      </c>
      <c r="C1930" t="s">
        <v>3214</v>
      </c>
      <c r="D1930" t="s">
        <v>36</v>
      </c>
      <c r="E1930" t="s">
        <v>20</v>
      </c>
      <c r="F1930" t="b">
        <v>0</v>
      </c>
      <c r="G1930" t="s">
        <v>52</v>
      </c>
      <c r="H1930" s="1">
        <v>45706.791770833333</v>
      </c>
      <c r="I1930" t="b">
        <v>1</v>
      </c>
      <c r="J1930" t="b">
        <v>0</v>
      </c>
      <c r="K1930" t="s">
        <v>31</v>
      </c>
      <c r="L1930" t="s">
        <v>22</v>
      </c>
      <c r="M1930">
        <v>70000</v>
      </c>
      <c r="O1930" t="s">
        <v>3215</v>
      </c>
      <c r="P1930" t="s">
        <v>1174</v>
      </c>
    </row>
    <row r="1931" spans="1:16" x14ac:dyDescent="0.35">
      <c r="A1931" t="s">
        <v>1776</v>
      </c>
      <c r="B1931" t="s">
        <v>3216</v>
      </c>
      <c r="C1931" t="s">
        <v>170</v>
      </c>
      <c r="D1931" t="s">
        <v>36</v>
      </c>
      <c r="E1931" t="s">
        <v>20</v>
      </c>
      <c r="F1931" t="b">
        <v>0</v>
      </c>
      <c r="G1931" t="s">
        <v>171</v>
      </c>
      <c r="H1931" s="1">
        <v>45706.832256944443</v>
      </c>
      <c r="I1931" t="b">
        <v>1</v>
      </c>
      <c r="J1931" t="b">
        <v>1</v>
      </c>
      <c r="K1931" t="s">
        <v>31</v>
      </c>
      <c r="L1931" t="s">
        <v>22</v>
      </c>
      <c r="M1931">
        <v>85000</v>
      </c>
      <c r="O1931" t="s">
        <v>2927</v>
      </c>
      <c r="P1931" t="s">
        <v>164</v>
      </c>
    </row>
    <row r="1932" spans="1:16" x14ac:dyDescent="0.35">
      <c r="A1932" t="s">
        <v>1776</v>
      </c>
      <c r="B1932" t="s">
        <v>3250</v>
      </c>
      <c r="C1932" t="s">
        <v>2400</v>
      </c>
      <c r="D1932" t="s">
        <v>36</v>
      </c>
      <c r="E1932" t="s">
        <v>20</v>
      </c>
      <c r="F1932" t="b">
        <v>0</v>
      </c>
      <c r="G1932" t="s">
        <v>47</v>
      </c>
      <c r="H1932" s="1">
        <v>45706.833657407413</v>
      </c>
      <c r="I1932" t="b">
        <v>0</v>
      </c>
      <c r="J1932" t="b">
        <v>0</v>
      </c>
      <c r="K1932" t="s">
        <v>31</v>
      </c>
      <c r="L1932" t="s">
        <v>22</v>
      </c>
      <c r="M1932">
        <v>83500</v>
      </c>
      <c r="O1932" t="s">
        <v>3251</v>
      </c>
      <c r="P1932" t="s">
        <v>1780</v>
      </c>
    </row>
    <row r="1933" spans="1:16" x14ac:dyDescent="0.35">
      <c r="A1933" t="s">
        <v>1776</v>
      </c>
      <c r="B1933" t="s">
        <v>2137</v>
      </c>
      <c r="C1933" t="s">
        <v>805</v>
      </c>
      <c r="D1933" t="s">
        <v>3068</v>
      </c>
      <c r="E1933" t="s">
        <v>20</v>
      </c>
      <c r="F1933" t="b">
        <v>0</v>
      </c>
      <c r="G1933" t="s">
        <v>30</v>
      </c>
      <c r="H1933" s="1">
        <v>45706.834317129629</v>
      </c>
      <c r="I1933" t="b">
        <v>1</v>
      </c>
      <c r="J1933" t="b">
        <v>0</v>
      </c>
      <c r="K1933" t="s">
        <v>31</v>
      </c>
      <c r="L1933" t="s">
        <v>32</v>
      </c>
      <c r="N1933">
        <v>37.5</v>
      </c>
      <c r="O1933" t="s">
        <v>61</v>
      </c>
      <c r="P1933" t="s">
        <v>3069</v>
      </c>
    </row>
    <row r="1934" spans="1:16" x14ac:dyDescent="0.35">
      <c r="A1934" t="s">
        <v>1776</v>
      </c>
      <c r="B1934" t="s">
        <v>3217</v>
      </c>
      <c r="C1934" t="s">
        <v>1978</v>
      </c>
      <c r="D1934" t="s">
        <v>36</v>
      </c>
      <c r="E1934" t="s">
        <v>91</v>
      </c>
      <c r="F1934" t="b">
        <v>0</v>
      </c>
      <c r="G1934" t="s">
        <v>52</v>
      </c>
      <c r="H1934" s="1">
        <v>45706.834456018521</v>
      </c>
      <c r="I1934" t="b">
        <v>0</v>
      </c>
      <c r="J1934" t="b">
        <v>0</v>
      </c>
      <c r="K1934" t="s">
        <v>31</v>
      </c>
      <c r="L1934" t="s">
        <v>32</v>
      </c>
      <c r="N1934">
        <v>30</v>
      </c>
      <c r="O1934" t="s">
        <v>2565</v>
      </c>
      <c r="P1934" t="s">
        <v>3118</v>
      </c>
    </row>
    <row r="1935" spans="1:16" x14ac:dyDescent="0.35">
      <c r="A1935" t="s">
        <v>1776</v>
      </c>
      <c r="B1935" t="s">
        <v>2926</v>
      </c>
      <c r="C1935" t="s">
        <v>3240</v>
      </c>
      <c r="D1935" t="s">
        <v>36</v>
      </c>
      <c r="E1935" t="s">
        <v>20</v>
      </c>
      <c r="F1935" t="b">
        <v>0</v>
      </c>
      <c r="G1935" t="s">
        <v>52</v>
      </c>
      <c r="H1935" s="1">
        <v>45706.834837962961</v>
      </c>
      <c r="I1935" t="b">
        <v>1</v>
      </c>
      <c r="J1935" t="b">
        <v>0</v>
      </c>
      <c r="K1935" t="s">
        <v>31</v>
      </c>
      <c r="L1935" t="s">
        <v>22</v>
      </c>
      <c r="M1935">
        <v>105000</v>
      </c>
      <c r="O1935" t="s">
        <v>77</v>
      </c>
      <c r="P1935" t="s">
        <v>3241</v>
      </c>
    </row>
    <row r="1936" spans="1:16" x14ac:dyDescent="0.35">
      <c r="A1936" t="s">
        <v>1776</v>
      </c>
      <c r="B1936" t="s">
        <v>3218</v>
      </c>
      <c r="C1936" t="s">
        <v>1092</v>
      </c>
      <c r="D1936" t="s">
        <v>573</v>
      </c>
      <c r="E1936" t="s">
        <v>20</v>
      </c>
      <c r="F1936" t="b">
        <v>0</v>
      </c>
      <c r="G1936" t="s">
        <v>68</v>
      </c>
      <c r="H1936" s="1">
        <v>45706.836087962962</v>
      </c>
      <c r="I1936" t="b">
        <v>0</v>
      </c>
      <c r="J1936" t="b">
        <v>0</v>
      </c>
      <c r="K1936" t="s">
        <v>31</v>
      </c>
      <c r="L1936" t="s">
        <v>32</v>
      </c>
      <c r="N1936">
        <v>25</v>
      </c>
      <c r="O1936" t="s">
        <v>3219</v>
      </c>
      <c r="P1936" t="s">
        <v>3220</v>
      </c>
    </row>
    <row r="1937" spans="1:16" x14ac:dyDescent="0.35">
      <c r="A1937" t="s">
        <v>1776</v>
      </c>
      <c r="B1937" t="s">
        <v>3221</v>
      </c>
      <c r="C1937" t="s">
        <v>170</v>
      </c>
      <c r="D1937" t="s">
        <v>36</v>
      </c>
      <c r="E1937" t="s">
        <v>20</v>
      </c>
      <c r="F1937" t="b">
        <v>0</v>
      </c>
      <c r="G1937" t="s">
        <v>171</v>
      </c>
      <c r="H1937" s="1">
        <v>45706.868854166663</v>
      </c>
      <c r="I1937" t="b">
        <v>1</v>
      </c>
      <c r="J1937" t="b">
        <v>1</v>
      </c>
      <c r="K1937" t="s">
        <v>31</v>
      </c>
      <c r="L1937" t="s">
        <v>32</v>
      </c>
      <c r="N1937">
        <v>19</v>
      </c>
      <c r="O1937" t="s">
        <v>194</v>
      </c>
      <c r="P1937" t="s">
        <v>3222</v>
      </c>
    </row>
    <row r="1938" spans="1:16" x14ac:dyDescent="0.35">
      <c r="A1938" t="s">
        <v>1776</v>
      </c>
      <c r="B1938" t="s">
        <v>3223</v>
      </c>
      <c r="C1938" t="s">
        <v>1671</v>
      </c>
      <c r="D1938" t="s">
        <v>321</v>
      </c>
      <c r="E1938" t="s">
        <v>20</v>
      </c>
      <c r="F1938" t="b">
        <v>0</v>
      </c>
      <c r="G1938" t="s">
        <v>52</v>
      </c>
      <c r="H1938" s="1">
        <v>45706.871157407397</v>
      </c>
      <c r="I1938" t="b">
        <v>0</v>
      </c>
      <c r="J1938" t="b">
        <v>1</v>
      </c>
      <c r="K1938" t="s">
        <v>31</v>
      </c>
      <c r="L1938" t="s">
        <v>22</v>
      </c>
      <c r="M1938">
        <v>120000</v>
      </c>
      <c r="O1938" t="s">
        <v>3224</v>
      </c>
    </row>
    <row r="1939" spans="1:16" x14ac:dyDescent="0.35">
      <c r="A1939" t="s">
        <v>1776</v>
      </c>
      <c r="B1939" t="s">
        <v>3230</v>
      </c>
      <c r="C1939" t="s">
        <v>283</v>
      </c>
      <c r="D1939" t="s">
        <v>29</v>
      </c>
      <c r="E1939" t="s">
        <v>20</v>
      </c>
      <c r="F1939" t="b">
        <v>0</v>
      </c>
      <c r="G1939" t="s">
        <v>52</v>
      </c>
      <c r="H1939" s="1">
        <v>45706.874988425923</v>
      </c>
      <c r="I1939" t="b">
        <v>0</v>
      </c>
      <c r="J1939" t="b">
        <v>0</v>
      </c>
      <c r="K1939" t="s">
        <v>31</v>
      </c>
      <c r="L1939" t="s">
        <v>22</v>
      </c>
      <c r="M1939">
        <v>82500</v>
      </c>
      <c r="O1939" t="s">
        <v>3231</v>
      </c>
      <c r="P1939" t="s">
        <v>3232</v>
      </c>
    </row>
    <row r="1940" spans="1:16" x14ac:dyDescent="0.35">
      <c r="A1940" t="s">
        <v>1776</v>
      </c>
      <c r="B1940" t="s">
        <v>3225</v>
      </c>
      <c r="C1940" t="s">
        <v>154</v>
      </c>
      <c r="D1940" t="s">
        <v>36</v>
      </c>
      <c r="E1940" t="s">
        <v>436</v>
      </c>
      <c r="F1940" t="b">
        <v>0</v>
      </c>
      <c r="G1940" t="s">
        <v>52</v>
      </c>
      <c r="H1940" s="1">
        <v>45706.916770833333</v>
      </c>
      <c r="I1940" t="b">
        <v>0</v>
      </c>
      <c r="J1940" t="b">
        <v>0</v>
      </c>
      <c r="K1940" t="s">
        <v>31</v>
      </c>
      <c r="L1940" t="s">
        <v>32</v>
      </c>
      <c r="N1940">
        <v>15.25</v>
      </c>
      <c r="O1940" t="s">
        <v>3226</v>
      </c>
    </row>
    <row r="1941" spans="1:16" x14ac:dyDescent="0.35">
      <c r="A1941" t="s">
        <v>1776</v>
      </c>
      <c r="B1941" t="s">
        <v>3227</v>
      </c>
      <c r="C1941" t="s">
        <v>530</v>
      </c>
      <c r="D1941" t="s">
        <v>110</v>
      </c>
      <c r="E1941" t="s">
        <v>20</v>
      </c>
      <c r="F1941" t="b">
        <v>0</v>
      </c>
      <c r="G1941" t="s">
        <v>52</v>
      </c>
      <c r="H1941" s="1">
        <v>45706.954479166663</v>
      </c>
      <c r="I1941" t="b">
        <v>0</v>
      </c>
      <c r="J1941" t="b">
        <v>0</v>
      </c>
      <c r="K1941" t="s">
        <v>31</v>
      </c>
      <c r="L1941" t="s">
        <v>32</v>
      </c>
      <c r="N1941">
        <v>67.360000610351563</v>
      </c>
      <c r="O1941" t="s">
        <v>3228</v>
      </c>
      <c r="P1941" t="s">
        <v>3229</v>
      </c>
    </row>
    <row r="1942" spans="1:16" x14ac:dyDescent="0.35">
      <c r="A1942" t="s">
        <v>1776</v>
      </c>
      <c r="B1942" t="s">
        <v>3182</v>
      </c>
      <c r="C1942" t="s">
        <v>2477</v>
      </c>
      <c r="D1942" t="s">
        <v>573</v>
      </c>
      <c r="E1942" t="s">
        <v>296</v>
      </c>
      <c r="F1942" t="b">
        <v>0</v>
      </c>
      <c r="G1942" t="s">
        <v>52</v>
      </c>
      <c r="H1942" s="1">
        <v>45707.000173611108</v>
      </c>
      <c r="I1942" t="b">
        <v>0</v>
      </c>
      <c r="J1942" t="b">
        <v>0</v>
      </c>
      <c r="K1942" t="s">
        <v>31</v>
      </c>
      <c r="L1942" t="s">
        <v>32</v>
      </c>
      <c r="N1942">
        <v>24.014999389648441</v>
      </c>
      <c r="O1942" t="s">
        <v>2478</v>
      </c>
      <c r="P1942" t="s">
        <v>2479</v>
      </c>
    </row>
    <row r="1943" spans="1:16" x14ac:dyDescent="0.35">
      <c r="A1943" t="s">
        <v>1776</v>
      </c>
      <c r="B1943" t="s">
        <v>3038</v>
      </c>
      <c r="C1943" t="s">
        <v>18</v>
      </c>
      <c r="D1943" t="s">
        <v>36</v>
      </c>
      <c r="E1943" t="s">
        <v>20</v>
      </c>
      <c r="F1943" t="b">
        <v>1</v>
      </c>
      <c r="G1943" t="s">
        <v>287</v>
      </c>
      <c r="H1943" s="1">
        <v>45707.018483796302</v>
      </c>
      <c r="I1943" t="b">
        <v>0</v>
      </c>
      <c r="J1943" t="b">
        <v>0</v>
      </c>
      <c r="K1943" t="s">
        <v>287</v>
      </c>
      <c r="L1943" t="s">
        <v>22</v>
      </c>
      <c r="M1943">
        <v>71500</v>
      </c>
      <c r="O1943" t="s">
        <v>3039</v>
      </c>
      <c r="P1943" t="s">
        <v>3040</v>
      </c>
    </row>
    <row r="1944" spans="1:16" x14ac:dyDescent="0.35">
      <c r="A1944" t="s">
        <v>1776</v>
      </c>
      <c r="B1944" t="s">
        <v>1992</v>
      </c>
      <c r="C1944" t="s">
        <v>51</v>
      </c>
      <c r="D1944" t="s">
        <v>110</v>
      </c>
      <c r="E1944" t="s">
        <v>20</v>
      </c>
      <c r="F1944" t="b">
        <v>0</v>
      </c>
      <c r="G1944" t="s">
        <v>43</v>
      </c>
      <c r="H1944" s="1">
        <v>45707.04210648148</v>
      </c>
      <c r="I1944" t="b">
        <v>0</v>
      </c>
      <c r="J1944" t="b">
        <v>0</v>
      </c>
      <c r="K1944" t="s">
        <v>31</v>
      </c>
      <c r="L1944" t="s">
        <v>22</v>
      </c>
      <c r="M1944">
        <v>70000</v>
      </c>
      <c r="O1944" t="s">
        <v>1993</v>
      </c>
      <c r="P1944" t="s">
        <v>164</v>
      </c>
    </row>
    <row r="1945" spans="1:16" x14ac:dyDescent="0.35">
      <c r="A1945" t="s">
        <v>1776</v>
      </c>
      <c r="B1945" t="s">
        <v>1994</v>
      </c>
      <c r="C1945" t="s">
        <v>338</v>
      </c>
      <c r="D1945" t="s">
        <v>110</v>
      </c>
      <c r="E1945" t="s">
        <v>20</v>
      </c>
      <c r="F1945" t="b">
        <v>0</v>
      </c>
      <c r="G1945" t="s">
        <v>68</v>
      </c>
      <c r="H1945" s="1">
        <v>45707.042280092603</v>
      </c>
      <c r="I1945" t="b">
        <v>0</v>
      </c>
      <c r="J1945" t="b">
        <v>1</v>
      </c>
      <c r="K1945" t="s">
        <v>31</v>
      </c>
      <c r="L1945" t="s">
        <v>22</v>
      </c>
      <c r="M1945">
        <v>82500</v>
      </c>
      <c r="O1945" t="s">
        <v>1995</v>
      </c>
      <c r="P1945" t="s">
        <v>1996</v>
      </c>
    </row>
    <row r="1946" spans="1:16" x14ac:dyDescent="0.35">
      <c r="A1946" t="s">
        <v>1776</v>
      </c>
      <c r="B1946" t="s">
        <v>3183</v>
      </c>
      <c r="C1946" t="s">
        <v>154</v>
      </c>
      <c r="D1946" t="s">
        <v>17452</v>
      </c>
      <c r="E1946" t="s">
        <v>20</v>
      </c>
      <c r="F1946" t="b">
        <v>0</v>
      </c>
      <c r="G1946" t="s">
        <v>52</v>
      </c>
      <c r="H1946" s="1">
        <v>45707.249976851846</v>
      </c>
      <c r="I1946" t="b">
        <v>0</v>
      </c>
      <c r="J1946" t="b">
        <v>1</v>
      </c>
      <c r="K1946" t="s">
        <v>31</v>
      </c>
      <c r="L1946" t="s">
        <v>22</v>
      </c>
      <c r="M1946">
        <v>169500</v>
      </c>
      <c r="O1946" t="s">
        <v>3184</v>
      </c>
      <c r="P1946" t="s">
        <v>3185</v>
      </c>
    </row>
    <row r="1947" spans="1:16" x14ac:dyDescent="0.35">
      <c r="A1947" t="s">
        <v>1776</v>
      </c>
      <c r="B1947" t="s">
        <v>1932</v>
      </c>
      <c r="C1947" t="s">
        <v>154</v>
      </c>
      <c r="D1947" t="s">
        <v>36</v>
      </c>
      <c r="E1947" t="s">
        <v>20</v>
      </c>
      <c r="F1947" t="b">
        <v>0</v>
      </c>
      <c r="G1947" t="s">
        <v>52</v>
      </c>
      <c r="H1947" s="1">
        <v>45707.2500462963</v>
      </c>
      <c r="I1947" t="b">
        <v>0</v>
      </c>
      <c r="J1947" t="b">
        <v>1</v>
      </c>
      <c r="K1947" t="s">
        <v>31</v>
      </c>
      <c r="L1947" t="s">
        <v>22</v>
      </c>
      <c r="M1947">
        <v>83025</v>
      </c>
      <c r="O1947" t="s">
        <v>3252</v>
      </c>
    </row>
    <row r="1948" spans="1:16" x14ac:dyDescent="0.35">
      <c r="A1948" t="s">
        <v>1776</v>
      </c>
      <c r="B1948" t="s">
        <v>1776</v>
      </c>
      <c r="C1948" t="s">
        <v>3186</v>
      </c>
      <c r="D1948" t="s">
        <v>17444</v>
      </c>
      <c r="E1948" t="s">
        <v>20</v>
      </c>
      <c r="F1948" t="b">
        <v>0</v>
      </c>
      <c r="G1948" t="s">
        <v>47</v>
      </c>
      <c r="H1948" s="1">
        <v>45707.250231481477</v>
      </c>
      <c r="I1948" t="b">
        <v>1</v>
      </c>
      <c r="J1948" t="b">
        <v>1</v>
      </c>
      <c r="K1948" t="s">
        <v>31</v>
      </c>
      <c r="L1948" t="s">
        <v>32</v>
      </c>
      <c r="N1948">
        <v>30.5</v>
      </c>
      <c r="O1948" t="s">
        <v>432</v>
      </c>
      <c r="P1948" t="s">
        <v>164</v>
      </c>
    </row>
    <row r="1949" spans="1:16" x14ac:dyDescent="0.35">
      <c r="A1949" t="s">
        <v>1776</v>
      </c>
      <c r="B1949" t="s">
        <v>1776</v>
      </c>
      <c r="C1949" t="s">
        <v>1961</v>
      </c>
      <c r="D1949" t="s">
        <v>110</v>
      </c>
      <c r="E1949" t="s">
        <v>760</v>
      </c>
      <c r="F1949" t="b">
        <v>0</v>
      </c>
      <c r="G1949" t="s">
        <v>47</v>
      </c>
      <c r="H1949" s="1">
        <v>45707.250277777777</v>
      </c>
      <c r="I1949" t="b">
        <v>0</v>
      </c>
      <c r="J1949" t="b">
        <v>1</v>
      </c>
      <c r="K1949" t="s">
        <v>31</v>
      </c>
      <c r="L1949" t="s">
        <v>32</v>
      </c>
      <c r="N1949">
        <v>62.5</v>
      </c>
      <c r="O1949" t="s">
        <v>3187</v>
      </c>
      <c r="P1949" t="s">
        <v>1143</v>
      </c>
    </row>
    <row r="1950" spans="1:16" x14ac:dyDescent="0.35">
      <c r="A1950" t="s">
        <v>1776</v>
      </c>
      <c r="B1950" t="s">
        <v>1813</v>
      </c>
      <c r="C1950" t="s">
        <v>146</v>
      </c>
      <c r="D1950" t="s">
        <v>36</v>
      </c>
      <c r="E1950" t="s">
        <v>91</v>
      </c>
      <c r="F1950" t="b">
        <v>0</v>
      </c>
      <c r="G1950" t="s">
        <v>47</v>
      </c>
      <c r="H1950" s="1">
        <v>45707.2503125</v>
      </c>
      <c r="I1950" t="b">
        <v>0</v>
      </c>
      <c r="J1950" t="b">
        <v>0</v>
      </c>
      <c r="K1950" t="s">
        <v>31</v>
      </c>
      <c r="L1950" t="s">
        <v>32</v>
      </c>
      <c r="N1950">
        <v>65.489997863769531</v>
      </c>
      <c r="O1950" t="s">
        <v>2440</v>
      </c>
      <c r="P1950" t="s">
        <v>2441</v>
      </c>
    </row>
    <row r="1951" spans="1:16" x14ac:dyDescent="0.35">
      <c r="A1951" t="s">
        <v>1776</v>
      </c>
      <c r="B1951" t="s">
        <v>2048</v>
      </c>
      <c r="C1951" t="s">
        <v>1526</v>
      </c>
      <c r="D1951" t="s">
        <v>3188</v>
      </c>
      <c r="E1951" t="s">
        <v>91</v>
      </c>
      <c r="F1951" t="b">
        <v>0</v>
      </c>
      <c r="G1951" t="s">
        <v>68</v>
      </c>
      <c r="H1951" s="1">
        <v>45707.250902777778</v>
      </c>
      <c r="I1951" t="b">
        <v>1</v>
      </c>
      <c r="J1951" t="b">
        <v>1</v>
      </c>
      <c r="K1951" t="s">
        <v>31</v>
      </c>
      <c r="L1951" t="s">
        <v>32</v>
      </c>
      <c r="N1951">
        <v>25</v>
      </c>
      <c r="O1951" t="s">
        <v>1721</v>
      </c>
      <c r="P1951" t="s">
        <v>251</v>
      </c>
    </row>
    <row r="1952" spans="1:16" x14ac:dyDescent="0.35">
      <c r="A1952" t="s">
        <v>1776</v>
      </c>
      <c r="B1952" t="s">
        <v>1776</v>
      </c>
      <c r="C1952" t="s">
        <v>705</v>
      </c>
      <c r="D1952" t="s">
        <v>110</v>
      </c>
      <c r="E1952" t="s">
        <v>20</v>
      </c>
      <c r="F1952" t="b">
        <v>0</v>
      </c>
      <c r="G1952" t="s">
        <v>30</v>
      </c>
      <c r="H1952" s="1">
        <v>45707.251215277778</v>
      </c>
      <c r="I1952" t="b">
        <v>0</v>
      </c>
      <c r="J1952" t="b">
        <v>0</v>
      </c>
      <c r="K1952" t="s">
        <v>31</v>
      </c>
      <c r="L1952" t="s">
        <v>22</v>
      </c>
      <c r="M1952">
        <v>70000</v>
      </c>
      <c r="O1952" t="s">
        <v>2586</v>
      </c>
      <c r="P1952" t="s">
        <v>2587</v>
      </c>
    </row>
    <row r="1953" spans="1:16" x14ac:dyDescent="0.35">
      <c r="A1953" t="s">
        <v>1776</v>
      </c>
      <c r="B1953" t="s">
        <v>3189</v>
      </c>
      <c r="C1953" t="s">
        <v>3190</v>
      </c>
      <c r="D1953" t="s">
        <v>29</v>
      </c>
      <c r="E1953" t="s">
        <v>20</v>
      </c>
      <c r="F1953" t="b">
        <v>0</v>
      </c>
      <c r="G1953" t="s">
        <v>171</v>
      </c>
      <c r="H1953" s="1">
        <v>45707.269016203703</v>
      </c>
      <c r="I1953" t="b">
        <v>0</v>
      </c>
      <c r="J1953" t="b">
        <v>0</v>
      </c>
      <c r="K1953" t="s">
        <v>31</v>
      </c>
      <c r="L1953" t="s">
        <v>32</v>
      </c>
      <c r="N1953">
        <v>33.5</v>
      </c>
      <c r="O1953" t="s">
        <v>3191</v>
      </c>
      <c r="P1953" t="s">
        <v>3192</v>
      </c>
    </row>
    <row r="1954" spans="1:16" x14ac:dyDescent="0.35">
      <c r="A1954" t="s">
        <v>1776</v>
      </c>
      <c r="B1954" t="s">
        <v>1871</v>
      </c>
      <c r="D1954" t="s">
        <v>1872</v>
      </c>
      <c r="E1954" t="s">
        <v>20</v>
      </c>
      <c r="F1954" t="b">
        <v>0</v>
      </c>
      <c r="G1954" t="s">
        <v>37</v>
      </c>
      <c r="H1954" s="1">
        <v>45707.298101851848</v>
      </c>
      <c r="I1954" t="b">
        <v>0</v>
      </c>
      <c r="J1954" t="b">
        <v>0</v>
      </c>
      <c r="K1954" t="s">
        <v>37</v>
      </c>
      <c r="L1954" t="s">
        <v>22</v>
      </c>
      <c r="M1954">
        <v>65000</v>
      </c>
      <c r="O1954" t="s">
        <v>1873</v>
      </c>
      <c r="P1954" t="s">
        <v>1016</v>
      </c>
    </row>
    <row r="1955" spans="1:16" x14ac:dyDescent="0.35">
      <c r="A1955" t="s">
        <v>1776</v>
      </c>
      <c r="B1955" t="s">
        <v>3193</v>
      </c>
      <c r="C1955" t="s">
        <v>72</v>
      </c>
      <c r="D1955" t="s">
        <v>115</v>
      </c>
      <c r="E1955" t="s">
        <v>20</v>
      </c>
      <c r="F1955" t="b">
        <v>0</v>
      </c>
      <c r="G1955" t="s">
        <v>30</v>
      </c>
      <c r="H1955" s="1">
        <v>45707.303819444453</v>
      </c>
      <c r="I1955" t="b">
        <v>0</v>
      </c>
      <c r="J1955" t="b">
        <v>1</v>
      </c>
      <c r="K1955" t="s">
        <v>31</v>
      </c>
      <c r="L1955" t="s">
        <v>22</v>
      </c>
      <c r="M1955">
        <v>137500</v>
      </c>
      <c r="O1955" t="s">
        <v>3194</v>
      </c>
      <c r="P1955" t="s">
        <v>3195</v>
      </c>
    </row>
    <row r="1956" spans="1:16" x14ac:dyDescent="0.35">
      <c r="A1956" t="s">
        <v>1776</v>
      </c>
      <c r="B1956" t="s">
        <v>3233</v>
      </c>
      <c r="C1956" t="s">
        <v>3234</v>
      </c>
      <c r="D1956" t="s">
        <v>110</v>
      </c>
      <c r="E1956" t="s">
        <v>20</v>
      </c>
      <c r="F1956" t="b">
        <v>0</v>
      </c>
      <c r="G1956" t="s">
        <v>52</v>
      </c>
      <c r="H1956" s="1">
        <v>45707.375081018523</v>
      </c>
      <c r="I1956" t="b">
        <v>1</v>
      </c>
      <c r="J1956" t="b">
        <v>1</v>
      </c>
      <c r="K1956" t="s">
        <v>31</v>
      </c>
      <c r="L1956" t="s">
        <v>22</v>
      </c>
      <c r="M1956">
        <v>80000</v>
      </c>
      <c r="O1956" t="s">
        <v>3235</v>
      </c>
      <c r="P1956" t="s">
        <v>3236</v>
      </c>
    </row>
    <row r="1957" spans="1:16" x14ac:dyDescent="0.35">
      <c r="A1957" t="s">
        <v>1776</v>
      </c>
      <c r="B1957" t="s">
        <v>3196</v>
      </c>
      <c r="C1957" t="s">
        <v>18</v>
      </c>
      <c r="D1957" t="s">
        <v>110</v>
      </c>
      <c r="E1957" t="s">
        <v>20</v>
      </c>
      <c r="F1957" t="b">
        <v>1</v>
      </c>
      <c r="G1957" t="s">
        <v>52</v>
      </c>
      <c r="H1957" s="1">
        <v>45707.375150462962</v>
      </c>
      <c r="I1957" t="b">
        <v>1</v>
      </c>
      <c r="J1957" t="b">
        <v>0</v>
      </c>
      <c r="K1957" t="s">
        <v>31</v>
      </c>
      <c r="L1957" t="s">
        <v>22</v>
      </c>
      <c r="M1957">
        <v>163085</v>
      </c>
      <c r="O1957" t="s">
        <v>3197</v>
      </c>
      <c r="P1957" t="s">
        <v>941</v>
      </c>
    </row>
    <row r="1958" spans="1:16" x14ac:dyDescent="0.35">
      <c r="A1958" t="s">
        <v>1776</v>
      </c>
      <c r="B1958" t="s">
        <v>3198</v>
      </c>
      <c r="C1958" t="s">
        <v>1961</v>
      </c>
      <c r="D1958" t="s">
        <v>115</v>
      </c>
      <c r="E1958" t="s">
        <v>20</v>
      </c>
      <c r="F1958" t="b">
        <v>0</v>
      </c>
      <c r="G1958" t="s">
        <v>47</v>
      </c>
      <c r="H1958" s="1">
        <v>45707.375474537039</v>
      </c>
      <c r="I1958" t="b">
        <v>0</v>
      </c>
      <c r="J1958" t="b">
        <v>0</v>
      </c>
      <c r="K1958" t="s">
        <v>31</v>
      </c>
      <c r="L1958" t="s">
        <v>22</v>
      </c>
      <c r="M1958">
        <v>125000</v>
      </c>
      <c r="O1958" t="s">
        <v>1123</v>
      </c>
      <c r="P1958" t="s">
        <v>3199</v>
      </c>
    </row>
    <row r="1959" spans="1:16" x14ac:dyDescent="0.35">
      <c r="A1959" t="s">
        <v>1776</v>
      </c>
      <c r="B1959" t="s">
        <v>2395</v>
      </c>
      <c r="C1959" t="s">
        <v>283</v>
      </c>
      <c r="D1959" t="s">
        <v>573</v>
      </c>
      <c r="E1959" t="s">
        <v>296</v>
      </c>
      <c r="F1959" t="b">
        <v>0</v>
      </c>
      <c r="G1959" t="s">
        <v>52</v>
      </c>
      <c r="H1959" s="1">
        <v>45707.416701388887</v>
      </c>
      <c r="I1959" t="b">
        <v>1</v>
      </c>
      <c r="J1959" t="b">
        <v>0</v>
      </c>
      <c r="K1959" t="s">
        <v>31</v>
      </c>
      <c r="L1959" t="s">
        <v>32</v>
      </c>
      <c r="N1959">
        <v>27.979999542236332</v>
      </c>
      <c r="O1959" t="s">
        <v>3200</v>
      </c>
    </row>
    <row r="1960" spans="1:16" x14ac:dyDescent="0.35">
      <c r="A1960" t="s">
        <v>1776</v>
      </c>
      <c r="B1960" t="s">
        <v>1776</v>
      </c>
      <c r="C1960" t="s">
        <v>3249</v>
      </c>
      <c r="D1960" t="s">
        <v>3243</v>
      </c>
      <c r="E1960" t="s">
        <v>296</v>
      </c>
      <c r="F1960" t="b">
        <v>0</v>
      </c>
      <c r="G1960" t="s">
        <v>47</v>
      </c>
      <c r="H1960" s="1">
        <v>45707.500532407408</v>
      </c>
      <c r="I1960" t="b">
        <v>0</v>
      </c>
      <c r="J1960" t="b">
        <v>0</v>
      </c>
      <c r="K1960" t="s">
        <v>31</v>
      </c>
      <c r="L1960" t="s">
        <v>32</v>
      </c>
      <c r="N1960">
        <v>15</v>
      </c>
      <c r="O1960" t="s">
        <v>3244</v>
      </c>
      <c r="P1960" t="s">
        <v>3245</v>
      </c>
    </row>
    <row r="1961" spans="1:16" x14ac:dyDescent="0.35">
      <c r="A1961" t="s">
        <v>1776</v>
      </c>
      <c r="B1961" t="s">
        <v>1776</v>
      </c>
      <c r="C1961" t="s">
        <v>3242</v>
      </c>
      <c r="D1961" t="s">
        <v>3243</v>
      </c>
      <c r="E1961" t="s">
        <v>296</v>
      </c>
      <c r="F1961" t="b">
        <v>0</v>
      </c>
      <c r="G1961" t="s">
        <v>30</v>
      </c>
      <c r="H1961" s="1">
        <v>45707.515636574077</v>
      </c>
      <c r="I1961" t="b">
        <v>0</v>
      </c>
      <c r="J1961" t="b">
        <v>0</v>
      </c>
      <c r="K1961" t="s">
        <v>31</v>
      </c>
      <c r="L1961" t="s">
        <v>32</v>
      </c>
      <c r="N1961">
        <v>15</v>
      </c>
      <c r="O1961" t="s">
        <v>3244</v>
      </c>
      <c r="P1961" t="s">
        <v>3245</v>
      </c>
    </row>
    <row r="1962" spans="1:16" x14ac:dyDescent="0.35">
      <c r="A1962" t="s">
        <v>1776</v>
      </c>
      <c r="B1962" t="s">
        <v>3253</v>
      </c>
      <c r="C1962" t="s">
        <v>3254</v>
      </c>
      <c r="D1962" t="s">
        <v>29</v>
      </c>
      <c r="E1962" t="s">
        <v>20</v>
      </c>
      <c r="F1962" t="b">
        <v>0</v>
      </c>
      <c r="G1962" t="s">
        <v>52</v>
      </c>
      <c r="H1962" s="1">
        <v>45707.541712962957</v>
      </c>
      <c r="I1962" t="b">
        <v>0</v>
      </c>
      <c r="J1962" t="b">
        <v>1</v>
      </c>
      <c r="K1962" t="s">
        <v>31</v>
      </c>
      <c r="L1962" t="s">
        <v>22</v>
      </c>
      <c r="M1962">
        <v>60700</v>
      </c>
      <c r="O1962" t="s">
        <v>3255</v>
      </c>
      <c r="P1962" t="s">
        <v>1528</v>
      </c>
    </row>
    <row r="1963" spans="1:16" x14ac:dyDescent="0.35">
      <c r="A1963" t="s">
        <v>1776</v>
      </c>
      <c r="B1963" t="s">
        <v>3246</v>
      </c>
      <c r="C1963" t="s">
        <v>3247</v>
      </c>
      <c r="D1963" t="s">
        <v>110</v>
      </c>
      <c r="E1963" t="s">
        <v>20</v>
      </c>
      <c r="F1963" t="b">
        <v>0</v>
      </c>
      <c r="G1963" t="s">
        <v>52</v>
      </c>
      <c r="H1963" s="1">
        <v>45707.583402777767</v>
      </c>
      <c r="I1963" t="b">
        <v>0</v>
      </c>
      <c r="J1963" t="b">
        <v>1</v>
      </c>
      <c r="K1963" t="s">
        <v>31</v>
      </c>
      <c r="L1963" t="s">
        <v>22</v>
      </c>
      <c r="M1963">
        <v>70000</v>
      </c>
      <c r="O1963" t="s">
        <v>3248</v>
      </c>
      <c r="P1963" t="s">
        <v>140</v>
      </c>
    </row>
    <row r="1964" spans="1:16" x14ac:dyDescent="0.35">
      <c r="A1964" t="s">
        <v>1776</v>
      </c>
      <c r="B1964" t="s">
        <v>3201</v>
      </c>
      <c r="C1964" t="s">
        <v>3202</v>
      </c>
      <c r="D1964" t="s">
        <v>573</v>
      </c>
      <c r="E1964" t="s">
        <v>20</v>
      </c>
      <c r="F1964" t="b">
        <v>0</v>
      </c>
      <c r="G1964" t="s">
        <v>52</v>
      </c>
      <c r="H1964" s="1">
        <v>45707.583518518521</v>
      </c>
      <c r="I1964" t="b">
        <v>0</v>
      </c>
      <c r="J1964" t="b">
        <v>1</v>
      </c>
      <c r="K1964" t="s">
        <v>31</v>
      </c>
      <c r="L1964" t="s">
        <v>32</v>
      </c>
      <c r="N1964">
        <v>24.014999389648441</v>
      </c>
      <c r="O1964" t="s">
        <v>3203</v>
      </c>
      <c r="P1964" t="s">
        <v>1976</v>
      </c>
    </row>
    <row r="1965" spans="1:16" x14ac:dyDescent="0.35">
      <c r="A1965" t="s">
        <v>1776</v>
      </c>
      <c r="B1965" t="s">
        <v>2353</v>
      </c>
      <c r="C1965" t="s">
        <v>189</v>
      </c>
      <c r="D1965" t="s">
        <v>110</v>
      </c>
      <c r="E1965" t="s">
        <v>760</v>
      </c>
      <c r="F1965" t="b">
        <v>0</v>
      </c>
      <c r="G1965" t="s">
        <v>52</v>
      </c>
      <c r="H1965" s="1">
        <v>45707.625069444453</v>
      </c>
      <c r="I1965" t="b">
        <v>1</v>
      </c>
      <c r="J1965" t="b">
        <v>1</v>
      </c>
      <c r="K1965" t="s">
        <v>31</v>
      </c>
      <c r="L1965" t="s">
        <v>32</v>
      </c>
      <c r="N1965">
        <v>26.494998931884769</v>
      </c>
      <c r="O1965" t="s">
        <v>2354</v>
      </c>
      <c r="P1965" t="s">
        <v>191</v>
      </c>
    </row>
    <row r="1966" spans="1:16" x14ac:dyDescent="0.35">
      <c r="A1966" t="s">
        <v>1776</v>
      </c>
      <c r="B1966" t="s">
        <v>3204</v>
      </c>
      <c r="C1966" t="s">
        <v>533</v>
      </c>
      <c r="D1966" t="s">
        <v>29</v>
      </c>
      <c r="E1966" t="s">
        <v>20</v>
      </c>
      <c r="F1966" t="b">
        <v>0</v>
      </c>
      <c r="G1966" t="s">
        <v>52</v>
      </c>
      <c r="H1966" s="1">
        <v>45707.625173611108</v>
      </c>
      <c r="I1966" t="b">
        <v>0</v>
      </c>
      <c r="J1966" t="b">
        <v>0</v>
      </c>
      <c r="K1966" t="s">
        <v>31</v>
      </c>
      <c r="L1966" t="s">
        <v>22</v>
      </c>
      <c r="M1966">
        <v>61750</v>
      </c>
      <c r="O1966" t="s">
        <v>3205</v>
      </c>
      <c r="P1966" t="s">
        <v>3206</v>
      </c>
    </row>
    <row r="1967" spans="1:16" x14ac:dyDescent="0.35">
      <c r="A1967" t="s">
        <v>1776</v>
      </c>
      <c r="B1967" t="s">
        <v>3207</v>
      </c>
      <c r="C1967" t="s">
        <v>1599</v>
      </c>
      <c r="D1967" t="s">
        <v>110</v>
      </c>
      <c r="E1967" t="s">
        <v>91</v>
      </c>
      <c r="F1967" t="b">
        <v>0</v>
      </c>
      <c r="G1967" t="s">
        <v>68</v>
      </c>
      <c r="H1967" s="1">
        <v>45707.625601851847</v>
      </c>
      <c r="I1967" t="b">
        <v>1</v>
      </c>
      <c r="J1967" t="b">
        <v>0</v>
      </c>
      <c r="K1967" t="s">
        <v>31</v>
      </c>
      <c r="L1967" t="s">
        <v>32</v>
      </c>
      <c r="N1967">
        <v>53.5</v>
      </c>
      <c r="O1967" t="s">
        <v>3208</v>
      </c>
      <c r="P1967" t="s">
        <v>897</v>
      </c>
    </row>
    <row r="1968" spans="1:16" x14ac:dyDescent="0.35">
      <c r="A1968" t="s">
        <v>1776</v>
      </c>
      <c r="B1968" t="s">
        <v>2949</v>
      </c>
      <c r="C1968" t="s">
        <v>2602</v>
      </c>
      <c r="D1968" t="s">
        <v>29</v>
      </c>
      <c r="E1968" t="s">
        <v>20</v>
      </c>
      <c r="F1968" t="b">
        <v>0</v>
      </c>
      <c r="G1968" t="s">
        <v>52</v>
      </c>
      <c r="H1968" s="1">
        <v>45707.666817129633</v>
      </c>
      <c r="I1968" t="b">
        <v>0</v>
      </c>
      <c r="J1968" t="b">
        <v>1</v>
      </c>
      <c r="K1968" t="s">
        <v>31</v>
      </c>
      <c r="L1968" t="s">
        <v>22</v>
      </c>
      <c r="M1968">
        <v>120000</v>
      </c>
      <c r="O1968" t="s">
        <v>3209</v>
      </c>
      <c r="P1968" t="s">
        <v>3210</v>
      </c>
    </row>
    <row r="1969" spans="1:16" x14ac:dyDescent="0.35">
      <c r="A1969" t="s">
        <v>1776</v>
      </c>
      <c r="B1969" t="s">
        <v>3211</v>
      </c>
      <c r="C1969" t="s">
        <v>533</v>
      </c>
      <c r="D1969" t="s">
        <v>110</v>
      </c>
      <c r="E1969" t="s">
        <v>20</v>
      </c>
      <c r="F1969" t="b">
        <v>0</v>
      </c>
      <c r="G1969" t="s">
        <v>52</v>
      </c>
      <c r="H1969" s="1">
        <v>45707.66684027778</v>
      </c>
      <c r="I1969" t="b">
        <v>0</v>
      </c>
      <c r="J1969" t="b">
        <v>1</v>
      </c>
      <c r="K1969" t="s">
        <v>31</v>
      </c>
      <c r="L1969" t="s">
        <v>22</v>
      </c>
      <c r="M1969">
        <v>79871.5</v>
      </c>
      <c r="O1969" t="s">
        <v>3212</v>
      </c>
      <c r="P1969" t="s">
        <v>3213</v>
      </c>
    </row>
    <row r="1970" spans="1:16" x14ac:dyDescent="0.35">
      <c r="A1970" t="s">
        <v>1776</v>
      </c>
      <c r="B1970" t="s">
        <v>3237</v>
      </c>
      <c r="C1970" t="s">
        <v>2069</v>
      </c>
      <c r="D1970" t="s">
        <v>36</v>
      </c>
      <c r="E1970" t="s">
        <v>20</v>
      </c>
      <c r="F1970" t="b">
        <v>0</v>
      </c>
      <c r="G1970" t="s">
        <v>171</v>
      </c>
      <c r="H1970" s="1">
        <v>45707.700891203713</v>
      </c>
      <c r="I1970" t="b">
        <v>0</v>
      </c>
      <c r="J1970" t="b">
        <v>1</v>
      </c>
      <c r="K1970" t="s">
        <v>31</v>
      </c>
      <c r="L1970" t="s">
        <v>22</v>
      </c>
      <c r="M1970">
        <v>74100</v>
      </c>
      <c r="O1970" t="s">
        <v>3238</v>
      </c>
      <c r="P1970" t="s">
        <v>3239</v>
      </c>
    </row>
    <row r="1971" spans="1:16" x14ac:dyDescent="0.35">
      <c r="A1971" t="s">
        <v>1776</v>
      </c>
      <c r="B1971" t="s">
        <v>1776</v>
      </c>
      <c r="C1971" t="s">
        <v>496</v>
      </c>
      <c r="D1971" t="s">
        <v>42</v>
      </c>
      <c r="E1971" t="s">
        <v>20</v>
      </c>
      <c r="F1971" t="b">
        <v>0</v>
      </c>
      <c r="G1971" t="s">
        <v>47</v>
      </c>
      <c r="H1971" s="1">
        <v>45707.708738425928</v>
      </c>
      <c r="I1971" t="b">
        <v>0</v>
      </c>
      <c r="J1971" t="b">
        <v>0</v>
      </c>
      <c r="K1971" t="s">
        <v>31</v>
      </c>
      <c r="L1971" t="s">
        <v>32</v>
      </c>
      <c r="N1971">
        <v>37.5</v>
      </c>
      <c r="O1971" t="s">
        <v>1818</v>
      </c>
      <c r="P1971" t="s">
        <v>1130</v>
      </c>
    </row>
    <row r="1972" spans="1:16" x14ac:dyDescent="0.35">
      <c r="A1972" t="s">
        <v>1776</v>
      </c>
      <c r="B1972" t="s">
        <v>2901</v>
      </c>
      <c r="C1972" t="s">
        <v>2602</v>
      </c>
      <c r="D1972" t="s">
        <v>110</v>
      </c>
      <c r="E1972" t="s">
        <v>91</v>
      </c>
      <c r="F1972" t="b">
        <v>0</v>
      </c>
      <c r="G1972" t="s">
        <v>52</v>
      </c>
      <c r="H1972" s="1">
        <v>45707.750104166669</v>
      </c>
      <c r="I1972" t="b">
        <v>1</v>
      </c>
      <c r="J1972" t="b">
        <v>0</v>
      </c>
      <c r="K1972" t="s">
        <v>31</v>
      </c>
      <c r="L1972" t="s">
        <v>32</v>
      </c>
      <c r="N1972">
        <v>71.665000915527344</v>
      </c>
      <c r="O1972" t="s">
        <v>3256</v>
      </c>
      <c r="P1972" t="s">
        <v>3257</v>
      </c>
    </row>
    <row r="1973" spans="1:16" x14ac:dyDescent="0.35">
      <c r="A1973" t="s">
        <v>1776</v>
      </c>
      <c r="B1973" t="s">
        <v>1882</v>
      </c>
      <c r="C1973" t="s">
        <v>3214</v>
      </c>
      <c r="D1973" t="s">
        <v>36</v>
      </c>
      <c r="E1973" t="s">
        <v>20</v>
      </c>
      <c r="F1973" t="b">
        <v>0</v>
      </c>
      <c r="G1973" t="s">
        <v>52</v>
      </c>
      <c r="H1973" s="1">
        <v>45707.791770833333</v>
      </c>
      <c r="I1973" t="b">
        <v>1</v>
      </c>
      <c r="J1973" t="b">
        <v>0</v>
      </c>
      <c r="K1973" t="s">
        <v>31</v>
      </c>
      <c r="L1973" t="s">
        <v>22</v>
      </c>
      <c r="M1973">
        <v>70000</v>
      </c>
      <c r="O1973" t="s">
        <v>3215</v>
      </c>
      <c r="P1973" t="s">
        <v>1174</v>
      </c>
    </row>
    <row r="1974" spans="1:16" x14ac:dyDescent="0.35">
      <c r="A1974" t="s">
        <v>1776</v>
      </c>
      <c r="B1974" t="s">
        <v>3216</v>
      </c>
      <c r="C1974" t="s">
        <v>170</v>
      </c>
      <c r="D1974" t="s">
        <v>36</v>
      </c>
      <c r="E1974" t="s">
        <v>20</v>
      </c>
      <c r="F1974" t="b">
        <v>0</v>
      </c>
      <c r="G1974" t="s">
        <v>171</v>
      </c>
      <c r="H1974" s="1">
        <v>45707.832256944443</v>
      </c>
      <c r="I1974" t="b">
        <v>1</v>
      </c>
      <c r="J1974" t="b">
        <v>1</v>
      </c>
      <c r="K1974" t="s">
        <v>31</v>
      </c>
      <c r="L1974" t="s">
        <v>22</v>
      </c>
      <c r="M1974">
        <v>85000</v>
      </c>
      <c r="O1974" t="s">
        <v>2927</v>
      </c>
      <c r="P1974" t="s">
        <v>164</v>
      </c>
    </row>
    <row r="1975" spans="1:16" x14ac:dyDescent="0.35">
      <c r="A1975" t="s">
        <v>1776</v>
      </c>
      <c r="B1975" t="s">
        <v>3250</v>
      </c>
      <c r="C1975" t="s">
        <v>2400</v>
      </c>
      <c r="D1975" t="s">
        <v>36</v>
      </c>
      <c r="E1975" t="s">
        <v>20</v>
      </c>
      <c r="F1975" t="b">
        <v>0</v>
      </c>
      <c r="G1975" t="s">
        <v>47</v>
      </c>
      <c r="H1975" s="1">
        <v>45707.833657407413</v>
      </c>
      <c r="I1975" t="b">
        <v>0</v>
      </c>
      <c r="J1975" t="b">
        <v>0</v>
      </c>
      <c r="K1975" t="s">
        <v>31</v>
      </c>
      <c r="L1975" t="s">
        <v>22</v>
      </c>
      <c r="M1975">
        <v>83500</v>
      </c>
      <c r="O1975" t="s">
        <v>3251</v>
      </c>
      <c r="P1975" t="s">
        <v>1780</v>
      </c>
    </row>
    <row r="1976" spans="1:16" x14ac:dyDescent="0.35">
      <c r="A1976" t="s">
        <v>1776</v>
      </c>
      <c r="B1976" t="s">
        <v>2137</v>
      </c>
      <c r="C1976" t="s">
        <v>805</v>
      </c>
      <c r="D1976" t="s">
        <v>3068</v>
      </c>
      <c r="E1976" t="s">
        <v>20</v>
      </c>
      <c r="F1976" t="b">
        <v>0</v>
      </c>
      <c r="G1976" t="s">
        <v>30</v>
      </c>
      <c r="H1976" s="1">
        <v>45707.834317129629</v>
      </c>
      <c r="I1976" t="b">
        <v>1</v>
      </c>
      <c r="J1976" t="b">
        <v>0</v>
      </c>
      <c r="K1976" t="s">
        <v>31</v>
      </c>
      <c r="L1976" t="s">
        <v>32</v>
      </c>
      <c r="N1976">
        <v>37.5</v>
      </c>
      <c r="O1976" t="s">
        <v>61</v>
      </c>
      <c r="P1976" t="s">
        <v>3069</v>
      </c>
    </row>
    <row r="1977" spans="1:16" x14ac:dyDescent="0.35">
      <c r="A1977" t="s">
        <v>1776</v>
      </c>
      <c r="B1977" t="s">
        <v>3217</v>
      </c>
      <c r="C1977" t="s">
        <v>1978</v>
      </c>
      <c r="D1977" t="s">
        <v>36</v>
      </c>
      <c r="E1977" t="s">
        <v>91</v>
      </c>
      <c r="F1977" t="b">
        <v>0</v>
      </c>
      <c r="G1977" t="s">
        <v>52</v>
      </c>
      <c r="H1977" s="1">
        <v>45707.834456018521</v>
      </c>
      <c r="I1977" t="b">
        <v>0</v>
      </c>
      <c r="J1977" t="b">
        <v>0</v>
      </c>
      <c r="K1977" t="s">
        <v>31</v>
      </c>
      <c r="L1977" t="s">
        <v>32</v>
      </c>
      <c r="N1977">
        <v>30</v>
      </c>
      <c r="O1977" t="s">
        <v>2565</v>
      </c>
      <c r="P1977" t="s">
        <v>3118</v>
      </c>
    </row>
    <row r="1978" spans="1:16" x14ac:dyDescent="0.35">
      <c r="A1978" t="s">
        <v>1776</v>
      </c>
      <c r="B1978" t="s">
        <v>2926</v>
      </c>
      <c r="C1978" t="s">
        <v>3240</v>
      </c>
      <c r="D1978" t="s">
        <v>36</v>
      </c>
      <c r="E1978" t="s">
        <v>20</v>
      </c>
      <c r="F1978" t="b">
        <v>0</v>
      </c>
      <c r="G1978" t="s">
        <v>52</v>
      </c>
      <c r="H1978" s="1">
        <v>45707.834837962961</v>
      </c>
      <c r="I1978" t="b">
        <v>1</v>
      </c>
      <c r="J1978" t="b">
        <v>0</v>
      </c>
      <c r="K1978" t="s">
        <v>31</v>
      </c>
      <c r="L1978" t="s">
        <v>22</v>
      </c>
      <c r="M1978">
        <v>105000</v>
      </c>
      <c r="O1978" t="s">
        <v>77</v>
      </c>
      <c r="P1978" t="s">
        <v>3241</v>
      </c>
    </row>
    <row r="1979" spans="1:16" x14ac:dyDescent="0.35">
      <c r="A1979" t="s">
        <v>1776</v>
      </c>
      <c r="B1979" t="s">
        <v>3218</v>
      </c>
      <c r="C1979" t="s">
        <v>1092</v>
      </c>
      <c r="D1979" t="s">
        <v>573</v>
      </c>
      <c r="E1979" t="s">
        <v>20</v>
      </c>
      <c r="F1979" t="b">
        <v>0</v>
      </c>
      <c r="G1979" t="s">
        <v>68</v>
      </c>
      <c r="H1979" s="1">
        <v>45707.836087962962</v>
      </c>
      <c r="I1979" t="b">
        <v>0</v>
      </c>
      <c r="J1979" t="b">
        <v>0</v>
      </c>
      <c r="K1979" t="s">
        <v>31</v>
      </c>
      <c r="L1979" t="s">
        <v>32</v>
      </c>
      <c r="N1979">
        <v>25</v>
      </c>
      <c r="O1979" t="s">
        <v>3219</v>
      </c>
      <c r="P1979" t="s">
        <v>3220</v>
      </c>
    </row>
    <row r="1980" spans="1:16" x14ac:dyDescent="0.35">
      <c r="A1980" t="s">
        <v>1776</v>
      </c>
      <c r="B1980" t="s">
        <v>3221</v>
      </c>
      <c r="C1980" t="s">
        <v>170</v>
      </c>
      <c r="D1980" t="s">
        <v>36</v>
      </c>
      <c r="E1980" t="s">
        <v>20</v>
      </c>
      <c r="F1980" t="b">
        <v>0</v>
      </c>
      <c r="G1980" t="s">
        <v>171</v>
      </c>
      <c r="H1980" s="1">
        <v>45707.868854166663</v>
      </c>
      <c r="I1980" t="b">
        <v>1</v>
      </c>
      <c r="J1980" t="b">
        <v>1</v>
      </c>
      <c r="K1980" t="s">
        <v>31</v>
      </c>
      <c r="L1980" t="s">
        <v>32</v>
      </c>
      <c r="N1980">
        <v>19</v>
      </c>
      <c r="O1980" t="s">
        <v>194</v>
      </c>
      <c r="P1980" t="s">
        <v>3222</v>
      </c>
    </row>
    <row r="1981" spans="1:16" x14ac:dyDescent="0.35">
      <c r="A1981" t="s">
        <v>1776</v>
      </c>
      <c r="B1981" t="s">
        <v>3223</v>
      </c>
      <c r="C1981" t="s">
        <v>1671</v>
      </c>
      <c r="D1981" t="s">
        <v>321</v>
      </c>
      <c r="E1981" t="s">
        <v>20</v>
      </c>
      <c r="F1981" t="b">
        <v>0</v>
      </c>
      <c r="G1981" t="s">
        <v>52</v>
      </c>
      <c r="H1981" s="1">
        <v>45707.871157407397</v>
      </c>
      <c r="I1981" t="b">
        <v>0</v>
      </c>
      <c r="J1981" t="b">
        <v>1</v>
      </c>
      <c r="K1981" t="s">
        <v>31</v>
      </c>
      <c r="L1981" t="s">
        <v>22</v>
      </c>
      <c r="M1981">
        <v>120000</v>
      </c>
      <c r="O1981" t="s">
        <v>3224</v>
      </c>
    </row>
    <row r="1982" spans="1:16" x14ac:dyDescent="0.35">
      <c r="A1982" t="s">
        <v>1776</v>
      </c>
      <c r="B1982" t="s">
        <v>3230</v>
      </c>
      <c r="C1982" t="s">
        <v>283</v>
      </c>
      <c r="D1982" t="s">
        <v>29</v>
      </c>
      <c r="E1982" t="s">
        <v>20</v>
      </c>
      <c r="F1982" t="b">
        <v>0</v>
      </c>
      <c r="G1982" t="s">
        <v>52</v>
      </c>
      <c r="H1982" s="1">
        <v>45707.874988425923</v>
      </c>
      <c r="I1982" t="b">
        <v>0</v>
      </c>
      <c r="J1982" t="b">
        <v>0</v>
      </c>
      <c r="K1982" t="s">
        <v>31</v>
      </c>
      <c r="L1982" t="s">
        <v>22</v>
      </c>
      <c r="M1982">
        <v>82500</v>
      </c>
      <c r="O1982" t="s">
        <v>3231</v>
      </c>
      <c r="P1982" t="s">
        <v>3232</v>
      </c>
    </row>
    <row r="1983" spans="1:16" x14ac:dyDescent="0.35">
      <c r="A1983" t="s">
        <v>1776</v>
      </c>
      <c r="B1983" t="s">
        <v>3258</v>
      </c>
      <c r="C1983" t="s">
        <v>154</v>
      </c>
      <c r="D1983" t="s">
        <v>36</v>
      </c>
      <c r="E1983" t="s">
        <v>20</v>
      </c>
      <c r="F1983" t="b">
        <v>0</v>
      </c>
      <c r="G1983" t="s">
        <v>52</v>
      </c>
      <c r="H1983" s="1">
        <v>45707.8750462963</v>
      </c>
      <c r="I1983" t="b">
        <v>0</v>
      </c>
      <c r="J1983" t="b">
        <v>1</v>
      </c>
      <c r="K1983" t="s">
        <v>31</v>
      </c>
      <c r="L1983" t="s">
        <v>22</v>
      </c>
      <c r="M1983">
        <v>130000</v>
      </c>
      <c r="O1983" t="s">
        <v>1377</v>
      </c>
      <c r="P1983" t="s">
        <v>3259</v>
      </c>
    </row>
    <row r="1984" spans="1:16" x14ac:dyDescent="0.35">
      <c r="A1984" t="s">
        <v>1776</v>
      </c>
      <c r="B1984" t="s">
        <v>3225</v>
      </c>
      <c r="C1984" t="s">
        <v>154</v>
      </c>
      <c r="D1984" t="s">
        <v>36</v>
      </c>
      <c r="E1984" t="s">
        <v>436</v>
      </c>
      <c r="F1984" t="b">
        <v>0</v>
      </c>
      <c r="G1984" t="s">
        <v>52</v>
      </c>
      <c r="H1984" s="1">
        <v>45707.916770833333</v>
      </c>
      <c r="I1984" t="b">
        <v>0</v>
      </c>
      <c r="J1984" t="b">
        <v>0</v>
      </c>
      <c r="K1984" t="s">
        <v>31</v>
      </c>
      <c r="L1984" t="s">
        <v>32</v>
      </c>
      <c r="N1984">
        <v>15.25</v>
      </c>
      <c r="O1984" t="s">
        <v>3226</v>
      </c>
    </row>
    <row r="1985" spans="1:16" x14ac:dyDescent="0.35">
      <c r="A1985" t="s">
        <v>1776</v>
      </c>
      <c r="B1985" t="s">
        <v>3227</v>
      </c>
      <c r="C1985" t="s">
        <v>530</v>
      </c>
      <c r="D1985" t="s">
        <v>110</v>
      </c>
      <c r="E1985" t="s">
        <v>20</v>
      </c>
      <c r="F1985" t="b">
        <v>0</v>
      </c>
      <c r="G1985" t="s">
        <v>52</v>
      </c>
      <c r="H1985" s="1">
        <v>45707.954479166663</v>
      </c>
      <c r="I1985" t="b">
        <v>0</v>
      </c>
      <c r="J1985" t="b">
        <v>0</v>
      </c>
      <c r="K1985" t="s">
        <v>31</v>
      </c>
      <c r="L1985" t="s">
        <v>32</v>
      </c>
      <c r="N1985">
        <v>67.360000610351563</v>
      </c>
      <c r="O1985" t="s">
        <v>3228</v>
      </c>
      <c r="P1985" t="s">
        <v>3229</v>
      </c>
    </row>
    <row r="1986" spans="1:16" x14ac:dyDescent="0.35">
      <c r="A1986" t="s">
        <v>1776</v>
      </c>
      <c r="B1986" t="s">
        <v>3182</v>
      </c>
      <c r="C1986" t="s">
        <v>2477</v>
      </c>
      <c r="D1986" t="s">
        <v>573</v>
      </c>
      <c r="E1986" t="s">
        <v>296</v>
      </c>
      <c r="F1986" t="b">
        <v>0</v>
      </c>
      <c r="G1986" t="s">
        <v>52</v>
      </c>
      <c r="H1986" s="1">
        <v>45708.000173611108</v>
      </c>
      <c r="I1986" t="b">
        <v>0</v>
      </c>
      <c r="J1986" t="b">
        <v>0</v>
      </c>
      <c r="K1986" t="s">
        <v>31</v>
      </c>
      <c r="L1986" t="s">
        <v>32</v>
      </c>
      <c r="N1986">
        <v>24.014999389648441</v>
      </c>
      <c r="O1986" t="s">
        <v>2478</v>
      </c>
      <c r="P1986" t="s">
        <v>2479</v>
      </c>
    </row>
    <row r="1987" spans="1:16" x14ac:dyDescent="0.35">
      <c r="A1987" t="s">
        <v>1776</v>
      </c>
      <c r="B1987" t="s">
        <v>3038</v>
      </c>
      <c r="C1987" t="s">
        <v>18</v>
      </c>
      <c r="D1987" t="s">
        <v>36</v>
      </c>
      <c r="E1987" t="s">
        <v>20</v>
      </c>
      <c r="F1987" t="b">
        <v>1</v>
      </c>
      <c r="G1987" t="s">
        <v>287</v>
      </c>
      <c r="H1987" s="1">
        <v>45708.018483796302</v>
      </c>
      <c r="I1987" t="b">
        <v>0</v>
      </c>
      <c r="J1987" t="b">
        <v>0</v>
      </c>
      <c r="K1987" t="s">
        <v>287</v>
      </c>
      <c r="L1987" t="s">
        <v>22</v>
      </c>
      <c r="M1987">
        <v>71500</v>
      </c>
      <c r="O1987" t="s">
        <v>3039</v>
      </c>
      <c r="P1987" t="s">
        <v>3040</v>
      </c>
    </row>
    <row r="1988" spans="1:16" x14ac:dyDescent="0.35">
      <c r="A1988" t="s">
        <v>1776</v>
      </c>
      <c r="B1988" t="s">
        <v>1992</v>
      </c>
      <c r="C1988" t="s">
        <v>51</v>
      </c>
      <c r="D1988" t="s">
        <v>110</v>
      </c>
      <c r="E1988" t="s">
        <v>20</v>
      </c>
      <c r="F1988" t="b">
        <v>0</v>
      </c>
      <c r="G1988" t="s">
        <v>43</v>
      </c>
      <c r="H1988" s="1">
        <v>45708.04210648148</v>
      </c>
      <c r="I1988" t="b">
        <v>0</v>
      </c>
      <c r="J1988" t="b">
        <v>0</v>
      </c>
      <c r="K1988" t="s">
        <v>31</v>
      </c>
      <c r="L1988" t="s">
        <v>22</v>
      </c>
      <c r="M1988">
        <v>70000</v>
      </c>
      <c r="O1988" t="s">
        <v>1993</v>
      </c>
      <c r="P1988" t="s">
        <v>164</v>
      </c>
    </row>
    <row r="1989" spans="1:16" x14ac:dyDescent="0.35">
      <c r="A1989" t="s">
        <v>1776</v>
      </c>
      <c r="B1989" t="s">
        <v>1994</v>
      </c>
      <c r="C1989" t="s">
        <v>338</v>
      </c>
      <c r="D1989" t="s">
        <v>110</v>
      </c>
      <c r="E1989" t="s">
        <v>20</v>
      </c>
      <c r="F1989" t="b">
        <v>0</v>
      </c>
      <c r="G1989" t="s">
        <v>68</v>
      </c>
      <c r="H1989" s="1">
        <v>45708.042280092603</v>
      </c>
      <c r="I1989" t="b">
        <v>0</v>
      </c>
      <c r="J1989" t="b">
        <v>1</v>
      </c>
      <c r="K1989" t="s">
        <v>31</v>
      </c>
      <c r="L1989" t="s">
        <v>22</v>
      </c>
      <c r="M1989">
        <v>82500</v>
      </c>
      <c r="O1989" t="s">
        <v>1995</v>
      </c>
      <c r="P1989" t="s">
        <v>1996</v>
      </c>
    </row>
    <row r="1990" spans="1:16" x14ac:dyDescent="0.35">
      <c r="A1990" t="s">
        <v>1776</v>
      </c>
      <c r="B1990" t="s">
        <v>3260</v>
      </c>
      <c r="C1990" t="s">
        <v>95</v>
      </c>
      <c r="D1990" t="s">
        <v>573</v>
      </c>
      <c r="E1990" t="s">
        <v>20</v>
      </c>
      <c r="F1990" t="b">
        <v>0</v>
      </c>
      <c r="G1990" t="s">
        <v>30</v>
      </c>
      <c r="H1990" s="1">
        <v>45708.084652777783</v>
      </c>
      <c r="I1990" t="b">
        <v>0</v>
      </c>
      <c r="J1990" t="b">
        <v>1</v>
      </c>
      <c r="K1990" t="s">
        <v>31</v>
      </c>
      <c r="L1990" t="s">
        <v>32</v>
      </c>
      <c r="N1990">
        <v>18.795000076293949</v>
      </c>
      <c r="O1990" t="s">
        <v>3261</v>
      </c>
      <c r="P1990" t="s">
        <v>3262</v>
      </c>
    </row>
    <row r="1991" spans="1:16" x14ac:dyDescent="0.35">
      <c r="A1991" t="s">
        <v>1776</v>
      </c>
      <c r="B1991" t="s">
        <v>3183</v>
      </c>
      <c r="C1991" t="s">
        <v>154</v>
      </c>
      <c r="D1991" t="s">
        <v>17452</v>
      </c>
      <c r="E1991" t="s">
        <v>20</v>
      </c>
      <c r="F1991" t="b">
        <v>0</v>
      </c>
      <c r="G1991" t="s">
        <v>52</v>
      </c>
      <c r="H1991" s="1">
        <v>45708.249976851846</v>
      </c>
      <c r="I1991" t="b">
        <v>0</v>
      </c>
      <c r="J1991" t="b">
        <v>1</v>
      </c>
      <c r="K1991" t="s">
        <v>31</v>
      </c>
      <c r="L1991" t="s">
        <v>22</v>
      </c>
      <c r="M1991">
        <v>169500</v>
      </c>
      <c r="O1991" t="s">
        <v>3184</v>
      </c>
      <c r="P1991" t="s">
        <v>3185</v>
      </c>
    </row>
    <row r="1992" spans="1:16" x14ac:dyDescent="0.35">
      <c r="A1992" t="s">
        <v>1776</v>
      </c>
      <c r="B1992" t="s">
        <v>1932</v>
      </c>
      <c r="C1992" t="s">
        <v>154</v>
      </c>
      <c r="D1992" t="s">
        <v>36</v>
      </c>
      <c r="E1992" t="s">
        <v>20</v>
      </c>
      <c r="F1992" t="b">
        <v>0</v>
      </c>
      <c r="G1992" t="s">
        <v>52</v>
      </c>
      <c r="H1992" s="1">
        <v>45708.2500462963</v>
      </c>
      <c r="I1992" t="b">
        <v>0</v>
      </c>
      <c r="J1992" t="b">
        <v>1</v>
      </c>
      <c r="K1992" t="s">
        <v>31</v>
      </c>
      <c r="L1992" t="s">
        <v>22</v>
      </c>
      <c r="M1992">
        <v>83025</v>
      </c>
      <c r="O1992" t="s">
        <v>3252</v>
      </c>
    </row>
    <row r="1993" spans="1:16" x14ac:dyDescent="0.35">
      <c r="A1993" t="s">
        <v>1776</v>
      </c>
      <c r="B1993" t="s">
        <v>1776</v>
      </c>
      <c r="C1993" t="s">
        <v>3186</v>
      </c>
      <c r="D1993" t="s">
        <v>17444</v>
      </c>
      <c r="E1993" t="s">
        <v>20</v>
      </c>
      <c r="F1993" t="b">
        <v>0</v>
      </c>
      <c r="G1993" t="s">
        <v>47</v>
      </c>
      <c r="H1993" s="1">
        <v>45708.250231481477</v>
      </c>
      <c r="I1993" t="b">
        <v>1</v>
      </c>
      <c r="J1993" t="b">
        <v>1</v>
      </c>
      <c r="K1993" t="s">
        <v>31</v>
      </c>
      <c r="L1993" t="s">
        <v>32</v>
      </c>
      <c r="N1993">
        <v>30.5</v>
      </c>
      <c r="O1993" t="s">
        <v>432</v>
      </c>
      <c r="P1993" t="s">
        <v>164</v>
      </c>
    </row>
    <row r="1994" spans="1:16" x14ac:dyDescent="0.35">
      <c r="A1994" t="s">
        <v>1776</v>
      </c>
      <c r="B1994" t="s">
        <v>1776</v>
      </c>
      <c r="C1994" t="s">
        <v>1961</v>
      </c>
      <c r="D1994" t="s">
        <v>110</v>
      </c>
      <c r="E1994" t="s">
        <v>760</v>
      </c>
      <c r="F1994" t="b">
        <v>0</v>
      </c>
      <c r="G1994" t="s">
        <v>47</v>
      </c>
      <c r="H1994" s="1">
        <v>45708.250277777777</v>
      </c>
      <c r="I1994" t="b">
        <v>0</v>
      </c>
      <c r="J1994" t="b">
        <v>1</v>
      </c>
      <c r="K1994" t="s">
        <v>31</v>
      </c>
      <c r="L1994" t="s">
        <v>32</v>
      </c>
      <c r="N1994">
        <v>62.5</v>
      </c>
      <c r="O1994" t="s">
        <v>3187</v>
      </c>
      <c r="P1994" t="s">
        <v>1143</v>
      </c>
    </row>
    <row r="1995" spans="1:16" x14ac:dyDescent="0.35">
      <c r="A1995" t="s">
        <v>1776</v>
      </c>
      <c r="B1995" t="s">
        <v>1813</v>
      </c>
      <c r="C1995" t="s">
        <v>146</v>
      </c>
      <c r="D1995" t="s">
        <v>36</v>
      </c>
      <c r="E1995" t="s">
        <v>91</v>
      </c>
      <c r="F1995" t="b">
        <v>0</v>
      </c>
      <c r="G1995" t="s">
        <v>47</v>
      </c>
      <c r="H1995" s="1">
        <v>45708.2503125</v>
      </c>
      <c r="I1995" t="b">
        <v>0</v>
      </c>
      <c r="J1995" t="b">
        <v>0</v>
      </c>
      <c r="K1995" t="s">
        <v>31</v>
      </c>
      <c r="L1995" t="s">
        <v>32</v>
      </c>
      <c r="N1995">
        <v>65.489997863769531</v>
      </c>
      <c r="O1995" t="s">
        <v>2440</v>
      </c>
      <c r="P1995" t="s">
        <v>2441</v>
      </c>
    </row>
    <row r="1996" spans="1:16" x14ac:dyDescent="0.35">
      <c r="A1996" t="s">
        <v>1776</v>
      </c>
      <c r="B1996" t="s">
        <v>2048</v>
      </c>
      <c r="C1996" t="s">
        <v>1526</v>
      </c>
      <c r="D1996" t="s">
        <v>3188</v>
      </c>
      <c r="E1996" t="s">
        <v>91</v>
      </c>
      <c r="F1996" t="b">
        <v>0</v>
      </c>
      <c r="G1996" t="s">
        <v>68</v>
      </c>
      <c r="H1996" s="1">
        <v>45708.250902777778</v>
      </c>
      <c r="I1996" t="b">
        <v>1</v>
      </c>
      <c r="J1996" t="b">
        <v>1</v>
      </c>
      <c r="K1996" t="s">
        <v>31</v>
      </c>
      <c r="L1996" t="s">
        <v>32</v>
      </c>
      <c r="N1996">
        <v>25</v>
      </c>
      <c r="O1996" t="s">
        <v>1721</v>
      </c>
      <c r="P1996" t="s">
        <v>251</v>
      </c>
    </row>
    <row r="1997" spans="1:16" x14ac:dyDescent="0.35">
      <c r="A1997" t="s">
        <v>1776</v>
      </c>
      <c r="B1997" t="s">
        <v>1776</v>
      </c>
      <c r="C1997" t="s">
        <v>705</v>
      </c>
      <c r="D1997" t="s">
        <v>110</v>
      </c>
      <c r="E1997" t="s">
        <v>20</v>
      </c>
      <c r="F1997" t="b">
        <v>0</v>
      </c>
      <c r="G1997" t="s">
        <v>30</v>
      </c>
      <c r="H1997" s="1">
        <v>45708.251215277778</v>
      </c>
      <c r="I1997" t="b">
        <v>0</v>
      </c>
      <c r="J1997" t="b">
        <v>0</v>
      </c>
      <c r="K1997" t="s">
        <v>31</v>
      </c>
      <c r="L1997" t="s">
        <v>22</v>
      </c>
      <c r="M1997">
        <v>70000</v>
      </c>
      <c r="O1997" t="s">
        <v>2586</v>
      </c>
      <c r="P1997" t="s">
        <v>2587</v>
      </c>
    </row>
    <row r="1998" spans="1:16" x14ac:dyDescent="0.35">
      <c r="A1998" t="s">
        <v>1776</v>
      </c>
      <c r="B1998" t="s">
        <v>3189</v>
      </c>
      <c r="C1998" t="s">
        <v>3190</v>
      </c>
      <c r="D1998" t="s">
        <v>29</v>
      </c>
      <c r="E1998" t="s">
        <v>20</v>
      </c>
      <c r="F1998" t="b">
        <v>0</v>
      </c>
      <c r="G1998" t="s">
        <v>171</v>
      </c>
      <c r="H1998" s="1">
        <v>45708.269016203703</v>
      </c>
      <c r="I1998" t="b">
        <v>0</v>
      </c>
      <c r="J1998" t="b">
        <v>0</v>
      </c>
      <c r="K1998" t="s">
        <v>31</v>
      </c>
      <c r="L1998" t="s">
        <v>32</v>
      </c>
      <c r="N1998">
        <v>33.5</v>
      </c>
      <c r="O1998" t="s">
        <v>3191</v>
      </c>
      <c r="P1998" t="s">
        <v>3192</v>
      </c>
    </row>
    <row r="1999" spans="1:16" x14ac:dyDescent="0.35">
      <c r="A1999" t="s">
        <v>1776</v>
      </c>
      <c r="B1999" t="s">
        <v>2137</v>
      </c>
      <c r="C1999" t="s">
        <v>517</v>
      </c>
      <c r="D1999" t="s">
        <v>115</v>
      </c>
      <c r="E1999" t="s">
        <v>20</v>
      </c>
      <c r="F1999" t="b">
        <v>0</v>
      </c>
      <c r="G1999" t="s">
        <v>52</v>
      </c>
      <c r="H1999" s="1">
        <v>45708.292048611111</v>
      </c>
      <c r="I1999" t="b">
        <v>0</v>
      </c>
      <c r="J1999" t="b">
        <v>0</v>
      </c>
      <c r="K1999" t="s">
        <v>31</v>
      </c>
      <c r="L1999" t="s">
        <v>32</v>
      </c>
      <c r="N1999">
        <v>69.930000305175781</v>
      </c>
      <c r="O1999" t="s">
        <v>3263</v>
      </c>
      <c r="P1999" t="s">
        <v>3264</v>
      </c>
    </row>
    <row r="2000" spans="1:16" x14ac:dyDescent="0.35">
      <c r="A2000" t="s">
        <v>1776</v>
      </c>
      <c r="B2000" t="s">
        <v>1871</v>
      </c>
      <c r="D2000" t="s">
        <v>1872</v>
      </c>
      <c r="E2000" t="s">
        <v>20</v>
      </c>
      <c r="F2000" t="b">
        <v>0</v>
      </c>
      <c r="G2000" t="s">
        <v>37</v>
      </c>
      <c r="H2000" s="1">
        <v>45708.298101851848</v>
      </c>
      <c r="I2000" t="b">
        <v>0</v>
      </c>
      <c r="J2000" t="b">
        <v>0</v>
      </c>
      <c r="K2000" t="s">
        <v>37</v>
      </c>
      <c r="L2000" t="s">
        <v>22</v>
      </c>
      <c r="M2000">
        <v>65000</v>
      </c>
      <c r="O2000" t="s">
        <v>1873</v>
      </c>
      <c r="P2000" t="s">
        <v>1016</v>
      </c>
    </row>
    <row r="2001" spans="1:16" x14ac:dyDescent="0.35">
      <c r="A2001" t="s">
        <v>1776</v>
      </c>
      <c r="B2001" t="s">
        <v>3193</v>
      </c>
      <c r="C2001" t="s">
        <v>72</v>
      </c>
      <c r="D2001" t="s">
        <v>115</v>
      </c>
      <c r="E2001" t="s">
        <v>20</v>
      </c>
      <c r="F2001" t="b">
        <v>0</v>
      </c>
      <c r="G2001" t="s">
        <v>30</v>
      </c>
      <c r="H2001" s="1">
        <v>45708.303819444453</v>
      </c>
      <c r="I2001" t="b">
        <v>0</v>
      </c>
      <c r="J2001" t="b">
        <v>1</v>
      </c>
      <c r="K2001" t="s">
        <v>31</v>
      </c>
      <c r="L2001" t="s">
        <v>22</v>
      </c>
      <c r="M2001">
        <v>137500</v>
      </c>
      <c r="O2001" t="s">
        <v>3194</v>
      </c>
      <c r="P2001" t="s">
        <v>3195</v>
      </c>
    </row>
    <row r="2002" spans="1:16" x14ac:dyDescent="0.35">
      <c r="A2002" t="s">
        <v>1776</v>
      </c>
      <c r="B2002" t="s">
        <v>3233</v>
      </c>
      <c r="C2002" t="s">
        <v>3234</v>
      </c>
      <c r="D2002" t="s">
        <v>110</v>
      </c>
      <c r="E2002" t="s">
        <v>20</v>
      </c>
      <c r="F2002" t="b">
        <v>0</v>
      </c>
      <c r="G2002" t="s">
        <v>52</v>
      </c>
      <c r="H2002" s="1">
        <v>45708.375081018523</v>
      </c>
      <c r="I2002" t="b">
        <v>1</v>
      </c>
      <c r="J2002" t="b">
        <v>1</v>
      </c>
      <c r="K2002" t="s">
        <v>31</v>
      </c>
      <c r="L2002" t="s">
        <v>22</v>
      </c>
      <c r="M2002">
        <v>80000</v>
      </c>
      <c r="O2002" t="s">
        <v>3235</v>
      </c>
      <c r="P2002" t="s">
        <v>3236</v>
      </c>
    </row>
    <row r="2003" spans="1:16" x14ac:dyDescent="0.35">
      <c r="A2003" t="s">
        <v>1776</v>
      </c>
      <c r="B2003" t="s">
        <v>3196</v>
      </c>
      <c r="C2003" t="s">
        <v>18</v>
      </c>
      <c r="D2003" t="s">
        <v>110</v>
      </c>
      <c r="E2003" t="s">
        <v>20</v>
      </c>
      <c r="F2003" t="b">
        <v>1</v>
      </c>
      <c r="G2003" t="s">
        <v>52</v>
      </c>
      <c r="H2003" s="1">
        <v>45708.375150462962</v>
      </c>
      <c r="I2003" t="b">
        <v>1</v>
      </c>
      <c r="J2003" t="b">
        <v>0</v>
      </c>
      <c r="K2003" t="s">
        <v>31</v>
      </c>
      <c r="L2003" t="s">
        <v>22</v>
      </c>
      <c r="M2003">
        <v>163085</v>
      </c>
      <c r="O2003" t="s">
        <v>3197</v>
      </c>
      <c r="P2003" t="s">
        <v>941</v>
      </c>
    </row>
    <row r="2004" spans="1:16" x14ac:dyDescent="0.35">
      <c r="A2004" t="s">
        <v>1776</v>
      </c>
      <c r="B2004" t="s">
        <v>3198</v>
      </c>
      <c r="C2004" t="s">
        <v>1961</v>
      </c>
      <c r="D2004" t="s">
        <v>115</v>
      </c>
      <c r="E2004" t="s">
        <v>20</v>
      </c>
      <c r="F2004" t="b">
        <v>0</v>
      </c>
      <c r="G2004" t="s">
        <v>47</v>
      </c>
      <c r="H2004" s="1">
        <v>45708.375474537039</v>
      </c>
      <c r="I2004" t="b">
        <v>0</v>
      </c>
      <c r="J2004" t="b">
        <v>0</v>
      </c>
      <c r="K2004" t="s">
        <v>31</v>
      </c>
      <c r="L2004" t="s">
        <v>22</v>
      </c>
      <c r="M2004">
        <v>125000</v>
      </c>
      <c r="O2004" t="s">
        <v>1123</v>
      </c>
      <c r="P2004" t="s">
        <v>3199</v>
      </c>
    </row>
    <row r="2005" spans="1:16" x14ac:dyDescent="0.35">
      <c r="A2005" t="s">
        <v>1776</v>
      </c>
      <c r="B2005" t="s">
        <v>2395</v>
      </c>
      <c r="C2005" t="s">
        <v>283</v>
      </c>
      <c r="D2005" t="s">
        <v>573</v>
      </c>
      <c r="E2005" t="s">
        <v>296</v>
      </c>
      <c r="F2005" t="b">
        <v>0</v>
      </c>
      <c r="G2005" t="s">
        <v>52</v>
      </c>
      <c r="H2005" s="1">
        <v>45708.416701388887</v>
      </c>
      <c r="I2005" t="b">
        <v>1</v>
      </c>
      <c r="J2005" t="b">
        <v>0</v>
      </c>
      <c r="K2005" t="s">
        <v>31</v>
      </c>
      <c r="L2005" t="s">
        <v>32</v>
      </c>
      <c r="N2005">
        <v>27.979999542236332</v>
      </c>
      <c r="O2005" t="s">
        <v>3200</v>
      </c>
    </row>
    <row r="2006" spans="1:16" x14ac:dyDescent="0.35">
      <c r="A2006" t="s">
        <v>1776</v>
      </c>
      <c r="B2006" t="s">
        <v>1776</v>
      </c>
      <c r="C2006" t="s">
        <v>3249</v>
      </c>
      <c r="D2006" t="s">
        <v>3243</v>
      </c>
      <c r="E2006" t="s">
        <v>296</v>
      </c>
      <c r="F2006" t="b">
        <v>0</v>
      </c>
      <c r="G2006" t="s">
        <v>47</v>
      </c>
      <c r="H2006" s="1">
        <v>45708.500532407408</v>
      </c>
      <c r="I2006" t="b">
        <v>0</v>
      </c>
      <c r="J2006" t="b">
        <v>0</v>
      </c>
      <c r="K2006" t="s">
        <v>31</v>
      </c>
      <c r="L2006" t="s">
        <v>32</v>
      </c>
      <c r="N2006">
        <v>15</v>
      </c>
      <c r="O2006" t="s">
        <v>3244</v>
      </c>
      <c r="P2006" t="s">
        <v>3245</v>
      </c>
    </row>
    <row r="2007" spans="1:16" x14ac:dyDescent="0.35">
      <c r="A2007" t="s">
        <v>1776</v>
      </c>
      <c r="B2007" t="s">
        <v>1776</v>
      </c>
      <c r="C2007" t="s">
        <v>3242</v>
      </c>
      <c r="D2007" t="s">
        <v>3243</v>
      </c>
      <c r="E2007" t="s">
        <v>296</v>
      </c>
      <c r="F2007" t="b">
        <v>0</v>
      </c>
      <c r="G2007" t="s">
        <v>30</v>
      </c>
      <c r="H2007" s="1">
        <v>45708.515636574077</v>
      </c>
      <c r="I2007" t="b">
        <v>0</v>
      </c>
      <c r="J2007" t="b">
        <v>0</v>
      </c>
      <c r="K2007" t="s">
        <v>31</v>
      </c>
      <c r="L2007" t="s">
        <v>32</v>
      </c>
      <c r="N2007">
        <v>15</v>
      </c>
      <c r="O2007" t="s">
        <v>3244</v>
      </c>
      <c r="P2007" t="s">
        <v>3245</v>
      </c>
    </row>
    <row r="2008" spans="1:16" x14ac:dyDescent="0.35">
      <c r="A2008" t="s">
        <v>1776</v>
      </c>
      <c r="B2008" t="s">
        <v>3253</v>
      </c>
      <c r="C2008" t="s">
        <v>3254</v>
      </c>
      <c r="D2008" t="s">
        <v>29</v>
      </c>
      <c r="E2008" t="s">
        <v>20</v>
      </c>
      <c r="F2008" t="b">
        <v>0</v>
      </c>
      <c r="G2008" t="s">
        <v>52</v>
      </c>
      <c r="H2008" s="1">
        <v>45708.541712962957</v>
      </c>
      <c r="I2008" t="b">
        <v>0</v>
      </c>
      <c r="J2008" t="b">
        <v>1</v>
      </c>
      <c r="K2008" t="s">
        <v>31</v>
      </c>
      <c r="L2008" t="s">
        <v>22</v>
      </c>
      <c r="M2008">
        <v>60700</v>
      </c>
      <c r="O2008" t="s">
        <v>3255</v>
      </c>
      <c r="P2008" t="s">
        <v>1528</v>
      </c>
    </row>
    <row r="2009" spans="1:16" x14ac:dyDescent="0.35">
      <c r="A2009" t="s">
        <v>1776</v>
      </c>
      <c r="B2009" t="s">
        <v>1957</v>
      </c>
      <c r="C2009" t="s">
        <v>154</v>
      </c>
      <c r="D2009" t="s">
        <v>573</v>
      </c>
      <c r="E2009" t="s">
        <v>296</v>
      </c>
      <c r="F2009" t="b">
        <v>0</v>
      </c>
      <c r="G2009" t="s">
        <v>52</v>
      </c>
      <c r="H2009" s="1">
        <v>45708.541724537034</v>
      </c>
      <c r="I2009" t="b">
        <v>0</v>
      </c>
      <c r="J2009" t="b">
        <v>0</v>
      </c>
      <c r="K2009" t="s">
        <v>31</v>
      </c>
      <c r="L2009" t="s">
        <v>32</v>
      </c>
      <c r="N2009">
        <v>27.979999542236332</v>
      </c>
      <c r="O2009" t="s">
        <v>3265</v>
      </c>
      <c r="P2009" t="s">
        <v>3266</v>
      </c>
    </row>
    <row r="2010" spans="1:16" x14ac:dyDescent="0.35">
      <c r="A2010" t="s">
        <v>1776</v>
      </c>
      <c r="B2010" t="s">
        <v>3246</v>
      </c>
      <c r="C2010" t="s">
        <v>3247</v>
      </c>
      <c r="D2010" t="s">
        <v>110</v>
      </c>
      <c r="E2010" t="s">
        <v>20</v>
      </c>
      <c r="F2010" t="b">
        <v>0</v>
      </c>
      <c r="G2010" t="s">
        <v>52</v>
      </c>
      <c r="H2010" s="1">
        <v>45708.583402777767</v>
      </c>
      <c r="I2010" t="b">
        <v>0</v>
      </c>
      <c r="J2010" t="b">
        <v>1</v>
      </c>
      <c r="K2010" t="s">
        <v>31</v>
      </c>
      <c r="L2010" t="s">
        <v>22</v>
      </c>
      <c r="M2010">
        <v>70000</v>
      </c>
      <c r="O2010" t="s">
        <v>3248</v>
      </c>
      <c r="P2010" t="s">
        <v>140</v>
      </c>
    </row>
    <row r="2011" spans="1:16" x14ac:dyDescent="0.35">
      <c r="A2011" t="s">
        <v>1776</v>
      </c>
      <c r="B2011" t="s">
        <v>3201</v>
      </c>
      <c r="C2011" t="s">
        <v>3202</v>
      </c>
      <c r="D2011" t="s">
        <v>573</v>
      </c>
      <c r="E2011" t="s">
        <v>20</v>
      </c>
      <c r="F2011" t="b">
        <v>0</v>
      </c>
      <c r="G2011" t="s">
        <v>52</v>
      </c>
      <c r="H2011" s="1">
        <v>45708.583518518521</v>
      </c>
      <c r="I2011" t="b">
        <v>0</v>
      </c>
      <c r="J2011" t="b">
        <v>1</v>
      </c>
      <c r="K2011" t="s">
        <v>31</v>
      </c>
      <c r="L2011" t="s">
        <v>32</v>
      </c>
      <c r="N2011">
        <v>24.014999389648441</v>
      </c>
      <c r="O2011" t="s">
        <v>3203</v>
      </c>
      <c r="P2011" t="s">
        <v>1976</v>
      </c>
    </row>
    <row r="2012" spans="1:16" x14ac:dyDescent="0.35">
      <c r="A2012" t="s">
        <v>1776</v>
      </c>
      <c r="B2012" t="s">
        <v>2353</v>
      </c>
      <c r="C2012" t="s">
        <v>189</v>
      </c>
      <c r="D2012" t="s">
        <v>110</v>
      </c>
      <c r="E2012" t="s">
        <v>760</v>
      </c>
      <c r="F2012" t="b">
        <v>0</v>
      </c>
      <c r="G2012" t="s">
        <v>52</v>
      </c>
      <c r="H2012" s="1">
        <v>45708.625069444453</v>
      </c>
      <c r="I2012" t="b">
        <v>1</v>
      </c>
      <c r="J2012" t="b">
        <v>1</v>
      </c>
      <c r="K2012" t="s">
        <v>31</v>
      </c>
      <c r="L2012" t="s">
        <v>32</v>
      </c>
      <c r="N2012">
        <v>26.494998931884769</v>
      </c>
      <c r="O2012" t="s">
        <v>2354</v>
      </c>
      <c r="P2012" t="s">
        <v>191</v>
      </c>
    </row>
    <row r="2013" spans="1:16" x14ac:dyDescent="0.35">
      <c r="A2013" t="s">
        <v>1776</v>
      </c>
      <c r="B2013" t="s">
        <v>3204</v>
      </c>
      <c r="C2013" t="s">
        <v>533</v>
      </c>
      <c r="D2013" t="s">
        <v>29</v>
      </c>
      <c r="E2013" t="s">
        <v>20</v>
      </c>
      <c r="F2013" t="b">
        <v>0</v>
      </c>
      <c r="G2013" t="s">
        <v>52</v>
      </c>
      <c r="H2013" s="1">
        <v>45708.625173611108</v>
      </c>
      <c r="I2013" t="b">
        <v>0</v>
      </c>
      <c r="J2013" t="b">
        <v>0</v>
      </c>
      <c r="K2013" t="s">
        <v>31</v>
      </c>
      <c r="L2013" t="s">
        <v>22</v>
      </c>
      <c r="M2013">
        <v>61750</v>
      </c>
      <c r="O2013" t="s">
        <v>3205</v>
      </c>
      <c r="P2013" t="s">
        <v>3206</v>
      </c>
    </row>
    <row r="2014" spans="1:16" x14ac:dyDescent="0.35">
      <c r="A2014" t="s">
        <v>1776</v>
      </c>
      <c r="B2014" t="s">
        <v>3207</v>
      </c>
      <c r="C2014" t="s">
        <v>1599</v>
      </c>
      <c r="D2014" t="s">
        <v>110</v>
      </c>
      <c r="E2014" t="s">
        <v>91</v>
      </c>
      <c r="F2014" t="b">
        <v>0</v>
      </c>
      <c r="G2014" t="s">
        <v>68</v>
      </c>
      <c r="H2014" s="1">
        <v>45708.625601851847</v>
      </c>
      <c r="I2014" t="b">
        <v>1</v>
      </c>
      <c r="J2014" t="b">
        <v>0</v>
      </c>
      <c r="K2014" t="s">
        <v>31</v>
      </c>
      <c r="L2014" t="s">
        <v>32</v>
      </c>
      <c r="N2014">
        <v>53.5</v>
      </c>
      <c r="O2014" t="s">
        <v>3208</v>
      </c>
      <c r="P2014" t="s">
        <v>897</v>
      </c>
    </row>
    <row r="2015" spans="1:16" x14ac:dyDescent="0.35">
      <c r="A2015" t="s">
        <v>1776</v>
      </c>
      <c r="B2015" t="s">
        <v>2949</v>
      </c>
      <c r="C2015" t="s">
        <v>2602</v>
      </c>
      <c r="D2015" t="s">
        <v>29</v>
      </c>
      <c r="E2015" t="s">
        <v>20</v>
      </c>
      <c r="F2015" t="b">
        <v>0</v>
      </c>
      <c r="G2015" t="s">
        <v>52</v>
      </c>
      <c r="H2015" s="1">
        <v>45708.666817129633</v>
      </c>
      <c r="I2015" t="b">
        <v>0</v>
      </c>
      <c r="J2015" t="b">
        <v>1</v>
      </c>
      <c r="K2015" t="s">
        <v>31</v>
      </c>
      <c r="L2015" t="s">
        <v>22</v>
      </c>
      <c r="M2015">
        <v>120000</v>
      </c>
      <c r="O2015" t="s">
        <v>3209</v>
      </c>
      <c r="P2015" t="s">
        <v>3210</v>
      </c>
    </row>
    <row r="2016" spans="1:16" x14ac:dyDescent="0.35">
      <c r="A2016" t="s">
        <v>1776</v>
      </c>
      <c r="B2016" t="s">
        <v>3211</v>
      </c>
      <c r="C2016" t="s">
        <v>533</v>
      </c>
      <c r="D2016" t="s">
        <v>110</v>
      </c>
      <c r="E2016" t="s">
        <v>20</v>
      </c>
      <c r="F2016" t="b">
        <v>0</v>
      </c>
      <c r="G2016" t="s">
        <v>52</v>
      </c>
      <c r="H2016" s="1">
        <v>45708.66684027778</v>
      </c>
      <c r="I2016" t="b">
        <v>0</v>
      </c>
      <c r="J2016" t="b">
        <v>1</v>
      </c>
      <c r="K2016" t="s">
        <v>31</v>
      </c>
      <c r="L2016" t="s">
        <v>22</v>
      </c>
      <c r="M2016">
        <v>79871.5</v>
      </c>
      <c r="O2016" t="s">
        <v>3212</v>
      </c>
      <c r="P2016" t="s">
        <v>3213</v>
      </c>
    </row>
    <row r="2017" spans="1:16" x14ac:dyDescent="0.35">
      <c r="A2017" t="s">
        <v>1776</v>
      </c>
      <c r="B2017" t="s">
        <v>3237</v>
      </c>
      <c r="C2017" t="s">
        <v>2069</v>
      </c>
      <c r="D2017" t="s">
        <v>36</v>
      </c>
      <c r="E2017" t="s">
        <v>20</v>
      </c>
      <c r="F2017" t="b">
        <v>0</v>
      </c>
      <c r="G2017" t="s">
        <v>171</v>
      </c>
      <c r="H2017" s="1">
        <v>45708.700891203713</v>
      </c>
      <c r="I2017" t="b">
        <v>0</v>
      </c>
      <c r="J2017" t="b">
        <v>1</v>
      </c>
      <c r="K2017" t="s">
        <v>31</v>
      </c>
      <c r="L2017" t="s">
        <v>22</v>
      </c>
      <c r="M2017">
        <v>74100</v>
      </c>
      <c r="O2017" t="s">
        <v>3238</v>
      </c>
      <c r="P2017" t="s">
        <v>3239</v>
      </c>
    </row>
    <row r="2018" spans="1:16" x14ac:dyDescent="0.35">
      <c r="A2018" t="s">
        <v>1776</v>
      </c>
      <c r="B2018" t="s">
        <v>1776</v>
      </c>
      <c r="C2018" t="s">
        <v>496</v>
      </c>
      <c r="D2018" t="s">
        <v>42</v>
      </c>
      <c r="E2018" t="s">
        <v>20</v>
      </c>
      <c r="F2018" t="b">
        <v>0</v>
      </c>
      <c r="G2018" t="s">
        <v>47</v>
      </c>
      <c r="H2018" s="1">
        <v>45708.708738425928</v>
      </c>
      <c r="I2018" t="b">
        <v>0</v>
      </c>
      <c r="J2018" t="b">
        <v>0</v>
      </c>
      <c r="K2018" t="s">
        <v>31</v>
      </c>
      <c r="L2018" t="s">
        <v>32</v>
      </c>
      <c r="N2018">
        <v>37.5</v>
      </c>
      <c r="O2018" t="s">
        <v>1818</v>
      </c>
      <c r="P2018" t="s">
        <v>1130</v>
      </c>
    </row>
    <row r="2019" spans="1:16" x14ac:dyDescent="0.35">
      <c r="A2019" t="s">
        <v>1776</v>
      </c>
      <c r="B2019" t="s">
        <v>2901</v>
      </c>
      <c r="C2019" t="s">
        <v>2602</v>
      </c>
      <c r="D2019" t="s">
        <v>110</v>
      </c>
      <c r="E2019" t="s">
        <v>91</v>
      </c>
      <c r="F2019" t="b">
        <v>0</v>
      </c>
      <c r="G2019" t="s">
        <v>52</v>
      </c>
      <c r="H2019" s="1">
        <v>45708.750104166669</v>
      </c>
      <c r="I2019" t="b">
        <v>1</v>
      </c>
      <c r="J2019" t="b">
        <v>0</v>
      </c>
      <c r="K2019" t="s">
        <v>31</v>
      </c>
      <c r="L2019" t="s">
        <v>32</v>
      </c>
      <c r="N2019">
        <v>71.665000915527344</v>
      </c>
      <c r="O2019" t="s">
        <v>3256</v>
      </c>
      <c r="P2019" t="s">
        <v>3257</v>
      </c>
    </row>
    <row r="2020" spans="1:16" x14ac:dyDescent="0.35">
      <c r="A2020" t="s">
        <v>1776</v>
      </c>
      <c r="B2020" t="s">
        <v>1882</v>
      </c>
      <c r="C2020" t="s">
        <v>3214</v>
      </c>
      <c r="D2020" t="s">
        <v>36</v>
      </c>
      <c r="E2020" t="s">
        <v>20</v>
      </c>
      <c r="F2020" t="b">
        <v>0</v>
      </c>
      <c r="G2020" t="s">
        <v>52</v>
      </c>
      <c r="H2020" s="1">
        <v>45708.791770833333</v>
      </c>
      <c r="I2020" t="b">
        <v>1</v>
      </c>
      <c r="J2020" t="b">
        <v>0</v>
      </c>
      <c r="K2020" t="s">
        <v>31</v>
      </c>
      <c r="L2020" t="s">
        <v>22</v>
      </c>
      <c r="M2020">
        <v>70000</v>
      </c>
      <c r="O2020" t="s">
        <v>3215</v>
      </c>
      <c r="P2020" t="s">
        <v>1174</v>
      </c>
    </row>
    <row r="2021" spans="1:16" x14ac:dyDescent="0.35">
      <c r="A2021" t="s">
        <v>1776</v>
      </c>
      <c r="B2021" t="s">
        <v>3216</v>
      </c>
      <c r="C2021" t="s">
        <v>170</v>
      </c>
      <c r="D2021" t="s">
        <v>36</v>
      </c>
      <c r="E2021" t="s">
        <v>20</v>
      </c>
      <c r="F2021" t="b">
        <v>0</v>
      </c>
      <c r="G2021" t="s">
        <v>171</v>
      </c>
      <c r="H2021" s="1">
        <v>45708.832256944443</v>
      </c>
      <c r="I2021" t="b">
        <v>1</v>
      </c>
      <c r="J2021" t="b">
        <v>1</v>
      </c>
      <c r="K2021" t="s">
        <v>31</v>
      </c>
      <c r="L2021" t="s">
        <v>22</v>
      </c>
      <c r="M2021">
        <v>85000</v>
      </c>
      <c r="O2021" t="s">
        <v>2927</v>
      </c>
      <c r="P2021" t="s">
        <v>164</v>
      </c>
    </row>
    <row r="2022" spans="1:16" x14ac:dyDescent="0.35">
      <c r="A2022" t="s">
        <v>1776</v>
      </c>
      <c r="B2022" t="s">
        <v>3250</v>
      </c>
      <c r="C2022" t="s">
        <v>2400</v>
      </c>
      <c r="D2022" t="s">
        <v>36</v>
      </c>
      <c r="E2022" t="s">
        <v>20</v>
      </c>
      <c r="F2022" t="b">
        <v>0</v>
      </c>
      <c r="G2022" t="s">
        <v>47</v>
      </c>
      <c r="H2022" s="1">
        <v>45708.833657407413</v>
      </c>
      <c r="I2022" t="b">
        <v>0</v>
      </c>
      <c r="J2022" t="b">
        <v>0</v>
      </c>
      <c r="K2022" t="s">
        <v>31</v>
      </c>
      <c r="L2022" t="s">
        <v>22</v>
      </c>
      <c r="M2022">
        <v>83500</v>
      </c>
      <c r="O2022" t="s">
        <v>3251</v>
      </c>
      <c r="P2022" t="s">
        <v>1780</v>
      </c>
    </row>
    <row r="2023" spans="1:16" x14ac:dyDescent="0.35">
      <c r="A2023" t="s">
        <v>1776</v>
      </c>
      <c r="B2023" t="s">
        <v>2137</v>
      </c>
      <c r="C2023" t="s">
        <v>805</v>
      </c>
      <c r="D2023" t="s">
        <v>3068</v>
      </c>
      <c r="E2023" t="s">
        <v>20</v>
      </c>
      <c r="F2023" t="b">
        <v>0</v>
      </c>
      <c r="G2023" t="s">
        <v>30</v>
      </c>
      <c r="H2023" s="1">
        <v>45708.834317129629</v>
      </c>
      <c r="I2023" t="b">
        <v>1</v>
      </c>
      <c r="J2023" t="b">
        <v>0</v>
      </c>
      <c r="K2023" t="s">
        <v>31</v>
      </c>
      <c r="L2023" t="s">
        <v>32</v>
      </c>
      <c r="N2023">
        <v>37.5</v>
      </c>
      <c r="O2023" t="s">
        <v>61</v>
      </c>
      <c r="P2023" t="s">
        <v>3069</v>
      </c>
    </row>
    <row r="2024" spans="1:16" x14ac:dyDescent="0.35">
      <c r="A2024" t="s">
        <v>1776</v>
      </c>
      <c r="B2024" t="s">
        <v>3217</v>
      </c>
      <c r="C2024" t="s">
        <v>1978</v>
      </c>
      <c r="D2024" t="s">
        <v>36</v>
      </c>
      <c r="E2024" t="s">
        <v>91</v>
      </c>
      <c r="F2024" t="b">
        <v>0</v>
      </c>
      <c r="G2024" t="s">
        <v>52</v>
      </c>
      <c r="H2024" s="1">
        <v>45708.834456018521</v>
      </c>
      <c r="I2024" t="b">
        <v>0</v>
      </c>
      <c r="J2024" t="b">
        <v>0</v>
      </c>
      <c r="K2024" t="s">
        <v>31</v>
      </c>
      <c r="L2024" t="s">
        <v>32</v>
      </c>
      <c r="N2024">
        <v>30</v>
      </c>
      <c r="O2024" t="s">
        <v>2565</v>
      </c>
      <c r="P2024" t="s">
        <v>3118</v>
      </c>
    </row>
    <row r="2025" spans="1:16" x14ac:dyDescent="0.35">
      <c r="A2025" t="s">
        <v>1776</v>
      </c>
      <c r="B2025" t="s">
        <v>2926</v>
      </c>
      <c r="C2025" t="s">
        <v>3240</v>
      </c>
      <c r="D2025" t="s">
        <v>36</v>
      </c>
      <c r="E2025" t="s">
        <v>20</v>
      </c>
      <c r="F2025" t="b">
        <v>0</v>
      </c>
      <c r="G2025" t="s">
        <v>52</v>
      </c>
      <c r="H2025" s="1">
        <v>45708.834837962961</v>
      </c>
      <c r="I2025" t="b">
        <v>1</v>
      </c>
      <c r="J2025" t="b">
        <v>0</v>
      </c>
      <c r="K2025" t="s">
        <v>31</v>
      </c>
      <c r="L2025" t="s">
        <v>22</v>
      </c>
      <c r="M2025">
        <v>105000</v>
      </c>
      <c r="O2025" t="s">
        <v>77</v>
      </c>
      <c r="P2025" t="s">
        <v>3241</v>
      </c>
    </row>
    <row r="2026" spans="1:16" x14ac:dyDescent="0.35">
      <c r="A2026" t="s">
        <v>1776</v>
      </c>
      <c r="B2026" t="s">
        <v>3218</v>
      </c>
      <c r="C2026" t="s">
        <v>1092</v>
      </c>
      <c r="D2026" t="s">
        <v>573</v>
      </c>
      <c r="E2026" t="s">
        <v>20</v>
      </c>
      <c r="F2026" t="b">
        <v>0</v>
      </c>
      <c r="G2026" t="s">
        <v>68</v>
      </c>
      <c r="H2026" s="1">
        <v>45708.836087962962</v>
      </c>
      <c r="I2026" t="b">
        <v>0</v>
      </c>
      <c r="J2026" t="b">
        <v>0</v>
      </c>
      <c r="K2026" t="s">
        <v>31</v>
      </c>
      <c r="L2026" t="s">
        <v>32</v>
      </c>
      <c r="N2026">
        <v>25</v>
      </c>
      <c r="O2026" t="s">
        <v>3219</v>
      </c>
      <c r="P2026" t="s">
        <v>3220</v>
      </c>
    </row>
    <row r="2027" spans="1:16" x14ac:dyDescent="0.35">
      <c r="A2027" t="s">
        <v>1776</v>
      </c>
      <c r="B2027" t="s">
        <v>3221</v>
      </c>
      <c r="C2027" t="s">
        <v>170</v>
      </c>
      <c r="D2027" t="s">
        <v>36</v>
      </c>
      <c r="E2027" t="s">
        <v>20</v>
      </c>
      <c r="F2027" t="b">
        <v>0</v>
      </c>
      <c r="G2027" t="s">
        <v>171</v>
      </c>
      <c r="H2027" s="1">
        <v>45708.868854166663</v>
      </c>
      <c r="I2027" t="b">
        <v>1</v>
      </c>
      <c r="J2027" t="b">
        <v>1</v>
      </c>
      <c r="K2027" t="s">
        <v>31</v>
      </c>
      <c r="L2027" t="s">
        <v>32</v>
      </c>
      <c r="N2027">
        <v>19</v>
      </c>
      <c r="O2027" t="s">
        <v>194</v>
      </c>
      <c r="P2027" t="s">
        <v>3222</v>
      </c>
    </row>
    <row r="2028" spans="1:16" x14ac:dyDescent="0.35">
      <c r="A2028" t="s">
        <v>1776</v>
      </c>
      <c r="B2028" t="s">
        <v>3223</v>
      </c>
      <c r="C2028" t="s">
        <v>1671</v>
      </c>
      <c r="D2028" t="s">
        <v>321</v>
      </c>
      <c r="E2028" t="s">
        <v>20</v>
      </c>
      <c r="F2028" t="b">
        <v>0</v>
      </c>
      <c r="G2028" t="s">
        <v>52</v>
      </c>
      <c r="H2028" s="1">
        <v>45708.871157407397</v>
      </c>
      <c r="I2028" t="b">
        <v>0</v>
      </c>
      <c r="J2028" t="b">
        <v>1</v>
      </c>
      <c r="K2028" t="s">
        <v>31</v>
      </c>
      <c r="L2028" t="s">
        <v>22</v>
      </c>
      <c r="M2028">
        <v>120000</v>
      </c>
      <c r="O2028" t="s">
        <v>3224</v>
      </c>
    </row>
    <row r="2029" spans="1:16" x14ac:dyDescent="0.35">
      <c r="A2029" t="s">
        <v>1776</v>
      </c>
      <c r="B2029" t="s">
        <v>3230</v>
      </c>
      <c r="C2029" t="s">
        <v>283</v>
      </c>
      <c r="D2029" t="s">
        <v>29</v>
      </c>
      <c r="E2029" t="s">
        <v>20</v>
      </c>
      <c r="F2029" t="b">
        <v>0</v>
      </c>
      <c r="G2029" t="s">
        <v>52</v>
      </c>
      <c r="H2029" s="1">
        <v>45708.874988425923</v>
      </c>
      <c r="I2029" t="b">
        <v>0</v>
      </c>
      <c r="J2029" t="b">
        <v>0</v>
      </c>
      <c r="K2029" t="s">
        <v>31</v>
      </c>
      <c r="L2029" t="s">
        <v>22</v>
      </c>
      <c r="M2029">
        <v>82500</v>
      </c>
      <c r="O2029" t="s">
        <v>3231</v>
      </c>
      <c r="P2029" t="s">
        <v>3232</v>
      </c>
    </row>
    <row r="2030" spans="1:16" x14ac:dyDescent="0.35">
      <c r="A2030" t="s">
        <v>1776</v>
      </c>
      <c r="B2030" t="s">
        <v>3258</v>
      </c>
      <c r="C2030" t="s">
        <v>154</v>
      </c>
      <c r="D2030" t="s">
        <v>36</v>
      </c>
      <c r="E2030" t="s">
        <v>20</v>
      </c>
      <c r="F2030" t="b">
        <v>0</v>
      </c>
      <c r="G2030" t="s">
        <v>52</v>
      </c>
      <c r="H2030" s="1">
        <v>45708.8750462963</v>
      </c>
      <c r="I2030" t="b">
        <v>0</v>
      </c>
      <c r="J2030" t="b">
        <v>1</v>
      </c>
      <c r="K2030" t="s">
        <v>31</v>
      </c>
      <c r="L2030" t="s">
        <v>22</v>
      </c>
      <c r="M2030">
        <v>130000</v>
      </c>
      <c r="O2030" t="s">
        <v>1377</v>
      </c>
      <c r="P2030" t="s">
        <v>3259</v>
      </c>
    </row>
    <row r="2031" spans="1:16" x14ac:dyDescent="0.35">
      <c r="A2031" t="s">
        <v>1776</v>
      </c>
      <c r="B2031" t="s">
        <v>3225</v>
      </c>
      <c r="C2031" t="s">
        <v>154</v>
      </c>
      <c r="D2031" t="s">
        <v>36</v>
      </c>
      <c r="E2031" t="s">
        <v>436</v>
      </c>
      <c r="F2031" t="b">
        <v>0</v>
      </c>
      <c r="G2031" t="s">
        <v>52</v>
      </c>
      <c r="H2031" s="1">
        <v>45708.916770833333</v>
      </c>
      <c r="I2031" t="b">
        <v>0</v>
      </c>
      <c r="J2031" t="b">
        <v>0</v>
      </c>
      <c r="K2031" t="s">
        <v>31</v>
      </c>
      <c r="L2031" t="s">
        <v>32</v>
      </c>
      <c r="N2031">
        <v>15.25</v>
      </c>
      <c r="O2031" t="s">
        <v>3226</v>
      </c>
    </row>
    <row r="2032" spans="1:16" x14ac:dyDescent="0.35">
      <c r="A2032" t="s">
        <v>1776</v>
      </c>
      <c r="B2032" t="s">
        <v>3227</v>
      </c>
      <c r="C2032" t="s">
        <v>530</v>
      </c>
      <c r="D2032" t="s">
        <v>110</v>
      </c>
      <c r="E2032" t="s">
        <v>20</v>
      </c>
      <c r="F2032" t="b">
        <v>0</v>
      </c>
      <c r="G2032" t="s">
        <v>52</v>
      </c>
      <c r="H2032" s="1">
        <v>45708.954479166663</v>
      </c>
      <c r="I2032" t="b">
        <v>0</v>
      </c>
      <c r="J2032" t="b">
        <v>0</v>
      </c>
      <c r="K2032" t="s">
        <v>31</v>
      </c>
      <c r="L2032" t="s">
        <v>32</v>
      </c>
      <c r="N2032">
        <v>67.360000610351563</v>
      </c>
      <c r="O2032" t="s">
        <v>3228</v>
      </c>
      <c r="P2032" t="s">
        <v>3229</v>
      </c>
    </row>
    <row r="2033" spans="1:16" x14ac:dyDescent="0.35">
      <c r="A2033" t="s">
        <v>1776</v>
      </c>
      <c r="B2033" t="s">
        <v>3182</v>
      </c>
      <c r="C2033" t="s">
        <v>2477</v>
      </c>
      <c r="D2033" t="s">
        <v>573</v>
      </c>
      <c r="E2033" t="s">
        <v>296</v>
      </c>
      <c r="F2033" t="b">
        <v>0</v>
      </c>
      <c r="G2033" t="s">
        <v>52</v>
      </c>
      <c r="H2033" s="1">
        <v>45709.000173611108</v>
      </c>
      <c r="I2033" t="b">
        <v>0</v>
      </c>
      <c r="J2033" t="b">
        <v>0</v>
      </c>
      <c r="K2033" t="s">
        <v>31</v>
      </c>
      <c r="L2033" t="s">
        <v>32</v>
      </c>
      <c r="N2033">
        <v>24.014999389648441</v>
      </c>
      <c r="O2033" t="s">
        <v>2478</v>
      </c>
      <c r="P2033" t="s">
        <v>2479</v>
      </c>
    </row>
    <row r="2034" spans="1:16" x14ac:dyDescent="0.35">
      <c r="A2034" t="s">
        <v>1776</v>
      </c>
      <c r="B2034" t="s">
        <v>3038</v>
      </c>
      <c r="C2034" t="s">
        <v>18</v>
      </c>
      <c r="D2034" t="s">
        <v>36</v>
      </c>
      <c r="E2034" t="s">
        <v>20</v>
      </c>
      <c r="F2034" t="b">
        <v>1</v>
      </c>
      <c r="G2034" t="s">
        <v>287</v>
      </c>
      <c r="H2034" s="1">
        <v>45709.018483796302</v>
      </c>
      <c r="I2034" t="b">
        <v>0</v>
      </c>
      <c r="J2034" t="b">
        <v>0</v>
      </c>
      <c r="K2034" t="s">
        <v>287</v>
      </c>
      <c r="L2034" t="s">
        <v>22</v>
      </c>
      <c r="M2034">
        <v>71500</v>
      </c>
      <c r="O2034" t="s">
        <v>3039</v>
      </c>
      <c r="P2034" t="s">
        <v>3040</v>
      </c>
    </row>
    <row r="2035" spans="1:16" x14ac:dyDescent="0.35">
      <c r="A2035" t="s">
        <v>1776</v>
      </c>
      <c r="B2035" t="s">
        <v>1992</v>
      </c>
      <c r="C2035" t="s">
        <v>51</v>
      </c>
      <c r="D2035" t="s">
        <v>110</v>
      </c>
      <c r="E2035" t="s">
        <v>20</v>
      </c>
      <c r="F2035" t="b">
        <v>0</v>
      </c>
      <c r="G2035" t="s">
        <v>43</v>
      </c>
      <c r="H2035" s="1">
        <v>45709.04210648148</v>
      </c>
      <c r="I2035" t="b">
        <v>0</v>
      </c>
      <c r="J2035" t="b">
        <v>0</v>
      </c>
      <c r="K2035" t="s">
        <v>31</v>
      </c>
      <c r="L2035" t="s">
        <v>22</v>
      </c>
      <c r="M2035">
        <v>70000</v>
      </c>
      <c r="O2035" t="s">
        <v>1993</v>
      </c>
      <c r="P2035" t="s">
        <v>164</v>
      </c>
    </row>
    <row r="2036" spans="1:16" x14ac:dyDescent="0.35">
      <c r="A2036" t="s">
        <v>1776</v>
      </c>
      <c r="B2036" t="s">
        <v>1994</v>
      </c>
      <c r="C2036" t="s">
        <v>338</v>
      </c>
      <c r="D2036" t="s">
        <v>110</v>
      </c>
      <c r="E2036" t="s">
        <v>20</v>
      </c>
      <c r="F2036" t="b">
        <v>0</v>
      </c>
      <c r="G2036" t="s">
        <v>68</v>
      </c>
      <c r="H2036" s="1">
        <v>45709.042280092603</v>
      </c>
      <c r="I2036" t="b">
        <v>0</v>
      </c>
      <c r="J2036" t="b">
        <v>1</v>
      </c>
      <c r="K2036" t="s">
        <v>31</v>
      </c>
      <c r="L2036" t="s">
        <v>22</v>
      </c>
      <c r="M2036">
        <v>82500</v>
      </c>
      <c r="O2036" t="s">
        <v>1995</v>
      </c>
      <c r="P2036" t="s">
        <v>1996</v>
      </c>
    </row>
    <row r="2037" spans="1:16" x14ac:dyDescent="0.35">
      <c r="A2037" t="s">
        <v>1776</v>
      </c>
      <c r="B2037" t="s">
        <v>3183</v>
      </c>
      <c r="C2037" t="s">
        <v>154</v>
      </c>
      <c r="D2037" t="s">
        <v>17452</v>
      </c>
      <c r="E2037" t="s">
        <v>20</v>
      </c>
      <c r="F2037" t="b">
        <v>0</v>
      </c>
      <c r="G2037" t="s">
        <v>52</v>
      </c>
      <c r="H2037" s="1">
        <v>45709.249976851846</v>
      </c>
      <c r="I2037" t="b">
        <v>0</v>
      </c>
      <c r="J2037" t="b">
        <v>1</v>
      </c>
      <c r="K2037" t="s">
        <v>31</v>
      </c>
      <c r="L2037" t="s">
        <v>22</v>
      </c>
      <c r="M2037">
        <v>169500</v>
      </c>
      <c r="O2037" t="s">
        <v>3184</v>
      </c>
      <c r="P2037" t="s">
        <v>3185</v>
      </c>
    </row>
    <row r="2038" spans="1:16" x14ac:dyDescent="0.35">
      <c r="A2038" t="s">
        <v>1776</v>
      </c>
      <c r="B2038" t="s">
        <v>1776</v>
      </c>
      <c r="C2038" t="s">
        <v>3186</v>
      </c>
      <c r="D2038" t="s">
        <v>17444</v>
      </c>
      <c r="E2038" t="s">
        <v>20</v>
      </c>
      <c r="F2038" t="b">
        <v>0</v>
      </c>
      <c r="G2038" t="s">
        <v>47</v>
      </c>
      <c r="H2038" s="1">
        <v>45709.250231481477</v>
      </c>
      <c r="I2038" t="b">
        <v>1</v>
      </c>
      <c r="J2038" t="b">
        <v>1</v>
      </c>
      <c r="K2038" t="s">
        <v>31</v>
      </c>
      <c r="L2038" t="s">
        <v>32</v>
      </c>
      <c r="N2038">
        <v>30.5</v>
      </c>
      <c r="O2038" t="s">
        <v>432</v>
      </c>
      <c r="P2038" t="s">
        <v>164</v>
      </c>
    </row>
    <row r="2039" spans="1:16" x14ac:dyDescent="0.35">
      <c r="A2039" t="s">
        <v>1776</v>
      </c>
      <c r="B2039" t="s">
        <v>1776</v>
      </c>
      <c r="C2039" t="s">
        <v>1961</v>
      </c>
      <c r="D2039" t="s">
        <v>110</v>
      </c>
      <c r="E2039" t="s">
        <v>760</v>
      </c>
      <c r="F2039" t="b">
        <v>0</v>
      </c>
      <c r="G2039" t="s">
        <v>47</v>
      </c>
      <c r="H2039" s="1">
        <v>45709.250277777777</v>
      </c>
      <c r="I2039" t="b">
        <v>0</v>
      </c>
      <c r="J2039" t="b">
        <v>1</v>
      </c>
      <c r="K2039" t="s">
        <v>31</v>
      </c>
      <c r="L2039" t="s">
        <v>32</v>
      </c>
      <c r="N2039">
        <v>62.5</v>
      </c>
      <c r="O2039" t="s">
        <v>3187</v>
      </c>
      <c r="P2039" t="s">
        <v>1143</v>
      </c>
    </row>
    <row r="2040" spans="1:16" x14ac:dyDescent="0.35">
      <c r="A2040" t="s">
        <v>1776</v>
      </c>
      <c r="B2040" t="s">
        <v>2048</v>
      </c>
      <c r="C2040" t="s">
        <v>1526</v>
      </c>
      <c r="D2040" t="s">
        <v>3188</v>
      </c>
      <c r="E2040" t="s">
        <v>91</v>
      </c>
      <c r="F2040" t="b">
        <v>0</v>
      </c>
      <c r="G2040" t="s">
        <v>68</v>
      </c>
      <c r="H2040" s="1">
        <v>45709.250902777778</v>
      </c>
      <c r="I2040" t="b">
        <v>1</v>
      </c>
      <c r="J2040" t="b">
        <v>1</v>
      </c>
      <c r="K2040" t="s">
        <v>31</v>
      </c>
      <c r="L2040" t="s">
        <v>32</v>
      </c>
      <c r="N2040">
        <v>25</v>
      </c>
      <c r="O2040" t="s">
        <v>1721</v>
      </c>
      <c r="P2040" t="s">
        <v>251</v>
      </c>
    </row>
    <row r="2041" spans="1:16" x14ac:dyDescent="0.35">
      <c r="A2041" t="s">
        <v>1776</v>
      </c>
      <c r="B2041" t="s">
        <v>1776</v>
      </c>
      <c r="C2041" t="s">
        <v>705</v>
      </c>
      <c r="D2041" t="s">
        <v>110</v>
      </c>
      <c r="E2041" t="s">
        <v>20</v>
      </c>
      <c r="F2041" t="b">
        <v>0</v>
      </c>
      <c r="G2041" t="s">
        <v>30</v>
      </c>
      <c r="H2041" s="1">
        <v>45709.251215277778</v>
      </c>
      <c r="I2041" t="b">
        <v>0</v>
      </c>
      <c r="J2041" t="b">
        <v>0</v>
      </c>
      <c r="K2041" t="s">
        <v>31</v>
      </c>
      <c r="L2041" t="s">
        <v>22</v>
      </c>
      <c r="M2041">
        <v>70000</v>
      </c>
      <c r="O2041" t="s">
        <v>2586</v>
      </c>
      <c r="P2041" t="s">
        <v>2587</v>
      </c>
    </row>
    <row r="2042" spans="1:16" x14ac:dyDescent="0.35">
      <c r="A2042" t="s">
        <v>1776</v>
      </c>
      <c r="B2042" t="s">
        <v>3189</v>
      </c>
      <c r="C2042" t="s">
        <v>3190</v>
      </c>
      <c r="D2042" t="s">
        <v>29</v>
      </c>
      <c r="E2042" t="s">
        <v>20</v>
      </c>
      <c r="F2042" t="b">
        <v>0</v>
      </c>
      <c r="G2042" t="s">
        <v>171</v>
      </c>
      <c r="H2042" s="1">
        <v>45709.269016203703</v>
      </c>
      <c r="I2042" t="b">
        <v>0</v>
      </c>
      <c r="J2042" t="b">
        <v>0</v>
      </c>
      <c r="K2042" t="s">
        <v>31</v>
      </c>
      <c r="L2042" t="s">
        <v>32</v>
      </c>
      <c r="N2042">
        <v>33.5</v>
      </c>
      <c r="O2042" t="s">
        <v>3191</v>
      </c>
      <c r="P2042" t="s">
        <v>3192</v>
      </c>
    </row>
    <row r="2043" spans="1:16" x14ac:dyDescent="0.35">
      <c r="A2043" t="s">
        <v>1776</v>
      </c>
      <c r="B2043" t="s">
        <v>1871</v>
      </c>
      <c r="D2043" t="s">
        <v>1872</v>
      </c>
      <c r="E2043" t="s">
        <v>20</v>
      </c>
      <c r="F2043" t="b">
        <v>0</v>
      </c>
      <c r="G2043" t="s">
        <v>37</v>
      </c>
      <c r="H2043" s="1">
        <v>45709.298101851848</v>
      </c>
      <c r="I2043" t="b">
        <v>0</v>
      </c>
      <c r="J2043" t="b">
        <v>0</v>
      </c>
      <c r="K2043" t="s">
        <v>37</v>
      </c>
      <c r="L2043" t="s">
        <v>22</v>
      </c>
      <c r="M2043">
        <v>65000</v>
      </c>
      <c r="O2043" t="s">
        <v>1873</v>
      </c>
      <c r="P2043" t="s">
        <v>1016</v>
      </c>
    </row>
    <row r="2044" spans="1:16" x14ac:dyDescent="0.35">
      <c r="A2044" t="s">
        <v>1776</v>
      </c>
      <c r="B2044" t="s">
        <v>3193</v>
      </c>
      <c r="C2044" t="s">
        <v>72</v>
      </c>
      <c r="D2044" t="s">
        <v>115</v>
      </c>
      <c r="E2044" t="s">
        <v>20</v>
      </c>
      <c r="F2044" t="b">
        <v>0</v>
      </c>
      <c r="G2044" t="s">
        <v>30</v>
      </c>
      <c r="H2044" s="1">
        <v>45709.303819444453</v>
      </c>
      <c r="I2044" t="b">
        <v>0</v>
      </c>
      <c r="J2044" t="b">
        <v>1</v>
      </c>
      <c r="K2044" t="s">
        <v>31</v>
      </c>
      <c r="L2044" t="s">
        <v>22</v>
      </c>
      <c r="M2044">
        <v>137500</v>
      </c>
      <c r="O2044" t="s">
        <v>3194</v>
      </c>
      <c r="P2044" t="s">
        <v>3195</v>
      </c>
    </row>
    <row r="2045" spans="1:16" x14ac:dyDescent="0.35">
      <c r="A2045" t="s">
        <v>1776</v>
      </c>
      <c r="B2045" t="s">
        <v>3233</v>
      </c>
      <c r="C2045" t="s">
        <v>3234</v>
      </c>
      <c r="D2045" t="s">
        <v>110</v>
      </c>
      <c r="E2045" t="s">
        <v>20</v>
      </c>
      <c r="F2045" t="b">
        <v>0</v>
      </c>
      <c r="G2045" t="s">
        <v>52</v>
      </c>
      <c r="H2045" s="1">
        <v>45709.375081018523</v>
      </c>
      <c r="I2045" t="b">
        <v>1</v>
      </c>
      <c r="J2045" t="b">
        <v>1</v>
      </c>
      <c r="K2045" t="s">
        <v>31</v>
      </c>
      <c r="L2045" t="s">
        <v>22</v>
      </c>
      <c r="M2045">
        <v>80000</v>
      </c>
      <c r="O2045" t="s">
        <v>3235</v>
      </c>
      <c r="P2045" t="s">
        <v>3236</v>
      </c>
    </row>
    <row r="2046" spans="1:16" x14ac:dyDescent="0.35">
      <c r="A2046" t="s">
        <v>1776</v>
      </c>
      <c r="B2046" t="s">
        <v>3196</v>
      </c>
      <c r="C2046" t="s">
        <v>18</v>
      </c>
      <c r="D2046" t="s">
        <v>110</v>
      </c>
      <c r="E2046" t="s">
        <v>20</v>
      </c>
      <c r="F2046" t="b">
        <v>1</v>
      </c>
      <c r="G2046" t="s">
        <v>52</v>
      </c>
      <c r="H2046" s="1">
        <v>45709.375150462962</v>
      </c>
      <c r="I2046" t="b">
        <v>1</v>
      </c>
      <c r="J2046" t="b">
        <v>0</v>
      </c>
      <c r="K2046" t="s">
        <v>31</v>
      </c>
      <c r="L2046" t="s">
        <v>22</v>
      </c>
      <c r="M2046">
        <v>163085</v>
      </c>
      <c r="O2046" t="s">
        <v>3197</v>
      </c>
      <c r="P2046" t="s">
        <v>941</v>
      </c>
    </row>
    <row r="2047" spans="1:16" x14ac:dyDescent="0.35">
      <c r="A2047" t="s">
        <v>1776</v>
      </c>
      <c r="B2047" t="s">
        <v>3198</v>
      </c>
      <c r="C2047" t="s">
        <v>1961</v>
      </c>
      <c r="D2047" t="s">
        <v>115</v>
      </c>
      <c r="E2047" t="s">
        <v>20</v>
      </c>
      <c r="F2047" t="b">
        <v>0</v>
      </c>
      <c r="G2047" t="s">
        <v>47</v>
      </c>
      <c r="H2047" s="1">
        <v>45709.375474537039</v>
      </c>
      <c r="I2047" t="b">
        <v>0</v>
      </c>
      <c r="J2047" t="b">
        <v>0</v>
      </c>
      <c r="K2047" t="s">
        <v>31</v>
      </c>
      <c r="L2047" t="s">
        <v>22</v>
      </c>
      <c r="M2047">
        <v>125000</v>
      </c>
      <c r="O2047" t="s">
        <v>1123</v>
      </c>
      <c r="P2047" t="s">
        <v>3199</v>
      </c>
    </row>
    <row r="2048" spans="1:16" x14ac:dyDescent="0.35">
      <c r="A2048" t="s">
        <v>1776</v>
      </c>
      <c r="B2048" t="s">
        <v>2395</v>
      </c>
      <c r="C2048" t="s">
        <v>283</v>
      </c>
      <c r="D2048" t="s">
        <v>573</v>
      </c>
      <c r="E2048" t="s">
        <v>296</v>
      </c>
      <c r="F2048" t="b">
        <v>0</v>
      </c>
      <c r="G2048" t="s">
        <v>52</v>
      </c>
      <c r="H2048" s="1">
        <v>45709.416701388887</v>
      </c>
      <c r="I2048" t="b">
        <v>1</v>
      </c>
      <c r="J2048" t="b">
        <v>0</v>
      </c>
      <c r="K2048" t="s">
        <v>31</v>
      </c>
      <c r="L2048" t="s">
        <v>32</v>
      </c>
      <c r="N2048">
        <v>27.979999542236332</v>
      </c>
      <c r="O2048" t="s">
        <v>3200</v>
      </c>
    </row>
    <row r="2049" spans="1:16" x14ac:dyDescent="0.35">
      <c r="A2049" t="s">
        <v>1776</v>
      </c>
      <c r="B2049" t="s">
        <v>1776</v>
      </c>
      <c r="C2049" t="s">
        <v>3249</v>
      </c>
      <c r="D2049" t="s">
        <v>3243</v>
      </c>
      <c r="E2049" t="s">
        <v>296</v>
      </c>
      <c r="F2049" t="b">
        <v>0</v>
      </c>
      <c r="G2049" t="s">
        <v>47</v>
      </c>
      <c r="H2049" s="1">
        <v>45709.500532407408</v>
      </c>
      <c r="I2049" t="b">
        <v>0</v>
      </c>
      <c r="J2049" t="b">
        <v>0</v>
      </c>
      <c r="K2049" t="s">
        <v>31</v>
      </c>
      <c r="L2049" t="s">
        <v>32</v>
      </c>
      <c r="N2049">
        <v>15</v>
      </c>
      <c r="O2049" t="s">
        <v>3244</v>
      </c>
      <c r="P2049" t="s">
        <v>3245</v>
      </c>
    </row>
    <row r="2050" spans="1:16" x14ac:dyDescent="0.35">
      <c r="A2050" t="s">
        <v>1776</v>
      </c>
      <c r="B2050" t="s">
        <v>1776</v>
      </c>
      <c r="C2050" t="s">
        <v>3242</v>
      </c>
      <c r="D2050" t="s">
        <v>3243</v>
      </c>
      <c r="E2050" t="s">
        <v>296</v>
      </c>
      <c r="F2050" t="b">
        <v>0</v>
      </c>
      <c r="G2050" t="s">
        <v>30</v>
      </c>
      <c r="H2050" s="1">
        <v>45709.515636574077</v>
      </c>
      <c r="I2050" t="b">
        <v>0</v>
      </c>
      <c r="J2050" t="b">
        <v>0</v>
      </c>
      <c r="K2050" t="s">
        <v>31</v>
      </c>
      <c r="L2050" t="s">
        <v>32</v>
      </c>
      <c r="N2050">
        <v>15</v>
      </c>
      <c r="O2050" t="s">
        <v>3244</v>
      </c>
      <c r="P2050" t="s">
        <v>3245</v>
      </c>
    </row>
    <row r="2051" spans="1:16" x14ac:dyDescent="0.35">
      <c r="A2051" t="s">
        <v>1776</v>
      </c>
      <c r="B2051" t="s">
        <v>3246</v>
      </c>
      <c r="C2051" t="s">
        <v>3247</v>
      </c>
      <c r="D2051" t="s">
        <v>110</v>
      </c>
      <c r="E2051" t="s">
        <v>20</v>
      </c>
      <c r="F2051" t="b">
        <v>0</v>
      </c>
      <c r="G2051" t="s">
        <v>52</v>
      </c>
      <c r="H2051" s="1">
        <v>45709.583402777767</v>
      </c>
      <c r="I2051" t="b">
        <v>0</v>
      </c>
      <c r="J2051" t="b">
        <v>1</v>
      </c>
      <c r="K2051" t="s">
        <v>31</v>
      </c>
      <c r="L2051" t="s">
        <v>22</v>
      </c>
      <c r="M2051">
        <v>70000</v>
      </c>
      <c r="O2051" t="s">
        <v>3248</v>
      </c>
      <c r="P2051" t="s">
        <v>140</v>
      </c>
    </row>
    <row r="2052" spans="1:16" x14ac:dyDescent="0.35">
      <c r="A2052" t="s">
        <v>1776</v>
      </c>
      <c r="B2052" t="s">
        <v>3201</v>
      </c>
      <c r="C2052" t="s">
        <v>3202</v>
      </c>
      <c r="D2052" t="s">
        <v>573</v>
      </c>
      <c r="E2052" t="s">
        <v>20</v>
      </c>
      <c r="F2052" t="b">
        <v>0</v>
      </c>
      <c r="G2052" t="s">
        <v>52</v>
      </c>
      <c r="H2052" s="1">
        <v>45709.583518518521</v>
      </c>
      <c r="I2052" t="b">
        <v>0</v>
      </c>
      <c r="J2052" t="b">
        <v>1</v>
      </c>
      <c r="K2052" t="s">
        <v>31</v>
      </c>
      <c r="L2052" t="s">
        <v>32</v>
      </c>
      <c r="N2052">
        <v>24.014999389648441</v>
      </c>
      <c r="O2052" t="s">
        <v>3203</v>
      </c>
      <c r="P2052" t="s">
        <v>1976</v>
      </c>
    </row>
    <row r="2053" spans="1:16" x14ac:dyDescent="0.35">
      <c r="A2053" t="s">
        <v>1776</v>
      </c>
      <c r="B2053" t="s">
        <v>2353</v>
      </c>
      <c r="C2053" t="s">
        <v>189</v>
      </c>
      <c r="D2053" t="s">
        <v>110</v>
      </c>
      <c r="E2053" t="s">
        <v>760</v>
      </c>
      <c r="F2053" t="b">
        <v>0</v>
      </c>
      <c r="G2053" t="s">
        <v>52</v>
      </c>
      <c r="H2053" s="1">
        <v>45709.625069444453</v>
      </c>
      <c r="I2053" t="b">
        <v>1</v>
      </c>
      <c r="J2053" t="b">
        <v>1</v>
      </c>
      <c r="K2053" t="s">
        <v>31</v>
      </c>
      <c r="L2053" t="s">
        <v>32</v>
      </c>
      <c r="N2053">
        <v>26.494998931884769</v>
      </c>
      <c r="O2053" t="s">
        <v>2354</v>
      </c>
      <c r="P2053" t="s">
        <v>191</v>
      </c>
    </row>
    <row r="2054" spans="1:16" x14ac:dyDescent="0.35">
      <c r="A2054" t="s">
        <v>1776</v>
      </c>
      <c r="B2054" t="s">
        <v>3204</v>
      </c>
      <c r="C2054" t="s">
        <v>533</v>
      </c>
      <c r="D2054" t="s">
        <v>29</v>
      </c>
      <c r="E2054" t="s">
        <v>20</v>
      </c>
      <c r="F2054" t="b">
        <v>0</v>
      </c>
      <c r="G2054" t="s">
        <v>52</v>
      </c>
      <c r="H2054" s="1">
        <v>45709.625173611108</v>
      </c>
      <c r="I2054" t="b">
        <v>0</v>
      </c>
      <c r="J2054" t="b">
        <v>0</v>
      </c>
      <c r="K2054" t="s">
        <v>31</v>
      </c>
      <c r="L2054" t="s">
        <v>22</v>
      </c>
      <c r="M2054">
        <v>61750</v>
      </c>
      <c r="O2054" t="s">
        <v>3205</v>
      </c>
      <c r="P2054" t="s">
        <v>3206</v>
      </c>
    </row>
    <row r="2055" spans="1:16" x14ac:dyDescent="0.35">
      <c r="A2055" t="s">
        <v>1776</v>
      </c>
      <c r="B2055" t="s">
        <v>3207</v>
      </c>
      <c r="C2055" t="s">
        <v>1599</v>
      </c>
      <c r="D2055" t="s">
        <v>110</v>
      </c>
      <c r="E2055" t="s">
        <v>91</v>
      </c>
      <c r="F2055" t="b">
        <v>0</v>
      </c>
      <c r="G2055" t="s">
        <v>68</v>
      </c>
      <c r="H2055" s="1">
        <v>45709.625601851847</v>
      </c>
      <c r="I2055" t="b">
        <v>1</v>
      </c>
      <c r="J2055" t="b">
        <v>0</v>
      </c>
      <c r="K2055" t="s">
        <v>31</v>
      </c>
      <c r="L2055" t="s">
        <v>32</v>
      </c>
      <c r="N2055">
        <v>53.5</v>
      </c>
      <c r="O2055" t="s">
        <v>3208</v>
      </c>
      <c r="P2055" t="s">
        <v>897</v>
      </c>
    </row>
    <row r="2056" spans="1:16" x14ac:dyDescent="0.35">
      <c r="A2056" t="s">
        <v>1776</v>
      </c>
      <c r="B2056" t="s">
        <v>2949</v>
      </c>
      <c r="C2056" t="s">
        <v>2602</v>
      </c>
      <c r="D2056" t="s">
        <v>29</v>
      </c>
      <c r="E2056" t="s">
        <v>20</v>
      </c>
      <c r="F2056" t="b">
        <v>0</v>
      </c>
      <c r="G2056" t="s">
        <v>52</v>
      </c>
      <c r="H2056" s="1">
        <v>45709.666817129633</v>
      </c>
      <c r="I2056" t="b">
        <v>0</v>
      </c>
      <c r="J2056" t="b">
        <v>1</v>
      </c>
      <c r="K2056" t="s">
        <v>31</v>
      </c>
      <c r="L2056" t="s">
        <v>22</v>
      </c>
      <c r="M2056">
        <v>120000</v>
      </c>
      <c r="O2056" t="s">
        <v>3209</v>
      </c>
      <c r="P2056" t="s">
        <v>3210</v>
      </c>
    </row>
    <row r="2057" spans="1:16" x14ac:dyDescent="0.35">
      <c r="A2057" t="s">
        <v>1776</v>
      </c>
      <c r="B2057" t="s">
        <v>3211</v>
      </c>
      <c r="C2057" t="s">
        <v>533</v>
      </c>
      <c r="D2057" t="s">
        <v>110</v>
      </c>
      <c r="E2057" t="s">
        <v>20</v>
      </c>
      <c r="F2057" t="b">
        <v>0</v>
      </c>
      <c r="G2057" t="s">
        <v>52</v>
      </c>
      <c r="H2057" s="1">
        <v>45709.66684027778</v>
      </c>
      <c r="I2057" t="b">
        <v>0</v>
      </c>
      <c r="J2057" t="b">
        <v>1</v>
      </c>
      <c r="K2057" t="s">
        <v>31</v>
      </c>
      <c r="L2057" t="s">
        <v>22</v>
      </c>
      <c r="M2057">
        <v>79871.5</v>
      </c>
      <c r="O2057" t="s">
        <v>3212</v>
      </c>
      <c r="P2057" t="s">
        <v>3213</v>
      </c>
    </row>
    <row r="2058" spans="1:16" x14ac:dyDescent="0.35">
      <c r="A2058" t="s">
        <v>1776</v>
      </c>
      <c r="B2058" t="s">
        <v>3237</v>
      </c>
      <c r="C2058" t="s">
        <v>2069</v>
      </c>
      <c r="D2058" t="s">
        <v>36</v>
      </c>
      <c r="E2058" t="s">
        <v>20</v>
      </c>
      <c r="F2058" t="b">
        <v>0</v>
      </c>
      <c r="G2058" t="s">
        <v>171</v>
      </c>
      <c r="H2058" s="1">
        <v>45709.700891203713</v>
      </c>
      <c r="I2058" t="b">
        <v>0</v>
      </c>
      <c r="J2058" t="b">
        <v>1</v>
      </c>
      <c r="K2058" t="s">
        <v>31</v>
      </c>
      <c r="L2058" t="s">
        <v>22</v>
      </c>
      <c r="M2058">
        <v>74100</v>
      </c>
      <c r="O2058" t="s">
        <v>3238</v>
      </c>
      <c r="P2058" t="s">
        <v>3239</v>
      </c>
    </row>
    <row r="2059" spans="1:16" x14ac:dyDescent="0.35">
      <c r="A2059" t="s">
        <v>1776</v>
      </c>
      <c r="B2059" t="s">
        <v>1776</v>
      </c>
      <c r="C2059" t="s">
        <v>496</v>
      </c>
      <c r="D2059" t="s">
        <v>42</v>
      </c>
      <c r="E2059" t="s">
        <v>20</v>
      </c>
      <c r="F2059" t="b">
        <v>0</v>
      </c>
      <c r="G2059" t="s">
        <v>47</v>
      </c>
      <c r="H2059" s="1">
        <v>45709.708738425928</v>
      </c>
      <c r="I2059" t="b">
        <v>0</v>
      </c>
      <c r="J2059" t="b">
        <v>0</v>
      </c>
      <c r="K2059" t="s">
        <v>31</v>
      </c>
      <c r="L2059" t="s">
        <v>32</v>
      </c>
      <c r="N2059">
        <v>37.5</v>
      </c>
      <c r="O2059" t="s">
        <v>1818</v>
      </c>
      <c r="P2059" t="s">
        <v>1130</v>
      </c>
    </row>
    <row r="2060" spans="1:16" x14ac:dyDescent="0.35">
      <c r="A2060" t="s">
        <v>1776</v>
      </c>
      <c r="B2060" t="s">
        <v>1882</v>
      </c>
      <c r="C2060" t="s">
        <v>3214</v>
      </c>
      <c r="D2060" t="s">
        <v>36</v>
      </c>
      <c r="E2060" t="s">
        <v>20</v>
      </c>
      <c r="F2060" t="b">
        <v>0</v>
      </c>
      <c r="G2060" t="s">
        <v>52</v>
      </c>
      <c r="H2060" s="1">
        <v>45709.791770833333</v>
      </c>
      <c r="I2060" t="b">
        <v>1</v>
      </c>
      <c r="J2060" t="b">
        <v>0</v>
      </c>
      <c r="K2060" t="s">
        <v>31</v>
      </c>
      <c r="L2060" t="s">
        <v>22</v>
      </c>
      <c r="M2060">
        <v>70000</v>
      </c>
      <c r="O2060" t="s">
        <v>3215</v>
      </c>
      <c r="P2060" t="s">
        <v>1174</v>
      </c>
    </row>
    <row r="2061" spans="1:16" x14ac:dyDescent="0.35">
      <c r="A2061" t="s">
        <v>1776</v>
      </c>
      <c r="B2061" t="s">
        <v>3216</v>
      </c>
      <c r="C2061" t="s">
        <v>170</v>
      </c>
      <c r="D2061" t="s">
        <v>36</v>
      </c>
      <c r="E2061" t="s">
        <v>20</v>
      </c>
      <c r="F2061" t="b">
        <v>0</v>
      </c>
      <c r="G2061" t="s">
        <v>171</v>
      </c>
      <c r="H2061" s="1">
        <v>45709.832256944443</v>
      </c>
      <c r="I2061" t="b">
        <v>1</v>
      </c>
      <c r="J2061" t="b">
        <v>1</v>
      </c>
      <c r="K2061" t="s">
        <v>31</v>
      </c>
      <c r="L2061" t="s">
        <v>22</v>
      </c>
      <c r="M2061">
        <v>85000</v>
      </c>
      <c r="O2061" t="s">
        <v>2927</v>
      </c>
      <c r="P2061" t="s">
        <v>164</v>
      </c>
    </row>
    <row r="2062" spans="1:16" x14ac:dyDescent="0.35">
      <c r="A2062" t="s">
        <v>1776</v>
      </c>
      <c r="B2062" t="s">
        <v>3250</v>
      </c>
      <c r="C2062" t="s">
        <v>2400</v>
      </c>
      <c r="D2062" t="s">
        <v>36</v>
      </c>
      <c r="E2062" t="s">
        <v>20</v>
      </c>
      <c r="F2062" t="b">
        <v>0</v>
      </c>
      <c r="G2062" t="s">
        <v>47</v>
      </c>
      <c r="H2062" s="1">
        <v>45709.833657407413</v>
      </c>
      <c r="I2062" t="b">
        <v>0</v>
      </c>
      <c r="J2062" t="b">
        <v>0</v>
      </c>
      <c r="K2062" t="s">
        <v>31</v>
      </c>
      <c r="L2062" t="s">
        <v>22</v>
      </c>
      <c r="M2062">
        <v>83500</v>
      </c>
      <c r="O2062" t="s">
        <v>3251</v>
      </c>
      <c r="P2062" t="s">
        <v>1780</v>
      </c>
    </row>
    <row r="2063" spans="1:16" x14ac:dyDescent="0.35">
      <c r="A2063" t="s">
        <v>1776</v>
      </c>
      <c r="B2063" t="s">
        <v>2137</v>
      </c>
      <c r="C2063" t="s">
        <v>805</v>
      </c>
      <c r="D2063" t="s">
        <v>3068</v>
      </c>
      <c r="E2063" t="s">
        <v>20</v>
      </c>
      <c r="F2063" t="b">
        <v>0</v>
      </c>
      <c r="G2063" t="s">
        <v>30</v>
      </c>
      <c r="H2063" s="1">
        <v>45709.834317129629</v>
      </c>
      <c r="I2063" t="b">
        <v>1</v>
      </c>
      <c r="J2063" t="b">
        <v>0</v>
      </c>
      <c r="K2063" t="s">
        <v>31</v>
      </c>
      <c r="L2063" t="s">
        <v>32</v>
      </c>
      <c r="N2063">
        <v>37.5</v>
      </c>
      <c r="O2063" t="s">
        <v>61</v>
      </c>
      <c r="P2063" t="s">
        <v>3069</v>
      </c>
    </row>
    <row r="2064" spans="1:16" x14ac:dyDescent="0.35">
      <c r="A2064" t="s">
        <v>1776</v>
      </c>
      <c r="B2064" t="s">
        <v>3217</v>
      </c>
      <c r="C2064" t="s">
        <v>1978</v>
      </c>
      <c r="D2064" t="s">
        <v>36</v>
      </c>
      <c r="E2064" t="s">
        <v>91</v>
      </c>
      <c r="F2064" t="b">
        <v>0</v>
      </c>
      <c r="G2064" t="s">
        <v>52</v>
      </c>
      <c r="H2064" s="1">
        <v>45709.834456018521</v>
      </c>
      <c r="I2064" t="b">
        <v>0</v>
      </c>
      <c r="J2064" t="b">
        <v>0</v>
      </c>
      <c r="K2064" t="s">
        <v>31</v>
      </c>
      <c r="L2064" t="s">
        <v>32</v>
      </c>
      <c r="N2064">
        <v>30</v>
      </c>
      <c r="O2064" t="s">
        <v>2565</v>
      </c>
      <c r="P2064" t="s">
        <v>3118</v>
      </c>
    </row>
    <row r="2065" spans="1:16" x14ac:dyDescent="0.35">
      <c r="A2065" t="s">
        <v>1776</v>
      </c>
      <c r="B2065" t="s">
        <v>2926</v>
      </c>
      <c r="C2065" t="s">
        <v>3240</v>
      </c>
      <c r="D2065" t="s">
        <v>36</v>
      </c>
      <c r="E2065" t="s">
        <v>20</v>
      </c>
      <c r="F2065" t="b">
        <v>0</v>
      </c>
      <c r="G2065" t="s">
        <v>52</v>
      </c>
      <c r="H2065" s="1">
        <v>45709.834837962961</v>
      </c>
      <c r="I2065" t="b">
        <v>1</v>
      </c>
      <c r="J2065" t="b">
        <v>0</v>
      </c>
      <c r="K2065" t="s">
        <v>31</v>
      </c>
      <c r="L2065" t="s">
        <v>22</v>
      </c>
      <c r="M2065">
        <v>105000</v>
      </c>
      <c r="O2065" t="s">
        <v>77</v>
      </c>
      <c r="P2065" t="s">
        <v>3241</v>
      </c>
    </row>
    <row r="2066" spans="1:16" x14ac:dyDescent="0.35">
      <c r="A2066" t="s">
        <v>1776</v>
      </c>
      <c r="B2066" t="s">
        <v>3218</v>
      </c>
      <c r="C2066" t="s">
        <v>1092</v>
      </c>
      <c r="D2066" t="s">
        <v>573</v>
      </c>
      <c r="E2066" t="s">
        <v>20</v>
      </c>
      <c r="F2066" t="b">
        <v>0</v>
      </c>
      <c r="G2066" t="s">
        <v>68</v>
      </c>
      <c r="H2066" s="1">
        <v>45709.836087962962</v>
      </c>
      <c r="I2066" t="b">
        <v>0</v>
      </c>
      <c r="J2066" t="b">
        <v>0</v>
      </c>
      <c r="K2066" t="s">
        <v>31</v>
      </c>
      <c r="L2066" t="s">
        <v>32</v>
      </c>
      <c r="N2066">
        <v>25</v>
      </c>
      <c r="O2066" t="s">
        <v>3219</v>
      </c>
      <c r="P2066" t="s">
        <v>3220</v>
      </c>
    </row>
    <row r="2067" spans="1:16" x14ac:dyDescent="0.35">
      <c r="A2067" t="s">
        <v>1776</v>
      </c>
      <c r="B2067" t="s">
        <v>3221</v>
      </c>
      <c r="C2067" t="s">
        <v>170</v>
      </c>
      <c r="D2067" t="s">
        <v>36</v>
      </c>
      <c r="E2067" t="s">
        <v>20</v>
      </c>
      <c r="F2067" t="b">
        <v>0</v>
      </c>
      <c r="G2067" t="s">
        <v>171</v>
      </c>
      <c r="H2067" s="1">
        <v>45709.868854166663</v>
      </c>
      <c r="I2067" t="b">
        <v>1</v>
      </c>
      <c r="J2067" t="b">
        <v>1</v>
      </c>
      <c r="K2067" t="s">
        <v>31</v>
      </c>
      <c r="L2067" t="s">
        <v>32</v>
      </c>
      <c r="N2067">
        <v>19</v>
      </c>
      <c r="O2067" t="s">
        <v>194</v>
      </c>
      <c r="P2067" t="s">
        <v>3222</v>
      </c>
    </row>
    <row r="2068" spans="1:16" x14ac:dyDescent="0.35">
      <c r="A2068" t="s">
        <v>1776</v>
      </c>
      <c r="B2068" t="s">
        <v>3223</v>
      </c>
      <c r="C2068" t="s">
        <v>1671</v>
      </c>
      <c r="D2068" t="s">
        <v>321</v>
      </c>
      <c r="E2068" t="s">
        <v>20</v>
      </c>
      <c r="F2068" t="b">
        <v>0</v>
      </c>
      <c r="G2068" t="s">
        <v>52</v>
      </c>
      <c r="H2068" s="1">
        <v>45709.871157407397</v>
      </c>
      <c r="I2068" t="b">
        <v>0</v>
      </c>
      <c r="J2068" t="b">
        <v>1</v>
      </c>
      <c r="K2068" t="s">
        <v>31</v>
      </c>
      <c r="L2068" t="s">
        <v>22</v>
      </c>
      <c r="M2068">
        <v>120000</v>
      </c>
      <c r="O2068" t="s">
        <v>3224</v>
      </c>
    </row>
    <row r="2069" spans="1:16" x14ac:dyDescent="0.35">
      <c r="A2069" t="s">
        <v>1776</v>
      </c>
      <c r="B2069" t="s">
        <v>3230</v>
      </c>
      <c r="C2069" t="s">
        <v>283</v>
      </c>
      <c r="D2069" t="s">
        <v>29</v>
      </c>
      <c r="E2069" t="s">
        <v>20</v>
      </c>
      <c r="F2069" t="b">
        <v>0</v>
      </c>
      <c r="G2069" t="s">
        <v>52</v>
      </c>
      <c r="H2069" s="1">
        <v>45709.874988425923</v>
      </c>
      <c r="I2069" t="b">
        <v>0</v>
      </c>
      <c r="J2069" t="b">
        <v>0</v>
      </c>
      <c r="K2069" t="s">
        <v>31</v>
      </c>
      <c r="L2069" t="s">
        <v>22</v>
      </c>
      <c r="M2069">
        <v>82500</v>
      </c>
      <c r="O2069" t="s">
        <v>3231</v>
      </c>
      <c r="P2069" t="s">
        <v>3232</v>
      </c>
    </row>
    <row r="2070" spans="1:16" x14ac:dyDescent="0.35">
      <c r="A2070" t="s">
        <v>1776</v>
      </c>
      <c r="B2070" t="s">
        <v>3225</v>
      </c>
      <c r="C2070" t="s">
        <v>154</v>
      </c>
      <c r="D2070" t="s">
        <v>36</v>
      </c>
      <c r="E2070" t="s">
        <v>436</v>
      </c>
      <c r="F2070" t="b">
        <v>0</v>
      </c>
      <c r="G2070" t="s">
        <v>52</v>
      </c>
      <c r="H2070" s="1">
        <v>45709.916770833333</v>
      </c>
      <c r="I2070" t="b">
        <v>0</v>
      </c>
      <c r="J2070" t="b">
        <v>0</v>
      </c>
      <c r="K2070" t="s">
        <v>31</v>
      </c>
      <c r="L2070" t="s">
        <v>32</v>
      </c>
      <c r="N2070">
        <v>15.25</v>
      </c>
      <c r="O2070" t="s">
        <v>3226</v>
      </c>
    </row>
    <row r="2071" spans="1:16" x14ac:dyDescent="0.35">
      <c r="A2071" t="s">
        <v>1776</v>
      </c>
      <c r="B2071" t="s">
        <v>3227</v>
      </c>
      <c r="C2071" t="s">
        <v>530</v>
      </c>
      <c r="D2071" t="s">
        <v>110</v>
      </c>
      <c r="E2071" t="s">
        <v>20</v>
      </c>
      <c r="F2071" t="b">
        <v>0</v>
      </c>
      <c r="G2071" t="s">
        <v>52</v>
      </c>
      <c r="H2071" s="1">
        <v>45709.954479166663</v>
      </c>
      <c r="I2071" t="b">
        <v>0</v>
      </c>
      <c r="J2071" t="b">
        <v>0</v>
      </c>
      <c r="K2071" t="s">
        <v>31</v>
      </c>
      <c r="L2071" t="s">
        <v>32</v>
      </c>
      <c r="N2071">
        <v>67.360000610351563</v>
      </c>
      <c r="O2071" t="s">
        <v>3228</v>
      </c>
      <c r="P2071" t="s">
        <v>3229</v>
      </c>
    </row>
    <row r="2072" spans="1:16" x14ac:dyDescent="0.35">
      <c r="A2072" t="s">
        <v>1776</v>
      </c>
      <c r="B2072" t="s">
        <v>3182</v>
      </c>
      <c r="C2072" t="s">
        <v>2477</v>
      </c>
      <c r="D2072" t="s">
        <v>573</v>
      </c>
      <c r="E2072" t="s">
        <v>296</v>
      </c>
      <c r="F2072" t="b">
        <v>0</v>
      </c>
      <c r="G2072" t="s">
        <v>52</v>
      </c>
      <c r="H2072" s="1">
        <v>45710.000173611108</v>
      </c>
      <c r="I2072" t="b">
        <v>0</v>
      </c>
      <c r="J2072" t="b">
        <v>0</v>
      </c>
      <c r="K2072" t="s">
        <v>31</v>
      </c>
      <c r="L2072" t="s">
        <v>32</v>
      </c>
      <c r="N2072">
        <v>24.014999389648441</v>
      </c>
      <c r="O2072" t="s">
        <v>2478</v>
      </c>
      <c r="P2072" t="s">
        <v>2479</v>
      </c>
    </row>
    <row r="2073" spans="1:16" x14ac:dyDescent="0.35">
      <c r="A2073" t="s">
        <v>1776</v>
      </c>
      <c r="B2073" t="s">
        <v>3038</v>
      </c>
      <c r="C2073" t="s">
        <v>18</v>
      </c>
      <c r="D2073" t="s">
        <v>36</v>
      </c>
      <c r="E2073" t="s">
        <v>20</v>
      </c>
      <c r="F2073" t="b">
        <v>1</v>
      </c>
      <c r="G2073" t="s">
        <v>287</v>
      </c>
      <c r="H2073" s="1">
        <v>45710.018483796302</v>
      </c>
      <c r="I2073" t="b">
        <v>0</v>
      </c>
      <c r="J2073" t="b">
        <v>0</v>
      </c>
      <c r="K2073" t="s">
        <v>287</v>
      </c>
      <c r="L2073" t="s">
        <v>22</v>
      </c>
      <c r="M2073">
        <v>71500</v>
      </c>
      <c r="O2073" t="s">
        <v>3039</v>
      </c>
      <c r="P2073" t="s">
        <v>3040</v>
      </c>
    </row>
    <row r="2074" spans="1:16" x14ac:dyDescent="0.35">
      <c r="A2074" t="s">
        <v>1776</v>
      </c>
      <c r="B2074" t="s">
        <v>1992</v>
      </c>
      <c r="C2074" t="s">
        <v>51</v>
      </c>
      <c r="D2074" t="s">
        <v>110</v>
      </c>
      <c r="E2074" t="s">
        <v>20</v>
      </c>
      <c r="F2074" t="b">
        <v>0</v>
      </c>
      <c r="G2074" t="s">
        <v>43</v>
      </c>
      <c r="H2074" s="1">
        <v>45710.04210648148</v>
      </c>
      <c r="I2074" t="b">
        <v>0</v>
      </c>
      <c r="J2074" t="b">
        <v>0</v>
      </c>
      <c r="K2074" t="s">
        <v>31</v>
      </c>
      <c r="L2074" t="s">
        <v>22</v>
      </c>
      <c r="M2074">
        <v>70000</v>
      </c>
      <c r="O2074" t="s">
        <v>1993</v>
      </c>
      <c r="P2074" t="s">
        <v>164</v>
      </c>
    </row>
    <row r="2075" spans="1:16" x14ac:dyDescent="0.35">
      <c r="A2075" t="s">
        <v>1776</v>
      </c>
      <c r="B2075" t="s">
        <v>1994</v>
      </c>
      <c r="C2075" t="s">
        <v>338</v>
      </c>
      <c r="D2075" t="s">
        <v>110</v>
      </c>
      <c r="E2075" t="s">
        <v>20</v>
      </c>
      <c r="F2075" t="b">
        <v>0</v>
      </c>
      <c r="G2075" t="s">
        <v>68</v>
      </c>
      <c r="H2075" s="1">
        <v>45710.042280092603</v>
      </c>
      <c r="I2075" t="b">
        <v>0</v>
      </c>
      <c r="J2075" t="b">
        <v>1</v>
      </c>
      <c r="K2075" t="s">
        <v>31</v>
      </c>
      <c r="L2075" t="s">
        <v>22</v>
      </c>
      <c r="M2075">
        <v>82500</v>
      </c>
      <c r="O2075" t="s">
        <v>1995</v>
      </c>
      <c r="P2075" t="s">
        <v>1996</v>
      </c>
    </row>
    <row r="2076" spans="1:16" x14ac:dyDescent="0.35">
      <c r="A2076" t="s">
        <v>1776</v>
      </c>
      <c r="B2076" t="s">
        <v>3183</v>
      </c>
      <c r="C2076" t="s">
        <v>154</v>
      </c>
      <c r="D2076" t="s">
        <v>17452</v>
      </c>
      <c r="E2076" t="s">
        <v>20</v>
      </c>
      <c r="F2076" t="b">
        <v>0</v>
      </c>
      <c r="G2076" t="s">
        <v>52</v>
      </c>
      <c r="H2076" s="1">
        <v>45710.249976851846</v>
      </c>
      <c r="I2076" t="b">
        <v>0</v>
      </c>
      <c r="J2076" t="b">
        <v>1</v>
      </c>
      <c r="K2076" t="s">
        <v>31</v>
      </c>
      <c r="L2076" t="s">
        <v>22</v>
      </c>
      <c r="M2076">
        <v>169500</v>
      </c>
      <c r="O2076" t="s">
        <v>3184</v>
      </c>
      <c r="P2076" t="s">
        <v>3185</v>
      </c>
    </row>
    <row r="2077" spans="1:16" x14ac:dyDescent="0.35">
      <c r="A2077" t="s">
        <v>1776</v>
      </c>
      <c r="B2077" t="s">
        <v>1776</v>
      </c>
      <c r="C2077" t="s">
        <v>3186</v>
      </c>
      <c r="D2077" t="s">
        <v>17444</v>
      </c>
      <c r="E2077" t="s">
        <v>20</v>
      </c>
      <c r="F2077" t="b">
        <v>0</v>
      </c>
      <c r="G2077" t="s">
        <v>47</v>
      </c>
      <c r="H2077" s="1">
        <v>45710.250231481477</v>
      </c>
      <c r="I2077" t="b">
        <v>1</v>
      </c>
      <c r="J2077" t="b">
        <v>1</v>
      </c>
      <c r="K2077" t="s">
        <v>31</v>
      </c>
      <c r="L2077" t="s">
        <v>32</v>
      </c>
      <c r="N2077">
        <v>30.5</v>
      </c>
      <c r="O2077" t="s">
        <v>432</v>
      </c>
      <c r="P2077" t="s">
        <v>164</v>
      </c>
    </row>
    <row r="2078" spans="1:16" x14ac:dyDescent="0.35">
      <c r="A2078" t="s">
        <v>1776</v>
      </c>
      <c r="B2078" t="s">
        <v>1776</v>
      </c>
      <c r="C2078" t="s">
        <v>1961</v>
      </c>
      <c r="D2078" t="s">
        <v>110</v>
      </c>
      <c r="E2078" t="s">
        <v>760</v>
      </c>
      <c r="F2078" t="b">
        <v>0</v>
      </c>
      <c r="G2078" t="s">
        <v>47</v>
      </c>
      <c r="H2078" s="1">
        <v>45710.250277777777</v>
      </c>
      <c r="I2078" t="b">
        <v>0</v>
      </c>
      <c r="J2078" t="b">
        <v>1</v>
      </c>
      <c r="K2078" t="s">
        <v>31</v>
      </c>
      <c r="L2078" t="s">
        <v>32</v>
      </c>
      <c r="N2078">
        <v>62.5</v>
      </c>
      <c r="O2078" t="s">
        <v>3187</v>
      </c>
      <c r="P2078" t="s">
        <v>1143</v>
      </c>
    </row>
    <row r="2079" spans="1:16" x14ac:dyDescent="0.35">
      <c r="A2079" t="s">
        <v>1776</v>
      </c>
      <c r="B2079" t="s">
        <v>2048</v>
      </c>
      <c r="C2079" t="s">
        <v>1526</v>
      </c>
      <c r="D2079" t="s">
        <v>3188</v>
      </c>
      <c r="E2079" t="s">
        <v>91</v>
      </c>
      <c r="F2079" t="b">
        <v>0</v>
      </c>
      <c r="G2079" t="s">
        <v>68</v>
      </c>
      <c r="H2079" s="1">
        <v>45710.250902777778</v>
      </c>
      <c r="I2079" t="b">
        <v>1</v>
      </c>
      <c r="J2079" t="b">
        <v>1</v>
      </c>
      <c r="K2079" t="s">
        <v>31</v>
      </c>
      <c r="L2079" t="s">
        <v>32</v>
      </c>
      <c r="N2079">
        <v>25</v>
      </c>
      <c r="O2079" t="s">
        <v>1721</v>
      </c>
      <c r="P2079" t="s">
        <v>251</v>
      </c>
    </row>
    <row r="2080" spans="1:16" x14ac:dyDescent="0.35">
      <c r="A2080" t="s">
        <v>1776</v>
      </c>
      <c r="B2080" t="s">
        <v>1776</v>
      </c>
      <c r="C2080" t="s">
        <v>705</v>
      </c>
      <c r="D2080" t="s">
        <v>110</v>
      </c>
      <c r="E2080" t="s">
        <v>20</v>
      </c>
      <c r="F2080" t="b">
        <v>0</v>
      </c>
      <c r="G2080" t="s">
        <v>30</v>
      </c>
      <c r="H2080" s="1">
        <v>45710.251215277778</v>
      </c>
      <c r="I2080" t="b">
        <v>0</v>
      </c>
      <c r="J2080" t="b">
        <v>0</v>
      </c>
      <c r="K2080" t="s">
        <v>31</v>
      </c>
      <c r="L2080" t="s">
        <v>22</v>
      </c>
      <c r="M2080">
        <v>70000</v>
      </c>
      <c r="O2080" t="s">
        <v>2586</v>
      </c>
      <c r="P2080" t="s">
        <v>2587</v>
      </c>
    </row>
    <row r="2081" spans="1:16" x14ac:dyDescent="0.35">
      <c r="A2081" t="s">
        <v>1776</v>
      </c>
      <c r="B2081" t="s">
        <v>3189</v>
      </c>
      <c r="C2081" t="s">
        <v>3190</v>
      </c>
      <c r="D2081" t="s">
        <v>29</v>
      </c>
      <c r="E2081" t="s">
        <v>20</v>
      </c>
      <c r="F2081" t="b">
        <v>0</v>
      </c>
      <c r="G2081" t="s">
        <v>171</v>
      </c>
      <c r="H2081" s="1">
        <v>45710.269016203703</v>
      </c>
      <c r="I2081" t="b">
        <v>0</v>
      </c>
      <c r="J2081" t="b">
        <v>0</v>
      </c>
      <c r="K2081" t="s">
        <v>31</v>
      </c>
      <c r="L2081" t="s">
        <v>32</v>
      </c>
      <c r="N2081">
        <v>33.5</v>
      </c>
      <c r="O2081" t="s">
        <v>3191</v>
      </c>
      <c r="P2081" t="s">
        <v>3192</v>
      </c>
    </row>
    <row r="2082" spans="1:16" x14ac:dyDescent="0.35">
      <c r="A2082" t="s">
        <v>1776</v>
      </c>
      <c r="B2082" t="s">
        <v>1871</v>
      </c>
      <c r="D2082" t="s">
        <v>1872</v>
      </c>
      <c r="E2082" t="s">
        <v>20</v>
      </c>
      <c r="F2082" t="b">
        <v>0</v>
      </c>
      <c r="G2082" t="s">
        <v>37</v>
      </c>
      <c r="H2082" s="1">
        <v>45710.298101851848</v>
      </c>
      <c r="I2082" t="b">
        <v>0</v>
      </c>
      <c r="J2082" t="b">
        <v>0</v>
      </c>
      <c r="K2082" t="s">
        <v>37</v>
      </c>
      <c r="L2082" t="s">
        <v>22</v>
      </c>
      <c r="M2082">
        <v>65000</v>
      </c>
      <c r="O2082" t="s">
        <v>1873</v>
      </c>
      <c r="P2082" t="s">
        <v>1016</v>
      </c>
    </row>
    <row r="2083" spans="1:16" x14ac:dyDescent="0.35">
      <c r="A2083" t="s">
        <v>1776</v>
      </c>
      <c r="B2083" t="s">
        <v>3193</v>
      </c>
      <c r="C2083" t="s">
        <v>72</v>
      </c>
      <c r="D2083" t="s">
        <v>115</v>
      </c>
      <c r="E2083" t="s">
        <v>20</v>
      </c>
      <c r="F2083" t="b">
        <v>0</v>
      </c>
      <c r="G2083" t="s">
        <v>30</v>
      </c>
      <c r="H2083" s="1">
        <v>45710.303819444453</v>
      </c>
      <c r="I2083" t="b">
        <v>0</v>
      </c>
      <c r="J2083" t="b">
        <v>1</v>
      </c>
      <c r="K2083" t="s">
        <v>31</v>
      </c>
      <c r="L2083" t="s">
        <v>22</v>
      </c>
      <c r="M2083">
        <v>137500</v>
      </c>
      <c r="O2083" t="s">
        <v>3194</v>
      </c>
      <c r="P2083" t="s">
        <v>3195</v>
      </c>
    </row>
    <row r="2084" spans="1:16" x14ac:dyDescent="0.35">
      <c r="A2084" t="s">
        <v>1776</v>
      </c>
      <c r="B2084" t="s">
        <v>3233</v>
      </c>
      <c r="C2084" t="s">
        <v>3234</v>
      </c>
      <c r="D2084" t="s">
        <v>110</v>
      </c>
      <c r="E2084" t="s">
        <v>20</v>
      </c>
      <c r="F2084" t="b">
        <v>0</v>
      </c>
      <c r="G2084" t="s">
        <v>52</v>
      </c>
      <c r="H2084" s="1">
        <v>45710.375081018523</v>
      </c>
      <c r="I2084" t="b">
        <v>1</v>
      </c>
      <c r="J2084" t="b">
        <v>1</v>
      </c>
      <c r="K2084" t="s">
        <v>31</v>
      </c>
      <c r="L2084" t="s">
        <v>22</v>
      </c>
      <c r="M2084">
        <v>80000</v>
      </c>
      <c r="O2084" t="s">
        <v>3235</v>
      </c>
      <c r="P2084" t="s">
        <v>3236</v>
      </c>
    </row>
    <row r="2085" spans="1:16" x14ac:dyDescent="0.35">
      <c r="A2085" t="s">
        <v>1776</v>
      </c>
      <c r="B2085" t="s">
        <v>3196</v>
      </c>
      <c r="C2085" t="s">
        <v>18</v>
      </c>
      <c r="D2085" t="s">
        <v>110</v>
      </c>
      <c r="E2085" t="s">
        <v>20</v>
      </c>
      <c r="F2085" t="b">
        <v>1</v>
      </c>
      <c r="G2085" t="s">
        <v>52</v>
      </c>
      <c r="H2085" s="1">
        <v>45710.375150462962</v>
      </c>
      <c r="I2085" t="b">
        <v>1</v>
      </c>
      <c r="J2085" t="b">
        <v>0</v>
      </c>
      <c r="K2085" t="s">
        <v>31</v>
      </c>
      <c r="L2085" t="s">
        <v>22</v>
      </c>
      <c r="M2085">
        <v>163085</v>
      </c>
      <c r="O2085" t="s">
        <v>3197</v>
      </c>
      <c r="P2085" t="s">
        <v>941</v>
      </c>
    </row>
    <row r="2086" spans="1:16" x14ac:dyDescent="0.35">
      <c r="A2086" t="s">
        <v>1776</v>
      </c>
      <c r="B2086" t="s">
        <v>3198</v>
      </c>
      <c r="C2086" t="s">
        <v>1961</v>
      </c>
      <c r="D2086" t="s">
        <v>115</v>
      </c>
      <c r="E2086" t="s">
        <v>20</v>
      </c>
      <c r="F2086" t="b">
        <v>0</v>
      </c>
      <c r="G2086" t="s">
        <v>47</v>
      </c>
      <c r="H2086" s="1">
        <v>45710.375474537039</v>
      </c>
      <c r="I2086" t="b">
        <v>0</v>
      </c>
      <c r="J2086" t="b">
        <v>0</v>
      </c>
      <c r="K2086" t="s">
        <v>31</v>
      </c>
      <c r="L2086" t="s">
        <v>22</v>
      </c>
      <c r="M2086">
        <v>125000</v>
      </c>
      <c r="O2086" t="s">
        <v>1123</v>
      </c>
      <c r="P2086" t="s">
        <v>3199</v>
      </c>
    </row>
    <row r="2087" spans="1:16" x14ac:dyDescent="0.35">
      <c r="A2087" t="s">
        <v>1776</v>
      </c>
      <c r="B2087" t="s">
        <v>2395</v>
      </c>
      <c r="C2087" t="s">
        <v>283</v>
      </c>
      <c r="D2087" t="s">
        <v>573</v>
      </c>
      <c r="E2087" t="s">
        <v>296</v>
      </c>
      <c r="F2087" t="b">
        <v>0</v>
      </c>
      <c r="G2087" t="s">
        <v>52</v>
      </c>
      <c r="H2087" s="1">
        <v>45710.416701388887</v>
      </c>
      <c r="I2087" t="b">
        <v>1</v>
      </c>
      <c r="J2087" t="b">
        <v>0</v>
      </c>
      <c r="K2087" t="s">
        <v>31</v>
      </c>
      <c r="L2087" t="s">
        <v>32</v>
      </c>
      <c r="N2087">
        <v>27.979999542236332</v>
      </c>
      <c r="O2087" t="s">
        <v>3200</v>
      </c>
    </row>
    <row r="2088" spans="1:16" x14ac:dyDescent="0.35">
      <c r="A2088" t="s">
        <v>1776</v>
      </c>
      <c r="B2088" t="s">
        <v>1776</v>
      </c>
      <c r="C2088" t="s">
        <v>3242</v>
      </c>
      <c r="D2088" t="s">
        <v>3243</v>
      </c>
      <c r="E2088" t="s">
        <v>296</v>
      </c>
      <c r="F2088" t="b">
        <v>0</v>
      </c>
      <c r="G2088" t="s">
        <v>30</v>
      </c>
      <c r="H2088" s="1">
        <v>45710.515636574077</v>
      </c>
      <c r="I2088" t="b">
        <v>0</v>
      </c>
      <c r="J2088" t="b">
        <v>0</v>
      </c>
      <c r="K2088" t="s">
        <v>31</v>
      </c>
      <c r="L2088" t="s">
        <v>32</v>
      </c>
      <c r="N2088">
        <v>15</v>
      </c>
      <c r="O2088" t="s">
        <v>3244</v>
      </c>
      <c r="P2088" t="s">
        <v>3245</v>
      </c>
    </row>
    <row r="2089" spans="1:16" x14ac:dyDescent="0.35">
      <c r="A2089" t="s">
        <v>1776</v>
      </c>
      <c r="B2089" t="s">
        <v>3246</v>
      </c>
      <c r="C2089" t="s">
        <v>3247</v>
      </c>
      <c r="D2089" t="s">
        <v>110</v>
      </c>
      <c r="E2089" t="s">
        <v>20</v>
      </c>
      <c r="F2089" t="b">
        <v>0</v>
      </c>
      <c r="G2089" t="s">
        <v>52</v>
      </c>
      <c r="H2089" s="1">
        <v>45710.583402777767</v>
      </c>
      <c r="I2089" t="b">
        <v>0</v>
      </c>
      <c r="J2089" t="b">
        <v>1</v>
      </c>
      <c r="K2089" t="s">
        <v>31</v>
      </c>
      <c r="L2089" t="s">
        <v>22</v>
      </c>
      <c r="M2089">
        <v>70000</v>
      </c>
      <c r="O2089" t="s">
        <v>3248</v>
      </c>
      <c r="P2089" t="s">
        <v>140</v>
      </c>
    </row>
    <row r="2090" spans="1:16" x14ac:dyDescent="0.35">
      <c r="A2090" t="s">
        <v>1776</v>
      </c>
      <c r="B2090" t="s">
        <v>3201</v>
      </c>
      <c r="C2090" t="s">
        <v>3202</v>
      </c>
      <c r="D2090" t="s">
        <v>573</v>
      </c>
      <c r="E2090" t="s">
        <v>20</v>
      </c>
      <c r="F2090" t="b">
        <v>0</v>
      </c>
      <c r="G2090" t="s">
        <v>52</v>
      </c>
      <c r="H2090" s="1">
        <v>45710.583518518521</v>
      </c>
      <c r="I2090" t="b">
        <v>0</v>
      </c>
      <c r="J2090" t="b">
        <v>1</v>
      </c>
      <c r="K2090" t="s">
        <v>31</v>
      </c>
      <c r="L2090" t="s">
        <v>32</v>
      </c>
      <c r="N2090">
        <v>24.014999389648441</v>
      </c>
      <c r="O2090" t="s">
        <v>3203</v>
      </c>
      <c r="P2090" t="s">
        <v>1976</v>
      </c>
    </row>
    <row r="2091" spans="1:16" x14ac:dyDescent="0.35">
      <c r="A2091" t="s">
        <v>1776</v>
      </c>
      <c r="B2091" t="s">
        <v>2353</v>
      </c>
      <c r="C2091" t="s">
        <v>189</v>
      </c>
      <c r="D2091" t="s">
        <v>110</v>
      </c>
      <c r="E2091" t="s">
        <v>760</v>
      </c>
      <c r="F2091" t="b">
        <v>0</v>
      </c>
      <c r="G2091" t="s">
        <v>52</v>
      </c>
      <c r="H2091" s="1">
        <v>45710.625069444453</v>
      </c>
      <c r="I2091" t="b">
        <v>1</v>
      </c>
      <c r="J2091" t="b">
        <v>1</v>
      </c>
      <c r="K2091" t="s">
        <v>31</v>
      </c>
      <c r="L2091" t="s">
        <v>32</v>
      </c>
      <c r="N2091">
        <v>26.494998931884769</v>
      </c>
      <c r="O2091" t="s">
        <v>2354</v>
      </c>
      <c r="P2091" t="s">
        <v>191</v>
      </c>
    </row>
    <row r="2092" spans="1:16" x14ac:dyDescent="0.35">
      <c r="A2092" t="s">
        <v>1776</v>
      </c>
      <c r="B2092" t="s">
        <v>3204</v>
      </c>
      <c r="C2092" t="s">
        <v>533</v>
      </c>
      <c r="D2092" t="s">
        <v>29</v>
      </c>
      <c r="E2092" t="s">
        <v>20</v>
      </c>
      <c r="F2092" t="b">
        <v>0</v>
      </c>
      <c r="G2092" t="s">
        <v>52</v>
      </c>
      <c r="H2092" s="1">
        <v>45710.625173611108</v>
      </c>
      <c r="I2092" t="b">
        <v>0</v>
      </c>
      <c r="J2092" t="b">
        <v>0</v>
      </c>
      <c r="K2092" t="s">
        <v>31</v>
      </c>
      <c r="L2092" t="s">
        <v>22</v>
      </c>
      <c r="M2092">
        <v>61750</v>
      </c>
      <c r="O2092" t="s">
        <v>3205</v>
      </c>
      <c r="P2092" t="s">
        <v>3206</v>
      </c>
    </row>
    <row r="2093" spans="1:16" x14ac:dyDescent="0.35">
      <c r="A2093" t="s">
        <v>1776</v>
      </c>
      <c r="B2093" t="s">
        <v>3207</v>
      </c>
      <c r="C2093" t="s">
        <v>1599</v>
      </c>
      <c r="D2093" t="s">
        <v>110</v>
      </c>
      <c r="E2093" t="s">
        <v>91</v>
      </c>
      <c r="F2093" t="b">
        <v>0</v>
      </c>
      <c r="G2093" t="s">
        <v>68</v>
      </c>
      <c r="H2093" s="1">
        <v>45710.625601851847</v>
      </c>
      <c r="I2093" t="b">
        <v>1</v>
      </c>
      <c r="J2093" t="b">
        <v>0</v>
      </c>
      <c r="K2093" t="s">
        <v>31</v>
      </c>
      <c r="L2093" t="s">
        <v>32</v>
      </c>
      <c r="N2093">
        <v>53.5</v>
      </c>
      <c r="O2093" t="s">
        <v>3208</v>
      </c>
      <c r="P2093" t="s">
        <v>897</v>
      </c>
    </row>
    <row r="2094" spans="1:16" x14ac:dyDescent="0.35">
      <c r="A2094" t="s">
        <v>1776</v>
      </c>
      <c r="B2094" t="s">
        <v>2949</v>
      </c>
      <c r="C2094" t="s">
        <v>2602</v>
      </c>
      <c r="D2094" t="s">
        <v>29</v>
      </c>
      <c r="E2094" t="s">
        <v>20</v>
      </c>
      <c r="F2094" t="b">
        <v>0</v>
      </c>
      <c r="G2094" t="s">
        <v>52</v>
      </c>
      <c r="H2094" s="1">
        <v>45710.666817129633</v>
      </c>
      <c r="I2094" t="b">
        <v>0</v>
      </c>
      <c r="J2094" t="b">
        <v>1</v>
      </c>
      <c r="K2094" t="s">
        <v>31</v>
      </c>
      <c r="L2094" t="s">
        <v>22</v>
      </c>
      <c r="M2094">
        <v>120000</v>
      </c>
      <c r="O2094" t="s">
        <v>3209</v>
      </c>
      <c r="P2094" t="s">
        <v>3210</v>
      </c>
    </row>
    <row r="2095" spans="1:16" x14ac:dyDescent="0.35">
      <c r="A2095" t="s">
        <v>1776</v>
      </c>
      <c r="B2095" t="s">
        <v>3211</v>
      </c>
      <c r="C2095" t="s">
        <v>533</v>
      </c>
      <c r="D2095" t="s">
        <v>110</v>
      </c>
      <c r="E2095" t="s">
        <v>20</v>
      </c>
      <c r="F2095" t="b">
        <v>0</v>
      </c>
      <c r="G2095" t="s">
        <v>52</v>
      </c>
      <c r="H2095" s="1">
        <v>45710.66684027778</v>
      </c>
      <c r="I2095" t="b">
        <v>0</v>
      </c>
      <c r="J2095" t="b">
        <v>1</v>
      </c>
      <c r="K2095" t="s">
        <v>31</v>
      </c>
      <c r="L2095" t="s">
        <v>22</v>
      </c>
      <c r="M2095">
        <v>79871.5</v>
      </c>
      <c r="O2095" t="s">
        <v>3212</v>
      </c>
      <c r="P2095" t="s">
        <v>3213</v>
      </c>
    </row>
    <row r="2096" spans="1:16" x14ac:dyDescent="0.35">
      <c r="A2096" t="s">
        <v>1776</v>
      </c>
      <c r="B2096" t="s">
        <v>3237</v>
      </c>
      <c r="C2096" t="s">
        <v>2069</v>
      </c>
      <c r="D2096" t="s">
        <v>36</v>
      </c>
      <c r="E2096" t="s">
        <v>20</v>
      </c>
      <c r="F2096" t="b">
        <v>0</v>
      </c>
      <c r="G2096" t="s">
        <v>171</v>
      </c>
      <c r="H2096" s="1">
        <v>45710.700891203713</v>
      </c>
      <c r="I2096" t="b">
        <v>0</v>
      </c>
      <c r="J2096" t="b">
        <v>1</v>
      </c>
      <c r="K2096" t="s">
        <v>31</v>
      </c>
      <c r="L2096" t="s">
        <v>22</v>
      </c>
      <c r="M2096">
        <v>74100</v>
      </c>
      <c r="O2096" t="s">
        <v>3238</v>
      </c>
      <c r="P2096" t="s">
        <v>3239</v>
      </c>
    </row>
    <row r="2097" spans="1:16" x14ac:dyDescent="0.35">
      <c r="A2097" t="s">
        <v>1776</v>
      </c>
      <c r="B2097" t="s">
        <v>1776</v>
      </c>
      <c r="C2097" t="s">
        <v>496</v>
      </c>
      <c r="D2097" t="s">
        <v>42</v>
      </c>
      <c r="E2097" t="s">
        <v>20</v>
      </c>
      <c r="F2097" t="b">
        <v>0</v>
      </c>
      <c r="G2097" t="s">
        <v>47</v>
      </c>
      <c r="H2097" s="1">
        <v>45710.708738425928</v>
      </c>
      <c r="I2097" t="b">
        <v>0</v>
      </c>
      <c r="J2097" t="b">
        <v>0</v>
      </c>
      <c r="K2097" t="s">
        <v>31</v>
      </c>
      <c r="L2097" t="s">
        <v>32</v>
      </c>
      <c r="N2097">
        <v>37.5</v>
      </c>
      <c r="O2097" t="s">
        <v>1818</v>
      </c>
      <c r="P2097" t="s">
        <v>1130</v>
      </c>
    </row>
    <row r="2098" spans="1:16" x14ac:dyDescent="0.35">
      <c r="A2098" t="s">
        <v>1776</v>
      </c>
      <c r="B2098" t="s">
        <v>1882</v>
      </c>
      <c r="C2098" t="s">
        <v>3214</v>
      </c>
      <c r="D2098" t="s">
        <v>36</v>
      </c>
      <c r="E2098" t="s">
        <v>20</v>
      </c>
      <c r="F2098" t="b">
        <v>0</v>
      </c>
      <c r="G2098" t="s">
        <v>52</v>
      </c>
      <c r="H2098" s="1">
        <v>45710.791770833333</v>
      </c>
      <c r="I2098" t="b">
        <v>1</v>
      </c>
      <c r="J2098" t="b">
        <v>0</v>
      </c>
      <c r="K2098" t="s">
        <v>31</v>
      </c>
      <c r="L2098" t="s">
        <v>22</v>
      </c>
      <c r="M2098">
        <v>70000</v>
      </c>
      <c r="O2098" t="s">
        <v>3215</v>
      </c>
      <c r="P2098" t="s">
        <v>1174</v>
      </c>
    </row>
    <row r="2099" spans="1:16" x14ac:dyDescent="0.35">
      <c r="A2099" t="s">
        <v>1776</v>
      </c>
      <c r="B2099" t="s">
        <v>3216</v>
      </c>
      <c r="C2099" t="s">
        <v>170</v>
      </c>
      <c r="D2099" t="s">
        <v>36</v>
      </c>
      <c r="E2099" t="s">
        <v>20</v>
      </c>
      <c r="F2099" t="b">
        <v>0</v>
      </c>
      <c r="G2099" t="s">
        <v>171</v>
      </c>
      <c r="H2099" s="1">
        <v>45710.832256944443</v>
      </c>
      <c r="I2099" t="b">
        <v>1</v>
      </c>
      <c r="J2099" t="b">
        <v>1</v>
      </c>
      <c r="K2099" t="s">
        <v>31</v>
      </c>
      <c r="L2099" t="s">
        <v>22</v>
      </c>
      <c r="M2099">
        <v>85000</v>
      </c>
      <c r="O2099" t="s">
        <v>2927</v>
      </c>
      <c r="P2099" t="s">
        <v>164</v>
      </c>
    </row>
    <row r="2100" spans="1:16" x14ac:dyDescent="0.35">
      <c r="A2100" t="s">
        <v>1776</v>
      </c>
      <c r="B2100" t="s">
        <v>2137</v>
      </c>
      <c r="C2100" t="s">
        <v>805</v>
      </c>
      <c r="D2100" t="s">
        <v>3068</v>
      </c>
      <c r="E2100" t="s">
        <v>20</v>
      </c>
      <c r="F2100" t="b">
        <v>0</v>
      </c>
      <c r="G2100" t="s">
        <v>30</v>
      </c>
      <c r="H2100" s="1">
        <v>45710.834317129629</v>
      </c>
      <c r="I2100" t="b">
        <v>1</v>
      </c>
      <c r="J2100" t="b">
        <v>0</v>
      </c>
      <c r="K2100" t="s">
        <v>31</v>
      </c>
      <c r="L2100" t="s">
        <v>32</v>
      </c>
      <c r="N2100">
        <v>37.5</v>
      </c>
      <c r="O2100" t="s">
        <v>61</v>
      </c>
      <c r="P2100" t="s">
        <v>3069</v>
      </c>
    </row>
    <row r="2101" spans="1:16" x14ac:dyDescent="0.35">
      <c r="A2101" t="s">
        <v>1776</v>
      </c>
      <c r="B2101" t="s">
        <v>3217</v>
      </c>
      <c r="C2101" t="s">
        <v>1978</v>
      </c>
      <c r="D2101" t="s">
        <v>36</v>
      </c>
      <c r="E2101" t="s">
        <v>91</v>
      </c>
      <c r="F2101" t="b">
        <v>0</v>
      </c>
      <c r="G2101" t="s">
        <v>52</v>
      </c>
      <c r="H2101" s="1">
        <v>45710.834456018521</v>
      </c>
      <c r="I2101" t="b">
        <v>0</v>
      </c>
      <c r="J2101" t="b">
        <v>0</v>
      </c>
      <c r="K2101" t="s">
        <v>31</v>
      </c>
      <c r="L2101" t="s">
        <v>32</v>
      </c>
      <c r="N2101">
        <v>30</v>
      </c>
      <c r="O2101" t="s">
        <v>2565</v>
      </c>
      <c r="P2101" t="s">
        <v>3118</v>
      </c>
    </row>
    <row r="2102" spans="1:16" x14ac:dyDescent="0.35">
      <c r="A2102" t="s">
        <v>1776</v>
      </c>
      <c r="B2102" t="s">
        <v>2926</v>
      </c>
      <c r="C2102" t="s">
        <v>3240</v>
      </c>
      <c r="D2102" t="s">
        <v>36</v>
      </c>
      <c r="E2102" t="s">
        <v>20</v>
      </c>
      <c r="F2102" t="b">
        <v>0</v>
      </c>
      <c r="G2102" t="s">
        <v>52</v>
      </c>
      <c r="H2102" s="1">
        <v>45710.834837962961</v>
      </c>
      <c r="I2102" t="b">
        <v>1</v>
      </c>
      <c r="J2102" t="b">
        <v>0</v>
      </c>
      <c r="K2102" t="s">
        <v>31</v>
      </c>
      <c r="L2102" t="s">
        <v>22</v>
      </c>
      <c r="M2102">
        <v>105000</v>
      </c>
      <c r="O2102" t="s">
        <v>77</v>
      </c>
      <c r="P2102" t="s">
        <v>3241</v>
      </c>
    </row>
    <row r="2103" spans="1:16" x14ac:dyDescent="0.35">
      <c r="A2103" t="s">
        <v>1776</v>
      </c>
      <c r="B2103" t="s">
        <v>3218</v>
      </c>
      <c r="C2103" t="s">
        <v>1092</v>
      </c>
      <c r="D2103" t="s">
        <v>573</v>
      </c>
      <c r="E2103" t="s">
        <v>20</v>
      </c>
      <c r="F2103" t="b">
        <v>0</v>
      </c>
      <c r="G2103" t="s">
        <v>68</v>
      </c>
      <c r="H2103" s="1">
        <v>45710.836087962962</v>
      </c>
      <c r="I2103" t="b">
        <v>0</v>
      </c>
      <c r="J2103" t="b">
        <v>0</v>
      </c>
      <c r="K2103" t="s">
        <v>31</v>
      </c>
      <c r="L2103" t="s">
        <v>32</v>
      </c>
      <c r="N2103">
        <v>25</v>
      </c>
      <c r="O2103" t="s">
        <v>3219</v>
      </c>
      <c r="P2103" t="s">
        <v>3220</v>
      </c>
    </row>
    <row r="2104" spans="1:16" x14ac:dyDescent="0.35">
      <c r="A2104" t="s">
        <v>1776</v>
      </c>
      <c r="B2104" t="s">
        <v>3221</v>
      </c>
      <c r="C2104" t="s">
        <v>170</v>
      </c>
      <c r="D2104" t="s">
        <v>36</v>
      </c>
      <c r="E2104" t="s">
        <v>20</v>
      </c>
      <c r="F2104" t="b">
        <v>0</v>
      </c>
      <c r="G2104" t="s">
        <v>171</v>
      </c>
      <c r="H2104" s="1">
        <v>45710.868854166663</v>
      </c>
      <c r="I2104" t="b">
        <v>1</v>
      </c>
      <c r="J2104" t="b">
        <v>1</v>
      </c>
      <c r="K2104" t="s">
        <v>31</v>
      </c>
      <c r="L2104" t="s">
        <v>32</v>
      </c>
      <c r="N2104">
        <v>19</v>
      </c>
      <c r="O2104" t="s">
        <v>194</v>
      </c>
      <c r="P2104" t="s">
        <v>3222</v>
      </c>
    </row>
    <row r="2105" spans="1:16" x14ac:dyDescent="0.35">
      <c r="A2105" t="s">
        <v>1776</v>
      </c>
      <c r="B2105" t="s">
        <v>3223</v>
      </c>
      <c r="C2105" t="s">
        <v>1671</v>
      </c>
      <c r="D2105" t="s">
        <v>321</v>
      </c>
      <c r="E2105" t="s">
        <v>20</v>
      </c>
      <c r="F2105" t="b">
        <v>0</v>
      </c>
      <c r="G2105" t="s">
        <v>52</v>
      </c>
      <c r="H2105" s="1">
        <v>45710.871157407397</v>
      </c>
      <c r="I2105" t="b">
        <v>0</v>
      </c>
      <c r="J2105" t="b">
        <v>1</v>
      </c>
      <c r="K2105" t="s">
        <v>31</v>
      </c>
      <c r="L2105" t="s">
        <v>22</v>
      </c>
      <c r="M2105">
        <v>120000</v>
      </c>
      <c r="O2105" t="s">
        <v>3224</v>
      </c>
    </row>
    <row r="2106" spans="1:16" x14ac:dyDescent="0.35">
      <c r="A2106" t="s">
        <v>1776</v>
      </c>
      <c r="B2106" t="s">
        <v>3230</v>
      </c>
      <c r="C2106" t="s">
        <v>283</v>
      </c>
      <c r="D2106" t="s">
        <v>29</v>
      </c>
      <c r="E2106" t="s">
        <v>20</v>
      </c>
      <c r="F2106" t="b">
        <v>0</v>
      </c>
      <c r="G2106" t="s">
        <v>52</v>
      </c>
      <c r="H2106" s="1">
        <v>45710.874988425923</v>
      </c>
      <c r="I2106" t="b">
        <v>0</v>
      </c>
      <c r="J2106" t="b">
        <v>0</v>
      </c>
      <c r="K2106" t="s">
        <v>31</v>
      </c>
      <c r="L2106" t="s">
        <v>22</v>
      </c>
      <c r="M2106">
        <v>82500</v>
      </c>
      <c r="O2106" t="s">
        <v>3231</v>
      </c>
      <c r="P2106" t="s">
        <v>3232</v>
      </c>
    </row>
    <row r="2107" spans="1:16" x14ac:dyDescent="0.35">
      <c r="A2107" t="s">
        <v>1776</v>
      </c>
      <c r="B2107" t="s">
        <v>3225</v>
      </c>
      <c r="C2107" t="s">
        <v>154</v>
      </c>
      <c r="D2107" t="s">
        <v>36</v>
      </c>
      <c r="E2107" t="s">
        <v>436</v>
      </c>
      <c r="F2107" t="b">
        <v>0</v>
      </c>
      <c r="G2107" t="s">
        <v>52</v>
      </c>
      <c r="H2107" s="1">
        <v>45710.916770833333</v>
      </c>
      <c r="I2107" t="b">
        <v>0</v>
      </c>
      <c r="J2107" t="b">
        <v>0</v>
      </c>
      <c r="K2107" t="s">
        <v>31</v>
      </c>
      <c r="L2107" t="s">
        <v>32</v>
      </c>
      <c r="N2107">
        <v>15.25</v>
      </c>
      <c r="O2107" t="s">
        <v>3226</v>
      </c>
    </row>
    <row r="2108" spans="1:16" x14ac:dyDescent="0.35">
      <c r="A2108" t="s">
        <v>1776</v>
      </c>
      <c r="B2108" t="s">
        <v>3227</v>
      </c>
      <c r="C2108" t="s">
        <v>530</v>
      </c>
      <c r="D2108" t="s">
        <v>110</v>
      </c>
      <c r="E2108" t="s">
        <v>20</v>
      </c>
      <c r="F2108" t="b">
        <v>0</v>
      </c>
      <c r="G2108" t="s">
        <v>52</v>
      </c>
      <c r="H2108" s="1">
        <v>45710.954479166663</v>
      </c>
      <c r="I2108" t="b">
        <v>0</v>
      </c>
      <c r="J2108" t="b">
        <v>0</v>
      </c>
      <c r="K2108" t="s">
        <v>31</v>
      </c>
      <c r="L2108" t="s">
        <v>32</v>
      </c>
      <c r="N2108">
        <v>67.360000610351563</v>
      </c>
      <c r="O2108" t="s">
        <v>3228</v>
      </c>
      <c r="P2108" t="s">
        <v>3229</v>
      </c>
    </row>
    <row r="2109" spans="1:16" x14ac:dyDescent="0.35">
      <c r="A2109" t="s">
        <v>1776</v>
      </c>
      <c r="B2109" t="s">
        <v>3182</v>
      </c>
      <c r="C2109" t="s">
        <v>2477</v>
      </c>
      <c r="D2109" t="s">
        <v>573</v>
      </c>
      <c r="E2109" t="s">
        <v>296</v>
      </c>
      <c r="F2109" t="b">
        <v>0</v>
      </c>
      <c r="G2109" t="s">
        <v>52</v>
      </c>
      <c r="H2109" s="1">
        <v>45711.000173611108</v>
      </c>
      <c r="I2109" t="b">
        <v>0</v>
      </c>
      <c r="J2109" t="b">
        <v>0</v>
      </c>
      <c r="K2109" t="s">
        <v>31</v>
      </c>
      <c r="L2109" t="s">
        <v>32</v>
      </c>
      <c r="N2109">
        <v>24.014999389648441</v>
      </c>
      <c r="O2109" t="s">
        <v>2478</v>
      </c>
      <c r="P2109" t="s">
        <v>2479</v>
      </c>
    </row>
    <row r="2110" spans="1:16" x14ac:dyDescent="0.35">
      <c r="A2110" t="s">
        <v>1776</v>
      </c>
      <c r="B2110" t="s">
        <v>3038</v>
      </c>
      <c r="C2110" t="s">
        <v>18</v>
      </c>
      <c r="D2110" t="s">
        <v>36</v>
      </c>
      <c r="E2110" t="s">
        <v>20</v>
      </c>
      <c r="F2110" t="b">
        <v>1</v>
      </c>
      <c r="G2110" t="s">
        <v>287</v>
      </c>
      <c r="H2110" s="1">
        <v>45711.018483796302</v>
      </c>
      <c r="I2110" t="b">
        <v>0</v>
      </c>
      <c r="J2110" t="b">
        <v>0</v>
      </c>
      <c r="K2110" t="s">
        <v>287</v>
      </c>
      <c r="L2110" t="s">
        <v>22</v>
      </c>
      <c r="M2110">
        <v>71500</v>
      </c>
      <c r="O2110" t="s">
        <v>3039</v>
      </c>
      <c r="P2110" t="s">
        <v>3040</v>
      </c>
    </row>
    <row r="2111" spans="1:16" x14ac:dyDescent="0.35">
      <c r="A2111" t="s">
        <v>1776</v>
      </c>
      <c r="B2111" t="s">
        <v>1992</v>
      </c>
      <c r="C2111" t="s">
        <v>51</v>
      </c>
      <c r="D2111" t="s">
        <v>110</v>
      </c>
      <c r="E2111" t="s">
        <v>20</v>
      </c>
      <c r="F2111" t="b">
        <v>0</v>
      </c>
      <c r="G2111" t="s">
        <v>43</v>
      </c>
      <c r="H2111" s="1">
        <v>45711.04210648148</v>
      </c>
      <c r="I2111" t="b">
        <v>0</v>
      </c>
      <c r="J2111" t="b">
        <v>0</v>
      </c>
      <c r="K2111" t="s">
        <v>31</v>
      </c>
      <c r="L2111" t="s">
        <v>22</v>
      </c>
      <c r="M2111">
        <v>70000</v>
      </c>
      <c r="O2111" t="s">
        <v>1993</v>
      </c>
      <c r="P2111" t="s">
        <v>164</v>
      </c>
    </row>
    <row r="2112" spans="1:16" x14ac:dyDescent="0.35">
      <c r="A2112" t="s">
        <v>1776</v>
      </c>
      <c r="B2112" t="s">
        <v>1994</v>
      </c>
      <c r="C2112" t="s">
        <v>338</v>
      </c>
      <c r="D2112" t="s">
        <v>110</v>
      </c>
      <c r="E2112" t="s">
        <v>20</v>
      </c>
      <c r="F2112" t="b">
        <v>0</v>
      </c>
      <c r="G2112" t="s">
        <v>68</v>
      </c>
      <c r="H2112" s="1">
        <v>45711.042280092603</v>
      </c>
      <c r="I2112" t="b">
        <v>0</v>
      </c>
      <c r="J2112" t="b">
        <v>1</v>
      </c>
      <c r="K2112" t="s">
        <v>31</v>
      </c>
      <c r="L2112" t="s">
        <v>22</v>
      </c>
      <c r="M2112">
        <v>82500</v>
      </c>
      <c r="O2112" t="s">
        <v>1995</v>
      </c>
      <c r="P2112" t="s">
        <v>1996</v>
      </c>
    </row>
    <row r="2113" spans="1:16" x14ac:dyDescent="0.35">
      <c r="A2113" t="s">
        <v>1776</v>
      </c>
      <c r="B2113" t="s">
        <v>3183</v>
      </c>
      <c r="C2113" t="s">
        <v>154</v>
      </c>
      <c r="D2113" t="s">
        <v>17452</v>
      </c>
      <c r="E2113" t="s">
        <v>20</v>
      </c>
      <c r="F2113" t="b">
        <v>0</v>
      </c>
      <c r="G2113" t="s">
        <v>52</v>
      </c>
      <c r="H2113" s="1">
        <v>45711.249976851846</v>
      </c>
      <c r="I2113" t="b">
        <v>0</v>
      </c>
      <c r="J2113" t="b">
        <v>1</v>
      </c>
      <c r="K2113" t="s">
        <v>31</v>
      </c>
      <c r="L2113" t="s">
        <v>22</v>
      </c>
      <c r="M2113">
        <v>169500</v>
      </c>
      <c r="O2113" t="s">
        <v>3184</v>
      </c>
      <c r="P2113" t="s">
        <v>3185</v>
      </c>
    </row>
    <row r="2114" spans="1:16" x14ac:dyDescent="0.35">
      <c r="A2114" t="s">
        <v>1776</v>
      </c>
      <c r="B2114" t="s">
        <v>1776</v>
      </c>
      <c r="C2114" t="s">
        <v>3186</v>
      </c>
      <c r="D2114" t="s">
        <v>17444</v>
      </c>
      <c r="E2114" t="s">
        <v>20</v>
      </c>
      <c r="F2114" t="b">
        <v>0</v>
      </c>
      <c r="G2114" t="s">
        <v>47</v>
      </c>
      <c r="H2114" s="1">
        <v>45711.250231481477</v>
      </c>
      <c r="I2114" t="b">
        <v>1</v>
      </c>
      <c r="J2114" t="b">
        <v>1</v>
      </c>
      <c r="K2114" t="s">
        <v>31</v>
      </c>
      <c r="L2114" t="s">
        <v>32</v>
      </c>
      <c r="N2114">
        <v>30.5</v>
      </c>
      <c r="O2114" t="s">
        <v>432</v>
      </c>
      <c r="P2114" t="s">
        <v>164</v>
      </c>
    </row>
    <row r="2115" spans="1:16" x14ac:dyDescent="0.35">
      <c r="A2115" t="s">
        <v>1776</v>
      </c>
      <c r="B2115" t="s">
        <v>1776</v>
      </c>
      <c r="C2115" t="s">
        <v>1961</v>
      </c>
      <c r="D2115" t="s">
        <v>110</v>
      </c>
      <c r="E2115" t="s">
        <v>760</v>
      </c>
      <c r="F2115" t="b">
        <v>0</v>
      </c>
      <c r="G2115" t="s">
        <v>47</v>
      </c>
      <c r="H2115" s="1">
        <v>45711.250277777777</v>
      </c>
      <c r="I2115" t="b">
        <v>0</v>
      </c>
      <c r="J2115" t="b">
        <v>1</v>
      </c>
      <c r="K2115" t="s">
        <v>31</v>
      </c>
      <c r="L2115" t="s">
        <v>32</v>
      </c>
      <c r="N2115">
        <v>62.5</v>
      </c>
      <c r="O2115" t="s">
        <v>3187</v>
      </c>
      <c r="P2115" t="s">
        <v>1143</v>
      </c>
    </row>
    <row r="2116" spans="1:16" x14ac:dyDescent="0.35">
      <c r="A2116" t="s">
        <v>1776</v>
      </c>
      <c r="B2116" t="s">
        <v>2048</v>
      </c>
      <c r="C2116" t="s">
        <v>1526</v>
      </c>
      <c r="D2116" t="s">
        <v>3188</v>
      </c>
      <c r="E2116" t="s">
        <v>91</v>
      </c>
      <c r="F2116" t="b">
        <v>0</v>
      </c>
      <c r="G2116" t="s">
        <v>68</v>
      </c>
      <c r="H2116" s="1">
        <v>45711.250902777778</v>
      </c>
      <c r="I2116" t="b">
        <v>1</v>
      </c>
      <c r="J2116" t="b">
        <v>1</v>
      </c>
      <c r="K2116" t="s">
        <v>31</v>
      </c>
      <c r="L2116" t="s">
        <v>32</v>
      </c>
      <c r="N2116">
        <v>25</v>
      </c>
      <c r="O2116" t="s">
        <v>1721</v>
      </c>
      <c r="P2116" t="s">
        <v>251</v>
      </c>
    </row>
    <row r="2117" spans="1:16" x14ac:dyDescent="0.35">
      <c r="A2117" t="s">
        <v>1776</v>
      </c>
      <c r="B2117" t="s">
        <v>1776</v>
      </c>
      <c r="C2117" t="s">
        <v>705</v>
      </c>
      <c r="D2117" t="s">
        <v>110</v>
      </c>
      <c r="E2117" t="s">
        <v>20</v>
      </c>
      <c r="F2117" t="b">
        <v>0</v>
      </c>
      <c r="G2117" t="s">
        <v>30</v>
      </c>
      <c r="H2117" s="1">
        <v>45711.251215277778</v>
      </c>
      <c r="I2117" t="b">
        <v>0</v>
      </c>
      <c r="J2117" t="b">
        <v>0</v>
      </c>
      <c r="K2117" t="s">
        <v>31</v>
      </c>
      <c r="L2117" t="s">
        <v>22</v>
      </c>
      <c r="M2117">
        <v>70000</v>
      </c>
      <c r="O2117" t="s">
        <v>2586</v>
      </c>
      <c r="P2117" t="s">
        <v>2587</v>
      </c>
    </row>
    <row r="2118" spans="1:16" x14ac:dyDescent="0.35">
      <c r="A2118" t="s">
        <v>1776</v>
      </c>
      <c r="B2118" t="s">
        <v>3189</v>
      </c>
      <c r="C2118" t="s">
        <v>3190</v>
      </c>
      <c r="D2118" t="s">
        <v>29</v>
      </c>
      <c r="E2118" t="s">
        <v>20</v>
      </c>
      <c r="F2118" t="b">
        <v>0</v>
      </c>
      <c r="G2118" t="s">
        <v>171</v>
      </c>
      <c r="H2118" s="1">
        <v>45711.269016203703</v>
      </c>
      <c r="I2118" t="b">
        <v>0</v>
      </c>
      <c r="J2118" t="b">
        <v>0</v>
      </c>
      <c r="K2118" t="s">
        <v>31</v>
      </c>
      <c r="L2118" t="s">
        <v>32</v>
      </c>
      <c r="N2118">
        <v>33.5</v>
      </c>
      <c r="O2118" t="s">
        <v>3191</v>
      </c>
      <c r="P2118" t="s">
        <v>3192</v>
      </c>
    </row>
    <row r="2119" spans="1:16" x14ac:dyDescent="0.35">
      <c r="A2119" t="s">
        <v>1776</v>
      </c>
      <c r="B2119" t="s">
        <v>1871</v>
      </c>
      <c r="D2119" t="s">
        <v>1872</v>
      </c>
      <c r="E2119" t="s">
        <v>20</v>
      </c>
      <c r="F2119" t="b">
        <v>0</v>
      </c>
      <c r="G2119" t="s">
        <v>37</v>
      </c>
      <c r="H2119" s="1">
        <v>45711.298101851848</v>
      </c>
      <c r="I2119" t="b">
        <v>0</v>
      </c>
      <c r="J2119" t="b">
        <v>0</v>
      </c>
      <c r="K2119" t="s">
        <v>37</v>
      </c>
      <c r="L2119" t="s">
        <v>22</v>
      </c>
      <c r="M2119">
        <v>65000</v>
      </c>
      <c r="O2119" t="s">
        <v>1873</v>
      </c>
      <c r="P2119" t="s">
        <v>1016</v>
      </c>
    </row>
    <row r="2120" spans="1:16" x14ac:dyDescent="0.35">
      <c r="A2120" t="s">
        <v>1776</v>
      </c>
      <c r="B2120" t="s">
        <v>3193</v>
      </c>
      <c r="C2120" t="s">
        <v>72</v>
      </c>
      <c r="D2120" t="s">
        <v>115</v>
      </c>
      <c r="E2120" t="s">
        <v>20</v>
      </c>
      <c r="F2120" t="b">
        <v>0</v>
      </c>
      <c r="G2120" t="s">
        <v>30</v>
      </c>
      <c r="H2120" s="1">
        <v>45711.303819444453</v>
      </c>
      <c r="I2120" t="b">
        <v>0</v>
      </c>
      <c r="J2120" t="b">
        <v>1</v>
      </c>
      <c r="K2120" t="s">
        <v>31</v>
      </c>
      <c r="L2120" t="s">
        <v>22</v>
      </c>
      <c r="M2120">
        <v>137500</v>
      </c>
      <c r="O2120" t="s">
        <v>3194</v>
      </c>
      <c r="P2120" t="s">
        <v>3195</v>
      </c>
    </row>
    <row r="2121" spans="1:16" x14ac:dyDescent="0.35">
      <c r="A2121" t="s">
        <v>1776</v>
      </c>
      <c r="B2121" t="s">
        <v>3233</v>
      </c>
      <c r="C2121" t="s">
        <v>3234</v>
      </c>
      <c r="D2121" t="s">
        <v>110</v>
      </c>
      <c r="E2121" t="s">
        <v>20</v>
      </c>
      <c r="F2121" t="b">
        <v>0</v>
      </c>
      <c r="G2121" t="s">
        <v>52</v>
      </c>
      <c r="H2121" s="1">
        <v>45711.375081018523</v>
      </c>
      <c r="I2121" t="b">
        <v>1</v>
      </c>
      <c r="J2121" t="b">
        <v>1</v>
      </c>
      <c r="K2121" t="s">
        <v>31</v>
      </c>
      <c r="L2121" t="s">
        <v>22</v>
      </c>
      <c r="M2121">
        <v>80000</v>
      </c>
      <c r="O2121" t="s">
        <v>3235</v>
      </c>
      <c r="P2121" t="s">
        <v>3236</v>
      </c>
    </row>
    <row r="2122" spans="1:16" x14ac:dyDescent="0.35">
      <c r="A2122" t="s">
        <v>1776</v>
      </c>
      <c r="B2122" t="s">
        <v>3196</v>
      </c>
      <c r="C2122" t="s">
        <v>18</v>
      </c>
      <c r="D2122" t="s">
        <v>110</v>
      </c>
      <c r="E2122" t="s">
        <v>20</v>
      </c>
      <c r="F2122" t="b">
        <v>1</v>
      </c>
      <c r="G2122" t="s">
        <v>52</v>
      </c>
      <c r="H2122" s="1">
        <v>45711.375150462962</v>
      </c>
      <c r="I2122" t="b">
        <v>1</v>
      </c>
      <c r="J2122" t="b">
        <v>0</v>
      </c>
      <c r="K2122" t="s">
        <v>31</v>
      </c>
      <c r="L2122" t="s">
        <v>22</v>
      </c>
      <c r="M2122">
        <v>163085</v>
      </c>
      <c r="O2122" t="s">
        <v>3197</v>
      </c>
      <c r="P2122" t="s">
        <v>941</v>
      </c>
    </row>
    <row r="2123" spans="1:16" x14ac:dyDescent="0.35">
      <c r="A2123" t="s">
        <v>1776</v>
      </c>
      <c r="B2123" t="s">
        <v>3198</v>
      </c>
      <c r="C2123" t="s">
        <v>1961</v>
      </c>
      <c r="D2123" t="s">
        <v>115</v>
      </c>
      <c r="E2123" t="s">
        <v>20</v>
      </c>
      <c r="F2123" t="b">
        <v>0</v>
      </c>
      <c r="G2123" t="s">
        <v>47</v>
      </c>
      <c r="H2123" s="1">
        <v>45711.375474537039</v>
      </c>
      <c r="I2123" t="b">
        <v>0</v>
      </c>
      <c r="J2123" t="b">
        <v>0</v>
      </c>
      <c r="K2123" t="s">
        <v>31</v>
      </c>
      <c r="L2123" t="s">
        <v>22</v>
      </c>
      <c r="M2123">
        <v>125000</v>
      </c>
      <c r="O2123" t="s">
        <v>1123</v>
      </c>
      <c r="P2123" t="s">
        <v>3199</v>
      </c>
    </row>
    <row r="2124" spans="1:16" x14ac:dyDescent="0.35">
      <c r="A2124" t="s">
        <v>1776</v>
      </c>
      <c r="B2124" t="s">
        <v>2395</v>
      </c>
      <c r="C2124" t="s">
        <v>283</v>
      </c>
      <c r="D2124" t="s">
        <v>573</v>
      </c>
      <c r="E2124" t="s">
        <v>296</v>
      </c>
      <c r="F2124" t="b">
        <v>0</v>
      </c>
      <c r="G2124" t="s">
        <v>52</v>
      </c>
      <c r="H2124" s="1">
        <v>45711.416701388887</v>
      </c>
      <c r="I2124" t="b">
        <v>1</v>
      </c>
      <c r="J2124" t="b">
        <v>0</v>
      </c>
      <c r="K2124" t="s">
        <v>31</v>
      </c>
      <c r="L2124" t="s">
        <v>32</v>
      </c>
      <c r="N2124">
        <v>27.979999542236332</v>
      </c>
      <c r="O2124" t="s">
        <v>3200</v>
      </c>
    </row>
    <row r="2125" spans="1:16" x14ac:dyDescent="0.35">
      <c r="A2125" t="s">
        <v>1776</v>
      </c>
      <c r="B2125" t="s">
        <v>3246</v>
      </c>
      <c r="C2125" t="s">
        <v>3247</v>
      </c>
      <c r="D2125" t="s">
        <v>110</v>
      </c>
      <c r="E2125" t="s">
        <v>20</v>
      </c>
      <c r="F2125" t="b">
        <v>0</v>
      </c>
      <c r="G2125" t="s">
        <v>52</v>
      </c>
      <c r="H2125" s="1">
        <v>45711.583402777767</v>
      </c>
      <c r="I2125" t="b">
        <v>0</v>
      </c>
      <c r="J2125" t="b">
        <v>1</v>
      </c>
      <c r="K2125" t="s">
        <v>31</v>
      </c>
      <c r="L2125" t="s">
        <v>22</v>
      </c>
      <c r="M2125">
        <v>70000</v>
      </c>
      <c r="O2125" t="s">
        <v>3248</v>
      </c>
      <c r="P2125" t="s">
        <v>140</v>
      </c>
    </row>
    <row r="2126" spans="1:16" x14ac:dyDescent="0.35">
      <c r="A2126" t="s">
        <v>1776</v>
      </c>
      <c r="B2126" t="s">
        <v>3201</v>
      </c>
      <c r="C2126" t="s">
        <v>3202</v>
      </c>
      <c r="D2126" t="s">
        <v>573</v>
      </c>
      <c r="E2126" t="s">
        <v>20</v>
      </c>
      <c r="F2126" t="b">
        <v>0</v>
      </c>
      <c r="G2126" t="s">
        <v>52</v>
      </c>
      <c r="H2126" s="1">
        <v>45711.583518518521</v>
      </c>
      <c r="I2126" t="b">
        <v>0</v>
      </c>
      <c r="J2126" t="b">
        <v>1</v>
      </c>
      <c r="K2126" t="s">
        <v>31</v>
      </c>
      <c r="L2126" t="s">
        <v>32</v>
      </c>
      <c r="N2126">
        <v>24.014999389648441</v>
      </c>
      <c r="O2126" t="s">
        <v>3203</v>
      </c>
      <c r="P2126" t="s">
        <v>1976</v>
      </c>
    </row>
    <row r="2127" spans="1:16" x14ac:dyDescent="0.35">
      <c r="A2127" t="s">
        <v>1776</v>
      </c>
      <c r="B2127" t="s">
        <v>2353</v>
      </c>
      <c r="C2127" t="s">
        <v>189</v>
      </c>
      <c r="D2127" t="s">
        <v>110</v>
      </c>
      <c r="E2127" t="s">
        <v>760</v>
      </c>
      <c r="F2127" t="b">
        <v>0</v>
      </c>
      <c r="G2127" t="s">
        <v>52</v>
      </c>
      <c r="H2127" s="1">
        <v>45711.625069444453</v>
      </c>
      <c r="I2127" t="b">
        <v>1</v>
      </c>
      <c r="J2127" t="b">
        <v>1</v>
      </c>
      <c r="K2127" t="s">
        <v>31</v>
      </c>
      <c r="L2127" t="s">
        <v>32</v>
      </c>
      <c r="N2127">
        <v>26.494998931884769</v>
      </c>
      <c r="O2127" t="s">
        <v>2354</v>
      </c>
      <c r="P2127" t="s">
        <v>191</v>
      </c>
    </row>
    <row r="2128" spans="1:16" x14ac:dyDescent="0.35">
      <c r="A2128" t="s">
        <v>1776</v>
      </c>
      <c r="B2128" t="s">
        <v>3204</v>
      </c>
      <c r="C2128" t="s">
        <v>533</v>
      </c>
      <c r="D2128" t="s">
        <v>29</v>
      </c>
      <c r="E2128" t="s">
        <v>20</v>
      </c>
      <c r="F2128" t="b">
        <v>0</v>
      </c>
      <c r="G2128" t="s">
        <v>52</v>
      </c>
      <c r="H2128" s="1">
        <v>45711.625173611108</v>
      </c>
      <c r="I2128" t="b">
        <v>0</v>
      </c>
      <c r="J2128" t="b">
        <v>0</v>
      </c>
      <c r="K2128" t="s">
        <v>31</v>
      </c>
      <c r="L2128" t="s">
        <v>22</v>
      </c>
      <c r="M2128">
        <v>61750</v>
      </c>
      <c r="O2128" t="s">
        <v>3205</v>
      </c>
      <c r="P2128" t="s">
        <v>3206</v>
      </c>
    </row>
    <row r="2129" spans="1:16" x14ac:dyDescent="0.35">
      <c r="A2129" t="s">
        <v>1776</v>
      </c>
      <c r="B2129" t="s">
        <v>3207</v>
      </c>
      <c r="C2129" t="s">
        <v>1599</v>
      </c>
      <c r="D2129" t="s">
        <v>110</v>
      </c>
      <c r="E2129" t="s">
        <v>91</v>
      </c>
      <c r="F2129" t="b">
        <v>0</v>
      </c>
      <c r="G2129" t="s">
        <v>68</v>
      </c>
      <c r="H2129" s="1">
        <v>45711.625601851847</v>
      </c>
      <c r="I2129" t="b">
        <v>1</v>
      </c>
      <c r="J2129" t="b">
        <v>0</v>
      </c>
      <c r="K2129" t="s">
        <v>31</v>
      </c>
      <c r="L2129" t="s">
        <v>32</v>
      </c>
      <c r="N2129">
        <v>53.5</v>
      </c>
      <c r="O2129" t="s">
        <v>3208</v>
      </c>
      <c r="P2129" t="s">
        <v>897</v>
      </c>
    </row>
    <row r="2130" spans="1:16" x14ac:dyDescent="0.35">
      <c r="A2130" t="s">
        <v>1776</v>
      </c>
      <c r="B2130" t="s">
        <v>2949</v>
      </c>
      <c r="C2130" t="s">
        <v>2602</v>
      </c>
      <c r="D2130" t="s">
        <v>29</v>
      </c>
      <c r="E2130" t="s">
        <v>20</v>
      </c>
      <c r="F2130" t="b">
        <v>0</v>
      </c>
      <c r="G2130" t="s">
        <v>52</v>
      </c>
      <c r="H2130" s="1">
        <v>45711.666817129633</v>
      </c>
      <c r="I2130" t="b">
        <v>0</v>
      </c>
      <c r="J2130" t="b">
        <v>1</v>
      </c>
      <c r="K2130" t="s">
        <v>31</v>
      </c>
      <c r="L2130" t="s">
        <v>22</v>
      </c>
      <c r="M2130">
        <v>120000</v>
      </c>
      <c r="O2130" t="s">
        <v>3209</v>
      </c>
      <c r="P2130" t="s">
        <v>3210</v>
      </c>
    </row>
    <row r="2131" spans="1:16" x14ac:dyDescent="0.35">
      <c r="A2131" t="s">
        <v>1776</v>
      </c>
      <c r="B2131" t="s">
        <v>3211</v>
      </c>
      <c r="C2131" t="s">
        <v>533</v>
      </c>
      <c r="D2131" t="s">
        <v>110</v>
      </c>
      <c r="E2131" t="s">
        <v>20</v>
      </c>
      <c r="F2131" t="b">
        <v>0</v>
      </c>
      <c r="G2131" t="s">
        <v>52</v>
      </c>
      <c r="H2131" s="1">
        <v>45711.66684027778</v>
      </c>
      <c r="I2131" t="b">
        <v>0</v>
      </c>
      <c r="J2131" t="b">
        <v>1</v>
      </c>
      <c r="K2131" t="s">
        <v>31</v>
      </c>
      <c r="L2131" t="s">
        <v>22</v>
      </c>
      <c r="M2131">
        <v>79871.5</v>
      </c>
      <c r="O2131" t="s">
        <v>3212</v>
      </c>
      <c r="P2131" t="s">
        <v>3213</v>
      </c>
    </row>
    <row r="2132" spans="1:16" x14ac:dyDescent="0.35">
      <c r="A2132" t="s">
        <v>1776</v>
      </c>
      <c r="B2132" t="s">
        <v>3237</v>
      </c>
      <c r="C2132" t="s">
        <v>2069</v>
      </c>
      <c r="D2132" t="s">
        <v>36</v>
      </c>
      <c r="E2132" t="s">
        <v>20</v>
      </c>
      <c r="F2132" t="b">
        <v>0</v>
      </c>
      <c r="G2132" t="s">
        <v>171</v>
      </c>
      <c r="H2132" s="1">
        <v>45711.700891203713</v>
      </c>
      <c r="I2132" t="b">
        <v>0</v>
      </c>
      <c r="J2132" t="b">
        <v>1</v>
      </c>
      <c r="K2132" t="s">
        <v>31</v>
      </c>
      <c r="L2132" t="s">
        <v>22</v>
      </c>
      <c r="M2132">
        <v>74100</v>
      </c>
      <c r="O2132" t="s">
        <v>3238</v>
      </c>
      <c r="P2132" t="s">
        <v>3239</v>
      </c>
    </row>
    <row r="2133" spans="1:16" x14ac:dyDescent="0.35">
      <c r="A2133" t="s">
        <v>1776</v>
      </c>
      <c r="B2133" t="s">
        <v>1776</v>
      </c>
      <c r="C2133" t="s">
        <v>496</v>
      </c>
      <c r="D2133" t="s">
        <v>42</v>
      </c>
      <c r="E2133" t="s">
        <v>20</v>
      </c>
      <c r="F2133" t="b">
        <v>0</v>
      </c>
      <c r="G2133" t="s">
        <v>47</v>
      </c>
      <c r="H2133" s="1">
        <v>45711.708738425928</v>
      </c>
      <c r="I2133" t="b">
        <v>0</v>
      </c>
      <c r="J2133" t="b">
        <v>0</v>
      </c>
      <c r="K2133" t="s">
        <v>31</v>
      </c>
      <c r="L2133" t="s">
        <v>32</v>
      </c>
      <c r="N2133">
        <v>37.5</v>
      </c>
      <c r="O2133" t="s">
        <v>1818</v>
      </c>
      <c r="P2133" t="s">
        <v>1130</v>
      </c>
    </row>
    <row r="2134" spans="1:16" x14ac:dyDescent="0.35">
      <c r="A2134" t="s">
        <v>1776</v>
      </c>
      <c r="B2134" t="s">
        <v>1882</v>
      </c>
      <c r="C2134" t="s">
        <v>3214</v>
      </c>
      <c r="D2134" t="s">
        <v>36</v>
      </c>
      <c r="E2134" t="s">
        <v>20</v>
      </c>
      <c r="F2134" t="b">
        <v>0</v>
      </c>
      <c r="G2134" t="s">
        <v>52</v>
      </c>
      <c r="H2134" s="1">
        <v>45711.791770833333</v>
      </c>
      <c r="I2134" t="b">
        <v>1</v>
      </c>
      <c r="J2134" t="b">
        <v>0</v>
      </c>
      <c r="K2134" t="s">
        <v>31</v>
      </c>
      <c r="L2134" t="s">
        <v>22</v>
      </c>
      <c r="M2134">
        <v>70000</v>
      </c>
      <c r="O2134" t="s">
        <v>3215</v>
      </c>
      <c r="P2134" t="s">
        <v>1174</v>
      </c>
    </row>
    <row r="2135" spans="1:16" x14ac:dyDescent="0.35">
      <c r="A2135" t="s">
        <v>1776</v>
      </c>
      <c r="B2135" t="s">
        <v>3216</v>
      </c>
      <c r="C2135" t="s">
        <v>170</v>
      </c>
      <c r="D2135" t="s">
        <v>36</v>
      </c>
      <c r="E2135" t="s">
        <v>20</v>
      </c>
      <c r="F2135" t="b">
        <v>0</v>
      </c>
      <c r="G2135" t="s">
        <v>171</v>
      </c>
      <c r="H2135" s="1">
        <v>45711.832256944443</v>
      </c>
      <c r="I2135" t="b">
        <v>1</v>
      </c>
      <c r="J2135" t="b">
        <v>1</v>
      </c>
      <c r="K2135" t="s">
        <v>31</v>
      </c>
      <c r="L2135" t="s">
        <v>22</v>
      </c>
      <c r="M2135">
        <v>85000</v>
      </c>
      <c r="O2135" t="s">
        <v>2927</v>
      </c>
      <c r="P2135" t="s">
        <v>164</v>
      </c>
    </row>
    <row r="2136" spans="1:16" x14ac:dyDescent="0.35">
      <c r="A2136" t="s">
        <v>1776</v>
      </c>
      <c r="B2136" t="s">
        <v>2137</v>
      </c>
      <c r="C2136" t="s">
        <v>805</v>
      </c>
      <c r="D2136" t="s">
        <v>3068</v>
      </c>
      <c r="E2136" t="s">
        <v>20</v>
      </c>
      <c r="F2136" t="b">
        <v>0</v>
      </c>
      <c r="G2136" t="s">
        <v>30</v>
      </c>
      <c r="H2136" s="1">
        <v>45711.834317129629</v>
      </c>
      <c r="I2136" t="b">
        <v>1</v>
      </c>
      <c r="J2136" t="b">
        <v>0</v>
      </c>
      <c r="K2136" t="s">
        <v>31</v>
      </c>
      <c r="L2136" t="s">
        <v>32</v>
      </c>
      <c r="N2136">
        <v>37.5</v>
      </c>
      <c r="O2136" t="s">
        <v>61</v>
      </c>
      <c r="P2136" t="s">
        <v>3069</v>
      </c>
    </row>
    <row r="2137" spans="1:16" x14ac:dyDescent="0.35">
      <c r="A2137" t="s">
        <v>1776</v>
      </c>
      <c r="B2137" t="s">
        <v>3217</v>
      </c>
      <c r="C2137" t="s">
        <v>1978</v>
      </c>
      <c r="D2137" t="s">
        <v>36</v>
      </c>
      <c r="E2137" t="s">
        <v>91</v>
      </c>
      <c r="F2137" t="b">
        <v>0</v>
      </c>
      <c r="G2137" t="s">
        <v>52</v>
      </c>
      <c r="H2137" s="1">
        <v>45711.834456018521</v>
      </c>
      <c r="I2137" t="b">
        <v>0</v>
      </c>
      <c r="J2137" t="b">
        <v>0</v>
      </c>
      <c r="K2137" t="s">
        <v>31</v>
      </c>
      <c r="L2137" t="s">
        <v>32</v>
      </c>
      <c r="N2137">
        <v>30</v>
      </c>
      <c r="O2137" t="s">
        <v>2565</v>
      </c>
      <c r="P2137" t="s">
        <v>3118</v>
      </c>
    </row>
    <row r="2138" spans="1:16" x14ac:dyDescent="0.35">
      <c r="A2138" t="s">
        <v>1776</v>
      </c>
      <c r="B2138" t="s">
        <v>2926</v>
      </c>
      <c r="C2138" t="s">
        <v>3240</v>
      </c>
      <c r="D2138" t="s">
        <v>36</v>
      </c>
      <c r="E2138" t="s">
        <v>20</v>
      </c>
      <c r="F2138" t="b">
        <v>0</v>
      </c>
      <c r="G2138" t="s">
        <v>52</v>
      </c>
      <c r="H2138" s="1">
        <v>45711.834837962961</v>
      </c>
      <c r="I2138" t="b">
        <v>1</v>
      </c>
      <c r="J2138" t="b">
        <v>0</v>
      </c>
      <c r="K2138" t="s">
        <v>31</v>
      </c>
      <c r="L2138" t="s">
        <v>22</v>
      </c>
      <c r="M2138">
        <v>105000</v>
      </c>
      <c r="O2138" t="s">
        <v>77</v>
      </c>
      <c r="P2138" t="s">
        <v>3241</v>
      </c>
    </row>
    <row r="2139" spans="1:16" x14ac:dyDescent="0.35">
      <c r="A2139" t="s">
        <v>1776</v>
      </c>
      <c r="B2139" t="s">
        <v>3218</v>
      </c>
      <c r="C2139" t="s">
        <v>1092</v>
      </c>
      <c r="D2139" t="s">
        <v>573</v>
      </c>
      <c r="E2139" t="s">
        <v>20</v>
      </c>
      <c r="F2139" t="b">
        <v>0</v>
      </c>
      <c r="G2139" t="s">
        <v>68</v>
      </c>
      <c r="H2139" s="1">
        <v>45711.836087962962</v>
      </c>
      <c r="I2139" t="b">
        <v>0</v>
      </c>
      <c r="J2139" t="b">
        <v>0</v>
      </c>
      <c r="K2139" t="s">
        <v>31</v>
      </c>
      <c r="L2139" t="s">
        <v>32</v>
      </c>
      <c r="N2139">
        <v>25</v>
      </c>
      <c r="O2139" t="s">
        <v>3219</v>
      </c>
      <c r="P2139" t="s">
        <v>3220</v>
      </c>
    </row>
    <row r="2140" spans="1:16" x14ac:dyDescent="0.35">
      <c r="A2140" t="s">
        <v>1776</v>
      </c>
      <c r="B2140" t="s">
        <v>3221</v>
      </c>
      <c r="C2140" t="s">
        <v>170</v>
      </c>
      <c r="D2140" t="s">
        <v>36</v>
      </c>
      <c r="E2140" t="s">
        <v>20</v>
      </c>
      <c r="F2140" t="b">
        <v>0</v>
      </c>
      <c r="G2140" t="s">
        <v>171</v>
      </c>
      <c r="H2140" s="1">
        <v>45711.868854166663</v>
      </c>
      <c r="I2140" t="b">
        <v>1</v>
      </c>
      <c r="J2140" t="b">
        <v>1</v>
      </c>
      <c r="K2140" t="s">
        <v>31</v>
      </c>
      <c r="L2140" t="s">
        <v>32</v>
      </c>
      <c r="N2140">
        <v>19</v>
      </c>
      <c r="O2140" t="s">
        <v>194</v>
      </c>
      <c r="P2140" t="s">
        <v>3222</v>
      </c>
    </row>
    <row r="2141" spans="1:16" x14ac:dyDescent="0.35">
      <c r="A2141" t="s">
        <v>1776</v>
      </c>
      <c r="B2141" t="s">
        <v>3223</v>
      </c>
      <c r="C2141" t="s">
        <v>1671</v>
      </c>
      <c r="D2141" t="s">
        <v>321</v>
      </c>
      <c r="E2141" t="s">
        <v>20</v>
      </c>
      <c r="F2141" t="b">
        <v>0</v>
      </c>
      <c r="G2141" t="s">
        <v>52</v>
      </c>
      <c r="H2141" s="1">
        <v>45711.871157407397</v>
      </c>
      <c r="I2141" t="b">
        <v>0</v>
      </c>
      <c r="J2141" t="b">
        <v>1</v>
      </c>
      <c r="K2141" t="s">
        <v>31</v>
      </c>
      <c r="L2141" t="s">
        <v>22</v>
      </c>
      <c r="M2141">
        <v>120000</v>
      </c>
      <c r="O2141" t="s">
        <v>3224</v>
      </c>
    </row>
    <row r="2142" spans="1:16" x14ac:dyDescent="0.35">
      <c r="A2142" t="s">
        <v>1776</v>
      </c>
      <c r="B2142" t="s">
        <v>3230</v>
      </c>
      <c r="C2142" t="s">
        <v>283</v>
      </c>
      <c r="D2142" t="s">
        <v>29</v>
      </c>
      <c r="E2142" t="s">
        <v>20</v>
      </c>
      <c r="F2142" t="b">
        <v>0</v>
      </c>
      <c r="G2142" t="s">
        <v>52</v>
      </c>
      <c r="H2142" s="1">
        <v>45711.874988425923</v>
      </c>
      <c r="I2142" t="b">
        <v>0</v>
      </c>
      <c r="J2142" t="b">
        <v>0</v>
      </c>
      <c r="K2142" t="s">
        <v>31</v>
      </c>
      <c r="L2142" t="s">
        <v>22</v>
      </c>
      <c r="M2142">
        <v>82500</v>
      </c>
      <c r="O2142" t="s">
        <v>3231</v>
      </c>
      <c r="P2142" t="s">
        <v>3232</v>
      </c>
    </row>
    <row r="2143" spans="1:16" x14ac:dyDescent="0.35">
      <c r="A2143" t="s">
        <v>1776</v>
      </c>
      <c r="B2143" t="s">
        <v>3225</v>
      </c>
      <c r="C2143" t="s">
        <v>154</v>
      </c>
      <c r="D2143" t="s">
        <v>36</v>
      </c>
      <c r="E2143" t="s">
        <v>436</v>
      </c>
      <c r="F2143" t="b">
        <v>0</v>
      </c>
      <c r="G2143" t="s">
        <v>52</v>
      </c>
      <c r="H2143" s="1">
        <v>45711.916770833333</v>
      </c>
      <c r="I2143" t="b">
        <v>0</v>
      </c>
      <c r="J2143" t="b">
        <v>0</v>
      </c>
      <c r="K2143" t="s">
        <v>31</v>
      </c>
      <c r="L2143" t="s">
        <v>32</v>
      </c>
      <c r="N2143">
        <v>15.25</v>
      </c>
      <c r="O2143" t="s">
        <v>3226</v>
      </c>
    </row>
    <row r="2144" spans="1:16" x14ac:dyDescent="0.35">
      <c r="A2144" t="s">
        <v>1776</v>
      </c>
      <c r="B2144" t="s">
        <v>3227</v>
      </c>
      <c r="C2144" t="s">
        <v>530</v>
      </c>
      <c r="D2144" t="s">
        <v>110</v>
      </c>
      <c r="E2144" t="s">
        <v>20</v>
      </c>
      <c r="F2144" t="b">
        <v>0</v>
      </c>
      <c r="G2144" t="s">
        <v>52</v>
      </c>
      <c r="H2144" s="1">
        <v>45711.954479166663</v>
      </c>
      <c r="I2144" t="b">
        <v>0</v>
      </c>
      <c r="J2144" t="b">
        <v>0</v>
      </c>
      <c r="K2144" t="s">
        <v>31</v>
      </c>
      <c r="L2144" t="s">
        <v>32</v>
      </c>
      <c r="N2144">
        <v>67.360000610351563</v>
      </c>
      <c r="O2144" t="s">
        <v>3228</v>
      </c>
      <c r="P2144" t="s">
        <v>3229</v>
      </c>
    </row>
    <row r="2145" spans="1:16" x14ac:dyDescent="0.35">
      <c r="A2145" t="s">
        <v>1776</v>
      </c>
      <c r="B2145" t="s">
        <v>3182</v>
      </c>
      <c r="C2145" t="s">
        <v>2477</v>
      </c>
      <c r="D2145" t="s">
        <v>573</v>
      </c>
      <c r="E2145" t="s">
        <v>296</v>
      </c>
      <c r="F2145" t="b">
        <v>0</v>
      </c>
      <c r="G2145" t="s">
        <v>52</v>
      </c>
      <c r="H2145" s="1">
        <v>45712.000173611108</v>
      </c>
      <c r="I2145" t="b">
        <v>0</v>
      </c>
      <c r="J2145" t="b">
        <v>0</v>
      </c>
      <c r="K2145" t="s">
        <v>31</v>
      </c>
      <c r="L2145" t="s">
        <v>32</v>
      </c>
      <c r="N2145">
        <v>24.014999389648441</v>
      </c>
      <c r="O2145" t="s">
        <v>2478</v>
      </c>
      <c r="P2145" t="s">
        <v>2479</v>
      </c>
    </row>
    <row r="2146" spans="1:16" x14ac:dyDescent="0.35">
      <c r="A2146" t="s">
        <v>1776</v>
      </c>
      <c r="B2146" t="s">
        <v>3038</v>
      </c>
      <c r="C2146" t="s">
        <v>18</v>
      </c>
      <c r="D2146" t="s">
        <v>36</v>
      </c>
      <c r="E2146" t="s">
        <v>20</v>
      </c>
      <c r="F2146" t="b">
        <v>1</v>
      </c>
      <c r="G2146" t="s">
        <v>287</v>
      </c>
      <c r="H2146" s="1">
        <v>45712.018483796302</v>
      </c>
      <c r="I2146" t="b">
        <v>0</v>
      </c>
      <c r="J2146" t="b">
        <v>0</v>
      </c>
      <c r="K2146" t="s">
        <v>287</v>
      </c>
      <c r="L2146" t="s">
        <v>22</v>
      </c>
      <c r="M2146">
        <v>71500</v>
      </c>
      <c r="O2146" t="s">
        <v>3039</v>
      </c>
      <c r="P2146" t="s">
        <v>3040</v>
      </c>
    </row>
    <row r="2147" spans="1:16" x14ac:dyDescent="0.35">
      <c r="A2147" t="s">
        <v>1776</v>
      </c>
      <c r="B2147" t="s">
        <v>1992</v>
      </c>
      <c r="C2147" t="s">
        <v>51</v>
      </c>
      <c r="D2147" t="s">
        <v>110</v>
      </c>
      <c r="E2147" t="s">
        <v>20</v>
      </c>
      <c r="F2147" t="b">
        <v>0</v>
      </c>
      <c r="G2147" t="s">
        <v>43</v>
      </c>
      <c r="H2147" s="1">
        <v>45712.04210648148</v>
      </c>
      <c r="I2147" t="b">
        <v>0</v>
      </c>
      <c r="J2147" t="b">
        <v>0</v>
      </c>
      <c r="K2147" t="s">
        <v>31</v>
      </c>
      <c r="L2147" t="s">
        <v>22</v>
      </c>
      <c r="M2147">
        <v>70000</v>
      </c>
      <c r="O2147" t="s">
        <v>1993</v>
      </c>
      <c r="P2147" t="s">
        <v>164</v>
      </c>
    </row>
    <row r="2148" spans="1:16" x14ac:dyDescent="0.35">
      <c r="A2148" t="s">
        <v>1776</v>
      </c>
      <c r="B2148" t="s">
        <v>1994</v>
      </c>
      <c r="C2148" t="s">
        <v>338</v>
      </c>
      <c r="D2148" t="s">
        <v>110</v>
      </c>
      <c r="E2148" t="s">
        <v>20</v>
      </c>
      <c r="F2148" t="b">
        <v>0</v>
      </c>
      <c r="G2148" t="s">
        <v>68</v>
      </c>
      <c r="H2148" s="1">
        <v>45712.042280092603</v>
      </c>
      <c r="I2148" t="b">
        <v>0</v>
      </c>
      <c r="J2148" t="b">
        <v>1</v>
      </c>
      <c r="K2148" t="s">
        <v>31</v>
      </c>
      <c r="L2148" t="s">
        <v>22</v>
      </c>
      <c r="M2148">
        <v>82500</v>
      </c>
      <c r="O2148" t="s">
        <v>1995</v>
      </c>
      <c r="P2148" t="s">
        <v>1996</v>
      </c>
    </row>
    <row r="2149" spans="1:16" x14ac:dyDescent="0.35">
      <c r="A2149" t="s">
        <v>1776</v>
      </c>
      <c r="B2149" t="s">
        <v>3183</v>
      </c>
      <c r="C2149" t="s">
        <v>154</v>
      </c>
      <c r="D2149" t="s">
        <v>17452</v>
      </c>
      <c r="E2149" t="s">
        <v>20</v>
      </c>
      <c r="F2149" t="b">
        <v>0</v>
      </c>
      <c r="G2149" t="s">
        <v>52</v>
      </c>
      <c r="H2149" s="1">
        <v>45712.249976851846</v>
      </c>
      <c r="I2149" t="b">
        <v>0</v>
      </c>
      <c r="J2149" t="b">
        <v>1</v>
      </c>
      <c r="K2149" t="s">
        <v>31</v>
      </c>
      <c r="L2149" t="s">
        <v>22</v>
      </c>
      <c r="M2149">
        <v>169500</v>
      </c>
      <c r="O2149" t="s">
        <v>3184</v>
      </c>
      <c r="P2149" t="s">
        <v>3185</v>
      </c>
    </row>
    <row r="2150" spans="1:16" x14ac:dyDescent="0.35">
      <c r="A2150" t="s">
        <v>1776</v>
      </c>
      <c r="B2150" t="s">
        <v>1932</v>
      </c>
      <c r="C2150" t="s">
        <v>154</v>
      </c>
      <c r="D2150" t="s">
        <v>36</v>
      </c>
      <c r="E2150" t="s">
        <v>20</v>
      </c>
      <c r="F2150" t="b">
        <v>0</v>
      </c>
      <c r="G2150" t="s">
        <v>52</v>
      </c>
      <c r="H2150" s="1">
        <v>45712.2500462963</v>
      </c>
      <c r="I2150" t="b">
        <v>0</v>
      </c>
      <c r="J2150" t="b">
        <v>1</v>
      </c>
      <c r="K2150" t="s">
        <v>31</v>
      </c>
      <c r="L2150" t="s">
        <v>22</v>
      </c>
      <c r="M2150">
        <v>83025</v>
      </c>
      <c r="O2150" t="s">
        <v>3252</v>
      </c>
    </row>
    <row r="2151" spans="1:16" x14ac:dyDescent="0.35">
      <c r="A2151" t="s">
        <v>1776</v>
      </c>
      <c r="B2151" t="s">
        <v>1776</v>
      </c>
      <c r="C2151" t="s">
        <v>3186</v>
      </c>
      <c r="D2151" t="s">
        <v>17444</v>
      </c>
      <c r="E2151" t="s">
        <v>20</v>
      </c>
      <c r="F2151" t="b">
        <v>0</v>
      </c>
      <c r="G2151" t="s">
        <v>47</v>
      </c>
      <c r="H2151" s="1">
        <v>45712.250231481477</v>
      </c>
      <c r="I2151" t="b">
        <v>1</v>
      </c>
      <c r="J2151" t="b">
        <v>1</v>
      </c>
      <c r="K2151" t="s">
        <v>31</v>
      </c>
      <c r="L2151" t="s">
        <v>32</v>
      </c>
      <c r="N2151">
        <v>30.5</v>
      </c>
      <c r="O2151" t="s">
        <v>432</v>
      </c>
      <c r="P2151" t="s">
        <v>164</v>
      </c>
    </row>
    <row r="2152" spans="1:16" x14ac:dyDescent="0.35">
      <c r="A2152" t="s">
        <v>1776</v>
      </c>
      <c r="B2152" t="s">
        <v>1776</v>
      </c>
      <c r="C2152" t="s">
        <v>1961</v>
      </c>
      <c r="D2152" t="s">
        <v>110</v>
      </c>
      <c r="E2152" t="s">
        <v>760</v>
      </c>
      <c r="F2152" t="b">
        <v>0</v>
      </c>
      <c r="G2152" t="s">
        <v>47</v>
      </c>
      <c r="H2152" s="1">
        <v>45712.250277777777</v>
      </c>
      <c r="I2152" t="b">
        <v>0</v>
      </c>
      <c r="J2152" t="b">
        <v>1</v>
      </c>
      <c r="K2152" t="s">
        <v>31</v>
      </c>
      <c r="L2152" t="s">
        <v>32</v>
      </c>
      <c r="N2152">
        <v>62.5</v>
      </c>
      <c r="O2152" t="s">
        <v>3187</v>
      </c>
      <c r="P2152" t="s">
        <v>1143</v>
      </c>
    </row>
    <row r="2153" spans="1:16" x14ac:dyDescent="0.35">
      <c r="A2153" t="s">
        <v>1776</v>
      </c>
      <c r="B2153" t="s">
        <v>2048</v>
      </c>
      <c r="C2153" t="s">
        <v>1526</v>
      </c>
      <c r="D2153" t="s">
        <v>3188</v>
      </c>
      <c r="E2153" t="s">
        <v>91</v>
      </c>
      <c r="F2153" t="b">
        <v>0</v>
      </c>
      <c r="G2153" t="s">
        <v>68</v>
      </c>
      <c r="H2153" s="1">
        <v>45712.250902777778</v>
      </c>
      <c r="I2153" t="b">
        <v>1</v>
      </c>
      <c r="J2153" t="b">
        <v>1</v>
      </c>
      <c r="K2153" t="s">
        <v>31</v>
      </c>
      <c r="L2153" t="s">
        <v>32</v>
      </c>
      <c r="N2153">
        <v>25</v>
      </c>
      <c r="O2153" t="s">
        <v>1721</v>
      </c>
      <c r="P2153" t="s">
        <v>251</v>
      </c>
    </row>
    <row r="2154" spans="1:16" x14ac:dyDescent="0.35">
      <c r="A2154" t="s">
        <v>1776</v>
      </c>
      <c r="B2154" t="s">
        <v>1776</v>
      </c>
      <c r="C2154" t="s">
        <v>705</v>
      </c>
      <c r="D2154" t="s">
        <v>110</v>
      </c>
      <c r="E2154" t="s">
        <v>20</v>
      </c>
      <c r="F2154" t="b">
        <v>0</v>
      </c>
      <c r="G2154" t="s">
        <v>30</v>
      </c>
      <c r="H2154" s="1">
        <v>45712.251215277778</v>
      </c>
      <c r="I2154" t="b">
        <v>0</v>
      </c>
      <c r="J2154" t="b">
        <v>0</v>
      </c>
      <c r="K2154" t="s">
        <v>31</v>
      </c>
      <c r="L2154" t="s">
        <v>22</v>
      </c>
      <c r="M2154">
        <v>70000</v>
      </c>
      <c r="O2154" t="s">
        <v>2586</v>
      </c>
      <c r="P2154" t="s">
        <v>2587</v>
      </c>
    </row>
    <row r="2155" spans="1:16" x14ac:dyDescent="0.35">
      <c r="A2155" t="s">
        <v>1776</v>
      </c>
      <c r="B2155" t="s">
        <v>3189</v>
      </c>
      <c r="C2155" t="s">
        <v>3190</v>
      </c>
      <c r="D2155" t="s">
        <v>29</v>
      </c>
      <c r="E2155" t="s">
        <v>20</v>
      </c>
      <c r="F2155" t="b">
        <v>0</v>
      </c>
      <c r="G2155" t="s">
        <v>171</v>
      </c>
      <c r="H2155" s="1">
        <v>45712.269016203703</v>
      </c>
      <c r="I2155" t="b">
        <v>0</v>
      </c>
      <c r="J2155" t="b">
        <v>0</v>
      </c>
      <c r="K2155" t="s">
        <v>31</v>
      </c>
      <c r="L2155" t="s">
        <v>32</v>
      </c>
      <c r="N2155">
        <v>33.5</v>
      </c>
      <c r="O2155" t="s">
        <v>3191</v>
      </c>
      <c r="P2155" t="s">
        <v>3192</v>
      </c>
    </row>
    <row r="2156" spans="1:16" x14ac:dyDescent="0.35">
      <c r="A2156" t="s">
        <v>1776</v>
      </c>
      <c r="B2156" t="s">
        <v>1871</v>
      </c>
      <c r="D2156" t="s">
        <v>1872</v>
      </c>
      <c r="E2156" t="s">
        <v>20</v>
      </c>
      <c r="F2156" t="b">
        <v>0</v>
      </c>
      <c r="G2156" t="s">
        <v>37</v>
      </c>
      <c r="H2156" s="1">
        <v>45712.298101851848</v>
      </c>
      <c r="I2156" t="b">
        <v>0</v>
      </c>
      <c r="J2156" t="b">
        <v>0</v>
      </c>
      <c r="K2156" t="s">
        <v>37</v>
      </c>
      <c r="L2156" t="s">
        <v>22</v>
      </c>
      <c r="M2156">
        <v>65000</v>
      </c>
      <c r="O2156" t="s">
        <v>1873</v>
      </c>
      <c r="P2156" t="s">
        <v>1016</v>
      </c>
    </row>
    <row r="2157" spans="1:16" x14ac:dyDescent="0.35">
      <c r="A2157" t="s">
        <v>1776</v>
      </c>
      <c r="B2157" t="s">
        <v>3193</v>
      </c>
      <c r="C2157" t="s">
        <v>72</v>
      </c>
      <c r="D2157" t="s">
        <v>115</v>
      </c>
      <c r="E2157" t="s">
        <v>20</v>
      </c>
      <c r="F2157" t="b">
        <v>0</v>
      </c>
      <c r="G2157" t="s">
        <v>30</v>
      </c>
      <c r="H2157" s="1">
        <v>45712.303819444453</v>
      </c>
      <c r="I2157" t="b">
        <v>0</v>
      </c>
      <c r="J2157" t="b">
        <v>1</v>
      </c>
      <c r="K2157" t="s">
        <v>31</v>
      </c>
      <c r="L2157" t="s">
        <v>22</v>
      </c>
      <c r="M2157">
        <v>137500</v>
      </c>
      <c r="O2157" t="s">
        <v>3194</v>
      </c>
      <c r="P2157" t="s">
        <v>3195</v>
      </c>
    </row>
    <row r="2158" spans="1:16" x14ac:dyDescent="0.35">
      <c r="A2158" t="s">
        <v>1776</v>
      </c>
      <c r="B2158" t="s">
        <v>3233</v>
      </c>
      <c r="C2158" t="s">
        <v>3234</v>
      </c>
      <c r="D2158" t="s">
        <v>110</v>
      </c>
      <c r="E2158" t="s">
        <v>20</v>
      </c>
      <c r="F2158" t="b">
        <v>0</v>
      </c>
      <c r="G2158" t="s">
        <v>52</v>
      </c>
      <c r="H2158" s="1">
        <v>45712.375081018523</v>
      </c>
      <c r="I2158" t="b">
        <v>1</v>
      </c>
      <c r="J2158" t="b">
        <v>1</v>
      </c>
      <c r="K2158" t="s">
        <v>31</v>
      </c>
      <c r="L2158" t="s">
        <v>22</v>
      </c>
      <c r="M2158">
        <v>80000</v>
      </c>
      <c r="O2158" t="s">
        <v>3235</v>
      </c>
      <c r="P2158" t="s">
        <v>3236</v>
      </c>
    </row>
    <row r="2159" spans="1:16" x14ac:dyDescent="0.35">
      <c r="A2159" t="s">
        <v>1776</v>
      </c>
      <c r="B2159" t="s">
        <v>3196</v>
      </c>
      <c r="C2159" t="s">
        <v>18</v>
      </c>
      <c r="D2159" t="s">
        <v>110</v>
      </c>
      <c r="E2159" t="s">
        <v>20</v>
      </c>
      <c r="F2159" t="b">
        <v>1</v>
      </c>
      <c r="G2159" t="s">
        <v>52</v>
      </c>
      <c r="H2159" s="1">
        <v>45712.375150462962</v>
      </c>
      <c r="I2159" t="b">
        <v>1</v>
      </c>
      <c r="J2159" t="b">
        <v>0</v>
      </c>
      <c r="K2159" t="s">
        <v>31</v>
      </c>
      <c r="L2159" t="s">
        <v>22</v>
      </c>
      <c r="M2159">
        <v>163085</v>
      </c>
      <c r="O2159" t="s">
        <v>3197</v>
      </c>
      <c r="P2159" t="s">
        <v>941</v>
      </c>
    </row>
    <row r="2160" spans="1:16" x14ac:dyDescent="0.35">
      <c r="A2160" t="s">
        <v>1776</v>
      </c>
      <c r="B2160" t="s">
        <v>3198</v>
      </c>
      <c r="C2160" t="s">
        <v>1961</v>
      </c>
      <c r="D2160" t="s">
        <v>115</v>
      </c>
      <c r="E2160" t="s">
        <v>20</v>
      </c>
      <c r="F2160" t="b">
        <v>0</v>
      </c>
      <c r="G2160" t="s">
        <v>47</v>
      </c>
      <c r="H2160" s="1">
        <v>45712.375474537039</v>
      </c>
      <c r="I2160" t="b">
        <v>0</v>
      </c>
      <c r="J2160" t="b">
        <v>0</v>
      </c>
      <c r="K2160" t="s">
        <v>31</v>
      </c>
      <c r="L2160" t="s">
        <v>22</v>
      </c>
      <c r="M2160">
        <v>125000</v>
      </c>
      <c r="O2160" t="s">
        <v>1123</v>
      </c>
      <c r="P2160" t="s">
        <v>3199</v>
      </c>
    </row>
    <row r="2161" spans="1:16" x14ac:dyDescent="0.35">
      <c r="A2161" t="s">
        <v>1776</v>
      </c>
      <c r="B2161" t="s">
        <v>2395</v>
      </c>
      <c r="C2161" t="s">
        <v>283</v>
      </c>
      <c r="D2161" t="s">
        <v>573</v>
      </c>
      <c r="E2161" t="s">
        <v>296</v>
      </c>
      <c r="F2161" t="b">
        <v>0</v>
      </c>
      <c r="G2161" t="s">
        <v>52</v>
      </c>
      <c r="H2161" s="1">
        <v>45712.416701388887</v>
      </c>
      <c r="I2161" t="b">
        <v>1</v>
      </c>
      <c r="J2161" t="b">
        <v>0</v>
      </c>
      <c r="K2161" t="s">
        <v>31</v>
      </c>
      <c r="L2161" t="s">
        <v>32</v>
      </c>
      <c r="N2161">
        <v>27.979999542236332</v>
      </c>
      <c r="O2161" t="s">
        <v>3200</v>
      </c>
    </row>
    <row r="2162" spans="1:16" x14ac:dyDescent="0.35">
      <c r="A2162" t="s">
        <v>1776</v>
      </c>
      <c r="B2162" t="s">
        <v>1776</v>
      </c>
      <c r="C2162" t="s">
        <v>3249</v>
      </c>
      <c r="D2162" t="s">
        <v>3243</v>
      </c>
      <c r="E2162" t="s">
        <v>296</v>
      </c>
      <c r="F2162" t="b">
        <v>0</v>
      </c>
      <c r="G2162" t="s">
        <v>47</v>
      </c>
      <c r="H2162" s="1">
        <v>45712.500532407408</v>
      </c>
      <c r="I2162" t="b">
        <v>0</v>
      </c>
      <c r="J2162" t="b">
        <v>0</v>
      </c>
      <c r="K2162" t="s">
        <v>31</v>
      </c>
      <c r="L2162" t="s">
        <v>32</v>
      </c>
      <c r="N2162">
        <v>15</v>
      </c>
      <c r="O2162" t="s">
        <v>3244</v>
      </c>
      <c r="P2162" t="s">
        <v>3245</v>
      </c>
    </row>
    <row r="2163" spans="1:16" x14ac:dyDescent="0.35">
      <c r="A2163" t="s">
        <v>1776</v>
      </c>
      <c r="B2163" t="s">
        <v>1776</v>
      </c>
      <c r="C2163" t="s">
        <v>3242</v>
      </c>
      <c r="D2163" t="s">
        <v>3243</v>
      </c>
      <c r="E2163" t="s">
        <v>296</v>
      </c>
      <c r="F2163" t="b">
        <v>0</v>
      </c>
      <c r="G2163" t="s">
        <v>30</v>
      </c>
      <c r="H2163" s="1">
        <v>45712.515636574077</v>
      </c>
      <c r="I2163" t="b">
        <v>0</v>
      </c>
      <c r="J2163" t="b">
        <v>0</v>
      </c>
      <c r="K2163" t="s">
        <v>31</v>
      </c>
      <c r="L2163" t="s">
        <v>32</v>
      </c>
      <c r="N2163">
        <v>15</v>
      </c>
      <c r="O2163" t="s">
        <v>3244</v>
      </c>
      <c r="P2163" t="s">
        <v>3245</v>
      </c>
    </row>
    <row r="2164" spans="1:16" x14ac:dyDescent="0.35">
      <c r="A2164" t="s">
        <v>1776</v>
      </c>
      <c r="B2164" t="s">
        <v>3253</v>
      </c>
      <c r="C2164" t="s">
        <v>3254</v>
      </c>
      <c r="D2164" t="s">
        <v>29</v>
      </c>
      <c r="E2164" t="s">
        <v>20</v>
      </c>
      <c r="F2164" t="b">
        <v>0</v>
      </c>
      <c r="G2164" t="s">
        <v>52</v>
      </c>
      <c r="H2164" s="1">
        <v>45712.541712962957</v>
      </c>
      <c r="I2164" t="b">
        <v>0</v>
      </c>
      <c r="J2164" t="b">
        <v>1</v>
      </c>
      <c r="K2164" t="s">
        <v>31</v>
      </c>
      <c r="L2164" t="s">
        <v>22</v>
      </c>
      <c r="M2164">
        <v>60700</v>
      </c>
      <c r="O2164" t="s">
        <v>3255</v>
      </c>
      <c r="P2164" t="s">
        <v>1528</v>
      </c>
    </row>
    <row r="2165" spans="1:16" x14ac:dyDescent="0.35">
      <c r="A2165" t="s">
        <v>1776</v>
      </c>
      <c r="B2165" t="s">
        <v>3246</v>
      </c>
      <c r="C2165" t="s">
        <v>3247</v>
      </c>
      <c r="D2165" t="s">
        <v>110</v>
      </c>
      <c r="E2165" t="s">
        <v>20</v>
      </c>
      <c r="F2165" t="b">
        <v>0</v>
      </c>
      <c r="G2165" t="s">
        <v>52</v>
      </c>
      <c r="H2165" s="1">
        <v>45712.583402777767</v>
      </c>
      <c r="I2165" t="b">
        <v>0</v>
      </c>
      <c r="J2165" t="b">
        <v>1</v>
      </c>
      <c r="K2165" t="s">
        <v>31</v>
      </c>
      <c r="L2165" t="s">
        <v>22</v>
      </c>
      <c r="M2165">
        <v>70000</v>
      </c>
      <c r="O2165" t="s">
        <v>3248</v>
      </c>
      <c r="P2165" t="s">
        <v>140</v>
      </c>
    </row>
    <row r="2166" spans="1:16" x14ac:dyDescent="0.35">
      <c r="A2166" t="s">
        <v>1776</v>
      </c>
      <c r="B2166" t="s">
        <v>3201</v>
      </c>
      <c r="C2166" t="s">
        <v>3202</v>
      </c>
      <c r="D2166" t="s">
        <v>573</v>
      </c>
      <c r="E2166" t="s">
        <v>20</v>
      </c>
      <c r="F2166" t="b">
        <v>0</v>
      </c>
      <c r="G2166" t="s">
        <v>52</v>
      </c>
      <c r="H2166" s="1">
        <v>45712.583518518521</v>
      </c>
      <c r="I2166" t="b">
        <v>0</v>
      </c>
      <c r="J2166" t="b">
        <v>1</v>
      </c>
      <c r="K2166" t="s">
        <v>31</v>
      </c>
      <c r="L2166" t="s">
        <v>32</v>
      </c>
      <c r="N2166">
        <v>24.014999389648441</v>
      </c>
      <c r="O2166" t="s">
        <v>3203</v>
      </c>
      <c r="P2166" t="s">
        <v>1976</v>
      </c>
    </row>
    <row r="2167" spans="1:16" x14ac:dyDescent="0.35">
      <c r="A2167" t="s">
        <v>1776</v>
      </c>
      <c r="B2167" t="s">
        <v>2353</v>
      </c>
      <c r="C2167" t="s">
        <v>189</v>
      </c>
      <c r="D2167" t="s">
        <v>110</v>
      </c>
      <c r="E2167" t="s">
        <v>760</v>
      </c>
      <c r="F2167" t="b">
        <v>0</v>
      </c>
      <c r="G2167" t="s">
        <v>52</v>
      </c>
      <c r="H2167" s="1">
        <v>45712.625069444453</v>
      </c>
      <c r="I2167" t="b">
        <v>1</v>
      </c>
      <c r="J2167" t="b">
        <v>1</v>
      </c>
      <c r="K2167" t="s">
        <v>31</v>
      </c>
      <c r="L2167" t="s">
        <v>32</v>
      </c>
      <c r="N2167">
        <v>26.494998931884769</v>
      </c>
      <c r="O2167" t="s">
        <v>2354</v>
      </c>
      <c r="P2167" t="s">
        <v>191</v>
      </c>
    </row>
    <row r="2168" spans="1:16" x14ac:dyDescent="0.35">
      <c r="A2168" t="s">
        <v>1776</v>
      </c>
      <c r="B2168" t="s">
        <v>3204</v>
      </c>
      <c r="C2168" t="s">
        <v>533</v>
      </c>
      <c r="D2168" t="s">
        <v>29</v>
      </c>
      <c r="E2168" t="s">
        <v>20</v>
      </c>
      <c r="F2168" t="b">
        <v>0</v>
      </c>
      <c r="G2168" t="s">
        <v>52</v>
      </c>
      <c r="H2168" s="1">
        <v>45712.625173611108</v>
      </c>
      <c r="I2168" t="b">
        <v>0</v>
      </c>
      <c r="J2168" t="b">
        <v>0</v>
      </c>
      <c r="K2168" t="s">
        <v>31</v>
      </c>
      <c r="L2168" t="s">
        <v>22</v>
      </c>
      <c r="M2168">
        <v>61750</v>
      </c>
      <c r="O2168" t="s">
        <v>3205</v>
      </c>
      <c r="P2168" t="s">
        <v>3206</v>
      </c>
    </row>
    <row r="2169" spans="1:16" x14ac:dyDescent="0.35">
      <c r="A2169" t="s">
        <v>1776</v>
      </c>
      <c r="B2169" t="s">
        <v>3207</v>
      </c>
      <c r="C2169" t="s">
        <v>1599</v>
      </c>
      <c r="D2169" t="s">
        <v>110</v>
      </c>
      <c r="E2169" t="s">
        <v>91</v>
      </c>
      <c r="F2169" t="b">
        <v>0</v>
      </c>
      <c r="G2169" t="s">
        <v>68</v>
      </c>
      <c r="H2169" s="1">
        <v>45712.625601851847</v>
      </c>
      <c r="I2169" t="b">
        <v>1</v>
      </c>
      <c r="J2169" t="b">
        <v>0</v>
      </c>
      <c r="K2169" t="s">
        <v>31</v>
      </c>
      <c r="L2169" t="s">
        <v>32</v>
      </c>
      <c r="N2169">
        <v>53.5</v>
      </c>
      <c r="O2169" t="s">
        <v>3208</v>
      </c>
      <c r="P2169" t="s">
        <v>897</v>
      </c>
    </row>
    <row r="2170" spans="1:16" x14ac:dyDescent="0.35">
      <c r="A2170" t="s">
        <v>1776</v>
      </c>
      <c r="B2170" t="s">
        <v>2949</v>
      </c>
      <c r="C2170" t="s">
        <v>2602</v>
      </c>
      <c r="D2170" t="s">
        <v>29</v>
      </c>
      <c r="E2170" t="s">
        <v>20</v>
      </c>
      <c r="F2170" t="b">
        <v>0</v>
      </c>
      <c r="G2170" t="s">
        <v>52</v>
      </c>
      <c r="H2170" s="1">
        <v>45712.666817129633</v>
      </c>
      <c r="I2170" t="b">
        <v>0</v>
      </c>
      <c r="J2170" t="b">
        <v>1</v>
      </c>
      <c r="K2170" t="s">
        <v>31</v>
      </c>
      <c r="L2170" t="s">
        <v>22</v>
      </c>
      <c r="M2170">
        <v>120000</v>
      </c>
      <c r="O2170" t="s">
        <v>3209</v>
      </c>
      <c r="P2170" t="s">
        <v>3210</v>
      </c>
    </row>
    <row r="2171" spans="1:16" x14ac:dyDescent="0.35">
      <c r="A2171" t="s">
        <v>1776</v>
      </c>
      <c r="B2171" t="s">
        <v>3211</v>
      </c>
      <c r="C2171" t="s">
        <v>533</v>
      </c>
      <c r="D2171" t="s">
        <v>110</v>
      </c>
      <c r="E2171" t="s">
        <v>20</v>
      </c>
      <c r="F2171" t="b">
        <v>0</v>
      </c>
      <c r="G2171" t="s">
        <v>52</v>
      </c>
      <c r="H2171" s="1">
        <v>45712.66684027778</v>
      </c>
      <c r="I2171" t="b">
        <v>0</v>
      </c>
      <c r="J2171" t="b">
        <v>1</v>
      </c>
      <c r="K2171" t="s">
        <v>31</v>
      </c>
      <c r="L2171" t="s">
        <v>22</v>
      </c>
      <c r="M2171">
        <v>79871.5</v>
      </c>
      <c r="O2171" t="s">
        <v>3212</v>
      </c>
      <c r="P2171" t="s">
        <v>3213</v>
      </c>
    </row>
    <row r="2172" spans="1:16" x14ac:dyDescent="0.35">
      <c r="A2172" t="s">
        <v>1776</v>
      </c>
      <c r="B2172" t="s">
        <v>3237</v>
      </c>
      <c r="C2172" t="s">
        <v>2069</v>
      </c>
      <c r="D2172" t="s">
        <v>36</v>
      </c>
      <c r="E2172" t="s">
        <v>20</v>
      </c>
      <c r="F2172" t="b">
        <v>0</v>
      </c>
      <c r="G2172" t="s">
        <v>171</v>
      </c>
      <c r="H2172" s="1">
        <v>45712.700891203713</v>
      </c>
      <c r="I2172" t="b">
        <v>0</v>
      </c>
      <c r="J2172" t="b">
        <v>1</v>
      </c>
      <c r="K2172" t="s">
        <v>31</v>
      </c>
      <c r="L2172" t="s">
        <v>22</v>
      </c>
      <c r="M2172">
        <v>74100</v>
      </c>
      <c r="O2172" t="s">
        <v>3238</v>
      </c>
      <c r="P2172" t="s">
        <v>3239</v>
      </c>
    </row>
    <row r="2173" spans="1:16" x14ac:dyDescent="0.35">
      <c r="A2173" t="s">
        <v>1776</v>
      </c>
      <c r="B2173" t="s">
        <v>1776</v>
      </c>
      <c r="C2173" t="s">
        <v>496</v>
      </c>
      <c r="D2173" t="s">
        <v>42</v>
      </c>
      <c r="E2173" t="s">
        <v>20</v>
      </c>
      <c r="F2173" t="b">
        <v>0</v>
      </c>
      <c r="G2173" t="s">
        <v>47</v>
      </c>
      <c r="H2173" s="1">
        <v>45712.708738425928</v>
      </c>
      <c r="I2173" t="b">
        <v>0</v>
      </c>
      <c r="J2173" t="b">
        <v>0</v>
      </c>
      <c r="K2173" t="s">
        <v>31</v>
      </c>
      <c r="L2173" t="s">
        <v>32</v>
      </c>
      <c r="N2173">
        <v>37.5</v>
      </c>
      <c r="O2173" t="s">
        <v>1818</v>
      </c>
      <c r="P2173" t="s">
        <v>1130</v>
      </c>
    </row>
    <row r="2174" spans="1:16" x14ac:dyDescent="0.35">
      <c r="A2174" t="s">
        <v>1776</v>
      </c>
      <c r="B2174" t="s">
        <v>1882</v>
      </c>
      <c r="C2174" t="s">
        <v>3214</v>
      </c>
      <c r="D2174" t="s">
        <v>36</v>
      </c>
      <c r="E2174" t="s">
        <v>20</v>
      </c>
      <c r="F2174" t="b">
        <v>0</v>
      </c>
      <c r="G2174" t="s">
        <v>52</v>
      </c>
      <c r="H2174" s="1">
        <v>45712.791770833333</v>
      </c>
      <c r="I2174" t="b">
        <v>1</v>
      </c>
      <c r="J2174" t="b">
        <v>0</v>
      </c>
      <c r="K2174" t="s">
        <v>31</v>
      </c>
      <c r="L2174" t="s">
        <v>22</v>
      </c>
      <c r="M2174">
        <v>70000</v>
      </c>
      <c r="O2174" t="s">
        <v>3215</v>
      </c>
      <c r="P2174" t="s">
        <v>1174</v>
      </c>
    </row>
    <row r="2175" spans="1:16" x14ac:dyDescent="0.35">
      <c r="A2175" t="s">
        <v>1776</v>
      </c>
      <c r="B2175" t="s">
        <v>3216</v>
      </c>
      <c r="C2175" t="s">
        <v>170</v>
      </c>
      <c r="D2175" t="s">
        <v>36</v>
      </c>
      <c r="E2175" t="s">
        <v>20</v>
      </c>
      <c r="F2175" t="b">
        <v>0</v>
      </c>
      <c r="G2175" t="s">
        <v>171</v>
      </c>
      <c r="H2175" s="1">
        <v>45712.832256944443</v>
      </c>
      <c r="I2175" t="b">
        <v>1</v>
      </c>
      <c r="J2175" t="b">
        <v>1</v>
      </c>
      <c r="K2175" t="s">
        <v>31</v>
      </c>
      <c r="L2175" t="s">
        <v>22</v>
      </c>
      <c r="M2175">
        <v>85000</v>
      </c>
      <c r="O2175" t="s">
        <v>2927</v>
      </c>
      <c r="P2175" t="s">
        <v>164</v>
      </c>
    </row>
    <row r="2176" spans="1:16" x14ac:dyDescent="0.35">
      <c r="A2176" t="s">
        <v>1776</v>
      </c>
      <c r="B2176" t="s">
        <v>3250</v>
      </c>
      <c r="C2176" t="s">
        <v>2400</v>
      </c>
      <c r="D2176" t="s">
        <v>36</v>
      </c>
      <c r="E2176" t="s">
        <v>20</v>
      </c>
      <c r="F2176" t="b">
        <v>0</v>
      </c>
      <c r="G2176" t="s">
        <v>47</v>
      </c>
      <c r="H2176" s="1">
        <v>45712.833657407413</v>
      </c>
      <c r="I2176" t="b">
        <v>0</v>
      </c>
      <c r="J2176" t="b">
        <v>0</v>
      </c>
      <c r="K2176" t="s">
        <v>31</v>
      </c>
      <c r="L2176" t="s">
        <v>22</v>
      </c>
      <c r="M2176">
        <v>83500</v>
      </c>
      <c r="O2176" t="s">
        <v>3251</v>
      </c>
      <c r="P2176" t="s">
        <v>1780</v>
      </c>
    </row>
    <row r="2177" spans="1:16" x14ac:dyDescent="0.35">
      <c r="A2177" t="s">
        <v>1776</v>
      </c>
      <c r="B2177" t="s">
        <v>2137</v>
      </c>
      <c r="C2177" t="s">
        <v>805</v>
      </c>
      <c r="D2177" t="s">
        <v>3068</v>
      </c>
      <c r="E2177" t="s">
        <v>20</v>
      </c>
      <c r="F2177" t="b">
        <v>0</v>
      </c>
      <c r="G2177" t="s">
        <v>30</v>
      </c>
      <c r="H2177" s="1">
        <v>45712.834317129629</v>
      </c>
      <c r="I2177" t="b">
        <v>1</v>
      </c>
      <c r="J2177" t="b">
        <v>0</v>
      </c>
      <c r="K2177" t="s">
        <v>31</v>
      </c>
      <c r="L2177" t="s">
        <v>32</v>
      </c>
      <c r="N2177">
        <v>37.5</v>
      </c>
      <c r="O2177" t="s">
        <v>61</v>
      </c>
      <c r="P2177" t="s">
        <v>3069</v>
      </c>
    </row>
    <row r="2178" spans="1:16" x14ac:dyDescent="0.35">
      <c r="A2178" t="s">
        <v>1776</v>
      </c>
      <c r="B2178" t="s">
        <v>3217</v>
      </c>
      <c r="C2178" t="s">
        <v>1978</v>
      </c>
      <c r="D2178" t="s">
        <v>36</v>
      </c>
      <c r="E2178" t="s">
        <v>91</v>
      </c>
      <c r="F2178" t="b">
        <v>0</v>
      </c>
      <c r="G2178" t="s">
        <v>52</v>
      </c>
      <c r="H2178" s="1">
        <v>45712.834456018521</v>
      </c>
      <c r="I2178" t="b">
        <v>0</v>
      </c>
      <c r="J2178" t="b">
        <v>0</v>
      </c>
      <c r="K2178" t="s">
        <v>31</v>
      </c>
      <c r="L2178" t="s">
        <v>32</v>
      </c>
      <c r="N2178">
        <v>30</v>
      </c>
      <c r="O2178" t="s">
        <v>2565</v>
      </c>
      <c r="P2178" t="s">
        <v>3118</v>
      </c>
    </row>
    <row r="2179" spans="1:16" x14ac:dyDescent="0.35">
      <c r="A2179" t="s">
        <v>1776</v>
      </c>
      <c r="B2179" t="s">
        <v>2926</v>
      </c>
      <c r="C2179" t="s">
        <v>3240</v>
      </c>
      <c r="D2179" t="s">
        <v>36</v>
      </c>
      <c r="E2179" t="s">
        <v>20</v>
      </c>
      <c r="F2179" t="b">
        <v>0</v>
      </c>
      <c r="G2179" t="s">
        <v>52</v>
      </c>
      <c r="H2179" s="1">
        <v>45712.834837962961</v>
      </c>
      <c r="I2179" t="b">
        <v>1</v>
      </c>
      <c r="J2179" t="b">
        <v>0</v>
      </c>
      <c r="K2179" t="s">
        <v>31</v>
      </c>
      <c r="L2179" t="s">
        <v>22</v>
      </c>
      <c r="M2179">
        <v>105000</v>
      </c>
      <c r="O2179" t="s">
        <v>77</v>
      </c>
      <c r="P2179" t="s">
        <v>3241</v>
      </c>
    </row>
    <row r="2180" spans="1:16" x14ac:dyDescent="0.35">
      <c r="A2180" t="s">
        <v>1776</v>
      </c>
      <c r="B2180" t="s">
        <v>3218</v>
      </c>
      <c r="C2180" t="s">
        <v>1092</v>
      </c>
      <c r="D2180" t="s">
        <v>573</v>
      </c>
      <c r="E2180" t="s">
        <v>20</v>
      </c>
      <c r="F2180" t="b">
        <v>0</v>
      </c>
      <c r="G2180" t="s">
        <v>68</v>
      </c>
      <c r="H2180" s="1">
        <v>45712.836087962962</v>
      </c>
      <c r="I2180" t="b">
        <v>0</v>
      </c>
      <c r="J2180" t="b">
        <v>0</v>
      </c>
      <c r="K2180" t="s">
        <v>31</v>
      </c>
      <c r="L2180" t="s">
        <v>32</v>
      </c>
      <c r="N2180">
        <v>25</v>
      </c>
      <c r="O2180" t="s">
        <v>3219</v>
      </c>
      <c r="P2180" t="s">
        <v>3220</v>
      </c>
    </row>
    <row r="2181" spans="1:16" x14ac:dyDescent="0.35">
      <c r="A2181" t="s">
        <v>1776</v>
      </c>
      <c r="B2181" t="s">
        <v>3221</v>
      </c>
      <c r="C2181" t="s">
        <v>170</v>
      </c>
      <c r="D2181" t="s">
        <v>36</v>
      </c>
      <c r="E2181" t="s">
        <v>20</v>
      </c>
      <c r="F2181" t="b">
        <v>0</v>
      </c>
      <c r="G2181" t="s">
        <v>171</v>
      </c>
      <c r="H2181" s="1">
        <v>45712.868854166663</v>
      </c>
      <c r="I2181" t="b">
        <v>1</v>
      </c>
      <c r="J2181" t="b">
        <v>1</v>
      </c>
      <c r="K2181" t="s">
        <v>31</v>
      </c>
      <c r="L2181" t="s">
        <v>32</v>
      </c>
      <c r="N2181">
        <v>19</v>
      </c>
      <c r="O2181" t="s">
        <v>194</v>
      </c>
      <c r="P2181" t="s">
        <v>3222</v>
      </c>
    </row>
    <row r="2182" spans="1:16" x14ac:dyDescent="0.35">
      <c r="A2182" t="s">
        <v>1776</v>
      </c>
      <c r="B2182" t="s">
        <v>3223</v>
      </c>
      <c r="C2182" t="s">
        <v>1671</v>
      </c>
      <c r="D2182" t="s">
        <v>321</v>
      </c>
      <c r="E2182" t="s">
        <v>20</v>
      </c>
      <c r="F2182" t="b">
        <v>0</v>
      </c>
      <c r="G2182" t="s">
        <v>52</v>
      </c>
      <c r="H2182" s="1">
        <v>45712.871157407397</v>
      </c>
      <c r="I2182" t="b">
        <v>0</v>
      </c>
      <c r="J2182" t="b">
        <v>1</v>
      </c>
      <c r="K2182" t="s">
        <v>31</v>
      </c>
      <c r="L2182" t="s">
        <v>22</v>
      </c>
      <c r="M2182">
        <v>120000</v>
      </c>
      <c r="O2182" t="s">
        <v>3224</v>
      </c>
    </row>
    <row r="2183" spans="1:16" x14ac:dyDescent="0.35">
      <c r="A2183" t="s">
        <v>1776</v>
      </c>
      <c r="B2183" t="s">
        <v>3230</v>
      </c>
      <c r="C2183" t="s">
        <v>283</v>
      </c>
      <c r="D2183" t="s">
        <v>29</v>
      </c>
      <c r="E2183" t="s">
        <v>20</v>
      </c>
      <c r="F2183" t="b">
        <v>0</v>
      </c>
      <c r="G2183" t="s">
        <v>52</v>
      </c>
      <c r="H2183" s="1">
        <v>45712.874988425923</v>
      </c>
      <c r="I2183" t="b">
        <v>0</v>
      </c>
      <c r="J2183" t="b">
        <v>0</v>
      </c>
      <c r="K2183" t="s">
        <v>31</v>
      </c>
      <c r="L2183" t="s">
        <v>22</v>
      </c>
      <c r="M2183">
        <v>82500</v>
      </c>
      <c r="O2183" t="s">
        <v>3231</v>
      </c>
      <c r="P2183" t="s">
        <v>3232</v>
      </c>
    </row>
    <row r="2184" spans="1:16" x14ac:dyDescent="0.35">
      <c r="A2184" t="s">
        <v>1776</v>
      </c>
      <c r="B2184" t="s">
        <v>3225</v>
      </c>
      <c r="C2184" t="s">
        <v>154</v>
      </c>
      <c r="D2184" t="s">
        <v>36</v>
      </c>
      <c r="E2184" t="s">
        <v>436</v>
      </c>
      <c r="F2184" t="b">
        <v>0</v>
      </c>
      <c r="G2184" t="s">
        <v>52</v>
      </c>
      <c r="H2184" s="1">
        <v>45712.916770833333</v>
      </c>
      <c r="I2184" t="b">
        <v>0</v>
      </c>
      <c r="J2184" t="b">
        <v>0</v>
      </c>
      <c r="K2184" t="s">
        <v>31</v>
      </c>
      <c r="L2184" t="s">
        <v>32</v>
      </c>
      <c r="N2184">
        <v>15.25</v>
      </c>
      <c r="O2184" t="s">
        <v>3226</v>
      </c>
    </row>
    <row r="2185" spans="1:16" x14ac:dyDescent="0.35">
      <c r="A2185" t="s">
        <v>1776</v>
      </c>
      <c r="B2185" t="s">
        <v>3227</v>
      </c>
      <c r="C2185" t="s">
        <v>530</v>
      </c>
      <c r="D2185" t="s">
        <v>110</v>
      </c>
      <c r="E2185" t="s">
        <v>20</v>
      </c>
      <c r="F2185" t="b">
        <v>0</v>
      </c>
      <c r="G2185" t="s">
        <v>52</v>
      </c>
      <c r="H2185" s="1">
        <v>45712.954479166663</v>
      </c>
      <c r="I2185" t="b">
        <v>0</v>
      </c>
      <c r="J2185" t="b">
        <v>0</v>
      </c>
      <c r="K2185" t="s">
        <v>31</v>
      </c>
      <c r="L2185" t="s">
        <v>32</v>
      </c>
      <c r="N2185">
        <v>67.360000610351563</v>
      </c>
      <c r="O2185" t="s">
        <v>3228</v>
      </c>
      <c r="P2185" t="s">
        <v>3229</v>
      </c>
    </row>
    <row r="2186" spans="1:16" x14ac:dyDescent="0.35">
      <c r="A2186" t="s">
        <v>1776</v>
      </c>
      <c r="B2186" t="s">
        <v>3182</v>
      </c>
      <c r="C2186" t="s">
        <v>2477</v>
      </c>
      <c r="D2186" t="s">
        <v>573</v>
      </c>
      <c r="E2186" t="s">
        <v>296</v>
      </c>
      <c r="F2186" t="b">
        <v>0</v>
      </c>
      <c r="G2186" t="s">
        <v>52</v>
      </c>
      <c r="H2186" s="1">
        <v>45713.000173611108</v>
      </c>
      <c r="I2186" t="b">
        <v>0</v>
      </c>
      <c r="J2186" t="b">
        <v>0</v>
      </c>
      <c r="K2186" t="s">
        <v>31</v>
      </c>
      <c r="L2186" t="s">
        <v>32</v>
      </c>
      <c r="N2186">
        <v>24.014999389648441</v>
      </c>
      <c r="O2186" t="s">
        <v>2478</v>
      </c>
      <c r="P2186" t="s">
        <v>2479</v>
      </c>
    </row>
    <row r="2187" spans="1:16" x14ac:dyDescent="0.35">
      <c r="A2187" t="s">
        <v>1776</v>
      </c>
      <c r="B2187" t="s">
        <v>3038</v>
      </c>
      <c r="C2187" t="s">
        <v>18</v>
      </c>
      <c r="D2187" t="s">
        <v>36</v>
      </c>
      <c r="E2187" t="s">
        <v>20</v>
      </c>
      <c r="F2187" t="b">
        <v>1</v>
      </c>
      <c r="G2187" t="s">
        <v>287</v>
      </c>
      <c r="H2187" s="1">
        <v>45713.018483796302</v>
      </c>
      <c r="I2187" t="b">
        <v>0</v>
      </c>
      <c r="J2187" t="b">
        <v>0</v>
      </c>
      <c r="K2187" t="s">
        <v>287</v>
      </c>
      <c r="L2187" t="s">
        <v>22</v>
      </c>
      <c r="M2187">
        <v>71500</v>
      </c>
      <c r="O2187" t="s">
        <v>3039</v>
      </c>
      <c r="P2187" t="s">
        <v>3040</v>
      </c>
    </row>
    <row r="2188" spans="1:16" x14ac:dyDescent="0.35">
      <c r="A2188" t="s">
        <v>1776</v>
      </c>
      <c r="B2188" t="s">
        <v>1992</v>
      </c>
      <c r="C2188" t="s">
        <v>51</v>
      </c>
      <c r="D2188" t="s">
        <v>110</v>
      </c>
      <c r="E2188" t="s">
        <v>20</v>
      </c>
      <c r="F2188" t="b">
        <v>0</v>
      </c>
      <c r="G2188" t="s">
        <v>43</v>
      </c>
      <c r="H2188" s="1">
        <v>45713.04210648148</v>
      </c>
      <c r="I2188" t="b">
        <v>0</v>
      </c>
      <c r="J2188" t="b">
        <v>0</v>
      </c>
      <c r="K2188" t="s">
        <v>31</v>
      </c>
      <c r="L2188" t="s">
        <v>22</v>
      </c>
      <c r="M2188">
        <v>70000</v>
      </c>
      <c r="O2188" t="s">
        <v>1993</v>
      </c>
      <c r="P2188" t="s">
        <v>164</v>
      </c>
    </row>
    <row r="2189" spans="1:16" x14ac:dyDescent="0.35">
      <c r="A2189" t="s">
        <v>1776</v>
      </c>
      <c r="B2189" t="s">
        <v>1994</v>
      </c>
      <c r="C2189" t="s">
        <v>338</v>
      </c>
      <c r="D2189" t="s">
        <v>110</v>
      </c>
      <c r="E2189" t="s">
        <v>20</v>
      </c>
      <c r="F2189" t="b">
        <v>0</v>
      </c>
      <c r="G2189" t="s">
        <v>68</v>
      </c>
      <c r="H2189" s="1">
        <v>45713.042280092603</v>
      </c>
      <c r="I2189" t="b">
        <v>0</v>
      </c>
      <c r="J2189" t="b">
        <v>1</v>
      </c>
      <c r="K2189" t="s">
        <v>31</v>
      </c>
      <c r="L2189" t="s">
        <v>22</v>
      </c>
      <c r="M2189">
        <v>82500</v>
      </c>
      <c r="O2189" t="s">
        <v>1995</v>
      </c>
      <c r="P2189" t="s">
        <v>1996</v>
      </c>
    </row>
    <row r="2190" spans="1:16" x14ac:dyDescent="0.35">
      <c r="A2190" t="s">
        <v>1776</v>
      </c>
      <c r="B2190" t="s">
        <v>3183</v>
      </c>
      <c r="C2190" t="s">
        <v>154</v>
      </c>
      <c r="D2190" t="s">
        <v>17452</v>
      </c>
      <c r="E2190" t="s">
        <v>20</v>
      </c>
      <c r="F2190" t="b">
        <v>0</v>
      </c>
      <c r="G2190" t="s">
        <v>52</v>
      </c>
      <c r="H2190" s="1">
        <v>45713.249976851846</v>
      </c>
      <c r="I2190" t="b">
        <v>0</v>
      </c>
      <c r="J2190" t="b">
        <v>1</v>
      </c>
      <c r="K2190" t="s">
        <v>31</v>
      </c>
      <c r="L2190" t="s">
        <v>22</v>
      </c>
      <c r="M2190">
        <v>169500</v>
      </c>
      <c r="O2190" t="s">
        <v>3184</v>
      </c>
      <c r="P2190" t="s">
        <v>3185</v>
      </c>
    </row>
    <row r="2191" spans="1:16" x14ac:dyDescent="0.35">
      <c r="A2191" t="s">
        <v>1776</v>
      </c>
      <c r="B2191" t="s">
        <v>1932</v>
      </c>
      <c r="C2191" t="s">
        <v>154</v>
      </c>
      <c r="D2191" t="s">
        <v>36</v>
      </c>
      <c r="E2191" t="s">
        <v>20</v>
      </c>
      <c r="F2191" t="b">
        <v>0</v>
      </c>
      <c r="G2191" t="s">
        <v>52</v>
      </c>
      <c r="H2191" s="1">
        <v>45713.2500462963</v>
      </c>
      <c r="I2191" t="b">
        <v>0</v>
      </c>
      <c r="J2191" t="b">
        <v>1</v>
      </c>
      <c r="K2191" t="s">
        <v>31</v>
      </c>
      <c r="L2191" t="s">
        <v>22</v>
      </c>
      <c r="M2191">
        <v>83025</v>
      </c>
      <c r="O2191" t="s">
        <v>3252</v>
      </c>
    </row>
    <row r="2192" spans="1:16" x14ac:dyDescent="0.35">
      <c r="A2192" t="s">
        <v>1776</v>
      </c>
      <c r="B2192" t="s">
        <v>1776</v>
      </c>
      <c r="C2192" t="s">
        <v>3186</v>
      </c>
      <c r="D2192" t="s">
        <v>17444</v>
      </c>
      <c r="E2192" t="s">
        <v>20</v>
      </c>
      <c r="F2192" t="b">
        <v>0</v>
      </c>
      <c r="G2192" t="s">
        <v>47</v>
      </c>
      <c r="H2192" s="1">
        <v>45713.250231481477</v>
      </c>
      <c r="I2192" t="b">
        <v>1</v>
      </c>
      <c r="J2192" t="b">
        <v>1</v>
      </c>
      <c r="K2192" t="s">
        <v>31</v>
      </c>
      <c r="L2192" t="s">
        <v>32</v>
      </c>
      <c r="N2192">
        <v>30.5</v>
      </c>
      <c r="O2192" t="s">
        <v>432</v>
      </c>
      <c r="P2192" t="s">
        <v>164</v>
      </c>
    </row>
    <row r="2193" spans="1:16" x14ac:dyDescent="0.35">
      <c r="A2193" t="s">
        <v>1776</v>
      </c>
      <c r="B2193" t="s">
        <v>1776</v>
      </c>
      <c r="C2193" t="s">
        <v>1961</v>
      </c>
      <c r="D2193" t="s">
        <v>110</v>
      </c>
      <c r="E2193" t="s">
        <v>760</v>
      </c>
      <c r="F2193" t="b">
        <v>0</v>
      </c>
      <c r="G2193" t="s">
        <v>47</v>
      </c>
      <c r="H2193" s="1">
        <v>45713.250277777777</v>
      </c>
      <c r="I2193" t="b">
        <v>0</v>
      </c>
      <c r="J2193" t="b">
        <v>1</v>
      </c>
      <c r="K2193" t="s">
        <v>31</v>
      </c>
      <c r="L2193" t="s">
        <v>32</v>
      </c>
      <c r="N2193">
        <v>62.5</v>
      </c>
      <c r="O2193" t="s">
        <v>3187</v>
      </c>
      <c r="P2193" t="s">
        <v>1143</v>
      </c>
    </row>
    <row r="2194" spans="1:16" x14ac:dyDescent="0.35">
      <c r="A2194" t="s">
        <v>1776</v>
      </c>
      <c r="B2194" t="s">
        <v>1813</v>
      </c>
      <c r="C2194" t="s">
        <v>146</v>
      </c>
      <c r="D2194" t="s">
        <v>36</v>
      </c>
      <c r="E2194" t="s">
        <v>91</v>
      </c>
      <c r="F2194" t="b">
        <v>0</v>
      </c>
      <c r="G2194" t="s">
        <v>47</v>
      </c>
      <c r="H2194" s="1">
        <v>45713.2503125</v>
      </c>
      <c r="I2194" t="b">
        <v>0</v>
      </c>
      <c r="J2194" t="b">
        <v>0</v>
      </c>
      <c r="K2194" t="s">
        <v>31</v>
      </c>
      <c r="L2194" t="s">
        <v>32</v>
      </c>
      <c r="N2194">
        <v>65.489997863769531</v>
      </c>
      <c r="O2194" t="s">
        <v>2440</v>
      </c>
      <c r="P2194" t="s">
        <v>2441</v>
      </c>
    </row>
    <row r="2195" spans="1:16" x14ac:dyDescent="0.35">
      <c r="A2195" t="s">
        <v>1776</v>
      </c>
      <c r="B2195" t="s">
        <v>2048</v>
      </c>
      <c r="C2195" t="s">
        <v>1526</v>
      </c>
      <c r="D2195" t="s">
        <v>3188</v>
      </c>
      <c r="E2195" t="s">
        <v>91</v>
      </c>
      <c r="F2195" t="b">
        <v>0</v>
      </c>
      <c r="G2195" t="s">
        <v>68</v>
      </c>
      <c r="H2195" s="1">
        <v>45713.250902777778</v>
      </c>
      <c r="I2195" t="b">
        <v>1</v>
      </c>
      <c r="J2195" t="b">
        <v>1</v>
      </c>
      <c r="K2195" t="s">
        <v>31</v>
      </c>
      <c r="L2195" t="s">
        <v>32</v>
      </c>
      <c r="N2195">
        <v>25</v>
      </c>
      <c r="O2195" t="s">
        <v>1721</v>
      </c>
      <c r="P2195" t="s">
        <v>251</v>
      </c>
    </row>
    <row r="2196" spans="1:16" x14ac:dyDescent="0.35">
      <c r="A2196" t="s">
        <v>1776</v>
      </c>
      <c r="B2196" t="s">
        <v>1776</v>
      </c>
      <c r="C2196" t="s">
        <v>705</v>
      </c>
      <c r="D2196" t="s">
        <v>110</v>
      </c>
      <c r="E2196" t="s">
        <v>20</v>
      </c>
      <c r="F2196" t="b">
        <v>0</v>
      </c>
      <c r="G2196" t="s">
        <v>30</v>
      </c>
      <c r="H2196" s="1">
        <v>45713.251215277778</v>
      </c>
      <c r="I2196" t="b">
        <v>0</v>
      </c>
      <c r="J2196" t="b">
        <v>0</v>
      </c>
      <c r="K2196" t="s">
        <v>31</v>
      </c>
      <c r="L2196" t="s">
        <v>22</v>
      </c>
      <c r="M2196">
        <v>70000</v>
      </c>
      <c r="O2196" t="s">
        <v>2586</v>
      </c>
      <c r="P2196" t="s">
        <v>2587</v>
      </c>
    </row>
    <row r="2197" spans="1:16" x14ac:dyDescent="0.35">
      <c r="A2197" t="s">
        <v>1776</v>
      </c>
      <c r="B2197" t="s">
        <v>3189</v>
      </c>
      <c r="C2197" t="s">
        <v>3190</v>
      </c>
      <c r="D2197" t="s">
        <v>29</v>
      </c>
      <c r="E2197" t="s">
        <v>20</v>
      </c>
      <c r="F2197" t="b">
        <v>0</v>
      </c>
      <c r="G2197" t="s">
        <v>171</v>
      </c>
      <c r="H2197" s="1">
        <v>45713.269016203703</v>
      </c>
      <c r="I2197" t="b">
        <v>0</v>
      </c>
      <c r="J2197" t="b">
        <v>0</v>
      </c>
      <c r="K2197" t="s">
        <v>31</v>
      </c>
      <c r="L2197" t="s">
        <v>32</v>
      </c>
      <c r="N2197">
        <v>33.5</v>
      </c>
      <c r="O2197" t="s">
        <v>3191</v>
      </c>
      <c r="P2197" t="s">
        <v>3192</v>
      </c>
    </row>
    <row r="2198" spans="1:16" x14ac:dyDescent="0.35">
      <c r="A2198" t="s">
        <v>1776</v>
      </c>
      <c r="B2198" t="s">
        <v>1871</v>
      </c>
      <c r="D2198" t="s">
        <v>1872</v>
      </c>
      <c r="E2198" t="s">
        <v>20</v>
      </c>
      <c r="F2198" t="b">
        <v>0</v>
      </c>
      <c r="G2198" t="s">
        <v>37</v>
      </c>
      <c r="H2198" s="1">
        <v>45713.298101851848</v>
      </c>
      <c r="I2198" t="b">
        <v>0</v>
      </c>
      <c r="J2198" t="b">
        <v>0</v>
      </c>
      <c r="K2198" t="s">
        <v>37</v>
      </c>
      <c r="L2198" t="s">
        <v>22</v>
      </c>
      <c r="M2198">
        <v>65000</v>
      </c>
      <c r="O2198" t="s">
        <v>1873</v>
      </c>
      <c r="P2198" t="s">
        <v>1016</v>
      </c>
    </row>
    <row r="2199" spans="1:16" x14ac:dyDescent="0.35">
      <c r="A2199" t="s">
        <v>1776</v>
      </c>
      <c r="B2199" t="s">
        <v>3193</v>
      </c>
      <c r="C2199" t="s">
        <v>72</v>
      </c>
      <c r="D2199" t="s">
        <v>115</v>
      </c>
      <c r="E2199" t="s">
        <v>20</v>
      </c>
      <c r="F2199" t="b">
        <v>0</v>
      </c>
      <c r="G2199" t="s">
        <v>30</v>
      </c>
      <c r="H2199" s="1">
        <v>45713.303819444453</v>
      </c>
      <c r="I2199" t="b">
        <v>0</v>
      </c>
      <c r="J2199" t="b">
        <v>1</v>
      </c>
      <c r="K2199" t="s">
        <v>31</v>
      </c>
      <c r="L2199" t="s">
        <v>22</v>
      </c>
      <c r="M2199">
        <v>137500</v>
      </c>
      <c r="O2199" t="s">
        <v>3194</v>
      </c>
      <c r="P2199" t="s">
        <v>3195</v>
      </c>
    </row>
    <row r="2200" spans="1:16" x14ac:dyDescent="0.35">
      <c r="A2200" t="s">
        <v>1776</v>
      </c>
      <c r="B2200" t="s">
        <v>3233</v>
      </c>
      <c r="C2200" t="s">
        <v>3234</v>
      </c>
      <c r="D2200" t="s">
        <v>110</v>
      </c>
      <c r="E2200" t="s">
        <v>20</v>
      </c>
      <c r="F2200" t="b">
        <v>0</v>
      </c>
      <c r="G2200" t="s">
        <v>52</v>
      </c>
      <c r="H2200" s="1">
        <v>45713.375081018523</v>
      </c>
      <c r="I2200" t="b">
        <v>1</v>
      </c>
      <c r="J2200" t="b">
        <v>1</v>
      </c>
      <c r="K2200" t="s">
        <v>31</v>
      </c>
      <c r="L2200" t="s">
        <v>22</v>
      </c>
      <c r="M2200">
        <v>80000</v>
      </c>
      <c r="O2200" t="s">
        <v>3235</v>
      </c>
      <c r="P2200" t="s">
        <v>3236</v>
      </c>
    </row>
    <row r="2201" spans="1:16" x14ac:dyDescent="0.35">
      <c r="A2201" t="s">
        <v>1776</v>
      </c>
      <c r="B2201" t="s">
        <v>3196</v>
      </c>
      <c r="C2201" t="s">
        <v>18</v>
      </c>
      <c r="D2201" t="s">
        <v>110</v>
      </c>
      <c r="E2201" t="s">
        <v>20</v>
      </c>
      <c r="F2201" t="b">
        <v>1</v>
      </c>
      <c r="G2201" t="s">
        <v>52</v>
      </c>
      <c r="H2201" s="1">
        <v>45713.375150462962</v>
      </c>
      <c r="I2201" t="b">
        <v>1</v>
      </c>
      <c r="J2201" t="b">
        <v>0</v>
      </c>
      <c r="K2201" t="s">
        <v>31</v>
      </c>
      <c r="L2201" t="s">
        <v>22</v>
      </c>
      <c r="M2201">
        <v>163085</v>
      </c>
      <c r="O2201" t="s">
        <v>3197</v>
      </c>
      <c r="P2201" t="s">
        <v>941</v>
      </c>
    </row>
    <row r="2202" spans="1:16" x14ac:dyDescent="0.35">
      <c r="A2202" t="s">
        <v>1776</v>
      </c>
      <c r="B2202" t="s">
        <v>3198</v>
      </c>
      <c r="C2202" t="s">
        <v>1961</v>
      </c>
      <c r="D2202" t="s">
        <v>115</v>
      </c>
      <c r="E2202" t="s">
        <v>20</v>
      </c>
      <c r="F2202" t="b">
        <v>0</v>
      </c>
      <c r="G2202" t="s">
        <v>47</v>
      </c>
      <c r="H2202" s="1">
        <v>45713.375474537039</v>
      </c>
      <c r="I2202" t="b">
        <v>0</v>
      </c>
      <c r="J2202" t="b">
        <v>0</v>
      </c>
      <c r="K2202" t="s">
        <v>31</v>
      </c>
      <c r="L2202" t="s">
        <v>22</v>
      </c>
      <c r="M2202">
        <v>125000</v>
      </c>
      <c r="O2202" t="s">
        <v>1123</v>
      </c>
      <c r="P2202" t="s">
        <v>3199</v>
      </c>
    </row>
    <row r="2203" spans="1:16" x14ac:dyDescent="0.35">
      <c r="A2203" t="s">
        <v>1776</v>
      </c>
      <c r="B2203" t="s">
        <v>2395</v>
      </c>
      <c r="C2203" t="s">
        <v>283</v>
      </c>
      <c r="D2203" t="s">
        <v>573</v>
      </c>
      <c r="E2203" t="s">
        <v>296</v>
      </c>
      <c r="F2203" t="b">
        <v>0</v>
      </c>
      <c r="G2203" t="s">
        <v>52</v>
      </c>
      <c r="H2203" s="1">
        <v>45713.416701388887</v>
      </c>
      <c r="I2203" t="b">
        <v>1</v>
      </c>
      <c r="J2203" t="b">
        <v>0</v>
      </c>
      <c r="K2203" t="s">
        <v>31</v>
      </c>
      <c r="L2203" t="s">
        <v>32</v>
      </c>
      <c r="N2203">
        <v>27.979999542236332</v>
      </c>
      <c r="O2203" t="s">
        <v>3200</v>
      </c>
    </row>
    <row r="2204" spans="1:16" x14ac:dyDescent="0.35">
      <c r="A2204" t="s">
        <v>1776</v>
      </c>
      <c r="B2204" t="s">
        <v>1776</v>
      </c>
      <c r="C2204" t="s">
        <v>3249</v>
      </c>
      <c r="D2204" t="s">
        <v>3243</v>
      </c>
      <c r="E2204" t="s">
        <v>296</v>
      </c>
      <c r="F2204" t="b">
        <v>0</v>
      </c>
      <c r="G2204" t="s">
        <v>47</v>
      </c>
      <c r="H2204" s="1">
        <v>45713.500532407408</v>
      </c>
      <c r="I2204" t="b">
        <v>0</v>
      </c>
      <c r="J2204" t="b">
        <v>0</v>
      </c>
      <c r="K2204" t="s">
        <v>31</v>
      </c>
      <c r="L2204" t="s">
        <v>32</v>
      </c>
      <c r="N2204">
        <v>15</v>
      </c>
      <c r="O2204" t="s">
        <v>3244</v>
      </c>
      <c r="P2204" t="s">
        <v>3245</v>
      </c>
    </row>
    <row r="2205" spans="1:16" x14ac:dyDescent="0.35">
      <c r="A2205" t="s">
        <v>1776</v>
      </c>
      <c r="B2205" t="s">
        <v>1776</v>
      </c>
      <c r="C2205" t="s">
        <v>3242</v>
      </c>
      <c r="D2205" t="s">
        <v>3243</v>
      </c>
      <c r="E2205" t="s">
        <v>296</v>
      </c>
      <c r="F2205" t="b">
        <v>0</v>
      </c>
      <c r="G2205" t="s">
        <v>30</v>
      </c>
      <c r="H2205" s="1">
        <v>45713.515636574077</v>
      </c>
      <c r="I2205" t="b">
        <v>0</v>
      </c>
      <c r="J2205" t="b">
        <v>0</v>
      </c>
      <c r="K2205" t="s">
        <v>31</v>
      </c>
      <c r="L2205" t="s">
        <v>32</v>
      </c>
      <c r="N2205">
        <v>15</v>
      </c>
      <c r="O2205" t="s">
        <v>3244</v>
      </c>
      <c r="P2205" t="s">
        <v>3245</v>
      </c>
    </row>
    <row r="2206" spans="1:16" x14ac:dyDescent="0.35">
      <c r="A2206" t="s">
        <v>1776</v>
      </c>
      <c r="B2206" t="s">
        <v>3253</v>
      </c>
      <c r="C2206" t="s">
        <v>3254</v>
      </c>
      <c r="D2206" t="s">
        <v>29</v>
      </c>
      <c r="E2206" t="s">
        <v>20</v>
      </c>
      <c r="F2206" t="b">
        <v>0</v>
      </c>
      <c r="G2206" t="s">
        <v>52</v>
      </c>
      <c r="H2206" s="1">
        <v>45713.541712962957</v>
      </c>
      <c r="I2206" t="b">
        <v>0</v>
      </c>
      <c r="J2206" t="b">
        <v>1</v>
      </c>
      <c r="K2206" t="s">
        <v>31</v>
      </c>
      <c r="L2206" t="s">
        <v>22</v>
      </c>
      <c r="M2206">
        <v>60700</v>
      </c>
      <c r="O2206" t="s">
        <v>3255</v>
      </c>
      <c r="P2206" t="s">
        <v>1528</v>
      </c>
    </row>
    <row r="2207" spans="1:16" x14ac:dyDescent="0.35">
      <c r="A2207" t="s">
        <v>1776</v>
      </c>
      <c r="B2207" t="s">
        <v>3246</v>
      </c>
      <c r="C2207" t="s">
        <v>3247</v>
      </c>
      <c r="D2207" t="s">
        <v>110</v>
      </c>
      <c r="E2207" t="s">
        <v>20</v>
      </c>
      <c r="F2207" t="b">
        <v>0</v>
      </c>
      <c r="G2207" t="s">
        <v>52</v>
      </c>
      <c r="H2207" s="1">
        <v>45713.583402777767</v>
      </c>
      <c r="I2207" t="b">
        <v>0</v>
      </c>
      <c r="J2207" t="b">
        <v>1</v>
      </c>
      <c r="K2207" t="s">
        <v>31</v>
      </c>
      <c r="L2207" t="s">
        <v>22</v>
      </c>
      <c r="M2207">
        <v>70000</v>
      </c>
      <c r="O2207" t="s">
        <v>3248</v>
      </c>
      <c r="P2207" t="s">
        <v>140</v>
      </c>
    </row>
    <row r="2208" spans="1:16" x14ac:dyDescent="0.35">
      <c r="A2208" t="s">
        <v>1776</v>
      </c>
      <c r="B2208" t="s">
        <v>3201</v>
      </c>
      <c r="C2208" t="s">
        <v>3202</v>
      </c>
      <c r="D2208" t="s">
        <v>573</v>
      </c>
      <c r="E2208" t="s">
        <v>20</v>
      </c>
      <c r="F2208" t="b">
        <v>0</v>
      </c>
      <c r="G2208" t="s">
        <v>52</v>
      </c>
      <c r="H2208" s="1">
        <v>45713.583518518521</v>
      </c>
      <c r="I2208" t="b">
        <v>0</v>
      </c>
      <c r="J2208" t="b">
        <v>1</v>
      </c>
      <c r="K2208" t="s">
        <v>31</v>
      </c>
      <c r="L2208" t="s">
        <v>32</v>
      </c>
      <c r="N2208">
        <v>24.014999389648441</v>
      </c>
      <c r="O2208" t="s">
        <v>3203</v>
      </c>
      <c r="P2208" t="s">
        <v>1976</v>
      </c>
    </row>
    <row r="2209" spans="1:16" x14ac:dyDescent="0.35">
      <c r="A2209" t="s">
        <v>1776</v>
      </c>
      <c r="B2209" t="s">
        <v>2353</v>
      </c>
      <c r="C2209" t="s">
        <v>189</v>
      </c>
      <c r="D2209" t="s">
        <v>110</v>
      </c>
      <c r="E2209" t="s">
        <v>760</v>
      </c>
      <c r="F2209" t="b">
        <v>0</v>
      </c>
      <c r="G2209" t="s">
        <v>52</v>
      </c>
      <c r="H2209" s="1">
        <v>45713.625069444453</v>
      </c>
      <c r="I2209" t="b">
        <v>1</v>
      </c>
      <c r="J2209" t="b">
        <v>1</v>
      </c>
      <c r="K2209" t="s">
        <v>31</v>
      </c>
      <c r="L2209" t="s">
        <v>32</v>
      </c>
      <c r="N2209">
        <v>26.494998931884769</v>
      </c>
      <c r="O2209" t="s">
        <v>2354</v>
      </c>
      <c r="P2209" t="s">
        <v>191</v>
      </c>
    </row>
    <row r="2210" spans="1:16" x14ac:dyDescent="0.35">
      <c r="A2210" t="s">
        <v>1776</v>
      </c>
      <c r="B2210" t="s">
        <v>3204</v>
      </c>
      <c r="C2210" t="s">
        <v>533</v>
      </c>
      <c r="D2210" t="s">
        <v>29</v>
      </c>
      <c r="E2210" t="s">
        <v>20</v>
      </c>
      <c r="F2210" t="b">
        <v>0</v>
      </c>
      <c r="G2210" t="s">
        <v>52</v>
      </c>
      <c r="H2210" s="1">
        <v>45713.625173611108</v>
      </c>
      <c r="I2210" t="b">
        <v>0</v>
      </c>
      <c r="J2210" t="b">
        <v>0</v>
      </c>
      <c r="K2210" t="s">
        <v>31</v>
      </c>
      <c r="L2210" t="s">
        <v>22</v>
      </c>
      <c r="M2210">
        <v>61750</v>
      </c>
      <c r="O2210" t="s">
        <v>3205</v>
      </c>
      <c r="P2210" t="s">
        <v>3206</v>
      </c>
    </row>
    <row r="2211" spans="1:16" x14ac:dyDescent="0.35">
      <c r="A2211" t="s">
        <v>1776</v>
      </c>
      <c r="B2211" t="s">
        <v>3207</v>
      </c>
      <c r="C2211" t="s">
        <v>1599</v>
      </c>
      <c r="D2211" t="s">
        <v>110</v>
      </c>
      <c r="E2211" t="s">
        <v>91</v>
      </c>
      <c r="F2211" t="b">
        <v>0</v>
      </c>
      <c r="G2211" t="s">
        <v>68</v>
      </c>
      <c r="H2211" s="1">
        <v>45713.625601851847</v>
      </c>
      <c r="I2211" t="b">
        <v>1</v>
      </c>
      <c r="J2211" t="b">
        <v>0</v>
      </c>
      <c r="K2211" t="s">
        <v>31</v>
      </c>
      <c r="L2211" t="s">
        <v>32</v>
      </c>
      <c r="N2211">
        <v>53.5</v>
      </c>
      <c r="O2211" t="s">
        <v>3208</v>
      </c>
      <c r="P2211" t="s">
        <v>897</v>
      </c>
    </row>
    <row r="2212" spans="1:16" x14ac:dyDescent="0.35">
      <c r="A2212" t="s">
        <v>1776</v>
      </c>
      <c r="B2212" t="s">
        <v>2949</v>
      </c>
      <c r="C2212" t="s">
        <v>2602</v>
      </c>
      <c r="D2212" t="s">
        <v>29</v>
      </c>
      <c r="E2212" t="s">
        <v>20</v>
      </c>
      <c r="F2212" t="b">
        <v>0</v>
      </c>
      <c r="G2212" t="s">
        <v>52</v>
      </c>
      <c r="H2212" s="1">
        <v>45713.666817129633</v>
      </c>
      <c r="I2212" t="b">
        <v>0</v>
      </c>
      <c r="J2212" t="b">
        <v>1</v>
      </c>
      <c r="K2212" t="s">
        <v>31</v>
      </c>
      <c r="L2212" t="s">
        <v>22</v>
      </c>
      <c r="M2212">
        <v>120000</v>
      </c>
      <c r="O2212" t="s">
        <v>3209</v>
      </c>
      <c r="P2212" t="s">
        <v>3210</v>
      </c>
    </row>
    <row r="2213" spans="1:16" x14ac:dyDescent="0.35">
      <c r="A2213" t="s">
        <v>1776</v>
      </c>
      <c r="B2213" t="s">
        <v>3211</v>
      </c>
      <c r="C2213" t="s">
        <v>533</v>
      </c>
      <c r="D2213" t="s">
        <v>110</v>
      </c>
      <c r="E2213" t="s">
        <v>20</v>
      </c>
      <c r="F2213" t="b">
        <v>0</v>
      </c>
      <c r="G2213" t="s">
        <v>52</v>
      </c>
      <c r="H2213" s="1">
        <v>45713.66684027778</v>
      </c>
      <c r="I2213" t="b">
        <v>0</v>
      </c>
      <c r="J2213" t="b">
        <v>1</v>
      </c>
      <c r="K2213" t="s">
        <v>31</v>
      </c>
      <c r="L2213" t="s">
        <v>22</v>
      </c>
      <c r="M2213">
        <v>79871.5</v>
      </c>
      <c r="O2213" t="s">
        <v>3212</v>
      </c>
      <c r="P2213" t="s">
        <v>3213</v>
      </c>
    </row>
    <row r="2214" spans="1:16" x14ac:dyDescent="0.35">
      <c r="A2214" t="s">
        <v>1776</v>
      </c>
      <c r="B2214" t="s">
        <v>3237</v>
      </c>
      <c r="C2214" t="s">
        <v>2069</v>
      </c>
      <c r="D2214" t="s">
        <v>36</v>
      </c>
      <c r="E2214" t="s">
        <v>20</v>
      </c>
      <c r="F2214" t="b">
        <v>0</v>
      </c>
      <c r="G2214" t="s">
        <v>171</v>
      </c>
      <c r="H2214" s="1">
        <v>45713.700891203713</v>
      </c>
      <c r="I2214" t="b">
        <v>0</v>
      </c>
      <c r="J2214" t="b">
        <v>1</v>
      </c>
      <c r="K2214" t="s">
        <v>31</v>
      </c>
      <c r="L2214" t="s">
        <v>22</v>
      </c>
      <c r="M2214">
        <v>74100</v>
      </c>
      <c r="O2214" t="s">
        <v>3238</v>
      </c>
      <c r="P2214" t="s">
        <v>3239</v>
      </c>
    </row>
    <row r="2215" spans="1:16" x14ac:dyDescent="0.35">
      <c r="A2215" t="s">
        <v>1776</v>
      </c>
      <c r="B2215" t="s">
        <v>3267</v>
      </c>
      <c r="C2215" t="s">
        <v>154</v>
      </c>
      <c r="D2215" t="s">
        <v>36</v>
      </c>
      <c r="E2215" t="s">
        <v>20</v>
      </c>
      <c r="F2215" t="b">
        <v>0</v>
      </c>
      <c r="G2215" t="s">
        <v>52</v>
      </c>
      <c r="H2215" s="1">
        <v>45713.704456018517</v>
      </c>
      <c r="I2215" t="b">
        <v>0</v>
      </c>
      <c r="J2215" t="b">
        <v>1</v>
      </c>
      <c r="K2215" t="s">
        <v>31</v>
      </c>
      <c r="L2215" t="s">
        <v>22</v>
      </c>
      <c r="M2215">
        <v>201500</v>
      </c>
      <c r="O2215" t="s">
        <v>3184</v>
      </c>
      <c r="P2215" t="s">
        <v>3185</v>
      </c>
    </row>
    <row r="2216" spans="1:16" x14ac:dyDescent="0.35">
      <c r="A2216" t="s">
        <v>1776</v>
      </c>
      <c r="B2216" t="s">
        <v>2526</v>
      </c>
      <c r="C2216" t="s">
        <v>1914</v>
      </c>
      <c r="D2216" t="s">
        <v>3130</v>
      </c>
      <c r="E2216" t="s">
        <v>20</v>
      </c>
      <c r="F2216" t="b">
        <v>0</v>
      </c>
      <c r="G2216" t="s">
        <v>52</v>
      </c>
      <c r="H2216" s="1">
        <v>45713.704479166663</v>
      </c>
      <c r="I2216" t="b">
        <v>1</v>
      </c>
      <c r="J2216" t="b">
        <v>0</v>
      </c>
      <c r="K2216" t="s">
        <v>31</v>
      </c>
      <c r="L2216" t="s">
        <v>32</v>
      </c>
      <c r="N2216">
        <v>30</v>
      </c>
      <c r="O2216" t="s">
        <v>3268</v>
      </c>
    </row>
    <row r="2217" spans="1:16" x14ac:dyDescent="0.35">
      <c r="A2217" t="s">
        <v>1776</v>
      </c>
      <c r="B2217" t="s">
        <v>1776</v>
      </c>
      <c r="C2217" t="s">
        <v>3269</v>
      </c>
      <c r="D2217" t="s">
        <v>3270</v>
      </c>
      <c r="E2217" t="s">
        <v>20</v>
      </c>
      <c r="F2217" t="b">
        <v>0</v>
      </c>
      <c r="G2217" t="s">
        <v>47</v>
      </c>
      <c r="H2217" s="1">
        <v>45713.704791666663</v>
      </c>
      <c r="I2217" t="b">
        <v>0</v>
      </c>
      <c r="J2217" t="b">
        <v>1</v>
      </c>
      <c r="K2217" t="s">
        <v>31</v>
      </c>
      <c r="L2217" t="s">
        <v>22</v>
      </c>
      <c r="M2217">
        <v>72500</v>
      </c>
      <c r="O2217" t="s">
        <v>3271</v>
      </c>
      <c r="P2217" t="s">
        <v>3272</v>
      </c>
    </row>
    <row r="2218" spans="1:16" x14ac:dyDescent="0.35">
      <c r="A2218" t="s">
        <v>1776</v>
      </c>
      <c r="B2218" t="s">
        <v>3065</v>
      </c>
      <c r="C2218" t="s">
        <v>3273</v>
      </c>
      <c r="D2218" t="s">
        <v>36</v>
      </c>
      <c r="E2218" t="s">
        <v>91</v>
      </c>
      <c r="F2218" t="b">
        <v>0</v>
      </c>
      <c r="G2218" t="s">
        <v>47</v>
      </c>
      <c r="H2218" s="1">
        <v>45713.704791666663</v>
      </c>
      <c r="I2218" t="b">
        <v>1</v>
      </c>
      <c r="J2218" t="b">
        <v>0</v>
      </c>
      <c r="K2218" t="s">
        <v>31</v>
      </c>
      <c r="L2218" t="s">
        <v>32</v>
      </c>
      <c r="N2218">
        <v>50</v>
      </c>
      <c r="O2218" t="s">
        <v>567</v>
      </c>
      <c r="P2218" t="s">
        <v>3274</v>
      </c>
    </row>
    <row r="2219" spans="1:16" x14ac:dyDescent="0.35">
      <c r="A2219" t="s">
        <v>1776</v>
      </c>
      <c r="B2219" t="s">
        <v>3275</v>
      </c>
      <c r="C2219" t="s">
        <v>3276</v>
      </c>
      <c r="D2219" t="s">
        <v>110</v>
      </c>
      <c r="E2219" t="s">
        <v>20</v>
      </c>
      <c r="F2219" t="b">
        <v>0</v>
      </c>
      <c r="G2219" t="s">
        <v>47</v>
      </c>
      <c r="H2219" s="1">
        <v>45713.704791666663</v>
      </c>
      <c r="I2219" t="b">
        <v>0</v>
      </c>
      <c r="J2219" t="b">
        <v>1</v>
      </c>
      <c r="K2219" t="s">
        <v>31</v>
      </c>
      <c r="L2219" t="s">
        <v>32</v>
      </c>
      <c r="N2219">
        <v>23</v>
      </c>
      <c r="O2219" t="s">
        <v>3277</v>
      </c>
      <c r="P2219" t="s">
        <v>3278</v>
      </c>
    </row>
    <row r="2220" spans="1:16" x14ac:dyDescent="0.35">
      <c r="A2220" t="s">
        <v>1776</v>
      </c>
      <c r="B2220" t="s">
        <v>3279</v>
      </c>
      <c r="C2220" t="s">
        <v>3280</v>
      </c>
      <c r="D2220" t="s">
        <v>17437</v>
      </c>
      <c r="E2220" t="s">
        <v>20</v>
      </c>
      <c r="F2220" t="b">
        <v>0</v>
      </c>
      <c r="G2220" t="s">
        <v>30</v>
      </c>
      <c r="H2220" s="1">
        <v>45713.705254629633</v>
      </c>
      <c r="I2220" t="b">
        <v>1</v>
      </c>
      <c r="J2220" t="b">
        <v>0</v>
      </c>
      <c r="K2220" t="s">
        <v>31</v>
      </c>
      <c r="L2220" t="s">
        <v>22</v>
      </c>
      <c r="M2220">
        <v>50000</v>
      </c>
      <c r="O2220" t="s">
        <v>61</v>
      </c>
    </row>
    <row r="2221" spans="1:16" x14ac:dyDescent="0.35">
      <c r="A2221" t="s">
        <v>1776</v>
      </c>
      <c r="B2221" t="s">
        <v>1776</v>
      </c>
      <c r="C2221" t="s">
        <v>95</v>
      </c>
      <c r="D2221" t="s">
        <v>110</v>
      </c>
      <c r="E2221" t="s">
        <v>20</v>
      </c>
      <c r="F2221" t="b">
        <v>0</v>
      </c>
      <c r="G2221" t="s">
        <v>30</v>
      </c>
      <c r="H2221" s="1">
        <v>45713.705254629633</v>
      </c>
      <c r="I2221" t="b">
        <v>0</v>
      </c>
      <c r="J2221" t="b">
        <v>1</v>
      </c>
      <c r="K2221" t="s">
        <v>31</v>
      </c>
      <c r="L2221" t="s">
        <v>22</v>
      </c>
      <c r="M2221">
        <v>62500</v>
      </c>
      <c r="O2221" t="s">
        <v>3281</v>
      </c>
      <c r="P2221" t="s">
        <v>3282</v>
      </c>
    </row>
    <row r="2222" spans="1:16" x14ac:dyDescent="0.35">
      <c r="A2222" t="s">
        <v>1776</v>
      </c>
      <c r="B2222" t="s">
        <v>3283</v>
      </c>
      <c r="C2222" t="s">
        <v>357</v>
      </c>
      <c r="D2222" t="s">
        <v>36</v>
      </c>
      <c r="E2222" t="s">
        <v>20</v>
      </c>
      <c r="F2222" t="b">
        <v>0</v>
      </c>
      <c r="G2222" t="s">
        <v>30</v>
      </c>
      <c r="H2222" s="1">
        <v>45713.705254629633</v>
      </c>
      <c r="I2222" t="b">
        <v>0</v>
      </c>
      <c r="J2222" t="b">
        <v>0</v>
      </c>
      <c r="K2222" t="s">
        <v>31</v>
      </c>
      <c r="L2222" t="s">
        <v>22</v>
      </c>
      <c r="M2222">
        <v>67500</v>
      </c>
      <c r="O2222" t="s">
        <v>3284</v>
      </c>
      <c r="P2222" t="s">
        <v>367</v>
      </c>
    </row>
    <row r="2223" spans="1:16" x14ac:dyDescent="0.35">
      <c r="A2223" t="s">
        <v>1776</v>
      </c>
      <c r="B2223" t="s">
        <v>3285</v>
      </c>
      <c r="C2223" t="s">
        <v>60</v>
      </c>
      <c r="D2223" t="s">
        <v>36</v>
      </c>
      <c r="E2223" t="s">
        <v>20</v>
      </c>
      <c r="F2223" t="b">
        <v>0</v>
      </c>
      <c r="G2223" t="s">
        <v>30</v>
      </c>
      <c r="H2223" s="1">
        <v>45713.705254629633</v>
      </c>
      <c r="I2223" t="b">
        <v>0</v>
      </c>
      <c r="J2223" t="b">
        <v>1</v>
      </c>
      <c r="K2223" t="s">
        <v>31</v>
      </c>
      <c r="L2223" t="s">
        <v>22</v>
      </c>
      <c r="M2223">
        <v>97402</v>
      </c>
      <c r="O2223" t="s">
        <v>209</v>
      </c>
      <c r="P2223" t="s">
        <v>3286</v>
      </c>
    </row>
    <row r="2224" spans="1:16" x14ac:dyDescent="0.35">
      <c r="A2224" t="s">
        <v>1776</v>
      </c>
      <c r="B2224" t="s">
        <v>2196</v>
      </c>
      <c r="C2224" t="s">
        <v>805</v>
      </c>
      <c r="D2224" t="s">
        <v>17444</v>
      </c>
      <c r="E2224" t="s">
        <v>20</v>
      </c>
      <c r="F2224" t="b">
        <v>0</v>
      </c>
      <c r="G2224" t="s">
        <v>30</v>
      </c>
      <c r="H2224" s="1">
        <v>45713.705254629633</v>
      </c>
      <c r="I2224" t="b">
        <v>0</v>
      </c>
      <c r="J2224" t="b">
        <v>1</v>
      </c>
      <c r="K2224" t="s">
        <v>31</v>
      </c>
      <c r="L2224" t="s">
        <v>32</v>
      </c>
      <c r="N2224">
        <v>75</v>
      </c>
      <c r="O2224" t="s">
        <v>432</v>
      </c>
      <c r="P2224" t="s">
        <v>367</v>
      </c>
    </row>
    <row r="2225" spans="1:16" x14ac:dyDescent="0.35">
      <c r="A2225" t="s">
        <v>1776</v>
      </c>
      <c r="B2225" t="s">
        <v>3287</v>
      </c>
      <c r="C2225" t="s">
        <v>142</v>
      </c>
      <c r="D2225" t="s">
        <v>29</v>
      </c>
      <c r="E2225" t="s">
        <v>20</v>
      </c>
      <c r="F2225" t="b">
        <v>0</v>
      </c>
      <c r="G2225" t="s">
        <v>68</v>
      </c>
      <c r="H2225" s="1">
        <v>45713.706574074073</v>
      </c>
      <c r="I2225" t="b">
        <v>0</v>
      </c>
      <c r="J2225" t="b">
        <v>1</v>
      </c>
      <c r="K2225" t="s">
        <v>31</v>
      </c>
      <c r="L2225" t="s">
        <v>22</v>
      </c>
      <c r="M2225">
        <v>103525</v>
      </c>
      <c r="O2225" t="s">
        <v>3288</v>
      </c>
      <c r="P2225" t="s">
        <v>34</v>
      </c>
    </row>
    <row r="2226" spans="1:16" x14ac:dyDescent="0.35">
      <c r="A2226" t="s">
        <v>1776</v>
      </c>
      <c r="B2226" t="s">
        <v>1776</v>
      </c>
      <c r="C2226" t="s">
        <v>496</v>
      </c>
      <c r="D2226" t="s">
        <v>42</v>
      </c>
      <c r="E2226" t="s">
        <v>20</v>
      </c>
      <c r="F2226" t="b">
        <v>0</v>
      </c>
      <c r="G2226" t="s">
        <v>47</v>
      </c>
      <c r="H2226" s="1">
        <v>45713.708738425928</v>
      </c>
      <c r="I2226" t="b">
        <v>0</v>
      </c>
      <c r="J2226" t="b">
        <v>0</v>
      </c>
      <c r="K2226" t="s">
        <v>31</v>
      </c>
      <c r="L2226" t="s">
        <v>32</v>
      </c>
      <c r="N2226">
        <v>37.5</v>
      </c>
      <c r="O2226" t="s">
        <v>1818</v>
      </c>
      <c r="P2226" t="s">
        <v>1130</v>
      </c>
    </row>
    <row r="2227" spans="1:16" x14ac:dyDescent="0.35">
      <c r="A2227" t="s">
        <v>1776</v>
      </c>
      <c r="B2227" t="s">
        <v>1776</v>
      </c>
      <c r="C2227" t="s">
        <v>2069</v>
      </c>
      <c r="D2227" t="s">
        <v>29</v>
      </c>
      <c r="E2227" t="s">
        <v>20</v>
      </c>
      <c r="F2227" t="b">
        <v>0</v>
      </c>
      <c r="G2227" t="s">
        <v>171</v>
      </c>
      <c r="H2227" s="1">
        <v>45713.719097222223</v>
      </c>
      <c r="I2227" t="b">
        <v>0</v>
      </c>
      <c r="J2227" t="b">
        <v>1</v>
      </c>
      <c r="K2227" t="s">
        <v>31</v>
      </c>
      <c r="L2227" t="s">
        <v>22</v>
      </c>
      <c r="M2227">
        <v>172000</v>
      </c>
      <c r="O2227" t="s">
        <v>3289</v>
      </c>
      <c r="P2227" t="s">
        <v>2900</v>
      </c>
    </row>
    <row r="2228" spans="1:16" x14ac:dyDescent="0.35">
      <c r="A2228" t="s">
        <v>1776</v>
      </c>
      <c r="B2228" t="s">
        <v>3290</v>
      </c>
      <c r="C2228" t="s">
        <v>3291</v>
      </c>
      <c r="D2228" t="s">
        <v>29</v>
      </c>
      <c r="E2228" t="s">
        <v>20</v>
      </c>
      <c r="F2228" t="b">
        <v>0</v>
      </c>
      <c r="G2228" t="s">
        <v>171</v>
      </c>
      <c r="H2228" s="1">
        <v>45713.719097222223</v>
      </c>
      <c r="I2228" t="b">
        <v>0</v>
      </c>
      <c r="J2228" t="b">
        <v>1</v>
      </c>
      <c r="K2228" t="s">
        <v>31</v>
      </c>
      <c r="L2228" t="s">
        <v>22</v>
      </c>
      <c r="M2228">
        <v>180000</v>
      </c>
      <c r="O2228" t="s">
        <v>3292</v>
      </c>
      <c r="P2228" t="s">
        <v>2335</v>
      </c>
    </row>
    <row r="2229" spans="1:16" x14ac:dyDescent="0.35">
      <c r="A2229" t="s">
        <v>1776</v>
      </c>
      <c r="B2229" t="s">
        <v>3293</v>
      </c>
      <c r="C2229" t="s">
        <v>18</v>
      </c>
      <c r="D2229" t="s">
        <v>19</v>
      </c>
      <c r="E2229" t="s">
        <v>20</v>
      </c>
      <c r="F2229" t="b">
        <v>1</v>
      </c>
      <c r="G2229" t="s">
        <v>382</v>
      </c>
      <c r="H2229" s="1">
        <v>45713.724143518521</v>
      </c>
      <c r="I2229" t="b">
        <v>0</v>
      </c>
      <c r="J2229" t="b">
        <v>0</v>
      </c>
      <c r="K2229" t="s">
        <v>382</v>
      </c>
      <c r="L2229" t="s">
        <v>22</v>
      </c>
      <c r="M2229">
        <v>97000</v>
      </c>
      <c r="O2229" t="s">
        <v>3294</v>
      </c>
      <c r="P2229" t="s">
        <v>1264</v>
      </c>
    </row>
    <row r="2230" spans="1:16" x14ac:dyDescent="0.35">
      <c r="A2230" t="s">
        <v>1776</v>
      </c>
      <c r="B2230" t="s">
        <v>2471</v>
      </c>
      <c r="C2230" t="s">
        <v>994</v>
      </c>
      <c r="D2230" t="s">
        <v>2039</v>
      </c>
      <c r="E2230" t="s">
        <v>20</v>
      </c>
      <c r="F2230" t="b">
        <v>0</v>
      </c>
      <c r="G2230" t="s">
        <v>994</v>
      </c>
      <c r="H2230" s="1">
        <v>45713.725486111107</v>
      </c>
      <c r="I2230" t="b">
        <v>0</v>
      </c>
      <c r="J2230" t="b">
        <v>0</v>
      </c>
      <c r="K2230" t="s">
        <v>994</v>
      </c>
      <c r="L2230" t="s">
        <v>22</v>
      </c>
      <c r="M2230">
        <v>35000</v>
      </c>
      <c r="O2230" t="s">
        <v>3295</v>
      </c>
      <c r="P2230" t="s">
        <v>3296</v>
      </c>
    </row>
    <row r="2231" spans="1:16" x14ac:dyDescent="0.35">
      <c r="A2231" t="s">
        <v>1776</v>
      </c>
      <c r="B2231" t="s">
        <v>3297</v>
      </c>
      <c r="C2231" t="s">
        <v>18</v>
      </c>
      <c r="D2231" t="s">
        <v>110</v>
      </c>
      <c r="E2231" t="s">
        <v>20</v>
      </c>
      <c r="F2231" t="b">
        <v>1</v>
      </c>
      <c r="G2231" t="s">
        <v>994</v>
      </c>
      <c r="H2231" s="1">
        <v>45713.725486111107</v>
      </c>
      <c r="I2231" t="b">
        <v>0</v>
      </c>
      <c r="J2231" t="b">
        <v>0</v>
      </c>
      <c r="K2231" t="s">
        <v>994</v>
      </c>
      <c r="L2231" t="s">
        <v>22</v>
      </c>
      <c r="M2231">
        <v>75000</v>
      </c>
      <c r="O2231" t="s">
        <v>3298</v>
      </c>
    </row>
    <row r="2232" spans="1:16" x14ac:dyDescent="0.35">
      <c r="A2232" t="s">
        <v>1776</v>
      </c>
      <c r="B2232" t="s">
        <v>2355</v>
      </c>
      <c r="C2232" t="s">
        <v>2084</v>
      </c>
      <c r="D2232" t="s">
        <v>36</v>
      </c>
      <c r="E2232" t="s">
        <v>91</v>
      </c>
      <c r="F2232" t="b">
        <v>0</v>
      </c>
      <c r="G2232" t="s">
        <v>52</v>
      </c>
      <c r="H2232" s="1">
        <v>45713.787997685176</v>
      </c>
      <c r="I2232" t="b">
        <v>0</v>
      </c>
      <c r="J2232" t="b">
        <v>0</v>
      </c>
      <c r="K2232" t="s">
        <v>31</v>
      </c>
      <c r="L2232" t="s">
        <v>32</v>
      </c>
      <c r="N2232">
        <v>66</v>
      </c>
      <c r="O2232" t="s">
        <v>3268</v>
      </c>
      <c r="P2232" t="s">
        <v>897</v>
      </c>
    </row>
    <row r="2233" spans="1:16" x14ac:dyDescent="0.35">
      <c r="A2233" t="s">
        <v>1776</v>
      </c>
      <c r="B2233" t="s">
        <v>3299</v>
      </c>
      <c r="C2233" t="s">
        <v>60</v>
      </c>
      <c r="D2233" t="s">
        <v>36</v>
      </c>
      <c r="E2233" t="s">
        <v>20</v>
      </c>
      <c r="F2233" t="b">
        <v>0</v>
      </c>
      <c r="G2233" t="s">
        <v>30</v>
      </c>
      <c r="H2233" s="1">
        <v>45713.789444444446</v>
      </c>
      <c r="I2233" t="b">
        <v>1</v>
      </c>
      <c r="J2233" t="b">
        <v>1</v>
      </c>
      <c r="K2233" t="s">
        <v>31</v>
      </c>
      <c r="L2233" t="s">
        <v>22</v>
      </c>
      <c r="M2233">
        <v>212500</v>
      </c>
      <c r="O2233" t="s">
        <v>2748</v>
      </c>
      <c r="P2233" t="s">
        <v>3300</v>
      </c>
    </row>
    <row r="2234" spans="1:16" x14ac:dyDescent="0.35">
      <c r="A2234" t="s">
        <v>1776</v>
      </c>
      <c r="B2234" t="s">
        <v>3301</v>
      </c>
      <c r="C2234" t="s">
        <v>60</v>
      </c>
      <c r="D2234" t="s">
        <v>36</v>
      </c>
      <c r="E2234" t="s">
        <v>20</v>
      </c>
      <c r="F2234" t="b">
        <v>0</v>
      </c>
      <c r="G2234" t="s">
        <v>30</v>
      </c>
      <c r="H2234" s="1">
        <v>45713.789444444446</v>
      </c>
      <c r="I2234" t="b">
        <v>0</v>
      </c>
      <c r="J2234" t="b">
        <v>1</v>
      </c>
      <c r="K2234" t="s">
        <v>31</v>
      </c>
      <c r="L2234" t="s">
        <v>22</v>
      </c>
      <c r="M2234">
        <v>212500</v>
      </c>
      <c r="O2234" t="s">
        <v>2748</v>
      </c>
      <c r="P2234" t="s">
        <v>3302</v>
      </c>
    </row>
    <row r="2235" spans="1:16" x14ac:dyDescent="0.35">
      <c r="A2235" t="s">
        <v>1776</v>
      </c>
      <c r="B2235" t="s">
        <v>1882</v>
      </c>
      <c r="C2235" t="s">
        <v>3214</v>
      </c>
      <c r="D2235" t="s">
        <v>36</v>
      </c>
      <c r="E2235" t="s">
        <v>20</v>
      </c>
      <c r="F2235" t="b">
        <v>0</v>
      </c>
      <c r="G2235" t="s">
        <v>52</v>
      </c>
      <c r="H2235" s="1">
        <v>45713.791770833333</v>
      </c>
      <c r="I2235" t="b">
        <v>1</v>
      </c>
      <c r="J2235" t="b">
        <v>0</v>
      </c>
      <c r="K2235" t="s">
        <v>31</v>
      </c>
      <c r="L2235" t="s">
        <v>22</v>
      </c>
      <c r="M2235">
        <v>70000</v>
      </c>
      <c r="O2235" t="s">
        <v>3215</v>
      </c>
      <c r="P2235" t="s">
        <v>1174</v>
      </c>
    </row>
    <row r="2236" spans="1:16" x14ac:dyDescent="0.35">
      <c r="A2236" t="s">
        <v>1776</v>
      </c>
      <c r="B2236" t="s">
        <v>3303</v>
      </c>
      <c r="C2236" t="s">
        <v>193</v>
      </c>
      <c r="D2236" t="s">
        <v>36</v>
      </c>
      <c r="F2236" t="b">
        <v>0</v>
      </c>
      <c r="G2236" t="s">
        <v>52</v>
      </c>
      <c r="H2236" s="1">
        <v>45713.829722222217</v>
      </c>
      <c r="I2236" t="b">
        <v>1</v>
      </c>
      <c r="J2236" t="b">
        <v>1</v>
      </c>
      <c r="K2236" t="s">
        <v>31</v>
      </c>
      <c r="L2236" t="s">
        <v>32</v>
      </c>
      <c r="N2236">
        <v>26</v>
      </c>
      <c r="O2236" t="s">
        <v>2927</v>
      </c>
      <c r="P2236" t="s">
        <v>2558</v>
      </c>
    </row>
    <row r="2237" spans="1:16" x14ac:dyDescent="0.35">
      <c r="A2237" t="s">
        <v>1776</v>
      </c>
      <c r="B2237" t="s">
        <v>3216</v>
      </c>
      <c r="C2237" t="s">
        <v>170</v>
      </c>
      <c r="D2237" t="s">
        <v>36</v>
      </c>
      <c r="E2237" t="s">
        <v>20</v>
      </c>
      <c r="F2237" t="b">
        <v>0</v>
      </c>
      <c r="G2237" t="s">
        <v>171</v>
      </c>
      <c r="H2237" s="1">
        <v>45713.832256944443</v>
      </c>
      <c r="I2237" t="b">
        <v>1</v>
      </c>
      <c r="J2237" t="b">
        <v>1</v>
      </c>
      <c r="K2237" t="s">
        <v>31</v>
      </c>
      <c r="L2237" t="s">
        <v>22</v>
      </c>
      <c r="M2237">
        <v>85000</v>
      </c>
      <c r="O2237" t="s">
        <v>2927</v>
      </c>
      <c r="P2237" t="s">
        <v>164</v>
      </c>
    </row>
    <row r="2238" spans="1:16" x14ac:dyDescent="0.35">
      <c r="A2238" t="s">
        <v>1776</v>
      </c>
      <c r="B2238" t="s">
        <v>3250</v>
      </c>
      <c r="C2238" t="s">
        <v>2400</v>
      </c>
      <c r="D2238" t="s">
        <v>36</v>
      </c>
      <c r="E2238" t="s">
        <v>20</v>
      </c>
      <c r="F2238" t="b">
        <v>0</v>
      </c>
      <c r="G2238" t="s">
        <v>47</v>
      </c>
      <c r="H2238" s="1">
        <v>45713.833657407413</v>
      </c>
      <c r="I2238" t="b">
        <v>0</v>
      </c>
      <c r="J2238" t="b">
        <v>0</v>
      </c>
      <c r="K2238" t="s">
        <v>31</v>
      </c>
      <c r="L2238" t="s">
        <v>22</v>
      </c>
      <c r="M2238">
        <v>83500</v>
      </c>
      <c r="O2238" t="s">
        <v>3251</v>
      </c>
      <c r="P2238" t="s">
        <v>1780</v>
      </c>
    </row>
    <row r="2239" spans="1:16" x14ac:dyDescent="0.35">
      <c r="A2239" t="s">
        <v>1776</v>
      </c>
      <c r="B2239" t="s">
        <v>2137</v>
      </c>
      <c r="C2239" t="s">
        <v>805</v>
      </c>
      <c r="D2239" t="s">
        <v>3068</v>
      </c>
      <c r="E2239" t="s">
        <v>20</v>
      </c>
      <c r="F2239" t="b">
        <v>0</v>
      </c>
      <c r="G2239" t="s">
        <v>30</v>
      </c>
      <c r="H2239" s="1">
        <v>45713.834317129629</v>
      </c>
      <c r="I2239" t="b">
        <v>1</v>
      </c>
      <c r="J2239" t="b">
        <v>0</v>
      </c>
      <c r="K2239" t="s">
        <v>31</v>
      </c>
      <c r="L2239" t="s">
        <v>32</v>
      </c>
      <c r="N2239">
        <v>37.5</v>
      </c>
      <c r="O2239" t="s">
        <v>61</v>
      </c>
      <c r="P2239" t="s">
        <v>3069</v>
      </c>
    </row>
    <row r="2240" spans="1:16" x14ac:dyDescent="0.35">
      <c r="A2240" t="s">
        <v>1776</v>
      </c>
      <c r="B2240" t="s">
        <v>3217</v>
      </c>
      <c r="C2240" t="s">
        <v>1978</v>
      </c>
      <c r="D2240" t="s">
        <v>36</v>
      </c>
      <c r="E2240" t="s">
        <v>91</v>
      </c>
      <c r="F2240" t="b">
        <v>0</v>
      </c>
      <c r="G2240" t="s">
        <v>52</v>
      </c>
      <c r="H2240" s="1">
        <v>45713.834456018521</v>
      </c>
      <c r="I2240" t="b">
        <v>0</v>
      </c>
      <c r="J2240" t="b">
        <v>0</v>
      </c>
      <c r="K2240" t="s">
        <v>31</v>
      </c>
      <c r="L2240" t="s">
        <v>32</v>
      </c>
      <c r="N2240">
        <v>30</v>
      </c>
      <c r="O2240" t="s">
        <v>2565</v>
      </c>
      <c r="P2240" t="s">
        <v>3118</v>
      </c>
    </row>
    <row r="2241" spans="1:16" x14ac:dyDescent="0.35">
      <c r="A2241" t="s">
        <v>1776</v>
      </c>
      <c r="B2241" t="s">
        <v>2926</v>
      </c>
      <c r="C2241" t="s">
        <v>3240</v>
      </c>
      <c r="D2241" t="s">
        <v>36</v>
      </c>
      <c r="E2241" t="s">
        <v>20</v>
      </c>
      <c r="F2241" t="b">
        <v>0</v>
      </c>
      <c r="G2241" t="s">
        <v>52</v>
      </c>
      <c r="H2241" s="1">
        <v>45713.834837962961</v>
      </c>
      <c r="I2241" t="b">
        <v>1</v>
      </c>
      <c r="J2241" t="b">
        <v>0</v>
      </c>
      <c r="K2241" t="s">
        <v>31</v>
      </c>
      <c r="L2241" t="s">
        <v>22</v>
      </c>
      <c r="M2241">
        <v>105000</v>
      </c>
      <c r="O2241" t="s">
        <v>77</v>
      </c>
      <c r="P2241" t="s">
        <v>3241</v>
      </c>
    </row>
    <row r="2242" spans="1:16" x14ac:dyDescent="0.35">
      <c r="A2242" t="s">
        <v>1776</v>
      </c>
      <c r="B2242" t="s">
        <v>3218</v>
      </c>
      <c r="C2242" t="s">
        <v>1092</v>
      </c>
      <c r="D2242" t="s">
        <v>573</v>
      </c>
      <c r="E2242" t="s">
        <v>20</v>
      </c>
      <c r="F2242" t="b">
        <v>0</v>
      </c>
      <c r="G2242" t="s">
        <v>68</v>
      </c>
      <c r="H2242" s="1">
        <v>45713.836087962962</v>
      </c>
      <c r="I2242" t="b">
        <v>0</v>
      </c>
      <c r="J2242" t="b">
        <v>0</v>
      </c>
      <c r="K2242" t="s">
        <v>31</v>
      </c>
      <c r="L2242" t="s">
        <v>32</v>
      </c>
      <c r="N2242">
        <v>25</v>
      </c>
      <c r="O2242" t="s">
        <v>3219</v>
      </c>
      <c r="P2242" t="s">
        <v>3220</v>
      </c>
    </row>
    <row r="2243" spans="1:16" x14ac:dyDescent="0.35">
      <c r="A2243" t="s">
        <v>1776</v>
      </c>
      <c r="B2243" t="s">
        <v>3304</v>
      </c>
      <c r="C2243" t="s">
        <v>3305</v>
      </c>
      <c r="D2243" t="s">
        <v>573</v>
      </c>
      <c r="E2243" t="s">
        <v>20</v>
      </c>
      <c r="F2243" t="b">
        <v>0</v>
      </c>
      <c r="G2243" t="s">
        <v>171</v>
      </c>
      <c r="H2243" s="1">
        <v>45713.84412037037</v>
      </c>
      <c r="I2243" t="b">
        <v>0</v>
      </c>
      <c r="J2243" t="b">
        <v>1</v>
      </c>
      <c r="K2243" t="s">
        <v>31</v>
      </c>
      <c r="L2243" t="s">
        <v>32</v>
      </c>
      <c r="N2243">
        <v>22.694999694824219</v>
      </c>
      <c r="O2243" t="s">
        <v>3306</v>
      </c>
      <c r="P2243" t="s">
        <v>3307</v>
      </c>
    </row>
    <row r="2244" spans="1:16" x14ac:dyDescent="0.35">
      <c r="A2244" t="s">
        <v>1776</v>
      </c>
      <c r="B2244" t="s">
        <v>3221</v>
      </c>
      <c r="C2244" t="s">
        <v>170</v>
      </c>
      <c r="D2244" t="s">
        <v>36</v>
      </c>
      <c r="E2244" t="s">
        <v>20</v>
      </c>
      <c r="F2244" t="b">
        <v>0</v>
      </c>
      <c r="G2244" t="s">
        <v>171</v>
      </c>
      <c r="H2244" s="1">
        <v>45713.868854166663</v>
      </c>
      <c r="I2244" t="b">
        <v>1</v>
      </c>
      <c r="J2244" t="b">
        <v>1</v>
      </c>
      <c r="K2244" t="s">
        <v>31</v>
      </c>
      <c r="L2244" t="s">
        <v>32</v>
      </c>
      <c r="N2244">
        <v>19</v>
      </c>
      <c r="O2244" t="s">
        <v>194</v>
      </c>
      <c r="P2244" t="s">
        <v>3222</v>
      </c>
    </row>
    <row r="2245" spans="1:16" x14ac:dyDescent="0.35">
      <c r="A2245" t="s">
        <v>1776</v>
      </c>
      <c r="B2245" t="s">
        <v>3223</v>
      </c>
      <c r="C2245" t="s">
        <v>1671</v>
      </c>
      <c r="D2245" t="s">
        <v>321</v>
      </c>
      <c r="E2245" t="s">
        <v>20</v>
      </c>
      <c r="F2245" t="b">
        <v>0</v>
      </c>
      <c r="G2245" t="s">
        <v>52</v>
      </c>
      <c r="H2245" s="1">
        <v>45713.871157407397</v>
      </c>
      <c r="I2245" t="b">
        <v>0</v>
      </c>
      <c r="J2245" t="b">
        <v>1</v>
      </c>
      <c r="K2245" t="s">
        <v>31</v>
      </c>
      <c r="L2245" t="s">
        <v>22</v>
      </c>
      <c r="M2245">
        <v>120000</v>
      </c>
      <c r="O2245" t="s">
        <v>3224</v>
      </c>
    </row>
    <row r="2246" spans="1:16" x14ac:dyDescent="0.35">
      <c r="A2246" t="s">
        <v>1776</v>
      </c>
      <c r="B2246" t="s">
        <v>3223</v>
      </c>
      <c r="C2246" t="s">
        <v>1671</v>
      </c>
      <c r="D2246" t="s">
        <v>321</v>
      </c>
      <c r="E2246" t="s">
        <v>20</v>
      </c>
      <c r="F2246" t="b">
        <v>0</v>
      </c>
      <c r="G2246" t="s">
        <v>52</v>
      </c>
      <c r="H2246" s="1">
        <v>45713.871157407397</v>
      </c>
      <c r="I2246" t="b">
        <v>0</v>
      </c>
      <c r="J2246" t="b">
        <v>1</v>
      </c>
      <c r="K2246" t="s">
        <v>31</v>
      </c>
      <c r="L2246" t="s">
        <v>22</v>
      </c>
      <c r="M2246">
        <v>120000</v>
      </c>
      <c r="O2246" t="s">
        <v>3224</v>
      </c>
    </row>
    <row r="2247" spans="1:16" x14ac:dyDescent="0.35">
      <c r="A2247" t="s">
        <v>1776</v>
      </c>
      <c r="B2247" t="s">
        <v>3230</v>
      </c>
      <c r="C2247" t="s">
        <v>283</v>
      </c>
      <c r="D2247" t="s">
        <v>29</v>
      </c>
      <c r="E2247" t="s">
        <v>20</v>
      </c>
      <c r="F2247" t="b">
        <v>0</v>
      </c>
      <c r="G2247" t="s">
        <v>52</v>
      </c>
      <c r="H2247" s="1">
        <v>45713.874988425923</v>
      </c>
      <c r="I2247" t="b">
        <v>0</v>
      </c>
      <c r="J2247" t="b">
        <v>0</v>
      </c>
      <c r="K2247" t="s">
        <v>31</v>
      </c>
      <c r="L2247" t="s">
        <v>22</v>
      </c>
      <c r="M2247">
        <v>82500</v>
      </c>
      <c r="O2247" t="s">
        <v>3231</v>
      </c>
      <c r="P2247" t="s">
        <v>3232</v>
      </c>
    </row>
    <row r="2248" spans="1:16" x14ac:dyDescent="0.35">
      <c r="A2248" t="s">
        <v>1776</v>
      </c>
      <c r="B2248" t="s">
        <v>2048</v>
      </c>
      <c r="C2248" t="s">
        <v>3308</v>
      </c>
      <c r="D2248" t="s">
        <v>110</v>
      </c>
      <c r="E2248" t="s">
        <v>20</v>
      </c>
      <c r="F2248" t="b">
        <v>0</v>
      </c>
      <c r="G2248" t="s">
        <v>52</v>
      </c>
      <c r="H2248" s="1">
        <v>45713.912905092591</v>
      </c>
      <c r="I2248" t="b">
        <v>0</v>
      </c>
      <c r="J2248" t="b">
        <v>1</v>
      </c>
      <c r="K2248" t="s">
        <v>31</v>
      </c>
      <c r="L2248" t="s">
        <v>22</v>
      </c>
      <c r="M2248">
        <v>100667.734375</v>
      </c>
      <c r="O2248" t="s">
        <v>3309</v>
      </c>
      <c r="P2248" t="s">
        <v>3310</v>
      </c>
    </row>
    <row r="2249" spans="1:16" x14ac:dyDescent="0.35">
      <c r="A2249" t="s">
        <v>1776</v>
      </c>
      <c r="B2249" t="s">
        <v>3225</v>
      </c>
      <c r="C2249" t="s">
        <v>154</v>
      </c>
      <c r="D2249" t="s">
        <v>36</v>
      </c>
      <c r="E2249" t="s">
        <v>436</v>
      </c>
      <c r="F2249" t="b">
        <v>0</v>
      </c>
      <c r="G2249" t="s">
        <v>52</v>
      </c>
      <c r="H2249" s="1">
        <v>45713.916770833333</v>
      </c>
      <c r="I2249" t="b">
        <v>0</v>
      </c>
      <c r="J2249" t="b">
        <v>0</v>
      </c>
      <c r="K2249" t="s">
        <v>31</v>
      </c>
      <c r="L2249" t="s">
        <v>32</v>
      </c>
      <c r="N2249">
        <v>15.25</v>
      </c>
      <c r="O2249" t="s">
        <v>3226</v>
      </c>
    </row>
    <row r="2250" spans="1:16" x14ac:dyDescent="0.35">
      <c r="A2250" t="s">
        <v>1776</v>
      </c>
      <c r="B2250" t="s">
        <v>2926</v>
      </c>
      <c r="C2250" t="s">
        <v>361</v>
      </c>
      <c r="D2250" t="s">
        <v>110</v>
      </c>
      <c r="E2250" t="s">
        <v>20</v>
      </c>
      <c r="F2250" t="b">
        <v>0</v>
      </c>
      <c r="G2250" t="s">
        <v>171</v>
      </c>
      <c r="H2250" s="1">
        <v>45713.927523148152</v>
      </c>
      <c r="I2250" t="b">
        <v>0</v>
      </c>
      <c r="J2250" t="b">
        <v>1</v>
      </c>
      <c r="K2250" t="s">
        <v>31</v>
      </c>
      <c r="L2250" t="s">
        <v>22</v>
      </c>
      <c r="M2250">
        <v>75000</v>
      </c>
      <c r="O2250" t="s">
        <v>3295</v>
      </c>
      <c r="P2250" t="s">
        <v>140</v>
      </c>
    </row>
    <row r="2251" spans="1:16" x14ac:dyDescent="0.35">
      <c r="A2251" t="s">
        <v>1776</v>
      </c>
      <c r="B2251" t="s">
        <v>3227</v>
      </c>
      <c r="C2251" t="s">
        <v>530</v>
      </c>
      <c r="D2251" t="s">
        <v>110</v>
      </c>
      <c r="E2251" t="s">
        <v>20</v>
      </c>
      <c r="F2251" t="b">
        <v>0</v>
      </c>
      <c r="G2251" t="s">
        <v>52</v>
      </c>
      <c r="H2251" s="1">
        <v>45713.954479166663</v>
      </c>
      <c r="I2251" t="b">
        <v>0</v>
      </c>
      <c r="J2251" t="b">
        <v>0</v>
      </c>
      <c r="K2251" t="s">
        <v>31</v>
      </c>
      <c r="L2251" t="s">
        <v>32</v>
      </c>
      <c r="N2251">
        <v>67.360000610351563</v>
      </c>
      <c r="O2251" t="s">
        <v>3228</v>
      </c>
      <c r="P2251" t="s">
        <v>3229</v>
      </c>
    </row>
    <row r="2252" spans="1:16" x14ac:dyDescent="0.35">
      <c r="A2252" t="s">
        <v>1776</v>
      </c>
      <c r="B2252" t="s">
        <v>3227</v>
      </c>
      <c r="C2252" t="s">
        <v>530</v>
      </c>
      <c r="D2252" t="s">
        <v>110</v>
      </c>
      <c r="E2252" t="s">
        <v>20</v>
      </c>
      <c r="F2252" t="b">
        <v>0</v>
      </c>
      <c r="G2252" t="s">
        <v>52</v>
      </c>
      <c r="H2252" s="1">
        <v>45713.954479166663</v>
      </c>
      <c r="I2252" t="b">
        <v>0</v>
      </c>
      <c r="J2252" t="b">
        <v>0</v>
      </c>
      <c r="K2252" t="s">
        <v>31</v>
      </c>
      <c r="L2252" t="s">
        <v>32</v>
      </c>
      <c r="N2252">
        <v>67.360000610351563</v>
      </c>
      <c r="O2252" t="s">
        <v>3228</v>
      </c>
      <c r="P2252" t="s">
        <v>3229</v>
      </c>
    </row>
    <row r="2253" spans="1:16" x14ac:dyDescent="0.35">
      <c r="A2253" t="s">
        <v>1776</v>
      </c>
      <c r="B2253" t="s">
        <v>3311</v>
      </c>
      <c r="C2253" t="s">
        <v>2224</v>
      </c>
      <c r="D2253" t="s">
        <v>36</v>
      </c>
      <c r="E2253" t="s">
        <v>20</v>
      </c>
      <c r="F2253" t="b">
        <v>0</v>
      </c>
      <c r="G2253" t="s">
        <v>52</v>
      </c>
      <c r="H2253" s="1">
        <v>45713.954664351862</v>
      </c>
      <c r="I2253" t="b">
        <v>0</v>
      </c>
      <c r="J2253" t="b">
        <v>1</v>
      </c>
      <c r="K2253" t="s">
        <v>31</v>
      </c>
      <c r="L2253" t="s">
        <v>22</v>
      </c>
      <c r="M2253">
        <v>123850</v>
      </c>
      <c r="O2253" t="s">
        <v>393</v>
      </c>
      <c r="P2253" t="s">
        <v>3312</v>
      </c>
    </row>
    <row r="2254" spans="1:16" x14ac:dyDescent="0.35">
      <c r="A2254" t="s">
        <v>1776</v>
      </c>
      <c r="B2254" t="s">
        <v>3313</v>
      </c>
      <c r="C2254" t="s">
        <v>2117</v>
      </c>
      <c r="D2254" t="s">
        <v>29</v>
      </c>
      <c r="E2254" t="s">
        <v>20</v>
      </c>
      <c r="F2254" t="b">
        <v>0</v>
      </c>
      <c r="G2254" t="s">
        <v>47</v>
      </c>
      <c r="H2254" s="1">
        <v>45713.954826388886</v>
      </c>
      <c r="I2254" t="b">
        <v>0</v>
      </c>
      <c r="J2254" t="b">
        <v>1</v>
      </c>
      <c r="K2254" t="s">
        <v>31</v>
      </c>
      <c r="L2254" t="s">
        <v>32</v>
      </c>
      <c r="N2254">
        <v>29</v>
      </c>
      <c r="O2254" t="s">
        <v>3137</v>
      </c>
    </row>
    <row r="2255" spans="1:16" x14ac:dyDescent="0.35">
      <c r="A2255" t="s">
        <v>1776</v>
      </c>
      <c r="B2255" t="s">
        <v>2739</v>
      </c>
      <c r="C2255" t="s">
        <v>537</v>
      </c>
      <c r="D2255" t="s">
        <v>36</v>
      </c>
      <c r="E2255" t="s">
        <v>20</v>
      </c>
      <c r="F2255" t="b">
        <v>0</v>
      </c>
      <c r="G2255" t="s">
        <v>171</v>
      </c>
      <c r="H2255" s="1">
        <v>45713.96912037037</v>
      </c>
      <c r="I2255" t="b">
        <v>0</v>
      </c>
      <c r="J2255" t="b">
        <v>1</v>
      </c>
      <c r="K2255" t="s">
        <v>31</v>
      </c>
      <c r="L2255" t="s">
        <v>22</v>
      </c>
      <c r="M2255">
        <v>90000</v>
      </c>
      <c r="O2255" t="s">
        <v>3314</v>
      </c>
      <c r="P2255" t="s">
        <v>3315</v>
      </c>
    </row>
    <row r="2256" spans="1:16" x14ac:dyDescent="0.35">
      <c r="A2256" t="s">
        <v>1776</v>
      </c>
      <c r="B2256" t="s">
        <v>3316</v>
      </c>
      <c r="C2256" t="s">
        <v>179</v>
      </c>
      <c r="D2256" t="s">
        <v>3317</v>
      </c>
      <c r="E2256" t="s">
        <v>20</v>
      </c>
      <c r="F2256" t="b">
        <v>0</v>
      </c>
      <c r="G2256" t="s">
        <v>47</v>
      </c>
      <c r="H2256" s="1">
        <v>45713.996562499997</v>
      </c>
      <c r="I2256" t="b">
        <v>1</v>
      </c>
      <c r="J2256" t="b">
        <v>1</v>
      </c>
      <c r="K2256" t="s">
        <v>31</v>
      </c>
      <c r="L2256" t="s">
        <v>22</v>
      </c>
      <c r="M2256">
        <v>121000</v>
      </c>
      <c r="O2256" t="s">
        <v>2866</v>
      </c>
      <c r="P2256" t="s">
        <v>3318</v>
      </c>
    </row>
    <row r="2257" spans="1:16" x14ac:dyDescent="0.35">
      <c r="A2257" t="s">
        <v>1776</v>
      </c>
      <c r="B2257" t="s">
        <v>3319</v>
      </c>
      <c r="C2257" t="s">
        <v>491</v>
      </c>
      <c r="D2257" t="s">
        <v>36</v>
      </c>
      <c r="E2257" t="s">
        <v>20</v>
      </c>
      <c r="F2257" t="b">
        <v>0</v>
      </c>
      <c r="G2257" t="s">
        <v>52</v>
      </c>
      <c r="H2257" s="1">
        <v>45714.037962962961</v>
      </c>
      <c r="I2257" t="b">
        <v>0</v>
      </c>
      <c r="J2257" t="b">
        <v>1</v>
      </c>
      <c r="K2257" t="s">
        <v>31</v>
      </c>
      <c r="L2257" t="s">
        <v>22</v>
      </c>
      <c r="M2257">
        <v>60500</v>
      </c>
      <c r="O2257" t="s">
        <v>3320</v>
      </c>
    </row>
    <row r="2258" spans="1:16" x14ac:dyDescent="0.35">
      <c r="A2258" t="s">
        <v>1776</v>
      </c>
      <c r="B2258" t="s">
        <v>3321</v>
      </c>
      <c r="C2258" t="s">
        <v>128</v>
      </c>
      <c r="D2258" t="s">
        <v>36</v>
      </c>
      <c r="E2258" t="s">
        <v>20</v>
      </c>
      <c r="F2258" t="b">
        <v>0</v>
      </c>
      <c r="G2258" t="s">
        <v>47</v>
      </c>
      <c r="H2258" s="1">
        <v>45714.121631944443</v>
      </c>
      <c r="I2258" t="b">
        <v>0</v>
      </c>
      <c r="J2258" t="b">
        <v>0</v>
      </c>
      <c r="K2258" t="s">
        <v>31</v>
      </c>
      <c r="L2258" t="s">
        <v>22</v>
      </c>
      <c r="M2258">
        <v>140000</v>
      </c>
      <c r="O2258" t="s">
        <v>3322</v>
      </c>
      <c r="P2258" t="s">
        <v>3323</v>
      </c>
    </row>
    <row r="2259" spans="1:16" x14ac:dyDescent="0.35">
      <c r="A2259" t="s">
        <v>1776</v>
      </c>
      <c r="B2259" t="s">
        <v>3324</v>
      </c>
      <c r="C2259" t="s">
        <v>948</v>
      </c>
      <c r="D2259" t="s">
        <v>249</v>
      </c>
      <c r="E2259" t="s">
        <v>20</v>
      </c>
      <c r="F2259" t="b">
        <v>0</v>
      </c>
      <c r="G2259" t="s">
        <v>948</v>
      </c>
      <c r="H2259" s="1">
        <v>45714.127002314817</v>
      </c>
      <c r="I2259" t="b">
        <v>1</v>
      </c>
      <c r="J2259" t="b">
        <v>0</v>
      </c>
      <c r="K2259" t="s">
        <v>948</v>
      </c>
      <c r="L2259" t="s">
        <v>22</v>
      </c>
      <c r="M2259">
        <v>64800</v>
      </c>
      <c r="O2259" t="s">
        <v>1324</v>
      </c>
      <c r="P2259" t="s">
        <v>3325</v>
      </c>
    </row>
    <row r="2260" spans="1:16" x14ac:dyDescent="0.35">
      <c r="A2260" t="s">
        <v>1776</v>
      </c>
      <c r="B2260" t="s">
        <v>3326</v>
      </c>
      <c r="C2260" t="s">
        <v>154</v>
      </c>
      <c r="D2260" t="s">
        <v>36</v>
      </c>
      <c r="E2260" t="s">
        <v>20</v>
      </c>
      <c r="F2260" t="b">
        <v>0</v>
      </c>
      <c r="G2260" t="s">
        <v>52</v>
      </c>
      <c r="H2260" s="1">
        <v>45714.250023148154</v>
      </c>
      <c r="I2260" t="b">
        <v>0</v>
      </c>
      <c r="J2260" t="b">
        <v>1</v>
      </c>
      <c r="K2260" t="s">
        <v>31</v>
      </c>
      <c r="L2260" t="s">
        <v>22</v>
      </c>
      <c r="M2260">
        <v>123000</v>
      </c>
      <c r="O2260" t="s">
        <v>2719</v>
      </c>
      <c r="P2260" t="s">
        <v>336</v>
      </c>
    </row>
    <row r="2261" spans="1:16" x14ac:dyDescent="0.35">
      <c r="A2261" t="s">
        <v>1776</v>
      </c>
      <c r="B2261" t="s">
        <v>1776</v>
      </c>
      <c r="C2261" t="s">
        <v>3083</v>
      </c>
      <c r="D2261" t="s">
        <v>17437</v>
      </c>
      <c r="E2261" t="s">
        <v>20</v>
      </c>
      <c r="F2261" t="b">
        <v>0</v>
      </c>
      <c r="G2261" t="s">
        <v>43</v>
      </c>
      <c r="H2261" s="1">
        <v>45714.250613425917</v>
      </c>
      <c r="I2261" t="b">
        <v>1</v>
      </c>
      <c r="J2261" t="b">
        <v>0</v>
      </c>
      <c r="K2261" t="s">
        <v>31</v>
      </c>
      <c r="L2261" t="s">
        <v>22</v>
      </c>
      <c r="M2261">
        <v>82500</v>
      </c>
      <c r="O2261" t="s">
        <v>61</v>
      </c>
    </row>
    <row r="2262" spans="1:16" x14ac:dyDescent="0.35">
      <c r="A2262" t="s">
        <v>1776</v>
      </c>
      <c r="B2262" t="s">
        <v>3327</v>
      </c>
      <c r="C2262" t="s">
        <v>51</v>
      </c>
      <c r="D2262" t="s">
        <v>110</v>
      </c>
      <c r="E2262" t="s">
        <v>20</v>
      </c>
      <c r="F2262" t="b">
        <v>0</v>
      </c>
      <c r="G2262" t="s">
        <v>43</v>
      </c>
      <c r="H2262" s="1">
        <v>45714.250613425917</v>
      </c>
      <c r="I2262" t="b">
        <v>0</v>
      </c>
      <c r="J2262" t="b">
        <v>1</v>
      </c>
      <c r="K2262" t="s">
        <v>31</v>
      </c>
      <c r="L2262" t="s">
        <v>22</v>
      </c>
      <c r="M2262">
        <v>76500</v>
      </c>
      <c r="O2262" t="s">
        <v>3328</v>
      </c>
      <c r="P2262" t="s">
        <v>3329</v>
      </c>
    </row>
    <row r="2263" spans="1:16" x14ac:dyDescent="0.35">
      <c r="A2263" t="s">
        <v>1776</v>
      </c>
      <c r="B2263" t="s">
        <v>3330</v>
      </c>
      <c r="C2263" t="s">
        <v>242</v>
      </c>
      <c r="D2263" t="s">
        <v>2039</v>
      </c>
      <c r="E2263" t="s">
        <v>20</v>
      </c>
      <c r="F2263" t="b">
        <v>0</v>
      </c>
      <c r="G2263" t="s">
        <v>68</v>
      </c>
      <c r="H2263" s="1">
        <v>45714.250844907408</v>
      </c>
      <c r="I2263" t="b">
        <v>1</v>
      </c>
      <c r="J2263" t="b">
        <v>1</v>
      </c>
      <c r="K2263" t="s">
        <v>31</v>
      </c>
      <c r="L2263" t="s">
        <v>22</v>
      </c>
      <c r="M2263">
        <v>72500</v>
      </c>
      <c r="O2263" t="s">
        <v>3331</v>
      </c>
      <c r="P2263" t="s">
        <v>3332</v>
      </c>
    </row>
    <row r="2264" spans="1:16" x14ac:dyDescent="0.35">
      <c r="A2264" t="s">
        <v>1776</v>
      </c>
      <c r="B2264" t="s">
        <v>3283</v>
      </c>
      <c r="C2264" t="s">
        <v>357</v>
      </c>
      <c r="D2264" t="s">
        <v>110</v>
      </c>
      <c r="E2264" t="s">
        <v>20</v>
      </c>
      <c r="F2264" t="b">
        <v>0</v>
      </c>
      <c r="G2264" t="s">
        <v>30</v>
      </c>
      <c r="H2264" s="1">
        <v>45714.251064814824</v>
      </c>
      <c r="I2264" t="b">
        <v>0</v>
      </c>
      <c r="J2264" t="b">
        <v>0</v>
      </c>
      <c r="K2264" t="s">
        <v>31</v>
      </c>
      <c r="L2264" t="s">
        <v>22</v>
      </c>
      <c r="M2264">
        <v>67500</v>
      </c>
      <c r="O2264" t="s">
        <v>3333</v>
      </c>
      <c r="P2264" t="s">
        <v>367</v>
      </c>
    </row>
    <row r="2265" spans="1:16" x14ac:dyDescent="0.35">
      <c r="A2265" t="s">
        <v>1776</v>
      </c>
      <c r="B2265" t="s">
        <v>3334</v>
      </c>
      <c r="C2265" t="s">
        <v>300</v>
      </c>
      <c r="D2265" t="s">
        <v>36</v>
      </c>
      <c r="E2265" t="s">
        <v>20</v>
      </c>
      <c r="F2265" t="b">
        <v>0</v>
      </c>
      <c r="G2265" t="s">
        <v>300</v>
      </c>
      <c r="H2265" s="1">
        <v>45714.256458333337</v>
      </c>
      <c r="I2265" t="b">
        <v>0</v>
      </c>
      <c r="J2265" t="b">
        <v>0</v>
      </c>
      <c r="K2265" t="s">
        <v>300</v>
      </c>
      <c r="L2265" t="s">
        <v>22</v>
      </c>
      <c r="M2265">
        <v>54000</v>
      </c>
      <c r="O2265" t="s">
        <v>3335</v>
      </c>
      <c r="P2265" t="s">
        <v>3336</v>
      </c>
    </row>
    <row r="2266" spans="1:16" x14ac:dyDescent="0.35">
      <c r="A2266" t="s">
        <v>1776</v>
      </c>
      <c r="B2266" t="s">
        <v>3337</v>
      </c>
      <c r="C2266" t="s">
        <v>18</v>
      </c>
      <c r="D2266" t="s">
        <v>1869</v>
      </c>
      <c r="E2266" t="s">
        <v>20</v>
      </c>
      <c r="F2266" t="b">
        <v>1</v>
      </c>
      <c r="G2266" t="s">
        <v>1577</v>
      </c>
      <c r="H2266" s="1">
        <v>45714.270914351851</v>
      </c>
      <c r="I2266" t="b">
        <v>1</v>
      </c>
      <c r="J2266" t="b">
        <v>0</v>
      </c>
      <c r="K2266" t="s">
        <v>1577</v>
      </c>
      <c r="L2266" t="s">
        <v>22</v>
      </c>
      <c r="M2266">
        <v>45000</v>
      </c>
      <c r="O2266" t="s">
        <v>3338</v>
      </c>
      <c r="P2266" t="s">
        <v>3339</v>
      </c>
    </row>
    <row r="2267" spans="1:16" x14ac:dyDescent="0.35">
      <c r="A2267" t="s">
        <v>1776</v>
      </c>
      <c r="B2267" t="s">
        <v>2993</v>
      </c>
      <c r="C2267" t="s">
        <v>2284</v>
      </c>
      <c r="D2267" t="s">
        <v>36</v>
      </c>
      <c r="E2267" t="s">
        <v>20</v>
      </c>
      <c r="F2267" t="b">
        <v>0</v>
      </c>
      <c r="G2267" t="s">
        <v>52</v>
      </c>
      <c r="H2267" s="1">
        <v>45714.329629629632</v>
      </c>
      <c r="I2267" t="b">
        <v>0</v>
      </c>
      <c r="J2267" t="b">
        <v>1</v>
      </c>
      <c r="K2267" t="s">
        <v>31</v>
      </c>
      <c r="L2267" t="s">
        <v>22</v>
      </c>
      <c r="M2267">
        <v>123800</v>
      </c>
      <c r="O2267" t="s">
        <v>607</v>
      </c>
      <c r="P2267" t="s">
        <v>3340</v>
      </c>
    </row>
    <row r="2268" spans="1:16" x14ac:dyDescent="0.35">
      <c r="A2268" t="s">
        <v>1776</v>
      </c>
      <c r="B2268" t="s">
        <v>3341</v>
      </c>
      <c r="C2268" t="s">
        <v>257</v>
      </c>
      <c r="D2268" t="s">
        <v>36</v>
      </c>
      <c r="E2268" t="s">
        <v>20</v>
      </c>
      <c r="F2268" t="b">
        <v>0</v>
      </c>
      <c r="G2268" t="s">
        <v>47</v>
      </c>
      <c r="H2268" s="1">
        <v>45714.375358796293</v>
      </c>
      <c r="I2268" t="b">
        <v>0</v>
      </c>
      <c r="J2268" t="b">
        <v>0</v>
      </c>
      <c r="K2268" t="s">
        <v>31</v>
      </c>
      <c r="L2268" t="s">
        <v>22</v>
      </c>
      <c r="M2268">
        <v>100000</v>
      </c>
      <c r="O2268" t="s">
        <v>3342</v>
      </c>
      <c r="P2268" t="s">
        <v>164</v>
      </c>
    </row>
    <row r="2269" spans="1:16" x14ac:dyDescent="0.35">
      <c r="A2269" t="s">
        <v>1776</v>
      </c>
      <c r="B2269" t="s">
        <v>3343</v>
      </c>
      <c r="C2269" t="s">
        <v>415</v>
      </c>
      <c r="D2269" t="s">
        <v>29</v>
      </c>
      <c r="E2269" t="s">
        <v>20</v>
      </c>
      <c r="F2269" t="b">
        <v>0</v>
      </c>
      <c r="G2269" t="s">
        <v>52</v>
      </c>
      <c r="H2269" s="1">
        <v>45714.416770833333</v>
      </c>
      <c r="I2269" t="b">
        <v>0</v>
      </c>
      <c r="J2269" t="b">
        <v>1</v>
      </c>
      <c r="K2269" t="s">
        <v>31</v>
      </c>
      <c r="L2269" t="s">
        <v>22</v>
      </c>
      <c r="M2269">
        <v>50000</v>
      </c>
      <c r="O2269" t="s">
        <v>3344</v>
      </c>
      <c r="P2269" t="s">
        <v>757</v>
      </c>
    </row>
    <row r="2270" spans="1:16" x14ac:dyDescent="0.35">
      <c r="A2270" t="s">
        <v>1776</v>
      </c>
      <c r="B2270" t="s">
        <v>3345</v>
      </c>
      <c r="C2270" t="s">
        <v>3346</v>
      </c>
      <c r="D2270" t="s">
        <v>2175</v>
      </c>
      <c r="E2270" t="s">
        <v>436</v>
      </c>
      <c r="F2270" t="b">
        <v>0</v>
      </c>
      <c r="G2270" t="s">
        <v>47</v>
      </c>
      <c r="H2270" s="1">
        <v>45714.454826388886</v>
      </c>
      <c r="I2270" t="b">
        <v>0</v>
      </c>
      <c r="J2270" t="b">
        <v>0</v>
      </c>
      <c r="K2270" t="s">
        <v>31</v>
      </c>
      <c r="L2270" t="s">
        <v>32</v>
      </c>
      <c r="N2270">
        <v>20</v>
      </c>
      <c r="O2270" t="s">
        <v>3347</v>
      </c>
    </row>
    <row r="2271" spans="1:16" x14ac:dyDescent="0.35">
      <c r="A2271" t="s">
        <v>1776</v>
      </c>
      <c r="B2271" t="s">
        <v>3348</v>
      </c>
      <c r="C2271" t="s">
        <v>491</v>
      </c>
      <c r="D2271" t="s">
        <v>36</v>
      </c>
      <c r="E2271" t="s">
        <v>20</v>
      </c>
      <c r="F2271" t="b">
        <v>0</v>
      </c>
      <c r="G2271" t="s">
        <v>52</v>
      </c>
      <c r="H2271" s="1">
        <v>45714.458460648151</v>
      </c>
      <c r="I2271" t="b">
        <v>1</v>
      </c>
      <c r="J2271" t="b">
        <v>1</v>
      </c>
      <c r="K2271" t="s">
        <v>31</v>
      </c>
      <c r="L2271" t="s">
        <v>22</v>
      </c>
      <c r="M2271">
        <v>78950</v>
      </c>
      <c r="O2271" t="s">
        <v>209</v>
      </c>
      <c r="P2271" t="s">
        <v>3349</v>
      </c>
    </row>
    <row r="2272" spans="1:16" x14ac:dyDescent="0.35">
      <c r="A2272" t="s">
        <v>1776</v>
      </c>
      <c r="B2272" t="s">
        <v>3350</v>
      </c>
      <c r="C2272" t="s">
        <v>3351</v>
      </c>
      <c r="D2272" t="s">
        <v>36</v>
      </c>
      <c r="E2272" t="s">
        <v>20</v>
      </c>
      <c r="F2272" t="b">
        <v>0</v>
      </c>
      <c r="G2272" t="s">
        <v>68</v>
      </c>
      <c r="H2272" s="1">
        <v>45714.503182870372</v>
      </c>
      <c r="I2272" t="b">
        <v>1</v>
      </c>
      <c r="J2272" t="b">
        <v>0</v>
      </c>
      <c r="K2272" t="s">
        <v>31</v>
      </c>
      <c r="L2272" t="s">
        <v>32</v>
      </c>
      <c r="N2272">
        <v>55</v>
      </c>
      <c r="O2272" t="s">
        <v>3352</v>
      </c>
      <c r="P2272" t="s">
        <v>1501</v>
      </c>
    </row>
    <row r="2273" spans="1:16" x14ac:dyDescent="0.35">
      <c r="A2273" t="s">
        <v>1776</v>
      </c>
      <c r="B2273" t="s">
        <v>3353</v>
      </c>
      <c r="C2273" t="s">
        <v>2343</v>
      </c>
      <c r="D2273" t="s">
        <v>36</v>
      </c>
      <c r="E2273" t="s">
        <v>20</v>
      </c>
      <c r="F2273" t="b">
        <v>0</v>
      </c>
      <c r="G2273" t="s">
        <v>52</v>
      </c>
      <c r="H2273" s="1">
        <v>45714.541817129633</v>
      </c>
      <c r="I2273" t="b">
        <v>0</v>
      </c>
      <c r="J2273" t="b">
        <v>1</v>
      </c>
      <c r="K2273" t="s">
        <v>31</v>
      </c>
      <c r="L2273" t="s">
        <v>22</v>
      </c>
      <c r="M2273">
        <v>170000</v>
      </c>
      <c r="O2273" t="s">
        <v>3295</v>
      </c>
      <c r="P2273" t="s">
        <v>140</v>
      </c>
    </row>
    <row r="2274" spans="1:16" x14ac:dyDescent="0.35">
      <c r="A2274" t="s">
        <v>1776</v>
      </c>
      <c r="B2274" t="s">
        <v>3354</v>
      </c>
      <c r="C2274" t="s">
        <v>3355</v>
      </c>
      <c r="D2274" t="s">
        <v>573</v>
      </c>
      <c r="E2274" t="s">
        <v>20</v>
      </c>
      <c r="F2274" t="b">
        <v>0</v>
      </c>
      <c r="G2274" t="s">
        <v>171</v>
      </c>
      <c r="H2274" s="1">
        <v>45714.570462962962</v>
      </c>
      <c r="I2274" t="b">
        <v>0</v>
      </c>
      <c r="J2274" t="b">
        <v>0</v>
      </c>
      <c r="K2274" t="s">
        <v>31</v>
      </c>
      <c r="L2274" t="s">
        <v>32</v>
      </c>
      <c r="N2274">
        <v>22.694999694824219</v>
      </c>
      <c r="O2274" t="s">
        <v>3356</v>
      </c>
      <c r="P2274" t="s">
        <v>274</v>
      </c>
    </row>
    <row r="2275" spans="1:16" x14ac:dyDescent="0.35">
      <c r="A2275" t="s">
        <v>1776</v>
      </c>
      <c r="B2275" t="s">
        <v>3357</v>
      </c>
      <c r="C2275" t="s">
        <v>51</v>
      </c>
      <c r="D2275" t="s">
        <v>3358</v>
      </c>
      <c r="E2275" t="s">
        <v>20</v>
      </c>
      <c r="F2275" t="b">
        <v>0</v>
      </c>
      <c r="G2275" t="s">
        <v>43</v>
      </c>
      <c r="H2275" s="1">
        <v>45714.583969907413</v>
      </c>
      <c r="I2275" t="b">
        <v>0</v>
      </c>
      <c r="J2275" t="b">
        <v>1</v>
      </c>
      <c r="K2275" t="s">
        <v>31</v>
      </c>
      <c r="L2275" t="s">
        <v>22</v>
      </c>
      <c r="M2275">
        <v>64750</v>
      </c>
      <c r="O2275" t="s">
        <v>3359</v>
      </c>
      <c r="P2275" t="s">
        <v>3360</v>
      </c>
    </row>
    <row r="2276" spans="1:16" x14ac:dyDescent="0.35">
      <c r="A2276" t="s">
        <v>1776</v>
      </c>
      <c r="B2276" t="s">
        <v>3361</v>
      </c>
      <c r="C2276" t="s">
        <v>193</v>
      </c>
      <c r="D2276" t="s">
        <v>110</v>
      </c>
      <c r="E2276" t="s">
        <v>20</v>
      </c>
      <c r="F2276" t="b">
        <v>0</v>
      </c>
      <c r="G2276" t="s">
        <v>52</v>
      </c>
      <c r="H2276" s="1">
        <v>45714.621192129627</v>
      </c>
      <c r="I2276" t="b">
        <v>0</v>
      </c>
      <c r="J2276" t="b">
        <v>0</v>
      </c>
      <c r="K2276" t="s">
        <v>31</v>
      </c>
      <c r="L2276" t="s">
        <v>22</v>
      </c>
      <c r="M2276">
        <v>130000</v>
      </c>
      <c r="O2276" t="s">
        <v>3362</v>
      </c>
      <c r="P2276" t="s">
        <v>3363</v>
      </c>
    </row>
    <row r="2277" spans="1:16" x14ac:dyDescent="0.35">
      <c r="A2277" t="s">
        <v>1776</v>
      </c>
      <c r="B2277" t="s">
        <v>3364</v>
      </c>
      <c r="C2277" t="s">
        <v>1671</v>
      </c>
      <c r="D2277" t="s">
        <v>36</v>
      </c>
      <c r="E2277" t="s">
        <v>91</v>
      </c>
      <c r="F2277" t="b">
        <v>0</v>
      </c>
      <c r="G2277" t="s">
        <v>52</v>
      </c>
      <c r="H2277" s="1">
        <v>45714.621192129627</v>
      </c>
      <c r="I2277" t="b">
        <v>0</v>
      </c>
      <c r="J2277" t="b">
        <v>0</v>
      </c>
      <c r="K2277" t="s">
        <v>31</v>
      </c>
      <c r="L2277" t="s">
        <v>32</v>
      </c>
      <c r="N2277">
        <v>48</v>
      </c>
      <c r="O2277" t="s">
        <v>1471</v>
      </c>
      <c r="P2277" t="s">
        <v>2965</v>
      </c>
    </row>
    <row r="2278" spans="1:16" x14ac:dyDescent="0.35">
      <c r="A2278" t="s">
        <v>1776</v>
      </c>
      <c r="B2278" t="s">
        <v>1776</v>
      </c>
      <c r="C2278" t="s">
        <v>3365</v>
      </c>
      <c r="D2278" t="s">
        <v>110</v>
      </c>
      <c r="E2278" t="s">
        <v>760</v>
      </c>
      <c r="F2278" t="b">
        <v>0</v>
      </c>
      <c r="G2278" t="s">
        <v>52</v>
      </c>
      <c r="H2278" s="1">
        <v>45714.625092592592</v>
      </c>
      <c r="I2278" t="b">
        <v>1</v>
      </c>
      <c r="J2278" t="b">
        <v>0</v>
      </c>
      <c r="K2278" t="s">
        <v>31</v>
      </c>
      <c r="L2278" t="s">
        <v>22</v>
      </c>
      <c r="M2278">
        <v>57500</v>
      </c>
      <c r="O2278" t="s">
        <v>1845</v>
      </c>
      <c r="P2278" t="s">
        <v>3366</v>
      </c>
    </row>
    <row r="2279" spans="1:16" x14ac:dyDescent="0.35">
      <c r="A2279" t="s">
        <v>1776</v>
      </c>
      <c r="B2279" t="s">
        <v>3367</v>
      </c>
      <c r="C2279" t="s">
        <v>142</v>
      </c>
      <c r="D2279" t="s">
        <v>36</v>
      </c>
      <c r="E2279" t="s">
        <v>20</v>
      </c>
      <c r="F2279" t="b">
        <v>0</v>
      </c>
      <c r="G2279" t="s">
        <v>68</v>
      </c>
      <c r="H2279" s="1">
        <v>45714.625856481478</v>
      </c>
      <c r="I2279" t="b">
        <v>0</v>
      </c>
      <c r="J2279" t="b">
        <v>1</v>
      </c>
      <c r="K2279" t="s">
        <v>31</v>
      </c>
      <c r="L2279" t="s">
        <v>22</v>
      </c>
      <c r="M2279">
        <v>67500</v>
      </c>
      <c r="O2279" t="s">
        <v>3368</v>
      </c>
    </row>
    <row r="2280" spans="1:16" x14ac:dyDescent="0.35">
      <c r="A2280" t="s">
        <v>1776</v>
      </c>
      <c r="B2280" t="s">
        <v>3369</v>
      </c>
      <c r="C2280" t="s">
        <v>879</v>
      </c>
      <c r="D2280" t="s">
        <v>110</v>
      </c>
      <c r="E2280" t="s">
        <v>91</v>
      </c>
      <c r="F2280" t="b">
        <v>0</v>
      </c>
      <c r="G2280" t="s">
        <v>68</v>
      </c>
      <c r="H2280" s="1">
        <v>45714.625868055547</v>
      </c>
      <c r="I2280" t="b">
        <v>0</v>
      </c>
      <c r="J2280" t="b">
        <v>1</v>
      </c>
      <c r="K2280" t="s">
        <v>31</v>
      </c>
      <c r="L2280" t="s">
        <v>32</v>
      </c>
      <c r="N2280">
        <v>37.064998626708977</v>
      </c>
      <c r="O2280" t="s">
        <v>3370</v>
      </c>
      <c r="P2280" t="s">
        <v>3371</v>
      </c>
    </row>
    <row r="2281" spans="1:16" x14ac:dyDescent="0.35">
      <c r="A2281" t="s">
        <v>1776</v>
      </c>
      <c r="B2281" t="s">
        <v>3372</v>
      </c>
      <c r="C2281" t="s">
        <v>549</v>
      </c>
      <c r="D2281" t="s">
        <v>115</v>
      </c>
      <c r="E2281" t="s">
        <v>20</v>
      </c>
      <c r="F2281" t="b">
        <v>0</v>
      </c>
      <c r="G2281" t="s">
        <v>47</v>
      </c>
      <c r="H2281" s="1">
        <v>45714.667222222219</v>
      </c>
      <c r="I2281" t="b">
        <v>0</v>
      </c>
      <c r="J2281" t="b">
        <v>0</v>
      </c>
      <c r="K2281" t="s">
        <v>31</v>
      </c>
      <c r="L2281" t="s">
        <v>32</v>
      </c>
      <c r="N2281">
        <v>63</v>
      </c>
      <c r="O2281" t="s">
        <v>2565</v>
      </c>
      <c r="P2281" t="s">
        <v>340</v>
      </c>
    </row>
    <row r="2282" spans="1:16" x14ac:dyDescent="0.35">
      <c r="A2282" t="s">
        <v>1776</v>
      </c>
      <c r="B2282" t="s">
        <v>2471</v>
      </c>
      <c r="C2282" t="s">
        <v>879</v>
      </c>
      <c r="D2282" t="s">
        <v>321</v>
      </c>
      <c r="E2282" t="s">
        <v>91</v>
      </c>
      <c r="F2282" t="b">
        <v>0</v>
      </c>
      <c r="G2282" t="s">
        <v>68</v>
      </c>
      <c r="H2282" s="1">
        <v>45714.667523148149</v>
      </c>
      <c r="I2282" t="b">
        <v>0</v>
      </c>
      <c r="J2282" t="b">
        <v>0</v>
      </c>
      <c r="K2282" t="s">
        <v>31</v>
      </c>
      <c r="L2282" t="s">
        <v>32</v>
      </c>
      <c r="N2282">
        <v>35</v>
      </c>
      <c r="O2282" t="s">
        <v>3373</v>
      </c>
      <c r="P2282" t="s">
        <v>3374</v>
      </c>
    </row>
    <row r="2283" spans="1:16" x14ac:dyDescent="0.35">
      <c r="A2283" t="s">
        <v>1776</v>
      </c>
      <c r="B2283" t="s">
        <v>1844</v>
      </c>
      <c r="C2283" t="s">
        <v>3375</v>
      </c>
      <c r="D2283" t="s">
        <v>3068</v>
      </c>
      <c r="E2283" t="s">
        <v>20</v>
      </c>
      <c r="F2283" t="b">
        <v>0</v>
      </c>
      <c r="G2283" t="s">
        <v>68</v>
      </c>
      <c r="H2283" s="1">
        <v>45714.667557870373</v>
      </c>
      <c r="I2283" t="b">
        <v>0</v>
      </c>
      <c r="J2283" t="b">
        <v>0</v>
      </c>
      <c r="K2283" t="s">
        <v>31</v>
      </c>
      <c r="L2283" t="s">
        <v>22</v>
      </c>
      <c r="M2283">
        <v>60000</v>
      </c>
      <c r="O2283" t="s">
        <v>1123</v>
      </c>
      <c r="P2283" t="s">
        <v>2468</v>
      </c>
    </row>
    <row r="2284" spans="1:16" x14ac:dyDescent="0.35">
      <c r="A2284" t="s">
        <v>1776</v>
      </c>
      <c r="B2284" t="s">
        <v>1901</v>
      </c>
      <c r="C2284" t="s">
        <v>18</v>
      </c>
      <c r="D2284" t="s">
        <v>19</v>
      </c>
      <c r="E2284" t="s">
        <v>20</v>
      </c>
      <c r="F2284" t="b">
        <v>1</v>
      </c>
      <c r="G2284" t="s">
        <v>1792</v>
      </c>
      <c r="H2284" s="1">
        <v>45714.720034722217</v>
      </c>
      <c r="I2284" t="b">
        <v>1</v>
      </c>
      <c r="J2284" t="b">
        <v>0</v>
      </c>
      <c r="K2284" t="s">
        <v>1792</v>
      </c>
      <c r="L2284" t="s">
        <v>22</v>
      </c>
      <c r="M2284">
        <v>91200</v>
      </c>
      <c r="O2284" t="s">
        <v>483</v>
      </c>
      <c r="P2284" t="s">
        <v>917</v>
      </c>
    </row>
    <row r="2285" spans="1:16" x14ac:dyDescent="0.35">
      <c r="A2285" t="s">
        <v>1776</v>
      </c>
      <c r="B2285" t="s">
        <v>1776</v>
      </c>
      <c r="C2285" t="s">
        <v>994</v>
      </c>
      <c r="D2285" t="s">
        <v>110</v>
      </c>
      <c r="E2285" t="s">
        <v>20</v>
      </c>
      <c r="F2285" t="b">
        <v>0</v>
      </c>
      <c r="G2285" t="s">
        <v>994</v>
      </c>
      <c r="H2285" s="1">
        <v>45714.725486111107</v>
      </c>
      <c r="I2285" t="b">
        <v>0</v>
      </c>
      <c r="J2285" t="b">
        <v>0</v>
      </c>
      <c r="K2285" t="s">
        <v>994</v>
      </c>
      <c r="L2285" t="s">
        <v>22</v>
      </c>
      <c r="M2285">
        <v>35250</v>
      </c>
      <c r="O2285" t="s">
        <v>1826</v>
      </c>
      <c r="P2285" t="s">
        <v>565</v>
      </c>
    </row>
    <row r="2286" spans="1:16" x14ac:dyDescent="0.35">
      <c r="A2286" t="s">
        <v>1776</v>
      </c>
      <c r="B2286" t="s">
        <v>3376</v>
      </c>
      <c r="C2286" t="s">
        <v>1671</v>
      </c>
      <c r="D2286" t="s">
        <v>110</v>
      </c>
      <c r="E2286" t="s">
        <v>20</v>
      </c>
      <c r="F2286" t="b">
        <v>0</v>
      </c>
      <c r="G2286" t="s">
        <v>52</v>
      </c>
      <c r="H2286" s="1">
        <v>45714.7500462963</v>
      </c>
      <c r="I2286" t="b">
        <v>1</v>
      </c>
      <c r="J2286" t="b">
        <v>1</v>
      </c>
      <c r="K2286" t="s">
        <v>31</v>
      </c>
      <c r="L2286" t="s">
        <v>22</v>
      </c>
      <c r="M2286">
        <v>74500</v>
      </c>
      <c r="O2286" t="s">
        <v>497</v>
      </c>
      <c r="P2286" t="s">
        <v>1284</v>
      </c>
    </row>
    <row r="2287" spans="1:16" x14ac:dyDescent="0.35">
      <c r="A2287" t="s">
        <v>1776</v>
      </c>
      <c r="B2287" t="s">
        <v>3377</v>
      </c>
      <c r="C2287" t="s">
        <v>577</v>
      </c>
      <c r="D2287" t="s">
        <v>36</v>
      </c>
      <c r="E2287" t="s">
        <v>20</v>
      </c>
      <c r="F2287" t="b">
        <v>0</v>
      </c>
      <c r="G2287" t="s">
        <v>52</v>
      </c>
      <c r="H2287" s="1">
        <v>45714.7502662037</v>
      </c>
      <c r="I2287" t="b">
        <v>1</v>
      </c>
      <c r="J2287" t="b">
        <v>1</v>
      </c>
      <c r="K2287" t="s">
        <v>31</v>
      </c>
      <c r="L2287" t="s">
        <v>22</v>
      </c>
      <c r="M2287">
        <v>90000</v>
      </c>
      <c r="O2287" t="s">
        <v>564</v>
      </c>
      <c r="P2287" t="s">
        <v>3378</v>
      </c>
    </row>
    <row r="2288" spans="1:16" x14ac:dyDescent="0.35">
      <c r="A2288" t="s">
        <v>1776</v>
      </c>
      <c r="B2288" t="s">
        <v>1879</v>
      </c>
      <c r="C2288" t="s">
        <v>2527</v>
      </c>
      <c r="D2288" t="s">
        <v>36</v>
      </c>
      <c r="E2288" t="s">
        <v>20</v>
      </c>
      <c r="F2288" t="b">
        <v>0</v>
      </c>
      <c r="G2288" t="s">
        <v>68</v>
      </c>
      <c r="H2288" s="1">
        <v>45714.750891203701</v>
      </c>
      <c r="I2288" t="b">
        <v>0</v>
      </c>
      <c r="J2288" t="b">
        <v>1</v>
      </c>
      <c r="K2288" t="s">
        <v>31</v>
      </c>
      <c r="L2288" t="s">
        <v>22</v>
      </c>
      <c r="M2288">
        <v>72250</v>
      </c>
      <c r="O2288" t="s">
        <v>3379</v>
      </c>
      <c r="P2288" t="s">
        <v>3380</v>
      </c>
    </row>
    <row r="2289" spans="1:16" x14ac:dyDescent="0.35">
      <c r="A2289" t="s">
        <v>1776</v>
      </c>
      <c r="B2289" t="s">
        <v>3381</v>
      </c>
      <c r="C2289" t="s">
        <v>3382</v>
      </c>
      <c r="D2289" t="s">
        <v>36</v>
      </c>
      <c r="E2289" t="s">
        <v>20</v>
      </c>
      <c r="F2289" t="b">
        <v>0</v>
      </c>
      <c r="G2289" t="s">
        <v>47</v>
      </c>
      <c r="H2289" s="1">
        <v>45714.791990740741</v>
      </c>
      <c r="I2289" t="b">
        <v>0</v>
      </c>
      <c r="J2289" t="b">
        <v>0</v>
      </c>
      <c r="K2289" t="s">
        <v>31</v>
      </c>
      <c r="L2289" t="s">
        <v>22</v>
      </c>
      <c r="M2289">
        <v>109825</v>
      </c>
      <c r="O2289" t="s">
        <v>3383</v>
      </c>
      <c r="P2289" t="s">
        <v>3384</v>
      </c>
    </row>
    <row r="2290" spans="1:16" x14ac:dyDescent="0.35">
      <c r="A2290" t="s">
        <v>1776</v>
      </c>
      <c r="B2290" t="s">
        <v>3250</v>
      </c>
      <c r="C2290" t="s">
        <v>2400</v>
      </c>
      <c r="D2290" t="s">
        <v>36</v>
      </c>
      <c r="E2290" t="s">
        <v>20</v>
      </c>
      <c r="F2290" t="b">
        <v>0</v>
      </c>
      <c r="G2290" t="s">
        <v>47</v>
      </c>
      <c r="H2290" s="1">
        <v>45714.833657407413</v>
      </c>
      <c r="I2290" t="b">
        <v>0</v>
      </c>
      <c r="J2290" t="b">
        <v>0</v>
      </c>
      <c r="K2290" t="s">
        <v>31</v>
      </c>
      <c r="L2290" t="s">
        <v>22</v>
      </c>
      <c r="M2290">
        <v>83500</v>
      </c>
      <c r="O2290" t="s">
        <v>3251</v>
      </c>
      <c r="P2290" t="s">
        <v>1780</v>
      </c>
    </row>
    <row r="2291" spans="1:16" x14ac:dyDescent="0.35">
      <c r="A2291" t="s">
        <v>1776</v>
      </c>
      <c r="B2291" t="s">
        <v>3385</v>
      </c>
      <c r="C2291" t="s">
        <v>289</v>
      </c>
      <c r="D2291" t="s">
        <v>36</v>
      </c>
      <c r="E2291" t="s">
        <v>91</v>
      </c>
      <c r="F2291" t="b">
        <v>0</v>
      </c>
      <c r="G2291" t="s">
        <v>43</v>
      </c>
      <c r="H2291" s="1">
        <v>45714.83394675926</v>
      </c>
      <c r="I2291" t="b">
        <v>1</v>
      </c>
      <c r="J2291" t="b">
        <v>0</v>
      </c>
      <c r="K2291" t="s">
        <v>31</v>
      </c>
      <c r="L2291" t="s">
        <v>32</v>
      </c>
      <c r="N2291">
        <v>40</v>
      </c>
      <c r="O2291" t="s">
        <v>33</v>
      </c>
    </row>
    <row r="2292" spans="1:16" x14ac:dyDescent="0.35">
      <c r="A2292" t="s">
        <v>1776</v>
      </c>
      <c r="B2292" t="s">
        <v>3386</v>
      </c>
      <c r="C2292" t="s">
        <v>3387</v>
      </c>
      <c r="D2292" t="s">
        <v>36</v>
      </c>
      <c r="E2292" t="s">
        <v>20</v>
      </c>
      <c r="F2292" t="b">
        <v>0</v>
      </c>
      <c r="G2292" t="s">
        <v>68</v>
      </c>
      <c r="H2292" s="1">
        <v>45714.834201388891</v>
      </c>
      <c r="I2292" t="b">
        <v>0</v>
      </c>
      <c r="J2292" t="b">
        <v>1</v>
      </c>
      <c r="K2292" t="s">
        <v>31</v>
      </c>
      <c r="L2292" t="s">
        <v>22</v>
      </c>
      <c r="M2292">
        <v>79000</v>
      </c>
      <c r="O2292" t="s">
        <v>3388</v>
      </c>
      <c r="P2292" t="s">
        <v>3389</v>
      </c>
    </row>
    <row r="2293" spans="1:16" x14ac:dyDescent="0.35">
      <c r="A2293" t="s">
        <v>1776</v>
      </c>
      <c r="B2293" t="s">
        <v>3390</v>
      </c>
      <c r="C2293" t="s">
        <v>154</v>
      </c>
      <c r="D2293" t="s">
        <v>110</v>
      </c>
      <c r="F2293" t="b">
        <v>0</v>
      </c>
      <c r="G2293" t="s">
        <v>52</v>
      </c>
      <c r="H2293" s="1">
        <v>45714.875023148154</v>
      </c>
      <c r="I2293" t="b">
        <v>0</v>
      </c>
      <c r="J2293" t="b">
        <v>0</v>
      </c>
      <c r="K2293" t="s">
        <v>31</v>
      </c>
      <c r="L2293" t="s">
        <v>32</v>
      </c>
      <c r="N2293">
        <v>18</v>
      </c>
      <c r="O2293" t="s">
        <v>3391</v>
      </c>
      <c r="P2293" t="s">
        <v>1528</v>
      </c>
    </row>
    <row r="2294" spans="1:16" x14ac:dyDescent="0.35">
      <c r="A2294" t="s">
        <v>1776</v>
      </c>
      <c r="B2294" t="s">
        <v>3392</v>
      </c>
      <c r="C2294" t="s">
        <v>2602</v>
      </c>
      <c r="D2294" t="s">
        <v>29</v>
      </c>
      <c r="E2294" t="s">
        <v>20</v>
      </c>
      <c r="F2294" t="b">
        <v>0</v>
      </c>
      <c r="G2294" t="s">
        <v>52</v>
      </c>
      <c r="H2294" s="1">
        <v>45714.875092592592</v>
      </c>
      <c r="I2294" t="b">
        <v>0</v>
      </c>
      <c r="J2294" t="b">
        <v>0</v>
      </c>
      <c r="K2294" t="s">
        <v>31</v>
      </c>
      <c r="L2294" t="s">
        <v>22</v>
      </c>
      <c r="M2294">
        <v>65000</v>
      </c>
      <c r="O2294" t="s">
        <v>3393</v>
      </c>
      <c r="P2294" t="s">
        <v>3394</v>
      </c>
    </row>
    <row r="2295" spans="1:16" x14ac:dyDescent="0.35">
      <c r="A2295" t="s">
        <v>1776</v>
      </c>
      <c r="B2295" t="s">
        <v>3395</v>
      </c>
      <c r="C2295" t="s">
        <v>695</v>
      </c>
      <c r="D2295" t="s">
        <v>36</v>
      </c>
      <c r="E2295" t="s">
        <v>20</v>
      </c>
      <c r="F2295" t="b">
        <v>0</v>
      </c>
      <c r="G2295" t="s">
        <v>171</v>
      </c>
      <c r="H2295" s="1">
        <v>45714.986944444441</v>
      </c>
      <c r="I2295" t="b">
        <v>0</v>
      </c>
      <c r="J2295" t="b">
        <v>1</v>
      </c>
      <c r="K2295" t="s">
        <v>31</v>
      </c>
      <c r="L2295" t="s">
        <v>22</v>
      </c>
      <c r="M2295">
        <v>81104.5</v>
      </c>
      <c r="O2295" t="s">
        <v>3396</v>
      </c>
      <c r="P2295" t="s">
        <v>3397</v>
      </c>
    </row>
    <row r="2296" spans="1:16" x14ac:dyDescent="0.35">
      <c r="A2296" t="s">
        <v>1776</v>
      </c>
      <c r="B2296" t="s">
        <v>3398</v>
      </c>
      <c r="C2296" t="s">
        <v>2852</v>
      </c>
      <c r="D2296" t="s">
        <v>974</v>
      </c>
      <c r="E2296" t="s">
        <v>20</v>
      </c>
      <c r="F2296" t="b">
        <v>0</v>
      </c>
      <c r="G2296" t="s">
        <v>52</v>
      </c>
      <c r="H2296" s="1">
        <v>45715.001331018517</v>
      </c>
      <c r="I2296" t="b">
        <v>0</v>
      </c>
      <c r="J2296" t="b">
        <v>0</v>
      </c>
      <c r="K2296" t="s">
        <v>31</v>
      </c>
      <c r="L2296" t="s">
        <v>22</v>
      </c>
      <c r="M2296">
        <v>88582</v>
      </c>
      <c r="O2296" t="s">
        <v>3399</v>
      </c>
      <c r="P2296" t="s">
        <v>3400</v>
      </c>
    </row>
    <row r="2297" spans="1:16" x14ac:dyDescent="0.35">
      <c r="A2297" t="s">
        <v>1776</v>
      </c>
      <c r="B2297" t="s">
        <v>1807</v>
      </c>
      <c r="C2297" t="s">
        <v>537</v>
      </c>
      <c r="D2297" t="s">
        <v>115</v>
      </c>
      <c r="E2297" t="s">
        <v>20</v>
      </c>
      <c r="F2297" t="b">
        <v>0</v>
      </c>
      <c r="G2297" t="s">
        <v>171</v>
      </c>
      <c r="H2297" s="1">
        <v>45715.028668981482</v>
      </c>
      <c r="I2297" t="b">
        <v>0</v>
      </c>
      <c r="J2297" t="b">
        <v>0</v>
      </c>
      <c r="K2297" t="s">
        <v>31</v>
      </c>
      <c r="L2297" t="s">
        <v>22</v>
      </c>
      <c r="M2297">
        <v>106500</v>
      </c>
      <c r="O2297" t="s">
        <v>1123</v>
      </c>
      <c r="P2297" t="s">
        <v>1808</v>
      </c>
    </row>
    <row r="2298" spans="1:16" x14ac:dyDescent="0.35">
      <c r="A2298" t="s">
        <v>1776</v>
      </c>
      <c r="B2298" t="s">
        <v>3401</v>
      </c>
      <c r="C2298" t="s">
        <v>3402</v>
      </c>
      <c r="D2298" t="s">
        <v>2175</v>
      </c>
      <c r="E2298" t="s">
        <v>20</v>
      </c>
      <c r="F2298" t="b">
        <v>0</v>
      </c>
      <c r="G2298" t="s">
        <v>68</v>
      </c>
      <c r="H2298" s="1">
        <v>45715.042523148149</v>
      </c>
      <c r="I2298" t="b">
        <v>0</v>
      </c>
      <c r="J2298" t="b">
        <v>1</v>
      </c>
      <c r="K2298" t="s">
        <v>31</v>
      </c>
      <c r="L2298" t="s">
        <v>22</v>
      </c>
      <c r="M2298">
        <v>59290.40234375</v>
      </c>
      <c r="O2298" t="s">
        <v>3403</v>
      </c>
      <c r="P2298" t="s">
        <v>3404</v>
      </c>
    </row>
    <row r="2299" spans="1:16" x14ac:dyDescent="0.35">
      <c r="A2299" t="s">
        <v>1776</v>
      </c>
      <c r="B2299" t="s">
        <v>1776</v>
      </c>
      <c r="C2299" t="s">
        <v>3405</v>
      </c>
      <c r="D2299" t="s">
        <v>110</v>
      </c>
      <c r="E2299" t="s">
        <v>20</v>
      </c>
      <c r="F2299" t="b">
        <v>0</v>
      </c>
      <c r="G2299" t="s">
        <v>47</v>
      </c>
      <c r="H2299" s="1">
        <v>45715.250324074077</v>
      </c>
      <c r="I2299" t="b">
        <v>0</v>
      </c>
      <c r="J2299" t="b">
        <v>0</v>
      </c>
      <c r="K2299" t="s">
        <v>31</v>
      </c>
      <c r="L2299" t="s">
        <v>22</v>
      </c>
      <c r="M2299">
        <v>70000</v>
      </c>
      <c r="O2299" t="s">
        <v>3406</v>
      </c>
      <c r="P2299" t="s">
        <v>2635</v>
      </c>
    </row>
    <row r="2300" spans="1:16" x14ac:dyDescent="0.35">
      <c r="A2300" t="s">
        <v>1776</v>
      </c>
      <c r="B2300" t="s">
        <v>2399</v>
      </c>
      <c r="C2300" t="s">
        <v>2400</v>
      </c>
      <c r="D2300" t="s">
        <v>110</v>
      </c>
      <c r="E2300" t="s">
        <v>20</v>
      </c>
      <c r="F2300" t="b">
        <v>0</v>
      </c>
      <c r="G2300" t="s">
        <v>47</v>
      </c>
      <c r="H2300" s="1">
        <v>45715.25037037037</v>
      </c>
      <c r="I2300" t="b">
        <v>0</v>
      </c>
      <c r="J2300" t="b">
        <v>1</v>
      </c>
      <c r="K2300" t="s">
        <v>31</v>
      </c>
      <c r="L2300" t="s">
        <v>32</v>
      </c>
      <c r="N2300">
        <v>26.32500076293945</v>
      </c>
      <c r="O2300" t="s">
        <v>3407</v>
      </c>
    </row>
    <row r="2301" spans="1:16" x14ac:dyDescent="0.35">
      <c r="A2301" t="s">
        <v>1776</v>
      </c>
      <c r="B2301" t="s">
        <v>2137</v>
      </c>
      <c r="C2301" t="s">
        <v>3408</v>
      </c>
      <c r="D2301" t="s">
        <v>17479</v>
      </c>
      <c r="E2301" t="s">
        <v>20</v>
      </c>
      <c r="F2301" t="b">
        <v>0</v>
      </c>
      <c r="G2301" t="s">
        <v>47</v>
      </c>
      <c r="H2301" s="1">
        <v>45715.25037037037</v>
      </c>
      <c r="I2301" t="b">
        <v>0</v>
      </c>
      <c r="J2301" t="b">
        <v>0</v>
      </c>
      <c r="K2301" t="s">
        <v>31</v>
      </c>
      <c r="L2301" t="s">
        <v>22</v>
      </c>
      <c r="M2301">
        <v>103000</v>
      </c>
      <c r="O2301" t="s">
        <v>3409</v>
      </c>
      <c r="P2301" t="s">
        <v>3118</v>
      </c>
    </row>
    <row r="2302" spans="1:16" x14ac:dyDescent="0.35">
      <c r="A2302" t="s">
        <v>1776</v>
      </c>
      <c r="B2302" t="s">
        <v>2526</v>
      </c>
      <c r="C2302" t="s">
        <v>653</v>
      </c>
      <c r="D2302" t="s">
        <v>110</v>
      </c>
      <c r="E2302" t="s">
        <v>20</v>
      </c>
      <c r="F2302" t="b">
        <v>0</v>
      </c>
      <c r="G2302" t="s">
        <v>43</v>
      </c>
      <c r="H2302" s="1">
        <v>45715.250648148147</v>
      </c>
      <c r="I2302" t="b">
        <v>0</v>
      </c>
      <c r="J2302" t="b">
        <v>0</v>
      </c>
      <c r="K2302" t="s">
        <v>31</v>
      </c>
      <c r="L2302" t="s">
        <v>22</v>
      </c>
      <c r="M2302">
        <v>82500</v>
      </c>
      <c r="O2302" t="s">
        <v>3410</v>
      </c>
      <c r="P2302" t="s">
        <v>78</v>
      </c>
    </row>
    <row r="2303" spans="1:16" x14ac:dyDescent="0.35">
      <c r="A2303" t="s">
        <v>1776</v>
      </c>
      <c r="B2303" t="s">
        <v>3411</v>
      </c>
      <c r="C2303" t="s">
        <v>142</v>
      </c>
      <c r="D2303" t="s">
        <v>110</v>
      </c>
      <c r="E2303" t="s">
        <v>20</v>
      </c>
      <c r="F2303" t="b">
        <v>0</v>
      </c>
      <c r="G2303" t="s">
        <v>68</v>
      </c>
      <c r="H2303" s="1">
        <v>45715.250937500001</v>
      </c>
      <c r="I2303" t="b">
        <v>0</v>
      </c>
      <c r="J2303" t="b">
        <v>1</v>
      </c>
      <c r="K2303" t="s">
        <v>31</v>
      </c>
      <c r="L2303" t="s">
        <v>22</v>
      </c>
      <c r="M2303">
        <v>79968</v>
      </c>
      <c r="O2303" t="s">
        <v>3412</v>
      </c>
      <c r="P2303" t="s">
        <v>206</v>
      </c>
    </row>
    <row r="2304" spans="1:16" x14ac:dyDescent="0.35">
      <c r="A2304" t="s">
        <v>1776</v>
      </c>
      <c r="B2304" t="s">
        <v>3334</v>
      </c>
      <c r="C2304" t="s">
        <v>300</v>
      </c>
      <c r="D2304" t="s">
        <v>249</v>
      </c>
      <c r="E2304" t="s">
        <v>20</v>
      </c>
      <c r="F2304" t="b">
        <v>0</v>
      </c>
      <c r="G2304" t="s">
        <v>300</v>
      </c>
      <c r="H2304" s="1">
        <v>45715.255416666667</v>
      </c>
      <c r="I2304" t="b">
        <v>1</v>
      </c>
      <c r="J2304" t="b">
        <v>0</v>
      </c>
      <c r="K2304" t="s">
        <v>300</v>
      </c>
      <c r="L2304" t="s">
        <v>22</v>
      </c>
      <c r="M2304">
        <v>54000</v>
      </c>
      <c r="O2304" t="s">
        <v>3335</v>
      </c>
      <c r="P2304" t="s">
        <v>3336</v>
      </c>
    </row>
    <row r="2305" spans="1:16" x14ac:dyDescent="0.35">
      <c r="A2305" t="s">
        <v>1776</v>
      </c>
      <c r="B2305" t="s">
        <v>3395</v>
      </c>
      <c r="C2305" t="s">
        <v>695</v>
      </c>
      <c r="D2305" t="s">
        <v>36</v>
      </c>
      <c r="E2305" t="s">
        <v>20</v>
      </c>
      <c r="F2305" t="b">
        <v>0</v>
      </c>
      <c r="G2305" t="s">
        <v>171</v>
      </c>
      <c r="H2305" s="1">
        <v>45715.268067129633</v>
      </c>
      <c r="I2305" t="b">
        <v>0</v>
      </c>
      <c r="J2305" t="b">
        <v>1</v>
      </c>
      <c r="K2305" t="s">
        <v>31</v>
      </c>
      <c r="L2305" t="s">
        <v>22</v>
      </c>
      <c r="M2305">
        <v>81104.5</v>
      </c>
      <c r="O2305" t="s">
        <v>3396</v>
      </c>
      <c r="P2305" t="s">
        <v>3397</v>
      </c>
    </row>
    <row r="2306" spans="1:16" x14ac:dyDescent="0.35">
      <c r="A2306" t="s">
        <v>1776</v>
      </c>
      <c r="B2306" t="s">
        <v>2064</v>
      </c>
      <c r="C2306" t="s">
        <v>18</v>
      </c>
      <c r="D2306" t="s">
        <v>17442</v>
      </c>
      <c r="E2306" t="s">
        <v>20</v>
      </c>
      <c r="F2306" t="b">
        <v>1</v>
      </c>
      <c r="G2306" t="s">
        <v>2065</v>
      </c>
      <c r="H2306" s="1">
        <v>45715.270254629628</v>
      </c>
      <c r="I2306" t="b">
        <v>0</v>
      </c>
      <c r="J2306" t="b">
        <v>0</v>
      </c>
      <c r="K2306" t="s">
        <v>2065</v>
      </c>
      <c r="L2306" t="s">
        <v>22</v>
      </c>
      <c r="M2306">
        <v>70000</v>
      </c>
      <c r="O2306" t="s">
        <v>2066</v>
      </c>
    </row>
    <row r="2307" spans="1:16" x14ac:dyDescent="0.35">
      <c r="A2307" t="s">
        <v>1776</v>
      </c>
      <c r="B2307" t="s">
        <v>3413</v>
      </c>
      <c r="C2307" t="s">
        <v>154</v>
      </c>
      <c r="D2307" t="s">
        <v>36</v>
      </c>
      <c r="E2307" t="s">
        <v>20</v>
      </c>
      <c r="F2307" t="b">
        <v>0</v>
      </c>
      <c r="G2307" t="s">
        <v>47</v>
      </c>
      <c r="H2307" s="1">
        <v>45715.585972222223</v>
      </c>
      <c r="I2307" t="b">
        <v>0</v>
      </c>
      <c r="J2307" t="b">
        <v>1</v>
      </c>
      <c r="K2307" t="s">
        <v>31</v>
      </c>
      <c r="L2307" t="s">
        <v>22</v>
      </c>
      <c r="M2307">
        <v>135000</v>
      </c>
      <c r="O2307" t="s">
        <v>3414</v>
      </c>
      <c r="P2307" t="s">
        <v>3415</v>
      </c>
    </row>
    <row r="2308" spans="1:16" x14ac:dyDescent="0.35">
      <c r="A2308" t="s">
        <v>1776</v>
      </c>
      <c r="B2308" t="s">
        <v>2030</v>
      </c>
      <c r="C2308" t="s">
        <v>3416</v>
      </c>
      <c r="D2308" t="s">
        <v>29</v>
      </c>
      <c r="E2308" t="s">
        <v>91</v>
      </c>
      <c r="F2308" t="b">
        <v>0</v>
      </c>
      <c r="G2308" t="s">
        <v>47</v>
      </c>
      <c r="H2308" s="1">
        <v>45715.667071759257</v>
      </c>
      <c r="I2308" t="b">
        <v>1</v>
      </c>
      <c r="J2308" t="b">
        <v>0</v>
      </c>
      <c r="K2308" t="s">
        <v>31</v>
      </c>
      <c r="L2308" t="s">
        <v>32</v>
      </c>
      <c r="N2308">
        <v>37</v>
      </c>
      <c r="O2308" t="s">
        <v>3417</v>
      </c>
      <c r="P2308" t="s">
        <v>3418</v>
      </c>
    </row>
    <row r="2309" spans="1:16" x14ac:dyDescent="0.35">
      <c r="A2309" t="s">
        <v>1776</v>
      </c>
      <c r="B2309" t="s">
        <v>1807</v>
      </c>
      <c r="C2309" t="s">
        <v>201</v>
      </c>
      <c r="D2309" t="s">
        <v>3068</v>
      </c>
      <c r="E2309" t="s">
        <v>20</v>
      </c>
      <c r="F2309" t="b">
        <v>0</v>
      </c>
      <c r="G2309" t="s">
        <v>43</v>
      </c>
      <c r="H2309" s="1">
        <v>45715.667372685188</v>
      </c>
      <c r="I2309" t="b">
        <v>0</v>
      </c>
      <c r="J2309" t="b">
        <v>0</v>
      </c>
      <c r="K2309" t="s">
        <v>31</v>
      </c>
      <c r="L2309" t="s">
        <v>22</v>
      </c>
      <c r="M2309">
        <v>100000</v>
      </c>
      <c r="O2309" t="s">
        <v>1123</v>
      </c>
      <c r="P2309" t="s">
        <v>2166</v>
      </c>
    </row>
    <row r="2310" spans="1:16" x14ac:dyDescent="0.35">
      <c r="A2310" t="s">
        <v>1776</v>
      </c>
      <c r="B2310" t="s">
        <v>1776</v>
      </c>
      <c r="C2310" t="s">
        <v>3419</v>
      </c>
      <c r="D2310" t="s">
        <v>17437</v>
      </c>
      <c r="F2310" t="b">
        <v>0</v>
      </c>
      <c r="G2310" t="s">
        <v>47</v>
      </c>
      <c r="H2310" s="1">
        <v>45715.750405092593</v>
      </c>
      <c r="I2310" t="b">
        <v>1</v>
      </c>
      <c r="J2310" t="b">
        <v>0</v>
      </c>
      <c r="K2310" t="s">
        <v>31</v>
      </c>
      <c r="L2310" t="s">
        <v>32</v>
      </c>
      <c r="N2310">
        <v>23.909999847412109</v>
      </c>
      <c r="O2310" t="s">
        <v>61</v>
      </c>
      <c r="P2310" t="s">
        <v>1111</v>
      </c>
    </row>
    <row r="2311" spans="1:16" x14ac:dyDescent="0.35">
      <c r="A2311" t="s">
        <v>1776</v>
      </c>
      <c r="B2311" t="s">
        <v>3420</v>
      </c>
      <c r="C2311" t="s">
        <v>1526</v>
      </c>
      <c r="D2311" t="s">
        <v>36</v>
      </c>
      <c r="E2311" t="s">
        <v>91</v>
      </c>
      <c r="F2311" t="b">
        <v>0</v>
      </c>
      <c r="G2311" t="s">
        <v>68</v>
      </c>
      <c r="H2311" s="1">
        <v>45715.793506944443</v>
      </c>
      <c r="I2311" t="b">
        <v>0</v>
      </c>
      <c r="J2311" t="b">
        <v>0</v>
      </c>
      <c r="K2311" t="s">
        <v>31</v>
      </c>
      <c r="L2311" t="s">
        <v>32</v>
      </c>
      <c r="N2311">
        <v>47.5</v>
      </c>
      <c r="O2311" t="s">
        <v>2565</v>
      </c>
      <c r="P2311" t="s">
        <v>941</v>
      </c>
    </row>
    <row r="2312" spans="1:16" x14ac:dyDescent="0.35">
      <c r="A2312" t="s">
        <v>1776</v>
      </c>
      <c r="B2312" t="s">
        <v>3421</v>
      </c>
      <c r="C2312" t="s">
        <v>3422</v>
      </c>
      <c r="D2312" t="s">
        <v>2175</v>
      </c>
      <c r="E2312" t="s">
        <v>20</v>
      </c>
      <c r="F2312" t="b">
        <v>0</v>
      </c>
      <c r="G2312" t="s">
        <v>68</v>
      </c>
      <c r="H2312" s="1">
        <v>45715.834270833337</v>
      </c>
      <c r="I2312" t="b">
        <v>0</v>
      </c>
      <c r="J2312" t="b">
        <v>1</v>
      </c>
      <c r="K2312" t="s">
        <v>31</v>
      </c>
      <c r="L2312" t="s">
        <v>32</v>
      </c>
      <c r="N2312">
        <v>45</v>
      </c>
      <c r="O2312" t="s">
        <v>2175</v>
      </c>
      <c r="P2312" t="s">
        <v>941</v>
      </c>
    </row>
    <row r="2313" spans="1:16" x14ac:dyDescent="0.35">
      <c r="A2313" t="s">
        <v>1776</v>
      </c>
      <c r="B2313" t="s">
        <v>1935</v>
      </c>
      <c r="C2313" t="s">
        <v>3422</v>
      </c>
      <c r="D2313" t="s">
        <v>29</v>
      </c>
      <c r="E2313" t="s">
        <v>20</v>
      </c>
      <c r="F2313" t="b">
        <v>0</v>
      </c>
      <c r="G2313" t="s">
        <v>68</v>
      </c>
      <c r="H2313" s="1">
        <v>45715.834293981483</v>
      </c>
      <c r="I2313" t="b">
        <v>0</v>
      </c>
      <c r="J2313" t="b">
        <v>0</v>
      </c>
      <c r="K2313" t="s">
        <v>31</v>
      </c>
      <c r="L2313" t="s">
        <v>22</v>
      </c>
      <c r="M2313">
        <v>107000</v>
      </c>
      <c r="O2313" t="s">
        <v>1631</v>
      </c>
      <c r="P2313" t="s">
        <v>3423</v>
      </c>
    </row>
    <row r="2314" spans="1:16" x14ac:dyDescent="0.35">
      <c r="A2314" t="s">
        <v>1776</v>
      </c>
      <c r="B2314" t="s">
        <v>3258</v>
      </c>
      <c r="C2314" t="s">
        <v>154</v>
      </c>
      <c r="D2314" t="s">
        <v>36</v>
      </c>
      <c r="E2314" t="s">
        <v>20</v>
      </c>
      <c r="F2314" t="b">
        <v>0</v>
      </c>
      <c r="G2314" t="s">
        <v>52</v>
      </c>
      <c r="H2314" s="1">
        <v>45715.8750462963</v>
      </c>
      <c r="I2314" t="b">
        <v>0</v>
      </c>
      <c r="J2314" t="b">
        <v>1</v>
      </c>
      <c r="K2314" t="s">
        <v>31</v>
      </c>
      <c r="L2314" t="s">
        <v>22</v>
      </c>
      <c r="M2314">
        <v>130000</v>
      </c>
      <c r="O2314" t="s">
        <v>1377</v>
      </c>
      <c r="P2314" t="s">
        <v>3259</v>
      </c>
    </row>
    <row r="2315" spans="1:16" x14ac:dyDescent="0.35">
      <c r="A2315" t="s">
        <v>1776</v>
      </c>
      <c r="B2315" t="s">
        <v>3424</v>
      </c>
      <c r="C2315" t="s">
        <v>3425</v>
      </c>
      <c r="D2315" t="s">
        <v>36</v>
      </c>
      <c r="E2315" t="s">
        <v>20</v>
      </c>
      <c r="F2315" t="b">
        <v>0</v>
      </c>
      <c r="G2315" t="s">
        <v>43</v>
      </c>
      <c r="H2315" s="1">
        <v>45716.084155092591</v>
      </c>
      <c r="I2315" t="b">
        <v>0</v>
      </c>
      <c r="J2315" t="b">
        <v>0</v>
      </c>
      <c r="K2315" t="s">
        <v>31</v>
      </c>
      <c r="L2315" t="s">
        <v>32</v>
      </c>
      <c r="N2315">
        <v>40</v>
      </c>
      <c r="O2315" t="s">
        <v>2657</v>
      </c>
    </row>
    <row r="2316" spans="1:16" x14ac:dyDescent="0.35">
      <c r="A2316" t="s">
        <v>1776</v>
      </c>
      <c r="B2316" t="s">
        <v>3426</v>
      </c>
      <c r="C2316" t="s">
        <v>257</v>
      </c>
      <c r="D2316" t="s">
        <v>36</v>
      </c>
      <c r="E2316" t="s">
        <v>20</v>
      </c>
      <c r="F2316" t="b">
        <v>0</v>
      </c>
      <c r="G2316" t="s">
        <v>47</v>
      </c>
      <c r="H2316" s="1">
        <v>45716.12537037037</v>
      </c>
      <c r="I2316" t="b">
        <v>0</v>
      </c>
      <c r="J2316" t="b">
        <v>1</v>
      </c>
      <c r="K2316" t="s">
        <v>31</v>
      </c>
      <c r="L2316" t="s">
        <v>22</v>
      </c>
      <c r="M2316">
        <v>110000</v>
      </c>
      <c r="O2316" t="s">
        <v>3427</v>
      </c>
      <c r="P2316" t="s">
        <v>907</v>
      </c>
    </row>
    <row r="2317" spans="1:16" x14ac:dyDescent="0.35">
      <c r="A2317" t="s">
        <v>1776</v>
      </c>
      <c r="B2317" t="s">
        <v>3428</v>
      </c>
      <c r="C2317" t="s">
        <v>609</v>
      </c>
      <c r="D2317" t="s">
        <v>36</v>
      </c>
      <c r="E2317" t="s">
        <v>91</v>
      </c>
      <c r="F2317" t="b">
        <v>0</v>
      </c>
      <c r="G2317" t="s">
        <v>47</v>
      </c>
      <c r="H2317" s="1">
        <v>45716.125416666669</v>
      </c>
      <c r="I2317" t="b">
        <v>0</v>
      </c>
      <c r="J2317" t="b">
        <v>0</v>
      </c>
      <c r="K2317" t="s">
        <v>31</v>
      </c>
      <c r="L2317" t="s">
        <v>32</v>
      </c>
      <c r="N2317">
        <v>70</v>
      </c>
      <c r="O2317" t="s">
        <v>2565</v>
      </c>
      <c r="P2317" t="s">
        <v>140</v>
      </c>
    </row>
    <row r="2318" spans="1:16" x14ac:dyDescent="0.35">
      <c r="A2318" t="s">
        <v>1776</v>
      </c>
      <c r="B2318" t="s">
        <v>3429</v>
      </c>
      <c r="C2318" t="s">
        <v>861</v>
      </c>
      <c r="D2318" t="s">
        <v>110</v>
      </c>
      <c r="E2318" t="s">
        <v>20</v>
      </c>
      <c r="F2318" t="b">
        <v>0</v>
      </c>
      <c r="G2318" t="s">
        <v>47</v>
      </c>
      <c r="H2318" s="1">
        <v>45716.250347222223</v>
      </c>
      <c r="I2318" t="b">
        <v>0</v>
      </c>
      <c r="J2318" t="b">
        <v>0</v>
      </c>
      <c r="K2318" t="s">
        <v>31</v>
      </c>
      <c r="L2318" t="s">
        <v>22</v>
      </c>
      <c r="M2318">
        <v>101000</v>
      </c>
      <c r="O2318" t="s">
        <v>3430</v>
      </c>
      <c r="P2318" t="s">
        <v>3431</v>
      </c>
    </row>
    <row r="2319" spans="1:16" x14ac:dyDescent="0.35">
      <c r="A2319" t="s">
        <v>1776</v>
      </c>
      <c r="B2319" t="s">
        <v>2137</v>
      </c>
      <c r="C2319" t="s">
        <v>3408</v>
      </c>
      <c r="D2319" t="s">
        <v>110</v>
      </c>
      <c r="E2319" t="s">
        <v>20</v>
      </c>
      <c r="F2319" t="b">
        <v>0</v>
      </c>
      <c r="G2319" t="s">
        <v>47</v>
      </c>
      <c r="H2319" s="1">
        <v>45716.250347222223</v>
      </c>
      <c r="I2319" t="b">
        <v>0</v>
      </c>
      <c r="J2319" t="b">
        <v>0</v>
      </c>
      <c r="K2319" t="s">
        <v>31</v>
      </c>
      <c r="L2319" t="s">
        <v>22</v>
      </c>
      <c r="M2319">
        <v>103000</v>
      </c>
      <c r="O2319" t="s">
        <v>3409</v>
      </c>
      <c r="P2319" t="s">
        <v>3118</v>
      </c>
    </row>
    <row r="2320" spans="1:16" x14ac:dyDescent="0.35">
      <c r="A2320" t="s">
        <v>1776</v>
      </c>
      <c r="B2320" t="s">
        <v>2471</v>
      </c>
      <c r="C2320" t="s">
        <v>1117</v>
      </c>
      <c r="D2320" t="s">
        <v>115</v>
      </c>
      <c r="E2320" t="s">
        <v>20</v>
      </c>
      <c r="F2320" t="b">
        <v>0</v>
      </c>
      <c r="G2320" t="s">
        <v>47</v>
      </c>
      <c r="H2320" s="1">
        <v>45716.250613425917</v>
      </c>
      <c r="I2320" t="b">
        <v>0</v>
      </c>
      <c r="J2320" t="b">
        <v>0</v>
      </c>
      <c r="K2320" t="s">
        <v>31</v>
      </c>
      <c r="L2320" t="s">
        <v>22</v>
      </c>
      <c r="M2320">
        <v>108975.5</v>
      </c>
      <c r="O2320" t="s">
        <v>1123</v>
      </c>
      <c r="P2320" t="s">
        <v>3432</v>
      </c>
    </row>
    <row r="2321" spans="1:16" x14ac:dyDescent="0.35">
      <c r="A2321" t="s">
        <v>1776</v>
      </c>
      <c r="B2321" t="s">
        <v>1807</v>
      </c>
      <c r="C2321" t="s">
        <v>201</v>
      </c>
      <c r="D2321" t="s">
        <v>115</v>
      </c>
      <c r="E2321" t="s">
        <v>20</v>
      </c>
      <c r="F2321" t="b">
        <v>0</v>
      </c>
      <c r="G2321" t="s">
        <v>43</v>
      </c>
      <c r="H2321" s="1">
        <v>45716.250844907408</v>
      </c>
      <c r="I2321" t="b">
        <v>0</v>
      </c>
      <c r="J2321" t="b">
        <v>0</v>
      </c>
      <c r="K2321" t="s">
        <v>31</v>
      </c>
      <c r="L2321" t="s">
        <v>22</v>
      </c>
      <c r="M2321">
        <v>100000</v>
      </c>
      <c r="O2321" t="s">
        <v>1123</v>
      </c>
      <c r="P2321" t="s">
        <v>2166</v>
      </c>
    </row>
    <row r="2322" spans="1:16" x14ac:dyDescent="0.35">
      <c r="A2322" t="s">
        <v>1776</v>
      </c>
      <c r="B2322" t="s">
        <v>2901</v>
      </c>
      <c r="C2322" t="s">
        <v>142</v>
      </c>
      <c r="D2322" t="s">
        <v>115</v>
      </c>
      <c r="E2322" t="s">
        <v>20</v>
      </c>
      <c r="F2322" t="b">
        <v>0</v>
      </c>
      <c r="G2322" t="s">
        <v>68</v>
      </c>
      <c r="H2322" s="1">
        <v>45716.251354166663</v>
      </c>
      <c r="I2322" t="b">
        <v>0</v>
      </c>
      <c r="J2322" t="b">
        <v>0</v>
      </c>
      <c r="K2322" t="s">
        <v>31</v>
      </c>
      <c r="L2322" t="s">
        <v>22</v>
      </c>
      <c r="M2322">
        <v>105000</v>
      </c>
      <c r="O2322" t="s">
        <v>2165</v>
      </c>
      <c r="P2322" t="s">
        <v>3433</v>
      </c>
    </row>
    <row r="2323" spans="1:16" x14ac:dyDescent="0.35">
      <c r="A2323" t="s">
        <v>1776</v>
      </c>
      <c r="B2323" t="s">
        <v>3434</v>
      </c>
      <c r="C2323" t="s">
        <v>201</v>
      </c>
      <c r="D2323" t="s">
        <v>115</v>
      </c>
      <c r="E2323" t="s">
        <v>20</v>
      </c>
      <c r="F2323" t="b">
        <v>0</v>
      </c>
      <c r="G2323" t="s">
        <v>43</v>
      </c>
      <c r="H2323" s="1">
        <v>45716.334178240737</v>
      </c>
      <c r="I2323" t="b">
        <v>0</v>
      </c>
      <c r="J2323" t="b">
        <v>0</v>
      </c>
      <c r="K2323" t="s">
        <v>31</v>
      </c>
      <c r="L2323" t="s">
        <v>22</v>
      </c>
      <c r="M2323">
        <v>105000</v>
      </c>
      <c r="O2323" t="s">
        <v>2165</v>
      </c>
      <c r="P2323" t="s">
        <v>433</v>
      </c>
    </row>
    <row r="2324" spans="1:16" x14ac:dyDescent="0.35">
      <c r="A2324" t="s">
        <v>1776</v>
      </c>
      <c r="B2324" t="s">
        <v>1776</v>
      </c>
      <c r="C2324" t="s">
        <v>3435</v>
      </c>
      <c r="D2324" t="s">
        <v>36</v>
      </c>
      <c r="E2324" t="s">
        <v>20</v>
      </c>
      <c r="F2324" t="b">
        <v>0</v>
      </c>
      <c r="G2324" t="s">
        <v>68</v>
      </c>
      <c r="H2324" s="1">
        <v>45716.334513888891</v>
      </c>
      <c r="I2324" t="b">
        <v>0</v>
      </c>
      <c r="J2324" t="b">
        <v>1</v>
      </c>
      <c r="K2324" t="s">
        <v>31</v>
      </c>
      <c r="L2324" t="s">
        <v>32</v>
      </c>
      <c r="N2324">
        <v>19</v>
      </c>
      <c r="O2324" t="s">
        <v>194</v>
      </c>
    </row>
    <row r="2325" spans="1:16" x14ac:dyDescent="0.35">
      <c r="A2325" t="s">
        <v>1776</v>
      </c>
      <c r="B2325" t="s">
        <v>1935</v>
      </c>
      <c r="C2325" t="s">
        <v>3422</v>
      </c>
      <c r="D2325" t="s">
        <v>36</v>
      </c>
      <c r="E2325" t="s">
        <v>20</v>
      </c>
      <c r="F2325" t="b">
        <v>0</v>
      </c>
      <c r="G2325" t="s">
        <v>68</v>
      </c>
      <c r="H2325" s="1">
        <v>45716.375972222217</v>
      </c>
      <c r="I2325" t="b">
        <v>0</v>
      </c>
      <c r="J2325" t="b">
        <v>0</v>
      </c>
      <c r="K2325" t="s">
        <v>31</v>
      </c>
      <c r="L2325" t="s">
        <v>22</v>
      </c>
      <c r="M2325">
        <v>107000</v>
      </c>
      <c r="O2325" t="s">
        <v>1631</v>
      </c>
      <c r="P2325" t="s">
        <v>3423</v>
      </c>
    </row>
    <row r="2326" spans="1:16" x14ac:dyDescent="0.35">
      <c r="A2326" t="s">
        <v>1776</v>
      </c>
      <c r="B2326" t="s">
        <v>3436</v>
      </c>
      <c r="C2326" t="s">
        <v>1745</v>
      </c>
      <c r="D2326" t="s">
        <v>29</v>
      </c>
      <c r="E2326" t="s">
        <v>20</v>
      </c>
      <c r="F2326" t="b">
        <v>0</v>
      </c>
      <c r="G2326" t="s">
        <v>43</v>
      </c>
      <c r="H2326" s="1">
        <v>45716.417407407411</v>
      </c>
      <c r="I2326" t="b">
        <v>0</v>
      </c>
      <c r="J2326" t="b">
        <v>1</v>
      </c>
      <c r="K2326" t="s">
        <v>31</v>
      </c>
      <c r="L2326" t="s">
        <v>22</v>
      </c>
      <c r="M2326">
        <v>96650</v>
      </c>
      <c r="O2326" t="s">
        <v>3437</v>
      </c>
      <c r="P2326" t="s">
        <v>3438</v>
      </c>
    </row>
    <row r="2327" spans="1:16" x14ac:dyDescent="0.35">
      <c r="A2327" t="s">
        <v>1776</v>
      </c>
      <c r="B2327" t="s">
        <v>3439</v>
      </c>
      <c r="C2327" t="s">
        <v>142</v>
      </c>
      <c r="D2327" t="s">
        <v>36</v>
      </c>
      <c r="E2327" t="s">
        <v>20</v>
      </c>
      <c r="F2327" t="b">
        <v>0</v>
      </c>
      <c r="G2327" t="s">
        <v>68</v>
      </c>
      <c r="H2327" s="1">
        <v>45716.417881944442</v>
      </c>
      <c r="I2327" t="b">
        <v>0</v>
      </c>
      <c r="J2327" t="b">
        <v>1</v>
      </c>
      <c r="K2327" t="s">
        <v>31</v>
      </c>
      <c r="L2327" t="s">
        <v>22</v>
      </c>
      <c r="M2327">
        <v>239375</v>
      </c>
      <c r="O2327" t="s">
        <v>3440</v>
      </c>
      <c r="P2327" t="s">
        <v>1570</v>
      </c>
    </row>
    <row r="2328" spans="1:16" x14ac:dyDescent="0.35">
      <c r="A2328" t="s">
        <v>1776</v>
      </c>
      <c r="B2328" t="s">
        <v>3441</v>
      </c>
      <c r="C2328" t="s">
        <v>2602</v>
      </c>
      <c r="D2328" t="s">
        <v>36</v>
      </c>
      <c r="E2328" t="s">
        <v>91</v>
      </c>
      <c r="F2328" t="b">
        <v>0</v>
      </c>
      <c r="G2328" t="s">
        <v>52</v>
      </c>
      <c r="H2328" s="1">
        <v>45716.541759259257</v>
      </c>
      <c r="I2328" t="b">
        <v>1</v>
      </c>
      <c r="J2328" t="b">
        <v>0</v>
      </c>
      <c r="K2328" t="s">
        <v>31</v>
      </c>
      <c r="L2328" t="s">
        <v>32</v>
      </c>
      <c r="N2328">
        <v>72.5</v>
      </c>
      <c r="O2328" t="s">
        <v>3071</v>
      </c>
      <c r="P2328" t="s">
        <v>3442</v>
      </c>
    </row>
    <row r="2329" spans="1:16" x14ac:dyDescent="0.35">
      <c r="A2329" t="s">
        <v>1776</v>
      </c>
      <c r="B2329" t="s">
        <v>2137</v>
      </c>
      <c r="C2329" t="s">
        <v>517</v>
      </c>
      <c r="D2329" t="s">
        <v>115</v>
      </c>
      <c r="E2329" t="s">
        <v>20</v>
      </c>
      <c r="F2329" t="b">
        <v>0</v>
      </c>
      <c r="G2329" t="s">
        <v>52</v>
      </c>
      <c r="H2329" s="1">
        <v>45716.583587962959</v>
      </c>
      <c r="I2329" t="b">
        <v>0</v>
      </c>
      <c r="J2329" t="b">
        <v>0</v>
      </c>
      <c r="K2329" t="s">
        <v>31</v>
      </c>
      <c r="L2329" t="s">
        <v>32</v>
      </c>
      <c r="N2329">
        <v>69.930000305175781</v>
      </c>
      <c r="O2329" t="s">
        <v>3263</v>
      </c>
      <c r="P2329" t="s">
        <v>3264</v>
      </c>
    </row>
    <row r="2330" spans="1:16" x14ac:dyDescent="0.35">
      <c r="A2330" t="s">
        <v>1776</v>
      </c>
      <c r="B2330" t="s">
        <v>3443</v>
      </c>
      <c r="C2330" t="s">
        <v>3444</v>
      </c>
      <c r="D2330" t="s">
        <v>573</v>
      </c>
      <c r="E2330" t="s">
        <v>20</v>
      </c>
      <c r="F2330" t="b">
        <v>0</v>
      </c>
      <c r="G2330" t="s">
        <v>68</v>
      </c>
      <c r="H2330" s="1">
        <v>45716.584305555552</v>
      </c>
      <c r="I2330" t="b">
        <v>0</v>
      </c>
      <c r="J2330" t="b">
        <v>1</v>
      </c>
      <c r="K2330" t="s">
        <v>31</v>
      </c>
      <c r="L2330" t="s">
        <v>32</v>
      </c>
      <c r="N2330">
        <v>25.2400016784668</v>
      </c>
      <c r="O2330" t="s">
        <v>3445</v>
      </c>
      <c r="P2330" t="s">
        <v>3446</v>
      </c>
    </row>
    <row r="2331" spans="1:16" x14ac:dyDescent="0.35">
      <c r="A2331" t="s">
        <v>1776</v>
      </c>
      <c r="B2331" t="s">
        <v>3447</v>
      </c>
      <c r="C2331" t="s">
        <v>3143</v>
      </c>
      <c r="D2331" t="s">
        <v>36</v>
      </c>
      <c r="E2331" t="s">
        <v>20</v>
      </c>
      <c r="F2331" t="b">
        <v>0</v>
      </c>
      <c r="G2331" t="s">
        <v>68</v>
      </c>
      <c r="H2331" s="1">
        <v>45716.625972222217</v>
      </c>
      <c r="I2331" t="b">
        <v>0</v>
      </c>
      <c r="J2331" t="b">
        <v>1</v>
      </c>
      <c r="K2331" t="s">
        <v>31</v>
      </c>
      <c r="L2331" t="s">
        <v>22</v>
      </c>
      <c r="M2331">
        <v>82500</v>
      </c>
      <c r="O2331" t="s">
        <v>3144</v>
      </c>
      <c r="P2331" t="s">
        <v>3448</v>
      </c>
    </row>
    <row r="2332" spans="1:16" x14ac:dyDescent="0.35">
      <c r="A2332" t="s">
        <v>1776</v>
      </c>
      <c r="B2332" t="s">
        <v>3449</v>
      </c>
      <c r="C2332" t="s">
        <v>3450</v>
      </c>
      <c r="D2332" t="s">
        <v>29</v>
      </c>
      <c r="E2332" t="s">
        <v>20</v>
      </c>
      <c r="F2332" t="b">
        <v>0</v>
      </c>
      <c r="G2332" t="s">
        <v>47</v>
      </c>
      <c r="H2332" s="1">
        <v>45716.708749999998</v>
      </c>
      <c r="I2332" t="b">
        <v>0</v>
      </c>
      <c r="J2332" t="b">
        <v>0</v>
      </c>
      <c r="K2332" t="s">
        <v>31</v>
      </c>
      <c r="L2332" t="s">
        <v>32</v>
      </c>
      <c r="N2332">
        <v>31.5</v>
      </c>
      <c r="O2332" t="s">
        <v>3451</v>
      </c>
      <c r="P2332" t="s">
        <v>206</v>
      </c>
    </row>
    <row r="2333" spans="1:16" x14ac:dyDescent="0.35">
      <c r="A2333" t="s">
        <v>1776</v>
      </c>
      <c r="B2333" t="s">
        <v>3452</v>
      </c>
      <c r="C2333" t="s">
        <v>886</v>
      </c>
      <c r="D2333" t="s">
        <v>36</v>
      </c>
      <c r="E2333" t="s">
        <v>20</v>
      </c>
      <c r="F2333" t="b">
        <v>0</v>
      </c>
      <c r="G2333" t="s">
        <v>47</v>
      </c>
      <c r="H2333" s="1">
        <v>45716.792071759257</v>
      </c>
      <c r="I2333" t="b">
        <v>0</v>
      </c>
      <c r="J2333" t="b">
        <v>1</v>
      </c>
      <c r="K2333" t="s">
        <v>31</v>
      </c>
      <c r="L2333" t="s">
        <v>22</v>
      </c>
      <c r="M2333">
        <v>141500</v>
      </c>
      <c r="O2333" t="s">
        <v>3453</v>
      </c>
      <c r="P2333" t="s">
        <v>3454</v>
      </c>
    </row>
    <row r="2334" spans="1:16" x14ac:dyDescent="0.35">
      <c r="A2334" t="s">
        <v>1776</v>
      </c>
      <c r="B2334" t="s">
        <v>3455</v>
      </c>
      <c r="C2334" t="s">
        <v>142</v>
      </c>
      <c r="D2334" t="s">
        <v>36</v>
      </c>
      <c r="E2334" t="s">
        <v>20</v>
      </c>
      <c r="F2334" t="b">
        <v>0</v>
      </c>
      <c r="G2334" t="s">
        <v>68</v>
      </c>
      <c r="H2334" s="1">
        <v>45716.834305555552</v>
      </c>
      <c r="I2334" t="b">
        <v>1</v>
      </c>
      <c r="J2334" t="b">
        <v>1</v>
      </c>
      <c r="K2334" t="s">
        <v>31</v>
      </c>
      <c r="L2334" t="s">
        <v>32</v>
      </c>
      <c r="N2334">
        <v>50.889999389648438</v>
      </c>
      <c r="O2334" t="s">
        <v>3137</v>
      </c>
      <c r="P2334" t="s">
        <v>3456</v>
      </c>
    </row>
    <row r="2335" spans="1:16" x14ac:dyDescent="0.35">
      <c r="A2335" t="s">
        <v>1776</v>
      </c>
      <c r="B2335" t="s">
        <v>3457</v>
      </c>
      <c r="C2335" t="s">
        <v>560</v>
      </c>
      <c r="D2335" t="s">
        <v>29</v>
      </c>
      <c r="E2335" t="s">
        <v>20</v>
      </c>
      <c r="F2335" t="b">
        <v>0</v>
      </c>
      <c r="G2335" t="s">
        <v>171</v>
      </c>
      <c r="H2335" s="1">
        <v>45716.8671412037</v>
      </c>
      <c r="I2335" t="b">
        <v>0</v>
      </c>
      <c r="J2335" t="b">
        <v>1</v>
      </c>
      <c r="K2335" t="s">
        <v>31</v>
      </c>
      <c r="L2335" t="s">
        <v>22</v>
      </c>
      <c r="M2335">
        <v>97091</v>
      </c>
      <c r="O2335" t="s">
        <v>3458</v>
      </c>
      <c r="P2335" t="s">
        <v>3459</v>
      </c>
    </row>
    <row r="2336" spans="1:16" x14ac:dyDescent="0.35">
      <c r="A2336" t="s">
        <v>1776</v>
      </c>
      <c r="B2336" t="s">
        <v>3460</v>
      </c>
      <c r="C2336" t="s">
        <v>189</v>
      </c>
      <c r="D2336" t="s">
        <v>110</v>
      </c>
      <c r="E2336" t="s">
        <v>760</v>
      </c>
      <c r="F2336" t="b">
        <v>0</v>
      </c>
      <c r="G2336" t="s">
        <v>52</v>
      </c>
      <c r="H2336" s="1">
        <v>45716.875057870369</v>
      </c>
      <c r="I2336" t="b">
        <v>1</v>
      </c>
      <c r="J2336" t="b">
        <v>1</v>
      </c>
      <c r="K2336" t="s">
        <v>31</v>
      </c>
      <c r="L2336" t="s">
        <v>32</v>
      </c>
      <c r="N2336">
        <v>26.494998931884769</v>
      </c>
      <c r="O2336" t="s">
        <v>3461</v>
      </c>
      <c r="P2336" t="s">
        <v>191</v>
      </c>
    </row>
    <row r="2337" spans="1:16" x14ac:dyDescent="0.35">
      <c r="A2337" t="s">
        <v>1776</v>
      </c>
      <c r="B2337" t="s">
        <v>3462</v>
      </c>
      <c r="C2337" t="s">
        <v>3044</v>
      </c>
      <c r="D2337" t="s">
        <v>110</v>
      </c>
      <c r="E2337" t="s">
        <v>2323</v>
      </c>
      <c r="F2337" t="b">
        <v>0</v>
      </c>
      <c r="G2337" t="s">
        <v>52</v>
      </c>
      <c r="H2337" s="1">
        <v>45716.916701388887</v>
      </c>
      <c r="I2337" t="b">
        <v>0</v>
      </c>
      <c r="J2337" t="b">
        <v>0</v>
      </c>
      <c r="K2337" t="s">
        <v>31</v>
      </c>
      <c r="L2337" t="s">
        <v>32</v>
      </c>
      <c r="N2337">
        <v>23</v>
      </c>
      <c r="O2337" t="s">
        <v>3463</v>
      </c>
      <c r="P2337" t="s">
        <v>3464</v>
      </c>
    </row>
    <row r="2338" spans="1:16" x14ac:dyDescent="0.35">
      <c r="A2338" t="s">
        <v>1776</v>
      </c>
      <c r="B2338" t="s">
        <v>3465</v>
      </c>
      <c r="C2338" t="s">
        <v>491</v>
      </c>
      <c r="D2338" t="s">
        <v>573</v>
      </c>
      <c r="E2338" t="s">
        <v>296</v>
      </c>
      <c r="F2338" t="b">
        <v>0</v>
      </c>
      <c r="G2338" t="s">
        <v>52</v>
      </c>
      <c r="H2338" s="1">
        <v>45716.916724537034</v>
      </c>
      <c r="I2338" t="b">
        <v>0</v>
      </c>
      <c r="J2338" t="b">
        <v>0</v>
      </c>
      <c r="K2338" t="s">
        <v>31</v>
      </c>
      <c r="L2338" t="s">
        <v>32</v>
      </c>
      <c r="N2338">
        <v>20.670000076293949</v>
      </c>
      <c r="O2338" t="s">
        <v>2388</v>
      </c>
    </row>
    <row r="2339" spans="1:16" x14ac:dyDescent="0.35">
      <c r="A2339" t="s">
        <v>1776</v>
      </c>
      <c r="B2339" t="s">
        <v>3225</v>
      </c>
      <c r="C2339" t="s">
        <v>154</v>
      </c>
      <c r="D2339" t="s">
        <v>36</v>
      </c>
      <c r="E2339" t="s">
        <v>436</v>
      </c>
      <c r="F2339" t="b">
        <v>0</v>
      </c>
      <c r="G2339" t="s">
        <v>52</v>
      </c>
      <c r="H2339" s="1">
        <v>45716.916770833333</v>
      </c>
      <c r="I2339" t="b">
        <v>0</v>
      </c>
      <c r="J2339" t="b">
        <v>0</v>
      </c>
      <c r="K2339" t="s">
        <v>31</v>
      </c>
      <c r="L2339" t="s">
        <v>32</v>
      </c>
      <c r="N2339">
        <v>15.25</v>
      </c>
      <c r="O2339" t="s">
        <v>3226</v>
      </c>
    </row>
    <row r="2340" spans="1:16" x14ac:dyDescent="0.35">
      <c r="A2340" t="s">
        <v>1776</v>
      </c>
      <c r="B2340" t="s">
        <v>1935</v>
      </c>
      <c r="C2340" t="s">
        <v>2091</v>
      </c>
      <c r="D2340" t="s">
        <v>36</v>
      </c>
      <c r="E2340" t="s">
        <v>91</v>
      </c>
      <c r="F2340" t="b">
        <v>0</v>
      </c>
      <c r="G2340" t="s">
        <v>47</v>
      </c>
      <c r="H2340" s="1">
        <v>45716.917048611111</v>
      </c>
      <c r="I2340" t="b">
        <v>0</v>
      </c>
      <c r="J2340" t="b">
        <v>0</v>
      </c>
      <c r="K2340" t="s">
        <v>31</v>
      </c>
      <c r="L2340" t="s">
        <v>32</v>
      </c>
      <c r="N2340">
        <v>35.5</v>
      </c>
      <c r="O2340" t="s">
        <v>3466</v>
      </c>
      <c r="P2340" t="s">
        <v>3467</v>
      </c>
    </row>
    <row r="2341" spans="1:16" x14ac:dyDescent="0.35">
      <c r="A2341" t="s">
        <v>1776</v>
      </c>
      <c r="B2341" t="s">
        <v>3468</v>
      </c>
      <c r="C2341" t="s">
        <v>3469</v>
      </c>
      <c r="D2341" t="s">
        <v>3470</v>
      </c>
      <c r="E2341" t="s">
        <v>20</v>
      </c>
      <c r="F2341" t="b">
        <v>0</v>
      </c>
      <c r="G2341" t="s">
        <v>171</v>
      </c>
      <c r="H2341" s="1">
        <v>45716.991967592592</v>
      </c>
      <c r="I2341" t="b">
        <v>0</v>
      </c>
      <c r="J2341" t="b">
        <v>0</v>
      </c>
      <c r="K2341" t="s">
        <v>31</v>
      </c>
      <c r="L2341" t="s">
        <v>22</v>
      </c>
      <c r="M2341">
        <v>115900</v>
      </c>
      <c r="O2341" t="s">
        <v>3471</v>
      </c>
      <c r="P2341" t="s">
        <v>3472</v>
      </c>
    </row>
    <row r="2342" spans="1:16" x14ac:dyDescent="0.35">
      <c r="A2342" t="s">
        <v>1776</v>
      </c>
      <c r="B2342" t="s">
        <v>3017</v>
      </c>
      <c r="C2342" t="s">
        <v>599</v>
      </c>
      <c r="D2342" t="s">
        <v>36</v>
      </c>
      <c r="E2342" t="s">
        <v>20</v>
      </c>
      <c r="F2342" t="b">
        <v>0</v>
      </c>
      <c r="G2342" t="s">
        <v>52</v>
      </c>
      <c r="H2342" s="1">
        <v>45717.000104166669</v>
      </c>
      <c r="I2342" t="b">
        <v>0</v>
      </c>
      <c r="J2342" t="b">
        <v>1</v>
      </c>
      <c r="K2342" t="s">
        <v>31</v>
      </c>
      <c r="L2342" t="s">
        <v>32</v>
      </c>
      <c r="N2342">
        <v>25.060001373291019</v>
      </c>
      <c r="O2342" t="s">
        <v>3473</v>
      </c>
      <c r="P2342" t="s">
        <v>3474</v>
      </c>
    </row>
    <row r="2343" spans="1:16" x14ac:dyDescent="0.35">
      <c r="A2343" t="s">
        <v>1776</v>
      </c>
      <c r="B2343" t="s">
        <v>2399</v>
      </c>
      <c r="C2343" t="s">
        <v>3475</v>
      </c>
      <c r="D2343" t="s">
        <v>3470</v>
      </c>
      <c r="E2343" t="s">
        <v>20</v>
      </c>
      <c r="F2343" t="b">
        <v>0</v>
      </c>
      <c r="G2343" t="s">
        <v>47</v>
      </c>
      <c r="H2343" s="1">
        <v>45717.000416666669</v>
      </c>
      <c r="I2343" t="b">
        <v>0</v>
      </c>
      <c r="J2343" t="b">
        <v>1</v>
      </c>
      <c r="K2343" t="s">
        <v>31</v>
      </c>
      <c r="L2343" t="s">
        <v>22</v>
      </c>
      <c r="M2343">
        <v>73050</v>
      </c>
      <c r="O2343" t="s">
        <v>3476</v>
      </c>
      <c r="P2343" t="s">
        <v>3404</v>
      </c>
    </row>
    <row r="2344" spans="1:16" x14ac:dyDescent="0.35">
      <c r="A2344" t="s">
        <v>1776</v>
      </c>
      <c r="B2344" t="s">
        <v>3477</v>
      </c>
      <c r="C2344" t="s">
        <v>3478</v>
      </c>
      <c r="D2344" t="s">
        <v>3470</v>
      </c>
      <c r="E2344" t="s">
        <v>20</v>
      </c>
      <c r="F2344" t="b">
        <v>0</v>
      </c>
      <c r="G2344" t="s">
        <v>68</v>
      </c>
      <c r="H2344" s="1">
        <v>45717.001192129632</v>
      </c>
      <c r="I2344" t="b">
        <v>0</v>
      </c>
      <c r="J2344" t="b">
        <v>1</v>
      </c>
      <c r="K2344" t="s">
        <v>31</v>
      </c>
      <c r="L2344" t="s">
        <v>22</v>
      </c>
      <c r="M2344">
        <v>162500</v>
      </c>
      <c r="O2344" t="s">
        <v>3479</v>
      </c>
      <c r="P2344" t="s">
        <v>3480</v>
      </c>
    </row>
    <row r="2345" spans="1:16" x14ac:dyDescent="0.35">
      <c r="A2345" t="s">
        <v>1776</v>
      </c>
      <c r="B2345" t="s">
        <v>3481</v>
      </c>
      <c r="C2345" t="s">
        <v>2697</v>
      </c>
      <c r="D2345" t="s">
        <v>3470</v>
      </c>
      <c r="E2345" t="s">
        <v>20</v>
      </c>
      <c r="F2345" t="b">
        <v>0</v>
      </c>
      <c r="G2345" t="s">
        <v>68</v>
      </c>
      <c r="H2345" s="1">
        <v>45717.001238425917</v>
      </c>
      <c r="I2345" t="b">
        <v>0</v>
      </c>
      <c r="J2345" t="b">
        <v>1</v>
      </c>
      <c r="K2345" t="s">
        <v>31</v>
      </c>
      <c r="L2345" t="s">
        <v>22</v>
      </c>
      <c r="M2345">
        <v>157200</v>
      </c>
      <c r="O2345" t="s">
        <v>2465</v>
      </c>
      <c r="P2345" t="s">
        <v>3482</v>
      </c>
    </row>
    <row r="2346" spans="1:16" x14ac:dyDescent="0.35">
      <c r="A2346" t="s">
        <v>1776</v>
      </c>
      <c r="B2346" t="s">
        <v>3483</v>
      </c>
      <c r="C2346" t="s">
        <v>2697</v>
      </c>
      <c r="D2346" t="s">
        <v>3470</v>
      </c>
      <c r="E2346" t="s">
        <v>20</v>
      </c>
      <c r="F2346" t="b">
        <v>0</v>
      </c>
      <c r="G2346" t="s">
        <v>68</v>
      </c>
      <c r="H2346" s="1">
        <v>45717.001261574071</v>
      </c>
      <c r="I2346" t="b">
        <v>0</v>
      </c>
      <c r="J2346" t="b">
        <v>1</v>
      </c>
      <c r="K2346" t="s">
        <v>31</v>
      </c>
      <c r="L2346" t="s">
        <v>22</v>
      </c>
      <c r="M2346">
        <v>143400</v>
      </c>
      <c r="O2346" t="s">
        <v>2465</v>
      </c>
      <c r="P2346" t="s">
        <v>3484</v>
      </c>
    </row>
    <row r="2347" spans="1:16" x14ac:dyDescent="0.35">
      <c r="A2347" t="s">
        <v>1776</v>
      </c>
      <c r="B2347" t="s">
        <v>3485</v>
      </c>
      <c r="C2347" t="s">
        <v>3486</v>
      </c>
      <c r="D2347" t="s">
        <v>36</v>
      </c>
      <c r="E2347" t="s">
        <v>20</v>
      </c>
      <c r="F2347" t="b">
        <v>0</v>
      </c>
      <c r="G2347" t="s">
        <v>47</v>
      </c>
      <c r="H2347" s="1">
        <v>45717.083715277768</v>
      </c>
      <c r="I2347" t="b">
        <v>1</v>
      </c>
      <c r="J2347" t="b">
        <v>1</v>
      </c>
      <c r="K2347" t="s">
        <v>31</v>
      </c>
      <c r="L2347" t="s">
        <v>22</v>
      </c>
      <c r="M2347">
        <v>82500</v>
      </c>
      <c r="O2347" t="s">
        <v>3487</v>
      </c>
      <c r="P2347" t="s">
        <v>1533</v>
      </c>
    </row>
    <row r="2348" spans="1:16" x14ac:dyDescent="0.35">
      <c r="A2348" t="s">
        <v>1776</v>
      </c>
      <c r="B2348" t="s">
        <v>3488</v>
      </c>
      <c r="C2348" t="s">
        <v>3489</v>
      </c>
      <c r="D2348" t="s">
        <v>36</v>
      </c>
      <c r="E2348" t="s">
        <v>20</v>
      </c>
      <c r="F2348" t="b">
        <v>0</v>
      </c>
      <c r="G2348" t="s">
        <v>47</v>
      </c>
      <c r="H2348" s="1">
        <v>45717.250474537039</v>
      </c>
      <c r="I2348" t="b">
        <v>0</v>
      </c>
      <c r="J2348" t="b">
        <v>1</v>
      </c>
      <c r="K2348" t="s">
        <v>31</v>
      </c>
      <c r="L2348" t="s">
        <v>32</v>
      </c>
      <c r="N2348">
        <v>47.035003662109382</v>
      </c>
      <c r="O2348" t="s">
        <v>3490</v>
      </c>
      <c r="P2348" t="s">
        <v>3491</v>
      </c>
    </row>
    <row r="2349" spans="1:16" x14ac:dyDescent="0.35">
      <c r="A2349" t="s">
        <v>1776</v>
      </c>
      <c r="B2349" t="s">
        <v>1776</v>
      </c>
      <c r="C2349" t="s">
        <v>2091</v>
      </c>
      <c r="D2349" t="s">
        <v>36</v>
      </c>
      <c r="E2349" t="s">
        <v>91</v>
      </c>
      <c r="F2349" t="b">
        <v>0</v>
      </c>
      <c r="G2349" t="s">
        <v>47</v>
      </c>
      <c r="H2349" s="1">
        <v>45717.250474537039</v>
      </c>
      <c r="I2349" t="b">
        <v>0</v>
      </c>
      <c r="J2349" t="b">
        <v>0</v>
      </c>
      <c r="K2349" t="s">
        <v>31</v>
      </c>
      <c r="L2349" t="s">
        <v>32</v>
      </c>
      <c r="N2349">
        <v>35.5</v>
      </c>
      <c r="O2349" t="s">
        <v>3466</v>
      </c>
      <c r="P2349" t="s">
        <v>3467</v>
      </c>
    </row>
    <row r="2350" spans="1:16" x14ac:dyDescent="0.35">
      <c r="A2350" t="s">
        <v>1776</v>
      </c>
      <c r="B2350" t="s">
        <v>1776</v>
      </c>
      <c r="C2350" t="s">
        <v>142</v>
      </c>
      <c r="D2350" t="s">
        <v>17437</v>
      </c>
      <c r="E2350" t="s">
        <v>20</v>
      </c>
      <c r="F2350" t="b">
        <v>0</v>
      </c>
      <c r="G2350" t="s">
        <v>68</v>
      </c>
      <c r="H2350" s="1">
        <v>45717.25105324074</v>
      </c>
      <c r="I2350" t="b">
        <v>1</v>
      </c>
      <c r="J2350" t="b">
        <v>0</v>
      </c>
      <c r="K2350" t="s">
        <v>31</v>
      </c>
      <c r="L2350" t="s">
        <v>22</v>
      </c>
      <c r="M2350">
        <v>92500</v>
      </c>
      <c r="O2350" t="s">
        <v>61</v>
      </c>
    </row>
    <row r="2351" spans="1:16" x14ac:dyDescent="0.35">
      <c r="A2351" t="s">
        <v>1776</v>
      </c>
      <c r="B2351" t="s">
        <v>3492</v>
      </c>
      <c r="C2351" t="s">
        <v>142</v>
      </c>
      <c r="D2351" t="s">
        <v>2039</v>
      </c>
      <c r="E2351" t="s">
        <v>20</v>
      </c>
      <c r="F2351" t="b">
        <v>0</v>
      </c>
      <c r="G2351" t="s">
        <v>68</v>
      </c>
      <c r="H2351" s="1">
        <v>45717.25105324074</v>
      </c>
      <c r="I2351" t="b">
        <v>0</v>
      </c>
      <c r="J2351" t="b">
        <v>1</v>
      </c>
      <c r="K2351" t="s">
        <v>31</v>
      </c>
      <c r="L2351" t="s">
        <v>22</v>
      </c>
      <c r="M2351">
        <v>79968</v>
      </c>
      <c r="O2351" t="s">
        <v>3412</v>
      </c>
      <c r="P2351" t="s">
        <v>206</v>
      </c>
    </row>
    <row r="2352" spans="1:16" x14ac:dyDescent="0.35">
      <c r="A2352" t="s">
        <v>1776</v>
      </c>
      <c r="B2352" t="s">
        <v>3493</v>
      </c>
      <c r="C2352" t="s">
        <v>142</v>
      </c>
      <c r="D2352" t="s">
        <v>36</v>
      </c>
      <c r="E2352" t="s">
        <v>20</v>
      </c>
      <c r="F2352" t="b">
        <v>0</v>
      </c>
      <c r="G2352" t="s">
        <v>68</v>
      </c>
      <c r="H2352" s="1">
        <v>45717.25105324074</v>
      </c>
      <c r="I2352" t="b">
        <v>0</v>
      </c>
      <c r="J2352" t="b">
        <v>1</v>
      </c>
      <c r="K2352" t="s">
        <v>31</v>
      </c>
      <c r="L2352" t="s">
        <v>22</v>
      </c>
      <c r="M2352">
        <v>60000</v>
      </c>
      <c r="O2352" t="s">
        <v>3494</v>
      </c>
      <c r="P2352" t="s">
        <v>3495</v>
      </c>
    </row>
    <row r="2353" spans="1:16" x14ac:dyDescent="0.35">
      <c r="A2353" t="s">
        <v>1776</v>
      </c>
      <c r="B2353" t="s">
        <v>3421</v>
      </c>
      <c r="C2353" t="s">
        <v>3422</v>
      </c>
      <c r="D2353" t="s">
        <v>17480</v>
      </c>
      <c r="E2353" t="s">
        <v>20</v>
      </c>
      <c r="F2353" t="b">
        <v>0</v>
      </c>
      <c r="G2353" t="s">
        <v>68</v>
      </c>
      <c r="H2353" s="1">
        <v>45717.25105324074</v>
      </c>
      <c r="I2353" t="b">
        <v>0</v>
      </c>
      <c r="J2353" t="b">
        <v>1</v>
      </c>
      <c r="K2353" t="s">
        <v>31</v>
      </c>
      <c r="L2353" t="s">
        <v>32</v>
      </c>
      <c r="N2353">
        <v>45</v>
      </c>
      <c r="O2353" t="s">
        <v>432</v>
      </c>
      <c r="P2353" t="s">
        <v>941</v>
      </c>
    </row>
    <row r="2354" spans="1:16" x14ac:dyDescent="0.35">
      <c r="A2354" t="s">
        <v>1776</v>
      </c>
      <c r="B2354" t="s">
        <v>3496</v>
      </c>
      <c r="C2354" t="s">
        <v>3497</v>
      </c>
      <c r="D2354" t="s">
        <v>17481</v>
      </c>
      <c r="E2354" t="s">
        <v>20</v>
      </c>
      <c r="F2354" t="b">
        <v>0</v>
      </c>
      <c r="G2354" t="s">
        <v>30</v>
      </c>
      <c r="H2354" s="1">
        <v>45717.251331018517</v>
      </c>
      <c r="I2354" t="b">
        <v>1</v>
      </c>
      <c r="J2354" t="b">
        <v>0</v>
      </c>
      <c r="K2354" t="s">
        <v>31</v>
      </c>
      <c r="L2354" t="s">
        <v>22</v>
      </c>
      <c r="M2354">
        <v>82500</v>
      </c>
      <c r="O2354" t="s">
        <v>3498</v>
      </c>
      <c r="P2354" t="s">
        <v>3499</v>
      </c>
    </row>
    <row r="2355" spans="1:16" x14ac:dyDescent="0.35">
      <c r="A2355" t="s">
        <v>1776</v>
      </c>
      <c r="B2355" t="s">
        <v>3500</v>
      </c>
      <c r="C2355" t="s">
        <v>18</v>
      </c>
      <c r="D2355" t="s">
        <v>36</v>
      </c>
      <c r="E2355" t="s">
        <v>20</v>
      </c>
      <c r="F2355" t="b">
        <v>1</v>
      </c>
      <c r="G2355" t="s">
        <v>3501</v>
      </c>
      <c r="H2355" s="1">
        <v>45717.27480324074</v>
      </c>
      <c r="I2355" t="b">
        <v>0</v>
      </c>
      <c r="J2355" t="b">
        <v>0</v>
      </c>
      <c r="K2355" t="s">
        <v>3501</v>
      </c>
      <c r="L2355" t="s">
        <v>22</v>
      </c>
      <c r="M2355">
        <v>60000</v>
      </c>
      <c r="O2355" t="s">
        <v>3502</v>
      </c>
      <c r="P2355" t="s">
        <v>3503</v>
      </c>
    </row>
    <row r="2356" spans="1:16" x14ac:dyDescent="0.35">
      <c r="A2356" t="s">
        <v>1776</v>
      </c>
      <c r="B2356" t="s">
        <v>3504</v>
      </c>
      <c r="C2356" t="s">
        <v>18</v>
      </c>
      <c r="D2356" t="s">
        <v>17442</v>
      </c>
      <c r="E2356" t="s">
        <v>20</v>
      </c>
      <c r="F2356" t="b">
        <v>1</v>
      </c>
      <c r="G2356" t="s">
        <v>3505</v>
      </c>
      <c r="H2356" s="1">
        <v>45717.300532407397</v>
      </c>
      <c r="I2356" t="b">
        <v>1</v>
      </c>
      <c r="J2356" t="b">
        <v>0</v>
      </c>
      <c r="K2356" t="s">
        <v>3505</v>
      </c>
      <c r="L2356" t="s">
        <v>22</v>
      </c>
      <c r="M2356">
        <v>70000</v>
      </c>
      <c r="O2356" t="s">
        <v>3506</v>
      </c>
      <c r="P2356" t="s">
        <v>3507</v>
      </c>
    </row>
    <row r="2357" spans="1:16" x14ac:dyDescent="0.35">
      <c r="A2357" t="s">
        <v>1776</v>
      </c>
      <c r="B2357" t="s">
        <v>2163</v>
      </c>
      <c r="C2357" t="s">
        <v>2164</v>
      </c>
      <c r="D2357" t="s">
        <v>115</v>
      </c>
      <c r="E2357" t="s">
        <v>20</v>
      </c>
      <c r="F2357" t="b">
        <v>0</v>
      </c>
      <c r="G2357" t="s">
        <v>43</v>
      </c>
      <c r="H2357" s="1">
        <v>45717.375891203701</v>
      </c>
      <c r="I2357" t="b">
        <v>0</v>
      </c>
      <c r="J2357" t="b">
        <v>0</v>
      </c>
      <c r="K2357" t="s">
        <v>31</v>
      </c>
      <c r="L2357" t="s">
        <v>22</v>
      </c>
      <c r="M2357">
        <v>100000</v>
      </c>
      <c r="O2357" t="s">
        <v>2165</v>
      </c>
      <c r="P2357" t="s">
        <v>1284</v>
      </c>
    </row>
    <row r="2358" spans="1:16" x14ac:dyDescent="0.35">
      <c r="A2358" t="s">
        <v>1776</v>
      </c>
      <c r="B2358" t="s">
        <v>2871</v>
      </c>
      <c r="C2358" t="s">
        <v>2675</v>
      </c>
      <c r="D2358" t="s">
        <v>115</v>
      </c>
      <c r="E2358" t="s">
        <v>20</v>
      </c>
      <c r="F2358" t="b">
        <v>0</v>
      </c>
      <c r="G2358" t="s">
        <v>171</v>
      </c>
      <c r="H2358" s="1">
        <v>45717.377199074072</v>
      </c>
      <c r="I2358" t="b">
        <v>0</v>
      </c>
      <c r="J2358" t="b">
        <v>0</v>
      </c>
      <c r="K2358" t="s">
        <v>31</v>
      </c>
      <c r="L2358" t="s">
        <v>22</v>
      </c>
      <c r="M2358">
        <v>70000</v>
      </c>
      <c r="O2358" t="s">
        <v>2872</v>
      </c>
      <c r="P2358" t="s">
        <v>2173</v>
      </c>
    </row>
    <row r="2359" spans="1:16" x14ac:dyDescent="0.35">
      <c r="A2359" t="s">
        <v>1776</v>
      </c>
      <c r="B2359" t="s">
        <v>3508</v>
      </c>
      <c r="C2359" t="s">
        <v>491</v>
      </c>
      <c r="D2359" t="s">
        <v>573</v>
      </c>
      <c r="E2359" t="s">
        <v>20</v>
      </c>
      <c r="F2359" t="b">
        <v>0</v>
      </c>
      <c r="G2359" t="s">
        <v>52</v>
      </c>
      <c r="H2359" s="1">
        <v>45717.500081018523</v>
      </c>
      <c r="I2359" t="b">
        <v>0</v>
      </c>
      <c r="J2359" t="b">
        <v>1</v>
      </c>
      <c r="K2359" t="s">
        <v>31</v>
      </c>
      <c r="L2359" t="s">
        <v>32</v>
      </c>
      <c r="N2359">
        <v>20.670000076293949</v>
      </c>
      <c r="O2359" t="s">
        <v>1949</v>
      </c>
      <c r="P2359" t="s">
        <v>3509</v>
      </c>
    </row>
    <row r="2360" spans="1:16" x14ac:dyDescent="0.35">
      <c r="A2360" t="s">
        <v>1776</v>
      </c>
      <c r="B2360" t="s">
        <v>2346</v>
      </c>
      <c r="C2360" t="s">
        <v>2602</v>
      </c>
      <c r="D2360" t="s">
        <v>36</v>
      </c>
      <c r="E2360" t="s">
        <v>20</v>
      </c>
      <c r="F2360" t="b">
        <v>0</v>
      </c>
      <c r="G2360" t="s">
        <v>52</v>
      </c>
      <c r="H2360" s="1">
        <v>45717.50037037037</v>
      </c>
      <c r="I2360" t="b">
        <v>1</v>
      </c>
      <c r="J2360" t="b">
        <v>1</v>
      </c>
      <c r="K2360" t="s">
        <v>31</v>
      </c>
      <c r="L2360" t="s">
        <v>22</v>
      </c>
      <c r="M2360">
        <v>67500</v>
      </c>
      <c r="O2360" t="s">
        <v>48</v>
      </c>
      <c r="P2360" t="s">
        <v>1111</v>
      </c>
    </row>
    <row r="2361" spans="1:16" x14ac:dyDescent="0.35">
      <c r="A2361" t="s">
        <v>1776</v>
      </c>
      <c r="B2361" t="s">
        <v>3395</v>
      </c>
      <c r="C2361" t="s">
        <v>3510</v>
      </c>
      <c r="D2361" t="s">
        <v>443</v>
      </c>
      <c r="E2361" t="s">
        <v>20</v>
      </c>
      <c r="F2361" t="b">
        <v>0</v>
      </c>
      <c r="G2361" t="s">
        <v>68</v>
      </c>
      <c r="H2361" s="1">
        <v>45717.501180555562</v>
      </c>
      <c r="I2361" t="b">
        <v>0</v>
      </c>
      <c r="J2361" t="b">
        <v>1</v>
      </c>
      <c r="K2361" t="s">
        <v>31</v>
      </c>
      <c r="L2361" t="s">
        <v>22</v>
      </c>
      <c r="M2361">
        <v>81104.5</v>
      </c>
      <c r="O2361" t="s">
        <v>3511</v>
      </c>
      <c r="P2361" t="s">
        <v>3397</v>
      </c>
    </row>
    <row r="2362" spans="1:16" x14ac:dyDescent="0.35">
      <c r="A2362" t="s">
        <v>1776</v>
      </c>
      <c r="B2362" t="s">
        <v>3512</v>
      </c>
      <c r="C2362" t="s">
        <v>3513</v>
      </c>
      <c r="D2362" t="s">
        <v>573</v>
      </c>
      <c r="E2362" t="s">
        <v>20</v>
      </c>
      <c r="F2362" t="b">
        <v>0</v>
      </c>
      <c r="G2362" t="s">
        <v>68</v>
      </c>
      <c r="H2362" s="1">
        <v>45717.58452546296</v>
      </c>
      <c r="I2362" t="b">
        <v>0</v>
      </c>
      <c r="J2362" t="b">
        <v>0</v>
      </c>
      <c r="K2362" t="s">
        <v>31</v>
      </c>
      <c r="L2362" t="s">
        <v>32</v>
      </c>
      <c r="N2362">
        <v>23.5</v>
      </c>
      <c r="O2362" t="s">
        <v>3514</v>
      </c>
    </row>
    <row r="2363" spans="1:16" x14ac:dyDescent="0.35">
      <c r="A2363" t="s">
        <v>1776</v>
      </c>
      <c r="B2363" t="s">
        <v>1776</v>
      </c>
      <c r="C2363" t="s">
        <v>3515</v>
      </c>
      <c r="D2363" t="s">
        <v>110</v>
      </c>
      <c r="E2363" t="s">
        <v>3516</v>
      </c>
      <c r="F2363" t="b">
        <v>0</v>
      </c>
      <c r="G2363" t="s">
        <v>52</v>
      </c>
      <c r="H2363" s="1">
        <v>45717.791724537034</v>
      </c>
      <c r="I2363" t="b">
        <v>1</v>
      </c>
      <c r="J2363" t="b">
        <v>0</v>
      </c>
      <c r="K2363" t="s">
        <v>31</v>
      </c>
      <c r="L2363" t="s">
        <v>32</v>
      </c>
      <c r="N2363">
        <v>25</v>
      </c>
      <c r="O2363" t="s">
        <v>3517</v>
      </c>
      <c r="P2363" t="s">
        <v>3518</v>
      </c>
    </row>
    <row r="2364" spans="1:16" x14ac:dyDescent="0.35">
      <c r="A2364" t="s">
        <v>1776</v>
      </c>
      <c r="B2364" t="s">
        <v>3519</v>
      </c>
      <c r="C2364" t="s">
        <v>182</v>
      </c>
      <c r="D2364" t="s">
        <v>36</v>
      </c>
      <c r="E2364" t="s">
        <v>20</v>
      </c>
      <c r="F2364" t="b">
        <v>0</v>
      </c>
      <c r="G2364" t="s">
        <v>52</v>
      </c>
      <c r="H2364" s="1">
        <v>45717.960729166669</v>
      </c>
      <c r="I2364" t="b">
        <v>0</v>
      </c>
      <c r="J2364" t="b">
        <v>1</v>
      </c>
      <c r="K2364" t="s">
        <v>31</v>
      </c>
      <c r="L2364" t="s">
        <v>22</v>
      </c>
      <c r="M2364">
        <v>119500</v>
      </c>
      <c r="O2364" t="s">
        <v>3520</v>
      </c>
      <c r="P2364" t="s">
        <v>3521</v>
      </c>
    </row>
    <row r="2365" spans="1:16" x14ac:dyDescent="0.35">
      <c r="A2365" t="s">
        <v>1776</v>
      </c>
      <c r="B2365" t="s">
        <v>3522</v>
      </c>
      <c r="C2365" t="s">
        <v>154</v>
      </c>
      <c r="D2365" t="s">
        <v>2762</v>
      </c>
      <c r="E2365" t="s">
        <v>20</v>
      </c>
      <c r="F2365" t="b">
        <v>0</v>
      </c>
      <c r="G2365" t="s">
        <v>52</v>
      </c>
      <c r="H2365" s="1">
        <v>45718.250023148154</v>
      </c>
      <c r="I2365" t="b">
        <v>1</v>
      </c>
      <c r="J2365" t="b">
        <v>1</v>
      </c>
      <c r="K2365" t="s">
        <v>31</v>
      </c>
      <c r="L2365" t="s">
        <v>22</v>
      </c>
      <c r="M2365">
        <v>100000</v>
      </c>
      <c r="O2365" t="s">
        <v>3523</v>
      </c>
      <c r="P2365" t="s">
        <v>3524</v>
      </c>
    </row>
    <row r="2366" spans="1:16" x14ac:dyDescent="0.35">
      <c r="A2366" t="s">
        <v>1776</v>
      </c>
      <c r="B2366" t="s">
        <v>1776</v>
      </c>
      <c r="C2366" t="s">
        <v>2091</v>
      </c>
      <c r="D2366" t="s">
        <v>110</v>
      </c>
      <c r="E2366" t="s">
        <v>91</v>
      </c>
      <c r="F2366" t="b">
        <v>0</v>
      </c>
      <c r="G2366" t="s">
        <v>47</v>
      </c>
      <c r="H2366" s="1">
        <v>45718.25037037037</v>
      </c>
      <c r="I2366" t="b">
        <v>0</v>
      </c>
      <c r="J2366" t="b">
        <v>1</v>
      </c>
      <c r="K2366" t="s">
        <v>31</v>
      </c>
      <c r="L2366" t="s">
        <v>32</v>
      </c>
      <c r="N2366">
        <v>35.5</v>
      </c>
      <c r="O2366" t="s">
        <v>3466</v>
      </c>
      <c r="P2366" t="s">
        <v>3467</v>
      </c>
    </row>
    <row r="2367" spans="1:16" x14ac:dyDescent="0.35">
      <c r="A2367" t="s">
        <v>1776</v>
      </c>
      <c r="B2367" t="s">
        <v>3488</v>
      </c>
      <c r="C2367" t="s">
        <v>3489</v>
      </c>
      <c r="D2367" t="s">
        <v>110</v>
      </c>
      <c r="E2367" t="s">
        <v>20</v>
      </c>
      <c r="F2367" t="b">
        <v>0</v>
      </c>
      <c r="G2367" t="s">
        <v>47</v>
      </c>
      <c r="H2367" s="1">
        <v>45718.25037037037</v>
      </c>
      <c r="I2367" t="b">
        <v>0</v>
      </c>
      <c r="J2367" t="b">
        <v>1</v>
      </c>
      <c r="K2367" t="s">
        <v>31</v>
      </c>
      <c r="L2367" t="s">
        <v>32</v>
      </c>
      <c r="N2367">
        <v>47.035003662109382</v>
      </c>
      <c r="O2367" t="s">
        <v>3525</v>
      </c>
      <c r="P2367" t="s">
        <v>3491</v>
      </c>
    </row>
    <row r="2368" spans="1:16" x14ac:dyDescent="0.35">
      <c r="A2368" t="s">
        <v>1776</v>
      </c>
      <c r="B2368" t="s">
        <v>3293</v>
      </c>
      <c r="C2368" t="s">
        <v>18</v>
      </c>
      <c r="D2368" t="s">
        <v>573</v>
      </c>
      <c r="E2368" t="s">
        <v>20</v>
      </c>
      <c r="F2368" t="b">
        <v>1</v>
      </c>
      <c r="G2368" t="s">
        <v>150</v>
      </c>
      <c r="H2368" s="1">
        <v>45718.293310185189</v>
      </c>
      <c r="I2368" t="b">
        <v>0</v>
      </c>
      <c r="J2368" t="b">
        <v>0</v>
      </c>
      <c r="K2368" t="s">
        <v>150</v>
      </c>
      <c r="L2368" t="s">
        <v>32</v>
      </c>
      <c r="N2368">
        <v>26.97499847412109</v>
      </c>
      <c r="O2368" t="s">
        <v>3294</v>
      </c>
      <c r="P2368" t="s">
        <v>1264</v>
      </c>
    </row>
    <row r="2369" spans="1:16" x14ac:dyDescent="0.35">
      <c r="A2369" t="s">
        <v>1776</v>
      </c>
      <c r="B2369" t="s">
        <v>3033</v>
      </c>
      <c r="C2369" t="s">
        <v>1092</v>
      </c>
      <c r="D2369" t="s">
        <v>36</v>
      </c>
      <c r="E2369" t="s">
        <v>20</v>
      </c>
      <c r="F2369" t="b">
        <v>0</v>
      </c>
      <c r="G2369" t="s">
        <v>68</v>
      </c>
      <c r="H2369" s="1">
        <v>45718.459305555552</v>
      </c>
      <c r="I2369" t="b">
        <v>0</v>
      </c>
      <c r="J2369" t="b">
        <v>1</v>
      </c>
      <c r="K2369" t="s">
        <v>31</v>
      </c>
      <c r="L2369" t="s">
        <v>22</v>
      </c>
      <c r="M2369">
        <v>65250</v>
      </c>
      <c r="O2369" t="s">
        <v>209</v>
      </c>
      <c r="P2369" t="s">
        <v>3526</v>
      </c>
    </row>
    <row r="2370" spans="1:16" x14ac:dyDescent="0.35">
      <c r="A2370" t="s">
        <v>1776</v>
      </c>
      <c r="B2370" t="s">
        <v>3527</v>
      </c>
      <c r="C2370" t="s">
        <v>3528</v>
      </c>
      <c r="D2370" t="s">
        <v>3470</v>
      </c>
      <c r="E2370" t="s">
        <v>20</v>
      </c>
      <c r="F2370" t="b">
        <v>0</v>
      </c>
      <c r="G2370" t="s">
        <v>52</v>
      </c>
      <c r="H2370" s="1">
        <v>45719.000162037039</v>
      </c>
      <c r="I2370" t="b">
        <v>0</v>
      </c>
      <c r="J2370" t="b">
        <v>1</v>
      </c>
      <c r="K2370" t="s">
        <v>31</v>
      </c>
      <c r="L2370" t="s">
        <v>22</v>
      </c>
      <c r="M2370">
        <v>98500</v>
      </c>
      <c r="O2370" t="s">
        <v>3529</v>
      </c>
      <c r="P2370" t="s">
        <v>232</v>
      </c>
    </row>
    <row r="2371" spans="1:16" x14ac:dyDescent="0.35">
      <c r="A2371" t="s">
        <v>1776</v>
      </c>
      <c r="B2371" t="s">
        <v>3488</v>
      </c>
      <c r="C2371" t="s">
        <v>3489</v>
      </c>
      <c r="D2371" t="s">
        <v>29</v>
      </c>
      <c r="E2371" t="s">
        <v>436</v>
      </c>
      <c r="F2371" t="b">
        <v>0</v>
      </c>
      <c r="G2371" t="s">
        <v>47</v>
      </c>
      <c r="H2371" s="1">
        <v>45719.250335648147</v>
      </c>
      <c r="I2371" t="b">
        <v>0</v>
      </c>
      <c r="J2371" t="b">
        <v>1</v>
      </c>
      <c r="K2371" t="s">
        <v>31</v>
      </c>
      <c r="L2371" t="s">
        <v>32</v>
      </c>
      <c r="N2371">
        <v>47.035003662109382</v>
      </c>
      <c r="O2371" t="s">
        <v>3530</v>
      </c>
      <c r="P2371" t="s">
        <v>3491</v>
      </c>
    </row>
    <row r="2372" spans="1:16" x14ac:dyDescent="0.35">
      <c r="A2372" t="s">
        <v>1776</v>
      </c>
      <c r="B2372" t="s">
        <v>3531</v>
      </c>
      <c r="C2372" t="s">
        <v>287</v>
      </c>
      <c r="D2372" t="s">
        <v>17482</v>
      </c>
      <c r="E2372" t="s">
        <v>760</v>
      </c>
      <c r="F2372" t="b">
        <v>0</v>
      </c>
      <c r="G2372" t="s">
        <v>287</v>
      </c>
      <c r="H2372" s="1">
        <v>45719.268738425933</v>
      </c>
      <c r="I2372" t="b">
        <v>1</v>
      </c>
      <c r="J2372" t="b">
        <v>0</v>
      </c>
      <c r="K2372" t="s">
        <v>287</v>
      </c>
      <c r="L2372" t="s">
        <v>32</v>
      </c>
      <c r="N2372">
        <v>34</v>
      </c>
      <c r="O2372" t="s">
        <v>3532</v>
      </c>
      <c r="P2372" t="s">
        <v>3533</v>
      </c>
    </row>
    <row r="2373" spans="1:16" x14ac:dyDescent="0.35">
      <c r="A2373" t="s">
        <v>1776</v>
      </c>
      <c r="B2373" t="s">
        <v>3534</v>
      </c>
      <c r="C2373" t="s">
        <v>146</v>
      </c>
      <c r="D2373" t="s">
        <v>36</v>
      </c>
      <c r="E2373" t="s">
        <v>20</v>
      </c>
      <c r="F2373" t="b">
        <v>0</v>
      </c>
      <c r="G2373" t="s">
        <v>47</v>
      </c>
      <c r="H2373" s="1">
        <v>45719.292002314818</v>
      </c>
      <c r="I2373" t="b">
        <v>0</v>
      </c>
      <c r="J2373" t="b">
        <v>1</v>
      </c>
      <c r="K2373" t="s">
        <v>31</v>
      </c>
      <c r="L2373" t="s">
        <v>22</v>
      </c>
      <c r="M2373">
        <v>123666</v>
      </c>
      <c r="O2373" t="s">
        <v>3535</v>
      </c>
      <c r="P2373" t="s">
        <v>3536</v>
      </c>
    </row>
    <row r="2374" spans="1:16" x14ac:dyDescent="0.35">
      <c r="A2374" t="s">
        <v>1776</v>
      </c>
      <c r="B2374" t="s">
        <v>3537</v>
      </c>
      <c r="C2374" t="s">
        <v>18</v>
      </c>
      <c r="D2374" t="s">
        <v>1955</v>
      </c>
      <c r="E2374" t="s">
        <v>91</v>
      </c>
      <c r="F2374" t="b">
        <v>1</v>
      </c>
      <c r="G2374" t="s">
        <v>1628</v>
      </c>
      <c r="H2374" s="1">
        <v>45719.444421296299</v>
      </c>
      <c r="I2374" t="b">
        <v>1</v>
      </c>
      <c r="J2374" t="b">
        <v>0</v>
      </c>
      <c r="K2374" t="s">
        <v>1628</v>
      </c>
      <c r="L2374" t="s">
        <v>32</v>
      </c>
      <c r="N2374">
        <v>8</v>
      </c>
      <c r="O2374" t="s">
        <v>1956</v>
      </c>
    </row>
    <row r="2375" spans="1:16" x14ac:dyDescent="0.35">
      <c r="A2375" t="s">
        <v>1776</v>
      </c>
      <c r="B2375" t="s">
        <v>3538</v>
      </c>
      <c r="C2375" t="s">
        <v>154</v>
      </c>
      <c r="D2375" t="s">
        <v>36</v>
      </c>
      <c r="E2375" t="s">
        <v>20</v>
      </c>
      <c r="F2375" t="b">
        <v>0</v>
      </c>
      <c r="G2375" t="s">
        <v>52</v>
      </c>
      <c r="H2375" s="1">
        <v>45719.5000462963</v>
      </c>
      <c r="I2375" t="b">
        <v>0</v>
      </c>
      <c r="J2375" t="b">
        <v>1</v>
      </c>
      <c r="K2375" t="s">
        <v>31</v>
      </c>
      <c r="L2375" t="s">
        <v>22</v>
      </c>
      <c r="M2375">
        <v>180000</v>
      </c>
      <c r="O2375" t="s">
        <v>3539</v>
      </c>
      <c r="P2375" t="s">
        <v>3540</v>
      </c>
    </row>
    <row r="2376" spans="1:16" x14ac:dyDescent="0.35">
      <c r="A2376" t="s">
        <v>1776</v>
      </c>
      <c r="B2376" t="s">
        <v>3541</v>
      </c>
      <c r="C2376" t="s">
        <v>879</v>
      </c>
      <c r="D2376" t="s">
        <v>29</v>
      </c>
      <c r="E2376" t="s">
        <v>20</v>
      </c>
      <c r="F2376" t="b">
        <v>0</v>
      </c>
      <c r="G2376" t="s">
        <v>68</v>
      </c>
      <c r="H2376" s="1">
        <v>45719.625810185193</v>
      </c>
      <c r="I2376" t="b">
        <v>0</v>
      </c>
      <c r="J2376" t="b">
        <v>0</v>
      </c>
      <c r="K2376" t="s">
        <v>31</v>
      </c>
      <c r="L2376" t="s">
        <v>32</v>
      </c>
      <c r="N2376">
        <v>36.455001831054688</v>
      </c>
      <c r="O2376" t="s">
        <v>765</v>
      </c>
      <c r="P2376" t="s">
        <v>2752</v>
      </c>
    </row>
    <row r="2377" spans="1:16" x14ac:dyDescent="0.35">
      <c r="A2377" t="s">
        <v>1776</v>
      </c>
      <c r="B2377" t="s">
        <v>3542</v>
      </c>
      <c r="C2377" t="s">
        <v>3543</v>
      </c>
      <c r="D2377" t="s">
        <v>1149</v>
      </c>
      <c r="E2377" t="s">
        <v>204</v>
      </c>
      <c r="F2377" t="b">
        <v>0</v>
      </c>
      <c r="G2377" t="s">
        <v>47</v>
      </c>
      <c r="H2377" s="1">
        <v>45719.667048611111</v>
      </c>
      <c r="I2377" t="b">
        <v>0</v>
      </c>
      <c r="J2377" t="b">
        <v>0</v>
      </c>
      <c r="K2377" t="s">
        <v>31</v>
      </c>
      <c r="L2377" t="s">
        <v>32</v>
      </c>
      <c r="N2377">
        <v>25</v>
      </c>
      <c r="O2377" t="s">
        <v>3544</v>
      </c>
      <c r="P2377" t="s">
        <v>3545</v>
      </c>
    </row>
    <row r="2378" spans="1:16" x14ac:dyDescent="0.35">
      <c r="A2378" t="s">
        <v>1776</v>
      </c>
      <c r="B2378" t="s">
        <v>1969</v>
      </c>
      <c r="C2378" t="s">
        <v>2692</v>
      </c>
      <c r="D2378" t="s">
        <v>36</v>
      </c>
      <c r="E2378" t="s">
        <v>204</v>
      </c>
      <c r="F2378" t="b">
        <v>0</v>
      </c>
      <c r="G2378" t="s">
        <v>68</v>
      </c>
      <c r="H2378" s="1">
        <v>45719.668194444443</v>
      </c>
      <c r="I2378" t="b">
        <v>0</v>
      </c>
      <c r="J2378" t="b">
        <v>0</v>
      </c>
      <c r="K2378" t="s">
        <v>31</v>
      </c>
      <c r="L2378" t="s">
        <v>32</v>
      </c>
      <c r="N2378">
        <v>20.5</v>
      </c>
      <c r="O2378" t="s">
        <v>3546</v>
      </c>
      <c r="P2378" t="s">
        <v>3547</v>
      </c>
    </row>
    <row r="2379" spans="1:16" x14ac:dyDescent="0.35">
      <c r="A2379" t="s">
        <v>1776</v>
      </c>
      <c r="B2379" t="s">
        <v>2926</v>
      </c>
      <c r="C2379" t="s">
        <v>2373</v>
      </c>
      <c r="D2379" t="s">
        <v>36</v>
      </c>
      <c r="E2379" t="s">
        <v>91</v>
      </c>
      <c r="F2379" t="b">
        <v>0</v>
      </c>
      <c r="G2379" t="s">
        <v>52</v>
      </c>
      <c r="H2379" s="1">
        <v>45719.708356481482</v>
      </c>
      <c r="I2379" t="b">
        <v>0</v>
      </c>
      <c r="J2379" t="b">
        <v>1</v>
      </c>
      <c r="K2379" t="s">
        <v>31</v>
      </c>
      <c r="L2379" t="s">
        <v>32</v>
      </c>
      <c r="N2379">
        <v>39.165000915527337</v>
      </c>
      <c r="O2379" t="s">
        <v>3548</v>
      </c>
      <c r="P2379" t="s">
        <v>3549</v>
      </c>
    </row>
    <row r="2380" spans="1:16" x14ac:dyDescent="0.35">
      <c r="A2380" t="s">
        <v>1776</v>
      </c>
      <c r="B2380" t="s">
        <v>1776</v>
      </c>
      <c r="C2380" t="s">
        <v>3550</v>
      </c>
      <c r="D2380" t="s">
        <v>110</v>
      </c>
      <c r="E2380" t="s">
        <v>20</v>
      </c>
      <c r="F2380" t="b">
        <v>0</v>
      </c>
      <c r="G2380" t="s">
        <v>52</v>
      </c>
      <c r="H2380" s="1">
        <v>45719.708449074067</v>
      </c>
      <c r="I2380" t="b">
        <v>0</v>
      </c>
      <c r="J2380" t="b">
        <v>1</v>
      </c>
      <c r="K2380" t="s">
        <v>31</v>
      </c>
      <c r="L2380" t="s">
        <v>22</v>
      </c>
      <c r="M2380">
        <v>55000</v>
      </c>
      <c r="O2380" t="s">
        <v>3551</v>
      </c>
      <c r="P2380" t="s">
        <v>1284</v>
      </c>
    </row>
    <row r="2381" spans="1:16" x14ac:dyDescent="0.35">
      <c r="A2381" t="s">
        <v>1776</v>
      </c>
      <c r="B2381" t="s">
        <v>3552</v>
      </c>
      <c r="C2381" t="s">
        <v>3044</v>
      </c>
      <c r="D2381" t="s">
        <v>36</v>
      </c>
      <c r="E2381" t="s">
        <v>20</v>
      </c>
      <c r="F2381" t="b">
        <v>0</v>
      </c>
      <c r="G2381" t="s">
        <v>52</v>
      </c>
      <c r="H2381" s="1">
        <v>45719.791712962957</v>
      </c>
      <c r="I2381" t="b">
        <v>0</v>
      </c>
      <c r="J2381" t="b">
        <v>1</v>
      </c>
      <c r="K2381" t="s">
        <v>31</v>
      </c>
      <c r="L2381" t="s">
        <v>22</v>
      </c>
      <c r="M2381">
        <v>161000</v>
      </c>
      <c r="O2381" t="s">
        <v>77</v>
      </c>
      <c r="P2381" t="s">
        <v>3553</v>
      </c>
    </row>
    <row r="2382" spans="1:16" x14ac:dyDescent="0.35">
      <c r="A2382" t="s">
        <v>1776</v>
      </c>
      <c r="B2382" t="s">
        <v>2588</v>
      </c>
      <c r="C2382" t="s">
        <v>3554</v>
      </c>
      <c r="D2382" t="s">
        <v>110</v>
      </c>
      <c r="E2382" t="s">
        <v>91</v>
      </c>
      <c r="F2382" t="b">
        <v>0</v>
      </c>
      <c r="G2382" t="s">
        <v>52</v>
      </c>
      <c r="H2382" s="1">
        <v>45719.79173611111</v>
      </c>
      <c r="I2382" t="b">
        <v>0</v>
      </c>
      <c r="J2382" t="b">
        <v>0</v>
      </c>
      <c r="K2382" t="s">
        <v>31</v>
      </c>
      <c r="L2382" t="s">
        <v>32</v>
      </c>
      <c r="N2382">
        <v>60</v>
      </c>
      <c r="O2382" t="s">
        <v>475</v>
      </c>
      <c r="P2382" t="s">
        <v>3555</v>
      </c>
    </row>
    <row r="2383" spans="1:16" x14ac:dyDescent="0.35">
      <c r="A2383" t="s">
        <v>1776</v>
      </c>
      <c r="B2383" t="s">
        <v>3556</v>
      </c>
      <c r="C2383" t="s">
        <v>2419</v>
      </c>
      <c r="D2383" t="s">
        <v>36</v>
      </c>
      <c r="E2383" t="s">
        <v>20</v>
      </c>
      <c r="F2383" t="b">
        <v>0</v>
      </c>
      <c r="G2383" t="s">
        <v>52</v>
      </c>
      <c r="H2383" s="1">
        <v>45719.791875000003</v>
      </c>
      <c r="I2383" t="b">
        <v>0</v>
      </c>
      <c r="J2383" t="b">
        <v>0</v>
      </c>
      <c r="K2383" t="s">
        <v>31</v>
      </c>
      <c r="L2383" t="s">
        <v>22</v>
      </c>
      <c r="M2383">
        <v>150000</v>
      </c>
      <c r="O2383" t="s">
        <v>3557</v>
      </c>
    </row>
    <row r="2384" spans="1:16" x14ac:dyDescent="0.35">
      <c r="A2384" t="s">
        <v>1776</v>
      </c>
      <c r="B2384" t="s">
        <v>3558</v>
      </c>
      <c r="C2384" t="s">
        <v>182</v>
      </c>
      <c r="D2384" t="s">
        <v>36</v>
      </c>
      <c r="E2384" t="s">
        <v>91</v>
      </c>
      <c r="F2384" t="b">
        <v>0</v>
      </c>
      <c r="G2384" t="s">
        <v>47</v>
      </c>
      <c r="H2384" s="1">
        <v>45719.79210648148</v>
      </c>
      <c r="I2384" t="b">
        <v>0</v>
      </c>
      <c r="J2384" t="b">
        <v>0</v>
      </c>
      <c r="K2384" t="s">
        <v>31</v>
      </c>
      <c r="L2384" t="s">
        <v>32</v>
      </c>
      <c r="N2384">
        <v>63.334999084472663</v>
      </c>
      <c r="O2384" t="s">
        <v>3559</v>
      </c>
      <c r="P2384" t="s">
        <v>3560</v>
      </c>
    </row>
    <row r="2385" spans="1:16" x14ac:dyDescent="0.35">
      <c r="A2385" t="s">
        <v>1776</v>
      </c>
      <c r="B2385" t="s">
        <v>3561</v>
      </c>
      <c r="C2385" t="s">
        <v>2292</v>
      </c>
      <c r="D2385" t="s">
        <v>36</v>
      </c>
      <c r="E2385" t="s">
        <v>20</v>
      </c>
      <c r="F2385" t="b">
        <v>0</v>
      </c>
      <c r="G2385" t="s">
        <v>52</v>
      </c>
      <c r="H2385" s="1">
        <v>45719.833379629628</v>
      </c>
      <c r="I2385" t="b">
        <v>0</v>
      </c>
      <c r="J2385" t="b">
        <v>1</v>
      </c>
      <c r="K2385" t="s">
        <v>31</v>
      </c>
      <c r="L2385" t="s">
        <v>22</v>
      </c>
      <c r="M2385">
        <v>95000</v>
      </c>
      <c r="O2385" t="s">
        <v>3562</v>
      </c>
      <c r="P2385" t="s">
        <v>3563</v>
      </c>
    </row>
    <row r="2386" spans="1:16" x14ac:dyDescent="0.35">
      <c r="A2386" t="s">
        <v>1776</v>
      </c>
      <c r="B2386" t="s">
        <v>3564</v>
      </c>
      <c r="C2386" t="s">
        <v>182</v>
      </c>
      <c r="D2386" t="s">
        <v>36</v>
      </c>
      <c r="E2386" t="s">
        <v>20</v>
      </c>
      <c r="F2386" t="b">
        <v>0</v>
      </c>
      <c r="G2386" t="s">
        <v>47</v>
      </c>
      <c r="H2386" s="1">
        <v>45719.917129629634</v>
      </c>
      <c r="I2386" t="b">
        <v>0</v>
      </c>
      <c r="J2386" t="b">
        <v>0</v>
      </c>
      <c r="K2386" t="s">
        <v>31</v>
      </c>
      <c r="L2386" t="s">
        <v>22</v>
      </c>
      <c r="M2386">
        <v>120000</v>
      </c>
      <c r="O2386" t="s">
        <v>3565</v>
      </c>
      <c r="P2386" t="s">
        <v>3566</v>
      </c>
    </row>
    <row r="2387" spans="1:16" x14ac:dyDescent="0.35">
      <c r="A2387" t="s">
        <v>1776</v>
      </c>
      <c r="B2387" t="s">
        <v>3567</v>
      </c>
      <c r="C2387" t="s">
        <v>201</v>
      </c>
      <c r="D2387" t="s">
        <v>29</v>
      </c>
      <c r="E2387" t="s">
        <v>20</v>
      </c>
      <c r="F2387" t="b">
        <v>0</v>
      </c>
      <c r="G2387" t="s">
        <v>43</v>
      </c>
      <c r="H2387" s="1">
        <v>45719.917303240742</v>
      </c>
      <c r="I2387" t="b">
        <v>0</v>
      </c>
      <c r="J2387" t="b">
        <v>1</v>
      </c>
      <c r="K2387" t="s">
        <v>31</v>
      </c>
      <c r="L2387" t="s">
        <v>22</v>
      </c>
      <c r="M2387">
        <v>172000</v>
      </c>
      <c r="O2387" t="s">
        <v>3568</v>
      </c>
      <c r="P2387" t="s">
        <v>156</v>
      </c>
    </row>
    <row r="2388" spans="1:16" x14ac:dyDescent="0.35">
      <c r="A2388" t="s">
        <v>1776</v>
      </c>
      <c r="B2388" t="s">
        <v>1813</v>
      </c>
      <c r="C2388" t="s">
        <v>1680</v>
      </c>
      <c r="D2388" t="s">
        <v>29</v>
      </c>
      <c r="E2388" t="s">
        <v>20</v>
      </c>
      <c r="F2388" t="b">
        <v>0</v>
      </c>
      <c r="G2388" t="s">
        <v>68</v>
      </c>
      <c r="H2388" s="1">
        <v>45719.91747685185</v>
      </c>
      <c r="I2388" t="b">
        <v>0</v>
      </c>
      <c r="J2388" t="b">
        <v>1</v>
      </c>
      <c r="K2388" t="s">
        <v>31</v>
      </c>
      <c r="L2388" t="s">
        <v>22</v>
      </c>
      <c r="M2388">
        <v>83250</v>
      </c>
      <c r="O2388" t="s">
        <v>3100</v>
      </c>
      <c r="P2388" t="s">
        <v>3569</v>
      </c>
    </row>
    <row r="2389" spans="1:16" x14ac:dyDescent="0.35">
      <c r="A2389" t="s">
        <v>1776</v>
      </c>
      <c r="B2389" t="s">
        <v>3570</v>
      </c>
      <c r="C2389" t="s">
        <v>3571</v>
      </c>
      <c r="D2389" t="s">
        <v>36</v>
      </c>
      <c r="E2389" t="s">
        <v>91</v>
      </c>
      <c r="F2389" t="b">
        <v>0</v>
      </c>
      <c r="G2389" t="s">
        <v>287</v>
      </c>
      <c r="H2389" s="1">
        <v>45719.935543981483</v>
      </c>
      <c r="I2389" t="b">
        <v>0</v>
      </c>
      <c r="J2389" t="b">
        <v>0</v>
      </c>
      <c r="K2389" t="s">
        <v>287</v>
      </c>
      <c r="L2389" t="s">
        <v>32</v>
      </c>
      <c r="N2389">
        <v>41.5</v>
      </c>
      <c r="O2389" t="s">
        <v>3572</v>
      </c>
    </row>
    <row r="2390" spans="1:16" x14ac:dyDescent="0.35">
      <c r="A2390" t="s">
        <v>1776</v>
      </c>
      <c r="B2390" t="s">
        <v>3573</v>
      </c>
      <c r="C2390" t="s">
        <v>2780</v>
      </c>
      <c r="D2390" t="s">
        <v>36</v>
      </c>
      <c r="E2390" t="s">
        <v>20</v>
      </c>
      <c r="F2390" t="b">
        <v>0</v>
      </c>
      <c r="G2390" t="s">
        <v>52</v>
      </c>
      <c r="H2390" s="1">
        <v>45719.958483796298</v>
      </c>
      <c r="I2390" t="b">
        <v>0</v>
      </c>
      <c r="J2390" t="b">
        <v>1</v>
      </c>
      <c r="K2390" t="s">
        <v>31</v>
      </c>
      <c r="L2390" t="s">
        <v>22</v>
      </c>
      <c r="M2390">
        <v>180000</v>
      </c>
      <c r="O2390" t="s">
        <v>3574</v>
      </c>
      <c r="P2390" t="s">
        <v>3575</v>
      </c>
    </row>
    <row r="2391" spans="1:16" x14ac:dyDescent="0.35">
      <c r="A2391" t="s">
        <v>1776</v>
      </c>
      <c r="B2391" t="s">
        <v>1973</v>
      </c>
      <c r="C2391" t="s">
        <v>3576</v>
      </c>
      <c r="D2391" t="s">
        <v>36</v>
      </c>
      <c r="E2391" t="s">
        <v>20</v>
      </c>
      <c r="F2391" t="b">
        <v>0</v>
      </c>
      <c r="G2391" t="s">
        <v>52</v>
      </c>
      <c r="H2391" s="1">
        <v>45720.083425925928</v>
      </c>
      <c r="I2391" t="b">
        <v>0</v>
      </c>
      <c r="J2391" t="b">
        <v>1</v>
      </c>
      <c r="K2391" t="s">
        <v>31</v>
      </c>
      <c r="L2391" t="s">
        <v>22</v>
      </c>
      <c r="M2391">
        <v>123800</v>
      </c>
      <c r="O2391" t="s">
        <v>607</v>
      </c>
      <c r="P2391" t="s">
        <v>3577</v>
      </c>
    </row>
    <row r="2392" spans="1:16" x14ac:dyDescent="0.35">
      <c r="A2392" t="s">
        <v>1776</v>
      </c>
      <c r="B2392" t="s">
        <v>2137</v>
      </c>
      <c r="C2392" t="s">
        <v>3408</v>
      </c>
      <c r="D2392" t="s">
        <v>29</v>
      </c>
      <c r="E2392" t="s">
        <v>20</v>
      </c>
      <c r="F2392" t="b">
        <v>0</v>
      </c>
      <c r="G2392" t="s">
        <v>47</v>
      </c>
      <c r="H2392" s="1">
        <v>45720.250405092593</v>
      </c>
      <c r="I2392" t="b">
        <v>0</v>
      </c>
      <c r="J2392" t="b">
        <v>0</v>
      </c>
      <c r="K2392" t="s">
        <v>31</v>
      </c>
      <c r="L2392" t="s">
        <v>22</v>
      </c>
      <c r="M2392">
        <v>103000</v>
      </c>
      <c r="O2392" t="s">
        <v>3409</v>
      </c>
      <c r="P2392" t="s">
        <v>3118</v>
      </c>
    </row>
    <row r="2393" spans="1:16" x14ac:dyDescent="0.35">
      <c r="A2393" t="s">
        <v>1776</v>
      </c>
      <c r="B2393" t="s">
        <v>3488</v>
      </c>
      <c r="C2393" t="s">
        <v>3489</v>
      </c>
      <c r="D2393" t="s">
        <v>110</v>
      </c>
      <c r="E2393" t="s">
        <v>20</v>
      </c>
      <c r="F2393" t="b">
        <v>0</v>
      </c>
      <c r="G2393" t="s">
        <v>47</v>
      </c>
      <c r="H2393" s="1">
        <v>45720.250405092593</v>
      </c>
      <c r="I2393" t="b">
        <v>0</v>
      </c>
      <c r="J2393" t="b">
        <v>1</v>
      </c>
      <c r="K2393" t="s">
        <v>31</v>
      </c>
      <c r="L2393" t="s">
        <v>32</v>
      </c>
      <c r="N2393">
        <v>47.035003662109382</v>
      </c>
      <c r="O2393" t="s">
        <v>3525</v>
      </c>
      <c r="P2393" t="s">
        <v>3491</v>
      </c>
    </row>
    <row r="2394" spans="1:16" x14ac:dyDescent="0.35">
      <c r="A2394" t="s">
        <v>1776</v>
      </c>
      <c r="B2394" t="s">
        <v>2355</v>
      </c>
      <c r="C2394" t="s">
        <v>1005</v>
      </c>
      <c r="D2394" t="s">
        <v>2253</v>
      </c>
      <c r="E2394" t="s">
        <v>760</v>
      </c>
      <c r="F2394" t="b">
        <v>0</v>
      </c>
      <c r="G2394" t="s">
        <v>47</v>
      </c>
      <c r="H2394" s="1">
        <v>45720.250405092593</v>
      </c>
      <c r="I2394" t="b">
        <v>1</v>
      </c>
      <c r="J2394" t="b">
        <v>1</v>
      </c>
      <c r="K2394" t="s">
        <v>31</v>
      </c>
      <c r="L2394" t="s">
        <v>32</v>
      </c>
      <c r="N2394">
        <v>77.5</v>
      </c>
      <c r="O2394" t="s">
        <v>3578</v>
      </c>
      <c r="P2394" t="s">
        <v>3579</v>
      </c>
    </row>
    <row r="2395" spans="1:16" x14ac:dyDescent="0.35">
      <c r="A2395" t="s">
        <v>1776</v>
      </c>
      <c r="B2395" t="s">
        <v>3580</v>
      </c>
      <c r="C2395" t="s">
        <v>257</v>
      </c>
      <c r="D2395" t="s">
        <v>36</v>
      </c>
      <c r="E2395" t="s">
        <v>20</v>
      </c>
      <c r="F2395" t="b">
        <v>0</v>
      </c>
      <c r="G2395" t="s">
        <v>47</v>
      </c>
      <c r="H2395" s="1">
        <v>45720.250405092593</v>
      </c>
      <c r="I2395" t="b">
        <v>1</v>
      </c>
      <c r="J2395" t="b">
        <v>1</v>
      </c>
      <c r="K2395" t="s">
        <v>31</v>
      </c>
      <c r="L2395" t="s">
        <v>32</v>
      </c>
      <c r="N2395">
        <v>47.904998779296882</v>
      </c>
      <c r="O2395" t="s">
        <v>3581</v>
      </c>
      <c r="P2395" t="s">
        <v>561</v>
      </c>
    </row>
    <row r="2396" spans="1:16" x14ac:dyDescent="0.35">
      <c r="A2396" t="s">
        <v>1776</v>
      </c>
      <c r="B2396" t="s">
        <v>3582</v>
      </c>
      <c r="C2396" t="s">
        <v>201</v>
      </c>
      <c r="D2396" t="s">
        <v>17472</v>
      </c>
      <c r="E2396" t="s">
        <v>760</v>
      </c>
      <c r="F2396" t="b">
        <v>0</v>
      </c>
      <c r="G2396" t="s">
        <v>43</v>
      </c>
      <c r="H2396" s="1">
        <v>45720.250868055547</v>
      </c>
      <c r="I2396" t="b">
        <v>1</v>
      </c>
      <c r="J2396" t="b">
        <v>1</v>
      </c>
      <c r="K2396" t="s">
        <v>31</v>
      </c>
      <c r="L2396" t="s">
        <v>32</v>
      </c>
      <c r="N2396">
        <v>52.75</v>
      </c>
      <c r="O2396" t="s">
        <v>2819</v>
      </c>
      <c r="P2396" t="s">
        <v>3583</v>
      </c>
    </row>
    <row r="2397" spans="1:16" x14ac:dyDescent="0.35">
      <c r="A2397" t="s">
        <v>1776</v>
      </c>
      <c r="B2397" t="s">
        <v>3584</v>
      </c>
      <c r="C2397" t="s">
        <v>552</v>
      </c>
      <c r="D2397" t="s">
        <v>36</v>
      </c>
      <c r="E2397" t="s">
        <v>91</v>
      </c>
      <c r="F2397" t="b">
        <v>0</v>
      </c>
      <c r="G2397" t="s">
        <v>68</v>
      </c>
      <c r="H2397" s="1">
        <v>45720.252708333333</v>
      </c>
      <c r="I2397" t="b">
        <v>1</v>
      </c>
      <c r="J2397" t="b">
        <v>1</v>
      </c>
      <c r="K2397" t="s">
        <v>31</v>
      </c>
      <c r="L2397" t="s">
        <v>32</v>
      </c>
      <c r="N2397">
        <v>54</v>
      </c>
      <c r="O2397" t="s">
        <v>3548</v>
      </c>
      <c r="P2397" t="s">
        <v>3585</v>
      </c>
    </row>
    <row r="2398" spans="1:16" x14ac:dyDescent="0.35">
      <c r="A2398" t="s">
        <v>1776</v>
      </c>
      <c r="B2398" t="s">
        <v>3586</v>
      </c>
      <c r="C2398" t="s">
        <v>3587</v>
      </c>
      <c r="D2398" t="s">
        <v>36</v>
      </c>
      <c r="E2398" t="s">
        <v>20</v>
      </c>
      <c r="F2398" t="b">
        <v>0</v>
      </c>
      <c r="G2398" t="s">
        <v>68</v>
      </c>
      <c r="H2398" s="1">
        <v>45720.252708333333</v>
      </c>
      <c r="I2398" t="b">
        <v>0</v>
      </c>
      <c r="J2398" t="b">
        <v>0</v>
      </c>
      <c r="K2398" t="s">
        <v>31</v>
      </c>
      <c r="L2398" t="s">
        <v>32</v>
      </c>
      <c r="N2398">
        <v>46.220001220703118</v>
      </c>
      <c r="O2398" t="s">
        <v>3588</v>
      </c>
      <c r="P2398" t="s">
        <v>3589</v>
      </c>
    </row>
    <row r="2399" spans="1:16" x14ac:dyDescent="0.35">
      <c r="A2399" t="s">
        <v>1776</v>
      </c>
      <c r="B2399" t="s">
        <v>3221</v>
      </c>
      <c r="C2399" t="s">
        <v>18</v>
      </c>
      <c r="D2399" t="s">
        <v>17483</v>
      </c>
      <c r="E2399" t="s">
        <v>20</v>
      </c>
      <c r="F2399" t="b">
        <v>1</v>
      </c>
      <c r="G2399" t="s">
        <v>3590</v>
      </c>
      <c r="H2399" s="1">
        <v>45720.269652777781</v>
      </c>
      <c r="I2399" t="b">
        <v>0</v>
      </c>
      <c r="J2399" t="b">
        <v>0</v>
      </c>
      <c r="K2399" t="s">
        <v>3590</v>
      </c>
      <c r="L2399" t="s">
        <v>22</v>
      </c>
      <c r="M2399">
        <v>51000</v>
      </c>
      <c r="O2399" t="s">
        <v>3591</v>
      </c>
    </row>
    <row r="2400" spans="1:16" x14ac:dyDescent="0.35">
      <c r="A2400" t="s">
        <v>1776</v>
      </c>
      <c r="B2400" t="s">
        <v>1776</v>
      </c>
      <c r="C2400" t="s">
        <v>2899</v>
      </c>
      <c r="D2400" t="s">
        <v>110</v>
      </c>
      <c r="E2400" t="s">
        <v>20</v>
      </c>
      <c r="F2400" t="b">
        <v>0</v>
      </c>
      <c r="G2400" t="s">
        <v>171</v>
      </c>
      <c r="H2400" s="1">
        <v>45720.281446759262</v>
      </c>
      <c r="I2400" t="b">
        <v>0</v>
      </c>
      <c r="J2400" t="b">
        <v>1</v>
      </c>
      <c r="K2400" t="s">
        <v>31</v>
      </c>
      <c r="L2400" t="s">
        <v>22</v>
      </c>
      <c r="M2400">
        <v>127050</v>
      </c>
      <c r="O2400" t="s">
        <v>2773</v>
      </c>
      <c r="P2400" t="s">
        <v>2900</v>
      </c>
    </row>
    <row r="2401" spans="1:16" x14ac:dyDescent="0.35">
      <c r="A2401" t="s">
        <v>1776</v>
      </c>
      <c r="B2401" t="s">
        <v>3592</v>
      </c>
      <c r="C2401" t="s">
        <v>505</v>
      </c>
      <c r="D2401" t="s">
        <v>29</v>
      </c>
      <c r="E2401" t="s">
        <v>20</v>
      </c>
      <c r="F2401" t="b">
        <v>0</v>
      </c>
      <c r="G2401" t="s">
        <v>52</v>
      </c>
      <c r="H2401" s="1">
        <v>45720.333414351851</v>
      </c>
      <c r="I2401" t="b">
        <v>0</v>
      </c>
      <c r="J2401" t="b">
        <v>0</v>
      </c>
      <c r="K2401" t="s">
        <v>31</v>
      </c>
      <c r="L2401" t="s">
        <v>32</v>
      </c>
      <c r="N2401">
        <v>81</v>
      </c>
      <c r="O2401" t="s">
        <v>3593</v>
      </c>
      <c r="P2401" t="s">
        <v>140</v>
      </c>
    </row>
    <row r="2402" spans="1:16" x14ac:dyDescent="0.35">
      <c r="A2402" t="s">
        <v>1776</v>
      </c>
      <c r="B2402" t="s">
        <v>3594</v>
      </c>
      <c r="C2402" t="s">
        <v>649</v>
      </c>
      <c r="D2402" t="s">
        <v>36</v>
      </c>
      <c r="E2402" t="s">
        <v>20</v>
      </c>
      <c r="F2402" t="b">
        <v>0</v>
      </c>
      <c r="G2402" t="s">
        <v>43</v>
      </c>
      <c r="H2402" s="1">
        <v>45720.501099537039</v>
      </c>
      <c r="I2402" t="b">
        <v>1</v>
      </c>
      <c r="J2402" t="b">
        <v>1</v>
      </c>
      <c r="K2402" t="s">
        <v>31</v>
      </c>
      <c r="L2402" t="s">
        <v>22</v>
      </c>
      <c r="M2402">
        <v>105000</v>
      </c>
      <c r="O2402" t="s">
        <v>419</v>
      </c>
    </row>
    <row r="2403" spans="1:16" x14ac:dyDescent="0.35">
      <c r="A2403" t="s">
        <v>1776</v>
      </c>
      <c r="B2403" t="s">
        <v>3595</v>
      </c>
      <c r="C2403" t="s">
        <v>3596</v>
      </c>
      <c r="D2403" t="s">
        <v>249</v>
      </c>
      <c r="E2403" t="s">
        <v>20</v>
      </c>
      <c r="F2403" t="b">
        <v>0</v>
      </c>
      <c r="G2403" t="s">
        <v>3596</v>
      </c>
      <c r="H2403" s="1">
        <v>45720.509930555563</v>
      </c>
      <c r="I2403" t="b">
        <v>0</v>
      </c>
      <c r="J2403" t="b">
        <v>0</v>
      </c>
      <c r="K2403" t="s">
        <v>3596</v>
      </c>
      <c r="L2403" t="s">
        <v>22</v>
      </c>
      <c r="M2403">
        <v>52000</v>
      </c>
      <c r="O2403" t="s">
        <v>1793</v>
      </c>
    </row>
    <row r="2404" spans="1:16" x14ac:dyDescent="0.35">
      <c r="A2404" t="s">
        <v>1776</v>
      </c>
      <c r="B2404" t="s">
        <v>3597</v>
      </c>
      <c r="C2404" t="s">
        <v>1346</v>
      </c>
      <c r="D2404" t="s">
        <v>249</v>
      </c>
      <c r="E2404" t="s">
        <v>91</v>
      </c>
      <c r="F2404" t="b">
        <v>0</v>
      </c>
      <c r="G2404" t="s">
        <v>1346</v>
      </c>
      <c r="H2404" s="1">
        <v>45720.51085648148</v>
      </c>
      <c r="I2404" t="b">
        <v>1</v>
      </c>
      <c r="J2404" t="b">
        <v>0</v>
      </c>
      <c r="K2404" t="s">
        <v>1346</v>
      </c>
      <c r="L2404" t="s">
        <v>22</v>
      </c>
      <c r="M2404">
        <v>53560</v>
      </c>
      <c r="O2404" t="s">
        <v>3598</v>
      </c>
      <c r="P2404" t="s">
        <v>1043</v>
      </c>
    </row>
    <row r="2405" spans="1:16" x14ac:dyDescent="0.35">
      <c r="A2405" t="s">
        <v>1776</v>
      </c>
      <c r="B2405" t="s">
        <v>3599</v>
      </c>
      <c r="C2405" t="s">
        <v>517</v>
      </c>
      <c r="D2405" t="s">
        <v>3600</v>
      </c>
      <c r="E2405" t="s">
        <v>20</v>
      </c>
      <c r="F2405" t="b">
        <v>0</v>
      </c>
      <c r="G2405" t="s">
        <v>52</v>
      </c>
      <c r="H2405" s="1">
        <v>45720.54173611111</v>
      </c>
      <c r="I2405" t="b">
        <v>1</v>
      </c>
      <c r="J2405" t="b">
        <v>0</v>
      </c>
      <c r="K2405" t="s">
        <v>31</v>
      </c>
      <c r="L2405" t="s">
        <v>22</v>
      </c>
      <c r="M2405">
        <v>167500</v>
      </c>
      <c r="O2405" t="s">
        <v>3601</v>
      </c>
    </row>
    <row r="2406" spans="1:16" x14ac:dyDescent="0.35">
      <c r="A2406" t="s">
        <v>1776</v>
      </c>
      <c r="B2406" t="s">
        <v>3602</v>
      </c>
      <c r="C2406" t="s">
        <v>193</v>
      </c>
      <c r="D2406" t="s">
        <v>110</v>
      </c>
      <c r="E2406" t="s">
        <v>20</v>
      </c>
      <c r="F2406" t="b">
        <v>0</v>
      </c>
      <c r="G2406" t="s">
        <v>52</v>
      </c>
      <c r="H2406" s="1">
        <v>45720.54179398148</v>
      </c>
      <c r="I2406" t="b">
        <v>0</v>
      </c>
      <c r="J2406" t="b">
        <v>1</v>
      </c>
      <c r="K2406" t="s">
        <v>31</v>
      </c>
      <c r="L2406" t="s">
        <v>22</v>
      </c>
      <c r="M2406">
        <v>110000</v>
      </c>
      <c r="O2406" t="s">
        <v>3603</v>
      </c>
    </row>
    <row r="2407" spans="1:16" x14ac:dyDescent="0.35">
      <c r="A2407" t="s">
        <v>1776</v>
      </c>
      <c r="B2407" t="s">
        <v>3604</v>
      </c>
      <c r="C2407" t="s">
        <v>51</v>
      </c>
      <c r="D2407" t="s">
        <v>110</v>
      </c>
      <c r="E2407" t="s">
        <v>91</v>
      </c>
      <c r="F2407" t="b">
        <v>0</v>
      </c>
      <c r="G2407" t="s">
        <v>43</v>
      </c>
      <c r="H2407" s="1">
        <v>45720.667557870373</v>
      </c>
      <c r="I2407" t="b">
        <v>0</v>
      </c>
      <c r="J2407" t="b">
        <v>0</v>
      </c>
      <c r="K2407" t="s">
        <v>31</v>
      </c>
      <c r="L2407" t="s">
        <v>32</v>
      </c>
      <c r="N2407">
        <v>52.5</v>
      </c>
      <c r="O2407" t="s">
        <v>3605</v>
      </c>
      <c r="P2407" t="s">
        <v>3606</v>
      </c>
    </row>
    <row r="2408" spans="1:16" x14ac:dyDescent="0.35">
      <c r="A2408" t="s">
        <v>1776</v>
      </c>
      <c r="B2408" t="s">
        <v>3607</v>
      </c>
      <c r="C2408" t="s">
        <v>170</v>
      </c>
      <c r="D2408" t="s">
        <v>36</v>
      </c>
      <c r="E2408" t="s">
        <v>91</v>
      </c>
      <c r="F2408" t="b">
        <v>0</v>
      </c>
      <c r="G2408" t="s">
        <v>171</v>
      </c>
      <c r="H2408" s="1">
        <v>45720.684687499997</v>
      </c>
      <c r="I2408" t="b">
        <v>1</v>
      </c>
      <c r="J2408" t="b">
        <v>0</v>
      </c>
      <c r="K2408" t="s">
        <v>31</v>
      </c>
      <c r="L2408" t="s">
        <v>32</v>
      </c>
      <c r="N2408">
        <v>56.5</v>
      </c>
      <c r="O2408" t="s">
        <v>1195</v>
      </c>
      <c r="P2408" t="s">
        <v>3608</v>
      </c>
    </row>
    <row r="2409" spans="1:16" x14ac:dyDescent="0.35">
      <c r="A2409" t="s">
        <v>1776</v>
      </c>
      <c r="B2409" t="s">
        <v>3609</v>
      </c>
      <c r="C2409" t="s">
        <v>1914</v>
      </c>
      <c r="D2409" t="s">
        <v>36</v>
      </c>
      <c r="E2409" t="s">
        <v>20</v>
      </c>
      <c r="F2409" t="b">
        <v>0</v>
      </c>
      <c r="G2409" t="s">
        <v>52</v>
      </c>
      <c r="H2409" s="1">
        <v>45720.708379629628</v>
      </c>
      <c r="I2409" t="b">
        <v>0</v>
      </c>
      <c r="J2409" t="b">
        <v>0</v>
      </c>
      <c r="K2409" t="s">
        <v>31</v>
      </c>
      <c r="L2409" t="s">
        <v>22</v>
      </c>
      <c r="M2409">
        <v>60000</v>
      </c>
      <c r="O2409" t="s">
        <v>3610</v>
      </c>
    </row>
    <row r="2410" spans="1:16" x14ac:dyDescent="0.35">
      <c r="A2410" t="s">
        <v>1776</v>
      </c>
      <c r="B2410" t="s">
        <v>1957</v>
      </c>
      <c r="C2410" t="s">
        <v>3611</v>
      </c>
      <c r="D2410" t="s">
        <v>573</v>
      </c>
      <c r="E2410" t="s">
        <v>20</v>
      </c>
      <c r="F2410" t="b">
        <v>0</v>
      </c>
      <c r="G2410" t="s">
        <v>68</v>
      </c>
      <c r="H2410" s="1">
        <v>45720.711099537039</v>
      </c>
      <c r="I2410" t="b">
        <v>0</v>
      </c>
      <c r="J2410" t="b">
        <v>1</v>
      </c>
      <c r="K2410" t="s">
        <v>31</v>
      </c>
      <c r="L2410" t="s">
        <v>32</v>
      </c>
      <c r="N2410">
        <v>19.57500076293945</v>
      </c>
      <c r="O2410" t="s">
        <v>1959</v>
      </c>
      <c r="P2410" t="s">
        <v>1960</v>
      </c>
    </row>
    <row r="2411" spans="1:16" x14ac:dyDescent="0.35">
      <c r="A2411" t="s">
        <v>1776</v>
      </c>
      <c r="B2411" t="s">
        <v>3612</v>
      </c>
      <c r="C2411" t="s">
        <v>533</v>
      </c>
      <c r="D2411" t="s">
        <v>36</v>
      </c>
      <c r="E2411" t="s">
        <v>20</v>
      </c>
      <c r="F2411" t="b">
        <v>0</v>
      </c>
      <c r="G2411" t="s">
        <v>52</v>
      </c>
      <c r="H2411" s="1">
        <v>45720.750196759262</v>
      </c>
      <c r="I2411" t="b">
        <v>1</v>
      </c>
      <c r="J2411" t="b">
        <v>1</v>
      </c>
      <c r="K2411" t="s">
        <v>31</v>
      </c>
      <c r="L2411" t="s">
        <v>22</v>
      </c>
      <c r="M2411">
        <v>115800</v>
      </c>
      <c r="O2411" t="s">
        <v>402</v>
      </c>
      <c r="P2411" t="s">
        <v>2159</v>
      </c>
    </row>
    <row r="2412" spans="1:16" x14ac:dyDescent="0.35">
      <c r="A2412" t="s">
        <v>1776</v>
      </c>
      <c r="B2412" t="s">
        <v>3613</v>
      </c>
      <c r="C2412" t="s">
        <v>599</v>
      </c>
      <c r="D2412" t="s">
        <v>573</v>
      </c>
      <c r="E2412" t="s">
        <v>20</v>
      </c>
      <c r="F2412" t="b">
        <v>0</v>
      </c>
      <c r="G2412" t="s">
        <v>52</v>
      </c>
      <c r="H2412" s="1">
        <v>45720.791712962957</v>
      </c>
      <c r="I2412" t="b">
        <v>1</v>
      </c>
      <c r="J2412" t="b">
        <v>0</v>
      </c>
      <c r="K2412" t="s">
        <v>31</v>
      </c>
      <c r="L2412" t="s">
        <v>32</v>
      </c>
      <c r="N2412">
        <v>24.014999389648441</v>
      </c>
      <c r="O2412" t="s">
        <v>3614</v>
      </c>
      <c r="P2412" t="s">
        <v>3615</v>
      </c>
    </row>
    <row r="2413" spans="1:16" x14ac:dyDescent="0.35">
      <c r="A2413" t="s">
        <v>1776</v>
      </c>
      <c r="B2413" t="s">
        <v>3616</v>
      </c>
      <c r="C2413" t="s">
        <v>3617</v>
      </c>
      <c r="D2413" t="s">
        <v>573</v>
      </c>
      <c r="E2413" t="s">
        <v>20</v>
      </c>
      <c r="F2413" t="b">
        <v>0</v>
      </c>
      <c r="G2413" t="s">
        <v>52</v>
      </c>
      <c r="H2413" s="1">
        <v>45720.791747685187</v>
      </c>
      <c r="I2413" t="b">
        <v>0</v>
      </c>
      <c r="J2413" t="b">
        <v>1</v>
      </c>
      <c r="K2413" t="s">
        <v>31</v>
      </c>
      <c r="L2413" t="s">
        <v>32</v>
      </c>
      <c r="N2413">
        <v>22.694999694824219</v>
      </c>
      <c r="O2413" t="s">
        <v>3618</v>
      </c>
      <c r="P2413" t="s">
        <v>3619</v>
      </c>
    </row>
    <row r="2414" spans="1:16" x14ac:dyDescent="0.35">
      <c r="A2414" t="s">
        <v>1776</v>
      </c>
      <c r="B2414" t="s">
        <v>3620</v>
      </c>
      <c r="C2414" t="s">
        <v>3621</v>
      </c>
      <c r="D2414" t="s">
        <v>573</v>
      </c>
      <c r="E2414" t="s">
        <v>20</v>
      </c>
      <c r="F2414" t="b">
        <v>0</v>
      </c>
      <c r="G2414" t="s">
        <v>52</v>
      </c>
      <c r="H2414" s="1">
        <v>45720.791747685187</v>
      </c>
      <c r="I2414" t="b">
        <v>0</v>
      </c>
      <c r="J2414" t="b">
        <v>0</v>
      </c>
      <c r="K2414" t="s">
        <v>31</v>
      </c>
      <c r="L2414" t="s">
        <v>32</v>
      </c>
      <c r="N2414">
        <v>22.694999694824219</v>
      </c>
      <c r="O2414" t="s">
        <v>3622</v>
      </c>
      <c r="P2414" t="s">
        <v>232</v>
      </c>
    </row>
    <row r="2415" spans="1:16" x14ac:dyDescent="0.35">
      <c r="A2415" t="s">
        <v>1776</v>
      </c>
      <c r="B2415" t="s">
        <v>3623</v>
      </c>
      <c r="C2415" t="s">
        <v>2757</v>
      </c>
      <c r="D2415" t="s">
        <v>573</v>
      </c>
      <c r="E2415" t="s">
        <v>20</v>
      </c>
      <c r="F2415" t="b">
        <v>0</v>
      </c>
      <c r="G2415" t="s">
        <v>52</v>
      </c>
      <c r="H2415" s="1">
        <v>45720.791759259257</v>
      </c>
      <c r="I2415" t="b">
        <v>0</v>
      </c>
      <c r="J2415" t="b">
        <v>1</v>
      </c>
      <c r="K2415" t="s">
        <v>31</v>
      </c>
      <c r="L2415" t="s">
        <v>32</v>
      </c>
      <c r="N2415">
        <v>26.389999389648441</v>
      </c>
      <c r="O2415" t="s">
        <v>3624</v>
      </c>
      <c r="P2415" t="s">
        <v>251</v>
      </c>
    </row>
    <row r="2416" spans="1:16" x14ac:dyDescent="0.35">
      <c r="A2416" t="s">
        <v>1776</v>
      </c>
      <c r="B2416" t="s">
        <v>3625</v>
      </c>
      <c r="C2416" t="s">
        <v>2602</v>
      </c>
      <c r="D2416" t="s">
        <v>573</v>
      </c>
      <c r="E2416" t="s">
        <v>20</v>
      </c>
      <c r="F2416" t="b">
        <v>0</v>
      </c>
      <c r="G2416" t="s">
        <v>52</v>
      </c>
      <c r="H2416" s="1">
        <v>45720.79179398148</v>
      </c>
      <c r="I2416" t="b">
        <v>0</v>
      </c>
      <c r="J2416" t="b">
        <v>1</v>
      </c>
      <c r="K2416" t="s">
        <v>31</v>
      </c>
      <c r="L2416" t="s">
        <v>32</v>
      </c>
      <c r="N2416">
        <v>27.29000091552734</v>
      </c>
      <c r="O2416" t="s">
        <v>3618</v>
      </c>
      <c r="P2416" t="s">
        <v>3619</v>
      </c>
    </row>
    <row r="2417" spans="1:16" x14ac:dyDescent="0.35">
      <c r="A2417" t="s">
        <v>1776</v>
      </c>
      <c r="B2417" t="s">
        <v>3626</v>
      </c>
      <c r="C2417" t="s">
        <v>1961</v>
      </c>
      <c r="D2417" t="s">
        <v>573</v>
      </c>
      <c r="E2417" t="s">
        <v>20</v>
      </c>
      <c r="F2417" t="b">
        <v>0</v>
      </c>
      <c r="G2417" t="s">
        <v>47</v>
      </c>
      <c r="H2417" s="1">
        <v>45720.792118055557</v>
      </c>
      <c r="I2417" t="b">
        <v>0</v>
      </c>
      <c r="J2417" t="b">
        <v>1</v>
      </c>
      <c r="K2417" t="s">
        <v>31</v>
      </c>
      <c r="L2417" t="s">
        <v>32</v>
      </c>
      <c r="N2417">
        <v>24.969999313354489</v>
      </c>
      <c r="O2417" t="s">
        <v>654</v>
      </c>
      <c r="P2417" t="s">
        <v>3627</v>
      </c>
    </row>
    <row r="2418" spans="1:16" x14ac:dyDescent="0.35">
      <c r="A2418" t="s">
        <v>1776</v>
      </c>
      <c r="B2418" t="s">
        <v>3628</v>
      </c>
      <c r="C2418" t="s">
        <v>257</v>
      </c>
      <c r="D2418" t="s">
        <v>573</v>
      </c>
      <c r="E2418" t="s">
        <v>20</v>
      </c>
      <c r="F2418" t="b">
        <v>0</v>
      </c>
      <c r="G2418" t="s">
        <v>47</v>
      </c>
      <c r="H2418" s="1">
        <v>45720.792199074072</v>
      </c>
      <c r="I2418" t="b">
        <v>0</v>
      </c>
      <c r="J2418" t="b">
        <v>0</v>
      </c>
      <c r="K2418" t="s">
        <v>31</v>
      </c>
      <c r="L2418" t="s">
        <v>32</v>
      </c>
      <c r="N2418">
        <v>36.75</v>
      </c>
      <c r="O2418" t="s">
        <v>3629</v>
      </c>
      <c r="P2418" t="s">
        <v>3630</v>
      </c>
    </row>
    <row r="2419" spans="1:16" x14ac:dyDescent="0.35">
      <c r="A2419" t="s">
        <v>1776</v>
      </c>
      <c r="B2419" t="s">
        <v>3631</v>
      </c>
      <c r="C2419" t="s">
        <v>146</v>
      </c>
      <c r="D2419" t="s">
        <v>573</v>
      </c>
      <c r="E2419" t="s">
        <v>20</v>
      </c>
      <c r="F2419" t="b">
        <v>0</v>
      </c>
      <c r="G2419" t="s">
        <v>47</v>
      </c>
      <c r="H2419" s="1">
        <v>45720.792199074072</v>
      </c>
      <c r="I2419" t="b">
        <v>0</v>
      </c>
      <c r="J2419" t="b">
        <v>0</v>
      </c>
      <c r="K2419" t="s">
        <v>31</v>
      </c>
      <c r="L2419" t="s">
        <v>32</v>
      </c>
      <c r="N2419">
        <v>24.969999313354489</v>
      </c>
      <c r="O2419" t="s">
        <v>3632</v>
      </c>
      <c r="P2419" t="s">
        <v>3633</v>
      </c>
    </row>
    <row r="2420" spans="1:16" x14ac:dyDescent="0.35">
      <c r="A2420" t="s">
        <v>1776</v>
      </c>
      <c r="B2420" t="s">
        <v>3634</v>
      </c>
      <c r="C2420" t="s">
        <v>182</v>
      </c>
      <c r="D2420" t="s">
        <v>573</v>
      </c>
      <c r="E2420" t="s">
        <v>20</v>
      </c>
      <c r="F2420" t="b">
        <v>0</v>
      </c>
      <c r="G2420" t="s">
        <v>47</v>
      </c>
      <c r="H2420" s="1">
        <v>45720.792210648149</v>
      </c>
      <c r="I2420" t="b">
        <v>0</v>
      </c>
      <c r="J2420" t="b">
        <v>0</v>
      </c>
      <c r="K2420" t="s">
        <v>31</v>
      </c>
      <c r="L2420" t="s">
        <v>32</v>
      </c>
      <c r="N2420">
        <v>25.760000228881839</v>
      </c>
      <c r="O2420" t="s">
        <v>3632</v>
      </c>
      <c r="P2420" t="s">
        <v>3635</v>
      </c>
    </row>
    <row r="2421" spans="1:16" x14ac:dyDescent="0.35">
      <c r="A2421" t="s">
        <v>1776</v>
      </c>
      <c r="B2421" t="s">
        <v>3636</v>
      </c>
      <c r="C2421" t="s">
        <v>245</v>
      </c>
      <c r="D2421" t="s">
        <v>29</v>
      </c>
      <c r="F2421" t="b">
        <v>0</v>
      </c>
      <c r="G2421" t="s">
        <v>68</v>
      </c>
      <c r="H2421" s="1">
        <v>45720.794432870367</v>
      </c>
      <c r="I2421" t="b">
        <v>0</v>
      </c>
      <c r="J2421" t="b">
        <v>0</v>
      </c>
      <c r="K2421" t="s">
        <v>31</v>
      </c>
      <c r="L2421" t="s">
        <v>32</v>
      </c>
      <c r="N2421">
        <v>30.5</v>
      </c>
      <c r="O2421" t="s">
        <v>3637</v>
      </c>
      <c r="P2421" t="s">
        <v>2173</v>
      </c>
    </row>
    <row r="2422" spans="1:16" x14ac:dyDescent="0.35">
      <c r="A2422" t="s">
        <v>1776</v>
      </c>
      <c r="B2422" t="s">
        <v>3638</v>
      </c>
      <c r="C2422" t="s">
        <v>705</v>
      </c>
      <c r="D2422" t="s">
        <v>573</v>
      </c>
      <c r="E2422" t="s">
        <v>20</v>
      </c>
      <c r="F2422" t="b">
        <v>0</v>
      </c>
      <c r="G2422" t="s">
        <v>30</v>
      </c>
      <c r="H2422" s="1">
        <v>45720.794571759259</v>
      </c>
      <c r="I2422" t="b">
        <v>0</v>
      </c>
      <c r="J2422" t="b">
        <v>0</v>
      </c>
      <c r="K2422" t="s">
        <v>31</v>
      </c>
      <c r="L2422" t="s">
        <v>32</v>
      </c>
      <c r="N2422">
        <v>18.795000076293949</v>
      </c>
      <c r="O2422" t="s">
        <v>3639</v>
      </c>
      <c r="P2422" t="s">
        <v>3640</v>
      </c>
    </row>
    <row r="2423" spans="1:16" x14ac:dyDescent="0.35">
      <c r="A2423" t="s">
        <v>1776</v>
      </c>
      <c r="B2423" t="s">
        <v>3641</v>
      </c>
      <c r="C2423" t="s">
        <v>695</v>
      </c>
      <c r="D2423" t="s">
        <v>573</v>
      </c>
      <c r="E2423" t="s">
        <v>20</v>
      </c>
      <c r="F2423" t="b">
        <v>0</v>
      </c>
      <c r="G2423" t="s">
        <v>171</v>
      </c>
      <c r="H2423" s="1">
        <v>45720.809687499997</v>
      </c>
      <c r="I2423" t="b">
        <v>0</v>
      </c>
      <c r="J2423" t="b">
        <v>1</v>
      </c>
      <c r="K2423" t="s">
        <v>31</v>
      </c>
      <c r="L2423" t="s">
        <v>32</v>
      </c>
      <c r="N2423">
        <v>22.694999694824219</v>
      </c>
      <c r="O2423" t="s">
        <v>3642</v>
      </c>
      <c r="P2423" t="s">
        <v>3643</v>
      </c>
    </row>
    <row r="2424" spans="1:16" x14ac:dyDescent="0.35">
      <c r="A2424" t="s">
        <v>1776</v>
      </c>
      <c r="B2424" t="s">
        <v>3644</v>
      </c>
      <c r="C2424" t="s">
        <v>182</v>
      </c>
      <c r="D2424" t="s">
        <v>573</v>
      </c>
      <c r="E2424" t="s">
        <v>20</v>
      </c>
      <c r="F2424" t="b">
        <v>0</v>
      </c>
      <c r="G2424" t="s">
        <v>47</v>
      </c>
      <c r="H2424" s="1">
        <v>45720.83390046296</v>
      </c>
      <c r="I2424" t="b">
        <v>0</v>
      </c>
      <c r="J2424" t="b">
        <v>0</v>
      </c>
      <c r="K2424" t="s">
        <v>31</v>
      </c>
      <c r="L2424" t="s">
        <v>32</v>
      </c>
      <c r="N2424">
        <v>24</v>
      </c>
      <c r="O2424" t="s">
        <v>3645</v>
      </c>
      <c r="P2424" t="s">
        <v>164</v>
      </c>
    </row>
    <row r="2425" spans="1:16" x14ac:dyDescent="0.35">
      <c r="A2425" t="s">
        <v>1776</v>
      </c>
      <c r="B2425" t="s">
        <v>3218</v>
      </c>
      <c r="C2425" t="s">
        <v>1092</v>
      </c>
      <c r="D2425" t="s">
        <v>573</v>
      </c>
      <c r="E2425" t="s">
        <v>20</v>
      </c>
      <c r="F2425" t="b">
        <v>0</v>
      </c>
      <c r="G2425" t="s">
        <v>68</v>
      </c>
      <c r="H2425" s="1">
        <v>45720.836087962962</v>
      </c>
      <c r="I2425" t="b">
        <v>0</v>
      </c>
      <c r="J2425" t="b">
        <v>0</v>
      </c>
      <c r="K2425" t="s">
        <v>31</v>
      </c>
      <c r="L2425" t="s">
        <v>32</v>
      </c>
      <c r="N2425">
        <v>25</v>
      </c>
      <c r="O2425" t="s">
        <v>3219</v>
      </c>
      <c r="P2425" t="s">
        <v>3220</v>
      </c>
    </row>
    <row r="2426" spans="1:16" x14ac:dyDescent="0.35">
      <c r="A2426" t="s">
        <v>1776</v>
      </c>
      <c r="B2426" t="s">
        <v>2124</v>
      </c>
      <c r="C2426" t="s">
        <v>1642</v>
      </c>
      <c r="D2426" t="s">
        <v>36</v>
      </c>
      <c r="E2426" t="s">
        <v>91</v>
      </c>
      <c r="F2426" t="b">
        <v>0</v>
      </c>
      <c r="G2426" t="s">
        <v>52</v>
      </c>
      <c r="H2426" s="1">
        <v>45720.875162037039</v>
      </c>
      <c r="I2426" t="b">
        <v>0</v>
      </c>
      <c r="J2426" t="b">
        <v>0</v>
      </c>
      <c r="K2426" t="s">
        <v>31</v>
      </c>
      <c r="L2426" t="s">
        <v>32</v>
      </c>
      <c r="N2426">
        <v>65</v>
      </c>
      <c r="O2426" t="s">
        <v>3646</v>
      </c>
      <c r="P2426" t="s">
        <v>140</v>
      </c>
    </row>
    <row r="2427" spans="1:16" x14ac:dyDescent="0.35">
      <c r="A2427" t="s">
        <v>1776</v>
      </c>
      <c r="B2427" t="s">
        <v>3258</v>
      </c>
      <c r="C2427" t="s">
        <v>868</v>
      </c>
      <c r="D2427" t="s">
        <v>36</v>
      </c>
      <c r="E2427" t="s">
        <v>20</v>
      </c>
      <c r="F2427" t="b">
        <v>0</v>
      </c>
      <c r="G2427" t="s">
        <v>47</v>
      </c>
      <c r="H2427" s="1">
        <v>45720.875451388893</v>
      </c>
      <c r="I2427" t="b">
        <v>0</v>
      </c>
      <c r="J2427" t="b">
        <v>1</v>
      </c>
      <c r="K2427" t="s">
        <v>31</v>
      </c>
      <c r="L2427" t="s">
        <v>22</v>
      </c>
      <c r="M2427">
        <v>130000</v>
      </c>
      <c r="O2427" t="s">
        <v>1377</v>
      </c>
      <c r="P2427" t="s">
        <v>3259</v>
      </c>
    </row>
    <row r="2428" spans="1:16" x14ac:dyDescent="0.35">
      <c r="A2428" t="s">
        <v>1776</v>
      </c>
      <c r="B2428" t="s">
        <v>3647</v>
      </c>
      <c r="C2428" t="s">
        <v>182</v>
      </c>
      <c r="D2428" t="s">
        <v>36</v>
      </c>
      <c r="E2428" t="s">
        <v>20</v>
      </c>
      <c r="F2428" t="b">
        <v>0</v>
      </c>
      <c r="G2428" t="s">
        <v>47</v>
      </c>
      <c r="H2428" s="1">
        <v>45720.875567129631</v>
      </c>
      <c r="I2428" t="b">
        <v>0</v>
      </c>
      <c r="J2428" t="b">
        <v>0</v>
      </c>
      <c r="K2428" t="s">
        <v>31</v>
      </c>
      <c r="L2428" t="s">
        <v>22</v>
      </c>
      <c r="M2428">
        <v>113895</v>
      </c>
      <c r="O2428" t="s">
        <v>3648</v>
      </c>
      <c r="P2428" t="s">
        <v>2294</v>
      </c>
    </row>
    <row r="2429" spans="1:16" x14ac:dyDescent="0.35">
      <c r="A2429" t="s">
        <v>1776</v>
      </c>
      <c r="B2429" t="s">
        <v>3649</v>
      </c>
      <c r="C2429" t="s">
        <v>533</v>
      </c>
      <c r="D2429" t="s">
        <v>36</v>
      </c>
      <c r="E2429" t="s">
        <v>20</v>
      </c>
      <c r="F2429" t="b">
        <v>0</v>
      </c>
      <c r="G2429" t="s">
        <v>52</v>
      </c>
      <c r="H2429" s="1">
        <v>45720.916979166657</v>
      </c>
      <c r="I2429" t="b">
        <v>0</v>
      </c>
      <c r="J2429" t="b">
        <v>1</v>
      </c>
      <c r="K2429" t="s">
        <v>31</v>
      </c>
      <c r="L2429" t="s">
        <v>22</v>
      </c>
      <c r="M2429">
        <v>62355.453125</v>
      </c>
      <c r="O2429" t="s">
        <v>3650</v>
      </c>
      <c r="P2429" t="s">
        <v>3651</v>
      </c>
    </row>
    <row r="2430" spans="1:16" x14ac:dyDescent="0.35">
      <c r="A2430" t="s">
        <v>1776</v>
      </c>
      <c r="B2430" t="s">
        <v>3592</v>
      </c>
      <c r="C2430" t="s">
        <v>1642</v>
      </c>
      <c r="D2430" t="s">
        <v>110</v>
      </c>
      <c r="E2430" t="s">
        <v>91</v>
      </c>
      <c r="F2430" t="b">
        <v>0</v>
      </c>
      <c r="G2430" t="s">
        <v>52</v>
      </c>
      <c r="H2430" s="1">
        <v>45720.958425925928</v>
      </c>
      <c r="I2430" t="b">
        <v>0</v>
      </c>
      <c r="J2430" t="b">
        <v>0</v>
      </c>
      <c r="K2430" t="s">
        <v>31</v>
      </c>
      <c r="L2430" t="s">
        <v>32</v>
      </c>
      <c r="N2430">
        <v>87.5</v>
      </c>
      <c r="O2430" t="s">
        <v>3652</v>
      </c>
      <c r="P2430" t="s">
        <v>140</v>
      </c>
    </row>
    <row r="2431" spans="1:16" x14ac:dyDescent="0.35">
      <c r="A2431" t="s">
        <v>1776</v>
      </c>
      <c r="B2431" t="s">
        <v>3653</v>
      </c>
      <c r="C2431" t="s">
        <v>3654</v>
      </c>
      <c r="D2431" t="s">
        <v>110</v>
      </c>
      <c r="E2431" t="s">
        <v>20</v>
      </c>
      <c r="F2431" t="b">
        <v>0</v>
      </c>
      <c r="G2431" t="s">
        <v>52</v>
      </c>
      <c r="H2431" s="1">
        <v>45721.04173611111</v>
      </c>
      <c r="I2431" t="b">
        <v>0</v>
      </c>
      <c r="J2431" t="b">
        <v>0</v>
      </c>
      <c r="K2431" t="s">
        <v>31</v>
      </c>
      <c r="L2431" t="s">
        <v>22</v>
      </c>
      <c r="M2431">
        <v>57500</v>
      </c>
      <c r="O2431" t="s">
        <v>3655</v>
      </c>
    </row>
    <row r="2432" spans="1:16" x14ac:dyDescent="0.35">
      <c r="A2432" t="s">
        <v>1776</v>
      </c>
      <c r="B2432" t="s">
        <v>2993</v>
      </c>
      <c r="C2432" t="s">
        <v>597</v>
      </c>
      <c r="D2432" t="s">
        <v>36</v>
      </c>
      <c r="E2432" t="s">
        <v>20</v>
      </c>
      <c r="F2432" t="b">
        <v>0</v>
      </c>
      <c r="G2432" t="s">
        <v>52</v>
      </c>
      <c r="H2432" s="1">
        <v>45721.083460648151</v>
      </c>
      <c r="I2432" t="b">
        <v>0</v>
      </c>
      <c r="J2432" t="b">
        <v>1</v>
      </c>
      <c r="K2432" t="s">
        <v>31</v>
      </c>
      <c r="L2432" t="s">
        <v>22</v>
      </c>
      <c r="M2432">
        <v>158300</v>
      </c>
      <c r="O2432" t="s">
        <v>607</v>
      </c>
      <c r="P2432" t="s">
        <v>3656</v>
      </c>
    </row>
    <row r="2433" spans="1:16" x14ac:dyDescent="0.35">
      <c r="A2433" t="s">
        <v>1776</v>
      </c>
      <c r="B2433" t="s">
        <v>3657</v>
      </c>
      <c r="C2433" t="s">
        <v>201</v>
      </c>
      <c r="D2433" t="s">
        <v>110</v>
      </c>
      <c r="E2433" t="s">
        <v>91</v>
      </c>
      <c r="F2433" t="b">
        <v>0</v>
      </c>
      <c r="G2433" t="s">
        <v>43</v>
      </c>
      <c r="H2433" s="1">
        <v>45721.084224537037</v>
      </c>
      <c r="I2433" t="b">
        <v>1</v>
      </c>
      <c r="J2433" t="b">
        <v>0</v>
      </c>
      <c r="K2433" t="s">
        <v>31</v>
      </c>
      <c r="L2433" t="s">
        <v>32</v>
      </c>
      <c r="N2433">
        <v>62.5</v>
      </c>
      <c r="O2433" t="s">
        <v>3658</v>
      </c>
      <c r="P2433" t="s">
        <v>3659</v>
      </c>
    </row>
    <row r="2434" spans="1:16" x14ac:dyDescent="0.35">
      <c r="A2434" t="s">
        <v>1776</v>
      </c>
      <c r="B2434" t="s">
        <v>3580</v>
      </c>
      <c r="C2434" t="s">
        <v>257</v>
      </c>
      <c r="D2434" t="s">
        <v>110</v>
      </c>
      <c r="E2434" t="s">
        <v>20</v>
      </c>
      <c r="F2434" t="b">
        <v>0</v>
      </c>
      <c r="G2434" t="s">
        <v>47</v>
      </c>
      <c r="H2434" s="1">
        <v>45721.250393518523</v>
      </c>
      <c r="I2434" t="b">
        <v>1</v>
      </c>
      <c r="J2434" t="b">
        <v>1</v>
      </c>
      <c r="K2434" t="s">
        <v>31</v>
      </c>
      <c r="L2434" t="s">
        <v>32</v>
      </c>
      <c r="N2434">
        <v>47.904998779296882</v>
      </c>
      <c r="O2434" t="s">
        <v>3581</v>
      </c>
      <c r="P2434" t="s">
        <v>561</v>
      </c>
    </row>
    <row r="2435" spans="1:16" x14ac:dyDescent="0.35">
      <c r="A2435" t="s">
        <v>1776</v>
      </c>
      <c r="B2435" t="s">
        <v>1776</v>
      </c>
      <c r="C2435" t="s">
        <v>3660</v>
      </c>
      <c r="D2435" t="s">
        <v>36</v>
      </c>
      <c r="E2435" t="s">
        <v>91</v>
      </c>
      <c r="F2435" t="b">
        <v>0</v>
      </c>
      <c r="G2435" t="s">
        <v>47</v>
      </c>
      <c r="H2435" s="1">
        <v>45721.250393518523</v>
      </c>
      <c r="I2435" t="b">
        <v>0</v>
      </c>
      <c r="J2435" t="b">
        <v>0</v>
      </c>
      <c r="K2435" t="s">
        <v>31</v>
      </c>
      <c r="L2435" t="s">
        <v>32</v>
      </c>
      <c r="N2435">
        <v>85</v>
      </c>
      <c r="O2435" t="s">
        <v>3661</v>
      </c>
      <c r="P2435" t="s">
        <v>3662</v>
      </c>
    </row>
    <row r="2436" spans="1:16" x14ac:dyDescent="0.35">
      <c r="A2436" t="s">
        <v>1776</v>
      </c>
      <c r="B2436" t="s">
        <v>2048</v>
      </c>
      <c r="C2436" t="s">
        <v>695</v>
      </c>
      <c r="D2436" t="s">
        <v>29</v>
      </c>
      <c r="E2436" t="s">
        <v>20</v>
      </c>
      <c r="F2436" t="b">
        <v>0</v>
      </c>
      <c r="G2436" t="s">
        <v>171</v>
      </c>
      <c r="H2436" s="1">
        <v>45721.267395833333</v>
      </c>
      <c r="I2436" t="b">
        <v>0</v>
      </c>
      <c r="J2436" t="b">
        <v>1</v>
      </c>
      <c r="K2436" t="s">
        <v>31</v>
      </c>
      <c r="L2436" t="s">
        <v>32</v>
      </c>
      <c r="N2436">
        <v>29.215000152587891</v>
      </c>
      <c r="O2436" t="s">
        <v>3663</v>
      </c>
      <c r="P2436" t="s">
        <v>3664</v>
      </c>
    </row>
    <row r="2437" spans="1:16" x14ac:dyDescent="0.35">
      <c r="A2437" t="s">
        <v>1776</v>
      </c>
      <c r="B2437" t="s">
        <v>3665</v>
      </c>
      <c r="C2437" t="s">
        <v>2326</v>
      </c>
      <c r="D2437" t="s">
        <v>573</v>
      </c>
      <c r="E2437" t="s">
        <v>296</v>
      </c>
      <c r="F2437" t="b">
        <v>0</v>
      </c>
      <c r="G2437" t="s">
        <v>47</v>
      </c>
      <c r="H2437" s="1">
        <v>45721.333749999998</v>
      </c>
      <c r="I2437" t="b">
        <v>0</v>
      </c>
      <c r="J2437" t="b">
        <v>1</v>
      </c>
      <c r="K2437" t="s">
        <v>31</v>
      </c>
      <c r="L2437" t="s">
        <v>32</v>
      </c>
      <c r="N2437">
        <v>24.969999313354489</v>
      </c>
      <c r="O2437" t="s">
        <v>3666</v>
      </c>
      <c r="P2437" t="s">
        <v>826</v>
      </c>
    </row>
    <row r="2438" spans="1:16" x14ac:dyDescent="0.35">
      <c r="A2438" t="s">
        <v>1776</v>
      </c>
      <c r="B2438" t="s">
        <v>3667</v>
      </c>
      <c r="C2438" t="s">
        <v>365</v>
      </c>
      <c r="D2438" t="s">
        <v>110</v>
      </c>
      <c r="E2438" t="s">
        <v>20</v>
      </c>
      <c r="F2438" t="b">
        <v>0</v>
      </c>
      <c r="G2438" t="s">
        <v>68</v>
      </c>
      <c r="H2438" s="1">
        <v>45721.335717592592</v>
      </c>
      <c r="I2438" t="b">
        <v>1</v>
      </c>
      <c r="J2438" t="b">
        <v>0</v>
      </c>
      <c r="K2438" t="s">
        <v>31</v>
      </c>
      <c r="L2438" t="s">
        <v>22</v>
      </c>
      <c r="M2438">
        <v>80000</v>
      </c>
      <c r="O2438" t="s">
        <v>3668</v>
      </c>
      <c r="P2438" t="s">
        <v>3669</v>
      </c>
    </row>
    <row r="2439" spans="1:16" x14ac:dyDescent="0.35">
      <c r="A2439" t="s">
        <v>1776</v>
      </c>
      <c r="B2439" t="s">
        <v>1776</v>
      </c>
      <c r="C2439" t="s">
        <v>3670</v>
      </c>
      <c r="D2439" t="s">
        <v>249</v>
      </c>
      <c r="E2439" t="s">
        <v>20</v>
      </c>
      <c r="F2439" t="b">
        <v>0</v>
      </c>
      <c r="G2439" t="s">
        <v>3670</v>
      </c>
      <c r="H2439" s="1">
        <v>45721.374502314808</v>
      </c>
      <c r="I2439" t="b">
        <v>0</v>
      </c>
      <c r="J2439" t="b">
        <v>0</v>
      </c>
      <c r="K2439" t="s">
        <v>3670</v>
      </c>
      <c r="L2439" t="s">
        <v>22</v>
      </c>
      <c r="M2439">
        <v>36900</v>
      </c>
      <c r="O2439" t="s">
        <v>3671</v>
      </c>
      <c r="P2439" t="s">
        <v>3672</v>
      </c>
    </row>
    <row r="2440" spans="1:16" x14ac:dyDescent="0.35">
      <c r="A2440" t="s">
        <v>1776</v>
      </c>
      <c r="B2440" t="s">
        <v>1994</v>
      </c>
      <c r="C2440" t="s">
        <v>1671</v>
      </c>
      <c r="D2440" t="s">
        <v>110</v>
      </c>
      <c r="E2440" t="s">
        <v>91</v>
      </c>
      <c r="F2440" t="b">
        <v>0</v>
      </c>
      <c r="G2440" t="s">
        <v>52</v>
      </c>
      <c r="H2440" s="1">
        <v>45721.375138888892</v>
      </c>
      <c r="I2440" t="b">
        <v>1</v>
      </c>
      <c r="J2440" t="b">
        <v>0</v>
      </c>
      <c r="K2440" t="s">
        <v>31</v>
      </c>
      <c r="L2440" t="s">
        <v>32</v>
      </c>
      <c r="N2440">
        <v>57.5</v>
      </c>
      <c r="O2440" t="s">
        <v>3673</v>
      </c>
    </row>
    <row r="2441" spans="1:16" x14ac:dyDescent="0.35">
      <c r="A2441" t="s">
        <v>1776</v>
      </c>
      <c r="B2441" t="s">
        <v>3674</v>
      </c>
      <c r="C2441" t="s">
        <v>1161</v>
      </c>
      <c r="D2441" t="s">
        <v>110</v>
      </c>
      <c r="E2441" t="s">
        <v>20</v>
      </c>
      <c r="F2441" t="b">
        <v>0</v>
      </c>
      <c r="G2441" t="s">
        <v>52</v>
      </c>
      <c r="H2441" s="1">
        <v>45721.375208333331</v>
      </c>
      <c r="I2441" t="b">
        <v>0</v>
      </c>
      <c r="J2441" t="b">
        <v>0</v>
      </c>
      <c r="K2441" t="s">
        <v>31</v>
      </c>
      <c r="L2441" t="s">
        <v>22</v>
      </c>
      <c r="M2441">
        <v>90000</v>
      </c>
      <c r="O2441" t="s">
        <v>3675</v>
      </c>
      <c r="P2441" t="s">
        <v>232</v>
      </c>
    </row>
    <row r="2442" spans="1:16" x14ac:dyDescent="0.35">
      <c r="A2442" t="s">
        <v>1776</v>
      </c>
      <c r="B2442" t="s">
        <v>3676</v>
      </c>
      <c r="C2442" t="s">
        <v>415</v>
      </c>
      <c r="D2442" t="s">
        <v>110</v>
      </c>
      <c r="E2442" t="s">
        <v>91</v>
      </c>
      <c r="F2442" t="b">
        <v>0</v>
      </c>
      <c r="G2442" t="s">
        <v>52</v>
      </c>
      <c r="H2442" s="1">
        <v>45721.375231481477</v>
      </c>
      <c r="I2442" t="b">
        <v>1</v>
      </c>
      <c r="J2442" t="b">
        <v>0</v>
      </c>
      <c r="K2442" t="s">
        <v>31</v>
      </c>
      <c r="L2442" t="s">
        <v>32</v>
      </c>
      <c r="N2442">
        <v>65</v>
      </c>
      <c r="O2442" t="s">
        <v>3677</v>
      </c>
      <c r="P2442" t="s">
        <v>3678</v>
      </c>
    </row>
    <row r="2443" spans="1:16" x14ac:dyDescent="0.35">
      <c r="A2443" t="s">
        <v>1776</v>
      </c>
      <c r="B2443" t="s">
        <v>2048</v>
      </c>
      <c r="C2443" t="s">
        <v>609</v>
      </c>
      <c r="D2443" t="s">
        <v>110</v>
      </c>
      <c r="E2443" t="s">
        <v>91</v>
      </c>
      <c r="F2443" t="b">
        <v>0</v>
      </c>
      <c r="G2443" t="s">
        <v>47</v>
      </c>
      <c r="H2443" s="1">
        <v>45721.375497685192</v>
      </c>
      <c r="I2443" t="b">
        <v>1</v>
      </c>
      <c r="J2443" t="b">
        <v>0</v>
      </c>
      <c r="K2443" t="s">
        <v>31</v>
      </c>
      <c r="L2443" t="s">
        <v>32</v>
      </c>
      <c r="N2443">
        <v>70</v>
      </c>
      <c r="O2443" t="s">
        <v>3679</v>
      </c>
      <c r="P2443" t="s">
        <v>140</v>
      </c>
    </row>
    <row r="2444" spans="1:16" x14ac:dyDescent="0.35">
      <c r="A2444" t="s">
        <v>1776</v>
      </c>
      <c r="B2444" t="s">
        <v>3680</v>
      </c>
      <c r="C2444" t="s">
        <v>703</v>
      </c>
      <c r="D2444" t="s">
        <v>110</v>
      </c>
      <c r="E2444" t="s">
        <v>20</v>
      </c>
      <c r="F2444" t="b">
        <v>0</v>
      </c>
      <c r="G2444" t="s">
        <v>43</v>
      </c>
      <c r="H2444" s="1">
        <v>45721.377129629633</v>
      </c>
      <c r="I2444" t="b">
        <v>1</v>
      </c>
      <c r="J2444" t="b">
        <v>0</v>
      </c>
      <c r="K2444" t="s">
        <v>31</v>
      </c>
      <c r="L2444" t="s">
        <v>22</v>
      </c>
      <c r="M2444">
        <v>100000</v>
      </c>
      <c r="O2444" t="s">
        <v>116</v>
      </c>
      <c r="P2444" t="s">
        <v>3681</v>
      </c>
    </row>
    <row r="2445" spans="1:16" x14ac:dyDescent="0.35">
      <c r="A2445" t="s">
        <v>1776</v>
      </c>
      <c r="B2445" t="s">
        <v>3682</v>
      </c>
      <c r="C2445" t="s">
        <v>3683</v>
      </c>
      <c r="D2445" t="s">
        <v>573</v>
      </c>
      <c r="E2445" t="s">
        <v>296</v>
      </c>
      <c r="F2445" t="b">
        <v>0</v>
      </c>
      <c r="G2445" t="s">
        <v>52</v>
      </c>
      <c r="H2445" s="1">
        <v>45721.416724537034</v>
      </c>
      <c r="I2445" t="b">
        <v>1</v>
      </c>
      <c r="J2445" t="b">
        <v>0</v>
      </c>
      <c r="K2445" t="s">
        <v>31</v>
      </c>
      <c r="L2445" t="s">
        <v>32</v>
      </c>
      <c r="N2445">
        <v>27.979999542236332</v>
      </c>
      <c r="O2445" t="s">
        <v>3684</v>
      </c>
      <c r="P2445" t="s">
        <v>3685</v>
      </c>
    </row>
    <row r="2446" spans="1:16" x14ac:dyDescent="0.35">
      <c r="A2446" t="s">
        <v>1776</v>
      </c>
      <c r="B2446" t="s">
        <v>3686</v>
      </c>
      <c r="C2446" t="s">
        <v>1279</v>
      </c>
      <c r="D2446" t="s">
        <v>573</v>
      </c>
      <c r="E2446" t="s">
        <v>296</v>
      </c>
      <c r="F2446" t="b">
        <v>0</v>
      </c>
      <c r="G2446" t="s">
        <v>52</v>
      </c>
      <c r="H2446" s="1">
        <v>45721.416770833333</v>
      </c>
      <c r="I2446" t="b">
        <v>0</v>
      </c>
      <c r="J2446" t="b">
        <v>0</v>
      </c>
      <c r="K2446" t="s">
        <v>31</v>
      </c>
      <c r="L2446" t="s">
        <v>32</v>
      </c>
      <c r="N2446">
        <v>45.5</v>
      </c>
      <c r="O2446" t="s">
        <v>677</v>
      </c>
      <c r="P2446" t="s">
        <v>3687</v>
      </c>
    </row>
    <row r="2447" spans="1:16" x14ac:dyDescent="0.35">
      <c r="A2447" t="s">
        <v>1776</v>
      </c>
      <c r="B2447" t="s">
        <v>1957</v>
      </c>
      <c r="C2447" t="s">
        <v>3688</v>
      </c>
      <c r="D2447" t="s">
        <v>573</v>
      </c>
      <c r="E2447" t="s">
        <v>296</v>
      </c>
      <c r="F2447" t="b">
        <v>0</v>
      </c>
      <c r="G2447" t="s">
        <v>52</v>
      </c>
      <c r="H2447" s="1">
        <v>45721.41678240741</v>
      </c>
      <c r="I2447" t="b">
        <v>0</v>
      </c>
      <c r="J2447" t="b">
        <v>0</v>
      </c>
      <c r="K2447" t="s">
        <v>31</v>
      </c>
      <c r="L2447" t="s">
        <v>32</v>
      </c>
      <c r="N2447">
        <v>27.979999542236332</v>
      </c>
      <c r="O2447" t="s">
        <v>3689</v>
      </c>
      <c r="P2447" t="s">
        <v>3690</v>
      </c>
    </row>
    <row r="2448" spans="1:16" x14ac:dyDescent="0.35">
      <c r="A2448" t="s">
        <v>1776</v>
      </c>
      <c r="B2448" t="s">
        <v>3691</v>
      </c>
      <c r="C2448" t="s">
        <v>3692</v>
      </c>
      <c r="D2448" t="s">
        <v>110</v>
      </c>
      <c r="E2448" t="s">
        <v>20</v>
      </c>
      <c r="F2448" t="b">
        <v>0</v>
      </c>
      <c r="G2448" t="s">
        <v>52</v>
      </c>
      <c r="H2448" s="1">
        <v>45721.416851851849</v>
      </c>
      <c r="I2448" t="b">
        <v>1</v>
      </c>
      <c r="J2448" t="b">
        <v>0</v>
      </c>
      <c r="K2448" t="s">
        <v>31</v>
      </c>
      <c r="L2448" t="s">
        <v>32</v>
      </c>
      <c r="N2448">
        <v>45</v>
      </c>
      <c r="O2448" t="s">
        <v>3693</v>
      </c>
      <c r="P2448" t="s">
        <v>232</v>
      </c>
    </row>
    <row r="2449" spans="1:16" x14ac:dyDescent="0.35">
      <c r="A2449" t="s">
        <v>1776</v>
      </c>
      <c r="B2449" t="s">
        <v>3694</v>
      </c>
      <c r="C2449" t="s">
        <v>3695</v>
      </c>
      <c r="D2449" t="s">
        <v>573</v>
      </c>
      <c r="E2449" t="s">
        <v>296</v>
      </c>
      <c r="F2449" t="b">
        <v>0</v>
      </c>
      <c r="G2449" t="s">
        <v>52</v>
      </c>
      <c r="H2449" s="1">
        <v>45721.416898148149</v>
      </c>
      <c r="I2449" t="b">
        <v>0</v>
      </c>
      <c r="J2449" t="b">
        <v>0</v>
      </c>
      <c r="K2449" t="s">
        <v>31</v>
      </c>
      <c r="L2449" t="s">
        <v>32</v>
      </c>
      <c r="N2449">
        <v>27.435001373291019</v>
      </c>
      <c r="O2449" t="s">
        <v>3696</v>
      </c>
      <c r="P2449" t="s">
        <v>3697</v>
      </c>
    </row>
    <row r="2450" spans="1:16" x14ac:dyDescent="0.35">
      <c r="A2450" t="s">
        <v>1776</v>
      </c>
      <c r="B2450" t="s">
        <v>3698</v>
      </c>
      <c r="C2450" t="s">
        <v>3699</v>
      </c>
      <c r="D2450" t="s">
        <v>573</v>
      </c>
      <c r="E2450" t="s">
        <v>296</v>
      </c>
      <c r="F2450" t="b">
        <v>0</v>
      </c>
      <c r="G2450" t="s">
        <v>52</v>
      </c>
      <c r="H2450" s="1">
        <v>45721.416909722233</v>
      </c>
      <c r="I2450" t="b">
        <v>1</v>
      </c>
      <c r="J2450" t="b">
        <v>0</v>
      </c>
      <c r="K2450" t="s">
        <v>31</v>
      </c>
      <c r="L2450" t="s">
        <v>32</v>
      </c>
      <c r="N2450">
        <v>52</v>
      </c>
      <c r="O2450" t="s">
        <v>3700</v>
      </c>
      <c r="P2450" t="s">
        <v>3701</v>
      </c>
    </row>
    <row r="2451" spans="1:16" x14ac:dyDescent="0.35">
      <c r="A2451" t="s">
        <v>1776</v>
      </c>
      <c r="B2451" t="s">
        <v>1957</v>
      </c>
      <c r="C2451" t="s">
        <v>410</v>
      </c>
      <c r="D2451" t="s">
        <v>573</v>
      </c>
      <c r="E2451" t="s">
        <v>296</v>
      </c>
      <c r="F2451" t="b">
        <v>0</v>
      </c>
      <c r="G2451" t="s">
        <v>47</v>
      </c>
      <c r="H2451" s="1">
        <v>45721.417141203703</v>
      </c>
      <c r="I2451" t="b">
        <v>1</v>
      </c>
      <c r="J2451" t="b">
        <v>0</v>
      </c>
      <c r="K2451" t="s">
        <v>31</v>
      </c>
      <c r="L2451" t="s">
        <v>32</v>
      </c>
      <c r="N2451">
        <v>24.33499908447266</v>
      </c>
      <c r="O2451" t="s">
        <v>3702</v>
      </c>
      <c r="P2451" t="s">
        <v>2389</v>
      </c>
    </row>
    <row r="2452" spans="1:16" x14ac:dyDescent="0.35">
      <c r="A2452" t="s">
        <v>1776</v>
      </c>
      <c r="B2452" t="s">
        <v>2289</v>
      </c>
      <c r="C2452" t="s">
        <v>832</v>
      </c>
      <c r="D2452" t="s">
        <v>573</v>
      </c>
      <c r="E2452" t="s">
        <v>296</v>
      </c>
      <c r="F2452" t="b">
        <v>0</v>
      </c>
      <c r="G2452" t="s">
        <v>47</v>
      </c>
      <c r="H2452" s="1">
        <v>45721.417256944442</v>
      </c>
      <c r="I2452" t="b">
        <v>0</v>
      </c>
      <c r="J2452" t="b">
        <v>1</v>
      </c>
      <c r="K2452" t="s">
        <v>31</v>
      </c>
      <c r="L2452" t="s">
        <v>32</v>
      </c>
      <c r="N2452">
        <v>24.33499908447266</v>
      </c>
      <c r="O2452" t="s">
        <v>2290</v>
      </c>
    </row>
    <row r="2453" spans="1:16" x14ac:dyDescent="0.35">
      <c r="A2453" t="s">
        <v>1776</v>
      </c>
      <c r="B2453" t="s">
        <v>3703</v>
      </c>
      <c r="C2453" t="s">
        <v>18</v>
      </c>
      <c r="D2453" t="s">
        <v>573</v>
      </c>
      <c r="E2453" t="s">
        <v>296</v>
      </c>
      <c r="F2453" t="b">
        <v>1</v>
      </c>
      <c r="G2453" t="s">
        <v>52</v>
      </c>
      <c r="H2453" s="1">
        <v>45721.419409722221</v>
      </c>
      <c r="I2453" t="b">
        <v>0</v>
      </c>
      <c r="J2453" t="b">
        <v>1</v>
      </c>
      <c r="K2453" t="s">
        <v>31</v>
      </c>
      <c r="L2453" t="s">
        <v>32</v>
      </c>
      <c r="N2453">
        <v>27.979999542236332</v>
      </c>
      <c r="O2453" t="s">
        <v>3704</v>
      </c>
      <c r="P2453" t="s">
        <v>917</v>
      </c>
    </row>
    <row r="2454" spans="1:16" x14ac:dyDescent="0.35">
      <c r="A2454" t="s">
        <v>1776</v>
      </c>
      <c r="B2454" t="s">
        <v>3705</v>
      </c>
      <c r="C2454" t="s">
        <v>51</v>
      </c>
      <c r="D2454" t="s">
        <v>110</v>
      </c>
      <c r="E2454" t="s">
        <v>91</v>
      </c>
      <c r="F2454" t="b">
        <v>0</v>
      </c>
      <c r="G2454" t="s">
        <v>43</v>
      </c>
      <c r="H2454" s="1">
        <v>45721.460555555554</v>
      </c>
      <c r="I2454" t="b">
        <v>0</v>
      </c>
      <c r="J2454" t="b">
        <v>0</v>
      </c>
      <c r="K2454" t="s">
        <v>31</v>
      </c>
      <c r="L2454" t="s">
        <v>32</v>
      </c>
      <c r="N2454">
        <v>36.5</v>
      </c>
      <c r="O2454" t="s">
        <v>3706</v>
      </c>
      <c r="P2454" t="s">
        <v>206</v>
      </c>
    </row>
    <row r="2455" spans="1:16" x14ac:dyDescent="0.35">
      <c r="A2455" t="s">
        <v>1776</v>
      </c>
      <c r="B2455" t="s">
        <v>2120</v>
      </c>
      <c r="C2455" t="s">
        <v>1568</v>
      </c>
      <c r="D2455" t="s">
        <v>115</v>
      </c>
      <c r="E2455" t="s">
        <v>20</v>
      </c>
      <c r="F2455" t="b">
        <v>0</v>
      </c>
      <c r="G2455" t="s">
        <v>52</v>
      </c>
      <c r="H2455" s="1">
        <v>45721.500057870369</v>
      </c>
      <c r="I2455" t="b">
        <v>0</v>
      </c>
      <c r="J2455" t="b">
        <v>0</v>
      </c>
      <c r="K2455" t="s">
        <v>31</v>
      </c>
      <c r="L2455" t="s">
        <v>22</v>
      </c>
      <c r="M2455">
        <v>77100</v>
      </c>
      <c r="O2455" t="s">
        <v>3707</v>
      </c>
      <c r="P2455" t="s">
        <v>3708</v>
      </c>
    </row>
    <row r="2456" spans="1:16" x14ac:dyDescent="0.35">
      <c r="A2456" t="s">
        <v>1776</v>
      </c>
      <c r="B2456" t="s">
        <v>3709</v>
      </c>
      <c r="C2456" t="s">
        <v>537</v>
      </c>
      <c r="D2456" t="s">
        <v>573</v>
      </c>
      <c r="E2456" t="s">
        <v>20</v>
      </c>
      <c r="F2456" t="b">
        <v>0</v>
      </c>
      <c r="G2456" t="s">
        <v>171</v>
      </c>
      <c r="H2456" s="1">
        <v>45721.600729166668</v>
      </c>
      <c r="I2456" t="b">
        <v>0</v>
      </c>
      <c r="J2456" t="b">
        <v>0</v>
      </c>
      <c r="K2456" t="s">
        <v>31</v>
      </c>
      <c r="L2456" t="s">
        <v>32</v>
      </c>
      <c r="N2456">
        <v>22.694999694824219</v>
      </c>
      <c r="O2456" t="s">
        <v>3710</v>
      </c>
      <c r="P2456" t="s">
        <v>140</v>
      </c>
    </row>
    <row r="2457" spans="1:16" x14ac:dyDescent="0.35">
      <c r="A2457" t="s">
        <v>1776</v>
      </c>
      <c r="B2457" t="s">
        <v>3711</v>
      </c>
      <c r="C2457" t="s">
        <v>3712</v>
      </c>
      <c r="D2457" t="s">
        <v>110</v>
      </c>
      <c r="E2457" t="s">
        <v>20</v>
      </c>
      <c r="F2457" t="b">
        <v>0</v>
      </c>
      <c r="G2457" t="s">
        <v>52</v>
      </c>
      <c r="H2457" s="1">
        <v>45721.625081018523</v>
      </c>
      <c r="I2457" t="b">
        <v>0</v>
      </c>
      <c r="J2457" t="b">
        <v>1</v>
      </c>
      <c r="K2457" t="s">
        <v>31</v>
      </c>
      <c r="L2457" t="s">
        <v>22</v>
      </c>
      <c r="M2457">
        <v>56500</v>
      </c>
      <c r="O2457" t="s">
        <v>3713</v>
      </c>
      <c r="P2457" t="s">
        <v>130</v>
      </c>
    </row>
    <row r="2458" spans="1:16" x14ac:dyDescent="0.35">
      <c r="A2458" t="s">
        <v>1776</v>
      </c>
      <c r="B2458" t="s">
        <v>3714</v>
      </c>
      <c r="C2458" t="s">
        <v>3066</v>
      </c>
      <c r="D2458" t="s">
        <v>36</v>
      </c>
      <c r="E2458" t="s">
        <v>20</v>
      </c>
      <c r="F2458" t="b">
        <v>0</v>
      </c>
      <c r="G2458" t="s">
        <v>52</v>
      </c>
      <c r="H2458" s="1">
        <v>45721.625185185178</v>
      </c>
      <c r="I2458" t="b">
        <v>0</v>
      </c>
      <c r="J2458" t="b">
        <v>0</v>
      </c>
      <c r="K2458" t="s">
        <v>31</v>
      </c>
      <c r="L2458" t="s">
        <v>32</v>
      </c>
      <c r="N2458">
        <v>64.5</v>
      </c>
      <c r="O2458" t="s">
        <v>33</v>
      </c>
      <c r="P2458" t="s">
        <v>232</v>
      </c>
    </row>
    <row r="2459" spans="1:16" x14ac:dyDescent="0.35">
      <c r="A2459" t="s">
        <v>1776</v>
      </c>
      <c r="B2459" t="s">
        <v>3715</v>
      </c>
      <c r="C2459" t="s">
        <v>105</v>
      </c>
      <c r="D2459" t="s">
        <v>249</v>
      </c>
      <c r="E2459" t="s">
        <v>20</v>
      </c>
      <c r="F2459" t="b">
        <v>0</v>
      </c>
      <c r="G2459" t="s">
        <v>105</v>
      </c>
      <c r="H2459" s="1">
        <v>45721.632268518522</v>
      </c>
      <c r="I2459" t="b">
        <v>0</v>
      </c>
      <c r="J2459" t="b">
        <v>0</v>
      </c>
      <c r="K2459" t="s">
        <v>105</v>
      </c>
      <c r="L2459" t="s">
        <v>22</v>
      </c>
      <c r="M2459">
        <v>42847.5</v>
      </c>
      <c r="O2459" t="s">
        <v>3716</v>
      </c>
      <c r="P2459" t="s">
        <v>3378</v>
      </c>
    </row>
    <row r="2460" spans="1:16" x14ac:dyDescent="0.35">
      <c r="A2460" t="s">
        <v>1776</v>
      </c>
      <c r="B2460" t="s">
        <v>3717</v>
      </c>
      <c r="C2460" t="s">
        <v>1106</v>
      </c>
      <c r="D2460" t="s">
        <v>269</v>
      </c>
      <c r="E2460" t="s">
        <v>91</v>
      </c>
      <c r="F2460" t="b">
        <v>0</v>
      </c>
      <c r="G2460" t="s">
        <v>52</v>
      </c>
      <c r="H2460" s="1">
        <v>45721.666724537034</v>
      </c>
      <c r="I2460" t="b">
        <v>1</v>
      </c>
      <c r="J2460" t="b">
        <v>0</v>
      </c>
      <c r="K2460" t="s">
        <v>31</v>
      </c>
      <c r="L2460" t="s">
        <v>32</v>
      </c>
      <c r="N2460">
        <v>60</v>
      </c>
      <c r="O2460" t="s">
        <v>3718</v>
      </c>
      <c r="P2460" t="s">
        <v>232</v>
      </c>
    </row>
    <row r="2461" spans="1:16" x14ac:dyDescent="0.35">
      <c r="A2461" t="s">
        <v>1776</v>
      </c>
      <c r="B2461" t="s">
        <v>3719</v>
      </c>
      <c r="C2461" t="s">
        <v>142</v>
      </c>
      <c r="D2461" t="s">
        <v>36</v>
      </c>
      <c r="E2461" t="s">
        <v>20</v>
      </c>
      <c r="F2461" t="b">
        <v>0</v>
      </c>
      <c r="G2461" t="s">
        <v>68</v>
      </c>
      <c r="H2461" s="1">
        <v>45721.671180555553</v>
      </c>
      <c r="I2461" t="b">
        <v>0</v>
      </c>
      <c r="J2461" t="b">
        <v>1</v>
      </c>
      <c r="K2461" t="s">
        <v>31</v>
      </c>
      <c r="L2461" t="s">
        <v>22</v>
      </c>
      <c r="M2461">
        <v>55000</v>
      </c>
      <c r="O2461" t="s">
        <v>3720</v>
      </c>
      <c r="P2461" t="s">
        <v>2050</v>
      </c>
    </row>
    <row r="2462" spans="1:16" x14ac:dyDescent="0.35">
      <c r="A2462" t="s">
        <v>1776</v>
      </c>
      <c r="B2462" t="s">
        <v>3721</v>
      </c>
      <c r="C2462" t="s">
        <v>1642</v>
      </c>
      <c r="D2462" t="s">
        <v>110</v>
      </c>
      <c r="E2462" t="s">
        <v>760</v>
      </c>
      <c r="F2462" t="b">
        <v>0</v>
      </c>
      <c r="G2462" t="s">
        <v>52</v>
      </c>
      <c r="H2462" s="1">
        <v>45721.708472222221</v>
      </c>
      <c r="I2462" t="b">
        <v>0</v>
      </c>
      <c r="J2462" t="b">
        <v>0</v>
      </c>
      <c r="K2462" t="s">
        <v>31</v>
      </c>
      <c r="L2462" t="s">
        <v>32</v>
      </c>
      <c r="N2462">
        <v>82</v>
      </c>
      <c r="O2462" t="s">
        <v>3722</v>
      </c>
      <c r="P2462" t="s">
        <v>836</v>
      </c>
    </row>
    <row r="2463" spans="1:16" x14ac:dyDescent="0.35">
      <c r="A2463" t="s">
        <v>1776</v>
      </c>
      <c r="B2463" t="s">
        <v>3723</v>
      </c>
      <c r="C2463" t="s">
        <v>3724</v>
      </c>
      <c r="D2463" t="s">
        <v>110</v>
      </c>
      <c r="E2463" t="s">
        <v>20</v>
      </c>
      <c r="F2463" t="b">
        <v>0</v>
      </c>
      <c r="G2463" t="s">
        <v>171</v>
      </c>
      <c r="H2463" s="1">
        <v>45721.725763888891</v>
      </c>
      <c r="I2463" t="b">
        <v>0</v>
      </c>
      <c r="J2463" t="b">
        <v>0</v>
      </c>
      <c r="K2463" t="s">
        <v>31</v>
      </c>
      <c r="L2463" t="s">
        <v>22</v>
      </c>
      <c r="M2463">
        <v>85000</v>
      </c>
      <c r="O2463" t="s">
        <v>2144</v>
      </c>
      <c r="P2463" t="s">
        <v>3725</v>
      </c>
    </row>
    <row r="2464" spans="1:16" x14ac:dyDescent="0.35">
      <c r="A2464" t="s">
        <v>1776</v>
      </c>
      <c r="B2464" t="s">
        <v>3726</v>
      </c>
      <c r="C2464" t="s">
        <v>18</v>
      </c>
      <c r="D2464" t="s">
        <v>110</v>
      </c>
      <c r="E2464" t="s">
        <v>20</v>
      </c>
      <c r="F2464" t="b">
        <v>1</v>
      </c>
      <c r="G2464" t="s">
        <v>994</v>
      </c>
      <c r="H2464" s="1">
        <v>45721.734189814822</v>
      </c>
      <c r="I2464" t="b">
        <v>0</v>
      </c>
      <c r="J2464" t="b">
        <v>0</v>
      </c>
      <c r="K2464" t="s">
        <v>994</v>
      </c>
      <c r="L2464" t="s">
        <v>22</v>
      </c>
      <c r="M2464">
        <v>80000</v>
      </c>
      <c r="O2464" t="s">
        <v>3727</v>
      </c>
      <c r="P2464" t="s">
        <v>3728</v>
      </c>
    </row>
    <row r="2465" spans="1:16" x14ac:dyDescent="0.35">
      <c r="A2465" t="s">
        <v>1776</v>
      </c>
      <c r="B2465" t="s">
        <v>3729</v>
      </c>
      <c r="C2465" t="s">
        <v>549</v>
      </c>
      <c r="D2465" t="s">
        <v>110</v>
      </c>
      <c r="E2465" t="s">
        <v>91</v>
      </c>
      <c r="F2465" t="b">
        <v>0</v>
      </c>
      <c r="G2465" t="s">
        <v>47</v>
      </c>
      <c r="H2465" s="1">
        <v>45721.750393518523</v>
      </c>
      <c r="I2465" t="b">
        <v>0</v>
      </c>
      <c r="J2465" t="b">
        <v>1</v>
      </c>
      <c r="K2465" t="s">
        <v>31</v>
      </c>
      <c r="L2465" t="s">
        <v>32</v>
      </c>
      <c r="N2465">
        <v>65</v>
      </c>
      <c r="O2465" t="s">
        <v>3730</v>
      </c>
      <c r="P2465" t="s">
        <v>3731</v>
      </c>
    </row>
    <row r="2466" spans="1:16" x14ac:dyDescent="0.35">
      <c r="A2466" t="s">
        <v>1776</v>
      </c>
      <c r="B2466" t="s">
        <v>3732</v>
      </c>
      <c r="C2466" t="s">
        <v>703</v>
      </c>
      <c r="D2466" t="s">
        <v>36</v>
      </c>
      <c r="E2466" t="s">
        <v>91</v>
      </c>
      <c r="F2466" t="b">
        <v>0</v>
      </c>
      <c r="G2466" t="s">
        <v>43</v>
      </c>
      <c r="H2466" s="1">
        <v>45721.752129629633</v>
      </c>
      <c r="I2466" t="b">
        <v>0</v>
      </c>
      <c r="J2466" t="b">
        <v>0</v>
      </c>
      <c r="K2466" t="s">
        <v>31</v>
      </c>
      <c r="L2466" t="s">
        <v>32</v>
      </c>
      <c r="N2466">
        <v>37</v>
      </c>
      <c r="O2466" t="s">
        <v>3559</v>
      </c>
      <c r="P2466" t="s">
        <v>1528</v>
      </c>
    </row>
    <row r="2467" spans="1:16" x14ac:dyDescent="0.35">
      <c r="A2467" t="s">
        <v>1776</v>
      </c>
      <c r="B2467" t="s">
        <v>3733</v>
      </c>
      <c r="C2467" t="s">
        <v>533</v>
      </c>
      <c r="D2467" t="s">
        <v>36</v>
      </c>
      <c r="E2467" t="s">
        <v>20</v>
      </c>
      <c r="F2467" t="b">
        <v>0</v>
      </c>
      <c r="G2467" t="s">
        <v>52</v>
      </c>
      <c r="H2467" s="1">
        <v>45721.791932870372</v>
      </c>
      <c r="I2467" t="b">
        <v>0</v>
      </c>
      <c r="J2467" t="b">
        <v>1</v>
      </c>
      <c r="K2467" t="s">
        <v>31</v>
      </c>
      <c r="L2467" t="s">
        <v>22</v>
      </c>
      <c r="M2467">
        <v>87500</v>
      </c>
      <c r="O2467" t="s">
        <v>3734</v>
      </c>
      <c r="P2467" t="s">
        <v>2558</v>
      </c>
    </row>
    <row r="2468" spans="1:16" x14ac:dyDescent="0.35">
      <c r="A2468" t="s">
        <v>1776</v>
      </c>
      <c r="B2468" t="s">
        <v>3735</v>
      </c>
      <c r="C2468" t="s">
        <v>3736</v>
      </c>
      <c r="D2468" t="s">
        <v>110</v>
      </c>
      <c r="E2468" t="s">
        <v>20</v>
      </c>
      <c r="F2468" t="b">
        <v>0</v>
      </c>
      <c r="G2468" t="s">
        <v>43</v>
      </c>
      <c r="H2468" s="1">
        <v>45721.793877314813</v>
      </c>
      <c r="I2468" t="b">
        <v>0</v>
      </c>
      <c r="J2468" t="b">
        <v>0</v>
      </c>
      <c r="K2468" t="s">
        <v>31</v>
      </c>
      <c r="L2468" t="s">
        <v>22</v>
      </c>
      <c r="M2468">
        <v>70000</v>
      </c>
      <c r="O2468" t="s">
        <v>3737</v>
      </c>
      <c r="P2468" t="s">
        <v>3738</v>
      </c>
    </row>
    <row r="2469" spans="1:16" x14ac:dyDescent="0.35">
      <c r="A2469" t="s">
        <v>1776</v>
      </c>
      <c r="B2469" t="s">
        <v>3739</v>
      </c>
      <c r="C2469" t="s">
        <v>154</v>
      </c>
      <c r="D2469" t="s">
        <v>36</v>
      </c>
      <c r="E2469" t="s">
        <v>20</v>
      </c>
      <c r="F2469" t="b">
        <v>0</v>
      </c>
      <c r="G2469" t="s">
        <v>52</v>
      </c>
      <c r="H2469" s="1">
        <v>45721.833391203712</v>
      </c>
      <c r="I2469" t="b">
        <v>0</v>
      </c>
      <c r="J2469" t="b">
        <v>1</v>
      </c>
      <c r="K2469" t="s">
        <v>31</v>
      </c>
      <c r="L2469" t="s">
        <v>22</v>
      </c>
      <c r="M2469">
        <v>167500</v>
      </c>
      <c r="O2469" t="s">
        <v>36</v>
      </c>
      <c r="P2469" t="s">
        <v>3740</v>
      </c>
    </row>
    <row r="2470" spans="1:16" x14ac:dyDescent="0.35">
      <c r="A2470" t="s">
        <v>1776</v>
      </c>
      <c r="B2470" t="s">
        <v>3741</v>
      </c>
      <c r="C2470" t="s">
        <v>491</v>
      </c>
      <c r="D2470" t="s">
        <v>36</v>
      </c>
      <c r="E2470" t="s">
        <v>20</v>
      </c>
      <c r="F2470" t="b">
        <v>0</v>
      </c>
      <c r="G2470" t="s">
        <v>52</v>
      </c>
      <c r="H2470" s="1">
        <v>45721.833495370367</v>
      </c>
      <c r="I2470" t="b">
        <v>0</v>
      </c>
      <c r="J2470" t="b">
        <v>0</v>
      </c>
      <c r="K2470" t="s">
        <v>31</v>
      </c>
      <c r="L2470" t="s">
        <v>22</v>
      </c>
      <c r="M2470">
        <v>95305</v>
      </c>
      <c r="O2470" t="s">
        <v>3742</v>
      </c>
    </row>
    <row r="2471" spans="1:16" x14ac:dyDescent="0.35">
      <c r="A2471" t="s">
        <v>1776</v>
      </c>
      <c r="B2471" t="s">
        <v>3743</v>
      </c>
      <c r="C2471" t="s">
        <v>649</v>
      </c>
      <c r="D2471" t="s">
        <v>110</v>
      </c>
      <c r="E2471" t="s">
        <v>91</v>
      </c>
      <c r="F2471" t="b">
        <v>0</v>
      </c>
      <c r="G2471" t="s">
        <v>43</v>
      </c>
      <c r="H2471" s="1">
        <v>45721.835462962961</v>
      </c>
      <c r="I2471" t="b">
        <v>0</v>
      </c>
      <c r="J2471" t="b">
        <v>0</v>
      </c>
      <c r="K2471" t="s">
        <v>31</v>
      </c>
      <c r="L2471" t="s">
        <v>22</v>
      </c>
      <c r="M2471">
        <v>50000</v>
      </c>
      <c r="O2471" t="s">
        <v>3744</v>
      </c>
      <c r="P2471" t="s">
        <v>277</v>
      </c>
    </row>
    <row r="2472" spans="1:16" x14ac:dyDescent="0.35">
      <c r="A2472" t="s">
        <v>1776</v>
      </c>
      <c r="B2472" t="s">
        <v>3745</v>
      </c>
      <c r="C2472" t="s">
        <v>2881</v>
      </c>
      <c r="D2472" t="s">
        <v>110</v>
      </c>
      <c r="E2472" t="s">
        <v>20</v>
      </c>
      <c r="F2472" t="b">
        <v>0</v>
      </c>
      <c r="G2472" t="s">
        <v>52</v>
      </c>
      <c r="H2472" s="1">
        <v>45721.8752662037</v>
      </c>
      <c r="I2472" t="b">
        <v>0</v>
      </c>
      <c r="J2472" t="b">
        <v>1</v>
      </c>
      <c r="K2472" t="s">
        <v>31</v>
      </c>
      <c r="L2472" t="s">
        <v>22</v>
      </c>
      <c r="M2472">
        <v>63771.5</v>
      </c>
      <c r="O2472" t="s">
        <v>3746</v>
      </c>
      <c r="P2472" t="s">
        <v>3747</v>
      </c>
    </row>
    <row r="2473" spans="1:16" x14ac:dyDescent="0.35">
      <c r="A2473" t="s">
        <v>1776</v>
      </c>
      <c r="B2473" t="s">
        <v>2989</v>
      </c>
      <c r="C2473" t="s">
        <v>2990</v>
      </c>
      <c r="D2473" t="s">
        <v>36</v>
      </c>
      <c r="E2473" t="s">
        <v>20</v>
      </c>
      <c r="F2473" t="b">
        <v>0</v>
      </c>
      <c r="G2473" t="s">
        <v>68</v>
      </c>
      <c r="H2473" s="1">
        <v>45721.879525462973</v>
      </c>
      <c r="I2473" t="b">
        <v>0</v>
      </c>
      <c r="J2473" t="b">
        <v>0</v>
      </c>
      <c r="K2473" t="s">
        <v>31</v>
      </c>
      <c r="L2473" t="s">
        <v>22</v>
      </c>
      <c r="M2473">
        <v>104000</v>
      </c>
      <c r="O2473" t="s">
        <v>3748</v>
      </c>
      <c r="P2473" t="s">
        <v>3001</v>
      </c>
    </row>
    <row r="2474" spans="1:16" x14ac:dyDescent="0.35">
      <c r="A2474" t="s">
        <v>1776</v>
      </c>
      <c r="B2474" t="s">
        <v>3749</v>
      </c>
      <c r="C2474" t="s">
        <v>3688</v>
      </c>
      <c r="D2474" t="s">
        <v>110</v>
      </c>
      <c r="E2474" t="s">
        <v>204</v>
      </c>
      <c r="F2474" t="b">
        <v>0</v>
      </c>
      <c r="G2474" t="s">
        <v>52</v>
      </c>
      <c r="H2474" s="1">
        <v>45721.916724537034</v>
      </c>
      <c r="I2474" t="b">
        <v>0</v>
      </c>
      <c r="J2474" t="b">
        <v>0</v>
      </c>
      <c r="K2474" t="s">
        <v>31</v>
      </c>
      <c r="L2474" t="s">
        <v>32</v>
      </c>
      <c r="N2474">
        <v>19</v>
      </c>
      <c r="O2474" t="s">
        <v>3750</v>
      </c>
      <c r="P2474" t="s">
        <v>3751</v>
      </c>
    </row>
    <row r="2475" spans="1:16" x14ac:dyDescent="0.35">
      <c r="A2475" t="s">
        <v>1776</v>
      </c>
      <c r="B2475" t="s">
        <v>3649</v>
      </c>
      <c r="C2475" t="s">
        <v>533</v>
      </c>
      <c r="D2475" t="s">
        <v>36</v>
      </c>
      <c r="E2475" t="s">
        <v>20</v>
      </c>
      <c r="F2475" t="b">
        <v>0</v>
      </c>
      <c r="G2475" t="s">
        <v>52</v>
      </c>
      <c r="H2475" s="1">
        <v>45721.917025462957</v>
      </c>
      <c r="I2475" t="b">
        <v>0</v>
      </c>
      <c r="J2475" t="b">
        <v>1</v>
      </c>
      <c r="K2475" t="s">
        <v>31</v>
      </c>
      <c r="L2475" t="s">
        <v>22</v>
      </c>
      <c r="M2475">
        <v>62355.453125</v>
      </c>
      <c r="O2475" t="s">
        <v>3650</v>
      </c>
      <c r="P2475" t="s">
        <v>3651</v>
      </c>
    </row>
    <row r="2476" spans="1:16" x14ac:dyDescent="0.35">
      <c r="A2476" t="s">
        <v>1776</v>
      </c>
      <c r="B2476" t="s">
        <v>2996</v>
      </c>
      <c r="C2476" t="s">
        <v>649</v>
      </c>
      <c r="D2476" t="s">
        <v>17445</v>
      </c>
      <c r="E2476" t="s">
        <v>20</v>
      </c>
      <c r="F2476" t="b">
        <v>0</v>
      </c>
      <c r="G2476" t="s">
        <v>43</v>
      </c>
      <c r="H2476" s="1">
        <v>45722.002129629633</v>
      </c>
      <c r="I2476" t="b">
        <v>0</v>
      </c>
      <c r="J2476" t="b">
        <v>1</v>
      </c>
      <c r="K2476" t="s">
        <v>31</v>
      </c>
      <c r="L2476" t="s">
        <v>22</v>
      </c>
      <c r="M2476">
        <v>157200</v>
      </c>
      <c r="O2476" t="s">
        <v>2465</v>
      </c>
    </row>
    <row r="2477" spans="1:16" x14ac:dyDescent="0.35">
      <c r="A2477" t="s">
        <v>1776</v>
      </c>
      <c r="B2477" t="s">
        <v>3752</v>
      </c>
      <c r="C2477" t="s">
        <v>3753</v>
      </c>
      <c r="D2477" t="s">
        <v>249</v>
      </c>
      <c r="E2477" t="s">
        <v>20</v>
      </c>
      <c r="F2477" t="b">
        <v>0</v>
      </c>
      <c r="G2477" t="s">
        <v>592</v>
      </c>
      <c r="H2477" s="1">
        <v>45722.008576388893</v>
      </c>
      <c r="I2477" t="b">
        <v>0</v>
      </c>
      <c r="J2477" t="b">
        <v>0</v>
      </c>
      <c r="K2477" t="s">
        <v>592</v>
      </c>
      <c r="L2477" t="s">
        <v>22</v>
      </c>
      <c r="M2477">
        <v>123800</v>
      </c>
      <c r="O2477" t="s">
        <v>607</v>
      </c>
      <c r="P2477" t="s">
        <v>3754</v>
      </c>
    </row>
    <row r="2478" spans="1:16" x14ac:dyDescent="0.35">
      <c r="A2478" t="s">
        <v>1776</v>
      </c>
      <c r="B2478" t="s">
        <v>3755</v>
      </c>
      <c r="C2478" t="s">
        <v>3756</v>
      </c>
      <c r="D2478" t="s">
        <v>17445</v>
      </c>
      <c r="E2478" t="s">
        <v>20</v>
      </c>
      <c r="F2478" t="b">
        <v>0</v>
      </c>
      <c r="G2478" t="s">
        <v>171</v>
      </c>
      <c r="H2478" s="1">
        <v>45722.017395833333</v>
      </c>
      <c r="I2478" t="b">
        <v>0</v>
      </c>
      <c r="J2478" t="b">
        <v>1</v>
      </c>
      <c r="K2478" t="s">
        <v>31</v>
      </c>
      <c r="L2478" t="s">
        <v>22</v>
      </c>
      <c r="M2478">
        <v>166055</v>
      </c>
      <c r="O2478" t="s">
        <v>96</v>
      </c>
      <c r="P2478" t="s">
        <v>3757</v>
      </c>
    </row>
    <row r="2479" spans="1:16" x14ac:dyDescent="0.35">
      <c r="A2479" t="s">
        <v>1776</v>
      </c>
      <c r="B2479" t="s">
        <v>2078</v>
      </c>
      <c r="C2479" t="s">
        <v>142</v>
      </c>
      <c r="D2479" t="s">
        <v>36</v>
      </c>
      <c r="E2479" t="s">
        <v>20</v>
      </c>
      <c r="F2479" t="b">
        <v>0</v>
      </c>
      <c r="G2479" t="s">
        <v>68</v>
      </c>
      <c r="H2479" s="1">
        <v>45722.044050925928</v>
      </c>
      <c r="I2479" t="b">
        <v>0</v>
      </c>
      <c r="J2479" t="b">
        <v>1</v>
      </c>
      <c r="K2479" t="s">
        <v>31</v>
      </c>
      <c r="L2479" t="s">
        <v>22</v>
      </c>
      <c r="M2479">
        <v>93000</v>
      </c>
      <c r="O2479" t="s">
        <v>3758</v>
      </c>
      <c r="P2479" t="s">
        <v>206</v>
      </c>
    </row>
    <row r="2480" spans="1:16" x14ac:dyDescent="0.35">
      <c r="A2480" t="s">
        <v>1776</v>
      </c>
      <c r="B2480" t="s">
        <v>3759</v>
      </c>
      <c r="C2480" t="s">
        <v>552</v>
      </c>
      <c r="D2480" t="s">
        <v>36</v>
      </c>
      <c r="E2480" t="s">
        <v>20</v>
      </c>
      <c r="F2480" t="b">
        <v>0</v>
      </c>
      <c r="G2480" t="s">
        <v>68</v>
      </c>
      <c r="H2480" s="1">
        <v>45722.044085648151</v>
      </c>
      <c r="I2480" t="b">
        <v>1</v>
      </c>
      <c r="J2480" t="b">
        <v>1</v>
      </c>
      <c r="K2480" t="s">
        <v>31</v>
      </c>
      <c r="L2480" t="s">
        <v>22</v>
      </c>
      <c r="M2480">
        <v>154500</v>
      </c>
      <c r="O2480" t="s">
        <v>543</v>
      </c>
      <c r="P2480" t="s">
        <v>3760</v>
      </c>
    </row>
    <row r="2481" spans="1:16" x14ac:dyDescent="0.35">
      <c r="A2481" t="s">
        <v>1776</v>
      </c>
      <c r="B2481" t="s">
        <v>2120</v>
      </c>
      <c r="C2481" t="s">
        <v>3761</v>
      </c>
      <c r="D2481" t="s">
        <v>110</v>
      </c>
      <c r="E2481" t="s">
        <v>20</v>
      </c>
      <c r="F2481" t="b">
        <v>0</v>
      </c>
      <c r="G2481" t="s">
        <v>52</v>
      </c>
      <c r="H2481" s="1">
        <v>45722.08357638889</v>
      </c>
      <c r="I2481" t="b">
        <v>0</v>
      </c>
      <c r="J2481" t="b">
        <v>1</v>
      </c>
      <c r="K2481" t="s">
        <v>31</v>
      </c>
      <c r="L2481" t="s">
        <v>22</v>
      </c>
      <c r="M2481">
        <v>165750</v>
      </c>
      <c r="O2481" t="s">
        <v>362</v>
      </c>
      <c r="P2481" t="s">
        <v>3762</v>
      </c>
    </row>
    <row r="2482" spans="1:16" x14ac:dyDescent="0.35">
      <c r="A2482" t="s">
        <v>1776</v>
      </c>
      <c r="B2482" t="s">
        <v>3763</v>
      </c>
      <c r="C2482" t="s">
        <v>154</v>
      </c>
      <c r="D2482" t="s">
        <v>36</v>
      </c>
      <c r="E2482" t="s">
        <v>20</v>
      </c>
      <c r="F2482" t="b">
        <v>0</v>
      </c>
      <c r="G2482" t="s">
        <v>52</v>
      </c>
      <c r="H2482" s="1">
        <v>45722.169386574067</v>
      </c>
      <c r="I2482" t="b">
        <v>0</v>
      </c>
      <c r="J2482" t="b">
        <v>0</v>
      </c>
      <c r="K2482" t="s">
        <v>31</v>
      </c>
      <c r="L2482" t="s">
        <v>22</v>
      </c>
      <c r="M2482">
        <v>106000</v>
      </c>
      <c r="O2482" t="s">
        <v>1123</v>
      </c>
      <c r="P2482" t="s">
        <v>1124</v>
      </c>
    </row>
    <row r="2483" spans="1:16" x14ac:dyDescent="0.35">
      <c r="A2483" t="s">
        <v>1776</v>
      </c>
      <c r="B2483" t="s">
        <v>3522</v>
      </c>
      <c r="C2483" t="s">
        <v>154</v>
      </c>
      <c r="D2483" t="s">
        <v>2762</v>
      </c>
      <c r="E2483" t="s">
        <v>20</v>
      </c>
      <c r="F2483" t="b">
        <v>0</v>
      </c>
      <c r="G2483" t="s">
        <v>52</v>
      </c>
      <c r="H2483" s="1">
        <v>45722.250023148154</v>
      </c>
      <c r="I2483" t="b">
        <v>1</v>
      </c>
      <c r="J2483" t="b">
        <v>1</v>
      </c>
      <c r="K2483" t="s">
        <v>31</v>
      </c>
      <c r="L2483" t="s">
        <v>22</v>
      </c>
      <c r="M2483">
        <v>100000</v>
      </c>
      <c r="O2483" t="s">
        <v>3523</v>
      </c>
      <c r="P2483" t="s">
        <v>3524</v>
      </c>
    </row>
    <row r="2484" spans="1:16" x14ac:dyDescent="0.35">
      <c r="A2484" t="s">
        <v>1776</v>
      </c>
      <c r="B2484" t="s">
        <v>3580</v>
      </c>
      <c r="C2484" t="s">
        <v>257</v>
      </c>
      <c r="D2484" t="s">
        <v>110</v>
      </c>
      <c r="E2484" t="s">
        <v>20</v>
      </c>
      <c r="F2484" t="b">
        <v>0</v>
      </c>
      <c r="G2484" t="s">
        <v>47</v>
      </c>
      <c r="H2484" s="1">
        <v>45722.250416666669</v>
      </c>
      <c r="I2484" t="b">
        <v>1</v>
      </c>
      <c r="J2484" t="b">
        <v>1</v>
      </c>
      <c r="K2484" t="s">
        <v>31</v>
      </c>
      <c r="L2484" t="s">
        <v>32</v>
      </c>
      <c r="N2484">
        <v>47.904998779296882</v>
      </c>
      <c r="O2484" t="s">
        <v>3581</v>
      </c>
      <c r="P2484" t="s">
        <v>561</v>
      </c>
    </row>
    <row r="2485" spans="1:16" x14ac:dyDescent="0.35">
      <c r="A2485" t="s">
        <v>1776</v>
      </c>
      <c r="B2485" t="s">
        <v>3764</v>
      </c>
      <c r="C2485" t="s">
        <v>1718</v>
      </c>
      <c r="D2485" t="s">
        <v>269</v>
      </c>
      <c r="E2485" t="s">
        <v>91</v>
      </c>
      <c r="F2485" t="b">
        <v>0</v>
      </c>
      <c r="G2485" t="s">
        <v>47</v>
      </c>
      <c r="H2485" s="1">
        <v>45722.250416666669</v>
      </c>
      <c r="I2485" t="b">
        <v>0</v>
      </c>
      <c r="J2485" t="b">
        <v>0</v>
      </c>
      <c r="K2485" t="s">
        <v>31</v>
      </c>
      <c r="L2485" t="s">
        <v>32</v>
      </c>
      <c r="N2485">
        <v>50</v>
      </c>
      <c r="O2485" t="s">
        <v>3765</v>
      </c>
      <c r="P2485" t="s">
        <v>3766</v>
      </c>
    </row>
    <row r="2486" spans="1:16" x14ac:dyDescent="0.35">
      <c r="A2486" t="s">
        <v>1776</v>
      </c>
      <c r="B2486" t="s">
        <v>1776</v>
      </c>
      <c r="C2486" t="s">
        <v>3660</v>
      </c>
      <c r="D2486" t="s">
        <v>36</v>
      </c>
      <c r="E2486" t="s">
        <v>91</v>
      </c>
      <c r="F2486" t="b">
        <v>0</v>
      </c>
      <c r="G2486" t="s">
        <v>47</v>
      </c>
      <c r="H2486" s="1">
        <v>45722.250416666669</v>
      </c>
      <c r="I2486" t="b">
        <v>0</v>
      </c>
      <c r="J2486" t="b">
        <v>0</v>
      </c>
      <c r="K2486" t="s">
        <v>31</v>
      </c>
      <c r="L2486" t="s">
        <v>32</v>
      </c>
      <c r="N2486">
        <v>85</v>
      </c>
      <c r="O2486" t="s">
        <v>3661</v>
      </c>
      <c r="P2486" t="s">
        <v>3662</v>
      </c>
    </row>
    <row r="2487" spans="1:16" x14ac:dyDescent="0.35">
      <c r="A2487" t="s">
        <v>1776</v>
      </c>
      <c r="B2487" t="s">
        <v>1776</v>
      </c>
      <c r="C2487" t="s">
        <v>3767</v>
      </c>
      <c r="D2487" t="s">
        <v>17484</v>
      </c>
      <c r="E2487" t="s">
        <v>20</v>
      </c>
      <c r="F2487" t="b">
        <v>0</v>
      </c>
      <c r="G2487" t="s">
        <v>68</v>
      </c>
      <c r="H2487" s="1">
        <v>45722.251122685193</v>
      </c>
      <c r="I2487" t="b">
        <v>1</v>
      </c>
      <c r="J2487" t="b">
        <v>0</v>
      </c>
      <c r="K2487" t="s">
        <v>31</v>
      </c>
      <c r="L2487" t="s">
        <v>22</v>
      </c>
      <c r="M2487">
        <v>55000</v>
      </c>
      <c r="O2487" t="s">
        <v>3768</v>
      </c>
      <c r="P2487" t="s">
        <v>140</v>
      </c>
    </row>
    <row r="2488" spans="1:16" x14ac:dyDescent="0.35">
      <c r="A2488" t="s">
        <v>1776</v>
      </c>
      <c r="B2488" t="s">
        <v>3769</v>
      </c>
      <c r="C2488" t="s">
        <v>142</v>
      </c>
      <c r="D2488" t="s">
        <v>29</v>
      </c>
      <c r="E2488" t="s">
        <v>20</v>
      </c>
      <c r="F2488" t="b">
        <v>0</v>
      </c>
      <c r="G2488" t="s">
        <v>68</v>
      </c>
      <c r="H2488" s="1">
        <v>45722.251122685193</v>
      </c>
      <c r="I2488" t="b">
        <v>0</v>
      </c>
      <c r="J2488" t="b">
        <v>1</v>
      </c>
      <c r="K2488" t="s">
        <v>31</v>
      </c>
      <c r="L2488" t="s">
        <v>22</v>
      </c>
      <c r="M2488">
        <v>92250</v>
      </c>
      <c r="O2488" t="s">
        <v>3770</v>
      </c>
      <c r="P2488" t="s">
        <v>3771</v>
      </c>
    </row>
    <row r="2489" spans="1:16" x14ac:dyDescent="0.35">
      <c r="A2489" t="s">
        <v>1776</v>
      </c>
      <c r="B2489" t="s">
        <v>3772</v>
      </c>
      <c r="C2489" t="s">
        <v>95</v>
      </c>
      <c r="D2489" t="s">
        <v>269</v>
      </c>
      <c r="E2489" t="s">
        <v>20</v>
      </c>
      <c r="F2489" t="b">
        <v>0</v>
      </c>
      <c r="G2489" t="s">
        <v>30</v>
      </c>
      <c r="H2489" s="1">
        <v>45722.251354166663</v>
      </c>
      <c r="I2489" t="b">
        <v>1</v>
      </c>
      <c r="J2489" t="b">
        <v>1</v>
      </c>
      <c r="K2489" t="s">
        <v>31</v>
      </c>
      <c r="L2489" t="s">
        <v>22</v>
      </c>
      <c r="M2489">
        <v>112116</v>
      </c>
      <c r="O2489" t="s">
        <v>1494</v>
      </c>
      <c r="P2489" t="s">
        <v>3773</v>
      </c>
    </row>
    <row r="2490" spans="1:16" x14ac:dyDescent="0.35">
      <c r="A2490" t="s">
        <v>1776</v>
      </c>
      <c r="B2490" t="s">
        <v>2137</v>
      </c>
      <c r="C2490" t="s">
        <v>517</v>
      </c>
      <c r="D2490" t="s">
        <v>115</v>
      </c>
      <c r="E2490" t="s">
        <v>20</v>
      </c>
      <c r="F2490" t="b">
        <v>0</v>
      </c>
      <c r="G2490" t="s">
        <v>52</v>
      </c>
      <c r="H2490" s="1">
        <v>45722.292048611111</v>
      </c>
      <c r="I2490" t="b">
        <v>0</v>
      </c>
      <c r="J2490" t="b">
        <v>0</v>
      </c>
      <c r="K2490" t="s">
        <v>31</v>
      </c>
      <c r="L2490" t="s">
        <v>32</v>
      </c>
      <c r="N2490">
        <v>69.930000305175781</v>
      </c>
      <c r="O2490" t="s">
        <v>3263</v>
      </c>
      <c r="P2490" t="s">
        <v>3264</v>
      </c>
    </row>
    <row r="2491" spans="1:16" x14ac:dyDescent="0.35">
      <c r="A2491" t="s">
        <v>1776</v>
      </c>
      <c r="B2491" t="s">
        <v>2395</v>
      </c>
      <c r="C2491" t="s">
        <v>283</v>
      </c>
      <c r="D2491" t="s">
        <v>573</v>
      </c>
      <c r="E2491" t="s">
        <v>296</v>
      </c>
      <c r="F2491" t="b">
        <v>0</v>
      </c>
      <c r="G2491" t="s">
        <v>52</v>
      </c>
      <c r="H2491" s="1">
        <v>45722.416701388887</v>
      </c>
      <c r="I2491" t="b">
        <v>1</v>
      </c>
      <c r="J2491" t="b">
        <v>0</v>
      </c>
      <c r="K2491" t="s">
        <v>31</v>
      </c>
      <c r="L2491" t="s">
        <v>32</v>
      </c>
      <c r="N2491">
        <v>27.979999542236332</v>
      </c>
      <c r="O2491" t="s">
        <v>3200</v>
      </c>
    </row>
    <row r="2492" spans="1:16" x14ac:dyDescent="0.35">
      <c r="A2492" t="s">
        <v>1776</v>
      </c>
      <c r="B2492" t="s">
        <v>1957</v>
      </c>
      <c r="C2492" t="s">
        <v>3044</v>
      </c>
      <c r="D2492" t="s">
        <v>573</v>
      </c>
      <c r="E2492" t="s">
        <v>296</v>
      </c>
      <c r="F2492" t="b">
        <v>0</v>
      </c>
      <c r="G2492" t="s">
        <v>52</v>
      </c>
      <c r="H2492" s="1">
        <v>45722.416770833333</v>
      </c>
      <c r="I2492" t="b">
        <v>0</v>
      </c>
      <c r="J2492" t="b">
        <v>1</v>
      </c>
      <c r="K2492" t="s">
        <v>31</v>
      </c>
      <c r="L2492" t="s">
        <v>32</v>
      </c>
      <c r="N2492">
        <v>27.979999542236332</v>
      </c>
      <c r="O2492" t="s">
        <v>33</v>
      </c>
      <c r="P2492" t="s">
        <v>894</v>
      </c>
    </row>
    <row r="2493" spans="1:16" x14ac:dyDescent="0.35">
      <c r="A2493" t="s">
        <v>1776</v>
      </c>
      <c r="B2493" t="s">
        <v>2476</v>
      </c>
      <c r="C2493" t="s">
        <v>3774</v>
      </c>
      <c r="D2493" t="s">
        <v>573</v>
      </c>
      <c r="E2493" t="s">
        <v>296</v>
      </c>
      <c r="F2493" t="b">
        <v>0</v>
      </c>
      <c r="G2493" t="s">
        <v>52</v>
      </c>
      <c r="H2493" s="1">
        <v>45722.416770833333</v>
      </c>
      <c r="I2493" t="b">
        <v>0</v>
      </c>
      <c r="J2493" t="b">
        <v>0</v>
      </c>
      <c r="K2493" t="s">
        <v>31</v>
      </c>
      <c r="L2493" t="s">
        <v>32</v>
      </c>
      <c r="N2493">
        <v>27.979999542236332</v>
      </c>
      <c r="O2493" t="s">
        <v>3775</v>
      </c>
      <c r="P2493" t="s">
        <v>3776</v>
      </c>
    </row>
    <row r="2494" spans="1:16" x14ac:dyDescent="0.35">
      <c r="A2494" t="s">
        <v>1776</v>
      </c>
      <c r="B2494" t="s">
        <v>3777</v>
      </c>
      <c r="C2494" t="s">
        <v>3778</v>
      </c>
      <c r="D2494" t="s">
        <v>573</v>
      </c>
      <c r="E2494" t="s">
        <v>296</v>
      </c>
      <c r="F2494" t="b">
        <v>0</v>
      </c>
      <c r="G2494" t="s">
        <v>52</v>
      </c>
      <c r="H2494" s="1">
        <v>45722.416817129633</v>
      </c>
      <c r="I2494" t="b">
        <v>0</v>
      </c>
      <c r="J2494" t="b">
        <v>1</v>
      </c>
      <c r="K2494" t="s">
        <v>31</v>
      </c>
      <c r="L2494" t="s">
        <v>32</v>
      </c>
      <c r="N2494">
        <v>39.925003051757813</v>
      </c>
      <c r="O2494" t="s">
        <v>3779</v>
      </c>
      <c r="P2494" t="s">
        <v>3780</v>
      </c>
    </row>
    <row r="2495" spans="1:16" x14ac:dyDescent="0.35">
      <c r="A2495" t="s">
        <v>1776</v>
      </c>
      <c r="B2495" t="s">
        <v>1957</v>
      </c>
      <c r="C2495" t="s">
        <v>3781</v>
      </c>
      <c r="D2495" t="s">
        <v>573</v>
      </c>
      <c r="E2495" t="s">
        <v>296</v>
      </c>
      <c r="F2495" t="b">
        <v>0</v>
      </c>
      <c r="G2495" t="s">
        <v>52</v>
      </c>
      <c r="H2495" s="1">
        <v>45722.416875000003</v>
      </c>
      <c r="I2495" t="b">
        <v>0</v>
      </c>
      <c r="J2495" t="b">
        <v>0</v>
      </c>
      <c r="K2495" t="s">
        <v>31</v>
      </c>
      <c r="L2495" t="s">
        <v>32</v>
      </c>
      <c r="N2495">
        <v>27.435001373291019</v>
      </c>
      <c r="O2495" t="s">
        <v>3782</v>
      </c>
      <c r="P2495" t="s">
        <v>34</v>
      </c>
    </row>
    <row r="2496" spans="1:16" x14ac:dyDescent="0.35">
      <c r="A2496" t="s">
        <v>1776</v>
      </c>
      <c r="B2496" t="s">
        <v>3783</v>
      </c>
      <c r="C2496" t="s">
        <v>18</v>
      </c>
      <c r="D2496" t="s">
        <v>573</v>
      </c>
      <c r="E2496" t="s">
        <v>296</v>
      </c>
      <c r="F2496" t="b">
        <v>1</v>
      </c>
      <c r="G2496" t="s">
        <v>52</v>
      </c>
      <c r="H2496" s="1">
        <v>45722.416875000003</v>
      </c>
      <c r="I2496" t="b">
        <v>0</v>
      </c>
      <c r="J2496" t="b">
        <v>0</v>
      </c>
      <c r="K2496" t="s">
        <v>31</v>
      </c>
      <c r="L2496" t="s">
        <v>32</v>
      </c>
      <c r="N2496">
        <v>26.389999389648441</v>
      </c>
      <c r="O2496" t="s">
        <v>3784</v>
      </c>
      <c r="P2496" t="s">
        <v>3785</v>
      </c>
    </row>
    <row r="2497" spans="1:16" x14ac:dyDescent="0.35">
      <c r="A2497" t="s">
        <v>1776</v>
      </c>
      <c r="B2497" t="s">
        <v>3786</v>
      </c>
      <c r="C2497" t="s">
        <v>3699</v>
      </c>
      <c r="D2497" t="s">
        <v>573</v>
      </c>
      <c r="E2497" t="s">
        <v>296</v>
      </c>
      <c r="F2497" t="b">
        <v>0</v>
      </c>
      <c r="G2497" t="s">
        <v>52</v>
      </c>
      <c r="H2497" s="1">
        <v>45722.416909722233</v>
      </c>
      <c r="I2497" t="b">
        <v>1</v>
      </c>
      <c r="J2497" t="b">
        <v>0</v>
      </c>
      <c r="K2497" t="s">
        <v>31</v>
      </c>
      <c r="L2497" t="s">
        <v>32</v>
      </c>
      <c r="N2497">
        <v>27.435001373291019</v>
      </c>
      <c r="O2497" t="s">
        <v>3787</v>
      </c>
      <c r="P2497" t="s">
        <v>3701</v>
      </c>
    </row>
    <row r="2498" spans="1:16" x14ac:dyDescent="0.35">
      <c r="A2498" t="s">
        <v>1776</v>
      </c>
      <c r="B2498" t="s">
        <v>1957</v>
      </c>
      <c r="C2498" t="s">
        <v>3788</v>
      </c>
      <c r="D2498" t="s">
        <v>573</v>
      </c>
      <c r="E2498" t="s">
        <v>296</v>
      </c>
      <c r="F2498" t="b">
        <v>0</v>
      </c>
      <c r="G2498" t="s">
        <v>52</v>
      </c>
      <c r="H2498" s="1">
        <v>45722.416909722233</v>
      </c>
      <c r="I2498" t="b">
        <v>1</v>
      </c>
      <c r="J2498" t="b">
        <v>1</v>
      </c>
      <c r="K2498" t="s">
        <v>31</v>
      </c>
      <c r="L2498" t="s">
        <v>32</v>
      </c>
      <c r="N2498">
        <v>27.435001373291019</v>
      </c>
      <c r="O2498" t="s">
        <v>3789</v>
      </c>
      <c r="P2498" t="s">
        <v>3790</v>
      </c>
    </row>
    <row r="2499" spans="1:16" x14ac:dyDescent="0.35">
      <c r="A2499" t="s">
        <v>1776</v>
      </c>
      <c r="B2499" t="s">
        <v>3791</v>
      </c>
      <c r="C2499" t="s">
        <v>146</v>
      </c>
      <c r="D2499" t="s">
        <v>115</v>
      </c>
      <c r="E2499" t="s">
        <v>20</v>
      </c>
      <c r="F2499" t="b">
        <v>0</v>
      </c>
      <c r="G2499" t="s">
        <v>47</v>
      </c>
      <c r="H2499" s="1">
        <v>45722.41710648148</v>
      </c>
      <c r="I2499" t="b">
        <v>1</v>
      </c>
      <c r="J2499" t="b">
        <v>0</v>
      </c>
      <c r="K2499" t="s">
        <v>31</v>
      </c>
      <c r="L2499" t="s">
        <v>22</v>
      </c>
      <c r="M2499">
        <v>115000</v>
      </c>
      <c r="O2499" t="s">
        <v>3792</v>
      </c>
      <c r="P2499" t="s">
        <v>3793</v>
      </c>
    </row>
    <row r="2500" spans="1:16" x14ac:dyDescent="0.35">
      <c r="A2500" t="s">
        <v>1776</v>
      </c>
      <c r="B2500" t="s">
        <v>3794</v>
      </c>
      <c r="C2500" t="s">
        <v>18</v>
      </c>
      <c r="D2500" t="s">
        <v>1955</v>
      </c>
      <c r="E2500" t="s">
        <v>91</v>
      </c>
      <c r="F2500" t="b">
        <v>1</v>
      </c>
      <c r="G2500" t="s">
        <v>910</v>
      </c>
      <c r="H2500" s="1">
        <v>45722.580659722233</v>
      </c>
      <c r="I2500" t="b">
        <v>1</v>
      </c>
      <c r="J2500" t="b">
        <v>0</v>
      </c>
      <c r="K2500" t="s">
        <v>910</v>
      </c>
      <c r="L2500" t="s">
        <v>32</v>
      </c>
      <c r="N2500">
        <v>10</v>
      </c>
      <c r="O2500" t="s">
        <v>1956</v>
      </c>
    </row>
    <row r="2501" spans="1:16" x14ac:dyDescent="0.35">
      <c r="A2501" t="s">
        <v>1776</v>
      </c>
      <c r="B2501" t="s">
        <v>3795</v>
      </c>
      <c r="C2501" t="s">
        <v>3796</v>
      </c>
      <c r="D2501" t="s">
        <v>573</v>
      </c>
      <c r="E2501" t="s">
        <v>296</v>
      </c>
      <c r="F2501" t="b">
        <v>0</v>
      </c>
      <c r="G2501" t="s">
        <v>52</v>
      </c>
      <c r="H2501" s="1">
        <v>45722.583344907413</v>
      </c>
      <c r="I2501" t="b">
        <v>1</v>
      </c>
      <c r="J2501" t="b">
        <v>1</v>
      </c>
      <c r="K2501" t="s">
        <v>31</v>
      </c>
      <c r="L2501" t="s">
        <v>32</v>
      </c>
      <c r="N2501">
        <v>27.979999542236332</v>
      </c>
      <c r="O2501" t="s">
        <v>3097</v>
      </c>
      <c r="P2501" t="s">
        <v>140</v>
      </c>
    </row>
    <row r="2502" spans="1:16" x14ac:dyDescent="0.35">
      <c r="A2502" t="s">
        <v>1776</v>
      </c>
      <c r="B2502" t="s">
        <v>3797</v>
      </c>
      <c r="C2502" t="s">
        <v>2164</v>
      </c>
      <c r="D2502" t="s">
        <v>29</v>
      </c>
      <c r="E2502" t="s">
        <v>20</v>
      </c>
      <c r="F2502" t="b">
        <v>0</v>
      </c>
      <c r="G2502" t="s">
        <v>43</v>
      </c>
      <c r="H2502" s="1">
        <v>45722.584155092591</v>
      </c>
      <c r="I2502" t="b">
        <v>0</v>
      </c>
      <c r="J2502" t="b">
        <v>0</v>
      </c>
      <c r="K2502" t="s">
        <v>31</v>
      </c>
      <c r="L2502" t="s">
        <v>22</v>
      </c>
      <c r="M2502">
        <v>67500</v>
      </c>
      <c r="O2502" t="s">
        <v>3798</v>
      </c>
      <c r="P2502" t="s">
        <v>3799</v>
      </c>
    </row>
    <row r="2503" spans="1:16" x14ac:dyDescent="0.35">
      <c r="A2503" t="s">
        <v>1776</v>
      </c>
      <c r="B2503" t="s">
        <v>2802</v>
      </c>
      <c r="C2503" t="s">
        <v>354</v>
      </c>
      <c r="D2503" t="s">
        <v>29</v>
      </c>
      <c r="E2503" t="s">
        <v>20</v>
      </c>
      <c r="F2503" t="b">
        <v>0</v>
      </c>
      <c r="G2503" t="s">
        <v>43</v>
      </c>
      <c r="H2503" s="1">
        <v>45722.58425925926</v>
      </c>
      <c r="I2503" t="b">
        <v>0</v>
      </c>
      <c r="J2503" t="b">
        <v>1</v>
      </c>
      <c r="K2503" t="s">
        <v>31</v>
      </c>
      <c r="L2503" t="s">
        <v>22</v>
      </c>
      <c r="M2503">
        <v>98500</v>
      </c>
      <c r="O2503" t="s">
        <v>3800</v>
      </c>
      <c r="P2503" t="s">
        <v>3801</v>
      </c>
    </row>
    <row r="2504" spans="1:16" x14ac:dyDescent="0.35">
      <c r="A2504" t="s">
        <v>1776</v>
      </c>
      <c r="B2504" t="s">
        <v>3802</v>
      </c>
      <c r="C2504" t="s">
        <v>3803</v>
      </c>
      <c r="D2504" t="s">
        <v>573</v>
      </c>
      <c r="E2504" t="s">
        <v>20</v>
      </c>
      <c r="F2504" t="b">
        <v>0</v>
      </c>
      <c r="G2504" t="s">
        <v>68</v>
      </c>
      <c r="H2504" s="1">
        <v>45722.584537037037</v>
      </c>
      <c r="I2504" t="b">
        <v>1</v>
      </c>
      <c r="J2504" t="b">
        <v>1</v>
      </c>
      <c r="K2504" t="s">
        <v>31</v>
      </c>
      <c r="L2504" t="s">
        <v>32</v>
      </c>
      <c r="N2504">
        <v>22.694999694824219</v>
      </c>
      <c r="O2504" t="s">
        <v>3804</v>
      </c>
      <c r="P2504" t="s">
        <v>3805</v>
      </c>
    </row>
    <row r="2505" spans="1:16" x14ac:dyDescent="0.35">
      <c r="A2505" t="s">
        <v>1776</v>
      </c>
      <c r="B2505" t="s">
        <v>3806</v>
      </c>
      <c r="C2505" t="s">
        <v>3807</v>
      </c>
      <c r="D2505" t="s">
        <v>110</v>
      </c>
      <c r="E2505" t="s">
        <v>20</v>
      </c>
      <c r="F2505" t="b">
        <v>0</v>
      </c>
      <c r="G2505" t="s">
        <v>43</v>
      </c>
      <c r="H2505" s="1">
        <v>45722.709155092591</v>
      </c>
      <c r="I2505" t="b">
        <v>0</v>
      </c>
      <c r="J2505" t="b">
        <v>0</v>
      </c>
      <c r="K2505" t="s">
        <v>31</v>
      </c>
      <c r="L2505" t="s">
        <v>32</v>
      </c>
      <c r="N2505">
        <v>43.005001068115227</v>
      </c>
      <c r="O2505" t="s">
        <v>3808</v>
      </c>
      <c r="P2505" t="s">
        <v>3809</v>
      </c>
    </row>
    <row r="2506" spans="1:16" x14ac:dyDescent="0.35">
      <c r="A2506" t="s">
        <v>1776</v>
      </c>
      <c r="B2506" t="s">
        <v>3735</v>
      </c>
      <c r="C2506" t="s">
        <v>3736</v>
      </c>
      <c r="D2506" t="s">
        <v>36</v>
      </c>
      <c r="E2506" t="s">
        <v>20</v>
      </c>
      <c r="F2506" t="b">
        <v>0</v>
      </c>
      <c r="G2506" t="s">
        <v>43</v>
      </c>
      <c r="H2506" s="1">
        <v>45722.709155092591</v>
      </c>
      <c r="I2506" t="b">
        <v>0</v>
      </c>
      <c r="J2506" t="b">
        <v>0</v>
      </c>
      <c r="K2506" t="s">
        <v>31</v>
      </c>
      <c r="L2506" t="s">
        <v>22</v>
      </c>
      <c r="M2506">
        <v>70000</v>
      </c>
      <c r="O2506" t="s">
        <v>3737</v>
      </c>
      <c r="P2506" t="s">
        <v>3738</v>
      </c>
    </row>
    <row r="2507" spans="1:16" x14ac:dyDescent="0.35">
      <c r="A2507" t="s">
        <v>1776</v>
      </c>
      <c r="B2507" t="s">
        <v>1944</v>
      </c>
      <c r="C2507" t="s">
        <v>649</v>
      </c>
      <c r="D2507" t="s">
        <v>110</v>
      </c>
      <c r="E2507" t="s">
        <v>91</v>
      </c>
      <c r="F2507" t="b">
        <v>0</v>
      </c>
      <c r="G2507" t="s">
        <v>43</v>
      </c>
      <c r="H2507" s="1">
        <v>45722.750821759262</v>
      </c>
      <c r="I2507" t="b">
        <v>0</v>
      </c>
      <c r="J2507" t="b">
        <v>0</v>
      </c>
      <c r="K2507" t="s">
        <v>31</v>
      </c>
      <c r="L2507" t="s">
        <v>22</v>
      </c>
      <c r="M2507">
        <v>50000</v>
      </c>
      <c r="O2507" t="s">
        <v>3744</v>
      </c>
      <c r="P2507" t="s">
        <v>2623</v>
      </c>
    </row>
    <row r="2508" spans="1:16" x14ac:dyDescent="0.35">
      <c r="A2508" t="s">
        <v>1776</v>
      </c>
      <c r="B2508" t="s">
        <v>1776</v>
      </c>
      <c r="C2508" t="s">
        <v>3810</v>
      </c>
      <c r="D2508" t="s">
        <v>110</v>
      </c>
      <c r="E2508" t="s">
        <v>20</v>
      </c>
      <c r="F2508" t="b">
        <v>0</v>
      </c>
      <c r="G2508" t="s">
        <v>171</v>
      </c>
      <c r="H2508" s="1">
        <v>45722.790856481479</v>
      </c>
      <c r="I2508" t="b">
        <v>0</v>
      </c>
      <c r="J2508" t="b">
        <v>1</v>
      </c>
      <c r="K2508" t="s">
        <v>31</v>
      </c>
      <c r="L2508" t="s">
        <v>22</v>
      </c>
      <c r="M2508">
        <v>70620</v>
      </c>
      <c r="O2508" t="s">
        <v>3811</v>
      </c>
      <c r="P2508" t="s">
        <v>3812</v>
      </c>
    </row>
    <row r="2509" spans="1:16" x14ac:dyDescent="0.35">
      <c r="A2509" t="s">
        <v>1776</v>
      </c>
      <c r="B2509" t="s">
        <v>1822</v>
      </c>
      <c r="C2509" t="s">
        <v>201</v>
      </c>
      <c r="D2509" t="s">
        <v>110</v>
      </c>
      <c r="E2509" t="s">
        <v>91</v>
      </c>
      <c r="F2509" t="b">
        <v>0</v>
      </c>
      <c r="G2509" t="s">
        <v>43</v>
      </c>
      <c r="H2509" s="1">
        <v>45722.792488425926</v>
      </c>
      <c r="I2509" t="b">
        <v>0</v>
      </c>
      <c r="J2509" t="b">
        <v>0</v>
      </c>
      <c r="K2509" t="s">
        <v>31</v>
      </c>
      <c r="L2509" t="s">
        <v>32</v>
      </c>
      <c r="N2509">
        <v>37.5</v>
      </c>
      <c r="O2509" t="s">
        <v>3813</v>
      </c>
      <c r="P2509" t="s">
        <v>3814</v>
      </c>
    </row>
    <row r="2510" spans="1:16" x14ac:dyDescent="0.35">
      <c r="A2510" t="s">
        <v>1776</v>
      </c>
      <c r="B2510" t="s">
        <v>1776</v>
      </c>
      <c r="C2510" t="s">
        <v>3815</v>
      </c>
      <c r="D2510" t="s">
        <v>36</v>
      </c>
      <c r="E2510" t="s">
        <v>436</v>
      </c>
      <c r="F2510" t="b">
        <v>0</v>
      </c>
      <c r="G2510" t="s">
        <v>68</v>
      </c>
      <c r="H2510" s="1">
        <v>45722.792870370373</v>
      </c>
      <c r="I2510" t="b">
        <v>0</v>
      </c>
      <c r="J2510" t="b">
        <v>0</v>
      </c>
      <c r="K2510" t="s">
        <v>31</v>
      </c>
      <c r="L2510" t="s">
        <v>32</v>
      </c>
      <c r="N2510">
        <v>35</v>
      </c>
      <c r="O2510" t="s">
        <v>3816</v>
      </c>
      <c r="P2510" t="s">
        <v>164</v>
      </c>
    </row>
    <row r="2511" spans="1:16" x14ac:dyDescent="0.35">
      <c r="A2511" t="s">
        <v>1776</v>
      </c>
      <c r="B2511" t="s">
        <v>3817</v>
      </c>
      <c r="C2511" t="s">
        <v>3818</v>
      </c>
      <c r="D2511" t="s">
        <v>36</v>
      </c>
      <c r="E2511" t="s">
        <v>20</v>
      </c>
      <c r="F2511" t="b">
        <v>0</v>
      </c>
      <c r="G2511" t="s">
        <v>68</v>
      </c>
      <c r="H2511" s="1">
        <v>45722.792893518519</v>
      </c>
      <c r="I2511" t="b">
        <v>1</v>
      </c>
      <c r="J2511" t="b">
        <v>0</v>
      </c>
      <c r="K2511" t="s">
        <v>31</v>
      </c>
      <c r="L2511" t="s">
        <v>22</v>
      </c>
      <c r="M2511">
        <v>80000</v>
      </c>
      <c r="O2511" t="s">
        <v>3819</v>
      </c>
      <c r="P2511" t="s">
        <v>941</v>
      </c>
    </row>
    <row r="2512" spans="1:16" x14ac:dyDescent="0.35">
      <c r="A2512" t="s">
        <v>1776</v>
      </c>
      <c r="B2512" t="s">
        <v>3820</v>
      </c>
      <c r="C2512" t="s">
        <v>18</v>
      </c>
      <c r="D2512" t="s">
        <v>36</v>
      </c>
      <c r="E2512" t="s">
        <v>20</v>
      </c>
      <c r="F2512" t="b">
        <v>1</v>
      </c>
      <c r="G2512" t="s">
        <v>52</v>
      </c>
      <c r="H2512" s="1">
        <v>45722.794212962966</v>
      </c>
      <c r="I2512" t="b">
        <v>0</v>
      </c>
      <c r="J2512" t="b">
        <v>1</v>
      </c>
      <c r="K2512" t="s">
        <v>31</v>
      </c>
      <c r="L2512" t="s">
        <v>22</v>
      </c>
      <c r="M2512">
        <v>112950</v>
      </c>
      <c r="O2512" t="s">
        <v>3821</v>
      </c>
      <c r="P2512" t="s">
        <v>3822</v>
      </c>
    </row>
    <row r="2513" spans="1:16" x14ac:dyDescent="0.35">
      <c r="A2513" t="s">
        <v>1776</v>
      </c>
      <c r="B2513" t="s">
        <v>3823</v>
      </c>
      <c r="C2513" t="s">
        <v>3824</v>
      </c>
      <c r="D2513" t="s">
        <v>573</v>
      </c>
      <c r="E2513" t="s">
        <v>20</v>
      </c>
      <c r="F2513" t="b">
        <v>0</v>
      </c>
      <c r="G2513" t="s">
        <v>171</v>
      </c>
      <c r="H2513" s="1">
        <v>45722.832557870373</v>
      </c>
      <c r="I2513" t="b">
        <v>1</v>
      </c>
      <c r="J2513" t="b">
        <v>0</v>
      </c>
      <c r="K2513" t="s">
        <v>31</v>
      </c>
      <c r="L2513" t="s">
        <v>32</v>
      </c>
      <c r="N2513">
        <v>19.579999923706051</v>
      </c>
      <c r="O2513" t="s">
        <v>3825</v>
      </c>
    </row>
    <row r="2514" spans="1:16" x14ac:dyDescent="0.35">
      <c r="A2514" t="s">
        <v>1776</v>
      </c>
      <c r="B2514" t="s">
        <v>3826</v>
      </c>
      <c r="C2514" t="s">
        <v>3827</v>
      </c>
      <c r="D2514" t="s">
        <v>36</v>
      </c>
      <c r="E2514" t="s">
        <v>20</v>
      </c>
      <c r="F2514" t="b">
        <v>0</v>
      </c>
      <c r="G2514" t="s">
        <v>52</v>
      </c>
      <c r="H2514" s="1">
        <v>45722.916967592602</v>
      </c>
      <c r="I2514" t="b">
        <v>0</v>
      </c>
      <c r="J2514" t="b">
        <v>0</v>
      </c>
      <c r="K2514" t="s">
        <v>31</v>
      </c>
      <c r="L2514" t="s">
        <v>22</v>
      </c>
      <c r="M2514">
        <v>70640.5</v>
      </c>
      <c r="O2514" t="s">
        <v>3828</v>
      </c>
      <c r="P2514" t="s">
        <v>3829</v>
      </c>
    </row>
    <row r="2515" spans="1:16" x14ac:dyDescent="0.35">
      <c r="A2515" t="s">
        <v>1776</v>
      </c>
      <c r="B2515" t="s">
        <v>3830</v>
      </c>
      <c r="C2515" t="s">
        <v>3831</v>
      </c>
      <c r="D2515" t="s">
        <v>36</v>
      </c>
      <c r="E2515" t="s">
        <v>20</v>
      </c>
      <c r="F2515" t="b">
        <v>0</v>
      </c>
      <c r="G2515" t="s">
        <v>52</v>
      </c>
      <c r="H2515" s="1">
        <v>45723.083541666667</v>
      </c>
      <c r="I2515" t="b">
        <v>1</v>
      </c>
      <c r="J2515" t="b">
        <v>1</v>
      </c>
      <c r="K2515" t="s">
        <v>31</v>
      </c>
      <c r="L2515" t="s">
        <v>22</v>
      </c>
      <c r="M2515">
        <v>98700</v>
      </c>
      <c r="O2515" t="s">
        <v>607</v>
      </c>
      <c r="P2515" t="s">
        <v>3832</v>
      </c>
    </row>
    <row r="2516" spans="1:16" x14ac:dyDescent="0.35">
      <c r="A2516" t="s">
        <v>1776</v>
      </c>
      <c r="B2516" t="s">
        <v>3833</v>
      </c>
      <c r="C2516" t="s">
        <v>3834</v>
      </c>
      <c r="D2516" t="s">
        <v>36</v>
      </c>
      <c r="E2516" t="s">
        <v>20</v>
      </c>
      <c r="F2516" t="b">
        <v>0</v>
      </c>
      <c r="G2516" t="s">
        <v>30</v>
      </c>
      <c r="H2516" s="1">
        <v>45723.190497685187</v>
      </c>
      <c r="I2516" t="b">
        <v>0</v>
      </c>
      <c r="J2516" t="b">
        <v>0</v>
      </c>
      <c r="K2516" t="s">
        <v>31</v>
      </c>
      <c r="L2516" t="s">
        <v>22</v>
      </c>
      <c r="M2516">
        <v>108000</v>
      </c>
      <c r="O2516" t="s">
        <v>1123</v>
      </c>
      <c r="P2516" t="s">
        <v>2894</v>
      </c>
    </row>
    <row r="2517" spans="1:16" x14ac:dyDescent="0.35">
      <c r="A2517" t="s">
        <v>1776</v>
      </c>
      <c r="B2517" t="s">
        <v>3835</v>
      </c>
      <c r="C2517" t="s">
        <v>1718</v>
      </c>
      <c r="D2517" t="s">
        <v>443</v>
      </c>
      <c r="E2517" t="s">
        <v>20</v>
      </c>
      <c r="F2517" t="b">
        <v>0</v>
      </c>
      <c r="G2517" t="s">
        <v>47</v>
      </c>
      <c r="H2517" s="1">
        <v>45723.250347222223</v>
      </c>
      <c r="I2517" t="b">
        <v>1</v>
      </c>
      <c r="J2517" t="b">
        <v>0</v>
      </c>
      <c r="K2517" t="s">
        <v>31</v>
      </c>
      <c r="L2517" t="s">
        <v>22</v>
      </c>
      <c r="M2517">
        <v>80750</v>
      </c>
      <c r="O2517" t="s">
        <v>3836</v>
      </c>
      <c r="P2517" t="s">
        <v>3837</v>
      </c>
    </row>
    <row r="2518" spans="1:16" x14ac:dyDescent="0.35">
      <c r="A2518" t="s">
        <v>1776</v>
      </c>
      <c r="B2518" t="s">
        <v>3797</v>
      </c>
      <c r="C2518" t="s">
        <v>3838</v>
      </c>
      <c r="D2518" t="s">
        <v>110</v>
      </c>
      <c r="E2518" t="s">
        <v>20</v>
      </c>
      <c r="F2518" t="b">
        <v>0</v>
      </c>
      <c r="G2518" t="s">
        <v>43</v>
      </c>
      <c r="H2518" s="1">
        <v>45723.250578703701</v>
      </c>
      <c r="I2518" t="b">
        <v>0</v>
      </c>
      <c r="J2518" t="b">
        <v>0</v>
      </c>
      <c r="K2518" t="s">
        <v>31</v>
      </c>
      <c r="L2518" t="s">
        <v>22</v>
      </c>
      <c r="M2518">
        <v>67500</v>
      </c>
      <c r="O2518" t="s">
        <v>3798</v>
      </c>
      <c r="P2518" t="s">
        <v>3799</v>
      </c>
    </row>
    <row r="2519" spans="1:16" x14ac:dyDescent="0.35">
      <c r="A2519" t="s">
        <v>1776</v>
      </c>
      <c r="B2519" t="s">
        <v>3839</v>
      </c>
      <c r="C2519" t="s">
        <v>3840</v>
      </c>
      <c r="D2519" t="s">
        <v>17485</v>
      </c>
      <c r="E2519" t="s">
        <v>20</v>
      </c>
      <c r="F2519" t="b">
        <v>0</v>
      </c>
      <c r="G2519" t="s">
        <v>43</v>
      </c>
      <c r="H2519" s="1">
        <v>45723.250578703701</v>
      </c>
      <c r="I2519" t="b">
        <v>0</v>
      </c>
      <c r="J2519" t="b">
        <v>1</v>
      </c>
      <c r="K2519" t="s">
        <v>31</v>
      </c>
      <c r="L2519" t="s">
        <v>32</v>
      </c>
      <c r="N2519">
        <v>22.5</v>
      </c>
      <c r="O2519" t="s">
        <v>3841</v>
      </c>
      <c r="P2519" t="s">
        <v>164</v>
      </c>
    </row>
    <row r="2520" spans="1:16" x14ac:dyDescent="0.35">
      <c r="A2520" t="s">
        <v>1776</v>
      </c>
      <c r="B2520" t="s">
        <v>3842</v>
      </c>
      <c r="C2520" t="s">
        <v>51</v>
      </c>
      <c r="D2520" t="s">
        <v>36</v>
      </c>
      <c r="E2520" t="s">
        <v>91</v>
      </c>
      <c r="F2520" t="b">
        <v>0</v>
      </c>
      <c r="G2520" t="s">
        <v>43</v>
      </c>
      <c r="H2520" s="1">
        <v>45723.292268518519</v>
      </c>
      <c r="I2520" t="b">
        <v>0</v>
      </c>
      <c r="J2520" t="b">
        <v>1</v>
      </c>
      <c r="K2520" t="s">
        <v>31</v>
      </c>
      <c r="L2520" t="s">
        <v>32</v>
      </c>
      <c r="N2520">
        <v>53.040000915527337</v>
      </c>
      <c r="O2520" t="s">
        <v>812</v>
      </c>
      <c r="P2520" t="s">
        <v>3843</v>
      </c>
    </row>
    <row r="2521" spans="1:16" x14ac:dyDescent="0.35">
      <c r="A2521" t="s">
        <v>1776</v>
      </c>
      <c r="B2521" t="s">
        <v>3844</v>
      </c>
      <c r="C2521" t="s">
        <v>3845</v>
      </c>
      <c r="D2521" t="s">
        <v>42</v>
      </c>
      <c r="E2521" t="s">
        <v>20</v>
      </c>
      <c r="F2521" t="b">
        <v>0</v>
      </c>
      <c r="G2521" t="s">
        <v>68</v>
      </c>
      <c r="H2521" s="1">
        <v>45723.292500000003</v>
      </c>
      <c r="I2521" t="b">
        <v>1</v>
      </c>
      <c r="J2521" t="b">
        <v>0</v>
      </c>
      <c r="K2521" t="s">
        <v>31</v>
      </c>
      <c r="L2521" t="s">
        <v>32</v>
      </c>
      <c r="N2521">
        <v>64.5</v>
      </c>
      <c r="O2521" t="s">
        <v>3846</v>
      </c>
      <c r="P2521" t="s">
        <v>1174</v>
      </c>
    </row>
    <row r="2522" spans="1:16" x14ac:dyDescent="0.35">
      <c r="A2522" t="s">
        <v>1776</v>
      </c>
      <c r="B2522" t="s">
        <v>3847</v>
      </c>
      <c r="C2522" t="s">
        <v>154</v>
      </c>
      <c r="D2522" t="s">
        <v>573</v>
      </c>
      <c r="E2522" t="s">
        <v>296</v>
      </c>
      <c r="F2522" t="b">
        <v>0</v>
      </c>
      <c r="G2522" t="s">
        <v>52</v>
      </c>
      <c r="H2522" s="1">
        <v>45723.416712962957</v>
      </c>
      <c r="I2522" t="b">
        <v>1</v>
      </c>
      <c r="J2522" t="b">
        <v>0</v>
      </c>
      <c r="K2522" t="s">
        <v>31</v>
      </c>
      <c r="L2522" t="s">
        <v>32</v>
      </c>
      <c r="N2522">
        <v>27.979999542236332</v>
      </c>
      <c r="O2522" t="s">
        <v>3848</v>
      </c>
      <c r="P2522" t="s">
        <v>3849</v>
      </c>
    </row>
    <row r="2523" spans="1:16" x14ac:dyDescent="0.35">
      <c r="A2523" t="s">
        <v>1776</v>
      </c>
      <c r="B2523" t="s">
        <v>3850</v>
      </c>
      <c r="C2523" t="s">
        <v>1031</v>
      </c>
      <c r="D2523" t="s">
        <v>573</v>
      </c>
      <c r="E2523" t="s">
        <v>296</v>
      </c>
      <c r="F2523" t="b">
        <v>0</v>
      </c>
      <c r="G2523" t="s">
        <v>47</v>
      </c>
      <c r="H2523" s="1">
        <v>45723.417083333326</v>
      </c>
      <c r="I2523" t="b">
        <v>0</v>
      </c>
      <c r="J2523" t="b">
        <v>0</v>
      </c>
      <c r="K2523" t="s">
        <v>31</v>
      </c>
      <c r="L2523" t="s">
        <v>32</v>
      </c>
      <c r="N2523">
        <v>24.33499908447266</v>
      </c>
      <c r="O2523" t="s">
        <v>3265</v>
      </c>
      <c r="P2523" t="s">
        <v>340</v>
      </c>
    </row>
    <row r="2524" spans="1:16" x14ac:dyDescent="0.35">
      <c r="A2524" t="s">
        <v>1776</v>
      </c>
      <c r="B2524" t="s">
        <v>2615</v>
      </c>
      <c r="C2524" t="s">
        <v>201</v>
      </c>
      <c r="D2524" t="s">
        <v>36</v>
      </c>
      <c r="E2524" t="s">
        <v>20</v>
      </c>
      <c r="F2524" t="b">
        <v>0</v>
      </c>
      <c r="G2524" t="s">
        <v>43</v>
      </c>
      <c r="H2524" s="1">
        <v>45723.417326388888</v>
      </c>
      <c r="I2524" t="b">
        <v>0</v>
      </c>
      <c r="J2524" t="b">
        <v>0</v>
      </c>
      <c r="K2524" t="s">
        <v>31</v>
      </c>
      <c r="L2524" t="s">
        <v>22</v>
      </c>
      <c r="M2524">
        <v>145000</v>
      </c>
      <c r="O2524" t="s">
        <v>2616</v>
      </c>
    </row>
    <row r="2525" spans="1:16" x14ac:dyDescent="0.35">
      <c r="A2525" t="s">
        <v>1776</v>
      </c>
      <c r="B2525" t="s">
        <v>3851</v>
      </c>
      <c r="C2525" t="s">
        <v>3852</v>
      </c>
      <c r="D2525" t="s">
        <v>573</v>
      </c>
      <c r="E2525" t="s">
        <v>296</v>
      </c>
      <c r="F2525" t="b">
        <v>0</v>
      </c>
      <c r="G2525" t="s">
        <v>68</v>
      </c>
      <c r="H2525" s="1">
        <v>45723.417511574073</v>
      </c>
      <c r="I2525" t="b">
        <v>0</v>
      </c>
      <c r="J2525" t="b">
        <v>1</v>
      </c>
      <c r="K2525" t="s">
        <v>31</v>
      </c>
      <c r="L2525" t="s">
        <v>32</v>
      </c>
      <c r="N2525">
        <v>25.2400016784668</v>
      </c>
      <c r="O2525" t="s">
        <v>3853</v>
      </c>
      <c r="P2525" t="s">
        <v>894</v>
      </c>
    </row>
    <row r="2526" spans="1:16" x14ac:dyDescent="0.35">
      <c r="A2526" t="s">
        <v>1776</v>
      </c>
      <c r="B2526" t="s">
        <v>1969</v>
      </c>
      <c r="C2526" t="s">
        <v>2692</v>
      </c>
      <c r="D2526" t="s">
        <v>17486</v>
      </c>
      <c r="E2526" t="s">
        <v>20</v>
      </c>
      <c r="F2526" t="b">
        <v>0</v>
      </c>
      <c r="G2526" t="s">
        <v>68</v>
      </c>
      <c r="H2526" s="1">
        <v>45723.459166666667</v>
      </c>
      <c r="I2526" t="b">
        <v>0</v>
      </c>
      <c r="J2526" t="b">
        <v>0</v>
      </c>
      <c r="K2526" t="s">
        <v>31</v>
      </c>
      <c r="L2526" t="s">
        <v>32</v>
      </c>
      <c r="N2526">
        <v>20.5</v>
      </c>
      <c r="O2526" t="s">
        <v>3546</v>
      </c>
      <c r="P2526" t="s">
        <v>3547</v>
      </c>
    </row>
    <row r="2527" spans="1:16" x14ac:dyDescent="0.35">
      <c r="A2527" t="s">
        <v>1776</v>
      </c>
      <c r="B2527" t="s">
        <v>2926</v>
      </c>
      <c r="C2527" t="s">
        <v>3083</v>
      </c>
      <c r="D2527" t="s">
        <v>36</v>
      </c>
      <c r="E2527" t="s">
        <v>20</v>
      </c>
      <c r="F2527" t="b">
        <v>0</v>
      </c>
      <c r="G2527" t="s">
        <v>43</v>
      </c>
      <c r="H2527" s="1">
        <v>45723.500625000001</v>
      </c>
      <c r="I2527" t="b">
        <v>1</v>
      </c>
      <c r="J2527" t="b">
        <v>1</v>
      </c>
      <c r="K2527" t="s">
        <v>31</v>
      </c>
      <c r="L2527" t="s">
        <v>22</v>
      </c>
      <c r="M2527">
        <v>85000</v>
      </c>
      <c r="O2527" t="s">
        <v>61</v>
      </c>
      <c r="P2527" t="s">
        <v>3854</v>
      </c>
    </row>
    <row r="2528" spans="1:16" x14ac:dyDescent="0.35">
      <c r="A2528" t="s">
        <v>1776</v>
      </c>
      <c r="B2528" t="s">
        <v>3855</v>
      </c>
      <c r="C2528" t="s">
        <v>105</v>
      </c>
      <c r="D2528" t="s">
        <v>249</v>
      </c>
      <c r="E2528" t="s">
        <v>20</v>
      </c>
      <c r="F2528" t="b">
        <v>0</v>
      </c>
      <c r="G2528" t="s">
        <v>105</v>
      </c>
      <c r="H2528" s="1">
        <v>45723.518564814818</v>
      </c>
      <c r="I2528" t="b">
        <v>1</v>
      </c>
      <c r="J2528" t="b">
        <v>0</v>
      </c>
      <c r="K2528" t="s">
        <v>105</v>
      </c>
      <c r="L2528" t="s">
        <v>22</v>
      </c>
      <c r="M2528">
        <v>42847.5</v>
      </c>
      <c r="O2528" t="s">
        <v>3856</v>
      </c>
      <c r="P2528" t="s">
        <v>3857</v>
      </c>
    </row>
    <row r="2529" spans="1:16" x14ac:dyDescent="0.35">
      <c r="A2529" t="s">
        <v>1776</v>
      </c>
      <c r="B2529" t="s">
        <v>3354</v>
      </c>
      <c r="C2529" t="s">
        <v>3858</v>
      </c>
      <c r="D2529" t="s">
        <v>573</v>
      </c>
      <c r="E2529" t="s">
        <v>20</v>
      </c>
      <c r="F2529" t="b">
        <v>0</v>
      </c>
      <c r="G2529" t="s">
        <v>68</v>
      </c>
      <c r="H2529" s="1">
        <v>45723.599976851852</v>
      </c>
      <c r="I2529" t="b">
        <v>0</v>
      </c>
      <c r="J2529" t="b">
        <v>0</v>
      </c>
      <c r="K2529" t="s">
        <v>31</v>
      </c>
      <c r="L2529" t="s">
        <v>32</v>
      </c>
      <c r="N2529">
        <v>25.2400016784668</v>
      </c>
      <c r="O2529" t="s">
        <v>3356</v>
      </c>
      <c r="P2529" t="s">
        <v>274</v>
      </c>
    </row>
    <row r="2530" spans="1:16" x14ac:dyDescent="0.35">
      <c r="A2530" t="s">
        <v>1776</v>
      </c>
      <c r="B2530" t="s">
        <v>3859</v>
      </c>
      <c r="C2530" t="s">
        <v>3044</v>
      </c>
      <c r="D2530" t="s">
        <v>36</v>
      </c>
      <c r="E2530" t="s">
        <v>20</v>
      </c>
      <c r="F2530" t="b">
        <v>0</v>
      </c>
      <c r="G2530" t="s">
        <v>52</v>
      </c>
      <c r="H2530" s="1">
        <v>45723.625104166669</v>
      </c>
      <c r="I2530" t="b">
        <v>0</v>
      </c>
      <c r="J2530" t="b">
        <v>0</v>
      </c>
      <c r="K2530" t="s">
        <v>31</v>
      </c>
      <c r="L2530" t="s">
        <v>22</v>
      </c>
      <c r="M2530">
        <v>161000</v>
      </c>
      <c r="O2530" t="s">
        <v>77</v>
      </c>
      <c r="P2530" t="s">
        <v>3553</v>
      </c>
    </row>
    <row r="2531" spans="1:16" x14ac:dyDescent="0.35">
      <c r="A2531" t="s">
        <v>1776</v>
      </c>
      <c r="B2531" t="s">
        <v>2187</v>
      </c>
      <c r="C2531" t="s">
        <v>142</v>
      </c>
      <c r="D2531" t="s">
        <v>17437</v>
      </c>
      <c r="F2531" t="b">
        <v>0</v>
      </c>
      <c r="G2531" t="s">
        <v>68</v>
      </c>
      <c r="H2531" s="1">
        <v>45723.625833333332</v>
      </c>
      <c r="I2531" t="b">
        <v>1</v>
      </c>
      <c r="J2531" t="b">
        <v>0</v>
      </c>
      <c r="K2531" t="s">
        <v>31</v>
      </c>
      <c r="L2531" t="s">
        <v>32</v>
      </c>
      <c r="N2531">
        <v>35.025001525878913</v>
      </c>
      <c r="O2531" t="s">
        <v>61</v>
      </c>
      <c r="P2531" t="s">
        <v>3860</v>
      </c>
    </row>
    <row r="2532" spans="1:16" x14ac:dyDescent="0.35">
      <c r="A2532" t="s">
        <v>1776</v>
      </c>
      <c r="B2532" t="s">
        <v>3861</v>
      </c>
      <c r="C2532" t="s">
        <v>2861</v>
      </c>
      <c r="D2532" t="s">
        <v>36</v>
      </c>
      <c r="E2532" t="s">
        <v>20</v>
      </c>
      <c r="F2532" t="b">
        <v>0</v>
      </c>
      <c r="G2532" t="s">
        <v>68</v>
      </c>
      <c r="H2532" s="1">
        <v>45723.66747685185</v>
      </c>
      <c r="I2532" t="b">
        <v>0</v>
      </c>
      <c r="J2532" t="b">
        <v>1</v>
      </c>
      <c r="K2532" t="s">
        <v>31</v>
      </c>
      <c r="L2532" t="s">
        <v>22</v>
      </c>
      <c r="M2532">
        <v>89500</v>
      </c>
      <c r="O2532" t="s">
        <v>3862</v>
      </c>
      <c r="P2532" t="s">
        <v>3863</v>
      </c>
    </row>
    <row r="2533" spans="1:16" x14ac:dyDescent="0.35">
      <c r="A2533" t="s">
        <v>1776</v>
      </c>
      <c r="B2533" t="s">
        <v>2048</v>
      </c>
      <c r="C2533" t="s">
        <v>3695</v>
      </c>
      <c r="D2533" t="s">
        <v>36</v>
      </c>
      <c r="E2533" t="s">
        <v>91</v>
      </c>
      <c r="F2533" t="b">
        <v>0</v>
      </c>
      <c r="G2533" t="s">
        <v>52</v>
      </c>
      <c r="H2533" s="1">
        <v>45723.708483796298</v>
      </c>
      <c r="I2533" t="b">
        <v>0</v>
      </c>
      <c r="J2533" t="b">
        <v>1</v>
      </c>
      <c r="K2533" t="s">
        <v>31</v>
      </c>
      <c r="L2533" t="s">
        <v>32</v>
      </c>
      <c r="N2533">
        <v>52.5</v>
      </c>
      <c r="O2533" t="s">
        <v>773</v>
      </c>
      <c r="P2533" t="s">
        <v>3864</v>
      </c>
    </row>
    <row r="2534" spans="1:16" x14ac:dyDescent="0.35">
      <c r="A2534" t="s">
        <v>1776</v>
      </c>
      <c r="B2534" t="s">
        <v>3865</v>
      </c>
      <c r="C2534" t="s">
        <v>410</v>
      </c>
      <c r="D2534" t="s">
        <v>36</v>
      </c>
      <c r="E2534" t="s">
        <v>91</v>
      </c>
      <c r="F2534" t="b">
        <v>0</v>
      </c>
      <c r="G2534" t="s">
        <v>47</v>
      </c>
      <c r="H2534" s="1">
        <v>45723.70884259259</v>
      </c>
      <c r="I2534" t="b">
        <v>1</v>
      </c>
      <c r="J2534" t="b">
        <v>0</v>
      </c>
      <c r="K2534" t="s">
        <v>31</v>
      </c>
      <c r="L2534" t="s">
        <v>32</v>
      </c>
      <c r="N2534">
        <v>39</v>
      </c>
      <c r="O2534" t="s">
        <v>3866</v>
      </c>
      <c r="P2534" t="s">
        <v>164</v>
      </c>
    </row>
    <row r="2535" spans="1:16" x14ac:dyDescent="0.35">
      <c r="A2535" t="s">
        <v>1776</v>
      </c>
      <c r="B2535" t="s">
        <v>3867</v>
      </c>
      <c r="C2535" t="s">
        <v>2113</v>
      </c>
      <c r="D2535" t="s">
        <v>110</v>
      </c>
      <c r="E2535" t="s">
        <v>91</v>
      </c>
      <c r="F2535" t="b">
        <v>0</v>
      </c>
      <c r="G2535" t="s">
        <v>52</v>
      </c>
      <c r="H2535" s="1">
        <v>45723.750081018523</v>
      </c>
      <c r="I2535" t="b">
        <v>0</v>
      </c>
      <c r="J2535" t="b">
        <v>0</v>
      </c>
      <c r="K2535" t="s">
        <v>31</v>
      </c>
      <c r="L2535" t="s">
        <v>32</v>
      </c>
      <c r="N2535">
        <v>48.705001831054688</v>
      </c>
      <c r="O2535" t="s">
        <v>3868</v>
      </c>
      <c r="P2535" t="s">
        <v>340</v>
      </c>
    </row>
    <row r="2536" spans="1:16" x14ac:dyDescent="0.35">
      <c r="A2536" t="s">
        <v>1776</v>
      </c>
      <c r="B2536" t="s">
        <v>1957</v>
      </c>
      <c r="C2536" t="s">
        <v>3869</v>
      </c>
      <c r="D2536" t="s">
        <v>573</v>
      </c>
      <c r="E2536" t="s">
        <v>296</v>
      </c>
      <c r="F2536" t="b">
        <v>0</v>
      </c>
      <c r="G2536" t="s">
        <v>52</v>
      </c>
      <c r="H2536" s="1">
        <v>45723.750081018523</v>
      </c>
      <c r="I2536" t="b">
        <v>1</v>
      </c>
      <c r="J2536" t="b">
        <v>1</v>
      </c>
      <c r="K2536" t="s">
        <v>31</v>
      </c>
      <c r="L2536" t="s">
        <v>32</v>
      </c>
      <c r="N2536">
        <v>27.979999542236332</v>
      </c>
      <c r="O2536" t="s">
        <v>3097</v>
      </c>
      <c r="P2536" t="s">
        <v>140</v>
      </c>
    </row>
    <row r="2537" spans="1:16" x14ac:dyDescent="0.35">
      <c r="A2537" t="s">
        <v>1776</v>
      </c>
      <c r="B2537" t="s">
        <v>3221</v>
      </c>
      <c r="C2537" t="s">
        <v>60</v>
      </c>
      <c r="D2537" t="s">
        <v>29</v>
      </c>
      <c r="E2537" t="s">
        <v>20</v>
      </c>
      <c r="F2537" t="b">
        <v>0</v>
      </c>
      <c r="G2537" t="s">
        <v>30</v>
      </c>
      <c r="H2537" s="1">
        <v>45723.751111111109</v>
      </c>
      <c r="I2537" t="b">
        <v>1</v>
      </c>
      <c r="J2537" t="b">
        <v>0</v>
      </c>
      <c r="K2537" t="s">
        <v>31</v>
      </c>
      <c r="L2537" t="s">
        <v>32</v>
      </c>
      <c r="N2537">
        <v>20</v>
      </c>
      <c r="O2537" t="s">
        <v>3870</v>
      </c>
      <c r="P2537" t="s">
        <v>3871</v>
      </c>
    </row>
    <row r="2538" spans="1:16" x14ac:dyDescent="0.35">
      <c r="A2538" t="s">
        <v>1776</v>
      </c>
      <c r="B2538" t="s">
        <v>2137</v>
      </c>
      <c r="C2538" t="s">
        <v>2113</v>
      </c>
      <c r="D2538" t="s">
        <v>3872</v>
      </c>
      <c r="E2538" t="s">
        <v>91</v>
      </c>
      <c r="F2538" t="b">
        <v>0</v>
      </c>
      <c r="G2538" t="s">
        <v>52</v>
      </c>
      <c r="H2538" s="1">
        <v>45723.79173611111</v>
      </c>
      <c r="I2538" t="b">
        <v>0</v>
      </c>
      <c r="J2538" t="b">
        <v>1</v>
      </c>
      <c r="K2538" t="s">
        <v>31</v>
      </c>
      <c r="L2538" t="s">
        <v>32</v>
      </c>
      <c r="N2538">
        <v>46.334999084472663</v>
      </c>
      <c r="O2538" t="s">
        <v>3872</v>
      </c>
      <c r="P2538" t="s">
        <v>340</v>
      </c>
    </row>
    <row r="2539" spans="1:16" x14ac:dyDescent="0.35">
      <c r="A2539" t="s">
        <v>1776</v>
      </c>
      <c r="B2539" t="s">
        <v>3873</v>
      </c>
      <c r="C2539" t="s">
        <v>2134</v>
      </c>
      <c r="D2539" t="s">
        <v>36</v>
      </c>
      <c r="E2539" t="s">
        <v>20</v>
      </c>
      <c r="F2539" t="b">
        <v>0</v>
      </c>
      <c r="G2539" t="s">
        <v>52</v>
      </c>
      <c r="H2539" s="1">
        <v>45723.833611111113</v>
      </c>
      <c r="I2539" t="b">
        <v>0</v>
      </c>
      <c r="J2539" t="b">
        <v>1</v>
      </c>
      <c r="K2539" t="s">
        <v>31</v>
      </c>
      <c r="L2539" t="s">
        <v>22</v>
      </c>
      <c r="M2539">
        <v>134000</v>
      </c>
      <c r="O2539" t="s">
        <v>379</v>
      </c>
      <c r="P2539" t="s">
        <v>3874</v>
      </c>
    </row>
    <row r="2540" spans="1:16" x14ac:dyDescent="0.35">
      <c r="A2540" t="s">
        <v>1776</v>
      </c>
      <c r="B2540" t="s">
        <v>3875</v>
      </c>
      <c r="C2540" t="s">
        <v>2117</v>
      </c>
      <c r="D2540" t="s">
        <v>29</v>
      </c>
      <c r="E2540" t="s">
        <v>91</v>
      </c>
      <c r="F2540" t="b">
        <v>0</v>
      </c>
      <c r="G2540" t="s">
        <v>47</v>
      </c>
      <c r="H2540" s="1">
        <v>45723.833703703713</v>
      </c>
      <c r="I2540" t="b">
        <v>1</v>
      </c>
      <c r="J2540" t="b">
        <v>0</v>
      </c>
      <c r="K2540" t="s">
        <v>31</v>
      </c>
      <c r="L2540" t="s">
        <v>32</v>
      </c>
      <c r="N2540">
        <v>59.5</v>
      </c>
      <c r="O2540" t="s">
        <v>1990</v>
      </c>
      <c r="P2540" t="s">
        <v>3876</v>
      </c>
    </row>
    <row r="2541" spans="1:16" x14ac:dyDescent="0.35">
      <c r="A2541" t="s">
        <v>1776</v>
      </c>
      <c r="B2541" t="s">
        <v>3877</v>
      </c>
      <c r="C2541" t="s">
        <v>1443</v>
      </c>
      <c r="D2541" t="s">
        <v>573</v>
      </c>
      <c r="E2541" t="s">
        <v>20</v>
      </c>
      <c r="F2541" t="b">
        <v>0</v>
      </c>
      <c r="G2541" t="s">
        <v>47</v>
      </c>
      <c r="H2541" s="1">
        <v>45723.833703703713</v>
      </c>
      <c r="I2541" t="b">
        <v>0</v>
      </c>
      <c r="J2541" t="b">
        <v>1</v>
      </c>
      <c r="K2541" t="s">
        <v>31</v>
      </c>
      <c r="L2541" t="s">
        <v>32</v>
      </c>
      <c r="N2541">
        <v>28.779998779296879</v>
      </c>
      <c r="O2541" t="s">
        <v>3878</v>
      </c>
      <c r="P2541" t="s">
        <v>1043</v>
      </c>
    </row>
    <row r="2542" spans="1:16" x14ac:dyDescent="0.35">
      <c r="A2542" t="s">
        <v>1776</v>
      </c>
      <c r="B2542" t="s">
        <v>3879</v>
      </c>
      <c r="C2542" t="s">
        <v>1336</v>
      </c>
      <c r="D2542" t="s">
        <v>573</v>
      </c>
      <c r="E2542" t="s">
        <v>20</v>
      </c>
      <c r="F2542" t="b">
        <v>0</v>
      </c>
      <c r="G2542" t="s">
        <v>68</v>
      </c>
      <c r="H2542" s="1">
        <v>45723.834236111114</v>
      </c>
      <c r="I2542" t="b">
        <v>0</v>
      </c>
      <c r="J2542" t="b">
        <v>1</v>
      </c>
      <c r="K2542" t="s">
        <v>31</v>
      </c>
      <c r="L2542" t="s">
        <v>32</v>
      </c>
      <c r="N2542">
        <v>22.694999694824219</v>
      </c>
      <c r="O2542" t="s">
        <v>3880</v>
      </c>
      <c r="P2542" t="s">
        <v>2389</v>
      </c>
    </row>
    <row r="2543" spans="1:16" x14ac:dyDescent="0.35">
      <c r="A2543" t="s">
        <v>1776</v>
      </c>
      <c r="B2543" t="s">
        <v>3881</v>
      </c>
      <c r="C2543" t="s">
        <v>3882</v>
      </c>
      <c r="D2543" t="s">
        <v>36</v>
      </c>
      <c r="E2543" t="s">
        <v>20</v>
      </c>
      <c r="F2543" t="b">
        <v>0</v>
      </c>
      <c r="G2543" t="s">
        <v>47</v>
      </c>
      <c r="H2543" s="1">
        <v>45723.875416666669</v>
      </c>
      <c r="I2543" t="b">
        <v>0</v>
      </c>
      <c r="J2543" t="b">
        <v>0</v>
      </c>
      <c r="K2543" t="s">
        <v>31</v>
      </c>
      <c r="L2543" t="s">
        <v>22</v>
      </c>
      <c r="M2543">
        <v>105000</v>
      </c>
      <c r="O2543" t="s">
        <v>3883</v>
      </c>
      <c r="P2543" t="s">
        <v>3884</v>
      </c>
    </row>
    <row r="2544" spans="1:16" x14ac:dyDescent="0.35">
      <c r="A2544" t="s">
        <v>1776</v>
      </c>
      <c r="B2544" t="s">
        <v>3885</v>
      </c>
      <c r="C2544" t="s">
        <v>142</v>
      </c>
      <c r="D2544" t="s">
        <v>36</v>
      </c>
      <c r="E2544" t="s">
        <v>20</v>
      </c>
      <c r="F2544" t="b">
        <v>0</v>
      </c>
      <c r="G2544" t="s">
        <v>68</v>
      </c>
      <c r="H2544" s="1">
        <v>45723.917500000003</v>
      </c>
      <c r="I2544" t="b">
        <v>0</v>
      </c>
      <c r="J2544" t="b">
        <v>0</v>
      </c>
      <c r="K2544" t="s">
        <v>31</v>
      </c>
      <c r="L2544" t="s">
        <v>22</v>
      </c>
      <c r="M2544">
        <v>117500</v>
      </c>
      <c r="O2544" t="s">
        <v>3886</v>
      </c>
      <c r="P2544" t="s">
        <v>3887</v>
      </c>
    </row>
    <row r="2545" spans="1:16" x14ac:dyDescent="0.35">
      <c r="A2545" t="s">
        <v>1776</v>
      </c>
      <c r="B2545" t="s">
        <v>3888</v>
      </c>
      <c r="C2545" t="s">
        <v>18</v>
      </c>
      <c r="D2545" t="s">
        <v>17487</v>
      </c>
      <c r="E2545" t="s">
        <v>296</v>
      </c>
      <c r="F2545" t="b">
        <v>1</v>
      </c>
      <c r="G2545" t="s">
        <v>105</v>
      </c>
      <c r="H2545" s="1">
        <v>45724.018645833326</v>
      </c>
      <c r="I2545" t="b">
        <v>0</v>
      </c>
      <c r="J2545" t="b">
        <v>0</v>
      </c>
      <c r="K2545" t="s">
        <v>105</v>
      </c>
      <c r="L2545" t="s">
        <v>32</v>
      </c>
      <c r="N2545">
        <v>25</v>
      </c>
      <c r="O2545" t="s">
        <v>3889</v>
      </c>
      <c r="P2545" t="s">
        <v>472</v>
      </c>
    </row>
    <row r="2546" spans="1:16" x14ac:dyDescent="0.35">
      <c r="A2546" t="s">
        <v>1776</v>
      </c>
      <c r="B2546" t="s">
        <v>3890</v>
      </c>
      <c r="C2546" t="s">
        <v>154</v>
      </c>
      <c r="D2546" t="s">
        <v>249</v>
      </c>
      <c r="E2546" t="s">
        <v>20</v>
      </c>
      <c r="F2546" t="b">
        <v>0</v>
      </c>
      <c r="G2546" t="s">
        <v>52</v>
      </c>
      <c r="H2546" s="1">
        <v>45724.25</v>
      </c>
      <c r="I2546" t="b">
        <v>0</v>
      </c>
      <c r="J2546" t="b">
        <v>1</v>
      </c>
      <c r="K2546" t="s">
        <v>31</v>
      </c>
      <c r="L2546" t="s">
        <v>22</v>
      </c>
      <c r="M2546">
        <v>117831.5</v>
      </c>
      <c r="O2546" t="s">
        <v>3891</v>
      </c>
      <c r="P2546" t="s">
        <v>3871</v>
      </c>
    </row>
    <row r="2547" spans="1:16" x14ac:dyDescent="0.35">
      <c r="A2547" t="s">
        <v>1776</v>
      </c>
      <c r="B2547" t="s">
        <v>3806</v>
      </c>
      <c r="C2547" t="s">
        <v>3807</v>
      </c>
      <c r="D2547" t="s">
        <v>110</v>
      </c>
      <c r="E2547" t="s">
        <v>20</v>
      </c>
      <c r="F2547" t="b">
        <v>0</v>
      </c>
      <c r="G2547" t="s">
        <v>43</v>
      </c>
      <c r="H2547" s="1">
        <v>45724.250752314823</v>
      </c>
      <c r="I2547" t="b">
        <v>0</v>
      </c>
      <c r="J2547" t="b">
        <v>0</v>
      </c>
      <c r="K2547" t="s">
        <v>31</v>
      </c>
      <c r="L2547" t="s">
        <v>32</v>
      </c>
      <c r="N2547">
        <v>43.005001068115227</v>
      </c>
      <c r="O2547" t="s">
        <v>3808</v>
      </c>
      <c r="P2547" t="s">
        <v>3809</v>
      </c>
    </row>
    <row r="2548" spans="1:16" x14ac:dyDescent="0.35">
      <c r="A2548" t="s">
        <v>1776</v>
      </c>
      <c r="B2548" t="s">
        <v>3892</v>
      </c>
      <c r="C2548" t="s">
        <v>3893</v>
      </c>
      <c r="D2548" t="s">
        <v>17445</v>
      </c>
      <c r="E2548" t="s">
        <v>20</v>
      </c>
      <c r="F2548" t="b">
        <v>0</v>
      </c>
      <c r="G2548" t="s">
        <v>30</v>
      </c>
      <c r="H2548" s="1">
        <v>45724.251099537039</v>
      </c>
      <c r="I2548" t="b">
        <v>0</v>
      </c>
      <c r="J2548" t="b">
        <v>1</v>
      </c>
      <c r="K2548" t="s">
        <v>31</v>
      </c>
      <c r="L2548" t="s">
        <v>22</v>
      </c>
      <c r="M2548">
        <v>157000</v>
      </c>
      <c r="O2548" t="s">
        <v>2465</v>
      </c>
      <c r="P2548" t="s">
        <v>3894</v>
      </c>
    </row>
    <row r="2549" spans="1:16" x14ac:dyDescent="0.35">
      <c r="A2549" t="s">
        <v>1776</v>
      </c>
      <c r="B2549" t="s">
        <v>3350</v>
      </c>
      <c r="C2549" t="s">
        <v>3895</v>
      </c>
      <c r="D2549" t="s">
        <v>1799</v>
      </c>
      <c r="E2549" t="s">
        <v>20</v>
      </c>
      <c r="F2549" t="b">
        <v>0</v>
      </c>
      <c r="G2549" t="s">
        <v>30</v>
      </c>
      <c r="H2549" s="1">
        <v>45724.251111111109</v>
      </c>
      <c r="I2549" t="b">
        <v>0</v>
      </c>
      <c r="J2549" t="b">
        <v>0</v>
      </c>
      <c r="K2549" t="s">
        <v>31</v>
      </c>
      <c r="L2549" t="s">
        <v>22</v>
      </c>
      <c r="M2549">
        <v>82836</v>
      </c>
      <c r="O2549" t="s">
        <v>3896</v>
      </c>
      <c r="P2549" t="s">
        <v>3897</v>
      </c>
    </row>
    <row r="2550" spans="1:16" x14ac:dyDescent="0.35">
      <c r="A2550" t="s">
        <v>1776</v>
      </c>
      <c r="B2550" t="s">
        <v>3898</v>
      </c>
      <c r="C2550" t="s">
        <v>3899</v>
      </c>
      <c r="D2550" t="s">
        <v>443</v>
      </c>
      <c r="E2550" t="s">
        <v>20</v>
      </c>
      <c r="F2550" t="b">
        <v>0</v>
      </c>
      <c r="G2550" t="s">
        <v>52</v>
      </c>
      <c r="H2550" s="1">
        <v>45724.291724537034</v>
      </c>
      <c r="I2550" t="b">
        <v>0</v>
      </c>
      <c r="J2550" t="b">
        <v>1</v>
      </c>
      <c r="K2550" t="s">
        <v>31</v>
      </c>
      <c r="L2550" t="s">
        <v>22</v>
      </c>
      <c r="M2550">
        <v>110000</v>
      </c>
      <c r="O2550" t="s">
        <v>3900</v>
      </c>
      <c r="P2550" t="s">
        <v>3901</v>
      </c>
    </row>
    <row r="2551" spans="1:16" x14ac:dyDescent="0.35">
      <c r="A2551" t="s">
        <v>1776</v>
      </c>
      <c r="B2551" t="s">
        <v>3902</v>
      </c>
      <c r="C2551" t="s">
        <v>18</v>
      </c>
      <c r="D2551" t="s">
        <v>17445</v>
      </c>
      <c r="E2551" t="s">
        <v>20</v>
      </c>
      <c r="F2551" t="b">
        <v>1</v>
      </c>
      <c r="G2551" t="s">
        <v>730</v>
      </c>
      <c r="H2551" s="1">
        <v>45724.30201388889</v>
      </c>
      <c r="I2551" t="b">
        <v>0</v>
      </c>
      <c r="J2551" t="b">
        <v>1</v>
      </c>
      <c r="K2551" t="s">
        <v>730</v>
      </c>
      <c r="L2551" t="s">
        <v>22</v>
      </c>
      <c r="M2551">
        <v>94535</v>
      </c>
      <c r="O2551" t="s">
        <v>1638</v>
      </c>
      <c r="P2551" t="s">
        <v>3903</v>
      </c>
    </row>
    <row r="2552" spans="1:16" x14ac:dyDescent="0.35">
      <c r="A2552" t="s">
        <v>1776</v>
      </c>
      <c r="B2552" t="s">
        <v>3904</v>
      </c>
      <c r="C2552" t="s">
        <v>18</v>
      </c>
      <c r="D2552" t="s">
        <v>17442</v>
      </c>
      <c r="E2552" t="s">
        <v>20</v>
      </c>
      <c r="F2552" t="b">
        <v>1</v>
      </c>
      <c r="G2552" t="s">
        <v>3905</v>
      </c>
      <c r="H2552" s="1">
        <v>45724.302430555559</v>
      </c>
      <c r="I2552" t="b">
        <v>1</v>
      </c>
      <c r="J2552" t="b">
        <v>0</v>
      </c>
      <c r="K2552" t="s">
        <v>3905</v>
      </c>
      <c r="L2552" t="s">
        <v>22</v>
      </c>
      <c r="M2552">
        <v>122500</v>
      </c>
      <c r="O2552" t="s">
        <v>3906</v>
      </c>
      <c r="P2552" t="s">
        <v>3907</v>
      </c>
    </row>
    <row r="2553" spans="1:16" x14ac:dyDescent="0.35">
      <c r="A2553" t="s">
        <v>1776</v>
      </c>
      <c r="B2553" t="s">
        <v>3908</v>
      </c>
      <c r="C2553" t="s">
        <v>87</v>
      </c>
      <c r="D2553" t="s">
        <v>573</v>
      </c>
      <c r="E2553" t="s">
        <v>296</v>
      </c>
      <c r="F2553" t="b">
        <v>0</v>
      </c>
      <c r="G2553" t="s">
        <v>52</v>
      </c>
      <c r="H2553" s="1">
        <v>45724.416724537034</v>
      </c>
      <c r="I2553" t="b">
        <v>1</v>
      </c>
      <c r="J2553" t="b">
        <v>0</v>
      </c>
      <c r="K2553" t="s">
        <v>31</v>
      </c>
      <c r="L2553" t="s">
        <v>32</v>
      </c>
      <c r="N2553">
        <v>27.979999542236332</v>
      </c>
      <c r="O2553" t="s">
        <v>3909</v>
      </c>
      <c r="P2553" t="s">
        <v>251</v>
      </c>
    </row>
    <row r="2554" spans="1:16" x14ac:dyDescent="0.35">
      <c r="A2554" t="s">
        <v>1776</v>
      </c>
      <c r="B2554" t="s">
        <v>3910</v>
      </c>
      <c r="C2554" t="s">
        <v>3911</v>
      </c>
      <c r="D2554" t="s">
        <v>573</v>
      </c>
      <c r="E2554" t="s">
        <v>296</v>
      </c>
      <c r="F2554" t="b">
        <v>0</v>
      </c>
      <c r="G2554" t="s">
        <v>52</v>
      </c>
      <c r="H2554" s="1">
        <v>45724.416875000003</v>
      </c>
      <c r="I2554" t="b">
        <v>0</v>
      </c>
      <c r="J2554" t="b">
        <v>0</v>
      </c>
      <c r="K2554" t="s">
        <v>31</v>
      </c>
      <c r="L2554" t="s">
        <v>32</v>
      </c>
      <c r="N2554">
        <v>27.435001373291019</v>
      </c>
      <c r="O2554" t="s">
        <v>3912</v>
      </c>
      <c r="P2554" t="s">
        <v>2247</v>
      </c>
    </row>
    <row r="2555" spans="1:16" x14ac:dyDescent="0.35">
      <c r="A2555" t="s">
        <v>1776</v>
      </c>
      <c r="B2555" t="s">
        <v>3913</v>
      </c>
      <c r="C2555" t="s">
        <v>170</v>
      </c>
      <c r="D2555" t="s">
        <v>36</v>
      </c>
      <c r="E2555" t="s">
        <v>20</v>
      </c>
      <c r="F2555" t="b">
        <v>0</v>
      </c>
      <c r="G2555" t="s">
        <v>171</v>
      </c>
      <c r="H2555" s="1">
        <v>45724.422766203701</v>
      </c>
      <c r="I2555" t="b">
        <v>0</v>
      </c>
      <c r="J2555" t="b">
        <v>1</v>
      </c>
      <c r="K2555" t="s">
        <v>31</v>
      </c>
      <c r="L2555" t="s">
        <v>22</v>
      </c>
      <c r="M2555">
        <v>81108.453125</v>
      </c>
      <c r="O2555" t="s">
        <v>2206</v>
      </c>
      <c r="P2555" t="s">
        <v>1111</v>
      </c>
    </row>
    <row r="2556" spans="1:16" x14ac:dyDescent="0.35">
      <c r="A2556" t="s">
        <v>1776</v>
      </c>
      <c r="B2556" t="s">
        <v>3914</v>
      </c>
      <c r="C2556" t="s">
        <v>1336</v>
      </c>
      <c r="D2556" t="s">
        <v>36</v>
      </c>
      <c r="E2556" t="s">
        <v>20</v>
      </c>
      <c r="F2556" t="b">
        <v>0</v>
      </c>
      <c r="G2556" t="s">
        <v>68</v>
      </c>
      <c r="H2556" s="1">
        <v>45724.459328703713</v>
      </c>
      <c r="I2556" t="b">
        <v>0</v>
      </c>
      <c r="J2556" t="b">
        <v>0</v>
      </c>
      <c r="K2556" t="s">
        <v>31</v>
      </c>
      <c r="L2556" t="s">
        <v>22</v>
      </c>
      <c r="M2556">
        <v>88350</v>
      </c>
      <c r="O2556" t="s">
        <v>3915</v>
      </c>
      <c r="P2556" t="s">
        <v>3916</v>
      </c>
    </row>
    <row r="2557" spans="1:16" x14ac:dyDescent="0.35">
      <c r="A2557" t="s">
        <v>1776</v>
      </c>
      <c r="B2557" t="s">
        <v>3917</v>
      </c>
      <c r="C2557" t="s">
        <v>18</v>
      </c>
      <c r="D2557" t="s">
        <v>36</v>
      </c>
      <c r="E2557" t="s">
        <v>20</v>
      </c>
      <c r="F2557" t="b">
        <v>1</v>
      </c>
      <c r="G2557" t="s">
        <v>52</v>
      </c>
      <c r="H2557" s="1">
        <v>45724.50136574074</v>
      </c>
      <c r="I2557" t="b">
        <v>1</v>
      </c>
      <c r="J2557" t="b">
        <v>1</v>
      </c>
      <c r="K2557" t="s">
        <v>31</v>
      </c>
      <c r="L2557" t="s">
        <v>22</v>
      </c>
      <c r="M2557">
        <v>125000</v>
      </c>
      <c r="O2557" t="s">
        <v>3918</v>
      </c>
      <c r="P2557" t="s">
        <v>3919</v>
      </c>
    </row>
    <row r="2558" spans="1:16" x14ac:dyDescent="0.35">
      <c r="A2558" t="s">
        <v>1776</v>
      </c>
      <c r="B2558" t="s">
        <v>3920</v>
      </c>
      <c r="C2558" t="s">
        <v>3803</v>
      </c>
      <c r="D2558" t="s">
        <v>573</v>
      </c>
      <c r="E2558" t="s">
        <v>20</v>
      </c>
      <c r="F2558" t="b">
        <v>0</v>
      </c>
      <c r="G2558" t="s">
        <v>68</v>
      </c>
      <c r="H2558" s="1">
        <v>45724.584328703713</v>
      </c>
      <c r="I2558" t="b">
        <v>1</v>
      </c>
      <c r="J2558" t="b">
        <v>1</v>
      </c>
      <c r="K2558" t="s">
        <v>31</v>
      </c>
      <c r="L2558" t="s">
        <v>32</v>
      </c>
      <c r="N2558">
        <v>22.694999694824219</v>
      </c>
      <c r="O2558" t="s">
        <v>3804</v>
      </c>
      <c r="P2558" t="s">
        <v>3805</v>
      </c>
    </row>
    <row r="2559" spans="1:16" x14ac:dyDescent="0.35">
      <c r="A2559" t="s">
        <v>1776</v>
      </c>
      <c r="B2559" t="s">
        <v>2998</v>
      </c>
      <c r="C2559" t="s">
        <v>2999</v>
      </c>
      <c r="D2559" t="s">
        <v>17488</v>
      </c>
      <c r="E2559" t="s">
        <v>20</v>
      </c>
      <c r="F2559" t="b">
        <v>0</v>
      </c>
      <c r="G2559" t="s">
        <v>52</v>
      </c>
      <c r="H2559" s="1">
        <v>45724.666724537034</v>
      </c>
      <c r="I2559" t="b">
        <v>0</v>
      </c>
      <c r="J2559" t="b">
        <v>0</v>
      </c>
      <c r="K2559" t="s">
        <v>31</v>
      </c>
      <c r="L2559" t="s">
        <v>22</v>
      </c>
      <c r="M2559">
        <v>57600</v>
      </c>
      <c r="O2559" t="s">
        <v>3000</v>
      </c>
      <c r="P2559" t="s">
        <v>3001</v>
      </c>
    </row>
    <row r="2560" spans="1:16" x14ac:dyDescent="0.35">
      <c r="A2560" t="s">
        <v>1776</v>
      </c>
      <c r="B2560" t="s">
        <v>3921</v>
      </c>
      <c r="C2560" t="s">
        <v>3922</v>
      </c>
      <c r="D2560" t="s">
        <v>36</v>
      </c>
      <c r="E2560" t="s">
        <v>20</v>
      </c>
      <c r="F2560" t="b">
        <v>0</v>
      </c>
      <c r="G2560" t="s">
        <v>52</v>
      </c>
      <c r="H2560" s="1">
        <v>45724.668877314813</v>
      </c>
      <c r="I2560" t="b">
        <v>1</v>
      </c>
      <c r="J2560" t="b">
        <v>1</v>
      </c>
      <c r="K2560" t="s">
        <v>31</v>
      </c>
      <c r="L2560" t="s">
        <v>22</v>
      </c>
      <c r="M2560">
        <v>117500</v>
      </c>
      <c r="O2560" t="s">
        <v>3923</v>
      </c>
      <c r="P2560" t="s">
        <v>3924</v>
      </c>
    </row>
    <row r="2561" spans="1:16" x14ac:dyDescent="0.35">
      <c r="A2561" t="s">
        <v>1776</v>
      </c>
      <c r="B2561" t="s">
        <v>3925</v>
      </c>
      <c r="C2561" t="s">
        <v>201</v>
      </c>
      <c r="D2561" t="s">
        <v>573</v>
      </c>
      <c r="E2561" t="s">
        <v>20</v>
      </c>
      <c r="F2561" t="b">
        <v>0</v>
      </c>
      <c r="G2561" t="s">
        <v>43</v>
      </c>
      <c r="H2561" s="1">
        <v>45724.834108796298</v>
      </c>
      <c r="I2561" t="b">
        <v>0</v>
      </c>
      <c r="J2561" t="b">
        <v>1</v>
      </c>
      <c r="K2561" t="s">
        <v>31</v>
      </c>
      <c r="L2561" t="s">
        <v>32</v>
      </c>
      <c r="N2561">
        <v>40.770000457763672</v>
      </c>
      <c r="O2561" t="s">
        <v>3306</v>
      </c>
      <c r="P2561" t="s">
        <v>3926</v>
      </c>
    </row>
    <row r="2562" spans="1:16" x14ac:dyDescent="0.35">
      <c r="A2562" t="s">
        <v>1776</v>
      </c>
      <c r="B2562" t="s">
        <v>3927</v>
      </c>
      <c r="C2562" t="s">
        <v>1642</v>
      </c>
      <c r="D2562" t="s">
        <v>573</v>
      </c>
      <c r="E2562" t="s">
        <v>296</v>
      </c>
      <c r="F2562" t="b">
        <v>0</v>
      </c>
      <c r="G2562" t="s">
        <v>52</v>
      </c>
      <c r="H2562" s="1">
        <v>45724.91678240741</v>
      </c>
      <c r="I2562" t="b">
        <v>0</v>
      </c>
      <c r="J2562" t="b">
        <v>0</v>
      </c>
      <c r="K2562" t="s">
        <v>31</v>
      </c>
      <c r="L2562" t="s">
        <v>32</v>
      </c>
      <c r="N2562">
        <v>81</v>
      </c>
      <c r="O2562" t="s">
        <v>3928</v>
      </c>
      <c r="P2562" t="s">
        <v>140</v>
      </c>
    </row>
    <row r="2563" spans="1:16" x14ac:dyDescent="0.35">
      <c r="A2563" t="s">
        <v>1776</v>
      </c>
      <c r="B2563" t="s">
        <v>1957</v>
      </c>
      <c r="C2563" t="s">
        <v>162</v>
      </c>
      <c r="D2563" t="s">
        <v>573</v>
      </c>
      <c r="E2563" t="s">
        <v>296</v>
      </c>
      <c r="F2563" t="b">
        <v>0</v>
      </c>
      <c r="G2563" t="s">
        <v>52</v>
      </c>
      <c r="H2563" s="1">
        <v>45724.916805555556</v>
      </c>
      <c r="I2563" t="b">
        <v>0</v>
      </c>
      <c r="J2563" t="b">
        <v>1</v>
      </c>
      <c r="K2563" t="s">
        <v>31</v>
      </c>
      <c r="L2563" t="s">
        <v>32</v>
      </c>
      <c r="N2563">
        <v>24.014999389648441</v>
      </c>
      <c r="O2563" t="s">
        <v>163</v>
      </c>
      <c r="P2563" t="s">
        <v>2083</v>
      </c>
    </row>
    <row r="2564" spans="1:16" x14ac:dyDescent="0.35">
      <c r="A2564" t="s">
        <v>1776</v>
      </c>
      <c r="B2564" t="s">
        <v>3686</v>
      </c>
      <c r="C2564" t="s">
        <v>3161</v>
      </c>
      <c r="D2564" t="s">
        <v>573</v>
      </c>
      <c r="E2564" t="s">
        <v>296</v>
      </c>
      <c r="F2564" t="b">
        <v>0</v>
      </c>
      <c r="G2564" t="s">
        <v>47</v>
      </c>
      <c r="H2564" s="1">
        <v>45724.917222222219</v>
      </c>
      <c r="I2564" t="b">
        <v>1</v>
      </c>
      <c r="J2564" t="b">
        <v>0</v>
      </c>
      <c r="K2564" t="s">
        <v>31</v>
      </c>
      <c r="L2564" t="s">
        <v>32</v>
      </c>
      <c r="N2564">
        <v>24.969999313354489</v>
      </c>
      <c r="O2564" t="s">
        <v>3200</v>
      </c>
    </row>
    <row r="2565" spans="1:16" x14ac:dyDescent="0.35">
      <c r="A2565" t="s">
        <v>1776</v>
      </c>
      <c r="B2565" t="s">
        <v>1844</v>
      </c>
      <c r="C2565" t="s">
        <v>649</v>
      </c>
      <c r="D2565" t="s">
        <v>110</v>
      </c>
      <c r="E2565" t="s">
        <v>91</v>
      </c>
      <c r="F2565" t="b">
        <v>0</v>
      </c>
      <c r="G2565" t="s">
        <v>43</v>
      </c>
      <c r="H2565" s="1">
        <v>45724.959085648137</v>
      </c>
      <c r="I2565" t="b">
        <v>0</v>
      </c>
      <c r="J2565" t="b">
        <v>0</v>
      </c>
      <c r="K2565" t="s">
        <v>31</v>
      </c>
      <c r="L2565" t="s">
        <v>22</v>
      </c>
      <c r="M2565">
        <v>50000</v>
      </c>
      <c r="O2565" t="s">
        <v>3744</v>
      </c>
      <c r="P2565" t="s">
        <v>2335</v>
      </c>
    </row>
    <row r="2566" spans="1:16" x14ac:dyDescent="0.35">
      <c r="A2566" t="s">
        <v>1776</v>
      </c>
      <c r="B2566" t="s">
        <v>2196</v>
      </c>
      <c r="C2566" t="s">
        <v>3761</v>
      </c>
      <c r="D2566" t="s">
        <v>36</v>
      </c>
      <c r="E2566" t="s">
        <v>20</v>
      </c>
      <c r="F2566" t="b">
        <v>0</v>
      </c>
      <c r="G2566" t="s">
        <v>52</v>
      </c>
      <c r="H2566" s="1">
        <v>45725.000231481477</v>
      </c>
      <c r="I2566" t="b">
        <v>0</v>
      </c>
      <c r="J2566" t="b">
        <v>1</v>
      </c>
      <c r="K2566" t="s">
        <v>31</v>
      </c>
      <c r="L2566" t="s">
        <v>22</v>
      </c>
      <c r="M2566">
        <v>125000</v>
      </c>
      <c r="O2566" t="s">
        <v>209</v>
      </c>
      <c r="P2566" t="s">
        <v>3929</v>
      </c>
    </row>
    <row r="2567" spans="1:16" x14ac:dyDescent="0.35">
      <c r="A2567" t="s">
        <v>1776</v>
      </c>
      <c r="B2567" t="s">
        <v>1776</v>
      </c>
      <c r="C2567" t="s">
        <v>3930</v>
      </c>
      <c r="D2567" t="s">
        <v>3243</v>
      </c>
      <c r="E2567" t="s">
        <v>296</v>
      </c>
      <c r="F2567" t="b">
        <v>0</v>
      </c>
      <c r="G2567" t="s">
        <v>47</v>
      </c>
      <c r="H2567" s="1">
        <v>45725.042337962957</v>
      </c>
      <c r="I2567" t="b">
        <v>0</v>
      </c>
      <c r="J2567" t="b">
        <v>0</v>
      </c>
      <c r="K2567" t="s">
        <v>31</v>
      </c>
      <c r="L2567" t="s">
        <v>32</v>
      </c>
      <c r="N2567">
        <v>15</v>
      </c>
      <c r="O2567" t="s">
        <v>3244</v>
      </c>
      <c r="P2567" t="s">
        <v>3245</v>
      </c>
    </row>
    <row r="2568" spans="1:16" x14ac:dyDescent="0.35">
      <c r="A2568" t="s">
        <v>1776</v>
      </c>
      <c r="B2568" t="s">
        <v>2041</v>
      </c>
      <c r="C2568" t="s">
        <v>868</v>
      </c>
      <c r="D2568" t="s">
        <v>2042</v>
      </c>
      <c r="E2568" t="s">
        <v>91</v>
      </c>
      <c r="F2568" t="b">
        <v>0</v>
      </c>
      <c r="G2568" t="s">
        <v>47</v>
      </c>
      <c r="H2568" s="1">
        <v>45725.250300925924</v>
      </c>
      <c r="I2568" t="b">
        <v>1</v>
      </c>
      <c r="J2568" t="b">
        <v>0</v>
      </c>
      <c r="K2568" t="s">
        <v>31</v>
      </c>
      <c r="L2568" t="s">
        <v>22</v>
      </c>
      <c r="M2568">
        <v>169241</v>
      </c>
      <c r="O2568" t="s">
        <v>2043</v>
      </c>
      <c r="P2568" t="s">
        <v>2044</v>
      </c>
    </row>
    <row r="2569" spans="1:16" x14ac:dyDescent="0.35">
      <c r="A2569" t="s">
        <v>1776</v>
      </c>
      <c r="B2569" t="s">
        <v>1776</v>
      </c>
      <c r="C2569" t="s">
        <v>325</v>
      </c>
      <c r="D2569" t="s">
        <v>17459</v>
      </c>
      <c r="E2569" t="s">
        <v>91</v>
      </c>
      <c r="F2569" t="b">
        <v>0</v>
      </c>
      <c r="G2569" t="s">
        <v>47</v>
      </c>
      <c r="H2569" s="1">
        <v>45725.25037037037</v>
      </c>
      <c r="I2569" t="b">
        <v>0</v>
      </c>
      <c r="J2569" t="b">
        <v>1</v>
      </c>
      <c r="K2569" t="s">
        <v>31</v>
      </c>
      <c r="L2569" t="s">
        <v>32</v>
      </c>
      <c r="N2569">
        <v>47.5</v>
      </c>
      <c r="O2569" t="s">
        <v>2096</v>
      </c>
      <c r="P2569" t="s">
        <v>834</v>
      </c>
    </row>
    <row r="2570" spans="1:16" x14ac:dyDescent="0.35">
      <c r="A2570" t="s">
        <v>1776</v>
      </c>
      <c r="B2570" t="s">
        <v>3931</v>
      </c>
      <c r="C2570" t="s">
        <v>142</v>
      </c>
      <c r="D2570" t="s">
        <v>110</v>
      </c>
      <c r="E2570" t="s">
        <v>20</v>
      </c>
      <c r="F2570" t="b">
        <v>0</v>
      </c>
      <c r="G2570" t="s">
        <v>68</v>
      </c>
      <c r="H2570" s="1">
        <v>45725.250567129631</v>
      </c>
      <c r="I2570" t="b">
        <v>0</v>
      </c>
      <c r="J2570" t="b">
        <v>1</v>
      </c>
      <c r="K2570" t="s">
        <v>31</v>
      </c>
      <c r="L2570" t="s">
        <v>32</v>
      </c>
      <c r="N2570">
        <v>43.875</v>
      </c>
      <c r="O2570" t="s">
        <v>524</v>
      </c>
      <c r="P2570" t="s">
        <v>3932</v>
      </c>
    </row>
    <row r="2571" spans="1:16" x14ac:dyDescent="0.35">
      <c r="A2571" t="s">
        <v>1776</v>
      </c>
      <c r="B2571" t="s">
        <v>1776</v>
      </c>
      <c r="C2571" t="s">
        <v>3933</v>
      </c>
      <c r="D2571" t="s">
        <v>110</v>
      </c>
      <c r="E2571" t="s">
        <v>91</v>
      </c>
      <c r="F2571" t="b">
        <v>0</v>
      </c>
      <c r="G2571" t="s">
        <v>68</v>
      </c>
      <c r="H2571" s="1">
        <v>45725.250625000001</v>
      </c>
      <c r="I2571" t="b">
        <v>0</v>
      </c>
      <c r="J2571" t="b">
        <v>0</v>
      </c>
      <c r="K2571" t="s">
        <v>31</v>
      </c>
      <c r="L2571" t="s">
        <v>22</v>
      </c>
      <c r="M2571">
        <v>76212</v>
      </c>
      <c r="O2571" t="s">
        <v>3934</v>
      </c>
      <c r="P2571" t="s">
        <v>3935</v>
      </c>
    </row>
    <row r="2572" spans="1:16" x14ac:dyDescent="0.35">
      <c r="A2572" t="s">
        <v>1776</v>
      </c>
      <c r="B2572" t="s">
        <v>2048</v>
      </c>
      <c r="C2572" t="s">
        <v>3936</v>
      </c>
      <c r="D2572" t="s">
        <v>115</v>
      </c>
      <c r="E2572" t="s">
        <v>20</v>
      </c>
      <c r="F2572" t="b">
        <v>0</v>
      </c>
      <c r="G2572" t="s">
        <v>52</v>
      </c>
      <c r="H2572" s="1">
        <v>45725.291921296302</v>
      </c>
      <c r="I2572" t="b">
        <v>0</v>
      </c>
      <c r="J2572" t="b">
        <v>0</v>
      </c>
      <c r="K2572" t="s">
        <v>31</v>
      </c>
      <c r="L2572" t="s">
        <v>22</v>
      </c>
      <c r="M2572">
        <v>100000</v>
      </c>
      <c r="O2572" t="s">
        <v>3937</v>
      </c>
      <c r="P2572" t="s">
        <v>1062</v>
      </c>
    </row>
    <row r="2573" spans="1:16" x14ac:dyDescent="0.35">
      <c r="A2573" t="s">
        <v>1776</v>
      </c>
      <c r="B2573" t="s">
        <v>1944</v>
      </c>
      <c r="C2573" t="s">
        <v>170</v>
      </c>
      <c r="D2573" t="s">
        <v>29</v>
      </c>
      <c r="E2573" t="s">
        <v>20</v>
      </c>
      <c r="F2573" t="b">
        <v>0</v>
      </c>
      <c r="G2573" t="s">
        <v>171</v>
      </c>
      <c r="H2573" s="1">
        <v>45725.312141203707</v>
      </c>
      <c r="I2573" t="b">
        <v>0</v>
      </c>
      <c r="J2573" t="b">
        <v>0</v>
      </c>
      <c r="K2573" t="s">
        <v>31</v>
      </c>
      <c r="L2573" t="s">
        <v>22</v>
      </c>
      <c r="M2573">
        <v>70000</v>
      </c>
      <c r="O2573" t="s">
        <v>3938</v>
      </c>
      <c r="P2573" t="s">
        <v>3939</v>
      </c>
    </row>
    <row r="2574" spans="1:16" x14ac:dyDescent="0.35">
      <c r="A2574" t="s">
        <v>1776</v>
      </c>
      <c r="B2574" t="s">
        <v>1776</v>
      </c>
      <c r="C2574" t="s">
        <v>756</v>
      </c>
      <c r="D2574" t="s">
        <v>3243</v>
      </c>
      <c r="E2574" t="s">
        <v>296</v>
      </c>
      <c r="F2574" t="b">
        <v>0</v>
      </c>
      <c r="G2574" t="s">
        <v>30</v>
      </c>
      <c r="H2574" s="1">
        <v>45725.459699074083</v>
      </c>
      <c r="I2574" t="b">
        <v>0</v>
      </c>
      <c r="J2574" t="b">
        <v>0</v>
      </c>
      <c r="K2574" t="s">
        <v>31</v>
      </c>
      <c r="L2574" t="s">
        <v>32</v>
      </c>
      <c r="N2574">
        <v>15</v>
      </c>
      <c r="O2574" t="s">
        <v>3244</v>
      </c>
      <c r="P2574" t="s">
        <v>3245</v>
      </c>
    </row>
    <row r="2575" spans="1:16" x14ac:dyDescent="0.35">
      <c r="A2575" t="s">
        <v>1776</v>
      </c>
      <c r="B2575" t="s">
        <v>2418</v>
      </c>
      <c r="C2575" t="s">
        <v>505</v>
      </c>
      <c r="D2575" t="s">
        <v>321</v>
      </c>
      <c r="E2575" t="s">
        <v>20</v>
      </c>
      <c r="F2575" t="b">
        <v>0</v>
      </c>
      <c r="G2575" t="s">
        <v>52</v>
      </c>
      <c r="H2575" s="1">
        <v>45725.500081018523</v>
      </c>
      <c r="I2575" t="b">
        <v>0</v>
      </c>
      <c r="J2575" t="b">
        <v>0</v>
      </c>
      <c r="K2575" t="s">
        <v>31</v>
      </c>
      <c r="L2575" t="s">
        <v>22</v>
      </c>
      <c r="M2575">
        <v>62500</v>
      </c>
      <c r="O2575" t="s">
        <v>2420</v>
      </c>
      <c r="P2575" t="s">
        <v>2421</v>
      </c>
    </row>
    <row r="2576" spans="1:16" x14ac:dyDescent="0.35">
      <c r="A2576" t="s">
        <v>1776</v>
      </c>
      <c r="B2576" t="s">
        <v>1776</v>
      </c>
      <c r="C2576" t="s">
        <v>3940</v>
      </c>
      <c r="D2576" t="s">
        <v>3243</v>
      </c>
      <c r="E2576" t="s">
        <v>296</v>
      </c>
      <c r="F2576" t="b">
        <v>0</v>
      </c>
      <c r="G2576" t="s">
        <v>43</v>
      </c>
      <c r="H2576" s="1">
        <v>45725.500648148147</v>
      </c>
      <c r="I2576" t="b">
        <v>0</v>
      </c>
      <c r="J2576" t="b">
        <v>0</v>
      </c>
      <c r="K2576" t="s">
        <v>31</v>
      </c>
      <c r="L2576" t="s">
        <v>32</v>
      </c>
      <c r="N2576">
        <v>15</v>
      </c>
      <c r="O2576" t="s">
        <v>3244</v>
      </c>
      <c r="P2576" t="s">
        <v>3245</v>
      </c>
    </row>
    <row r="2577" spans="1:16" x14ac:dyDescent="0.35">
      <c r="A2577" t="s">
        <v>1776</v>
      </c>
      <c r="B2577" t="s">
        <v>2926</v>
      </c>
      <c r="C2577" t="s">
        <v>2224</v>
      </c>
      <c r="D2577" t="s">
        <v>17437</v>
      </c>
      <c r="F2577" t="b">
        <v>0</v>
      </c>
      <c r="G2577" t="s">
        <v>52</v>
      </c>
      <c r="H2577" s="1">
        <v>45725.625127314823</v>
      </c>
      <c r="I2577" t="b">
        <v>1</v>
      </c>
      <c r="J2577" t="b">
        <v>0</v>
      </c>
      <c r="K2577" t="s">
        <v>31</v>
      </c>
      <c r="L2577" t="s">
        <v>32</v>
      </c>
      <c r="N2577">
        <v>41</v>
      </c>
      <c r="O2577" t="s">
        <v>61</v>
      </c>
      <c r="P2577" t="s">
        <v>3941</v>
      </c>
    </row>
    <row r="2578" spans="1:16" x14ac:dyDescent="0.35">
      <c r="A2578" t="s">
        <v>1776</v>
      </c>
      <c r="B2578" t="s">
        <v>3717</v>
      </c>
      <c r="C2578" t="s">
        <v>1106</v>
      </c>
      <c r="D2578" t="s">
        <v>269</v>
      </c>
      <c r="E2578" t="s">
        <v>91</v>
      </c>
      <c r="F2578" t="b">
        <v>0</v>
      </c>
      <c r="G2578" t="s">
        <v>52</v>
      </c>
      <c r="H2578" s="1">
        <v>45725.666724537034</v>
      </c>
      <c r="I2578" t="b">
        <v>1</v>
      </c>
      <c r="J2578" t="b">
        <v>0</v>
      </c>
      <c r="K2578" t="s">
        <v>31</v>
      </c>
      <c r="L2578" t="s">
        <v>32</v>
      </c>
      <c r="N2578">
        <v>60</v>
      </c>
      <c r="O2578" t="s">
        <v>3718</v>
      </c>
      <c r="P2578" t="s">
        <v>232</v>
      </c>
    </row>
    <row r="2579" spans="1:16" x14ac:dyDescent="0.35">
      <c r="A2579" t="s">
        <v>1776</v>
      </c>
      <c r="B2579" t="s">
        <v>3942</v>
      </c>
      <c r="C2579" t="s">
        <v>3943</v>
      </c>
      <c r="D2579" t="s">
        <v>269</v>
      </c>
      <c r="E2579" t="s">
        <v>20</v>
      </c>
      <c r="F2579" t="b">
        <v>0</v>
      </c>
      <c r="G2579" t="s">
        <v>52</v>
      </c>
      <c r="H2579" s="1">
        <v>45725.708368055559</v>
      </c>
      <c r="I2579" t="b">
        <v>0</v>
      </c>
      <c r="J2579" t="b">
        <v>0</v>
      </c>
      <c r="K2579" t="s">
        <v>31</v>
      </c>
      <c r="L2579" t="s">
        <v>22</v>
      </c>
      <c r="M2579">
        <v>107500</v>
      </c>
      <c r="O2579" t="s">
        <v>3944</v>
      </c>
      <c r="P2579" t="s">
        <v>3945</v>
      </c>
    </row>
    <row r="2580" spans="1:16" x14ac:dyDescent="0.35">
      <c r="A2580" t="s">
        <v>1776</v>
      </c>
      <c r="B2580" t="s">
        <v>1776</v>
      </c>
      <c r="C2580" t="s">
        <v>3946</v>
      </c>
      <c r="D2580" t="s">
        <v>36</v>
      </c>
      <c r="E2580" t="s">
        <v>91</v>
      </c>
      <c r="F2580" t="b">
        <v>0</v>
      </c>
      <c r="G2580" t="s">
        <v>30</v>
      </c>
      <c r="H2580" s="1">
        <v>45725.709050925929</v>
      </c>
      <c r="I2580" t="b">
        <v>1</v>
      </c>
      <c r="J2580" t="b">
        <v>0</v>
      </c>
      <c r="K2580" t="s">
        <v>31</v>
      </c>
      <c r="L2580" t="s">
        <v>32</v>
      </c>
      <c r="N2580">
        <v>22.5</v>
      </c>
      <c r="O2580" t="s">
        <v>166</v>
      </c>
    </row>
    <row r="2581" spans="1:16" x14ac:dyDescent="0.35">
      <c r="A2581" t="s">
        <v>1776</v>
      </c>
      <c r="B2581" t="s">
        <v>3947</v>
      </c>
      <c r="C2581" t="s">
        <v>2343</v>
      </c>
      <c r="D2581" t="s">
        <v>36</v>
      </c>
      <c r="E2581" t="s">
        <v>91</v>
      </c>
      <c r="F2581" t="b">
        <v>0</v>
      </c>
      <c r="G2581" t="s">
        <v>52</v>
      </c>
      <c r="H2581" s="1">
        <v>45725.791932870372</v>
      </c>
      <c r="I2581" t="b">
        <v>0</v>
      </c>
      <c r="J2581" t="b">
        <v>0</v>
      </c>
      <c r="K2581" t="s">
        <v>31</v>
      </c>
      <c r="L2581" t="s">
        <v>32</v>
      </c>
      <c r="N2581">
        <v>80</v>
      </c>
      <c r="O2581" t="s">
        <v>3948</v>
      </c>
    </row>
    <row r="2582" spans="1:16" x14ac:dyDescent="0.35">
      <c r="A2582" t="s">
        <v>1776</v>
      </c>
      <c r="B2582" t="s">
        <v>2291</v>
      </c>
      <c r="C2582" t="s">
        <v>3949</v>
      </c>
      <c r="D2582" t="s">
        <v>115</v>
      </c>
      <c r="F2582" t="b">
        <v>0</v>
      </c>
      <c r="G2582" t="s">
        <v>52</v>
      </c>
      <c r="H2582" s="1">
        <v>45725.792013888888</v>
      </c>
      <c r="I2582" t="b">
        <v>0</v>
      </c>
      <c r="J2582" t="b">
        <v>0</v>
      </c>
      <c r="K2582" t="s">
        <v>31</v>
      </c>
      <c r="L2582" t="s">
        <v>22</v>
      </c>
      <c r="M2582">
        <v>93176</v>
      </c>
      <c r="O2582" t="s">
        <v>3950</v>
      </c>
    </row>
    <row r="2583" spans="1:16" x14ac:dyDescent="0.35">
      <c r="A2583" t="s">
        <v>1776</v>
      </c>
      <c r="B2583" t="s">
        <v>3420</v>
      </c>
      <c r="C2583" t="s">
        <v>1526</v>
      </c>
      <c r="D2583" t="s">
        <v>36</v>
      </c>
      <c r="E2583" t="s">
        <v>91</v>
      </c>
      <c r="F2583" t="b">
        <v>0</v>
      </c>
      <c r="G2583" t="s">
        <v>68</v>
      </c>
      <c r="H2583" s="1">
        <v>45725.793506944443</v>
      </c>
      <c r="I2583" t="b">
        <v>0</v>
      </c>
      <c r="J2583" t="b">
        <v>0</v>
      </c>
      <c r="K2583" t="s">
        <v>31</v>
      </c>
      <c r="L2583" t="s">
        <v>32</v>
      </c>
      <c r="N2583">
        <v>47.5</v>
      </c>
      <c r="O2583" t="s">
        <v>2565</v>
      </c>
      <c r="P2583" t="s">
        <v>941</v>
      </c>
    </row>
    <row r="2584" spans="1:16" x14ac:dyDescent="0.35">
      <c r="A2584" t="s">
        <v>1776</v>
      </c>
      <c r="B2584" t="s">
        <v>3951</v>
      </c>
      <c r="C2584" t="s">
        <v>289</v>
      </c>
      <c r="D2584" t="s">
        <v>573</v>
      </c>
      <c r="E2584" t="s">
        <v>20</v>
      </c>
      <c r="F2584" t="b">
        <v>0</v>
      </c>
      <c r="G2584" t="s">
        <v>43</v>
      </c>
      <c r="H2584" s="1">
        <v>45725.833819444437</v>
      </c>
      <c r="I2584" t="b">
        <v>0</v>
      </c>
      <c r="J2584" t="b">
        <v>1</v>
      </c>
      <c r="K2584" t="s">
        <v>31</v>
      </c>
      <c r="L2584" t="s">
        <v>32</v>
      </c>
      <c r="N2584">
        <v>16.510000228881839</v>
      </c>
      <c r="O2584" t="s">
        <v>96</v>
      </c>
      <c r="P2584" t="s">
        <v>3952</v>
      </c>
    </row>
    <row r="2585" spans="1:16" x14ac:dyDescent="0.35">
      <c r="A2585" t="s">
        <v>1776</v>
      </c>
      <c r="B2585" t="s">
        <v>3879</v>
      </c>
      <c r="C2585" t="s">
        <v>1336</v>
      </c>
      <c r="D2585" t="s">
        <v>573</v>
      </c>
      <c r="E2585" t="s">
        <v>20</v>
      </c>
      <c r="F2585" t="b">
        <v>0</v>
      </c>
      <c r="G2585" t="s">
        <v>68</v>
      </c>
      <c r="H2585" s="1">
        <v>45725.834236111114</v>
      </c>
      <c r="I2585" t="b">
        <v>0</v>
      </c>
      <c r="J2585" t="b">
        <v>1</v>
      </c>
      <c r="K2585" t="s">
        <v>31</v>
      </c>
      <c r="L2585" t="s">
        <v>32</v>
      </c>
      <c r="N2585">
        <v>22.694999694824219</v>
      </c>
      <c r="O2585" t="s">
        <v>3880</v>
      </c>
      <c r="P2585" t="s">
        <v>2389</v>
      </c>
    </row>
    <row r="2586" spans="1:16" x14ac:dyDescent="0.35">
      <c r="A2586" t="s">
        <v>1776</v>
      </c>
      <c r="B2586" t="s">
        <v>1776</v>
      </c>
      <c r="C2586" t="s">
        <v>3953</v>
      </c>
      <c r="D2586" t="s">
        <v>36</v>
      </c>
      <c r="E2586" t="s">
        <v>20</v>
      </c>
      <c r="F2586" t="b">
        <v>0</v>
      </c>
      <c r="G2586" t="s">
        <v>52</v>
      </c>
      <c r="H2586" s="1">
        <v>45725.876296296286</v>
      </c>
      <c r="I2586" t="b">
        <v>1</v>
      </c>
      <c r="J2586" t="b">
        <v>0</v>
      </c>
      <c r="K2586" t="s">
        <v>31</v>
      </c>
      <c r="L2586" t="s">
        <v>22</v>
      </c>
      <c r="M2586">
        <v>82500</v>
      </c>
      <c r="O2586" t="s">
        <v>3954</v>
      </c>
      <c r="P2586" t="s">
        <v>897</v>
      </c>
    </row>
    <row r="2587" spans="1:16" x14ac:dyDescent="0.35">
      <c r="A2587" t="s">
        <v>1776</v>
      </c>
      <c r="B2587" t="s">
        <v>3955</v>
      </c>
      <c r="C2587" t="s">
        <v>1188</v>
      </c>
      <c r="D2587" t="s">
        <v>110</v>
      </c>
      <c r="E2587" t="s">
        <v>20</v>
      </c>
      <c r="F2587" t="b">
        <v>0</v>
      </c>
      <c r="G2587" t="s">
        <v>47</v>
      </c>
      <c r="H2587" s="1">
        <v>45725.876331018517</v>
      </c>
      <c r="I2587" t="b">
        <v>0</v>
      </c>
      <c r="J2587" t="b">
        <v>1</v>
      </c>
      <c r="K2587" t="s">
        <v>31</v>
      </c>
      <c r="L2587" t="s">
        <v>32</v>
      </c>
      <c r="N2587">
        <v>23</v>
      </c>
      <c r="O2587" t="s">
        <v>3956</v>
      </c>
      <c r="P2587" t="s">
        <v>3957</v>
      </c>
    </row>
    <row r="2588" spans="1:16" x14ac:dyDescent="0.35">
      <c r="A2588" t="s">
        <v>1776</v>
      </c>
      <c r="B2588" t="s">
        <v>2471</v>
      </c>
      <c r="C2588" t="s">
        <v>994</v>
      </c>
      <c r="D2588" t="s">
        <v>110</v>
      </c>
      <c r="E2588" t="s">
        <v>20</v>
      </c>
      <c r="F2588" t="b">
        <v>0</v>
      </c>
      <c r="G2588" t="s">
        <v>994</v>
      </c>
      <c r="H2588" s="1">
        <v>45725.905011574083</v>
      </c>
      <c r="I2588" t="b">
        <v>0</v>
      </c>
      <c r="J2588" t="b">
        <v>0</v>
      </c>
      <c r="K2588" t="s">
        <v>994</v>
      </c>
      <c r="L2588" t="s">
        <v>22</v>
      </c>
      <c r="M2588">
        <v>38500</v>
      </c>
      <c r="O2588" t="s">
        <v>2472</v>
      </c>
      <c r="P2588" t="s">
        <v>2473</v>
      </c>
    </row>
    <row r="2589" spans="1:16" x14ac:dyDescent="0.35">
      <c r="A2589" t="s">
        <v>1776</v>
      </c>
      <c r="B2589" t="s">
        <v>3649</v>
      </c>
      <c r="C2589" t="s">
        <v>533</v>
      </c>
      <c r="D2589" t="s">
        <v>36</v>
      </c>
      <c r="E2589" t="s">
        <v>20</v>
      </c>
      <c r="F2589" t="b">
        <v>0</v>
      </c>
      <c r="G2589" t="s">
        <v>52</v>
      </c>
      <c r="H2589" s="1">
        <v>45725.916979166657</v>
      </c>
      <c r="I2589" t="b">
        <v>0</v>
      </c>
      <c r="J2589" t="b">
        <v>1</v>
      </c>
      <c r="K2589" t="s">
        <v>31</v>
      </c>
      <c r="L2589" t="s">
        <v>22</v>
      </c>
      <c r="M2589">
        <v>62355.453125</v>
      </c>
      <c r="O2589" t="s">
        <v>3650</v>
      </c>
      <c r="P2589" t="s">
        <v>3651</v>
      </c>
    </row>
    <row r="2590" spans="1:16" x14ac:dyDescent="0.35">
      <c r="A2590" t="s">
        <v>1776</v>
      </c>
      <c r="B2590" t="s">
        <v>3795</v>
      </c>
      <c r="C2590" t="s">
        <v>3958</v>
      </c>
      <c r="D2590" t="s">
        <v>573</v>
      </c>
      <c r="E2590" t="s">
        <v>296</v>
      </c>
      <c r="F2590" t="b">
        <v>0</v>
      </c>
      <c r="G2590" t="s">
        <v>43</v>
      </c>
      <c r="H2590" s="1">
        <v>45725.958761574067</v>
      </c>
      <c r="I2590" t="b">
        <v>0</v>
      </c>
      <c r="J2590" t="b">
        <v>0</v>
      </c>
      <c r="K2590" t="s">
        <v>31</v>
      </c>
      <c r="L2590" t="s">
        <v>32</v>
      </c>
      <c r="N2590">
        <v>16.510000228881839</v>
      </c>
      <c r="O2590" t="s">
        <v>3959</v>
      </c>
      <c r="P2590" t="s">
        <v>3960</v>
      </c>
    </row>
    <row r="2591" spans="1:16" x14ac:dyDescent="0.35">
      <c r="A2591" t="s">
        <v>1776</v>
      </c>
      <c r="B2591" t="s">
        <v>2196</v>
      </c>
      <c r="C2591" t="s">
        <v>3761</v>
      </c>
      <c r="D2591" t="s">
        <v>36</v>
      </c>
      <c r="E2591" t="s">
        <v>20</v>
      </c>
      <c r="F2591" t="b">
        <v>0</v>
      </c>
      <c r="G2591" t="s">
        <v>52</v>
      </c>
      <c r="H2591" s="1">
        <v>45726.000231481477</v>
      </c>
      <c r="I2591" t="b">
        <v>0</v>
      </c>
      <c r="J2591" t="b">
        <v>1</v>
      </c>
      <c r="K2591" t="s">
        <v>31</v>
      </c>
      <c r="L2591" t="s">
        <v>22</v>
      </c>
      <c r="M2591">
        <v>125000</v>
      </c>
      <c r="O2591" t="s">
        <v>209</v>
      </c>
      <c r="P2591" t="s">
        <v>3929</v>
      </c>
    </row>
    <row r="2592" spans="1:16" x14ac:dyDescent="0.35">
      <c r="A2592" t="s">
        <v>1776</v>
      </c>
      <c r="B2592" t="s">
        <v>1776</v>
      </c>
      <c r="C2592" t="s">
        <v>3930</v>
      </c>
      <c r="D2592" t="s">
        <v>3243</v>
      </c>
      <c r="E2592" t="s">
        <v>296</v>
      </c>
      <c r="F2592" t="b">
        <v>0</v>
      </c>
      <c r="G2592" t="s">
        <v>47</v>
      </c>
      <c r="H2592" s="1">
        <v>45726.042337962957</v>
      </c>
      <c r="I2592" t="b">
        <v>0</v>
      </c>
      <c r="J2592" t="b">
        <v>0</v>
      </c>
      <c r="K2592" t="s">
        <v>31</v>
      </c>
      <c r="L2592" t="s">
        <v>32</v>
      </c>
      <c r="N2592">
        <v>15</v>
      </c>
      <c r="O2592" t="s">
        <v>3244</v>
      </c>
      <c r="P2592" t="s">
        <v>3245</v>
      </c>
    </row>
    <row r="2593" spans="1:16" x14ac:dyDescent="0.35">
      <c r="A2593" t="s">
        <v>1776</v>
      </c>
      <c r="B2593" t="s">
        <v>2372</v>
      </c>
      <c r="C2593" t="s">
        <v>154</v>
      </c>
      <c r="D2593" t="s">
        <v>36</v>
      </c>
      <c r="E2593" t="s">
        <v>20</v>
      </c>
      <c r="F2593" t="b">
        <v>0</v>
      </c>
      <c r="G2593" t="s">
        <v>52</v>
      </c>
      <c r="H2593" s="1">
        <v>45726.25</v>
      </c>
      <c r="I2593" t="b">
        <v>0</v>
      </c>
      <c r="J2593" t="b">
        <v>0</v>
      </c>
      <c r="K2593" t="s">
        <v>31</v>
      </c>
      <c r="L2593" t="s">
        <v>22</v>
      </c>
      <c r="M2593">
        <v>68500</v>
      </c>
      <c r="O2593" t="s">
        <v>2431</v>
      </c>
      <c r="P2593" t="s">
        <v>164</v>
      </c>
    </row>
    <row r="2594" spans="1:16" x14ac:dyDescent="0.35">
      <c r="A2594" t="s">
        <v>1776</v>
      </c>
      <c r="B2594" t="s">
        <v>2041</v>
      </c>
      <c r="C2594" t="s">
        <v>868</v>
      </c>
      <c r="D2594" t="s">
        <v>2042</v>
      </c>
      <c r="E2594" t="s">
        <v>91</v>
      </c>
      <c r="F2594" t="b">
        <v>0</v>
      </c>
      <c r="G2594" t="s">
        <v>47</v>
      </c>
      <c r="H2594" s="1">
        <v>45726.250300925924</v>
      </c>
      <c r="I2594" t="b">
        <v>1</v>
      </c>
      <c r="J2594" t="b">
        <v>0</v>
      </c>
      <c r="K2594" t="s">
        <v>31</v>
      </c>
      <c r="L2594" t="s">
        <v>22</v>
      </c>
      <c r="M2594">
        <v>169241</v>
      </c>
      <c r="O2594" t="s">
        <v>2043</v>
      </c>
      <c r="P2594" t="s">
        <v>2044</v>
      </c>
    </row>
    <row r="2595" spans="1:16" x14ac:dyDescent="0.35">
      <c r="A2595" t="s">
        <v>1776</v>
      </c>
      <c r="B2595" t="s">
        <v>1776</v>
      </c>
      <c r="C2595" t="s">
        <v>325</v>
      </c>
      <c r="D2595" t="s">
        <v>17459</v>
      </c>
      <c r="E2595" t="s">
        <v>91</v>
      </c>
      <c r="F2595" t="b">
        <v>0</v>
      </c>
      <c r="G2595" t="s">
        <v>47</v>
      </c>
      <c r="H2595" s="1">
        <v>45726.25037037037</v>
      </c>
      <c r="I2595" t="b">
        <v>0</v>
      </c>
      <c r="J2595" t="b">
        <v>1</v>
      </c>
      <c r="K2595" t="s">
        <v>31</v>
      </c>
      <c r="L2595" t="s">
        <v>32</v>
      </c>
      <c r="N2595">
        <v>47.5</v>
      </c>
      <c r="O2595" t="s">
        <v>2096</v>
      </c>
      <c r="P2595" t="s">
        <v>834</v>
      </c>
    </row>
    <row r="2596" spans="1:16" x14ac:dyDescent="0.35">
      <c r="A2596" t="s">
        <v>1776</v>
      </c>
      <c r="B2596" t="s">
        <v>3931</v>
      </c>
      <c r="C2596" t="s">
        <v>142</v>
      </c>
      <c r="D2596" t="s">
        <v>110</v>
      </c>
      <c r="E2596" t="s">
        <v>20</v>
      </c>
      <c r="F2596" t="b">
        <v>0</v>
      </c>
      <c r="G2596" t="s">
        <v>68</v>
      </c>
      <c r="H2596" s="1">
        <v>45726.250567129631</v>
      </c>
      <c r="I2596" t="b">
        <v>0</v>
      </c>
      <c r="J2596" t="b">
        <v>1</v>
      </c>
      <c r="K2596" t="s">
        <v>31</v>
      </c>
      <c r="L2596" t="s">
        <v>32</v>
      </c>
      <c r="N2596">
        <v>43.875</v>
      </c>
      <c r="O2596" t="s">
        <v>524</v>
      </c>
      <c r="P2596" t="s">
        <v>3932</v>
      </c>
    </row>
    <row r="2597" spans="1:16" x14ac:dyDescent="0.35">
      <c r="A2597" t="s">
        <v>1776</v>
      </c>
      <c r="B2597" t="s">
        <v>1776</v>
      </c>
      <c r="C2597" t="s">
        <v>3933</v>
      </c>
      <c r="D2597" t="s">
        <v>110</v>
      </c>
      <c r="E2597" t="s">
        <v>91</v>
      </c>
      <c r="F2597" t="b">
        <v>0</v>
      </c>
      <c r="G2597" t="s">
        <v>68</v>
      </c>
      <c r="H2597" s="1">
        <v>45726.250625000001</v>
      </c>
      <c r="I2597" t="b">
        <v>0</v>
      </c>
      <c r="J2597" t="b">
        <v>0</v>
      </c>
      <c r="K2597" t="s">
        <v>31</v>
      </c>
      <c r="L2597" t="s">
        <v>22</v>
      </c>
      <c r="M2597">
        <v>76212</v>
      </c>
      <c r="O2597" t="s">
        <v>3934</v>
      </c>
      <c r="P2597" t="s">
        <v>3935</v>
      </c>
    </row>
    <row r="2598" spans="1:16" x14ac:dyDescent="0.35">
      <c r="A2598" t="s">
        <v>1776</v>
      </c>
      <c r="B2598" t="s">
        <v>2048</v>
      </c>
      <c r="C2598" t="s">
        <v>3936</v>
      </c>
      <c r="D2598" t="s">
        <v>115</v>
      </c>
      <c r="E2598" t="s">
        <v>20</v>
      </c>
      <c r="F2598" t="b">
        <v>0</v>
      </c>
      <c r="G2598" t="s">
        <v>52</v>
      </c>
      <c r="H2598" s="1">
        <v>45726.291921296302</v>
      </c>
      <c r="I2598" t="b">
        <v>0</v>
      </c>
      <c r="J2598" t="b">
        <v>0</v>
      </c>
      <c r="K2598" t="s">
        <v>31</v>
      </c>
      <c r="L2598" t="s">
        <v>22</v>
      </c>
      <c r="M2598">
        <v>100000</v>
      </c>
      <c r="O2598" t="s">
        <v>3937</v>
      </c>
      <c r="P2598" t="s">
        <v>1062</v>
      </c>
    </row>
    <row r="2599" spans="1:16" x14ac:dyDescent="0.35">
      <c r="A2599" t="s">
        <v>1776</v>
      </c>
      <c r="B2599" t="s">
        <v>1944</v>
      </c>
      <c r="C2599" t="s">
        <v>170</v>
      </c>
      <c r="D2599" t="s">
        <v>29</v>
      </c>
      <c r="E2599" t="s">
        <v>20</v>
      </c>
      <c r="F2599" t="b">
        <v>0</v>
      </c>
      <c r="G2599" t="s">
        <v>171</v>
      </c>
      <c r="H2599" s="1">
        <v>45726.312141203707</v>
      </c>
      <c r="I2599" t="b">
        <v>0</v>
      </c>
      <c r="J2599" t="b">
        <v>0</v>
      </c>
      <c r="K2599" t="s">
        <v>31</v>
      </c>
      <c r="L2599" t="s">
        <v>22</v>
      </c>
      <c r="M2599">
        <v>70000</v>
      </c>
      <c r="O2599" t="s">
        <v>3938</v>
      </c>
      <c r="P2599" t="s">
        <v>3939</v>
      </c>
    </row>
    <row r="2600" spans="1:16" x14ac:dyDescent="0.35">
      <c r="A2600" t="s">
        <v>1776</v>
      </c>
      <c r="B2600" t="s">
        <v>1776</v>
      </c>
      <c r="C2600" t="s">
        <v>756</v>
      </c>
      <c r="D2600" t="s">
        <v>3243</v>
      </c>
      <c r="E2600" t="s">
        <v>296</v>
      </c>
      <c r="F2600" t="b">
        <v>0</v>
      </c>
      <c r="G2600" t="s">
        <v>30</v>
      </c>
      <c r="H2600" s="1">
        <v>45726.459699074083</v>
      </c>
      <c r="I2600" t="b">
        <v>0</v>
      </c>
      <c r="J2600" t="b">
        <v>0</v>
      </c>
      <c r="K2600" t="s">
        <v>31</v>
      </c>
      <c r="L2600" t="s">
        <v>32</v>
      </c>
      <c r="N2600">
        <v>15</v>
      </c>
      <c r="O2600" t="s">
        <v>3244</v>
      </c>
      <c r="P2600" t="s">
        <v>3245</v>
      </c>
    </row>
    <row r="2601" spans="1:16" x14ac:dyDescent="0.35">
      <c r="A2601" t="s">
        <v>1776</v>
      </c>
      <c r="B2601" t="s">
        <v>2418</v>
      </c>
      <c r="C2601" t="s">
        <v>505</v>
      </c>
      <c r="D2601" t="s">
        <v>321</v>
      </c>
      <c r="E2601" t="s">
        <v>20</v>
      </c>
      <c r="F2601" t="b">
        <v>0</v>
      </c>
      <c r="G2601" t="s">
        <v>52</v>
      </c>
      <c r="H2601" s="1">
        <v>45726.500081018523</v>
      </c>
      <c r="I2601" t="b">
        <v>0</v>
      </c>
      <c r="J2601" t="b">
        <v>0</v>
      </c>
      <c r="K2601" t="s">
        <v>31</v>
      </c>
      <c r="L2601" t="s">
        <v>22</v>
      </c>
      <c r="M2601">
        <v>62500</v>
      </c>
      <c r="O2601" t="s">
        <v>2420</v>
      </c>
      <c r="P2601" t="s">
        <v>2421</v>
      </c>
    </row>
    <row r="2602" spans="1:16" x14ac:dyDescent="0.35">
      <c r="A2602" t="s">
        <v>1776</v>
      </c>
      <c r="B2602" t="s">
        <v>1776</v>
      </c>
      <c r="C2602" t="s">
        <v>3961</v>
      </c>
      <c r="D2602" t="s">
        <v>3243</v>
      </c>
      <c r="E2602" t="s">
        <v>296</v>
      </c>
      <c r="F2602" t="b">
        <v>0</v>
      </c>
      <c r="G2602" t="s">
        <v>47</v>
      </c>
      <c r="H2602" s="1">
        <v>45726.500381944446</v>
      </c>
      <c r="I2602" t="b">
        <v>0</v>
      </c>
      <c r="J2602" t="b">
        <v>0</v>
      </c>
      <c r="K2602" t="s">
        <v>31</v>
      </c>
      <c r="L2602" t="s">
        <v>32</v>
      </c>
      <c r="N2602">
        <v>15</v>
      </c>
      <c r="O2602" t="s">
        <v>3244</v>
      </c>
      <c r="P2602" t="s">
        <v>3245</v>
      </c>
    </row>
    <row r="2603" spans="1:16" x14ac:dyDescent="0.35">
      <c r="A2603" t="s">
        <v>1776</v>
      </c>
      <c r="B2603" t="s">
        <v>1776</v>
      </c>
      <c r="C2603" t="s">
        <v>3940</v>
      </c>
      <c r="D2603" t="s">
        <v>3243</v>
      </c>
      <c r="E2603" t="s">
        <v>296</v>
      </c>
      <c r="F2603" t="b">
        <v>0</v>
      </c>
      <c r="G2603" t="s">
        <v>43</v>
      </c>
      <c r="H2603" s="1">
        <v>45726.500648148147</v>
      </c>
      <c r="I2603" t="b">
        <v>0</v>
      </c>
      <c r="J2603" t="b">
        <v>0</v>
      </c>
      <c r="K2603" t="s">
        <v>31</v>
      </c>
      <c r="L2603" t="s">
        <v>32</v>
      </c>
      <c r="N2603">
        <v>15</v>
      </c>
      <c r="O2603" t="s">
        <v>3244</v>
      </c>
      <c r="P2603" t="s">
        <v>3245</v>
      </c>
    </row>
    <row r="2604" spans="1:16" x14ac:dyDescent="0.35">
      <c r="A2604" t="s">
        <v>1776</v>
      </c>
      <c r="B2604" t="s">
        <v>2926</v>
      </c>
      <c r="C2604" t="s">
        <v>2224</v>
      </c>
      <c r="D2604" t="s">
        <v>17437</v>
      </c>
      <c r="F2604" t="b">
        <v>0</v>
      </c>
      <c r="G2604" t="s">
        <v>52</v>
      </c>
      <c r="H2604" s="1">
        <v>45726.625127314823</v>
      </c>
      <c r="I2604" t="b">
        <v>1</v>
      </c>
      <c r="J2604" t="b">
        <v>0</v>
      </c>
      <c r="K2604" t="s">
        <v>31</v>
      </c>
      <c r="L2604" t="s">
        <v>32</v>
      </c>
      <c r="N2604">
        <v>41</v>
      </c>
      <c r="O2604" t="s">
        <v>61</v>
      </c>
      <c r="P2604" t="s">
        <v>3941</v>
      </c>
    </row>
    <row r="2605" spans="1:16" x14ac:dyDescent="0.35">
      <c r="A2605" t="s">
        <v>1776</v>
      </c>
      <c r="B2605" t="s">
        <v>3717</v>
      </c>
      <c r="C2605" t="s">
        <v>1106</v>
      </c>
      <c r="D2605" t="s">
        <v>269</v>
      </c>
      <c r="E2605" t="s">
        <v>91</v>
      </c>
      <c r="F2605" t="b">
        <v>0</v>
      </c>
      <c r="G2605" t="s">
        <v>52</v>
      </c>
      <c r="H2605" s="1">
        <v>45726.666724537034</v>
      </c>
      <c r="I2605" t="b">
        <v>1</v>
      </c>
      <c r="J2605" t="b">
        <v>0</v>
      </c>
      <c r="K2605" t="s">
        <v>31</v>
      </c>
      <c r="L2605" t="s">
        <v>32</v>
      </c>
      <c r="N2605">
        <v>60</v>
      </c>
      <c r="O2605" t="s">
        <v>3718</v>
      </c>
      <c r="P2605" t="s">
        <v>232</v>
      </c>
    </row>
    <row r="2606" spans="1:16" x14ac:dyDescent="0.35">
      <c r="A2606" t="s">
        <v>1776</v>
      </c>
      <c r="B2606" t="s">
        <v>3942</v>
      </c>
      <c r="C2606" t="s">
        <v>3943</v>
      </c>
      <c r="D2606" t="s">
        <v>269</v>
      </c>
      <c r="E2606" t="s">
        <v>20</v>
      </c>
      <c r="F2606" t="b">
        <v>0</v>
      </c>
      <c r="G2606" t="s">
        <v>52</v>
      </c>
      <c r="H2606" s="1">
        <v>45726.708368055559</v>
      </c>
      <c r="I2606" t="b">
        <v>0</v>
      </c>
      <c r="J2606" t="b">
        <v>0</v>
      </c>
      <c r="K2606" t="s">
        <v>31</v>
      </c>
      <c r="L2606" t="s">
        <v>22</v>
      </c>
      <c r="M2606">
        <v>107500</v>
      </c>
      <c r="O2606" t="s">
        <v>3944</v>
      </c>
      <c r="P2606" t="s">
        <v>3945</v>
      </c>
    </row>
    <row r="2607" spans="1:16" x14ac:dyDescent="0.35">
      <c r="A2607" t="s">
        <v>1776</v>
      </c>
      <c r="B2607" t="s">
        <v>1776</v>
      </c>
      <c r="C2607" t="s">
        <v>3946</v>
      </c>
      <c r="D2607" t="s">
        <v>36</v>
      </c>
      <c r="E2607" t="s">
        <v>91</v>
      </c>
      <c r="F2607" t="b">
        <v>0</v>
      </c>
      <c r="G2607" t="s">
        <v>30</v>
      </c>
      <c r="H2607" s="1">
        <v>45726.709050925929</v>
      </c>
      <c r="I2607" t="b">
        <v>1</v>
      </c>
      <c r="J2607" t="b">
        <v>0</v>
      </c>
      <c r="K2607" t="s">
        <v>31</v>
      </c>
      <c r="L2607" t="s">
        <v>32</v>
      </c>
      <c r="N2607">
        <v>22.5</v>
      </c>
      <c r="O2607" t="s">
        <v>166</v>
      </c>
    </row>
    <row r="2608" spans="1:16" x14ac:dyDescent="0.35">
      <c r="A2608" t="s">
        <v>1776</v>
      </c>
      <c r="B2608" t="s">
        <v>3947</v>
      </c>
      <c r="C2608" t="s">
        <v>2343</v>
      </c>
      <c r="D2608" t="s">
        <v>36</v>
      </c>
      <c r="E2608" t="s">
        <v>91</v>
      </c>
      <c r="F2608" t="b">
        <v>0</v>
      </c>
      <c r="G2608" t="s">
        <v>52</v>
      </c>
      <c r="H2608" s="1">
        <v>45726.791932870372</v>
      </c>
      <c r="I2608" t="b">
        <v>0</v>
      </c>
      <c r="J2608" t="b">
        <v>0</v>
      </c>
      <c r="K2608" t="s">
        <v>31</v>
      </c>
      <c r="L2608" t="s">
        <v>32</v>
      </c>
      <c r="N2608">
        <v>80</v>
      </c>
      <c r="O2608" t="s">
        <v>3948</v>
      </c>
    </row>
    <row r="2609" spans="1:16" x14ac:dyDescent="0.35">
      <c r="A2609" t="s">
        <v>1776</v>
      </c>
      <c r="B2609" t="s">
        <v>2291</v>
      </c>
      <c r="C2609" t="s">
        <v>3949</v>
      </c>
      <c r="D2609" t="s">
        <v>115</v>
      </c>
      <c r="F2609" t="b">
        <v>0</v>
      </c>
      <c r="G2609" t="s">
        <v>52</v>
      </c>
      <c r="H2609" s="1">
        <v>45726.792013888888</v>
      </c>
      <c r="I2609" t="b">
        <v>0</v>
      </c>
      <c r="J2609" t="b">
        <v>0</v>
      </c>
      <c r="K2609" t="s">
        <v>31</v>
      </c>
      <c r="L2609" t="s">
        <v>22</v>
      </c>
      <c r="M2609">
        <v>93176</v>
      </c>
      <c r="O2609" t="s">
        <v>3950</v>
      </c>
    </row>
    <row r="2610" spans="1:16" x14ac:dyDescent="0.35">
      <c r="A2610" t="s">
        <v>1776</v>
      </c>
      <c r="B2610" t="s">
        <v>3420</v>
      </c>
      <c r="C2610" t="s">
        <v>1526</v>
      </c>
      <c r="D2610" t="s">
        <v>36</v>
      </c>
      <c r="E2610" t="s">
        <v>91</v>
      </c>
      <c r="F2610" t="b">
        <v>0</v>
      </c>
      <c r="G2610" t="s">
        <v>68</v>
      </c>
      <c r="H2610" s="1">
        <v>45726.793506944443</v>
      </c>
      <c r="I2610" t="b">
        <v>0</v>
      </c>
      <c r="J2610" t="b">
        <v>0</v>
      </c>
      <c r="K2610" t="s">
        <v>31</v>
      </c>
      <c r="L2610" t="s">
        <v>32</v>
      </c>
      <c r="N2610">
        <v>47.5</v>
      </c>
      <c r="O2610" t="s">
        <v>2565</v>
      </c>
      <c r="P2610" t="s">
        <v>941</v>
      </c>
    </row>
    <row r="2611" spans="1:16" x14ac:dyDescent="0.35">
      <c r="A2611" t="s">
        <v>1776</v>
      </c>
      <c r="B2611" t="s">
        <v>3951</v>
      </c>
      <c r="C2611" t="s">
        <v>289</v>
      </c>
      <c r="D2611" t="s">
        <v>573</v>
      </c>
      <c r="E2611" t="s">
        <v>20</v>
      </c>
      <c r="F2611" t="b">
        <v>0</v>
      </c>
      <c r="G2611" t="s">
        <v>43</v>
      </c>
      <c r="H2611" s="1">
        <v>45726.833819444437</v>
      </c>
      <c r="I2611" t="b">
        <v>0</v>
      </c>
      <c r="J2611" t="b">
        <v>1</v>
      </c>
      <c r="K2611" t="s">
        <v>31</v>
      </c>
      <c r="L2611" t="s">
        <v>32</v>
      </c>
      <c r="N2611">
        <v>16.510000228881839</v>
      </c>
      <c r="O2611" t="s">
        <v>96</v>
      </c>
      <c r="P2611" t="s">
        <v>3952</v>
      </c>
    </row>
    <row r="2612" spans="1:16" x14ac:dyDescent="0.35">
      <c r="A2612" t="s">
        <v>1776</v>
      </c>
      <c r="B2612" t="s">
        <v>3879</v>
      </c>
      <c r="C2612" t="s">
        <v>1336</v>
      </c>
      <c r="D2612" t="s">
        <v>573</v>
      </c>
      <c r="E2612" t="s">
        <v>20</v>
      </c>
      <c r="F2612" t="b">
        <v>0</v>
      </c>
      <c r="G2612" t="s">
        <v>68</v>
      </c>
      <c r="H2612" s="1">
        <v>45726.834236111114</v>
      </c>
      <c r="I2612" t="b">
        <v>0</v>
      </c>
      <c r="J2612" t="b">
        <v>1</v>
      </c>
      <c r="K2612" t="s">
        <v>31</v>
      </c>
      <c r="L2612" t="s">
        <v>32</v>
      </c>
      <c r="N2612">
        <v>22.694999694824219</v>
      </c>
      <c r="O2612" t="s">
        <v>3880</v>
      </c>
      <c r="P2612" t="s">
        <v>2389</v>
      </c>
    </row>
    <row r="2613" spans="1:16" x14ac:dyDescent="0.35">
      <c r="A2613" t="s">
        <v>1776</v>
      </c>
      <c r="B2613" t="s">
        <v>2382</v>
      </c>
      <c r="C2613" t="s">
        <v>599</v>
      </c>
      <c r="D2613" t="s">
        <v>36</v>
      </c>
      <c r="E2613" t="s">
        <v>20</v>
      </c>
      <c r="F2613" t="b">
        <v>0</v>
      </c>
      <c r="G2613" t="s">
        <v>52</v>
      </c>
      <c r="H2613" s="1">
        <v>45726.875219907408</v>
      </c>
      <c r="I2613" t="b">
        <v>0</v>
      </c>
      <c r="J2613" t="b">
        <v>0</v>
      </c>
      <c r="K2613" t="s">
        <v>31</v>
      </c>
      <c r="L2613" t="s">
        <v>22</v>
      </c>
      <c r="M2613">
        <v>66000</v>
      </c>
      <c r="O2613" t="s">
        <v>2383</v>
      </c>
    </row>
    <row r="2614" spans="1:16" x14ac:dyDescent="0.35">
      <c r="A2614" t="s">
        <v>1776</v>
      </c>
      <c r="B2614" t="s">
        <v>1776</v>
      </c>
      <c r="C2614" t="s">
        <v>3953</v>
      </c>
      <c r="D2614" t="s">
        <v>36</v>
      </c>
      <c r="E2614" t="s">
        <v>20</v>
      </c>
      <c r="F2614" t="b">
        <v>0</v>
      </c>
      <c r="G2614" t="s">
        <v>52</v>
      </c>
      <c r="H2614" s="1">
        <v>45726.876296296286</v>
      </c>
      <c r="I2614" t="b">
        <v>1</v>
      </c>
      <c r="J2614" t="b">
        <v>0</v>
      </c>
      <c r="K2614" t="s">
        <v>31</v>
      </c>
      <c r="L2614" t="s">
        <v>22</v>
      </c>
      <c r="M2614">
        <v>82500</v>
      </c>
      <c r="O2614" t="s">
        <v>3954</v>
      </c>
      <c r="P2614" t="s">
        <v>897</v>
      </c>
    </row>
    <row r="2615" spans="1:16" x14ac:dyDescent="0.35">
      <c r="A2615" t="s">
        <v>1776</v>
      </c>
      <c r="B2615" t="s">
        <v>3955</v>
      </c>
      <c r="C2615" t="s">
        <v>1188</v>
      </c>
      <c r="D2615" t="s">
        <v>110</v>
      </c>
      <c r="E2615" t="s">
        <v>20</v>
      </c>
      <c r="F2615" t="b">
        <v>0</v>
      </c>
      <c r="G2615" t="s">
        <v>47</v>
      </c>
      <c r="H2615" s="1">
        <v>45726.876331018517</v>
      </c>
      <c r="I2615" t="b">
        <v>0</v>
      </c>
      <c r="J2615" t="b">
        <v>1</v>
      </c>
      <c r="K2615" t="s">
        <v>31</v>
      </c>
      <c r="L2615" t="s">
        <v>32</v>
      </c>
      <c r="N2615">
        <v>23</v>
      </c>
      <c r="O2615" t="s">
        <v>3956</v>
      </c>
      <c r="P2615" t="s">
        <v>3957</v>
      </c>
    </row>
    <row r="2616" spans="1:16" x14ac:dyDescent="0.35">
      <c r="A2616" t="s">
        <v>1776</v>
      </c>
      <c r="B2616" t="s">
        <v>2471</v>
      </c>
      <c r="C2616" t="s">
        <v>994</v>
      </c>
      <c r="D2616" t="s">
        <v>110</v>
      </c>
      <c r="E2616" t="s">
        <v>20</v>
      </c>
      <c r="F2616" t="b">
        <v>0</v>
      </c>
      <c r="G2616" t="s">
        <v>994</v>
      </c>
      <c r="H2616" s="1">
        <v>45726.905011574083</v>
      </c>
      <c r="I2616" t="b">
        <v>0</v>
      </c>
      <c r="J2616" t="b">
        <v>0</v>
      </c>
      <c r="K2616" t="s">
        <v>994</v>
      </c>
      <c r="L2616" t="s">
        <v>22</v>
      </c>
      <c r="M2616">
        <v>38500</v>
      </c>
      <c r="O2616" t="s">
        <v>2472</v>
      </c>
      <c r="P2616" t="s">
        <v>2473</v>
      </c>
    </row>
    <row r="2617" spans="1:16" x14ac:dyDescent="0.35">
      <c r="A2617" t="s">
        <v>1776</v>
      </c>
      <c r="B2617" t="s">
        <v>3649</v>
      </c>
      <c r="C2617" t="s">
        <v>533</v>
      </c>
      <c r="D2617" t="s">
        <v>36</v>
      </c>
      <c r="E2617" t="s">
        <v>20</v>
      </c>
      <c r="F2617" t="b">
        <v>0</v>
      </c>
      <c r="G2617" t="s">
        <v>52</v>
      </c>
      <c r="H2617" s="1">
        <v>45726.916979166657</v>
      </c>
      <c r="I2617" t="b">
        <v>0</v>
      </c>
      <c r="J2617" t="b">
        <v>1</v>
      </c>
      <c r="K2617" t="s">
        <v>31</v>
      </c>
      <c r="L2617" t="s">
        <v>22</v>
      </c>
      <c r="M2617">
        <v>62355.453125</v>
      </c>
      <c r="O2617" t="s">
        <v>3650</v>
      </c>
      <c r="P2617" t="s">
        <v>3651</v>
      </c>
    </row>
    <row r="2618" spans="1:16" x14ac:dyDescent="0.35">
      <c r="A2618" t="s">
        <v>1776</v>
      </c>
      <c r="B2618" t="s">
        <v>3795</v>
      </c>
      <c r="C2618" t="s">
        <v>3958</v>
      </c>
      <c r="D2618" t="s">
        <v>573</v>
      </c>
      <c r="E2618" t="s">
        <v>296</v>
      </c>
      <c r="F2618" t="b">
        <v>0</v>
      </c>
      <c r="G2618" t="s">
        <v>43</v>
      </c>
      <c r="H2618" s="1">
        <v>45726.958761574067</v>
      </c>
      <c r="I2618" t="b">
        <v>0</v>
      </c>
      <c r="J2618" t="b">
        <v>0</v>
      </c>
      <c r="K2618" t="s">
        <v>31</v>
      </c>
      <c r="L2618" t="s">
        <v>32</v>
      </c>
      <c r="N2618">
        <v>16.510000228881839</v>
      </c>
      <c r="O2618" t="s">
        <v>3959</v>
      </c>
      <c r="P2618" t="s">
        <v>3960</v>
      </c>
    </row>
    <row r="2619" spans="1:16" x14ac:dyDescent="0.35">
      <c r="A2619" t="s">
        <v>1776</v>
      </c>
      <c r="B2619" t="s">
        <v>2196</v>
      </c>
      <c r="C2619" t="s">
        <v>3761</v>
      </c>
      <c r="D2619" t="s">
        <v>36</v>
      </c>
      <c r="E2619" t="s">
        <v>20</v>
      </c>
      <c r="F2619" t="b">
        <v>0</v>
      </c>
      <c r="G2619" t="s">
        <v>52</v>
      </c>
      <c r="H2619" s="1">
        <v>45727.000231481477</v>
      </c>
      <c r="I2619" t="b">
        <v>0</v>
      </c>
      <c r="J2619" t="b">
        <v>1</v>
      </c>
      <c r="K2619" t="s">
        <v>31</v>
      </c>
      <c r="L2619" t="s">
        <v>22</v>
      </c>
      <c r="M2619">
        <v>125000</v>
      </c>
      <c r="O2619" t="s">
        <v>209</v>
      </c>
      <c r="P2619" t="s">
        <v>3929</v>
      </c>
    </row>
    <row r="2620" spans="1:16" x14ac:dyDescent="0.35">
      <c r="A2620" t="s">
        <v>1776</v>
      </c>
      <c r="B2620" t="s">
        <v>1776</v>
      </c>
      <c r="C2620" t="s">
        <v>3930</v>
      </c>
      <c r="D2620" t="s">
        <v>3243</v>
      </c>
      <c r="E2620" t="s">
        <v>296</v>
      </c>
      <c r="F2620" t="b">
        <v>0</v>
      </c>
      <c r="G2620" t="s">
        <v>47</v>
      </c>
      <c r="H2620" s="1">
        <v>45727.042337962957</v>
      </c>
      <c r="I2620" t="b">
        <v>0</v>
      </c>
      <c r="J2620" t="b">
        <v>0</v>
      </c>
      <c r="K2620" t="s">
        <v>31</v>
      </c>
      <c r="L2620" t="s">
        <v>32</v>
      </c>
      <c r="N2620">
        <v>15</v>
      </c>
      <c r="O2620" t="s">
        <v>3244</v>
      </c>
      <c r="P2620" t="s">
        <v>3245</v>
      </c>
    </row>
    <row r="2621" spans="1:16" x14ac:dyDescent="0.35">
      <c r="A2621" t="s">
        <v>1776</v>
      </c>
      <c r="B2621" t="s">
        <v>2372</v>
      </c>
      <c r="C2621" t="s">
        <v>154</v>
      </c>
      <c r="D2621" t="s">
        <v>36</v>
      </c>
      <c r="E2621" t="s">
        <v>20</v>
      </c>
      <c r="F2621" t="b">
        <v>0</v>
      </c>
      <c r="G2621" t="s">
        <v>52</v>
      </c>
      <c r="H2621" s="1">
        <v>45727.25</v>
      </c>
      <c r="I2621" t="b">
        <v>0</v>
      </c>
      <c r="J2621" t="b">
        <v>0</v>
      </c>
      <c r="K2621" t="s">
        <v>31</v>
      </c>
      <c r="L2621" t="s">
        <v>22</v>
      </c>
      <c r="M2621">
        <v>68500</v>
      </c>
      <c r="O2621" t="s">
        <v>2431</v>
      </c>
      <c r="P2621" t="s">
        <v>164</v>
      </c>
    </row>
    <row r="2622" spans="1:16" x14ac:dyDescent="0.35">
      <c r="A2622" t="s">
        <v>1776</v>
      </c>
      <c r="B2622" t="s">
        <v>2041</v>
      </c>
      <c r="C2622" t="s">
        <v>868</v>
      </c>
      <c r="D2622" t="s">
        <v>2042</v>
      </c>
      <c r="E2622" t="s">
        <v>91</v>
      </c>
      <c r="F2622" t="b">
        <v>0</v>
      </c>
      <c r="G2622" t="s">
        <v>47</v>
      </c>
      <c r="H2622" s="1">
        <v>45727.250300925924</v>
      </c>
      <c r="I2622" t="b">
        <v>1</v>
      </c>
      <c r="J2622" t="b">
        <v>0</v>
      </c>
      <c r="K2622" t="s">
        <v>31</v>
      </c>
      <c r="L2622" t="s">
        <v>22</v>
      </c>
      <c r="M2622">
        <v>169241</v>
      </c>
      <c r="O2622" t="s">
        <v>2043</v>
      </c>
      <c r="P2622" t="s">
        <v>2044</v>
      </c>
    </row>
    <row r="2623" spans="1:16" x14ac:dyDescent="0.35">
      <c r="A2623" t="s">
        <v>1776</v>
      </c>
      <c r="B2623" t="s">
        <v>1776</v>
      </c>
      <c r="C2623" t="s">
        <v>325</v>
      </c>
      <c r="D2623" t="s">
        <v>17459</v>
      </c>
      <c r="E2623" t="s">
        <v>91</v>
      </c>
      <c r="F2623" t="b">
        <v>0</v>
      </c>
      <c r="G2623" t="s">
        <v>47</v>
      </c>
      <c r="H2623" s="1">
        <v>45727.25037037037</v>
      </c>
      <c r="I2623" t="b">
        <v>0</v>
      </c>
      <c r="J2623" t="b">
        <v>1</v>
      </c>
      <c r="K2623" t="s">
        <v>31</v>
      </c>
      <c r="L2623" t="s">
        <v>32</v>
      </c>
      <c r="N2623">
        <v>47.5</v>
      </c>
      <c r="O2623" t="s">
        <v>2096</v>
      </c>
      <c r="P2623" t="s">
        <v>834</v>
      </c>
    </row>
    <row r="2624" spans="1:16" x14ac:dyDescent="0.35">
      <c r="A2624" t="s">
        <v>1776</v>
      </c>
      <c r="B2624" t="s">
        <v>3931</v>
      </c>
      <c r="C2624" t="s">
        <v>142</v>
      </c>
      <c r="D2624" t="s">
        <v>110</v>
      </c>
      <c r="E2624" t="s">
        <v>20</v>
      </c>
      <c r="F2624" t="b">
        <v>0</v>
      </c>
      <c r="G2624" t="s">
        <v>68</v>
      </c>
      <c r="H2624" s="1">
        <v>45727.250567129631</v>
      </c>
      <c r="I2624" t="b">
        <v>0</v>
      </c>
      <c r="J2624" t="b">
        <v>1</v>
      </c>
      <c r="K2624" t="s">
        <v>31</v>
      </c>
      <c r="L2624" t="s">
        <v>32</v>
      </c>
      <c r="N2624">
        <v>43.875</v>
      </c>
      <c r="O2624" t="s">
        <v>524</v>
      </c>
      <c r="P2624" t="s">
        <v>3932</v>
      </c>
    </row>
    <row r="2625" spans="1:16" x14ac:dyDescent="0.35">
      <c r="A2625" t="s">
        <v>1776</v>
      </c>
      <c r="B2625" t="s">
        <v>1776</v>
      </c>
      <c r="C2625" t="s">
        <v>3933</v>
      </c>
      <c r="D2625" t="s">
        <v>110</v>
      </c>
      <c r="E2625" t="s">
        <v>91</v>
      </c>
      <c r="F2625" t="b">
        <v>0</v>
      </c>
      <c r="G2625" t="s">
        <v>68</v>
      </c>
      <c r="H2625" s="1">
        <v>45727.250625000001</v>
      </c>
      <c r="I2625" t="b">
        <v>0</v>
      </c>
      <c r="J2625" t="b">
        <v>0</v>
      </c>
      <c r="K2625" t="s">
        <v>31</v>
      </c>
      <c r="L2625" t="s">
        <v>22</v>
      </c>
      <c r="M2625">
        <v>76212</v>
      </c>
      <c r="O2625" t="s">
        <v>3934</v>
      </c>
      <c r="P2625" t="s">
        <v>3935</v>
      </c>
    </row>
    <row r="2626" spans="1:16" x14ac:dyDescent="0.35">
      <c r="A2626" t="s">
        <v>1776</v>
      </c>
      <c r="B2626" t="s">
        <v>2048</v>
      </c>
      <c r="C2626" t="s">
        <v>3936</v>
      </c>
      <c r="D2626" t="s">
        <v>115</v>
      </c>
      <c r="E2626" t="s">
        <v>20</v>
      </c>
      <c r="F2626" t="b">
        <v>0</v>
      </c>
      <c r="G2626" t="s">
        <v>52</v>
      </c>
      <c r="H2626" s="1">
        <v>45727.291921296302</v>
      </c>
      <c r="I2626" t="b">
        <v>0</v>
      </c>
      <c r="J2626" t="b">
        <v>0</v>
      </c>
      <c r="K2626" t="s">
        <v>31</v>
      </c>
      <c r="L2626" t="s">
        <v>22</v>
      </c>
      <c r="M2626">
        <v>100000</v>
      </c>
      <c r="O2626" t="s">
        <v>3937</v>
      </c>
      <c r="P2626" t="s">
        <v>1062</v>
      </c>
    </row>
    <row r="2627" spans="1:16" x14ac:dyDescent="0.35">
      <c r="A2627" t="s">
        <v>1776</v>
      </c>
      <c r="B2627" t="s">
        <v>2897</v>
      </c>
      <c r="C2627" t="s">
        <v>2675</v>
      </c>
      <c r="D2627" t="s">
        <v>110</v>
      </c>
      <c r="E2627" t="s">
        <v>91</v>
      </c>
      <c r="F2627" t="b">
        <v>0</v>
      </c>
      <c r="G2627" t="s">
        <v>171</v>
      </c>
      <c r="H2627" s="1">
        <v>45727.310844907413</v>
      </c>
      <c r="I2627" t="b">
        <v>0</v>
      </c>
      <c r="J2627" t="b">
        <v>0</v>
      </c>
      <c r="K2627" t="s">
        <v>31</v>
      </c>
      <c r="L2627" t="s">
        <v>32</v>
      </c>
      <c r="N2627">
        <v>40</v>
      </c>
      <c r="O2627" t="s">
        <v>2898</v>
      </c>
    </row>
    <row r="2628" spans="1:16" x14ac:dyDescent="0.35">
      <c r="A2628" t="s">
        <v>1776</v>
      </c>
      <c r="B2628" t="s">
        <v>1944</v>
      </c>
      <c r="C2628" t="s">
        <v>170</v>
      </c>
      <c r="D2628" t="s">
        <v>29</v>
      </c>
      <c r="E2628" t="s">
        <v>20</v>
      </c>
      <c r="F2628" t="b">
        <v>0</v>
      </c>
      <c r="G2628" t="s">
        <v>171</v>
      </c>
      <c r="H2628" s="1">
        <v>45727.312141203707</v>
      </c>
      <c r="I2628" t="b">
        <v>0</v>
      </c>
      <c r="J2628" t="b">
        <v>0</v>
      </c>
      <c r="K2628" t="s">
        <v>31</v>
      </c>
      <c r="L2628" t="s">
        <v>22</v>
      </c>
      <c r="M2628">
        <v>70000</v>
      </c>
      <c r="O2628" t="s">
        <v>3938</v>
      </c>
      <c r="P2628" t="s">
        <v>3939</v>
      </c>
    </row>
    <row r="2629" spans="1:16" x14ac:dyDescent="0.35">
      <c r="A2629" t="s">
        <v>1776</v>
      </c>
      <c r="B2629" t="s">
        <v>1776</v>
      </c>
      <c r="C2629" t="s">
        <v>756</v>
      </c>
      <c r="D2629" t="s">
        <v>3243</v>
      </c>
      <c r="E2629" t="s">
        <v>296</v>
      </c>
      <c r="F2629" t="b">
        <v>0</v>
      </c>
      <c r="G2629" t="s">
        <v>30</v>
      </c>
      <c r="H2629" s="1">
        <v>45727.459699074083</v>
      </c>
      <c r="I2629" t="b">
        <v>0</v>
      </c>
      <c r="J2629" t="b">
        <v>0</v>
      </c>
      <c r="K2629" t="s">
        <v>31</v>
      </c>
      <c r="L2629" t="s">
        <v>32</v>
      </c>
      <c r="N2629">
        <v>15</v>
      </c>
      <c r="O2629" t="s">
        <v>3244</v>
      </c>
      <c r="P2629" t="s">
        <v>3245</v>
      </c>
    </row>
    <row r="2630" spans="1:16" x14ac:dyDescent="0.35">
      <c r="A2630" t="s">
        <v>1776</v>
      </c>
      <c r="B2630" t="s">
        <v>2418</v>
      </c>
      <c r="C2630" t="s">
        <v>505</v>
      </c>
      <c r="D2630" t="s">
        <v>321</v>
      </c>
      <c r="E2630" t="s">
        <v>20</v>
      </c>
      <c r="F2630" t="b">
        <v>0</v>
      </c>
      <c r="G2630" t="s">
        <v>52</v>
      </c>
      <c r="H2630" s="1">
        <v>45727.500081018523</v>
      </c>
      <c r="I2630" t="b">
        <v>0</v>
      </c>
      <c r="J2630" t="b">
        <v>0</v>
      </c>
      <c r="K2630" t="s">
        <v>31</v>
      </c>
      <c r="L2630" t="s">
        <v>22</v>
      </c>
      <c r="M2630">
        <v>62500</v>
      </c>
      <c r="O2630" t="s">
        <v>2420</v>
      </c>
      <c r="P2630" t="s">
        <v>2421</v>
      </c>
    </row>
    <row r="2631" spans="1:16" x14ac:dyDescent="0.35">
      <c r="A2631" t="s">
        <v>1776</v>
      </c>
      <c r="B2631" t="s">
        <v>1776</v>
      </c>
      <c r="C2631" t="s">
        <v>3961</v>
      </c>
      <c r="D2631" t="s">
        <v>3243</v>
      </c>
      <c r="E2631" t="s">
        <v>296</v>
      </c>
      <c r="F2631" t="b">
        <v>0</v>
      </c>
      <c r="G2631" t="s">
        <v>47</v>
      </c>
      <c r="H2631" s="1">
        <v>45727.500381944446</v>
      </c>
      <c r="I2631" t="b">
        <v>0</v>
      </c>
      <c r="J2631" t="b">
        <v>0</v>
      </c>
      <c r="K2631" t="s">
        <v>31</v>
      </c>
      <c r="L2631" t="s">
        <v>32</v>
      </c>
      <c r="N2631">
        <v>15</v>
      </c>
      <c r="O2631" t="s">
        <v>3244</v>
      </c>
      <c r="P2631" t="s">
        <v>3245</v>
      </c>
    </row>
    <row r="2632" spans="1:16" x14ac:dyDescent="0.35">
      <c r="A2632" t="s">
        <v>1776</v>
      </c>
      <c r="B2632" t="s">
        <v>1776</v>
      </c>
      <c r="C2632" t="s">
        <v>3940</v>
      </c>
      <c r="D2632" t="s">
        <v>3243</v>
      </c>
      <c r="E2632" t="s">
        <v>296</v>
      </c>
      <c r="F2632" t="b">
        <v>0</v>
      </c>
      <c r="G2632" t="s">
        <v>43</v>
      </c>
      <c r="H2632" s="1">
        <v>45727.500648148147</v>
      </c>
      <c r="I2632" t="b">
        <v>0</v>
      </c>
      <c r="J2632" t="b">
        <v>0</v>
      </c>
      <c r="K2632" t="s">
        <v>31</v>
      </c>
      <c r="L2632" t="s">
        <v>32</v>
      </c>
      <c r="N2632">
        <v>15</v>
      </c>
      <c r="O2632" t="s">
        <v>3244</v>
      </c>
      <c r="P2632" t="s">
        <v>3245</v>
      </c>
    </row>
    <row r="2633" spans="1:16" x14ac:dyDescent="0.35">
      <c r="A2633" t="s">
        <v>1776</v>
      </c>
      <c r="B2633" t="s">
        <v>3962</v>
      </c>
      <c r="C2633" t="s">
        <v>193</v>
      </c>
      <c r="D2633" t="s">
        <v>573</v>
      </c>
      <c r="E2633" t="s">
        <v>296</v>
      </c>
      <c r="F2633" t="b">
        <v>0</v>
      </c>
      <c r="G2633" t="s">
        <v>52</v>
      </c>
      <c r="H2633" s="1">
        <v>45727.541886574072</v>
      </c>
      <c r="I2633" t="b">
        <v>1</v>
      </c>
      <c r="J2633" t="b">
        <v>1</v>
      </c>
      <c r="K2633" t="s">
        <v>31</v>
      </c>
      <c r="L2633" t="s">
        <v>32</v>
      </c>
      <c r="N2633">
        <v>26.389999389648441</v>
      </c>
      <c r="O2633" t="s">
        <v>3963</v>
      </c>
      <c r="P2633" t="s">
        <v>3964</v>
      </c>
    </row>
    <row r="2634" spans="1:16" x14ac:dyDescent="0.35">
      <c r="A2634" t="s">
        <v>1776</v>
      </c>
      <c r="B2634" t="s">
        <v>2926</v>
      </c>
      <c r="C2634" t="s">
        <v>2224</v>
      </c>
      <c r="D2634" t="s">
        <v>17437</v>
      </c>
      <c r="F2634" t="b">
        <v>0</v>
      </c>
      <c r="G2634" t="s">
        <v>52</v>
      </c>
      <c r="H2634" s="1">
        <v>45727.625127314823</v>
      </c>
      <c r="I2634" t="b">
        <v>1</v>
      </c>
      <c r="J2634" t="b">
        <v>0</v>
      </c>
      <c r="K2634" t="s">
        <v>31</v>
      </c>
      <c r="L2634" t="s">
        <v>32</v>
      </c>
      <c r="N2634">
        <v>41</v>
      </c>
      <c r="O2634" t="s">
        <v>61</v>
      </c>
      <c r="P2634" t="s">
        <v>3941</v>
      </c>
    </row>
    <row r="2635" spans="1:16" x14ac:dyDescent="0.35">
      <c r="A2635" t="s">
        <v>1776</v>
      </c>
      <c r="B2635" t="s">
        <v>3717</v>
      </c>
      <c r="C2635" t="s">
        <v>1106</v>
      </c>
      <c r="D2635" t="s">
        <v>269</v>
      </c>
      <c r="E2635" t="s">
        <v>91</v>
      </c>
      <c r="F2635" t="b">
        <v>0</v>
      </c>
      <c r="G2635" t="s">
        <v>52</v>
      </c>
      <c r="H2635" s="1">
        <v>45727.666724537034</v>
      </c>
      <c r="I2635" t="b">
        <v>1</v>
      </c>
      <c r="J2635" t="b">
        <v>0</v>
      </c>
      <c r="K2635" t="s">
        <v>31</v>
      </c>
      <c r="L2635" t="s">
        <v>32</v>
      </c>
      <c r="N2635">
        <v>60</v>
      </c>
      <c r="O2635" t="s">
        <v>3718</v>
      </c>
      <c r="P2635" t="s">
        <v>232</v>
      </c>
    </row>
    <row r="2636" spans="1:16" x14ac:dyDescent="0.35">
      <c r="A2636" t="s">
        <v>1776</v>
      </c>
      <c r="B2636" t="s">
        <v>3942</v>
      </c>
      <c r="C2636" t="s">
        <v>3943</v>
      </c>
      <c r="D2636" t="s">
        <v>269</v>
      </c>
      <c r="E2636" t="s">
        <v>20</v>
      </c>
      <c r="F2636" t="b">
        <v>0</v>
      </c>
      <c r="G2636" t="s">
        <v>52</v>
      </c>
      <c r="H2636" s="1">
        <v>45727.708368055559</v>
      </c>
      <c r="I2636" t="b">
        <v>0</v>
      </c>
      <c r="J2636" t="b">
        <v>0</v>
      </c>
      <c r="K2636" t="s">
        <v>31</v>
      </c>
      <c r="L2636" t="s">
        <v>22</v>
      </c>
      <c r="M2636">
        <v>107500</v>
      </c>
      <c r="O2636" t="s">
        <v>3944</v>
      </c>
      <c r="P2636" t="s">
        <v>3945</v>
      </c>
    </row>
    <row r="2637" spans="1:16" x14ac:dyDescent="0.35">
      <c r="A2637" t="s">
        <v>1776</v>
      </c>
      <c r="B2637" t="s">
        <v>1776</v>
      </c>
      <c r="C2637" t="s">
        <v>3946</v>
      </c>
      <c r="D2637" t="s">
        <v>36</v>
      </c>
      <c r="E2637" t="s">
        <v>91</v>
      </c>
      <c r="F2637" t="b">
        <v>0</v>
      </c>
      <c r="G2637" t="s">
        <v>30</v>
      </c>
      <c r="H2637" s="1">
        <v>45727.709050925929</v>
      </c>
      <c r="I2637" t="b">
        <v>1</v>
      </c>
      <c r="J2637" t="b">
        <v>0</v>
      </c>
      <c r="K2637" t="s">
        <v>31</v>
      </c>
      <c r="L2637" t="s">
        <v>32</v>
      </c>
      <c r="N2637">
        <v>22.5</v>
      </c>
      <c r="O2637" t="s">
        <v>166</v>
      </c>
    </row>
    <row r="2638" spans="1:16" x14ac:dyDescent="0.35">
      <c r="A2638" t="s">
        <v>1776</v>
      </c>
      <c r="B2638" t="s">
        <v>3947</v>
      </c>
      <c r="C2638" t="s">
        <v>2343</v>
      </c>
      <c r="D2638" t="s">
        <v>36</v>
      </c>
      <c r="E2638" t="s">
        <v>91</v>
      </c>
      <c r="F2638" t="b">
        <v>0</v>
      </c>
      <c r="G2638" t="s">
        <v>52</v>
      </c>
      <c r="H2638" s="1">
        <v>45727.791932870372</v>
      </c>
      <c r="I2638" t="b">
        <v>0</v>
      </c>
      <c r="J2638" t="b">
        <v>0</v>
      </c>
      <c r="K2638" t="s">
        <v>31</v>
      </c>
      <c r="L2638" t="s">
        <v>32</v>
      </c>
      <c r="N2638">
        <v>80</v>
      </c>
      <c r="O2638" t="s">
        <v>3948</v>
      </c>
    </row>
    <row r="2639" spans="1:16" x14ac:dyDescent="0.35">
      <c r="A2639" t="s">
        <v>1776</v>
      </c>
      <c r="B2639" t="s">
        <v>2291</v>
      </c>
      <c r="C2639" t="s">
        <v>3949</v>
      </c>
      <c r="D2639" t="s">
        <v>115</v>
      </c>
      <c r="F2639" t="b">
        <v>0</v>
      </c>
      <c r="G2639" t="s">
        <v>52</v>
      </c>
      <c r="H2639" s="1">
        <v>45727.792013888888</v>
      </c>
      <c r="I2639" t="b">
        <v>0</v>
      </c>
      <c r="J2639" t="b">
        <v>0</v>
      </c>
      <c r="K2639" t="s">
        <v>31</v>
      </c>
      <c r="L2639" t="s">
        <v>22</v>
      </c>
      <c r="M2639">
        <v>93176</v>
      </c>
      <c r="O2639" t="s">
        <v>3950</v>
      </c>
    </row>
    <row r="2640" spans="1:16" x14ac:dyDescent="0.35">
      <c r="A2640" t="s">
        <v>1776</v>
      </c>
      <c r="B2640" t="s">
        <v>3420</v>
      </c>
      <c r="C2640" t="s">
        <v>1526</v>
      </c>
      <c r="D2640" t="s">
        <v>36</v>
      </c>
      <c r="E2640" t="s">
        <v>91</v>
      </c>
      <c r="F2640" t="b">
        <v>0</v>
      </c>
      <c r="G2640" t="s">
        <v>68</v>
      </c>
      <c r="H2640" s="1">
        <v>45727.793506944443</v>
      </c>
      <c r="I2640" t="b">
        <v>0</v>
      </c>
      <c r="J2640" t="b">
        <v>0</v>
      </c>
      <c r="K2640" t="s">
        <v>31</v>
      </c>
      <c r="L2640" t="s">
        <v>32</v>
      </c>
      <c r="N2640">
        <v>47.5</v>
      </c>
      <c r="O2640" t="s">
        <v>2565</v>
      </c>
      <c r="P2640" t="s">
        <v>941</v>
      </c>
    </row>
    <row r="2641" spans="1:16" x14ac:dyDescent="0.35">
      <c r="A2641" t="s">
        <v>1776</v>
      </c>
      <c r="B2641" t="s">
        <v>3951</v>
      </c>
      <c r="C2641" t="s">
        <v>289</v>
      </c>
      <c r="D2641" t="s">
        <v>573</v>
      </c>
      <c r="E2641" t="s">
        <v>20</v>
      </c>
      <c r="F2641" t="b">
        <v>0</v>
      </c>
      <c r="G2641" t="s">
        <v>43</v>
      </c>
      <c r="H2641" s="1">
        <v>45727.833819444437</v>
      </c>
      <c r="I2641" t="b">
        <v>0</v>
      </c>
      <c r="J2641" t="b">
        <v>1</v>
      </c>
      <c r="K2641" t="s">
        <v>31</v>
      </c>
      <c r="L2641" t="s">
        <v>32</v>
      </c>
      <c r="N2641">
        <v>16.510000228881839</v>
      </c>
      <c r="O2641" t="s">
        <v>96</v>
      </c>
      <c r="P2641" t="s">
        <v>3952</v>
      </c>
    </row>
    <row r="2642" spans="1:16" x14ac:dyDescent="0.35">
      <c r="A2642" t="s">
        <v>1776</v>
      </c>
      <c r="B2642" t="s">
        <v>3879</v>
      </c>
      <c r="C2642" t="s">
        <v>1336</v>
      </c>
      <c r="D2642" t="s">
        <v>573</v>
      </c>
      <c r="E2642" t="s">
        <v>20</v>
      </c>
      <c r="F2642" t="b">
        <v>0</v>
      </c>
      <c r="G2642" t="s">
        <v>68</v>
      </c>
      <c r="H2642" s="1">
        <v>45727.834236111114</v>
      </c>
      <c r="I2642" t="b">
        <v>0</v>
      </c>
      <c r="J2642" t="b">
        <v>1</v>
      </c>
      <c r="K2642" t="s">
        <v>31</v>
      </c>
      <c r="L2642" t="s">
        <v>32</v>
      </c>
      <c r="N2642">
        <v>22.694999694824219</v>
      </c>
      <c r="O2642" t="s">
        <v>3880</v>
      </c>
      <c r="P2642" t="s">
        <v>2389</v>
      </c>
    </row>
    <row r="2643" spans="1:16" x14ac:dyDescent="0.35">
      <c r="A2643" t="s">
        <v>1776</v>
      </c>
      <c r="B2643" t="s">
        <v>2382</v>
      </c>
      <c r="C2643" t="s">
        <v>599</v>
      </c>
      <c r="D2643" t="s">
        <v>36</v>
      </c>
      <c r="E2643" t="s">
        <v>20</v>
      </c>
      <c r="F2643" t="b">
        <v>0</v>
      </c>
      <c r="G2643" t="s">
        <v>52</v>
      </c>
      <c r="H2643" s="1">
        <v>45727.875219907408</v>
      </c>
      <c r="I2643" t="b">
        <v>0</v>
      </c>
      <c r="J2643" t="b">
        <v>0</v>
      </c>
      <c r="K2643" t="s">
        <v>31</v>
      </c>
      <c r="L2643" t="s">
        <v>22</v>
      </c>
      <c r="M2643">
        <v>66000</v>
      </c>
      <c r="O2643" t="s">
        <v>2383</v>
      </c>
    </row>
    <row r="2644" spans="1:16" x14ac:dyDescent="0.35">
      <c r="A2644" t="s">
        <v>1776</v>
      </c>
      <c r="B2644" t="s">
        <v>1776</v>
      </c>
      <c r="C2644" t="s">
        <v>3953</v>
      </c>
      <c r="D2644" t="s">
        <v>36</v>
      </c>
      <c r="E2644" t="s">
        <v>20</v>
      </c>
      <c r="F2644" t="b">
        <v>0</v>
      </c>
      <c r="G2644" t="s">
        <v>52</v>
      </c>
      <c r="H2644" s="1">
        <v>45727.876296296286</v>
      </c>
      <c r="I2644" t="b">
        <v>1</v>
      </c>
      <c r="J2644" t="b">
        <v>0</v>
      </c>
      <c r="K2644" t="s">
        <v>31</v>
      </c>
      <c r="L2644" t="s">
        <v>22</v>
      </c>
      <c r="M2644">
        <v>82500</v>
      </c>
      <c r="O2644" t="s">
        <v>3954</v>
      </c>
      <c r="P2644" t="s">
        <v>897</v>
      </c>
    </row>
    <row r="2645" spans="1:16" x14ac:dyDescent="0.35">
      <c r="A2645" t="s">
        <v>1776</v>
      </c>
      <c r="B2645" t="s">
        <v>3955</v>
      </c>
      <c r="C2645" t="s">
        <v>1188</v>
      </c>
      <c r="D2645" t="s">
        <v>110</v>
      </c>
      <c r="E2645" t="s">
        <v>20</v>
      </c>
      <c r="F2645" t="b">
        <v>0</v>
      </c>
      <c r="G2645" t="s">
        <v>47</v>
      </c>
      <c r="H2645" s="1">
        <v>45727.876331018517</v>
      </c>
      <c r="I2645" t="b">
        <v>0</v>
      </c>
      <c r="J2645" t="b">
        <v>1</v>
      </c>
      <c r="K2645" t="s">
        <v>31</v>
      </c>
      <c r="L2645" t="s">
        <v>32</v>
      </c>
      <c r="N2645">
        <v>23</v>
      </c>
      <c r="O2645" t="s">
        <v>3956</v>
      </c>
      <c r="P2645" t="s">
        <v>3957</v>
      </c>
    </row>
    <row r="2646" spans="1:16" x14ac:dyDescent="0.35">
      <c r="A2646" t="s">
        <v>1776</v>
      </c>
      <c r="B2646" t="s">
        <v>2471</v>
      </c>
      <c r="C2646" t="s">
        <v>994</v>
      </c>
      <c r="D2646" t="s">
        <v>110</v>
      </c>
      <c r="E2646" t="s">
        <v>20</v>
      </c>
      <c r="F2646" t="b">
        <v>0</v>
      </c>
      <c r="G2646" t="s">
        <v>994</v>
      </c>
      <c r="H2646" s="1">
        <v>45727.905011574083</v>
      </c>
      <c r="I2646" t="b">
        <v>0</v>
      </c>
      <c r="J2646" t="b">
        <v>0</v>
      </c>
      <c r="K2646" t="s">
        <v>994</v>
      </c>
      <c r="L2646" t="s">
        <v>22</v>
      </c>
      <c r="M2646">
        <v>38500</v>
      </c>
      <c r="O2646" t="s">
        <v>2472</v>
      </c>
      <c r="P2646" t="s">
        <v>2473</v>
      </c>
    </row>
    <row r="2647" spans="1:16" x14ac:dyDescent="0.35">
      <c r="A2647" t="s">
        <v>1776</v>
      </c>
      <c r="B2647" t="s">
        <v>3649</v>
      </c>
      <c r="C2647" t="s">
        <v>533</v>
      </c>
      <c r="D2647" t="s">
        <v>36</v>
      </c>
      <c r="E2647" t="s">
        <v>20</v>
      </c>
      <c r="F2647" t="b">
        <v>0</v>
      </c>
      <c r="G2647" t="s">
        <v>52</v>
      </c>
      <c r="H2647" s="1">
        <v>45727.916979166657</v>
      </c>
      <c r="I2647" t="b">
        <v>0</v>
      </c>
      <c r="J2647" t="b">
        <v>1</v>
      </c>
      <c r="K2647" t="s">
        <v>31</v>
      </c>
      <c r="L2647" t="s">
        <v>22</v>
      </c>
      <c r="M2647">
        <v>62355.453125</v>
      </c>
      <c r="O2647" t="s">
        <v>3650</v>
      </c>
      <c r="P2647" t="s">
        <v>3651</v>
      </c>
    </row>
    <row r="2648" spans="1:16" x14ac:dyDescent="0.35">
      <c r="A2648" t="s">
        <v>1776</v>
      </c>
      <c r="B2648" t="s">
        <v>3795</v>
      </c>
      <c r="C2648" t="s">
        <v>3958</v>
      </c>
      <c r="D2648" t="s">
        <v>573</v>
      </c>
      <c r="E2648" t="s">
        <v>296</v>
      </c>
      <c r="F2648" t="b">
        <v>0</v>
      </c>
      <c r="G2648" t="s">
        <v>43</v>
      </c>
      <c r="H2648" s="1">
        <v>45727.958761574067</v>
      </c>
      <c r="I2648" t="b">
        <v>0</v>
      </c>
      <c r="J2648" t="b">
        <v>0</v>
      </c>
      <c r="K2648" t="s">
        <v>31</v>
      </c>
      <c r="L2648" t="s">
        <v>32</v>
      </c>
      <c r="N2648">
        <v>16.510000228881839</v>
      </c>
      <c r="O2648" t="s">
        <v>3959</v>
      </c>
      <c r="P2648" t="s">
        <v>3960</v>
      </c>
    </row>
    <row r="2649" spans="1:16" x14ac:dyDescent="0.35">
      <c r="A2649" t="s">
        <v>1776</v>
      </c>
      <c r="B2649" t="s">
        <v>2196</v>
      </c>
      <c r="C2649" t="s">
        <v>3761</v>
      </c>
      <c r="D2649" t="s">
        <v>36</v>
      </c>
      <c r="E2649" t="s">
        <v>20</v>
      </c>
      <c r="F2649" t="b">
        <v>0</v>
      </c>
      <c r="G2649" t="s">
        <v>52</v>
      </c>
      <c r="H2649" s="1">
        <v>45728.000231481477</v>
      </c>
      <c r="I2649" t="b">
        <v>0</v>
      </c>
      <c r="J2649" t="b">
        <v>1</v>
      </c>
      <c r="K2649" t="s">
        <v>31</v>
      </c>
      <c r="L2649" t="s">
        <v>22</v>
      </c>
      <c r="M2649">
        <v>125000</v>
      </c>
      <c r="O2649" t="s">
        <v>209</v>
      </c>
      <c r="P2649" t="s">
        <v>3929</v>
      </c>
    </row>
    <row r="2650" spans="1:16" x14ac:dyDescent="0.35">
      <c r="A2650" t="s">
        <v>1776</v>
      </c>
      <c r="B2650" t="s">
        <v>1776</v>
      </c>
      <c r="C2650" t="s">
        <v>3930</v>
      </c>
      <c r="D2650" t="s">
        <v>3243</v>
      </c>
      <c r="E2650" t="s">
        <v>296</v>
      </c>
      <c r="F2650" t="b">
        <v>0</v>
      </c>
      <c r="G2650" t="s">
        <v>47</v>
      </c>
      <c r="H2650" s="1">
        <v>45728.042337962957</v>
      </c>
      <c r="I2650" t="b">
        <v>0</v>
      </c>
      <c r="J2650" t="b">
        <v>0</v>
      </c>
      <c r="K2650" t="s">
        <v>31</v>
      </c>
      <c r="L2650" t="s">
        <v>32</v>
      </c>
      <c r="N2650">
        <v>15</v>
      </c>
      <c r="O2650" t="s">
        <v>3244</v>
      </c>
      <c r="P2650" t="s">
        <v>3245</v>
      </c>
    </row>
    <row r="2651" spans="1:16" x14ac:dyDescent="0.35">
      <c r="A2651" t="s">
        <v>1776</v>
      </c>
      <c r="B2651" t="s">
        <v>2372</v>
      </c>
      <c r="C2651" t="s">
        <v>154</v>
      </c>
      <c r="D2651" t="s">
        <v>36</v>
      </c>
      <c r="E2651" t="s">
        <v>20</v>
      </c>
      <c r="F2651" t="b">
        <v>0</v>
      </c>
      <c r="G2651" t="s">
        <v>52</v>
      </c>
      <c r="H2651" s="1">
        <v>45728.25</v>
      </c>
      <c r="I2651" t="b">
        <v>0</v>
      </c>
      <c r="J2651" t="b">
        <v>0</v>
      </c>
      <c r="K2651" t="s">
        <v>31</v>
      </c>
      <c r="L2651" t="s">
        <v>22</v>
      </c>
      <c r="M2651">
        <v>68500</v>
      </c>
      <c r="O2651" t="s">
        <v>2431</v>
      </c>
      <c r="P2651" t="s">
        <v>164</v>
      </c>
    </row>
    <row r="2652" spans="1:16" x14ac:dyDescent="0.35">
      <c r="A2652" t="s">
        <v>1776</v>
      </c>
      <c r="B2652" t="s">
        <v>2041</v>
      </c>
      <c r="C2652" t="s">
        <v>868</v>
      </c>
      <c r="D2652" t="s">
        <v>2042</v>
      </c>
      <c r="E2652" t="s">
        <v>91</v>
      </c>
      <c r="F2652" t="b">
        <v>0</v>
      </c>
      <c r="G2652" t="s">
        <v>47</v>
      </c>
      <c r="H2652" s="1">
        <v>45728.250300925924</v>
      </c>
      <c r="I2652" t="b">
        <v>1</v>
      </c>
      <c r="J2652" t="b">
        <v>0</v>
      </c>
      <c r="K2652" t="s">
        <v>31</v>
      </c>
      <c r="L2652" t="s">
        <v>22</v>
      </c>
      <c r="M2652">
        <v>169241</v>
      </c>
      <c r="O2652" t="s">
        <v>2043</v>
      </c>
      <c r="P2652" t="s">
        <v>2044</v>
      </c>
    </row>
    <row r="2653" spans="1:16" x14ac:dyDescent="0.35">
      <c r="A2653" t="s">
        <v>1776</v>
      </c>
      <c r="B2653" t="s">
        <v>1776</v>
      </c>
      <c r="C2653" t="s">
        <v>325</v>
      </c>
      <c r="D2653" t="s">
        <v>17459</v>
      </c>
      <c r="E2653" t="s">
        <v>91</v>
      </c>
      <c r="F2653" t="b">
        <v>0</v>
      </c>
      <c r="G2653" t="s">
        <v>47</v>
      </c>
      <c r="H2653" s="1">
        <v>45728.25037037037</v>
      </c>
      <c r="I2653" t="b">
        <v>0</v>
      </c>
      <c r="J2653" t="b">
        <v>1</v>
      </c>
      <c r="K2653" t="s">
        <v>31</v>
      </c>
      <c r="L2653" t="s">
        <v>32</v>
      </c>
      <c r="N2653">
        <v>47.5</v>
      </c>
      <c r="O2653" t="s">
        <v>2096</v>
      </c>
      <c r="P2653" t="s">
        <v>834</v>
      </c>
    </row>
    <row r="2654" spans="1:16" x14ac:dyDescent="0.35">
      <c r="A2654" t="s">
        <v>1776</v>
      </c>
      <c r="B2654" t="s">
        <v>3931</v>
      </c>
      <c r="C2654" t="s">
        <v>142</v>
      </c>
      <c r="D2654" t="s">
        <v>110</v>
      </c>
      <c r="E2654" t="s">
        <v>20</v>
      </c>
      <c r="F2654" t="b">
        <v>0</v>
      </c>
      <c r="G2654" t="s">
        <v>68</v>
      </c>
      <c r="H2654" s="1">
        <v>45728.250567129631</v>
      </c>
      <c r="I2654" t="b">
        <v>0</v>
      </c>
      <c r="J2654" t="b">
        <v>1</v>
      </c>
      <c r="K2654" t="s">
        <v>31</v>
      </c>
      <c r="L2654" t="s">
        <v>32</v>
      </c>
      <c r="N2654">
        <v>43.875</v>
      </c>
      <c r="O2654" t="s">
        <v>524</v>
      </c>
      <c r="P2654" t="s">
        <v>3932</v>
      </c>
    </row>
    <row r="2655" spans="1:16" x14ac:dyDescent="0.35">
      <c r="A2655" t="s">
        <v>1776</v>
      </c>
      <c r="B2655" t="s">
        <v>1776</v>
      </c>
      <c r="C2655" t="s">
        <v>3083</v>
      </c>
      <c r="D2655" t="s">
        <v>17437</v>
      </c>
      <c r="E2655" t="s">
        <v>20</v>
      </c>
      <c r="F2655" t="b">
        <v>0</v>
      </c>
      <c r="G2655" t="s">
        <v>43</v>
      </c>
      <c r="H2655" s="1">
        <v>45728.250613425917</v>
      </c>
      <c r="I2655" t="b">
        <v>1</v>
      </c>
      <c r="J2655" t="b">
        <v>0</v>
      </c>
      <c r="K2655" t="s">
        <v>31</v>
      </c>
      <c r="L2655" t="s">
        <v>22</v>
      </c>
      <c r="M2655">
        <v>82500</v>
      </c>
      <c r="O2655" t="s">
        <v>61</v>
      </c>
    </row>
    <row r="2656" spans="1:16" x14ac:dyDescent="0.35">
      <c r="A2656" t="s">
        <v>1776</v>
      </c>
      <c r="B2656" t="s">
        <v>1776</v>
      </c>
      <c r="C2656" t="s">
        <v>3933</v>
      </c>
      <c r="D2656" t="s">
        <v>110</v>
      </c>
      <c r="E2656" t="s">
        <v>91</v>
      </c>
      <c r="F2656" t="b">
        <v>0</v>
      </c>
      <c r="G2656" t="s">
        <v>68</v>
      </c>
      <c r="H2656" s="1">
        <v>45728.250625000001</v>
      </c>
      <c r="I2656" t="b">
        <v>0</v>
      </c>
      <c r="J2656" t="b">
        <v>0</v>
      </c>
      <c r="K2656" t="s">
        <v>31</v>
      </c>
      <c r="L2656" t="s">
        <v>22</v>
      </c>
      <c r="M2656">
        <v>76212</v>
      </c>
      <c r="O2656" t="s">
        <v>3934</v>
      </c>
      <c r="P2656" t="s">
        <v>3935</v>
      </c>
    </row>
    <row r="2657" spans="1:16" x14ac:dyDescent="0.35">
      <c r="A2657" t="s">
        <v>1776</v>
      </c>
      <c r="B2657" t="s">
        <v>2048</v>
      </c>
      <c r="C2657" t="s">
        <v>3936</v>
      </c>
      <c r="D2657" t="s">
        <v>115</v>
      </c>
      <c r="E2657" t="s">
        <v>20</v>
      </c>
      <c r="F2657" t="b">
        <v>0</v>
      </c>
      <c r="G2657" t="s">
        <v>52</v>
      </c>
      <c r="H2657" s="1">
        <v>45728.291921296302</v>
      </c>
      <c r="I2657" t="b">
        <v>0</v>
      </c>
      <c r="J2657" t="b">
        <v>0</v>
      </c>
      <c r="K2657" t="s">
        <v>31</v>
      </c>
      <c r="L2657" t="s">
        <v>22</v>
      </c>
      <c r="M2657">
        <v>100000</v>
      </c>
      <c r="O2657" t="s">
        <v>3937</v>
      </c>
      <c r="P2657" t="s">
        <v>1062</v>
      </c>
    </row>
    <row r="2658" spans="1:16" x14ac:dyDescent="0.35">
      <c r="A2658" t="s">
        <v>1776</v>
      </c>
      <c r="B2658" t="s">
        <v>2897</v>
      </c>
      <c r="C2658" t="s">
        <v>2675</v>
      </c>
      <c r="D2658" t="s">
        <v>110</v>
      </c>
      <c r="E2658" t="s">
        <v>91</v>
      </c>
      <c r="F2658" t="b">
        <v>0</v>
      </c>
      <c r="G2658" t="s">
        <v>171</v>
      </c>
      <c r="H2658" s="1">
        <v>45728.310844907413</v>
      </c>
      <c r="I2658" t="b">
        <v>0</v>
      </c>
      <c r="J2658" t="b">
        <v>0</v>
      </c>
      <c r="K2658" t="s">
        <v>31</v>
      </c>
      <c r="L2658" t="s">
        <v>32</v>
      </c>
      <c r="N2658">
        <v>40</v>
      </c>
      <c r="O2658" t="s">
        <v>2898</v>
      </c>
    </row>
    <row r="2659" spans="1:16" x14ac:dyDescent="0.35">
      <c r="A2659" t="s">
        <v>1776</v>
      </c>
      <c r="B2659" t="s">
        <v>1944</v>
      </c>
      <c r="C2659" t="s">
        <v>170</v>
      </c>
      <c r="D2659" t="s">
        <v>29</v>
      </c>
      <c r="E2659" t="s">
        <v>20</v>
      </c>
      <c r="F2659" t="b">
        <v>0</v>
      </c>
      <c r="G2659" t="s">
        <v>171</v>
      </c>
      <c r="H2659" s="1">
        <v>45728.312141203707</v>
      </c>
      <c r="I2659" t="b">
        <v>0</v>
      </c>
      <c r="J2659" t="b">
        <v>0</v>
      </c>
      <c r="K2659" t="s">
        <v>31</v>
      </c>
      <c r="L2659" t="s">
        <v>22</v>
      </c>
      <c r="M2659">
        <v>70000</v>
      </c>
      <c r="O2659" t="s">
        <v>3938</v>
      </c>
      <c r="P2659" t="s">
        <v>3939</v>
      </c>
    </row>
    <row r="2660" spans="1:16" x14ac:dyDescent="0.35">
      <c r="A2660" t="s">
        <v>1776</v>
      </c>
      <c r="B2660" t="s">
        <v>1776</v>
      </c>
      <c r="C2660" t="s">
        <v>756</v>
      </c>
      <c r="D2660" t="s">
        <v>3243</v>
      </c>
      <c r="E2660" t="s">
        <v>296</v>
      </c>
      <c r="F2660" t="b">
        <v>0</v>
      </c>
      <c r="G2660" t="s">
        <v>30</v>
      </c>
      <c r="H2660" s="1">
        <v>45728.459699074083</v>
      </c>
      <c r="I2660" t="b">
        <v>0</v>
      </c>
      <c r="J2660" t="b">
        <v>0</v>
      </c>
      <c r="K2660" t="s">
        <v>31</v>
      </c>
      <c r="L2660" t="s">
        <v>32</v>
      </c>
      <c r="N2660">
        <v>15</v>
      </c>
      <c r="O2660" t="s">
        <v>3244</v>
      </c>
      <c r="P2660" t="s">
        <v>3245</v>
      </c>
    </row>
    <row r="2661" spans="1:16" x14ac:dyDescent="0.35">
      <c r="A2661" t="s">
        <v>1776</v>
      </c>
      <c r="B2661" t="s">
        <v>2418</v>
      </c>
      <c r="C2661" t="s">
        <v>505</v>
      </c>
      <c r="D2661" t="s">
        <v>321</v>
      </c>
      <c r="E2661" t="s">
        <v>20</v>
      </c>
      <c r="F2661" t="b">
        <v>0</v>
      </c>
      <c r="G2661" t="s">
        <v>52</v>
      </c>
      <c r="H2661" s="1">
        <v>45728.500081018523</v>
      </c>
      <c r="I2661" t="b">
        <v>0</v>
      </c>
      <c r="J2661" t="b">
        <v>0</v>
      </c>
      <c r="K2661" t="s">
        <v>31</v>
      </c>
      <c r="L2661" t="s">
        <v>22</v>
      </c>
      <c r="M2661">
        <v>62500</v>
      </c>
      <c r="O2661" t="s">
        <v>2420</v>
      </c>
      <c r="P2661" t="s">
        <v>2421</v>
      </c>
    </row>
    <row r="2662" spans="1:16" x14ac:dyDescent="0.35">
      <c r="A2662" t="s">
        <v>1776</v>
      </c>
      <c r="B2662" t="s">
        <v>1776</v>
      </c>
      <c r="C2662" t="s">
        <v>3961</v>
      </c>
      <c r="D2662" t="s">
        <v>3243</v>
      </c>
      <c r="E2662" t="s">
        <v>296</v>
      </c>
      <c r="F2662" t="b">
        <v>0</v>
      </c>
      <c r="G2662" t="s">
        <v>47</v>
      </c>
      <c r="H2662" s="1">
        <v>45728.500381944446</v>
      </c>
      <c r="I2662" t="b">
        <v>0</v>
      </c>
      <c r="J2662" t="b">
        <v>0</v>
      </c>
      <c r="K2662" t="s">
        <v>31</v>
      </c>
      <c r="L2662" t="s">
        <v>32</v>
      </c>
      <c r="N2662">
        <v>15</v>
      </c>
      <c r="O2662" t="s">
        <v>3244</v>
      </c>
      <c r="P2662" t="s">
        <v>3245</v>
      </c>
    </row>
    <row r="2663" spans="1:16" x14ac:dyDescent="0.35">
      <c r="A2663" t="s">
        <v>1776</v>
      </c>
      <c r="B2663" t="s">
        <v>1776</v>
      </c>
      <c r="C2663" t="s">
        <v>3940</v>
      </c>
      <c r="D2663" t="s">
        <v>3243</v>
      </c>
      <c r="E2663" t="s">
        <v>296</v>
      </c>
      <c r="F2663" t="b">
        <v>0</v>
      </c>
      <c r="G2663" t="s">
        <v>43</v>
      </c>
      <c r="H2663" s="1">
        <v>45728.500648148147</v>
      </c>
      <c r="I2663" t="b">
        <v>0</v>
      </c>
      <c r="J2663" t="b">
        <v>0</v>
      </c>
      <c r="K2663" t="s">
        <v>31</v>
      </c>
      <c r="L2663" t="s">
        <v>32</v>
      </c>
      <c r="N2663">
        <v>15</v>
      </c>
      <c r="O2663" t="s">
        <v>3244</v>
      </c>
      <c r="P2663" t="s">
        <v>3245</v>
      </c>
    </row>
    <row r="2664" spans="1:16" x14ac:dyDescent="0.35">
      <c r="A2664" t="s">
        <v>1776</v>
      </c>
      <c r="B2664" t="s">
        <v>3962</v>
      </c>
      <c r="C2664" t="s">
        <v>193</v>
      </c>
      <c r="D2664" t="s">
        <v>573</v>
      </c>
      <c r="E2664" t="s">
        <v>296</v>
      </c>
      <c r="F2664" t="b">
        <v>0</v>
      </c>
      <c r="G2664" t="s">
        <v>52</v>
      </c>
      <c r="H2664" s="1">
        <v>45728.541886574072</v>
      </c>
      <c r="I2664" t="b">
        <v>1</v>
      </c>
      <c r="J2664" t="b">
        <v>1</v>
      </c>
      <c r="K2664" t="s">
        <v>31</v>
      </c>
      <c r="L2664" t="s">
        <v>32</v>
      </c>
      <c r="N2664">
        <v>26.389999389648441</v>
      </c>
      <c r="O2664" t="s">
        <v>3963</v>
      </c>
      <c r="P2664" t="s">
        <v>3964</v>
      </c>
    </row>
    <row r="2665" spans="1:16" x14ac:dyDescent="0.35">
      <c r="A2665" t="s">
        <v>1776</v>
      </c>
      <c r="B2665" t="s">
        <v>2926</v>
      </c>
      <c r="C2665" t="s">
        <v>2224</v>
      </c>
      <c r="D2665" t="s">
        <v>17437</v>
      </c>
      <c r="F2665" t="b">
        <v>0</v>
      </c>
      <c r="G2665" t="s">
        <v>52</v>
      </c>
      <c r="H2665" s="1">
        <v>45728.625127314823</v>
      </c>
      <c r="I2665" t="b">
        <v>1</v>
      </c>
      <c r="J2665" t="b">
        <v>0</v>
      </c>
      <c r="K2665" t="s">
        <v>31</v>
      </c>
      <c r="L2665" t="s">
        <v>32</v>
      </c>
      <c r="N2665">
        <v>41</v>
      </c>
      <c r="O2665" t="s">
        <v>61</v>
      </c>
      <c r="P2665" t="s">
        <v>3941</v>
      </c>
    </row>
    <row r="2666" spans="1:16" x14ac:dyDescent="0.35">
      <c r="A2666" t="s">
        <v>1776</v>
      </c>
      <c r="B2666" t="s">
        <v>3717</v>
      </c>
      <c r="C2666" t="s">
        <v>1106</v>
      </c>
      <c r="D2666" t="s">
        <v>269</v>
      </c>
      <c r="E2666" t="s">
        <v>91</v>
      </c>
      <c r="F2666" t="b">
        <v>0</v>
      </c>
      <c r="G2666" t="s">
        <v>52</v>
      </c>
      <c r="H2666" s="1">
        <v>45728.666724537034</v>
      </c>
      <c r="I2666" t="b">
        <v>1</v>
      </c>
      <c r="J2666" t="b">
        <v>0</v>
      </c>
      <c r="K2666" t="s">
        <v>31</v>
      </c>
      <c r="L2666" t="s">
        <v>32</v>
      </c>
      <c r="N2666">
        <v>60</v>
      </c>
      <c r="O2666" t="s">
        <v>3718</v>
      </c>
      <c r="P2666" t="s">
        <v>232</v>
      </c>
    </row>
    <row r="2667" spans="1:16" x14ac:dyDescent="0.35">
      <c r="A2667" t="s">
        <v>1776</v>
      </c>
      <c r="B2667" t="s">
        <v>1844</v>
      </c>
      <c r="C2667" t="s">
        <v>649</v>
      </c>
      <c r="D2667" t="s">
        <v>110</v>
      </c>
      <c r="E2667" t="s">
        <v>760</v>
      </c>
      <c r="F2667" t="b">
        <v>0</v>
      </c>
      <c r="G2667" t="s">
        <v>43</v>
      </c>
      <c r="H2667" s="1">
        <v>45728.667037037027</v>
      </c>
      <c r="I2667" t="b">
        <v>0</v>
      </c>
      <c r="J2667" t="b">
        <v>0</v>
      </c>
      <c r="K2667" t="s">
        <v>31</v>
      </c>
      <c r="L2667" t="s">
        <v>22</v>
      </c>
      <c r="M2667">
        <v>50000</v>
      </c>
      <c r="O2667" t="s">
        <v>3744</v>
      </c>
      <c r="P2667" t="s">
        <v>2335</v>
      </c>
    </row>
    <row r="2668" spans="1:16" x14ac:dyDescent="0.35">
      <c r="A2668" t="s">
        <v>1776</v>
      </c>
      <c r="B2668" t="s">
        <v>3942</v>
      </c>
      <c r="C2668" t="s">
        <v>3943</v>
      </c>
      <c r="D2668" t="s">
        <v>269</v>
      </c>
      <c r="E2668" t="s">
        <v>20</v>
      </c>
      <c r="F2668" t="b">
        <v>0</v>
      </c>
      <c r="G2668" t="s">
        <v>52</v>
      </c>
      <c r="H2668" s="1">
        <v>45728.708368055559</v>
      </c>
      <c r="I2668" t="b">
        <v>0</v>
      </c>
      <c r="J2668" t="b">
        <v>0</v>
      </c>
      <c r="K2668" t="s">
        <v>31</v>
      </c>
      <c r="L2668" t="s">
        <v>22</v>
      </c>
      <c r="M2668">
        <v>107500</v>
      </c>
      <c r="O2668" t="s">
        <v>3944</v>
      </c>
      <c r="P2668" t="s">
        <v>3945</v>
      </c>
    </row>
    <row r="2669" spans="1:16" x14ac:dyDescent="0.35">
      <c r="A2669" t="s">
        <v>1776</v>
      </c>
      <c r="B2669" t="s">
        <v>1776</v>
      </c>
      <c r="C2669" t="s">
        <v>3946</v>
      </c>
      <c r="D2669" t="s">
        <v>36</v>
      </c>
      <c r="E2669" t="s">
        <v>91</v>
      </c>
      <c r="F2669" t="b">
        <v>0</v>
      </c>
      <c r="G2669" t="s">
        <v>30</v>
      </c>
      <c r="H2669" s="1">
        <v>45728.709050925929</v>
      </c>
      <c r="I2669" t="b">
        <v>1</v>
      </c>
      <c r="J2669" t="b">
        <v>0</v>
      </c>
      <c r="K2669" t="s">
        <v>31</v>
      </c>
      <c r="L2669" t="s">
        <v>32</v>
      </c>
      <c r="N2669">
        <v>22.5</v>
      </c>
      <c r="O2669" t="s">
        <v>166</v>
      </c>
    </row>
    <row r="2670" spans="1:16" x14ac:dyDescent="0.35">
      <c r="A2670" t="s">
        <v>1776</v>
      </c>
      <c r="B2670" t="s">
        <v>3947</v>
      </c>
      <c r="C2670" t="s">
        <v>2343</v>
      </c>
      <c r="D2670" t="s">
        <v>36</v>
      </c>
      <c r="E2670" t="s">
        <v>91</v>
      </c>
      <c r="F2670" t="b">
        <v>0</v>
      </c>
      <c r="G2670" t="s">
        <v>52</v>
      </c>
      <c r="H2670" s="1">
        <v>45728.791932870372</v>
      </c>
      <c r="I2670" t="b">
        <v>0</v>
      </c>
      <c r="J2670" t="b">
        <v>0</v>
      </c>
      <c r="K2670" t="s">
        <v>31</v>
      </c>
      <c r="L2670" t="s">
        <v>32</v>
      </c>
      <c r="N2670">
        <v>80</v>
      </c>
      <c r="O2670" t="s">
        <v>3948</v>
      </c>
    </row>
    <row r="2671" spans="1:16" x14ac:dyDescent="0.35">
      <c r="A2671" t="s">
        <v>1776</v>
      </c>
      <c r="B2671" t="s">
        <v>2291</v>
      </c>
      <c r="C2671" t="s">
        <v>3949</v>
      </c>
      <c r="D2671" t="s">
        <v>115</v>
      </c>
      <c r="F2671" t="b">
        <v>0</v>
      </c>
      <c r="G2671" t="s">
        <v>52</v>
      </c>
      <c r="H2671" s="1">
        <v>45728.792013888888</v>
      </c>
      <c r="I2671" t="b">
        <v>0</v>
      </c>
      <c r="J2671" t="b">
        <v>0</v>
      </c>
      <c r="K2671" t="s">
        <v>31</v>
      </c>
      <c r="L2671" t="s">
        <v>22</v>
      </c>
      <c r="M2671">
        <v>93176</v>
      </c>
      <c r="O2671" t="s">
        <v>3950</v>
      </c>
    </row>
    <row r="2672" spans="1:16" x14ac:dyDescent="0.35">
      <c r="A2672" t="s">
        <v>1776</v>
      </c>
      <c r="B2672" t="s">
        <v>3420</v>
      </c>
      <c r="C2672" t="s">
        <v>1526</v>
      </c>
      <c r="D2672" t="s">
        <v>36</v>
      </c>
      <c r="E2672" t="s">
        <v>91</v>
      </c>
      <c r="F2672" t="b">
        <v>0</v>
      </c>
      <c r="G2672" t="s">
        <v>68</v>
      </c>
      <c r="H2672" s="1">
        <v>45728.793506944443</v>
      </c>
      <c r="I2672" t="b">
        <v>0</v>
      </c>
      <c r="J2672" t="b">
        <v>0</v>
      </c>
      <c r="K2672" t="s">
        <v>31</v>
      </c>
      <c r="L2672" t="s">
        <v>32</v>
      </c>
      <c r="N2672">
        <v>47.5</v>
      </c>
      <c r="O2672" t="s">
        <v>2565</v>
      </c>
      <c r="P2672" t="s">
        <v>941</v>
      </c>
    </row>
    <row r="2673" spans="1:16" x14ac:dyDescent="0.35">
      <c r="A2673" t="s">
        <v>1776</v>
      </c>
      <c r="B2673" t="s">
        <v>3951</v>
      </c>
      <c r="C2673" t="s">
        <v>289</v>
      </c>
      <c r="D2673" t="s">
        <v>573</v>
      </c>
      <c r="E2673" t="s">
        <v>20</v>
      </c>
      <c r="F2673" t="b">
        <v>0</v>
      </c>
      <c r="G2673" t="s">
        <v>43</v>
      </c>
      <c r="H2673" s="1">
        <v>45728.833819444437</v>
      </c>
      <c r="I2673" t="b">
        <v>0</v>
      </c>
      <c r="J2673" t="b">
        <v>1</v>
      </c>
      <c r="K2673" t="s">
        <v>31</v>
      </c>
      <c r="L2673" t="s">
        <v>32</v>
      </c>
      <c r="N2673">
        <v>16.510000228881839</v>
      </c>
      <c r="O2673" t="s">
        <v>96</v>
      </c>
      <c r="P2673" t="s">
        <v>3952</v>
      </c>
    </row>
    <row r="2674" spans="1:16" x14ac:dyDescent="0.35">
      <c r="A2674" t="s">
        <v>1776</v>
      </c>
      <c r="B2674" t="s">
        <v>3879</v>
      </c>
      <c r="C2674" t="s">
        <v>1336</v>
      </c>
      <c r="D2674" t="s">
        <v>573</v>
      </c>
      <c r="E2674" t="s">
        <v>20</v>
      </c>
      <c r="F2674" t="b">
        <v>0</v>
      </c>
      <c r="G2674" t="s">
        <v>68</v>
      </c>
      <c r="H2674" s="1">
        <v>45728.834236111114</v>
      </c>
      <c r="I2674" t="b">
        <v>0</v>
      </c>
      <c r="J2674" t="b">
        <v>1</v>
      </c>
      <c r="K2674" t="s">
        <v>31</v>
      </c>
      <c r="L2674" t="s">
        <v>32</v>
      </c>
      <c r="N2674">
        <v>22.694999694824219</v>
      </c>
      <c r="O2674" t="s">
        <v>3880</v>
      </c>
      <c r="P2674" t="s">
        <v>2389</v>
      </c>
    </row>
    <row r="2675" spans="1:16" x14ac:dyDescent="0.35">
      <c r="A2675" t="s">
        <v>1776</v>
      </c>
      <c r="B2675" t="s">
        <v>2382</v>
      </c>
      <c r="C2675" t="s">
        <v>599</v>
      </c>
      <c r="D2675" t="s">
        <v>36</v>
      </c>
      <c r="E2675" t="s">
        <v>20</v>
      </c>
      <c r="F2675" t="b">
        <v>0</v>
      </c>
      <c r="G2675" t="s">
        <v>52</v>
      </c>
      <c r="H2675" s="1">
        <v>45728.875219907408</v>
      </c>
      <c r="I2675" t="b">
        <v>0</v>
      </c>
      <c r="J2675" t="b">
        <v>0</v>
      </c>
      <c r="K2675" t="s">
        <v>31</v>
      </c>
      <c r="L2675" t="s">
        <v>22</v>
      </c>
      <c r="M2675">
        <v>66000</v>
      </c>
      <c r="O2675" t="s">
        <v>2383</v>
      </c>
    </row>
    <row r="2676" spans="1:16" x14ac:dyDescent="0.35">
      <c r="A2676" t="s">
        <v>1776</v>
      </c>
      <c r="B2676" t="s">
        <v>1776</v>
      </c>
      <c r="C2676" t="s">
        <v>3953</v>
      </c>
      <c r="D2676" t="s">
        <v>36</v>
      </c>
      <c r="E2676" t="s">
        <v>20</v>
      </c>
      <c r="F2676" t="b">
        <v>0</v>
      </c>
      <c r="G2676" t="s">
        <v>52</v>
      </c>
      <c r="H2676" s="1">
        <v>45728.876296296286</v>
      </c>
      <c r="I2676" t="b">
        <v>1</v>
      </c>
      <c r="J2676" t="b">
        <v>0</v>
      </c>
      <c r="K2676" t="s">
        <v>31</v>
      </c>
      <c r="L2676" t="s">
        <v>22</v>
      </c>
      <c r="M2676">
        <v>82500</v>
      </c>
      <c r="O2676" t="s">
        <v>3954</v>
      </c>
      <c r="P2676" t="s">
        <v>897</v>
      </c>
    </row>
    <row r="2677" spans="1:16" x14ac:dyDescent="0.35">
      <c r="A2677" t="s">
        <v>1776</v>
      </c>
      <c r="B2677" t="s">
        <v>3955</v>
      </c>
      <c r="C2677" t="s">
        <v>1188</v>
      </c>
      <c r="D2677" t="s">
        <v>110</v>
      </c>
      <c r="E2677" t="s">
        <v>20</v>
      </c>
      <c r="F2677" t="b">
        <v>0</v>
      </c>
      <c r="G2677" t="s">
        <v>47</v>
      </c>
      <c r="H2677" s="1">
        <v>45728.876331018517</v>
      </c>
      <c r="I2677" t="b">
        <v>0</v>
      </c>
      <c r="J2677" t="b">
        <v>1</v>
      </c>
      <c r="K2677" t="s">
        <v>31</v>
      </c>
      <c r="L2677" t="s">
        <v>32</v>
      </c>
      <c r="N2677">
        <v>23</v>
      </c>
      <c r="O2677" t="s">
        <v>3956</v>
      </c>
      <c r="P2677" t="s">
        <v>3957</v>
      </c>
    </row>
    <row r="2678" spans="1:16" x14ac:dyDescent="0.35">
      <c r="A2678" t="s">
        <v>1776</v>
      </c>
      <c r="B2678" t="s">
        <v>2471</v>
      </c>
      <c r="C2678" t="s">
        <v>994</v>
      </c>
      <c r="D2678" t="s">
        <v>110</v>
      </c>
      <c r="E2678" t="s">
        <v>20</v>
      </c>
      <c r="F2678" t="b">
        <v>0</v>
      </c>
      <c r="G2678" t="s">
        <v>994</v>
      </c>
      <c r="H2678" s="1">
        <v>45728.905011574083</v>
      </c>
      <c r="I2678" t="b">
        <v>0</v>
      </c>
      <c r="J2678" t="b">
        <v>0</v>
      </c>
      <c r="K2678" t="s">
        <v>994</v>
      </c>
      <c r="L2678" t="s">
        <v>22</v>
      </c>
      <c r="M2678">
        <v>38500</v>
      </c>
      <c r="O2678" t="s">
        <v>2472</v>
      </c>
      <c r="P2678" t="s">
        <v>2473</v>
      </c>
    </row>
    <row r="2679" spans="1:16" x14ac:dyDescent="0.35">
      <c r="A2679" t="s">
        <v>1776</v>
      </c>
      <c r="B2679" t="s">
        <v>3649</v>
      </c>
      <c r="C2679" t="s">
        <v>533</v>
      </c>
      <c r="D2679" t="s">
        <v>36</v>
      </c>
      <c r="E2679" t="s">
        <v>20</v>
      </c>
      <c r="F2679" t="b">
        <v>0</v>
      </c>
      <c r="G2679" t="s">
        <v>52</v>
      </c>
      <c r="H2679" s="1">
        <v>45728.916979166657</v>
      </c>
      <c r="I2679" t="b">
        <v>0</v>
      </c>
      <c r="J2679" t="b">
        <v>1</v>
      </c>
      <c r="K2679" t="s">
        <v>31</v>
      </c>
      <c r="L2679" t="s">
        <v>22</v>
      </c>
      <c r="M2679">
        <v>62355.453125</v>
      </c>
      <c r="O2679" t="s">
        <v>3650</v>
      </c>
      <c r="P2679" t="s">
        <v>3651</v>
      </c>
    </row>
    <row r="2680" spans="1:16" x14ac:dyDescent="0.35">
      <c r="A2680" t="s">
        <v>1776</v>
      </c>
      <c r="B2680" t="s">
        <v>3795</v>
      </c>
      <c r="C2680" t="s">
        <v>3958</v>
      </c>
      <c r="D2680" t="s">
        <v>573</v>
      </c>
      <c r="E2680" t="s">
        <v>296</v>
      </c>
      <c r="F2680" t="b">
        <v>0</v>
      </c>
      <c r="G2680" t="s">
        <v>43</v>
      </c>
      <c r="H2680" s="1">
        <v>45728.958761574067</v>
      </c>
      <c r="I2680" t="b">
        <v>0</v>
      </c>
      <c r="J2680" t="b">
        <v>0</v>
      </c>
      <c r="K2680" t="s">
        <v>31</v>
      </c>
      <c r="L2680" t="s">
        <v>32</v>
      </c>
      <c r="N2680">
        <v>16.510000228881839</v>
      </c>
      <c r="O2680" t="s">
        <v>3959</v>
      </c>
      <c r="P2680" t="s">
        <v>3960</v>
      </c>
    </row>
    <row r="2681" spans="1:16" x14ac:dyDescent="0.35">
      <c r="A2681" t="s">
        <v>1776</v>
      </c>
      <c r="B2681" t="s">
        <v>2196</v>
      </c>
      <c r="C2681" t="s">
        <v>3761</v>
      </c>
      <c r="D2681" t="s">
        <v>36</v>
      </c>
      <c r="E2681" t="s">
        <v>20</v>
      </c>
      <c r="F2681" t="b">
        <v>0</v>
      </c>
      <c r="G2681" t="s">
        <v>52</v>
      </c>
      <c r="H2681" s="1">
        <v>45729.000231481477</v>
      </c>
      <c r="I2681" t="b">
        <v>0</v>
      </c>
      <c r="J2681" t="b">
        <v>1</v>
      </c>
      <c r="K2681" t="s">
        <v>31</v>
      </c>
      <c r="L2681" t="s">
        <v>22</v>
      </c>
      <c r="M2681">
        <v>125000</v>
      </c>
      <c r="O2681" t="s">
        <v>209</v>
      </c>
      <c r="P2681" t="s">
        <v>3929</v>
      </c>
    </row>
    <row r="2682" spans="1:16" x14ac:dyDescent="0.35">
      <c r="A2682" t="s">
        <v>1776</v>
      </c>
      <c r="B2682" t="s">
        <v>1776</v>
      </c>
      <c r="C2682" t="s">
        <v>3930</v>
      </c>
      <c r="D2682" t="s">
        <v>3243</v>
      </c>
      <c r="E2682" t="s">
        <v>296</v>
      </c>
      <c r="F2682" t="b">
        <v>0</v>
      </c>
      <c r="G2682" t="s">
        <v>47</v>
      </c>
      <c r="H2682" s="1">
        <v>45729.042337962957</v>
      </c>
      <c r="I2682" t="b">
        <v>0</v>
      </c>
      <c r="J2682" t="b">
        <v>0</v>
      </c>
      <c r="K2682" t="s">
        <v>31</v>
      </c>
      <c r="L2682" t="s">
        <v>32</v>
      </c>
      <c r="N2682">
        <v>15</v>
      </c>
      <c r="O2682" t="s">
        <v>3244</v>
      </c>
      <c r="P2682" t="s">
        <v>3245</v>
      </c>
    </row>
    <row r="2683" spans="1:16" x14ac:dyDescent="0.35">
      <c r="A2683" t="s">
        <v>1776</v>
      </c>
      <c r="B2683" t="s">
        <v>2372</v>
      </c>
      <c r="C2683" t="s">
        <v>154</v>
      </c>
      <c r="D2683" t="s">
        <v>36</v>
      </c>
      <c r="E2683" t="s">
        <v>20</v>
      </c>
      <c r="F2683" t="b">
        <v>0</v>
      </c>
      <c r="G2683" t="s">
        <v>52</v>
      </c>
      <c r="H2683" s="1">
        <v>45729.25</v>
      </c>
      <c r="I2683" t="b">
        <v>0</v>
      </c>
      <c r="J2683" t="b">
        <v>0</v>
      </c>
      <c r="K2683" t="s">
        <v>31</v>
      </c>
      <c r="L2683" t="s">
        <v>22</v>
      </c>
      <c r="M2683">
        <v>68500</v>
      </c>
      <c r="O2683" t="s">
        <v>2431</v>
      </c>
      <c r="P2683" t="s">
        <v>164</v>
      </c>
    </row>
    <row r="2684" spans="1:16" x14ac:dyDescent="0.35">
      <c r="A2684" t="s">
        <v>1776</v>
      </c>
      <c r="B2684" t="s">
        <v>2041</v>
      </c>
      <c r="C2684" t="s">
        <v>868</v>
      </c>
      <c r="D2684" t="s">
        <v>2042</v>
      </c>
      <c r="E2684" t="s">
        <v>91</v>
      </c>
      <c r="F2684" t="b">
        <v>0</v>
      </c>
      <c r="G2684" t="s">
        <v>47</v>
      </c>
      <c r="H2684" s="1">
        <v>45729.250300925924</v>
      </c>
      <c r="I2684" t="b">
        <v>1</v>
      </c>
      <c r="J2684" t="b">
        <v>0</v>
      </c>
      <c r="K2684" t="s">
        <v>31</v>
      </c>
      <c r="L2684" t="s">
        <v>22</v>
      </c>
      <c r="M2684">
        <v>169241</v>
      </c>
      <c r="O2684" t="s">
        <v>2043</v>
      </c>
      <c r="P2684" t="s">
        <v>2044</v>
      </c>
    </row>
    <row r="2685" spans="1:16" x14ac:dyDescent="0.35">
      <c r="A2685" t="s">
        <v>1776</v>
      </c>
      <c r="B2685" t="s">
        <v>1776</v>
      </c>
      <c r="C2685" t="s">
        <v>325</v>
      </c>
      <c r="D2685" t="s">
        <v>17459</v>
      </c>
      <c r="E2685" t="s">
        <v>91</v>
      </c>
      <c r="F2685" t="b">
        <v>0</v>
      </c>
      <c r="G2685" t="s">
        <v>47</v>
      </c>
      <c r="H2685" s="1">
        <v>45729.25037037037</v>
      </c>
      <c r="I2685" t="b">
        <v>0</v>
      </c>
      <c r="J2685" t="b">
        <v>1</v>
      </c>
      <c r="K2685" t="s">
        <v>31</v>
      </c>
      <c r="L2685" t="s">
        <v>32</v>
      </c>
      <c r="N2685">
        <v>47.5</v>
      </c>
      <c r="O2685" t="s">
        <v>2096</v>
      </c>
      <c r="P2685" t="s">
        <v>834</v>
      </c>
    </row>
    <row r="2686" spans="1:16" x14ac:dyDescent="0.35">
      <c r="A2686" t="s">
        <v>1776</v>
      </c>
      <c r="B2686" t="s">
        <v>3965</v>
      </c>
      <c r="C2686" t="s">
        <v>3966</v>
      </c>
      <c r="D2686" t="s">
        <v>110</v>
      </c>
      <c r="E2686" t="s">
        <v>20</v>
      </c>
      <c r="F2686" t="b">
        <v>0</v>
      </c>
      <c r="G2686" t="s">
        <v>47</v>
      </c>
      <c r="H2686" s="1">
        <v>45729.250416666669</v>
      </c>
      <c r="I2686" t="b">
        <v>0</v>
      </c>
      <c r="J2686" t="b">
        <v>0</v>
      </c>
      <c r="K2686" t="s">
        <v>31</v>
      </c>
      <c r="L2686" t="s">
        <v>32</v>
      </c>
      <c r="N2686">
        <v>38.224998474121087</v>
      </c>
      <c r="O2686" t="s">
        <v>3967</v>
      </c>
      <c r="P2686" t="s">
        <v>3968</v>
      </c>
    </row>
    <row r="2687" spans="1:16" x14ac:dyDescent="0.35">
      <c r="A2687" t="s">
        <v>1776</v>
      </c>
      <c r="B2687" t="s">
        <v>3931</v>
      </c>
      <c r="C2687" t="s">
        <v>142</v>
      </c>
      <c r="D2687" t="s">
        <v>110</v>
      </c>
      <c r="E2687" t="s">
        <v>20</v>
      </c>
      <c r="F2687" t="b">
        <v>0</v>
      </c>
      <c r="G2687" t="s">
        <v>68</v>
      </c>
      <c r="H2687" s="1">
        <v>45729.250567129631</v>
      </c>
      <c r="I2687" t="b">
        <v>0</v>
      </c>
      <c r="J2687" t="b">
        <v>1</v>
      </c>
      <c r="K2687" t="s">
        <v>31</v>
      </c>
      <c r="L2687" t="s">
        <v>32</v>
      </c>
      <c r="N2687">
        <v>43.875</v>
      </c>
      <c r="O2687" t="s">
        <v>524</v>
      </c>
      <c r="P2687" t="s">
        <v>3932</v>
      </c>
    </row>
    <row r="2688" spans="1:16" x14ac:dyDescent="0.35">
      <c r="A2688" t="s">
        <v>1776</v>
      </c>
      <c r="B2688" t="s">
        <v>1776</v>
      </c>
      <c r="C2688" t="s">
        <v>3083</v>
      </c>
      <c r="D2688" t="s">
        <v>17437</v>
      </c>
      <c r="E2688" t="s">
        <v>20</v>
      </c>
      <c r="F2688" t="b">
        <v>0</v>
      </c>
      <c r="G2688" t="s">
        <v>43</v>
      </c>
      <c r="H2688" s="1">
        <v>45729.250613425917</v>
      </c>
      <c r="I2688" t="b">
        <v>1</v>
      </c>
      <c r="J2688" t="b">
        <v>0</v>
      </c>
      <c r="K2688" t="s">
        <v>31</v>
      </c>
      <c r="L2688" t="s">
        <v>22</v>
      </c>
      <c r="M2688">
        <v>82500</v>
      </c>
      <c r="O2688" t="s">
        <v>61</v>
      </c>
    </row>
    <row r="2689" spans="1:16" x14ac:dyDescent="0.35">
      <c r="A2689" t="s">
        <v>1776</v>
      </c>
      <c r="B2689" t="s">
        <v>1776</v>
      </c>
      <c r="C2689" t="s">
        <v>3933</v>
      </c>
      <c r="D2689" t="s">
        <v>110</v>
      </c>
      <c r="E2689" t="s">
        <v>91</v>
      </c>
      <c r="F2689" t="b">
        <v>0</v>
      </c>
      <c r="G2689" t="s">
        <v>68</v>
      </c>
      <c r="H2689" s="1">
        <v>45729.250625000001</v>
      </c>
      <c r="I2689" t="b">
        <v>0</v>
      </c>
      <c r="J2689" t="b">
        <v>0</v>
      </c>
      <c r="K2689" t="s">
        <v>31</v>
      </c>
      <c r="L2689" t="s">
        <v>22</v>
      </c>
      <c r="M2689">
        <v>76212</v>
      </c>
      <c r="O2689" t="s">
        <v>3934</v>
      </c>
      <c r="P2689" t="s">
        <v>3935</v>
      </c>
    </row>
    <row r="2690" spans="1:16" x14ac:dyDescent="0.35">
      <c r="A2690" t="s">
        <v>1776</v>
      </c>
      <c r="B2690" t="s">
        <v>2048</v>
      </c>
      <c r="C2690" t="s">
        <v>3936</v>
      </c>
      <c r="D2690" t="s">
        <v>115</v>
      </c>
      <c r="E2690" t="s">
        <v>20</v>
      </c>
      <c r="F2690" t="b">
        <v>0</v>
      </c>
      <c r="G2690" t="s">
        <v>52</v>
      </c>
      <c r="H2690" s="1">
        <v>45729.291921296302</v>
      </c>
      <c r="I2690" t="b">
        <v>0</v>
      </c>
      <c r="J2690" t="b">
        <v>0</v>
      </c>
      <c r="K2690" t="s">
        <v>31</v>
      </c>
      <c r="L2690" t="s">
        <v>22</v>
      </c>
      <c r="M2690">
        <v>100000</v>
      </c>
      <c r="O2690" t="s">
        <v>3937</v>
      </c>
      <c r="P2690" t="s">
        <v>1062</v>
      </c>
    </row>
    <row r="2691" spans="1:16" x14ac:dyDescent="0.35">
      <c r="A2691" t="s">
        <v>1776</v>
      </c>
      <c r="B2691" t="s">
        <v>2897</v>
      </c>
      <c r="C2691" t="s">
        <v>2675</v>
      </c>
      <c r="D2691" t="s">
        <v>110</v>
      </c>
      <c r="E2691" t="s">
        <v>91</v>
      </c>
      <c r="F2691" t="b">
        <v>0</v>
      </c>
      <c r="G2691" t="s">
        <v>171</v>
      </c>
      <c r="H2691" s="1">
        <v>45729.310844907413</v>
      </c>
      <c r="I2691" t="b">
        <v>0</v>
      </c>
      <c r="J2691" t="b">
        <v>0</v>
      </c>
      <c r="K2691" t="s">
        <v>31</v>
      </c>
      <c r="L2691" t="s">
        <v>32</v>
      </c>
      <c r="N2691">
        <v>40</v>
      </c>
      <c r="O2691" t="s">
        <v>2898</v>
      </c>
    </row>
    <row r="2692" spans="1:16" x14ac:dyDescent="0.35">
      <c r="A2692" t="s">
        <v>1776</v>
      </c>
      <c r="B2692" t="s">
        <v>1944</v>
      </c>
      <c r="C2692" t="s">
        <v>170</v>
      </c>
      <c r="D2692" t="s">
        <v>29</v>
      </c>
      <c r="E2692" t="s">
        <v>20</v>
      </c>
      <c r="F2692" t="b">
        <v>0</v>
      </c>
      <c r="G2692" t="s">
        <v>171</v>
      </c>
      <c r="H2692" s="1">
        <v>45729.312141203707</v>
      </c>
      <c r="I2692" t="b">
        <v>0</v>
      </c>
      <c r="J2692" t="b">
        <v>0</v>
      </c>
      <c r="K2692" t="s">
        <v>31</v>
      </c>
      <c r="L2692" t="s">
        <v>22</v>
      </c>
      <c r="M2692">
        <v>70000</v>
      </c>
      <c r="O2692" t="s">
        <v>3938</v>
      </c>
      <c r="P2692" t="s">
        <v>3939</v>
      </c>
    </row>
    <row r="2693" spans="1:16" x14ac:dyDescent="0.35">
      <c r="A2693" t="s">
        <v>1776</v>
      </c>
      <c r="B2693" t="s">
        <v>1776</v>
      </c>
      <c r="C2693" t="s">
        <v>756</v>
      </c>
      <c r="D2693" t="s">
        <v>3243</v>
      </c>
      <c r="E2693" t="s">
        <v>296</v>
      </c>
      <c r="F2693" t="b">
        <v>0</v>
      </c>
      <c r="G2693" t="s">
        <v>30</v>
      </c>
      <c r="H2693" s="1">
        <v>45729.459699074083</v>
      </c>
      <c r="I2693" t="b">
        <v>0</v>
      </c>
      <c r="J2693" t="b">
        <v>0</v>
      </c>
      <c r="K2693" t="s">
        <v>31</v>
      </c>
      <c r="L2693" t="s">
        <v>32</v>
      </c>
      <c r="N2693">
        <v>15</v>
      </c>
      <c r="O2693" t="s">
        <v>3244</v>
      </c>
      <c r="P2693" t="s">
        <v>3245</v>
      </c>
    </row>
    <row r="2694" spans="1:16" x14ac:dyDescent="0.35">
      <c r="A2694" t="s">
        <v>1776</v>
      </c>
      <c r="B2694" t="s">
        <v>1957</v>
      </c>
      <c r="C2694" t="s">
        <v>3969</v>
      </c>
      <c r="D2694" t="s">
        <v>573</v>
      </c>
      <c r="E2694" t="s">
        <v>296</v>
      </c>
      <c r="F2694" t="b">
        <v>0</v>
      </c>
      <c r="G2694" t="s">
        <v>30</v>
      </c>
      <c r="H2694" s="1">
        <v>45729.460277777784</v>
      </c>
      <c r="I2694" t="b">
        <v>0</v>
      </c>
      <c r="J2694" t="b">
        <v>0</v>
      </c>
      <c r="K2694" t="s">
        <v>31</v>
      </c>
      <c r="L2694" t="s">
        <v>32</v>
      </c>
      <c r="N2694">
        <v>22.694999694824219</v>
      </c>
      <c r="O2694" t="s">
        <v>3970</v>
      </c>
      <c r="P2694" t="s">
        <v>3971</v>
      </c>
    </row>
    <row r="2695" spans="1:16" x14ac:dyDescent="0.35">
      <c r="A2695" t="s">
        <v>1776</v>
      </c>
      <c r="B2695" t="s">
        <v>2418</v>
      </c>
      <c r="C2695" t="s">
        <v>505</v>
      </c>
      <c r="D2695" t="s">
        <v>321</v>
      </c>
      <c r="E2695" t="s">
        <v>20</v>
      </c>
      <c r="F2695" t="b">
        <v>0</v>
      </c>
      <c r="G2695" t="s">
        <v>52</v>
      </c>
      <c r="H2695" s="1">
        <v>45729.500081018523</v>
      </c>
      <c r="I2695" t="b">
        <v>0</v>
      </c>
      <c r="J2695" t="b">
        <v>0</v>
      </c>
      <c r="K2695" t="s">
        <v>31</v>
      </c>
      <c r="L2695" t="s">
        <v>22</v>
      </c>
      <c r="M2695">
        <v>62500</v>
      </c>
      <c r="O2695" t="s">
        <v>2420</v>
      </c>
      <c r="P2695" t="s">
        <v>2421</v>
      </c>
    </row>
    <row r="2696" spans="1:16" x14ac:dyDescent="0.35">
      <c r="A2696" t="s">
        <v>1776</v>
      </c>
      <c r="B2696" t="s">
        <v>1776</v>
      </c>
      <c r="C2696" t="s">
        <v>3961</v>
      </c>
      <c r="D2696" t="s">
        <v>3243</v>
      </c>
      <c r="E2696" t="s">
        <v>296</v>
      </c>
      <c r="F2696" t="b">
        <v>0</v>
      </c>
      <c r="G2696" t="s">
        <v>47</v>
      </c>
      <c r="H2696" s="1">
        <v>45729.500381944446</v>
      </c>
      <c r="I2696" t="b">
        <v>0</v>
      </c>
      <c r="J2696" t="b">
        <v>0</v>
      </c>
      <c r="K2696" t="s">
        <v>31</v>
      </c>
      <c r="L2696" t="s">
        <v>32</v>
      </c>
      <c r="N2696">
        <v>15</v>
      </c>
      <c r="O2696" t="s">
        <v>3244</v>
      </c>
      <c r="P2696" t="s">
        <v>3245</v>
      </c>
    </row>
    <row r="2697" spans="1:16" x14ac:dyDescent="0.35">
      <c r="A2697" t="s">
        <v>1776</v>
      </c>
      <c r="B2697" t="s">
        <v>1776</v>
      </c>
      <c r="C2697" t="s">
        <v>3940</v>
      </c>
      <c r="D2697" t="s">
        <v>3243</v>
      </c>
      <c r="E2697" t="s">
        <v>296</v>
      </c>
      <c r="F2697" t="b">
        <v>0</v>
      </c>
      <c r="G2697" t="s">
        <v>43</v>
      </c>
      <c r="H2697" s="1">
        <v>45729.500648148147</v>
      </c>
      <c r="I2697" t="b">
        <v>0</v>
      </c>
      <c r="J2697" t="b">
        <v>0</v>
      </c>
      <c r="K2697" t="s">
        <v>31</v>
      </c>
      <c r="L2697" t="s">
        <v>32</v>
      </c>
      <c r="N2697">
        <v>15</v>
      </c>
      <c r="O2697" t="s">
        <v>3244</v>
      </c>
      <c r="P2697" t="s">
        <v>3245</v>
      </c>
    </row>
    <row r="2698" spans="1:16" x14ac:dyDescent="0.35">
      <c r="A2698" t="s">
        <v>1776</v>
      </c>
      <c r="B2698" t="s">
        <v>3962</v>
      </c>
      <c r="C2698" t="s">
        <v>193</v>
      </c>
      <c r="D2698" t="s">
        <v>573</v>
      </c>
      <c r="E2698" t="s">
        <v>296</v>
      </c>
      <c r="F2698" t="b">
        <v>0</v>
      </c>
      <c r="G2698" t="s">
        <v>52</v>
      </c>
      <c r="H2698" s="1">
        <v>45729.541886574072</v>
      </c>
      <c r="I2698" t="b">
        <v>1</v>
      </c>
      <c r="J2698" t="b">
        <v>1</v>
      </c>
      <c r="K2698" t="s">
        <v>31</v>
      </c>
      <c r="L2698" t="s">
        <v>32</v>
      </c>
      <c r="N2698">
        <v>26.389999389648441</v>
      </c>
      <c r="O2698" t="s">
        <v>3963</v>
      </c>
      <c r="P2698" t="s">
        <v>3964</v>
      </c>
    </row>
    <row r="2699" spans="1:16" x14ac:dyDescent="0.35">
      <c r="A2699" t="s">
        <v>1776</v>
      </c>
      <c r="B2699" t="s">
        <v>2926</v>
      </c>
      <c r="C2699" t="s">
        <v>2224</v>
      </c>
      <c r="D2699" t="s">
        <v>17437</v>
      </c>
      <c r="F2699" t="b">
        <v>0</v>
      </c>
      <c r="G2699" t="s">
        <v>52</v>
      </c>
      <c r="H2699" s="1">
        <v>45729.625127314823</v>
      </c>
      <c r="I2699" t="b">
        <v>1</v>
      </c>
      <c r="J2699" t="b">
        <v>0</v>
      </c>
      <c r="K2699" t="s">
        <v>31</v>
      </c>
      <c r="L2699" t="s">
        <v>32</v>
      </c>
      <c r="N2699">
        <v>41</v>
      </c>
      <c r="O2699" t="s">
        <v>61</v>
      </c>
      <c r="P2699" t="s">
        <v>3941</v>
      </c>
    </row>
    <row r="2700" spans="1:16" x14ac:dyDescent="0.35">
      <c r="A2700" t="s">
        <v>1776</v>
      </c>
      <c r="B2700" t="s">
        <v>3717</v>
      </c>
      <c r="C2700" t="s">
        <v>1106</v>
      </c>
      <c r="D2700" t="s">
        <v>269</v>
      </c>
      <c r="E2700" t="s">
        <v>91</v>
      </c>
      <c r="F2700" t="b">
        <v>0</v>
      </c>
      <c r="G2700" t="s">
        <v>52</v>
      </c>
      <c r="H2700" s="1">
        <v>45729.666724537034</v>
      </c>
      <c r="I2700" t="b">
        <v>1</v>
      </c>
      <c r="J2700" t="b">
        <v>0</v>
      </c>
      <c r="K2700" t="s">
        <v>31</v>
      </c>
      <c r="L2700" t="s">
        <v>32</v>
      </c>
      <c r="N2700">
        <v>60</v>
      </c>
      <c r="O2700" t="s">
        <v>3718</v>
      </c>
      <c r="P2700" t="s">
        <v>232</v>
      </c>
    </row>
    <row r="2701" spans="1:16" x14ac:dyDescent="0.35">
      <c r="A2701" t="s">
        <v>1776</v>
      </c>
      <c r="B2701" t="s">
        <v>1844</v>
      </c>
      <c r="C2701" t="s">
        <v>649</v>
      </c>
      <c r="D2701" t="s">
        <v>110</v>
      </c>
      <c r="E2701" t="s">
        <v>760</v>
      </c>
      <c r="F2701" t="b">
        <v>0</v>
      </c>
      <c r="G2701" t="s">
        <v>43</v>
      </c>
      <c r="H2701" s="1">
        <v>45729.667037037027</v>
      </c>
      <c r="I2701" t="b">
        <v>0</v>
      </c>
      <c r="J2701" t="b">
        <v>0</v>
      </c>
      <c r="K2701" t="s">
        <v>31</v>
      </c>
      <c r="L2701" t="s">
        <v>22</v>
      </c>
      <c r="M2701">
        <v>50000</v>
      </c>
      <c r="O2701" t="s">
        <v>3744</v>
      </c>
      <c r="P2701" t="s">
        <v>2335</v>
      </c>
    </row>
    <row r="2702" spans="1:16" x14ac:dyDescent="0.35">
      <c r="A2702" t="s">
        <v>1776</v>
      </c>
      <c r="B2702" t="s">
        <v>3942</v>
      </c>
      <c r="C2702" t="s">
        <v>3943</v>
      </c>
      <c r="D2702" t="s">
        <v>269</v>
      </c>
      <c r="E2702" t="s">
        <v>20</v>
      </c>
      <c r="F2702" t="b">
        <v>0</v>
      </c>
      <c r="G2702" t="s">
        <v>52</v>
      </c>
      <c r="H2702" s="1">
        <v>45729.708368055559</v>
      </c>
      <c r="I2702" t="b">
        <v>0</v>
      </c>
      <c r="J2702" t="b">
        <v>0</v>
      </c>
      <c r="K2702" t="s">
        <v>31</v>
      </c>
      <c r="L2702" t="s">
        <v>22</v>
      </c>
      <c r="M2702">
        <v>107500</v>
      </c>
      <c r="O2702" t="s">
        <v>3944</v>
      </c>
      <c r="P2702" t="s">
        <v>3945</v>
      </c>
    </row>
    <row r="2703" spans="1:16" x14ac:dyDescent="0.35">
      <c r="A2703" t="s">
        <v>1776</v>
      </c>
      <c r="B2703" t="s">
        <v>1776</v>
      </c>
      <c r="C2703" t="s">
        <v>3946</v>
      </c>
      <c r="D2703" t="s">
        <v>36</v>
      </c>
      <c r="E2703" t="s">
        <v>91</v>
      </c>
      <c r="F2703" t="b">
        <v>0</v>
      </c>
      <c r="G2703" t="s">
        <v>30</v>
      </c>
      <c r="H2703" s="1">
        <v>45729.709050925929</v>
      </c>
      <c r="I2703" t="b">
        <v>1</v>
      </c>
      <c r="J2703" t="b">
        <v>0</v>
      </c>
      <c r="K2703" t="s">
        <v>31</v>
      </c>
      <c r="L2703" t="s">
        <v>32</v>
      </c>
      <c r="N2703">
        <v>22.5</v>
      </c>
      <c r="O2703" t="s">
        <v>166</v>
      </c>
    </row>
    <row r="2704" spans="1:16" x14ac:dyDescent="0.35">
      <c r="A2704" t="s">
        <v>1776</v>
      </c>
      <c r="B2704" t="s">
        <v>1776</v>
      </c>
      <c r="C2704" t="s">
        <v>3419</v>
      </c>
      <c r="D2704" t="s">
        <v>17437</v>
      </c>
      <c r="F2704" t="b">
        <v>0</v>
      </c>
      <c r="G2704" t="s">
        <v>47</v>
      </c>
      <c r="H2704" s="1">
        <v>45729.750405092593</v>
      </c>
      <c r="I2704" t="b">
        <v>1</v>
      </c>
      <c r="J2704" t="b">
        <v>0</v>
      </c>
      <c r="K2704" t="s">
        <v>31</v>
      </c>
      <c r="L2704" t="s">
        <v>32</v>
      </c>
      <c r="N2704">
        <v>23.909999847412109</v>
      </c>
      <c r="O2704" t="s">
        <v>61</v>
      </c>
      <c r="P2704" t="s">
        <v>1111</v>
      </c>
    </row>
    <row r="2705" spans="1:16" x14ac:dyDescent="0.35">
      <c r="A2705" t="s">
        <v>1776</v>
      </c>
      <c r="B2705" t="s">
        <v>3947</v>
      </c>
      <c r="C2705" t="s">
        <v>2343</v>
      </c>
      <c r="D2705" t="s">
        <v>36</v>
      </c>
      <c r="E2705" t="s">
        <v>91</v>
      </c>
      <c r="F2705" t="b">
        <v>0</v>
      </c>
      <c r="G2705" t="s">
        <v>52</v>
      </c>
      <c r="H2705" s="1">
        <v>45729.791932870372</v>
      </c>
      <c r="I2705" t="b">
        <v>0</v>
      </c>
      <c r="J2705" t="b">
        <v>0</v>
      </c>
      <c r="K2705" t="s">
        <v>31</v>
      </c>
      <c r="L2705" t="s">
        <v>32</v>
      </c>
      <c r="N2705">
        <v>80</v>
      </c>
      <c r="O2705" t="s">
        <v>3948</v>
      </c>
    </row>
    <row r="2706" spans="1:16" x14ac:dyDescent="0.35">
      <c r="A2706" t="s">
        <v>1776</v>
      </c>
      <c r="B2706" t="s">
        <v>2291</v>
      </c>
      <c r="C2706" t="s">
        <v>3949</v>
      </c>
      <c r="D2706" t="s">
        <v>115</v>
      </c>
      <c r="F2706" t="b">
        <v>0</v>
      </c>
      <c r="G2706" t="s">
        <v>52</v>
      </c>
      <c r="H2706" s="1">
        <v>45729.792013888888</v>
      </c>
      <c r="I2706" t="b">
        <v>0</v>
      </c>
      <c r="J2706" t="b">
        <v>0</v>
      </c>
      <c r="K2706" t="s">
        <v>31</v>
      </c>
      <c r="L2706" t="s">
        <v>22</v>
      </c>
      <c r="M2706">
        <v>93176</v>
      </c>
      <c r="O2706" t="s">
        <v>3950</v>
      </c>
    </row>
    <row r="2707" spans="1:16" x14ac:dyDescent="0.35">
      <c r="A2707" t="s">
        <v>1776</v>
      </c>
      <c r="B2707" t="s">
        <v>3420</v>
      </c>
      <c r="C2707" t="s">
        <v>1526</v>
      </c>
      <c r="D2707" t="s">
        <v>36</v>
      </c>
      <c r="E2707" t="s">
        <v>91</v>
      </c>
      <c r="F2707" t="b">
        <v>0</v>
      </c>
      <c r="G2707" t="s">
        <v>68</v>
      </c>
      <c r="H2707" s="1">
        <v>45729.793506944443</v>
      </c>
      <c r="I2707" t="b">
        <v>0</v>
      </c>
      <c r="J2707" t="b">
        <v>0</v>
      </c>
      <c r="K2707" t="s">
        <v>31</v>
      </c>
      <c r="L2707" t="s">
        <v>32</v>
      </c>
      <c r="N2707">
        <v>47.5</v>
      </c>
      <c r="O2707" t="s">
        <v>2565</v>
      </c>
      <c r="P2707" t="s">
        <v>941</v>
      </c>
    </row>
    <row r="2708" spans="1:16" x14ac:dyDescent="0.35">
      <c r="A2708" t="s">
        <v>1776</v>
      </c>
      <c r="B2708" t="s">
        <v>3951</v>
      </c>
      <c r="C2708" t="s">
        <v>289</v>
      </c>
      <c r="D2708" t="s">
        <v>573</v>
      </c>
      <c r="E2708" t="s">
        <v>20</v>
      </c>
      <c r="F2708" t="b">
        <v>0</v>
      </c>
      <c r="G2708" t="s">
        <v>43</v>
      </c>
      <c r="H2708" s="1">
        <v>45729.833819444437</v>
      </c>
      <c r="I2708" t="b">
        <v>0</v>
      </c>
      <c r="J2708" t="b">
        <v>1</v>
      </c>
      <c r="K2708" t="s">
        <v>31</v>
      </c>
      <c r="L2708" t="s">
        <v>32</v>
      </c>
      <c r="N2708">
        <v>16.510000228881839</v>
      </c>
      <c r="O2708" t="s">
        <v>96</v>
      </c>
      <c r="P2708" t="s">
        <v>3952</v>
      </c>
    </row>
    <row r="2709" spans="1:16" x14ac:dyDescent="0.35">
      <c r="A2709" t="s">
        <v>1776</v>
      </c>
      <c r="B2709" t="s">
        <v>3879</v>
      </c>
      <c r="C2709" t="s">
        <v>1336</v>
      </c>
      <c r="D2709" t="s">
        <v>573</v>
      </c>
      <c r="E2709" t="s">
        <v>20</v>
      </c>
      <c r="F2709" t="b">
        <v>0</v>
      </c>
      <c r="G2709" t="s">
        <v>68</v>
      </c>
      <c r="H2709" s="1">
        <v>45729.834236111114</v>
      </c>
      <c r="I2709" t="b">
        <v>0</v>
      </c>
      <c r="J2709" t="b">
        <v>1</v>
      </c>
      <c r="K2709" t="s">
        <v>31</v>
      </c>
      <c r="L2709" t="s">
        <v>32</v>
      </c>
      <c r="N2709">
        <v>22.694999694824219</v>
      </c>
      <c r="O2709" t="s">
        <v>3880</v>
      </c>
      <c r="P2709" t="s">
        <v>2389</v>
      </c>
    </row>
    <row r="2710" spans="1:16" x14ac:dyDescent="0.35">
      <c r="A2710" t="s">
        <v>1776</v>
      </c>
      <c r="B2710" t="s">
        <v>2382</v>
      </c>
      <c r="C2710" t="s">
        <v>599</v>
      </c>
      <c r="D2710" t="s">
        <v>36</v>
      </c>
      <c r="E2710" t="s">
        <v>20</v>
      </c>
      <c r="F2710" t="b">
        <v>0</v>
      </c>
      <c r="G2710" t="s">
        <v>52</v>
      </c>
      <c r="H2710" s="1">
        <v>45729.875219907408</v>
      </c>
      <c r="I2710" t="b">
        <v>0</v>
      </c>
      <c r="J2710" t="b">
        <v>0</v>
      </c>
      <c r="K2710" t="s">
        <v>31</v>
      </c>
      <c r="L2710" t="s">
        <v>22</v>
      </c>
      <c r="M2710">
        <v>66000</v>
      </c>
      <c r="O2710" t="s">
        <v>2383</v>
      </c>
    </row>
    <row r="2711" spans="1:16" x14ac:dyDescent="0.35">
      <c r="A2711" t="s">
        <v>1776</v>
      </c>
      <c r="B2711" t="s">
        <v>1776</v>
      </c>
      <c r="C2711" t="s">
        <v>3953</v>
      </c>
      <c r="D2711" t="s">
        <v>36</v>
      </c>
      <c r="E2711" t="s">
        <v>20</v>
      </c>
      <c r="F2711" t="b">
        <v>0</v>
      </c>
      <c r="G2711" t="s">
        <v>52</v>
      </c>
      <c r="H2711" s="1">
        <v>45729.876296296286</v>
      </c>
      <c r="I2711" t="b">
        <v>1</v>
      </c>
      <c r="J2711" t="b">
        <v>0</v>
      </c>
      <c r="K2711" t="s">
        <v>31</v>
      </c>
      <c r="L2711" t="s">
        <v>22</v>
      </c>
      <c r="M2711">
        <v>82500</v>
      </c>
      <c r="O2711" t="s">
        <v>3954</v>
      </c>
      <c r="P2711" t="s">
        <v>897</v>
      </c>
    </row>
    <row r="2712" spans="1:16" x14ac:dyDescent="0.35">
      <c r="A2712" t="s">
        <v>1776</v>
      </c>
      <c r="B2712" t="s">
        <v>3955</v>
      </c>
      <c r="C2712" t="s">
        <v>1188</v>
      </c>
      <c r="D2712" t="s">
        <v>110</v>
      </c>
      <c r="E2712" t="s">
        <v>20</v>
      </c>
      <c r="F2712" t="b">
        <v>0</v>
      </c>
      <c r="G2712" t="s">
        <v>47</v>
      </c>
      <c r="H2712" s="1">
        <v>45729.876331018517</v>
      </c>
      <c r="I2712" t="b">
        <v>0</v>
      </c>
      <c r="J2712" t="b">
        <v>1</v>
      </c>
      <c r="K2712" t="s">
        <v>31</v>
      </c>
      <c r="L2712" t="s">
        <v>32</v>
      </c>
      <c r="N2712">
        <v>23</v>
      </c>
      <c r="O2712" t="s">
        <v>3956</v>
      </c>
      <c r="P2712" t="s">
        <v>3957</v>
      </c>
    </row>
    <row r="2713" spans="1:16" x14ac:dyDescent="0.35">
      <c r="A2713" t="s">
        <v>1776</v>
      </c>
      <c r="B2713" t="s">
        <v>2471</v>
      </c>
      <c r="C2713" t="s">
        <v>994</v>
      </c>
      <c r="D2713" t="s">
        <v>110</v>
      </c>
      <c r="E2713" t="s">
        <v>20</v>
      </c>
      <c r="F2713" t="b">
        <v>0</v>
      </c>
      <c r="G2713" t="s">
        <v>994</v>
      </c>
      <c r="H2713" s="1">
        <v>45729.905011574083</v>
      </c>
      <c r="I2713" t="b">
        <v>0</v>
      </c>
      <c r="J2713" t="b">
        <v>0</v>
      </c>
      <c r="K2713" t="s">
        <v>994</v>
      </c>
      <c r="L2713" t="s">
        <v>22</v>
      </c>
      <c r="M2713">
        <v>38500</v>
      </c>
      <c r="O2713" t="s">
        <v>2472</v>
      </c>
      <c r="P2713" t="s">
        <v>2473</v>
      </c>
    </row>
    <row r="2714" spans="1:16" x14ac:dyDescent="0.35">
      <c r="A2714" t="s">
        <v>1776</v>
      </c>
      <c r="B2714" t="s">
        <v>3649</v>
      </c>
      <c r="C2714" t="s">
        <v>533</v>
      </c>
      <c r="D2714" t="s">
        <v>36</v>
      </c>
      <c r="E2714" t="s">
        <v>20</v>
      </c>
      <c r="F2714" t="b">
        <v>0</v>
      </c>
      <c r="G2714" t="s">
        <v>52</v>
      </c>
      <c r="H2714" s="1">
        <v>45729.916979166657</v>
      </c>
      <c r="I2714" t="b">
        <v>0</v>
      </c>
      <c r="J2714" t="b">
        <v>1</v>
      </c>
      <c r="K2714" t="s">
        <v>31</v>
      </c>
      <c r="L2714" t="s">
        <v>22</v>
      </c>
      <c r="M2714">
        <v>62355.453125</v>
      </c>
      <c r="O2714" t="s">
        <v>3650</v>
      </c>
      <c r="P2714" t="s">
        <v>3651</v>
      </c>
    </row>
    <row r="2715" spans="1:16" x14ac:dyDescent="0.35">
      <c r="A2715" t="s">
        <v>1776</v>
      </c>
      <c r="B2715" t="s">
        <v>3649</v>
      </c>
      <c r="C2715" t="s">
        <v>533</v>
      </c>
      <c r="D2715" t="s">
        <v>36</v>
      </c>
      <c r="E2715" t="s">
        <v>20</v>
      </c>
      <c r="F2715" t="b">
        <v>0</v>
      </c>
      <c r="G2715" t="s">
        <v>52</v>
      </c>
      <c r="H2715" s="1">
        <v>45729.916979166657</v>
      </c>
      <c r="I2715" t="b">
        <v>0</v>
      </c>
      <c r="J2715" t="b">
        <v>1</v>
      </c>
      <c r="K2715" t="s">
        <v>31</v>
      </c>
      <c r="L2715" t="s">
        <v>22</v>
      </c>
      <c r="M2715">
        <v>62355.453125</v>
      </c>
      <c r="O2715" t="s">
        <v>3650</v>
      </c>
      <c r="P2715" t="s">
        <v>3651</v>
      </c>
    </row>
    <row r="2716" spans="1:16" x14ac:dyDescent="0.35">
      <c r="A2716" t="s">
        <v>1776</v>
      </c>
      <c r="B2716" t="s">
        <v>3180</v>
      </c>
      <c r="C2716" t="s">
        <v>537</v>
      </c>
      <c r="D2716" t="s">
        <v>36</v>
      </c>
      <c r="E2716" t="s">
        <v>91</v>
      </c>
      <c r="F2716" t="b">
        <v>0</v>
      </c>
      <c r="G2716" t="s">
        <v>171</v>
      </c>
      <c r="H2716" s="1">
        <v>45729.94940972222</v>
      </c>
      <c r="I2716" t="b">
        <v>0</v>
      </c>
      <c r="J2716" t="b">
        <v>0</v>
      </c>
      <c r="K2716" t="s">
        <v>31</v>
      </c>
      <c r="L2716" t="s">
        <v>32</v>
      </c>
      <c r="N2716">
        <v>27.5</v>
      </c>
      <c r="O2716" t="s">
        <v>3181</v>
      </c>
      <c r="P2716" t="s">
        <v>565</v>
      </c>
    </row>
    <row r="2717" spans="1:16" x14ac:dyDescent="0.35">
      <c r="A2717" t="s">
        <v>1776</v>
      </c>
      <c r="B2717" t="s">
        <v>3795</v>
      </c>
      <c r="C2717" t="s">
        <v>3958</v>
      </c>
      <c r="D2717" t="s">
        <v>573</v>
      </c>
      <c r="E2717" t="s">
        <v>296</v>
      </c>
      <c r="F2717" t="b">
        <v>0</v>
      </c>
      <c r="G2717" t="s">
        <v>43</v>
      </c>
      <c r="H2717" s="1">
        <v>45729.958761574067</v>
      </c>
      <c r="I2717" t="b">
        <v>0</v>
      </c>
      <c r="J2717" t="b">
        <v>0</v>
      </c>
      <c r="K2717" t="s">
        <v>31</v>
      </c>
      <c r="L2717" t="s">
        <v>32</v>
      </c>
      <c r="N2717">
        <v>16.510000228881839</v>
      </c>
      <c r="O2717" t="s">
        <v>3959</v>
      </c>
      <c r="P2717" t="s">
        <v>3960</v>
      </c>
    </row>
    <row r="2718" spans="1:16" x14ac:dyDescent="0.35">
      <c r="A2718" t="s">
        <v>1776</v>
      </c>
      <c r="B2718" t="s">
        <v>2196</v>
      </c>
      <c r="C2718" t="s">
        <v>3761</v>
      </c>
      <c r="D2718" t="s">
        <v>36</v>
      </c>
      <c r="E2718" t="s">
        <v>20</v>
      </c>
      <c r="F2718" t="b">
        <v>0</v>
      </c>
      <c r="G2718" t="s">
        <v>52</v>
      </c>
      <c r="H2718" s="1">
        <v>45730.000231481477</v>
      </c>
      <c r="I2718" t="b">
        <v>0</v>
      </c>
      <c r="J2718" t="b">
        <v>1</v>
      </c>
      <c r="K2718" t="s">
        <v>31</v>
      </c>
      <c r="L2718" t="s">
        <v>22</v>
      </c>
      <c r="M2718">
        <v>125000</v>
      </c>
      <c r="O2718" t="s">
        <v>209</v>
      </c>
      <c r="P2718" t="s">
        <v>3929</v>
      </c>
    </row>
    <row r="2719" spans="1:16" x14ac:dyDescent="0.35">
      <c r="A2719" t="s">
        <v>1776</v>
      </c>
      <c r="B2719" t="s">
        <v>1776</v>
      </c>
      <c r="C2719" t="s">
        <v>3930</v>
      </c>
      <c r="D2719" t="s">
        <v>3243</v>
      </c>
      <c r="E2719" t="s">
        <v>296</v>
      </c>
      <c r="F2719" t="b">
        <v>0</v>
      </c>
      <c r="G2719" t="s">
        <v>47</v>
      </c>
      <c r="H2719" s="1">
        <v>45730.042337962957</v>
      </c>
      <c r="I2719" t="b">
        <v>0</v>
      </c>
      <c r="J2719" t="b">
        <v>0</v>
      </c>
      <c r="K2719" t="s">
        <v>31</v>
      </c>
      <c r="L2719" t="s">
        <v>32</v>
      </c>
      <c r="N2719">
        <v>15</v>
      </c>
      <c r="O2719" t="s">
        <v>3244</v>
      </c>
      <c r="P2719" t="s">
        <v>3245</v>
      </c>
    </row>
    <row r="2720" spans="1:16" x14ac:dyDescent="0.35">
      <c r="A2720" t="s">
        <v>1776</v>
      </c>
      <c r="B2720" t="s">
        <v>2041</v>
      </c>
      <c r="C2720" t="s">
        <v>868</v>
      </c>
      <c r="D2720" t="s">
        <v>2042</v>
      </c>
      <c r="E2720" t="s">
        <v>91</v>
      </c>
      <c r="F2720" t="b">
        <v>0</v>
      </c>
      <c r="G2720" t="s">
        <v>47</v>
      </c>
      <c r="H2720" s="1">
        <v>45730.250300925924</v>
      </c>
      <c r="I2720" t="b">
        <v>1</v>
      </c>
      <c r="J2720" t="b">
        <v>0</v>
      </c>
      <c r="K2720" t="s">
        <v>31</v>
      </c>
      <c r="L2720" t="s">
        <v>22</v>
      </c>
      <c r="M2720">
        <v>169241</v>
      </c>
      <c r="O2720" t="s">
        <v>2043</v>
      </c>
      <c r="P2720" t="s">
        <v>2044</v>
      </c>
    </row>
    <row r="2721" spans="1:16" x14ac:dyDescent="0.35">
      <c r="A2721" t="s">
        <v>1776</v>
      </c>
      <c r="B2721" t="s">
        <v>1776</v>
      </c>
      <c r="C2721" t="s">
        <v>325</v>
      </c>
      <c r="D2721" t="s">
        <v>17459</v>
      </c>
      <c r="E2721" t="s">
        <v>91</v>
      </c>
      <c r="F2721" t="b">
        <v>0</v>
      </c>
      <c r="G2721" t="s">
        <v>47</v>
      </c>
      <c r="H2721" s="1">
        <v>45730.25037037037</v>
      </c>
      <c r="I2721" t="b">
        <v>0</v>
      </c>
      <c r="J2721" t="b">
        <v>1</v>
      </c>
      <c r="K2721" t="s">
        <v>31</v>
      </c>
      <c r="L2721" t="s">
        <v>32</v>
      </c>
      <c r="N2721">
        <v>47.5</v>
      </c>
      <c r="O2721" t="s">
        <v>2096</v>
      </c>
      <c r="P2721" t="s">
        <v>834</v>
      </c>
    </row>
    <row r="2722" spans="1:16" x14ac:dyDescent="0.35">
      <c r="A2722" t="s">
        <v>1776</v>
      </c>
      <c r="B2722" t="s">
        <v>3931</v>
      </c>
      <c r="C2722" t="s">
        <v>142</v>
      </c>
      <c r="D2722" t="s">
        <v>110</v>
      </c>
      <c r="E2722" t="s">
        <v>20</v>
      </c>
      <c r="F2722" t="b">
        <v>0</v>
      </c>
      <c r="G2722" t="s">
        <v>68</v>
      </c>
      <c r="H2722" s="1">
        <v>45730.250567129631</v>
      </c>
      <c r="I2722" t="b">
        <v>0</v>
      </c>
      <c r="J2722" t="b">
        <v>1</v>
      </c>
      <c r="K2722" t="s">
        <v>31</v>
      </c>
      <c r="L2722" t="s">
        <v>32</v>
      </c>
      <c r="N2722">
        <v>43.875</v>
      </c>
      <c r="O2722" t="s">
        <v>524</v>
      </c>
      <c r="P2722" t="s">
        <v>3932</v>
      </c>
    </row>
    <row r="2723" spans="1:16" x14ac:dyDescent="0.35">
      <c r="A2723" t="s">
        <v>1776</v>
      </c>
      <c r="B2723" t="s">
        <v>1776</v>
      </c>
      <c r="C2723" t="s">
        <v>3933</v>
      </c>
      <c r="D2723" t="s">
        <v>110</v>
      </c>
      <c r="E2723" t="s">
        <v>91</v>
      </c>
      <c r="F2723" t="b">
        <v>0</v>
      </c>
      <c r="G2723" t="s">
        <v>68</v>
      </c>
      <c r="H2723" s="1">
        <v>45730.250625000001</v>
      </c>
      <c r="I2723" t="b">
        <v>0</v>
      </c>
      <c r="J2723" t="b">
        <v>0</v>
      </c>
      <c r="K2723" t="s">
        <v>31</v>
      </c>
      <c r="L2723" t="s">
        <v>22</v>
      </c>
      <c r="M2723">
        <v>76212</v>
      </c>
      <c r="O2723" t="s">
        <v>3934</v>
      </c>
      <c r="P2723" t="s">
        <v>3935</v>
      </c>
    </row>
    <row r="2724" spans="1:16" x14ac:dyDescent="0.35">
      <c r="A2724" t="s">
        <v>1776</v>
      </c>
      <c r="B2724" t="s">
        <v>2048</v>
      </c>
      <c r="C2724" t="s">
        <v>3936</v>
      </c>
      <c r="D2724" t="s">
        <v>115</v>
      </c>
      <c r="E2724" t="s">
        <v>20</v>
      </c>
      <c r="F2724" t="b">
        <v>0</v>
      </c>
      <c r="G2724" t="s">
        <v>52</v>
      </c>
      <c r="H2724" s="1">
        <v>45730.291921296302</v>
      </c>
      <c r="I2724" t="b">
        <v>0</v>
      </c>
      <c r="J2724" t="b">
        <v>0</v>
      </c>
      <c r="K2724" t="s">
        <v>31</v>
      </c>
      <c r="L2724" t="s">
        <v>22</v>
      </c>
      <c r="M2724">
        <v>100000</v>
      </c>
      <c r="O2724" t="s">
        <v>3937</v>
      </c>
      <c r="P2724" t="s">
        <v>1062</v>
      </c>
    </row>
    <row r="2725" spans="1:16" x14ac:dyDescent="0.35">
      <c r="A2725" t="s">
        <v>1776</v>
      </c>
      <c r="B2725" t="s">
        <v>1944</v>
      </c>
      <c r="C2725" t="s">
        <v>170</v>
      </c>
      <c r="D2725" t="s">
        <v>29</v>
      </c>
      <c r="E2725" t="s">
        <v>20</v>
      </c>
      <c r="F2725" t="b">
        <v>0</v>
      </c>
      <c r="G2725" t="s">
        <v>171</v>
      </c>
      <c r="H2725" s="1">
        <v>45730.312141203707</v>
      </c>
      <c r="I2725" t="b">
        <v>0</v>
      </c>
      <c r="J2725" t="b">
        <v>0</v>
      </c>
      <c r="K2725" t="s">
        <v>31</v>
      </c>
      <c r="L2725" t="s">
        <v>22</v>
      </c>
      <c r="M2725">
        <v>70000</v>
      </c>
      <c r="O2725" t="s">
        <v>3938</v>
      </c>
      <c r="P2725" t="s">
        <v>3939</v>
      </c>
    </row>
    <row r="2726" spans="1:16" x14ac:dyDescent="0.35">
      <c r="A2726" t="s">
        <v>1776</v>
      </c>
      <c r="B2726" t="s">
        <v>1776</v>
      </c>
      <c r="C2726" t="s">
        <v>756</v>
      </c>
      <c r="D2726" t="s">
        <v>3243</v>
      </c>
      <c r="E2726" t="s">
        <v>296</v>
      </c>
      <c r="F2726" t="b">
        <v>0</v>
      </c>
      <c r="G2726" t="s">
        <v>30</v>
      </c>
      <c r="H2726" s="1">
        <v>45730.459699074083</v>
      </c>
      <c r="I2726" t="b">
        <v>0</v>
      </c>
      <c r="J2726" t="b">
        <v>0</v>
      </c>
      <c r="K2726" t="s">
        <v>31</v>
      </c>
      <c r="L2726" t="s">
        <v>32</v>
      </c>
      <c r="N2726">
        <v>15</v>
      </c>
      <c r="O2726" t="s">
        <v>3244</v>
      </c>
      <c r="P2726" t="s">
        <v>3245</v>
      </c>
    </row>
    <row r="2727" spans="1:16" x14ac:dyDescent="0.35">
      <c r="A2727" t="s">
        <v>1776</v>
      </c>
      <c r="B2727" t="s">
        <v>2418</v>
      </c>
      <c r="C2727" t="s">
        <v>505</v>
      </c>
      <c r="D2727" t="s">
        <v>321</v>
      </c>
      <c r="E2727" t="s">
        <v>20</v>
      </c>
      <c r="F2727" t="b">
        <v>0</v>
      </c>
      <c r="G2727" t="s">
        <v>52</v>
      </c>
      <c r="H2727" s="1">
        <v>45730.500081018523</v>
      </c>
      <c r="I2727" t="b">
        <v>0</v>
      </c>
      <c r="J2727" t="b">
        <v>0</v>
      </c>
      <c r="K2727" t="s">
        <v>31</v>
      </c>
      <c r="L2727" t="s">
        <v>22</v>
      </c>
      <c r="M2727">
        <v>62500</v>
      </c>
      <c r="O2727" t="s">
        <v>2420</v>
      </c>
      <c r="P2727" t="s">
        <v>2421</v>
      </c>
    </row>
    <row r="2728" spans="1:16" x14ac:dyDescent="0.35">
      <c r="A2728" t="s">
        <v>1776</v>
      </c>
      <c r="B2728" t="s">
        <v>1776</v>
      </c>
      <c r="C2728" t="s">
        <v>3961</v>
      </c>
      <c r="D2728" t="s">
        <v>3243</v>
      </c>
      <c r="E2728" t="s">
        <v>296</v>
      </c>
      <c r="F2728" t="b">
        <v>0</v>
      </c>
      <c r="G2728" t="s">
        <v>47</v>
      </c>
      <c r="H2728" s="1">
        <v>45730.500381944446</v>
      </c>
      <c r="I2728" t="b">
        <v>0</v>
      </c>
      <c r="J2728" t="b">
        <v>0</v>
      </c>
      <c r="K2728" t="s">
        <v>31</v>
      </c>
      <c r="L2728" t="s">
        <v>32</v>
      </c>
      <c r="N2728">
        <v>15</v>
      </c>
      <c r="O2728" t="s">
        <v>3244</v>
      </c>
      <c r="P2728" t="s">
        <v>3245</v>
      </c>
    </row>
    <row r="2729" spans="1:16" x14ac:dyDescent="0.35">
      <c r="A2729" t="s">
        <v>1776</v>
      </c>
      <c r="B2729" t="s">
        <v>1776</v>
      </c>
      <c r="C2729" t="s">
        <v>3940</v>
      </c>
      <c r="D2729" t="s">
        <v>3243</v>
      </c>
      <c r="E2729" t="s">
        <v>296</v>
      </c>
      <c r="F2729" t="b">
        <v>0</v>
      </c>
      <c r="G2729" t="s">
        <v>43</v>
      </c>
      <c r="H2729" s="1">
        <v>45730.500648148147</v>
      </c>
      <c r="I2729" t="b">
        <v>0</v>
      </c>
      <c r="J2729" t="b">
        <v>0</v>
      </c>
      <c r="K2729" t="s">
        <v>31</v>
      </c>
      <c r="L2729" t="s">
        <v>32</v>
      </c>
      <c r="N2729">
        <v>15</v>
      </c>
      <c r="O2729" t="s">
        <v>3244</v>
      </c>
      <c r="P2729" t="s">
        <v>3245</v>
      </c>
    </row>
    <row r="2730" spans="1:16" x14ac:dyDescent="0.35">
      <c r="A2730" t="s">
        <v>1776</v>
      </c>
      <c r="B2730" t="s">
        <v>2926</v>
      </c>
      <c r="C2730" t="s">
        <v>2224</v>
      </c>
      <c r="D2730" t="s">
        <v>17437</v>
      </c>
      <c r="F2730" t="b">
        <v>0</v>
      </c>
      <c r="G2730" t="s">
        <v>52</v>
      </c>
      <c r="H2730" s="1">
        <v>45730.625127314823</v>
      </c>
      <c r="I2730" t="b">
        <v>1</v>
      </c>
      <c r="J2730" t="b">
        <v>0</v>
      </c>
      <c r="K2730" t="s">
        <v>31</v>
      </c>
      <c r="L2730" t="s">
        <v>32</v>
      </c>
      <c r="N2730">
        <v>41</v>
      </c>
      <c r="O2730" t="s">
        <v>61</v>
      </c>
      <c r="P2730" t="s">
        <v>3941</v>
      </c>
    </row>
    <row r="2731" spans="1:16" x14ac:dyDescent="0.35">
      <c r="A2731" t="s">
        <v>1776</v>
      </c>
      <c r="B2731" t="s">
        <v>3717</v>
      </c>
      <c r="C2731" t="s">
        <v>1106</v>
      </c>
      <c r="D2731" t="s">
        <v>269</v>
      </c>
      <c r="E2731" t="s">
        <v>91</v>
      </c>
      <c r="F2731" t="b">
        <v>0</v>
      </c>
      <c r="G2731" t="s">
        <v>52</v>
      </c>
      <c r="H2731" s="1">
        <v>45730.666724537034</v>
      </c>
      <c r="I2731" t="b">
        <v>1</v>
      </c>
      <c r="J2731" t="b">
        <v>0</v>
      </c>
      <c r="K2731" t="s">
        <v>31</v>
      </c>
      <c r="L2731" t="s">
        <v>32</v>
      </c>
      <c r="N2731">
        <v>60</v>
      </c>
      <c r="O2731" t="s">
        <v>3718</v>
      </c>
      <c r="P2731" t="s">
        <v>232</v>
      </c>
    </row>
    <row r="2732" spans="1:16" x14ac:dyDescent="0.35">
      <c r="A2732" t="s">
        <v>1776</v>
      </c>
      <c r="B2732" t="s">
        <v>3942</v>
      </c>
      <c r="C2732" t="s">
        <v>3943</v>
      </c>
      <c r="D2732" t="s">
        <v>269</v>
      </c>
      <c r="E2732" t="s">
        <v>20</v>
      </c>
      <c r="F2732" t="b">
        <v>0</v>
      </c>
      <c r="G2732" t="s">
        <v>52</v>
      </c>
      <c r="H2732" s="1">
        <v>45730.708368055559</v>
      </c>
      <c r="I2732" t="b">
        <v>0</v>
      </c>
      <c r="J2732" t="b">
        <v>0</v>
      </c>
      <c r="K2732" t="s">
        <v>31</v>
      </c>
      <c r="L2732" t="s">
        <v>22</v>
      </c>
      <c r="M2732">
        <v>107500</v>
      </c>
      <c r="O2732" t="s">
        <v>3944</v>
      </c>
      <c r="P2732" t="s">
        <v>3945</v>
      </c>
    </row>
    <row r="2733" spans="1:16" x14ac:dyDescent="0.35">
      <c r="A2733" t="s">
        <v>1776</v>
      </c>
      <c r="B2733" t="s">
        <v>1776</v>
      </c>
      <c r="C2733" t="s">
        <v>3946</v>
      </c>
      <c r="D2733" t="s">
        <v>36</v>
      </c>
      <c r="E2733" t="s">
        <v>91</v>
      </c>
      <c r="F2733" t="b">
        <v>0</v>
      </c>
      <c r="G2733" t="s">
        <v>30</v>
      </c>
      <c r="H2733" s="1">
        <v>45730.709050925929</v>
      </c>
      <c r="I2733" t="b">
        <v>1</v>
      </c>
      <c r="J2733" t="b">
        <v>0</v>
      </c>
      <c r="K2733" t="s">
        <v>31</v>
      </c>
      <c r="L2733" t="s">
        <v>32</v>
      </c>
      <c r="N2733">
        <v>22.5</v>
      </c>
      <c r="O2733" t="s">
        <v>166</v>
      </c>
    </row>
    <row r="2734" spans="1:16" x14ac:dyDescent="0.35">
      <c r="A2734" t="s">
        <v>1776</v>
      </c>
      <c r="B2734" t="s">
        <v>3947</v>
      </c>
      <c r="C2734" t="s">
        <v>2343</v>
      </c>
      <c r="D2734" t="s">
        <v>36</v>
      </c>
      <c r="E2734" t="s">
        <v>91</v>
      </c>
      <c r="F2734" t="b">
        <v>0</v>
      </c>
      <c r="G2734" t="s">
        <v>52</v>
      </c>
      <c r="H2734" s="1">
        <v>45730.791932870372</v>
      </c>
      <c r="I2734" t="b">
        <v>0</v>
      </c>
      <c r="J2734" t="b">
        <v>0</v>
      </c>
      <c r="K2734" t="s">
        <v>31</v>
      </c>
      <c r="L2734" t="s">
        <v>32</v>
      </c>
      <c r="N2734">
        <v>80</v>
      </c>
      <c r="O2734" t="s">
        <v>3948</v>
      </c>
    </row>
    <row r="2735" spans="1:16" x14ac:dyDescent="0.35">
      <c r="A2735" t="s">
        <v>1776</v>
      </c>
      <c r="B2735" t="s">
        <v>2291</v>
      </c>
      <c r="C2735" t="s">
        <v>3949</v>
      </c>
      <c r="D2735" t="s">
        <v>115</v>
      </c>
      <c r="F2735" t="b">
        <v>0</v>
      </c>
      <c r="G2735" t="s">
        <v>52</v>
      </c>
      <c r="H2735" s="1">
        <v>45730.792013888888</v>
      </c>
      <c r="I2735" t="b">
        <v>0</v>
      </c>
      <c r="J2735" t="b">
        <v>0</v>
      </c>
      <c r="K2735" t="s">
        <v>31</v>
      </c>
      <c r="L2735" t="s">
        <v>22</v>
      </c>
      <c r="M2735">
        <v>93176</v>
      </c>
      <c r="O2735" t="s">
        <v>3950</v>
      </c>
    </row>
    <row r="2736" spans="1:16" x14ac:dyDescent="0.35">
      <c r="A2736" t="s">
        <v>1776</v>
      </c>
      <c r="B2736" t="s">
        <v>3420</v>
      </c>
      <c r="C2736" t="s">
        <v>1526</v>
      </c>
      <c r="D2736" t="s">
        <v>36</v>
      </c>
      <c r="E2736" t="s">
        <v>91</v>
      </c>
      <c r="F2736" t="b">
        <v>0</v>
      </c>
      <c r="G2736" t="s">
        <v>68</v>
      </c>
      <c r="H2736" s="1">
        <v>45730.793506944443</v>
      </c>
      <c r="I2736" t="b">
        <v>0</v>
      </c>
      <c r="J2736" t="b">
        <v>0</v>
      </c>
      <c r="K2736" t="s">
        <v>31</v>
      </c>
      <c r="L2736" t="s">
        <v>32</v>
      </c>
      <c r="N2736">
        <v>47.5</v>
      </c>
      <c r="O2736" t="s">
        <v>2565</v>
      </c>
      <c r="P2736" t="s">
        <v>941</v>
      </c>
    </row>
    <row r="2737" spans="1:16" x14ac:dyDescent="0.35">
      <c r="A2737" t="s">
        <v>1776</v>
      </c>
      <c r="B2737" t="s">
        <v>3951</v>
      </c>
      <c r="C2737" t="s">
        <v>289</v>
      </c>
      <c r="D2737" t="s">
        <v>573</v>
      </c>
      <c r="E2737" t="s">
        <v>20</v>
      </c>
      <c r="F2737" t="b">
        <v>0</v>
      </c>
      <c r="G2737" t="s">
        <v>43</v>
      </c>
      <c r="H2737" s="1">
        <v>45730.833819444437</v>
      </c>
      <c r="I2737" t="b">
        <v>0</v>
      </c>
      <c r="J2737" t="b">
        <v>1</v>
      </c>
      <c r="K2737" t="s">
        <v>31</v>
      </c>
      <c r="L2737" t="s">
        <v>32</v>
      </c>
      <c r="N2737">
        <v>16.510000228881839</v>
      </c>
      <c r="O2737" t="s">
        <v>96</v>
      </c>
      <c r="P2737" t="s">
        <v>3952</v>
      </c>
    </row>
    <row r="2738" spans="1:16" x14ac:dyDescent="0.35">
      <c r="A2738" t="s">
        <v>1776</v>
      </c>
      <c r="B2738" t="s">
        <v>3879</v>
      </c>
      <c r="C2738" t="s">
        <v>1336</v>
      </c>
      <c r="D2738" t="s">
        <v>573</v>
      </c>
      <c r="E2738" t="s">
        <v>20</v>
      </c>
      <c r="F2738" t="b">
        <v>0</v>
      </c>
      <c r="G2738" t="s">
        <v>68</v>
      </c>
      <c r="H2738" s="1">
        <v>45730.834236111114</v>
      </c>
      <c r="I2738" t="b">
        <v>0</v>
      </c>
      <c r="J2738" t="b">
        <v>1</v>
      </c>
      <c r="K2738" t="s">
        <v>31</v>
      </c>
      <c r="L2738" t="s">
        <v>32</v>
      </c>
      <c r="N2738">
        <v>22.694999694824219</v>
      </c>
      <c r="O2738" t="s">
        <v>3880</v>
      </c>
      <c r="P2738" t="s">
        <v>2389</v>
      </c>
    </row>
    <row r="2739" spans="1:16" x14ac:dyDescent="0.35">
      <c r="A2739" t="s">
        <v>1776</v>
      </c>
      <c r="B2739" t="s">
        <v>1776</v>
      </c>
      <c r="C2739" t="s">
        <v>3953</v>
      </c>
      <c r="D2739" t="s">
        <v>36</v>
      </c>
      <c r="E2739" t="s">
        <v>20</v>
      </c>
      <c r="F2739" t="b">
        <v>0</v>
      </c>
      <c r="G2739" t="s">
        <v>52</v>
      </c>
      <c r="H2739" s="1">
        <v>45730.876296296286</v>
      </c>
      <c r="I2739" t="b">
        <v>1</v>
      </c>
      <c r="J2739" t="b">
        <v>0</v>
      </c>
      <c r="K2739" t="s">
        <v>31</v>
      </c>
      <c r="L2739" t="s">
        <v>22</v>
      </c>
      <c r="M2739">
        <v>82500</v>
      </c>
      <c r="O2739" t="s">
        <v>3954</v>
      </c>
      <c r="P2739" t="s">
        <v>897</v>
      </c>
    </row>
    <row r="2740" spans="1:16" x14ac:dyDescent="0.35">
      <c r="A2740" t="s">
        <v>1776</v>
      </c>
      <c r="B2740" t="s">
        <v>3955</v>
      </c>
      <c r="C2740" t="s">
        <v>1188</v>
      </c>
      <c r="D2740" t="s">
        <v>110</v>
      </c>
      <c r="E2740" t="s">
        <v>20</v>
      </c>
      <c r="F2740" t="b">
        <v>0</v>
      </c>
      <c r="G2740" t="s">
        <v>47</v>
      </c>
      <c r="H2740" s="1">
        <v>45730.876331018517</v>
      </c>
      <c r="I2740" t="b">
        <v>0</v>
      </c>
      <c r="J2740" t="b">
        <v>1</v>
      </c>
      <c r="K2740" t="s">
        <v>31</v>
      </c>
      <c r="L2740" t="s">
        <v>32</v>
      </c>
      <c r="N2740">
        <v>23</v>
      </c>
      <c r="O2740" t="s">
        <v>3956</v>
      </c>
      <c r="P2740" t="s">
        <v>3957</v>
      </c>
    </row>
    <row r="2741" spans="1:16" x14ac:dyDescent="0.35">
      <c r="A2741" t="s">
        <v>1776</v>
      </c>
      <c r="B2741" t="s">
        <v>2471</v>
      </c>
      <c r="C2741" t="s">
        <v>994</v>
      </c>
      <c r="D2741" t="s">
        <v>110</v>
      </c>
      <c r="E2741" t="s">
        <v>20</v>
      </c>
      <c r="F2741" t="b">
        <v>0</v>
      </c>
      <c r="G2741" t="s">
        <v>994</v>
      </c>
      <c r="H2741" s="1">
        <v>45730.905011574083</v>
      </c>
      <c r="I2741" t="b">
        <v>0</v>
      </c>
      <c r="J2741" t="b">
        <v>0</v>
      </c>
      <c r="K2741" t="s">
        <v>994</v>
      </c>
      <c r="L2741" t="s">
        <v>22</v>
      </c>
      <c r="M2741">
        <v>38500</v>
      </c>
      <c r="O2741" t="s">
        <v>2472</v>
      </c>
      <c r="P2741" t="s">
        <v>2473</v>
      </c>
    </row>
    <row r="2742" spans="1:16" x14ac:dyDescent="0.35">
      <c r="A2742" t="s">
        <v>1776</v>
      </c>
      <c r="B2742" t="s">
        <v>3649</v>
      </c>
      <c r="C2742" t="s">
        <v>533</v>
      </c>
      <c r="D2742" t="s">
        <v>36</v>
      </c>
      <c r="E2742" t="s">
        <v>20</v>
      </c>
      <c r="F2742" t="b">
        <v>0</v>
      </c>
      <c r="G2742" t="s">
        <v>52</v>
      </c>
      <c r="H2742" s="1">
        <v>45730.916979166657</v>
      </c>
      <c r="I2742" t="b">
        <v>0</v>
      </c>
      <c r="J2742" t="b">
        <v>1</v>
      </c>
      <c r="K2742" t="s">
        <v>31</v>
      </c>
      <c r="L2742" t="s">
        <v>22</v>
      </c>
      <c r="M2742">
        <v>62355.453125</v>
      </c>
      <c r="O2742" t="s">
        <v>3650</v>
      </c>
      <c r="P2742" t="s">
        <v>3651</v>
      </c>
    </row>
    <row r="2743" spans="1:16" x14ac:dyDescent="0.35">
      <c r="A2743" t="s">
        <v>1776</v>
      </c>
      <c r="B2743" t="s">
        <v>3795</v>
      </c>
      <c r="C2743" t="s">
        <v>3958</v>
      </c>
      <c r="D2743" t="s">
        <v>573</v>
      </c>
      <c r="E2743" t="s">
        <v>296</v>
      </c>
      <c r="F2743" t="b">
        <v>0</v>
      </c>
      <c r="G2743" t="s">
        <v>43</v>
      </c>
      <c r="H2743" s="1">
        <v>45730.958761574067</v>
      </c>
      <c r="I2743" t="b">
        <v>0</v>
      </c>
      <c r="J2743" t="b">
        <v>0</v>
      </c>
      <c r="K2743" t="s">
        <v>31</v>
      </c>
      <c r="L2743" t="s">
        <v>32</v>
      </c>
      <c r="N2743">
        <v>16.510000228881839</v>
      </c>
      <c r="O2743" t="s">
        <v>3959</v>
      </c>
      <c r="P2743" t="s">
        <v>3960</v>
      </c>
    </row>
    <row r="2744" spans="1:16" x14ac:dyDescent="0.35">
      <c r="A2744" t="s">
        <v>1776</v>
      </c>
      <c r="B2744" t="s">
        <v>2196</v>
      </c>
      <c r="C2744" t="s">
        <v>3761</v>
      </c>
      <c r="D2744" t="s">
        <v>36</v>
      </c>
      <c r="E2744" t="s">
        <v>20</v>
      </c>
      <c r="F2744" t="b">
        <v>0</v>
      </c>
      <c r="G2744" t="s">
        <v>52</v>
      </c>
      <c r="H2744" s="1">
        <v>45731.000231481477</v>
      </c>
      <c r="I2744" t="b">
        <v>0</v>
      </c>
      <c r="J2744" t="b">
        <v>1</v>
      </c>
      <c r="K2744" t="s">
        <v>31</v>
      </c>
      <c r="L2744" t="s">
        <v>22</v>
      </c>
      <c r="M2744">
        <v>125000</v>
      </c>
      <c r="O2744" t="s">
        <v>209</v>
      </c>
      <c r="P2744" t="s">
        <v>3929</v>
      </c>
    </row>
    <row r="2745" spans="1:16" x14ac:dyDescent="0.35">
      <c r="A2745" t="s">
        <v>1776</v>
      </c>
      <c r="B2745" t="s">
        <v>1776</v>
      </c>
      <c r="C2745" t="s">
        <v>3930</v>
      </c>
      <c r="D2745" t="s">
        <v>3243</v>
      </c>
      <c r="E2745" t="s">
        <v>296</v>
      </c>
      <c r="F2745" t="b">
        <v>0</v>
      </c>
      <c r="G2745" t="s">
        <v>47</v>
      </c>
      <c r="H2745" s="1">
        <v>45731.042337962957</v>
      </c>
      <c r="I2745" t="b">
        <v>0</v>
      </c>
      <c r="J2745" t="b">
        <v>0</v>
      </c>
      <c r="K2745" t="s">
        <v>31</v>
      </c>
      <c r="L2745" t="s">
        <v>32</v>
      </c>
      <c r="N2745">
        <v>15</v>
      </c>
      <c r="O2745" t="s">
        <v>3244</v>
      </c>
      <c r="P2745" t="s">
        <v>3245</v>
      </c>
    </row>
    <row r="2746" spans="1:16" x14ac:dyDescent="0.35">
      <c r="A2746" t="s">
        <v>1776</v>
      </c>
      <c r="B2746" t="s">
        <v>2041</v>
      </c>
      <c r="C2746" t="s">
        <v>868</v>
      </c>
      <c r="D2746" t="s">
        <v>2042</v>
      </c>
      <c r="E2746" t="s">
        <v>91</v>
      </c>
      <c r="F2746" t="b">
        <v>0</v>
      </c>
      <c r="G2746" t="s">
        <v>47</v>
      </c>
      <c r="H2746" s="1">
        <v>45731.250300925924</v>
      </c>
      <c r="I2746" t="b">
        <v>1</v>
      </c>
      <c r="J2746" t="b">
        <v>0</v>
      </c>
      <c r="K2746" t="s">
        <v>31</v>
      </c>
      <c r="L2746" t="s">
        <v>22</v>
      </c>
      <c r="M2746">
        <v>169241</v>
      </c>
      <c r="O2746" t="s">
        <v>2043</v>
      </c>
      <c r="P2746" t="s">
        <v>2044</v>
      </c>
    </row>
    <row r="2747" spans="1:16" x14ac:dyDescent="0.35">
      <c r="A2747" t="s">
        <v>1776</v>
      </c>
      <c r="B2747" t="s">
        <v>1776</v>
      </c>
      <c r="C2747" t="s">
        <v>325</v>
      </c>
      <c r="D2747" t="s">
        <v>17459</v>
      </c>
      <c r="E2747" t="s">
        <v>91</v>
      </c>
      <c r="F2747" t="b">
        <v>0</v>
      </c>
      <c r="G2747" t="s">
        <v>47</v>
      </c>
      <c r="H2747" s="1">
        <v>45731.25037037037</v>
      </c>
      <c r="I2747" t="b">
        <v>0</v>
      </c>
      <c r="J2747" t="b">
        <v>1</v>
      </c>
      <c r="K2747" t="s">
        <v>31</v>
      </c>
      <c r="L2747" t="s">
        <v>32</v>
      </c>
      <c r="N2747">
        <v>47.5</v>
      </c>
      <c r="O2747" t="s">
        <v>2096</v>
      </c>
      <c r="P2747" t="s">
        <v>834</v>
      </c>
    </row>
    <row r="2748" spans="1:16" x14ac:dyDescent="0.35">
      <c r="A2748" t="s">
        <v>1776</v>
      </c>
      <c r="B2748" t="s">
        <v>3931</v>
      </c>
      <c r="C2748" t="s">
        <v>142</v>
      </c>
      <c r="D2748" t="s">
        <v>110</v>
      </c>
      <c r="E2748" t="s">
        <v>20</v>
      </c>
      <c r="F2748" t="b">
        <v>0</v>
      </c>
      <c r="G2748" t="s">
        <v>68</v>
      </c>
      <c r="H2748" s="1">
        <v>45731.250567129631</v>
      </c>
      <c r="I2748" t="b">
        <v>0</v>
      </c>
      <c r="J2748" t="b">
        <v>1</v>
      </c>
      <c r="K2748" t="s">
        <v>31</v>
      </c>
      <c r="L2748" t="s">
        <v>32</v>
      </c>
      <c r="N2748">
        <v>43.875</v>
      </c>
      <c r="O2748" t="s">
        <v>524</v>
      </c>
      <c r="P2748" t="s">
        <v>3932</v>
      </c>
    </row>
    <row r="2749" spans="1:16" x14ac:dyDescent="0.35">
      <c r="A2749" t="s">
        <v>1776</v>
      </c>
      <c r="B2749" t="s">
        <v>1776</v>
      </c>
      <c r="C2749" t="s">
        <v>3933</v>
      </c>
      <c r="D2749" t="s">
        <v>110</v>
      </c>
      <c r="E2749" t="s">
        <v>91</v>
      </c>
      <c r="F2749" t="b">
        <v>0</v>
      </c>
      <c r="G2749" t="s">
        <v>68</v>
      </c>
      <c r="H2749" s="1">
        <v>45731.250625000001</v>
      </c>
      <c r="I2749" t="b">
        <v>0</v>
      </c>
      <c r="J2749" t="b">
        <v>0</v>
      </c>
      <c r="K2749" t="s">
        <v>31</v>
      </c>
      <c r="L2749" t="s">
        <v>22</v>
      </c>
      <c r="M2749">
        <v>76212</v>
      </c>
      <c r="O2749" t="s">
        <v>3934</v>
      </c>
      <c r="P2749" t="s">
        <v>3935</v>
      </c>
    </row>
    <row r="2750" spans="1:16" x14ac:dyDescent="0.35">
      <c r="A2750" t="s">
        <v>1776</v>
      </c>
      <c r="B2750" t="s">
        <v>2048</v>
      </c>
      <c r="C2750" t="s">
        <v>3936</v>
      </c>
      <c r="D2750" t="s">
        <v>115</v>
      </c>
      <c r="E2750" t="s">
        <v>20</v>
      </c>
      <c r="F2750" t="b">
        <v>0</v>
      </c>
      <c r="G2750" t="s">
        <v>52</v>
      </c>
      <c r="H2750" s="1">
        <v>45731.291921296302</v>
      </c>
      <c r="I2750" t="b">
        <v>0</v>
      </c>
      <c r="J2750" t="b">
        <v>0</v>
      </c>
      <c r="K2750" t="s">
        <v>31</v>
      </c>
      <c r="L2750" t="s">
        <v>22</v>
      </c>
      <c r="M2750">
        <v>100000</v>
      </c>
      <c r="O2750" t="s">
        <v>3937</v>
      </c>
      <c r="P2750" t="s">
        <v>1062</v>
      </c>
    </row>
    <row r="2751" spans="1:16" x14ac:dyDescent="0.35">
      <c r="A2751" t="s">
        <v>1776</v>
      </c>
      <c r="B2751" t="s">
        <v>1944</v>
      </c>
      <c r="C2751" t="s">
        <v>170</v>
      </c>
      <c r="D2751" t="s">
        <v>29</v>
      </c>
      <c r="E2751" t="s">
        <v>20</v>
      </c>
      <c r="F2751" t="b">
        <v>0</v>
      </c>
      <c r="G2751" t="s">
        <v>171</v>
      </c>
      <c r="H2751" s="1">
        <v>45731.312141203707</v>
      </c>
      <c r="I2751" t="b">
        <v>0</v>
      </c>
      <c r="J2751" t="b">
        <v>0</v>
      </c>
      <c r="K2751" t="s">
        <v>31</v>
      </c>
      <c r="L2751" t="s">
        <v>22</v>
      </c>
      <c r="M2751">
        <v>70000</v>
      </c>
      <c r="O2751" t="s">
        <v>3938</v>
      </c>
      <c r="P2751" t="s">
        <v>3939</v>
      </c>
    </row>
    <row r="2752" spans="1:16" x14ac:dyDescent="0.35">
      <c r="A2752" t="s">
        <v>1776</v>
      </c>
      <c r="B2752" t="s">
        <v>1776</v>
      </c>
      <c r="C2752" t="s">
        <v>756</v>
      </c>
      <c r="D2752" t="s">
        <v>3243</v>
      </c>
      <c r="E2752" t="s">
        <v>296</v>
      </c>
      <c r="F2752" t="b">
        <v>0</v>
      </c>
      <c r="G2752" t="s">
        <v>30</v>
      </c>
      <c r="H2752" s="1">
        <v>45731.459699074083</v>
      </c>
      <c r="I2752" t="b">
        <v>0</v>
      </c>
      <c r="J2752" t="b">
        <v>0</v>
      </c>
      <c r="K2752" t="s">
        <v>31</v>
      </c>
      <c r="L2752" t="s">
        <v>32</v>
      </c>
      <c r="N2752">
        <v>15</v>
      </c>
      <c r="O2752" t="s">
        <v>3244</v>
      </c>
      <c r="P2752" t="s">
        <v>3245</v>
      </c>
    </row>
    <row r="2753" spans="1:16" x14ac:dyDescent="0.35">
      <c r="A2753" t="s">
        <v>1776</v>
      </c>
      <c r="B2753" t="s">
        <v>2418</v>
      </c>
      <c r="C2753" t="s">
        <v>505</v>
      </c>
      <c r="D2753" t="s">
        <v>321</v>
      </c>
      <c r="E2753" t="s">
        <v>20</v>
      </c>
      <c r="F2753" t="b">
        <v>0</v>
      </c>
      <c r="G2753" t="s">
        <v>52</v>
      </c>
      <c r="H2753" s="1">
        <v>45731.500081018523</v>
      </c>
      <c r="I2753" t="b">
        <v>0</v>
      </c>
      <c r="J2753" t="b">
        <v>0</v>
      </c>
      <c r="K2753" t="s">
        <v>31</v>
      </c>
      <c r="L2753" t="s">
        <v>22</v>
      </c>
      <c r="M2753">
        <v>62500</v>
      </c>
      <c r="O2753" t="s">
        <v>2420</v>
      </c>
      <c r="P2753" t="s">
        <v>2421</v>
      </c>
    </row>
    <row r="2754" spans="1:16" x14ac:dyDescent="0.35">
      <c r="A2754" t="s">
        <v>1776</v>
      </c>
      <c r="B2754" t="s">
        <v>1776</v>
      </c>
      <c r="C2754" t="s">
        <v>3940</v>
      </c>
      <c r="D2754" t="s">
        <v>3243</v>
      </c>
      <c r="E2754" t="s">
        <v>296</v>
      </c>
      <c r="F2754" t="b">
        <v>0</v>
      </c>
      <c r="G2754" t="s">
        <v>43</v>
      </c>
      <c r="H2754" s="1">
        <v>45731.500648148147</v>
      </c>
      <c r="I2754" t="b">
        <v>0</v>
      </c>
      <c r="J2754" t="b">
        <v>0</v>
      </c>
      <c r="K2754" t="s">
        <v>31</v>
      </c>
      <c r="L2754" t="s">
        <v>32</v>
      </c>
      <c r="N2754">
        <v>15</v>
      </c>
      <c r="O2754" t="s">
        <v>3244</v>
      </c>
      <c r="P2754" t="s">
        <v>3245</v>
      </c>
    </row>
    <row r="2755" spans="1:16" x14ac:dyDescent="0.35">
      <c r="A2755" t="s">
        <v>1776</v>
      </c>
      <c r="B2755" t="s">
        <v>2926</v>
      </c>
      <c r="C2755" t="s">
        <v>2224</v>
      </c>
      <c r="D2755" t="s">
        <v>17437</v>
      </c>
      <c r="F2755" t="b">
        <v>0</v>
      </c>
      <c r="G2755" t="s">
        <v>52</v>
      </c>
      <c r="H2755" s="1">
        <v>45731.625127314823</v>
      </c>
      <c r="I2755" t="b">
        <v>1</v>
      </c>
      <c r="J2755" t="b">
        <v>0</v>
      </c>
      <c r="K2755" t="s">
        <v>31</v>
      </c>
      <c r="L2755" t="s">
        <v>32</v>
      </c>
      <c r="N2755">
        <v>41</v>
      </c>
      <c r="O2755" t="s">
        <v>61</v>
      </c>
      <c r="P2755" t="s">
        <v>3941</v>
      </c>
    </row>
    <row r="2756" spans="1:16" x14ac:dyDescent="0.35">
      <c r="A2756" t="s">
        <v>1776</v>
      </c>
      <c r="B2756" t="s">
        <v>3717</v>
      </c>
      <c r="C2756" t="s">
        <v>1106</v>
      </c>
      <c r="D2756" t="s">
        <v>269</v>
      </c>
      <c r="E2756" t="s">
        <v>91</v>
      </c>
      <c r="F2756" t="b">
        <v>0</v>
      </c>
      <c r="G2756" t="s">
        <v>52</v>
      </c>
      <c r="H2756" s="1">
        <v>45731.666724537034</v>
      </c>
      <c r="I2756" t="b">
        <v>1</v>
      </c>
      <c r="J2756" t="b">
        <v>0</v>
      </c>
      <c r="K2756" t="s">
        <v>31</v>
      </c>
      <c r="L2756" t="s">
        <v>32</v>
      </c>
      <c r="N2756">
        <v>60</v>
      </c>
      <c r="O2756" t="s">
        <v>3718</v>
      </c>
      <c r="P2756" t="s">
        <v>232</v>
      </c>
    </row>
    <row r="2757" spans="1:16" x14ac:dyDescent="0.35">
      <c r="A2757" t="s">
        <v>1776</v>
      </c>
      <c r="B2757" t="s">
        <v>3942</v>
      </c>
      <c r="C2757" t="s">
        <v>3943</v>
      </c>
      <c r="D2757" t="s">
        <v>269</v>
      </c>
      <c r="E2757" t="s">
        <v>20</v>
      </c>
      <c r="F2757" t="b">
        <v>0</v>
      </c>
      <c r="G2757" t="s">
        <v>52</v>
      </c>
      <c r="H2757" s="1">
        <v>45731.708368055559</v>
      </c>
      <c r="I2757" t="b">
        <v>0</v>
      </c>
      <c r="J2757" t="b">
        <v>0</v>
      </c>
      <c r="K2757" t="s">
        <v>31</v>
      </c>
      <c r="L2757" t="s">
        <v>22</v>
      </c>
      <c r="M2757">
        <v>107500</v>
      </c>
      <c r="O2757" t="s">
        <v>3944</v>
      </c>
      <c r="P2757" t="s">
        <v>3945</v>
      </c>
    </row>
    <row r="2758" spans="1:16" x14ac:dyDescent="0.35">
      <c r="A2758" t="s">
        <v>1776</v>
      </c>
      <c r="B2758" t="s">
        <v>1776</v>
      </c>
      <c r="C2758" t="s">
        <v>3946</v>
      </c>
      <c r="D2758" t="s">
        <v>36</v>
      </c>
      <c r="E2758" t="s">
        <v>91</v>
      </c>
      <c r="F2758" t="b">
        <v>0</v>
      </c>
      <c r="G2758" t="s">
        <v>30</v>
      </c>
      <c r="H2758" s="1">
        <v>45731.709050925929</v>
      </c>
      <c r="I2758" t="b">
        <v>1</v>
      </c>
      <c r="J2758" t="b">
        <v>0</v>
      </c>
      <c r="K2758" t="s">
        <v>31</v>
      </c>
      <c r="L2758" t="s">
        <v>32</v>
      </c>
      <c r="N2758">
        <v>22.5</v>
      </c>
      <c r="O2758" t="s">
        <v>166</v>
      </c>
    </row>
    <row r="2759" spans="1:16" x14ac:dyDescent="0.35">
      <c r="A2759" t="s">
        <v>1776</v>
      </c>
      <c r="B2759" t="s">
        <v>3947</v>
      </c>
      <c r="C2759" t="s">
        <v>2343</v>
      </c>
      <c r="D2759" t="s">
        <v>36</v>
      </c>
      <c r="E2759" t="s">
        <v>91</v>
      </c>
      <c r="F2759" t="b">
        <v>0</v>
      </c>
      <c r="G2759" t="s">
        <v>52</v>
      </c>
      <c r="H2759" s="1">
        <v>45731.791932870372</v>
      </c>
      <c r="I2759" t="b">
        <v>0</v>
      </c>
      <c r="J2759" t="b">
        <v>0</v>
      </c>
      <c r="K2759" t="s">
        <v>31</v>
      </c>
      <c r="L2759" t="s">
        <v>32</v>
      </c>
      <c r="N2759">
        <v>80</v>
      </c>
      <c r="O2759" t="s">
        <v>3948</v>
      </c>
    </row>
    <row r="2760" spans="1:16" x14ac:dyDescent="0.35">
      <c r="A2760" t="s">
        <v>1776</v>
      </c>
      <c r="B2760" t="s">
        <v>2291</v>
      </c>
      <c r="C2760" t="s">
        <v>3949</v>
      </c>
      <c r="D2760" t="s">
        <v>115</v>
      </c>
      <c r="F2760" t="b">
        <v>0</v>
      </c>
      <c r="G2760" t="s">
        <v>52</v>
      </c>
      <c r="H2760" s="1">
        <v>45731.792013888888</v>
      </c>
      <c r="I2760" t="b">
        <v>0</v>
      </c>
      <c r="J2760" t="b">
        <v>0</v>
      </c>
      <c r="K2760" t="s">
        <v>31</v>
      </c>
      <c r="L2760" t="s">
        <v>22</v>
      </c>
      <c r="M2760">
        <v>93176</v>
      </c>
      <c r="O2760" t="s">
        <v>3950</v>
      </c>
    </row>
    <row r="2761" spans="1:16" x14ac:dyDescent="0.35">
      <c r="A2761" t="s">
        <v>1776</v>
      </c>
      <c r="B2761" t="s">
        <v>3420</v>
      </c>
      <c r="C2761" t="s">
        <v>1526</v>
      </c>
      <c r="D2761" t="s">
        <v>36</v>
      </c>
      <c r="E2761" t="s">
        <v>91</v>
      </c>
      <c r="F2761" t="b">
        <v>0</v>
      </c>
      <c r="G2761" t="s">
        <v>68</v>
      </c>
      <c r="H2761" s="1">
        <v>45731.793506944443</v>
      </c>
      <c r="I2761" t="b">
        <v>0</v>
      </c>
      <c r="J2761" t="b">
        <v>0</v>
      </c>
      <c r="K2761" t="s">
        <v>31</v>
      </c>
      <c r="L2761" t="s">
        <v>32</v>
      </c>
      <c r="N2761">
        <v>47.5</v>
      </c>
      <c r="O2761" t="s">
        <v>2565</v>
      </c>
      <c r="P2761" t="s">
        <v>941</v>
      </c>
    </row>
    <row r="2762" spans="1:16" x14ac:dyDescent="0.35">
      <c r="A2762" t="s">
        <v>1776</v>
      </c>
      <c r="B2762" t="s">
        <v>3951</v>
      </c>
      <c r="C2762" t="s">
        <v>289</v>
      </c>
      <c r="D2762" t="s">
        <v>573</v>
      </c>
      <c r="E2762" t="s">
        <v>20</v>
      </c>
      <c r="F2762" t="b">
        <v>0</v>
      </c>
      <c r="G2762" t="s">
        <v>43</v>
      </c>
      <c r="H2762" s="1">
        <v>45731.833819444437</v>
      </c>
      <c r="I2762" t="b">
        <v>0</v>
      </c>
      <c r="J2762" t="b">
        <v>1</v>
      </c>
      <c r="K2762" t="s">
        <v>31</v>
      </c>
      <c r="L2762" t="s">
        <v>32</v>
      </c>
      <c r="N2762">
        <v>16.510000228881839</v>
      </c>
      <c r="O2762" t="s">
        <v>96</v>
      </c>
      <c r="P2762" t="s">
        <v>3952</v>
      </c>
    </row>
    <row r="2763" spans="1:16" x14ac:dyDescent="0.35">
      <c r="A2763" t="s">
        <v>1776</v>
      </c>
      <c r="B2763" t="s">
        <v>3879</v>
      </c>
      <c r="C2763" t="s">
        <v>1336</v>
      </c>
      <c r="D2763" t="s">
        <v>573</v>
      </c>
      <c r="E2763" t="s">
        <v>20</v>
      </c>
      <c r="F2763" t="b">
        <v>0</v>
      </c>
      <c r="G2763" t="s">
        <v>68</v>
      </c>
      <c r="H2763" s="1">
        <v>45731.834236111114</v>
      </c>
      <c r="I2763" t="b">
        <v>0</v>
      </c>
      <c r="J2763" t="b">
        <v>1</v>
      </c>
      <c r="K2763" t="s">
        <v>31</v>
      </c>
      <c r="L2763" t="s">
        <v>32</v>
      </c>
      <c r="N2763">
        <v>22.694999694824219</v>
      </c>
      <c r="O2763" t="s">
        <v>3880</v>
      </c>
      <c r="P2763" t="s">
        <v>2389</v>
      </c>
    </row>
    <row r="2764" spans="1:16" x14ac:dyDescent="0.35">
      <c r="A2764" t="s">
        <v>1776</v>
      </c>
      <c r="B2764" t="s">
        <v>1776</v>
      </c>
      <c r="C2764" t="s">
        <v>3953</v>
      </c>
      <c r="D2764" t="s">
        <v>36</v>
      </c>
      <c r="E2764" t="s">
        <v>20</v>
      </c>
      <c r="F2764" t="b">
        <v>0</v>
      </c>
      <c r="G2764" t="s">
        <v>52</v>
      </c>
      <c r="H2764" s="1">
        <v>45731.876296296286</v>
      </c>
      <c r="I2764" t="b">
        <v>1</v>
      </c>
      <c r="J2764" t="b">
        <v>0</v>
      </c>
      <c r="K2764" t="s">
        <v>31</v>
      </c>
      <c r="L2764" t="s">
        <v>22</v>
      </c>
      <c r="M2764">
        <v>82500</v>
      </c>
      <c r="O2764" t="s">
        <v>3954</v>
      </c>
      <c r="P2764" t="s">
        <v>897</v>
      </c>
    </row>
    <row r="2765" spans="1:16" x14ac:dyDescent="0.35">
      <c r="A2765" t="s">
        <v>1776</v>
      </c>
      <c r="B2765" t="s">
        <v>3955</v>
      </c>
      <c r="C2765" t="s">
        <v>1188</v>
      </c>
      <c r="D2765" t="s">
        <v>110</v>
      </c>
      <c r="E2765" t="s">
        <v>20</v>
      </c>
      <c r="F2765" t="b">
        <v>0</v>
      </c>
      <c r="G2765" t="s">
        <v>47</v>
      </c>
      <c r="H2765" s="1">
        <v>45731.876331018517</v>
      </c>
      <c r="I2765" t="b">
        <v>0</v>
      </c>
      <c r="J2765" t="b">
        <v>1</v>
      </c>
      <c r="K2765" t="s">
        <v>31</v>
      </c>
      <c r="L2765" t="s">
        <v>32</v>
      </c>
      <c r="N2765">
        <v>23</v>
      </c>
      <c r="O2765" t="s">
        <v>3956</v>
      </c>
      <c r="P2765" t="s">
        <v>3957</v>
      </c>
    </row>
    <row r="2766" spans="1:16" x14ac:dyDescent="0.35">
      <c r="A2766" t="s">
        <v>1776</v>
      </c>
      <c r="B2766" t="s">
        <v>2471</v>
      </c>
      <c r="C2766" t="s">
        <v>994</v>
      </c>
      <c r="D2766" t="s">
        <v>110</v>
      </c>
      <c r="E2766" t="s">
        <v>20</v>
      </c>
      <c r="F2766" t="b">
        <v>0</v>
      </c>
      <c r="G2766" t="s">
        <v>994</v>
      </c>
      <c r="H2766" s="1">
        <v>45731.905011574083</v>
      </c>
      <c r="I2766" t="b">
        <v>0</v>
      </c>
      <c r="J2766" t="b">
        <v>0</v>
      </c>
      <c r="K2766" t="s">
        <v>994</v>
      </c>
      <c r="L2766" t="s">
        <v>22</v>
      </c>
      <c r="M2766">
        <v>38500</v>
      </c>
      <c r="O2766" t="s">
        <v>2472</v>
      </c>
      <c r="P2766" t="s">
        <v>2473</v>
      </c>
    </row>
    <row r="2767" spans="1:16" x14ac:dyDescent="0.35">
      <c r="A2767" t="s">
        <v>1776</v>
      </c>
      <c r="B2767" t="s">
        <v>3649</v>
      </c>
      <c r="C2767" t="s">
        <v>533</v>
      </c>
      <c r="D2767" t="s">
        <v>36</v>
      </c>
      <c r="E2767" t="s">
        <v>20</v>
      </c>
      <c r="F2767" t="b">
        <v>0</v>
      </c>
      <c r="G2767" t="s">
        <v>52</v>
      </c>
      <c r="H2767" s="1">
        <v>45731.916979166657</v>
      </c>
      <c r="I2767" t="b">
        <v>0</v>
      </c>
      <c r="J2767" t="b">
        <v>1</v>
      </c>
      <c r="K2767" t="s">
        <v>31</v>
      </c>
      <c r="L2767" t="s">
        <v>22</v>
      </c>
      <c r="M2767">
        <v>62355.453125</v>
      </c>
      <c r="O2767" t="s">
        <v>3650</v>
      </c>
      <c r="P2767" t="s">
        <v>3651</v>
      </c>
    </row>
    <row r="2768" spans="1:16" x14ac:dyDescent="0.35">
      <c r="A2768" t="s">
        <v>1776</v>
      </c>
      <c r="B2768" t="s">
        <v>3795</v>
      </c>
      <c r="C2768" t="s">
        <v>3958</v>
      </c>
      <c r="D2768" t="s">
        <v>573</v>
      </c>
      <c r="E2768" t="s">
        <v>296</v>
      </c>
      <c r="F2768" t="b">
        <v>0</v>
      </c>
      <c r="G2768" t="s">
        <v>43</v>
      </c>
      <c r="H2768" s="1">
        <v>45731.958761574067</v>
      </c>
      <c r="I2768" t="b">
        <v>0</v>
      </c>
      <c r="J2768" t="b">
        <v>0</v>
      </c>
      <c r="K2768" t="s">
        <v>31</v>
      </c>
      <c r="L2768" t="s">
        <v>32</v>
      </c>
      <c r="N2768">
        <v>16.510000228881839</v>
      </c>
      <c r="O2768" t="s">
        <v>3959</v>
      </c>
      <c r="P2768" t="s">
        <v>3960</v>
      </c>
    </row>
    <row r="2769" spans="1:16" x14ac:dyDescent="0.35">
      <c r="A2769" t="s">
        <v>1776</v>
      </c>
      <c r="B2769" t="s">
        <v>2196</v>
      </c>
      <c r="C2769" t="s">
        <v>3761</v>
      </c>
      <c r="D2769" t="s">
        <v>36</v>
      </c>
      <c r="E2769" t="s">
        <v>20</v>
      </c>
      <c r="F2769" t="b">
        <v>0</v>
      </c>
      <c r="G2769" t="s">
        <v>52</v>
      </c>
      <c r="H2769" s="1">
        <v>45732.000231481477</v>
      </c>
      <c r="I2769" t="b">
        <v>0</v>
      </c>
      <c r="J2769" t="b">
        <v>1</v>
      </c>
      <c r="K2769" t="s">
        <v>31</v>
      </c>
      <c r="L2769" t="s">
        <v>22</v>
      </c>
      <c r="M2769">
        <v>125000</v>
      </c>
      <c r="O2769" t="s">
        <v>209</v>
      </c>
      <c r="P2769" t="s">
        <v>3929</v>
      </c>
    </row>
    <row r="2770" spans="1:16" x14ac:dyDescent="0.35">
      <c r="A2770" t="s">
        <v>1776</v>
      </c>
      <c r="B2770" t="s">
        <v>1776</v>
      </c>
      <c r="C2770" t="s">
        <v>3930</v>
      </c>
      <c r="D2770" t="s">
        <v>3243</v>
      </c>
      <c r="E2770" t="s">
        <v>296</v>
      </c>
      <c r="F2770" t="b">
        <v>0</v>
      </c>
      <c r="G2770" t="s">
        <v>47</v>
      </c>
      <c r="H2770" s="1">
        <v>45732.042337962957</v>
      </c>
      <c r="I2770" t="b">
        <v>0</v>
      </c>
      <c r="J2770" t="b">
        <v>0</v>
      </c>
      <c r="K2770" t="s">
        <v>31</v>
      </c>
      <c r="L2770" t="s">
        <v>32</v>
      </c>
      <c r="N2770">
        <v>15</v>
      </c>
      <c r="O2770" t="s">
        <v>3244</v>
      </c>
      <c r="P2770" t="s">
        <v>3245</v>
      </c>
    </row>
    <row r="2771" spans="1:16" x14ac:dyDescent="0.35">
      <c r="A2771" t="s">
        <v>1776</v>
      </c>
      <c r="B2771" t="s">
        <v>1776</v>
      </c>
      <c r="C2771" t="s">
        <v>325</v>
      </c>
      <c r="D2771" t="s">
        <v>17459</v>
      </c>
      <c r="E2771" t="s">
        <v>91</v>
      </c>
      <c r="F2771" t="b">
        <v>0</v>
      </c>
      <c r="G2771" t="s">
        <v>47</v>
      </c>
      <c r="H2771" s="1">
        <v>45732.25037037037</v>
      </c>
      <c r="I2771" t="b">
        <v>0</v>
      </c>
      <c r="J2771" t="b">
        <v>1</v>
      </c>
      <c r="K2771" t="s">
        <v>31</v>
      </c>
      <c r="L2771" t="s">
        <v>32</v>
      </c>
      <c r="N2771">
        <v>47.5</v>
      </c>
      <c r="O2771" t="s">
        <v>2096</v>
      </c>
      <c r="P2771" t="s">
        <v>834</v>
      </c>
    </row>
    <row r="2772" spans="1:16" x14ac:dyDescent="0.35">
      <c r="A2772" t="s">
        <v>1776</v>
      </c>
      <c r="B2772" t="s">
        <v>3931</v>
      </c>
      <c r="C2772" t="s">
        <v>142</v>
      </c>
      <c r="D2772" t="s">
        <v>110</v>
      </c>
      <c r="E2772" t="s">
        <v>20</v>
      </c>
      <c r="F2772" t="b">
        <v>0</v>
      </c>
      <c r="G2772" t="s">
        <v>68</v>
      </c>
      <c r="H2772" s="1">
        <v>45732.250567129631</v>
      </c>
      <c r="I2772" t="b">
        <v>0</v>
      </c>
      <c r="J2772" t="b">
        <v>1</v>
      </c>
      <c r="K2772" t="s">
        <v>31</v>
      </c>
      <c r="L2772" t="s">
        <v>32</v>
      </c>
      <c r="N2772">
        <v>43.875</v>
      </c>
      <c r="O2772" t="s">
        <v>524</v>
      </c>
      <c r="P2772" t="s">
        <v>3932</v>
      </c>
    </row>
    <row r="2773" spans="1:16" x14ac:dyDescent="0.35">
      <c r="A2773" t="s">
        <v>1776</v>
      </c>
      <c r="B2773" t="s">
        <v>1776</v>
      </c>
      <c r="C2773" t="s">
        <v>3933</v>
      </c>
      <c r="D2773" t="s">
        <v>110</v>
      </c>
      <c r="E2773" t="s">
        <v>91</v>
      </c>
      <c r="F2773" t="b">
        <v>0</v>
      </c>
      <c r="G2773" t="s">
        <v>68</v>
      </c>
      <c r="H2773" s="1">
        <v>45732.250625000001</v>
      </c>
      <c r="I2773" t="b">
        <v>0</v>
      </c>
      <c r="J2773" t="b">
        <v>0</v>
      </c>
      <c r="K2773" t="s">
        <v>31</v>
      </c>
      <c r="L2773" t="s">
        <v>22</v>
      </c>
      <c r="M2773">
        <v>76212</v>
      </c>
      <c r="O2773" t="s">
        <v>3934</v>
      </c>
      <c r="P2773" t="s">
        <v>3935</v>
      </c>
    </row>
    <row r="2774" spans="1:16" x14ac:dyDescent="0.35">
      <c r="A2774" t="s">
        <v>1776</v>
      </c>
      <c r="B2774" t="s">
        <v>2048</v>
      </c>
      <c r="C2774" t="s">
        <v>3936</v>
      </c>
      <c r="D2774" t="s">
        <v>115</v>
      </c>
      <c r="E2774" t="s">
        <v>20</v>
      </c>
      <c r="F2774" t="b">
        <v>0</v>
      </c>
      <c r="G2774" t="s">
        <v>52</v>
      </c>
      <c r="H2774" s="1">
        <v>45732.291921296302</v>
      </c>
      <c r="I2774" t="b">
        <v>0</v>
      </c>
      <c r="J2774" t="b">
        <v>0</v>
      </c>
      <c r="K2774" t="s">
        <v>31</v>
      </c>
      <c r="L2774" t="s">
        <v>22</v>
      </c>
      <c r="M2774">
        <v>100000</v>
      </c>
      <c r="O2774" t="s">
        <v>3937</v>
      </c>
      <c r="P2774" t="s">
        <v>1062</v>
      </c>
    </row>
    <row r="2775" spans="1:16" x14ac:dyDescent="0.35">
      <c r="A2775" t="s">
        <v>1776</v>
      </c>
      <c r="B2775" t="s">
        <v>1944</v>
      </c>
      <c r="C2775" t="s">
        <v>170</v>
      </c>
      <c r="D2775" t="s">
        <v>29</v>
      </c>
      <c r="E2775" t="s">
        <v>20</v>
      </c>
      <c r="F2775" t="b">
        <v>0</v>
      </c>
      <c r="G2775" t="s">
        <v>171</v>
      </c>
      <c r="H2775" s="1">
        <v>45732.312141203707</v>
      </c>
      <c r="I2775" t="b">
        <v>0</v>
      </c>
      <c r="J2775" t="b">
        <v>0</v>
      </c>
      <c r="K2775" t="s">
        <v>31</v>
      </c>
      <c r="L2775" t="s">
        <v>22</v>
      </c>
      <c r="M2775">
        <v>70000</v>
      </c>
      <c r="O2775" t="s">
        <v>3938</v>
      </c>
      <c r="P2775" t="s">
        <v>3939</v>
      </c>
    </row>
    <row r="2776" spans="1:16" x14ac:dyDescent="0.35">
      <c r="A2776" t="s">
        <v>1776</v>
      </c>
      <c r="B2776" t="s">
        <v>1776</v>
      </c>
      <c r="C2776" t="s">
        <v>756</v>
      </c>
      <c r="D2776" t="s">
        <v>3243</v>
      </c>
      <c r="E2776" t="s">
        <v>296</v>
      </c>
      <c r="F2776" t="b">
        <v>0</v>
      </c>
      <c r="G2776" t="s">
        <v>30</v>
      </c>
      <c r="H2776" s="1">
        <v>45732.459699074083</v>
      </c>
      <c r="I2776" t="b">
        <v>0</v>
      </c>
      <c r="J2776" t="b">
        <v>0</v>
      </c>
      <c r="K2776" t="s">
        <v>31</v>
      </c>
      <c r="L2776" t="s">
        <v>32</v>
      </c>
      <c r="N2776">
        <v>15</v>
      </c>
      <c r="O2776" t="s">
        <v>3244</v>
      </c>
      <c r="P2776" t="s">
        <v>3245</v>
      </c>
    </row>
    <row r="2777" spans="1:16" x14ac:dyDescent="0.35">
      <c r="A2777" t="s">
        <v>1776</v>
      </c>
      <c r="B2777" t="s">
        <v>2418</v>
      </c>
      <c r="C2777" t="s">
        <v>505</v>
      </c>
      <c r="D2777" t="s">
        <v>321</v>
      </c>
      <c r="E2777" t="s">
        <v>20</v>
      </c>
      <c r="F2777" t="b">
        <v>0</v>
      </c>
      <c r="G2777" t="s">
        <v>52</v>
      </c>
      <c r="H2777" s="1">
        <v>45732.500081018523</v>
      </c>
      <c r="I2777" t="b">
        <v>0</v>
      </c>
      <c r="J2777" t="b">
        <v>0</v>
      </c>
      <c r="K2777" t="s">
        <v>31</v>
      </c>
      <c r="L2777" t="s">
        <v>22</v>
      </c>
      <c r="M2777">
        <v>62500</v>
      </c>
      <c r="O2777" t="s">
        <v>2420</v>
      </c>
      <c r="P2777" t="s">
        <v>2421</v>
      </c>
    </row>
    <row r="2778" spans="1:16" x14ac:dyDescent="0.35">
      <c r="A2778" t="s">
        <v>1776</v>
      </c>
      <c r="B2778" t="s">
        <v>1776</v>
      </c>
      <c r="C2778" t="s">
        <v>3940</v>
      </c>
      <c r="D2778" t="s">
        <v>3243</v>
      </c>
      <c r="E2778" t="s">
        <v>296</v>
      </c>
      <c r="F2778" t="b">
        <v>0</v>
      </c>
      <c r="G2778" t="s">
        <v>43</v>
      </c>
      <c r="H2778" s="1">
        <v>45732.500648148147</v>
      </c>
      <c r="I2778" t="b">
        <v>0</v>
      </c>
      <c r="J2778" t="b">
        <v>0</v>
      </c>
      <c r="K2778" t="s">
        <v>31</v>
      </c>
      <c r="L2778" t="s">
        <v>32</v>
      </c>
      <c r="N2778">
        <v>15</v>
      </c>
      <c r="O2778" t="s">
        <v>3244</v>
      </c>
      <c r="P2778" t="s">
        <v>3245</v>
      </c>
    </row>
    <row r="2779" spans="1:16" x14ac:dyDescent="0.35">
      <c r="A2779" t="s">
        <v>1776</v>
      </c>
      <c r="B2779" t="s">
        <v>2926</v>
      </c>
      <c r="C2779" t="s">
        <v>2224</v>
      </c>
      <c r="D2779" t="s">
        <v>17437</v>
      </c>
      <c r="F2779" t="b">
        <v>0</v>
      </c>
      <c r="G2779" t="s">
        <v>52</v>
      </c>
      <c r="H2779" s="1">
        <v>45732.625127314823</v>
      </c>
      <c r="I2779" t="b">
        <v>1</v>
      </c>
      <c r="J2779" t="b">
        <v>0</v>
      </c>
      <c r="K2779" t="s">
        <v>31</v>
      </c>
      <c r="L2779" t="s">
        <v>32</v>
      </c>
      <c r="N2779">
        <v>41</v>
      </c>
      <c r="O2779" t="s">
        <v>61</v>
      </c>
      <c r="P2779" t="s">
        <v>3941</v>
      </c>
    </row>
    <row r="2780" spans="1:16" x14ac:dyDescent="0.35">
      <c r="A2780" t="s">
        <v>1776</v>
      </c>
      <c r="B2780" t="s">
        <v>3717</v>
      </c>
      <c r="C2780" t="s">
        <v>1106</v>
      </c>
      <c r="D2780" t="s">
        <v>269</v>
      </c>
      <c r="E2780" t="s">
        <v>91</v>
      </c>
      <c r="F2780" t="b">
        <v>0</v>
      </c>
      <c r="G2780" t="s">
        <v>52</v>
      </c>
      <c r="H2780" s="1">
        <v>45732.666724537034</v>
      </c>
      <c r="I2780" t="b">
        <v>1</v>
      </c>
      <c r="J2780" t="b">
        <v>0</v>
      </c>
      <c r="K2780" t="s">
        <v>31</v>
      </c>
      <c r="L2780" t="s">
        <v>32</v>
      </c>
      <c r="N2780">
        <v>60</v>
      </c>
      <c r="O2780" t="s">
        <v>3718</v>
      </c>
      <c r="P2780" t="s">
        <v>232</v>
      </c>
    </row>
    <row r="2781" spans="1:16" x14ac:dyDescent="0.35">
      <c r="A2781" t="s">
        <v>1776</v>
      </c>
      <c r="B2781" t="s">
        <v>3942</v>
      </c>
      <c r="C2781" t="s">
        <v>3943</v>
      </c>
      <c r="D2781" t="s">
        <v>269</v>
      </c>
      <c r="E2781" t="s">
        <v>20</v>
      </c>
      <c r="F2781" t="b">
        <v>0</v>
      </c>
      <c r="G2781" t="s">
        <v>52</v>
      </c>
      <c r="H2781" s="1">
        <v>45732.708368055559</v>
      </c>
      <c r="I2781" t="b">
        <v>0</v>
      </c>
      <c r="J2781" t="b">
        <v>0</v>
      </c>
      <c r="K2781" t="s">
        <v>31</v>
      </c>
      <c r="L2781" t="s">
        <v>22</v>
      </c>
      <c r="M2781">
        <v>107500</v>
      </c>
      <c r="O2781" t="s">
        <v>3944</v>
      </c>
      <c r="P2781" t="s">
        <v>3945</v>
      </c>
    </row>
    <row r="2782" spans="1:16" x14ac:dyDescent="0.35">
      <c r="A2782" t="s">
        <v>1776</v>
      </c>
      <c r="B2782" t="s">
        <v>1776</v>
      </c>
      <c r="C2782" t="s">
        <v>3946</v>
      </c>
      <c r="D2782" t="s">
        <v>36</v>
      </c>
      <c r="E2782" t="s">
        <v>91</v>
      </c>
      <c r="F2782" t="b">
        <v>0</v>
      </c>
      <c r="G2782" t="s">
        <v>30</v>
      </c>
      <c r="H2782" s="1">
        <v>45732.709050925929</v>
      </c>
      <c r="I2782" t="b">
        <v>1</v>
      </c>
      <c r="J2782" t="b">
        <v>0</v>
      </c>
      <c r="K2782" t="s">
        <v>31</v>
      </c>
      <c r="L2782" t="s">
        <v>32</v>
      </c>
      <c r="N2782">
        <v>22.5</v>
      </c>
      <c r="O2782" t="s">
        <v>166</v>
      </c>
    </row>
    <row r="2783" spans="1:16" x14ac:dyDescent="0.35">
      <c r="A2783" t="s">
        <v>1776</v>
      </c>
      <c r="B2783" t="s">
        <v>3947</v>
      </c>
      <c r="C2783" t="s">
        <v>2343</v>
      </c>
      <c r="D2783" t="s">
        <v>36</v>
      </c>
      <c r="E2783" t="s">
        <v>91</v>
      </c>
      <c r="F2783" t="b">
        <v>0</v>
      </c>
      <c r="G2783" t="s">
        <v>52</v>
      </c>
      <c r="H2783" s="1">
        <v>45732.791932870372</v>
      </c>
      <c r="I2783" t="b">
        <v>0</v>
      </c>
      <c r="J2783" t="b">
        <v>0</v>
      </c>
      <c r="K2783" t="s">
        <v>31</v>
      </c>
      <c r="L2783" t="s">
        <v>32</v>
      </c>
      <c r="N2783">
        <v>80</v>
      </c>
      <c r="O2783" t="s">
        <v>3948</v>
      </c>
    </row>
    <row r="2784" spans="1:16" x14ac:dyDescent="0.35">
      <c r="A2784" t="s">
        <v>1776</v>
      </c>
      <c r="B2784" t="s">
        <v>3420</v>
      </c>
      <c r="C2784" t="s">
        <v>1526</v>
      </c>
      <c r="D2784" t="s">
        <v>36</v>
      </c>
      <c r="E2784" t="s">
        <v>91</v>
      </c>
      <c r="F2784" t="b">
        <v>0</v>
      </c>
      <c r="G2784" t="s">
        <v>68</v>
      </c>
      <c r="H2784" s="1">
        <v>45732.793506944443</v>
      </c>
      <c r="I2784" t="b">
        <v>0</v>
      </c>
      <c r="J2784" t="b">
        <v>0</v>
      </c>
      <c r="K2784" t="s">
        <v>31</v>
      </c>
      <c r="L2784" t="s">
        <v>32</v>
      </c>
      <c r="N2784">
        <v>47.5</v>
      </c>
      <c r="O2784" t="s">
        <v>2565</v>
      </c>
      <c r="P2784" t="s">
        <v>941</v>
      </c>
    </row>
    <row r="2785" spans="1:16" x14ac:dyDescent="0.35">
      <c r="A2785" t="s">
        <v>1776</v>
      </c>
      <c r="B2785" t="s">
        <v>3951</v>
      </c>
      <c r="C2785" t="s">
        <v>289</v>
      </c>
      <c r="D2785" t="s">
        <v>573</v>
      </c>
      <c r="E2785" t="s">
        <v>20</v>
      </c>
      <c r="F2785" t="b">
        <v>0</v>
      </c>
      <c r="G2785" t="s">
        <v>43</v>
      </c>
      <c r="H2785" s="1">
        <v>45732.833819444437</v>
      </c>
      <c r="I2785" t="b">
        <v>0</v>
      </c>
      <c r="J2785" t="b">
        <v>1</v>
      </c>
      <c r="K2785" t="s">
        <v>31</v>
      </c>
      <c r="L2785" t="s">
        <v>32</v>
      </c>
      <c r="N2785">
        <v>16.510000228881839</v>
      </c>
      <c r="O2785" t="s">
        <v>96</v>
      </c>
      <c r="P2785" t="s">
        <v>3952</v>
      </c>
    </row>
    <row r="2786" spans="1:16" x14ac:dyDescent="0.35">
      <c r="A2786" t="s">
        <v>1776</v>
      </c>
      <c r="B2786" t="s">
        <v>3879</v>
      </c>
      <c r="C2786" t="s">
        <v>1336</v>
      </c>
      <c r="D2786" t="s">
        <v>573</v>
      </c>
      <c r="E2786" t="s">
        <v>20</v>
      </c>
      <c r="F2786" t="b">
        <v>0</v>
      </c>
      <c r="G2786" t="s">
        <v>68</v>
      </c>
      <c r="H2786" s="1">
        <v>45732.834236111114</v>
      </c>
      <c r="I2786" t="b">
        <v>0</v>
      </c>
      <c r="J2786" t="b">
        <v>1</v>
      </c>
      <c r="K2786" t="s">
        <v>31</v>
      </c>
      <c r="L2786" t="s">
        <v>32</v>
      </c>
      <c r="N2786">
        <v>22.694999694824219</v>
      </c>
      <c r="O2786" t="s">
        <v>3880</v>
      </c>
      <c r="P2786" t="s">
        <v>2389</v>
      </c>
    </row>
    <row r="2787" spans="1:16" x14ac:dyDescent="0.35">
      <c r="A2787" t="s">
        <v>1776</v>
      </c>
      <c r="B2787" t="s">
        <v>1776</v>
      </c>
      <c r="C2787" t="s">
        <v>3953</v>
      </c>
      <c r="D2787" t="s">
        <v>36</v>
      </c>
      <c r="E2787" t="s">
        <v>20</v>
      </c>
      <c r="F2787" t="b">
        <v>0</v>
      </c>
      <c r="G2787" t="s">
        <v>52</v>
      </c>
      <c r="H2787" s="1">
        <v>45732.876296296286</v>
      </c>
      <c r="I2787" t="b">
        <v>1</v>
      </c>
      <c r="J2787" t="b">
        <v>0</v>
      </c>
      <c r="K2787" t="s">
        <v>31</v>
      </c>
      <c r="L2787" t="s">
        <v>22</v>
      </c>
      <c r="M2787">
        <v>82500</v>
      </c>
      <c r="O2787" t="s">
        <v>3954</v>
      </c>
      <c r="P2787" t="s">
        <v>897</v>
      </c>
    </row>
    <row r="2788" spans="1:16" x14ac:dyDescent="0.35">
      <c r="A2788" t="s">
        <v>1776</v>
      </c>
      <c r="B2788" t="s">
        <v>3955</v>
      </c>
      <c r="C2788" t="s">
        <v>1188</v>
      </c>
      <c r="D2788" t="s">
        <v>110</v>
      </c>
      <c r="E2788" t="s">
        <v>20</v>
      </c>
      <c r="F2788" t="b">
        <v>0</v>
      </c>
      <c r="G2788" t="s">
        <v>47</v>
      </c>
      <c r="H2788" s="1">
        <v>45732.876331018517</v>
      </c>
      <c r="I2788" t="b">
        <v>0</v>
      </c>
      <c r="J2788" t="b">
        <v>1</v>
      </c>
      <c r="K2788" t="s">
        <v>31</v>
      </c>
      <c r="L2788" t="s">
        <v>32</v>
      </c>
      <c r="N2788">
        <v>23</v>
      </c>
      <c r="O2788" t="s">
        <v>3956</v>
      </c>
      <c r="P2788" t="s">
        <v>3957</v>
      </c>
    </row>
    <row r="2789" spans="1:16" x14ac:dyDescent="0.35">
      <c r="A2789" t="s">
        <v>1776</v>
      </c>
      <c r="B2789" t="s">
        <v>2471</v>
      </c>
      <c r="C2789" t="s">
        <v>994</v>
      </c>
      <c r="D2789" t="s">
        <v>110</v>
      </c>
      <c r="E2789" t="s">
        <v>20</v>
      </c>
      <c r="F2789" t="b">
        <v>0</v>
      </c>
      <c r="G2789" t="s">
        <v>994</v>
      </c>
      <c r="H2789" s="1">
        <v>45732.905011574083</v>
      </c>
      <c r="I2789" t="b">
        <v>0</v>
      </c>
      <c r="J2789" t="b">
        <v>0</v>
      </c>
      <c r="K2789" t="s">
        <v>994</v>
      </c>
      <c r="L2789" t="s">
        <v>22</v>
      </c>
      <c r="M2789">
        <v>38500</v>
      </c>
      <c r="O2789" t="s">
        <v>2472</v>
      </c>
      <c r="P2789" t="s">
        <v>2473</v>
      </c>
    </row>
    <row r="2790" spans="1:16" x14ac:dyDescent="0.35">
      <c r="A2790" t="s">
        <v>1776</v>
      </c>
      <c r="B2790" t="s">
        <v>3649</v>
      </c>
      <c r="C2790" t="s">
        <v>533</v>
      </c>
      <c r="D2790" t="s">
        <v>36</v>
      </c>
      <c r="E2790" t="s">
        <v>20</v>
      </c>
      <c r="F2790" t="b">
        <v>0</v>
      </c>
      <c r="G2790" t="s">
        <v>52</v>
      </c>
      <c r="H2790" s="1">
        <v>45732.916979166657</v>
      </c>
      <c r="I2790" t="b">
        <v>0</v>
      </c>
      <c r="J2790" t="b">
        <v>1</v>
      </c>
      <c r="K2790" t="s">
        <v>31</v>
      </c>
      <c r="L2790" t="s">
        <v>22</v>
      </c>
      <c r="M2790">
        <v>62355.453125</v>
      </c>
      <c r="O2790" t="s">
        <v>3650</v>
      </c>
      <c r="P2790" t="s">
        <v>3651</v>
      </c>
    </row>
    <row r="2791" spans="1:16" x14ac:dyDescent="0.35">
      <c r="A2791" t="s">
        <v>1776</v>
      </c>
      <c r="B2791" t="s">
        <v>3795</v>
      </c>
      <c r="C2791" t="s">
        <v>3958</v>
      </c>
      <c r="D2791" t="s">
        <v>573</v>
      </c>
      <c r="E2791" t="s">
        <v>296</v>
      </c>
      <c r="F2791" t="b">
        <v>0</v>
      </c>
      <c r="G2791" t="s">
        <v>43</v>
      </c>
      <c r="H2791" s="1">
        <v>45732.958761574067</v>
      </c>
      <c r="I2791" t="b">
        <v>0</v>
      </c>
      <c r="J2791" t="b">
        <v>0</v>
      </c>
      <c r="K2791" t="s">
        <v>31</v>
      </c>
      <c r="L2791" t="s">
        <v>32</v>
      </c>
      <c r="N2791">
        <v>16.510000228881839</v>
      </c>
      <c r="O2791" t="s">
        <v>3959</v>
      </c>
      <c r="P2791" t="s">
        <v>3960</v>
      </c>
    </row>
    <row r="2792" spans="1:16" x14ac:dyDescent="0.35">
      <c r="A2792" t="s">
        <v>1776</v>
      </c>
      <c r="B2792" t="s">
        <v>2196</v>
      </c>
      <c r="C2792" t="s">
        <v>3761</v>
      </c>
      <c r="D2792" t="s">
        <v>36</v>
      </c>
      <c r="E2792" t="s">
        <v>20</v>
      </c>
      <c r="F2792" t="b">
        <v>0</v>
      </c>
      <c r="G2792" t="s">
        <v>52</v>
      </c>
      <c r="H2792" s="1">
        <v>45733.000231481477</v>
      </c>
      <c r="I2792" t="b">
        <v>0</v>
      </c>
      <c r="J2792" t="b">
        <v>1</v>
      </c>
      <c r="K2792" t="s">
        <v>31</v>
      </c>
      <c r="L2792" t="s">
        <v>22</v>
      </c>
      <c r="M2792">
        <v>125000</v>
      </c>
      <c r="O2792" t="s">
        <v>209</v>
      </c>
      <c r="P2792" t="s">
        <v>3929</v>
      </c>
    </row>
    <row r="2793" spans="1:16" x14ac:dyDescent="0.35">
      <c r="A2793" t="s">
        <v>1776</v>
      </c>
      <c r="B2793" t="s">
        <v>1776</v>
      </c>
      <c r="C2793" t="s">
        <v>3930</v>
      </c>
      <c r="D2793" t="s">
        <v>3243</v>
      </c>
      <c r="E2793" t="s">
        <v>296</v>
      </c>
      <c r="F2793" t="b">
        <v>0</v>
      </c>
      <c r="G2793" t="s">
        <v>47</v>
      </c>
      <c r="H2793" s="1">
        <v>45733.042337962957</v>
      </c>
      <c r="I2793" t="b">
        <v>0</v>
      </c>
      <c r="J2793" t="b">
        <v>0</v>
      </c>
      <c r="K2793" t="s">
        <v>31</v>
      </c>
      <c r="L2793" t="s">
        <v>32</v>
      </c>
      <c r="N2793">
        <v>15</v>
      </c>
      <c r="O2793" t="s">
        <v>3244</v>
      </c>
      <c r="P2793" t="s">
        <v>3245</v>
      </c>
    </row>
    <row r="2794" spans="1:16" x14ac:dyDescent="0.35">
      <c r="A2794" t="s">
        <v>1776</v>
      </c>
      <c r="B2794" t="s">
        <v>2041</v>
      </c>
      <c r="C2794" t="s">
        <v>868</v>
      </c>
      <c r="D2794" t="s">
        <v>2042</v>
      </c>
      <c r="E2794" t="s">
        <v>91</v>
      </c>
      <c r="F2794" t="b">
        <v>0</v>
      </c>
      <c r="G2794" t="s">
        <v>47</v>
      </c>
      <c r="H2794" s="1">
        <v>45733.250300925924</v>
      </c>
      <c r="I2794" t="b">
        <v>1</v>
      </c>
      <c r="J2794" t="b">
        <v>0</v>
      </c>
      <c r="K2794" t="s">
        <v>31</v>
      </c>
      <c r="L2794" t="s">
        <v>22</v>
      </c>
      <c r="M2794">
        <v>169241</v>
      </c>
      <c r="O2794" t="s">
        <v>2043</v>
      </c>
      <c r="P2794" t="s">
        <v>2044</v>
      </c>
    </row>
    <row r="2795" spans="1:16" x14ac:dyDescent="0.35">
      <c r="A2795" t="s">
        <v>1776</v>
      </c>
      <c r="B2795" t="s">
        <v>1776</v>
      </c>
      <c r="C2795" t="s">
        <v>325</v>
      </c>
      <c r="D2795" t="s">
        <v>17459</v>
      </c>
      <c r="E2795" t="s">
        <v>91</v>
      </c>
      <c r="F2795" t="b">
        <v>0</v>
      </c>
      <c r="G2795" t="s">
        <v>47</v>
      </c>
      <c r="H2795" s="1">
        <v>45733.25037037037</v>
      </c>
      <c r="I2795" t="b">
        <v>0</v>
      </c>
      <c r="J2795" t="b">
        <v>1</v>
      </c>
      <c r="K2795" t="s">
        <v>31</v>
      </c>
      <c r="L2795" t="s">
        <v>32</v>
      </c>
      <c r="N2795">
        <v>47.5</v>
      </c>
      <c r="O2795" t="s">
        <v>2096</v>
      </c>
      <c r="P2795" t="s">
        <v>834</v>
      </c>
    </row>
    <row r="2796" spans="1:16" x14ac:dyDescent="0.35">
      <c r="A2796" t="s">
        <v>1776</v>
      </c>
      <c r="B2796" t="s">
        <v>3931</v>
      </c>
      <c r="C2796" t="s">
        <v>142</v>
      </c>
      <c r="D2796" t="s">
        <v>110</v>
      </c>
      <c r="E2796" t="s">
        <v>20</v>
      </c>
      <c r="F2796" t="b">
        <v>0</v>
      </c>
      <c r="G2796" t="s">
        <v>68</v>
      </c>
      <c r="H2796" s="1">
        <v>45733.250567129631</v>
      </c>
      <c r="I2796" t="b">
        <v>0</v>
      </c>
      <c r="J2796" t="b">
        <v>1</v>
      </c>
      <c r="K2796" t="s">
        <v>31</v>
      </c>
      <c r="L2796" t="s">
        <v>32</v>
      </c>
      <c r="N2796">
        <v>43.875</v>
      </c>
      <c r="O2796" t="s">
        <v>524</v>
      </c>
      <c r="P2796" t="s">
        <v>3932</v>
      </c>
    </row>
    <row r="2797" spans="1:16" x14ac:dyDescent="0.35">
      <c r="A2797" t="s">
        <v>1776</v>
      </c>
      <c r="B2797" t="s">
        <v>1776</v>
      </c>
      <c r="C2797" t="s">
        <v>3933</v>
      </c>
      <c r="D2797" t="s">
        <v>110</v>
      </c>
      <c r="E2797" t="s">
        <v>91</v>
      </c>
      <c r="F2797" t="b">
        <v>0</v>
      </c>
      <c r="G2797" t="s">
        <v>68</v>
      </c>
      <c r="H2797" s="1">
        <v>45733.250625000001</v>
      </c>
      <c r="I2797" t="b">
        <v>0</v>
      </c>
      <c r="J2797" t="b">
        <v>0</v>
      </c>
      <c r="K2797" t="s">
        <v>31</v>
      </c>
      <c r="L2797" t="s">
        <v>22</v>
      </c>
      <c r="M2797">
        <v>76212</v>
      </c>
      <c r="O2797" t="s">
        <v>3934</v>
      </c>
      <c r="P2797" t="s">
        <v>3935</v>
      </c>
    </row>
    <row r="2798" spans="1:16" x14ac:dyDescent="0.35">
      <c r="A2798" t="s">
        <v>1776</v>
      </c>
      <c r="B2798" t="s">
        <v>2048</v>
      </c>
      <c r="C2798" t="s">
        <v>3936</v>
      </c>
      <c r="D2798" t="s">
        <v>115</v>
      </c>
      <c r="E2798" t="s">
        <v>20</v>
      </c>
      <c r="F2798" t="b">
        <v>0</v>
      </c>
      <c r="G2798" t="s">
        <v>52</v>
      </c>
      <c r="H2798" s="1">
        <v>45733.291921296302</v>
      </c>
      <c r="I2798" t="b">
        <v>0</v>
      </c>
      <c r="J2798" t="b">
        <v>0</v>
      </c>
      <c r="K2798" t="s">
        <v>31</v>
      </c>
      <c r="L2798" t="s">
        <v>22</v>
      </c>
      <c r="M2798">
        <v>100000</v>
      </c>
      <c r="O2798" t="s">
        <v>3937</v>
      </c>
      <c r="P2798" t="s">
        <v>1062</v>
      </c>
    </row>
    <row r="2799" spans="1:16" x14ac:dyDescent="0.35">
      <c r="A2799" t="s">
        <v>1776</v>
      </c>
      <c r="B2799" t="s">
        <v>1944</v>
      </c>
      <c r="C2799" t="s">
        <v>170</v>
      </c>
      <c r="D2799" t="s">
        <v>29</v>
      </c>
      <c r="E2799" t="s">
        <v>20</v>
      </c>
      <c r="F2799" t="b">
        <v>0</v>
      </c>
      <c r="G2799" t="s">
        <v>171</v>
      </c>
      <c r="H2799" s="1">
        <v>45733.312141203707</v>
      </c>
      <c r="I2799" t="b">
        <v>0</v>
      </c>
      <c r="J2799" t="b">
        <v>0</v>
      </c>
      <c r="K2799" t="s">
        <v>31</v>
      </c>
      <c r="L2799" t="s">
        <v>22</v>
      </c>
      <c r="M2799">
        <v>70000</v>
      </c>
      <c r="O2799" t="s">
        <v>3938</v>
      </c>
      <c r="P2799" t="s">
        <v>3939</v>
      </c>
    </row>
    <row r="2800" spans="1:16" x14ac:dyDescent="0.35">
      <c r="A2800" t="s">
        <v>1776</v>
      </c>
      <c r="B2800" t="s">
        <v>1776</v>
      </c>
      <c r="C2800" t="s">
        <v>756</v>
      </c>
      <c r="D2800" t="s">
        <v>3243</v>
      </c>
      <c r="E2800" t="s">
        <v>296</v>
      </c>
      <c r="F2800" t="b">
        <v>0</v>
      </c>
      <c r="G2800" t="s">
        <v>30</v>
      </c>
      <c r="H2800" s="1">
        <v>45733.459699074083</v>
      </c>
      <c r="I2800" t="b">
        <v>0</v>
      </c>
      <c r="J2800" t="b">
        <v>0</v>
      </c>
      <c r="K2800" t="s">
        <v>31</v>
      </c>
      <c r="L2800" t="s">
        <v>32</v>
      </c>
      <c r="N2800">
        <v>15</v>
      </c>
      <c r="O2800" t="s">
        <v>3244</v>
      </c>
      <c r="P2800" t="s">
        <v>3245</v>
      </c>
    </row>
    <row r="2801" spans="1:16" x14ac:dyDescent="0.35">
      <c r="A2801" t="s">
        <v>1776</v>
      </c>
      <c r="B2801" t="s">
        <v>2418</v>
      </c>
      <c r="C2801" t="s">
        <v>505</v>
      </c>
      <c r="D2801" t="s">
        <v>321</v>
      </c>
      <c r="E2801" t="s">
        <v>20</v>
      </c>
      <c r="F2801" t="b">
        <v>0</v>
      </c>
      <c r="G2801" t="s">
        <v>52</v>
      </c>
      <c r="H2801" s="1">
        <v>45733.500081018523</v>
      </c>
      <c r="I2801" t="b">
        <v>0</v>
      </c>
      <c r="J2801" t="b">
        <v>0</v>
      </c>
      <c r="K2801" t="s">
        <v>31</v>
      </c>
      <c r="L2801" t="s">
        <v>22</v>
      </c>
      <c r="M2801">
        <v>62500</v>
      </c>
      <c r="O2801" t="s">
        <v>2420</v>
      </c>
      <c r="P2801" t="s">
        <v>2421</v>
      </c>
    </row>
    <row r="2802" spans="1:16" x14ac:dyDescent="0.35">
      <c r="A2802" t="s">
        <v>1776</v>
      </c>
      <c r="B2802" t="s">
        <v>1776</v>
      </c>
      <c r="C2802" t="s">
        <v>3940</v>
      </c>
      <c r="D2802" t="s">
        <v>3243</v>
      </c>
      <c r="E2802" t="s">
        <v>296</v>
      </c>
      <c r="F2802" t="b">
        <v>0</v>
      </c>
      <c r="G2802" t="s">
        <v>43</v>
      </c>
      <c r="H2802" s="1">
        <v>45733.500648148147</v>
      </c>
      <c r="I2802" t="b">
        <v>0</v>
      </c>
      <c r="J2802" t="b">
        <v>0</v>
      </c>
      <c r="K2802" t="s">
        <v>31</v>
      </c>
      <c r="L2802" t="s">
        <v>32</v>
      </c>
      <c r="N2802">
        <v>15</v>
      </c>
      <c r="O2802" t="s">
        <v>3244</v>
      </c>
      <c r="P2802" t="s">
        <v>3245</v>
      </c>
    </row>
    <row r="2803" spans="1:16" x14ac:dyDescent="0.35">
      <c r="A2803" t="s">
        <v>1776</v>
      </c>
      <c r="B2803" t="s">
        <v>2926</v>
      </c>
      <c r="C2803" t="s">
        <v>2224</v>
      </c>
      <c r="D2803" t="s">
        <v>17437</v>
      </c>
      <c r="F2803" t="b">
        <v>0</v>
      </c>
      <c r="G2803" t="s">
        <v>52</v>
      </c>
      <c r="H2803" s="1">
        <v>45733.625127314823</v>
      </c>
      <c r="I2803" t="b">
        <v>1</v>
      </c>
      <c r="J2803" t="b">
        <v>0</v>
      </c>
      <c r="K2803" t="s">
        <v>31</v>
      </c>
      <c r="L2803" t="s">
        <v>32</v>
      </c>
      <c r="N2803">
        <v>41</v>
      </c>
      <c r="O2803" t="s">
        <v>61</v>
      </c>
      <c r="P2803" t="s">
        <v>3941</v>
      </c>
    </row>
    <row r="2804" spans="1:16" x14ac:dyDescent="0.35">
      <c r="A2804" t="s">
        <v>1776</v>
      </c>
      <c r="B2804" t="s">
        <v>3717</v>
      </c>
      <c r="C2804" t="s">
        <v>1106</v>
      </c>
      <c r="D2804" t="s">
        <v>269</v>
      </c>
      <c r="E2804" t="s">
        <v>91</v>
      </c>
      <c r="F2804" t="b">
        <v>0</v>
      </c>
      <c r="G2804" t="s">
        <v>52</v>
      </c>
      <c r="H2804" s="1">
        <v>45733.666724537034</v>
      </c>
      <c r="I2804" t="b">
        <v>1</v>
      </c>
      <c r="J2804" t="b">
        <v>0</v>
      </c>
      <c r="K2804" t="s">
        <v>31</v>
      </c>
      <c r="L2804" t="s">
        <v>32</v>
      </c>
      <c r="N2804">
        <v>60</v>
      </c>
      <c r="O2804" t="s">
        <v>3718</v>
      </c>
      <c r="P2804" t="s">
        <v>232</v>
      </c>
    </row>
    <row r="2805" spans="1:16" x14ac:dyDescent="0.35">
      <c r="A2805" t="s">
        <v>1776</v>
      </c>
      <c r="B2805" t="s">
        <v>3942</v>
      </c>
      <c r="C2805" t="s">
        <v>3943</v>
      </c>
      <c r="D2805" t="s">
        <v>269</v>
      </c>
      <c r="E2805" t="s">
        <v>20</v>
      </c>
      <c r="F2805" t="b">
        <v>0</v>
      </c>
      <c r="G2805" t="s">
        <v>52</v>
      </c>
      <c r="H2805" s="1">
        <v>45733.708368055559</v>
      </c>
      <c r="I2805" t="b">
        <v>0</v>
      </c>
      <c r="J2805" t="b">
        <v>0</v>
      </c>
      <c r="K2805" t="s">
        <v>31</v>
      </c>
      <c r="L2805" t="s">
        <v>22</v>
      </c>
      <c r="M2805">
        <v>107500</v>
      </c>
      <c r="O2805" t="s">
        <v>3944</v>
      </c>
      <c r="P2805" t="s">
        <v>3945</v>
      </c>
    </row>
    <row r="2806" spans="1:16" x14ac:dyDescent="0.35">
      <c r="A2806" t="s">
        <v>1776</v>
      </c>
      <c r="B2806" t="s">
        <v>1776</v>
      </c>
      <c r="C2806" t="s">
        <v>3946</v>
      </c>
      <c r="D2806" t="s">
        <v>36</v>
      </c>
      <c r="E2806" t="s">
        <v>91</v>
      </c>
      <c r="F2806" t="b">
        <v>0</v>
      </c>
      <c r="G2806" t="s">
        <v>30</v>
      </c>
      <c r="H2806" s="1">
        <v>45733.709050925929</v>
      </c>
      <c r="I2806" t="b">
        <v>1</v>
      </c>
      <c r="J2806" t="b">
        <v>0</v>
      </c>
      <c r="K2806" t="s">
        <v>31</v>
      </c>
      <c r="L2806" t="s">
        <v>32</v>
      </c>
      <c r="N2806">
        <v>22.5</v>
      </c>
      <c r="O2806" t="s">
        <v>166</v>
      </c>
    </row>
    <row r="2807" spans="1:16" x14ac:dyDescent="0.35">
      <c r="A2807" t="s">
        <v>1776</v>
      </c>
      <c r="B2807" t="s">
        <v>3947</v>
      </c>
      <c r="C2807" t="s">
        <v>2343</v>
      </c>
      <c r="D2807" t="s">
        <v>36</v>
      </c>
      <c r="E2807" t="s">
        <v>91</v>
      </c>
      <c r="F2807" t="b">
        <v>0</v>
      </c>
      <c r="G2807" t="s">
        <v>52</v>
      </c>
      <c r="H2807" s="1">
        <v>45733.791932870372</v>
      </c>
      <c r="I2807" t="b">
        <v>0</v>
      </c>
      <c r="J2807" t="b">
        <v>0</v>
      </c>
      <c r="K2807" t="s">
        <v>31</v>
      </c>
      <c r="L2807" t="s">
        <v>32</v>
      </c>
      <c r="N2807">
        <v>80</v>
      </c>
      <c r="O2807" t="s">
        <v>3948</v>
      </c>
    </row>
    <row r="2808" spans="1:16" x14ac:dyDescent="0.35">
      <c r="A2808" t="s">
        <v>1776</v>
      </c>
      <c r="B2808" t="s">
        <v>2291</v>
      </c>
      <c r="C2808" t="s">
        <v>3949</v>
      </c>
      <c r="D2808" t="s">
        <v>115</v>
      </c>
      <c r="F2808" t="b">
        <v>0</v>
      </c>
      <c r="G2808" t="s">
        <v>52</v>
      </c>
      <c r="H2808" s="1">
        <v>45733.792013888888</v>
      </c>
      <c r="I2808" t="b">
        <v>0</v>
      </c>
      <c r="J2808" t="b">
        <v>0</v>
      </c>
      <c r="K2808" t="s">
        <v>31</v>
      </c>
      <c r="L2808" t="s">
        <v>22</v>
      </c>
      <c r="M2808">
        <v>93176</v>
      </c>
      <c r="O2808" t="s">
        <v>3950</v>
      </c>
    </row>
    <row r="2809" spans="1:16" x14ac:dyDescent="0.35">
      <c r="A2809" t="s">
        <v>1776</v>
      </c>
      <c r="B2809" t="s">
        <v>3420</v>
      </c>
      <c r="C2809" t="s">
        <v>1526</v>
      </c>
      <c r="D2809" t="s">
        <v>36</v>
      </c>
      <c r="E2809" t="s">
        <v>91</v>
      </c>
      <c r="F2809" t="b">
        <v>0</v>
      </c>
      <c r="G2809" t="s">
        <v>68</v>
      </c>
      <c r="H2809" s="1">
        <v>45733.793506944443</v>
      </c>
      <c r="I2809" t="b">
        <v>0</v>
      </c>
      <c r="J2809" t="b">
        <v>0</v>
      </c>
      <c r="K2809" t="s">
        <v>31</v>
      </c>
      <c r="L2809" t="s">
        <v>32</v>
      </c>
      <c r="N2809">
        <v>47.5</v>
      </c>
      <c r="O2809" t="s">
        <v>2565</v>
      </c>
      <c r="P2809" t="s">
        <v>941</v>
      </c>
    </row>
    <row r="2810" spans="1:16" x14ac:dyDescent="0.35">
      <c r="A2810" t="s">
        <v>1776</v>
      </c>
      <c r="B2810" t="s">
        <v>3951</v>
      </c>
      <c r="C2810" t="s">
        <v>289</v>
      </c>
      <c r="D2810" t="s">
        <v>573</v>
      </c>
      <c r="E2810" t="s">
        <v>20</v>
      </c>
      <c r="F2810" t="b">
        <v>0</v>
      </c>
      <c r="G2810" t="s">
        <v>43</v>
      </c>
      <c r="H2810" s="1">
        <v>45733.833819444437</v>
      </c>
      <c r="I2810" t="b">
        <v>0</v>
      </c>
      <c r="J2810" t="b">
        <v>1</v>
      </c>
      <c r="K2810" t="s">
        <v>31</v>
      </c>
      <c r="L2810" t="s">
        <v>32</v>
      </c>
      <c r="N2810">
        <v>16.510000228881839</v>
      </c>
      <c r="O2810" t="s">
        <v>96</v>
      </c>
      <c r="P2810" t="s">
        <v>3952</v>
      </c>
    </row>
    <row r="2811" spans="1:16" x14ac:dyDescent="0.35">
      <c r="A2811" t="s">
        <v>1776</v>
      </c>
      <c r="B2811" t="s">
        <v>3879</v>
      </c>
      <c r="C2811" t="s">
        <v>1336</v>
      </c>
      <c r="D2811" t="s">
        <v>573</v>
      </c>
      <c r="E2811" t="s">
        <v>20</v>
      </c>
      <c r="F2811" t="b">
        <v>0</v>
      </c>
      <c r="G2811" t="s">
        <v>68</v>
      </c>
      <c r="H2811" s="1">
        <v>45733.834236111114</v>
      </c>
      <c r="I2811" t="b">
        <v>0</v>
      </c>
      <c r="J2811" t="b">
        <v>1</v>
      </c>
      <c r="K2811" t="s">
        <v>31</v>
      </c>
      <c r="L2811" t="s">
        <v>32</v>
      </c>
      <c r="N2811">
        <v>22.694999694824219</v>
      </c>
      <c r="O2811" t="s">
        <v>3880</v>
      </c>
      <c r="P2811" t="s">
        <v>2389</v>
      </c>
    </row>
    <row r="2812" spans="1:16" x14ac:dyDescent="0.35">
      <c r="A2812" t="s">
        <v>1776</v>
      </c>
      <c r="B2812" t="s">
        <v>1776</v>
      </c>
      <c r="C2812" t="s">
        <v>3953</v>
      </c>
      <c r="D2812" t="s">
        <v>36</v>
      </c>
      <c r="E2812" t="s">
        <v>20</v>
      </c>
      <c r="F2812" t="b">
        <v>0</v>
      </c>
      <c r="G2812" t="s">
        <v>52</v>
      </c>
      <c r="H2812" s="1">
        <v>45733.876296296286</v>
      </c>
      <c r="I2812" t="b">
        <v>1</v>
      </c>
      <c r="J2812" t="b">
        <v>0</v>
      </c>
      <c r="K2812" t="s">
        <v>31</v>
      </c>
      <c r="L2812" t="s">
        <v>22</v>
      </c>
      <c r="M2812">
        <v>82500</v>
      </c>
      <c r="O2812" t="s">
        <v>3954</v>
      </c>
      <c r="P2812" t="s">
        <v>897</v>
      </c>
    </row>
    <row r="2813" spans="1:16" x14ac:dyDescent="0.35">
      <c r="A2813" t="s">
        <v>1776</v>
      </c>
      <c r="B2813" t="s">
        <v>3955</v>
      </c>
      <c r="C2813" t="s">
        <v>1188</v>
      </c>
      <c r="D2813" t="s">
        <v>110</v>
      </c>
      <c r="E2813" t="s">
        <v>20</v>
      </c>
      <c r="F2813" t="b">
        <v>0</v>
      </c>
      <c r="G2813" t="s">
        <v>47</v>
      </c>
      <c r="H2813" s="1">
        <v>45733.876331018517</v>
      </c>
      <c r="I2813" t="b">
        <v>0</v>
      </c>
      <c r="J2813" t="b">
        <v>1</v>
      </c>
      <c r="K2813" t="s">
        <v>31</v>
      </c>
      <c r="L2813" t="s">
        <v>32</v>
      </c>
      <c r="N2813">
        <v>23</v>
      </c>
      <c r="O2813" t="s">
        <v>3956</v>
      </c>
      <c r="P2813" t="s">
        <v>3957</v>
      </c>
    </row>
    <row r="2814" spans="1:16" x14ac:dyDescent="0.35">
      <c r="A2814" t="s">
        <v>1776</v>
      </c>
      <c r="B2814" t="s">
        <v>2471</v>
      </c>
      <c r="C2814" t="s">
        <v>994</v>
      </c>
      <c r="D2814" t="s">
        <v>110</v>
      </c>
      <c r="E2814" t="s">
        <v>20</v>
      </c>
      <c r="F2814" t="b">
        <v>0</v>
      </c>
      <c r="G2814" t="s">
        <v>994</v>
      </c>
      <c r="H2814" s="1">
        <v>45733.905011574083</v>
      </c>
      <c r="I2814" t="b">
        <v>0</v>
      </c>
      <c r="J2814" t="b">
        <v>0</v>
      </c>
      <c r="K2814" t="s">
        <v>994</v>
      </c>
      <c r="L2814" t="s">
        <v>22</v>
      </c>
      <c r="M2814">
        <v>38500</v>
      </c>
      <c r="O2814" t="s">
        <v>2472</v>
      </c>
      <c r="P2814" t="s">
        <v>2473</v>
      </c>
    </row>
    <row r="2815" spans="1:16" x14ac:dyDescent="0.35">
      <c r="A2815" t="s">
        <v>1776</v>
      </c>
      <c r="B2815" t="s">
        <v>3649</v>
      </c>
      <c r="C2815" t="s">
        <v>533</v>
      </c>
      <c r="D2815" t="s">
        <v>36</v>
      </c>
      <c r="E2815" t="s">
        <v>20</v>
      </c>
      <c r="F2815" t="b">
        <v>0</v>
      </c>
      <c r="G2815" t="s">
        <v>52</v>
      </c>
      <c r="H2815" s="1">
        <v>45733.916979166657</v>
      </c>
      <c r="I2815" t="b">
        <v>0</v>
      </c>
      <c r="J2815" t="b">
        <v>1</v>
      </c>
      <c r="K2815" t="s">
        <v>31</v>
      </c>
      <c r="L2815" t="s">
        <v>22</v>
      </c>
      <c r="M2815">
        <v>62355.453125</v>
      </c>
      <c r="O2815" t="s">
        <v>3650</v>
      </c>
      <c r="P2815" t="s">
        <v>3651</v>
      </c>
    </row>
    <row r="2816" spans="1:16" x14ac:dyDescent="0.35">
      <c r="A2816" t="s">
        <v>1776</v>
      </c>
      <c r="B2816" t="s">
        <v>3795</v>
      </c>
      <c r="C2816" t="s">
        <v>3958</v>
      </c>
      <c r="D2816" t="s">
        <v>573</v>
      </c>
      <c r="E2816" t="s">
        <v>296</v>
      </c>
      <c r="F2816" t="b">
        <v>0</v>
      </c>
      <c r="G2816" t="s">
        <v>43</v>
      </c>
      <c r="H2816" s="1">
        <v>45733.958761574067</v>
      </c>
      <c r="I2816" t="b">
        <v>0</v>
      </c>
      <c r="J2816" t="b">
        <v>0</v>
      </c>
      <c r="K2816" t="s">
        <v>31</v>
      </c>
      <c r="L2816" t="s">
        <v>32</v>
      </c>
      <c r="N2816">
        <v>16.510000228881839</v>
      </c>
      <c r="O2816" t="s">
        <v>3959</v>
      </c>
      <c r="P2816" t="s">
        <v>3960</v>
      </c>
    </row>
    <row r="2817" spans="1:16" x14ac:dyDescent="0.35">
      <c r="A2817" t="s">
        <v>1776</v>
      </c>
      <c r="B2817" t="s">
        <v>2196</v>
      </c>
      <c r="C2817" t="s">
        <v>3761</v>
      </c>
      <c r="D2817" t="s">
        <v>36</v>
      </c>
      <c r="E2817" t="s">
        <v>20</v>
      </c>
      <c r="F2817" t="b">
        <v>0</v>
      </c>
      <c r="G2817" t="s">
        <v>52</v>
      </c>
      <c r="H2817" s="1">
        <v>45734.000231481477</v>
      </c>
      <c r="I2817" t="b">
        <v>0</v>
      </c>
      <c r="J2817" t="b">
        <v>1</v>
      </c>
      <c r="K2817" t="s">
        <v>31</v>
      </c>
      <c r="L2817" t="s">
        <v>22</v>
      </c>
      <c r="M2817">
        <v>125000</v>
      </c>
      <c r="O2817" t="s">
        <v>209</v>
      </c>
      <c r="P2817" t="s">
        <v>3929</v>
      </c>
    </row>
    <row r="2818" spans="1:16" x14ac:dyDescent="0.35">
      <c r="A2818" t="s">
        <v>1776</v>
      </c>
      <c r="B2818" t="s">
        <v>1776</v>
      </c>
      <c r="C2818" t="s">
        <v>3930</v>
      </c>
      <c r="D2818" t="s">
        <v>3243</v>
      </c>
      <c r="E2818" t="s">
        <v>296</v>
      </c>
      <c r="F2818" t="b">
        <v>0</v>
      </c>
      <c r="G2818" t="s">
        <v>47</v>
      </c>
      <c r="H2818" s="1">
        <v>45734.042337962957</v>
      </c>
      <c r="I2818" t="b">
        <v>0</v>
      </c>
      <c r="J2818" t="b">
        <v>0</v>
      </c>
      <c r="K2818" t="s">
        <v>31</v>
      </c>
      <c r="L2818" t="s">
        <v>32</v>
      </c>
      <c r="N2818">
        <v>15</v>
      </c>
      <c r="O2818" t="s">
        <v>3244</v>
      </c>
      <c r="P2818" t="s">
        <v>3245</v>
      </c>
    </row>
    <row r="2819" spans="1:16" x14ac:dyDescent="0.35">
      <c r="A2819" t="s">
        <v>1776</v>
      </c>
      <c r="B2819" t="s">
        <v>2041</v>
      </c>
      <c r="C2819" t="s">
        <v>868</v>
      </c>
      <c r="D2819" t="s">
        <v>2042</v>
      </c>
      <c r="E2819" t="s">
        <v>91</v>
      </c>
      <c r="F2819" t="b">
        <v>0</v>
      </c>
      <c r="G2819" t="s">
        <v>47</v>
      </c>
      <c r="H2819" s="1">
        <v>45734.250300925924</v>
      </c>
      <c r="I2819" t="b">
        <v>1</v>
      </c>
      <c r="J2819" t="b">
        <v>0</v>
      </c>
      <c r="K2819" t="s">
        <v>31</v>
      </c>
      <c r="L2819" t="s">
        <v>22</v>
      </c>
      <c r="M2819">
        <v>169241</v>
      </c>
      <c r="O2819" t="s">
        <v>2043</v>
      </c>
      <c r="P2819" t="s">
        <v>2044</v>
      </c>
    </row>
    <row r="2820" spans="1:16" x14ac:dyDescent="0.35">
      <c r="A2820" t="s">
        <v>1776</v>
      </c>
      <c r="B2820" t="s">
        <v>1776</v>
      </c>
      <c r="C2820" t="s">
        <v>325</v>
      </c>
      <c r="D2820" t="s">
        <v>17459</v>
      </c>
      <c r="E2820" t="s">
        <v>91</v>
      </c>
      <c r="F2820" t="b">
        <v>0</v>
      </c>
      <c r="G2820" t="s">
        <v>47</v>
      </c>
      <c r="H2820" s="1">
        <v>45734.25037037037</v>
      </c>
      <c r="I2820" t="b">
        <v>0</v>
      </c>
      <c r="J2820" t="b">
        <v>1</v>
      </c>
      <c r="K2820" t="s">
        <v>31</v>
      </c>
      <c r="L2820" t="s">
        <v>32</v>
      </c>
      <c r="N2820">
        <v>47.5</v>
      </c>
      <c r="O2820" t="s">
        <v>2096</v>
      </c>
      <c r="P2820" t="s">
        <v>834</v>
      </c>
    </row>
    <row r="2821" spans="1:16" x14ac:dyDescent="0.35">
      <c r="A2821" t="s">
        <v>1776</v>
      </c>
      <c r="B2821" t="s">
        <v>3931</v>
      </c>
      <c r="C2821" t="s">
        <v>142</v>
      </c>
      <c r="D2821" t="s">
        <v>110</v>
      </c>
      <c r="E2821" t="s">
        <v>20</v>
      </c>
      <c r="F2821" t="b">
        <v>0</v>
      </c>
      <c r="G2821" t="s">
        <v>68</v>
      </c>
      <c r="H2821" s="1">
        <v>45734.250567129631</v>
      </c>
      <c r="I2821" t="b">
        <v>0</v>
      </c>
      <c r="J2821" t="b">
        <v>1</v>
      </c>
      <c r="K2821" t="s">
        <v>31</v>
      </c>
      <c r="L2821" t="s">
        <v>32</v>
      </c>
      <c r="N2821">
        <v>43.875</v>
      </c>
      <c r="O2821" t="s">
        <v>524</v>
      </c>
      <c r="P2821" t="s">
        <v>3932</v>
      </c>
    </row>
    <row r="2822" spans="1:16" x14ac:dyDescent="0.35">
      <c r="A2822" t="s">
        <v>1776</v>
      </c>
      <c r="B2822" t="s">
        <v>1776</v>
      </c>
      <c r="C2822" t="s">
        <v>3933</v>
      </c>
      <c r="D2822" t="s">
        <v>110</v>
      </c>
      <c r="E2822" t="s">
        <v>91</v>
      </c>
      <c r="F2822" t="b">
        <v>0</v>
      </c>
      <c r="G2822" t="s">
        <v>68</v>
      </c>
      <c r="H2822" s="1">
        <v>45734.250625000001</v>
      </c>
      <c r="I2822" t="b">
        <v>0</v>
      </c>
      <c r="J2822" t="b">
        <v>0</v>
      </c>
      <c r="K2822" t="s">
        <v>31</v>
      </c>
      <c r="L2822" t="s">
        <v>22</v>
      </c>
      <c r="M2822">
        <v>76212</v>
      </c>
      <c r="O2822" t="s">
        <v>3934</v>
      </c>
      <c r="P2822" t="s">
        <v>3935</v>
      </c>
    </row>
    <row r="2823" spans="1:16" x14ac:dyDescent="0.35">
      <c r="A2823" t="s">
        <v>1776</v>
      </c>
      <c r="B2823" t="s">
        <v>2048</v>
      </c>
      <c r="C2823" t="s">
        <v>3936</v>
      </c>
      <c r="D2823" t="s">
        <v>115</v>
      </c>
      <c r="E2823" t="s">
        <v>20</v>
      </c>
      <c r="F2823" t="b">
        <v>0</v>
      </c>
      <c r="G2823" t="s">
        <v>52</v>
      </c>
      <c r="H2823" s="1">
        <v>45734.291921296302</v>
      </c>
      <c r="I2823" t="b">
        <v>0</v>
      </c>
      <c r="J2823" t="b">
        <v>0</v>
      </c>
      <c r="K2823" t="s">
        <v>31</v>
      </c>
      <c r="L2823" t="s">
        <v>22</v>
      </c>
      <c r="M2823">
        <v>100000</v>
      </c>
      <c r="O2823" t="s">
        <v>3937</v>
      </c>
      <c r="P2823" t="s">
        <v>1062</v>
      </c>
    </row>
    <row r="2824" spans="1:16" x14ac:dyDescent="0.35">
      <c r="A2824" t="s">
        <v>1776</v>
      </c>
      <c r="B2824" t="s">
        <v>1944</v>
      </c>
      <c r="C2824" t="s">
        <v>170</v>
      </c>
      <c r="D2824" t="s">
        <v>29</v>
      </c>
      <c r="E2824" t="s">
        <v>20</v>
      </c>
      <c r="F2824" t="b">
        <v>0</v>
      </c>
      <c r="G2824" t="s">
        <v>171</v>
      </c>
      <c r="H2824" s="1">
        <v>45734.312141203707</v>
      </c>
      <c r="I2824" t="b">
        <v>0</v>
      </c>
      <c r="J2824" t="b">
        <v>0</v>
      </c>
      <c r="K2824" t="s">
        <v>31</v>
      </c>
      <c r="L2824" t="s">
        <v>22</v>
      </c>
      <c r="M2824">
        <v>70000</v>
      </c>
      <c r="O2824" t="s">
        <v>3938</v>
      </c>
      <c r="P2824" t="s">
        <v>3939</v>
      </c>
    </row>
    <row r="2825" spans="1:16" x14ac:dyDescent="0.35">
      <c r="A2825" t="s">
        <v>1776</v>
      </c>
      <c r="B2825" t="s">
        <v>1776</v>
      </c>
      <c r="C2825" t="s">
        <v>756</v>
      </c>
      <c r="D2825" t="s">
        <v>3243</v>
      </c>
      <c r="E2825" t="s">
        <v>296</v>
      </c>
      <c r="F2825" t="b">
        <v>0</v>
      </c>
      <c r="G2825" t="s">
        <v>30</v>
      </c>
      <c r="H2825" s="1">
        <v>45734.459699074083</v>
      </c>
      <c r="I2825" t="b">
        <v>0</v>
      </c>
      <c r="J2825" t="b">
        <v>0</v>
      </c>
      <c r="K2825" t="s">
        <v>31</v>
      </c>
      <c r="L2825" t="s">
        <v>32</v>
      </c>
      <c r="N2825">
        <v>15</v>
      </c>
      <c r="O2825" t="s">
        <v>3244</v>
      </c>
      <c r="P2825" t="s">
        <v>3245</v>
      </c>
    </row>
    <row r="2826" spans="1:16" x14ac:dyDescent="0.35">
      <c r="A2826" t="s">
        <v>1776</v>
      </c>
      <c r="B2826" t="s">
        <v>2418</v>
      </c>
      <c r="C2826" t="s">
        <v>505</v>
      </c>
      <c r="D2826" t="s">
        <v>321</v>
      </c>
      <c r="E2826" t="s">
        <v>20</v>
      </c>
      <c r="F2826" t="b">
        <v>0</v>
      </c>
      <c r="G2826" t="s">
        <v>52</v>
      </c>
      <c r="H2826" s="1">
        <v>45734.500081018523</v>
      </c>
      <c r="I2826" t="b">
        <v>0</v>
      </c>
      <c r="J2826" t="b">
        <v>0</v>
      </c>
      <c r="K2826" t="s">
        <v>31</v>
      </c>
      <c r="L2826" t="s">
        <v>22</v>
      </c>
      <c r="M2826">
        <v>62500</v>
      </c>
      <c r="O2826" t="s">
        <v>2420</v>
      </c>
      <c r="P2826" t="s">
        <v>2421</v>
      </c>
    </row>
    <row r="2827" spans="1:16" x14ac:dyDescent="0.35">
      <c r="A2827" t="s">
        <v>1776</v>
      </c>
      <c r="B2827" t="s">
        <v>1776</v>
      </c>
      <c r="C2827" t="s">
        <v>3961</v>
      </c>
      <c r="D2827" t="s">
        <v>3243</v>
      </c>
      <c r="E2827" t="s">
        <v>296</v>
      </c>
      <c r="F2827" t="b">
        <v>0</v>
      </c>
      <c r="G2827" t="s">
        <v>47</v>
      </c>
      <c r="H2827" s="1">
        <v>45734.500381944446</v>
      </c>
      <c r="I2827" t="b">
        <v>0</v>
      </c>
      <c r="J2827" t="b">
        <v>0</v>
      </c>
      <c r="K2827" t="s">
        <v>31</v>
      </c>
      <c r="L2827" t="s">
        <v>32</v>
      </c>
      <c r="N2827">
        <v>15</v>
      </c>
      <c r="O2827" t="s">
        <v>3244</v>
      </c>
      <c r="P2827" t="s">
        <v>3245</v>
      </c>
    </row>
    <row r="2828" spans="1:16" x14ac:dyDescent="0.35">
      <c r="A2828" t="s">
        <v>1776</v>
      </c>
      <c r="B2828" t="s">
        <v>1776</v>
      </c>
      <c r="C2828" t="s">
        <v>3940</v>
      </c>
      <c r="D2828" t="s">
        <v>3243</v>
      </c>
      <c r="E2828" t="s">
        <v>296</v>
      </c>
      <c r="F2828" t="b">
        <v>0</v>
      </c>
      <c r="G2828" t="s">
        <v>43</v>
      </c>
      <c r="H2828" s="1">
        <v>45734.500648148147</v>
      </c>
      <c r="I2828" t="b">
        <v>0</v>
      </c>
      <c r="J2828" t="b">
        <v>0</v>
      </c>
      <c r="K2828" t="s">
        <v>31</v>
      </c>
      <c r="L2828" t="s">
        <v>32</v>
      </c>
      <c r="N2828">
        <v>15</v>
      </c>
      <c r="O2828" t="s">
        <v>3244</v>
      </c>
      <c r="P2828" t="s">
        <v>3245</v>
      </c>
    </row>
    <row r="2829" spans="1:16" x14ac:dyDescent="0.35">
      <c r="A2829" t="s">
        <v>1776</v>
      </c>
      <c r="B2829" t="s">
        <v>2926</v>
      </c>
      <c r="C2829" t="s">
        <v>2224</v>
      </c>
      <c r="D2829" t="s">
        <v>17437</v>
      </c>
      <c r="F2829" t="b">
        <v>0</v>
      </c>
      <c r="G2829" t="s">
        <v>52</v>
      </c>
      <c r="H2829" s="1">
        <v>45734.625127314823</v>
      </c>
      <c r="I2829" t="b">
        <v>1</v>
      </c>
      <c r="J2829" t="b">
        <v>0</v>
      </c>
      <c r="K2829" t="s">
        <v>31</v>
      </c>
      <c r="L2829" t="s">
        <v>32</v>
      </c>
      <c r="N2829">
        <v>41</v>
      </c>
      <c r="O2829" t="s">
        <v>61</v>
      </c>
      <c r="P2829" t="s">
        <v>3941</v>
      </c>
    </row>
    <row r="2830" spans="1:16" x14ac:dyDescent="0.35">
      <c r="A2830" t="s">
        <v>1776</v>
      </c>
      <c r="B2830" t="s">
        <v>3717</v>
      </c>
      <c r="C2830" t="s">
        <v>1106</v>
      </c>
      <c r="D2830" t="s">
        <v>269</v>
      </c>
      <c r="E2830" t="s">
        <v>91</v>
      </c>
      <c r="F2830" t="b">
        <v>0</v>
      </c>
      <c r="G2830" t="s">
        <v>52</v>
      </c>
      <c r="H2830" s="1">
        <v>45734.666724537034</v>
      </c>
      <c r="I2830" t="b">
        <v>1</v>
      </c>
      <c r="J2830" t="b">
        <v>0</v>
      </c>
      <c r="K2830" t="s">
        <v>31</v>
      </c>
      <c r="L2830" t="s">
        <v>32</v>
      </c>
      <c r="N2830">
        <v>60</v>
      </c>
      <c r="O2830" t="s">
        <v>3718</v>
      </c>
      <c r="P2830" t="s">
        <v>232</v>
      </c>
    </row>
    <row r="2831" spans="1:16" x14ac:dyDescent="0.35">
      <c r="A2831" t="s">
        <v>1776</v>
      </c>
      <c r="B2831" t="s">
        <v>3942</v>
      </c>
      <c r="C2831" t="s">
        <v>3943</v>
      </c>
      <c r="D2831" t="s">
        <v>269</v>
      </c>
      <c r="E2831" t="s">
        <v>20</v>
      </c>
      <c r="F2831" t="b">
        <v>0</v>
      </c>
      <c r="G2831" t="s">
        <v>52</v>
      </c>
      <c r="H2831" s="1">
        <v>45734.708368055559</v>
      </c>
      <c r="I2831" t="b">
        <v>0</v>
      </c>
      <c r="J2831" t="b">
        <v>0</v>
      </c>
      <c r="K2831" t="s">
        <v>31</v>
      </c>
      <c r="L2831" t="s">
        <v>22</v>
      </c>
      <c r="M2831">
        <v>107500</v>
      </c>
      <c r="O2831" t="s">
        <v>3944</v>
      </c>
      <c r="P2831" t="s">
        <v>3945</v>
      </c>
    </row>
    <row r="2832" spans="1:16" x14ac:dyDescent="0.35">
      <c r="A2832" t="s">
        <v>1776</v>
      </c>
      <c r="B2832" t="s">
        <v>1776</v>
      </c>
      <c r="C2832" t="s">
        <v>3946</v>
      </c>
      <c r="D2832" t="s">
        <v>36</v>
      </c>
      <c r="E2832" t="s">
        <v>91</v>
      </c>
      <c r="F2832" t="b">
        <v>0</v>
      </c>
      <c r="G2832" t="s">
        <v>30</v>
      </c>
      <c r="H2832" s="1">
        <v>45734.709050925929</v>
      </c>
      <c r="I2832" t="b">
        <v>1</v>
      </c>
      <c r="J2832" t="b">
        <v>0</v>
      </c>
      <c r="K2832" t="s">
        <v>31</v>
      </c>
      <c r="L2832" t="s">
        <v>32</v>
      </c>
      <c r="N2832">
        <v>22.5</v>
      </c>
      <c r="O2832" t="s">
        <v>166</v>
      </c>
    </row>
    <row r="2833" spans="1:16" x14ac:dyDescent="0.35">
      <c r="A2833" t="s">
        <v>1776</v>
      </c>
      <c r="B2833" t="s">
        <v>3947</v>
      </c>
      <c r="C2833" t="s">
        <v>2343</v>
      </c>
      <c r="D2833" t="s">
        <v>36</v>
      </c>
      <c r="E2833" t="s">
        <v>91</v>
      </c>
      <c r="F2833" t="b">
        <v>0</v>
      </c>
      <c r="G2833" t="s">
        <v>52</v>
      </c>
      <c r="H2833" s="1">
        <v>45734.791932870372</v>
      </c>
      <c r="I2833" t="b">
        <v>0</v>
      </c>
      <c r="J2833" t="b">
        <v>0</v>
      </c>
      <c r="K2833" t="s">
        <v>31</v>
      </c>
      <c r="L2833" t="s">
        <v>32</v>
      </c>
      <c r="N2833">
        <v>80</v>
      </c>
      <c r="O2833" t="s">
        <v>3948</v>
      </c>
    </row>
    <row r="2834" spans="1:16" x14ac:dyDescent="0.35">
      <c r="A2834" t="s">
        <v>1776</v>
      </c>
      <c r="B2834" t="s">
        <v>2291</v>
      </c>
      <c r="C2834" t="s">
        <v>3949</v>
      </c>
      <c r="D2834" t="s">
        <v>115</v>
      </c>
      <c r="F2834" t="b">
        <v>0</v>
      </c>
      <c r="G2834" t="s">
        <v>52</v>
      </c>
      <c r="H2834" s="1">
        <v>45734.792013888888</v>
      </c>
      <c r="I2834" t="b">
        <v>0</v>
      </c>
      <c r="J2834" t="b">
        <v>0</v>
      </c>
      <c r="K2834" t="s">
        <v>31</v>
      </c>
      <c r="L2834" t="s">
        <v>22</v>
      </c>
      <c r="M2834">
        <v>93176</v>
      </c>
      <c r="O2834" t="s">
        <v>3950</v>
      </c>
    </row>
    <row r="2835" spans="1:16" x14ac:dyDescent="0.35">
      <c r="A2835" t="s">
        <v>1776</v>
      </c>
      <c r="B2835" t="s">
        <v>3420</v>
      </c>
      <c r="C2835" t="s">
        <v>1526</v>
      </c>
      <c r="D2835" t="s">
        <v>36</v>
      </c>
      <c r="E2835" t="s">
        <v>91</v>
      </c>
      <c r="F2835" t="b">
        <v>0</v>
      </c>
      <c r="G2835" t="s">
        <v>68</v>
      </c>
      <c r="H2835" s="1">
        <v>45734.793506944443</v>
      </c>
      <c r="I2835" t="b">
        <v>0</v>
      </c>
      <c r="J2835" t="b">
        <v>0</v>
      </c>
      <c r="K2835" t="s">
        <v>31</v>
      </c>
      <c r="L2835" t="s">
        <v>32</v>
      </c>
      <c r="N2835">
        <v>47.5</v>
      </c>
      <c r="O2835" t="s">
        <v>2565</v>
      </c>
      <c r="P2835" t="s">
        <v>941</v>
      </c>
    </row>
    <row r="2836" spans="1:16" x14ac:dyDescent="0.35">
      <c r="A2836" t="s">
        <v>1776</v>
      </c>
      <c r="B2836" t="s">
        <v>3951</v>
      </c>
      <c r="C2836" t="s">
        <v>289</v>
      </c>
      <c r="D2836" t="s">
        <v>573</v>
      </c>
      <c r="E2836" t="s">
        <v>20</v>
      </c>
      <c r="F2836" t="b">
        <v>0</v>
      </c>
      <c r="G2836" t="s">
        <v>43</v>
      </c>
      <c r="H2836" s="1">
        <v>45734.833819444437</v>
      </c>
      <c r="I2836" t="b">
        <v>0</v>
      </c>
      <c r="J2836" t="b">
        <v>1</v>
      </c>
      <c r="K2836" t="s">
        <v>31</v>
      </c>
      <c r="L2836" t="s">
        <v>32</v>
      </c>
      <c r="N2836">
        <v>16.510000228881839</v>
      </c>
      <c r="O2836" t="s">
        <v>96</v>
      </c>
      <c r="P2836" t="s">
        <v>3952</v>
      </c>
    </row>
    <row r="2837" spans="1:16" x14ac:dyDescent="0.35">
      <c r="A2837" t="s">
        <v>1776</v>
      </c>
      <c r="B2837" t="s">
        <v>3879</v>
      </c>
      <c r="C2837" t="s">
        <v>1336</v>
      </c>
      <c r="D2837" t="s">
        <v>573</v>
      </c>
      <c r="E2837" t="s">
        <v>20</v>
      </c>
      <c r="F2837" t="b">
        <v>0</v>
      </c>
      <c r="G2837" t="s">
        <v>68</v>
      </c>
      <c r="H2837" s="1">
        <v>45734.834236111114</v>
      </c>
      <c r="I2837" t="b">
        <v>0</v>
      </c>
      <c r="J2837" t="b">
        <v>1</v>
      </c>
      <c r="K2837" t="s">
        <v>31</v>
      </c>
      <c r="L2837" t="s">
        <v>32</v>
      </c>
      <c r="N2837">
        <v>22.694999694824219</v>
      </c>
      <c r="O2837" t="s">
        <v>3880</v>
      </c>
      <c r="P2837" t="s">
        <v>2389</v>
      </c>
    </row>
    <row r="2838" spans="1:16" x14ac:dyDescent="0.35">
      <c r="A2838" t="s">
        <v>1776</v>
      </c>
      <c r="B2838" t="s">
        <v>1776</v>
      </c>
      <c r="C2838" t="s">
        <v>3953</v>
      </c>
      <c r="D2838" t="s">
        <v>36</v>
      </c>
      <c r="E2838" t="s">
        <v>20</v>
      </c>
      <c r="F2838" t="b">
        <v>0</v>
      </c>
      <c r="G2838" t="s">
        <v>52</v>
      </c>
      <c r="H2838" s="1">
        <v>45734.876296296286</v>
      </c>
      <c r="I2838" t="b">
        <v>1</v>
      </c>
      <c r="J2838" t="b">
        <v>0</v>
      </c>
      <c r="K2838" t="s">
        <v>31</v>
      </c>
      <c r="L2838" t="s">
        <v>22</v>
      </c>
      <c r="M2838">
        <v>82500</v>
      </c>
      <c r="O2838" t="s">
        <v>3954</v>
      </c>
      <c r="P2838" t="s">
        <v>897</v>
      </c>
    </row>
    <row r="2839" spans="1:16" x14ac:dyDescent="0.35">
      <c r="A2839" t="s">
        <v>1776</v>
      </c>
      <c r="B2839" t="s">
        <v>3955</v>
      </c>
      <c r="C2839" t="s">
        <v>1188</v>
      </c>
      <c r="D2839" t="s">
        <v>110</v>
      </c>
      <c r="E2839" t="s">
        <v>20</v>
      </c>
      <c r="F2839" t="b">
        <v>0</v>
      </c>
      <c r="G2839" t="s">
        <v>47</v>
      </c>
      <c r="H2839" s="1">
        <v>45734.876331018517</v>
      </c>
      <c r="I2839" t="b">
        <v>0</v>
      </c>
      <c r="J2839" t="b">
        <v>1</v>
      </c>
      <c r="K2839" t="s">
        <v>31</v>
      </c>
      <c r="L2839" t="s">
        <v>32</v>
      </c>
      <c r="N2839">
        <v>23</v>
      </c>
      <c r="O2839" t="s">
        <v>3956</v>
      </c>
      <c r="P2839" t="s">
        <v>3957</v>
      </c>
    </row>
    <row r="2840" spans="1:16" x14ac:dyDescent="0.35">
      <c r="A2840" t="s">
        <v>1776</v>
      </c>
      <c r="B2840" t="s">
        <v>2471</v>
      </c>
      <c r="C2840" t="s">
        <v>994</v>
      </c>
      <c r="D2840" t="s">
        <v>110</v>
      </c>
      <c r="E2840" t="s">
        <v>20</v>
      </c>
      <c r="F2840" t="b">
        <v>0</v>
      </c>
      <c r="G2840" t="s">
        <v>994</v>
      </c>
      <c r="H2840" s="1">
        <v>45734.905011574083</v>
      </c>
      <c r="I2840" t="b">
        <v>0</v>
      </c>
      <c r="J2840" t="b">
        <v>0</v>
      </c>
      <c r="K2840" t="s">
        <v>994</v>
      </c>
      <c r="L2840" t="s">
        <v>22</v>
      </c>
      <c r="M2840">
        <v>38500</v>
      </c>
      <c r="O2840" t="s">
        <v>2472</v>
      </c>
      <c r="P2840" t="s">
        <v>2473</v>
      </c>
    </row>
    <row r="2841" spans="1:16" x14ac:dyDescent="0.35">
      <c r="A2841" t="s">
        <v>1776</v>
      </c>
      <c r="B2841" t="s">
        <v>3649</v>
      </c>
      <c r="C2841" t="s">
        <v>533</v>
      </c>
      <c r="D2841" t="s">
        <v>36</v>
      </c>
      <c r="E2841" t="s">
        <v>20</v>
      </c>
      <c r="F2841" t="b">
        <v>0</v>
      </c>
      <c r="G2841" t="s">
        <v>52</v>
      </c>
      <c r="H2841" s="1">
        <v>45734.916979166657</v>
      </c>
      <c r="I2841" t="b">
        <v>0</v>
      </c>
      <c r="J2841" t="b">
        <v>1</v>
      </c>
      <c r="K2841" t="s">
        <v>31</v>
      </c>
      <c r="L2841" t="s">
        <v>22</v>
      </c>
      <c r="M2841">
        <v>62355.453125</v>
      </c>
      <c r="O2841" t="s">
        <v>3650</v>
      </c>
      <c r="P2841" t="s">
        <v>3651</v>
      </c>
    </row>
    <row r="2842" spans="1:16" x14ac:dyDescent="0.35">
      <c r="A2842" t="s">
        <v>1776</v>
      </c>
      <c r="B2842" t="s">
        <v>3795</v>
      </c>
      <c r="C2842" t="s">
        <v>3958</v>
      </c>
      <c r="D2842" t="s">
        <v>573</v>
      </c>
      <c r="E2842" t="s">
        <v>296</v>
      </c>
      <c r="F2842" t="b">
        <v>0</v>
      </c>
      <c r="G2842" t="s">
        <v>43</v>
      </c>
      <c r="H2842" s="1">
        <v>45734.958761574067</v>
      </c>
      <c r="I2842" t="b">
        <v>0</v>
      </c>
      <c r="J2842" t="b">
        <v>0</v>
      </c>
      <c r="K2842" t="s">
        <v>31</v>
      </c>
      <c r="L2842" t="s">
        <v>32</v>
      </c>
      <c r="N2842">
        <v>16.510000228881839</v>
      </c>
      <c r="O2842" t="s">
        <v>3959</v>
      </c>
      <c r="P2842" t="s">
        <v>3960</v>
      </c>
    </row>
    <row r="2843" spans="1:16" x14ac:dyDescent="0.35">
      <c r="A2843" t="s">
        <v>1776</v>
      </c>
      <c r="B2843" t="s">
        <v>2196</v>
      </c>
      <c r="C2843" t="s">
        <v>3761</v>
      </c>
      <c r="D2843" t="s">
        <v>36</v>
      </c>
      <c r="E2843" t="s">
        <v>20</v>
      </c>
      <c r="F2843" t="b">
        <v>0</v>
      </c>
      <c r="G2843" t="s">
        <v>52</v>
      </c>
      <c r="H2843" s="1">
        <v>45735.000231481477</v>
      </c>
      <c r="I2843" t="b">
        <v>0</v>
      </c>
      <c r="J2843" t="b">
        <v>1</v>
      </c>
      <c r="K2843" t="s">
        <v>31</v>
      </c>
      <c r="L2843" t="s">
        <v>22</v>
      </c>
      <c r="M2843">
        <v>125000</v>
      </c>
      <c r="O2843" t="s">
        <v>209</v>
      </c>
      <c r="P2843" t="s">
        <v>3929</v>
      </c>
    </row>
    <row r="2844" spans="1:16" x14ac:dyDescent="0.35">
      <c r="A2844" t="s">
        <v>1776</v>
      </c>
      <c r="B2844" t="s">
        <v>1776</v>
      </c>
      <c r="C2844" t="s">
        <v>3930</v>
      </c>
      <c r="D2844" t="s">
        <v>3243</v>
      </c>
      <c r="E2844" t="s">
        <v>296</v>
      </c>
      <c r="F2844" t="b">
        <v>0</v>
      </c>
      <c r="G2844" t="s">
        <v>47</v>
      </c>
      <c r="H2844" s="1">
        <v>45735.042337962957</v>
      </c>
      <c r="I2844" t="b">
        <v>0</v>
      </c>
      <c r="J2844" t="b">
        <v>0</v>
      </c>
      <c r="K2844" t="s">
        <v>31</v>
      </c>
      <c r="L2844" t="s">
        <v>32</v>
      </c>
      <c r="N2844">
        <v>15</v>
      </c>
      <c r="O2844" t="s">
        <v>3244</v>
      </c>
      <c r="P2844" t="s">
        <v>3245</v>
      </c>
    </row>
    <row r="2845" spans="1:16" x14ac:dyDescent="0.35">
      <c r="A2845" t="s">
        <v>1776</v>
      </c>
      <c r="B2845" t="s">
        <v>2372</v>
      </c>
      <c r="C2845" t="s">
        <v>154</v>
      </c>
      <c r="D2845" t="s">
        <v>36</v>
      </c>
      <c r="E2845" t="s">
        <v>20</v>
      </c>
      <c r="F2845" t="b">
        <v>0</v>
      </c>
      <c r="G2845" t="s">
        <v>52</v>
      </c>
      <c r="H2845" s="1">
        <v>45735.25</v>
      </c>
      <c r="I2845" t="b">
        <v>0</v>
      </c>
      <c r="J2845" t="b">
        <v>0</v>
      </c>
      <c r="K2845" t="s">
        <v>31</v>
      </c>
      <c r="L2845" t="s">
        <v>22</v>
      </c>
      <c r="M2845">
        <v>68500</v>
      </c>
      <c r="O2845" t="s">
        <v>2431</v>
      </c>
      <c r="P2845" t="s">
        <v>164</v>
      </c>
    </row>
    <row r="2846" spans="1:16" x14ac:dyDescent="0.35">
      <c r="A2846" t="s">
        <v>1776</v>
      </c>
      <c r="B2846" t="s">
        <v>2041</v>
      </c>
      <c r="C2846" t="s">
        <v>868</v>
      </c>
      <c r="D2846" t="s">
        <v>2042</v>
      </c>
      <c r="E2846" t="s">
        <v>91</v>
      </c>
      <c r="F2846" t="b">
        <v>0</v>
      </c>
      <c r="G2846" t="s">
        <v>47</v>
      </c>
      <c r="H2846" s="1">
        <v>45735.250300925924</v>
      </c>
      <c r="I2846" t="b">
        <v>1</v>
      </c>
      <c r="J2846" t="b">
        <v>0</v>
      </c>
      <c r="K2846" t="s">
        <v>31</v>
      </c>
      <c r="L2846" t="s">
        <v>22</v>
      </c>
      <c r="M2846">
        <v>169241</v>
      </c>
      <c r="O2846" t="s">
        <v>2043</v>
      </c>
      <c r="P2846" t="s">
        <v>2044</v>
      </c>
    </row>
    <row r="2847" spans="1:16" x14ac:dyDescent="0.35">
      <c r="A2847" t="s">
        <v>1776</v>
      </c>
      <c r="B2847" t="s">
        <v>1776</v>
      </c>
      <c r="C2847" t="s">
        <v>325</v>
      </c>
      <c r="D2847" t="s">
        <v>17459</v>
      </c>
      <c r="E2847" t="s">
        <v>91</v>
      </c>
      <c r="F2847" t="b">
        <v>0</v>
      </c>
      <c r="G2847" t="s">
        <v>47</v>
      </c>
      <c r="H2847" s="1">
        <v>45735.25037037037</v>
      </c>
      <c r="I2847" t="b">
        <v>0</v>
      </c>
      <c r="J2847" t="b">
        <v>1</v>
      </c>
      <c r="K2847" t="s">
        <v>31</v>
      </c>
      <c r="L2847" t="s">
        <v>32</v>
      </c>
      <c r="N2847">
        <v>47.5</v>
      </c>
      <c r="O2847" t="s">
        <v>2096</v>
      </c>
      <c r="P2847" t="s">
        <v>834</v>
      </c>
    </row>
    <row r="2848" spans="1:16" x14ac:dyDescent="0.35">
      <c r="A2848" t="s">
        <v>1776</v>
      </c>
      <c r="B2848" t="s">
        <v>3931</v>
      </c>
      <c r="C2848" t="s">
        <v>142</v>
      </c>
      <c r="D2848" t="s">
        <v>110</v>
      </c>
      <c r="E2848" t="s">
        <v>20</v>
      </c>
      <c r="F2848" t="b">
        <v>0</v>
      </c>
      <c r="G2848" t="s">
        <v>68</v>
      </c>
      <c r="H2848" s="1">
        <v>45735.250567129631</v>
      </c>
      <c r="I2848" t="b">
        <v>0</v>
      </c>
      <c r="J2848" t="b">
        <v>1</v>
      </c>
      <c r="K2848" t="s">
        <v>31</v>
      </c>
      <c r="L2848" t="s">
        <v>32</v>
      </c>
      <c r="N2848">
        <v>43.875</v>
      </c>
      <c r="O2848" t="s">
        <v>524</v>
      </c>
      <c r="P2848" t="s">
        <v>3932</v>
      </c>
    </row>
    <row r="2849" spans="1:16" x14ac:dyDescent="0.35">
      <c r="A2849" t="s">
        <v>1776</v>
      </c>
      <c r="B2849" t="s">
        <v>1776</v>
      </c>
      <c r="C2849" t="s">
        <v>3933</v>
      </c>
      <c r="D2849" t="s">
        <v>110</v>
      </c>
      <c r="E2849" t="s">
        <v>91</v>
      </c>
      <c r="F2849" t="b">
        <v>0</v>
      </c>
      <c r="G2849" t="s">
        <v>68</v>
      </c>
      <c r="H2849" s="1">
        <v>45735.250625000001</v>
      </c>
      <c r="I2849" t="b">
        <v>0</v>
      </c>
      <c r="J2849" t="b">
        <v>0</v>
      </c>
      <c r="K2849" t="s">
        <v>31</v>
      </c>
      <c r="L2849" t="s">
        <v>22</v>
      </c>
      <c r="M2849">
        <v>76212</v>
      </c>
      <c r="O2849" t="s">
        <v>3934</v>
      </c>
      <c r="P2849" t="s">
        <v>3935</v>
      </c>
    </row>
    <row r="2850" spans="1:16" x14ac:dyDescent="0.35">
      <c r="A2850" t="s">
        <v>1776</v>
      </c>
      <c r="B2850" t="s">
        <v>2048</v>
      </c>
      <c r="C2850" t="s">
        <v>3936</v>
      </c>
      <c r="D2850" t="s">
        <v>115</v>
      </c>
      <c r="E2850" t="s">
        <v>20</v>
      </c>
      <c r="F2850" t="b">
        <v>0</v>
      </c>
      <c r="G2850" t="s">
        <v>52</v>
      </c>
      <c r="H2850" s="1">
        <v>45735.291921296302</v>
      </c>
      <c r="I2850" t="b">
        <v>0</v>
      </c>
      <c r="J2850" t="b">
        <v>0</v>
      </c>
      <c r="K2850" t="s">
        <v>31</v>
      </c>
      <c r="L2850" t="s">
        <v>22</v>
      </c>
      <c r="M2850">
        <v>100000</v>
      </c>
      <c r="O2850" t="s">
        <v>3937</v>
      </c>
      <c r="P2850" t="s">
        <v>1062</v>
      </c>
    </row>
    <row r="2851" spans="1:16" x14ac:dyDescent="0.35">
      <c r="A2851" t="s">
        <v>1776</v>
      </c>
      <c r="B2851" t="s">
        <v>2897</v>
      </c>
      <c r="C2851" t="s">
        <v>2675</v>
      </c>
      <c r="D2851" t="s">
        <v>110</v>
      </c>
      <c r="E2851" t="s">
        <v>91</v>
      </c>
      <c r="F2851" t="b">
        <v>0</v>
      </c>
      <c r="G2851" t="s">
        <v>171</v>
      </c>
      <c r="H2851" s="1">
        <v>45735.310844907413</v>
      </c>
      <c r="I2851" t="b">
        <v>0</v>
      </c>
      <c r="J2851" t="b">
        <v>0</v>
      </c>
      <c r="K2851" t="s">
        <v>31</v>
      </c>
      <c r="L2851" t="s">
        <v>32</v>
      </c>
      <c r="N2851">
        <v>40</v>
      </c>
      <c r="O2851" t="s">
        <v>2898</v>
      </c>
    </row>
    <row r="2852" spans="1:16" x14ac:dyDescent="0.35">
      <c r="A2852" t="s">
        <v>1776</v>
      </c>
      <c r="B2852" t="s">
        <v>1944</v>
      </c>
      <c r="C2852" t="s">
        <v>170</v>
      </c>
      <c r="D2852" t="s">
        <v>29</v>
      </c>
      <c r="E2852" t="s">
        <v>20</v>
      </c>
      <c r="F2852" t="b">
        <v>0</v>
      </c>
      <c r="G2852" t="s">
        <v>171</v>
      </c>
      <c r="H2852" s="1">
        <v>45735.312141203707</v>
      </c>
      <c r="I2852" t="b">
        <v>0</v>
      </c>
      <c r="J2852" t="b">
        <v>0</v>
      </c>
      <c r="K2852" t="s">
        <v>31</v>
      </c>
      <c r="L2852" t="s">
        <v>22</v>
      </c>
      <c r="M2852">
        <v>70000</v>
      </c>
      <c r="O2852" t="s">
        <v>3938</v>
      </c>
      <c r="P2852" t="s">
        <v>3939</v>
      </c>
    </row>
    <row r="2853" spans="1:16" x14ac:dyDescent="0.35">
      <c r="A2853" t="s">
        <v>1776</v>
      </c>
      <c r="B2853" t="s">
        <v>1776</v>
      </c>
      <c r="C2853" t="s">
        <v>756</v>
      </c>
      <c r="D2853" t="s">
        <v>3243</v>
      </c>
      <c r="E2853" t="s">
        <v>296</v>
      </c>
      <c r="F2853" t="b">
        <v>0</v>
      </c>
      <c r="G2853" t="s">
        <v>30</v>
      </c>
      <c r="H2853" s="1">
        <v>45735.459699074083</v>
      </c>
      <c r="I2853" t="b">
        <v>0</v>
      </c>
      <c r="J2853" t="b">
        <v>0</v>
      </c>
      <c r="K2853" t="s">
        <v>31</v>
      </c>
      <c r="L2853" t="s">
        <v>32</v>
      </c>
      <c r="N2853">
        <v>15</v>
      </c>
      <c r="O2853" t="s">
        <v>3244</v>
      </c>
      <c r="P2853" t="s">
        <v>3245</v>
      </c>
    </row>
    <row r="2854" spans="1:16" x14ac:dyDescent="0.35">
      <c r="A2854" t="s">
        <v>1776</v>
      </c>
      <c r="B2854" t="s">
        <v>2418</v>
      </c>
      <c r="C2854" t="s">
        <v>505</v>
      </c>
      <c r="D2854" t="s">
        <v>321</v>
      </c>
      <c r="E2854" t="s">
        <v>20</v>
      </c>
      <c r="F2854" t="b">
        <v>0</v>
      </c>
      <c r="G2854" t="s">
        <v>52</v>
      </c>
      <c r="H2854" s="1">
        <v>45735.500081018523</v>
      </c>
      <c r="I2854" t="b">
        <v>0</v>
      </c>
      <c r="J2854" t="b">
        <v>0</v>
      </c>
      <c r="K2854" t="s">
        <v>31</v>
      </c>
      <c r="L2854" t="s">
        <v>22</v>
      </c>
      <c r="M2854">
        <v>62500</v>
      </c>
      <c r="O2854" t="s">
        <v>2420</v>
      </c>
      <c r="P2854" t="s">
        <v>2421</v>
      </c>
    </row>
    <row r="2855" spans="1:16" x14ac:dyDescent="0.35">
      <c r="A2855" t="s">
        <v>1776</v>
      </c>
      <c r="B2855" t="s">
        <v>1776</v>
      </c>
      <c r="C2855" t="s">
        <v>3961</v>
      </c>
      <c r="D2855" t="s">
        <v>3243</v>
      </c>
      <c r="E2855" t="s">
        <v>296</v>
      </c>
      <c r="F2855" t="b">
        <v>0</v>
      </c>
      <c r="G2855" t="s">
        <v>47</v>
      </c>
      <c r="H2855" s="1">
        <v>45735.500381944446</v>
      </c>
      <c r="I2855" t="b">
        <v>0</v>
      </c>
      <c r="J2855" t="b">
        <v>0</v>
      </c>
      <c r="K2855" t="s">
        <v>31</v>
      </c>
      <c r="L2855" t="s">
        <v>32</v>
      </c>
      <c r="N2855">
        <v>15</v>
      </c>
      <c r="O2855" t="s">
        <v>3244</v>
      </c>
      <c r="P2855" t="s">
        <v>3245</v>
      </c>
    </row>
    <row r="2856" spans="1:16" x14ac:dyDescent="0.35">
      <c r="A2856" t="s">
        <v>1776</v>
      </c>
      <c r="B2856" t="s">
        <v>1776</v>
      </c>
      <c r="C2856" t="s">
        <v>3940</v>
      </c>
      <c r="D2856" t="s">
        <v>3243</v>
      </c>
      <c r="E2856" t="s">
        <v>296</v>
      </c>
      <c r="F2856" t="b">
        <v>0</v>
      </c>
      <c r="G2856" t="s">
        <v>43</v>
      </c>
      <c r="H2856" s="1">
        <v>45735.500648148147</v>
      </c>
      <c r="I2856" t="b">
        <v>0</v>
      </c>
      <c r="J2856" t="b">
        <v>0</v>
      </c>
      <c r="K2856" t="s">
        <v>31</v>
      </c>
      <c r="L2856" t="s">
        <v>32</v>
      </c>
      <c r="N2856">
        <v>15</v>
      </c>
      <c r="O2856" t="s">
        <v>3244</v>
      </c>
      <c r="P2856" t="s">
        <v>3245</v>
      </c>
    </row>
    <row r="2857" spans="1:16" x14ac:dyDescent="0.35">
      <c r="A2857" t="s">
        <v>1776</v>
      </c>
      <c r="B2857" t="s">
        <v>3962</v>
      </c>
      <c r="C2857" t="s">
        <v>193</v>
      </c>
      <c r="D2857" t="s">
        <v>573</v>
      </c>
      <c r="E2857" t="s">
        <v>296</v>
      </c>
      <c r="F2857" t="b">
        <v>0</v>
      </c>
      <c r="G2857" t="s">
        <v>52</v>
      </c>
      <c r="H2857" s="1">
        <v>45735.541886574072</v>
      </c>
      <c r="I2857" t="b">
        <v>1</v>
      </c>
      <c r="J2857" t="b">
        <v>1</v>
      </c>
      <c r="K2857" t="s">
        <v>31</v>
      </c>
      <c r="L2857" t="s">
        <v>32</v>
      </c>
      <c r="N2857">
        <v>26.389999389648441</v>
      </c>
      <c r="O2857" t="s">
        <v>3963</v>
      </c>
      <c r="P2857" t="s">
        <v>3964</v>
      </c>
    </row>
    <row r="2858" spans="1:16" x14ac:dyDescent="0.35">
      <c r="A2858" t="s">
        <v>1776</v>
      </c>
      <c r="B2858" t="s">
        <v>2926</v>
      </c>
      <c r="C2858" t="s">
        <v>2224</v>
      </c>
      <c r="D2858" t="s">
        <v>17437</v>
      </c>
      <c r="F2858" t="b">
        <v>0</v>
      </c>
      <c r="G2858" t="s">
        <v>52</v>
      </c>
      <c r="H2858" s="1">
        <v>45735.625127314823</v>
      </c>
      <c r="I2858" t="b">
        <v>1</v>
      </c>
      <c r="J2858" t="b">
        <v>0</v>
      </c>
      <c r="K2858" t="s">
        <v>31</v>
      </c>
      <c r="L2858" t="s">
        <v>32</v>
      </c>
      <c r="N2858">
        <v>41</v>
      </c>
      <c r="O2858" t="s">
        <v>61</v>
      </c>
      <c r="P2858" t="s">
        <v>3941</v>
      </c>
    </row>
    <row r="2859" spans="1:16" x14ac:dyDescent="0.35">
      <c r="A2859" t="s">
        <v>1776</v>
      </c>
      <c r="B2859" t="s">
        <v>3717</v>
      </c>
      <c r="C2859" t="s">
        <v>1106</v>
      </c>
      <c r="D2859" t="s">
        <v>269</v>
      </c>
      <c r="E2859" t="s">
        <v>91</v>
      </c>
      <c r="F2859" t="b">
        <v>0</v>
      </c>
      <c r="G2859" t="s">
        <v>52</v>
      </c>
      <c r="H2859" s="1">
        <v>45735.666724537034</v>
      </c>
      <c r="I2859" t="b">
        <v>1</v>
      </c>
      <c r="J2859" t="b">
        <v>0</v>
      </c>
      <c r="K2859" t="s">
        <v>31</v>
      </c>
      <c r="L2859" t="s">
        <v>32</v>
      </c>
      <c r="N2859">
        <v>60</v>
      </c>
      <c r="O2859" t="s">
        <v>3718</v>
      </c>
      <c r="P2859" t="s">
        <v>232</v>
      </c>
    </row>
    <row r="2860" spans="1:16" x14ac:dyDescent="0.35">
      <c r="A2860" t="s">
        <v>1776</v>
      </c>
      <c r="B2860" t="s">
        <v>3942</v>
      </c>
      <c r="C2860" t="s">
        <v>3943</v>
      </c>
      <c r="D2860" t="s">
        <v>269</v>
      </c>
      <c r="E2860" t="s">
        <v>20</v>
      </c>
      <c r="F2860" t="b">
        <v>0</v>
      </c>
      <c r="G2860" t="s">
        <v>52</v>
      </c>
      <c r="H2860" s="1">
        <v>45735.708368055559</v>
      </c>
      <c r="I2860" t="b">
        <v>0</v>
      </c>
      <c r="J2860" t="b">
        <v>0</v>
      </c>
      <c r="K2860" t="s">
        <v>31</v>
      </c>
      <c r="L2860" t="s">
        <v>22</v>
      </c>
      <c r="M2860">
        <v>107500</v>
      </c>
      <c r="O2860" t="s">
        <v>3944</v>
      </c>
      <c r="P2860" t="s">
        <v>3945</v>
      </c>
    </row>
    <row r="2861" spans="1:16" x14ac:dyDescent="0.35">
      <c r="A2861" t="s">
        <v>1776</v>
      </c>
      <c r="B2861" t="s">
        <v>1776</v>
      </c>
      <c r="C2861" t="s">
        <v>3946</v>
      </c>
      <c r="D2861" t="s">
        <v>36</v>
      </c>
      <c r="E2861" t="s">
        <v>91</v>
      </c>
      <c r="F2861" t="b">
        <v>0</v>
      </c>
      <c r="G2861" t="s">
        <v>30</v>
      </c>
      <c r="H2861" s="1">
        <v>45735.709050925929</v>
      </c>
      <c r="I2861" t="b">
        <v>1</v>
      </c>
      <c r="J2861" t="b">
        <v>0</v>
      </c>
      <c r="K2861" t="s">
        <v>31</v>
      </c>
      <c r="L2861" t="s">
        <v>32</v>
      </c>
      <c r="N2861">
        <v>22.5</v>
      </c>
      <c r="O2861" t="s">
        <v>166</v>
      </c>
    </row>
    <row r="2862" spans="1:16" x14ac:dyDescent="0.35">
      <c r="A2862" t="s">
        <v>1776</v>
      </c>
      <c r="B2862" t="s">
        <v>3947</v>
      </c>
      <c r="C2862" t="s">
        <v>2343</v>
      </c>
      <c r="D2862" t="s">
        <v>36</v>
      </c>
      <c r="E2862" t="s">
        <v>91</v>
      </c>
      <c r="F2862" t="b">
        <v>0</v>
      </c>
      <c r="G2862" t="s">
        <v>52</v>
      </c>
      <c r="H2862" s="1">
        <v>45735.791932870372</v>
      </c>
      <c r="I2862" t="b">
        <v>0</v>
      </c>
      <c r="J2862" t="b">
        <v>0</v>
      </c>
      <c r="K2862" t="s">
        <v>31</v>
      </c>
      <c r="L2862" t="s">
        <v>32</v>
      </c>
      <c r="N2862">
        <v>80</v>
      </c>
      <c r="O2862" t="s">
        <v>3948</v>
      </c>
    </row>
    <row r="2863" spans="1:16" x14ac:dyDescent="0.35">
      <c r="A2863" t="s">
        <v>1776</v>
      </c>
      <c r="B2863" t="s">
        <v>2291</v>
      </c>
      <c r="C2863" t="s">
        <v>3949</v>
      </c>
      <c r="D2863" t="s">
        <v>115</v>
      </c>
      <c r="F2863" t="b">
        <v>0</v>
      </c>
      <c r="G2863" t="s">
        <v>52</v>
      </c>
      <c r="H2863" s="1">
        <v>45735.792013888888</v>
      </c>
      <c r="I2863" t="b">
        <v>0</v>
      </c>
      <c r="J2863" t="b">
        <v>0</v>
      </c>
      <c r="K2863" t="s">
        <v>31</v>
      </c>
      <c r="L2863" t="s">
        <v>22</v>
      </c>
      <c r="M2863">
        <v>93176</v>
      </c>
      <c r="O2863" t="s">
        <v>3950</v>
      </c>
    </row>
    <row r="2864" spans="1:16" x14ac:dyDescent="0.35">
      <c r="A2864" t="s">
        <v>1776</v>
      </c>
      <c r="B2864" t="s">
        <v>3420</v>
      </c>
      <c r="C2864" t="s">
        <v>1526</v>
      </c>
      <c r="D2864" t="s">
        <v>36</v>
      </c>
      <c r="E2864" t="s">
        <v>91</v>
      </c>
      <c r="F2864" t="b">
        <v>0</v>
      </c>
      <c r="G2864" t="s">
        <v>68</v>
      </c>
      <c r="H2864" s="1">
        <v>45735.793506944443</v>
      </c>
      <c r="I2864" t="b">
        <v>0</v>
      </c>
      <c r="J2864" t="b">
        <v>0</v>
      </c>
      <c r="K2864" t="s">
        <v>31</v>
      </c>
      <c r="L2864" t="s">
        <v>32</v>
      </c>
      <c r="N2864">
        <v>47.5</v>
      </c>
      <c r="O2864" t="s">
        <v>2565</v>
      </c>
      <c r="P2864" t="s">
        <v>941</v>
      </c>
    </row>
    <row r="2865" spans="1:16" x14ac:dyDescent="0.35">
      <c r="A2865" t="s">
        <v>1776</v>
      </c>
      <c r="B2865" t="s">
        <v>3951</v>
      </c>
      <c r="C2865" t="s">
        <v>289</v>
      </c>
      <c r="D2865" t="s">
        <v>573</v>
      </c>
      <c r="E2865" t="s">
        <v>20</v>
      </c>
      <c r="F2865" t="b">
        <v>0</v>
      </c>
      <c r="G2865" t="s">
        <v>43</v>
      </c>
      <c r="H2865" s="1">
        <v>45735.833819444437</v>
      </c>
      <c r="I2865" t="b">
        <v>0</v>
      </c>
      <c r="J2865" t="b">
        <v>1</v>
      </c>
      <c r="K2865" t="s">
        <v>31</v>
      </c>
      <c r="L2865" t="s">
        <v>32</v>
      </c>
      <c r="N2865">
        <v>16.510000228881839</v>
      </c>
      <c r="O2865" t="s">
        <v>96</v>
      </c>
      <c r="P2865" t="s">
        <v>3952</v>
      </c>
    </row>
    <row r="2866" spans="1:16" x14ac:dyDescent="0.35">
      <c r="A2866" t="s">
        <v>1776</v>
      </c>
      <c r="B2866" t="s">
        <v>3879</v>
      </c>
      <c r="C2866" t="s">
        <v>1336</v>
      </c>
      <c r="D2866" t="s">
        <v>573</v>
      </c>
      <c r="E2866" t="s">
        <v>20</v>
      </c>
      <c r="F2866" t="b">
        <v>0</v>
      </c>
      <c r="G2866" t="s">
        <v>68</v>
      </c>
      <c r="H2866" s="1">
        <v>45735.834236111114</v>
      </c>
      <c r="I2866" t="b">
        <v>0</v>
      </c>
      <c r="J2866" t="b">
        <v>1</v>
      </c>
      <c r="K2866" t="s">
        <v>31</v>
      </c>
      <c r="L2866" t="s">
        <v>32</v>
      </c>
      <c r="N2866">
        <v>22.694999694824219</v>
      </c>
      <c r="O2866" t="s">
        <v>3880</v>
      </c>
      <c r="P2866" t="s">
        <v>2389</v>
      </c>
    </row>
    <row r="2867" spans="1:16" x14ac:dyDescent="0.35">
      <c r="A2867" t="s">
        <v>1776</v>
      </c>
      <c r="B2867" t="s">
        <v>2382</v>
      </c>
      <c r="C2867" t="s">
        <v>599</v>
      </c>
      <c r="D2867" t="s">
        <v>36</v>
      </c>
      <c r="E2867" t="s">
        <v>20</v>
      </c>
      <c r="F2867" t="b">
        <v>0</v>
      </c>
      <c r="G2867" t="s">
        <v>52</v>
      </c>
      <c r="H2867" s="1">
        <v>45735.875219907408</v>
      </c>
      <c r="I2867" t="b">
        <v>0</v>
      </c>
      <c r="J2867" t="b">
        <v>0</v>
      </c>
      <c r="K2867" t="s">
        <v>31</v>
      </c>
      <c r="L2867" t="s">
        <v>22</v>
      </c>
      <c r="M2867">
        <v>66000</v>
      </c>
      <c r="O2867" t="s">
        <v>2383</v>
      </c>
    </row>
    <row r="2868" spans="1:16" x14ac:dyDescent="0.35">
      <c r="A2868" t="s">
        <v>1776</v>
      </c>
      <c r="B2868" t="s">
        <v>1776</v>
      </c>
      <c r="C2868" t="s">
        <v>3953</v>
      </c>
      <c r="D2868" t="s">
        <v>36</v>
      </c>
      <c r="E2868" t="s">
        <v>20</v>
      </c>
      <c r="F2868" t="b">
        <v>0</v>
      </c>
      <c r="G2868" t="s">
        <v>52</v>
      </c>
      <c r="H2868" s="1">
        <v>45735.876296296286</v>
      </c>
      <c r="I2868" t="b">
        <v>1</v>
      </c>
      <c r="J2868" t="b">
        <v>0</v>
      </c>
      <c r="K2868" t="s">
        <v>31</v>
      </c>
      <c r="L2868" t="s">
        <v>22</v>
      </c>
      <c r="M2868">
        <v>82500</v>
      </c>
      <c r="O2868" t="s">
        <v>3954</v>
      </c>
      <c r="P2868" t="s">
        <v>897</v>
      </c>
    </row>
    <row r="2869" spans="1:16" x14ac:dyDescent="0.35">
      <c r="A2869" t="s">
        <v>1776</v>
      </c>
      <c r="B2869" t="s">
        <v>3955</v>
      </c>
      <c r="C2869" t="s">
        <v>1188</v>
      </c>
      <c r="D2869" t="s">
        <v>110</v>
      </c>
      <c r="E2869" t="s">
        <v>20</v>
      </c>
      <c r="F2869" t="b">
        <v>0</v>
      </c>
      <c r="G2869" t="s">
        <v>47</v>
      </c>
      <c r="H2869" s="1">
        <v>45735.876331018517</v>
      </c>
      <c r="I2869" t="b">
        <v>0</v>
      </c>
      <c r="J2869" t="b">
        <v>1</v>
      </c>
      <c r="K2869" t="s">
        <v>31</v>
      </c>
      <c r="L2869" t="s">
        <v>32</v>
      </c>
      <c r="N2869">
        <v>23</v>
      </c>
      <c r="O2869" t="s">
        <v>3956</v>
      </c>
      <c r="P2869" t="s">
        <v>3957</v>
      </c>
    </row>
    <row r="2870" spans="1:16" x14ac:dyDescent="0.35">
      <c r="A2870" t="s">
        <v>1776</v>
      </c>
      <c r="B2870" t="s">
        <v>2471</v>
      </c>
      <c r="C2870" t="s">
        <v>994</v>
      </c>
      <c r="D2870" t="s">
        <v>110</v>
      </c>
      <c r="E2870" t="s">
        <v>20</v>
      </c>
      <c r="F2870" t="b">
        <v>0</v>
      </c>
      <c r="G2870" t="s">
        <v>994</v>
      </c>
      <c r="H2870" s="1">
        <v>45735.905011574083</v>
      </c>
      <c r="I2870" t="b">
        <v>0</v>
      </c>
      <c r="J2870" t="b">
        <v>0</v>
      </c>
      <c r="K2870" t="s">
        <v>994</v>
      </c>
      <c r="L2870" t="s">
        <v>22</v>
      </c>
      <c r="M2870">
        <v>38500</v>
      </c>
      <c r="O2870" t="s">
        <v>2472</v>
      </c>
      <c r="P2870" t="s">
        <v>2473</v>
      </c>
    </row>
    <row r="2871" spans="1:16" x14ac:dyDescent="0.35">
      <c r="A2871" t="s">
        <v>1776</v>
      </c>
      <c r="B2871" t="s">
        <v>3649</v>
      </c>
      <c r="C2871" t="s">
        <v>533</v>
      </c>
      <c r="D2871" t="s">
        <v>36</v>
      </c>
      <c r="E2871" t="s">
        <v>20</v>
      </c>
      <c r="F2871" t="b">
        <v>0</v>
      </c>
      <c r="G2871" t="s">
        <v>52</v>
      </c>
      <c r="H2871" s="1">
        <v>45735.916979166657</v>
      </c>
      <c r="I2871" t="b">
        <v>0</v>
      </c>
      <c r="J2871" t="b">
        <v>1</v>
      </c>
      <c r="K2871" t="s">
        <v>31</v>
      </c>
      <c r="L2871" t="s">
        <v>22</v>
      </c>
      <c r="M2871">
        <v>62355.453125</v>
      </c>
      <c r="O2871" t="s">
        <v>3650</v>
      </c>
      <c r="P2871" t="s">
        <v>3651</v>
      </c>
    </row>
    <row r="2872" spans="1:16" x14ac:dyDescent="0.35">
      <c r="A2872" t="s">
        <v>1776</v>
      </c>
      <c r="B2872" t="s">
        <v>3795</v>
      </c>
      <c r="C2872" t="s">
        <v>3958</v>
      </c>
      <c r="D2872" t="s">
        <v>573</v>
      </c>
      <c r="E2872" t="s">
        <v>296</v>
      </c>
      <c r="F2872" t="b">
        <v>0</v>
      </c>
      <c r="G2872" t="s">
        <v>43</v>
      </c>
      <c r="H2872" s="1">
        <v>45735.958761574067</v>
      </c>
      <c r="I2872" t="b">
        <v>0</v>
      </c>
      <c r="J2872" t="b">
        <v>0</v>
      </c>
      <c r="K2872" t="s">
        <v>31</v>
      </c>
      <c r="L2872" t="s">
        <v>32</v>
      </c>
      <c r="N2872">
        <v>16.510000228881839</v>
      </c>
      <c r="O2872" t="s">
        <v>3959</v>
      </c>
      <c r="P2872" t="s">
        <v>3960</v>
      </c>
    </row>
    <row r="2873" spans="1:16" x14ac:dyDescent="0.35">
      <c r="A2873" t="s">
        <v>1776</v>
      </c>
      <c r="B2873" t="s">
        <v>2196</v>
      </c>
      <c r="C2873" t="s">
        <v>3761</v>
      </c>
      <c r="D2873" t="s">
        <v>36</v>
      </c>
      <c r="E2873" t="s">
        <v>20</v>
      </c>
      <c r="F2873" t="b">
        <v>0</v>
      </c>
      <c r="G2873" t="s">
        <v>52</v>
      </c>
      <c r="H2873" s="1">
        <v>45736.000231481477</v>
      </c>
      <c r="I2873" t="b">
        <v>0</v>
      </c>
      <c r="J2873" t="b">
        <v>1</v>
      </c>
      <c r="K2873" t="s">
        <v>31</v>
      </c>
      <c r="L2873" t="s">
        <v>22</v>
      </c>
      <c r="M2873">
        <v>125000</v>
      </c>
      <c r="O2873" t="s">
        <v>209</v>
      </c>
      <c r="P2873" t="s">
        <v>3929</v>
      </c>
    </row>
    <row r="2874" spans="1:16" x14ac:dyDescent="0.35">
      <c r="A2874" t="s">
        <v>1776</v>
      </c>
      <c r="B2874" t="s">
        <v>1776</v>
      </c>
      <c r="C2874" t="s">
        <v>3930</v>
      </c>
      <c r="D2874" t="s">
        <v>3243</v>
      </c>
      <c r="E2874" t="s">
        <v>296</v>
      </c>
      <c r="F2874" t="b">
        <v>0</v>
      </c>
      <c r="G2874" t="s">
        <v>47</v>
      </c>
      <c r="H2874" s="1">
        <v>45736.042337962957</v>
      </c>
      <c r="I2874" t="b">
        <v>0</v>
      </c>
      <c r="J2874" t="b">
        <v>0</v>
      </c>
      <c r="K2874" t="s">
        <v>31</v>
      </c>
      <c r="L2874" t="s">
        <v>32</v>
      </c>
      <c r="N2874">
        <v>15</v>
      </c>
      <c r="O2874" t="s">
        <v>3244</v>
      </c>
      <c r="P2874" t="s">
        <v>3245</v>
      </c>
    </row>
    <row r="2875" spans="1:16" x14ac:dyDescent="0.35">
      <c r="A2875" t="s">
        <v>1776</v>
      </c>
      <c r="B2875" t="s">
        <v>2372</v>
      </c>
      <c r="C2875" t="s">
        <v>154</v>
      </c>
      <c r="D2875" t="s">
        <v>36</v>
      </c>
      <c r="E2875" t="s">
        <v>20</v>
      </c>
      <c r="F2875" t="b">
        <v>0</v>
      </c>
      <c r="G2875" t="s">
        <v>52</v>
      </c>
      <c r="H2875" s="1">
        <v>45736.25</v>
      </c>
      <c r="I2875" t="b">
        <v>0</v>
      </c>
      <c r="J2875" t="b">
        <v>0</v>
      </c>
      <c r="K2875" t="s">
        <v>31</v>
      </c>
      <c r="L2875" t="s">
        <v>22</v>
      </c>
      <c r="M2875">
        <v>68500</v>
      </c>
      <c r="O2875" t="s">
        <v>2431</v>
      </c>
      <c r="P2875" t="s">
        <v>164</v>
      </c>
    </row>
    <row r="2876" spans="1:16" x14ac:dyDescent="0.35">
      <c r="A2876" t="s">
        <v>1776</v>
      </c>
      <c r="B2876" t="s">
        <v>2041</v>
      </c>
      <c r="C2876" t="s">
        <v>868</v>
      </c>
      <c r="D2876" t="s">
        <v>2042</v>
      </c>
      <c r="E2876" t="s">
        <v>91</v>
      </c>
      <c r="F2876" t="b">
        <v>0</v>
      </c>
      <c r="G2876" t="s">
        <v>47</v>
      </c>
      <c r="H2876" s="1">
        <v>45736.250300925924</v>
      </c>
      <c r="I2876" t="b">
        <v>1</v>
      </c>
      <c r="J2876" t="b">
        <v>0</v>
      </c>
      <c r="K2876" t="s">
        <v>31</v>
      </c>
      <c r="L2876" t="s">
        <v>22</v>
      </c>
      <c r="M2876">
        <v>169241</v>
      </c>
      <c r="O2876" t="s">
        <v>2043</v>
      </c>
      <c r="P2876" t="s">
        <v>2044</v>
      </c>
    </row>
    <row r="2877" spans="1:16" x14ac:dyDescent="0.35">
      <c r="A2877" t="s">
        <v>1776</v>
      </c>
      <c r="B2877" t="s">
        <v>1776</v>
      </c>
      <c r="C2877" t="s">
        <v>325</v>
      </c>
      <c r="D2877" t="s">
        <v>17459</v>
      </c>
      <c r="E2877" t="s">
        <v>91</v>
      </c>
      <c r="F2877" t="b">
        <v>0</v>
      </c>
      <c r="G2877" t="s">
        <v>47</v>
      </c>
      <c r="H2877" s="1">
        <v>45736.25037037037</v>
      </c>
      <c r="I2877" t="b">
        <v>0</v>
      </c>
      <c r="J2877" t="b">
        <v>1</v>
      </c>
      <c r="K2877" t="s">
        <v>31</v>
      </c>
      <c r="L2877" t="s">
        <v>32</v>
      </c>
      <c r="N2877">
        <v>47.5</v>
      </c>
      <c r="O2877" t="s">
        <v>2096</v>
      </c>
      <c r="P2877" t="s">
        <v>834</v>
      </c>
    </row>
    <row r="2878" spans="1:16" x14ac:dyDescent="0.35">
      <c r="A2878" t="s">
        <v>1776</v>
      </c>
      <c r="B2878" t="s">
        <v>3965</v>
      </c>
      <c r="C2878" t="s">
        <v>3966</v>
      </c>
      <c r="D2878" t="s">
        <v>110</v>
      </c>
      <c r="E2878" t="s">
        <v>20</v>
      </c>
      <c r="F2878" t="b">
        <v>0</v>
      </c>
      <c r="G2878" t="s">
        <v>47</v>
      </c>
      <c r="H2878" s="1">
        <v>45736.250416666669</v>
      </c>
      <c r="I2878" t="b">
        <v>0</v>
      </c>
      <c r="J2878" t="b">
        <v>0</v>
      </c>
      <c r="K2878" t="s">
        <v>31</v>
      </c>
      <c r="L2878" t="s">
        <v>32</v>
      </c>
      <c r="N2878">
        <v>38.224998474121087</v>
      </c>
      <c r="O2878" t="s">
        <v>3967</v>
      </c>
      <c r="P2878" t="s">
        <v>3968</v>
      </c>
    </row>
    <row r="2879" spans="1:16" x14ac:dyDescent="0.35">
      <c r="A2879" t="s">
        <v>1776</v>
      </c>
      <c r="B2879" t="s">
        <v>3931</v>
      </c>
      <c r="C2879" t="s">
        <v>142</v>
      </c>
      <c r="D2879" t="s">
        <v>110</v>
      </c>
      <c r="E2879" t="s">
        <v>20</v>
      </c>
      <c r="F2879" t="b">
        <v>0</v>
      </c>
      <c r="G2879" t="s">
        <v>68</v>
      </c>
      <c r="H2879" s="1">
        <v>45736.250567129631</v>
      </c>
      <c r="I2879" t="b">
        <v>0</v>
      </c>
      <c r="J2879" t="b">
        <v>1</v>
      </c>
      <c r="K2879" t="s">
        <v>31</v>
      </c>
      <c r="L2879" t="s">
        <v>32</v>
      </c>
      <c r="N2879">
        <v>43.875</v>
      </c>
      <c r="O2879" t="s">
        <v>524</v>
      </c>
      <c r="P2879" t="s">
        <v>3932</v>
      </c>
    </row>
    <row r="2880" spans="1:16" x14ac:dyDescent="0.35">
      <c r="A2880" t="s">
        <v>1776</v>
      </c>
      <c r="B2880" t="s">
        <v>1776</v>
      </c>
      <c r="C2880" t="s">
        <v>3083</v>
      </c>
      <c r="D2880" t="s">
        <v>17437</v>
      </c>
      <c r="E2880" t="s">
        <v>20</v>
      </c>
      <c r="F2880" t="b">
        <v>0</v>
      </c>
      <c r="G2880" t="s">
        <v>43</v>
      </c>
      <c r="H2880" s="1">
        <v>45736.250613425917</v>
      </c>
      <c r="I2880" t="b">
        <v>1</v>
      </c>
      <c r="J2880" t="b">
        <v>0</v>
      </c>
      <c r="K2880" t="s">
        <v>31</v>
      </c>
      <c r="L2880" t="s">
        <v>22</v>
      </c>
      <c r="M2880">
        <v>82500</v>
      </c>
      <c r="O2880" t="s">
        <v>61</v>
      </c>
    </row>
    <row r="2881" spans="1:16" x14ac:dyDescent="0.35">
      <c r="A2881" t="s">
        <v>1776</v>
      </c>
      <c r="B2881" t="s">
        <v>1776</v>
      </c>
      <c r="C2881" t="s">
        <v>3933</v>
      </c>
      <c r="D2881" t="s">
        <v>110</v>
      </c>
      <c r="E2881" t="s">
        <v>91</v>
      </c>
      <c r="F2881" t="b">
        <v>0</v>
      </c>
      <c r="G2881" t="s">
        <v>68</v>
      </c>
      <c r="H2881" s="1">
        <v>45736.250625000001</v>
      </c>
      <c r="I2881" t="b">
        <v>0</v>
      </c>
      <c r="J2881" t="b">
        <v>0</v>
      </c>
      <c r="K2881" t="s">
        <v>31</v>
      </c>
      <c r="L2881" t="s">
        <v>22</v>
      </c>
      <c r="M2881">
        <v>76212</v>
      </c>
      <c r="O2881" t="s">
        <v>3934</v>
      </c>
      <c r="P2881" t="s">
        <v>3935</v>
      </c>
    </row>
    <row r="2882" spans="1:16" x14ac:dyDescent="0.35">
      <c r="A2882" t="s">
        <v>1776</v>
      </c>
      <c r="B2882" t="s">
        <v>2048</v>
      </c>
      <c r="C2882" t="s">
        <v>3936</v>
      </c>
      <c r="D2882" t="s">
        <v>115</v>
      </c>
      <c r="E2882" t="s">
        <v>20</v>
      </c>
      <c r="F2882" t="b">
        <v>0</v>
      </c>
      <c r="G2882" t="s">
        <v>52</v>
      </c>
      <c r="H2882" s="1">
        <v>45736.291921296302</v>
      </c>
      <c r="I2882" t="b">
        <v>0</v>
      </c>
      <c r="J2882" t="b">
        <v>0</v>
      </c>
      <c r="K2882" t="s">
        <v>31</v>
      </c>
      <c r="L2882" t="s">
        <v>22</v>
      </c>
      <c r="M2882">
        <v>100000</v>
      </c>
      <c r="O2882" t="s">
        <v>3937</v>
      </c>
      <c r="P2882" t="s">
        <v>1062</v>
      </c>
    </row>
    <row r="2883" spans="1:16" x14ac:dyDescent="0.35">
      <c r="A2883" t="s">
        <v>1776</v>
      </c>
      <c r="B2883" t="s">
        <v>2897</v>
      </c>
      <c r="C2883" t="s">
        <v>2675</v>
      </c>
      <c r="D2883" t="s">
        <v>110</v>
      </c>
      <c r="E2883" t="s">
        <v>91</v>
      </c>
      <c r="F2883" t="b">
        <v>0</v>
      </c>
      <c r="G2883" t="s">
        <v>171</v>
      </c>
      <c r="H2883" s="1">
        <v>45736.310844907413</v>
      </c>
      <c r="I2883" t="b">
        <v>0</v>
      </c>
      <c r="J2883" t="b">
        <v>0</v>
      </c>
      <c r="K2883" t="s">
        <v>31</v>
      </c>
      <c r="L2883" t="s">
        <v>32</v>
      </c>
      <c r="N2883">
        <v>40</v>
      </c>
      <c r="O2883" t="s">
        <v>2898</v>
      </c>
    </row>
    <row r="2884" spans="1:16" x14ac:dyDescent="0.35">
      <c r="A2884" t="s">
        <v>1776</v>
      </c>
      <c r="B2884" t="s">
        <v>1944</v>
      </c>
      <c r="C2884" t="s">
        <v>170</v>
      </c>
      <c r="D2884" t="s">
        <v>29</v>
      </c>
      <c r="E2884" t="s">
        <v>20</v>
      </c>
      <c r="F2884" t="b">
        <v>0</v>
      </c>
      <c r="G2884" t="s">
        <v>171</v>
      </c>
      <c r="H2884" s="1">
        <v>45736.312141203707</v>
      </c>
      <c r="I2884" t="b">
        <v>0</v>
      </c>
      <c r="J2884" t="b">
        <v>0</v>
      </c>
      <c r="K2884" t="s">
        <v>31</v>
      </c>
      <c r="L2884" t="s">
        <v>22</v>
      </c>
      <c r="M2884">
        <v>70000</v>
      </c>
      <c r="O2884" t="s">
        <v>3938</v>
      </c>
      <c r="P2884" t="s">
        <v>3939</v>
      </c>
    </row>
    <row r="2885" spans="1:16" x14ac:dyDescent="0.35">
      <c r="A2885" t="s">
        <v>1776</v>
      </c>
      <c r="B2885" t="s">
        <v>1776</v>
      </c>
      <c r="C2885" t="s">
        <v>756</v>
      </c>
      <c r="D2885" t="s">
        <v>3243</v>
      </c>
      <c r="E2885" t="s">
        <v>296</v>
      </c>
      <c r="F2885" t="b">
        <v>0</v>
      </c>
      <c r="G2885" t="s">
        <v>30</v>
      </c>
      <c r="H2885" s="1">
        <v>45736.459699074083</v>
      </c>
      <c r="I2885" t="b">
        <v>0</v>
      </c>
      <c r="J2885" t="b">
        <v>0</v>
      </c>
      <c r="K2885" t="s">
        <v>31</v>
      </c>
      <c r="L2885" t="s">
        <v>32</v>
      </c>
      <c r="N2885">
        <v>15</v>
      </c>
      <c r="O2885" t="s">
        <v>3244</v>
      </c>
      <c r="P2885" t="s">
        <v>3245</v>
      </c>
    </row>
    <row r="2886" spans="1:16" x14ac:dyDescent="0.35">
      <c r="A2886" t="s">
        <v>1776</v>
      </c>
      <c r="B2886" t="s">
        <v>2418</v>
      </c>
      <c r="C2886" t="s">
        <v>505</v>
      </c>
      <c r="D2886" t="s">
        <v>321</v>
      </c>
      <c r="E2886" t="s">
        <v>20</v>
      </c>
      <c r="F2886" t="b">
        <v>0</v>
      </c>
      <c r="G2886" t="s">
        <v>52</v>
      </c>
      <c r="H2886" s="1">
        <v>45736.500081018523</v>
      </c>
      <c r="I2886" t="b">
        <v>0</v>
      </c>
      <c r="J2886" t="b">
        <v>0</v>
      </c>
      <c r="K2886" t="s">
        <v>31</v>
      </c>
      <c r="L2886" t="s">
        <v>22</v>
      </c>
      <c r="M2886">
        <v>62500</v>
      </c>
      <c r="O2886" t="s">
        <v>2420</v>
      </c>
      <c r="P2886" t="s">
        <v>2421</v>
      </c>
    </row>
    <row r="2887" spans="1:16" x14ac:dyDescent="0.35">
      <c r="A2887" t="s">
        <v>1776</v>
      </c>
      <c r="B2887" t="s">
        <v>1776</v>
      </c>
      <c r="C2887" t="s">
        <v>3961</v>
      </c>
      <c r="D2887" t="s">
        <v>3243</v>
      </c>
      <c r="E2887" t="s">
        <v>296</v>
      </c>
      <c r="F2887" t="b">
        <v>0</v>
      </c>
      <c r="G2887" t="s">
        <v>47</v>
      </c>
      <c r="H2887" s="1">
        <v>45736.500381944446</v>
      </c>
      <c r="I2887" t="b">
        <v>0</v>
      </c>
      <c r="J2887" t="b">
        <v>0</v>
      </c>
      <c r="K2887" t="s">
        <v>31</v>
      </c>
      <c r="L2887" t="s">
        <v>32</v>
      </c>
      <c r="N2887">
        <v>15</v>
      </c>
      <c r="O2887" t="s">
        <v>3244</v>
      </c>
      <c r="P2887" t="s">
        <v>3245</v>
      </c>
    </row>
    <row r="2888" spans="1:16" x14ac:dyDescent="0.35">
      <c r="A2888" t="s">
        <v>1776</v>
      </c>
      <c r="B2888" t="s">
        <v>1776</v>
      </c>
      <c r="C2888" t="s">
        <v>3940</v>
      </c>
      <c r="D2888" t="s">
        <v>3243</v>
      </c>
      <c r="E2888" t="s">
        <v>296</v>
      </c>
      <c r="F2888" t="b">
        <v>0</v>
      </c>
      <c r="G2888" t="s">
        <v>43</v>
      </c>
      <c r="H2888" s="1">
        <v>45736.500648148147</v>
      </c>
      <c r="I2888" t="b">
        <v>0</v>
      </c>
      <c r="J2888" t="b">
        <v>0</v>
      </c>
      <c r="K2888" t="s">
        <v>31</v>
      </c>
      <c r="L2888" t="s">
        <v>32</v>
      </c>
      <c r="N2888">
        <v>15</v>
      </c>
      <c r="O2888" t="s">
        <v>3244</v>
      </c>
      <c r="P2888" t="s">
        <v>3245</v>
      </c>
    </row>
    <row r="2889" spans="1:16" x14ac:dyDescent="0.35">
      <c r="A2889" t="s">
        <v>1776</v>
      </c>
      <c r="B2889" t="s">
        <v>3962</v>
      </c>
      <c r="C2889" t="s">
        <v>193</v>
      </c>
      <c r="D2889" t="s">
        <v>573</v>
      </c>
      <c r="E2889" t="s">
        <v>296</v>
      </c>
      <c r="F2889" t="b">
        <v>0</v>
      </c>
      <c r="G2889" t="s">
        <v>52</v>
      </c>
      <c r="H2889" s="1">
        <v>45736.541886574072</v>
      </c>
      <c r="I2889" t="b">
        <v>1</v>
      </c>
      <c r="J2889" t="b">
        <v>1</v>
      </c>
      <c r="K2889" t="s">
        <v>31</v>
      </c>
      <c r="L2889" t="s">
        <v>32</v>
      </c>
      <c r="N2889">
        <v>26.389999389648441</v>
      </c>
      <c r="O2889" t="s">
        <v>3963</v>
      </c>
      <c r="P2889" t="s">
        <v>3964</v>
      </c>
    </row>
    <row r="2890" spans="1:16" x14ac:dyDescent="0.35">
      <c r="A2890" t="s">
        <v>1776</v>
      </c>
      <c r="B2890" t="s">
        <v>2926</v>
      </c>
      <c r="C2890" t="s">
        <v>2224</v>
      </c>
      <c r="D2890" t="s">
        <v>17437</v>
      </c>
      <c r="F2890" t="b">
        <v>0</v>
      </c>
      <c r="G2890" t="s">
        <v>52</v>
      </c>
      <c r="H2890" s="1">
        <v>45736.625127314823</v>
      </c>
      <c r="I2890" t="b">
        <v>1</v>
      </c>
      <c r="J2890" t="b">
        <v>0</v>
      </c>
      <c r="K2890" t="s">
        <v>31</v>
      </c>
      <c r="L2890" t="s">
        <v>32</v>
      </c>
      <c r="N2890">
        <v>41</v>
      </c>
      <c r="O2890" t="s">
        <v>61</v>
      </c>
      <c r="P2890" t="s">
        <v>3941</v>
      </c>
    </row>
    <row r="2891" spans="1:16" x14ac:dyDescent="0.35">
      <c r="A2891" t="s">
        <v>1776</v>
      </c>
      <c r="B2891" t="s">
        <v>3717</v>
      </c>
      <c r="C2891" t="s">
        <v>1106</v>
      </c>
      <c r="D2891" t="s">
        <v>269</v>
      </c>
      <c r="E2891" t="s">
        <v>91</v>
      </c>
      <c r="F2891" t="b">
        <v>0</v>
      </c>
      <c r="G2891" t="s">
        <v>52</v>
      </c>
      <c r="H2891" s="1">
        <v>45736.666724537034</v>
      </c>
      <c r="I2891" t="b">
        <v>1</v>
      </c>
      <c r="J2891" t="b">
        <v>0</v>
      </c>
      <c r="K2891" t="s">
        <v>31</v>
      </c>
      <c r="L2891" t="s">
        <v>32</v>
      </c>
      <c r="N2891">
        <v>60</v>
      </c>
      <c r="O2891" t="s">
        <v>3718</v>
      </c>
      <c r="P2891" t="s">
        <v>232</v>
      </c>
    </row>
    <row r="2892" spans="1:16" x14ac:dyDescent="0.35">
      <c r="A2892" t="s">
        <v>1776</v>
      </c>
      <c r="B2892" t="s">
        <v>1844</v>
      </c>
      <c r="C2892" t="s">
        <v>649</v>
      </c>
      <c r="D2892" t="s">
        <v>110</v>
      </c>
      <c r="E2892" t="s">
        <v>760</v>
      </c>
      <c r="F2892" t="b">
        <v>0</v>
      </c>
      <c r="G2892" t="s">
        <v>43</v>
      </c>
      <c r="H2892" s="1">
        <v>45736.667037037027</v>
      </c>
      <c r="I2892" t="b">
        <v>0</v>
      </c>
      <c r="J2892" t="b">
        <v>0</v>
      </c>
      <c r="K2892" t="s">
        <v>31</v>
      </c>
      <c r="L2892" t="s">
        <v>22</v>
      </c>
      <c r="M2892">
        <v>50000</v>
      </c>
      <c r="O2892" t="s">
        <v>3744</v>
      </c>
      <c r="P2892" t="s">
        <v>2335</v>
      </c>
    </row>
    <row r="2893" spans="1:16" x14ac:dyDescent="0.35">
      <c r="A2893" t="s">
        <v>1776</v>
      </c>
      <c r="B2893" t="s">
        <v>3942</v>
      </c>
      <c r="C2893" t="s">
        <v>3943</v>
      </c>
      <c r="D2893" t="s">
        <v>269</v>
      </c>
      <c r="E2893" t="s">
        <v>20</v>
      </c>
      <c r="F2893" t="b">
        <v>0</v>
      </c>
      <c r="G2893" t="s">
        <v>52</v>
      </c>
      <c r="H2893" s="1">
        <v>45736.708368055559</v>
      </c>
      <c r="I2893" t="b">
        <v>0</v>
      </c>
      <c r="J2893" t="b">
        <v>0</v>
      </c>
      <c r="K2893" t="s">
        <v>31</v>
      </c>
      <c r="L2893" t="s">
        <v>22</v>
      </c>
      <c r="M2893">
        <v>107500</v>
      </c>
      <c r="O2893" t="s">
        <v>3944</v>
      </c>
      <c r="P2893" t="s">
        <v>3945</v>
      </c>
    </row>
    <row r="2894" spans="1:16" x14ac:dyDescent="0.35">
      <c r="A2894" t="s">
        <v>1776</v>
      </c>
      <c r="B2894" t="s">
        <v>1776</v>
      </c>
      <c r="C2894" t="s">
        <v>3946</v>
      </c>
      <c r="D2894" t="s">
        <v>36</v>
      </c>
      <c r="E2894" t="s">
        <v>91</v>
      </c>
      <c r="F2894" t="b">
        <v>0</v>
      </c>
      <c r="G2894" t="s">
        <v>30</v>
      </c>
      <c r="H2894" s="1">
        <v>45736.709050925929</v>
      </c>
      <c r="I2894" t="b">
        <v>1</v>
      </c>
      <c r="J2894" t="b">
        <v>0</v>
      </c>
      <c r="K2894" t="s">
        <v>31</v>
      </c>
      <c r="L2894" t="s">
        <v>32</v>
      </c>
      <c r="N2894">
        <v>22.5</v>
      </c>
      <c r="O2894" t="s">
        <v>166</v>
      </c>
    </row>
    <row r="2895" spans="1:16" x14ac:dyDescent="0.35">
      <c r="A2895" t="s">
        <v>1776</v>
      </c>
      <c r="B2895" t="s">
        <v>3947</v>
      </c>
      <c r="C2895" t="s">
        <v>2343</v>
      </c>
      <c r="D2895" t="s">
        <v>36</v>
      </c>
      <c r="E2895" t="s">
        <v>91</v>
      </c>
      <c r="F2895" t="b">
        <v>0</v>
      </c>
      <c r="G2895" t="s">
        <v>52</v>
      </c>
      <c r="H2895" s="1">
        <v>45736.791932870372</v>
      </c>
      <c r="I2895" t="b">
        <v>0</v>
      </c>
      <c r="J2895" t="b">
        <v>0</v>
      </c>
      <c r="K2895" t="s">
        <v>31</v>
      </c>
      <c r="L2895" t="s">
        <v>32</v>
      </c>
      <c r="N2895">
        <v>80</v>
      </c>
      <c r="O2895" t="s">
        <v>3948</v>
      </c>
    </row>
    <row r="2896" spans="1:16" x14ac:dyDescent="0.35">
      <c r="A2896" t="s">
        <v>1776</v>
      </c>
      <c r="B2896" t="s">
        <v>2291</v>
      </c>
      <c r="C2896" t="s">
        <v>3949</v>
      </c>
      <c r="D2896" t="s">
        <v>115</v>
      </c>
      <c r="F2896" t="b">
        <v>0</v>
      </c>
      <c r="G2896" t="s">
        <v>52</v>
      </c>
      <c r="H2896" s="1">
        <v>45736.792013888888</v>
      </c>
      <c r="I2896" t="b">
        <v>0</v>
      </c>
      <c r="J2896" t="b">
        <v>0</v>
      </c>
      <c r="K2896" t="s">
        <v>31</v>
      </c>
      <c r="L2896" t="s">
        <v>22</v>
      </c>
      <c r="M2896">
        <v>93176</v>
      </c>
      <c r="O2896" t="s">
        <v>3950</v>
      </c>
    </row>
    <row r="2897" spans="1:16" x14ac:dyDescent="0.35">
      <c r="A2897" t="s">
        <v>1776</v>
      </c>
      <c r="B2897" t="s">
        <v>3420</v>
      </c>
      <c r="C2897" t="s">
        <v>1526</v>
      </c>
      <c r="D2897" t="s">
        <v>36</v>
      </c>
      <c r="E2897" t="s">
        <v>91</v>
      </c>
      <c r="F2897" t="b">
        <v>0</v>
      </c>
      <c r="G2897" t="s">
        <v>68</v>
      </c>
      <c r="H2897" s="1">
        <v>45736.793506944443</v>
      </c>
      <c r="I2897" t="b">
        <v>0</v>
      </c>
      <c r="J2897" t="b">
        <v>0</v>
      </c>
      <c r="K2897" t="s">
        <v>31</v>
      </c>
      <c r="L2897" t="s">
        <v>32</v>
      </c>
      <c r="N2897">
        <v>47.5</v>
      </c>
      <c r="O2897" t="s">
        <v>2565</v>
      </c>
      <c r="P2897" t="s">
        <v>941</v>
      </c>
    </row>
    <row r="2898" spans="1:16" x14ac:dyDescent="0.35">
      <c r="A2898" t="s">
        <v>1776</v>
      </c>
      <c r="B2898" t="s">
        <v>3951</v>
      </c>
      <c r="C2898" t="s">
        <v>289</v>
      </c>
      <c r="D2898" t="s">
        <v>573</v>
      </c>
      <c r="E2898" t="s">
        <v>20</v>
      </c>
      <c r="F2898" t="b">
        <v>0</v>
      </c>
      <c r="G2898" t="s">
        <v>43</v>
      </c>
      <c r="H2898" s="1">
        <v>45736.833819444437</v>
      </c>
      <c r="I2898" t="b">
        <v>0</v>
      </c>
      <c r="J2898" t="b">
        <v>1</v>
      </c>
      <c r="K2898" t="s">
        <v>31</v>
      </c>
      <c r="L2898" t="s">
        <v>32</v>
      </c>
      <c r="N2898">
        <v>16.510000228881839</v>
      </c>
      <c r="O2898" t="s">
        <v>96</v>
      </c>
      <c r="P2898" t="s">
        <v>3952</v>
      </c>
    </row>
    <row r="2899" spans="1:16" x14ac:dyDescent="0.35">
      <c r="A2899" t="s">
        <v>1776</v>
      </c>
      <c r="B2899" t="s">
        <v>3879</v>
      </c>
      <c r="C2899" t="s">
        <v>1336</v>
      </c>
      <c r="D2899" t="s">
        <v>573</v>
      </c>
      <c r="E2899" t="s">
        <v>20</v>
      </c>
      <c r="F2899" t="b">
        <v>0</v>
      </c>
      <c r="G2899" t="s">
        <v>68</v>
      </c>
      <c r="H2899" s="1">
        <v>45736.834236111114</v>
      </c>
      <c r="I2899" t="b">
        <v>0</v>
      </c>
      <c r="J2899" t="b">
        <v>1</v>
      </c>
      <c r="K2899" t="s">
        <v>31</v>
      </c>
      <c r="L2899" t="s">
        <v>32</v>
      </c>
      <c r="N2899">
        <v>22.694999694824219</v>
      </c>
      <c r="O2899" t="s">
        <v>3880</v>
      </c>
      <c r="P2899" t="s">
        <v>2389</v>
      </c>
    </row>
    <row r="2900" spans="1:16" x14ac:dyDescent="0.35">
      <c r="A2900" t="s">
        <v>1776</v>
      </c>
      <c r="B2900" t="s">
        <v>2382</v>
      </c>
      <c r="C2900" t="s">
        <v>599</v>
      </c>
      <c r="D2900" t="s">
        <v>36</v>
      </c>
      <c r="E2900" t="s">
        <v>20</v>
      </c>
      <c r="F2900" t="b">
        <v>0</v>
      </c>
      <c r="G2900" t="s">
        <v>52</v>
      </c>
      <c r="H2900" s="1">
        <v>45736.875219907408</v>
      </c>
      <c r="I2900" t="b">
        <v>0</v>
      </c>
      <c r="J2900" t="b">
        <v>0</v>
      </c>
      <c r="K2900" t="s">
        <v>31</v>
      </c>
      <c r="L2900" t="s">
        <v>22</v>
      </c>
      <c r="M2900">
        <v>66000</v>
      </c>
      <c r="O2900" t="s">
        <v>2383</v>
      </c>
    </row>
    <row r="2901" spans="1:16" x14ac:dyDescent="0.35">
      <c r="A2901" t="s">
        <v>1776</v>
      </c>
      <c r="B2901" t="s">
        <v>1776</v>
      </c>
      <c r="C2901" t="s">
        <v>3953</v>
      </c>
      <c r="D2901" t="s">
        <v>36</v>
      </c>
      <c r="E2901" t="s">
        <v>20</v>
      </c>
      <c r="F2901" t="b">
        <v>0</v>
      </c>
      <c r="G2901" t="s">
        <v>52</v>
      </c>
      <c r="H2901" s="1">
        <v>45736.876296296286</v>
      </c>
      <c r="I2901" t="b">
        <v>1</v>
      </c>
      <c r="J2901" t="b">
        <v>0</v>
      </c>
      <c r="K2901" t="s">
        <v>31</v>
      </c>
      <c r="L2901" t="s">
        <v>22</v>
      </c>
      <c r="M2901">
        <v>82500</v>
      </c>
      <c r="O2901" t="s">
        <v>3954</v>
      </c>
      <c r="P2901" t="s">
        <v>897</v>
      </c>
    </row>
    <row r="2902" spans="1:16" x14ac:dyDescent="0.35">
      <c r="A2902" t="s">
        <v>1776</v>
      </c>
      <c r="B2902" t="s">
        <v>3955</v>
      </c>
      <c r="C2902" t="s">
        <v>1188</v>
      </c>
      <c r="D2902" t="s">
        <v>110</v>
      </c>
      <c r="E2902" t="s">
        <v>20</v>
      </c>
      <c r="F2902" t="b">
        <v>0</v>
      </c>
      <c r="G2902" t="s">
        <v>47</v>
      </c>
      <c r="H2902" s="1">
        <v>45736.876331018517</v>
      </c>
      <c r="I2902" t="b">
        <v>0</v>
      </c>
      <c r="J2902" t="b">
        <v>1</v>
      </c>
      <c r="K2902" t="s">
        <v>31</v>
      </c>
      <c r="L2902" t="s">
        <v>32</v>
      </c>
      <c r="N2902">
        <v>23</v>
      </c>
      <c r="O2902" t="s">
        <v>3956</v>
      </c>
      <c r="P2902" t="s">
        <v>3957</v>
      </c>
    </row>
    <row r="2903" spans="1:16" x14ac:dyDescent="0.35">
      <c r="A2903" t="s">
        <v>1776</v>
      </c>
      <c r="B2903" t="s">
        <v>2471</v>
      </c>
      <c r="C2903" t="s">
        <v>994</v>
      </c>
      <c r="D2903" t="s">
        <v>110</v>
      </c>
      <c r="E2903" t="s">
        <v>20</v>
      </c>
      <c r="F2903" t="b">
        <v>0</v>
      </c>
      <c r="G2903" t="s">
        <v>994</v>
      </c>
      <c r="H2903" s="1">
        <v>45736.905011574083</v>
      </c>
      <c r="I2903" t="b">
        <v>0</v>
      </c>
      <c r="J2903" t="b">
        <v>0</v>
      </c>
      <c r="K2903" t="s">
        <v>994</v>
      </c>
      <c r="L2903" t="s">
        <v>22</v>
      </c>
      <c r="M2903">
        <v>38500</v>
      </c>
      <c r="O2903" t="s">
        <v>2472</v>
      </c>
      <c r="P2903" t="s">
        <v>2473</v>
      </c>
    </row>
    <row r="2904" spans="1:16" x14ac:dyDescent="0.35">
      <c r="A2904" t="s">
        <v>1776</v>
      </c>
      <c r="B2904" t="s">
        <v>3649</v>
      </c>
      <c r="C2904" t="s">
        <v>533</v>
      </c>
      <c r="D2904" t="s">
        <v>36</v>
      </c>
      <c r="E2904" t="s">
        <v>20</v>
      </c>
      <c r="F2904" t="b">
        <v>0</v>
      </c>
      <c r="G2904" t="s">
        <v>52</v>
      </c>
      <c r="H2904" s="1">
        <v>45736.916979166657</v>
      </c>
      <c r="I2904" t="b">
        <v>0</v>
      </c>
      <c r="J2904" t="b">
        <v>1</v>
      </c>
      <c r="K2904" t="s">
        <v>31</v>
      </c>
      <c r="L2904" t="s">
        <v>22</v>
      </c>
      <c r="M2904">
        <v>62355.453125</v>
      </c>
      <c r="O2904" t="s">
        <v>3650</v>
      </c>
      <c r="P2904" t="s">
        <v>3651</v>
      </c>
    </row>
    <row r="2905" spans="1:16" x14ac:dyDescent="0.35">
      <c r="A2905" t="s">
        <v>1776</v>
      </c>
      <c r="B2905" t="s">
        <v>3795</v>
      </c>
      <c r="C2905" t="s">
        <v>3958</v>
      </c>
      <c r="D2905" t="s">
        <v>573</v>
      </c>
      <c r="E2905" t="s">
        <v>296</v>
      </c>
      <c r="F2905" t="b">
        <v>0</v>
      </c>
      <c r="G2905" t="s">
        <v>43</v>
      </c>
      <c r="H2905" s="1">
        <v>45736.958761574067</v>
      </c>
      <c r="I2905" t="b">
        <v>0</v>
      </c>
      <c r="J2905" t="b">
        <v>0</v>
      </c>
      <c r="K2905" t="s">
        <v>31</v>
      </c>
      <c r="L2905" t="s">
        <v>32</v>
      </c>
      <c r="N2905">
        <v>16.510000228881839</v>
      </c>
      <c r="O2905" t="s">
        <v>3959</v>
      </c>
      <c r="P2905" t="s">
        <v>3960</v>
      </c>
    </row>
    <row r="2906" spans="1:16" x14ac:dyDescent="0.35">
      <c r="A2906" t="s">
        <v>1776</v>
      </c>
      <c r="B2906" t="s">
        <v>2196</v>
      </c>
      <c r="C2906" t="s">
        <v>3761</v>
      </c>
      <c r="D2906" t="s">
        <v>36</v>
      </c>
      <c r="E2906" t="s">
        <v>20</v>
      </c>
      <c r="F2906" t="b">
        <v>0</v>
      </c>
      <c r="G2906" t="s">
        <v>52</v>
      </c>
      <c r="H2906" s="1">
        <v>45737.000231481477</v>
      </c>
      <c r="I2906" t="b">
        <v>0</v>
      </c>
      <c r="J2906" t="b">
        <v>1</v>
      </c>
      <c r="K2906" t="s">
        <v>31</v>
      </c>
      <c r="L2906" t="s">
        <v>22</v>
      </c>
      <c r="M2906">
        <v>125000</v>
      </c>
      <c r="O2906" t="s">
        <v>209</v>
      </c>
      <c r="P2906" t="s">
        <v>3929</v>
      </c>
    </row>
    <row r="2907" spans="1:16" x14ac:dyDescent="0.35">
      <c r="A2907" t="s">
        <v>1776</v>
      </c>
      <c r="B2907" t="s">
        <v>1776</v>
      </c>
      <c r="C2907" t="s">
        <v>3930</v>
      </c>
      <c r="D2907" t="s">
        <v>3243</v>
      </c>
      <c r="E2907" t="s">
        <v>296</v>
      </c>
      <c r="F2907" t="b">
        <v>0</v>
      </c>
      <c r="G2907" t="s">
        <v>47</v>
      </c>
      <c r="H2907" s="1">
        <v>45737.042337962957</v>
      </c>
      <c r="I2907" t="b">
        <v>0</v>
      </c>
      <c r="J2907" t="b">
        <v>0</v>
      </c>
      <c r="K2907" t="s">
        <v>31</v>
      </c>
      <c r="L2907" t="s">
        <v>32</v>
      </c>
      <c r="N2907">
        <v>15</v>
      </c>
      <c r="O2907" t="s">
        <v>3244</v>
      </c>
      <c r="P2907" t="s">
        <v>3245</v>
      </c>
    </row>
    <row r="2908" spans="1:16" x14ac:dyDescent="0.35">
      <c r="A2908" t="s">
        <v>1776</v>
      </c>
      <c r="B2908" t="s">
        <v>2041</v>
      </c>
      <c r="C2908" t="s">
        <v>868</v>
      </c>
      <c r="D2908" t="s">
        <v>2042</v>
      </c>
      <c r="E2908" t="s">
        <v>91</v>
      </c>
      <c r="F2908" t="b">
        <v>0</v>
      </c>
      <c r="G2908" t="s">
        <v>47</v>
      </c>
      <c r="H2908" s="1">
        <v>45737.250300925924</v>
      </c>
      <c r="I2908" t="b">
        <v>1</v>
      </c>
      <c r="J2908" t="b">
        <v>0</v>
      </c>
      <c r="K2908" t="s">
        <v>31</v>
      </c>
      <c r="L2908" t="s">
        <v>22</v>
      </c>
      <c r="M2908">
        <v>169241</v>
      </c>
      <c r="O2908" t="s">
        <v>2043</v>
      </c>
      <c r="P2908" t="s">
        <v>2044</v>
      </c>
    </row>
    <row r="2909" spans="1:16" x14ac:dyDescent="0.35">
      <c r="A2909" t="s">
        <v>1776</v>
      </c>
      <c r="B2909" t="s">
        <v>1776</v>
      </c>
      <c r="C2909" t="s">
        <v>325</v>
      </c>
      <c r="D2909" t="s">
        <v>17459</v>
      </c>
      <c r="E2909" t="s">
        <v>91</v>
      </c>
      <c r="F2909" t="b">
        <v>0</v>
      </c>
      <c r="G2909" t="s">
        <v>47</v>
      </c>
      <c r="H2909" s="1">
        <v>45737.25037037037</v>
      </c>
      <c r="I2909" t="b">
        <v>0</v>
      </c>
      <c r="J2909" t="b">
        <v>1</v>
      </c>
      <c r="K2909" t="s">
        <v>31</v>
      </c>
      <c r="L2909" t="s">
        <v>32</v>
      </c>
      <c r="N2909">
        <v>47.5</v>
      </c>
      <c r="O2909" t="s">
        <v>2096</v>
      </c>
      <c r="P2909" t="s">
        <v>834</v>
      </c>
    </row>
    <row r="2910" spans="1:16" x14ac:dyDescent="0.35">
      <c r="A2910" t="s">
        <v>1776</v>
      </c>
      <c r="B2910" t="s">
        <v>3931</v>
      </c>
      <c r="C2910" t="s">
        <v>142</v>
      </c>
      <c r="D2910" t="s">
        <v>110</v>
      </c>
      <c r="E2910" t="s">
        <v>20</v>
      </c>
      <c r="F2910" t="b">
        <v>0</v>
      </c>
      <c r="G2910" t="s">
        <v>68</v>
      </c>
      <c r="H2910" s="1">
        <v>45737.250567129631</v>
      </c>
      <c r="I2910" t="b">
        <v>0</v>
      </c>
      <c r="J2910" t="b">
        <v>1</v>
      </c>
      <c r="K2910" t="s">
        <v>31</v>
      </c>
      <c r="L2910" t="s">
        <v>32</v>
      </c>
      <c r="N2910">
        <v>43.875</v>
      </c>
      <c r="O2910" t="s">
        <v>524</v>
      </c>
      <c r="P2910" t="s">
        <v>3932</v>
      </c>
    </row>
    <row r="2911" spans="1:16" x14ac:dyDescent="0.35">
      <c r="A2911" t="s">
        <v>1776</v>
      </c>
      <c r="B2911" t="s">
        <v>1776</v>
      </c>
      <c r="C2911" t="s">
        <v>3933</v>
      </c>
      <c r="D2911" t="s">
        <v>110</v>
      </c>
      <c r="E2911" t="s">
        <v>91</v>
      </c>
      <c r="F2911" t="b">
        <v>0</v>
      </c>
      <c r="G2911" t="s">
        <v>68</v>
      </c>
      <c r="H2911" s="1">
        <v>45737.250625000001</v>
      </c>
      <c r="I2911" t="b">
        <v>0</v>
      </c>
      <c r="J2911" t="b">
        <v>0</v>
      </c>
      <c r="K2911" t="s">
        <v>31</v>
      </c>
      <c r="L2911" t="s">
        <v>22</v>
      </c>
      <c r="M2911">
        <v>76212</v>
      </c>
      <c r="O2911" t="s">
        <v>3934</v>
      </c>
      <c r="P2911" t="s">
        <v>3935</v>
      </c>
    </row>
    <row r="2912" spans="1:16" x14ac:dyDescent="0.35">
      <c r="A2912" t="s">
        <v>1776</v>
      </c>
      <c r="B2912" t="s">
        <v>2048</v>
      </c>
      <c r="C2912" t="s">
        <v>3936</v>
      </c>
      <c r="D2912" t="s">
        <v>115</v>
      </c>
      <c r="E2912" t="s">
        <v>20</v>
      </c>
      <c r="F2912" t="b">
        <v>0</v>
      </c>
      <c r="G2912" t="s">
        <v>52</v>
      </c>
      <c r="H2912" s="1">
        <v>45737.291921296302</v>
      </c>
      <c r="I2912" t="b">
        <v>0</v>
      </c>
      <c r="J2912" t="b">
        <v>0</v>
      </c>
      <c r="K2912" t="s">
        <v>31</v>
      </c>
      <c r="L2912" t="s">
        <v>22</v>
      </c>
      <c r="M2912">
        <v>100000</v>
      </c>
      <c r="O2912" t="s">
        <v>3937</v>
      </c>
      <c r="P2912" t="s">
        <v>1062</v>
      </c>
    </row>
    <row r="2913" spans="1:16" x14ac:dyDescent="0.35">
      <c r="A2913" t="s">
        <v>1776</v>
      </c>
      <c r="B2913" t="s">
        <v>1944</v>
      </c>
      <c r="C2913" t="s">
        <v>170</v>
      </c>
      <c r="D2913" t="s">
        <v>29</v>
      </c>
      <c r="E2913" t="s">
        <v>20</v>
      </c>
      <c r="F2913" t="b">
        <v>0</v>
      </c>
      <c r="G2913" t="s">
        <v>171</v>
      </c>
      <c r="H2913" s="1">
        <v>45737.312141203707</v>
      </c>
      <c r="I2913" t="b">
        <v>0</v>
      </c>
      <c r="J2913" t="b">
        <v>0</v>
      </c>
      <c r="K2913" t="s">
        <v>31</v>
      </c>
      <c r="L2913" t="s">
        <v>22</v>
      </c>
      <c r="M2913">
        <v>70000</v>
      </c>
      <c r="O2913" t="s">
        <v>3938</v>
      </c>
      <c r="P2913" t="s">
        <v>3939</v>
      </c>
    </row>
    <row r="2914" spans="1:16" x14ac:dyDescent="0.35">
      <c r="A2914" t="s">
        <v>1776</v>
      </c>
      <c r="B2914" t="s">
        <v>1776</v>
      </c>
      <c r="C2914" t="s">
        <v>756</v>
      </c>
      <c r="D2914" t="s">
        <v>3243</v>
      </c>
      <c r="E2914" t="s">
        <v>296</v>
      </c>
      <c r="F2914" t="b">
        <v>0</v>
      </c>
      <c r="G2914" t="s">
        <v>30</v>
      </c>
      <c r="H2914" s="1">
        <v>45737.459699074083</v>
      </c>
      <c r="I2914" t="b">
        <v>0</v>
      </c>
      <c r="J2914" t="b">
        <v>0</v>
      </c>
      <c r="K2914" t="s">
        <v>31</v>
      </c>
      <c r="L2914" t="s">
        <v>32</v>
      </c>
      <c r="N2914">
        <v>15</v>
      </c>
      <c r="O2914" t="s">
        <v>3244</v>
      </c>
      <c r="P2914" t="s">
        <v>3245</v>
      </c>
    </row>
    <row r="2915" spans="1:16" x14ac:dyDescent="0.35">
      <c r="A2915" t="s">
        <v>1776</v>
      </c>
      <c r="B2915" t="s">
        <v>2418</v>
      </c>
      <c r="C2915" t="s">
        <v>505</v>
      </c>
      <c r="D2915" t="s">
        <v>321</v>
      </c>
      <c r="E2915" t="s">
        <v>20</v>
      </c>
      <c r="F2915" t="b">
        <v>0</v>
      </c>
      <c r="G2915" t="s">
        <v>52</v>
      </c>
      <c r="H2915" s="1">
        <v>45737.500081018523</v>
      </c>
      <c r="I2915" t="b">
        <v>0</v>
      </c>
      <c r="J2915" t="b">
        <v>0</v>
      </c>
      <c r="K2915" t="s">
        <v>31</v>
      </c>
      <c r="L2915" t="s">
        <v>22</v>
      </c>
      <c r="M2915">
        <v>62500</v>
      </c>
      <c r="O2915" t="s">
        <v>2420</v>
      </c>
      <c r="P2915" t="s">
        <v>2421</v>
      </c>
    </row>
    <row r="2916" spans="1:16" x14ac:dyDescent="0.35">
      <c r="A2916" t="s">
        <v>1776</v>
      </c>
      <c r="B2916" t="s">
        <v>1776</v>
      </c>
      <c r="C2916" t="s">
        <v>3940</v>
      </c>
      <c r="D2916" t="s">
        <v>3243</v>
      </c>
      <c r="E2916" t="s">
        <v>296</v>
      </c>
      <c r="F2916" t="b">
        <v>0</v>
      </c>
      <c r="G2916" t="s">
        <v>43</v>
      </c>
      <c r="H2916" s="1">
        <v>45737.500648148147</v>
      </c>
      <c r="I2916" t="b">
        <v>0</v>
      </c>
      <c r="J2916" t="b">
        <v>0</v>
      </c>
      <c r="K2916" t="s">
        <v>31</v>
      </c>
      <c r="L2916" t="s">
        <v>32</v>
      </c>
      <c r="N2916">
        <v>15</v>
      </c>
      <c r="O2916" t="s">
        <v>3244</v>
      </c>
      <c r="P2916" t="s">
        <v>3245</v>
      </c>
    </row>
    <row r="2917" spans="1:16" x14ac:dyDescent="0.35">
      <c r="A2917" t="s">
        <v>1776</v>
      </c>
      <c r="B2917" t="s">
        <v>2926</v>
      </c>
      <c r="C2917" t="s">
        <v>2224</v>
      </c>
      <c r="D2917" t="s">
        <v>17437</v>
      </c>
      <c r="F2917" t="b">
        <v>0</v>
      </c>
      <c r="G2917" t="s">
        <v>52</v>
      </c>
      <c r="H2917" s="1">
        <v>45737.625127314823</v>
      </c>
      <c r="I2917" t="b">
        <v>1</v>
      </c>
      <c r="J2917" t="b">
        <v>0</v>
      </c>
      <c r="K2917" t="s">
        <v>31</v>
      </c>
      <c r="L2917" t="s">
        <v>32</v>
      </c>
      <c r="N2917">
        <v>41</v>
      </c>
      <c r="O2917" t="s">
        <v>61</v>
      </c>
      <c r="P2917" t="s">
        <v>3941</v>
      </c>
    </row>
    <row r="2918" spans="1:16" x14ac:dyDescent="0.35">
      <c r="A2918" t="s">
        <v>1776</v>
      </c>
      <c r="B2918" t="s">
        <v>3717</v>
      </c>
      <c r="C2918" t="s">
        <v>1106</v>
      </c>
      <c r="D2918" t="s">
        <v>269</v>
      </c>
      <c r="E2918" t="s">
        <v>91</v>
      </c>
      <c r="F2918" t="b">
        <v>0</v>
      </c>
      <c r="G2918" t="s">
        <v>52</v>
      </c>
      <c r="H2918" s="1">
        <v>45737.666724537034</v>
      </c>
      <c r="I2918" t="b">
        <v>1</v>
      </c>
      <c r="J2918" t="b">
        <v>0</v>
      </c>
      <c r="K2918" t="s">
        <v>31</v>
      </c>
      <c r="L2918" t="s">
        <v>32</v>
      </c>
      <c r="N2918">
        <v>60</v>
      </c>
      <c r="O2918" t="s">
        <v>3718</v>
      </c>
      <c r="P2918" t="s">
        <v>232</v>
      </c>
    </row>
    <row r="2919" spans="1:16" x14ac:dyDescent="0.35">
      <c r="A2919" t="s">
        <v>1776</v>
      </c>
      <c r="B2919" t="s">
        <v>3942</v>
      </c>
      <c r="C2919" t="s">
        <v>3943</v>
      </c>
      <c r="D2919" t="s">
        <v>269</v>
      </c>
      <c r="E2919" t="s">
        <v>20</v>
      </c>
      <c r="F2919" t="b">
        <v>0</v>
      </c>
      <c r="G2919" t="s">
        <v>52</v>
      </c>
      <c r="H2919" s="1">
        <v>45737.708368055559</v>
      </c>
      <c r="I2919" t="b">
        <v>0</v>
      </c>
      <c r="J2919" t="b">
        <v>0</v>
      </c>
      <c r="K2919" t="s">
        <v>31</v>
      </c>
      <c r="L2919" t="s">
        <v>22</v>
      </c>
      <c r="M2919">
        <v>107500</v>
      </c>
      <c r="O2919" t="s">
        <v>3944</v>
      </c>
      <c r="P2919" t="s">
        <v>3945</v>
      </c>
    </row>
    <row r="2920" spans="1:16" x14ac:dyDescent="0.35">
      <c r="A2920" t="s">
        <v>1776</v>
      </c>
      <c r="B2920" t="s">
        <v>1776</v>
      </c>
      <c r="C2920" t="s">
        <v>3946</v>
      </c>
      <c r="D2920" t="s">
        <v>36</v>
      </c>
      <c r="E2920" t="s">
        <v>91</v>
      </c>
      <c r="F2920" t="b">
        <v>0</v>
      </c>
      <c r="G2920" t="s">
        <v>30</v>
      </c>
      <c r="H2920" s="1">
        <v>45737.709050925929</v>
      </c>
      <c r="I2920" t="b">
        <v>1</v>
      </c>
      <c r="J2920" t="b">
        <v>0</v>
      </c>
      <c r="K2920" t="s">
        <v>31</v>
      </c>
      <c r="L2920" t="s">
        <v>32</v>
      </c>
      <c r="N2920">
        <v>22.5</v>
      </c>
      <c r="O2920" t="s">
        <v>166</v>
      </c>
    </row>
    <row r="2921" spans="1:16" x14ac:dyDescent="0.35">
      <c r="A2921" t="s">
        <v>1776</v>
      </c>
      <c r="B2921" t="s">
        <v>3947</v>
      </c>
      <c r="C2921" t="s">
        <v>2343</v>
      </c>
      <c r="D2921" t="s">
        <v>36</v>
      </c>
      <c r="E2921" t="s">
        <v>91</v>
      </c>
      <c r="F2921" t="b">
        <v>0</v>
      </c>
      <c r="G2921" t="s">
        <v>52</v>
      </c>
      <c r="H2921" s="1">
        <v>45737.791932870372</v>
      </c>
      <c r="I2921" t="b">
        <v>0</v>
      </c>
      <c r="J2921" t="b">
        <v>0</v>
      </c>
      <c r="K2921" t="s">
        <v>31</v>
      </c>
      <c r="L2921" t="s">
        <v>32</v>
      </c>
      <c r="N2921">
        <v>80</v>
      </c>
      <c r="O2921" t="s">
        <v>3948</v>
      </c>
    </row>
    <row r="2922" spans="1:16" x14ac:dyDescent="0.35">
      <c r="A2922" t="s">
        <v>1776</v>
      </c>
      <c r="B2922" t="s">
        <v>2291</v>
      </c>
      <c r="C2922" t="s">
        <v>3949</v>
      </c>
      <c r="D2922" t="s">
        <v>115</v>
      </c>
      <c r="F2922" t="b">
        <v>0</v>
      </c>
      <c r="G2922" t="s">
        <v>52</v>
      </c>
      <c r="H2922" s="1">
        <v>45737.792013888888</v>
      </c>
      <c r="I2922" t="b">
        <v>0</v>
      </c>
      <c r="J2922" t="b">
        <v>0</v>
      </c>
      <c r="K2922" t="s">
        <v>31</v>
      </c>
      <c r="L2922" t="s">
        <v>22</v>
      </c>
      <c r="M2922">
        <v>93176</v>
      </c>
      <c r="O2922" t="s">
        <v>3950</v>
      </c>
    </row>
    <row r="2923" spans="1:16" x14ac:dyDescent="0.35">
      <c r="A2923" t="s">
        <v>1776</v>
      </c>
      <c r="B2923" t="s">
        <v>3420</v>
      </c>
      <c r="C2923" t="s">
        <v>1526</v>
      </c>
      <c r="D2923" t="s">
        <v>36</v>
      </c>
      <c r="E2923" t="s">
        <v>91</v>
      </c>
      <c r="F2923" t="b">
        <v>0</v>
      </c>
      <c r="G2923" t="s">
        <v>68</v>
      </c>
      <c r="H2923" s="1">
        <v>45737.793506944443</v>
      </c>
      <c r="I2923" t="b">
        <v>0</v>
      </c>
      <c r="J2923" t="b">
        <v>0</v>
      </c>
      <c r="K2923" t="s">
        <v>31</v>
      </c>
      <c r="L2923" t="s">
        <v>32</v>
      </c>
      <c r="N2923">
        <v>47.5</v>
      </c>
      <c r="O2923" t="s">
        <v>2565</v>
      </c>
      <c r="P2923" t="s">
        <v>941</v>
      </c>
    </row>
    <row r="2924" spans="1:16" x14ac:dyDescent="0.35">
      <c r="A2924" t="s">
        <v>1776</v>
      </c>
      <c r="B2924" t="s">
        <v>3951</v>
      </c>
      <c r="C2924" t="s">
        <v>289</v>
      </c>
      <c r="D2924" t="s">
        <v>573</v>
      </c>
      <c r="E2924" t="s">
        <v>20</v>
      </c>
      <c r="F2924" t="b">
        <v>0</v>
      </c>
      <c r="G2924" t="s">
        <v>43</v>
      </c>
      <c r="H2924" s="1">
        <v>45737.833819444437</v>
      </c>
      <c r="I2924" t="b">
        <v>0</v>
      </c>
      <c r="J2924" t="b">
        <v>1</v>
      </c>
      <c r="K2924" t="s">
        <v>31</v>
      </c>
      <c r="L2924" t="s">
        <v>32</v>
      </c>
      <c r="N2924">
        <v>16.510000228881839</v>
      </c>
      <c r="O2924" t="s">
        <v>96</v>
      </c>
      <c r="P2924" t="s">
        <v>3952</v>
      </c>
    </row>
    <row r="2925" spans="1:16" x14ac:dyDescent="0.35">
      <c r="A2925" t="s">
        <v>1776</v>
      </c>
      <c r="B2925" t="s">
        <v>3879</v>
      </c>
      <c r="C2925" t="s">
        <v>1336</v>
      </c>
      <c r="D2925" t="s">
        <v>573</v>
      </c>
      <c r="E2925" t="s">
        <v>20</v>
      </c>
      <c r="F2925" t="b">
        <v>0</v>
      </c>
      <c r="G2925" t="s">
        <v>68</v>
      </c>
      <c r="H2925" s="1">
        <v>45737.834236111114</v>
      </c>
      <c r="I2925" t="b">
        <v>0</v>
      </c>
      <c r="J2925" t="b">
        <v>1</v>
      </c>
      <c r="K2925" t="s">
        <v>31</v>
      </c>
      <c r="L2925" t="s">
        <v>32</v>
      </c>
      <c r="N2925">
        <v>22.694999694824219</v>
      </c>
      <c r="O2925" t="s">
        <v>3880</v>
      </c>
      <c r="P2925" t="s">
        <v>2389</v>
      </c>
    </row>
    <row r="2926" spans="1:16" x14ac:dyDescent="0.35">
      <c r="A2926" t="s">
        <v>1776</v>
      </c>
      <c r="B2926" t="s">
        <v>1776</v>
      </c>
      <c r="C2926" t="s">
        <v>3953</v>
      </c>
      <c r="D2926" t="s">
        <v>36</v>
      </c>
      <c r="E2926" t="s">
        <v>20</v>
      </c>
      <c r="F2926" t="b">
        <v>0</v>
      </c>
      <c r="G2926" t="s">
        <v>52</v>
      </c>
      <c r="H2926" s="1">
        <v>45737.876296296286</v>
      </c>
      <c r="I2926" t="b">
        <v>1</v>
      </c>
      <c r="J2926" t="b">
        <v>0</v>
      </c>
      <c r="K2926" t="s">
        <v>31</v>
      </c>
      <c r="L2926" t="s">
        <v>22</v>
      </c>
      <c r="M2926">
        <v>82500</v>
      </c>
      <c r="O2926" t="s">
        <v>3954</v>
      </c>
      <c r="P2926" t="s">
        <v>897</v>
      </c>
    </row>
    <row r="2927" spans="1:16" x14ac:dyDescent="0.35">
      <c r="A2927" t="s">
        <v>1776</v>
      </c>
      <c r="B2927" t="s">
        <v>3955</v>
      </c>
      <c r="C2927" t="s">
        <v>1188</v>
      </c>
      <c r="D2927" t="s">
        <v>110</v>
      </c>
      <c r="E2927" t="s">
        <v>20</v>
      </c>
      <c r="F2927" t="b">
        <v>0</v>
      </c>
      <c r="G2927" t="s">
        <v>47</v>
      </c>
      <c r="H2927" s="1">
        <v>45737.876331018517</v>
      </c>
      <c r="I2927" t="b">
        <v>0</v>
      </c>
      <c r="J2927" t="b">
        <v>1</v>
      </c>
      <c r="K2927" t="s">
        <v>31</v>
      </c>
      <c r="L2927" t="s">
        <v>32</v>
      </c>
      <c r="N2927">
        <v>23</v>
      </c>
      <c r="O2927" t="s">
        <v>3956</v>
      </c>
      <c r="P2927" t="s">
        <v>3957</v>
      </c>
    </row>
    <row r="2928" spans="1:16" x14ac:dyDescent="0.35">
      <c r="A2928" t="s">
        <v>1776</v>
      </c>
      <c r="B2928" t="s">
        <v>2471</v>
      </c>
      <c r="C2928" t="s">
        <v>994</v>
      </c>
      <c r="D2928" t="s">
        <v>110</v>
      </c>
      <c r="E2928" t="s">
        <v>20</v>
      </c>
      <c r="F2928" t="b">
        <v>0</v>
      </c>
      <c r="G2928" t="s">
        <v>994</v>
      </c>
      <c r="H2928" s="1">
        <v>45737.905011574083</v>
      </c>
      <c r="I2928" t="b">
        <v>0</v>
      </c>
      <c r="J2928" t="b">
        <v>0</v>
      </c>
      <c r="K2928" t="s">
        <v>994</v>
      </c>
      <c r="L2928" t="s">
        <v>22</v>
      </c>
      <c r="M2928">
        <v>38500</v>
      </c>
      <c r="O2928" t="s">
        <v>2472</v>
      </c>
      <c r="P2928" t="s">
        <v>2473</v>
      </c>
    </row>
    <row r="2929" spans="1:16" x14ac:dyDescent="0.35">
      <c r="A2929" t="s">
        <v>1776</v>
      </c>
      <c r="B2929" t="s">
        <v>3649</v>
      </c>
      <c r="C2929" t="s">
        <v>533</v>
      </c>
      <c r="D2929" t="s">
        <v>36</v>
      </c>
      <c r="E2929" t="s">
        <v>20</v>
      </c>
      <c r="F2929" t="b">
        <v>0</v>
      </c>
      <c r="G2929" t="s">
        <v>52</v>
      </c>
      <c r="H2929" s="1">
        <v>45737.916979166657</v>
      </c>
      <c r="I2929" t="b">
        <v>0</v>
      </c>
      <c r="J2929" t="b">
        <v>1</v>
      </c>
      <c r="K2929" t="s">
        <v>31</v>
      </c>
      <c r="L2929" t="s">
        <v>22</v>
      </c>
      <c r="M2929">
        <v>62355.453125</v>
      </c>
      <c r="O2929" t="s">
        <v>3650</v>
      </c>
      <c r="P2929" t="s">
        <v>3651</v>
      </c>
    </row>
    <row r="2930" spans="1:16" x14ac:dyDescent="0.35">
      <c r="A2930" t="s">
        <v>1776</v>
      </c>
      <c r="B2930" t="s">
        <v>3795</v>
      </c>
      <c r="C2930" t="s">
        <v>3958</v>
      </c>
      <c r="D2930" t="s">
        <v>573</v>
      </c>
      <c r="E2930" t="s">
        <v>296</v>
      </c>
      <c r="F2930" t="b">
        <v>0</v>
      </c>
      <c r="G2930" t="s">
        <v>43</v>
      </c>
      <c r="H2930" s="1">
        <v>45737.958761574067</v>
      </c>
      <c r="I2930" t="b">
        <v>0</v>
      </c>
      <c r="J2930" t="b">
        <v>0</v>
      </c>
      <c r="K2930" t="s">
        <v>31</v>
      </c>
      <c r="L2930" t="s">
        <v>32</v>
      </c>
      <c r="N2930">
        <v>16.510000228881839</v>
      </c>
      <c r="O2930" t="s">
        <v>3959</v>
      </c>
      <c r="P2930" t="s">
        <v>3960</v>
      </c>
    </row>
    <row r="2931" spans="1:16" x14ac:dyDescent="0.35">
      <c r="A2931" t="s">
        <v>1776</v>
      </c>
      <c r="B2931" t="s">
        <v>2196</v>
      </c>
      <c r="C2931" t="s">
        <v>3761</v>
      </c>
      <c r="D2931" t="s">
        <v>36</v>
      </c>
      <c r="E2931" t="s">
        <v>20</v>
      </c>
      <c r="F2931" t="b">
        <v>0</v>
      </c>
      <c r="G2931" t="s">
        <v>52</v>
      </c>
      <c r="H2931" s="1">
        <v>45738.000231481477</v>
      </c>
      <c r="I2931" t="b">
        <v>0</v>
      </c>
      <c r="J2931" t="b">
        <v>1</v>
      </c>
      <c r="K2931" t="s">
        <v>31</v>
      </c>
      <c r="L2931" t="s">
        <v>22</v>
      </c>
      <c r="M2931">
        <v>125000</v>
      </c>
      <c r="O2931" t="s">
        <v>209</v>
      </c>
      <c r="P2931" t="s">
        <v>3929</v>
      </c>
    </row>
    <row r="2932" spans="1:16" x14ac:dyDescent="0.35">
      <c r="A2932" t="s">
        <v>1776</v>
      </c>
      <c r="B2932" t="s">
        <v>1776</v>
      </c>
      <c r="C2932" t="s">
        <v>3930</v>
      </c>
      <c r="D2932" t="s">
        <v>3243</v>
      </c>
      <c r="E2932" t="s">
        <v>296</v>
      </c>
      <c r="F2932" t="b">
        <v>0</v>
      </c>
      <c r="G2932" t="s">
        <v>47</v>
      </c>
      <c r="H2932" s="1">
        <v>45738.042337962957</v>
      </c>
      <c r="I2932" t="b">
        <v>0</v>
      </c>
      <c r="J2932" t="b">
        <v>0</v>
      </c>
      <c r="K2932" t="s">
        <v>31</v>
      </c>
      <c r="L2932" t="s">
        <v>32</v>
      </c>
      <c r="N2932">
        <v>15</v>
      </c>
      <c r="O2932" t="s">
        <v>3244</v>
      </c>
      <c r="P2932" t="s">
        <v>3245</v>
      </c>
    </row>
    <row r="2933" spans="1:16" x14ac:dyDescent="0.35">
      <c r="A2933" t="s">
        <v>1776</v>
      </c>
      <c r="B2933" t="s">
        <v>1776</v>
      </c>
      <c r="C2933" t="s">
        <v>325</v>
      </c>
      <c r="D2933" t="s">
        <v>17459</v>
      </c>
      <c r="E2933" t="s">
        <v>91</v>
      </c>
      <c r="F2933" t="b">
        <v>0</v>
      </c>
      <c r="G2933" t="s">
        <v>47</v>
      </c>
      <c r="H2933" s="1">
        <v>45738.25037037037</v>
      </c>
      <c r="I2933" t="b">
        <v>0</v>
      </c>
      <c r="J2933" t="b">
        <v>1</v>
      </c>
      <c r="K2933" t="s">
        <v>31</v>
      </c>
      <c r="L2933" t="s">
        <v>32</v>
      </c>
      <c r="N2933">
        <v>47.5</v>
      </c>
      <c r="O2933" t="s">
        <v>2096</v>
      </c>
      <c r="P2933" t="s">
        <v>834</v>
      </c>
    </row>
    <row r="2934" spans="1:16" x14ac:dyDescent="0.35">
      <c r="A2934" t="s">
        <v>1776</v>
      </c>
      <c r="B2934" t="s">
        <v>3931</v>
      </c>
      <c r="C2934" t="s">
        <v>142</v>
      </c>
      <c r="D2934" t="s">
        <v>110</v>
      </c>
      <c r="E2934" t="s">
        <v>20</v>
      </c>
      <c r="F2934" t="b">
        <v>0</v>
      </c>
      <c r="G2934" t="s">
        <v>68</v>
      </c>
      <c r="H2934" s="1">
        <v>45738.250567129631</v>
      </c>
      <c r="I2934" t="b">
        <v>0</v>
      </c>
      <c r="J2934" t="b">
        <v>1</v>
      </c>
      <c r="K2934" t="s">
        <v>31</v>
      </c>
      <c r="L2934" t="s">
        <v>32</v>
      </c>
      <c r="N2934">
        <v>43.875</v>
      </c>
      <c r="O2934" t="s">
        <v>524</v>
      </c>
      <c r="P2934" t="s">
        <v>3932</v>
      </c>
    </row>
    <row r="2935" spans="1:16" x14ac:dyDescent="0.35">
      <c r="A2935" t="s">
        <v>1776</v>
      </c>
      <c r="B2935" t="s">
        <v>1776</v>
      </c>
      <c r="C2935" t="s">
        <v>3933</v>
      </c>
      <c r="D2935" t="s">
        <v>110</v>
      </c>
      <c r="E2935" t="s">
        <v>91</v>
      </c>
      <c r="F2935" t="b">
        <v>0</v>
      </c>
      <c r="G2935" t="s">
        <v>68</v>
      </c>
      <c r="H2935" s="1">
        <v>45738.250625000001</v>
      </c>
      <c r="I2935" t="b">
        <v>0</v>
      </c>
      <c r="J2935" t="b">
        <v>0</v>
      </c>
      <c r="K2935" t="s">
        <v>31</v>
      </c>
      <c r="L2935" t="s">
        <v>22</v>
      </c>
      <c r="M2935">
        <v>76212</v>
      </c>
      <c r="O2935" t="s">
        <v>3934</v>
      </c>
      <c r="P2935" t="s">
        <v>3935</v>
      </c>
    </row>
    <row r="2936" spans="1:16" x14ac:dyDescent="0.35">
      <c r="A2936" t="s">
        <v>1776</v>
      </c>
      <c r="B2936" t="s">
        <v>2048</v>
      </c>
      <c r="C2936" t="s">
        <v>3936</v>
      </c>
      <c r="D2936" t="s">
        <v>115</v>
      </c>
      <c r="E2936" t="s">
        <v>20</v>
      </c>
      <c r="F2936" t="b">
        <v>0</v>
      </c>
      <c r="G2936" t="s">
        <v>52</v>
      </c>
      <c r="H2936" s="1">
        <v>45738.291921296302</v>
      </c>
      <c r="I2936" t="b">
        <v>0</v>
      </c>
      <c r="J2936" t="b">
        <v>0</v>
      </c>
      <c r="K2936" t="s">
        <v>31</v>
      </c>
      <c r="L2936" t="s">
        <v>22</v>
      </c>
      <c r="M2936">
        <v>100000</v>
      </c>
      <c r="O2936" t="s">
        <v>3937</v>
      </c>
      <c r="P2936" t="s">
        <v>1062</v>
      </c>
    </row>
    <row r="2937" spans="1:16" x14ac:dyDescent="0.35">
      <c r="A2937" t="s">
        <v>1776</v>
      </c>
      <c r="B2937" t="s">
        <v>1944</v>
      </c>
      <c r="C2937" t="s">
        <v>170</v>
      </c>
      <c r="D2937" t="s">
        <v>29</v>
      </c>
      <c r="E2937" t="s">
        <v>20</v>
      </c>
      <c r="F2937" t="b">
        <v>0</v>
      </c>
      <c r="G2937" t="s">
        <v>171</v>
      </c>
      <c r="H2937" s="1">
        <v>45738.312141203707</v>
      </c>
      <c r="I2937" t="b">
        <v>0</v>
      </c>
      <c r="J2937" t="b">
        <v>0</v>
      </c>
      <c r="K2937" t="s">
        <v>31</v>
      </c>
      <c r="L2937" t="s">
        <v>22</v>
      </c>
      <c r="M2937">
        <v>70000</v>
      </c>
      <c r="O2937" t="s">
        <v>3938</v>
      </c>
      <c r="P2937" t="s">
        <v>3939</v>
      </c>
    </row>
    <row r="2938" spans="1:16" x14ac:dyDescent="0.35">
      <c r="A2938" t="s">
        <v>1776</v>
      </c>
      <c r="B2938" t="s">
        <v>1776</v>
      </c>
      <c r="C2938" t="s">
        <v>756</v>
      </c>
      <c r="D2938" t="s">
        <v>3243</v>
      </c>
      <c r="E2938" t="s">
        <v>296</v>
      </c>
      <c r="F2938" t="b">
        <v>0</v>
      </c>
      <c r="G2938" t="s">
        <v>30</v>
      </c>
      <c r="H2938" s="1">
        <v>45738.459699074083</v>
      </c>
      <c r="I2938" t="b">
        <v>0</v>
      </c>
      <c r="J2938" t="b">
        <v>0</v>
      </c>
      <c r="K2938" t="s">
        <v>31</v>
      </c>
      <c r="L2938" t="s">
        <v>32</v>
      </c>
      <c r="N2938">
        <v>15</v>
      </c>
      <c r="O2938" t="s">
        <v>3244</v>
      </c>
      <c r="P2938" t="s">
        <v>3245</v>
      </c>
    </row>
    <row r="2939" spans="1:16" x14ac:dyDescent="0.35">
      <c r="A2939" t="s">
        <v>1776</v>
      </c>
      <c r="B2939" t="s">
        <v>2418</v>
      </c>
      <c r="C2939" t="s">
        <v>505</v>
      </c>
      <c r="D2939" t="s">
        <v>321</v>
      </c>
      <c r="E2939" t="s">
        <v>20</v>
      </c>
      <c r="F2939" t="b">
        <v>0</v>
      </c>
      <c r="G2939" t="s">
        <v>52</v>
      </c>
      <c r="H2939" s="1">
        <v>45738.500081018523</v>
      </c>
      <c r="I2939" t="b">
        <v>0</v>
      </c>
      <c r="J2939" t="b">
        <v>0</v>
      </c>
      <c r="K2939" t="s">
        <v>31</v>
      </c>
      <c r="L2939" t="s">
        <v>22</v>
      </c>
      <c r="M2939">
        <v>62500</v>
      </c>
      <c r="O2939" t="s">
        <v>2420</v>
      </c>
      <c r="P2939" t="s">
        <v>2421</v>
      </c>
    </row>
    <row r="2940" spans="1:16" x14ac:dyDescent="0.35">
      <c r="A2940" t="s">
        <v>1776</v>
      </c>
      <c r="B2940" t="s">
        <v>2926</v>
      </c>
      <c r="C2940" t="s">
        <v>2224</v>
      </c>
      <c r="D2940" t="s">
        <v>17437</v>
      </c>
      <c r="F2940" t="b">
        <v>0</v>
      </c>
      <c r="G2940" t="s">
        <v>52</v>
      </c>
      <c r="H2940" s="1">
        <v>45738.625127314823</v>
      </c>
      <c r="I2940" t="b">
        <v>1</v>
      </c>
      <c r="J2940" t="b">
        <v>0</v>
      </c>
      <c r="K2940" t="s">
        <v>31</v>
      </c>
      <c r="L2940" t="s">
        <v>32</v>
      </c>
      <c r="N2940">
        <v>41</v>
      </c>
      <c r="O2940" t="s">
        <v>61</v>
      </c>
      <c r="P2940" t="s">
        <v>3941</v>
      </c>
    </row>
    <row r="2941" spans="1:16" x14ac:dyDescent="0.35">
      <c r="A2941" t="s">
        <v>1776</v>
      </c>
      <c r="B2941" t="s">
        <v>3717</v>
      </c>
      <c r="C2941" t="s">
        <v>1106</v>
      </c>
      <c r="D2941" t="s">
        <v>269</v>
      </c>
      <c r="E2941" t="s">
        <v>91</v>
      </c>
      <c r="F2941" t="b">
        <v>0</v>
      </c>
      <c r="G2941" t="s">
        <v>52</v>
      </c>
      <c r="H2941" s="1">
        <v>45738.666724537034</v>
      </c>
      <c r="I2941" t="b">
        <v>1</v>
      </c>
      <c r="J2941" t="b">
        <v>0</v>
      </c>
      <c r="K2941" t="s">
        <v>31</v>
      </c>
      <c r="L2941" t="s">
        <v>32</v>
      </c>
      <c r="N2941">
        <v>60</v>
      </c>
      <c r="O2941" t="s">
        <v>3718</v>
      </c>
      <c r="P2941" t="s">
        <v>232</v>
      </c>
    </row>
    <row r="2942" spans="1:16" x14ac:dyDescent="0.35">
      <c r="A2942" t="s">
        <v>1776</v>
      </c>
      <c r="B2942" t="s">
        <v>3942</v>
      </c>
      <c r="C2942" t="s">
        <v>3943</v>
      </c>
      <c r="D2942" t="s">
        <v>269</v>
      </c>
      <c r="E2942" t="s">
        <v>20</v>
      </c>
      <c r="F2942" t="b">
        <v>0</v>
      </c>
      <c r="G2942" t="s">
        <v>52</v>
      </c>
      <c r="H2942" s="1">
        <v>45738.708368055559</v>
      </c>
      <c r="I2942" t="b">
        <v>0</v>
      </c>
      <c r="J2942" t="b">
        <v>0</v>
      </c>
      <c r="K2942" t="s">
        <v>31</v>
      </c>
      <c r="L2942" t="s">
        <v>22</v>
      </c>
      <c r="M2942">
        <v>107500</v>
      </c>
      <c r="O2942" t="s">
        <v>3944</v>
      </c>
      <c r="P2942" t="s">
        <v>3945</v>
      </c>
    </row>
    <row r="2943" spans="1:16" x14ac:dyDescent="0.35">
      <c r="A2943" t="s">
        <v>1776</v>
      </c>
      <c r="B2943" t="s">
        <v>1776</v>
      </c>
      <c r="C2943" t="s">
        <v>3946</v>
      </c>
      <c r="D2943" t="s">
        <v>36</v>
      </c>
      <c r="E2943" t="s">
        <v>91</v>
      </c>
      <c r="F2943" t="b">
        <v>0</v>
      </c>
      <c r="G2943" t="s">
        <v>30</v>
      </c>
      <c r="H2943" s="1">
        <v>45738.709050925929</v>
      </c>
      <c r="I2943" t="b">
        <v>1</v>
      </c>
      <c r="J2943" t="b">
        <v>0</v>
      </c>
      <c r="K2943" t="s">
        <v>31</v>
      </c>
      <c r="L2943" t="s">
        <v>32</v>
      </c>
      <c r="N2943">
        <v>22.5</v>
      </c>
      <c r="O2943" t="s">
        <v>166</v>
      </c>
    </row>
    <row r="2944" spans="1:16" x14ac:dyDescent="0.35">
      <c r="A2944" t="s">
        <v>1776</v>
      </c>
      <c r="B2944" t="s">
        <v>3947</v>
      </c>
      <c r="C2944" t="s">
        <v>2343</v>
      </c>
      <c r="D2944" t="s">
        <v>36</v>
      </c>
      <c r="E2944" t="s">
        <v>91</v>
      </c>
      <c r="F2944" t="b">
        <v>0</v>
      </c>
      <c r="G2944" t="s">
        <v>52</v>
      </c>
      <c r="H2944" s="1">
        <v>45738.791932870372</v>
      </c>
      <c r="I2944" t="b">
        <v>0</v>
      </c>
      <c r="J2944" t="b">
        <v>0</v>
      </c>
      <c r="K2944" t="s">
        <v>31</v>
      </c>
      <c r="L2944" t="s">
        <v>32</v>
      </c>
      <c r="N2944">
        <v>80</v>
      </c>
      <c r="O2944" t="s">
        <v>3948</v>
      </c>
    </row>
    <row r="2945" spans="1:16" x14ac:dyDescent="0.35">
      <c r="A2945" t="s">
        <v>1776</v>
      </c>
      <c r="B2945" t="s">
        <v>3420</v>
      </c>
      <c r="C2945" t="s">
        <v>1526</v>
      </c>
      <c r="D2945" t="s">
        <v>36</v>
      </c>
      <c r="E2945" t="s">
        <v>91</v>
      </c>
      <c r="F2945" t="b">
        <v>0</v>
      </c>
      <c r="G2945" t="s">
        <v>68</v>
      </c>
      <c r="H2945" s="1">
        <v>45738.793506944443</v>
      </c>
      <c r="I2945" t="b">
        <v>0</v>
      </c>
      <c r="J2945" t="b">
        <v>0</v>
      </c>
      <c r="K2945" t="s">
        <v>31</v>
      </c>
      <c r="L2945" t="s">
        <v>32</v>
      </c>
      <c r="N2945">
        <v>47.5</v>
      </c>
      <c r="O2945" t="s">
        <v>2565</v>
      </c>
      <c r="P2945" t="s">
        <v>941</v>
      </c>
    </row>
    <row r="2946" spans="1:16" x14ac:dyDescent="0.35">
      <c r="A2946" t="s">
        <v>1776</v>
      </c>
      <c r="B2946" t="s">
        <v>3951</v>
      </c>
      <c r="C2946" t="s">
        <v>289</v>
      </c>
      <c r="D2946" t="s">
        <v>573</v>
      </c>
      <c r="E2946" t="s">
        <v>20</v>
      </c>
      <c r="F2946" t="b">
        <v>0</v>
      </c>
      <c r="G2946" t="s">
        <v>43</v>
      </c>
      <c r="H2946" s="1">
        <v>45738.833819444437</v>
      </c>
      <c r="I2946" t="b">
        <v>0</v>
      </c>
      <c r="J2946" t="b">
        <v>1</v>
      </c>
      <c r="K2946" t="s">
        <v>31</v>
      </c>
      <c r="L2946" t="s">
        <v>32</v>
      </c>
      <c r="N2946">
        <v>16.510000228881839</v>
      </c>
      <c r="O2946" t="s">
        <v>96</v>
      </c>
      <c r="P2946" t="s">
        <v>3952</v>
      </c>
    </row>
    <row r="2947" spans="1:16" x14ac:dyDescent="0.35">
      <c r="A2947" t="s">
        <v>1776</v>
      </c>
      <c r="B2947" t="s">
        <v>3879</v>
      </c>
      <c r="C2947" t="s">
        <v>1336</v>
      </c>
      <c r="D2947" t="s">
        <v>573</v>
      </c>
      <c r="E2947" t="s">
        <v>20</v>
      </c>
      <c r="F2947" t="b">
        <v>0</v>
      </c>
      <c r="G2947" t="s">
        <v>68</v>
      </c>
      <c r="H2947" s="1">
        <v>45738.834236111114</v>
      </c>
      <c r="I2947" t="b">
        <v>0</v>
      </c>
      <c r="J2947" t="b">
        <v>1</v>
      </c>
      <c r="K2947" t="s">
        <v>31</v>
      </c>
      <c r="L2947" t="s">
        <v>32</v>
      </c>
      <c r="N2947">
        <v>22.694999694824219</v>
      </c>
      <c r="O2947" t="s">
        <v>3880</v>
      </c>
      <c r="P2947" t="s">
        <v>2389</v>
      </c>
    </row>
    <row r="2948" spans="1:16" x14ac:dyDescent="0.35">
      <c r="A2948" t="s">
        <v>1776</v>
      </c>
      <c r="B2948" t="s">
        <v>1776</v>
      </c>
      <c r="C2948" t="s">
        <v>3953</v>
      </c>
      <c r="D2948" t="s">
        <v>36</v>
      </c>
      <c r="E2948" t="s">
        <v>20</v>
      </c>
      <c r="F2948" t="b">
        <v>0</v>
      </c>
      <c r="G2948" t="s">
        <v>52</v>
      </c>
      <c r="H2948" s="1">
        <v>45738.876296296286</v>
      </c>
      <c r="I2948" t="b">
        <v>1</v>
      </c>
      <c r="J2948" t="b">
        <v>0</v>
      </c>
      <c r="K2948" t="s">
        <v>31</v>
      </c>
      <c r="L2948" t="s">
        <v>22</v>
      </c>
      <c r="M2948">
        <v>82500</v>
      </c>
      <c r="O2948" t="s">
        <v>3954</v>
      </c>
      <c r="P2948" t="s">
        <v>897</v>
      </c>
    </row>
    <row r="2949" spans="1:16" x14ac:dyDescent="0.35">
      <c r="A2949" t="s">
        <v>1776</v>
      </c>
      <c r="B2949" t="s">
        <v>3955</v>
      </c>
      <c r="C2949" t="s">
        <v>1188</v>
      </c>
      <c r="D2949" t="s">
        <v>110</v>
      </c>
      <c r="E2949" t="s">
        <v>20</v>
      </c>
      <c r="F2949" t="b">
        <v>0</v>
      </c>
      <c r="G2949" t="s">
        <v>47</v>
      </c>
      <c r="H2949" s="1">
        <v>45738.876331018517</v>
      </c>
      <c r="I2949" t="b">
        <v>0</v>
      </c>
      <c r="J2949" t="b">
        <v>1</v>
      </c>
      <c r="K2949" t="s">
        <v>31</v>
      </c>
      <c r="L2949" t="s">
        <v>32</v>
      </c>
      <c r="N2949">
        <v>23</v>
      </c>
      <c r="O2949" t="s">
        <v>3956</v>
      </c>
      <c r="P2949" t="s">
        <v>3957</v>
      </c>
    </row>
    <row r="2950" spans="1:16" x14ac:dyDescent="0.35">
      <c r="A2950" t="s">
        <v>1776</v>
      </c>
      <c r="B2950" t="s">
        <v>2471</v>
      </c>
      <c r="C2950" t="s">
        <v>994</v>
      </c>
      <c r="D2950" t="s">
        <v>110</v>
      </c>
      <c r="E2950" t="s">
        <v>20</v>
      </c>
      <c r="F2950" t="b">
        <v>0</v>
      </c>
      <c r="G2950" t="s">
        <v>994</v>
      </c>
      <c r="H2950" s="1">
        <v>45738.905011574083</v>
      </c>
      <c r="I2950" t="b">
        <v>0</v>
      </c>
      <c r="J2950" t="b">
        <v>0</v>
      </c>
      <c r="K2950" t="s">
        <v>994</v>
      </c>
      <c r="L2950" t="s">
        <v>22</v>
      </c>
      <c r="M2950">
        <v>38500</v>
      </c>
      <c r="O2950" t="s">
        <v>2472</v>
      </c>
      <c r="P2950" t="s">
        <v>2473</v>
      </c>
    </row>
    <row r="2951" spans="1:16" x14ac:dyDescent="0.35">
      <c r="A2951" t="s">
        <v>1776</v>
      </c>
      <c r="B2951" t="s">
        <v>3649</v>
      </c>
      <c r="C2951" t="s">
        <v>533</v>
      </c>
      <c r="D2951" t="s">
        <v>36</v>
      </c>
      <c r="E2951" t="s">
        <v>20</v>
      </c>
      <c r="F2951" t="b">
        <v>0</v>
      </c>
      <c r="G2951" t="s">
        <v>52</v>
      </c>
      <c r="H2951" s="1">
        <v>45738.916979166657</v>
      </c>
      <c r="I2951" t="b">
        <v>0</v>
      </c>
      <c r="J2951" t="b">
        <v>1</v>
      </c>
      <c r="K2951" t="s">
        <v>31</v>
      </c>
      <c r="L2951" t="s">
        <v>22</v>
      </c>
      <c r="M2951">
        <v>62355.453125</v>
      </c>
      <c r="O2951" t="s">
        <v>3650</v>
      </c>
      <c r="P2951" t="s">
        <v>3651</v>
      </c>
    </row>
    <row r="2952" spans="1:16" x14ac:dyDescent="0.35">
      <c r="A2952" t="s">
        <v>1776</v>
      </c>
      <c r="B2952" t="s">
        <v>3795</v>
      </c>
      <c r="C2952" t="s">
        <v>3958</v>
      </c>
      <c r="D2952" t="s">
        <v>573</v>
      </c>
      <c r="E2952" t="s">
        <v>296</v>
      </c>
      <c r="F2952" t="b">
        <v>0</v>
      </c>
      <c r="G2952" t="s">
        <v>43</v>
      </c>
      <c r="H2952" s="1">
        <v>45738.958761574067</v>
      </c>
      <c r="I2952" t="b">
        <v>0</v>
      </c>
      <c r="J2952" t="b">
        <v>0</v>
      </c>
      <c r="K2952" t="s">
        <v>31</v>
      </c>
      <c r="L2952" t="s">
        <v>32</v>
      </c>
      <c r="N2952">
        <v>16.510000228881839</v>
      </c>
      <c r="O2952" t="s">
        <v>3959</v>
      </c>
      <c r="P2952" t="s">
        <v>3960</v>
      </c>
    </row>
    <row r="2953" spans="1:16" x14ac:dyDescent="0.35">
      <c r="A2953" t="s">
        <v>1776</v>
      </c>
      <c r="B2953" t="s">
        <v>2196</v>
      </c>
      <c r="C2953" t="s">
        <v>3761</v>
      </c>
      <c r="D2953" t="s">
        <v>36</v>
      </c>
      <c r="E2953" t="s">
        <v>20</v>
      </c>
      <c r="F2953" t="b">
        <v>0</v>
      </c>
      <c r="G2953" t="s">
        <v>52</v>
      </c>
      <c r="H2953" s="1">
        <v>45739.000231481477</v>
      </c>
      <c r="I2953" t="b">
        <v>0</v>
      </c>
      <c r="J2953" t="b">
        <v>1</v>
      </c>
      <c r="K2953" t="s">
        <v>31</v>
      </c>
      <c r="L2953" t="s">
        <v>22</v>
      </c>
      <c r="M2953">
        <v>125000</v>
      </c>
      <c r="O2953" t="s">
        <v>209</v>
      </c>
      <c r="P2953" t="s">
        <v>3929</v>
      </c>
    </row>
    <row r="2954" spans="1:16" x14ac:dyDescent="0.35">
      <c r="A2954" t="s">
        <v>1776</v>
      </c>
      <c r="B2954" t="s">
        <v>1776</v>
      </c>
      <c r="C2954" t="s">
        <v>3930</v>
      </c>
      <c r="D2954" t="s">
        <v>3243</v>
      </c>
      <c r="E2954" t="s">
        <v>296</v>
      </c>
      <c r="F2954" t="b">
        <v>0</v>
      </c>
      <c r="G2954" t="s">
        <v>47</v>
      </c>
      <c r="H2954" s="1">
        <v>45739.042337962957</v>
      </c>
      <c r="I2954" t="b">
        <v>0</v>
      </c>
      <c r="J2954" t="b">
        <v>0</v>
      </c>
      <c r="K2954" t="s">
        <v>31</v>
      </c>
      <c r="L2954" t="s">
        <v>32</v>
      </c>
      <c r="N2954">
        <v>15</v>
      </c>
      <c r="O2954" t="s">
        <v>3244</v>
      </c>
      <c r="P2954" t="s">
        <v>3245</v>
      </c>
    </row>
    <row r="2955" spans="1:16" x14ac:dyDescent="0.35">
      <c r="A2955" t="s">
        <v>1776</v>
      </c>
      <c r="B2955" t="s">
        <v>3972</v>
      </c>
      <c r="C2955" t="s">
        <v>3973</v>
      </c>
      <c r="D2955" t="s">
        <v>443</v>
      </c>
      <c r="E2955" t="s">
        <v>20</v>
      </c>
      <c r="F2955" t="b">
        <v>0</v>
      </c>
      <c r="G2955" t="s">
        <v>47</v>
      </c>
      <c r="H2955" s="1">
        <v>45739.25037037037</v>
      </c>
      <c r="I2955" t="b">
        <v>1</v>
      </c>
      <c r="J2955" t="b">
        <v>1</v>
      </c>
      <c r="K2955" t="s">
        <v>31</v>
      </c>
      <c r="L2955" t="s">
        <v>22</v>
      </c>
      <c r="M2955">
        <v>112950</v>
      </c>
      <c r="O2955" t="s">
        <v>3716</v>
      </c>
      <c r="P2955" t="s">
        <v>232</v>
      </c>
    </row>
    <row r="2956" spans="1:16" x14ac:dyDescent="0.35">
      <c r="A2956" t="s">
        <v>1776</v>
      </c>
      <c r="B2956" t="s">
        <v>1776</v>
      </c>
      <c r="C2956" t="s">
        <v>325</v>
      </c>
      <c r="D2956" t="s">
        <v>17459</v>
      </c>
      <c r="E2956" t="s">
        <v>91</v>
      </c>
      <c r="F2956" t="b">
        <v>0</v>
      </c>
      <c r="G2956" t="s">
        <v>47</v>
      </c>
      <c r="H2956" s="1">
        <v>45739.25037037037</v>
      </c>
      <c r="I2956" t="b">
        <v>0</v>
      </c>
      <c r="J2956" t="b">
        <v>1</v>
      </c>
      <c r="K2956" t="s">
        <v>31</v>
      </c>
      <c r="L2956" t="s">
        <v>32</v>
      </c>
      <c r="N2956">
        <v>47.5</v>
      </c>
      <c r="O2956" t="s">
        <v>2096</v>
      </c>
      <c r="P2956" t="s">
        <v>834</v>
      </c>
    </row>
    <row r="2957" spans="1:16" x14ac:dyDescent="0.35">
      <c r="A2957" t="s">
        <v>1776</v>
      </c>
      <c r="B2957" t="s">
        <v>3931</v>
      </c>
      <c r="C2957" t="s">
        <v>142</v>
      </c>
      <c r="D2957" t="s">
        <v>110</v>
      </c>
      <c r="E2957" t="s">
        <v>20</v>
      </c>
      <c r="F2957" t="b">
        <v>0</v>
      </c>
      <c r="G2957" t="s">
        <v>68</v>
      </c>
      <c r="H2957" s="1">
        <v>45739.250567129631</v>
      </c>
      <c r="I2957" t="b">
        <v>0</v>
      </c>
      <c r="J2957" t="b">
        <v>1</v>
      </c>
      <c r="K2957" t="s">
        <v>31</v>
      </c>
      <c r="L2957" t="s">
        <v>32</v>
      </c>
      <c r="N2957">
        <v>43.875</v>
      </c>
      <c r="O2957" t="s">
        <v>524</v>
      </c>
      <c r="P2957" t="s">
        <v>3932</v>
      </c>
    </row>
    <row r="2958" spans="1:16" x14ac:dyDescent="0.35">
      <c r="A2958" t="s">
        <v>1776</v>
      </c>
      <c r="B2958" t="s">
        <v>1776</v>
      </c>
      <c r="C2958" t="s">
        <v>3933</v>
      </c>
      <c r="D2958" t="s">
        <v>110</v>
      </c>
      <c r="E2958" t="s">
        <v>91</v>
      </c>
      <c r="F2958" t="b">
        <v>0</v>
      </c>
      <c r="G2958" t="s">
        <v>68</v>
      </c>
      <c r="H2958" s="1">
        <v>45739.250625000001</v>
      </c>
      <c r="I2958" t="b">
        <v>0</v>
      </c>
      <c r="J2958" t="b">
        <v>0</v>
      </c>
      <c r="K2958" t="s">
        <v>31</v>
      </c>
      <c r="L2958" t="s">
        <v>22</v>
      </c>
      <c r="M2958">
        <v>76212</v>
      </c>
      <c r="O2958" t="s">
        <v>3934</v>
      </c>
      <c r="P2958" t="s">
        <v>3935</v>
      </c>
    </row>
    <row r="2959" spans="1:16" x14ac:dyDescent="0.35">
      <c r="A2959" t="s">
        <v>1776</v>
      </c>
      <c r="B2959" t="s">
        <v>3974</v>
      </c>
      <c r="C2959" t="s">
        <v>18</v>
      </c>
      <c r="D2959" t="s">
        <v>110</v>
      </c>
      <c r="E2959" t="s">
        <v>760</v>
      </c>
      <c r="F2959" t="b">
        <v>1</v>
      </c>
      <c r="G2959" t="s">
        <v>171</v>
      </c>
      <c r="H2959" s="1">
        <v>45739.281400462962</v>
      </c>
      <c r="I2959" t="b">
        <v>0</v>
      </c>
      <c r="J2959" t="b">
        <v>1</v>
      </c>
      <c r="K2959" t="s">
        <v>31</v>
      </c>
      <c r="L2959" t="s">
        <v>22</v>
      </c>
      <c r="M2959">
        <v>135000</v>
      </c>
      <c r="O2959" t="s">
        <v>3975</v>
      </c>
      <c r="P2959" t="s">
        <v>3697</v>
      </c>
    </row>
    <row r="2960" spans="1:16" x14ac:dyDescent="0.35">
      <c r="A2960" t="s">
        <v>1776</v>
      </c>
      <c r="B2960" t="s">
        <v>3976</v>
      </c>
      <c r="C2960" t="s">
        <v>994</v>
      </c>
      <c r="D2960" t="s">
        <v>42</v>
      </c>
      <c r="E2960" t="s">
        <v>20</v>
      </c>
      <c r="F2960" t="b">
        <v>0</v>
      </c>
      <c r="G2960" t="s">
        <v>994</v>
      </c>
      <c r="H2960" s="1">
        <v>45739.282129629632</v>
      </c>
      <c r="I2960" t="b">
        <v>1</v>
      </c>
      <c r="J2960" t="b">
        <v>0</v>
      </c>
      <c r="K2960" t="s">
        <v>994</v>
      </c>
      <c r="L2960" t="s">
        <v>32</v>
      </c>
      <c r="N2960">
        <v>19.5</v>
      </c>
      <c r="O2960" t="s">
        <v>3977</v>
      </c>
      <c r="P2960" t="s">
        <v>594</v>
      </c>
    </row>
    <row r="2961" spans="1:16" x14ac:dyDescent="0.35">
      <c r="A2961" t="s">
        <v>1776</v>
      </c>
      <c r="B2961" t="s">
        <v>2048</v>
      </c>
      <c r="C2961" t="s">
        <v>3936</v>
      </c>
      <c r="D2961" t="s">
        <v>115</v>
      </c>
      <c r="E2961" t="s">
        <v>20</v>
      </c>
      <c r="F2961" t="b">
        <v>0</v>
      </c>
      <c r="G2961" t="s">
        <v>52</v>
      </c>
      <c r="H2961" s="1">
        <v>45739.291921296302</v>
      </c>
      <c r="I2961" t="b">
        <v>0</v>
      </c>
      <c r="J2961" t="b">
        <v>0</v>
      </c>
      <c r="K2961" t="s">
        <v>31</v>
      </c>
      <c r="L2961" t="s">
        <v>22</v>
      </c>
      <c r="M2961">
        <v>100000</v>
      </c>
      <c r="O2961" t="s">
        <v>3937</v>
      </c>
      <c r="P2961" t="s">
        <v>1062</v>
      </c>
    </row>
    <row r="2962" spans="1:16" x14ac:dyDescent="0.35">
      <c r="A2962" t="s">
        <v>1776</v>
      </c>
      <c r="B2962" t="s">
        <v>1944</v>
      </c>
      <c r="C2962" t="s">
        <v>170</v>
      </c>
      <c r="D2962" t="s">
        <v>29</v>
      </c>
      <c r="E2962" t="s">
        <v>20</v>
      </c>
      <c r="F2962" t="b">
        <v>0</v>
      </c>
      <c r="G2962" t="s">
        <v>171</v>
      </c>
      <c r="H2962" s="1">
        <v>45739.312141203707</v>
      </c>
      <c r="I2962" t="b">
        <v>0</v>
      </c>
      <c r="J2962" t="b">
        <v>0</v>
      </c>
      <c r="K2962" t="s">
        <v>31</v>
      </c>
      <c r="L2962" t="s">
        <v>22</v>
      </c>
      <c r="M2962">
        <v>70000</v>
      </c>
      <c r="O2962" t="s">
        <v>3938</v>
      </c>
      <c r="P2962" t="s">
        <v>3939</v>
      </c>
    </row>
    <row r="2963" spans="1:16" x14ac:dyDescent="0.35">
      <c r="A2963" t="s">
        <v>1776</v>
      </c>
      <c r="B2963" t="s">
        <v>1776</v>
      </c>
      <c r="C2963" t="s">
        <v>3978</v>
      </c>
      <c r="D2963" t="s">
        <v>42</v>
      </c>
      <c r="E2963" t="s">
        <v>20</v>
      </c>
      <c r="F2963" t="b">
        <v>0</v>
      </c>
      <c r="G2963" t="s">
        <v>52</v>
      </c>
      <c r="H2963" s="1">
        <v>45739.333449074067</v>
      </c>
      <c r="I2963" t="b">
        <v>0</v>
      </c>
      <c r="J2963" t="b">
        <v>1</v>
      </c>
      <c r="K2963" t="s">
        <v>31</v>
      </c>
      <c r="L2963" t="s">
        <v>22</v>
      </c>
      <c r="M2963">
        <v>81293.5</v>
      </c>
      <c r="O2963" t="s">
        <v>2377</v>
      </c>
      <c r="P2963" t="s">
        <v>3979</v>
      </c>
    </row>
    <row r="2964" spans="1:16" x14ac:dyDescent="0.35">
      <c r="A2964" t="s">
        <v>1776</v>
      </c>
      <c r="B2964" t="s">
        <v>3980</v>
      </c>
      <c r="C2964" t="s">
        <v>142</v>
      </c>
      <c r="D2964" t="s">
        <v>36</v>
      </c>
      <c r="E2964" t="s">
        <v>20</v>
      </c>
      <c r="F2964" t="b">
        <v>0</v>
      </c>
      <c r="G2964" t="s">
        <v>68</v>
      </c>
      <c r="H2964" s="1">
        <v>45739.376377314817</v>
      </c>
      <c r="I2964" t="b">
        <v>0</v>
      </c>
      <c r="J2964" t="b">
        <v>1</v>
      </c>
      <c r="K2964" t="s">
        <v>31</v>
      </c>
      <c r="L2964" t="s">
        <v>22</v>
      </c>
      <c r="M2964">
        <v>112050</v>
      </c>
      <c r="O2964" t="s">
        <v>520</v>
      </c>
      <c r="P2964" t="s">
        <v>3981</v>
      </c>
    </row>
    <row r="2965" spans="1:16" x14ac:dyDescent="0.35">
      <c r="A2965" t="s">
        <v>1776</v>
      </c>
      <c r="B2965" t="s">
        <v>3982</v>
      </c>
      <c r="C2965" t="s">
        <v>446</v>
      </c>
      <c r="D2965" t="s">
        <v>573</v>
      </c>
      <c r="E2965" t="s">
        <v>296</v>
      </c>
      <c r="F2965" t="b">
        <v>0</v>
      </c>
      <c r="G2965" t="s">
        <v>52</v>
      </c>
      <c r="H2965" s="1">
        <v>45739.458449074067</v>
      </c>
      <c r="I2965" t="b">
        <v>1</v>
      </c>
      <c r="J2965" t="b">
        <v>1</v>
      </c>
      <c r="K2965" t="s">
        <v>31</v>
      </c>
      <c r="L2965" t="s">
        <v>32</v>
      </c>
      <c r="N2965">
        <v>27.979999542236332</v>
      </c>
      <c r="O2965" t="s">
        <v>33</v>
      </c>
      <c r="P2965" t="s">
        <v>3983</v>
      </c>
    </row>
    <row r="2966" spans="1:16" x14ac:dyDescent="0.35">
      <c r="A2966" t="s">
        <v>1776</v>
      </c>
      <c r="B2966" t="s">
        <v>3984</v>
      </c>
      <c r="C2966" t="s">
        <v>1106</v>
      </c>
      <c r="D2966" t="s">
        <v>573</v>
      </c>
      <c r="E2966" t="s">
        <v>296</v>
      </c>
      <c r="F2966" t="b">
        <v>0</v>
      </c>
      <c r="G2966" t="s">
        <v>52</v>
      </c>
      <c r="H2966" s="1">
        <v>45739.458483796298</v>
      </c>
      <c r="I2966" t="b">
        <v>0</v>
      </c>
      <c r="J2966" t="b">
        <v>1</v>
      </c>
      <c r="K2966" t="s">
        <v>31</v>
      </c>
      <c r="L2966" t="s">
        <v>32</v>
      </c>
      <c r="N2966">
        <v>27.979999542236332</v>
      </c>
      <c r="O2966" t="s">
        <v>33</v>
      </c>
      <c r="P2966" t="s">
        <v>251</v>
      </c>
    </row>
    <row r="2967" spans="1:16" x14ac:dyDescent="0.35">
      <c r="A2967" t="s">
        <v>1776</v>
      </c>
      <c r="B2967" t="s">
        <v>1957</v>
      </c>
      <c r="C2967" t="s">
        <v>3788</v>
      </c>
      <c r="D2967" t="s">
        <v>573</v>
      </c>
      <c r="E2967" t="s">
        <v>296</v>
      </c>
      <c r="F2967" t="b">
        <v>0</v>
      </c>
      <c r="G2967" t="s">
        <v>52</v>
      </c>
      <c r="H2967" s="1">
        <v>45739.458564814813</v>
      </c>
      <c r="I2967" t="b">
        <v>1</v>
      </c>
      <c r="J2967" t="b">
        <v>1</v>
      </c>
      <c r="K2967" t="s">
        <v>31</v>
      </c>
      <c r="L2967" t="s">
        <v>32</v>
      </c>
      <c r="N2967">
        <v>27.435001373291019</v>
      </c>
      <c r="O2967" t="s">
        <v>3789</v>
      </c>
      <c r="P2967" t="s">
        <v>3790</v>
      </c>
    </row>
    <row r="2968" spans="1:16" x14ac:dyDescent="0.35">
      <c r="A2968" t="s">
        <v>1776</v>
      </c>
      <c r="B2968" t="s">
        <v>3985</v>
      </c>
      <c r="C2968" t="s">
        <v>2757</v>
      </c>
      <c r="D2968" t="s">
        <v>573</v>
      </c>
      <c r="E2968" t="s">
        <v>296</v>
      </c>
      <c r="F2968" t="b">
        <v>0</v>
      </c>
      <c r="G2968" t="s">
        <v>52</v>
      </c>
      <c r="H2968" s="1">
        <v>45739.458564814813</v>
      </c>
      <c r="I2968" t="b">
        <v>1</v>
      </c>
      <c r="J2968" t="b">
        <v>0</v>
      </c>
      <c r="K2968" t="s">
        <v>31</v>
      </c>
      <c r="L2968" t="s">
        <v>32</v>
      </c>
      <c r="N2968">
        <v>26.389999389648441</v>
      </c>
      <c r="O2968" t="s">
        <v>3986</v>
      </c>
      <c r="P2968" t="s">
        <v>3690</v>
      </c>
    </row>
    <row r="2969" spans="1:16" x14ac:dyDescent="0.35">
      <c r="A2969" t="s">
        <v>1776</v>
      </c>
      <c r="B2969" t="s">
        <v>3987</v>
      </c>
      <c r="C2969" t="s">
        <v>3099</v>
      </c>
      <c r="D2969" t="s">
        <v>573</v>
      </c>
      <c r="E2969" t="s">
        <v>296</v>
      </c>
      <c r="F2969" t="b">
        <v>0</v>
      </c>
      <c r="G2969" t="s">
        <v>68</v>
      </c>
      <c r="H2969" s="1">
        <v>45739.459050925929</v>
      </c>
      <c r="I2969" t="b">
        <v>0</v>
      </c>
      <c r="J2969" t="b">
        <v>1</v>
      </c>
      <c r="K2969" t="s">
        <v>31</v>
      </c>
      <c r="L2969" t="s">
        <v>32</v>
      </c>
      <c r="N2969">
        <v>25.1150016784668</v>
      </c>
      <c r="O2969" t="s">
        <v>3988</v>
      </c>
      <c r="P2969" t="s">
        <v>3989</v>
      </c>
    </row>
    <row r="2970" spans="1:16" x14ac:dyDescent="0.35">
      <c r="A2970" t="s">
        <v>1776</v>
      </c>
      <c r="B2970" t="s">
        <v>3990</v>
      </c>
      <c r="C2970" t="s">
        <v>95</v>
      </c>
      <c r="D2970" t="s">
        <v>573</v>
      </c>
      <c r="E2970" t="s">
        <v>296</v>
      </c>
      <c r="F2970" t="b">
        <v>0</v>
      </c>
      <c r="G2970" t="s">
        <v>30</v>
      </c>
      <c r="H2970" s="1">
        <v>45739.459224537037</v>
      </c>
      <c r="I2970" t="b">
        <v>0</v>
      </c>
      <c r="J2970" t="b">
        <v>1</v>
      </c>
      <c r="K2970" t="s">
        <v>31</v>
      </c>
      <c r="L2970" t="s">
        <v>32</v>
      </c>
      <c r="N2970">
        <v>16.125</v>
      </c>
      <c r="O2970" t="s">
        <v>3991</v>
      </c>
    </row>
    <row r="2971" spans="1:16" x14ac:dyDescent="0.35">
      <c r="A2971" t="s">
        <v>1776</v>
      </c>
      <c r="B2971" t="s">
        <v>1776</v>
      </c>
      <c r="C2971" t="s">
        <v>756</v>
      </c>
      <c r="D2971" t="s">
        <v>3243</v>
      </c>
      <c r="E2971" t="s">
        <v>296</v>
      </c>
      <c r="F2971" t="b">
        <v>0</v>
      </c>
      <c r="G2971" t="s">
        <v>30</v>
      </c>
      <c r="H2971" s="1">
        <v>45739.459699074083</v>
      </c>
      <c r="I2971" t="b">
        <v>0</v>
      </c>
      <c r="J2971" t="b">
        <v>0</v>
      </c>
      <c r="K2971" t="s">
        <v>31</v>
      </c>
      <c r="L2971" t="s">
        <v>32</v>
      </c>
      <c r="N2971">
        <v>15</v>
      </c>
      <c r="O2971" t="s">
        <v>3244</v>
      </c>
      <c r="P2971" t="s">
        <v>3245</v>
      </c>
    </row>
    <row r="2972" spans="1:16" x14ac:dyDescent="0.35">
      <c r="A2972" t="s">
        <v>1776</v>
      </c>
      <c r="B2972" t="s">
        <v>2418</v>
      </c>
      <c r="C2972" t="s">
        <v>505</v>
      </c>
      <c r="D2972" t="s">
        <v>321</v>
      </c>
      <c r="E2972" t="s">
        <v>20</v>
      </c>
      <c r="F2972" t="b">
        <v>0</v>
      </c>
      <c r="G2972" t="s">
        <v>52</v>
      </c>
      <c r="H2972" s="1">
        <v>45739.500081018523</v>
      </c>
      <c r="I2972" t="b">
        <v>0</v>
      </c>
      <c r="J2972" t="b">
        <v>0</v>
      </c>
      <c r="K2972" t="s">
        <v>31</v>
      </c>
      <c r="L2972" t="s">
        <v>22</v>
      </c>
      <c r="M2972">
        <v>62500</v>
      </c>
      <c r="O2972" t="s">
        <v>2420</v>
      </c>
      <c r="P2972" t="s">
        <v>2421</v>
      </c>
    </row>
    <row r="2973" spans="1:16" x14ac:dyDescent="0.35">
      <c r="A2973" t="s">
        <v>1776</v>
      </c>
      <c r="B2973" t="s">
        <v>3992</v>
      </c>
      <c r="C2973" t="s">
        <v>2168</v>
      </c>
      <c r="D2973" t="s">
        <v>573</v>
      </c>
      <c r="E2973" t="s">
        <v>20</v>
      </c>
      <c r="F2973" t="b">
        <v>0</v>
      </c>
      <c r="G2973" t="s">
        <v>52</v>
      </c>
      <c r="H2973" s="1">
        <v>45739.500173611108</v>
      </c>
      <c r="I2973" t="b">
        <v>0</v>
      </c>
      <c r="J2973" t="b">
        <v>1</v>
      </c>
      <c r="K2973" t="s">
        <v>31</v>
      </c>
      <c r="L2973" t="s">
        <v>32</v>
      </c>
      <c r="N2973">
        <v>27.29000091552734</v>
      </c>
      <c r="O2973" t="s">
        <v>3993</v>
      </c>
      <c r="P2973" t="s">
        <v>3994</v>
      </c>
    </row>
    <row r="2974" spans="1:16" x14ac:dyDescent="0.35">
      <c r="A2974" t="s">
        <v>1776</v>
      </c>
      <c r="B2974" t="s">
        <v>2926</v>
      </c>
      <c r="C2974" t="s">
        <v>2224</v>
      </c>
      <c r="D2974" t="s">
        <v>17437</v>
      </c>
      <c r="F2974" t="b">
        <v>0</v>
      </c>
      <c r="G2974" t="s">
        <v>52</v>
      </c>
      <c r="H2974" s="1">
        <v>45739.625127314823</v>
      </c>
      <c r="I2974" t="b">
        <v>1</v>
      </c>
      <c r="J2974" t="b">
        <v>0</v>
      </c>
      <c r="K2974" t="s">
        <v>31</v>
      </c>
      <c r="L2974" t="s">
        <v>32</v>
      </c>
      <c r="N2974">
        <v>41</v>
      </c>
      <c r="O2974" t="s">
        <v>61</v>
      </c>
      <c r="P2974" t="s">
        <v>3941</v>
      </c>
    </row>
    <row r="2975" spans="1:16" x14ac:dyDescent="0.35">
      <c r="A2975" t="s">
        <v>1776</v>
      </c>
      <c r="B2975" t="s">
        <v>3995</v>
      </c>
      <c r="C2975" t="s">
        <v>491</v>
      </c>
      <c r="D2975" t="s">
        <v>573</v>
      </c>
      <c r="E2975" t="s">
        <v>20</v>
      </c>
      <c r="F2975" t="b">
        <v>0</v>
      </c>
      <c r="G2975" t="s">
        <v>52</v>
      </c>
      <c r="H2975" s="1">
        <v>45739.625150462962</v>
      </c>
      <c r="I2975" t="b">
        <v>0</v>
      </c>
      <c r="J2975" t="b">
        <v>1</v>
      </c>
      <c r="K2975" t="s">
        <v>31</v>
      </c>
      <c r="L2975" t="s">
        <v>32</v>
      </c>
      <c r="N2975">
        <v>20.670000076293949</v>
      </c>
      <c r="O2975" t="s">
        <v>603</v>
      </c>
      <c r="P2975" t="s">
        <v>3996</v>
      </c>
    </row>
    <row r="2976" spans="1:16" x14ac:dyDescent="0.35">
      <c r="A2976" t="s">
        <v>1776</v>
      </c>
      <c r="B2976" t="s">
        <v>2006</v>
      </c>
      <c r="C2976" t="s">
        <v>1092</v>
      </c>
      <c r="D2976" t="s">
        <v>573</v>
      </c>
      <c r="E2976" t="s">
        <v>20</v>
      </c>
      <c r="F2976" t="b">
        <v>0</v>
      </c>
      <c r="G2976" t="s">
        <v>68</v>
      </c>
      <c r="H2976" s="1">
        <v>45739.625671296293</v>
      </c>
      <c r="I2976" t="b">
        <v>0</v>
      </c>
      <c r="J2976" t="b">
        <v>1</v>
      </c>
      <c r="K2976" t="s">
        <v>31</v>
      </c>
      <c r="L2976" t="s">
        <v>32</v>
      </c>
      <c r="N2976">
        <v>23.760000228881839</v>
      </c>
      <c r="O2976" t="s">
        <v>603</v>
      </c>
      <c r="P2976" t="s">
        <v>3996</v>
      </c>
    </row>
    <row r="2977" spans="1:16" x14ac:dyDescent="0.35">
      <c r="A2977" t="s">
        <v>1776</v>
      </c>
      <c r="B2977" t="s">
        <v>3717</v>
      </c>
      <c r="C2977" t="s">
        <v>1106</v>
      </c>
      <c r="D2977" t="s">
        <v>269</v>
      </c>
      <c r="E2977" t="s">
        <v>91</v>
      </c>
      <c r="F2977" t="b">
        <v>0</v>
      </c>
      <c r="G2977" t="s">
        <v>52</v>
      </c>
      <c r="H2977" s="1">
        <v>45739.666724537034</v>
      </c>
      <c r="I2977" t="b">
        <v>1</v>
      </c>
      <c r="J2977" t="b">
        <v>0</v>
      </c>
      <c r="K2977" t="s">
        <v>31</v>
      </c>
      <c r="L2977" t="s">
        <v>32</v>
      </c>
      <c r="N2977">
        <v>60</v>
      </c>
      <c r="O2977" t="s">
        <v>3718</v>
      </c>
      <c r="P2977" t="s">
        <v>232</v>
      </c>
    </row>
    <row r="2978" spans="1:16" x14ac:dyDescent="0.35">
      <c r="A2978" t="s">
        <v>1776</v>
      </c>
      <c r="B2978" t="s">
        <v>3997</v>
      </c>
      <c r="C2978" t="s">
        <v>2273</v>
      </c>
      <c r="D2978" t="s">
        <v>573</v>
      </c>
      <c r="E2978" t="s">
        <v>20</v>
      </c>
      <c r="F2978" t="b">
        <v>0</v>
      </c>
      <c r="G2978" t="s">
        <v>47</v>
      </c>
      <c r="H2978" s="1">
        <v>45739.667037037027</v>
      </c>
      <c r="I2978" t="b">
        <v>0</v>
      </c>
      <c r="J2978" t="b">
        <v>0</v>
      </c>
      <c r="K2978" t="s">
        <v>31</v>
      </c>
      <c r="L2978" t="s">
        <v>32</v>
      </c>
      <c r="N2978">
        <v>24.33499908447266</v>
      </c>
      <c r="O2978" t="s">
        <v>2538</v>
      </c>
    </row>
    <row r="2979" spans="1:16" x14ac:dyDescent="0.35">
      <c r="A2979" t="s">
        <v>1776</v>
      </c>
      <c r="B2979" t="s">
        <v>3942</v>
      </c>
      <c r="C2979" t="s">
        <v>3943</v>
      </c>
      <c r="D2979" t="s">
        <v>269</v>
      </c>
      <c r="E2979" t="s">
        <v>20</v>
      </c>
      <c r="F2979" t="b">
        <v>0</v>
      </c>
      <c r="G2979" t="s">
        <v>52</v>
      </c>
      <c r="H2979" s="1">
        <v>45739.708368055559</v>
      </c>
      <c r="I2979" t="b">
        <v>0</v>
      </c>
      <c r="J2979" t="b">
        <v>0</v>
      </c>
      <c r="K2979" t="s">
        <v>31</v>
      </c>
      <c r="L2979" t="s">
        <v>22</v>
      </c>
      <c r="M2979">
        <v>107500</v>
      </c>
      <c r="O2979" t="s">
        <v>3944</v>
      </c>
      <c r="P2979" t="s">
        <v>3945</v>
      </c>
    </row>
    <row r="2980" spans="1:16" x14ac:dyDescent="0.35">
      <c r="A2980" t="s">
        <v>1776</v>
      </c>
      <c r="B2980" t="s">
        <v>1776</v>
      </c>
      <c r="C2980" t="s">
        <v>3946</v>
      </c>
      <c r="D2980" t="s">
        <v>36</v>
      </c>
      <c r="E2980" t="s">
        <v>91</v>
      </c>
      <c r="F2980" t="b">
        <v>0</v>
      </c>
      <c r="G2980" t="s">
        <v>30</v>
      </c>
      <c r="H2980" s="1">
        <v>45739.709050925929</v>
      </c>
      <c r="I2980" t="b">
        <v>1</v>
      </c>
      <c r="J2980" t="b">
        <v>0</v>
      </c>
      <c r="K2980" t="s">
        <v>31</v>
      </c>
      <c r="L2980" t="s">
        <v>32</v>
      </c>
      <c r="N2980">
        <v>22.5</v>
      </c>
      <c r="O2980" t="s">
        <v>166</v>
      </c>
    </row>
    <row r="2981" spans="1:16" x14ac:dyDescent="0.35">
      <c r="A2981" t="s">
        <v>1776</v>
      </c>
      <c r="B2981" t="s">
        <v>1776</v>
      </c>
      <c r="C2981" t="s">
        <v>3998</v>
      </c>
      <c r="D2981" t="s">
        <v>110</v>
      </c>
      <c r="E2981" t="s">
        <v>20</v>
      </c>
      <c r="F2981" t="b">
        <v>0</v>
      </c>
      <c r="G2981" t="s">
        <v>52</v>
      </c>
      <c r="H2981" s="1">
        <v>45739.750127314823</v>
      </c>
      <c r="I2981" t="b">
        <v>0</v>
      </c>
      <c r="J2981" t="b">
        <v>0</v>
      </c>
      <c r="K2981" t="s">
        <v>31</v>
      </c>
      <c r="L2981" t="s">
        <v>22</v>
      </c>
      <c r="M2981">
        <v>100224.5</v>
      </c>
      <c r="O2981" t="s">
        <v>3999</v>
      </c>
      <c r="P2981" t="s">
        <v>4000</v>
      </c>
    </row>
    <row r="2982" spans="1:16" x14ac:dyDescent="0.35">
      <c r="A2982" t="s">
        <v>1776</v>
      </c>
      <c r="B2982" t="s">
        <v>3947</v>
      </c>
      <c r="C2982" t="s">
        <v>2343</v>
      </c>
      <c r="D2982" t="s">
        <v>36</v>
      </c>
      <c r="E2982" t="s">
        <v>91</v>
      </c>
      <c r="F2982" t="b">
        <v>0</v>
      </c>
      <c r="G2982" t="s">
        <v>52</v>
      </c>
      <c r="H2982" s="1">
        <v>45739.791932870372</v>
      </c>
      <c r="I2982" t="b">
        <v>0</v>
      </c>
      <c r="J2982" t="b">
        <v>0</v>
      </c>
      <c r="K2982" t="s">
        <v>31</v>
      </c>
      <c r="L2982" t="s">
        <v>32</v>
      </c>
      <c r="N2982">
        <v>80</v>
      </c>
      <c r="O2982" t="s">
        <v>3948</v>
      </c>
    </row>
    <row r="2983" spans="1:16" x14ac:dyDescent="0.35">
      <c r="A2983" t="s">
        <v>1776</v>
      </c>
      <c r="B2983" t="s">
        <v>3420</v>
      </c>
      <c r="C2983" t="s">
        <v>1526</v>
      </c>
      <c r="D2983" t="s">
        <v>36</v>
      </c>
      <c r="E2983" t="s">
        <v>91</v>
      </c>
      <c r="F2983" t="b">
        <v>0</v>
      </c>
      <c r="G2983" t="s">
        <v>68</v>
      </c>
      <c r="H2983" s="1">
        <v>45739.793506944443</v>
      </c>
      <c r="I2983" t="b">
        <v>0</v>
      </c>
      <c r="J2983" t="b">
        <v>0</v>
      </c>
      <c r="K2983" t="s">
        <v>31</v>
      </c>
      <c r="L2983" t="s">
        <v>32</v>
      </c>
      <c r="N2983">
        <v>47.5</v>
      </c>
      <c r="O2983" t="s">
        <v>2565</v>
      </c>
      <c r="P2983" t="s">
        <v>941</v>
      </c>
    </row>
    <row r="2984" spans="1:16" x14ac:dyDescent="0.35">
      <c r="A2984" t="s">
        <v>1776</v>
      </c>
      <c r="B2984" t="s">
        <v>3951</v>
      </c>
      <c r="C2984" t="s">
        <v>289</v>
      </c>
      <c r="D2984" t="s">
        <v>573</v>
      </c>
      <c r="E2984" t="s">
        <v>20</v>
      </c>
      <c r="F2984" t="b">
        <v>0</v>
      </c>
      <c r="G2984" t="s">
        <v>43</v>
      </c>
      <c r="H2984" s="1">
        <v>45739.833819444437</v>
      </c>
      <c r="I2984" t="b">
        <v>0</v>
      </c>
      <c r="J2984" t="b">
        <v>1</v>
      </c>
      <c r="K2984" t="s">
        <v>31</v>
      </c>
      <c r="L2984" t="s">
        <v>32</v>
      </c>
      <c r="N2984">
        <v>16.510000228881839</v>
      </c>
      <c r="O2984" t="s">
        <v>96</v>
      </c>
      <c r="P2984" t="s">
        <v>3952</v>
      </c>
    </row>
    <row r="2985" spans="1:16" x14ac:dyDescent="0.35">
      <c r="A2985" t="s">
        <v>1776</v>
      </c>
      <c r="B2985" t="s">
        <v>3879</v>
      </c>
      <c r="C2985" t="s">
        <v>1336</v>
      </c>
      <c r="D2985" t="s">
        <v>573</v>
      </c>
      <c r="E2985" t="s">
        <v>20</v>
      </c>
      <c r="F2985" t="b">
        <v>0</v>
      </c>
      <c r="G2985" t="s">
        <v>68</v>
      </c>
      <c r="H2985" s="1">
        <v>45739.834236111114</v>
      </c>
      <c r="I2985" t="b">
        <v>0</v>
      </c>
      <c r="J2985" t="b">
        <v>1</v>
      </c>
      <c r="K2985" t="s">
        <v>31</v>
      </c>
      <c r="L2985" t="s">
        <v>32</v>
      </c>
      <c r="N2985">
        <v>22.694999694824219</v>
      </c>
      <c r="O2985" t="s">
        <v>3880</v>
      </c>
      <c r="P2985" t="s">
        <v>2389</v>
      </c>
    </row>
    <row r="2986" spans="1:16" x14ac:dyDescent="0.35">
      <c r="A2986" t="s">
        <v>1776</v>
      </c>
      <c r="B2986" t="s">
        <v>1844</v>
      </c>
      <c r="C2986" t="s">
        <v>649</v>
      </c>
      <c r="D2986" t="s">
        <v>110</v>
      </c>
      <c r="E2986" t="s">
        <v>91</v>
      </c>
      <c r="F2986" t="b">
        <v>0</v>
      </c>
      <c r="G2986" t="s">
        <v>43</v>
      </c>
      <c r="H2986" s="1">
        <v>45739.875567129631</v>
      </c>
      <c r="I2986" t="b">
        <v>0</v>
      </c>
      <c r="J2986" t="b">
        <v>0</v>
      </c>
      <c r="K2986" t="s">
        <v>31</v>
      </c>
      <c r="L2986" t="s">
        <v>22</v>
      </c>
      <c r="M2986">
        <v>50000</v>
      </c>
      <c r="O2986" t="s">
        <v>4001</v>
      </c>
      <c r="P2986" t="s">
        <v>2335</v>
      </c>
    </row>
    <row r="2987" spans="1:16" x14ac:dyDescent="0.35">
      <c r="A2987" t="s">
        <v>1776</v>
      </c>
      <c r="B2987" t="s">
        <v>1776</v>
      </c>
      <c r="C2987" t="s">
        <v>3953</v>
      </c>
      <c r="D2987" t="s">
        <v>36</v>
      </c>
      <c r="E2987" t="s">
        <v>20</v>
      </c>
      <c r="F2987" t="b">
        <v>0</v>
      </c>
      <c r="G2987" t="s">
        <v>52</v>
      </c>
      <c r="H2987" s="1">
        <v>45739.876296296286</v>
      </c>
      <c r="I2987" t="b">
        <v>1</v>
      </c>
      <c r="J2987" t="b">
        <v>0</v>
      </c>
      <c r="K2987" t="s">
        <v>31</v>
      </c>
      <c r="L2987" t="s">
        <v>22</v>
      </c>
      <c r="M2987">
        <v>82500</v>
      </c>
      <c r="O2987" t="s">
        <v>3954</v>
      </c>
      <c r="P2987" t="s">
        <v>897</v>
      </c>
    </row>
    <row r="2988" spans="1:16" x14ac:dyDescent="0.35">
      <c r="A2988" t="s">
        <v>1776</v>
      </c>
      <c r="B2988" t="s">
        <v>3955</v>
      </c>
      <c r="C2988" t="s">
        <v>1188</v>
      </c>
      <c r="D2988" t="s">
        <v>110</v>
      </c>
      <c r="E2988" t="s">
        <v>20</v>
      </c>
      <c r="F2988" t="b">
        <v>0</v>
      </c>
      <c r="G2988" t="s">
        <v>47</v>
      </c>
      <c r="H2988" s="1">
        <v>45739.876331018517</v>
      </c>
      <c r="I2988" t="b">
        <v>0</v>
      </c>
      <c r="J2988" t="b">
        <v>1</v>
      </c>
      <c r="K2988" t="s">
        <v>31</v>
      </c>
      <c r="L2988" t="s">
        <v>32</v>
      </c>
      <c r="N2988">
        <v>23</v>
      </c>
      <c r="O2988" t="s">
        <v>3956</v>
      </c>
      <c r="P2988" t="s">
        <v>3957</v>
      </c>
    </row>
    <row r="2989" spans="1:16" x14ac:dyDescent="0.35">
      <c r="A2989" t="s">
        <v>1776</v>
      </c>
      <c r="B2989" t="s">
        <v>2471</v>
      </c>
      <c r="C2989" t="s">
        <v>994</v>
      </c>
      <c r="D2989" t="s">
        <v>110</v>
      </c>
      <c r="E2989" t="s">
        <v>20</v>
      </c>
      <c r="F2989" t="b">
        <v>0</v>
      </c>
      <c r="G2989" t="s">
        <v>994</v>
      </c>
      <c r="H2989" s="1">
        <v>45739.905011574083</v>
      </c>
      <c r="I2989" t="b">
        <v>0</v>
      </c>
      <c r="J2989" t="b">
        <v>0</v>
      </c>
      <c r="K2989" t="s">
        <v>994</v>
      </c>
      <c r="L2989" t="s">
        <v>22</v>
      </c>
      <c r="M2989">
        <v>38500</v>
      </c>
      <c r="O2989" t="s">
        <v>2472</v>
      </c>
      <c r="P2989" t="s">
        <v>2473</v>
      </c>
    </row>
    <row r="2990" spans="1:16" x14ac:dyDescent="0.35">
      <c r="A2990" t="s">
        <v>1776</v>
      </c>
      <c r="B2990" t="s">
        <v>3649</v>
      </c>
      <c r="C2990" t="s">
        <v>533</v>
      </c>
      <c r="D2990" t="s">
        <v>36</v>
      </c>
      <c r="E2990" t="s">
        <v>20</v>
      </c>
      <c r="F2990" t="b">
        <v>0</v>
      </c>
      <c r="G2990" t="s">
        <v>52</v>
      </c>
      <c r="H2990" s="1">
        <v>45739.916979166657</v>
      </c>
      <c r="I2990" t="b">
        <v>0</v>
      </c>
      <c r="J2990" t="b">
        <v>1</v>
      </c>
      <c r="K2990" t="s">
        <v>31</v>
      </c>
      <c r="L2990" t="s">
        <v>22</v>
      </c>
      <c r="M2990">
        <v>62355.453125</v>
      </c>
      <c r="O2990" t="s">
        <v>3650</v>
      </c>
      <c r="P2990" t="s">
        <v>3651</v>
      </c>
    </row>
    <row r="2991" spans="1:16" x14ac:dyDescent="0.35">
      <c r="A2991" t="s">
        <v>1776</v>
      </c>
      <c r="B2991" t="s">
        <v>2120</v>
      </c>
      <c r="C2991" t="s">
        <v>154</v>
      </c>
      <c r="D2991" t="s">
        <v>1924</v>
      </c>
      <c r="E2991" t="s">
        <v>20</v>
      </c>
      <c r="F2991" t="b">
        <v>0</v>
      </c>
      <c r="G2991" t="s">
        <v>52</v>
      </c>
      <c r="H2991" s="1">
        <v>45740.250092592592</v>
      </c>
      <c r="I2991" t="b">
        <v>0</v>
      </c>
      <c r="J2991" t="b">
        <v>0</v>
      </c>
      <c r="K2991" t="s">
        <v>31</v>
      </c>
      <c r="L2991" t="s">
        <v>22</v>
      </c>
      <c r="M2991">
        <v>126776</v>
      </c>
      <c r="O2991" t="s">
        <v>4002</v>
      </c>
      <c r="P2991" t="s">
        <v>897</v>
      </c>
    </row>
    <row r="2992" spans="1:16" x14ac:dyDescent="0.35">
      <c r="A2992" t="s">
        <v>1776</v>
      </c>
      <c r="B2992" t="s">
        <v>2660</v>
      </c>
      <c r="C2992" t="s">
        <v>537</v>
      </c>
      <c r="D2992" t="s">
        <v>110</v>
      </c>
      <c r="E2992" t="s">
        <v>20</v>
      </c>
      <c r="F2992" t="b">
        <v>0</v>
      </c>
      <c r="G2992" t="s">
        <v>171</v>
      </c>
      <c r="H2992" s="1">
        <v>45740.284675925926</v>
      </c>
      <c r="I2992" t="b">
        <v>0</v>
      </c>
      <c r="J2992" t="b">
        <v>1</v>
      </c>
      <c r="K2992" t="s">
        <v>31</v>
      </c>
      <c r="L2992" t="s">
        <v>22</v>
      </c>
      <c r="M2992">
        <v>99000</v>
      </c>
      <c r="O2992" t="s">
        <v>4003</v>
      </c>
      <c r="P2992" t="s">
        <v>4004</v>
      </c>
    </row>
    <row r="2993" spans="1:16" x14ac:dyDescent="0.35">
      <c r="A2993" t="s">
        <v>1776</v>
      </c>
      <c r="B2993" t="s">
        <v>4005</v>
      </c>
      <c r="C2993" t="s">
        <v>491</v>
      </c>
      <c r="D2993" t="s">
        <v>4006</v>
      </c>
      <c r="E2993" t="s">
        <v>20</v>
      </c>
      <c r="F2993" t="b">
        <v>0</v>
      </c>
      <c r="G2993" t="s">
        <v>52</v>
      </c>
      <c r="H2993" s="1">
        <v>45740.375138888892</v>
      </c>
      <c r="I2993" t="b">
        <v>1</v>
      </c>
      <c r="J2993" t="b">
        <v>1</v>
      </c>
      <c r="K2993" t="s">
        <v>31</v>
      </c>
      <c r="L2993" t="s">
        <v>22</v>
      </c>
      <c r="M2993">
        <v>52198</v>
      </c>
      <c r="O2993" t="s">
        <v>2388</v>
      </c>
      <c r="P2993" t="s">
        <v>4007</v>
      </c>
    </row>
    <row r="2994" spans="1:16" x14ac:dyDescent="0.35">
      <c r="A2994" t="s">
        <v>1776</v>
      </c>
      <c r="B2994" t="s">
        <v>1957</v>
      </c>
      <c r="C2994" t="s">
        <v>4008</v>
      </c>
      <c r="D2994" t="s">
        <v>573</v>
      </c>
      <c r="E2994" t="s">
        <v>296</v>
      </c>
      <c r="F2994" t="b">
        <v>0</v>
      </c>
      <c r="G2994" t="s">
        <v>52</v>
      </c>
      <c r="H2994" s="1">
        <v>45740.458425925928</v>
      </c>
      <c r="I2994" t="b">
        <v>1</v>
      </c>
      <c r="J2994" t="b">
        <v>0</v>
      </c>
      <c r="K2994" t="s">
        <v>31</v>
      </c>
      <c r="L2994" t="s">
        <v>32</v>
      </c>
      <c r="N2994">
        <v>27.979999542236332</v>
      </c>
      <c r="O2994" t="s">
        <v>4009</v>
      </c>
    </row>
    <row r="2995" spans="1:16" x14ac:dyDescent="0.35">
      <c r="A2995" t="s">
        <v>1776</v>
      </c>
      <c r="B2995" t="s">
        <v>4010</v>
      </c>
      <c r="C2995" t="s">
        <v>2477</v>
      </c>
      <c r="D2995" t="s">
        <v>573</v>
      </c>
      <c r="E2995" t="s">
        <v>296</v>
      </c>
      <c r="F2995" t="b">
        <v>0</v>
      </c>
      <c r="G2995" t="s">
        <v>52</v>
      </c>
      <c r="H2995" s="1">
        <v>45740.458541666667</v>
      </c>
      <c r="I2995" t="b">
        <v>1</v>
      </c>
      <c r="J2995" t="b">
        <v>1</v>
      </c>
      <c r="K2995" t="s">
        <v>31</v>
      </c>
      <c r="L2995" t="s">
        <v>32</v>
      </c>
      <c r="N2995">
        <v>24.014999389648441</v>
      </c>
      <c r="O2995" t="s">
        <v>4011</v>
      </c>
      <c r="P2995" t="s">
        <v>4012</v>
      </c>
    </row>
    <row r="2996" spans="1:16" x14ac:dyDescent="0.35">
      <c r="A2996" t="s">
        <v>1776</v>
      </c>
      <c r="B2996" t="s">
        <v>4013</v>
      </c>
      <c r="C2996" t="s">
        <v>60</v>
      </c>
      <c r="D2996" t="s">
        <v>573</v>
      </c>
      <c r="E2996" t="s">
        <v>296</v>
      </c>
      <c r="F2996" t="b">
        <v>0</v>
      </c>
      <c r="G2996" t="s">
        <v>30</v>
      </c>
      <c r="H2996" s="1">
        <v>45740.459386574083</v>
      </c>
      <c r="I2996" t="b">
        <v>0</v>
      </c>
      <c r="J2996" t="b">
        <v>0</v>
      </c>
      <c r="K2996" t="s">
        <v>31</v>
      </c>
      <c r="L2996" t="s">
        <v>32</v>
      </c>
      <c r="N2996">
        <v>19.579999923706051</v>
      </c>
      <c r="O2996" t="s">
        <v>4014</v>
      </c>
      <c r="P2996" t="s">
        <v>4015</v>
      </c>
    </row>
    <row r="2997" spans="1:16" x14ac:dyDescent="0.35">
      <c r="A2997" t="s">
        <v>1776</v>
      </c>
      <c r="B2997" t="s">
        <v>4016</v>
      </c>
      <c r="C2997" t="s">
        <v>2500</v>
      </c>
      <c r="D2997" t="s">
        <v>17489</v>
      </c>
      <c r="E2997" t="s">
        <v>91</v>
      </c>
      <c r="F2997" t="b">
        <v>0</v>
      </c>
      <c r="G2997" t="s">
        <v>592</v>
      </c>
      <c r="H2997" s="1">
        <v>45740.507152777784</v>
      </c>
      <c r="I2997" t="b">
        <v>1</v>
      </c>
      <c r="J2997" t="b">
        <v>0</v>
      </c>
      <c r="K2997" t="s">
        <v>592</v>
      </c>
      <c r="L2997" t="s">
        <v>22</v>
      </c>
      <c r="M2997">
        <v>30000</v>
      </c>
      <c r="O2997" t="s">
        <v>4017</v>
      </c>
      <c r="P2997" t="s">
        <v>4018</v>
      </c>
    </row>
    <row r="2998" spans="1:16" x14ac:dyDescent="0.35">
      <c r="A2998" t="s">
        <v>1776</v>
      </c>
      <c r="B2998" t="s">
        <v>4019</v>
      </c>
      <c r="C2998" t="s">
        <v>4020</v>
      </c>
      <c r="D2998" t="s">
        <v>573</v>
      </c>
      <c r="E2998" t="s">
        <v>20</v>
      </c>
      <c r="F2998" t="b">
        <v>0</v>
      </c>
      <c r="G2998" t="s">
        <v>52</v>
      </c>
      <c r="H2998" s="1">
        <v>45740.583541666667</v>
      </c>
      <c r="I2998" t="b">
        <v>1</v>
      </c>
      <c r="J2998" t="b">
        <v>1</v>
      </c>
      <c r="K2998" t="s">
        <v>31</v>
      </c>
      <c r="L2998" t="s">
        <v>32</v>
      </c>
      <c r="N2998">
        <v>22.694999694824219</v>
      </c>
      <c r="O2998" t="s">
        <v>4021</v>
      </c>
      <c r="P2998" t="s">
        <v>4022</v>
      </c>
    </row>
    <row r="2999" spans="1:16" x14ac:dyDescent="0.35">
      <c r="A2999" t="s">
        <v>1776</v>
      </c>
      <c r="B2999" t="s">
        <v>4023</v>
      </c>
      <c r="C2999" t="s">
        <v>3882</v>
      </c>
      <c r="D2999" t="s">
        <v>110</v>
      </c>
      <c r="E2999" t="s">
        <v>20</v>
      </c>
      <c r="F2999" t="b">
        <v>0</v>
      </c>
      <c r="G2999" t="s">
        <v>47</v>
      </c>
      <c r="H2999" s="1">
        <v>45740.667037037027</v>
      </c>
      <c r="I2999" t="b">
        <v>0</v>
      </c>
      <c r="J2999" t="b">
        <v>1</v>
      </c>
      <c r="K2999" t="s">
        <v>31</v>
      </c>
      <c r="L2999" t="s">
        <v>22</v>
      </c>
      <c r="M2999">
        <v>37000</v>
      </c>
      <c r="O2999" t="s">
        <v>916</v>
      </c>
      <c r="P2999" t="s">
        <v>164</v>
      </c>
    </row>
    <row r="3000" spans="1:16" x14ac:dyDescent="0.35">
      <c r="A3000" t="s">
        <v>1776</v>
      </c>
      <c r="B3000" t="s">
        <v>1879</v>
      </c>
      <c r="C3000" t="s">
        <v>4024</v>
      </c>
      <c r="D3000" t="s">
        <v>110</v>
      </c>
      <c r="E3000" t="s">
        <v>91</v>
      </c>
      <c r="F3000" t="b">
        <v>0</v>
      </c>
      <c r="G3000" t="s">
        <v>52</v>
      </c>
      <c r="H3000" s="1">
        <v>45740.708460648151</v>
      </c>
      <c r="I3000" t="b">
        <v>1</v>
      </c>
      <c r="J3000" t="b">
        <v>0</v>
      </c>
      <c r="K3000" t="s">
        <v>31</v>
      </c>
      <c r="L3000" t="s">
        <v>32</v>
      </c>
      <c r="N3000">
        <v>17</v>
      </c>
      <c r="O3000" t="s">
        <v>3748</v>
      </c>
      <c r="P3000" t="s">
        <v>1016</v>
      </c>
    </row>
    <row r="3001" spans="1:16" x14ac:dyDescent="0.35">
      <c r="A3001" t="s">
        <v>1776</v>
      </c>
      <c r="B3001" t="s">
        <v>4025</v>
      </c>
      <c r="C3001" t="s">
        <v>4026</v>
      </c>
      <c r="D3001" t="s">
        <v>36</v>
      </c>
      <c r="E3001" t="s">
        <v>91</v>
      </c>
      <c r="F3001" t="b">
        <v>0</v>
      </c>
      <c r="G3001" t="s">
        <v>47</v>
      </c>
      <c r="H3001" s="1">
        <v>45740.708796296298</v>
      </c>
      <c r="I3001" t="b">
        <v>0</v>
      </c>
      <c r="J3001" t="b">
        <v>0</v>
      </c>
      <c r="K3001" t="s">
        <v>31</v>
      </c>
      <c r="L3001" t="s">
        <v>32</v>
      </c>
      <c r="N3001">
        <v>72.5</v>
      </c>
      <c r="O3001" t="s">
        <v>4027</v>
      </c>
      <c r="P3001" t="s">
        <v>4028</v>
      </c>
    </row>
    <row r="3002" spans="1:16" x14ac:dyDescent="0.35">
      <c r="A3002" t="s">
        <v>1776</v>
      </c>
      <c r="B3002" t="s">
        <v>1944</v>
      </c>
      <c r="C3002" t="s">
        <v>3202</v>
      </c>
      <c r="D3002" t="s">
        <v>110</v>
      </c>
      <c r="E3002" t="s">
        <v>20</v>
      </c>
      <c r="F3002" t="b">
        <v>0</v>
      </c>
      <c r="G3002" t="s">
        <v>52</v>
      </c>
      <c r="H3002" s="1">
        <v>45740.791770833333</v>
      </c>
      <c r="I3002" t="b">
        <v>0</v>
      </c>
      <c r="J3002" t="b">
        <v>1</v>
      </c>
      <c r="K3002" t="s">
        <v>31</v>
      </c>
      <c r="L3002" t="s">
        <v>22</v>
      </c>
      <c r="M3002">
        <v>60000</v>
      </c>
      <c r="O3002" t="s">
        <v>4029</v>
      </c>
      <c r="P3002" t="s">
        <v>4030</v>
      </c>
    </row>
    <row r="3003" spans="1:16" x14ac:dyDescent="0.35">
      <c r="A3003" t="s">
        <v>1776</v>
      </c>
      <c r="B3003" t="s">
        <v>4031</v>
      </c>
      <c r="C3003" t="s">
        <v>649</v>
      </c>
      <c r="D3003" t="s">
        <v>269</v>
      </c>
      <c r="E3003" t="s">
        <v>91</v>
      </c>
      <c r="F3003" t="b">
        <v>0</v>
      </c>
      <c r="G3003" t="s">
        <v>43</v>
      </c>
      <c r="H3003" s="1">
        <v>45740.833935185183</v>
      </c>
      <c r="I3003" t="b">
        <v>0</v>
      </c>
      <c r="J3003" t="b">
        <v>1</v>
      </c>
      <c r="K3003" t="s">
        <v>31</v>
      </c>
      <c r="L3003" t="s">
        <v>32</v>
      </c>
      <c r="N3003">
        <v>36.5</v>
      </c>
      <c r="O3003" t="s">
        <v>4032</v>
      </c>
      <c r="P3003" t="s">
        <v>4033</v>
      </c>
    </row>
    <row r="3004" spans="1:16" x14ac:dyDescent="0.35">
      <c r="A3004" t="s">
        <v>1776</v>
      </c>
      <c r="B3004" t="s">
        <v>4034</v>
      </c>
      <c r="C3004" t="s">
        <v>2343</v>
      </c>
      <c r="D3004" t="s">
        <v>29</v>
      </c>
      <c r="E3004" t="s">
        <v>20</v>
      </c>
      <c r="F3004" t="b">
        <v>0</v>
      </c>
      <c r="G3004" t="s">
        <v>52</v>
      </c>
      <c r="H3004" s="1">
        <v>45740.91679398148</v>
      </c>
      <c r="I3004" t="b">
        <v>0</v>
      </c>
      <c r="J3004" t="b">
        <v>0</v>
      </c>
      <c r="K3004" t="s">
        <v>31</v>
      </c>
      <c r="L3004" t="s">
        <v>32</v>
      </c>
      <c r="N3004">
        <v>100</v>
      </c>
      <c r="O3004" t="s">
        <v>4035</v>
      </c>
      <c r="P3004" t="s">
        <v>4036</v>
      </c>
    </row>
    <row r="3005" spans="1:16" x14ac:dyDescent="0.35">
      <c r="A3005" t="s">
        <v>1776</v>
      </c>
      <c r="B3005" t="s">
        <v>4037</v>
      </c>
      <c r="C3005" t="s">
        <v>442</v>
      </c>
      <c r="D3005" t="s">
        <v>29</v>
      </c>
      <c r="E3005" t="s">
        <v>20</v>
      </c>
      <c r="F3005" t="b">
        <v>0</v>
      </c>
      <c r="G3005" t="s">
        <v>47</v>
      </c>
      <c r="H3005" s="1">
        <v>45740.958703703713</v>
      </c>
      <c r="I3005" t="b">
        <v>0</v>
      </c>
      <c r="J3005" t="b">
        <v>0</v>
      </c>
      <c r="K3005" t="s">
        <v>31</v>
      </c>
      <c r="L3005" t="s">
        <v>32</v>
      </c>
      <c r="N3005">
        <v>21.260000228881839</v>
      </c>
      <c r="O3005" t="s">
        <v>4038</v>
      </c>
      <c r="P3005" t="s">
        <v>2115</v>
      </c>
    </row>
    <row r="3006" spans="1:16" x14ac:dyDescent="0.35">
      <c r="A3006" t="s">
        <v>1776</v>
      </c>
      <c r="B3006" t="s">
        <v>2196</v>
      </c>
      <c r="C3006" t="s">
        <v>4039</v>
      </c>
      <c r="D3006" t="s">
        <v>2245</v>
      </c>
      <c r="E3006" t="s">
        <v>20</v>
      </c>
      <c r="F3006" t="b">
        <v>0</v>
      </c>
      <c r="G3006" t="s">
        <v>105</v>
      </c>
      <c r="H3006" s="1">
        <v>45741.047939814824</v>
      </c>
      <c r="I3006" t="b">
        <v>1</v>
      </c>
      <c r="J3006" t="b">
        <v>0</v>
      </c>
      <c r="K3006" t="s">
        <v>105</v>
      </c>
      <c r="L3006" t="s">
        <v>22</v>
      </c>
      <c r="M3006">
        <v>30000</v>
      </c>
      <c r="O3006" t="s">
        <v>4040</v>
      </c>
      <c r="P3006" t="s">
        <v>2645</v>
      </c>
    </row>
    <row r="3007" spans="1:16" x14ac:dyDescent="0.35">
      <c r="A3007" t="s">
        <v>1776</v>
      </c>
      <c r="B3007" t="s">
        <v>3429</v>
      </c>
      <c r="C3007" t="s">
        <v>861</v>
      </c>
      <c r="D3007" t="s">
        <v>36</v>
      </c>
      <c r="E3007" t="s">
        <v>20</v>
      </c>
      <c r="F3007" t="b">
        <v>0</v>
      </c>
      <c r="G3007" t="s">
        <v>47</v>
      </c>
      <c r="H3007" s="1">
        <v>45741.083680555559</v>
      </c>
      <c r="I3007" t="b">
        <v>0</v>
      </c>
      <c r="J3007" t="b">
        <v>0</v>
      </c>
      <c r="K3007" t="s">
        <v>31</v>
      </c>
      <c r="L3007" t="s">
        <v>22</v>
      </c>
      <c r="M3007">
        <v>101000</v>
      </c>
      <c r="O3007" t="s">
        <v>3430</v>
      </c>
      <c r="P3007" t="s">
        <v>3431</v>
      </c>
    </row>
    <row r="3008" spans="1:16" x14ac:dyDescent="0.35">
      <c r="A3008" t="s">
        <v>1776</v>
      </c>
      <c r="B3008" t="s">
        <v>2120</v>
      </c>
      <c r="C3008" t="s">
        <v>154</v>
      </c>
      <c r="D3008" t="s">
        <v>2042</v>
      </c>
      <c r="E3008" t="s">
        <v>20</v>
      </c>
      <c r="F3008" t="b">
        <v>0</v>
      </c>
      <c r="G3008" t="s">
        <v>52</v>
      </c>
      <c r="H3008" s="1">
        <v>45741.250023148154</v>
      </c>
      <c r="I3008" t="b">
        <v>0</v>
      </c>
      <c r="J3008" t="b">
        <v>1</v>
      </c>
      <c r="K3008" t="s">
        <v>31</v>
      </c>
      <c r="L3008" t="s">
        <v>22</v>
      </c>
      <c r="M3008">
        <v>191000</v>
      </c>
      <c r="O3008" t="s">
        <v>1009</v>
      </c>
      <c r="P3008" t="s">
        <v>2519</v>
      </c>
    </row>
    <row r="3009" spans="1:16" x14ac:dyDescent="0.35">
      <c r="A3009" t="s">
        <v>1776</v>
      </c>
      <c r="B3009" t="s">
        <v>4041</v>
      </c>
      <c r="C3009" t="s">
        <v>703</v>
      </c>
      <c r="D3009" t="s">
        <v>974</v>
      </c>
      <c r="E3009" t="s">
        <v>20</v>
      </c>
      <c r="F3009" t="b">
        <v>0</v>
      </c>
      <c r="G3009" t="s">
        <v>43</v>
      </c>
      <c r="H3009" s="1">
        <v>45741.250532407408</v>
      </c>
      <c r="I3009" t="b">
        <v>1</v>
      </c>
      <c r="J3009" t="b">
        <v>1</v>
      </c>
      <c r="K3009" t="s">
        <v>31</v>
      </c>
      <c r="L3009" t="s">
        <v>22</v>
      </c>
      <c r="M3009">
        <v>108267</v>
      </c>
      <c r="O3009" t="s">
        <v>975</v>
      </c>
    </row>
    <row r="3010" spans="1:16" x14ac:dyDescent="0.35">
      <c r="A3010" t="s">
        <v>1776</v>
      </c>
      <c r="B3010" t="s">
        <v>4042</v>
      </c>
      <c r="C3010" t="s">
        <v>142</v>
      </c>
      <c r="D3010" t="s">
        <v>110</v>
      </c>
      <c r="E3010" t="s">
        <v>20</v>
      </c>
      <c r="F3010" t="b">
        <v>0</v>
      </c>
      <c r="G3010" t="s">
        <v>68</v>
      </c>
      <c r="H3010" s="1">
        <v>45741.250648148147</v>
      </c>
      <c r="I3010" t="b">
        <v>0</v>
      </c>
      <c r="J3010" t="b">
        <v>1</v>
      </c>
      <c r="K3010" t="s">
        <v>31</v>
      </c>
      <c r="L3010" t="s">
        <v>22</v>
      </c>
      <c r="M3010">
        <v>90000</v>
      </c>
      <c r="O3010" t="s">
        <v>4043</v>
      </c>
      <c r="P3010" t="s">
        <v>1284</v>
      </c>
    </row>
    <row r="3011" spans="1:16" x14ac:dyDescent="0.35">
      <c r="A3011" t="s">
        <v>1776</v>
      </c>
      <c r="B3011" t="s">
        <v>3434</v>
      </c>
      <c r="C3011" t="s">
        <v>4044</v>
      </c>
      <c r="D3011" t="s">
        <v>17445</v>
      </c>
      <c r="E3011" t="s">
        <v>20</v>
      </c>
      <c r="F3011" t="b">
        <v>0</v>
      </c>
      <c r="G3011" t="s">
        <v>4045</v>
      </c>
      <c r="H3011" s="1">
        <v>45741.272893518522</v>
      </c>
      <c r="I3011" t="b">
        <v>0</v>
      </c>
      <c r="J3011" t="b">
        <v>0</v>
      </c>
      <c r="K3011" t="s">
        <v>4045</v>
      </c>
      <c r="L3011" t="s">
        <v>22</v>
      </c>
      <c r="M3011">
        <v>120163.5</v>
      </c>
      <c r="O3011" t="s">
        <v>4046</v>
      </c>
      <c r="P3011" t="s">
        <v>4047</v>
      </c>
    </row>
    <row r="3012" spans="1:16" x14ac:dyDescent="0.35">
      <c r="A3012" t="s">
        <v>1776</v>
      </c>
      <c r="B3012" t="s">
        <v>2471</v>
      </c>
      <c r="C3012" t="s">
        <v>257</v>
      </c>
      <c r="D3012" t="s">
        <v>573</v>
      </c>
      <c r="E3012" t="s">
        <v>296</v>
      </c>
      <c r="F3012" t="b">
        <v>0</v>
      </c>
      <c r="G3012" t="s">
        <v>47</v>
      </c>
      <c r="H3012" s="1">
        <v>45741.458726851852</v>
      </c>
      <c r="I3012" t="b">
        <v>0</v>
      </c>
      <c r="J3012" t="b">
        <v>0</v>
      </c>
      <c r="K3012" t="s">
        <v>31</v>
      </c>
      <c r="L3012" t="s">
        <v>32</v>
      </c>
      <c r="N3012">
        <v>24.33499908447266</v>
      </c>
      <c r="O3012" t="s">
        <v>1123</v>
      </c>
      <c r="P3012" t="s">
        <v>4048</v>
      </c>
    </row>
    <row r="3013" spans="1:16" x14ac:dyDescent="0.35">
      <c r="A3013" t="s">
        <v>1776</v>
      </c>
      <c r="B3013" t="s">
        <v>2660</v>
      </c>
      <c r="C3013" t="s">
        <v>354</v>
      </c>
      <c r="D3013" t="s">
        <v>36</v>
      </c>
      <c r="E3013" t="s">
        <v>20</v>
      </c>
      <c r="F3013" t="b">
        <v>0</v>
      </c>
      <c r="G3013" t="s">
        <v>43</v>
      </c>
      <c r="H3013" s="1">
        <v>45741.45890046296</v>
      </c>
      <c r="I3013" t="b">
        <v>1</v>
      </c>
      <c r="J3013" t="b">
        <v>1</v>
      </c>
      <c r="K3013" t="s">
        <v>31</v>
      </c>
      <c r="L3013" t="s">
        <v>22</v>
      </c>
      <c r="M3013">
        <v>76250</v>
      </c>
      <c r="O3013" t="s">
        <v>4049</v>
      </c>
      <c r="P3013" t="s">
        <v>894</v>
      </c>
    </row>
    <row r="3014" spans="1:16" x14ac:dyDescent="0.35">
      <c r="A3014" t="s">
        <v>1776</v>
      </c>
      <c r="B3014" t="s">
        <v>2901</v>
      </c>
      <c r="C3014" t="s">
        <v>18</v>
      </c>
      <c r="D3014" t="s">
        <v>110</v>
      </c>
      <c r="E3014" t="s">
        <v>20</v>
      </c>
      <c r="F3014" t="b">
        <v>1</v>
      </c>
      <c r="G3014" t="s">
        <v>52</v>
      </c>
      <c r="H3014" s="1">
        <v>45741.541828703703</v>
      </c>
      <c r="I3014" t="b">
        <v>0</v>
      </c>
      <c r="J3014" t="b">
        <v>1</v>
      </c>
      <c r="K3014" t="s">
        <v>31</v>
      </c>
      <c r="L3014" t="s">
        <v>22</v>
      </c>
      <c r="M3014">
        <v>74100</v>
      </c>
      <c r="O3014" t="s">
        <v>4050</v>
      </c>
      <c r="P3014" t="s">
        <v>4051</v>
      </c>
    </row>
    <row r="3015" spans="1:16" x14ac:dyDescent="0.35">
      <c r="A3015" t="s">
        <v>1776</v>
      </c>
      <c r="B3015" t="s">
        <v>4052</v>
      </c>
      <c r="C3015" t="s">
        <v>3895</v>
      </c>
      <c r="D3015" t="s">
        <v>110</v>
      </c>
      <c r="E3015" t="s">
        <v>20</v>
      </c>
      <c r="F3015" t="b">
        <v>0</v>
      </c>
      <c r="G3015" t="s">
        <v>30</v>
      </c>
      <c r="H3015" s="1">
        <v>45741.542569444442</v>
      </c>
      <c r="I3015" t="b">
        <v>0</v>
      </c>
      <c r="J3015" t="b">
        <v>1</v>
      </c>
      <c r="K3015" t="s">
        <v>31</v>
      </c>
      <c r="L3015" t="s">
        <v>22</v>
      </c>
      <c r="M3015">
        <v>85000</v>
      </c>
      <c r="O3015" t="s">
        <v>4053</v>
      </c>
      <c r="P3015" t="s">
        <v>1019</v>
      </c>
    </row>
    <row r="3016" spans="1:16" x14ac:dyDescent="0.35">
      <c r="A3016" t="s">
        <v>1776</v>
      </c>
      <c r="B3016" t="s">
        <v>2355</v>
      </c>
      <c r="C3016" t="s">
        <v>4054</v>
      </c>
      <c r="D3016" t="s">
        <v>269</v>
      </c>
      <c r="E3016" t="s">
        <v>91</v>
      </c>
      <c r="F3016" t="b">
        <v>0</v>
      </c>
      <c r="G3016" t="s">
        <v>52</v>
      </c>
      <c r="H3016" s="1">
        <v>45741.583449074067</v>
      </c>
      <c r="I3016" t="b">
        <v>1</v>
      </c>
      <c r="J3016" t="b">
        <v>1</v>
      </c>
      <c r="K3016" t="s">
        <v>31</v>
      </c>
      <c r="L3016" t="s">
        <v>32</v>
      </c>
      <c r="N3016">
        <v>57.5</v>
      </c>
      <c r="O3016" t="s">
        <v>4032</v>
      </c>
      <c r="P3016" t="s">
        <v>3549</v>
      </c>
    </row>
    <row r="3017" spans="1:16" x14ac:dyDescent="0.35">
      <c r="A3017" t="s">
        <v>1776</v>
      </c>
      <c r="B3017" t="s">
        <v>3443</v>
      </c>
      <c r="C3017" t="s">
        <v>1336</v>
      </c>
      <c r="D3017" t="s">
        <v>573</v>
      </c>
      <c r="E3017" t="s">
        <v>20</v>
      </c>
      <c r="F3017" t="b">
        <v>0</v>
      </c>
      <c r="G3017" t="s">
        <v>68</v>
      </c>
      <c r="H3017" s="1">
        <v>45741.584120370368</v>
      </c>
      <c r="I3017" t="b">
        <v>0</v>
      </c>
      <c r="J3017" t="b">
        <v>1</v>
      </c>
      <c r="K3017" t="s">
        <v>31</v>
      </c>
      <c r="L3017" t="s">
        <v>32</v>
      </c>
      <c r="N3017">
        <v>22.694999694824219</v>
      </c>
      <c r="O3017" t="s">
        <v>4055</v>
      </c>
      <c r="P3017" t="s">
        <v>4056</v>
      </c>
    </row>
    <row r="3018" spans="1:16" x14ac:dyDescent="0.35">
      <c r="A3018" t="s">
        <v>1776</v>
      </c>
      <c r="B3018" t="s">
        <v>4057</v>
      </c>
      <c r="C3018" t="s">
        <v>154</v>
      </c>
      <c r="D3018" t="s">
        <v>36</v>
      </c>
      <c r="E3018" t="s">
        <v>20</v>
      </c>
      <c r="F3018" t="b">
        <v>0</v>
      </c>
      <c r="G3018" t="s">
        <v>52</v>
      </c>
      <c r="H3018" s="1">
        <v>45741.625115740739</v>
      </c>
      <c r="I3018" t="b">
        <v>0</v>
      </c>
      <c r="J3018" t="b">
        <v>1</v>
      </c>
      <c r="K3018" t="s">
        <v>31</v>
      </c>
      <c r="L3018" t="s">
        <v>22</v>
      </c>
      <c r="M3018">
        <v>137500</v>
      </c>
      <c r="O3018" t="s">
        <v>2748</v>
      </c>
      <c r="P3018" t="s">
        <v>4058</v>
      </c>
    </row>
    <row r="3019" spans="1:16" x14ac:dyDescent="0.35">
      <c r="A3019" t="s">
        <v>1776</v>
      </c>
      <c r="B3019" t="s">
        <v>2821</v>
      </c>
      <c r="C3019" t="s">
        <v>2822</v>
      </c>
      <c r="D3019" t="s">
        <v>249</v>
      </c>
      <c r="E3019" t="s">
        <v>20</v>
      </c>
      <c r="F3019" t="b">
        <v>0</v>
      </c>
      <c r="G3019" t="s">
        <v>809</v>
      </c>
      <c r="H3019" s="1">
        <v>45741.640150462961</v>
      </c>
      <c r="I3019" t="b">
        <v>0</v>
      </c>
      <c r="J3019" t="b">
        <v>0</v>
      </c>
      <c r="K3019" t="s">
        <v>809</v>
      </c>
      <c r="L3019" t="s">
        <v>22</v>
      </c>
      <c r="M3019">
        <v>41600</v>
      </c>
      <c r="O3019" t="s">
        <v>2823</v>
      </c>
      <c r="P3019" t="s">
        <v>2824</v>
      </c>
    </row>
    <row r="3020" spans="1:16" x14ac:dyDescent="0.35">
      <c r="A3020" t="s">
        <v>1776</v>
      </c>
      <c r="B3020" t="s">
        <v>4059</v>
      </c>
      <c r="C3020" t="s">
        <v>2881</v>
      </c>
      <c r="D3020" t="s">
        <v>110</v>
      </c>
      <c r="E3020" t="s">
        <v>20</v>
      </c>
      <c r="F3020" t="b">
        <v>0</v>
      </c>
      <c r="G3020" t="s">
        <v>52</v>
      </c>
      <c r="H3020" s="1">
        <v>45741.708553240736</v>
      </c>
      <c r="I3020" t="b">
        <v>0</v>
      </c>
      <c r="J3020" t="b">
        <v>1</v>
      </c>
      <c r="K3020" t="s">
        <v>31</v>
      </c>
      <c r="L3020" t="s">
        <v>22</v>
      </c>
      <c r="M3020">
        <v>67974.3984375</v>
      </c>
      <c r="O3020" t="s">
        <v>4060</v>
      </c>
    </row>
    <row r="3021" spans="1:16" x14ac:dyDescent="0.35">
      <c r="A3021" t="s">
        <v>1776</v>
      </c>
      <c r="B3021" t="s">
        <v>4061</v>
      </c>
      <c r="C3021" t="s">
        <v>637</v>
      </c>
      <c r="D3021" t="s">
        <v>36</v>
      </c>
      <c r="E3021" t="s">
        <v>20</v>
      </c>
      <c r="F3021" t="b">
        <v>0</v>
      </c>
      <c r="G3021" t="s">
        <v>30</v>
      </c>
      <c r="H3021" s="1">
        <v>45741.835069444453</v>
      </c>
      <c r="I3021" t="b">
        <v>0</v>
      </c>
      <c r="J3021" t="b">
        <v>0</v>
      </c>
      <c r="K3021" t="s">
        <v>31</v>
      </c>
      <c r="L3021" t="s">
        <v>22</v>
      </c>
      <c r="M3021">
        <v>225000</v>
      </c>
      <c r="O3021" t="s">
        <v>4062</v>
      </c>
      <c r="P3021" t="s">
        <v>1581</v>
      </c>
    </row>
    <row r="3022" spans="1:16" x14ac:dyDescent="0.35">
      <c r="A3022" t="s">
        <v>1776</v>
      </c>
      <c r="B3022" t="s">
        <v>4063</v>
      </c>
      <c r="C3022" t="s">
        <v>170</v>
      </c>
      <c r="D3022" t="s">
        <v>36</v>
      </c>
      <c r="E3022" t="s">
        <v>91</v>
      </c>
      <c r="F3022" t="b">
        <v>0</v>
      </c>
      <c r="G3022" t="s">
        <v>171</v>
      </c>
      <c r="H3022" s="1">
        <v>45741.85359953704</v>
      </c>
      <c r="I3022" t="b">
        <v>0</v>
      </c>
      <c r="J3022" t="b">
        <v>1</v>
      </c>
      <c r="K3022" t="s">
        <v>31</v>
      </c>
      <c r="L3022" t="s">
        <v>32</v>
      </c>
      <c r="N3022">
        <v>62</v>
      </c>
      <c r="O3022" t="s">
        <v>3179</v>
      </c>
      <c r="P3022" t="s">
        <v>4064</v>
      </c>
    </row>
    <row r="3023" spans="1:16" x14ac:dyDescent="0.35">
      <c r="A3023" t="s">
        <v>1776</v>
      </c>
      <c r="B3023" t="s">
        <v>4065</v>
      </c>
      <c r="C3023" t="s">
        <v>4066</v>
      </c>
      <c r="D3023" t="s">
        <v>29</v>
      </c>
      <c r="E3023" t="s">
        <v>296</v>
      </c>
      <c r="F3023" t="b">
        <v>0</v>
      </c>
      <c r="G3023" t="s">
        <v>52</v>
      </c>
      <c r="H3023" s="1">
        <v>45741.875208333331</v>
      </c>
      <c r="I3023" t="b">
        <v>0</v>
      </c>
      <c r="J3023" t="b">
        <v>1</v>
      </c>
      <c r="K3023" t="s">
        <v>31</v>
      </c>
      <c r="L3023" t="s">
        <v>22</v>
      </c>
      <c r="M3023">
        <v>70000</v>
      </c>
      <c r="O3023" t="s">
        <v>4067</v>
      </c>
      <c r="P3023" t="s">
        <v>4068</v>
      </c>
    </row>
    <row r="3024" spans="1:16" x14ac:dyDescent="0.35">
      <c r="A3024" t="s">
        <v>1776</v>
      </c>
      <c r="B3024" t="s">
        <v>4069</v>
      </c>
      <c r="C3024" t="s">
        <v>4070</v>
      </c>
      <c r="D3024" t="s">
        <v>36</v>
      </c>
      <c r="E3024" t="s">
        <v>20</v>
      </c>
      <c r="F3024" t="b">
        <v>0</v>
      </c>
      <c r="G3024" t="s">
        <v>171</v>
      </c>
      <c r="H3024" s="1">
        <v>45741.978530092587</v>
      </c>
      <c r="I3024" t="b">
        <v>0</v>
      </c>
      <c r="J3024" t="b">
        <v>0</v>
      </c>
      <c r="K3024" t="s">
        <v>31</v>
      </c>
      <c r="L3024" t="s">
        <v>32</v>
      </c>
      <c r="N3024">
        <v>25</v>
      </c>
      <c r="O3024" t="s">
        <v>4071</v>
      </c>
      <c r="P3024" t="s">
        <v>4072</v>
      </c>
    </row>
    <row r="3025" spans="1:16" x14ac:dyDescent="0.35">
      <c r="A3025" t="s">
        <v>1776</v>
      </c>
      <c r="B3025" t="s">
        <v>4073</v>
      </c>
      <c r="C3025" t="s">
        <v>2846</v>
      </c>
      <c r="D3025" t="s">
        <v>29</v>
      </c>
      <c r="E3025" t="s">
        <v>20</v>
      </c>
      <c r="F3025" t="b">
        <v>0</v>
      </c>
      <c r="G3025" t="s">
        <v>68</v>
      </c>
      <c r="H3025" s="1">
        <v>45742.042453703703</v>
      </c>
      <c r="I3025" t="b">
        <v>0</v>
      </c>
      <c r="J3025" t="b">
        <v>1</v>
      </c>
      <c r="K3025" t="s">
        <v>31</v>
      </c>
      <c r="L3025" t="s">
        <v>22</v>
      </c>
      <c r="M3025">
        <v>73020</v>
      </c>
      <c r="O3025" t="s">
        <v>4074</v>
      </c>
      <c r="P3025" t="s">
        <v>4075</v>
      </c>
    </row>
    <row r="3026" spans="1:16" x14ac:dyDescent="0.35">
      <c r="A3026" t="s">
        <v>1776</v>
      </c>
      <c r="B3026" t="s">
        <v>4076</v>
      </c>
      <c r="C3026" t="s">
        <v>154</v>
      </c>
      <c r="D3026" t="s">
        <v>29</v>
      </c>
      <c r="E3026" t="s">
        <v>20</v>
      </c>
      <c r="F3026" t="b">
        <v>0</v>
      </c>
      <c r="G3026" t="s">
        <v>52</v>
      </c>
      <c r="H3026" s="1">
        <v>45742.250023148154</v>
      </c>
      <c r="I3026" t="b">
        <v>0</v>
      </c>
      <c r="J3026" t="b">
        <v>0</v>
      </c>
      <c r="K3026" t="s">
        <v>31</v>
      </c>
      <c r="L3026" t="s">
        <v>22</v>
      </c>
      <c r="M3026">
        <v>100000</v>
      </c>
      <c r="O3026" t="s">
        <v>4077</v>
      </c>
      <c r="P3026" t="s">
        <v>3147</v>
      </c>
    </row>
    <row r="3027" spans="1:16" x14ac:dyDescent="0.35">
      <c r="A3027" t="s">
        <v>1776</v>
      </c>
      <c r="B3027" t="s">
        <v>2668</v>
      </c>
      <c r="C3027" t="s">
        <v>154</v>
      </c>
      <c r="D3027" t="s">
        <v>17445</v>
      </c>
      <c r="E3027" t="s">
        <v>20</v>
      </c>
      <c r="F3027" t="b">
        <v>0</v>
      </c>
      <c r="G3027" t="s">
        <v>52</v>
      </c>
      <c r="H3027" s="1">
        <v>45742.250023148154</v>
      </c>
      <c r="I3027" t="b">
        <v>0</v>
      </c>
      <c r="J3027" t="b">
        <v>1</v>
      </c>
      <c r="K3027" t="s">
        <v>31</v>
      </c>
      <c r="L3027" t="s">
        <v>22</v>
      </c>
      <c r="M3027">
        <v>140000</v>
      </c>
      <c r="O3027" t="s">
        <v>2669</v>
      </c>
      <c r="P3027" t="s">
        <v>2670</v>
      </c>
    </row>
    <row r="3028" spans="1:16" x14ac:dyDescent="0.35">
      <c r="A3028" t="s">
        <v>1776</v>
      </c>
      <c r="B3028" t="s">
        <v>2739</v>
      </c>
      <c r="C3028" t="s">
        <v>154</v>
      </c>
      <c r="D3028" t="s">
        <v>17490</v>
      </c>
      <c r="E3028" t="s">
        <v>20</v>
      </c>
      <c r="F3028" t="b">
        <v>0</v>
      </c>
      <c r="G3028" t="s">
        <v>52</v>
      </c>
      <c r="H3028" s="1">
        <v>45742.250081018523</v>
      </c>
      <c r="I3028" t="b">
        <v>0</v>
      </c>
      <c r="J3028" t="b">
        <v>0</v>
      </c>
      <c r="K3028" t="s">
        <v>31</v>
      </c>
      <c r="L3028" t="s">
        <v>22</v>
      </c>
      <c r="M3028">
        <v>275000</v>
      </c>
      <c r="O3028" t="s">
        <v>4062</v>
      </c>
      <c r="P3028" t="s">
        <v>4078</v>
      </c>
    </row>
    <row r="3029" spans="1:16" x14ac:dyDescent="0.35">
      <c r="A3029" t="s">
        <v>1776</v>
      </c>
      <c r="B3029" t="s">
        <v>3429</v>
      </c>
      <c r="C3029" t="s">
        <v>861</v>
      </c>
      <c r="D3029" t="s">
        <v>110</v>
      </c>
      <c r="E3029" t="s">
        <v>20</v>
      </c>
      <c r="F3029" t="b">
        <v>0</v>
      </c>
      <c r="G3029" t="s">
        <v>47</v>
      </c>
      <c r="H3029" s="1">
        <v>45742.250243055547</v>
      </c>
      <c r="I3029" t="b">
        <v>0</v>
      </c>
      <c r="J3029" t="b">
        <v>0</v>
      </c>
      <c r="K3029" t="s">
        <v>31</v>
      </c>
      <c r="L3029" t="s">
        <v>22</v>
      </c>
      <c r="M3029">
        <v>101000</v>
      </c>
      <c r="O3029" t="s">
        <v>3430</v>
      </c>
      <c r="P3029" t="s">
        <v>3431</v>
      </c>
    </row>
    <row r="3030" spans="1:16" x14ac:dyDescent="0.35">
      <c r="A3030" t="s">
        <v>1776</v>
      </c>
      <c r="B3030" t="s">
        <v>4079</v>
      </c>
      <c r="C3030" t="s">
        <v>1923</v>
      </c>
      <c r="D3030" t="s">
        <v>29</v>
      </c>
      <c r="E3030" t="s">
        <v>20</v>
      </c>
      <c r="F3030" t="b">
        <v>0</v>
      </c>
      <c r="G3030" t="s">
        <v>47</v>
      </c>
      <c r="H3030" s="1">
        <v>45742.250243055547</v>
      </c>
      <c r="I3030" t="b">
        <v>1</v>
      </c>
      <c r="J3030" t="b">
        <v>1</v>
      </c>
      <c r="K3030" t="s">
        <v>31</v>
      </c>
      <c r="L3030" t="s">
        <v>32</v>
      </c>
      <c r="N3030">
        <v>32.5</v>
      </c>
      <c r="O3030" t="s">
        <v>2786</v>
      </c>
      <c r="P3030" t="s">
        <v>4080</v>
      </c>
    </row>
    <row r="3031" spans="1:16" x14ac:dyDescent="0.35">
      <c r="A3031" t="s">
        <v>1776</v>
      </c>
      <c r="B3031" t="s">
        <v>4081</v>
      </c>
      <c r="C3031" t="s">
        <v>1930</v>
      </c>
      <c r="D3031" t="s">
        <v>17491</v>
      </c>
      <c r="E3031" t="s">
        <v>20</v>
      </c>
      <c r="F3031" t="b">
        <v>0</v>
      </c>
      <c r="G3031" t="s">
        <v>30</v>
      </c>
      <c r="H3031" s="1">
        <v>45742.250636574077</v>
      </c>
      <c r="I3031" t="b">
        <v>0</v>
      </c>
      <c r="J3031" t="b">
        <v>1</v>
      </c>
      <c r="K3031" t="s">
        <v>31</v>
      </c>
      <c r="L3031" t="s">
        <v>22</v>
      </c>
      <c r="M3031">
        <v>54000</v>
      </c>
      <c r="O3031" t="s">
        <v>4082</v>
      </c>
      <c r="P3031" t="s">
        <v>4083</v>
      </c>
    </row>
    <row r="3032" spans="1:16" x14ac:dyDescent="0.35">
      <c r="A3032" t="s">
        <v>1776</v>
      </c>
      <c r="B3032" t="s">
        <v>3434</v>
      </c>
      <c r="C3032" t="s">
        <v>902</v>
      </c>
      <c r="D3032" t="s">
        <v>110</v>
      </c>
      <c r="E3032" t="s">
        <v>20</v>
      </c>
      <c r="F3032" t="b">
        <v>0</v>
      </c>
      <c r="G3032" t="s">
        <v>30</v>
      </c>
      <c r="H3032" s="1">
        <v>45742.250636574077</v>
      </c>
      <c r="I3032" t="b">
        <v>0</v>
      </c>
      <c r="J3032" t="b">
        <v>1</v>
      </c>
      <c r="K3032" t="s">
        <v>31</v>
      </c>
      <c r="L3032" t="s">
        <v>22</v>
      </c>
      <c r="M3032">
        <v>123800</v>
      </c>
      <c r="O3032" t="s">
        <v>4084</v>
      </c>
    </row>
    <row r="3033" spans="1:16" x14ac:dyDescent="0.35">
      <c r="A3033" t="s">
        <v>1776</v>
      </c>
      <c r="B3033" t="s">
        <v>2471</v>
      </c>
      <c r="C3033" t="s">
        <v>727</v>
      </c>
      <c r="D3033" t="s">
        <v>249</v>
      </c>
      <c r="E3033" t="s">
        <v>20</v>
      </c>
      <c r="F3033" t="b">
        <v>0</v>
      </c>
      <c r="G3033" t="s">
        <v>727</v>
      </c>
      <c r="H3033" s="1">
        <v>45742.262326388889</v>
      </c>
      <c r="I3033" t="b">
        <v>0</v>
      </c>
      <c r="J3033" t="b">
        <v>0</v>
      </c>
      <c r="K3033" t="s">
        <v>727</v>
      </c>
      <c r="L3033" t="s">
        <v>22</v>
      </c>
      <c r="M3033">
        <v>43199.5</v>
      </c>
      <c r="O3033" t="s">
        <v>1324</v>
      </c>
      <c r="P3033" t="s">
        <v>4085</v>
      </c>
    </row>
    <row r="3034" spans="1:16" x14ac:dyDescent="0.35">
      <c r="A3034" t="s">
        <v>1776</v>
      </c>
      <c r="B3034" t="s">
        <v>4086</v>
      </c>
      <c r="C3034" t="s">
        <v>1161</v>
      </c>
      <c r="D3034" t="s">
        <v>110</v>
      </c>
      <c r="E3034" t="s">
        <v>20</v>
      </c>
      <c r="F3034" t="b">
        <v>0</v>
      </c>
      <c r="G3034" t="s">
        <v>52</v>
      </c>
      <c r="H3034" s="1">
        <v>45742.333437499998</v>
      </c>
      <c r="I3034" t="b">
        <v>0</v>
      </c>
      <c r="J3034" t="b">
        <v>1</v>
      </c>
      <c r="K3034" t="s">
        <v>31</v>
      </c>
      <c r="L3034" t="s">
        <v>22</v>
      </c>
      <c r="M3034">
        <v>105375</v>
      </c>
      <c r="O3034" t="s">
        <v>4087</v>
      </c>
      <c r="P3034" t="s">
        <v>811</v>
      </c>
    </row>
    <row r="3035" spans="1:16" x14ac:dyDescent="0.35">
      <c r="A3035" t="s">
        <v>1776</v>
      </c>
      <c r="B3035" t="s">
        <v>4088</v>
      </c>
      <c r="C3035" t="s">
        <v>4089</v>
      </c>
      <c r="D3035" t="s">
        <v>573</v>
      </c>
      <c r="E3035" t="s">
        <v>296</v>
      </c>
      <c r="F3035" t="b">
        <v>0</v>
      </c>
      <c r="G3035" t="s">
        <v>68</v>
      </c>
      <c r="H3035" s="1">
        <v>45742.417268518519</v>
      </c>
      <c r="I3035" t="b">
        <v>0</v>
      </c>
      <c r="J3035" t="b">
        <v>1</v>
      </c>
      <c r="K3035" t="s">
        <v>31</v>
      </c>
      <c r="L3035" t="s">
        <v>32</v>
      </c>
      <c r="N3035">
        <v>26.654998779296879</v>
      </c>
      <c r="O3035" t="s">
        <v>4090</v>
      </c>
      <c r="P3035" t="s">
        <v>4091</v>
      </c>
    </row>
    <row r="3036" spans="1:16" x14ac:dyDescent="0.35">
      <c r="A3036" t="s">
        <v>1776</v>
      </c>
      <c r="B3036" t="s">
        <v>4092</v>
      </c>
      <c r="C3036" t="s">
        <v>4093</v>
      </c>
      <c r="D3036" t="s">
        <v>573</v>
      </c>
      <c r="E3036" t="s">
        <v>296</v>
      </c>
      <c r="F3036" t="b">
        <v>0</v>
      </c>
      <c r="G3036" t="s">
        <v>68</v>
      </c>
      <c r="H3036" s="1">
        <v>45742.500590277778</v>
      </c>
      <c r="I3036" t="b">
        <v>0</v>
      </c>
      <c r="J3036" t="b">
        <v>1</v>
      </c>
      <c r="K3036" t="s">
        <v>31</v>
      </c>
      <c r="L3036" t="s">
        <v>32</v>
      </c>
      <c r="N3036">
        <v>22.694999694824219</v>
      </c>
      <c r="O3036" t="s">
        <v>4090</v>
      </c>
      <c r="P3036" t="s">
        <v>4091</v>
      </c>
    </row>
    <row r="3037" spans="1:16" x14ac:dyDescent="0.35">
      <c r="A3037" t="s">
        <v>1776</v>
      </c>
      <c r="B3037" t="s">
        <v>4094</v>
      </c>
      <c r="C3037" t="s">
        <v>4095</v>
      </c>
      <c r="D3037" t="s">
        <v>110</v>
      </c>
      <c r="E3037" t="s">
        <v>296</v>
      </c>
      <c r="F3037" t="b">
        <v>0</v>
      </c>
      <c r="G3037" t="s">
        <v>52</v>
      </c>
      <c r="H3037" s="1">
        <v>45742.583379629628</v>
      </c>
      <c r="I3037" t="b">
        <v>0</v>
      </c>
      <c r="J3037" t="b">
        <v>0</v>
      </c>
      <c r="K3037" t="s">
        <v>31</v>
      </c>
      <c r="L3037" t="s">
        <v>32</v>
      </c>
      <c r="N3037">
        <v>22</v>
      </c>
      <c r="O3037" t="s">
        <v>4096</v>
      </c>
      <c r="P3037" t="s">
        <v>4097</v>
      </c>
    </row>
    <row r="3038" spans="1:16" x14ac:dyDescent="0.35">
      <c r="A3038" t="s">
        <v>1776</v>
      </c>
      <c r="B3038" t="s">
        <v>3443</v>
      </c>
      <c r="C3038" t="s">
        <v>4098</v>
      </c>
      <c r="D3038" t="s">
        <v>573</v>
      </c>
      <c r="E3038" t="s">
        <v>20</v>
      </c>
      <c r="F3038" t="b">
        <v>0</v>
      </c>
      <c r="G3038" t="s">
        <v>52</v>
      </c>
      <c r="H3038" s="1">
        <v>45742.583425925928</v>
      </c>
      <c r="I3038" t="b">
        <v>0</v>
      </c>
      <c r="J3038" t="b">
        <v>0</v>
      </c>
      <c r="K3038" t="s">
        <v>31</v>
      </c>
      <c r="L3038" t="s">
        <v>32</v>
      </c>
      <c r="N3038">
        <v>24.014999389648441</v>
      </c>
      <c r="O3038" t="s">
        <v>3471</v>
      </c>
      <c r="P3038" t="s">
        <v>4099</v>
      </c>
    </row>
    <row r="3039" spans="1:16" x14ac:dyDescent="0.35">
      <c r="A3039" t="s">
        <v>1776</v>
      </c>
      <c r="B3039" t="s">
        <v>4100</v>
      </c>
      <c r="C3039" t="s">
        <v>415</v>
      </c>
      <c r="D3039" t="s">
        <v>110</v>
      </c>
      <c r="E3039" t="s">
        <v>20</v>
      </c>
      <c r="F3039" t="b">
        <v>0</v>
      </c>
      <c r="G3039" t="s">
        <v>52</v>
      </c>
      <c r="H3039" s="1">
        <v>45742.625150462962</v>
      </c>
      <c r="I3039" t="b">
        <v>0</v>
      </c>
      <c r="J3039" t="b">
        <v>1</v>
      </c>
      <c r="K3039" t="s">
        <v>31</v>
      </c>
      <c r="L3039" t="s">
        <v>22</v>
      </c>
      <c r="M3039">
        <v>61638</v>
      </c>
      <c r="O3039" t="s">
        <v>4101</v>
      </c>
      <c r="P3039" t="s">
        <v>1859</v>
      </c>
    </row>
    <row r="3040" spans="1:16" x14ac:dyDescent="0.35">
      <c r="A3040" t="s">
        <v>1776</v>
      </c>
      <c r="B3040" t="s">
        <v>2355</v>
      </c>
      <c r="C3040" t="s">
        <v>1113</v>
      </c>
      <c r="D3040" t="s">
        <v>36</v>
      </c>
      <c r="F3040" t="b">
        <v>0</v>
      </c>
      <c r="G3040" t="s">
        <v>52</v>
      </c>
      <c r="H3040" s="1">
        <v>45742.666770833333</v>
      </c>
      <c r="I3040" t="b">
        <v>0</v>
      </c>
      <c r="J3040" t="b">
        <v>0</v>
      </c>
      <c r="K3040" t="s">
        <v>31</v>
      </c>
      <c r="L3040" t="s">
        <v>32</v>
      </c>
      <c r="N3040">
        <v>72.5</v>
      </c>
      <c r="O3040" t="s">
        <v>3027</v>
      </c>
      <c r="P3040" t="s">
        <v>232</v>
      </c>
    </row>
    <row r="3041" spans="1:16" x14ac:dyDescent="0.35">
      <c r="A3041" t="s">
        <v>1776</v>
      </c>
      <c r="B3041" t="s">
        <v>4102</v>
      </c>
      <c r="C3041" t="s">
        <v>2292</v>
      </c>
      <c r="D3041" t="s">
        <v>36</v>
      </c>
      <c r="E3041" t="s">
        <v>91</v>
      </c>
      <c r="F3041" t="b">
        <v>0</v>
      </c>
      <c r="G3041" t="s">
        <v>52</v>
      </c>
      <c r="H3041" s="1">
        <v>45742.708402777767</v>
      </c>
      <c r="I3041" t="b">
        <v>0</v>
      </c>
      <c r="J3041" t="b">
        <v>0</v>
      </c>
      <c r="K3041" t="s">
        <v>31</v>
      </c>
      <c r="L3041" t="s">
        <v>32</v>
      </c>
      <c r="N3041">
        <v>56.5</v>
      </c>
      <c r="O3041" t="s">
        <v>1471</v>
      </c>
    </row>
    <row r="3042" spans="1:16" x14ac:dyDescent="0.35">
      <c r="A3042" t="s">
        <v>1776</v>
      </c>
      <c r="B3042" t="s">
        <v>4103</v>
      </c>
      <c r="C3042" t="s">
        <v>1327</v>
      </c>
      <c r="D3042" t="s">
        <v>29</v>
      </c>
      <c r="E3042" t="s">
        <v>20</v>
      </c>
      <c r="F3042" t="b">
        <v>0</v>
      </c>
      <c r="G3042" t="s">
        <v>68</v>
      </c>
      <c r="H3042" s="1">
        <v>45742.792245370372</v>
      </c>
      <c r="I3042" t="b">
        <v>0</v>
      </c>
      <c r="J3042" t="b">
        <v>1</v>
      </c>
      <c r="K3042" t="s">
        <v>31</v>
      </c>
      <c r="L3042" t="s">
        <v>22</v>
      </c>
      <c r="M3042">
        <v>142500</v>
      </c>
      <c r="O3042" t="s">
        <v>4104</v>
      </c>
    </row>
    <row r="3043" spans="1:16" x14ac:dyDescent="0.35">
      <c r="A3043" t="s">
        <v>1776</v>
      </c>
      <c r="B3043" t="s">
        <v>4105</v>
      </c>
      <c r="C3043" t="s">
        <v>2292</v>
      </c>
      <c r="D3043" t="s">
        <v>36</v>
      </c>
      <c r="E3043" t="s">
        <v>91</v>
      </c>
      <c r="F3043" t="b">
        <v>0</v>
      </c>
      <c r="G3043" t="s">
        <v>52</v>
      </c>
      <c r="H3043" s="1">
        <v>45742.833379629628</v>
      </c>
      <c r="I3043" t="b">
        <v>0</v>
      </c>
      <c r="J3043" t="b">
        <v>0</v>
      </c>
      <c r="K3043" t="s">
        <v>31</v>
      </c>
      <c r="L3043" t="s">
        <v>32</v>
      </c>
      <c r="N3043">
        <v>42.5</v>
      </c>
      <c r="O3043" t="s">
        <v>4106</v>
      </c>
      <c r="P3043" t="s">
        <v>164</v>
      </c>
    </row>
    <row r="3044" spans="1:16" x14ac:dyDescent="0.35">
      <c r="A3044" t="s">
        <v>1776</v>
      </c>
      <c r="B3044" t="s">
        <v>4107</v>
      </c>
      <c r="C3044" t="s">
        <v>2846</v>
      </c>
      <c r="D3044" t="s">
        <v>29</v>
      </c>
      <c r="E3044" t="s">
        <v>20</v>
      </c>
      <c r="F3044" t="b">
        <v>0</v>
      </c>
      <c r="G3044" t="s">
        <v>68</v>
      </c>
      <c r="H3044" s="1">
        <v>45742.833912037036</v>
      </c>
      <c r="I3044" t="b">
        <v>0</v>
      </c>
      <c r="J3044" t="b">
        <v>1</v>
      </c>
      <c r="K3044" t="s">
        <v>31</v>
      </c>
      <c r="L3044" t="s">
        <v>22</v>
      </c>
      <c r="M3044">
        <v>93660</v>
      </c>
      <c r="O3044" t="s">
        <v>4108</v>
      </c>
      <c r="P3044" t="s">
        <v>140</v>
      </c>
    </row>
    <row r="3045" spans="1:16" x14ac:dyDescent="0.35">
      <c r="A3045" t="s">
        <v>1776</v>
      </c>
      <c r="B3045" t="s">
        <v>4109</v>
      </c>
      <c r="C3045" t="s">
        <v>537</v>
      </c>
      <c r="D3045" t="s">
        <v>573</v>
      </c>
      <c r="E3045" t="s">
        <v>20</v>
      </c>
      <c r="F3045" t="b">
        <v>0</v>
      </c>
      <c r="G3045" t="s">
        <v>30</v>
      </c>
      <c r="H3045" s="1">
        <v>45742.834050925929</v>
      </c>
      <c r="I3045" t="b">
        <v>0</v>
      </c>
      <c r="J3045" t="b">
        <v>0</v>
      </c>
      <c r="K3045" t="s">
        <v>31</v>
      </c>
      <c r="L3045" t="s">
        <v>32</v>
      </c>
      <c r="N3045">
        <v>22.694999694824219</v>
      </c>
      <c r="O3045" t="s">
        <v>1061</v>
      </c>
      <c r="P3045" t="s">
        <v>4110</v>
      </c>
    </row>
    <row r="3046" spans="1:16" x14ac:dyDescent="0.35">
      <c r="A3046" t="s">
        <v>1776</v>
      </c>
      <c r="B3046" t="s">
        <v>3429</v>
      </c>
      <c r="C3046" t="s">
        <v>4111</v>
      </c>
      <c r="D3046" t="s">
        <v>110</v>
      </c>
      <c r="E3046" t="s">
        <v>20</v>
      </c>
      <c r="F3046" t="b">
        <v>0</v>
      </c>
      <c r="G3046" t="s">
        <v>52</v>
      </c>
      <c r="H3046" s="1">
        <v>45742.875092592592</v>
      </c>
      <c r="I3046" t="b">
        <v>1</v>
      </c>
      <c r="J3046" t="b">
        <v>0</v>
      </c>
      <c r="K3046" t="s">
        <v>31</v>
      </c>
      <c r="L3046" t="s">
        <v>22</v>
      </c>
      <c r="M3046">
        <v>76500</v>
      </c>
      <c r="O3046" t="s">
        <v>4112</v>
      </c>
      <c r="P3046" t="s">
        <v>4113</v>
      </c>
    </row>
    <row r="3047" spans="1:16" x14ac:dyDescent="0.35">
      <c r="A3047" t="s">
        <v>1776</v>
      </c>
      <c r="B3047" t="s">
        <v>2411</v>
      </c>
      <c r="C3047" t="s">
        <v>4114</v>
      </c>
      <c r="D3047" t="s">
        <v>36</v>
      </c>
      <c r="E3047" t="s">
        <v>91</v>
      </c>
      <c r="F3047" t="b">
        <v>0</v>
      </c>
      <c r="G3047" t="s">
        <v>68</v>
      </c>
      <c r="H3047" s="1">
        <v>45742.917164351849</v>
      </c>
      <c r="I3047" t="b">
        <v>0</v>
      </c>
      <c r="J3047" t="b">
        <v>0</v>
      </c>
      <c r="K3047" t="s">
        <v>31</v>
      </c>
      <c r="L3047" t="s">
        <v>32</v>
      </c>
      <c r="N3047">
        <v>34</v>
      </c>
      <c r="O3047" t="s">
        <v>1058</v>
      </c>
      <c r="P3047" t="s">
        <v>4115</v>
      </c>
    </row>
    <row r="3048" spans="1:16" x14ac:dyDescent="0.35">
      <c r="A3048" t="s">
        <v>1776</v>
      </c>
      <c r="B3048" t="s">
        <v>4116</v>
      </c>
      <c r="C3048" t="s">
        <v>537</v>
      </c>
      <c r="D3048" t="s">
        <v>36</v>
      </c>
      <c r="E3048" t="s">
        <v>20</v>
      </c>
      <c r="F3048" t="b">
        <v>0</v>
      </c>
      <c r="G3048" t="s">
        <v>30</v>
      </c>
      <c r="H3048" s="1">
        <v>45742.959050925929</v>
      </c>
      <c r="I3048" t="b">
        <v>1</v>
      </c>
      <c r="J3048" t="b">
        <v>0</v>
      </c>
      <c r="K3048" t="s">
        <v>31</v>
      </c>
      <c r="L3048" t="s">
        <v>22</v>
      </c>
      <c r="M3048">
        <v>136500</v>
      </c>
      <c r="O3048" t="s">
        <v>1739</v>
      </c>
      <c r="P3048" t="s">
        <v>4117</v>
      </c>
    </row>
    <row r="3049" spans="1:16" x14ac:dyDescent="0.35">
      <c r="A3049" t="s">
        <v>1776</v>
      </c>
      <c r="B3049" t="s">
        <v>1776</v>
      </c>
      <c r="C3049" t="s">
        <v>2990</v>
      </c>
      <c r="D3049" t="s">
        <v>36</v>
      </c>
      <c r="E3049" t="s">
        <v>20</v>
      </c>
      <c r="F3049" t="b">
        <v>0</v>
      </c>
      <c r="G3049" t="s">
        <v>68</v>
      </c>
      <c r="H3049" s="1">
        <v>45742.959479166668</v>
      </c>
      <c r="I3049" t="b">
        <v>0</v>
      </c>
      <c r="J3049" t="b">
        <v>0</v>
      </c>
      <c r="K3049" t="s">
        <v>31</v>
      </c>
      <c r="L3049" t="s">
        <v>22</v>
      </c>
      <c r="M3049">
        <v>121000</v>
      </c>
      <c r="O3049" t="s">
        <v>33</v>
      </c>
      <c r="P3049" t="s">
        <v>4118</v>
      </c>
    </row>
    <row r="3050" spans="1:16" x14ac:dyDescent="0.35">
      <c r="A3050" t="s">
        <v>1776</v>
      </c>
      <c r="B3050" t="s">
        <v>3193</v>
      </c>
      <c r="C3050" t="s">
        <v>4119</v>
      </c>
      <c r="D3050" t="s">
        <v>110</v>
      </c>
      <c r="E3050" t="s">
        <v>20</v>
      </c>
      <c r="F3050" t="b">
        <v>0</v>
      </c>
      <c r="G3050" t="s">
        <v>47</v>
      </c>
      <c r="H3050" s="1">
        <v>45743.000243055547</v>
      </c>
      <c r="I3050" t="b">
        <v>0</v>
      </c>
      <c r="J3050" t="b">
        <v>1</v>
      </c>
      <c r="K3050" t="s">
        <v>31</v>
      </c>
      <c r="L3050" t="s">
        <v>22</v>
      </c>
      <c r="M3050">
        <v>155000</v>
      </c>
      <c r="O3050" t="s">
        <v>4120</v>
      </c>
      <c r="P3050" t="s">
        <v>4121</v>
      </c>
    </row>
    <row r="3051" spans="1:16" x14ac:dyDescent="0.35">
      <c r="A3051" t="s">
        <v>1776</v>
      </c>
      <c r="B3051" t="s">
        <v>4122</v>
      </c>
      <c r="C3051" t="s">
        <v>1599</v>
      </c>
      <c r="D3051" t="s">
        <v>321</v>
      </c>
      <c r="E3051" t="s">
        <v>91</v>
      </c>
      <c r="F3051" t="b">
        <v>0</v>
      </c>
      <c r="G3051" t="s">
        <v>68</v>
      </c>
      <c r="H3051" s="1">
        <v>45743.000578703701</v>
      </c>
      <c r="I3051" t="b">
        <v>1</v>
      </c>
      <c r="J3051" t="b">
        <v>0</v>
      </c>
      <c r="K3051" t="s">
        <v>31</v>
      </c>
      <c r="L3051" t="s">
        <v>32</v>
      </c>
      <c r="N3051">
        <v>58</v>
      </c>
      <c r="O3051" t="s">
        <v>4123</v>
      </c>
      <c r="P3051" t="s">
        <v>897</v>
      </c>
    </row>
    <row r="3052" spans="1:16" x14ac:dyDescent="0.35">
      <c r="A3052" t="s">
        <v>1776</v>
      </c>
      <c r="B3052" t="s">
        <v>2137</v>
      </c>
      <c r="C3052" t="s">
        <v>2602</v>
      </c>
      <c r="D3052" t="s">
        <v>110</v>
      </c>
      <c r="E3052" t="s">
        <v>20</v>
      </c>
      <c r="F3052" t="b">
        <v>0</v>
      </c>
      <c r="G3052" t="s">
        <v>52</v>
      </c>
      <c r="H3052" s="1">
        <v>45743.250162037039</v>
      </c>
      <c r="I3052" t="b">
        <v>0</v>
      </c>
      <c r="J3052" t="b">
        <v>1</v>
      </c>
      <c r="K3052" t="s">
        <v>31</v>
      </c>
      <c r="L3052" t="s">
        <v>22</v>
      </c>
      <c r="M3052">
        <v>94737.5</v>
      </c>
      <c r="O3052" t="s">
        <v>4124</v>
      </c>
      <c r="P3052" t="s">
        <v>4125</v>
      </c>
    </row>
    <row r="3053" spans="1:16" x14ac:dyDescent="0.35">
      <c r="A3053" t="s">
        <v>1776</v>
      </c>
      <c r="B3053" t="s">
        <v>3429</v>
      </c>
      <c r="C3053" t="s">
        <v>861</v>
      </c>
      <c r="D3053" t="s">
        <v>110</v>
      </c>
      <c r="E3053" t="s">
        <v>20</v>
      </c>
      <c r="F3053" t="b">
        <v>0</v>
      </c>
      <c r="G3053" t="s">
        <v>47</v>
      </c>
      <c r="H3053" s="1">
        <v>45743.250324074077</v>
      </c>
      <c r="I3053" t="b">
        <v>0</v>
      </c>
      <c r="J3053" t="b">
        <v>1</v>
      </c>
      <c r="K3053" t="s">
        <v>31</v>
      </c>
      <c r="L3053" t="s">
        <v>22</v>
      </c>
      <c r="M3053">
        <v>101000</v>
      </c>
      <c r="O3053" t="s">
        <v>3430</v>
      </c>
      <c r="P3053" t="s">
        <v>3431</v>
      </c>
    </row>
    <row r="3054" spans="1:16" x14ac:dyDescent="0.35">
      <c r="A3054" t="s">
        <v>1776</v>
      </c>
      <c r="B3054" t="s">
        <v>4126</v>
      </c>
      <c r="C3054" t="s">
        <v>289</v>
      </c>
      <c r="D3054" t="s">
        <v>36</v>
      </c>
      <c r="E3054" t="s">
        <v>20</v>
      </c>
      <c r="F3054" t="b">
        <v>0</v>
      </c>
      <c r="G3054" t="s">
        <v>43</v>
      </c>
      <c r="H3054" s="1">
        <v>45743.250578703701</v>
      </c>
      <c r="I3054" t="b">
        <v>0</v>
      </c>
      <c r="J3054" t="b">
        <v>0</v>
      </c>
      <c r="K3054" t="s">
        <v>31</v>
      </c>
      <c r="L3054" t="s">
        <v>22</v>
      </c>
      <c r="M3054">
        <v>132500</v>
      </c>
      <c r="O3054" t="s">
        <v>4127</v>
      </c>
      <c r="P3054" t="s">
        <v>4128</v>
      </c>
    </row>
    <row r="3055" spans="1:16" x14ac:dyDescent="0.35">
      <c r="A3055" t="s">
        <v>1776</v>
      </c>
      <c r="B3055" t="s">
        <v>3457</v>
      </c>
      <c r="C3055" t="s">
        <v>560</v>
      </c>
      <c r="D3055" t="s">
        <v>42</v>
      </c>
      <c r="E3055" t="s">
        <v>20</v>
      </c>
      <c r="F3055" t="b">
        <v>0</v>
      </c>
      <c r="G3055" t="s">
        <v>30</v>
      </c>
      <c r="H3055" s="1">
        <v>45743.251111111109</v>
      </c>
      <c r="I3055" t="b">
        <v>0</v>
      </c>
      <c r="J3055" t="b">
        <v>1</v>
      </c>
      <c r="K3055" t="s">
        <v>31</v>
      </c>
      <c r="L3055" t="s">
        <v>22</v>
      </c>
      <c r="M3055">
        <v>97091</v>
      </c>
      <c r="O3055" t="s">
        <v>3458</v>
      </c>
      <c r="P3055" t="s">
        <v>3459</v>
      </c>
    </row>
    <row r="3056" spans="1:16" x14ac:dyDescent="0.35">
      <c r="A3056" t="s">
        <v>1776</v>
      </c>
      <c r="B3056" t="s">
        <v>4069</v>
      </c>
      <c r="C3056" t="s">
        <v>4070</v>
      </c>
      <c r="D3056" t="s">
        <v>110</v>
      </c>
      <c r="E3056" t="s">
        <v>436</v>
      </c>
      <c r="F3056" t="b">
        <v>0</v>
      </c>
      <c r="G3056" t="s">
        <v>171</v>
      </c>
      <c r="H3056" s="1">
        <v>45743.294525462959</v>
      </c>
      <c r="I3056" t="b">
        <v>0</v>
      </c>
      <c r="J3056" t="b">
        <v>0</v>
      </c>
      <c r="K3056" t="s">
        <v>31</v>
      </c>
      <c r="L3056" t="s">
        <v>32</v>
      </c>
      <c r="N3056">
        <v>25</v>
      </c>
      <c r="O3056" t="s">
        <v>4071</v>
      </c>
      <c r="P3056" t="s">
        <v>4072</v>
      </c>
    </row>
    <row r="3057" spans="1:16" x14ac:dyDescent="0.35">
      <c r="A3057" t="s">
        <v>1776</v>
      </c>
      <c r="B3057" t="s">
        <v>4129</v>
      </c>
      <c r="C3057" t="s">
        <v>4130</v>
      </c>
      <c r="D3057" t="s">
        <v>573</v>
      </c>
      <c r="E3057" t="s">
        <v>296</v>
      </c>
      <c r="F3057" t="b">
        <v>0</v>
      </c>
      <c r="G3057" t="s">
        <v>52</v>
      </c>
      <c r="H3057" s="1">
        <v>45743.416817129633</v>
      </c>
      <c r="I3057" t="b">
        <v>0</v>
      </c>
      <c r="J3057" t="b">
        <v>1</v>
      </c>
      <c r="K3057" t="s">
        <v>31</v>
      </c>
      <c r="L3057" t="s">
        <v>32</v>
      </c>
      <c r="N3057">
        <v>27.979999542236332</v>
      </c>
      <c r="O3057" t="s">
        <v>4131</v>
      </c>
      <c r="P3057" t="s">
        <v>4132</v>
      </c>
    </row>
    <row r="3058" spans="1:16" x14ac:dyDescent="0.35">
      <c r="A3058" t="s">
        <v>1776</v>
      </c>
      <c r="B3058" t="s">
        <v>4133</v>
      </c>
      <c r="C3058" t="s">
        <v>158</v>
      </c>
      <c r="D3058" t="s">
        <v>573</v>
      </c>
      <c r="E3058" t="s">
        <v>296</v>
      </c>
      <c r="F3058" t="b">
        <v>0</v>
      </c>
      <c r="G3058" t="s">
        <v>30</v>
      </c>
      <c r="H3058" s="1">
        <v>45743.417812500003</v>
      </c>
      <c r="I3058" t="b">
        <v>0</v>
      </c>
      <c r="J3058" t="b">
        <v>1</v>
      </c>
      <c r="K3058" t="s">
        <v>31</v>
      </c>
      <c r="L3058" t="s">
        <v>32</v>
      </c>
      <c r="N3058">
        <v>21.430000305175781</v>
      </c>
      <c r="O3058" t="s">
        <v>4134</v>
      </c>
      <c r="P3058" t="s">
        <v>4135</v>
      </c>
    </row>
    <row r="3059" spans="1:16" x14ac:dyDescent="0.35">
      <c r="A3059" t="s">
        <v>1776</v>
      </c>
      <c r="B3059" t="s">
        <v>4136</v>
      </c>
      <c r="C3059" t="s">
        <v>533</v>
      </c>
      <c r="D3059" t="s">
        <v>36</v>
      </c>
      <c r="E3059" t="s">
        <v>20</v>
      </c>
      <c r="F3059" t="b">
        <v>0</v>
      </c>
      <c r="G3059" t="s">
        <v>52</v>
      </c>
      <c r="H3059" s="1">
        <v>45743.458495370367</v>
      </c>
      <c r="I3059" t="b">
        <v>0</v>
      </c>
      <c r="J3059" t="b">
        <v>1</v>
      </c>
      <c r="K3059" t="s">
        <v>31</v>
      </c>
      <c r="L3059" t="s">
        <v>22</v>
      </c>
      <c r="M3059">
        <v>144910</v>
      </c>
      <c r="O3059" t="s">
        <v>119</v>
      </c>
      <c r="P3059" t="s">
        <v>4137</v>
      </c>
    </row>
    <row r="3060" spans="1:16" x14ac:dyDescent="0.35">
      <c r="A3060" t="s">
        <v>1776</v>
      </c>
      <c r="B3060" t="s">
        <v>2447</v>
      </c>
      <c r="C3060" t="s">
        <v>1768</v>
      </c>
      <c r="D3060" t="s">
        <v>2245</v>
      </c>
      <c r="E3060" t="s">
        <v>20</v>
      </c>
      <c r="F3060" t="b">
        <v>0</v>
      </c>
      <c r="G3060" t="s">
        <v>1768</v>
      </c>
      <c r="H3060" s="1">
        <v>45743.482488425929</v>
      </c>
      <c r="I3060" t="b">
        <v>1</v>
      </c>
      <c r="J3060" t="b">
        <v>0</v>
      </c>
      <c r="K3060" t="s">
        <v>1768</v>
      </c>
      <c r="L3060" t="s">
        <v>22</v>
      </c>
      <c r="M3060">
        <v>41692.5</v>
      </c>
      <c r="O3060" t="s">
        <v>2449</v>
      </c>
      <c r="P3060" t="s">
        <v>2450</v>
      </c>
    </row>
    <row r="3061" spans="1:16" x14ac:dyDescent="0.35">
      <c r="A3061" t="s">
        <v>1776</v>
      </c>
      <c r="B3061" t="s">
        <v>4019</v>
      </c>
      <c r="C3061" t="s">
        <v>4138</v>
      </c>
      <c r="D3061" t="s">
        <v>573</v>
      </c>
      <c r="E3061" t="s">
        <v>20</v>
      </c>
      <c r="F3061" t="b">
        <v>0</v>
      </c>
      <c r="G3061" t="s">
        <v>52</v>
      </c>
      <c r="H3061" s="1">
        <v>45743.583460648151</v>
      </c>
      <c r="I3061" t="b">
        <v>1</v>
      </c>
      <c r="J3061" t="b">
        <v>1</v>
      </c>
      <c r="K3061" t="s">
        <v>31</v>
      </c>
      <c r="L3061" t="s">
        <v>32</v>
      </c>
      <c r="N3061">
        <v>27.979999542236332</v>
      </c>
      <c r="O3061" t="s">
        <v>4021</v>
      </c>
      <c r="P3061" t="s">
        <v>4022</v>
      </c>
    </row>
    <row r="3062" spans="1:16" x14ac:dyDescent="0.35">
      <c r="A3062" t="s">
        <v>1776</v>
      </c>
      <c r="B3062" t="s">
        <v>4139</v>
      </c>
      <c r="C3062" t="s">
        <v>4140</v>
      </c>
      <c r="D3062" t="s">
        <v>573</v>
      </c>
      <c r="E3062" t="s">
        <v>20</v>
      </c>
      <c r="F3062" t="b">
        <v>0</v>
      </c>
      <c r="G3062" t="s">
        <v>52</v>
      </c>
      <c r="H3062" s="1">
        <v>45743.583564814813</v>
      </c>
      <c r="I3062" t="b">
        <v>0</v>
      </c>
      <c r="J3062" t="b">
        <v>0</v>
      </c>
      <c r="K3062" t="s">
        <v>31</v>
      </c>
      <c r="L3062" t="s">
        <v>32</v>
      </c>
      <c r="N3062">
        <v>36.75</v>
      </c>
      <c r="O3062" t="s">
        <v>3629</v>
      </c>
      <c r="P3062" t="s">
        <v>4141</v>
      </c>
    </row>
    <row r="3063" spans="1:16" x14ac:dyDescent="0.35">
      <c r="A3063" t="s">
        <v>1776</v>
      </c>
      <c r="B3063" t="s">
        <v>3628</v>
      </c>
      <c r="C3063" t="s">
        <v>257</v>
      </c>
      <c r="D3063" t="s">
        <v>573</v>
      </c>
      <c r="E3063" t="s">
        <v>20</v>
      </c>
      <c r="F3063" t="b">
        <v>0</v>
      </c>
      <c r="G3063" t="s">
        <v>47</v>
      </c>
      <c r="H3063" s="1">
        <v>45743.583807870367</v>
      </c>
      <c r="I3063" t="b">
        <v>0</v>
      </c>
      <c r="J3063" t="b">
        <v>0</v>
      </c>
      <c r="K3063" t="s">
        <v>31</v>
      </c>
      <c r="L3063" t="s">
        <v>32</v>
      </c>
      <c r="N3063">
        <v>36.75</v>
      </c>
      <c r="O3063" t="s">
        <v>3629</v>
      </c>
      <c r="P3063" t="s">
        <v>3630</v>
      </c>
    </row>
    <row r="3064" spans="1:16" x14ac:dyDescent="0.35">
      <c r="A3064" t="s">
        <v>1776</v>
      </c>
      <c r="B3064" t="s">
        <v>3951</v>
      </c>
      <c r="C3064" t="s">
        <v>289</v>
      </c>
      <c r="D3064" t="s">
        <v>573</v>
      </c>
      <c r="E3064" t="s">
        <v>20</v>
      </c>
      <c r="F3064" t="b">
        <v>0</v>
      </c>
      <c r="G3064" t="s">
        <v>43</v>
      </c>
      <c r="H3064" s="1">
        <v>45743.583981481483</v>
      </c>
      <c r="I3064" t="b">
        <v>0</v>
      </c>
      <c r="J3064" t="b">
        <v>1</v>
      </c>
      <c r="K3064" t="s">
        <v>31</v>
      </c>
      <c r="L3064" t="s">
        <v>32</v>
      </c>
      <c r="N3064">
        <v>16.510000228881839</v>
      </c>
      <c r="O3064" t="s">
        <v>96</v>
      </c>
      <c r="P3064" t="s">
        <v>3952</v>
      </c>
    </row>
    <row r="3065" spans="1:16" x14ac:dyDescent="0.35">
      <c r="A3065" t="s">
        <v>1776</v>
      </c>
      <c r="B3065" t="s">
        <v>4088</v>
      </c>
      <c r="C3065" t="s">
        <v>4089</v>
      </c>
      <c r="D3065" t="s">
        <v>573</v>
      </c>
      <c r="E3065" t="s">
        <v>296</v>
      </c>
      <c r="F3065" t="b">
        <v>0</v>
      </c>
      <c r="G3065" t="s">
        <v>68</v>
      </c>
      <c r="H3065" s="1">
        <v>45743.584247685183</v>
      </c>
      <c r="I3065" t="b">
        <v>0</v>
      </c>
      <c r="J3065" t="b">
        <v>1</v>
      </c>
      <c r="K3065" t="s">
        <v>31</v>
      </c>
      <c r="L3065" t="s">
        <v>32</v>
      </c>
      <c r="N3065">
        <v>26.654998779296879</v>
      </c>
      <c r="O3065" t="s">
        <v>4090</v>
      </c>
      <c r="P3065" t="s">
        <v>4091</v>
      </c>
    </row>
    <row r="3066" spans="1:16" x14ac:dyDescent="0.35">
      <c r="A3066" t="s">
        <v>1776</v>
      </c>
      <c r="B3066" t="s">
        <v>4142</v>
      </c>
      <c r="C3066" t="s">
        <v>1305</v>
      </c>
      <c r="D3066" t="s">
        <v>573</v>
      </c>
      <c r="E3066" t="s">
        <v>20</v>
      </c>
      <c r="F3066" t="b">
        <v>0</v>
      </c>
      <c r="G3066" t="s">
        <v>68</v>
      </c>
      <c r="H3066" s="1">
        <v>45743.584293981483</v>
      </c>
      <c r="I3066" t="b">
        <v>0</v>
      </c>
      <c r="J3066" t="b">
        <v>1</v>
      </c>
      <c r="K3066" t="s">
        <v>31</v>
      </c>
      <c r="L3066" t="s">
        <v>32</v>
      </c>
      <c r="N3066">
        <v>20.22500038146973</v>
      </c>
      <c r="O3066" t="s">
        <v>654</v>
      </c>
      <c r="P3066" t="s">
        <v>4143</v>
      </c>
    </row>
    <row r="3067" spans="1:16" x14ac:dyDescent="0.35">
      <c r="A3067" t="s">
        <v>1776</v>
      </c>
      <c r="B3067" t="s">
        <v>4092</v>
      </c>
      <c r="C3067" t="s">
        <v>4093</v>
      </c>
      <c r="D3067" t="s">
        <v>573</v>
      </c>
      <c r="E3067" t="s">
        <v>296</v>
      </c>
      <c r="F3067" t="b">
        <v>0</v>
      </c>
      <c r="G3067" t="s">
        <v>68</v>
      </c>
      <c r="H3067" s="1">
        <v>45743.584293981483</v>
      </c>
      <c r="I3067" t="b">
        <v>0</v>
      </c>
      <c r="J3067" t="b">
        <v>1</v>
      </c>
      <c r="K3067" t="s">
        <v>31</v>
      </c>
      <c r="L3067" t="s">
        <v>32</v>
      </c>
      <c r="N3067">
        <v>26.654998779296879</v>
      </c>
      <c r="O3067" t="s">
        <v>4090</v>
      </c>
      <c r="P3067" t="s">
        <v>4091</v>
      </c>
    </row>
    <row r="3068" spans="1:16" x14ac:dyDescent="0.35">
      <c r="A3068" t="s">
        <v>1776</v>
      </c>
      <c r="B3068" t="s">
        <v>1919</v>
      </c>
      <c r="C3068" t="s">
        <v>95</v>
      </c>
      <c r="D3068" t="s">
        <v>36</v>
      </c>
      <c r="E3068" t="s">
        <v>20</v>
      </c>
      <c r="F3068" t="b">
        <v>0</v>
      </c>
      <c r="G3068" t="s">
        <v>30</v>
      </c>
      <c r="H3068" s="1">
        <v>45743.626145833332</v>
      </c>
      <c r="I3068" t="b">
        <v>1</v>
      </c>
      <c r="J3068" t="b">
        <v>0</v>
      </c>
      <c r="K3068" t="s">
        <v>31</v>
      </c>
      <c r="L3068" t="s">
        <v>32</v>
      </c>
      <c r="N3068">
        <v>29</v>
      </c>
      <c r="O3068" t="s">
        <v>1878</v>
      </c>
    </row>
    <row r="3069" spans="1:16" x14ac:dyDescent="0.35">
      <c r="A3069" t="s">
        <v>1776</v>
      </c>
      <c r="B3069" t="s">
        <v>4144</v>
      </c>
      <c r="C3069" t="s">
        <v>649</v>
      </c>
      <c r="D3069" t="s">
        <v>321</v>
      </c>
      <c r="E3069" t="s">
        <v>91</v>
      </c>
      <c r="F3069" t="b">
        <v>0</v>
      </c>
      <c r="G3069" t="s">
        <v>43</v>
      </c>
      <c r="H3069" s="1">
        <v>45743.708981481483</v>
      </c>
      <c r="I3069" t="b">
        <v>0</v>
      </c>
      <c r="J3069" t="b">
        <v>0</v>
      </c>
      <c r="K3069" t="s">
        <v>31</v>
      </c>
      <c r="L3069" t="s">
        <v>32</v>
      </c>
      <c r="N3069">
        <v>81</v>
      </c>
      <c r="O3069" t="s">
        <v>4145</v>
      </c>
      <c r="P3069" t="s">
        <v>4146</v>
      </c>
    </row>
    <row r="3070" spans="1:16" x14ac:dyDescent="0.35">
      <c r="A3070" t="s">
        <v>1776</v>
      </c>
      <c r="B3070" t="s">
        <v>3429</v>
      </c>
      <c r="C3070" t="s">
        <v>1176</v>
      </c>
      <c r="D3070" t="s">
        <v>573</v>
      </c>
      <c r="E3070" t="s">
        <v>20</v>
      </c>
      <c r="F3070" t="b">
        <v>0</v>
      </c>
      <c r="G3070" t="s">
        <v>68</v>
      </c>
      <c r="H3070" s="1">
        <v>45743.709120370368</v>
      </c>
      <c r="I3070" t="b">
        <v>0</v>
      </c>
      <c r="J3070" t="b">
        <v>1</v>
      </c>
      <c r="K3070" t="s">
        <v>31</v>
      </c>
      <c r="L3070" t="s">
        <v>32</v>
      </c>
      <c r="N3070">
        <v>19.57500076293945</v>
      </c>
      <c r="O3070" t="s">
        <v>1959</v>
      </c>
      <c r="P3070" t="s">
        <v>140</v>
      </c>
    </row>
    <row r="3071" spans="1:16" x14ac:dyDescent="0.35">
      <c r="A3071" t="s">
        <v>1776</v>
      </c>
      <c r="B3071" t="s">
        <v>4147</v>
      </c>
      <c r="C3071" t="s">
        <v>4148</v>
      </c>
      <c r="D3071" t="s">
        <v>573</v>
      </c>
      <c r="E3071" t="s">
        <v>20</v>
      </c>
      <c r="F3071" t="b">
        <v>0</v>
      </c>
      <c r="G3071" t="s">
        <v>68</v>
      </c>
      <c r="H3071" s="1">
        <v>45743.709236111114</v>
      </c>
      <c r="I3071" t="b">
        <v>0</v>
      </c>
      <c r="J3071" t="b">
        <v>1</v>
      </c>
      <c r="K3071" t="s">
        <v>31</v>
      </c>
      <c r="L3071" t="s">
        <v>32</v>
      </c>
      <c r="N3071">
        <v>19.57500076293945</v>
      </c>
      <c r="O3071" t="s">
        <v>1959</v>
      </c>
      <c r="P3071" t="s">
        <v>140</v>
      </c>
    </row>
    <row r="3072" spans="1:16" x14ac:dyDescent="0.35">
      <c r="A3072" t="s">
        <v>1776</v>
      </c>
      <c r="B3072" t="s">
        <v>4149</v>
      </c>
      <c r="C3072" t="s">
        <v>18</v>
      </c>
      <c r="D3072" t="s">
        <v>17442</v>
      </c>
      <c r="E3072" t="s">
        <v>20</v>
      </c>
      <c r="F3072" t="b">
        <v>1</v>
      </c>
      <c r="G3072" t="s">
        <v>4150</v>
      </c>
      <c r="H3072" s="1">
        <v>45743.733553240738</v>
      </c>
      <c r="I3072" t="b">
        <v>0</v>
      </c>
      <c r="J3072" t="b">
        <v>0</v>
      </c>
      <c r="K3072" t="s">
        <v>4150</v>
      </c>
      <c r="L3072" t="s">
        <v>22</v>
      </c>
      <c r="M3072">
        <v>70000</v>
      </c>
      <c r="O3072" t="s">
        <v>4151</v>
      </c>
      <c r="P3072" t="s">
        <v>4152</v>
      </c>
    </row>
    <row r="3073" spans="1:16" x14ac:dyDescent="0.35">
      <c r="A3073" t="s">
        <v>1776</v>
      </c>
      <c r="B3073" t="s">
        <v>1776</v>
      </c>
      <c r="C3073" t="s">
        <v>3106</v>
      </c>
      <c r="D3073" t="s">
        <v>36</v>
      </c>
      <c r="E3073" t="s">
        <v>20</v>
      </c>
      <c r="F3073" t="b">
        <v>0</v>
      </c>
      <c r="G3073" t="s">
        <v>52</v>
      </c>
      <c r="H3073" s="1">
        <v>45743.750127314823</v>
      </c>
      <c r="I3073" t="b">
        <v>0</v>
      </c>
      <c r="J3073" t="b">
        <v>0</v>
      </c>
      <c r="K3073" t="s">
        <v>31</v>
      </c>
      <c r="L3073" t="s">
        <v>22</v>
      </c>
      <c r="M3073">
        <v>90000</v>
      </c>
      <c r="O3073" t="s">
        <v>4153</v>
      </c>
      <c r="P3073" t="s">
        <v>4154</v>
      </c>
    </row>
    <row r="3074" spans="1:16" x14ac:dyDescent="0.35">
      <c r="A3074" t="s">
        <v>1776</v>
      </c>
      <c r="B3074" t="s">
        <v>4155</v>
      </c>
      <c r="C3074" t="s">
        <v>1599</v>
      </c>
      <c r="D3074" t="s">
        <v>29</v>
      </c>
      <c r="E3074" t="s">
        <v>91</v>
      </c>
      <c r="F3074" t="b">
        <v>0</v>
      </c>
      <c r="G3074" t="s">
        <v>68</v>
      </c>
      <c r="H3074" s="1">
        <v>45743.750821759262</v>
      </c>
      <c r="I3074" t="b">
        <v>1</v>
      </c>
      <c r="J3074" t="b">
        <v>1</v>
      </c>
      <c r="K3074" t="s">
        <v>31</v>
      </c>
      <c r="L3074" t="s">
        <v>32</v>
      </c>
      <c r="N3074">
        <v>52.5</v>
      </c>
      <c r="O3074" t="s">
        <v>4156</v>
      </c>
      <c r="P3074" t="s">
        <v>897</v>
      </c>
    </row>
    <row r="3075" spans="1:16" x14ac:dyDescent="0.35">
      <c r="A3075" t="s">
        <v>1776</v>
      </c>
      <c r="B3075" t="s">
        <v>4157</v>
      </c>
      <c r="C3075" t="s">
        <v>1327</v>
      </c>
      <c r="D3075" t="s">
        <v>110</v>
      </c>
      <c r="E3075" t="s">
        <v>20</v>
      </c>
      <c r="F3075" t="b">
        <v>0</v>
      </c>
      <c r="G3075" t="s">
        <v>68</v>
      </c>
      <c r="H3075" s="1">
        <v>45743.750821759262</v>
      </c>
      <c r="I3075" t="b">
        <v>1</v>
      </c>
      <c r="J3075" t="b">
        <v>1</v>
      </c>
      <c r="K3075" t="s">
        <v>31</v>
      </c>
      <c r="L3075" t="s">
        <v>32</v>
      </c>
      <c r="N3075">
        <v>23</v>
      </c>
      <c r="O3075" t="s">
        <v>4158</v>
      </c>
    </row>
    <row r="3076" spans="1:16" x14ac:dyDescent="0.35">
      <c r="A3076" t="s">
        <v>1776</v>
      </c>
      <c r="B3076" t="s">
        <v>4159</v>
      </c>
      <c r="C3076" t="s">
        <v>2292</v>
      </c>
      <c r="D3076" t="s">
        <v>36</v>
      </c>
      <c r="E3076" t="s">
        <v>91</v>
      </c>
      <c r="F3076" t="b">
        <v>0</v>
      </c>
      <c r="G3076" t="s">
        <v>52</v>
      </c>
      <c r="H3076" s="1">
        <v>45743.79179398148</v>
      </c>
      <c r="I3076" t="b">
        <v>0</v>
      </c>
      <c r="J3076" t="b">
        <v>0</v>
      </c>
      <c r="K3076" t="s">
        <v>31</v>
      </c>
      <c r="L3076" t="s">
        <v>32</v>
      </c>
      <c r="N3076">
        <v>55</v>
      </c>
      <c r="O3076" t="s">
        <v>2819</v>
      </c>
    </row>
    <row r="3077" spans="1:16" x14ac:dyDescent="0.35">
      <c r="A3077" t="s">
        <v>1776</v>
      </c>
      <c r="B3077" t="s">
        <v>3665</v>
      </c>
      <c r="C3077" t="s">
        <v>4160</v>
      </c>
      <c r="D3077" t="s">
        <v>573</v>
      </c>
      <c r="E3077" t="s">
        <v>296</v>
      </c>
      <c r="F3077" t="b">
        <v>0</v>
      </c>
      <c r="G3077" t="s">
        <v>47</v>
      </c>
      <c r="H3077" s="1">
        <v>45743.833807870367</v>
      </c>
      <c r="I3077" t="b">
        <v>0</v>
      </c>
      <c r="J3077" t="b">
        <v>1</v>
      </c>
      <c r="K3077" t="s">
        <v>31</v>
      </c>
      <c r="L3077" t="s">
        <v>32</v>
      </c>
      <c r="N3077">
        <v>24.969999313354489</v>
      </c>
      <c r="O3077" t="s">
        <v>3666</v>
      </c>
      <c r="P3077" t="s">
        <v>826</v>
      </c>
    </row>
    <row r="3078" spans="1:16" x14ac:dyDescent="0.35">
      <c r="A3078" t="s">
        <v>1776</v>
      </c>
      <c r="B3078" t="s">
        <v>4161</v>
      </c>
      <c r="C3078" t="s">
        <v>3172</v>
      </c>
      <c r="D3078" t="s">
        <v>573</v>
      </c>
      <c r="E3078" t="s">
        <v>296</v>
      </c>
      <c r="F3078" t="b">
        <v>0</v>
      </c>
      <c r="G3078" t="s">
        <v>30</v>
      </c>
      <c r="H3078" s="1">
        <v>45743.834490740737</v>
      </c>
      <c r="I3078" t="b">
        <v>1</v>
      </c>
      <c r="J3078" t="b">
        <v>1</v>
      </c>
      <c r="K3078" t="s">
        <v>31</v>
      </c>
      <c r="L3078" t="s">
        <v>32</v>
      </c>
      <c r="N3078">
        <v>22.694999694824219</v>
      </c>
      <c r="O3078" t="s">
        <v>3173</v>
      </c>
    </row>
    <row r="3079" spans="1:16" x14ac:dyDescent="0.35">
      <c r="A3079" t="s">
        <v>1776</v>
      </c>
      <c r="B3079" t="s">
        <v>4162</v>
      </c>
      <c r="C3079" t="s">
        <v>3416</v>
      </c>
      <c r="D3079" t="s">
        <v>36</v>
      </c>
      <c r="E3079" t="s">
        <v>20</v>
      </c>
      <c r="F3079" t="b">
        <v>0</v>
      </c>
      <c r="G3079" t="s">
        <v>52</v>
      </c>
      <c r="H3079" s="1">
        <v>45743.835358796299</v>
      </c>
      <c r="I3079" t="b">
        <v>1</v>
      </c>
      <c r="J3079" t="b">
        <v>0</v>
      </c>
      <c r="K3079" t="s">
        <v>31</v>
      </c>
      <c r="L3079" t="s">
        <v>22</v>
      </c>
      <c r="M3079">
        <v>150000</v>
      </c>
      <c r="O3079" t="s">
        <v>4163</v>
      </c>
      <c r="P3079" t="s">
        <v>4164</v>
      </c>
    </row>
    <row r="3080" spans="1:16" x14ac:dyDescent="0.35">
      <c r="A3080" t="s">
        <v>1776</v>
      </c>
      <c r="B3080" t="s">
        <v>1776</v>
      </c>
      <c r="C3080" t="s">
        <v>3953</v>
      </c>
      <c r="D3080" t="s">
        <v>36</v>
      </c>
      <c r="E3080" t="s">
        <v>20</v>
      </c>
      <c r="F3080" t="b">
        <v>0</v>
      </c>
      <c r="G3080" t="s">
        <v>52</v>
      </c>
      <c r="H3080" s="1">
        <v>45743.876296296286</v>
      </c>
      <c r="I3080" t="b">
        <v>1</v>
      </c>
      <c r="J3080" t="b">
        <v>0</v>
      </c>
      <c r="K3080" t="s">
        <v>31</v>
      </c>
      <c r="L3080" t="s">
        <v>22</v>
      </c>
      <c r="M3080">
        <v>82500</v>
      </c>
      <c r="O3080" t="s">
        <v>3954</v>
      </c>
      <c r="P3080" t="s">
        <v>897</v>
      </c>
    </row>
    <row r="3081" spans="1:16" x14ac:dyDescent="0.35">
      <c r="A3081" t="s">
        <v>1776</v>
      </c>
      <c r="B3081" t="s">
        <v>3908</v>
      </c>
      <c r="C3081" t="s">
        <v>87</v>
      </c>
      <c r="D3081" t="s">
        <v>573</v>
      </c>
      <c r="E3081" t="s">
        <v>296</v>
      </c>
      <c r="F3081" t="b">
        <v>0</v>
      </c>
      <c r="G3081" t="s">
        <v>52</v>
      </c>
      <c r="H3081" s="1">
        <v>45743.91679398148</v>
      </c>
      <c r="I3081" t="b">
        <v>1</v>
      </c>
      <c r="J3081" t="b">
        <v>0</v>
      </c>
      <c r="K3081" t="s">
        <v>31</v>
      </c>
      <c r="L3081" t="s">
        <v>32</v>
      </c>
      <c r="N3081">
        <v>27.979999542236332</v>
      </c>
      <c r="O3081" t="s">
        <v>3909</v>
      </c>
      <c r="P3081" t="s">
        <v>251</v>
      </c>
    </row>
    <row r="3082" spans="1:16" x14ac:dyDescent="0.35">
      <c r="A3082" t="s">
        <v>1776</v>
      </c>
      <c r="B3082" t="s">
        <v>1957</v>
      </c>
      <c r="C3082" t="s">
        <v>4008</v>
      </c>
      <c r="D3082" t="s">
        <v>573</v>
      </c>
      <c r="E3082" t="s">
        <v>296</v>
      </c>
      <c r="F3082" t="b">
        <v>0</v>
      </c>
      <c r="G3082" t="s">
        <v>52</v>
      </c>
      <c r="H3082" s="1">
        <v>45743.91679398148</v>
      </c>
      <c r="I3082" t="b">
        <v>1</v>
      </c>
      <c r="J3082" t="b">
        <v>0</v>
      </c>
      <c r="K3082" t="s">
        <v>31</v>
      </c>
      <c r="L3082" t="s">
        <v>32</v>
      </c>
      <c r="N3082">
        <v>27.979999542236332</v>
      </c>
      <c r="O3082" t="s">
        <v>4009</v>
      </c>
    </row>
    <row r="3083" spans="1:16" x14ac:dyDescent="0.35">
      <c r="A3083" t="s">
        <v>1776</v>
      </c>
      <c r="B3083" t="s">
        <v>3698</v>
      </c>
      <c r="C3083" t="s">
        <v>3699</v>
      </c>
      <c r="D3083" t="s">
        <v>573</v>
      </c>
      <c r="E3083" t="s">
        <v>296</v>
      </c>
      <c r="F3083" t="b">
        <v>0</v>
      </c>
      <c r="G3083" t="s">
        <v>52</v>
      </c>
      <c r="H3083" s="1">
        <v>45743.916898148149</v>
      </c>
      <c r="I3083" t="b">
        <v>1</v>
      </c>
      <c r="J3083" t="b">
        <v>0</v>
      </c>
      <c r="K3083" t="s">
        <v>31</v>
      </c>
      <c r="L3083" t="s">
        <v>32</v>
      </c>
      <c r="N3083">
        <v>52</v>
      </c>
      <c r="O3083" t="s">
        <v>3700</v>
      </c>
      <c r="P3083" t="s">
        <v>3701</v>
      </c>
    </row>
    <row r="3084" spans="1:16" x14ac:dyDescent="0.35">
      <c r="A3084" t="s">
        <v>1776</v>
      </c>
      <c r="B3084" t="s">
        <v>1957</v>
      </c>
      <c r="C3084" t="s">
        <v>4165</v>
      </c>
      <c r="D3084" t="s">
        <v>573</v>
      </c>
      <c r="E3084" t="s">
        <v>296</v>
      </c>
      <c r="F3084" t="b">
        <v>0</v>
      </c>
      <c r="G3084" t="s">
        <v>47</v>
      </c>
      <c r="H3084" s="1">
        <v>45743.917129629634</v>
      </c>
      <c r="I3084" t="b">
        <v>0</v>
      </c>
      <c r="J3084" t="b">
        <v>1</v>
      </c>
      <c r="K3084" t="s">
        <v>31</v>
      </c>
      <c r="L3084" t="s">
        <v>32</v>
      </c>
      <c r="N3084">
        <v>36</v>
      </c>
      <c r="O3084" t="s">
        <v>2150</v>
      </c>
      <c r="P3084" t="s">
        <v>312</v>
      </c>
    </row>
    <row r="3085" spans="1:16" x14ac:dyDescent="0.35">
      <c r="A3085" t="s">
        <v>1776</v>
      </c>
      <c r="B3085" t="s">
        <v>4166</v>
      </c>
      <c r="C3085" t="s">
        <v>201</v>
      </c>
      <c r="D3085" t="s">
        <v>573</v>
      </c>
      <c r="E3085" t="s">
        <v>296</v>
      </c>
      <c r="F3085" t="b">
        <v>0</v>
      </c>
      <c r="G3085" t="s">
        <v>43</v>
      </c>
      <c r="H3085" s="1">
        <v>45743.917349537027</v>
      </c>
      <c r="I3085" t="b">
        <v>0</v>
      </c>
      <c r="J3085" t="b">
        <v>1</v>
      </c>
      <c r="K3085" t="s">
        <v>31</v>
      </c>
      <c r="L3085" t="s">
        <v>32</v>
      </c>
      <c r="N3085">
        <v>57.060001373291023</v>
      </c>
      <c r="O3085" t="s">
        <v>4167</v>
      </c>
      <c r="P3085" t="s">
        <v>1064</v>
      </c>
    </row>
    <row r="3086" spans="1:16" x14ac:dyDescent="0.35">
      <c r="A3086" t="s">
        <v>1776</v>
      </c>
      <c r="B3086" t="s">
        <v>1957</v>
      </c>
      <c r="C3086" t="s">
        <v>4168</v>
      </c>
      <c r="D3086" t="s">
        <v>573</v>
      </c>
      <c r="E3086" t="s">
        <v>296</v>
      </c>
      <c r="F3086" t="b">
        <v>0</v>
      </c>
      <c r="G3086" t="s">
        <v>171</v>
      </c>
      <c r="H3086" s="1">
        <v>45743.919618055559</v>
      </c>
      <c r="I3086" t="b">
        <v>1</v>
      </c>
      <c r="J3086" t="b">
        <v>0</v>
      </c>
      <c r="K3086" t="s">
        <v>31</v>
      </c>
      <c r="L3086" t="s">
        <v>32</v>
      </c>
      <c r="N3086">
        <v>22.694999694824219</v>
      </c>
      <c r="O3086" t="s">
        <v>4169</v>
      </c>
      <c r="P3086" t="s">
        <v>4170</v>
      </c>
    </row>
    <row r="3087" spans="1:16" x14ac:dyDescent="0.35">
      <c r="A3087" t="s">
        <v>1776</v>
      </c>
      <c r="B3087" t="s">
        <v>1957</v>
      </c>
      <c r="C3087" t="s">
        <v>3788</v>
      </c>
      <c r="D3087" t="s">
        <v>573</v>
      </c>
      <c r="E3087" t="s">
        <v>296</v>
      </c>
      <c r="F3087" t="b">
        <v>0</v>
      </c>
      <c r="G3087" t="s">
        <v>52</v>
      </c>
      <c r="H3087" s="1">
        <v>45743.95853009259</v>
      </c>
      <c r="I3087" t="b">
        <v>1</v>
      </c>
      <c r="J3087" t="b">
        <v>1</v>
      </c>
      <c r="K3087" t="s">
        <v>31</v>
      </c>
      <c r="L3087" t="s">
        <v>32</v>
      </c>
      <c r="N3087">
        <v>27.435001373291019</v>
      </c>
      <c r="O3087" t="s">
        <v>3789</v>
      </c>
      <c r="P3087" t="s">
        <v>3790</v>
      </c>
    </row>
    <row r="3088" spans="1:16" x14ac:dyDescent="0.35">
      <c r="A3088" t="s">
        <v>1776</v>
      </c>
      <c r="B3088" t="s">
        <v>3777</v>
      </c>
      <c r="C3088" t="s">
        <v>1974</v>
      </c>
      <c r="D3088" t="s">
        <v>573</v>
      </c>
      <c r="E3088" t="s">
        <v>296</v>
      </c>
      <c r="F3088" t="b">
        <v>0</v>
      </c>
      <c r="G3088" t="s">
        <v>52</v>
      </c>
      <c r="H3088" s="1">
        <v>45743.958541666667</v>
      </c>
      <c r="I3088" t="b">
        <v>0</v>
      </c>
      <c r="J3088" t="b">
        <v>0</v>
      </c>
      <c r="K3088" t="s">
        <v>31</v>
      </c>
      <c r="L3088" t="s">
        <v>32</v>
      </c>
      <c r="N3088">
        <v>26.389999389648441</v>
      </c>
      <c r="O3088" t="s">
        <v>4171</v>
      </c>
      <c r="P3088" t="s">
        <v>4172</v>
      </c>
    </row>
    <row r="3089" spans="1:16" x14ac:dyDescent="0.35">
      <c r="A3089" t="s">
        <v>1776</v>
      </c>
      <c r="B3089" t="s">
        <v>4173</v>
      </c>
      <c r="C3089" t="s">
        <v>1188</v>
      </c>
      <c r="D3089" t="s">
        <v>573</v>
      </c>
      <c r="E3089" t="s">
        <v>20</v>
      </c>
      <c r="F3089" t="b">
        <v>0</v>
      </c>
      <c r="G3089" t="s">
        <v>47</v>
      </c>
      <c r="H3089" s="1">
        <v>45743.958831018521</v>
      </c>
      <c r="I3089" t="b">
        <v>1</v>
      </c>
      <c r="J3089" t="b">
        <v>0</v>
      </c>
      <c r="K3089" t="s">
        <v>31</v>
      </c>
      <c r="L3089" t="s">
        <v>32</v>
      </c>
      <c r="N3089">
        <v>24.969999313354489</v>
      </c>
      <c r="O3089" t="s">
        <v>4174</v>
      </c>
      <c r="P3089" t="s">
        <v>216</v>
      </c>
    </row>
    <row r="3090" spans="1:16" x14ac:dyDescent="0.35">
      <c r="A3090" t="s">
        <v>1776</v>
      </c>
      <c r="B3090" t="s">
        <v>4175</v>
      </c>
      <c r="C3090" t="s">
        <v>109</v>
      </c>
      <c r="D3090" t="s">
        <v>573</v>
      </c>
      <c r="E3090" t="s">
        <v>296</v>
      </c>
      <c r="F3090" t="b">
        <v>0</v>
      </c>
      <c r="G3090" t="s">
        <v>30</v>
      </c>
      <c r="H3090" s="1">
        <v>45743.959479166668</v>
      </c>
      <c r="I3090" t="b">
        <v>0</v>
      </c>
      <c r="J3090" t="b">
        <v>1</v>
      </c>
      <c r="K3090" t="s">
        <v>31</v>
      </c>
      <c r="L3090" t="s">
        <v>32</v>
      </c>
      <c r="N3090">
        <v>18.795000076293949</v>
      </c>
      <c r="O3090" t="s">
        <v>4176</v>
      </c>
      <c r="P3090" t="s">
        <v>4177</v>
      </c>
    </row>
    <row r="3091" spans="1:16" x14ac:dyDescent="0.35">
      <c r="A3091" t="s">
        <v>1776</v>
      </c>
      <c r="B3091" t="s">
        <v>4178</v>
      </c>
      <c r="C3091" t="s">
        <v>653</v>
      </c>
      <c r="D3091" t="s">
        <v>110</v>
      </c>
      <c r="E3091" t="s">
        <v>20</v>
      </c>
      <c r="F3091" t="b">
        <v>0</v>
      </c>
      <c r="G3091" t="s">
        <v>43</v>
      </c>
      <c r="H3091" s="1">
        <v>45744.000578703701</v>
      </c>
      <c r="I3091" t="b">
        <v>0</v>
      </c>
      <c r="J3091" t="b">
        <v>0</v>
      </c>
      <c r="K3091" t="s">
        <v>31</v>
      </c>
      <c r="L3091" t="s">
        <v>22</v>
      </c>
      <c r="M3091">
        <v>72925</v>
      </c>
      <c r="O3091" t="s">
        <v>4179</v>
      </c>
      <c r="P3091" t="s">
        <v>206</v>
      </c>
    </row>
    <row r="3092" spans="1:16" x14ac:dyDescent="0.35">
      <c r="A3092" t="s">
        <v>1776</v>
      </c>
      <c r="B3092" t="s">
        <v>2355</v>
      </c>
      <c r="C3092" t="s">
        <v>4180</v>
      </c>
      <c r="D3092" t="s">
        <v>3068</v>
      </c>
      <c r="E3092" t="s">
        <v>20</v>
      </c>
      <c r="F3092" t="b">
        <v>0</v>
      </c>
      <c r="G3092" t="s">
        <v>171</v>
      </c>
      <c r="H3092" s="1">
        <v>45744.044618055559</v>
      </c>
      <c r="I3092" t="b">
        <v>0</v>
      </c>
      <c r="J3092" t="b">
        <v>0</v>
      </c>
      <c r="K3092" t="s">
        <v>31</v>
      </c>
      <c r="L3092" t="s">
        <v>22</v>
      </c>
      <c r="M3092">
        <v>150000</v>
      </c>
      <c r="O3092" t="s">
        <v>4181</v>
      </c>
      <c r="P3092" t="s">
        <v>4182</v>
      </c>
    </row>
    <row r="3093" spans="1:16" x14ac:dyDescent="0.35">
      <c r="A3093" t="s">
        <v>1776</v>
      </c>
      <c r="B3093" t="s">
        <v>3267</v>
      </c>
      <c r="C3093" t="s">
        <v>154</v>
      </c>
      <c r="D3093" t="s">
        <v>17445</v>
      </c>
      <c r="E3093" t="s">
        <v>20</v>
      </c>
      <c r="F3093" t="b">
        <v>0</v>
      </c>
      <c r="G3093" t="s">
        <v>52</v>
      </c>
      <c r="H3093" s="1">
        <v>45744.2500462963</v>
      </c>
      <c r="I3093" t="b">
        <v>0</v>
      </c>
      <c r="J3093" t="b">
        <v>1</v>
      </c>
      <c r="K3093" t="s">
        <v>31</v>
      </c>
      <c r="L3093" t="s">
        <v>22</v>
      </c>
      <c r="M3093">
        <v>201500</v>
      </c>
      <c r="O3093" t="s">
        <v>3184</v>
      </c>
      <c r="P3093" t="s">
        <v>3185</v>
      </c>
    </row>
    <row r="3094" spans="1:16" x14ac:dyDescent="0.35">
      <c r="A3094" t="s">
        <v>1776</v>
      </c>
      <c r="B3094" t="s">
        <v>4183</v>
      </c>
      <c r="C3094" t="s">
        <v>154</v>
      </c>
      <c r="D3094" t="s">
        <v>17492</v>
      </c>
      <c r="E3094" t="s">
        <v>20</v>
      </c>
      <c r="F3094" t="b">
        <v>0</v>
      </c>
      <c r="G3094" t="s">
        <v>52</v>
      </c>
      <c r="H3094" s="1">
        <v>45744.2500462963</v>
      </c>
      <c r="I3094" t="b">
        <v>0</v>
      </c>
      <c r="J3094" t="b">
        <v>0</v>
      </c>
      <c r="K3094" t="s">
        <v>31</v>
      </c>
      <c r="L3094" t="s">
        <v>32</v>
      </c>
      <c r="N3094">
        <v>49</v>
      </c>
      <c r="O3094" t="s">
        <v>4184</v>
      </c>
    </row>
    <row r="3095" spans="1:16" x14ac:dyDescent="0.35">
      <c r="A3095" t="s">
        <v>1776</v>
      </c>
      <c r="B3095" t="s">
        <v>3193</v>
      </c>
      <c r="C3095" t="s">
        <v>4119</v>
      </c>
      <c r="D3095" t="s">
        <v>110</v>
      </c>
      <c r="E3095" t="s">
        <v>20</v>
      </c>
      <c r="F3095" t="b">
        <v>0</v>
      </c>
      <c r="G3095" t="s">
        <v>47</v>
      </c>
      <c r="H3095" s="1">
        <v>45744.250277777777</v>
      </c>
      <c r="I3095" t="b">
        <v>0</v>
      </c>
      <c r="J3095" t="b">
        <v>1</v>
      </c>
      <c r="K3095" t="s">
        <v>31</v>
      </c>
      <c r="L3095" t="s">
        <v>22</v>
      </c>
      <c r="M3095">
        <v>155000</v>
      </c>
      <c r="O3095" t="s">
        <v>4120</v>
      </c>
      <c r="P3095" t="s">
        <v>4121</v>
      </c>
    </row>
    <row r="3096" spans="1:16" x14ac:dyDescent="0.35">
      <c r="A3096" t="s">
        <v>1776</v>
      </c>
      <c r="B3096" t="s">
        <v>4185</v>
      </c>
      <c r="C3096" t="s">
        <v>4114</v>
      </c>
      <c r="D3096" t="s">
        <v>17492</v>
      </c>
      <c r="E3096" t="s">
        <v>20</v>
      </c>
      <c r="F3096" t="b">
        <v>0</v>
      </c>
      <c r="G3096" t="s">
        <v>68</v>
      </c>
      <c r="H3096" s="1">
        <v>45744.250451388893</v>
      </c>
      <c r="I3096" t="b">
        <v>0</v>
      </c>
      <c r="J3096" t="b">
        <v>0</v>
      </c>
      <c r="K3096" t="s">
        <v>31</v>
      </c>
      <c r="L3096" t="s">
        <v>32</v>
      </c>
      <c r="N3096">
        <v>31</v>
      </c>
      <c r="O3096" t="s">
        <v>4186</v>
      </c>
      <c r="P3096" t="s">
        <v>4115</v>
      </c>
    </row>
    <row r="3097" spans="1:16" x14ac:dyDescent="0.35">
      <c r="A3097" t="s">
        <v>1776</v>
      </c>
      <c r="B3097" t="s">
        <v>1776</v>
      </c>
      <c r="C3097" t="s">
        <v>2923</v>
      </c>
      <c r="D3097" t="s">
        <v>2039</v>
      </c>
      <c r="E3097" t="s">
        <v>20</v>
      </c>
      <c r="F3097" t="b">
        <v>0</v>
      </c>
      <c r="G3097" t="s">
        <v>68</v>
      </c>
      <c r="H3097" s="1">
        <v>45744.250451388893</v>
      </c>
      <c r="I3097" t="b">
        <v>0</v>
      </c>
      <c r="J3097" t="b">
        <v>1</v>
      </c>
      <c r="K3097" t="s">
        <v>31</v>
      </c>
      <c r="L3097" t="s">
        <v>22</v>
      </c>
      <c r="M3097">
        <v>121700</v>
      </c>
      <c r="O3097" t="s">
        <v>4187</v>
      </c>
      <c r="P3097" t="s">
        <v>4188</v>
      </c>
    </row>
    <row r="3098" spans="1:16" x14ac:dyDescent="0.35">
      <c r="A3098" t="s">
        <v>1776</v>
      </c>
      <c r="B3098" t="s">
        <v>2474</v>
      </c>
      <c r="C3098" t="s">
        <v>142</v>
      </c>
      <c r="D3098" t="s">
        <v>110</v>
      </c>
      <c r="E3098" t="s">
        <v>20</v>
      </c>
      <c r="F3098" t="b">
        <v>0</v>
      </c>
      <c r="G3098" t="s">
        <v>68</v>
      </c>
      <c r="H3098" s="1">
        <v>45744.251099537039</v>
      </c>
      <c r="I3098" t="b">
        <v>0</v>
      </c>
      <c r="J3098" t="b">
        <v>1</v>
      </c>
      <c r="K3098" t="s">
        <v>31</v>
      </c>
      <c r="L3098" t="s">
        <v>32</v>
      </c>
      <c r="N3098">
        <v>27.645000457763668</v>
      </c>
      <c r="O3098" t="s">
        <v>4189</v>
      </c>
      <c r="P3098" t="s">
        <v>4190</v>
      </c>
    </row>
    <row r="3099" spans="1:16" x14ac:dyDescent="0.35">
      <c r="A3099" t="s">
        <v>1776</v>
      </c>
      <c r="B3099" t="s">
        <v>2447</v>
      </c>
      <c r="C3099" t="s">
        <v>1768</v>
      </c>
      <c r="D3099" t="s">
        <v>2448</v>
      </c>
      <c r="E3099" t="s">
        <v>20</v>
      </c>
      <c r="F3099" t="b">
        <v>0</v>
      </c>
      <c r="G3099" t="s">
        <v>1768</v>
      </c>
      <c r="H3099" s="1">
        <v>45744.271296296298</v>
      </c>
      <c r="I3099" t="b">
        <v>1</v>
      </c>
      <c r="J3099" t="b">
        <v>0</v>
      </c>
      <c r="K3099" t="s">
        <v>1768</v>
      </c>
      <c r="L3099" t="s">
        <v>22</v>
      </c>
      <c r="M3099">
        <v>41692.5</v>
      </c>
      <c r="O3099" t="s">
        <v>2449</v>
      </c>
      <c r="P3099" t="s">
        <v>2450</v>
      </c>
    </row>
    <row r="3100" spans="1:16" x14ac:dyDescent="0.35">
      <c r="A3100" t="s">
        <v>1776</v>
      </c>
      <c r="B3100" t="s">
        <v>4191</v>
      </c>
      <c r="C3100" t="s">
        <v>4192</v>
      </c>
      <c r="D3100" t="s">
        <v>443</v>
      </c>
      <c r="E3100" t="s">
        <v>20</v>
      </c>
      <c r="F3100" t="b">
        <v>0</v>
      </c>
      <c r="G3100" t="s">
        <v>52</v>
      </c>
      <c r="H3100" s="1">
        <v>45744.291747685187</v>
      </c>
      <c r="I3100" t="b">
        <v>1</v>
      </c>
      <c r="J3100" t="b">
        <v>0</v>
      </c>
      <c r="K3100" t="s">
        <v>31</v>
      </c>
      <c r="L3100" t="s">
        <v>22</v>
      </c>
      <c r="M3100">
        <v>115000</v>
      </c>
      <c r="O3100" t="s">
        <v>4193</v>
      </c>
      <c r="P3100" t="s">
        <v>4194</v>
      </c>
    </row>
    <row r="3101" spans="1:16" x14ac:dyDescent="0.35">
      <c r="A3101" t="s">
        <v>1776</v>
      </c>
      <c r="B3101" t="s">
        <v>1776</v>
      </c>
      <c r="C3101" t="s">
        <v>4195</v>
      </c>
      <c r="D3101" t="s">
        <v>573</v>
      </c>
      <c r="E3101" t="s">
        <v>20</v>
      </c>
      <c r="F3101" t="b">
        <v>0</v>
      </c>
      <c r="G3101" t="s">
        <v>68</v>
      </c>
      <c r="H3101" s="1">
        <v>45744.292187500003</v>
      </c>
      <c r="I3101" t="b">
        <v>0</v>
      </c>
      <c r="J3101" t="b">
        <v>1</v>
      </c>
      <c r="K3101" t="s">
        <v>31</v>
      </c>
      <c r="L3101" t="s">
        <v>32</v>
      </c>
      <c r="N3101">
        <v>15.9950008392334</v>
      </c>
      <c r="O3101" t="s">
        <v>1959</v>
      </c>
      <c r="P3101" t="s">
        <v>1960</v>
      </c>
    </row>
    <row r="3102" spans="1:16" x14ac:dyDescent="0.35">
      <c r="A3102" t="s">
        <v>1776</v>
      </c>
      <c r="B3102" t="s">
        <v>1957</v>
      </c>
      <c r="C3102" t="s">
        <v>4196</v>
      </c>
      <c r="D3102" t="s">
        <v>573</v>
      </c>
      <c r="E3102" t="s">
        <v>20</v>
      </c>
      <c r="F3102" t="b">
        <v>0</v>
      </c>
      <c r="G3102" t="s">
        <v>68</v>
      </c>
      <c r="H3102" s="1">
        <v>45744.292187500003</v>
      </c>
      <c r="I3102" t="b">
        <v>0</v>
      </c>
      <c r="J3102" t="b">
        <v>1</v>
      </c>
      <c r="K3102" t="s">
        <v>31</v>
      </c>
      <c r="L3102" t="s">
        <v>32</v>
      </c>
      <c r="N3102">
        <v>15.9950008392334</v>
      </c>
      <c r="O3102" t="s">
        <v>1959</v>
      </c>
      <c r="P3102" t="s">
        <v>1960</v>
      </c>
    </row>
    <row r="3103" spans="1:16" x14ac:dyDescent="0.35">
      <c r="A3103" t="s">
        <v>1776</v>
      </c>
      <c r="B3103" t="s">
        <v>1776</v>
      </c>
      <c r="C3103" t="s">
        <v>4197</v>
      </c>
      <c r="D3103" t="s">
        <v>3243</v>
      </c>
      <c r="E3103" t="s">
        <v>296</v>
      </c>
      <c r="F3103" t="b">
        <v>0</v>
      </c>
      <c r="G3103" t="s">
        <v>30</v>
      </c>
      <c r="H3103" s="1">
        <v>45744.292349537027</v>
      </c>
      <c r="I3103" t="b">
        <v>0</v>
      </c>
      <c r="J3103" t="b">
        <v>0</v>
      </c>
      <c r="K3103" t="s">
        <v>31</v>
      </c>
      <c r="L3103" t="s">
        <v>32</v>
      </c>
      <c r="N3103">
        <v>15</v>
      </c>
      <c r="O3103" t="s">
        <v>3244</v>
      </c>
      <c r="P3103" t="s">
        <v>3245</v>
      </c>
    </row>
    <row r="3104" spans="1:16" x14ac:dyDescent="0.35">
      <c r="A3104" t="s">
        <v>1776</v>
      </c>
      <c r="B3104" t="s">
        <v>4198</v>
      </c>
      <c r="C3104" t="s">
        <v>4199</v>
      </c>
      <c r="D3104" t="s">
        <v>249</v>
      </c>
      <c r="E3104" t="s">
        <v>20</v>
      </c>
      <c r="F3104" t="b">
        <v>0</v>
      </c>
      <c r="G3104" t="s">
        <v>4199</v>
      </c>
      <c r="H3104" s="1">
        <v>45744.365057870367</v>
      </c>
      <c r="I3104" t="b">
        <v>1</v>
      </c>
      <c r="J3104" t="b">
        <v>0</v>
      </c>
      <c r="K3104" t="s">
        <v>4199</v>
      </c>
      <c r="L3104" t="s">
        <v>22</v>
      </c>
      <c r="M3104">
        <v>94250</v>
      </c>
      <c r="O3104" t="s">
        <v>4200</v>
      </c>
      <c r="P3104" t="s">
        <v>4201</v>
      </c>
    </row>
    <row r="3105" spans="1:16" x14ac:dyDescent="0.35">
      <c r="A3105" t="s">
        <v>1776</v>
      </c>
      <c r="B3105" t="s">
        <v>2395</v>
      </c>
      <c r="C3105" t="s">
        <v>283</v>
      </c>
      <c r="D3105" t="s">
        <v>573</v>
      </c>
      <c r="E3105" t="s">
        <v>296</v>
      </c>
      <c r="F3105" t="b">
        <v>0</v>
      </c>
      <c r="G3105" t="s">
        <v>52</v>
      </c>
      <c r="H3105" s="1">
        <v>45744.416724537034</v>
      </c>
      <c r="I3105" t="b">
        <v>1</v>
      </c>
      <c r="J3105" t="b">
        <v>0</v>
      </c>
      <c r="K3105" t="s">
        <v>31</v>
      </c>
      <c r="L3105" t="s">
        <v>32</v>
      </c>
      <c r="N3105">
        <v>27.979999542236332</v>
      </c>
      <c r="O3105" t="s">
        <v>3200</v>
      </c>
    </row>
    <row r="3106" spans="1:16" x14ac:dyDescent="0.35">
      <c r="A3106" t="s">
        <v>1776</v>
      </c>
      <c r="B3106" t="s">
        <v>2471</v>
      </c>
      <c r="C3106" t="s">
        <v>257</v>
      </c>
      <c r="D3106" t="s">
        <v>573</v>
      </c>
      <c r="E3106" t="s">
        <v>296</v>
      </c>
      <c r="F3106" t="b">
        <v>0</v>
      </c>
      <c r="G3106" t="s">
        <v>47</v>
      </c>
      <c r="H3106" s="1">
        <v>45744.416967592602</v>
      </c>
      <c r="I3106" t="b">
        <v>0</v>
      </c>
      <c r="J3106" t="b">
        <v>0</v>
      </c>
      <c r="K3106" t="s">
        <v>31</v>
      </c>
      <c r="L3106" t="s">
        <v>32</v>
      </c>
      <c r="N3106">
        <v>24.33499908447266</v>
      </c>
      <c r="O3106" t="s">
        <v>1123</v>
      </c>
      <c r="P3106" t="s">
        <v>4048</v>
      </c>
    </row>
    <row r="3107" spans="1:16" x14ac:dyDescent="0.35">
      <c r="A3107" t="s">
        <v>1776</v>
      </c>
      <c r="B3107" t="s">
        <v>4202</v>
      </c>
      <c r="C3107" t="s">
        <v>283</v>
      </c>
      <c r="D3107" t="s">
        <v>573</v>
      </c>
      <c r="E3107" t="s">
        <v>296</v>
      </c>
      <c r="F3107" t="b">
        <v>0</v>
      </c>
      <c r="G3107" t="s">
        <v>52</v>
      </c>
      <c r="H3107" s="1">
        <v>45744.458414351851</v>
      </c>
      <c r="I3107" t="b">
        <v>0</v>
      </c>
      <c r="J3107" t="b">
        <v>1</v>
      </c>
      <c r="K3107" t="s">
        <v>31</v>
      </c>
      <c r="L3107" t="s">
        <v>32</v>
      </c>
      <c r="N3107">
        <v>27.979999542236332</v>
      </c>
      <c r="O3107" t="s">
        <v>4203</v>
      </c>
      <c r="P3107" t="s">
        <v>4204</v>
      </c>
    </row>
    <row r="3108" spans="1:16" x14ac:dyDescent="0.35">
      <c r="A3108" t="s">
        <v>1776</v>
      </c>
      <c r="B3108" t="s">
        <v>1776</v>
      </c>
      <c r="C3108" t="s">
        <v>4205</v>
      </c>
      <c r="D3108" t="s">
        <v>3243</v>
      </c>
      <c r="E3108" t="s">
        <v>296</v>
      </c>
      <c r="F3108" t="b">
        <v>0</v>
      </c>
      <c r="G3108" t="s">
        <v>68</v>
      </c>
      <c r="H3108" s="1">
        <v>45744.45888888889</v>
      </c>
      <c r="I3108" t="b">
        <v>0</v>
      </c>
      <c r="J3108" t="b">
        <v>0</v>
      </c>
      <c r="K3108" t="s">
        <v>31</v>
      </c>
      <c r="L3108" t="s">
        <v>32</v>
      </c>
      <c r="N3108">
        <v>15</v>
      </c>
      <c r="O3108" t="s">
        <v>3244</v>
      </c>
      <c r="P3108" t="s">
        <v>3245</v>
      </c>
    </row>
    <row r="3109" spans="1:16" x14ac:dyDescent="0.35">
      <c r="A3109" t="s">
        <v>1776</v>
      </c>
      <c r="B3109" t="s">
        <v>4206</v>
      </c>
      <c r="C3109" t="s">
        <v>4207</v>
      </c>
      <c r="D3109" t="s">
        <v>573</v>
      </c>
      <c r="E3109" t="s">
        <v>20</v>
      </c>
      <c r="F3109" t="b">
        <v>0</v>
      </c>
      <c r="G3109" t="s">
        <v>171</v>
      </c>
      <c r="H3109" s="1">
        <v>45744.571655092594</v>
      </c>
      <c r="I3109" t="b">
        <v>1</v>
      </c>
      <c r="J3109" t="b">
        <v>1</v>
      </c>
      <c r="K3109" t="s">
        <v>31</v>
      </c>
      <c r="L3109" t="s">
        <v>32</v>
      </c>
      <c r="N3109">
        <v>22.694999694824219</v>
      </c>
      <c r="O3109" t="s">
        <v>4208</v>
      </c>
    </row>
    <row r="3110" spans="1:16" x14ac:dyDescent="0.35">
      <c r="A3110" t="s">
        <v>1776</v>
      </c>
      <c r="B3110" t="s">
        <v>4209</v>
      </c>
      <c r="C3110" t="s">
        <v>154</v>
      </c>
      <c r="D3110" t="s">
        <v>573</v>
      </c>
      <c r="E3110" t="s">
        <v>20</v>
      </c>
      <c r="F3110" t="b">
        <v>0</v>
      </c>
      <c r="G3110" t="s">
        <v>52</v>
      </c>
      <c r="H3110" s="1">
        <v>45744.583414351851</v>
      </c>
      <c r="I3110" t="b">
        <v>0</v>
      </c>
      <c r="J3110" t="b">
        <v>1</v>
      </c>
      <c r="K3110" t="s">
        <v>31</v>
      </c>
      <c r="L3110" t="s">
        <v>32</v>
      </c>
      <c r="N3110">
        <v>27.979999542236332</v>
      </c>
      <c r="O3110" t="s">
        <v>3261</v>
      </c>
      <c r="P3110" t="s">
        <v>4210</v>
      </c>
    </row>
    <row r="3111" spans="1:16" x14ac:dyDescent="0.35">
      <c r="A3111" t="s">
        <v>1776</v>
      </c>
      <c r="B3111" t="s">
        <v>4211</v>
      </c>
      <c r="C3111" t="s">
        <v>4212</v>
      </c>
      <c r="D3111" t="s">
        <v>573</v>
      </c>
      <c r="E3111" t="s">
        <v>20</v>
      </c>
      <c r="F3111" t="b">
        <v>0</v>
      </c>
      <c r="G3111" t="s">
        <v>52</v>
      </c>
      <c r="H3111" s="1">
        <v>45744.583495370367</v>
      </c>
      <c r="I3111" t="b">
        <v>0</v>
      </c>
      <c r="J3111" t="b">
        <v>0</v>
      </c>
      <c r="K3111" t="s">
        <v>31</v>
      </c>
      <c r="L3111" t="s">
        <v>32</v>
      </c>
      <c r="N3111">
        <v>24.014999389648441</v>
      </c>
      <c r="O3111" t="s">
        <v>2425</v>
      </c>
      <c r="P3111" t="s">
        <v>4213</v>
      </c>
    </row>
    <row r="3112" spans="1:16" x14ac:dyDescent="0.35">
      <c r="A3112" t="s">
        <v>1776</v>
      </c>
      <c r="B3112" t="s">
        <v>3623</v>
      </c>
      <c r="C3112" t="s">
        <v>4212</v>
      </c>
      <c r="D3112" t="s">
        <v>573</v>
      </c>
      <c r="E3112" t="s">
        <v>20</v>
      </c>
      <c r="F3112" t="b">
        <v>0</v>
      </c>
      <c r="G3112" t="s">
        <v>52</v>
      </c>
      <c r="H3112" s="1">
        <v>45744.583518518521</v>
      </c>
      <c r="I3112" t="b">
        <v>0</v>
      </c>
      <c r="J3112" t="b">
        <v>0</v>
      </c>
      <c r="K3112" t="s">
        <v>31</v>
      </c>
      <c r="L3112" t="s">
        <v>32</v>
      </c>
      <c r="N3112">
        <v>24.014999389648441</v>
      </c>
      <c r="O3112" t="s">
        <v>2425</v>
      </c>
      <c r="P3112" t="s">
        <v>54</v>
      </c>
    </row>
    <row r="3113" spans="1:16" x14ac:dyDescent="0.35">
      <c r="A3113" t="s">
        <v>1776</v>
      </c>
      <c r="B3113" t="s">
        <v>4214</v>
      </c>
      <c r="C3113" t="s">
        <v>3044</v>
      </c>
      <c r="D3113" t="s">
        <v>4215</v>
      </c>
      <c r="E3113" t="s">
        <v>20</v>
      </c>
      <c r="F3113" t="b">
        <v>0</v>
      </c>
      <c r="G3113" t="s">
        <v>52</v>
      </c>
      <c r="H3113" s="1">
        <v>45744.667442129627</v>
      </c>
      <c r="I3113" t="b">
        <v>0</v>
      </c>
      <c r="J3113" t="b">
        <v>0</v>
      </c>
      <c r="K3113" t="s">
        <v>31</v>
      </c>
      <c r="L3113" t="s">
        <v>22</v>
      </c>
      <c r="M3113">
        <v>107500</v>
      </c>
      <c r="O3113" t="s">
        <v>1123</v>
      </c>
      <c r="P3113" t="s">
        <v>4216</v>
      </c>
    </row>
    <row r="3114" spans="1:16" x14ac:dyDescent="0.35">
      <c r="A3114" t="s">
        <v>1776</v>
      </c>
      <c r="B3114" t="s">
        <v>4092</v>
      </c>
      <c r="C3114" t="s">
        <v>4217</v>
      </c>
      <c r="D3114" t="s">
        <v>573</v>
      </c>
      <c r="E3114" t="s">
        <v>20</v>
      </c>
      <c r="F3114" t="b">
        <v>0</v>
      </c>
      <c r="G3114" t="s">
        <v>68</v>
      </c>
      <c r="H3114" s="1">
        <v>45744.750543981478</v>
      </c>
      <c r="I3114" t="b">
        <v>0</v>
      </c>
      <c r="J3114" t="b">
        <v>1</v>
      </c>
      <c r="K3114" t="s">
        <v>31</v>
      </c>
      <c r="L3114" t="s">
        <v>32</v>
      </c>
      <c r="N3114">
        <v>26.654998779296879</v>
      </c>
      <c r="O3114" t="s">
        <v>4090</v>
      </c>
      <c r="P3114" t="s">
        <v>4091</v>
      </c>
    </row>
    <row r="3115" spans="1:16" x14ac:dyDescent="0.35">
      <c r="A3115" t="s">
        <v>1776</v>
      </c>
      <c r="B3115" t="s">
        <v>1776</v>
      </c>
      <c r="C3115" t="s">
        <v>2899</v>
      </c>
      <c r="D3115" t="s">
        <v>36</v>
      </c>
      <c r="E3115" t="s">
        <v>20</v>
      </c>
      <c r="F3115" t="b">
        <v>0</v>
      </c>
      <c r="G3115" t="s">
        <v>171</v>
      </c>
      <c r="H3115" s="1">
        <v>45744.77983796296</v>
      </c>
      <c r="I3115" t="b">
        <v>0</v>
      </c>
      <c r="J3115" t="b">
        <v>1</v>
      </c>
      <c r="K3115" t="s">
        <v>31</v>
      </c>
      <c r="L3115" t="s">
        <v>22</v>
      </c>
      <c r="M3115">
        <v>121000</v>
      </c>
      <c r="O3115" t="s">
        <v>402</v>
      </c>
      <c r="P3115" t="s">
        <v>2900</v>
      </c>
    </row>
    <row r="3116" spans="1:16" x14ac:dyDescent="0.35">
      <c r="A3116" t="s">
        <v>1776</v>
      </c>
      <c r="B3116" t="s">
        <v>4218</v>
      </c>
      <c r="C3116" t="s">
        <v>1810</v>
      </c>
      <c r="D3116" t="s">
        <v>573</v>
      </c>
      <c r="E3116" t="s">
        <v>436</v>
      </c>
      <c r="F3116" t="b">
        <v>0</v>
      </c>
      <c r="G3116" t="s">
        <v>52</v>
      </c>
      <c r="H3116" s="1">
        <v>45744.791886574072</v>
      </c>
      <c r="I3116" t="b">
        <v>1</v>
      </c>
      <c r="J3116" t="b">
        <v>0</v>
      </c>
      <c r="K3116" t="s">
        <v>31</v>
      </c>
      <c r="L3116" t="s">
        <v>32</v>
      </c>
      <c r="N3116">
        <v>24.014999389648441</v>
      </c>
      <c r="O3116" t="s">
        <v>1811</v>
      </c>
      <c r="P3116" t="s">
        <v>1812</v>
      </c>
    </row>
    <row r="3117" spans="1:16" x14ac:dyDescent="0.35">
      <c r="A3117" t="s">
        <v>1776</v>
      </c>
      <c r="B3117" t="s">
        <v>1776</v>
      </c>
      <c r="C3117" t="s">
        <v>4219</v>
      </c>
      <c r="D3117" t="s">
        <v>110</v>
      </c>
      <c r="E3117" t="s">
        <v>20</v>
      </c>
      <c r="F3117" t="b">
        <v>0</v>
      </c>
      <c r="G3117" t="s">
        <v>47</v>
      </c>
      <c r="H3117" s="1">
        <v>45744.791944444441</v>
      </c>
      <c r="I3117" t="b">
        <v>1</v>
      </c>
      <c r="J3117" t="b">
        <v>1</v>
      </c>
      <c r="K3117" t="s">
        <v>31</v>
      </c>
      <c r="L3117" t="s">
        <v>32</v>
      </c>
      <c r="N3117">
        <v>32.5</v>
      </c>
      <c r="O3117" t="s">
        <v>4220</v>
      </c>
    </row>
    <row r="3118" spans="1:16" x14ac:dyDescent="0.35">
      <c r="A3118" t="s">
        <v>1776</v>
      </c>
      <c r="B3118" t="s">
        <v>3443</v>
      </c>
      <c r="C3118" t="s">
        <v>4221</v>
      </c>
      <c r="D3118" t="s">
        <v>573</v>
      </c>
      <c r="E3118" t="s">
        <v>20</v>
      </c>
      <c r="F3118" t="b">
        <v>0</v>
      </c>
      <c r="G3118" t="s">
        <v>52</v>
      </c>
      <c r="H3118" s="1">
        <v>45744.833391203712</v>
      </c>
      <c r="I3118" t="b">
        <v>0</v>
      </c>
      <c r="J3118" t="b">
        <v>0</v>
      </c>
      <c r="K3118" t="s">
        <v>31</v>
      </c>
      <c r="L3118" t="s">
        <v>32</v>
      </c>
      <c r="N3118">
        <v>27.979999542236332</v>
      </c>
      <c r="O3118" t="s">
        <v>4222</v>
      </c>
      <c r="P3118" t="s">
        <v>3079</v>
      </c>
    </row>
    <row r="3119" spans="1:16" x14ac:dyDescent="0.35">
      <c r="A3119" t="s">
        <v>1776</v>
      </c>
      <c r="B3119" t="s">
        <v>4223</v>
      </c>
      <c r="C3119" t="s">
        <v>2602</v>
      </c>
      <c r="D3119" t="s">
        <v>29</v>
      </c>
      <c r="E3119" t="s">
        <v>20</v>
      </c>
      <c r="F3119" t="b">
        <v>0</v>
      </c>
      <c r="G3119" t="s">
        <v>52</v>
      </c>
      <c r="H3119" s="1">
        <v>45744.833460648151</v>
      </c>
      <c r="I3119" t="b">
        <v>0</v>
      </c>
      <c r="J3119" t="b">
        <v>1</v>
      </c>
      <c r="K3119" t="s">
        <v>31</v>
      </c>
      <c r="L3119" t="s">
        <v>22</v>
      </c>
      <c r="M3119">
        <v>130500</v>
      </c>
      <c r="O3119" t="s">
        <v>4224</v>
      </c>
      <c r="P3119" t="s">
        <v>164</v>
      </c>
    </row>
    <row r="3120" spans="1:16" x14ac:dyDescent="0.35">
      <c r="A3120" t="s">
        <v>1776</v>
      </c>
      <c r="B3120" t="s">
        <v>4225</v>
      </c>
      <c r="C3120" t="s">
        <v>154</v>
      </c>
      <c r="D3120" t="s">
        <v>36</v>
      </c>
      <c r="E3120" t="s">
        <v>20</v>
      </c>
      <c r="F3120" t="b">
        <v>0</v>
      </c>
      <c r="G3120" t="s">
        <v>52</v>
      </c>
      <c r="H3120" s="1">
        <v>45744.958379629628</v>
      </c>
      <c r="I3120" t="b">
        <v>0</v>
      </c>
      <c r="J3120" t="b">
        <v>0</v>
      </c>
      <c r="K3120" t="s">
        <v>31</v>
      </c>
      <c r="L3120" t="s">
        <v>32</v>
      </c>
      <c r="N3120">
        <v>57.5</v>
      </c>
      <c r="O3120" t="s">
        <v>4226</v>
      </c>
      <c r="P3120" t="s">
        <v>4227</v>
      </c>
    </row>
    <row r="3121" spans="1:16" x14ac:dyDescent="0.35">
      <c r="A3121" t="s">
        <v>1776</v>
      </c>
      <c r="B3121" t="s">
        <v>1776</v>
      </c>
      <c r="C3121" t="s">
        <v>46</v>
      </c>
      <c r="D3121" t="s">
        <v>3243</v>
      </c>
      <c r="E3121" t="s">
        <v>296</v>
      </c>
      <c r="F3121" t="b">
        <v>0</v>
      </c>
      <c r="G3121" t="s">
        <v>47</v>
      </c>
      <c r="H3121" s="1">
        <v>45745.042048611111</v>
      </c>
      <c r="I3121" t="b">
        <v>0</v>
      </c>
      <c r="J3121" t="b">
        <v>0</v>
      </c>
      <c r="K3121" t="s">
        <v>31</v>
      </c>
      <c r="L3121" t="s">
        <v>32</v>
      </c>
      <c r="N3121">
        <v>15</v>
      </c>
      <c r="O3121" t="s">
        <v>3244</v>
      </c>
      <c r="P3121" t="s">
        <v>3245</v>
      </c>
    </row>
    <row r="3122" spans="1:16" x14ac:dyDescent="0.35">
      <c r="A3122" t="s">
        <v>1776</v>
      </c>
      <c r="B3122" t="s">
        <v>4228</v>
      </c>
      <c r="C3122" t="s">
        <v>154</v>
      </c>
      <c r="D3122" t="s">
        <v>443</v>
      </c>
      <c r="E3122" t="s">
        <v>20</v>
      </c>
      <c r="F3122" t="b">
        <v>0</v>
      </c>
      <c r="G3122" t="s">
        <v>52</v>
      </c>
      <c r="H3122" s="1">
        <v>45745.2500462963</v>
      </c>
      <c r="I3122" t="b">
        <v>0</v>
      </c>
      <c r="J3122" t="b">
        <v>1</v>
      </c>
      <c r="K3122" t="s">
        <v>31</v>
      </c>
      <c r="L3122" t="s">
        <v>22</v>
      </c>
      <c r="M3122">
        <v>178000</v>
      </c>
      <c r="O3122" t="s">
        <v>3184</v>
      </c>
      <c r="P3122" t="s">
        <v>3185</v>
      </c>
    </row>
    <row r="3123" spans="1:16" x14ac:dyDescent="0.35">
      <c r="A3123" t="s">
        <v>1776</v>
      </c>
      <c r="B3123" t="s">
        <v>4229</v>
      </c>
      <c r="C3123" t="s">
        <v>154</v>
      </c>
      <c r="D3123" t="s">
        <v>2253</v>
      </c>
      <c r="E3123" t="s">
        <v>20</v>
      </c>
      <c r="F3123" t="b">
        <v>0</v>
      </c>
      <c r="G3123" t="s">
        <v>52</v>
      </c>
      <c r="H3123" s="1">
        <v>45745.250115740739</v>
      </c>
      <c r="I3123" t="b">
        <v>1</v>
      </c>
      <c r="J3123" t="b">
        <v>1</v>
      </c>
      <c r="K3123" t="s">
        <v>31</v>
      </c>
      <c r="L3123" t="s">
        <v>22</v>
      </c>
      <c r="M3123">
        <v>215000</v>
      </c>
      <c r="O3123" t="s">
        <v>4230</v>
      </c>
      <c r="P3123" t="s">
        <v>4231</v>
      </c>
    </row>
    <row r="3124" spans="1:16" x14ac:dyDescent="0.35">
      <c r="A3124" t="s">
        <v>1776</v>
      </c>
      <c r="B3124" t="s">
        <v>4232</v>
      </c>
      <c r="C3124" t="s">
        <v>868</v>
      </c>
      <c r="D3124" t="s">
        <v>17493</v>
      </c>
      <c r="F3124" t="b">
        <v>0</v>
      </c>
      <c r="G3124" t="s">
        <v>47</v>
      </c>
      <c r="H3124" s="1">
        <v>45745.250509259262</v>
      </c>
      <c r="I3124" t="b">
        <v>1</v>
      </c>
      <c r="J3124" t="b">
        <v>1</v>
      </c>
      <c r="K3124" t="s">
        <v>31</v>
      </c>
      <c r="L3124" t="s">
        <v>32</v>
      </c>
      <c r="N3124">
        <v>36.279998779296882</v>
      </c>
      <c r="O3124" t="s">
        <v>4233</v>
      </c>
      <c r="P3124" t="s">
        <v>140</v>
      </c>
    </row>
    <row r="3125" spans="1:16" x14ac:dyDescent="0.35">
      <c r="A3125" t="s">
        <v>1776</v>
      </c>
      <c r="B3125" t="s">
        <v>1776</v>
      </c>
      <c r="C3125" t="s">
        <v>4234</v>
      </c>
      <c r="D3125" t="s">
        <v>3243</v>
      </c>
      <c r="E3125" t="s">
        <v>296</v>
      </c>
      <c r="F3125" t="b">
        <v>0</v>
      </c>
      <c r="G3125" t="s">
        <v>47</v>
      </c>
      <c r="H3125" s="1">
        <v>45745.250601851847</v>
      </c>
      <c r="I3125" t="b">
        <v>0</v>
      </c>
      <c r="J3125" t="b">
        <v>0</v>
      </c>
      <c r="K3125" t="s">
        <v>31</v>
      </c>
      <c r="L3125" t="s">
        <v>32</v>
      </c>
      <c r="N3125">
        <v>15</v>
      </c>
      <c r="O3125" t="s">
        <v>3244</v>
      </c>
      <c r="P3125" t="s">
        <v>3245</v>
      </c>
    </row>
    <row r="3126" spans="1:16" x14ac:dyDescent="0.35">
      <c r="A3126" t="s">
        <v>1776</v>
      </c>
      <c r="B3126" t="s">
        <v>1776</v>
      </c>
      <c r="C3126" t="s">
        <v>4235</v>
      </c>
      <c r="D3126" t="s">
        <v>4220</v>
      </c>
      <c r="E3126" t="s">
        <v>20</v>
      </c>
      <c r="F3126" t="b">
        <v>0</v>
      </c>
      <c r="G3126" t="s">
        <v>994</v>
      </c>
      <c r="H3126" s="1">
        <v>45745.269837962973</v>
      </c>
      <c r="I3126" t="b">
        <v>0</v>
      </c>
      <c r="J3126" t="b">
        <v>0</v>
      </c>
      <c r="K3126" t="s">
        <v>994</v>
      </c>
      <c r="L3126" t="s">
        <v>22</v>
      </c>
      <c r="M3126">
        <v>50000</v>
      </c>
      <c r="O3126" t="s">
        <v>4220</v>
      </c>
      <c r="P3126" t="s">
        <v>897</v>
      </c>
    </row>
    <row r="3127" spans="1:16" x14ac:dyDescent="0.35">
      <c r="A3127" t="s">
        <v>1776</v>
      </c>
      <c r="B3127" t="s">
        <v>1776</v>
      </c>
      <c r="C3127" t="s">
        <v>4236</v>
      </c>
      <c r="D3127" t="s">
        <v>4220</v>
      </c>
      <c r="E3127" t="s">
        <v>20</v>
      </c>
      <c r="F3127" t="b">
        <v>0</v>
      </c>
      <c r="G3127" t="s">
        <v>994</v>
      </c>
      <c r="H3127" s="1">
        <v>45745.269837962973</v>
      </c>
      <c r="I3127" t="b">
        <v>1</v>
      </c>
      <c r="J3127" t="b">
        <v>0</v>
      </c>
      <c r="K3127" t="s">
        <v>994</v>
      </c>
      <c r="L3127" t="s">
        <v>22</v>
      </c>
      <c r="M3127">
        <v>50000</v>
      </c>
      <c r="O3127" t="s">
        <v>4220</v>
      </c>
    </row>
    <row r="3128" spans="1:16" x14ac:dyDescent="0.35">
      <c r="A3128" t="s">
        <v>1776</v>
      </c>
      <c r="B3128" t="s">
        <v>1776</v>
      </c>
      <c r="C3128" t="s">
        <v>4237</v>
      </c>
      <c r="D3128" t="s">
        <v>3243</v>
      </c>
      <c r="E3128" t="s">
        <v>296</v>
      </c>
      <c r="F3128" t="b">
        <v>0</v>
      </c>
      <c r="G3128" t="s">
        <v>30</v>
      </c>
      <c r="H3128" s="1">
        <v>45745.29277777778</v>
      </c>
      <c r="I3128" t="b">
        <v>0</v>
      </c>
      <c r="J3128" t="b">
        <v>0</v>
      </c>
      <c r="K3128" t="s">
        <v>31</v>
      </c>
      <c r="L3128" t="s">
        <v>32</v>
      </c>
      <c r="N3128">
        <v>15</v>
      </c>
      <c r="O3128" t="s">
        <v>3244</v>
      </c>
      <c r="P3128" t="s">
        <v>3245</v>
      </c>
    </row>
    <row r="3129" spans="1:16" x14ac:dyDescent="0.35">
      <c r="A3129" t="s">
        <v>1776</v>
      </c>
      <c r="B3129" t="s">
        <v>4238</v>
      </c>
      <c r="C3129" t="s">
        <v>4239</v>
      </c>
      <c r="D3129" t="s">
        <v>17445</v>
      </c>
      <c r="E3129" t="s">
        <v>204</v>
      </c>
      <c r="F3129" t="b">
        <v>0</v>
      </c>
      <c r="G3129" t="s">
        <v>4240</v>
      </c>
      <c r="H3129" s="1">
        <v>45745.294641203713</v>
      </c>
      <c r="I3129" t="b">
        <v>0</v>
      </c>
      <c r="J3129" t="b">
        <v>0</v>
      </c>
      <c r="K3129" t="s">
        <v>266</v>
      </c>
      <c r="L3129" t="s">
        <v>22</v>
      </c>
      <c r="M3129">
        <v>102500</v>
      </c>
      <c r="O3129" t="s">
        <v>4241</v>
      </c>
      <c r="P3129" t="s">
        <v>4242</v>
      </c>
    </row>
    <row r="3130" spans="1:16" x14ac:dyDescent="0.35">
      <c r="A3130" t="s">
        <v>1776</v>
      </c>
      <c r="B3130" t="s">
        <v>4243</v>
      </c>
      <c r="C3130" t="s">
        <v>283</v>
      </c>
      <c r="D3130" t="s">
        <v>573</v>
      </c>
      <c r="E3130" t="s">
        <v>296</v>
      </c>
      <c r="F3130" t="b">
        <v>0</v>
      </c>
      <c r="G3130" t="s">
        <v>52</v>
      </c>
      <c r="H3130" s="1">
        <v>45745.416805555556</v>
      </c>
      <c r="I3130" t="b">
        <v>0</v>
      </c>
      <c r="J3130" t="b">
        <v>0</v>
      </c>
      <c r="K3130" t="s">
        <v>31</v>
      </c>
      <c r="L3130" t="s">
        <v>32</v>
      </c>
      <c r="N3130">
        <v>27.979999542236332</v>
      </c>
      <c r="O3130" t="s">
        <v>4244</v>
      </c>
      <c r="P3130" t="s">
        <v>140</v>
      </c>
    </row>
    <row r="3131" spans="1:16" x14ac:dyDescent="0.35">
      <c r="A3131" t="s">
        <v>1776</v>
      </c>
      <c r="B3131" t="s">
        <v>3990</v>
      </c>
      <c r="C3131" t="s">
        <v>95</v>
      </c>
      <c r="D3131" t="s">
        <v>573</v>
      </c>
      <c r="E3131" t="s">
        <v>296</v>
      </c>
      <c r="F3131" t="b">
        <v>0</v>
      </c>
      <c r="G3131" t="s">
        <v>30</v>
      </c>
      <c r="H3131" s="1">
        <v>45745.417743055557</v>
      </c>
      <c r="I3131" t="b">
        <v>0</v>
      </c>
      <c r="J3131" t="b">
        <v>1</v>
      </c>
      <c r="K3131" t="s">
        <v>31</v>
      </c>
      <c r="L3131" t="s">
        <v>32</v>
      </c>
      <c r="N3131">
        <v>16.125</v>
      </c>
      <c r="O3131" t="s">
        <v>3991</v>
      </c>
    </row>
    <row r="3132" spans="1:16" x14ac:dyDescent="0.35">
      <c r="A3132" t="s">
        <v>1776</v>
      </c>
      <c r="B3132" t="s">
        <v>1776</v>
      </c>
      <c r="C3132" t="s">
        <v>4245</v>
      </c>
      <c r="D3132" t="s">
        <v>573</v>
      </c>
      <c r="E3132" t="s">
        <v>296</v>
      </c>
      <c r="F3132" t="b">
        <v>0</v>
      </c>
      <c r="G3132" t="s">
        <v>52</v>
      </c>
      <c r="H3132" s="1">
        <v>45745.458657407413</v>
      </c>
      <c r="I3132" t="b">
        <v>0</v>
      </c>
      <c r="J3132" t="b">
        <v>0</v>
      </c>
      <c r="K3132" t="s">
        <v>31</v>
      </c>
      <c r="L3132" t="s">
        <v>32</v>
      </c>
      <c r="N3132">
        <v>26.389999389648441</v>
      </c>
      <c r="O3132" t="s">
        <v>4246</v>
      </c>
      <c r="P3132" t="s">
        <v>4247</v>
      </c>
    </row>
    <row r="3133" spans="1:16" x14ac:dyDescent="0.35">
      <c r="A3133" t="s">
        <v>1776</v>
      </c>
      <c r="B3133" t="s">
        <v>4248</v>
      </c>
      <c r="C3133" t="s">
        <v>2846</v>
      </c>
      <c r="D3133" t="s">
        <v>4249</v>
      </c>
      <c r="E3133" t="s">
        <v>20</v>
      </c>
      <c r="F3133" t="b">
        <v>0</v>
      </c>
      <c r="G3133" t="s">
        <v>68</v>
      </c>
      <c r="H3133" s="1">
        <v>45745.45921296296</v>
      </c>
      <c r="I3133" t="b">
        <v>1</v>
      </c>
      <c r="J3133" t="b">
        <v>1</v>
      </c>
      <c r="K3133" t="s">
        <v>31</v>
      </c>
      <c r="L3133" t="s">
        <v>32</v>
      </c>
      <c r="N3133">
        <v>33</v>
      </c>
      <c r="O3133" t="s">
        <v>4250</v>
      </c>
    </row>
    <row r="3134" spans="1:16" x14ac:dyDescent="0.35">
      <c r="A3134" t="s">
        <v>1776</v>
      </c>
      <c r="B3134" t="s">
        <v>1776</v>
      </c>
      <c r="C3134" t="s">
        <v>4251</v>
      </c>
      <c r="D3134" t="s">
        <v>3243</v>
      </c>
      <c r="E3134" t="s">
        <v>296</v>
      </c>
      <c r="F3134" t="b">
        <v>0</v>
      </c>
      <c r="G3134" t="s">
        <v>171</v>
      </c>
      <c r="H3134" s="1">
        <v>45745.477407407408</v>
      </c>
      <c r="I3134" t="b">
        <v>0</v>
      </c>
      <c r="J3134" t="b">
        <v>0</v>
      </c>
      <c r="K3134" t="s">
        <v>31</v>
      </c>
      <c r="L3134" t="s">
        <v>32</v>
      </c>
      <c r="N3134">
        <v>15</v>
      </c>
      <c r="O3134" t="s">
        <v>3244</v>
      </c>
      <c r="P3134" t="s">
        <v>3245</v>
      </c>
    </row>
    <row r="3135" spans="1:16" x14ac:dyDescent="0.35">
      <c r="A3135" t="s">
        <v>1776</v>
      </c>
      <c r="B3135" t="s">
        <v>1776</v>
      </c>
      <c r="C3135" t="s">
        <v>4252</v>
      </c>
      <c r="D3135" t="s">
        <v>3243</v>
      </c>
      <c r="E3135" t="s">
        <v>296</v>
      </c>
      <c r="F3135" t="b">
        <v>0</v>
      </c>
      <c r="G3135" t="s">
        <v>30</v>
      </c>
      <c r="H3135" s="1">
        <v>45745.501111111109</v>
      </c>
      <c r="I3135" t="b">
        <v>0</v>
      </c>
      <c r="J3135" t="b">
        <v>0</v>
      </c>
      <c r="K3135" t="s">
        <v>31</v>
      </c>
      <c r="L3135" t="s">
        <v>32</v>
      </c>
      <c r="N3135">
        <v>15</v>
      </c>
      <c r="O3135" t="s">
        <v>3244</v>
      </c>
      <c r="P3135" t="s">
        <v>3245</v>
      </c>
    </row>
    <row r="3136" spans="1:16" x14ac:dyDescent="0.35">
      <c r="A3136" t="s">
        <v>1776</v>
      </c>
      <c r="B3136" t="s">
        <v>1776</v>
      </c>
      <c r="C3136" t="s">
        <v>4253</v>
      </c>
      <c r="D3136" t="s">
        <v>3243</v>
      </c>
      <c r="E3136" t="s">
        <v>296</v>
      </c>
      <c r="F3136" t="b">
        <v>0</v>
      </c>
      <c r="G3136" t="s">
        <v>30</v>
      </c>
      <c r="H3136" s="1">
        <v>45745.501111111109</v>
      </c>
      <c r="I3136" t="b">
        <v>0</v>
      </c>
      <c r="J3136" t="b">
        <v>0</v>
      </c>
      <c r="K3136" t="s">
        <v>31</v>
      </c>
      <c r="L3136" t="s">
        <v>32</v>
      </c>
      <c r="N3136">
        <v>15</v>
      </c>
      <c r="O3136" t="s">
        <v>3244</v>
      </c>
      <c r="P3136" t="s">
        <v>3245</v>
      </c>
    </row>
    <row r="3137" spans="1:16" x14ac:dyDescent="0.35">
      <c r="A3137" t="s">
        <v>1776</v>
      </c>
      <c r="B3137" t="s">
        <v>1776</v>
      </c>
      <c r="C3137" t="s">
        <v>4254</v>
      </c>
      <c r="D3137" t="s">
        <v>3243</v>
      </c>
      <c r="E3137" t="s">
        <v>296</v>
      </c>
      <c r="F3137" t="b">
        <v>0</v>
      </c>
      <c r="G3137" t="s">
        <v>30</v>
      </c>
      <c r="H3137" s="1">
        <v>45745.501145833332</v>
      </c>
      <c r="I3137" t="b">
        <v>0</v>
      </c>
      <c r="J3137" t="b">
        <v>0</v>
      </c>
      <c r="K3137" t="s">
        <v>31</v>
      </c>
      <c r="L3137" t="s">
        <v>32</v>
      </c>
      <c r="N3137">
        <v>15</v>
      </c>
      <c r="O3137" t="s">
        <v>3244</v>
      </c>
      <c r="P3137" t="s">
        <v>3245</v>
      </c>
    </row>
    <row r="3138" spans="1:16" x14ac:dyDescent="0.35">
      <c r="A3138" t="s">
        <v>1776</v>
      </c>
      <c r="B3138" t="s">
        <v>3995</v>
      </c>
      <c r="C3138" t="s">
        <v>2987</v>
      </c>
      <c r="D3138" t="s">
        <v>573</v>
      </c>
      <c r="E3138" t="s">
        <v>20</v>
      </c>
      <c r="F3138" t="b">
        <v>0</v>
      </c>
      <c r="G3138" t="s">
        <v>52</v>
      </c>
      <c r="H3138" s="1">
        <v>45745.583726851852</v>
      </c>
      <c r="I3138" t="b">
        <v>0</v>
      </c>
      <c r="J3138" t="b">
        <v>1</v>
      </c>
      <c r="K3138" t="s">
        <v>31</v>
      </c>
      <c r="L3138" t="s">
        <v>32</v>
      </c>
      <c r="N3138">
        <v>24.014999389648441</v>
      </c>
      <c r="O3138" t="s">
        <v>603</v>
      </c>
      <c r="P3138" t="s">
        <v>3996</v>
      </c>
    </row>
    <row r="3139" spans="1:16" x14ac:dyDescent="0.35">
      <c r="A3139" t="s">
        <v>1776</v>
      </c>
      <c r="B3139" t="s">
        <v>1776</v>
      </c>
      <c r="C3139" t="s">
        <v>3815</v>
      </c>
      <c r="D3139" t="s">
        <v>4255</v>
      </c>
      <c r="E3139" t="s">
        <v>436</v>
      </c>
      <c r="F3139" t="b">
        <v>0</v>
      </c>
      <c r="G3139" t="s">
        <v>68</v>
      </c>
      <c r="H3139" s="1">
        <v>45745.792546296303</v>
      </c>
      <c r="I3139" t="b">
        <v>1</v>
      </c>
      <c r="J3139" t="b">
        <v>0</v>
      </c>
      <c r="K3139" t="s">
        <v>31</v>
      </c>
      <c r="L3139" t="s">
        <v>32</v>
      </c>
      <c r="N3139">
        <v>26</v>
      </c>
      <c r="O3139" t="s">
        <v>3816</v>
      </c>
      <c r="P3139" t="s">
        <v>164</v>
      </c>
    </row>
    <row r="3140" spans="1:16" x14ac:dyDescent="0.35">
      <c r="A3140" t="s">
        <v>1776</v>
      </c>
      <c r="B3140" t="s">
        <v>4256</v>
      </c>
      <c r="C3140" t="s">
        <v>18</v>
      </c>
      <c r="D3140" t="s">
        <v>573</v>
      </c>
      <c r="E3140" t="s">
        <v>20</v>
      </c>
      <c r="F3140" t="b">
        <v>1</v>
      </c>
      <c r="G3140" t="s">
        <v>52</v>
      </c>
      <c r="H3140" s="1">
        <v>45745.833657407413</v>
      </c>
      <c r="I3140" t="b">
        <v>0</v>
      </c>
      <c r="J3140" t="b">
        <v>1</v>
      </c>
      <c r="K3140" t="s">
        <v>31</v>
      </c>
      <c r="L3140" t="s">
        <v>32</v>
      </c>
      <c r="N3140">
        <v>27.29000091552734</v>
      </c>
      <c r="O3140" t="s">
        <v>4257</v>
      </c>
      <c r="P3140" t="s">
        <v>4258</v>
      </c>
    </row>
    <row r="3141" spans="1:16" x14ac:dyDescent="0.35">
      <c r="A3141" t="s">
        <v>1776</v>
      </c>
      <c r="B3141" t="s">
        <v>4259</v>
      </c>
      <c r="C3141" t="s">
        <v>3788</v>
      </c>
      <c r="D3141" t="s">
        <v>573</v>
      </c>
      <c r="E3141" t="s">
        <v>20</v>
      </c>
      <c r="F3141" t="b">
        <v>0</v>
      </c>
      <c r="G3141" t="s">
        <v>52</v>
      </c>
      <c r="H3141" s="1">
        <v>45745.833692129629</v>
      </c>
      <c r="I3141" t="b">
        <v>0</v>
      </c>
      <c r="J3141" t="b">
        <v>0</v>
      </c>
      <c r="K3141" t="s">
        <v>31</v>
      </c>
      <c r="L3141" t="s">
        <v>32</v>
      </c>
      <c r="N3141">
        <v>27.435001373291019</v>
      </c>
      <c r="O3141" t="s">
        <v>4260</v>
      </c>
      <c r="P3141" t="s">
        <v>156</v>
      </c>
    </row>
    <row r="3142" spans="1:16" x14ac:dyDescent="0.35">
      <c r="A3142" t="s">
        <v>1776</v>
      </c>
      <c r="B3142" t="s">
        <v>1776</v>
      </c>
      <c r="C3142" t="s">
        <v>4261</v>
      </c>
      <c r="D3142" t="s">
        <v>573</v>
      </c>
      <c r="E3142" t="s">
        <v>296</v>
      </c>
      <c r="F3142" t="b">
        <v>0</v>
      </c>
      <c r="G3142" t="s">
        <v>52</v>
      </c>
      <c r="H3142" s="1">
        <v>45745.916886574072</v>
      </c>
      <c r="I3142" t="b">
        <v>0</v>
      </c>
      <c r="J3142" t="b">
        <v>0</v>
      </c>
      <c r="K3142" t="s">
        <v>31</v>
      </c>
      <c r="L3142" t="s">
        <v>32</v>
      </c>
      <c r="N3142">
        <v>20.670000076293949</v>
      </c>
      <c r="O3142" t="s">
        <v>4262</v>
      </c>
      <c r="P3142" t="s">
        <v>232</v>
      </c>
    </row>
    <row r="3143" spans="1:16" x14ac:dyDescent="0.35">
      <c r="A3143" t="s">
        <v>1776</v>
      </c>
      <c r="B3143" t="s">
        <v>3910</v>
      </c>
      <c r="C3143" t="s">
        <v>3911</v>
      </c>
      <c r="D3143" t="s">
        <v>573</v>
      </c>
      <c r="E3143" t="s">
        <v>296</v>
      </c>
      <c r="F3143" t="b">
        <v>0</v>
      </c>
      <c r="G3143" t="s">
        <v>52</v>
      </c>
      <c r="H3143" s="1">
        <v>45745.916909722233</v>
      </c>
      <c r="I3143" t="b">
        <v>0</v>
      </c>
      <c r="J3143" t="b">
        <v>0</v>
      </c>
      <c r="K3143" t="s">
        <v>31</v>
      </c>
      <c r="L3143" t="s">
        <v>32</v>
      </c>
      <c r="N3143">
        <v>27.435001373291019</v>
      </c>
      <c r="O3143" t="s">
        <v>3912</v>
      </c>
      <c r="P3143" t="s">
        <v>2247</v>
      </c>
    </row>
    <row r="3144" spans="1:16" x14ac:dyDescent="0.35">
      <c r="A3144" t="s">
        <v>1776</v>
      </c>
      <c r="B3144" t="s">
        <v>4263</v>
      </c>
      <c r="C3144" t="s">
        <v>4264</v>
      </c>
      <c r="D3144" t="s">
        <v>573</v>
      </c>
      <c r="E3144" t="s">
        <v>296</v>
      </c>
      <c r="F3144" t="b">
        <v>0</v>
      </c>
      <c r="G3144" t="s">
        <v>52</v>
      </c>
      <c r="H3144" s="1">
        <v>45745.958495370367</v>
      </c>
      <c r="I3144" t="b">
        <v>1</v>
      </c>
      <c r="J3144" t="b">
        <v>1</v>
      </c>
      <c r="K3144" t="s">
        <v>31</v>
      </c>
      <c r="L3144" t="s">
        <v>32</v>
      </c>
      <c r="N3144">
        <v>27.979999542236332</v>
      </c>
      <c r="O3144" t="s">
        <v>4021</v>
      </c>
      <c r="P3144" t="s">
        <v>4022</v>
      </c>
    </row>
    <row r="3145" spans="1:16" x14ac:dyDescent="0.35">
      <c r="A3145" t="s">
        <v>1776</v>
      </c>
      <c r="B3145" t="s">
        <v>1776</v>
      </c>
      <c r="C3145" t="s">
        <v>4265</v>
      </c>
      <c r="D3145" t="s">
        <v>573</v>
      </c>
      <c r="E3145" t="s">
        <v>296</v>
      </c>
      <c r="F3145" t="b">
        <v>0</v>
      </c>
      <c r="G3145" t="s">
        <v>52</v>
      </c>
      <c r="H3145" s="1">
        <v>45745.958553240736</v>
      </c>
      <c r="I3145" t="b">
        <v>0</v>
      </c>
      <c r="J3145" t="b">
        <v>0</v>
      </c>
      <c r="K3145" t="s">
        <v>31</v>
      </c>
      <c r="L3145" t="s">
        <v>32</v>
      </c>
      <c r="N3145">
        <v>22.694999694824219</v>
      </c>
      <c r="O3145" t="s">
        <v>4266</v>
      </c>
      <c r="P3145" t="s">
        <v>4267</v>
      </c>
    </row>
    <row r="3146" spans="1:16" x14ac:dyDescent="0.35">
      <c r="A3146" t="s">
        <v>1776</v>
      </c>
      <c r="B3146" t="s">
        <v>3786</v>
      </c>
      <c r="C3146" t="s">
        <v>354</v>
      </c>
      <c r="D3146" t="s">
        <v>573</v>
      </c>
      <c r="E3146" t="s">
        <v>296</v>
      </c>
      <c r="F3146" t="b">
        <v>0</v>
      </c>
      <c r="G3146" t="s">
        <v>43</v>
      </c>
      <c r="H3146" s="1">
        <v>45745.959016203713</v>
      </c>
      <c r="I3146" t="b">
        <v>0</v>
      </c>
      <c r="J3146" t="b">
        <v>0</v>
      </c>
      <c r="K3146" t="s">
        <v>31</v>
      </c>
      <c r="L3146" t="s">
        <v>32</v>
      </c>
      <c r="N3146">
        <v>16.510000228881839</v>
      </c>
      <c r="O3146" t="s">
        <v>3848</v>
      </c>
      <c r="P3146" t="s">
        <v>4268</v>
      </c>
    </row>
    <row r="3147" spans="1:16" x14ac:dyDescent="0.35">
      <c r="A3147" t="s">
        <v>1776</v>
      </c>
      <c r="B3147" t="s">
        <v>4269</v>
      </c>
      <c r="C3147" t="s">
        <v>201</v>
      </c>
      <c r="D3147" t="s">
        <v>573</v>
      </c>
      <c r="E3147" t="s">
        <v>296</v>
      </c>
      <c r="F3147" t="b">
        <v>0</v>
      </c>
      <c r="G3147" t="s">
        <v>43</v>
      </c>
      <c r="H3147" s="1">
        <v>45745.959016203713</v>
      </c>
      <c r="I3147" t="b">
        <v>0</v>
      </c>
      <c r="J3147" t="b">
        <v>1</v>
      </c>
      <c r="K3147" t="s">
        <v>31</v>
      </c>
      <c r="L3147" t="s">
        <v>32</v>
      </c>
      <c r="N3147">
        <v>37.850002288818359</v>
      </c>
      <c r="O3147" t="s">
        <v>4270</v>
      </c>
      <c r="P3147" t="s">
        <v>4271</v>
      </c>
    </row>
    <row r="3148" spans="1:16" x14ac:dyDescent="0.35">
      <c r="A3148" t="s">
        <v>1776</v>
      </c>
      <c r="B3148" t="s">
        <v>3623</v>
      </c>
      <c r="C3148" t="s">
        <v>401</v>
      </c>
      <c r="D3148" t="s">
        <v>573</v>
      </c>
      <c r="E3148" t="s">
        <v>20</v>
      </c>
      <c r="F3148" t="b">
        <v>0</v>
      </c>
      <c r="G3148" t="s">
        <v>52</v>
      </c>
      <c r="H3148" s="1">
        <v>45746.083541666667</v>
      </c>
      <c r="I3148" t="b">
        <v>0</v>
      </c>
      <c r="J3148" t="b">
        <v>1</v>
      </c>
      <c r="K3148" t="s">
        <v>31</v>
      </c>
      <c r="L3148" t="s">
        <v>32</v>
      </c>
      <c r="N3148">
        <v>26.389999389648441</v>
      </c>
      <c r="O3148" t="s">
        <v>332</v>
      </c>
      <c r="P3148" t="s">
        <v>3876</v>
      </c>
    </row>
    <row r="3149" spans="1:16" x14ac:dyDescent="0.35">
      <c r="A3149" t="s">
        <v>1776</v>
      </c>
      <c r="B3149" t="s">
        <v>3620</v>
      </c>
      <c r="C3149" t="s">
        <v>3621</v>
      </c>
      <c r="D3149" t="s">
        <v>573</v>
      </c>
      <c r="E3149" t="s">
        <v>20</v>
      </c>
      <c r="F3149" t="b">
        <v>0</v>
      </c>
      <c r="G3149" t="s">
        <v>52</v>
      </c>
      <c r="H3149" s="1">
        <v>45746.08357638889</v>
      </c>
      <c r="I3149" t="b">
        <v>0</v>
      </c>
      <c r="J3149" t="b">
        <v>0</v>
      </c>
      <c r="K3149" t="s">
        <v>31</v>
      </c>
      <c r="L3149" t="s">
        <v>32</v>
      </c>
      <c r="N3149">
        <v>22.694999694824219</v>
      </c>
      <c r="O3149" t="s">
        <v>3622</v>
      </c>
      <c r="P3149" t="s">
        <v>232</v>
      </c>
    </row>
    <row r="3150" spans="1:16" x14ac:dyDescent="0.35">
      <c r="A3150" t="s">
        <v>1776</v>
      </c>
      <c r="B3150" t="s">
        <v>4272</v>
      </c>
      <c r="C3150" t="s">
        <v>257</v>
      </c>
      <c r="D3150" t="s">
        <v>573</v>
      </c>
      <c r="E3150" t="s">
        <v>20</v>
      </c>
      <c r="F3150" t="b">
        <v>0</v>
      </c>
      <c r="G3150" t="s">
        <v>47</v>
      </c>
      <c r="H3150" s="1">
        <v>45746.083854166667</v>
      </c>
      <c r="I3150" t="b">
        <v>0</v>
      </c>
      <c r="J3150" t="b">
        <v>0</v>
      </c>
      <c r="K3150" t="s">
        <v>31</v>
      </c>
      <c r="L3150" t="s">
        <v>32</v>
      </c>
      <c r="N3150">
        <v>36.75</v>
      </c>
      <c r="O3150" t="s">
        <v>3629</v>
      </c>
      <c r="P3150" t="s">
        <v>3630</v>
      </c>
    </row>
    <row r="3151" spans="1:16" x14ac:dyDescent="0.35">
      <c r="A3151" t="s">
        <v>1776</v>
      </c>
      <c r="B3151" t="s">
        <v>1776</v>
      </c>
      <c r="C3151" t="s">
        <v>4273</v>
      </c>
      <c r="D3151" t="s">
        <v>3243</v>
      </c>
      <c r="E3151" t="s">
        <v>296</v>
      </c>
      <c r="F3151" t="b">
        <v>0</v>
      </c>
      <c r="G3151" t="s">
        <v>47</v>
      </c>
      <c r="H3151" s="1">
        <v>45746.083935185183</v>
      </c>
      <c r="I3151" t="b">
        <v>0</v>
      </c>
      <c r="J3151" t="b">
        <v>0</v>
      </c>
      <c r="K3151" t="s">
        <v>31</v>
      </c>
      <c r="L3151" t="s">
        <v>32</v>
      </c>
      <c r="N3151">
        <v>15</v>
      </c>
      <c r="O3151" t="s">
        <v>3244</v>
      </c>
      <c r="P3151" t="s">
        <v>3245</v>
      </c>
    </row>
    <row r="3152" spans="1:16" x14ac:dyDescent="0.35">
      <c r="A3152" t="s">
        <v>1776</v>
      </c>
      <c r="B3152" t="s">
        <v>1776</v>
      </c>
      <c r="C3152" t="s">
        <v>4274</v>
      </c>
      <c r="D3152" t="s">
        <v>3243</v>
      </c>
      <c r="E3152" t="s">
        <v>296</v>
      </c>
      <c r="F3152" t="b">
        <v>0</v>
      </c>
      <c r="G3152" t="s">
        <v>47</v>
      </c>
      <c r="H3152" s="1">
        <v>45746.125601851847</v>
      </c>
      <c r="I3152" t="b">
        <v>0</v>
      </c>
      <c r="J3152" t="b">
        <v>0</v>
      </c>
      <c r="K3152" t="s">
        <v>31</v>
      </c>
      <c r="L3152" t="s">
        <v>32</v>
      </c>
      <c r="N3152">
        <v>15</v>
      </c>
      <c r="O3152" t="s">
        <v>3244</v>
      </c>
      <c r="P3152" t="s">
        <v>3245</v>
      </c>
    </row>
    <row r="3153" spans="1:16" x14ac:dyDescent="0.35">
      <c r="A3153" t="s">
        <v>1776</v>
      </c>
      <c r="B3153" t="s">
        <v>4225</v>
      </c>
      <c r="C3153" t="s">
        <v>154</v>
      </c>
      <c r="D3153" t="s">
        <v>110</v>
      </c>
      <c r="E3153" t="s">
        <v>20</v>
      </c>
      <c r="F3153" t="b">
        <v>0</v>
      </c>
      <c r="G3153" t="s">
        <v>52</v>
      </c>
      <c r="H3153" s="1">
        <v>45746.250104166669</v>
      </c>
      <c r="I3153" t="b">
        <v>1</v>
      </c>
      <c r="J3153" t="b">
        <v>0</v>
      </c>
      <c r="K3153" t="s">
        <v>31</v>
      </c>
      <c r="L3153" t="s">
        <v>32</v>
      </c>
      <c r="N3153">
        <v>57.5</v>
      </c>
      <c r="O3153" t="s">
        <v>4226</v>
      </c>
      <c r="P3153" t="s">
        <v>4227</v>
      </c>
    </row>
    <row r="3154" spans="1:16" x14ac:dyDescent="0.35">
      <c r="A3154" t="s">
        <v>1776</v>
      </c>
      <c r="B3154" t="s">
        <v>3580</v>
      </c>
      <c r="C3154" t="s">
        <v>257</v>
      </c>
      <c r="D3154" t="s">
        <v>36</v>
      </c>
      <c r="E3154" t="s">
        <v>20</v>
      </c>
      <c r="F3154" t="b">
        <v>0</v>
      </c>
      <c r="G3154" t="s">
        <v>47</v>
      </c>
      <c r="H3154" s="1">
        <v>45746.250543981478</v>
      </c>
      <c r="I3154" t="b">
        <v>1</v>
      </c>
      <c r="J3154" t="b">
        <v>1</v>
      </c>
      <c r="K3154" t="s">
        <v>31</v>
      </c>
      <c r="L3154" t="s">
        <v>32</v>
      </c>
      <c r="N3154">
        <v>47.904998779296882</v>
      </c>
      <c r="O3154" t="s">
        <v>3581</v>
      </c>
      <c r="P3154" t="s">
        <v>561</v>
      </c>
    </row>
    <row r="3155" spans="1:16" x14ac:dyDescent="0.35">
      <c r="A3155" t="s">
        <v>1776</v>
      </c>
      <c r="B3155" t="s">
        <v>3221</v>
      </c>
      <c r="C3155" t="s">
        <v>18</v>
      </c>
      <c r="D3155" t="s">
        <v>29</v>
      </c>
      <c r="E3155" t="s">
        <v>20</v>
      </c>
      <c r="F3155" t="b">
        <v>1</v>
      </c>
      <c r="G3155" t="s">
        <v>43</v>
      </c>
      <c r="H3155" s="1">
        <v>45746.250763888893</v>
      </c>
      <c r="I3155" t="b">
        <v>1</v>
      </c>
      <c r="J3155" t="b">
        <v>0</v>
      </c>
      <c r="K3155" t="s">
        <v>31</v>
      </c>
      <c r="L3155" t="s">
        <v>22</v>
      </c>
      <c r="M3155">
        <v>80000</v>
      </c>
      <c r="O3155" t="s">
        <v>4275</v>
      </c>
    </row>
    <row r="3156" spans="1:16" x14ac:dyDescent="0.35">
      <c r="A3156" t="s">
        <v>1776</v>
      </c>
      <c r="B3156" t="s">
        <v>1776</v>
      </c>
      <c r="C3156" t="s">
        <v>2923</v>
      </c>
      <c r="D3156" t="s">
        <v>17445</v>
      </c>
      <c r="E3156" t="s">
        <v>20</v>
      </c>
      <c r="F3156" t="b">
        <v>0</v>
      </c>
      <c r="G3156" t="s">
        <v>68</v>
      </c>
      <c r="H3156" s="1">
        <v>45746.250960648147</v>
      </c>
      <c r="I3156" t="b">
        <v>0</v>
      </c>
      <c r="J3156" t="b">
        <v>1</v>
      </c>
      <c r="K3156" t="s">
        <v>31</v>
      </c>
      <c r="L3156" t="s">
        <v>22</v>
      </c>
      <c r="M3156">
        <v>121700</v>
      </c>
      <c r="O3156" t="s">
        <v>4276</v>
      </c>
      <c r="P3156" t="s">
        <v>4188</v>
      </c>
    </row>
    <row r="3157" spans="1:16" x14ac:dyDescent="0.35">
      <c r="A3157" t="s">
        <v>1776</v>
      </c>
      <c r="B3157" t="s">
        <v>1776</v>
      </c>
      <c r="C3157" t="s">
        <v>72</v>
      </c>
      <c r="D3157" t="s">
        <v>110</v>
      </c>
      <c r="E3157" t="s">
        <v>20</v>
      </c>
      <c r="F3157" t="b">
        <v>0</v>
      </c>
      <c r="G3157" t="s">
        <v>30</v>
      </c>
      <c r="H3157" s="1">
        <v>45746.251273148147</v>
      </c>
      <c r="I3157" t="b">
        <v>0</v>
      </c>
      <c r="J3157" t="b">
        <v>1</v>
      </c>
      <c r="K3157" t="s">
        <v>31</v>
      </c>
      <c r="L3157" t="s">
        <v>22</v>
      </c>
      <c r="M3157">
        <v>52500</v>
      </c>
      <c r="O3157" t="s">
        <v>4277</v>
      </c>
      <c r="P3157" t="s">
        <v>232</v>
      </c>
    </row>
    <row r="3158" spans="1:16" x14ac:dyDescent="0.35">
      <c r="A3158" t="s">
        <v>1776</v>
      </c>
      <c r="B3158" t="s">
        <v>3500</v>
      </c>
      <c r="C3158" t="s">
        <v>18</v>
      </c>
      <c r="D3158" t="s">
        <v>17442</v>
      </c>
      <c r="E3158" t="s">
        <v>20</v>
      </c>
      <c r="F3158" t="b">
        <v>1</v>
      </c>
      <c r="G3158" t="s">
        <v>3501</v>
      </c>
      <c r="H3158" s="1">
        <v>45746.280127314807</v>
      </c>
      <c r="I3158" t="b">
        <v>0</v>
      </c>
      <c r="J3158" t="b">
        <v>0</v>
      </c>
      <c r="K3158" t="s">
        <v>3501</v>
      </c>
      <c r="L3158" t="s">
        <v>22</v>
      </c>
      <c r="M3158">
        <v>60000</v>
      </c>
      <c r="O3158" t="s">
        <v>3502</v>
      </c>
      <c r="P3158" t="s">
        <v>3503</v>
      </c>
    </row>
    <row r="3159" spans="1:16" x14ac:dyDescent="0.35">
      <c r="A3159" t="s">
        <v>1776</v>
      </c>
      <c r="B3159" t="s">
        <v>2901</v>
      </c>
      <c r="C3159" t="s">
        <v>142</v>
      </c>
      <c r="D3159" t="s">
        <v>115</v>
      </c>
      <c r="E3159" t="s">
        <v>20</v>
      </c>
      <c r="F3159" t="b">
        <v>0</v>
      </c>
      <c r="G3159" t="s">
        <v>68</v>
      </c>
      <c r="H3159" s="1">
        <v>45746.292754629627</v>
      </c>
      <c r="I3159" t="b">
        <v>0</v>
      </c>
      <c r="J3159" t="b">
        <v>0</v>
      </c>
      <c r="K3159" t="s">
        <v>31</v>
      </c>
      <c r="L3159" t="s">
        <v>22</v>
      </c>
      <c r="M3159">
        <v>105000</v>
      </c>
      <c r="O3159" t="s">
        <v>2165</v>
      </c>
      <c r="P3159" t="s">
        <v>3433</v>
      </c>
    </row>
    <row r="3160" spans="1:16" x14ac:dyDescent="0.35">
      <c r="A3160" t="s">
        <v>1776</v>
      </c>
      <c r="B3160" t="s">
        <v>1776</v>
      </c>
      <c r="C3160" t="s">
        <v>2899</v>
      </c>
      <c r="D3160" t="s">
        <v>110</v>
      </c>
      <c r="E3160" t="s">
        <v>20</v>
      </c>
      <c r="F3160" t="b">
        <v>0</v>
      </c>
      <c r="G3160" t="s">
        <v>171</v>
      </c>
      <c r="H3160" s="1">
        <v>45746.30127314815</v>
      </c>
      <c r="I3160" t="b">
        <v>0</v>
      </c>
      <c r="J3160" t="b">
        <v>1</v>
      </c>
      <c r="K3160" t="s">
        <v>31</v>
      </c>
      <c r="L3160" t="s">
        <v>22</v>
      </c>
      <c r="M3160">
        <v>127050</v>
      </c>
      <c r="O3160" t="s">
        <v>2773</v>
      </c>
      <c r="P3160" t="s">
        <v>2900</v>
      </c>
    </row>
    <row r="3161" spans="1:16" x14ac:dyDescent="0.35">
      <c r="A3161" t="s">
        <v>1776</v>
      </c>
      <c r="B3161" t="s">
        <v>1776</v>
      </c>
      <c r="C3161" t="s">
        <v>994</v>
      </c>
      <c r="D3161" t="s">
        <v>110</v>
      </c>
      <c r="E3161" t="s">
        <v>20</v>
      </c>
      <c r="F3161" t="b">
        <v>0</v>
      </c>
      <c r="G3161" t="s">
        <v>994</v>
      </c>
      <c r="H3161" s="1">
        <v>45746.301712962973</v>
      </c>
      <c r="I3161" t="b">
        <v>0</v>
      </c>
      <c r="J3161" t="b">
        <v>0</v>
      </c>
      <c r="K3161" t="s">
        <v>994</v>
      </c>
      <c r="L3161" t="s">
        <v>32</v>
      </c>
      <c r="N3161">
        <v>24.04000091552734</v>
      </c>
      <c r="O3161" t="s">
        <v>4278</v>
      </c>
      <c r="P3161" t="s">
        <v>4279</v>
      </c>
    </row>
    <row r="3162" spans="1:16" x14ac:dyDescent="0.35">
      <c r="A3162" t="s">
        <v>1776</v>
      </c>
      <c r="B3162" t="s">
        <v>4280</v>
      </c>
      <c r="C3162" t="s">
        <v>3112</v>
      </c>
      <c r="D3162" t="s">
        <v>573</v>
      </c>
      <c r="E3162" t="s">
        <v>296</v>
      </c>
      <c r="F3162" t="b">
        <v>0</v>
      </c>
      <c r="G3162" t="s">
        <v>52</v>
      </c>
      <c r="H3162" s="1">
        <v>45746.333599537043</v>
      </c>
      <c r="I3162" t="b">
        <v>1</v>
      </c>
      <c r="J3162" t="b">
        <v>0</v>
      </c>
      <c r="K3162" t="s">
        <v>31</v>
      </c>
      <c r="L3162" t="s">
        <v>32</v>
      </c>
      <c r="N3162">
        <v>24.014999389648441</v>
      </c>
      <c r="O3162" t="s">
        <v>4281</v>
      </c>
    </row>
    <row r="3163" spans="1:16" x14ac:dyDescent="0.35">
      <c r="A3163" t="s">
        <v>1776</v>
      </c>
      <c r="B3163" t="s">
        <v>4282</v>
      </c>
      <c r="C3163" t="s">
        <v>3112</v>
      </c>
      <c r="D3163" t="s">
        <v>573</v>
      </c>
      <c r="E3163" t="s">
        <v>296</v>
      </c>
      <c r="F3163" t="b">
        <v>0</v>
      </c>
      <c r="G3163" t="s">
        <v>52</v>
      </c>
      <c r="H3163" s="1">
        <v>45746.333611111113</v>
      </c>
      <c r="I3163" t="b">
        <v>0</v>
      </c>
      <c r="J3163" t="b">
        <v>0</v>
      </c>
      <c r="K3163" t="s">
        <v>31</v>
      </c>
      <c r="L3163" t="s">
        <v>32</v>
      </c>
      <c r="N3163">
        <v>24.014999389648441</v>
      </c>
      <c r="O3163" t="s">
        <v>4281</v>
      </c>
      <c r="P3163" t="s">
        <v>4283</v>
      </c>
    </row>
    <row r="3164" spans="1:16" x14ac:dyDescent="0.35">
      <c r="A3164" t="s">
        <v>1776</v>
      </c>
      <c r="B3164" t="s">
        <v>1776</v>
      </c>
      <c r="C3164" t="s">
        <v>4284</v>
      </c>
      <c r="D3164" t="s">
        <v>3243</v>
      </c>
      <c r="E3164" t="s">
        <v>296</v>
      </c>
      <c r="F3164" t="b">
        <v>0</v>
      </c>
      <c r="G3164" t="s">
        <v>47</v>
      </c>
      <c r="H3164" s="1">
        <v>45746.334027777782</v>
      </c>
      <c r="I3164" t="b">
        <v>0</v>
      </c>
      <c r="J3164" t="b">
        <v>0</v>
      </c>
      <c r="K3164" t="s">
        <v>31</v>
      </c>
      <c r="L3164" t="s">
        <v>32</v>
      </c>
      <c r="N3164">
        <v>15</v>
      </c>
      <c r="O3164" t="s">
        <v>3244</v>
      </c>
      <c r="P3164" t="s">
        <v>3245</v>
      </c>
    </row>
    <row r="3165" spans="1:16" x14ac:dyDescent="0.35">
      <c r="A3165" t="s">
        <v>1776</v>
      </c>
      <c r="B3165" t="s">
        <v>4285</v>
      </c>
      <c r="C3165" t="s">
        <v>491</v>
      </c>
      <c r="D3165" t="s">
        <v>573</v>
      </c>
      <c r="E3165" t="s">
        <v>296</v>
      </c>
      <c r="F3165" t="b">
        <v>0</v>
      </c>
      <c r="G3165" t="s">
        <v>52</v>
      </c>
      <c r="H3165" s="1">
        <v>45746.416932870372</v>
      </c>
      <c r="I3165" t="b">
        <v>0</v>
      </c>
      <c r="J3165" t="b">
        <v>1</v>
      </c>
      <c r="K3165" t="s">
        <v>31</v>
      </c>
      <c r="L3165" t="s">
        <v>32</v>
      </c>
      <c r="N3165">
        <v>20.670000076293949</v>
      </c>
      <c r="O3165" t="s">
        <v>2388</v>
      </c>
      <c r="P3165" t="s">
        <v>4286</v>
      </c>
    </row>
    <row r="3166" spans="1:16" x14ac:dyDescent="0.35">
      <c r="A3166" t="s">
        <v>1776</v>
      </c>
      <c r="B3166" t="s">
        <v>1776</v>
      </c>
      <c r="C3166" t="s">
        <v>4287</v>
      </c>
      <c r="D3166" t="s">
        <v>3243</v>
      </c>
      <c r="E3166" t="s">
        <v>296</v>
      </c>
      <c r="F3166" t="b">
        <v>0</v>
      </c>
      <c r="G3166" t="s">
        <v>43</v>
      </c>
      <c r="H3166" s="1">
        <v>45746.459236111114</v>
      </c>
      <c r="I3166" t="b">
        <v>0</v>
      </c>
      <c r="J3166" t="b">
        <v>0</v>
      </c>
      <c r="K3166" t="s">
        <v>31</v>
      </c>
      <c r="L3166" t="s">
        <v>32</v>
      </c>
      <c r="N3166">
        <v>15</v>
      </c>
      <c r="O3166" t="s">
        <v>3244</v>
      </c>
      <c r="P3166" t="s">
        <v>3245</v>
      </c>
    </row>
    <row r="3167" spans="1:16" x14ac:dyDescent="0.35">
      <c r="A3167" t="s">
        <v>1776</v>
      </c>
      <c r="B3167" t="s">
        <v>2408</v>
      </c>
      <c r="C3167" t="s">
        <v>185</v>
      </c>
      <c r="D3167" t="s">
        <v>1955</v>
      </c>
      <c r="E3167" t="s">
        <v>91</v>
      </c>
      <c r="F3167" t="b">
        <v>0</v>
      </c>
      <c r="G3167" t="s">
        <v>30</v>
      </c>
      <c r="H3167" s="1">
        <v>45746.459664351853</v>
      </c>
      <c r="I3167" t="b">
        <v>0</v>
      </c>
      <c r="J3167" t="b">
        <v>1</v>
      </c>
      <c r="K3167" t="s">
        <v>31</v>
      </c>
      <c r="L3167" t="s">
        <v>32</v>
      </c>
      <c r="N3167">
        <v>29.5</v>
      </c>
      <c r="O3167" t="s">
        <v>2409</v>
      </c>
      <c r="P3167" t="s">
        <v>4288</v>
      </c>
    </row>
    <row r="3168" spans="1:16" x14ac:dyDescent="0.35">
      <c r="A3168" t="s">
        <v>1776</v>
      </c>
      <c r="B3168" t="s">
        <v>1776</v>
      </c>
      <c r="C3168" t="s">
        <v>4289</v>
      </c>
      <c r="D3168" t="s">
        <v>3243</v>
      </c>
      <c r="E3168" t="s">
        <v>296</v>
      </c>
      <c r="F3168" t="b">
        <v>0</v>
      </c>
      <c r="G3168" t="s">
        <v>30</v>
      </c>
      <c r="H3168" s="1">
        <v>45746.459675925929</v>
      </c>
      <c r="I3168" t="b">
        <v>0</v>
      </c>
      <c r="J3168" t="b">
        <v>0</v>
      </c>
      <c r="K3168" t="s">
        <v>31</v>
      </c>
      <c r="L3168" t="s">
        <v>32</v>
      </c>
      <c r="N3168">
        <v>15</v>
      </c>
      <c r="O3168" t="s">
        <v>3244</v>
      </c>
      <c r="P3168" t="s">
        <v>3245</v>
      </c>
    </row>
    <row r="3169" spans="1:16" x14ac:dyDescent="0.35">
      <c r="A3169" t="s">
        <v>1776</v>
      </c>
      <c r="B3169" t="s">
        <v>1776</v>
      </c>
      <c r="C3169" t="s">
        <v>4290</v>
      </c>
      <c r="D3169" t="s">
        <v>3243</v>
      </c>
      <c r="E3169" t="s">
        <v>296</v>
      </c>
      <c r="F3169" t="b">
        <v>0</v>
      </c>
      <c r="G3169" t="s">
        <v>30</v>
      </c>
      <c r="H3169" s="1">
        <v>45746.459699074083</v>
      </c>
      <c r="I3169" t="b">
        <v>0</v>
      </c>
      <c r="J3169" t="b">
        <v>0</v>
      </c>
      <c r="K3169" t="s">
        <v>31</v>
      </c>
      <c r="L3169" t="s">
        <v>32</v>
      </c>
      <c r="N3169">
        <v>15</v>
      </c>
      <c r="O3169" t="s">
        <v>3244</v>
      </c>
      <c r="P3169" t="s">
        <v>3245</v>
      </c>
    </row>
    <row r="3170" spans="1:16" x14ac:dyDescent="0.35">
      <c r="A3170" t="s">
        <v>1776</v>
      </c>
      <c r="B3170" t="s">
        <v>1776</v>
      </c>
      <c r="C3170" t="s">
        <v>4291</v>
      </c>
      <c r="D3170" t="s">
        <v>3243</v>
      </c>
      <c r="E3170" t="s">
        <v>296</v>
      </c>
      <c r="F3170" t="b">
        <v>0</v>
      </c>
      <c r="G3170" t="s">
        <v>47</v>
      </c>
      <c r="H3170" s="1">
        <v>45746.500648148147</v>
      </c>
      <c r="I3170" t="b">
        <v>0</v>
      </c>
      <c r="J3170" t="b">
        <v>0</v>
      </c>
      <c r="K3170" t="s">
        <v>31</v>
      </c>
      <c r="L3170" t="s">
        <v>32</v>
      </c>
      <c r="N3170">
        <v>15</v>
      </c>
      <c r="O3170" t="s">
        <v>3244</v>
      </c>
      <c r="P3170" t="s">
        <v>3245</v>
      </c>
    </row>
    <row r="3171" spans="1:16" x14ac:dyDescent="0.35">
      <c r="A3171" t="s">
        <v>1776</v>
      </c>
      <c r="B3171" t="s">
        <v>1776</v>
      </c>
      <c r="C3171" t="s">
        <v>4292</v>
      </c>
      <c r="D3171" t="s">
        <v>3243</v>
      </c>
      <c r="E3171" t="s">
        <v>296</v>
      </c>
      <c r="F3171" t="b">
        <v>0</v>
      </c>
      <c r="G3171" t="s">
        <v>47</v>
      </c>
      <c r="H3171" s="1">
        <v>45746.500659722216</v>
      </c>
      <c r="I3171" t="b">
        <v>0</v>
      </c>
      <c r="J3171" t="b">
        <v>0</v>
      </c>
      <c r="K3171" t="s">
        <v>31</v>
      </c>
      <c r="L3171" t="s">
        <v>32</v>
      </c>
      <c r="N3171">
        <v>15</v>
      </c>
      <c r="O3171" t="s">
        <v>3244</v>
      </c>
      <c r="P3171" t="s">
        <v>3245</v>
      </c>
    </row>
    <row r="3172" spans="1:16" x14ac:dyDescent="0.35">
      <c r="A3172" t="s">
        <v>1776</v>
      </c>
      <c r="B3172" t="s">
        <v>1776</v>
      </c>
      <c r="C3172" t="s">
        <v>4293</v>
      </c>
      <c r="D3172" t="s">
        <v>3243</v>
      </c>
      <c r="E3172" t="s">
        <v>296</v>
      </c>
      <c r="F3172" t="b">
        <v>0</v>
      </c>
      <c r="G3172" t="s">
        <v>47</v>
      </c>
      <c r="H3172" s="1">
        <v>45746.500671296293</v>
      </c>
      <c r="I3172" t="b">
        <v>0</v>
      </c>
      <c r="J3172" t="b">
        <v>0</v>
      </c>
      <c r="K3172" t="s">
        <v>31</v>
      </c>
      <c r="L3172" t="s">
        <v>32</v>
      </c>
      <c r="N3172">
        <v>15</v>
      </c>
      <c r="O3172" t="s">
        <v>3244</v>
      </c>
      <c r="P3172" t="s">
        <v>3245</v>
      </c>
    </row>
    <row r="3173" spans="1:16" x14ac:dyDescent="0.35">
      <c r="A3173" t="s">
        <v>1776</v>
      </c>
      <c r="B3173" t="s">
        <v>1776</v>
      </c>
      <c r="C3173" t="s">
        <v>4294</v>
      </c>
      <c r="D3173" t="s">
        <v>3243</v>
      </c>
      <c r="E3173" t="s">
        <v>296</v>
      </c>
      <c r="F3173" t="b">
        <v>0</v>
      </c>
      <c r="G3173" t="s">
        <v>47</v>
      </c>
      <c r="H3173" s="1">
        <v>45746.500694444447</v>
      </c>
      <c r="I3173" t="b">
        <v>0</v>
      </c>
      <c r="J3173" t="b">
        <v>0</v>
      </c>
      <c r="K3173" t="s">
        <v>31</v>
      </c>
      <c r="L3173" t="s">
        <v>32</v>
      </c>
      <c r="N3173">
        <v>15</v>
      </c>
      <c r="O3173" t="s">
        <v>3244</v>
      </c>
      <c r="P3173" t="s">
        <v>3245</v>
      </c>
    </row>
    <row r="3174" spans="1:16" x14ac:dyDescent="0.35">
      <c r="A3174" t="s">
        <v>1776</v>
      </c>
      <c r="B3174" t="s">
        <v>1776</v>
      </c>
      <c r="C3174" t="s">
        <v>2454</v>
      </c>
      <c r="D3174" t="s">
        <v>3243</v>
      </c>
      <c r="E3174" t="s">
        <v>296</v>
      </c>
      <c r="F3174" t="b">
        <v>0</v>
      </c>
      <c r="G3174" t="s">
        <v>47</v>
      </c>
      <c r="H3174" s="1">
        <v>45746.500694444447</v>
      </c>
      <c r="I3174" t="b">
        <v>0</v>
      </c>
      <c r="J3174" t="b">
        <v>0</v>
      </c>
      <c r="K3174" t="s">
        <v>31</v>
      </c>
      <c r="L3174" t="s">
        <v>32</v>
      </c>
      <c r="N3174">
        <v>15</v>
      </c>
      <c r="O3174" t="s">
        <v>3244</v>
      </c>
      <c r="P3174" t="s">
        <v>3245</v>
      </c>
    </row>
    <row r="3175" spans="1:16" x14ac:dyDescent="0.35">
      <c r="A3175" t="s">
        <v>1776</v>
      </c>
      <c r="B3175" t="s">
        <v>1776</v>
      </c>
      <c r="C3175" t="s">
        <v>4295</v>
      </c>
      <c r="D3175" t="s">
        <v>3243</v>
      </c>
      <c r="E3175" t="s">
        <v>296</v>
      </c>
      <c r="F3175" t="b">
        <v>0</v>
      </c>
      <c r="G3175" t="s">
        <v>30</v>
      </c>
      <c r="H3175" s="1">
        <v>45746.501331018517</v>
      </c>
      <c r="I3175" t="b">
        <v>0</v>
      </c>
      <c r="J3175" t="b">
        <v>0</v>
      </c>
      <c r="K3175" t="s">
        <v>31</v>
      </c>
      <c r="L3175" t="s">
        <v>32</v>
      </c>
      <c r="N3175">
        <v>15</v>
      </c>
      <c r="O3175" t="s">
        <v>3244</v>
      </c>
      <c r="P3175" t="s">
        <v>3245</v>
      </c>
    </row>
    <row r="3176" spans="1:16" x14ac:dyDescent="0.35">
      <c r="A3176" t="s">
        <v>1776</v>
      </c>
      <c r="B3176" t="s">
        <v>1776</v>
      </c>
      <c r="C3176" t="s">
        <v>4296</v>
      </c>
      <c r="D3176" t="s">
        <v>3243</v>
      </c>
      <c r="E3176" t="s">
        <v>296</v>
      </c>
      <c r="F3176" t="b">
        <v>0</v>
      </c>
      <c r="G3176" t="s">
        <v>30</v>
      </c>
      <c r="H3176" s="1">
        <v>45746.501342592594</v>
      </c>
      <c r="I3176" t="b">
        <v>0</v>
      </c>
      <c r="J3176" t="b">
        <v>0</v>
      </c>
      <c r="K3176" t="s">
        <v>31</v>
      </c>
      <c r="L3176" t="s">
        <v>32</v>
      </c>
      <c r="N3176">
        <v>15</v>
      </c>
      <c r="O3176" t="s">
        <v>3244</v>
      </c>
      <c r="P3176" t="s">
        <v>3245</v>
      </c>
    </row>
    <row r="3177" spans="1:16" x14ac:dyDescent="0.35">
      <c r="A3177" t="s">
        <v>1776</v>
      </c>
      <c r="B3177" t="s">
        <v>1776</v>
      </c>
      <c r="C3177" t="s">
        <v>4297</v>
      </c>
      <c r="D3177" t="s">
        <v>3243</v>
      </c>
      <c r="E3177" t="s">
        <v>296</v>
      </c>
      <c r="F3177" t="b">
        <v>0</v>
      </c>
      <c r="G3177" t="s">
        <v>47</v>
      </c>
      <c r="H3177" s="1">
        <v>45746.542314814818</v>
      </c>
      <c r="I3177" t="b">
        <v>0</v>
      </c>
      <c r="J3177" t="b">
        <v>0</v>
      </c>
      <c r="K3177" t="s">
        <v>31</v>
      </c>
      <c r="L3177" t="s">
        <v>32</v>
      </c>
      <c r="N3177">
        <v>15</v>
      </c>
      <c r="O3177" t="s">
        <v>3244</v>
      </c>
      <c r="P3177" t="s">
        <v>3245</v>
      </c>
    </row>
    <row r="3178" spans="1:16" x14ac:dyDescent="0.35">
      <c r="A3178" t="s">
        <v>1776</v>
      </c>
      <c r="B3178" t="s">
        <v>1776</v>
      </c>
      <c r="C3178" t="s">
        <v>4298</v>
      </c>
      <c r="D3178" t="s">
        <v>3243</v>
      </c>
      <c r="E3178" t="s">
        <v>296</v>
      </c>
      <c r="F3178" t="b">
        <v>0</v>
      </c>
      <c r="G3178" t="s">
        <v>47</v>
      </c>
      <c r="H3178" s="1">
        <v>45746.542326388888</v>
      </c>
      <c r="I3178" t="b">
        <v>0</v>
      </c>
      <c r="J3178" t="b">
        <v>0</v>
      </c>
      <c r="K3178" t="s">
        <v>31</v>
      </c>
      <c r="L3178" t="s">
        <v>32</v>
      </c>
      <c r="N3178">
        <v>15</v>
      </c>
      <c r="O3178" t="s">
        <v>3244</v>
      </c>
      <c r="P3178" t="s">
        <v>3245</v>
      </c>
    </row>
    <row r="3179" spans="1:16" x14ac:dyDescent="0.35">
      <c r="A3179" t="s">
        <v>1776</v>
      </c>
      <c r="B3179" t="s">
        <v>1776</v>
      </c>
      <c r="C3179" t="s">
        <v>1135</v>
      </c>
      <c r="D3179" t="s">
        <v>3243</v>
      </c>
      <c r="E3179" t="s">
        <v>296</v>
      </c>
      <c r="F3179" t="b">
        <v>0</v>
      </c>
      <c r="G3179" t="s">
        <v>47</v>
      </c>
      <c r="H3179" s="1">
        <v>45746.542326388888</v>
      </c>
      <c r="I3179" t="b">
        <v>0</v>
      </c>
      <c r="J3179" t="b">
        <v>0</v>
      </c>
      <c r="K3179" t="s">
        <v>31</v>
      </c>
      <c r="L3179" t="s">
        <v>32</v>
      </c>
      <c r="N3179">
        <v>15</v>
      </c>
      <c r="O3179" t="s">
        <v>3244</v>
      </c>
      <c r="P3179" t="s">
        <v>3245</v>
      </c>
    </row>
    <row r="3180" spans="1:16" x14ac:dyDescent="0.35">
      <c r="A3180" t="s">
        <v>1776</v>
      </c>
      <c r="B3180" t="s">
        <v>1776</v>
      </c>
      <c r="C3180" t="s">
        <v>4299</v>
      </c>
      <c r="D3180" t="s">
        <v>3243</v>
      </c>
      <c r="E3180" t="s">
        <v>296</v>
      </c>
      <c r="F3180" t="b">
        <v>0</v>
      </c>
      <c r="G3180" t="s">
        <v>47</v>
      </c>
      <c r="H3180" s="1">
        <v>45746.542337962957</v>
      </c>
      <c r="I3180" t="b">
        <v>0</v>
      </c>
      <c r="J3180" t="b">
        <v>0</v>
      </c>
      <c r="K3180" t="s">
        <v>31</v>
      </c>
      <c r="L3180" t="s">
        <v>32</v>
      </c>
      <c r="N3180">
        <v>15</v>
      </c>
      <c r="O3180" t="s">
        <v>3244</v>
      </c>
      <c r="P3180" t="s">
        <v>3245</v>
      </c>
    </row>
    <row r="3181" spans="1:16" x14ac:dyDescent="0.35">
      <c r="A3181" t="s">
        <v>1776</v>
      </c>
      <c r="B3181" t="s">
        <v>4300</v>
      </c>
      <c r="C3181" t="s">
        <v>142</v>
      </c>
      <c r="D3181" t="s">
        <v>573</v>
      </c>
      <c r="E3181" t="s">
        <v>20</v>
      </c>
      <c r="F3181" t="b">
        <v>0</v>
      </c>
      <c r="G3181" t="s">
        <v>68</v>
      </c>
      <c r="H3181" s="1">
        <v>45746.834340277783</v>
      </c>
      <c r="I3181" t="b">
        <v>0</v>
      </c>
      <c r="J3181" t="b">
        <v>0</v>
      </c>
      <c r="K3181" t="s">
        <v>31</v>
      </c>
      <c r="L3181" t="s">
        <v>32</v>
      </c>
      <c r="N3181">
        <v>25.2400016784668</v>
      </c>
      <c r="O3181" t="s">
        <v>4301</v>
      </c>
      <c r="P3181" t="s">
        <v>4302</v>
      </c>
    </row>
    <row r="3182" spans="1:16" x14ac:dyDescent="0.35">
      <c r="A3182" t="s">
        <v>1776</v>
      </c>
      <c r="B3182" t="s">
        <v>3443</v>
      </c>
      <c r="C3182" t="s">
        <v>1336</v>
      </c>
      <c r="D3182" t="s">
        <v>573</v>
      </c>
      <c r="E3182" t="s">
        <v>20</v>
      </c>
      <c r="F3182" t="b">
        <v>0</v>
      </c>
      <c r="G3182" t="s">
        <v>68</v>
      </c>
      <c r="H3182" s="1">
        <v>45746.834386574083</v>
      </c>
      <c r="I3182" t="b">
        <v>0</v>
      </c>
      <c r="J3182" t="b">
        <v>1</v>
      </c>
      <c r="K3182" t="s">
        <v>31</v>
      </c>
      <c r="L3182" t="s">
        <v>32</v>
      </c>
      <c r="N3182">
        <v>22.694999694824219</v>
      </c>
      <c r="O3182" t="s">
        <v>4055</v>
      </c>
      <c r="P3182" t="s">
        <v>4056</v>
      </c>
    </row>
    <row r="3183" spans="1:16" x14ac:dyDescent="0.35">
      <c r="A3183" t="s">
        <v>1776</v>
      </c>
      <c r="B3183" t="s">
        <v>3741</v>
      </c>
      <c r="C3183" t="s">
        <v>491</v>
      </c>
      <c r="D3183" t="s">
        <v>573</v>
      </c>
      <c r="E3183" t="s">
        <v>296</v>
      </c>
      <c r="F3183" t="b">
        <v>0</v>
      </c>
      <c r="G3183" t="s">
        <v>52</v>
      </c>
      <c r="H3183" s="1">
        <v>45746.916932870372</v>
      </c>
      <c r="I3183" t="b">
        <v>0</v>
      </c>
      <c r="J3183" t="b">
        <v>0</v>
      </c>
      <c r="K3183" t="s">
        <v>31</v>
      </c>
      <c r="L3183" t="s">
        <v>32</v>
      </c>
      <c r="N3183">
        <v>20.670000076293949</v>
      </c>
      <c r="O3183" t="s">
        <v>2388</v>
      </c>
      <c r="P3183" t="s">
        <v>4303</v>
      </c>
    </row>
    <row r="3184" spans="1:16" x14ac:dyDescent="0.35">
      <c r="A3184" t="s">
        <v>1776</v>
      </c>
      <c r="B3184" t="s">
        <v>4304</v>
      </c>
      <c r="C3184" t="s">
        <v>649</v>
      </c>
      <c r="D3184" t="s">
        <v>110</v>
      </c>
      <c r="E3184" t="s">
        <v>91</v>
      </c>
      <c r="F3184" t="b">
        <v>0</v>
      </c>
      <c r="G3184" t="s">
        <v>43</v>
      </c>
      <c r="H3184" s="1">
        <v>45746.917430555557</v>
      </c>
      <c r="I3184" t="b">
        <v>0</v>
      </c>
      <c r="J3184" t="b">
        <v>0</v>
      </c>
      <c r="K3184" t="s">
        <v>31</v>
      </c>
      <c r="L3184" t="s">
        <v>22</v>
      </c>
      <c r="M3184">
        <v>50000</v>
      </c>
      <c r="O3184" t="s">
        <v>4001</v>
      </c>
      <c r="P3184" t="s">
        <v>2335</v>
      </c>
    </row>
    <row r="3185" spans="1:16" x14ac:dyDescent="0.35">
      <c r="A3185" t="s">
        <v>1776</v>
      </c>
      <c r="B3185" t="s">
        <v>4305</v>
      </c>
      <c r="C3185" t="s">
        <v>142</v>
      </c>
      <c r="D3185" t="s">
        <v>573</v>
      </c>
      <c r="E3185" t="s">
        <v>296</v>
      </c>
      <c r="F3185" t="b">
        <v>0</v>
      </c>
      <c r="G3185" t="s">
        <v>68</v>
      </c>
      <c r="H3185" s="1">
        <v>45746.917673611111</v>
      </c>
      <c r="I3185" t="b">
        <v>1</v>
      </c>
      <c r="J3185" t="b">
        <v>0</v>
      </c>
      <c r="K3185" t="s">
        <v>31</v>
      </c>
      <c r="L3185" t="s">
        <v>32</v>
      </c>
      <c r="N3185">
        <v>25.2400016784668</v>
      </c>
      <c r="O3185" t="s">
        <v>4306</v>
      </c>
      <c r="P3185" t="s">
        <v>836</v>
      </c>
    </row>
    <row r="3186" spans="1:16" x14ac:dyDescent="0.35">
      <c r="A3186" t="s">
        <v>1776</v>
      </c>
      <c r="B3186" t="s">
        <v>3851</v>
      </c>
      <c r="C3186" t="s">
        <v>3852</v>
      </c>
      <c r="D3186" t="s">
        <v>573</v>
      </c>
      <c r="E3186" t="s">
        <v>296</v>
      </c>
      <c r="F3186" t="b">
        <v>0</v>
      </c>
      <c r="G3186" t="s">
        <v>68</v>
      </c>
      <c r="H3186" s="1">
        <v>45746.959340277783</v>
      </c>
      <c r="I3186" t="b">
        <v>0</v>
      </c>
      <c r="J3186" t="b">
        <v>1</v>
      </c>
      <c r="K3186" t="s">
        <v>31</v>
      </c>
      <c r="L3186" t="s">
        <v>32</v>
      </c>
      <c r="N3186">
        <v>25.2400016784668</v>
      </c>
      <c r="O3186" t="s">
        <v>3853</v>
      </c>
      <c r="P3186" t="s">
        <v>894</v>
      </c>
    </row>
    <row r="3187" spans="1:16" x14ac:dyDescent="0.35">
      <c r="A3187" t="s">
        <v>1776</v>
      </c>
      <c r="B3187" t="s">
        <v>2120</v>
      </c>
      <c r="C3187" t="s">
        <v>4307</v>
      </c>
      <c r="D3187" t="s">
        <v>974</v>
      </c>
      <c r="E3187" t="s">
        <v>20</v>
      </c>
      <c r="F3187" t="b">
        <v>0</v>
      </c>
      <c r="G3187" t="s">
        <v>52</v>
      </c>
      <c r="H3187" s="1">
        <v>45747.000196759262</v>
      </c>
      <c r="I3187" t="b">
        <v>0</v>
      </c>
      <c r="J3187" t="b">
        <v>1</v>
      </c>
      <c r="K3187" t="s">
        <v>31</v>
      </c>
      <c r="L3187" t="s">
        <v>22</v>
      </c>
      <c r="M3187">
        <v>127952</v>
      </c>
      <c r="O3187" t="s">
        <v>4308</v>
      </c>
      <c r="P3187" t="s">
        <v>4309</v>
      </c>
    </row>
    <row r="3188" spans="1:16" x14ac:dyDescent="0.35">
      <c r="A3188" t="s">
        <v>1776</v>
      </c>
      <c r="B3188" t="s">
        <v>4310</v>
      </c>
      <c r="C3188" t="s">
        <v>2220</v>
      </c>
      <c r="D3188" t="s">
        <v>573</v>
      </c>
      <c r="E3188" t="s">
        <v>20</v>
      </c>
      <c r="F3188" t="b">
        <v>0</v>
      </c>
      <c r="G3188" t="s">
        <v>30</v>
      </c>
      <c r="H3188" s="1">
        <v>45747.001342592594</v>
      </c>
      <c r="I3188" t="b">
        <v>0</v>
      </c>
      <c r="J3188" t="b">
        <v>1</v>
      </c>
      <c r="K3188" t="s">
        <v>31</v>
      </c>
      <c r="L3188" t="s">
        <v>32</v>
      </c>
      <c r="N3188">
        <v>16.380001068115231</v>
      </c>
      <c r="O3188" t="s">
        <v>1949</v>
      </c>
      <c r="P3188" t="s">
        <v>4311</v>
      </c>
    </row>
    <row r="3189" spans="1:16" x14ac:dyDescent="0.35">
      <c r="A3189" t="s">
        <v>1776</v>
      </c>
      <c r="B3189" t="s">
        <v>1776</v>
      </c>
      <c r="C3189" t="s">
        <v>4312</v>
      </c>
      <c r="D3189" t="s">
        <v>3243</v>
      </c>
      <c r="E3189" t="s">
        <v>296</v>
      </c>
      <c r="F3189" t="b">
        <v>0</v>
      </c>
      <c r="G3189" t="s">
        <v>52</v>
      </c>
      <c r="H3189" s="1">
        <v>45747.041932870372</v>
      </c>
      <c r="I3189" t="b">
        <v>0</v>
      </c>
      <c r="J3189" t="b">
        <v>0</v>
      </c>
      <c r="K3189" t="s">
        <v>31</v>
      </c>
      <c r="L3189" t="s">
        <v>32</v>
      </c>
      <c r="N3189">
        <v>15</v>
      </c>
      <c r="O3189" t="s">
        <v>3244</v>
      </c>
      <c r="P3189" t="s">
        <v>3245</v>
      </c>
    </row>
    <row r="3190" spans="1:16" x14ac:dyDescent="0.35">
      <c r="A3190" t="s">
        <v>1776</v>
      </c>
      <c r="B3190" t="s">
        <v>1776</v>
      </c>
      <c r="C3190" t="s">
        <v>3930</v>
      </c>
      <c r="D3190" t="s">
        <v>3243</v>
      </c>
      <c r="E3190" t="s">
        <v>296</v>
      </c>
      <c r="F3190" t="b">
        <v>0</v>
      </c>
      <c r="G3190" t="s">
        <v>47</v>
      </c>
      <c r="H3190" s="1">
        <v>45747.042337962957</v>
      </c>
      <c r="I3190" t="b">
        <v>0</v>
      </c>
      <c r="J3190" t="b">
        <v>0</v>
      </c>
      <c r="K3190" t="s">
        <v>31</v>
      </c>
      <c r="L3190" t="s">
        <v>32</v>
      </c>
      <c r="N3190">
        <v>15</v>
      </c>
      <c r="O3190" t="s">
        <v>3244</v>
      </c>
      <c r="P3190" t="s">
        <v>3245</v>
      </c>
    </row>
    <row r="3191" spans="1:16" x14ac:dyDescent="0.35">
      <c r="A3191" t="s">
        <v>1776</v>
      </c>
      <c r="B3191" t="s">
        <v>1776</v>
      </c>
      <c r="C3191" t="s">
        <v>4313</v>
      </c>
      <c r="D3191" t="s">
        <v>3243</v>
      </c>
      <c r="E3191" t="s">
        <v>296</v>
      </c>
      <c r="F3191" t="b">
        <v>0</v>
      </c>
      <c r="G3191" t="s">
        <v>52</v>
      </c>
      <c r="H3191" s="1">
        <v>45747.08357638889</v>
      </c>
      <c r="I3191" t="b">
        <v>0</v>
      </c>
      <c r="J3191" t="b">
        <v>0</v>
      </c>
      <c r="K3191" t="s">
        <v>31</v>
      </c>
      <c r="L3191" t="s">
        <v>32</v>
      </c>
      <c r="N3191">
        <v>15</v>
      </c>
      <c r="O3191" t="s">
        <v>3244</v>
      </c>
      <c r="P3191" t="s">
        <v>3245</v>
      </c>
    </row>
    <row r="3192" spans="1:16" x14ac:dyDescent="0.35">
      <c r="A3192" t="s">
        <v>1776</v>
      </c>
      <c r="B3192" t="s">
        <v>4088</v>
      </c>
      <c r="C3192" t="s">
        <v>4314</v>
      </c>
      <c r="D3192" t="s">
        <v>573</v>
      </c>
      <c r="E3192" t="s">
        <v>296</v>
      </c>
      <c r="F3192" t="b">
        <v>0</v>
      </c>
      <c r="G3192" t="s">
        <v>68</v>
      </c>
      <c r="H3192" s="1">
        <v>45747.084421296298</v>
      </c>
      <c r="I3192" t="b">
        <v>0</v>
      </c>
      <c r="J3192" t="b">
        <v>1</v>
      </c>
      <c r="K3192" t="s">
        <v>31</v>
      </c>
      <c r="L3192" t="s">
        <v>32</v>
      </c>
      <c r="N3192">
        <v>26.654998779296879</v>
      </c>
      <c r="O3192" t="s">
        <v>4090</v>
      </c>
      <c r="P3192" t="s">
        <v>4091</v>
      </c>
    </row>
    <row r="3193" spans="1:16" x14ac:dyDescent="0.35">
      <c r="A3193" t="s">
        <v>1776</v>
      </c>
      <c r="B3193" t="s">
        <v>3260</v>
      </c>
      <c r="C3193" t="s">
        <v>95</v>
      </c>
      <c r="D3193" t="s">
        <v>573</v>
      </c>
      <c r="E3193" t="s">
        <v>20</v>
      </c>
      <c r="F3193" t="b">
        <v>0</v>
      </c>
      <c r="G3193" t="s">
        <v>30</v>
      </c>
      <c r="H3193" s="1">
        <v>45747.084652777783</v>
      </c>
      <c r="I3193" t="b">
        <v>0</v>
      </c>
      <c r="J3193" t="b">
        <v>1</v>
      </c>
      <c r="K3193" t="s">
        <v>31</v>
      </c>
      <c r="L3193" t="s">
        <v>32</v>
      </c>
      <c r="N3193">
        <v>18.795000076293949</v>
      </c>
      <c r="O3193" t="s">
        <v>3261</v>
      </c>
      <c r="P3193" t="s">
        <v>3262</v>
      </c>
    </row>
    <row r="3194" spans="1:16" x14ac:dyDescent="0.35">
      <c r="A3194" t="s">
        <v>1776</v>
      </c>
      <c r="B3194" t="s">
        <v>4315</v>
      </c>
      <c r="C3194" t="s">
        <v>526</v>
      </c>
      <c r="D3194" t="s">
        <v>573</v>
      </c>
      <c r="E3194" t="s">
        <v>296</v>
      </c>
      <c r="F3194" t="b">
        <v>0</v>
      </c>
      <c r="G3194" t="s">
        <v>30</v>
      </c>
      <c r="H3194" s="1">
        <v>45747.084664351853</v>
      </c>
      <c r="I3194" t="b">
        <v>0</v>
      </c>
      <c r="J3194" t="b">
        <v>1</v>
      </c>
      <c r="K3194" t="s">
        <v>31</v>
      </c>
      <c r="L3194" t="s">
        <v>32</v>
      </c>
      <c r="N3194">
        <v>22.79000091552734</v>
      </c>
      <c r="O3194" t="s">
        <v>4316</v>
      </c>
      <c r="P3194" t="s">
        <v>4317</v>
      </c>
    </row>
    <row r="3195" spans="1:16" x14ac:dyDescent="0.35">
      <c r="A3195" t="s">
        <v>1776</v>
      </c>
      <c r="B3195" t="s">
        <v>1776</v>
      </c>
      <c r="C3195" t="s">
        <v>4318</v>
      </c>
      <c r="D3195" t="s">
        <v>3243</v>
      </c>
      <c r="E3195" t="s">
        <v>296</v>
      </c>
      <c r="F3195" t="b">
        <v>0</v>
      </c>
      <c r="G3195" t="s">
        <v>47</v>
      </c>
      <c r="H3195" s="1">
        <v>45747.125694444447</v>
      </c>
      <c r="I3195" t="b">
        <v>0</v>
      </c>
      <c r="J3195" t="b">
        <v>0</v>
      </c>
      <c r="K3195" t="s">
        <v>31</v>
      </c>
      <c r="L3195" t="s">
        <v>32</v>
      </c>
      <c r="N3195">
        <v>15</v>
      </c>
      <c r="O3195" t="s">
        <v>3244</v>
      </c>
      <c r="P3195" t="s">
        <v>3245</v>
      </c>
    </row>
    <row r="3196" spans="1:16" x14ac:dyDescent="0.35">
      <c r="A3196" t="s">
        <v>1776</v>
      </c>
      <c r="B3196" t="s">
        <v>4319</v>
      </c>
      <c r="C3196" t="s">
        <v>4264</v>
      </c>
      <c r="D3196" t="s">
        <v>573</v>
      </c>
      <c r="E3196" t="s">
        <v>296</v>
      </c>
      <c r="F3196" t="b">
        <v>0</v>
      </c>
      <c r="G3196" t="s">
        <v>52</v>
      </c>
      <c r="H3196" s="1">
        <v>45747.532557870371</v>
      </c>
      <c r="I3196" t="b">
        <v>0</v>
      </c>
      <c r="J3196" t="b">
        <v>1</v>
      </c>
      <c r="K3196" t="s">
        <v>31</v>
      </c>
      <c r="L3196" t="s">
        <v>22</v>
      </c>
      <c r="M3196">
        <v>87500</v>
      </c>
      <c r="O3196" t="s">
        <v>4320</v>
      </c>
      <c r="P3196" t="s">
        <v>4321</v>
      </c>
    </row>
    <row r="3197" spans="1:16" x14ac:dyDescent="0.35">
      <c r="A3197" t="s">
        <v>1776</v>
      </c>
      <c r="B3197" t="s">
        <v>2315</v>
      </c>
      <c r="C3197" t="s">
        <v>154</v>
      </c>
      <c r="D3197" t="s">
        <v>36</v>
      </c>
      <c r="E3197" t="s">
        <v>20</v>
      </c>
      <c r="F3197" t="b">
        <v>0</v>
      </c>
      <c r="G3197" t="s">
        <v>52</v>
      </c>
      <c r="H3197" s="1">
        <v>45747.532557870371</v>
      </c>
      <c r="I3197" t="b">
        <v>0</v>
      </c>
      <c r="J3197" t="b">
        <v>1</v>
      </c>
      <c r="K3197" t="s">
        <v>31</v>
      </c>
      <c r="L3197" t="s">
        <v>22</v>
      </c>
      <c r="M3197">
        <v>75000</v>
      </c>
      <c r="O3197" t="s">
        <v>4322</v>
      </c>
      <c r="P3197" t="s">
        <v>4323</v>
      </c>
    </row>
    <row r="3198" spans="1:16" x14ac:dyDescent="0.35">
      <c r="A3198" t="s">
        <v>1776</v>
      </c>
      <c r="B3198" t="s">
        <v>1776</v>
      </c>
      <c r="C3198" t="s">
        <v>4324</v>
      </c>
      <c r="D3198" t="s">
        <v>3243</v>
      </c>
      <c r="E3198" t="s">
        <v>296</v>
      </c>
      <c r="F3198" t="b">
        <v>0</v>
      </c>
      <c r="G3198" t="s">
        <v>47</v>
      </c>
      <c r="H3198" s="1">
        <v>45747.533020833333</v>
      </c>
      <c r="I3198" t="b">
        <v>0</v>
      </c>
      <c r="J3198" t="b">
        <v>0</v>
      </c>
      <c r="K3198" t="s">
        <v>31</v>
      </c>
      <c r="L3198" t="s">
        <v>32</v>
      </c>
      <c r="N3198">
        <v>15</v>
      </c>
      <c r="O3198" t="s">
        <v>3244</v>
      </c>
      <c r="P3198" t="s">
        <v>3245</v>
      </c>
    </row>
    <row r="3199" spans="1:16" x14ac:dyDescent="0.35">
      <c r="A3199" t="s">
        <v>1776</v>
      </c>
      <c r="B3199" t="s">
        <v>4325</v>
      </c>
      <c r="C3199" t="s">
        <v>4326</v>
      </c>
      <c r="D3199" t="s">
        <v>1162</v>
      </c>
      <c r="F3199" t="b">
        <v>0</v>
      </c>
      <c r="G3199" t="s">
        <v>68</v>
      </c>
      <c r="H3199" s="1">
        <v>45747.533321759263</v>
      </c>
      <c r="I3199" t="b">
        <v>0</v>
      </c>
      <c r="J3199" t="b">
        <v>0</v>
      </c>
      <c r="K3199" t="s">
        <v>31</v>
      </c>
      <c r="L3199" t="s">
        <v>32</v>
      </c>
      <c r="N3199">
        <v>42.5</v>
      </c>
      <c r="O3199" t="s">
        <v>3652</v>
      </c>
      <c r="P3199" t="s">
        <v>64</v>
      </c>
    </row>
    <row r="3200" spans="1:16" x14ac:dyDescent="0.35">
      <c r="A3200" t="s">
        <v>1776</v>
      </c>
      <c r="B3200" t="s">
        <v>1944</v>
      </c>
      <c r="C3200" t="s">
        <v>193</v>
      </c>
      <c r="D3200" t="s">
        <v>36</v>
      </c>
      <c r="E3200" t="s">
        <v>20</v>
      </c>
      <c r="F3200" t="b">
        <v>0</v>
      </c>
      <c r="G3200" t="s">
        <v>52</v>
      </c>
      <c r="H3200" s="1">
        <v>45747.616076388891</v>
      </c>
      <c r="I3200" t="b">
        <v>0</v>
      </c>
      <c r="J3200" t="b">
        <v>0</v>
      </c>
      <c r="K3200" t="s">
        <v>31</v>
      </c>
      <c r="L3200" t="s">
        <v>22</v>
      </c>
      <c r="M3200">
        <v>46000</v>
      </c>
      <c r="O3200" t="s">
        <v>4327</v>
      </c>
      <c r="P3200" t="s">
        <v>561</v>
      </c>
    </row>
    <row r="3201" spans="1:16" x14ac:dyDescent="0.35">
      <c r="A3201" t="s">
        <v>1776</v>
      </c>
      <c r="B3201" t="s">
        <v>1776</v>
      </c>
      <c r="C3201" t="s">
        <v>4328</v>
      </c>
      <c r="D3201" t="s">
        <v>110</v>
      </c>
      <c r="E3201" t="s">
        <v>20</v>
      </c>
      <c r="F3201" t="b">
        <v>0</v>
      </c>
      <c r="G3201" t="s">
        <v>52</v>
      </c>
      <c r="H3201" s="1">
        <v>45747.657650462963</v>
      </c>
      <c r="I3201" t="b">
        <v>0</v>
      </c>
      <c r="J3201" t="b">
        <v>1</v>
      </c>
      <c r="K3201" t="s">
        <v>31</v>
      </c>
      <c r="L3201" t="s">
        <v>22</v>
      </c>
      <c r="M3201">
        <v>65000</v>
      </c>
      <c r="O3201" t="s">
        <v>4329</v>
      </c>
      <c r="P3201" t="s">
        <v>4330</v>
      </c>
    </row>
    <row r="3202" spans="1:16" x14ac:dyDescent="0.35">
      <c r="A3202" t="s">
        <v>1776</v>
      </c>
      <c r="B3202" t="s">
        <v>3638</v>
      </c>
      <c r="C3202" t="s">
        <v>705</v>
      </c>
      <c r="D3202" t="s">
        <v>573</v>
      </c>
      <c r="E3202" t="s">
        <v>20</v>
      </c>
      <c r="F3202" t="b">
        <v>0</v>
      </c>
      <c r="G3202" t="s">
        <v>30</v>
      </c>
      <c r="H3202" s="1">
        <v>45747.825219907398</v>
      </c>
      <c r="I3202" t="b">
        <v>0</v>
      </c>
      <c r="J3202" t="b">
        <v>0</v>
      </c>
      <c r="K3202" t="s">
        <v>31</v>
      </c>
      <c r="L3202" t="s">
        <v>32</v>
      </c>
      <c r="N3202">
        <v>18.795000076293949</v>
      </c>
      <c r="O3202" t="s">
        <v>3639</v>
      </c>
      <c r="P3202" t="s">
        <v>3640</v>
      </c>
    </row>
    <row r="3203" spans="1:16" x14ac:dyDescent="0.35">
      <c r="A3203" t="s">
        <v>1776</v>
      </c>
      <c r="B3203" t="s">
        <v>3354</v>
      </c>
      <c r="C3203" t="s">
        <v>289</v>
      </c>
      <c r="D3203" t="s">
        <v>573</v>
      </c>
      <c r="E3203" t="s">
        <v>20</v>
      </c>
      <c r="F3203" t="b">
        <v>0</v>
      </c>
      <c r="G3203" t="s">
        <v>43</v>
      </c>
      <c r="H3203" s="1">
        <v>45747.825729166667</v>
      </c>
      <c r="I3203" t="b">
        <v>0</v>
      </c>
      <c r="J3203" t="b">
        <v>0</v>
      </c>
      <c r="K3203" t="s">
        <v>31</v>
      </c>
      <c r="L3203" t="s">
        <v>32</v>
      </c>
      <c r="N3203">
        <v>16.510000228881839</v>
      </c>
      <c r="O3203" t="s">
        <v>3356</v>
      </c>
      <c r="P3203" t="s">
        <v>274</v>
      </c>
    </row>
    <row r="3204" spans="1:16" x14ac:dyDescent="0.35">
      <c r="A3204" t="s">
        <v>1776</v>
      </c>
      <c r="B3204" t="s">
        <v>4331</v>
      </c>
      <c r="C3204" t="s">
        <v>533</v>
      </c>
      <c r="D3204" t="s">
        <v>573</v>
      </c>
      <c r="E3204" t="s">
        <v>296</v>
      </c>
      <c r="F3204" t="b">
        <v>0</v>
      </c>
      <c r="G3204" t="s">
        <v>52</v>
      </c>
      <c r="H3204" s="1">
        <v>45747.949317129627</v>
      </c>
      <c r="I3204" t="b">
        <v>0</v>
      </c>
      <c r="J3204" t="b">
        <v>1</v>
      </c>
      <c r="K3204" t="s">
        <v>31</v>
      </c>
      <c r="L3204" t="s">
        <v>32</v>
      </c>
      <c r="N3204">
        <v>23.694999694824219</v>
      </c>
      <c r="O3204" t="s">
        <v>4332</v>
      </c>
      <c r="P3204" t="s">
        <v>4137</v>
      </c>
    </row>
    <row r="3205" spans="1:16" x14ac:dyDescent="0.35">
      <c r="A3205" t="s">
        <v>1776</v>
      </c>
      <c r="B3205" t="s">
        <v>3985</v>
      </c>
      <c r="C3205" t="s">
        <v>2757</v>
      </c>
      <c r="D3205" t="s">
        <v>573</v>
      </c>
      <c r="E3205" t="s">
        <v>296</v>
      </c>
      <c r="F3205" t="b">
        <v>0</v>
      </c>
      <c r="G3205" t="s">
        <v>52</v>
      </c>
      <c r="H3205" s="1">
        <v>45747.94940972222</v>
      </c>
      <c r="I3205" t="b">
        <v>1</v>
      </c>
      <c r="J3205" t="b">
        <v>0</v>
      </c>
      <c r="K3205" t="s">
        <v>31</v>
      </c>
      <c r="L3205" t="s">
        <v>32</v>
      </c>
      <c r="N3205">
        <v>26.389999389648441</v>
      </c>
      <c r="O3205" t="s">
        <v>3986</v>
      </c>
      <c r="P3205" t="s">
        <v>3690</v>
      </c>
    </row>
    <row r="3206" spans="1:16" x14ac:dyDescent="0.35">
      <c r="A3206" t="s">
        <v>1776</v>
      </c>
      <c r="B3206" t="s">
        <v>4333</v>
      </c>
      <c r="C3206" t="s">
        <v>410</v>
      </c>
      <c r="D3206" t="s">
        <v>573</v>
      </c>
      <c r="E3206" t="s">
        <v>296</v>
      </c>
      <c r="F3206" t="b">
        <v>0</v>
      </c>
      <c r="G3206" t="s">
        <v>47</v>
      </c>
      <c r="H3206" s="1">
        <v>45747.949537037042</v>
      </c>
      <c r="I3206" t="b">
        <v>0</v>
      </c>
      <c r="J3206" t="b">
        <v>0</v>
      </c>
      <c r="K3206" t="s">
        <v>31</v>
      </c>
      <c r="L3206" t="s">
        <v>32</v>
      </c>
      <c r="N3206">
        <v>24.33499908447266</v>
      </c>
      <c r="O3206" t="s">
        <v>4334</v>
      </c>
      <c r="P3206" t="s">
        <v>232</v>
      </c>
    </row>
    <row r="3207" spans="1:16" x14ac:dyDescent="0.35">
      <c r="A3207" t="s">
        <v>1776</v>
      </c>
      <c r="B3207" t="s">
        <v>4335</v>
      </c>
      <c r="C3207" t="s">
        <v>1005</v>
      </c>
      <c r="D3207" t="s">
        <v>573</v>
      </c>
      <c r="E3207" t="s">
        <v>296</v>
      </c>
      <c r="F3207" t="b">
        <v>0</v>
      </c>
      <c r="G3207" t="s">
        <v>47</v>
      </c>
      <c r="H3207" s="1">
        <v>45747.949641203697</v>
      </c>
      <c r="I3207" t="b">
        <v>0</v>
      </c>
      <c r="J3207" t="b">
        <v>0</v>
      </c>
      <c r="K3207" t="s">
        <v>31</v>
      </c>
      <c r="L3207" t="s">
        <v>32</v>
      </c>
      <c r="N3207">
        <v>24.33499908447266</v>
      </c>
      <c r="O3207" t="s">
        <v>4336</v>
      </c>
      <c r="P3207" t="s">
        <v>232</v>
      </c>
    </row>
    <row r="3208" spans="1:16" x14ac:dyDescent="0.35">
      <c r="A3208" t="s">
        <v>1776</v>
      </c>
      <c r="B3208" t="s">
        <v>4337</v>
      </c>
      <c r="C3208" t="s">
        <v>142</v>
      </c>
      <c r="D3208" t="s">
        <v>573</v>
      </c>
      <c r="E3208" t="s">
        <v>296</v>
      </c>
      <c r="F3208" t="b">
        <v>0</v>
      </c>
      <c r="G3208" t="s">
        <v>68</v>
      </c>
      <c r="H3208" s="1">
        <v>45747.950046296297</v>
      </c>
      <c r="I3208" t="b">
        <v>1</v>
      </c>
      <c r="J3208" t="b">
        <v>1</v>
      </c>
      <c r="K3208" t="s">
        <v>31</v>
      </c>
      <c r="L3208" t="s">
        <v>32</v>
      </c>
      <c r="N3208">
        <v>25.2400016784668</v>
      </c>
      <c r="O3208" t="s">
        <v>4338</v>
      </c>
      <c r="P3208" t="s">
        <v>4339</v>
      </c>
    </row>
    <row r="3209" spans="1:16" x14ac:dyDescent="0.35">
      <c r="A3209" t="s">
        <v>1776</v>
      </c>
      <c r="B3209" t="s">
        <v>4340</v>
      </c>
      <c r="C3209" t="s">
        <v>2852</v>
      </c>
      <c r="D3209" t="s">
        <v>17494</v>
      </c>
      <c r="E3209" t="s">
        <v>760</v>
      </c>
      <c r="F3209" t="b">
        <v>0</v>
      </c>
      <c r="G3209" t="s">
        <v>52</v>
      </c>
      <c r="H3209" s="1">
        <v>45747.990983796299</v>
      </c>
      <c r="I3209" t="b">
        <v>0</v>
      </c>
      <c r="J3209" t="b">
        <v>0</v>
      </c>
      <c r="K3209" t="s">
        <v>31</v>
      </c>
      <c r="L3209" t="s">
        <v>32</v>
      </c>
      <c r="N3209">
        <v>88</v>
      </c>
      <c r="O3209" t="s">
        <v>4341</v>
      </c>
      <c r="P3209" t="s">
        <v>4342</v>
      </c>
    </row>
    <row r="3210" spans="1:16" x14ac:dyDescent="0.35">
      <c r="A3210" t="s">
        <v>1776</v>
      </c>
      <c r="B3210" t="s">
        <v>4343</v>
      </c>
      <c r="C3210" t="s">
        <v>537</v>
      </c>
      <c r="D3210" t="s">
        <v>4344</v>
      </c>
      <c r="E3210" t="s">
        <v>20</v>
      </c>
      <c r="F3210" t="b">
        <v>0</v>
      </c>
      <c r="G3210" t="s">
        <v>30</v>
      </c>
      <c r="H3210" s="1">
        <v>45747.9919212963</v>
      </c>
      <c r="I3210" t="b">
        <v>1</v>
      </c>
      <c r="J3210" t="b">
        <v>1</v>
      </c>
      <c r="K3210" t="s">
        <v>31</v>
      </c>
      <c r="L3210" t="s">
        <v>22</v>
      </c>
      <c r="M3210">
        <v>115800</v>
      </c>
      <c r="O3210" t="s">
        <v>2773</v>
      </c>
      <c r="P3210" t="s">
        <v>2159</v>
      </c>
    </row>
    <row r="3211" spans="1:16" x14ac:dyDescent="0.35">
      <c r="A3211" t="s">
        <v>1776</v>
      </c>
      <c r="B3211" t="s">
        <v>4345</v>
      </c>
      <c r="C3211" t="s">
        <v>537</v>
      </c>
      <c r="D3211" t="s">
        <v>3470</v>
      </c>
      <c r="E3211" t="s">
        <v>20</v>
      </c>
      <c r="F3211" t="b">
        <v>0</v>
      </c>
      <c r="G3211" t="s">
        <v>171</v>
      </c>
      <c r="H3211" s="1">
        <v>45748.010138888887</v>
      </c>
      <c r="I3211" t="b">
        <v>1</v>
      </c>
      <c r="J3211" t="b">
        <v>0</v>
      </c>
      <c r="K3211" t="s">
        <v>31</v>
      </c>
      <c r="L3211" t="s">
        <v>32</v>
      </c>
      <c r="N3211">
        <v>22.694999694824219</v>
      </c>
      <c r="O3211" t="s">
        <v>4009</v>
      </c>
    </row>
    <row r="3212" spans="1:16" x14ac:dyDescent="0.35">
      <c r="A3212" t="s">
        <v>1776</v>
      </c>
      <c r="B3212" t="s">
        <v>1994</v>
      </c>
      <c r="C3212" t="s">
        <v>4346</v>
      </c>
      <c r="D3212" t="s">
        <v>115</v>
      </c>
      <c r="E3212" t="s">
        <v>20</v>
      </c>
      <c r="F3212" t="b">
        <v>0</v>
      </c>
      <c r="G3212" t="s">
        <v>52</v>
      </c>
      <c r="H3212" s="1">
        <v>45748.032685185193</v>
      </c>
      <c r="I3212" t="b">
        <v>0</v>
      </c>
      <c r="J3212" t="b">
        <v>0</v>
      </c>
      <c r="K3212" t="s">
        <v>31</v>
      </c>
      <c r="L3212" t="s">
        <v>22</v>
      </c>
      <c r="M3212">
        <v>83500</v>
      </c>
      <c r="O3212" t="s">
        <v>4347</v>
      </c>
      <c r="P3212" t="s">
        <v>3404</v>
      </c>
    </row>
    <row r="3213" spans="1:16" x14ac:dyDescent="0.35">
      <c r="A3213" t="s">
        <v>1776</v>
      </c>
      <c r="B3213" t="s">
        <v>1776</v>
      </c>
      <c r="C3213" t="s">
        <v>4348</v>
      </c>
      <c r="D3213" t="s">
        <v>3243</v>
      </c>
      <c r="E3213" t="s">
        <v>296</v>
      </c>
      <c r="F3213" t="b">
        <v>0</v>
      </c>
      <c r="G3213" t="s">
        <v>47</v>
      </c>
      <c r="H3213" s="1">
        <v>45748.033020833333</v>
      </c>
      <c r="I3213" t="b">
        <v>0</v>
      </c>
      <c r="J3213" t="b">
        <v>0</v>
      </c>
      <c r="K3213" t="s">
        <v>31</v>
      </c>
      <c r="L3213" t="s">
        <v>32</v>
      </c>
      <c r="N3213">
        <v>15</v>
      </c>
      <c r="O3213" t="s">
        <v>3244</v>
      </c>
      <c r="P3213" t="s">
        <v>3245</v>
      </c>
    </row>
    <row r="3214" spans="1:16" x14ac:dyDescent="0.35">
      <c r="A3214" t="s">
        <v>1776</v>
      </c>
      <c r="B3214" t="s">
        <v>1776</v>
      </c>
      <c r="C3214" t="s">
        <v>4349</v>
      </c>
      <c r="D3214" t="s">
        <v>3243</v>
      </c>
      <c r="E3214" t="s">
        <v>296</v>
      </c>
      <c r="F3214" t="b">
        <v>0</v>
      </c>
      <c r="G3214" t="s">
        <v>47</v>
      </c>
      <c r="H3214" s="1">
        <v>45748.033043981479</v>
      </c>
      <c r="I3214" t="b">
        <v>0</v>
      </c>
      <c r="J3214" t="b">
        <v>0</v>
      </c>
      <c r="K3214" t="s">
        <v>31</v>
      </c>
      <c r="L3214" t="s">
        <v>32</v>
      </c>
      <c r="N3214">
        <v>15</v>
      </c>
      <c r="O3214" t="s">
        <v>3244</v>
      </c>
      <c r="P3214" t="s">
        <v>3245</v>
      </c>
    </row>
    <row r="3215" spans="1:16" x14ac:dyDescent="0.35">
      <c r="A3215" t="s">
        <v>1776</v>
      </c>
      <c r="B3215" t="s">
        <v>4350</v>
      </c>
      <c r="C3215" t="s">
        <v>695</v>
      </c>
      <c r="D3215" t="s">
        <v>110</v>
      </c>
      <c r="E3215" t="s">
        <v>20</v>
      </c>
      <c r="F3215" t="b">
        <v>0</v>
      </c>
      <c r="G3215" t="s">
        <v>171</v>
      </c>
      <c r="H3215" s="1">
        <v>45748.051805555559</v>
      </c>
      <c r="I3215" t="b">
        <v>0</v>
      </c>
      <c r="J3215" t="b">
        <v>1</v>
      </c>
      <c r="K3215" t="s">
        <v>31</v>
      </c>
      <c r="L3215" t="s">
        <v>22</v>
      </c>
      <c r="M3215">
        <v>86200</v>
      </c>
      <c r="O3215" t="s">
        <v>4351</v>
      </c>
      <c r="P3215" t="s">
        <v>4352</v>
      </c>
    </row>
    <row r="3216" spans="1:16" x14ac:dyDescent="0.35">
      <c r="A3216" t="s">
        <v>1776</v>
      </c>
      <c r="B3216" t="s">
        <v>1776</v>
      </c>
      <c r="C3216" t="s">
        <v>4353</v>
      </c>
      <c r="D3216" t="s">
        <v>3243</v>
      </c>
      <c r="E3216" t="s">
        <v>296</v>
      </c>
      <c r="F3216" t="b">
        <v>0</v>
      </c>
      <c r="G3216" t="s">
        <v>47</v>
      </c>
      <c r="H3216" s="1">
        <v>45748.116331018522</v>
      </c>
      <c r="I3216" t="b">
        <v>0</v>
      </c>
      <c r="J3216" t="b">
        <v>0</v>
      </c>
      <c r="K3216" t="s">
        <v>31</v>
      </c>
      <c r="L3216" t="s">
        <v>32</v>
      </c>
      <c r="N3216">
        <v>15</v>
      </c>
      <c r="O3216" t="s">
        <v>3244</v>
      </c>
      <c r="P3216" t="s">
        <v>3245</v>
      </c>
    </row>
    <row r="3217" spans="1:16" x14ac:dyDescent="0.35">
      <c r="A3217" t="s">
        <v>1776</v>
      </c>
      <c r="B3217" t="s">
        <v>2588</v>
      </c>
      <c r="C3217" t="s">
        <v>1768</v>
      </c>
      <c r="D3217" t="s">
        <v>2448</v>
      </c>
      <c r="E3217" t="s">
        <v>20</v>
      </c>
      <c r="F3217" t="b">
        <v>0</v>
      </c>
      <c r="G3217" t="s">
        <v>1768</v>
      </c>
      <c r="H3217" s="1">
        <v>45748.262037037042</v>
      </c>
      <c r="I3217" t="b">
        <v>1</v>
      </c>
      <c r="J3217" t="b">
        <v>0</v>
      </c>
      <c r="K3217" t="s">
        <v>1768</v>
      </c>
      <c r="L3217" t="s">
        <v>22</v>
      </c>
      <c r="M3217">
        <v>110000</v>
      </c>
      <c r="O3217" t="s">
        <v>2589</v>
      </c>
    </row>
    <row r="3218" spans="1:16" x14ac:dyDescent="0.35">
      <c r="A3218" t="s">
        <v>1776</v>
      </c>
      <c r="B3218" t="s">
        <v>1776</v>
      </c>
      <c r="C3218" t="s">
        <v>4236</v>
      </c>
      <c r="D3218" t="s">
        <v>110</v>
      </c>
      <c r="E3218" t="s">
        <v>20</v>
      </c>
      <c r="F3218" t="b">
        <v>0</v>
      </c>
      <c r="G3218" t="s">
        <v>994</v>
      </c>
      <c r="H3218" s="1">
        <v>45748.268495370372</v>
      </c>
      <c r="I3218" t="b">
        <v>1</v>
      </c>
      <c r="J3218" t="b">
        <v>0</v>
      </c>
      <c r="K3218" t="s">
        <v>994</v>
      </c>
      <c r="L3218" t="s">
        <v>22</v>
      </c>
      <c r="M3218">
        <v>50000</v>
      </c>
      <c r="O3218" t="s">
        <v>4220</v>
      </c>
    </row>
    <row r="3219" spans="1:16" x14ac:dyDescent="0.35">
      <c r="A3219" t="s">
        <v>1776</v>
      </c>
      <c r="B3219" t="s">
        <v>1994</v>
      </c>
      <c r="C3219" t="s">
        <v>4354</v>
      </c>
      <c r="D3219" t="s">
        <v>115</v>
      </c>
      <c r="E3219" t="s">
        <v>20</v>
      </c>
      <c r="F3219" t="b">
        <v>0</v>
      </c>
      <c r="G3219" t="s">
        <v>47</v>
      </c>
      <c r="H3219" s="1">
        <v>45748.292175925933</v>
      </c>
      <c r="I3219" t="b">
        <v>0</v>
      </c>
      <c r="J3219" t="b">
        <v>0</v>
      </c>
      <c r="K3219" t="s">
        <v>31</v>
      </c>
      <c r="L3219" t="s">
        <v>32</v>
      </c>
      <c r="N3219">
        <v>29.95999908447266</v>
      </c>
      <c r="O3219" t="s">
        <v>4355</v>
      </c>
    </row>
    <row r="3220" spans="1:16" x14ac:dyDescent="0.35">
      <c r="A3220" t="s">
        <v>1776</v>
      </c>
      <c r="B3220" t="s">
        <v>4356</v>
      </c>
      <c r="C3220" t="s">
        <v>4357</v>
      </c>
      <c r="D3220" t="s">
        <v>249</v>
      </c>
      <c r="E3220" t="s">
        <v>20</v>
      </c>
      <c r="F3220" t="b">
        <v>0</v>
      </c>
      <c r="G3220" t="s">
        <v>990</v>
      </c>
      <c r="H3220" s="1">
        <v>45748.299143518518</v>
      </c>
      <c r="I3220" t="b">
        <v>0</v>
      </c>
      <c r="J3220" t="b">
        <v>0</v>
      </c>
      <c r="K3220" t="s">
        <v>990</v>
      </c>
      <c r="L3220" t="s">
        <v>22</v>
      </c>
      <c r="M3220">
        <v>70400</v>
      </c>
      <c r="O3220" t="s">
        <v>4358</v>
      </c>
      <c r="P3220" t="s">
        <v>4359</v>
      </c>
    </row>
    <row r="3221" spans="1:16" x14ac:dyDescent="0.35">
      <c r="A3221" t="s">
        <v>1776</v>
      </c>
      <c r="B3221" t="s">
        <v>2315</v>
      </c>
      <c r="C3221" t="s">
        <v>883</v>
      </c>
      <c r="D3221" t="s">
        <v>573</v>
      </c>
      <c r="E3221" t="s">
        <v>20</v>
      </c>
      <c r="F3221" t="b">
        <v>0</v>
      </c>
      <c r="G3221" t="s">
        <v>43</v>
      </c>
      <c r="H3221" s="1">
        <v>45748.324791666673</v>
      </c>
      <c r="I3221" t="b">
        <v>0</v>
      </c>
      <c r="J3221" t="b">
        <v>1</v>
      </c>
      <c r="K3221" t="s">
        <v>31</v>
      </c>
      <c r="L3221" t="s">
        <v>32</v>
      </c>
      <c r="N3221">
        <v>16.510000228881839</v>
      </c>
      <c r="O3221" t="s">
        <v>4360</v>
      </c>
      <c r="P3221" t="s">
        <v>4361</v>
      </c>
    </row>
    <row r="3222" spans="1:16" x14ac:dyDescent="0.35">
      <c r="A3222" t="s">
        <v>1776</v>
      </c>
      <c r="B3222" t="s">
        <v>3951</v>
      </c>
      <c r="C3222" t="s">
        <v>703</v>
      </c>
      <c r="D3222" t="s">
        <v>573</v>
      </c>
      <c r="E3222" t="s">
        <v>20</v>
      </c>
      <c r="F3222" t="b">
        <v>0</v>
      </c>
      <c r="G3222" t="s">
        <v>43</v>
      </c>
      <c r="H3222" s="1">
        <v>45748.324872685182</v>
      </c>
      <c r="I3222" t="b">
        <v>0</v>
      </c>
      <c r="J3222" t="b">
        <v>1</v>
      </c>
      <c r="K3222" t="s">
        <v>31</v>
      </c>
      <c r="L3222" t="s">
        <v>32</v>
      </c>
      <c r="N3222">
        <v>16.510000228881839</v>
      </c>
      <c r="O3222" t="s">
        <v>96</v>
      </c>
      <c r="P3222" t="s">
        <v>3952</v>
      </c>
    </row>
    <row r="3223" spans="1:16" x14ac:dyDescent="0.35">
      <c r="A3223" t="s">
        <v>1776</v>
      </c>
      <c r="B3223" t="s">
        <v>4362</v>
      </c>
      <c r="C3223" t="s">
        <v>3831</v>
      </c>
      <c r="D3223" t="s">
        <v>573</v>
      </c>
      <c r="E3223" t="s">
        <v>20</v>
      </c>
      <c r="F3223" t="b">
        <v>0</v>
      </c>
      <c r="G3223" t="s">
        <v>52</v>
      </c>
      <c r="H3223" s="1">
        <v>45748.333460648151</v>
      </c>
      <c r="I3223" t="b">
        <v>1</v>
      </c>
      <c r="J3223" t="b">
        <v>1</v>
      </c>
      <c r="K3223" t="s">
        <v>31</v>
      </c>
      <c r="L3223" t="s">
        <v>32</v>
      </c>
      <c r="N3223">
        <v>26.389999389648441</v>
      </c>
      <c r="O3223" t="s">
        <v>4363</v>
      </c>
      <c r="P3223" t="s">
        <v>4364</v>
      </c>
    </row>
    <row r="3224" spans="1:16" x14ac:dyDescent="0.35">
      <c r="A3224" t="s">
        <v>1776</v>
      </c>
      <c r="B3224" t="s">
        <v>3443</v>
      </c>
      <c r="C3224" t="s">
        <v>4098</v>
      </c>
      <c r="D3224" t="s">
        <v>573</v>
      </c>
      <c r="E3224" t="s">
        <v>20</v>
      </c>
      <c r="F3224" t="b">
        <v>0</v>
      </c>
      <c r="G3224" t="s">
        <v>52</v>
      </c>
      <c r="H3224" s="1">
        <v>45748.333541666667</v>
      </c>
      <c r="I3224" t="b">
        <v>0</v>
      </c>
      <c r="J3224" t="b">
        <v>0</v>
      </c>
      <c r="K3224" t="s">
        <v>31</v>
      </c>
      <c r="L3224" t="s">
        <v>32</v>
      </c>
      <c r="N3224">
        <v>24.014999389648441</v>
      </c>
      <c r="O3224" t="s">
        <v>3471</v>
      </c>
      <c r="P3224" t="s">
        <v>4099</v>
      </c>
    </row>
    <row r="3225" spans="1:16" x14ac:dyDescent="0.35">
      <c r="A3225" t="s">
        <v>1776</v>
      </c>
      <c r="B3225" t="s">
        <v>4365</v>
      </c>
      <c r="C3225" t="s">
        <v>4366</v>
      </c>
      <c r="D3225" t="s">
        <v>573</v>
      </c>
      <c r="E3225" t="s">
        <v>20</v>
      </c>
      <c r="F3225" t="b">
        <v>0</v>
      </c>
      <c r="G3225" t="s">
        <v>43</v>
      </c>
      <c r="H3225" s="1">
        <v>45748.333993055552</v>
      </c>
      <c r="I3225" t="b">
        <v>0</v>
      </c>
      <c r="J3225" t="b">
        <v>1</v>
      </c>
      <c r="K3225" t="s">
        <v>31</v>
      </c>
      <c r="L3225" t="s">
        <v>32</v>
      </c>
      <c r="N3225">
        <v>16.510000228881839</v>
      </c>
      <c r="O3225" t="s">
        <v>4360</v>
      </c>
      <c r="P3225" t="s">
        <v>4361</v>
      </c>
    </row>
    <row r="3226" spans="1:16" x14ac:dyDescent="0.35">
      <c r="A3226" t="s">
        <v>1776</v>
      </c>
      <c r="B3226" t="s">
        <v>3350</v>
      </c>
      <c r="C3226" t="s">
        <v>105</v>
      </c>
      <c r="D3226" t="s">
        <v>249</v>
      </c>
      <c r="E3226" t="s">
        <v>20</v>
      </c>
      <c r="F3226" t="b">
        <v>0</v>
      </c>
      <c r="G3226" t="s">
        <v>105</v>
      </c>
      <c r="H3226" s="1">
        <v>45748.369733796288</v>
      </c>
      <c r="I3226" t="b">
        <v>1</v>
      </c>
      <c r="J3226" t="b">
        <v>0</v>
      </c>
      <c r="K3226" t="s">
        <v>105</v>
      </c>
      <c r="L3226" t="s">
        <v>22</v>
      </c>
      <c r="M3226">
        <v>32000</v>
      </c>
      <c r="O3226" t="s">
        <v>4367</v>
      </c>
      <c r="P3226" t="s">
        <v>1264</v>
      </c>
    </row>
    <row r="3227" spans="1:16" x14ac:dyDescent="0.35">
      <c r="A3227" t="s">
        <v>1776</v>
      </c>
      <c r="B3227" t="s">
        <v>1776</v>
      </c>
      <c r="C3227" t="s">
        <v>4368</v>
      </c>
      <c r="D3227" t="s">
        <v>3243</v>
      </c>
      <c r="E3227" t="s">
        <v>296</v>
      </c>
      <c r="F3227" t="b">
        <v>0</v>
      </c>
      <c r="G3227" t="s">
        <v>43</v>
      </c>
      <c r="H3227" s="1">
        <v>45748.375775462962</v>
      </c>
      <c r="I3227" t="b">
        <v>0</v>
      </c>
      <c r="J3227" t="b">
        <v>0</v>
      </c>
      <c r="K3227" t="s">
        <v>31</v>
      </c>
      <c r="L3227" t="s">
        <v>32</v>
      </c>
      <c r="N3227">
        <v>15</v>
      </c>
      <c r="O3227" t="s">
        <v>3244</v>
      </c>
      <c r="P3227" t="s">
        <v>3245</v>
      </c>
    </row>
    <row r="3228" spans="1:16" x14ac:dyDescent="0.35">
      <c r="A3228" t="s">
        <v>1776</v>
      </c>
      <c r="B3228" t="s">
        <v>1776</v>
      </c>
      <c r="C3228" t="s">
        <v>4369</v>
      </c>
      <c r="D3228" t="s">
        <v>3243</v>
      </c>
      <c r="E3228" t="s">
        <v>296</v>
      </c>
      <c r="F3228" t="b">
        <v>0</v>
      </c>
      <c r="G3228" t="s">
        <v>30</v>
      </c>
      <c r="H3228" s="1">
        <v>45748.376388888893</v>
      </c>
      <c r="I3228" t="b">
        <v>0</v>
      </c>
      <c r="J3228" t="b">
        <v>0</v>
      </c>
      <c r="K3228" t="s">
        <v>31</v>
      </c>
      <c r="L3228" t="s">
        <v>32</v>
      </c>
      <c r="N3228">
        <v>15</v>
      </c>
      <c r="O3228" t="s">
        <v>3244</v>
      </c>
      <c r="P3228" t="s">
        <v>3245</v>
      </c>
    </row>
    <row r="3229" spans="1:16" x14ac:dyDescent="0.35">
      <c r="A3229" t="s">
        <v>1776</v>
      </c>
      <c r="B3229" t="s">
        <v>4370</v>
      </c>
      <c r="C3229" t="s">
        <v>1082</v>
      </c>
      <c r="D3229" t="s">
        <v>573</v>
      </c>
      <c r="E3229" t="s">
        <v>296</v>
      </c>
      <c r="F3229" t="b">
        <v>0</v>
      </c>
      <c r="G3229" t="s">
        <v>52</v>
      </c>
      <c r="H3229" s="1">
        <v>45748.416712962957</v>
      </c>
      <c r="I3229" t="b">
        <v>0</v>
      </c>
      <c r="J3229" t="b">
        <v>0</v>
      </c>
      <c r="K3229" t="s">
        <v>31</v>
      </c>
      <c r="L3229" t="s">
        <v>32</v>
      </c>
      <c r="N3229">
        <v>27.979999542236332</v>
      </c>
      <c r="O3229" t="s">
        <v>4371</v>
      </c>
      <c r="P3229" t="s">
        <v>4372</v>
      </c>
    </row>
    <row r="3230" spans="1:16" x14ac:dyDescent="0.35">
      <c r="A3230" t="s">
        <v>1776</v>
      </c>
      <c r="B3230" t="s">
        <v>3686</v>
      </c>
      <c r="C3230" t="s">
        <v>1279</v>
      </c>
      <c r="D3230" t="s">
        <v>573</v>
      </c>
      <c r="E3230" t="s">
        <v>296</v>
      </c>
      <c r="F3230" t="b">
        <v>0</v>
      </c>
      <c r="G3230" t="s">
        <v>52</v>
      </c>
      <c r="H3230" s="1">
        <v>45748.41673611111</v>
      </c>
      <c r="I3230" t="b">
        <v>0</v>
      </c>
      <c r="J3230" t="b">
        <v>0</v>
      </c>
      <c r="K3230" t="s">
        <v>31</v>
      </c>
      <c r="L3230" t="s">
        <v>32</v>
      </c>
      <c r="N3230">
        <v>45.5</v>
      </c>
      <c r="O3230" t="s">
        <v>677</v>
      </c>
      <c r="P3230" t="s">
        <v>3687</v>
      </c>
    </row>
    <row r="3231" spans="1:16" x14ac:dyDescent="0.35">
      <c r="A3231" t="s">
        <v>1776</v>
      </c>
      <c r="B3231" t="s">
        <v>2476</v>
      </c>
      <c r="C3231" t="s">
        <v>2477</v>
      </c>
      <c r="D3231" t="s">
        <v>573</v>
      </c>
      <c r="E3231" t="s">
        <v>296</v>
      </c>
      <c r="F3231" t="b">
        <v>0</v>
      </c>
      <c r="G3231" t="s">
        <v>52</v>
      </c>
      <c r="H3231" s="1">
        <v>45748.416817129633</v>
      </c>
      <c r="I3231" t="b">
        <v>0</v>
      </c>
      <c r="J3231" t="b">
        <v>0</v>
      </c>
      <c r="K3231" t="s">
        <v>31</v>
      </c>
      <c r="L3231" t="s">
        <v>32</v>
      </c>
      <c r="N3231">
        <v>24.014999389648441</v>
      </c>
      <c r="O3231" t="s">
        <v>2478</v>
      </c>
      <c r="P3231" t="s">
        <v>2479</v>
      </c>
    </row>
    <row r="3232" spans="1:16" x14ac:dyDescent="0.35">
      <c r="A3232" t="s">
        <v>1776</v>
      </c>
      <c r="B3232" t="s">
        <v>1957</v>
      </c>
      <c r="C3232" t="s">
        <v>3166</v>
      </c>
      <c r="D3232" t="s">
        <v>573</v>
      </c>
      <c r="E3232" t="s">
        <v>296</v>
      </c>
      <c r="F3232" t="b">
        <v>0</v>
      </c>
      <c r="G3232" t="s">
        <v>52</v>
      </c>
      <c r="H3232" s="1">
        <v>45748.416886574072</v>
      </c>
      <c r="I3232" t="b">
        <v>1</v>
      </c>
      <c r="J3232" t="b">
        <v>1</v>
      </c>
      <c r="K3232" t="s">
        <v>31</v>
      </c>
      <c r="L3232" t="s">
        <v>32</v>
      </c>
      <c r="N3232">
        <v>23.694999694824219</v>
      </c>
      <c r="O3232" t="s">
        <v>3963</v>
      </c>
    </row>
    <row r="3233" spans="1:16" x14ac:dyDescent="0.35">
      <c r="A3233" t="s">
        <v>1776</v>
      </c>
      <c r="B3233" t="s">
        <v>3703</v>
      </c>
      <c r="C3233" t="s">
        <v>410</v>
      </c>
      <c r="D3233" t="s">
        <v>573</v>
      </c>
      <c r="E3233" t="s">
        <v>296</v>
      </c>
      <c r="F3233" t="b">
        <v>0</v>
      </c>
      <c r="G3233" t="s">
        <v>47</v>
      </c>
      <c r="H3233" s="1">
        <v>45748.417002314818</v>
      </c>
      <c r="I3233" t="b">
        <v>0</v>
      </c>
      <c r="J3233" t="b">
        <v>0</v>
      </c>
      <c r="K3233" t="s">
        <v>31</v>
      </c>
      <c r="L3233" t="s">
        <v>32</v>
      </c>
      <c r="N3233">
        <v>24.33499908447266</v>
      </c>
      <c r="O3233" t="s">
        <v>4334</v>
      </c>
      <c r="P3233" t="s">
        <v>232</v>
      </c>
    </row>
    <row r="3234" spans="1:16" x14ac:dyDescent="0.35">
      <c r="A3234" t="s">
        <v>1776</v>
      </c>
      <c r="B3234" t="s">
        <v>4373</v>
      </c>
      <c r="C3234" t="s">
        <v>421</v>
      </c>
      <c r="D3234" t="s">
        <v>573</v>
      </c>
      <c r="E3234" t="s">
        <v>296</v>
      </c>
      <c r="F3234" t="b">
        <v>0</v>
      </c>
      <c r="G3234" t="s">
        <v>47</v>
      </c>
      <c r="H3234" s="1">
        <v>45748.417071759257</v>
      </c>
      <c r="I3234" t="b">
        <v>1</v>
      </c>
      <c r="J3234" t="b">
        <v>0</v>
      </c>
      <c r="K3234" t="s">
        <v>31</v>
      </c>
      <c r="L3234" t="s">
        <v>32</v>
      </c>
      <c r="N3234">
        <v>43.979999542236328</v>
      </c>
      <c r="O3234" t="s">
        <v>3909</v>
      </c>
      <c r="P3234" t="s">
        <v>4374</v>
      </c>
    </row>
    <row r="3235" spans="1:16" x14ac:dyDescent="0.35">
      <c r="A3235" t="s">
        <v>1776</v>
      </c>
      <c r="B3235" t="s">
        <v>1776</v>
      </c>
      <c r="C3235" t="s">
        <v>4375</v>
      </c>
      <c r="D3235" t="s">
        <v>3243</v>
      </c>
      <c r="E3235" t="s">
        <v>296</v>
      </c>
      <c r="F3235" t="b">
        <v>0</v>
      </c>
      <c r="G3235" t="s">
        <v>30</v>
      </c>
      <c r="H3235" s="1">
        <v>45748.418032407397</v>
      </c>
      <c r="I3235" t="b">
        <v>0</v>
      </c>
      <c r="J3235" t="b">
        <v>0</v>
      </c>
      <c r="K3235" t="s">
        <v>31</v>
      </c>
      <c r="L3235" t="s">
        <v>32</v>
      </c>
      <c r="N3235">
        <v>15</v>
      </c>
      <c r="O3235" t="s">
        <v>3244</v>
      </c>
      <c r="P3235" t="s">
        <v>3245</v>
      </c>
    </row>
    <row r="3236" spans="1:16" x14ac:dyDescent="0.35">
      <c r="A3236" t="s">
        <v>1776</v>
      </c>
      <c r="B3236" t="s">
        <v>4376</v>
      </c>
      <c r="C3236" t="s">
        <v>3761</v>
      </c>
      <c r="D3236" t="s">
        <v>573</v>
      </c>
      <c r="E3236" t="s">
        <v>296</v>
      </c>
      <c r="F3236" t="b">
        <v>0</v>
      </c>
      <c r="G3236" t="s">
        <v>52</v>
      </c>
      <c r="H3236" s="1">
        <v>45748.449374999997</v>
      </c>
      <c r="I3236" t="b">
        <v>0</v>
      </c>
      <c r="J3236" t="b">
        <v>1</v>
      </c>
      <c r="K3236" t="s">
        <v>31</v>
      </c>
      <c r="L3236" t="s">
        <v>32</v>
      </c>
      <c r="N3236">
        <v>26.389999389648441</v>
      </c>
      <c r="O3236" t="s">
        <v>4377</v>
      </c>
      <c r="P3236" t="s">
        <v>3762</v>
      </c>
    </row>
    <row r="3237" spans="1:16" x14ac:dyDescent="0.35">
      <c r="A3237" t="s">
        <v>1776</v>
      </c>
      <c r="B3237" t="s">
        <v>4378</v>
      </c>
      <c r="C3237" t="s">
        <v>3044</v>
      </c>
      <c r="D3237" t="s">
        <v>573</v>
      </c>
      <c r="E3237" t="s">
        <v>296</v>
      </c>
      <c r="F3237" t="b">
        <v>0</v>
      </c>
      <c r="G3237" t="s">
        <v>52</v>
      </c>
      <c r="H3237" s="1">
        <v>45748.458437499998</v>
      </c>
      <c r="I3237" t="b">
        <v>0</v>
      </c>
      <c r="J3237" t="b">
        <v>0</v>
      </c>
      <c r="K3237" t="s">
        <v>31</v>
      </c>
      <c r="L3237" t="s">
        <v>32</v>
      </c>
      <c r="N3237">
        <v>27.979999542236332</v>
      </c>
      <c r="O3237" t="s">
        <v>4379</v>
      </c>
      <c r="P3237" t="s">
        <v>2136</v>
      </c>
    </row>
    <row r="3238" spans="1:16" x14ac:dyDescent="0.35">
      <c r="A3238" t="s">
        <v>1776</v>
      </c>
      <c r="B3238" t="s">
        <v>1776</v>
      </c>
      <c r="C3238" t="s">
        <v>4380</v>
      </c>
      <c r="D3238" t="s">
        <v>3243</v>
      </c>
      <c r="E3238" t="s">
        <v>296</v>
      </c>
      <c r="F3238" t="b">
        <v>0</v>
      </c>
      <c r="G3238" t="s">
        <v>47</v>
      </c>
      <c r="H3238" s="1">
        <v>45748.458749999998</v>
      </c>
      <c r="I3238" t="b">
        <v>0</v>
      </c>
      <c r="J3238" t="b">
        <v>0</v>
      </c>
      <c r="K3238" t="s">
        <v>31</v>
      </c>
      <c r="L3238" t="s">
        <v>32</v>
      </c>
      <c r="N3238">
        <v>15</v>
      </c>
      <c r="O3238" t="s">
        <v>3244</v>
      </c>
      <c r="P3238" t="s">
        <v>3245</v>
      </c>
    </row>
    <row r="3239" spans="1:16" x14ac:dyDescent="0.35">
      <c r="A3239" t="s">
        <v>1776</v>
      </c>
      <c r="B3239" t="s">
        <v>4381</v>
      </c>
      <c r="C3239" t="s">
        <v>95</v>
      </c>
      <c r="D3239" t="s">
        <v>573</v>
      </c>
      <c r="E3239" t="s">
        <v>296</v>
      </c>
      <c r="F3239" t="b">
        <v>0</v>
      </c>
      <c r="G3239" t="s">
        <v>30</v>
      </c>
      <c r="H3239" s="1">
        <v>45748.45957175926</v>
      </c>
      <c r="I3239" t="b">
        <v>1</v>
      </c>
      <c r="J3239" t="b">
        <v>0</v>
      </c>
      <c r="K3239" t="s">
        <v>31</v>
      </c>
      <c r="L3239" t="s">
        <v>32</v>
      </c>
      <c r="N3239">
        <v>18.795000076293949</v>
      </c>
      <c r="O3239" t="s">
        <v>4181</v>
      </c>
      <c r="P3239" t="s">
        <v>4382</v>
      </c>
    </row>
    <row r="3240" spans="1:16" x14ac:dyDescent="0.35">
      <c r="A3240" t="s">
        <v>1776</v>
      </c>
      <c r="B3240" t="s">
        <v>1776</v>
      </c>
      <c r="C3240" t="s">
        <v>167</v>
      </c>
      <c r="D3240" t="s">
        <v>3243</v>
      </c>
      <c r="E3240" t="s">
        <v>296</v>
      </c>
      <c r="F3240" t="b">
        <v>0</v>
      </c>
      <c r="G3240" t="s">
        <v>30</v>
      </c>
      <c r="H3240" s="1">
        <v>45748.459629629629</v>
      </c>
      <c r="I3240" t="b">
        <v>0</v>
      </c>
      <c r="J3240" t="b">
        <v>0</v>
      </c>
      <c r="K3240" t="s">
        <v>31</v>
      </c>
      <c r="L3240" t="s">
        <v>32</v>
      </c>
      <c r="N3240">
        <v>15</v>
      </c>
      <c r="O3240" t="s">
        <v>3244</v>
      </c>
      <c r="P3240" t="s">
        <v>3245</v>
      </c>
    </row>
    <row r="3241" spans="1:16" x14ac:dyDescent="0.35">
      <c r="A3241" t="s">
        <v>1776</v>
      </c>
      <c r="B3241" t="s">
        <v>1776</v>
      </c>
      <c r="C3241" t="s">
        <v>756</v>
      </c>
      <c r="D3241" t="s">
        <v>3243</v>
      </c>
      <c r="E3241" t="s">
        <v>296</v>
      </c>
      <c r="F3241" t="b">
        <v>0</v>
      </c>
      <c r="G3241" t="s">
        <v>30</v>
      </c>
      <c r="H3241" s="1">
        <v>45748.459699074083</v>
      </c>
      <c r="I3241" t="b">
        <v>0</v>
      </c>
      <c r="J3241" t="b">
        <v>0</v>
      </c>
      <c r="K3241" t="s">
        <v>31</v>
      </c>
      <c r="L3241" t="s">
        <v>32</v>
      </c>
      <c r="N3241">
        <v>15</v>
      </c>
      <c r="O3241" t="s">
        <v>3244</v>
      </c>
      <c r="P3241" t="s">
        <v>3245</v>
      </c>
    </row>
    <row r="3242" spans="1:16" x14ac:dyDescent="0.35">
      <c r="A3242" t="s">
        <v>1776</v>
      </c>
      <c r="B3242" t="s">
        <v>1776</v>
      </c>
      <c r="C3242" t="s">
        <v>4383</v>
      </c>
      <c r="D3242" t="s">
        <v>3243</v>
      </c>
      <c r="E3242" t="s">
        <v>296</v>
      </c>
      <c r="F3242" t="b">
        <v>0</v>
      </c>
      <c r="G3242" t="s">
        <v>30</v>
      </c>
      <c r="H3242" s="1">
        <v>45748.459699074083</v>
      </c>
      <c r="I3242" t="b">
        <v>0</v>
      </c>
      <c r="J3242" t="b">
        <v>0</v>
      </c>
      <c r="K3242" t="s">
        <v>31</v>
      </c>
      <c r="L3242" t="s">
        <v>32</v>
      </c>
      <c r="N3242">
        <v>15</v>
      </c>
      <c r="O3242" t="s">
        <v>3244</v>
      </c>
      <c r="P3242" t="s">
        <v>3245</v>
      </c>
    </row>
    <row r="3243" spans="1:16" x14ac:dyDescent="0.35">
      <c r="A3243" t="s">
        <v>1776</v>
      </c>
      <c r="B3243" t="s">
        <v>4384</v>
      </c>
      <c r="C3243" t="s">
        <v>407</v>
      </c>
      <c r="D3243" t="s">
        <v>110</v>
      </c>
      <c r="E3243" t="s">
        <v>20</v>
      </c>
      <c r="F3243" t="b">
        <v>0</v>
      </c>
      <c r="G3243" t="s">
        <v>171</v>
      </c>
      <c r="H3243" s="1">
        <v>45748.479212962957</v>
      </c>
      <c r="I3243" t="b">
        <v>0</v>
      </c>
      <c r="J3243" t="b">
        <v>1</v>
      </c>
      <c r="K3243" t="s">
        <v>31</v>
      </c>
      <c r="L3243" t="s">
        <v>22</v>
      </c>
      <c r="M3243">
        <v>65000</v>
      </c>
      <c r="O3243" t="s">
        <v>4385</v>
      </c>
      <c r="P3243" t="s">
        <v>4386</v>
      </c>
    </row>
    <row r="3244" spans="1:16" x14ac:dyDescent="0.35">
      <c r="A3244" t="s">
        <v>1776</v>
      </c>
      <c r="B3244" t="s">
        <v>1776</v>
      </c>
      <c r="C3244" t="s">
        <v>4387</v>
      </c>
      <c r="D3244" t="s">
        <v>3243</v>
      </c>
      <c r="E3244" t="s">
        <v>296</v>
      </c>
      <c r="F3244" t="b">
        <v>0</v>
      </c>
      <c r="G3244" t="s">
        <v>171</v>
      </c>
      <c r="H3244" s="1">
        <v>45748.479259259257</v>
      </c>
      <c r="I3244" t="b">
        <v>0</v>
      </c>
      <c r="J3244" t="b">
        <v>0</v>
      </c>
      <c r="K3244" t="s">
        <v>31</v>
      </c>
      <c r="L3244" t="s">
        <v>32</v>
      </c>
      <c r="N3244">
        <v>15</v>
      </c>
      <c r="O3244" t="s">
        <v>3244</v>
      </c>
      <c r="P3244" t="s">
        <v>3245</v>
      </c>
    </row>
    <row r="3245" spans="1:16" x14ac:dyDescent="0.35">
      <c r="A3245" t="s">
        <v>1776</v>
      </c>
      <c r="B3245" t="s">
        <v>1937</v>
      </c>
      <c r="C3245" t="s">
        <v>1938</v>
      </c>
      <c r="D3245" t="s">
        <v>573</v>
      </c>
      <c r="E3245" t="s">
        <v>20</v>
      </c>
      <c r="F3245" t="b">
        <v>0</v>
      </c>
      <c r="G3245" t="s">
        <v>52</v>
      </c>
      <c r="H3245" s="1">
        <v>45748.491157407407</v>
      </c>
      <c r="I3245" t="b">
        <v>0</v>
      </c>
      <c r="J3245" t="b">
        <v>1</v>
      </c>
      <c r="K3245" t="s">
        <v>31</v>
      </c>
      <c r="L3245" t="s">
        <v>32</v>
      </c>
      <c r="N3245">
        <v>27.435001373291019</v>
      </c>
      <c r="O3245" t="s">
        <v>1939</v>
      </c>
      <c r="P3245" t="s">
        <v>4388</v>
      </c>
    </row>
    <row r="3246" spans="1:16" x14ac:dyDescent="0.35">
      <c r="A3246" t="s">
        <v>1776</v>
      </c>
      <c r="B3246" t="s">
        <v>1776</v>
      </c>
      <c r="C3246" t="s">
        <v>4389</v>
      </c>
      <c r="D3246" t="s">
        <v>3243</v>
      </c>
      <c r="E3246" t="s">
        <v>296</v>
      </c>
      <c r="F3246" t="b">
        <v>0</v>
      </c>
      <c r="G3246" t="s">
        <v>47</v>
      </c>
      <c r="H3246" s="1">
        <v>45748.500416666669</v>
      </c>
      <c r="I3246" t="b">
        <v>0</v>
      </c>
      <c r="J3246" t="b">
        <v>0</v>
      </c>
      <c r="K3246" t="s">
        <v>31</v>
      </c>
      <c r="L3246" t="s">
        <v>32</v>
      </c>
      <c r="N3246">
        <v>15</v>
      </c>
      <c r="O3246" t="s">
        <v>3244</v>
      </c>
      <c r="P3246" t="s">
        <v>3245</v>
      </c>
    </row>
    <row r="3247" spans="1:16" x14ac:dyDescent="0.35">
      <c r="A3247" t="s">
        <v>1776</v>
      </c>
      <c r="B3247" t="s">
        <v>1776</v>
      </c>
      <c r="C3247" t="s">
        <v>4390</v>
      </c>
      <c r="D3247" t="s">
        <v>3243</v>
      </c>
      <c r="E3247" t="s">
        <v>296</v>
      </c>
      <c r="F3247" t="b">
        <v>0</v>
      </c>
      <c r="G3247" t="s">
        <v>30</v>
      </c>
      <c r="H3247" s="1">
        <v>45748.50136574074</v>
      </c>
      <c r="I3247" t="b">
        <v>0</v>
      </c>
      <c r="J3247" t="b">
        <v>0</v>
      </c>
      <c r="K3247" t="s">
        <v>31</v>
      </c>
      <c r="L3247" t="s">
        <v>32</v>
      </c>
      <c r="N3247">
        <v>15</v>
      </c>
      <c r="O3247" t="s">
        <v>3244</v>
      </c>
      <c r="P3247" t="s">
        <v>3245</v>
      </c>
    </row>
    <row r="3248" spans="1:16" x14ac:dyDescent="0.35">
      <c r="A3248" t="s">
        <v>1776</v>
      </c>
      <c r="B3248" t="s">
        <v>1776</v>
      </c>
      <c r="C3248" t="s">
        <v>4391</v>
      </c>
      <c r="D3248" t="s">
        <v>3243</v>
      </c>
      <c r="E3248" t="s">
        <v>296</v>
      </c>
      <c r="F3248" t="b">
        <v>0</v>
      </c>
      <c r="G3248" t="s">
        <v>171</v>
      </c>
      <c r="H3248" s="1">
        <v>45748.510231481479</v>
      </c>
      <c r="I3248" t="b">
        <v>0</v>
      </c>
      <c r="J3248" t="b">
        <v>0</v>
      </c>
      <c r="K3248" t="s">
        <v>31</v>
      </c>
      <c r="L3248" t="s">
        <v>32</v>
      </c>
      <c r="N3248">
        <v>15</v>
      </c>
      <c r="O3248" t="s">
        <v>3244</v>
      </c>
      <c r="P3248" t="s">
        <v>3245</v>
      </c>
    </row>
    <row r="3249" spans="1:16" x14ac:dyDescent="0.35">
      <c r="A3249" t="s">
        <v>1776</v>
      </c>
      <c r="B3249" t="s">
        <v>1776</v>
      </c>
      <c r="C3249" t="s">
        <v>4392</v>
      </c>
      <c r="D3249" t="s">
        <v>3243</v>
      </c>
      <c r="E3249" t="s">
        <v>296</v>
      </c>
      <c r="F3249" t="b">
        <v>0</v>
      </c>
      <c r="G3249" t="s">
        <v>47</v>
      </c>
      <c r="H3249" s="1">
        <v>45748.532997685194</v>
      </c>
      <c r="I3249" t="b">
        <v>0</v>
      </c>
      <c r="J3249" t="b">
        <v>0</v>
      </c>
      <c r="K3249" t="s">
        <v>31</v>
      </c>
      <c r="L3249" t="s">
        <v>32</v>
      </c>
      <c r="N3249">
        <v>15</v>
      </c>
      <c r="O3249" t="s">
        <v>3244</v>
      </c>
      <c r="P3249" t="s">
        <v>3245</v>
      </c>
    </row>
    <row r="3250" spans="1:16" x14ac:dyDescent="0.35">
      <c r="A3250" t="s">
        <v>1776</v>
      </c>
      <c r="B3250" t="s">
        <v>1776</v>
      </c>
      <c r="C3250" t="s">
        <v>4393</v>
      </c>
      <c r="D3250" t="s">
        <v>3243</v>
      </c>
      <c r="E3250" t="s">
        <v>296</v>
      </c>
      <c r="F3250" t="b">
        <v>0</v>
      </c>
      <c r="G3250" t="s">
        <v>47</v>
      </c>
      <c r="H3250" s="1">
        <v>45748.533043981479</v>
      </c>
      <c r="I3250" t="b">
        <v>0</v>
      </c>
      <c r="J3250" t="b">
        <v>0</v>
      </c>
      <c r="K3250" t="s">
        <v>31</v>
      </c>
      <c r="L3250" t="s">
        <v>32</v>
      </c>
      <c r="N3250">
        <v>15</v>
      </c>
      <c r="O3250" t="s">
        <v>3244</v>
      </c>
      <c r="P3250" t="s">
        <v>3245</v>
      </c>
    </row>
    <row r="3251" spans="1:16" x14ac:dyDescent="0.35">
      <c r="A3251" t="s">
        <v>1776</v>
      </c>
      <c r="B3251" t="s">
        <v>1776</v>
      </c>
      <c r="C3251" t="s">
        <v>4394</v>
      </c>
      <c r="D3251" t="s">
        <v>3243</v>
      </c>
      <c r="E3251" t="s">
        <v>296</v>
      </c>
      <c r="F3251" t="b">
        <v>0</v>
      </c>
      <c r="G3251" t="s">
        <v>47</v>
      </c>
      <c r="H3251" s="1">
        <v>45748.533043981479</v>
      </c>
      <c r="I3251" t="b">
        <v>0</v>
      </c>
      <c r="J3251" t="b">
        <v>0</v>
      </c>
      <c r="K3251" t="s">
        <v>31</v>
      </c>
      <c r="L3251" t="s">
        <v>32</v>
      </c>
      <c r="N3251">
        <v>15</v>
      </c>
      <c r="O3251" t="s">
        <v>3244</v>
      </c>
      <c r="P3251" t="s">
        <v>3245</v>
      </c>
    </row>
    <row r="3252" spans="1:16" x14ac:dyDescent="0.35">
      <c r="A3252" t="s">
        <v>1776</v>
      </c>
      <c r="B3252" t="s">
        <v>1776</v>
      </c>
      <c r="C3252" t="s">
        <v>4395</v>
      </c>
      <c r="D3252" t="s">
        <v>3243</v>
      </c>
      <c r="E3252" t="s">
        <v>296</v>
      </c>
      <c r="F3252" t="b">
        <v>0</v>
      </c>
      <c r="G3252" t="s">
        <v>47</v>
      </c>
      <c r="H3252" s="1">
        <v>45748.533043981479</v>
      </c>
      <c r="I3252" t="b">
        <v>0</v>
      </c>
      <c r="J3252" t="b">
        <v>0</v>
      </c>
      <c r="K3252" t="s">
        <v>31</v>
      </c>
      <c r="L3252" t="s">
        <v>32</v>
      </c>
      <c r="N3252">
        <v>15</v>
      </c>
      <c r="O3252" t="s">
        <v>3244</v>
      </c>
      <c r="P3252" t="s">
        <v>3245</v>
      </c>
    </row>
    <row r="3253" spans="1:16" x14ac:dyDescent="0.35">
      <c r="A3253" t="s">
        <v>1776</v>
      </c>
      <c r="B3253" t="s">
        <v>1776</v>
      </c>
      <c r="C3253" t="s">
        <v>4396</v>
      </c>
      <c r="D3253" t="s">
        <v>3243</v>
      </c>
      <c r="E3253" t="s">
        <v>296</v>
      </c>
      <c r="F3253" t="b">
        <v>0</v>
      </c>
      <c r="G3253" t="s">
        <v>30</v>
      </c>
      <c r="H3253" s="1">
        <v>45748.533587962957</v>
      </c>
      <c r="I3253" t="b">
        <v>0</v>
      </c>
      <c r="J3253" t="b">
        <v>0</v>
      </c>
      <c r="K3253" t="s">
        <v>31</v>
      </c>
      <c r="L3253" t="s">
        <v>32</v>
      </c>
      <c r="N3253">
        <v>15</v>
      </c>
      <c r="O3253" t="s">
        <v>3244</v>
      </c>
      <c r="P3253" t="s">
        <v>3245</v>
      </c>
    </row>
    <row r="3254" spans="1:16" x14ac:dyDescent="0.35">
      <c r="A3254" t="s">
        <v>1776</v>
      </c>
      <c r="B3254" t="s">
        <v>1776</v>
      </c>
      <c r="C3254" t="s">
        <v>4397</v>
      </c>
      <c r="D3254" t="s">
        <v>3243</v>
      </c>
      <c r="E3254" t="s">
        <v>296</v>
      </c>
      <c r="F3254" t="b">
        <v>0</v>
      </c>
      <c r="G3254" t="s">
        <v>30</v>
      </c>
      <c r="H3254" s="1">
        <v>45748.533587962957</v>
      </c>
      <c r="I3254" t="b">
        <v>0</v>
      </c>
      <c r="J3254" t="b">
        <v>0</v>
      </c>
      <c r="K3254" t="s">
        <v>31</v>
      </c>
      <c r="L3254" t="s">
        <v>32</v>
      </c>
      <c r="N3254">
        <v>15</v>
      </c>
      <c r="O3254" t="s">
        <v>3244</v>
      </c>
      <c r="P3254" t="s">
        <v>3245</v>
      </c>
    </row>
    <row r="3255" spans="1:16" x14ac:dyDescent="0.35">
      <c r="A3255" t="s">
        <v>1776</v>
      </c>
      <c r="B3255" t="s">
        <v>1776</v>
      </c>
      <c r="C3255" t="s">
        <v>4398</v>
      </c>
      <c r="D3255" t="s">
        <v>3243</v>
      </c>
      <c r="E3255" t="s">
        <v>296</v>
      </c>
      <c r="F3255" t="b">
        <v>0</v>
      </c>
      <c r="G3255" t="s">
        <v>30</v>
      </c>
      <c r="H3255" s="1">
        <v>45748.533599537041</v>
      </c>
      <c r="I3255" t="b">
        <v>0</v>
      </c>
      <c r="J3255" t="b">
        <v>0</v>
      </c>
      <c r="K3255" t="s">
        <v>31</v>
      </c>
      <c r="L3255" t="s">
        <v>32</v>
      </c>
      <c r="N3255">
        <v>15</v>
      </c>
      <c r="O3255" t="s">
        <v>3244</v>
      </c>
      <c r="P3255" t="s">
        <v>3245</v>
      </c>
    </row>
    <row r="3256" spans="1:16" x14ac:dyDescent="0.35">
      <c r="A3256" t="s">
        <v>1776</v>
      </c>
      <c r="B3256" t="s">
        <v>1776</v>
      </c>
      <c r="C3256" t="s">
        <v>4399</v>
      </c>
      <c r="D3256" t="s">
        <v>3243</v>
      </c>
      <c r="E3256" t="s">
        <v>296</v>
      </c>
      <c r="F3256" t="b">
        <v>0</v>
      </c>
      <c r="G3256" t="s">
        <v>30</v>
      </c>
      <c r="H3256" s="1">
        <v>45748.543055555558</v>
      </c>
      <c r="I3256" t="b">
        <v>0</v>
      </c>
      <c r="J3256" t="b">
        <v>0</v>
      </c>
      <c r="K3256" t="s">
        <v>31</v>
      </c>
      <c r="L3256" t="s">
        <v>32</v>
      </c>
      <c r="N3256">
        <v>15</v>
      </c>
      <c r="O3256" t="s">
        <v>3244</v>
      </c>
      <c r="P3256" t="s">
        <v>3245</v>
      </c>
    </row>
    <row r="3257" spans="1:16" x14ac:dyDescent="0.35">
      <c r="A3257" t="s">
        <v>1776</v>
      </c>
      <c r="B3257" t="s">
        <v>2196</v>
      </c>
      <c r="C3257" t="s">
        <v>1205</v>
      </c>
      <c r="D3257" t="s">
        <v>36</v>
      </c>
      <c r="E3257" t="s">
        <v>20</v>
      </c>
      <c r="F3257" t="b">
        <v>0</v>
      </c>
      <c r="G3257" t="s">
        <v>52</v>
      </c>
      <c r="H3257" s="1">
        <v>45748.583379629628</v>
      </c>
      <c r="I3257" t="b">
        <v>0</v>
      </c>
      <c r="J3257" t="b">
        <v>0</v>
      </c>
      <c r="K3257" t="s">
        <v>31</v>
      </c>
      <c r="L3257" t="s">
        <v>32</v>
      </c>
      <c r="N3257">
        <v>40</v>
      </c>
      <c r="O3257" t="s">
        <v>1489</v>
      </c>
      <c r="P3257" t="s">
        <v>4400</v>
      </c>
    </row>
    <row r="3258" spans="1:16" x14ac:dyDescent="0.35">
      <c r="A3258" t="s">
        <v>1776</v>
      </c>
      <c r="B3258" t="s">
        <v>1973</v>
      </c>
      <c r="C3258" t="s">
        <v>1782</v>
      </c>
      <c r="D3258" t="s">
        <v>110</v>
      </c>
      <c r="E3258" t="s">
        <v>20</v>
      </c>
      <c r="F3258" t="b">
        <v>0</v>
      </c>
      <c r="G3258" t="s">
        <v>52</v>
      </c>
      <c r="H3258" s="1">
        <v>45748.583414351851</v>
      </c>
      <c r="I3258" t="b">
        <v>0</v>
      </c>
      <c r="J3258" t="b">
        <v>1</v>
      </c>
      <c r="K3258" t="s">
        <v>31</v>
      </c>
      <c r="L3258" t="s">
        <v>22</v>
      </c>
      <c r="M3258">
        <v>92500</v>
      </c>
      <c r="O3258" t="s">
        <v>4401</v>
      </c>
      <c r="P3258" t="s">
        <v>4402</v>
      </c>
    </row>
    <row r="3259" spans="1:16" x14ac:dyDescent="0.35">
      <c r="A3259" t="s">
        <v>1776</v>
      </c>
      <c r="B3259" t="s">
        <v>4403</v>
      </c>
      <c r="C3259" t="s">
        <v>2602</v>
      </c>
      <c r="D3259" t="s">
        <v>36</v>
      </c>
      <c r="E3259" t="s">
        <v>20</v>
      </c>
      <c r="F3259" t="b">
        <v>0</v>
      </c>
      <c r="G3259" t="s">
        <v>52</v>
      </c>
      <c r="H3259" s="1">
        <v>45748.583437499998</v>
      </c>
      <c r="I3259" t="b">
        <v>0</v>
      </c>
      <c r="J3259" t="b">
        <v>1</v>
      </c>
      <c r="K3259" t="s">
        <v>31</v>
      </c>
      <c r="L3259" t="s">
        <v>22</v>
      </c>
      <c r="M3259">
        <v>96500</v>
      </c>
      <c r="O3259" t="s">
        <v>379</v>
      </c>
      <c r="P3259" t="s">
        <v>164</v>
      </c>
    </row>
    <row r="3260" spans="1:16" x14ac:dyDescent="0.35">
      <c r="A3260" t="s">
        <v>1776</v>
      </c>
      <c r="B3260" t="s">
        <v>2078</v>
      </c>
      <c r="C3260" t="s">
        <v>649</v>
      </c>
      <c r="D3260" t="s">
        <v>4255</v>
      </c>
      <c r="E3260" t="s">
        <v>20</v>
      </c>
      <c r="F3260" t="b">
        <v>0</v>
      </c>
      <c r="G3260" t="s">
        <v>43</v>
      </c>
      <c r="H3260" s="1">
        <v>45748.583993055552</v>
      </c>
      <c r="I3260" t="b">
        <v>0</v>
      </c>
      <c r="J3260" t="b">
        <v>0</v>
      </c>
      <c r="K3260" t="s">
        <v>31</v>
      </c>
      <c r="L3260" t="s">
        <v>22</v>
      </c>
      <c r="M3260">
        <v>85000</v>
      </c>
      <c r="O3260" t="s">
        <v>3816</v>
      </c>
      <c r="P3260" t="s">
        <v>4404</v>
      </c>
    </row>
    <row r="3261" spans="1:16" x14ac:dyDescent="0.35">
      <c r="A3261" t="s">
        <v>1776</v>
      </c>
      <c r="B3261" t="s">
        <v>4405</v>
      </c>
      <c r="C3261" t="s">
        <v>4406</v>
      </c>
      <c r="D3261" t="s">
        <v>29</v>
      </c>
      <c r="E3261" t="s">
        <v>20</v>
      </c>
      <c r="F3261" t="b">
        <v>0</v>
      </c>
      <c r="G3261" t="s">
        <v>52</v>
      </c>
      <c r="H3261" s="1">
        <v>45748.79179398148</v>
      </c>
      <c r="I3261" t="b">
        <v>0</v>
      </c>
      <c r="J3261" t="b">
        <v>1</v>
      </c>
      <c r="K3261" t="s">
        <v>31</v>
      </c>
      <c r="L3261" t="s">
        <v>22</v>
      </c>
      <c r="M3261">
        <v>50500</v>
      </c>
      <c r="O3261" t="s">
        <v>4407</v>
      </c>
    </row>
    <row r="3262" spans="1:16" x14ac:dyDescent="0.35">
      <c r="A3262" t="s">
        <v>1776</v>
      </c>
      <c r="B3262" t="s">
        <v>1776</v>
      </c>
      <c r="C3262" t="s">
        <v>4408</v>
      </c>
      <c r="D3262" t="s">
        <v>36</v>
      </c>
      <c r="E3262" t="s">
        <v>91</v>
      </c>
      <c r="F3262" t="b">
        <v>0</v>
      </c>
      <c r="G3262" t="s">
        <v>52</v>
      </c>
      <c r="H3262" s="1">
        <v>45748.833414351851</v>
      </c>
      <c r="I3262" t="b">
        <v>1</v>
      </c>
      <c r="J3262" t="b">
        <v>1</v>
      </c>
      <c r="K3262" t="s">
        <v>31</v>
      </c>
      <c r="L3262" t="s">
        <v>32</v>
      </c>
      <c r="N3262">
        <v>29.235000610351559</v>
      </c>
      <c r="O3262" t="s">
        <v>61</v>
      </c>
      <c r="P3262" t="s">
        <v>4409</v>
      </c>
    </row>
    <row r="3263" spans="1:16" x14ac:dyDescent="0.35">
      <c r="A3263" t="s">
        <v>1776</v>
      </c>
      <c r="B3263" t="s">
        <v>3631</v>
      </c>
      <c r="C3263" t="s">
        <v>1117</v>
      </c>
      <c r="D3263" t="s">
        <v>573</v>
      </c>
      <c r="E3263" t="s">
        <v>20</v>
      </c>
      <c r="F3263" t="b">
        <v>0</v>
      </c>
      <c r="G3263" t="s">
        <v>47</v>
      </c>
      <c r="H3263" s="1">
        <v>45748.833680555559</v>
      </c>
      <c r="I3263" t="b">
        <v>0</v>
      </c>
      <c r="J3263" t="b">
        <v>0</v>
      </c>
      <c r="K3263" t="s">
        <v>31</v>
      </c>
      <c r="L3263" t="s">
        <v>32</v>
      </c>
      <c r="N3263">
        <v>24.969999313354489</v>
      </c>
      <c r="O3263" t="s">
        <v>3632</v>
      </c>
      <c r="P3263" t="s">
        <v>3633</v>
      </c>
    </row>
    <row r="3264" spans="1:16" x14ac:dyDescent="0.35">
      <c r="A3264" t="s">
        <v>1776</v>
      </c>
      <c r="B3264" t="s">
        <v>4410</v>
      </c>
      <c r="C3264" t="s">
        <v>2757</v>
      </c>
      <c r="D3264" t="s">
        <v>110</v>
      </c>
      <c r="E3264" t="s">
        <v>20</v>
      </c>
      <c r="F3264" t="b">
        <v>0</v>
      </c>
      <c r="G3264" t="s">
        <v>52</v>
      </c>
      <c r="H3264" s="1">
        <v>45748.875104166669</v>
      </c>
      <c r="I3264" t="b">
        <v>0</v>
      </c>
      <c r="J3264" t="b">
        <v>1</v>
      </c>
      <c r="K3264" t="s">
        <v>31</v>
      </c>
      <c r="L3264" t="s">
        <v>22</v>
      </c>
      <c r="M3264">
        <v>90000</v>
      </c>
      <c r="O3264" t="s">
        <v>4411</v>
      </c>
      <c r="P3264" t="s">
        <v>3001</v>
      </c>
    </row>
    <row r="3265" spans="1:16" x14ac:dyDescent="0.35">
      <c r="A3265" t="s">
        <v>1776</v>
      </c>
      <c r="B3265" t="s">
        <v>4412</v>
      </c>
      <c r="C3265" t="s">
        <v>4413</v>
      </c>
      <c r="D3265" t="s">
        <v>110</v>
      </c>
      <c r="E3265" t="s">
        <v>20</v>
      </c>
      <c r="F3265" t="b">
        <v>0</v>
      </c>
      <c r="G3265" t="s">
        <v>68</v>
      </c>
      <c r="H3265" s="1">
        <v>45748.876018518517</v>
      </c>
      <c r="I3265" t="b">
        <v>0</v>
      </c>
      <c r="J3265" t="b">
        <v>0</v>
      </c>
      <c r="K3265" t="s">
        <v>31</v>
      </c>
      <c r="L3265" t="s">
        <v>22</v>
      </c>
      <c r="M3265">
        <v>82750</v>
      </c>
      <c r="O3265" t="s">
        <v>4414</v>
      </c>
      <c r="P3265" t="s">
        <v>4415</v>
      </c>
    </row>
    <row r="3266" spans="1:16" x14ac:dyDescent="0.35">
      <c r="A3266" t="s">
        <v>1776</v>
      </c>
      <c r="B3266" t="s">
        <v>1776</v>
      </c>
      <c r="C3266" t="s">
        <v>2990</v>
      </c>
      <c r="D3266" t="s">
        <v>36</v>
      </c>
      <c r="E3266" t="s">
        <v>20</v>
      </c>
      <c r="F3266" t="b">
        <v>0</v>
      </c>
      <c r="G3266" t="s">
        <v>68</v>
      </c>
      <c r="H3266" s="1">
        <v>45748.917557870373</v>
      </c>
      <c r="I3266" t="b">
        <v>0</v>
      </c>
      <c r="J3266" t="b">
        <v>0</v>
      </c>
      <c r="K3266" t="s">
        <v>31</v>
      </c>
      <c r="L3266" t="s">
        <v>22</v>
      </c>
      <c r="M3266">
        <v>121000</v>
      </c>
      <c r="O3266" t="s">
        <v>33</v>
      </c>
      <c r="P3266" t="s">
        <v>4118</v>
      </c>
    </row>
    <row r="3267" spans="1:16" x14ac:dyDescent="0.35">
      <c r="A3267" t="s">
        <v>1776</v>
      </c>
      <c r="B3267" t="s">
        <v>1776</v>
      </c>
      <c r="C3267" t="s">
        <v>4416</v>
      </c>
      <c r="D3267" t="s">
        <v>36</v>
      </c>
      <c r="E3267" t="s">
        <v>91</v>
      </c>
      <c r="F3267" t="b">
        <v>0</v>
      </c>
      <c r="G3267" t="s">
        <v>68</v>
      </c>
      <c r="H3267" s="1">
        <v>45748.917685185188</v>
      </c>
      <c r="I3267" t="b">
        <v>0</v>
      </c>
      <c r="J3267" t="b">
        <v>0</v>
      </c>
      <c r="K3267" t="s">
        <v>31</v>
      </c>
      <c r="L3267" t="s">
        <v>32</v>
      </c>
      <c r="N3267">
        <v>25</v>
      </c>
      <c r="O3267" t="s">
        <v>1093</v>
      </c>
      <c r="P3267" t="s">
        <v>4417</v>
      </c>
    </row>
    <row r="3268" spans="1:16" x14ac:dyDescent="0.35">
      <c r="A3268" t="s">
        <v>1776</v>
      </c>
      <c r="B3268" t="s">
        <v>3221</v>
      </c>
      <c r="C3268" t="s">
        <v>4416</v>
      </c>
      <c r="D3268" t="s">
        <v>36</v>
      </c>
      <c r="E3268" t="s">
        <v>91</v>
      </c>
      <c r="F3268" t="b">
        <v>0</v>
      </c>
      <c r="G3268" t="s">
        <v>68</v>
      </c>
      <c r="H3268" s="1">
        <v>45748.917708333327</v>
      </c>
      <c r="I3268" t="b">
        <v>0</v>
      </c>
      <c r="J3268" t="b">
        <v>0</v>
      </c>
      <c r="K3268" t="s">
        <v>31</v>
      </c>
      <c r="L3268" t="s">
        <v>32</v>
      </c>
      <c r="N3268">
        <v>24</v>
      </c>
      <c r="O3268" t="s">
        <v>1093</v>
      </c>
      <c r="P3268" t="s">
        <v>4417</v>
      </c>
    </row>
    <row r="3269" spans="1:16" x14ac:dyDescent="0.35">
      <c r="A3269" t="s">
        <v>1776</v>
      </c>
      <c r="B3269" t="s">
        <v>4229</v>
      </c>
      <c r="C3269" t="s">
        <v>154</v>
      </c>
      <c r="D3269" t="s">
        <v>321</v>
      </c>
      <c r="E3269" t="s">
        <v>20</v>
      </c>
      <c r="F3269" t="b">
        <v>0</v>
      </c>
      <c r="G3269" t="s">
        <v>52</v>
      </c>
      <c r="H3269" s="1">
        <v>45749.250057870369</v>
      </c>
      <c r="I3269" t="b">
        <v>1</v>
      </c>
      <c r="J3269" t="b">
        <v>1</v>
      </c>
      <c r="K3269" t="s">
        <v>31</v>
      </c>
      <c r="L3269" t="s">
        <v>22</v>
      </c>
      <c r="M3269">
        <v>215000</v>
      </c>
      <c r="O3269" t="s">
        <v>4230</v>
      </c>
      <c r="P3269" t="s">
        <v>4231</v>
      </c>
    </row>
    <row r="3270" spans="1:16" x14ac:dyDescent="0.35">
      <c r="A3270" t="s">
        <v>1776</v>
      </c>
      <c r="B3270" t="s">
        <v>2199</v>
      </c>
      <c r="C3270" t="s">
        <v>824</v>
      </c>
      <c r="D3270" t="s">
        <v>36</v>
      </c>
      <c r="E3270" t="s">
        <v>20</v>
      </c>
      <c r="F3270" t="b">
        <v>0</v>
      </c>
      <c r="G3270" t="s">
        <v>43</v>
      </c>
      <c r="H3270" s="1">
        <v>45749.265185185177</v>
      </c>
      <c r="I3270" t="b">
        <v>0</v>
      </c>
      <c r="J3270" t="b">
        <v>0</v>
      </c>
      <c r="K3270" t="s">
        <v>31</v>
      </c>
      <c r="L3270" t="s">
        <v>22</v>
      </c>
      <c r="M3270">
        <v>110000</v>
      </c>
      <c r="O3270" t="s">
        <v>4418</v>
      </c>
    </row>
    <row r="3271" spans="1:16" x14ac:dyDescent="0.35">
      <c r="A3271" t="s">
        <v>1776</v>
      </c>
      <c r="B3271" t="s">
        <v>1776</v>
      </c>
      <c r="C3271" t="s">
        <v>2923</v>
      </c>
      <c r="D3271" t="s">
        <v>443</v>
      </c>
      <c r="E3271" t="s">
        <v>20</v>
      </c>
      <c r="F3271" t="b">
        <v>0</v>
      </c>
      <c r="G3271" t="s">
        <v>68</v>
      </c>
      <c r="H3271" s="1">
        <v>45749.2653587963</v>
      </c>
      <c r="I3271" t="b">
        <v>0</v>
      </c>
      <c r="J3271" t="b">
        <v>1</v>
      </c>
      <c r="K3271" t="s">
        <v>31</v>
      </c>
      <c r="L3271" t="s">
        <v>22</v>
      </c>
      <c r="M3271">
        <v>121700</v>
      </c>
      <c r="O3271" t="s">
        <v>4276</v>
      </c>
      <c r="P3271" t="s">
        <v>4188</v>
      </c>
    </row>
    <row r="3272" spans="1:16" x14ac:dyDescent="0.35">
      <c r="A3272" t="s">
        <v>1776</v>
      </c>
      <c r="B3272" t="s">
        <v>4419</v>
      </c>
      <c r="C3272" t="s">
        <v>95</v>
      </c>
      <c r="D3272" t="s">
        <v>110</v>
      </c>
      <c r="E3272" t="s">
        <v>20</v>
      </c>
      <c r="F3272" t="b">
        <v>0</v>
      </c>
      <c r="G3272" t="s">
        <v>30</v>
      </c>
      <c r="H3272" s="1">
        <v>45749.265532407408</v>
      </c>
      <c r="I3272" t="b">
        <v>1</v>
      </c>
      <c r="J3272" t="b">
        <v>1</v>
      </c>
      <c r="K3272" t="s">
        <v>31</v>
      </c>
      <c r="L3272" t="s">
        <v>32</v>
      </c>
      <c r="N3272">
        <v>75</v>
      </c>
      <c r="O3272" t="s">
        <v>3027</v>
      </c>
      <c r="P3272" t="s">
        <v>1859</v>
      </c>
    </row>
    <row r="3273" spans="1:16" x14ac:dyDescent="0.35">
      <c r="A3273" t="s">
        <v>1776</v>
      </c>
      <c r="B3273" t="s">
        <v>2248</v>
      </c>
      <c r="C3273" t="s">
        <v>1734</v>
      </c>
      <c r="D3273" t="s">
        <v>17495</v>
      </c>
      <c r="E3273" t="s">
        <v>20</v>
      </c>
      <c r="F3273" t="b">
        <v>0</v>
      </c>
      <c r="G3273" t="s">
        <v>171</v>
      </c>
      <c r="H3273" s="1">
        <v>45749.27070601852</v>
      </c>
      <c r="I3273" t="b">
        <v>0</v>
      </c>
      <c r="J3273" t="b">
        <v>1</v>
      </c>
      <c r="K3273" t="s">
        <v>31</v>
      </c>
      <c r="L3273" t="s">
        <v>22</v>
      </c>
      <c r="M3273">
        <v>60664</v>
      </c>
      <c r="O3273" t="s">
        <v>4420</v>
      </c>
      <c r="P3273" t="s">
        <v>4421</v>
      </c>
    </row>
    <row r="3274" spans="1:16" x14ac:dyDescent="0.35">
      <c r="A3274" t="s">
        <v>1776</v>
      </c>
      <c r="B3274" t="s">
        <v>4422</v>
      </c>
      <c r="C3274" t="s">
        <v>4423</v>
      </c>
      <c r="D3274" t="s">
        <v>443</v>
      </c>
      <c r="E3274" t="s">
        <v>20</v>
      </c>
      <c r="F3274" t="b">
        <v>0</v>
      </c>
      <c r="G3274" t="s">
        <v>287</v>
      </c>
      <c r="H3274" s="1">
        <v>45749.271122685182</v>
      </c>
      <c r="I3274" t="b">
        <v>0</v>
      </c>
      <c r="J3274" t="b">
        <v>0</v>
      </c>
      <c r="K3274" t="s">
        <v>287</v>
      </c>
      <c r="L3274" t="s">
        <v>22</v>
      </c>
      <c r="M3274">
        <v>44400</v>
      </c>
      <c r="O3274" t="s">
        <v>2719</v>
      </c>
      <c r="P3274" t="s">
        <v>4424</v>
      </c>
    </row>
    <row r="3275" spans="1:16" x14ac:dyDescent="0.35">
      <c r="A3275" t="s">
        <v>1776</v>
      </c>
      <c r="B3275" t="s">
        <v>4425</v>
      </c>
      <c r="C3275" t="s">
        <v>703</v>
      </c>
      <c r="D3275" t="s">
        <v>573</v>
      </c>
      <c r="E3275" t="s">
        <v>20</v>
      </c>
      <c r="F3275" t="b">
        <v>0</v>
      </c>
      <c r="G3275" t="s">
        <v>43</v>
      </c>
      <c r="H3275" s="1">
        <v>45749.348611111112</v>
      </c>
      <c r="I3275" t="b">
        <v>0</v>
      </c>
      <c r="J3275" t="b">
        <v>1</v>
      </c>
      <c r="K3275" t="s">
        <v>31</v>
      </c>
      <c r="L3275" t="s">
        <v>32</v>
      </c>
      <c r="N3275">
        <v>16.510000228881839</v>
      </c>
      <c r="O3275" t="s">
        <v>4426</v>
      </c>
      <c r="P3275" t="s">
        <v>4427</v>
      </c>
    </row>
    <row r="3276" spans="1:16" x14ac:dyDescent="0.35">
      <c r="A3276" t="s">
        <v>1776</v>
      </c>
      <c r="B3276" t="s">
        <v>1776</v>
      </c>
      <c r="C3276" t="s">
        <v>4428</v>
      </c>
      <c r="D3276" t="s">
        <v>3243</v>
      </c>
      <c r="E3276" t="s">
        <v>296</v>
      </c>
      <c r="F3276" t="b">
        <v>0</v>
      </c>
      <c r="G3276" t="s">
        <v>30</v>
      </c>
      <c r="H3276" s="1">
        <v>45749.348969907413</v>
      </c>
      <c r="I3276" t="b">
        <v>0</v>
      </c>
      <c r="J3276" t="b">
        <v>0</v>
      </c>
      <c r="K3276" t="s">
        <v>31</v>
      </c>
      <c r="L3276" t="s">
        <v>32</v>
      </c>
      <c r="N3276">
        <v>15</v>
      </c>
      <c r="O3276" t="s">
        <v>3244</v>
      </c>
      <c r="P3276" t="s">
        <v>3245</v>
      </c>
    </row>
    <row r="3277" spans="1:16" x14ac:dyDescent="0.35">
      <c r="A3277" t="s">
        <v>1776</v>
      </c>
      <c r="B3277" t="s">
        <v>3196</v>
      </c>
      <c r="C3277" t="s">
        <v>18</v>
      </c>
      <c r="D3277" t="s">
        <v>110</v>
      </c>
      <c r="E3277" t="s">
        <v>20</v>
      </c>
      <c r="F3277" t="b">
        <v>1</v>
      </c>
      <c r="G3277" t="s">
        <v>52</v>
      </c>
      <c r="H3277" s="1">
        <v>45749.375150462962</v>
      </c>
      <c r="I3277" t="b">
        <v>1</v>
      </c>
      <c r="J3277" t="b">
        <v>0</v>
      </c>
      <c r="K3277" t="s">
        <v>31</v>
      </c>
      <c r="L3277" t="s">
        <v>22</v>
      </c>
      <c r="M3277">
        <v>163085</v>
      </c>
      <c r="O3277" t="s">
        <v>3197</v>
      </c>
      <c r="P3277" t="s">
        <v>941</v>
      </c>
    </row>
    <row r="3278" spans="1:16" x14ac:dyDescent="0.35">
      <c r="A3278" t="s">
        <v>1776</v>
      </c>
      <c r="B3278" t="s">
        <v>1776</v>
      </c>
      <c r="C3278" t="s">
        <v>4429</v>
      </c>
      <c r="D3278" t="s">
        <v>3243</v>
      </c>
      <c r="E3278" t="s">
        <v>296</v>
      </c>
      <c r="F3278" t="b">
        <v>0</v>
      </c>
      <c r="G3278" t="s">
        <v>30</v>
      </c>
      <c r="H3278" s="1">
        <v>45749.390636574077</v>
      </c>
      <c r="I3278" t="b">
        <v>0</v>
      </c>
      <c r="J3278" t="b">
        <v>0</v>
      </c>
      <c r="K3278" t="s">
        <v>31</v>
      </c>
      <c r="L3278" t="s">
        <v>32</v>
      </c>
      <c r="N3278">
        <v>15</v>
      </c>
      <c r="O3278" t="s">
        <v>3244</v>
      </c>
      <c r="P3278" t="s">
        <v>3245</v>
      </c>
    </row>
    <row r="3279" spans="1:16" x14ac:dyDescent="0.35">
      <c r="A3279" t="s">
        <v>1776</v>
      </c>
      <c r="B3279" t="s">
        <v>1776</v>
      </c>
      <c r="C3279" t="s">
        <v>4430</v>
      </c>
      <c r="D3279" t="s">
        <v>3243</v>
      </c>
      <c r="E3279" t="s">
        <v>296</v>
      </c>
      <c r="F3279" t="b">
        <v>0</v>
      </c>
      <c r="G3279" t="s">
        <v>30</v>
      </c>
      <c r="H3279" s="1">
        <v>45749.432337962957</v>
      </c>
      <c r="I3279" t="b">
        <v>0</v>
      </c>
      <c r="J3279" t="b">
        <v>0</v>
      </c>
      <c r="K3279" t="s">
        <v>31</v>
      </c>
      <c r="L3279" t="s">
        <v>32</v>
      </c>
      <c r="N3279">
        <v>15</v>
      </c>
      <c r="O3279" t="s">
        <v>3244</v>
      </c>
      <c r="P3279" t="s">
        <v>3245</v>
      </c>
    </row>
    <row r="3280" spans="1:16" x14ac:dyDescent="0.35">
      <c r="A3280" t="s">
        <v>1776</v>
      </c>
      <c r="B3280" t="s">
        <v>1776</v>
      </c>
      <c r="C3280" t="s">
        <v>4431</v>
      </c>
      <c r="D3280" t="s">
        <v>3243</v>
      </c>
      <c r="E3280" t="s">
        <v>296</v>
      </c>
      <c r="F3280" t="b">
        <v>0</v>
      </c>
      <c r="G3280" t="s">
        <v>30</v>
      </c>
      <c r="H3280" s="1">
        <v>45749.432337962957</v>
      </c>
      <c r="I3280" t="b">
        <v>0</v>
      </c>
      <c r="J3280" t="b">
        <v>0</v>
      </c>
      <c r="K3280" t="s">
        <v>31</v>
      </c>
      <c r="L3280" t="s">
        <v>32</v>
      </c>
      <c r="N3280">
        <v>15</v>
      </c>
      <c r="O3280" t="s">
        <v>3244</v>
      </c>
      <c r="P3280" t="s">
        <v>3245</v>
      </c>
    </row>
    <row r="3281" spans="1:16" x14ac:dyDescent="0.35">
      <c r="A3281" t="s">
        <v>1776</v>
      </c>
      <c r="B3281" t="s">
        <v>1776</v>
      </c>
      <c r="C3281" t="s">
        <v>4432</v>
      </c>
      <c r="D3281" t="s">
        <v>3243</v>
      </c>
      <c r="E3281" t="s">
        <v>296</v>
      </c>
      <c r="F3281" t="b">
        <v>0</v>
      </c>
      <c r="G3281" t="s">
        <v>30</v>
      </c>
      <c r="H3281" s="1">
        <v>45749.473969907413</v>
      </c>
      <c r="I3281" t="b">
        <v>0</v>
      </c>
      <c r="J3281" t="b">
        <v>0</v>
      </c>
      <c r="K3281" t="s">
        <v>31</v>
      </c>
      <c r="L3281" t="s">
        <v>32</v>
      </c>
      <c r="N3281">
        <v>15</v>
      </c>
      <c r="O3281" t="s">
        <v>3244</v>
      </c>
      <c r="P3281" t="s">
        <v>3245</v>
      </c>
    </row>
    <row r="3282" spans="1:16" x14ac:dyDescent="0.35">
      <c r="A3282" t="s">
        <v>1776</v>
      </c>
      <c r="B3282" t="s">
        <v>1776</v>
      </c>
      <c r="C3282" t="s">
        <v>4433</v>
      </c>
      <c r="D3282" t="s">
        <v>3243</v>
      </c>
      <c r="E3282" t="s">
        <v>296</v>
      </c>
      <c r="F3282" t="b">
        <v>0</v>
      </c>
      <c r="G3282" t="s">
        <v>47</v>
      </c>
      <c r="H3282" s="1">
        <v>45749.500462962962</v>
      </c>
      <c r="I3282" t="b">
        <v>0</v>
      </c>
      <c r="J3282" t="b">
        <v>0</v>
      </c>
      <c r="K3282" t="s">
        <v>31</v>
      </c>
      <c r="L3282" t="s">
        <v>32</v>
      </c>
      <c r="N3282">
        <v>15</v>
      </c>
      <c r="O3282" t="s">
        <v>3244</v>
      </c>
      <c r="P3282" t="s">
        <v>3245</v>
      </c>
    </row>
    <row r="3283" spans="1:16" x14ac:dyDescent="0.35">
      <c r="A3283" t="s">
        <v>1776</v>
      </c>
      <c r="B3283" t="s">
        <v>1776</v>
      </c>
      <c r="C3283" t="s">
        <v>3242</v>
      </c>
      <c r="D3283" t="s">
        <v>3243</v>
      </c>
      <c r="E3283" t="s">
        <v>296</v>
      </c>
      <c r="F3283" t="b">
        <v>0</v>
      </c>
      <c r="G3283" t="s">
        <v>30</v>
      </c>
      <c r="H3283" s="1">
        <v>45749.515636574077</v>
      </c>
      <c r="I3283" t="b">
        <v>0</v>
      </c>
      <c r="J3283" t="b">
        <v>0</v>
      </c>
      <c r="K3283" t="s">
        <v>31</v>
      </c>
      <c r="L3283" t="s">
        <v>32</v>
      </c>
      <c r="N3283">
        <v>15</v>
      </c>
      <c r="O3283" t="s">
        <v>3244</v>
      </c>
      <c r="P3283" t="s">
        <v>3245</v>
      </c>
    </row>
    <row r="3284" spans="1:16" x14ac:dyDescent="0.35">
      <c r="A3284" t="s">
        <v>1776</v>
      </c>
      <c r="B3284" t="s">
        <v>1776</v>
      </c>
      <c r="C3284" t="s">
        <v>4434</v>
      </c>
      <c r="D3284" t="s">
        <v>3243</v>
      </c>
      <c r="E3284" t="s">
        <v>296</v>
      </c>
      <c r="F3284" t="b">
        <v>0</v>
      </c>
      <c r="G3284" t="s">
        <v>30</v>
      </c>
      <c r="H3284" s="1">
        <v>45749.5156712963</v>
      </c>
      <c r="I3284" t="b">
        <v>0</v>
      </c>
      <c r="J3284" t="b">
        <v>0</v>
      </c>
      <c r="K3284" t="s">
        <v>31</v>
      </c>
      <c r="L3284" t="s">
        <v>32</v>
      </c>
      <c r="N3284">
        <v>15</v>
      </c>
      <c r="O3284" t="s">
        <v>3244</v>
      </c>
      <c r="P3284" t="s">
        <v>3245</v>
      </c>
    </row>
    <row r="3285" spans="1:16" x14ac:dyDescent="0.35">
      <c r="A3285" t="s">
        <v>1776</v>
      </c>
      <c r="B3285" t="s">
        <v>1920</v>
      </c>
      <c r="C3285" t="s">
        <v>142</v>
      </c>
      <c r="D3285" t="s">
        <v>29</v>
      </c>
      <c r="E3285" t="s">
        <v>20</v>
      </c>
      <c r="F3285" t="b">
        <v>0</v>
      </c>
      <c r="G3285" t="s">
        <v>68</v>
      </c>
      <c r="H3285" s="1">
        <v>45749.557060185187</v>
      </c>
      <c r="I3285" t="b">
        <v>0</v>
      </c>
      <c r="J3285" t="b">
        <v>1</v>
      </c>
      <c r="K3285" t="s">
        <v>31</v>
      </c>
      <c r="L3285" t="s">
        <v>22</v>
      </c>
      <c r="M3285">
        <v>111750</v>
      </c>
      <c r="O3285" t="s">
        <v>1921</v>
      </c>
      <c r="P3285" t="s">
        <v>1922</v>
      </c>
    </row>
    <row r="3286" spans="1:16" x14ac:dyDescent="0.35">
      <c r="A3286" t="s">
        <v>1776</v>
      </c>
      <c r="B3286" t="s">
        <v>4435</v>
      </c>
      <c r="C3286" t="s">
        <v>4416</v>
      </c>
      <c r="D3286" t="s">
        <v>110</v>
      </c>
      <c r="E3286" t="s">
        <v>20</v>
      </c>
      <c r="F3286" t="b">
        <v>0</v>
      </c>
      <c r="G3286" t="s">
        <v>68</v>
      </c>
      <c r="H3286" s="1">
        <v>45749.598749999997</v>
      </c>
      <c r="I3286" t="b">
        <v>0</v>
      </c>
      <c r="J3286" t="b">
        <v>1</v>
      </c>
      <c r="K3286" t="s">
        <v>31</v>
      </c>
      <c r="L3286" t="s">
        <v>32</v>
      </c>
      <c r="N3286">
        <v>19.5</v>
      </c>
      <c r="O3286" t="s">
        <v>4436</v>
      </c>
      <c r="P3286" t="s">
        <v>4437</v>
      </c>
    </row>
    <row r="3287" spans="1:16" x14ac:dyDescent="0.35">
      <c r="A3287" t="s">
        <v>1776</v>
      </c>
      <c r="B3287" t="s">
        <v>4438</v>
      </c>
      <c r="C3287" t="s">
        <v>4416</v>
      </c>
      <c r="D3287" t="s">
        <v>110</v>
      </c>
      <c r="E3287" t="s">
        <v>91</v>
      </c>
      <c r="F3287" t="b">
        <v>0</v>
      </c>
      <c r="G3287" t="s">
        <v>68</v>
      </c>
      <c r="H3287" s="1">
        <v>45749.598749999997</v>
      </c>
      <c r="I3287" t="b">
        <v>0</v>
      </c>
      <c r="J3287" t="b">
        <v>1</v>
      </c>
      <c r="K3287" t="s">
        <v>31</v>
      </c>
      <c r="L3287" t="s">
        <v>32</v>
      </c>
      <c r="N3287">
        <v>19</v>
      </c>
      <c r="O3287" t="s">
        <v>4439</v>
      </c>
      <c r="P3287" t="s">
        <v>4417</v>
      </c>
    </row>
    <row r="3288" spans="1:16" x14ac:dyDescent="0.35">
      <c r="A3288" t="s">
        <v>1776</v>
      </c>
      <c r="B3288" t="s">
        <v>4440</v>
      </c>
      <c r="C3288" t="s">
        <v>193</v>
      </c>
      <c r="D3288" t="s">
        <v>36</v>
      </c>
      <c r="E3288" t="s">
        <v>91</v>
      </c>
      <c r="F3288" t="b">
        <v>0</v>
      </c>
      <c r="G3288" t="s">
        <v>52</v>
      </c>
      <c r="H3288" s="1">
        <v>45749.625162037039</v>
      </c>
      <c r="I3288" t="b">
        <v>0</v>
      </c>
      <c r="J3288" t="b">
        <v>1</v>
      </c>
      <c r="K3288" t="s">
        <v>31</v>
      </c>
      <c r="L3288" t="s">
        <v>32</v>
      </c>
      <c r="N3288">
        <v>70</v>
      </c>
      <c r="O3288" t="s">
        <v>4441</v>
      </c>
      <c r="P3288" t="s">
        <v>4442</v>
      </c>
    </row>
    <row r="3289" spans="1:16" x14ac:dyDescent="0.35">
      <c r="A3289" t="s">
        <v>1776</v>
      </c>
      <c r="B3289" t="s">
        <v>4443</v>
      </c>
      <c r="C3289" t="s">
        <v>4416</v>
      </c>
      <c r="D3289" t="s">
        <v>36</v>
      </c>
      <c r="E3289" t="s">
        <v>91</v>
      </c>
      <c r="F3289" t="b">
        <v>0</v>
      </c>
      <c r="G3289" t="s">
        <v>68</v>
      </c>
      <c r="H3289" s="1">
        <v>45749.640416666669</v>
      </c>
      <c r="I3289" t="b">
        <v>0</v>
      </c>
      <c r="J3289" t="b">
        <v>0</v>
      </c>
      <c r="K3289" t="s">
        <v>31</v>
      </c>
      <c r="L3289" t="s">
        <v>32</v>
      </c>
      <c r="N3289">
        <v>19</v>
      </c>
      <c r="O3289" t="s">
        <v>4444</v>
      </c>
      <c r="P3289" t="s">
        <v>4417</v>
      </c>
    </row>
    <row r="3290" spans="1:16" x14ac:dyDescent="0.35">
      <c r="A3290" t="s">
        <v>1776</v>
      </c>
      <c r="B3290" t="s">
        <v>4445</v>
      </c>
      <c r="C3290" t="s">
        <v>287</v>
      </c>
      <c r="D3290" t="s">
        <v>249</v>
      </c>
      <c r="E3290" t="s">
        <v>20</v>
      </c>
      <c r="F3290" t="b">
        <v>0</v>
      </c>
      <c r="G3290" t="s">
        <v>287</v>
      </c>
      <c r="H3290" s="1">
        <v>45749.646261574067</v>
      </c>
      <c r="I3290" t="b">
        <v>0</v>
      </c>
      <c r="J3290" t="b">
        <v>0</v>
      </c>
      <c r="K3290" t="s">
        <v>287</v>
      </c>
      <c r="L3290" t="s">
        <v>22</v>
      </c>
      <c r="M3290">
        <v>46000</v>
      </c>
      <c r="O3290" t="s">
        <v>4446</v>
      </c>
      <c r="P3290" t="s">
        <v>1909</v>
      </c>
    </row>
    <row r="3291" spans="1:16" x14ac:dyDescent="0.35">
      <c r="A3291" t="s">
        <v>1776</v>
      </c>
      <c r="B3291" t="s">
        <v>4229</v>
      </c>
      <c r="C3291" t="s">
        <v>2602</v>
      </c>
      <c r="D3291" t="s">
        <v>17442</v>
      </c>
      <c r="E3291" t="s">
        <v>20</v>
      </c>
      <c r="F3291" t="b">
        <v>0</v>
      </c>
      <c r="G3291" t="s">
        <v>52</v>
      </c>
      <c r="H3291" s="1">
        <v>45749.666817129633</v>
      </c>
      <c r="I3291" t="b">
        <v>0</v>
      </c>
      <c r="J3291" t="b">
        <v>1</v>
      </c>
      <c r="K3291" t="s">
        <v>31</v>
      </c>
      <c r="L3291" t="s">
        <v>22</v>
      </c>
      <c r="M3291">
        <v>170000</v>
      </c>
      <c r="O3291" t="s">
        <v>4447</v>
      </c>
      <c r="P3291" t="s">
        <v>4448</v>
      </c>
    </row>
    <row r="3292" spans="1:16" x14ac:dyDescent="0.35">
      <c r="A3292" t="s">
        <v>1776</v>
      </c>
      <c r="B3292" t="s">
        <v>1776</v>
      </c>
      <c r="C3292" t="s">
        <v>3214</v>
      </c>
      <c r="D3292" t="s">
        <v>110</v>
      </c>
      <c r="E3292" t="s">
        <v>20</v>
      </c>
      <c r="F3292" t="b">
        <v>0</v>
      </c>
      <c r="G3292" t="s">
        <v>52</v>
      </c>
      <c r="H3292" s="1">
        <v>45749.791828703703</v>
      </c>
      <c r="I3292" t="b">
        <v>0</v>
      </c>
      <c r="J3292" t="b">
        <v>1</v>
      </c>
      <c r="K3292" t="s">
        <v>31</v>
      </c>
      <c r="L3292" t="s">
        <v>22</v>
      </c>
      <c r="M3292">
        <v>80000</v>
      </c>
      <c r="O3292" t="s">
        <v>4449</v>
      </c>
      <c r="P3292" t="s">
        <v>4450</v>
      </c>
    </row>
    <row r="3293" spans="1:16" x14ac:dyDescent="0.35">
      <c r="A3293" t="s">
        <v>1776</v>
      </c>
      <c r="B3293" t="s">
        <v>4451</v>
      </c>
      <c r="C3293" t="s">
        <v>606</v>
      </c>
      <c r="D3293" t="s">
        <v>115</v>
      </c>
      <c r="E3293" t="s">
        <v>20</v>
      </c>
      <c r="F3293" t="b">
        <v>0</v>
      </c>
      <c r="G3293" t="s">
        <v>52</v>
      </c>
      <c r="H3293" s="1">
        <v>45749.791956018518</v>
      </c>
      <c r="I3293" t="b">
        <v>0</v>
      </c>
      <c r="J3293" t="b">
        <v>1</v>
      </c>
      <c r="K3293" t="s">
        <v>31</v>
      </c>
      <c r="L3293" t="s">
        <v>22</v>
      </c>
      <c r="M3293">
        <v>86000</v>
      </c>
      <c r="O3293" t="s">
        <v>4452</v>
      </c>
      <c r="P3293" t="s">
        <v>343</v>
      </c>
    </row>
    <row r="3294" spans="1:16" x14ac:dyDescent="0.35">
      <c r="A3294" t="s">
        <v>1776</v>
      </c>
      <c r="B3294" t="s">
        <v>2048</v>
      </c>
      <c r="C3294" t="s">
        <v>2846</v>
      </c>
      <c r="D3294" t="s">
        <v>110</v>
      </c>
      <c r="E3294" t="s">
        <v>20</v>
      </c>
      <c r="F3294" t="b">
        <v>0</v>
      </c>
      <c r="G3294" t="s">
        <v>68</v>
      </c>
      <c r="H3294" s="1">
        <v>45749.848726851851</v>
      </c>
      <c r="I3294" t="b">
        <v>0</v>
      </c>
      <c r="J3294" t="b">
        <v>1</v>
      </c>
      <c r="K3294" t="s">
        <v>31</v>
      </c>
      <c r="L3294" t="s">
        <v>22</v>
      </c>
      <c r="M3294">
        <v>92600</v>
      </c>
      <c r="O3294" t="s">
        <v>4453</v>
      </c>
      <c r="P3294" t="s">
        <v>4454</v>
      </c>
    </row>
    <row r="3295" spans="1:16" x14ac:dyDescent="0.35">
      <c r="A3295" t="s">
        <v>1776</v>
      </c>
      <c r="B3295" t="s">
        <v>3522</v>
      </c>
      <c r="C3295" t="s">
        <v>154</v>
      </c>
      <c r="D3295" t="s">
        <v>2762</v>
      </c>
      <c r="E3295" t="s">
        <v>20</v>
      </c>
      <c r="F3295" t="b">
        <v>0</v>
      </c>
      <c r="G3295" t="s">
        <v>52</v>
      </c>
      <c r="H3295" s="1">
        <v>45750.250057870369</v>
      </c>
      <c r="I3295" t="b">
        <v>1</v>
      </c>
      <c r="J3295" t="b">
        <v>1</v>
      </c>
      <c r="K3295" t="s">
        <v>31</v>
      </c>
      <c r="L3295" t="s">
        <v>22</v>
      </c>
      <c r="M3295">
        <v>100000</v>
      </c>
      <c r="O3295" t="s">
        <v>3523</v>
      </c>
      <c r="P3295" t="s">
        <v>3524</v>
      </c>
    </row>
    <row r="3296" spans="1:16" x14ac:dyDescent="0.35">
      <c r="A3296" t="s">
        <v>1776</v>
      </c>
      <c r="B3296" t="s">
        <v>4232</v>
      </c>
      <c r="C3296" t="s">
        <v>868</v>
      </c>
      <c r="D3296" t="s">
        <v>17493</v>
      </c>
      <c r="F3296" t="b">
        <v>0</v>
      </c>
      <c r="G3296" t="s">
        <v>47</v>
      </c>
      <c r="H3296" s="1">
        <v>45750.250347222223</v>
      </c>
      <c r="I3296" t="b">
        <v>1</v>
      </c>
      <c r="J3296" t="b">
        <v>1</v>
      </c>
      <c r="K3296" t="s">
        <v>31</v>
      </c>
      <c r="L3296" t="s">
        <v>32</v>
      </c>
      <c r="N3296">
        <v>36.279998779296882</v>
      </c>
      <c r="O3296" t="s">
        <v>4233</v>
      </c>
      <c r="P3296" t="s">
        <v>140</v>
      </c>
    </row>
    <row r="3297" spans="1:16" x14ac:dyDescent="0.35">
      <c r="A3297" t="s">
        <v>1776</v>
      </c>
      <c r="B3297" t="s">
        <v>4455</v>
      </c>
      <c r="C3297" t="s">
        <v>3186</v>
      </c>
      <c r="D3297" t="s">
        <v>29</v>
      </c>
      <c r="E3297" t="s">
        <v>91</v>
      </c>
      <c r="F3297" t="b">
        <v>0</v>
      </c>
      <c r="G3297" t="s">
        <v>47</v>
      </c>
      <c r="H3297" s="1">
        <v>45750.250347222223</v>
      </c>
      <c r="I3297" t="b">
        <v>1</v>
      </c>
      <c r="J3297" t="b">
        <v>0</v>
      </c>
      <c r="K3297" t="s">
        <v>31</v>
      </c>
      <c r="L3297" t="s">
        <v>32</v>
      </c>
      <c r="N3297">
        <v>35.30999755859375</v>
      </c>
      <c r="O3297" t="s">
        <v>677</v>
      </c>
      <c r="P3297" t="s">
        <v>4456</v>
      </c>
    </row>
    <row r="3298" spans="1:16" x14ac:dyDescent="0.35">
      <c r="A3298" t="s">
        <v>1776</v>
      </c>
      <c r="B3298" t="s">
        <v>4457</v>
      </c>
      <c r="C3298" t="s">
        <v>51</v>
      </c>
      <c r="D3298" t="s">
        <v>269</v>
      </c>
      <c r="E3298" t="s">
        <v>91</v>
      </c>
      <c r="F3298" t="b">
        <v>0</v>
      </c>
      <c r="G3298" t="s">
        <v>43</v>
      </c>
      <c r="H3298" s="1">
        <v>45750.250532407408</v>
      </c>
      <c r="I3298" t="b">
        <v>1</v>
      </c>
      <c r="J3298" t="b">
        <v>0</v>
      </c>
      <c r="K3298" t="s">
        <v>31</v>
      </c>
      <c r="L3298" t="s">
        <v>32</v>
      </c>
      <c r="N3298">
        <v>77.5</v>
      </c>
      <c r="O3298" t="s">
        <v>4458</v>
      </c>
      <c r="P3298" t="s">
        <v>4459</v>
      </c>
    </row>
    <row r="3299" spans="1:16" x14ac:dyDescent="0.35">
      <c r="A3299" t="s">
        <v>1776</v>
      </c>
      <c r="B3299" t="s">
        <v>4460</v>
      </c>
      <c r="C3299" t="s">
        <v>142</v>
      </c>
      <c r="D3299" t="s">
        <v>17441</v>
      </c>
      <c r="E3299" t="s">
        <v>20</v>
      </c>
      <c r="F3299" t="b">
        <v>0</v>
      </c>
      <c r="G3299" t="s">
        <v>68</v>
      </c>
      <c r="H3299" s="1">
        <v>45750.250787037039</v>
      </c>
      <c r="I3299" t="b">
        <v>0</v>
      </c>
      <c r="J3299" t="b">
        <v>1</v>
      </c>
      <c r="K3299" t="s">
        <v>31</v>
      </c>
      <c r="L3299" t="s">
        <v>22</v>
      </c>
      <c r="M3299">
        <v>122000</v>
      </c>
      <c r="O3299" t="s">
        <v>4461</v>
      </c>
      <c r="P3299" t="s">
        <v>156</v>
      </c>
    </row>
    <row r="3300" spans="1:16" x14ac:dyDescent="0.35">
      <c r="A3300" t="s">
        <v>1776</v>
      </c>
      <c r="B3300" t="s">
        <v>4462</v>
      </c>
      <c r="C3300" t="s">
        <v>4463</v>
      </c>
      <c r="D3300" t="s">
        <v>17445</v>
      </c>
      <c r="E3300" t="s">
        <v>20</v>
      </c>
      <c r="F3300" t="b">
        <v>0</v>
      </c>
      <c r="G3300" t="s">
        <v>287</v>
      </c>
      <c r="H3300" s="1">
        <v>45750.271111111113</v>
      </c>
      <c r="I3300" t="b">
        <v>1</v>
      </c>
      <c r="J3300" t="b">
        <v>1</v>
      </c>
      <c r="K3300" t="s">
        <v>287</v>
      </c>
      <c r="L3300" t="s">
        <v>22</v>
      </c>
      <c r="M3300">
        <v>272500</v>
      </c>
      <c r="O3300" t="s">
        <v>4464</v>
      </c>
      <c r="P3300" t="s">
        <v>4465</v>
      </c>
    </row>
    <row r="3301" spans="1:16" x14ac:dyDescent="0.35">
      <c r="A3301" t="s">
        <v>1776</v>
      </c>
      <c r="B3301" t="s">
        <v>4466</v>
      </c>
      <c r="C3301" t="s">
        <v>653</v>
      </c>
      <c r="D3301" t="s">
        <v>115</v>
      </c>
      <c r="E3301" t="s">
        <v>20</v>
      </c>
      <c r="F3301" t="b">
        <v>0</v>
      </c>
      <c r="G3301" t="s">
        <v>43</v>
      </c>
      <c r="H3301" s="1">
        <v>45750.292407407411</v>
      </c>
      <c r="I3301" t="b">
        <v>0</v>
      </c>
      <c r="J3301" t="b">
        <v>0</v>
      </c>
      <c r="K3301" t="s">
        <v>31</v>
      </c>
      <c r="L3301" t="s">
        <v>22</v>
      </c>
      <c r="M3301">
        <v>69000</v>
      </c>
      <c r="O3301" t="s">
        <v>4467</v>
      </c>
      <c r="P3301" t="s">
        <v>206</v>
      </c>
    </row>
    <row r="3302" spans="1:16" x14ac:dyDescent="0.35">
      <c r="A3302" t="s">
        <v>1776</v>
      </c>
      <c r="B3302" t="s">
        <v>4468</v>
      </c>
      <c r="C3302" t="s">
        <v>18</v>
      </c>
      <c r="D3302" t="s">
        <v>17442</v>
      </c>
      <c r="E3302" t="s">
        <v>20</v>
      </c>
      <c r="F3302" t="b">
        <v>1</v>
      </c>
      <c r="G3302" t="s">
        <v>4469</v>
      </c>
      <c r="H3302" s="1">
        <v>45750.303379629629</v>
      </c>
      <c r="I3302" t="b">
        <v>0</v>
      </c>
      <c r="J3302" t="b">
        <v>0</v>
      </c>
      <c r="K3302" t="s">
        <v>4469</v>
      </c>
      <c r="L3302" t="s">
        <v>22</v>
      </c>
      <c r="M3302">
        <v>85000</v>
      </c>
      <c r="O3302" t="s">
        <v>4426</v>
      </c>
      <c r="P3302" t="s">
        <v>4427</v>
      </c>
    </row>
    <row r="3303" spans="1:16" x14ac:dyDescent="0.35">
      <c r="A3303" t="s">
        <v>1776</v>
      </c>
      <c r="B3303" t="s">
        <v>1957</v>
      </c>
      <c r="C3303" t="s">
        <v>1734</v>
      </c>
      <c r="D3303" t="s">
        <v>573</v>
      </c>
      <c r="E3303" t="s">
        <v>296</v>
      </c>
      <c r="F3303" t="b">
        <v>0</v>
      </c>
      <c r="G3303" t="s">
        <v>171</v>
      </c>
      <c r="H3303" s="1">
        <v>45750.305833333332</v>
      </c>
      <c r="I3303" t="b">
        <v>0</v>
      </c>
      <c r="J3303" t="b">
        <v>0</v>
      </c>
      <c r="K3303" t="s">
        <v>31</v>
      </c>
      <c r="L3303" t="s">
        <v>32</v>
      </c>
      <c r="N3303">
        <v>22.694999694824219</v>
      </c>
      <c r="O3303" t="s">
        <v>4470</v>
      </c>
      <c r="P3303" t="s">
        <v>4471</v>
      </c>
    </row>
    <row r="3304" spans="1:16" x14ac:dyDescent="0.35">
      <c r="A3304" t="s">
        <v>1776</v>
      </c>
      <c r="B3304" t="s">
        <v>4472</v>
      </c>
      <c r="C3304" t="s">
        <v>577</v>
      </c>
      <c r="D3304" t="s">
        <v>573</v>
      </c>
      <c r="E3304" t="s">
        <v>20</v>
      </c>
      <c r="F3304" t="b">
        <v>0</v>
      </c>
      <c r="G3304" t="s">
        <v>52</v>
      </c>
      <c r="H3304" s="1">
        <v>45750.333460648151</v>
      </c>
      <c r="I3304" t="b">
        <v>0</v>
      </c>
      <c r="J3304" t="b">
        <v>1</v>
      </c>
      <c r="K3304" t="s">
        <v>31</v>
      </c>
      <c r="L3304" t="s">
        <v>32</v>
      </c>
      <c r="N3304">
        <v>67.300003051757813</v>
      </c>
      <c r="O3304" t="s">
        <v>151</v>
      </c>
      <c r="P3304" t="s">
        <v>2456</v>
      </c>
    </row>
    <row r="3305" spans="1:16" x14ac:dyDescent="0.35">
      <c r="A3305" t="s">
        <v>1776</v>
      </c>
      <c r="B3305" t="s">
        <v>4473</v>
      </c>
      <c r="C3305" t="s">
        <v>653</v>
      </c>
      <c r="D3305" t="s">
        <v>115</v>
      </c>
      <c r="E3305" t="s">
        <v>20</v>
      </c>
      <c r="F3305" t="b">
        <v>0</v>
      </c>
      <c r="G3305" t="s">
        <v>43</v>
      </c>
      <c r="H3305" s="1">
        <v>45750.417291666658</v>
      </c>
      <c r="I3305" t="b">
        <v>0</v>
      </c>
      <c r="J3305" t="b">
        <v>0</v>
      </c>
      <c r="K3305" t="s">
        <v>31</v>
      </c>
      <c r="L3305" t="s">
        <v>22</v>
      </c>
      <c r="M3305">
        <v>105000</v>
      </c>
      <c r="O3305" t="s">
        <v>4474</v>
      </c>
      <c r="P3305" t="s">
        <v>4475</v>
      </c>
    </row>
    <row r="3306" spans="1:16" x14ac:dyDescent="0.35">
      <c r="A3306" t="s">
        <v>1776</v>
      </c>
      <c r="B3306" t="s">
        <v>4092</v>
      </c>
      <c r="C3306" t="s">
        <v>4476</v>
      </c>
      <c r="D3306" t="s">
        <v>115</v>
      </c>
      <c r="E3306" t="s">
        <v>20</v>
      </c>
      <c r="F3306" t="b">
        <v>0</v>
      </c>
      <c r="G3306" t="s">
        <v>68</v>
      </c>
      <c r="H3306" s="1">
        <v>45750.417662037027</v>
      </c>
      <c r="I3306" t="b">
        <v>0</v>
      </c>
      <c r="J3306" t="b">
        <v>0</v>
      </c>
      <c r="K3306" t="s">
        <v>31</v>
      </c>
      <c r="L3306" t="s">
        <v>32</v>
      </c>
      <c r="N3306">
        <v>26.654998779296879</v>
      </c>
      <c r="O3306" t="s">
        <v>4090</v>
      </c>
      <c r="P3306" t="s">
        <v>4091</v>
      </c>
    </row>
    <row r="3307" spans="1:16" x14ac:dyDescent="0.35">
      <c r="A3307" t="s">
        <v>1776</v>
      </c>
      <c r="B3307" t="s">
        <v>1776</v>
      </c>
      <c r="C3307" t="s">
        <v>4477</v>
      </c>
      <c r="D3307" t="s">
        <v>3243</v>
      </c>
      <c r="E3307" t="s">
        <v>296</v>
      </c>
      <c r="F3307" t="b">
        <v>0</v>
      </c>
      <c r="G3307" t="s">
        <v>30</v>
      </c>
      <c r="H3307" s="1">
        <v>45750.501087962963</v>
      </c>
      <c r="I3307" t="b">
        <v>0</v>
      </c>
      <c r="J3307" t="b">
        <v>0</v>
      </c>
      <c r="K3307" t="s">
        <v>31</v>
      </c>
      <c r="L3307" t="s">
        <v>32</v>
      </c>
      <c r="N3307">
        <v>15</v>
      </c>
      <c r="O3307" t="s">
        <v>3244</v>
      </c>
      <c r="P3307" t="s">
        <v>3245</v>
      </c>
    </row>
    <row r="3308" spans="1:16" x14ac:dyDescent="0.35">
      <c r="A3308" t="s">
        <v>1776</v>
      </c>
      <c r="B3308" t="s">
        <v>4478</v>
      </c>
      <c r="C3308" t="s">
        <v>4479</v>
      </c>
      <c r="D3308" t="s">
        <v>573</v>
      </c>
      <c r="E3308" t="s">
        <v>296</v>
      </c>
      <c r="F3308" t="b">
        <v>0</v>
      </c>
      <c r="G3308" t="s">
        <v>43</v>
      </c>
      <c r="H3308" s="1">
        <v>45750.583935185183</v>
      </c>
      <c r="I3308" t="b">
        <v>0</v>
      </c>
      <c r="J3308" t="b">
        <v>0</v>
      </c>
      <c r="K3308" t="s">
        <v>31</v>
      </c>
      <c r="L3308" t="s">
        <v>32</v>
      </c>
      <c r="N3308">
        <v>16.510000228881839</v>
      </c>
      <c r="O3308" t="s">
        <v>4480</v>
      </c>
      <c r="P3308" t="s">
        <v>4481</v>
      </c>
    </row>
    <row r="3309" spans="1:16" x14ac:dyDescent="0.35">
      <c r="A3309" t="s">
        <v>1776</v>
      </c>
      <c r="B3309" t="s">
        <v>2137</v>
      </c>
      <c r="C3309" t="s">
        <v>3695</v>
      </c>
      <c r="D3309" t="s">
        <v>269</v>
      </c>
      <c r="E3309" t="s">
        <v>91</v>
      </c>
      <c r="F3309" t="b">
        <v>0</v>
      </c>
      <c r="G3309" t="s">
        <v>52</v>
      </c>
      <c r="H3309" s="1">
        <v>45750.625104166669</v>
      </c>
      <c r="I3309" t="b">
        <v>0</v>
      </c>
      <c r="J3309" t="b">
        <v>0</v>
      </c>
      <c r="K3309" t="s">
        <v>31</v>
      </c>
      <c r="L3309" t="s">
        <v>32</v>
      </c>
      <c r="N3309">
        <v>75</v>
      </c>
      <c r="O3309" t="s">
        <v>4482</v>
      </c>
      <c r="P3309" t="s">
        <v>251</v>
      </c>
    </row>
    <row r="3310" spans="1:16" x14ac:dyDescent="0.35">
      <c r="A3310" t="s">
        <v>1776</v>
      </c>
      <c r="B3310" t="s">
        <v>2097</v>
      </c>
      <c r="C3310" t="s">
        <v>3202</v>
      </c>
      <c r="D3310" t="s">
        <v>36</v>
      </c>
      <c r="E3310" t="s">
        <v>91</v>
      </c>
      <c r="F3310" t="b">
        <v>0</v>
      </c>
      <c r="G3310" t="s">
        <v>52</v>
      </c>
      <c r="H3310" s="1">
        <v>45750.625104166669</v>
      </c>
      <c r="I3310" t="b">
        <v>0</v>
      </c>
      <c r="J3310" t="b">
        <v>0</v>
      </c>
      <c r="K3310" t="s">
        <v>31</v>
      </c>
      <c r="L3310" t="s">
        <v>32</v>
      </c>
      <c r="N3310">
        <v>45</v>
      </c>
      <c r="O3310" t="s">
        <v>4483</v>
      </c>
      <c r="P3310" t="s">
        <v>3503</v>
      </c>
    </row>
    <row r="3311" spans="1:16" x14ac:dyDescent="0.35">
      <c r="A3311" t="s">
        <v>1776</v>
      </c>
      <c r="B3311" t="s">
        <v>2124</v>
      </c>
      <c r="C3311" t="s">
        <v>599</v>
      </c>
      <c r="D3311" t="s">
        <v>36</v>
      </c>
      <c r="E3311" t="s">
        <v>20</v>
      </c>
      <c r="F3311" t="b">
        <v>0</v>
      </c>
      <c r="G3311" t="s">
        <v>52</v>
      </c>
      <c r="H3311" s="1">
        <v>45750.66679398148</v>
      </c>
      <c r="I3311" t="b">
        <v>1</v>
      </c>
      <c r="J3311" t="b">
        <v>0</v>
      </c>
      <c r="K3311" t="s">
        <v>31</v>
      </c>
      <c r="L3311" t="s">
        <v>22</v>
      </c>
      <c r="M3311">
        <v>115000</v>
      </c>
      <c r="O3311" t="s">
        <v>4484</v>
      </c>
      <c r="P3311" t="s">
        <v>4485</v>
      </c>
    </row>
    <row r="3312" spans="1:16" x14ac:dyDescent="0.35">
      <c r="A3312" t="s">
        <v>1776</v>
      </c>
      <c r="B3312" t="s">
        <v>1932</v>
      </c>
      <c r="C3312" t="s">
        <v>4486</v>
      </c>
      <c r="D3312" t="s">
        <v>36</v>
      </c>
      <c r="E3312" t="s">
        <v>20</v>
      </c>
      <c r="F3312" t="b">
        <v>0</v>
      </c>
      <c r="G3312" t="s">
        <v>52</v>
      </c>
      <c r="H3312" s="1">
        <v>45750.708425925928</v>
      </c>
      <c r="I3312" t="b">
        <v>0</v>
      </c>
      <c r="J3312" t="b">
        <v>1</v>
      </c>
      <c r="K3312" t="s">
        <v>31</v>
      </c>
      <c r="L3312" t="s">
        <v>22</v>
      </c>
      <c r="M3312">
        <v>87800</v>
      </c>
      <c r="O3312" t="s">
        <v>4487</v>
      </c>
      <c r="P3312" t="s">
        <v>4488</v>
      </c>
    </row>
    <row r="3313" spans="1:16" x14ac:dyDescent="0.35">
      <c r="A3313" t="s">
        <v>1776</v>
      </c>
      <c r="B3313" t="s">
        <v>1776</v>
      </c>
      <c r="C3313" t="s">
        <v>4489</v>
      </c>
      <c r="D3313" t="s">
        <v>29</v>
      </c>
      <c r="E3313" t="s">
        <v>91</v>
      </c>
      <c r="F3313" t="b">
        <v>0</v>
      </c>
      <c r="G3313" t="s">
        <v>52</v>
      </c>
      <c r="H3313" s="1">
        <v>45750.708460648151</v>
      </c>
      <c r="I3313" t="b">
        <v>0</v>
      </c>
      <c r="J3313" t="b">
        <v>0</v>
      </c>
      <c r="K3313" t="s">
        <v>31</v>
      </c>
      <c r="L3313" t="s">
        <v>32</v>
      </c>
      <c r="N3313">
        <v>32</v>
      </c>
      <c r="O3313" t="s">
        <v>765</v>
      </c>
      <c r="P3313" t="s">
        <v>396</v>
      </c>
    </row>
    <row r="3314" spans="1:16" x14ac:dyDescent="0.35">
      <c r="A3314" t="s">
        <v>1776</v>
      </c>
      <c r="B3314" t="s">
        <v>1776</v>
      </c>
      <c r="C3314" t="s">
        <v>4490</v>
      </c>
      <c r="D3314" t="s">
        <v>36</v>
      </c>
      <c r="E3314" t="s">
        <v>20</v>
      </c>
      <c r="F3314" t="b">
        <v>0</v>
      </c>
      <c r="G3314" t="s">
        <v>52</v>
      </c>
      <c r="H3314" s="1">
        <v>45750.708495370367</v>
      </c>
      <c r="I3314" t="b">
        <v>0</v>
      </c>
      <c r="J3314" t="b">
        <v>1</v>
      </c>
      <c r="K3314" t="s">
        <v>31</v>
      </c>
      <c r="L3314" t="s">
        <v>22</v>
      </c>
      <c r="M3314">
        <v>75000</v>
      </c>
      <c r="O3314" t="s">
        <v>4491</v>
      </c>
      <c r="P3314" t="s">
        <v>164</v>
      </c>
    </row>
    <row r="3315" spans="1:16" x14ac:dyDescent="0.35">
      <c r="A3315" t="s">
        <v>1776</v>
      </c>
      <c r="B3315" t="s">
        <v>4492</v>
      </c>
      <c r="C3315" t="s">
        <v>18</v>
      </c>
      <c r="D3315" t="s">
        <v>36</v>
      </c>
      <c r="E3315" t="s">
        <v>91</v>
      </c>
      <c r="F3315" t="b">
        <v>1</v>
      </c>
      <c r="G3315" t="s">
        <v>68</v>
      </c>
      <c r="H3315" s="1">
        <v>45750.709224537037</v>
      </c>
      <c r="I3315" t="b">
        <v>0</v>
      </c>
      <c r="J3315" t="b">
        <v>0</v>
      </c>
      <c r="K3315" t="s">
        <v>31</v>
      </c>
      <c r="L3315" t="s">
        <v>32</v>
      </c>
      <c r="N3315">
        <v>35</v>
      </c>
      <c r="O3315" t="s">
        <v>3268</v>
      </c>
      <c r="P3315" t="s">
        <v>206</v>
      </c>
    </row>
    <row r="3316" spans="1:16" x14ac:dyDescent="0.35">
      <c r="A3316" t="s">
        <v>1776</v>
      </c>
      <c r="B3316" t="s">
        <v>4493</v>
      </c>
      <c r="C3316" t="s">
        <v>407</v>
      </c>
      <c r="D3316" t="s">
        <v>29</v>
      </c>
      <c r="E3316" t="s">
        <v>20</v>
      </c>
      <c r="F3316" t="b">
        <v>0</v>
      </c>
      <c r="G3316" t="s">
        <v>171</v>
      </c>
      <c r="H3316" s="1">
        <v>45750.722627314812</v>
      </c>
      <c r="I3316" t="b">
        <v>0</v>
      </c>
      <c r="J3316" t="b">
        <v>1</v>
      </c>
      <c r="K3316" t="s">
        <v>31</v>
      </c>
      <c r="L3316" t="s">
        <v>22</v>
      </c>
      <c r="M3316">
        <v>65000</v>
      </c>
      <c r="O3316" t="s">
        <v>4385</v>
      </c>
      <c r="P3316" t="s">
        <v>4386</v>
      </c>
    </row>
    <row r="3317" spans="1:16" x14ac:dyDescent="0.35">
      <c r="A3317" t="s">
        <v>1776</v>
      </c>
      <c r="B3317" t="s">
        <v>1994</v>
      </c>
      <c r="C3317" t="s">
        <v>4354</v>
      </c>
      <c r="D3317" t="s">
        <v>115</v>
      </c>
      <c r="E3317" t="s">
        <v>20</v>
      </c>
      <c r="F3317" t="b">
        <v>0</v>
      </c>
      <c r="G3317" t="s">
        <v>47</v>
      </c>
      <c r="H3317" s="1">
        <v>45750.750486111108</v>
      </c>
      <c r="I3317" t="b">
        <v>0</v>
      </c>
      <c r="J3317" t="b">
        <v>0</v>
      </c>
      <c r="K3317" t="s">
        <v>31</v>
      </c>
      <c r="L3317" t="s">
        <v>32</v>
      </c>
      <c r="N3317">
        <v>29.95999908447266</v>
      </c>
      <c r="O3317" t="s">
        <v>4355</v>
      </c>
    </row>
    <row r="3318" spans="1:16" x14ac:dyDescent="0.35">
      <c r="A3318" t="s">
        <v>1776</v>
      </c>
      <c r="B3318" t="s">
        <v>4494</v>
      </c>
      <c r="C3318" t="s">
        <v>2602</v>
      </c>
      <c r="D3318" t="s">
        <v>36</v>
      </c>
      <c r="E3318" t="s">
        <v>20</v>
      </c>
      <c r="F3318" t="b">
        <v>0</v>
      </c>
      <c r="G3318" t="s">
        <v>52</v>
      </c>
      <c r="H3318" s="1">
        <v>45750.833541666667</v>
      </c>
      <c r="I3318" t="b">
        <v>0</v>
      </c>
      <c r="J3318" t="b">
        <v>0</v>
      </c>
      <c r="K3318" t="s">
        <v>31</v>
      </c>
      <c r="L3318" t="s">
        <v>22</v>
      </c>
      <c r="M3318">
        <v>97500</v>
      </c>
      <c r="O3318" t="s">
        <v>4483</v>
      </c>
      <c r="P3318" t="s">
        <v>4495</v>
      </c>
    </row>
    <row r="3319" spans="1:16" x14ac:dyDescent="0.35">
      <c r="A3319" t="s">
        <v>1776</v>
      </c>
      <c r="B3319" t="s">
        <v>4496</v>
      </c>
      <c r="C3319" t="s">
        <v>142</v>
      </c>
      <c r="D3319" t="s">
        <v>36</v>
      </c>
      <c r="E3319" t="s">
        <v>20</v>
      </c>
      <c r="F3319" t="b">
        <v>0</v>
      </c>
      <c r="G3319" t="s">
        <v>68</v>
      </c>
      <c r="H3319" s="1">
        <v>45750.875810185193</v>
      </c>
      <c r="I3319" t="b">
        <v>0</v>
      </c>
      <c r="J3319" t="b">
        <v>0</v>
      </c>
      <c r="K3319" t="s">
        <v>31</v>
      </c>
      <c r="L3319" t="s">
        <v>32</v>
      </c>
      <c r="N3319">
        <v>26</v>
      </c>
      <c r="O3319" t="s">
        <v>4497</v>
      </c>
      <c r="P3319" t="s">
        <v>4382</v>
      </c>
    </row>
    <row r="3320" spans="1:16" x14ac:dyDescent="0.35">
      <c r="A3320" t="s">
        <v>1776</v>
      </c>
      <c r="B3320" t="s">
        <v>1776</v>
      </c>
      <c r="C3320" t="s">
        <v>4498</v>
      </c>
      <c r="D3320" t="s">
        <v>3243</v>
      </c>
      <c r="E3320" t="s">
        <v>296</v>
      </c>
      <c r="F3320" t="b">
        <v>0</v>
      </c>
      <c r="G3320" t="s">
        <v>30</v>
      </c>
      <c r="H3320" s="1">
        <v>45751.042754629627</v>
      </c>
      <c r="I3320" t="b">
        <v>0</v>
      </c>
      <c r="J3320" t="b">
        <v>0</v>
      </c>
      <c r="K3320" t="s">
        <v>31</v>
      </c>
      <c r="L3320" t="s">
        <v>32</v>
      </c>
      <c r="N3320">
        <v>15</v>
      </c>
      <c r="O3320" t="s">
        <v>3244</v>
      </c>
      <c r="P3320" t="s">
        <v>3245</v>
      </c>
    </row>
    <row r="3321" spans="1:16" x14ac:dyDescent="0.35">
      <c r="A3321" t="s">
        <v>1776</v>
      </c>
      <c r="B3321" t="s">
        <v>3522</v>
      </c>
      <c r="C3321" t="s">
        <v>154</v>
      </c>
      <c r="D3321" t="s">
        <v>110</v>
      </c>
      <c r="E3321" t="s">
        <v>20</v>
      </c>
      <c r="F3321" t="b">
        <v>0</v>
      </c>
      <c r="G3321" t="s">
        <v>52</v>
      </c>
      <c r="H3321" s="1">
        <v>45751.250057870369</v>
      </c>
      <c r="I3321" t="b">
        <v>1</v>
      </c>
      <c r="J3321" t="b">
        <v>1</v>
      </c>
      <c r="K3321" t="s">
        <v>31</v>
      </c>
      <c r="L3321" t="s">
        <v>22</v>
      </c>
      <c r="M3321">
        <v>100000</v>
      </c>
      <c r="O3321" t="s">
        <v>3523</v>
      </c>
      <c r="P3321" t="s">
        <v>3524</v>
      </c>
    </row>
    <row r="3322" spans="1:16" x14ac:dyDescent="0.35">
      <c r="A3322" t="s">
        <v>1776</v>
      </c>
      <c r="B3322" t="s">
        <v>4499</v>
      </c>
      <c r="C3322" t="s">
        <v>546</v>
      </c>
      <c r="D3322" t="s">
        <v>110</v>
      </c>
      <c r="E3322" t="s">
        <v>20</v>
      </c>
      <c r="F3322" t="b">
        <v>0</v>
      </c>
      <c r="G3322" t="s">
        <v>47</v>
      </c>
      <c r="H3322" s="1">
        <v>45751.250092592592</v>
      </c>
      <c r="I3322" t="b">
        <v>1</v>
      </c>
      <c r="J3322" t="b">
        <v>1</v>
      </c>
      <c r="K3322" t="s">
        <v>31</v>
      </c>
      <c r="L3322" t="s">
        <v>32</v>
      </c>
      <c r="N3322">
        <v>21.5</v>
      </c>
      <c r="O3322" t="s">
        <v>4500</v>
      </c>
    </row>
    <row r="3323" spans="1:16" x14ac:dyDescent="0.35">
      <c r="A3323" t="s">
        <v>1776</v>
      </c>
      <c r="B3323" t="s">
        <v>4501</v>
      </c>
      <c r="C3323" t="s">
        <v>703</v>
      </c>
      <c r="D3323" t="s">
        <v>110</v>
      </c>
      <c r="E3323" t="s">
        <v>91</v>
      </c>
      <c r="F3323" t="b">
        <v>0</v>
      </c>
      <c r="G3323" t="s">
        <v>43</v>
      </c>
      <c r="H3323" s="1">
        <v>45751.2502662037</v>
      </c>
      <c r="I3323" t="b">
        <v>0</v>
      </c>
      <c r="J3323" t="b">
        <v>0</v>
      </c>
      <c r="K3323" t="s">
        <v>31</v>
      </c>
      <c r="L3323" t="s">
        <v>32</v>
      </c>
      <c r="N3323">
        <v>44.819999694824219</v>
      </c>
      <c r="O3323" t="s">
        <v>3256</v>
      </c>
      <c r="P3323" t="s">
        <v>4502</v>
      </c>
    </row>
    <row r="3324" spans="1:16" x14ac:dyDescent="0.35">
      <c r="A3324" t="s">
        <v>1776</v>
      </c>
      <c r="B3324" t="s">
        <v>4503</v>
      </c>
      <c r="C3324" t="s">
        <v>4504</v>
      </c>
      <c r="D3324" t="s">
        <v>1576</v>
      </c>
      <c r="E3324" t="s">
        <v>20</v>
      </c>
      <c r="F3324" t="b">
        <v>0</v>
      </c>
      <c r="G3324" t="s">
        <v>1577</v>
      </c>
      <c r="H3324" s="1">
        <v>45751.276805555557</v>
      </c>
      <c r="I3324" t="b">
        <v>1</v>
      </c>
      <c r="J3324" t="b">
        <v>0</v>
      </c>
      <c r="K3324" t="s">
        <v>1577</v>
      </c>
      <c r="L3324" t="s">
        <v>22</v>
      </c>
      <c r="M3324">
        <v>99850</v>
      </c>
      <c r="O3324" t="s">
        <v>4505</v>
      </c>
    </row>
    <row r="3325" spans="1:16" x14ac:dyDescent="0.35">
      <c r="A3325" t="s">
        <v>1776</v>
      </c>
      <c r="B3325" t="s">
        <v>4506</v>
      </c>
      <c r="C3325" t="s">
        <v>105</v>
      </c>
      <c r="D3325" t="s">
        <v>249</v>
      </c>
      <c r="E3325" t="s">
        <v>20</v>
      </c>
      <c r="F3325" t="b">
        <v>0</v>
      </c>
      <c r="G3325" t="s">
        <v>105</v>
      </c>
      <c r="H3325" s="1">
        <v>45751.519606481481</v>
      </c>
      <c r="I3325" t="b">
        <v>0</v>
      </c>
      <c r="J3325" t="b">
        <v>0</v>
      </c>
      <c r="K3325" t="s">
        <v>105</v>
      </c>
      <c r="L3325" t="s">
        <v>22</v>
      </c>
      <c r="M3325">
        <v>79550</v>
      </c>
      <c r="O3325" t="s">
        <v>4507</v>
      </c>
      <c r="P3325" t="s">
        <v>4508</v>
      </c>
    </row>
    <row r="3326" spans="1:16" x14ac:dyDescent="0.35">
      <c r="A3326" t="s">
        <v>1776</v>
      </c>
      <c r="B3326" t="s">
        <v>4509</v>
      </c>
      <c r="C3326" t="s">
        <v>4510</v>
      </c>
      <c r="D3326" t="s">
        <v>110</v>
      </c>
      <c r="E3326" t="s">
        <v>91</v>
      </c>
      <c r="F3326" t="b">
        <v>0</v>
      </c>
      <c r="G3326" t="s">
        <v>171</v>
      </c>
      <c r="H3326" s="1">
        <v>45751.534421296303</v>
      </c>
      <c r="I3326" t="b">
        <v>1</v>
      </c>
      <c r="J3326" t="b">
        <v>0</v>
      </c>
      <c r="K3326" t="s">
        <v>31</v>
      </c>
      <c r="L3326" t="s">
        <v>32</v>
      </c>
      <c r="N3326">
        <v>46</v>
      </c>
      <c r="O3326" t="s">
        <v>4511</v>
      </c>
    </row>
    <row r="3327" spans="1:16" x14ac:dyDescent="0.35">
      <c r="A3327" t="s">
        <v>1776</v>
      </c>
      <c r="B3327" t="s">
        <v>4512</v>
      </c>
      <c r="C3327" t="s">
        <v>18</v>
      </c>
      <c r="D3327" t="s">
        <v>1955</v>
      </c>
      <c r="E3327" t="s">
        <v>20</v>
      </c>
      <c r="F3327" t="b">
        <v>1</v>
      </c>
      <c r="G3327" t="s">
        <v>68</v>
      </c>
      <c r="H3327" s="1">
        <v>45751.583981481483</v>
      </c>
      <c r="I3327" t="b">
        <v>0</v>
      </c>
      <c r="J3327" t="b">
        <v>1</v>
      </c>
      <c r="K3327" t="s">
        <v>31</v>
      </c>
      <c r="L3327" t="s">
        <v>32</v>
      </c>
      <c r="N3327">
        <v>42.5</v>
      </c>
      <c r="O3327" t="s">
        <v>4513</v>
      </c>
      <c r="P3327" t="s">
        <v>2948</v>
      </c>
    </row>
    <row r="3328" spans="1:16" x14ac:dyDescent="0.35">
      <c r="A3328" t="s">
        <v>1776</v>
      </c>
      <c r="B3328" t="s">
        <v>4514</v>
      </c>
      <c r="C3328" t="s">
        <v>491</v>
      </c>
      <c r="D3328" t="s">
        <v>36</v>
      </c>
      <c r="E3328" t="s">
        <v>20</v>
      </c>
      <c r="F3328" t="b">
        <v>0</v>
      </c>
      <c r="G3328" t="s">
        <v>52</v>
      </c>
      <c r="H3328" s="1">
        <v>45751.626122685193</v>
      </c>
      <c r="I3328" t="b">
        <v>0</v>
      </c>
      <c r="J3328" t="b">
        <v>1</v>
      </c>
      <c r="K3328" t="s">
        <v>31</v>
      </c>
      <c r="L3328" t="s">
        <v>22</v>
      </c>
      <c r="M3328">
        <v>76044.5</v>
      </c>
      <c r="O3328" t="s">
        <v>2430</v>
      </c>
      <c r="P3328" t="s">
        <v>4515</v>
      </c>
    </row>
    <row r="3329" spans="1:16" x14ac:dyDescent="0.35">
      <c r="A3329" t="s">
        <v>1776</v>
      </c>
      <c r="B3329" t="s">
        <v>1776</v>
      </c>
      <c r="C3329" t="s">
        <v>4516</v>
      </c>
      <c r="D3329" t="s">
        <v>269</v>
      </c>
      <c r="E3329" t="s">
        <v>91</v>
      </c>
      <c r="F3329" t="b">
        <v>0</v>
      </c>
      <c r="G3329" t="s">
        <v>68</v>
      </c>
      <c r="H3329" s="1">
        <v>45751.667314814818</v>
      </c>
      <c r="I3329" t="b">
        <v>1</v>
      </c>
      <c r="J3329" t="b">
        <v>0</v>
      </c>
      <c r="K3329" t="s">
        <v>31</v>
      </c>
      <c r="L3329" t="s">
        <v>32</v>
      </c>
      <c r="N3329">
        <v>55</v>
      </c>
      <c r="O3329" t="s">
        <v>4517</v>
      </c>
      <c r="P3329" t="s">
        <v>4518</v>
      </c>
    </row>
    <row r="3330" spans="1:16" x14ac:dyDescent="0.35">
      <c r="A3330" t="s">
        <v>1776</v>
      </c>
      <c r="B3330" t="s">
        <v>4519</v>
      </c>
      <c r="C3330" t="s">
        <v>154</v>
      </c>
      <c r="D3330" t="s">
        <v>269</v>
      </c>
      <c r="E3330" t="s">
        <v>20</v>
      </c>
      <c r="F3330" t="b">
        <v>0</v>
      </c>
      <c r="G3330" t="s">
        <v>43</v>
      </c>
      <c r="H3330" s="1">
        <v>45751.878692129627</v>
      </c>
      <c r="I3330" t="b">
        <v>1</v>
      </c>
      <c r="J3330" t="b">
        <v>0</v>
      </c>
      <c r="K3330" t="s">
        <v>31</v>
      </c>
      <c r="L3330" t="s">
        <v>32</v>
      </c>
      <c r="N3330">
        <v>70</v>
      </c>
      <c r="O3330" t="s">
        <v>4520</v>
      </c>
      <c r="P3330" t="s">
        <v>4521</v>
      </c>
    </row>
    <row r="3331" spans="1:16" x14ac:dyDescent="0.35">
      <c r="A3331" t="s">
        <v>1776</v>
      </c>
      <c r="B3331" t="s">
        <v>4522</v>
      </c>
      <c r="C3331" t="s">
        <v>1336</v>
      </c>
      <c r="D3331" t="s">
        <v>269</v>
      </c>
      <c r="E3331" t="s">
        <v>91</v>
      </c>
      <c r="F3331" t="b">
        <v>0</v>
      </c>
      <c r="G3331" t="s">
        <v>68</v>
      </c>
      <c r="H3331" s="1">
        <v>45751.917280092603</v>
      </c>
      <c r="I3331" t="b">
        <v>1</v>
      </c>
      <c r="J3331" t="b">
        <v>0</v>
      </c>
      <c r="K3331" t="s">
        <v>31</v>
      </c>
      <c r="L3331" t="s">
        <v>32</v>
      </c>
      <c r="N3331">
        <v>46.5</v>
      </c>
      <c r="O3331" t="s">
        <v>4523</v>
      </c>
      <c r="P3331" t="s">
        <v>4524</v>
      </c>
    </row>
    <row r="3332" spans="1:16" x14ac:dyDescent="0.35">
      <c r="A3332" t="s">
        <v>1776</v>
      </c>
      <c r="B3332" t="s">
        <v>4525</v>
      </c>
      <c r="C3332" t="s">
        <v>201</v>
      </c>
      <c r="D3332" t="s">
        <v>573</v>
      </c>
      <c r="E3332" t="s">
        <v>296</v>
      </c>
      <c r="F3332" t="b">
        <v>0</v>
      </c>
      <c r="G3332" t="s">
        <v>43</v>
      </c>
      <c r="H3332" s="1">
        <v>45751.958668981482</v>
      </c>
      <c r="I3332" t="b">
        <v>0</v>
      </c>
      <c r="J3332" t="b">
        <v>0</v>
      </c>
      <c r="K3332" t="s">
        <v>31</v>
      </c>
      <c r="L3332" t="s">
        <v>32</v>
      </c>
      <c r="N3332">
        <v>16.510000228881839</v>
      </c>
      <c r="O3332" t="s">
        <v>4526</v>
      </c>
      <c r="P3332" t="s">
        <v>2173</v>
      </c>
    </row>
    <row r="3333" spans="1:16" x14ac:dyDescent="0.35">
      <c r="A3333" t="s">
        <v>1776</v>
      </c>
      <c r="B3333" t="s">
        <v>1957</v>
      </c>
      <c r="C3333" t="s">
        <v>889</v>
      </c>
      <c r="D3333" t="s">
        <v>573</v>
      </c>
      <c r="E3333" t="s">
        <v>296</v>
      </c>
      <c r="F3333" t="b">
        <v>0</v>
      </c>
      <c r="G3333" t="s">
        <v>30</v>
      </c>
      <c r="H3333" s="1">
        <v>45751.959317129629</v>
      </c>
      <c r="I3333" t="b">
        <v>1</v>
      </c>
      <c r="J3333" t="b">
        <v>0</v>
      </c>
      <c r="K3333" t="s">
        <v>31</v>
      </c>
      <c r="L3333" t="s">
        <v>32</v>
      </c>
      <c r="N3333">
        <v>22.694999694824219</v>
      </c>
      <c r="O3333" t="s">
        <v>4181</v>
      </c>
      <c r="P3333" t="s">
        <v>1420</v>
      </c>
    </row>
    <row r="3334" spans="1:16" x14ac:dyDescent="0.35">
      <c r="A3334" t="s">
        <v>1776</v>
      </c>
      <c r="B3334" t="s">
        <v>4527</v>
      </c>
      <c r="C3334" t="s">
        <v>546</v>
      </c>
      <c r="D3334" t="s">
        <v>29</v>
      </c>
      <c r="E3334" t="s">
        <v>20</v>
      </c>
      <c r="F3334" t="b">
        <v>0</v>
      </c>
      <c r="G3334" t="s">
        <v>47</v>
      </c>
      <c r="H3334" s="1">
        <v>45752.250347222223</v>
      </c>
      <c r="I3334" t="b">
        <v>0</v>
      </c>
      <c r="J3334" t="b">
        <v>1</v>
      </c>
      <c r="K3334" t="s">
        <v>31</v>
      </c>
      <c r="L3334" t="s">
        <v>32</v>
      </c>
      <c r="N3334">
        <v>65</v>
      </c>
      <c r="O3334" t="s">
        <v>4528</v>
      </c>
    </row>
    <row r="3335" spans="1:16" x14ac:dyDescent="0.35">
      <c r="A3335" t="s">
        <v>1776</v>
      </c>
      <c r="B3335" t="s">
        <v>3965</v>
      </c>
      <c r="C3335" t="s">
        <v>3966</v>
      </c>
      <c r="D3335" t="s">
        <v>36</v>
      </c>
      <c r="E3335" t="s">
        <v>20</v>
      </c>
      <c r="F3335" t="b">
        <v>0</v>
      </c>
      <c r="G3335" t="s">
        <v>47</v>
      </c>
      <c r="H3335" s="1">
        <v>45752.250347222223</v>
      </c>
      <c r="I3335" t="b">
        <v>0</v>
      </c>
      <c r="J3335" t="b">
        <v>0</v>
      </c>
      <c r="K3335" t="s">
        <v>31</v>
      </c>
      <c r="L3335" t="s">
        <v>32</v>
      </c>
      <c r="N3335">
        <v>38.224998474121087</v>
      </c>
      <c r="O3335" t="s">
        <v>4529</v>
      </c>
      <c r="P3335" t="s">
        <v>3968</v>
      </c>
    </row>
    <row r="3336" spans="1:16" x14ac:dyDescent="0.35">
      <c r="A3336" t="s">
        <v>1776</v>
      </c>
      <c r="B3336" t="s">
        <v>4530</v>
      </c>
      <c r="C3336" t="s">
        <v>289</v>
      </c>
      <c r="D3336" t="s">
        <v>269</v>
      </c>
      <c r="E3336" t="s">
        <v>20</v>
      </c>
      <c r="F3336" t="b">
        <v>0</v>
      </c>
      <c r="G3336" t="s">
        <v>43</v>
      </c>
      <c r="H3336" s="1">
        <v>45752.250462962962</v>
      </c>
      <c r="I3336" t="b">
        <v>0</v>
      </c>
      <c r="J3336" t="b">
        <v>1</v>
      </c>
      <c r="K3336" t="s">
        <v>31</v>
      </c>
      <c r="L3336" t="s">
        <v>22</v>
      </c>
      <c r="M3336">
        <v>141000</v>
      </c>
      <c r="O3336" t="s">
        <v>607</v>
      </c>
      <c r="P3336" t="s">
        <v>4531</v>
      </c>
    </row>
    <row r="3337" spans="1:16" x14ac:dyDescent="0.35">
      <c r="A3337" t="s">
        <v>1776</v>
      </c>
      <c r="B3337" t="s">
        <v>1776</v>
      </c>
      <c r="C3337" t="s">
        <v>4532</v>
      </c>
      <c r="D3337" t="s">
        <v>249</v>
      </c>
      <c r="E3337" t="s">
        <v>20</v>
      </c>
      <c r="F3337" t="b">
        <v>0</v>
      </c>
      <c r="G3337" t="s">
        <v>948</v>
      </c>
      <c r="H3337" s="1">
        <v>45752.256388888891</v>
      </c>
      <c r="I3337" t="b">
        <v>1</v>
      </c>
      <c r="J3337" t="b">
        <v>0</v>
      </c>
      <c r="K3337" t="s">
        <v>948</v>
      </c>
      <c r="L3337" t="s">
        <v>22</v>
      </c>
      <c r="M3337">
        <v>38120</v>
      </c>
      <c r="O3337" t="s">
        <v>4533</v>
      </c>
      <c r="P3337" t="s">
        <v>4534</v>
      </c>
    </row>
    <row r="3338" spans="1:16" x14ac:dyDescent="0.35">
      <c r="A3338" t="s">
        <v>1776</v>
      </c>
      <c r="B3338" t="s">
        <v>4535</v>
      </c>
      <c r="C3338" t="s">
        <v>470</v>
      </c>
      <c r="D3338" t="s">
        <v>573</v>
      </c>
      <c r="E3338" t="s">
        <v>20</v>
      </c>
      <c r="F3338" t="b">
        <v>0</v>
      </c>
      <c r="G3338" t="s">
        <v>171</v>
      </c>
      <c r="H3338" s="1">
        <v>45752.325590277767</v>
      </c>
      <c r="I3338" t="b">
        <v>1</v>
      </c>
      <c r="J3338" t="b">
        <v>0</v>
      </c>
      <c r="K3338" t="s">
        <v>31</v>
      </c>
      <c r="L3338" t="s">
        <v>32</v>
      </c>
      <c r="N3338">
        <v>22.694999694824219</v>
      </c>
      <c r="O3338" t="s">
        <v>4536</v>
      </c>
    </row>
    <row r="3339" spans="1:16" x14ac:dyDescent="0.35">
      <c r="A3339" t="s">
        <v>1776</v>
      </c>
      <c r="B3339" t="s">
        <v>4537</v>
      </c>
      <c r="C3339" t="s">
        <v>4538</v>
      </c>
      <c r="D3339" t="s">
        <v>573</v>
      </c>
      <c r="E3339" t="s">
        <v>20</v>
      </c>
      <c r="F3339" t="b">
        <v>0</v>
      </c>
      <c r="G3339" t="s">
        <v>68</v>
      </c>
      <c r="H3339" s="1">
        <v>45752.334166666667</v>
      </c>
      <c r="I3339" t="b">
        <v>0</v>
      </c>
      <c r="J3339" t="b">
        <v>0</v>
      </c>
      <c r="K3339" t="s">
        <v>31</v>
      </c>
      <c r="L3339" t="s">
        <v>32</v>
      </c>
      <c r="N3339">
        <v>26.654998779296879</v>
      </c>
      <c r="O3339" t="s">
        <v>3642</v>
      </c>
      <c r="P3339" t="s">
        <v>232</v>
      </c>
    </row>
    <row r="3340" spans="1:16" x14ac:dyDescent="0.35">
      <c r="A3340" t="s">
        <v>1776</v>
      </c>
      <c r="B3340" t="s">
        <v>1776</v>
      </c>
      <c r="C3340" t="s">
        <v>4539</v>
      </c>
      <c r="D3340" t="s">
        <v>3243</v>
      </c>
      <c r="E3340" t="s">
        <v>296</v>
      </c>
      <c r="F3340" t="b">
        <v>0</v>
      </c>
      <c r="G3340" t="s">
        <v>30</v>
      </c>
      <c r="H3340" s="1">
        <v>45752.334328703713</v>
      </c>
      <c r="I3340" t="b">
        <v>0</v>
      </c>
      <c r="J3340" t="b">
        <v>0</v>
      </c>
      <c r="K3340" t="s">
        <v>31</v>
      </c>
      <c r="L3340" t="s">
        <v>32</v>
      </c>
      <c r="N3340">
        <v>15</v>
      </c>
      <c r="O3340" t="s">
        <v>3244</v>
      </c>
      <c r="P3340" t="s">
        <v>3245</v>
      </c>
    </row>
    <row r="3341" spans="1:16" x14ac:dyDescent="0.35">
      <c r="A3341" t="s">
        <v>1776</v>
      </c>
      <c r="B3341" t="s">
        <v>2553</v>
      </c>
      <c r="C3341" t="s">
        <v>707</v>
      </c>
      <c r="D3341" t="s">
        <v>115</v>
      </c>
      <c r="E3341" t="s">
        <v>20</v>
      </c>
      <c r="F3341" t="b">
        <v>0</v>
      </c>
      <c r="G3341" t="s">
        <v>52</v>
      </c>
      <c r="H3341" s="1">
        <v>45752.458425925928</v>
      </c>
      <c r="I3341" t="b">
        <v>0</v>
      </c>
      <c r="J3341" t="b">
        <v>0</v>
      </c>
      <c r="K3341" t="s">
        <v>31</v>
      </c>
      <c r="L3341" t="s">
        <v>22</v>
      </c>
      <c r="M3341">
        <v>112500</v>
      </c>
      <c r="O3341" t="s">
        <v>4540</v>
      </c>
      <c r="P3341" t="s">
        <v>232</v>
      </c>
    </row>
    <row r="3342" spans="1:16" x14ac:dyDescent="0.35">
      <c r="A3342" t="s">
        <v>1776</v>
      </c>
      <c r="B3342" t="s">
        <v>1957</v>
      </c>
      <c r="C3342" t="s">
        <v>4541</v>
      </c>
      <c r="D3342" t="s">
        <v>573</v>
      </c>
      <c r="E3342" t="s">
        <v>296</v>
      </c>
      <c r="F3342" t="b">
        <v>0</v>
      </c>
      <c r="G3342" t="s">
        <v>52</v>
      </c>
      <c r="H3342" s="1">
        <v>45752.458449074067</v>
      </c>
      <c r="I3342" t="b">
        <v>1</v>
      </c>
      <c r="J3342" t="b">
        <v>0</v>
      </c>
      <c r="K3342" t="s">
        <v>31</v>
      </c>
      <c r="L3342" t="s">
        <v>32</v>
      </c>
      <c r="N3342">
        <v>27.979999542236332</v>
      </c>
      <c r="O3342" t="s">
        <v>4542</v>
      </c>
    </row>
    <row r="3343" spans="1:16" x14ac:dyDescent="0.35">
      <c r="A3343" t="s">
        <v>1776</v>
      </c>
      <c r="B3343" t="s">
        <v>4543</v>
      </c>
      <c r="C3343" t="s">
        <v>196</v>
      </c>
      <c r="D3343" t="s">
        <v>36</v>
      </c>
      <c r="E3343" t="s">
        <v>20</v>
      </c>
      <c r="F3343" t="b">
        <v>0</v>
      </c>
      <c r="G3343" t="s">
        <v>47</v>
      </c>
      <c r="H3343" s="1">
        <v>45752.458703703713</v>
      </c>
      <c r="I3343" t="b">
        <v>0</v>
      </c>
      <c r="J3343" t="b">
        <v>1</v>
      </c>
      <c r="K3343" t="s">
        <v>31</v>
      </c>
      <c r="L3343" t="s">
        <v>22</v>
      </c>
      <c r="M3343">
        <v>119500</v>
      </c>
      <c r="O3343" t="s">
        <v>77</v>
      </c>
    </row>
    <row r="3344" spans="1:16" x14ac:dyDescent="0.35">
      <c r="A3344" t="s">
        <v>1776</v>
      </c>
      <c r="B3344" t="s">
        <v>4544</v>
      </c>
      <c r="C3344" t="s">
        <v>2033</v>
      </c>
      <c r="D3344" t="s">
        <v>115</v>
      </c>
      <c r="E3344" t="s">
        <v>20</v>
      </c>
      <c r="F3344" t="b">
        <v>0</v>
      </c>
      <c r="G3344" t="s">
        <v>43</v>
      </c>
      <c r="H3344" s="1">
        <v>45752.45890046296</v>
      </c>
      <c r="I3344" t="b">
        <v>0</v>
      </c>
      <c r="J3344" t="b">
        <v>0</v>
      </c>
      <c r="K3344" t="s">
        <v>31</v>
      </c>
      <c r="L3344" t="s">
        <v>22</v>
      </c>
      <c r="M3344">
        <v>50200</v>
      </c>
      <c r="O3344" t="s">
        <v>53</v>
      </c>
      <c r="P3344" t="s">
        <v>4545</v>
      </c>
    </row>
    <row r="3345" spans="1:16" x14ac:dyDescent="0.35">
      <c r="A3345" t="s">
        <v>1776</v>
      </c>
      <c r="B3345" t="s">
        <v>4546</v>
      </c>
      <c r="C3345" t="s">
        <v>4547</v>
      </c>
      <c r="D3345" t="s">
        <v>36</v>
      </c>
      <c r="E3345" t="s">
        <v>91</v>
      </c>
      <c r="F3345" t="b">
        <v>0</v>
      </c>
      <c r="G3345" t="s">
        <v>171</v>
      </c>
      <c r="H3345" s="1">
        <v>45752.492268518523</v>
      </c>
      <c r="I3345" t="b">
        <v>1</v>
      </c>
      <c r="J3345" t="b">
        <v>0</v>
      </c>
      <c r="K3345" t="s">
        <v>31</v>
      </c>
      <c r="L3345" t="s">
        <v>32</v>
      </c>
      <c r="N3345">
        <v>36</v>
      </c>
      <c r="O3345" t="s">
        <v>4548</v>
      </c>
    </row>
    <row r="3346" spans="1:16" x14ac:dyDescent="0.35">
      <c r="A3346" t="s">
        <v>1776</v>
      </c>
      <c r="B3346" t="s">
        <v>1776</v>
      </c>
      <c r="C3346" t="s">
        <v>4549</v>
      </c>
      <c r="D3346" t="s">
        <v>3243</v>
      </c>
      <c r="E3346" t="s">
        <v>296</v>
      </c>
      <c r="F3346" t="b">
        <v>0</v>
      </c>
      <c r="G3346" t="s">
        <v>171</v>
      </c>
      <c r="H3346" s="1">
        <v>45752.492303240739</v>
      </c>
      <c r="I3346" t="b">
        <v>0</v>
      </c>
      <c r="J3346" t="b">
        <v>0</v>
      </c>
      <c r="K3346" t="s">
        <v>31</v>
      </c>
      <c r="L3346" t="s">
        <v>32</v>
      </c>
      <c r="N3346">
        <v>15</v>
      </c>
      <c r="O3346" t="s">
        <v>3244</v>
      </c>
      <c r="P3346" t="s">
        <v>3245</v>
      </c>
    </row>
    <row r="3347" spans="1:16" x14ac:dyDescent="0.35">
      <c r="A3347" t="s">
        <v>1776</v>
      </c>
      <c r="B3347" t="s">
        <v>1776</v>
      </c>
      <c r="C3347" t="s">
        <v>4550</v>
      </c>
      <c r="D3347" t="s">
        <v>3243</v>
      </c>
      <c r="E3347" t="s">
        <v>296</v>
      </c>
      <c r="F3347" t="b">
        <v>0</v>
      </c>
      <c r="G3347" t="s">
        <v>171</v>
      </c>
      <c r="H3347" s="1">
        <v>45752.492303240739</v>
      </c>
      <c r="I3347" t="b">
        <v>0</v>
      </c>
      <c r="J3347" t="b">
        <v>0</v>
      </c>
      <c r="K3347" t="s">
        <v>31</v>
      </c>
      <c r="L3347" t="s">
        <v>32</v>
      </c>
      <c r="N3347">
        <v>15</v>
      </c>
      <c r="O3347" t="s">
        <v>3244</v>
      </c>
      <c r="P3347" t="s">
        <v>3245</v>
      </c>
    </row>
    <row r="3348" spans="1:16" x14ac:dyDescent="0.35">
      <c r="A3348" t="s">
        <v>1776</v>
      </c>
      <c r="B3348" t="s">
        <v>4551</v>
      </c>
      <c r="C3348" t="s">
        <v>533</v>
      </c>
      <c r="D3348" t="s">
        <v>115</v>
      </c>
      <c r="E3348" t="s">
        <v>20</v>
      </c>
      <c r="F3348" t="b">
        <v>0</v>
      </c>
      <c r="G3348" t="s">
        <v>52</v>
      </c>
      <c r="H3348" s="1">
        <v>45752.500324074077</v>
      </c>
      <c r="I3348" t="b">
        <v>0</v>
      </c>
      <c r="J3348" t="b">
        <v>0</v>
      </c>
      <c r="K3348" t="s">
        <v>31</v>
      </c>
      <c r="L3348" t="s">
        <v>22</v>
      </c>
      <c r="M3348">
        <v>67000</v>
      </c>
      <c r="O3348" t="s">
        <v>4552</v>
      </c>
      <c r="P3348" t="s">
        <v>4553</v>
      </c>
    </row>
    <row r="3349" spans="1:16" x14ac:dyDescent="0.35">
      <c r="A3349" t="s">
        <v>1776</v>
      </c>
      <c r="B3349" t="s">
        <v>1776</v>
      </c>
      <c r="C3349" t="s">
        <v>3824</v>
      </c>
      <c r="D3349" t="s">
        <v>3243</v>
      </c>
      <c r="E3349" t="s">
        <v>296</v>
      </c>
      <c r="F3349" t="b">
        <v>0</v>
      </c>
      <c r="G3349" t="s">
        <v>30</v>
      </c>
      <c r="H3349" s="1">
        <v>45752.500983796293</v>
      </c>
      <c r="I3349" t="b">
        <v>0</v>
      </c>
      <c r="J3349" t="b">
        <v>0</v>
      </c>
      <c r="K3349" t="s">
        <v>31</v>
      </c>
      <c r="L3349" t="s">
        <v>32</v>
      </c>
      <c r="N3349">
        <v>15</v>
      </c>
      <c r="O3349" t="s">
        <v>3244</v>
      </c>
      <c r="P3349" t="s">
        <v>3245</v>
      </c>
    </row>
    <row r="3350" spans="1:16" x14ac:dyDescent="0.35">
      <c r="A3350" t="s">
        <v>1776</v>
      </c>
      <c r="B3350" t="s">
        <v>4554</v>
      </c>
      <c r="C3350" t="s">
        <v>2841</v>
      </c>
      <c r="D3350" t="s">
        <v>4255</v>
      </c>
      <c r="E3350" t="s">
        <v>436</v>
      </c>
      <c r="F3350" t="b">
        <v>0</v>
      </c>
      <c r="G3350" t="s">
        <v>52</v>
      </c>
      <c r="H3350" s="1">
        <v>45752.583414351851</v>
      </c>
      <c r="I3350" t="b">
        <v>1</v>
      </c>
      <c r="J3350" t="b">
        <v>0</v>
      </c>
      <c r="K3350" t="s">
        <v>31</v>
      </c>
      <c r="L3350" t="s">
        <v>32</v>
      </c>
      <c r="N3350">
        <v>47</v>
      </c>
      <c r="O3350" t="s">
        <v>3816</v>
      </c>
      <c r="P3350" t="s">
        <v>1950</v>
      </c>
    </row>
    <row r="3351" spans="1:16" x14ac:dyDescent="0.35">
      <c r="A3351" t="s">
        <v>1776</v>
      </c>
      <c r="B3351" t="s">
        <v>4555</v>
      </c>
      <c r="C3351" t="s">
        <v>257</v>
      </c>
      <c r="D3351" t="s">
        <v>573</v>
      </c>
      <c r="E3351" t="s">
        <v>20</v>
      </c>
      <c r="F3351" t="b">
        <v>0</v>
      </c>
      <c r="G3351" t="s">
        <v>47</v>
      </c>
      <c r="H3351" s="1">
        <v>45752.583703703713</v>
      </c>
      <c r="I3351" t="b">
        <v>0</v>
      </c>
      <c r="J3351" t="b">
        <v>0</v>
      </c>
      <c r="K3351" t="s">
        <v>31</v>
      </c>
      <c r="L3351" t="s">
        <v>32</v>
      </c>
      <c r="N3351">
        <v>36.75</v>
      </c>
      <c r="O3351" t="s">
        <v>3629</v>
      </c>
      <c r="P3351" t="s">
        <v>4556</v>
      </c>
    </row>
    <row r="3352" spans="1:16" x14ac:dyDescent="0.35">
      <c r="A3352" t="s">
        <v>1776</v>
      </c>
      <c r="B3352" t="s">
        <v>3850</v>
      </c>
      <c r="C3352" t="s">
        <v>1031</v>
      </c>
      <c r="D3352" t="s">
        <v>573</v>
      </c>
      <c r="E3352" t="s">
        <v>296</v>
      </c>
      <c r="F3352" t="b">
        <v>0</v>
      </c>
      <c r="G3352" t="s">
        <v>47</v>
      </c>
      <c r="H3352" s="1">
        <v>45752.917037037027</v>
      </c>
      <c r="I3352" t="b">
        <v>0</v>
      </c>
      <c r="J3352" t="b">
        <v>0</v>
      </c>
      <c r="K3352" t="s">
        <v>31</v>
      </c>
      <c r="L3352" t="s">
        <v>32</v>
      </c>
      <c r="N3352">
        <v>24.33499908447266</v>
      </c>
      <c r="O3352" t="s">
        <v>3265</v>
      </c>
      <c r="P3352" t="s">
        <v>340</v>
      </c>
    </row>
    <row r="3353" spans="1:16" x14ac:dyDescent="0.35">
      <c r="A3353" t="s">
        <v>1776</v>
      </c>
      <c r="B3353" t="s">
        <v>1776</v>
      </c>
      <c r="C3353" t="s">
        <v>4557</v>
      </c>
      <c r="D3353" t="s">
        <v>3243</v>
      </c>
      <c r="E3353" t="s">
        <v>296</v>
      </c>
      <c r="F3353" t="b">
        <v>0</v>
      </c>
      <c r="G3353" t="s">
        <v>171</v>
      </c>
      <c r="H3353" s="1">
        <v>45753.033935185187</v>
      </c>
      <c r="I3353" t="b">
        <v>0</v>
      </c>
      <c r="J3353" t="b">
        <v>0</v>
      </c>
      <c r="K3353" t="s">
        <v>31</v>
      </c>
      <c r="L3353" t="s">
        <v>32</v>
      </c>
      <c r="N3353">
        <v>15</v>
      </c>
      <c r="O3353" t="s">
        <v>3244</v>
      </c>
      <c r="P3353" t="s">
        <v>3245</v>
      </c>
    </row>
    <row r="3354" spans="1:16" x14ac:dyDescent="0.35">
      <c r="A3354" t="s">
        <v>1776</v>
      </c>
      <c r="B3354" t="s">
        <v>3429</v>
      </c>
      <c r="C3354" t="s">
        <v>4558</v>
      </c>
      <c r="D3354" t="s">
        <v>110</v>
      </c>
      <c r="E3354" t="s">
        <v>20</v>
      </c>
      <c r="F3354" t="b">
        <v>0</v>
      </c>
      <c r="G3354" t="s">
        <v>47</v>
      </c>
      <c r="H3354" s="1">
        <v>45753.250416666669</v>
      </c>
      <c r="I3354" t="b">
        <v>0</v>
      </c>
      <c r="J3354" t="b">
        <v>1</v>
      </c>
      <c r="K3354" t="s">
        <v>31</v>
      </c>
      <c r="L3354" t="s">
        <v>32</v>
      </c>
      <c r="N3354">
        <v>37.860000610351563</v>
      </c>
      <c r="O3354" t="s">
        <v>4559</v>
      </c>
      <c r="P3354" t="s">
        <v>232</v>
      </c>
    </row>
    <row r="3355" spans="1:16" x14ac:dyDescent="0.35">
      <c r="A3355" t="s">
        <v>1776</v>
      </c>
      <c r="B3355" t="s">
        <v>3965</v>
      </c>
      <c r="C3355" t="s">
        <v>3966</v>
      </c>
      <c r="D3355" t="s">
        <v>110</v>
      </c>
      <c r="E3355" t="s">
        <v>20</v>
      </c>
      <c r="F3355" t="b">
        <v>0</v>
      </c>
      <c r="G3355" t="s">
        <v>47</v>
      </c>
      <c r="H3355" s="1">
        <v>45753.250416666669</v>
      </c>
      <c r="I3355" t="b">
        <v>0</v>
      </c>
      <c r="J3355" t="b">
        <v>0</v>
      </c>
      <c r="K3355" t="s">
        <v>31</v>
      </c>
      <c r="L3355" t="s">
        <v>32</v>
      </c>
      <c r="N3355">
        <v>38.224998474121087</v>
      </c>
      <c r="O3355" t="s">
        <v>3967</v>
      </c>
      <c r="P3355" t="s">
        <v>3968</v>
      </c>
    </row>
    <row r="3356" spans="1:16" x14ac:dyDescent="0.35">
      <c r="A3356" t="s">
        <v>1776</v>
      </c>
      <c r="B3356" t="s">
        <v>1776</v>
      </c>
      <c r="C3356" t="s">
        <v>653</v>
      </c>
      <c r="D3356" t="s">
        <v>110</v>
      </c>
      <c r="E3356" t="s">
        <v>20</v>
      </c>
      <c r="F3356" t="b">
        <v>0</v>
      </c>
      <c r="G3356" t="s">
        <v>43</v>
      </c>
      <c r="H3356" s="1">
        <v>45753.250578703701</v>
      </c>
      <c r="I3356" t="b">
        <v>1</v>
      </c>
      <c r="J3356" t="b">
        <v>1</v>
      </c>
      <c r="K3356" t="s">
        <v>31</v>
      </c>
      <c r="L3356" t="s">
        <v>32</v>
      </c>
      <c r="N3356">
        <v>27.5</v>
      </c>
      <c r="O3356" t="s">
        <v>4560</v>
      </c>
      <c r="P3356" t="s">
        <v>367</v>
      </c>
    </row>
    <row r="3357" spans="1:16" x14ac:dyDescent="0.35">
      <c r="A3357" t="s">
        <v>1776</v>
      </c>
      <c r="B3357" t="s">
        <v>1776</v>
      </c>
      <c r="C3357" t="s">
        <v>4235</v>
      </c>
      <c r="D3357" t="s">
        <v>4220</v>
      </c>
      <c r="F3357" t="b">
        <v>0</v>
      </c>
      <c r="G3357" t="s">
        <v>994</v>
      </c>
      <c r="H3357" s="1">
        <v>45753.288402777784</v>
      </c>
      <c r="I3357" t="b">
        <v>0</v>
      </c>
      <c r="J3357" t="b">
        <v>0</v>
      </c>
      <c r="K3357" t="s">
        <v>994</v>
      </c>
      <c r="L3357" t="s">
        <v>22</v>
      </c>
      <c r="M3357">
        <v>50000</v>
      </c>
      <c r="O3357" t="s">
        <v>4220</v>
      </c>
      <c r="P3357" t="s">
        <v>897</v>
      </c>
    </row>
    <row r="3358" spans="1:16" x14ac:dyDescent="0.35">
      <c r="A3358" t="s">
        <v>1776</v>
      </c>
      <c r="B3358" t="s">
        <v>1776</v>
      </c>
      <c r="C3358" t="s">
        <v>2899</v>
      </c>
      <c r="D3358" t="s">
        <v>249</v>
      </c>
      <c r="E3358" t="s">
        <v>20</v>
      </c>
      <c r="F3358" t="b">
        <v>0</v>
      </c>
      <c r="G3358" t="s">
        <v>171</v>
      </c>
      <c r="H3358" s="1">
        <v>45753.290185185193</v>
      </c>
      <c r="I3358" t="b">
        <v>0</v>
      </c>
      <c r="J3358" t="b">
        <v>1</v>
      </c>
      <c r="K3358" t="s">
        <v>31</v>
      </c>
      <c r="L3358" t="s">
        <v>22</v>
      </c>
      <c r="M3358">
        <v>121000</v>
      </c>
      <c r="O3358" t="s">
        <v>402</v>
      </c>
      <c r="P3358" t="s">
        <v>2900</v>
      </c>
    </row>
    <row r="3359" spans="1:16" x14ac:dyDescent="0.35">
      <c r="A3359" t="s">
        <v>1776</v>
      </c>
      <c r="B3359" t="s">
        <v>4561</v>
      </c>
      <c r="C3359" t="s">
        <v>1734</v>
      </c>
      <c r="D3359" t="s">
        <v>115</v>
      </c>
      <c r="E3359" t="s">
        <v>20</v>
      </c>
      <c r="F3359" t="b">
        <v>0</v>
      </c>
      <c r="G3359" t="s">
        <v>171</v>
      </c>
      <c r="H3359" s="1">
        <v>45753.290289351848</v>
      </c>
      <c r="I3359" t="b">
        <v>0</v>
      </c>
      <c r="J3359" t="b">
        <v>0</v>
      </c>
      <c r="K3359" t="s">
        <v>31</v>
      </c>
      <c r="L3359" t="s">
        <v>22</v>
      </c>
      <c r="M3359">
        <v>100000</v>
      </c>
      <c r="O3359" t="s">
        <v>4562</v>
      </c>
    </row>
    <row r="3360" spans="1:16" x14ac:dyDescent="0.35">
      <c r="A3360" t="s">
        <v>1776</v>
      </c>
      <c r="B3360" t="s">
        <v>4473</v>
      </c>
      <c r="C3360" t="s">
        <v>653</v>
      </c>
      <c r="D3360" t="s">
        <v>115</v>
      </c>
      <c r="E3360" t="s">
        <v>20</v>
      </c>
      <c r="F3360" t="b">
        <v>0</v>
      </c>
      <c r="G3360" t="s">
        <v>43</v>
      </c>
      <c r="H3360" s="1">
        <v>45753.292361111111</v>
      </c>
      <c r="I3360" t="b">
        <v>0</v>
      </c>
      <c r="J3360" t="b">
        <v>0</v>
      </c>
      <c r="K3360" t="s">
        <v>31</v>
      </c>
      <c r="L3360" t="s">
        <v>22</v>
      </c>
      <c r="M3360">
        <v>105000</v>
      </c>
      <c r="O3360" t="s">
        <v>4474</v>
      </c>
      <c r="P3360" t="s">
        <v>4475</v>
      </c>
    </row>
    <row r="3361" spans="1:16" x14ac:dyDescent="0.35">
      <c r="A3361" t="s">
        <v>1776</v>
      </c>
      <c r="B3361" t="s">
        <v>4563</v>
      </c>
      <c r="C3361" t="s">
        <v>4564</v>
      </c>
      <c r="D3361" t="s">
        <v>573</v>
      </c>
      <c r="E3361" t="s">
        <v>296</v>
      </c>
      <c r="F3361" t="b">
        <v>0</v>
      </c>
      <c r="G3361" t="s">
        <v>52</v>
      </c>
      <c r="H3361" s="1">
        <v>45753.458472222221</v>
      </c>
      <c r="I3361" t="b">
        <v>1</v>
      </c>
      <c r="J3361" t="b">
        <v>0</v>
      </c>
      <c r="K3361" t="s">
        <v>31</v>
      </c>
      <c r="L3361" t="s">
        <v>32</v>
      </c>
      <c r="N3361">
        <v>27.979999542236332</v>
      </c>
      <c r="O3361" t="s">
        <v>4009</v>
      </c>
      <c r="P3361" t="s">
        <v>4565</v>
      </c>
    </row>
    <row r="3362" spans="1:16" x14ac:dyDescent="0.35">
      <c r="A3362" t="s">
        <v>1776</v>
      </c>
      <c r="B3362" t="s">
        <v>3694</v>
      </c>
      <c r="C3362" t="s">
        <v>3695</v>
      </c>
      <c r="D3362" t="s">
        <v>573</v>
      </c>
      <c r="E3362" t="s">
        <v>296</v>
      </c>
      <c r="F3362" t="b">
        <v>0</v>
      </c>
      <c r="G3362" t="s">
        <v>52</v>
      </c>
      <c r="H3362" s="1">
        <v>45753.458518518521</v>
      </c>
      <c r="I3362" t="b">
        <v>0</v>
      </c>
      <c r="J3362" t="b">
        <v>0</v>
      </c>
      <c r="K3362" t="s">
        <v>31</v>
      </c>
      <c r="L3362" t="s">
        <v>32</v>
      </c>
      <c r="N3362">
        <v>27.435001373291019</v>
      </c>
      <c r="O3362" t="s">
        <v>3696</v>
      </c>
      <c r="P3362" t="s">
        <v>3697</v>
      </c>
    </row>
    <row r="3363" spans="1:16" x14ac:dyDescent="0.35">
      <c r="A3363" t="s">
        <v>1776</v>
      </c>
      <c r="B3363" t="s">
        <v>1776</v>
      </c>
      <c r="C3363" t="s">
        <v>4566</v>
      </c>
      <c r="D3363" t="s">
        <v>3243</v>
      </c>
      <c r="E3363" t="s">
        <v>296</v>
      </c>
      <c r="F3363" t="b">
        <v>0</v>
      </c>
      <c r="G3363" t="s">
        <v>30</v>
      </c>
      <c r="H3363" s="1">
        <v>45753.459456018521</v>
      </c>
      <c r="I3363" t="b">
        <v>0</v>
      </c>
      <c r="J3363" t="b">
        <v>0</v>
      </c>
      <c r="K3363" t="s">
        <v>31</v>
      </c>
      <c r="L3363" t="s">
        <v>32</v>
      </c>
      <c r="N3363">
        <v>15</v>
      </c>
      <c r="O3363" t="s">
        <v>3244</v>
      </c>
      <c r="P3363" t="s">
        <v>3245</v>
      </c>
    </row>
    <row r="3364" spans="1:16" x14ac:dyDescent="0.35">
      <c r="A3364" t="s">
        <v>1776</v>
      </c>
      <c r="B3364" t="s">
        <v>4466</v>
      </c>
      <c r="C3364" t="s">
        <v>653</v>
      </c>
      <c r="D3364" t="s">
        <v>115</v>
      </c>
      <c r="E3364" t="s">
        <v>20</v>
      </c>
      <c r="F3364" t="b">
        <v>0</v>
      </c>
      <c r="G3364" t="s">
        <v>43</v>
      </c>
      <c r="H3364" s="1">
        <v>45753.500706018523</v>
      </c>
      <c r="I3364" t="b">
        <v>0</v>
      </c>
      <c r="J3364" t="b">
        <v>0</v>
      </c>
      <c r="K3364" t="s">
        <v>31</v>
      </c>
      <c r="L3364" t="s">
        <v>22</v>
      </c>
      <c r="M3364">
        <v>69000</v>
      </c>
      <c r="O3364" t="s">
        <v>4467</v>
      </c>
      <c r="P3364" t="s">
        <v>206</v>
      </c>
    </row>
    <row r="3365" spans="1:16" x14ac:dyDescent="0.35">
      <c r="A3365" t="s">
        <v>1776</v>
      </c>
      <c r="B3365" t="s">
        <v>4567</v>
      </c>
      <c r="C3365" t="s">
        <v>1599</v>
      </c>
      <c r="D3365" t="s">
        <v>1955</v>
      </c>
      <c r="E3365" t="s">
        <v>20</v>
      </c>
      <c r="F3365" t="b">
        <v>0</v>
      </c>
      <c r="G3365" t="s">
        <v>68</v>
      </c>
      <c r="H3365" s="1">
        <v>45753.500798611109</v>
      </c>
      <c r="I3365" t="b">
        <v>0</v>
      </c>
      <c r="J3365" t="b">
        <v>1</v>
      </c>
      <c r="K3365" t="s">
        <v>31</v>
      </c>
      <c r="L3365" t="s">
        <v>32</v>
      </c>
      <c r="N3365">
        <v>35</v>
      </c>
      <c r="O3365" t="s">
        <v>2114</v>
      </c>
      <c r="P3365" t="s">
        <v>4568</v>
      </c>
    </row>
    <row r="3366" spans="1:16" x14ac:dyDescent="0.35">
      <c r="A3366" t="s">
        <v>1776</v>
      </c>
      <c r="B3366" t="s">
        <v>4569</v>
      </c>
      <c r="C3366" t="s">
        <v>4570</v>
      </c>
      <c r="D3366" t="s">
        <v>573</v>
      </c>
      <c r="E3366" t="s">
        <v>20</v>
      </c>
      <c r="F3366" t="b">
        <v>0</v>
      </c>
      <c r="G3366" t="s">
        <v>52</v>
      </c>
      <c r="H3366" s="1">
        <v>45753.583449074067</v>
      </c>
      <c r="I3366" t="b">
        <v>0</v>
      </c>
      <c r="J3366" t="b">
        <v>1</v>
      </c>
      <c r="K3366" t="s">
        <v>31</v>
      </c>
      <c r="L3366" t="s">
        <v>32</v>
      </c>
      <c r="N3366">
        <v>27.979999542236332</v>
      </c>
      <c r="O3366" t="s">
        <v>859</v>
      </c>
      <c r="P3366" t="s">
        <v>4571</v>
      </c>
    </row>
    <row r="3367" spans="1:16" x14ac:dyDescent="0.35">
      <c r="A3367" t="s">
        <v>1776</v>
      </c>
      <c r="B3367" t="s">
        <v>4572</v>
      </c>
      <c r="C3367" t="s">
        <v>824</v>
      </c>
      <c r="D3367" t="s">
        <v>573</v>
      </c>
      <c r="E3367" t="s">
        <v>20</v>
      </c>
      <c r="F3367" t="b">
        <v>0</v>
      </c>
      <c r="G3367" t="s">
        <v>43</v>
      </c>
      <c r="H3367" s="1">
        <v>45753.583935185183</v>
      </c>
      <c r="I3367" t="b">
        <v>0</v>
      </c>
      <c r="J3367" t="b">
        <v>1</v>
      </c>
      <c r="K3367" t="s">
        <v>31</v>
      </c>
      <c r="L3367" t="s">
        <v>32</v>
      </c>
      <c r="N3367">
        <v>16.510000228881839</v>
      </c>
      <c r="O3367" t="s">
        <v>654</v>
      </c>
      <c r="P3367" t="s">
        <v>4143</v>
      </c>
    </row>
    <row r="3368" spans="1:16" x14ac:dyDescent="0.35">
      <c r="A3368" t="s">
        <v>1776</v>
      </c>
      <c r="B3368" t="s">
        <v>4573</v>
      </c>
      <c r="C3368" t="s">
        <v>4574</v>
      </c>
      <c r="D3368" t="s">
        <v>3470</v>
      </c>
      <c r="E3368" t="s">
        <v>20</v>
      </c>
      <c r="F3368" t="b">
        <v>0</v>
      </c>
      <c r="G3368" t="s">
        <v>43</v>
      </c>
      <c r="H3368" s="1">
        <v>45754.000601851847</v>
      </c>
      <c r="I3368" t="b">
        <v>0</v>
      </c>
      <c r="J3368" t="b">
        <v>0</v>
      </c>
      <c r="K3368" t="s">
        <v>31</v>
      </c>
      <c r="L3368" t="s">
        <v>32</v>
      </c>
      <c r="N3368">
        <v>16.510000228881839</v>
      </c>
      <c r="O3368" t="s">
        <v>4575</v>
      </c>
      <c r="P3368" t="s">
        <v>4576</v>
      </c>
    </row>
    <row r="3369" spans="1:16" x14ac:dyDescent="0.35">
      <c r="A3369" t="s">
        <v>1776</v>
      </c>
      <c r="B3369" t="s">
        <v>1776</v>
      </c>
      <c r="C3369" t="s">
        <v>2946</v>
      </c>
      <c r="D3369" t="s">
        <v>4577</v>
      </c>
      <c r="E3369" t="s">
        <v>20</v>
      </c>
      <c r="F3369" t="b">
        <v>0</v>
      </c>
      <c r="G3369" t="s">
        <v>68</v>
      </c>
      <c r="H3369" s="1">
        <v>45754.000787037039</v>
      </c>
      <c r="I3369" t="b">
        <v>0</v>
      </c>
      <c r="J3369" t="b">
        <v>1</v>
      </c>
      <c r="K3369" t="s">
        <v>31</v>
      </c>
      <c r="L3369" t="s">
        <v>32</v>
      </c>
      <c r="N3369">
        <v>42.5</v>
      </c>
      <c r="O3369" t="s">
        <v>2947</v>
      </c>
      <c r="P3369" t="s">
        <v>2948</v>
      </c>
    </row>
    <row r="3370" spans="1:16" x14ac:dyDescent="0.35">
      <c r="A3370" t="s">
        <v>1776</v>
      </c>
      <c r="B3370" t="s">
        <v>2120</v>
      </c>
      <c r="C3370" t="s">
        <v>154</v>
      </c>
      <c r="D3370" t="s">
        <v>110</v>
      </c>
      <c r="E3370" t="s">
        <v>20</v>
      </c>
      <c r="F3370" t="b">
        <v>0</v>
      </c>
      <c r="G3370" t="s">
        <v>52</v>
      </c>
      <c r="H3370" s="1">
        <v>45754.250115740739</v>
      </c>
      <c r="I3370" t="b">
        <v>0</v>
      </c>
      <c r="J3370" t="b">
        <v>1</v>
      </c>
      <c r="K3370" t="s">
        <v>31</v>
      </c>
      <c r="L3370" t="s">
        <v>22</v>
      </c>
      <c r="M3370">
        <v>120000</v>
      </c>
      <c r="O3370" t="s">
        <v>48</v>
      </c>
      <c r="P3370" t="s">
        <v>4578</v>
      </c>
    </row>
    <row r="3371" spans="1:16" x14ac:dyDescent="0.35">
      <c r="A3371" t="s">
        <v>1776</v>
      </c>
      <c r="B3371" t="s">
        <v>3267</v>
      </c>
      <c r="C3371" t="s">
        <v>154</v>
      </c>
      <c r="D3371" t="s">
        <v>29</v>
      </c>
      <c r="E3371" t="s">
        <v>20</v>
      </c>
      <c r="F3371" t="b">
        <v>0</v>
      </c>
      <c r="G3371" t="s">
        <v>52</v>
      </c>
      <c r="H3371" s="1">
        <v>45754.250115740739</v>
      </c>
      <c r="I3371" t="b">
        <v>0</v>
      </c>
      <c r="J3371" t="b">
        <v>1</v>
      </c>
      <c r="K3371" t="s">
        <v>31</v>
      </c>
      <c r="L3371" t="s">
        <v>22</v>
      </c>
      <c r="M3371">
        <v>201500</v>
      </c>
      <c r="O3371" t="s">
        <v>3184</v>
      </c>
      <c r="P3371" t="s">
        <v>3185</v>
      </c>
    </row>
    <row r="3372" spans="1:16" x14ac:dyDescent="0.35">
      <c r="A3372" t="s">
        <v>1776</v>
      </c>
      <c r="B3372" t="s">
        <v>1776</v>
      </c>
      <c r="C3372" t="s">
        <v>4579</v>
      </c>
      <c r="D3372" t="s">
        <v>2039</v>
      </c>
      <c r="E3372" t="s">
        <v>20</v>
      </c>
      <c r="F3372" t="b">
        <v>0</v>
      </c>
      <c r="G3372" t="s">
        <v>47</v>
      </c>
      <c r="H3372" s="1">
        <v>45754.250462962962</v>
      </c>
      <c r="I3372" t="b">
        <v>0</v>
      </c>
      <c r="J3372" t="b">
        <v>1</v>
      </c>
      <c r="K3372" t="s">
        <v>31</v>
      </c>
      <c r="L3372" t="s">
        <v>22</v>
      </c>
      <c r="M3372">
        <v>85000</v>
      </c>
      <c r="O3372" t="s">
        <v>4580</v>
      </c>
      <c r="P3372" t="s">
        <v>140</v>
      </c>
    </row>
    <row r="3373" spans="1:16" x14ac:dyDescent="0.35">
      <c r="A3373" t="s">
        <v>1776</v>
      </c>
      <c r="B3373" t="s">
        <v>4581</v>
      </c>
      <c r="C3373" t="s">
        <v>966</v>
      </c>
      <c r="D3373" t="s">
        <v>249</v>
      </c>
      <c r="E3373" t="s">
        <v>20</v>
      </c>
      <c r="F3373" t="b">
        <v>0</v>
      </c>
      <c r="G3373" t="s">
        <v>966</v>
      </c>
      <c r="H3373" s="1">
        <v>45754.260717592602</v>
      </c>
      <c r="I3373" t="b">
        <v>0</v>
      </c>
      <c r="J3373" t="b">
        <v>0</v>
      </c>
      <c r="K3373" t="s">
        <v>966</v>
      </c>
      <c r="L3373" t="s">
        <v>22</v>
      </c>
      <c r="M3373">
        <v>43199.5</v>
      </c>
      <c r="O3373" t="s">
        <v>967</v>
      </c>
    </row>
    <row r="3374" spans="1:16" x14ac:dyDescent="0.35">
      <c r="A3374" t="s">
        <v>1776</v>
      </c>
      <c r="B3374" t="s">
        <v>4582</v>
      </c>
      <c r="C3374" t="s">
        <v>1336</v>
      </c>
      <c r="D3374" t="s">
        <v>443</v>
      </c>
      <c r="E3374" t="s">
        <v>20</v>
      </c>
      <c r="F3374" t="b">
        <v>0</v>
      </c>
      <c r="G3374" t="s">
        <v>68</v>
      </c>
      <c r="H3374" s="1">
        <v>45754.334409722222</v>
      </c>
      <c r="I3374" t="b">
        <v>0</v>
      </c>
      <c r="J3374" t="b">
        <v>1</v>
      </c>
      <c r="K3374" t="s">
        <v>31</v>
      </c>
      <c r="L3374" t="s">
        <v>22</v>
      </c>
      <c r="M3374">
        <v>82500</v>
      </c>
      <c r="O3374" t="s">
        <v>654</v>
      </c>
      <c r="P3374" t="s">
        <v>4583</v>
      </c>
    </row>
    <row r="3375" spans="1:16" x14ac:dyDescent="0.35">
      <c r="A3375" t="s">
        <v>1776</v>
      </c>
      <c r="B3375" t="s">
        <v>4584</v>
      </c>
      <c r="C3375" t="s">
        <v>634</v>
      </c>
      <c r="D3375" t="s">
        <v>443</v>
      </c>
      <c r="E3375" t="s">
        <v>20</v>
      </c>
      <c r="F3375" t="b">
        <v>0</v>
      </c>
      <c r="G3375" t="s">
        <v>52</v>
      </c>
      <c r="H3375" s="1">
        <v>45754.416875000003</v>
      </c>
      <c r="I3375" t="b">
        <v>0</v>
      </c>
      <c r="J3375" t="b">
        <v>1</v>
      </c>
      <c r="K3375" t="s">
        <v>31</v>
      </c>
      <c r="L3375" t="s">
        <v>22</v>
      </c>
      <c r="M3375">
        <v>110000</v>
      </c>
      <c r="O3375" t="s">
        <v>4585</v>
      </c>
      <c r="P3375" t="s">
        <v>4586</v>
      </c>
    </row>
    <row r="3376" spans="1:16" x14ac:dyDescent="0.35">
      <c r="A3376" t="s">
        <v>1776</v>
      </c>
      <c r="B3376" t="s">
        <v>4587</v>
      </c>
      <c r="C3376" t="s">
        <v>4588</v>
      </c>
      <c r="D3376" t="s">
        <v>17443</v>
      </c>
      <c r="E3376" t="s">
        <v>204</v>
      </c>
      <c r="F3376" t="b">
        <v>0</v>
      </c>
      <c r="G3376" t="s">
        <v>52</v>
      </c>
      <c r="H3376" s="1">
        <v>45754.417002314818</v>
      </c>
      <c r="I3376" t="b">
        <v>0</v>
      </c>
      <c r="J3376" t="b">
        <v>0</v>
      </c>
      <c r="K3376" t="s">
        <v>31</v>
      </c>
      <c r="L3376" t="s">
        <v>32</v>
      </c>
      <c r="N3376">
        <v>25</v>
      </c>
      <c r="O3376" t="s">
        <v>1776</v>
      </c>
      <c r="P3376" t="s">
        <v>4589</v>
      </c>
    </row>
    <row r="3377" spans="1:16" x14ac:dyDescent="0.35">
      <c r="A3377" t="s">
        <v>1776</v>
      </c>
      <c r="B3377" t="s">
        <v>1776</v>
      </c>
      <c r="C3377" t="s">
        <v>4590</v>
      </c>
      <c r="D3377" t="s">
        <v>3243</v>
      </c>
      <c r="E3377" t="s">
        <v>296</v>
      </c>
      <c r="F3377" t="b">
        <v>0</v>
      </c>
      <c r="G3377" t="s">
        <v>30</v>
      </c>
      <c r="H3377" s="1">
        <v>45754.417951388888</v>
      </c>
      <c r="I3377" t="b">
        <v>0</v>
      </c>
      <c r="J3377" t="b">
        <v>0</v>
      </c>
      <c r="K3377" t="s">
        <v>31</v>
      </c>
      <c r="L3377" t="s">
        <v>32</v>
      </c>
      <c r="N3377">
        <v>15</v>
      </c>
      <c r="O3377" t="s">
        <v>3244</v>
      </c>
      <c r="P3377" t="s">
        <v>3245</v>
      </c>
    </row>
    <row r="3378" spans="1:16" x14ac:dyDescent="0.35">
      <c r="A3378" t="s">
        <v>1776</v>
      </c>
      <c r="B3378" t="s">
        <v>4591</v>
      </c>
      <c r="C3378" t="s">
        <v>537</v>
      </c>
      <c r="D3378" t="s">
        <v>573</v>
      </c>
      <c r="E3378" t="s">
        <v>296</v>
      </c>
      <c r="F3378" t="b">
        <v>0</v>
      </c>
      <c r="G3378" t="s">
        <v>30</v>
      </c>
      <c r="H3378" s="1">
        <v>45754.459606481483</v>
      </c>
      <c r="I3378" t="b">
        <v>0</v>
      </c>
      <c r="J3378" t="b">
        <v>0</v>
      </c>
      <c r="K3378" t="s">
        <v>31</v>
      </c>
      <c r="L3378" t="s">
        <v>32</v>
      </c>
      <c r="N3378">
        <v>22.694999694824219</v>
      </c>
      <c r="O3378" t="s">
        <v>4592</v>
      </c>
      <c r="P3378" t="s">
        <v>4593</v>
      </c>
    </row>
    <row r="3379" spans="1:16" x14ac:dyDescent="0.35">
      <c r="A3379" t="s">
        <v>1776</v>
      </c>
      <c r="B3379" t="s">
        <v>1776</v>
      </c>
      <c r="C3379" t="s">
        <v>4594</v>
      </c>
      <c r="D3379" t="s">
        <v>3243</v>
      </c>
      <c r="E3379" t="s">
        <v>296</v>
      </c>
      <c r="F3379" t="b">
        <v>0</v>
      </c>
      <c r="G3379" t="s">
        <v>30</v>
      </c>
      <c r="H3379" s="1">
        <v>45754.459618055553</v>
      </c>
      <c r="I3379" t="b">
        <v>0</v>
      </c>
      <c r="J3379" t="b">
        <v>0</v>
      </c>
      <c r="K3379" t="s">
        <v>31</v>
      </c>
      <c r="L3379" t="s">
        <v>32</v>
      </c>
      <c r="N3379">
        <v>15</v>
      </c>
      <c r="O3379" t="s">
        <v>3244</v>
      </c>
      <c r="P3379" t="s">
        <v>3245</v>
      </c>
    </row>
    <row r="3380" spans="1:16" x14ac:dyDescent="0.35">
      <c r="A3380" t="s">
        <v>1776</v>
      </c>
      <c r="B3380" t="s">
        <v>1776</v>
      </c>
      <c r="C3380" t="s">
        <v>4595</v>
      </c>
      <c r="D3380" t="s">
        <v>3243</v>
      </c>
      <c r="E3380" t="s">
        <v>296</v>
      </c>
      <c r="F3380" t="b">
        <v>0</v>
      </c>
      <c r="G3380" t="s">
        <v>171</v>
      </c>
      <c r="H3380" s="1">
        <v>45754.4766087963</v>
      </c>
      <c r="I3380" t="b">
        <v>0</v>
      </c>
      <c r="J3380" t="b">
        <v>0</v>
      </c>
      <c r="K3380" t="s">
        <v>31</v>
      </c>
      <c r="L3380" t="s">
        <v>32</v>
      </c>
      <c r="N3380">
        <v>15</v>
      </c>
      <c r="O3380" t="s">
        <v>3244</v>
      </c>
      <c r="P3380" t="s">
        <v>3245</v>
      </c>
    </row>
    <row r="3381" spans="1:16" x14ac:dyDescent="0.35">
      <c r="A3381" t="s">
        <v>1776</v>
      </c>
      <c r="B3381" t="s">
        <v>1776</v>
      </c>
      <c r="C3381" t="s">
        <v>4596</v>
      </c>
      <c r="D3381" t="s">
        <v>3243</v>
      </c>
      <c r="E3381" t="s">
        <v>296</v>
      </c>
      <c r="F3381" t="b">
        <v>0</v>
      </c>
      <c r="G3381" t="s">
        <v>47</v>
      </c>
      <c r="H3381" s="1">
        <v>45754.500567129631</v>
      </c>
      <c r="I3381" t="b">
        <v>0</v>
      </c>
      <c r="J3381" t="b">
        <v>0</v>
      </c>
      <c r="K3381" t="s">
        <v>31</v>
      </c>
      <c r="L3381" t="s">
        <v>32</v>
      </c>
      <c r="N3381">
        <v>15</v>
      </c>
      <c r="O3381" t="s">
        <v>3244</v>
      </c>
      <c r="P3381" t="s">
        <v>3245</v>
      </c>
    </row>
    <row r="3382" spans="1:16" x14ac:dyDescent="0.35">
      <c r="A3382" t="s">
        <v>1776</v>
      </c>
      <c r="B3382" t="s">
        <v>4597</v>
      </c>
      <c r="C3382" t="s">
        <v>2841</v>
      </c>
      <c r="D3382" t="s">
        <v>4255</v>
      </c>
      <c r="E3382" t="s">
        <v>20</v>
      </c>
      <c r="F3382" t="b">
        <v>0</v>
      </c>
      <c r="G3382" t="s">
        <v>52</v>
      </c>
      <c r="H3382" s="1">
        <v>45754.583506944437</v>
      </c>
      <c r="I3382" t="b">
        <v>1</v>
      </c>
      <c r="J3382" t="b">
        <v>0</v>
      </c>
      <c r="K3382" t="s">
        <v>31</v>
      </c>
      <c r="L3382" t="s">
        <v>32</v>
      </c>
      <c r="N3382">
        <v>47</v>
      </c>
      <c r="O3382" t="s">
        <v>3816</v>
      </c>
      <c r="P3382" t="s">
        <v>1950</v>
      </c>
    </row>
    <row r="3383" spans="1:16" x14ac:dyDescent="0.35">
      <c r="A3383" t="s">
        <v>1776</v>
      </c>
      <c r="B3383" t="s">
        <v>4598</v>
      </c>
      <c r="C3383" t="s">
        <v>4599</v>
      </c>
      <c r="D3383" t="s">
        <v>110</v>
      </c>
      <c r="E3383" t="s">
        <v>20</v>
      </c>
      <c r="F3383" t="b">
        <v>0</v>
      </c>
      <c r="G3383" t="s">
        <v>52</v>
      </c>
      <c r="H3383" s="1">
        <v>45754.583564814813</v>
      </c>
      <c r="I3383" t="b">
        <v>0</v>
      </c>
      <c r="J3383" t="b">
        <v>1</v>
      </c>
      <c r="K3383" t="s">
        <v>31</v>
      </c>
      <c r="L3383" t="s">
        <v>22</v>
      </c>
      <c r="M3383">
        <v>50923.5</v>
      </c>
      <c r="O3383" t="s">
        <v>4600</v>
      </c>
      <c r="P3383" t="s">
        <v>4601</v>
      </c>
    </row>
    <row r="3384" spans="1:16" x14ac:dyDescent="0.35">
      <c r="A3384" t="s">
        <v>1776</v>
      </c>
      <c r="B3384" t="s">
        <v>4602</v>
      </c>
      <c r="C3384" t="s">
        <v>3554</v>
      </c>
      <c r="D3384" t="s">
        <v>36</v>
      </c>
      <c r="E3384" t="s">
        <v>91</v>
      </c>
      <c r="F3384" t="b">
        <v>0</v>
      </c>
      <c r="G3384" t="s">
        <v>52</v>
      </c>
      <c r="H3384" s="1">
        <v>45754.58357638889</v>
      </c>
      <c r="I3384" t="b">
        <v>1</v>
      </c>
      <c r="J3384" t="b">
        <v>0</v>
      </c>
      <c r="K3384" t="s">
        <v>31</v>
      </c>
      <c r="L3384" t="s">
        <v>32</v>
      </c>
      <c r="N3384">
        <v>45.5</v>
      </c>
      <c r="O3384" t="s">
        <v>33</v>
      </c>
      <c r="P3384" t="s">
        <v>2826</v>
      </c>
    </row>
    <row r="3385" spans="1:16" x14ac:dyDescent="0.35">
      <c r="A3385" t="s">
        <v>1776</v>
      </c>
      <c r="B3385" t="s">
        <v>4551</v>
      </c>
      <c r="C3385" t="s">
        <v>533</v>
      </c>
      <c r="D3385" t="s">
        <v>115</v>
      </c>
      <c r="E3385" t="s">
        <v>20</v>
      </c>
      <c r="F3385" t="b">
        <v>0</v>
      </c>
      <c r="G3385" t="s">
        <v>52</v>
      </c>
      <c r="H3385" s="1">
        <v>45754.583773148152</v>
      </c>
      <c r="I3385" t="b">
        <v>0</v>
      </c>
      <c r="J3385" t="b">
        <v>0</v>
      </c>
      <c r="K3385" t="s">
        <v>31</v>
      </c>
      <c r="L3385" t="s">
        <v>22</v>
      </c>
      <c r="M3385">
        <v>67000</v>
      </c>
      <c r="O3385" t="s">
        <v>4552</v>
      </c>
      <c r="P3385" t="s">
        <v>4553</v>
      </c>
    </row>
    <row r="3386" spans="1:16" x14ac:dyDescent="0.35">
      <c r="A3386" t="s">
        <v>1776</v>
      </c>
      <c r="B3386" t="s">
        <v>4603</v>
      </c>
      <c r="C3386" t="s">
        <v>4604</v>
      </c>
      <c r="D3386" t="s">
        <v>269</v>
      </c>
      <c r="E3386" t="s">
        <v>20</v>
      </c>
      <c r="F3386" t="b">
        <v>0</v>
      </c>
      <c r="G3386" t="s">
        <v>68</v>
      </c>
      <c r="H3386" s="1">
        <v>45754.626076388893</v>
      </c>
      <c r="I3386" t="b">
        <v>0</v>
      </c>
      <c r="J3386" t="b">
        <v>1</v>
      </c>
      <c r="K3386" t="s">
        <v>31</v>
      </c>
      <c r="L3386" t="s">
        <v>22</v>
      </c>
      <c r="M3386">
        <v>115000</v>
      </c>
      <c r="O3386" t="s">
        <v>4605</v>
      </c>
      <c r="P3386" t="s">
        <v>4606</v>
      </c>
    </row>
    <row r="3387" spans="1:16" x14ac:dyDescent="0.35">
      <c r="A3387" t="s">
        <v>1776</v>
      </c>
      <c r="B3387" t="s">
        <v>4607</v>
      </c>
      <c r="D3387" t="s">
        <v>110</v>
      </c>
      <c r="E3387" t="s">
        <v>20</v>
      </c>
      <c r="F3387" t="b">
        <v>0</v>
      </c>
      <c r="G3387" t="s">
        <v>37</v>
      </c>
      <c r="H3387" s="1">
        <v>45754.693483796298</v>
      </c>
      <c r="I3387" t="b">
        <v>0</v>
      </c>
      <c r="J3387" t="b">
        <v>0</v>
      </c>
      <c r="K3387" t="s">
        <v>37</v>
      </c>
      <c r="L3387" t="s">
        <v>22</v>
      </c>
      <c r="M3387">
        <v>60000</v>
      </c>
      <c r="O3387" t="s">
        <v>4608</v>
      </c>
      <c r="P3387" t="s">
        <v>4609</v>
      </c>
    </row>
    <row r="3388" spans="1:16" x14ac:dyDescent="0.35">
      <c r="A3388" t="s">
        <v>1776</v>
      </c>
      <c r="B3388" t="s">
        <v>2120</v>
      </c>
      <c r="C3388" t="s">
        <v>4610</v>
      </c>
      <c r="D3388" t="s">
        <v>36</v>
      </c>
      <c r="E3388" t="s">
        <v>91</v>
      </c>
      <c r="F3388" t="b">
        <v>0</v>
      </c>
      <c r="G3388" t="s">
        <v>52</v>
      </c>
      <c r="H3388" s="1">
        <v>45754.709722222222</v>
      </c>
      <c r="I3388" t="b">
        <v>1</v>
      </c>
      <c r="J3388" t="b">
        <v>0</v>
      </c>
      <c r="K3388" t="s">
        <v>31</v>
      </c>
      <c r="L3388" t="s">
        <v>32</v>
      </c>
      <c r="N3388">
        <v>62.5</v>
      </c>
      <c r="O3388" t="s">
        <v>4611</v>
      </c>
      <c r="P3388" t="s">
        <v>4612</v>
      </c>
    </row>
    <row r="3389" spans="1:16" x14ac:dyDescent="0.35">
      <c r="A3389" t="s">
        <v>1776</v>
      </c>
      <c r="B3389" t="s">
        <v>4613</v>
      </c>
      <c r="C3389" t="s">
        <v>237</v>
      </c>
      <c r="D3389" t="s">
        <v>110</v>
      </c>
      <c r="E3389" t="s">
        <v>20</v>
      </c>
      <c r="F3389" t="b">
        <v>0</v>
      </c>
      <c r="G3389" t="s">
        <v>68</v>
      </c>
      <c r="H3389" s="1">
        <v>45754.75104166667</v>
      </c>
      <c r="I3389" t="b">
        <v>1</v>
      </c>
      <c r="J3389" t="b">
        <v>1</v>
      </c>
      <c r="K3389" t="s">
        <v>31</v>
      </c>
      <c r="L3389" t="s">
        <v>22</v>
      </c>
      <c r="M3389">
        <v>55000</v>
      </c>
      <c r="O3389" t="s">
        <v>4614</v>
      </c>
    </row>
    <row r="3390" spans="1:16" x14ac:dyDescent="0.35">
      <c r="A3390" t="s">
        <v>1776</v>
      </c>
      <c r="B3390" t="s">
        <v>1776</v>
      </c>
      <c r="C3390" t="s">
        <v>4615</v>
      </c>
      <c r="D3390" t="s">
        <v>36</v>
      </c>
      <c r="E3390" t="s">
        <v>20</v>
      </c>
      <c r="F3390" t="b">
        <v>0</v>
      </c>
      <c r="G3390" t="s">
        <v>52</v>
      </c>
      <c r="H3390" s="1">
        <v>45754.751446759263</v>
      </c>
      <c r="I3390" t="b">
        <v>0</v>
      </c>
      <c r="J3390" t="b">
        <v>0</v>
      </c>
      <c r="K3390" t="s">
        <v>31</v>
      </c>
      <c r="L3390" t="s">
        <v>22</v>
      </c>
      <c r="M3390">
        <v>77500</v>
      </c>
      <c r="O3390" t="s">
        <v>4616</v>
      </c>
      <c r="P3390" t="s">
        <v>433</v>
      </c>
    </row>
    <row r="3391" spans="1:16" x14ac:dyDescent="0.35">
      <c r="A3391" t="s">
        <v>1776</v>
      </c>
      <c r="B3391" t="s">
        <v>2411</v>
      </c>
      <c r="C3391" t="s">
        <v>1851</v>
      </c>
      <c r="D3391" t="s">
        <v>110</v>
      </c>
      <c r="E3391" t="s">
        <v>20</v>
      </c>
      <c r="F3391" t="b">
        <v>0</v>
      </c>
      <c r="G3391" t="s">
        <v>52</v>
      </c>
      <c r="H3391" s="1">
        <v>45754.875208333331</v>
      </c>
      <c r="I3391" t="b">
        <v>0</v>
      </c>
      <c r="J3391" t="b">
        <v>1</v>
      </c>
      <c r="K3391" t="s">
        <v>31</v>
      </c>
      <c r="L3391" t="s">
        <v>22</v>
      </c>
      <c r="M3391">
        <v>57500</v>
      </c>
      <c r="O3391" t="s">
        <v>4617</v>
      </c>
      <c r="P3391" t="s">
        <v>834</v>
      </c>
    </row>
    <row r="3392" spans="1:16" x14ac:dyDescent="0.35">
      <c r="A3392" t="s">
        <v>1776</v>
      </c>
      <c r="B3392" t="s">
        <v>4618</v>
      </c>
      <c r="C3392" t="s">
        <v>289</v>
      </c>
      <c r="D3392" t="s">
        <v>36</v>
      </c>
      <c r="E3392" t="s">
        <v>91</v>
      </c>
      <c r="F3392" t="b">
        <v>0</v>
      </c>
      <c r="G3392" t="s">
        <v>52</v>
      </c>
      <c r="H3392" s="1">
        <v>45754.877256944441</v>
      </c>
      <c r="I3392" t="b">
        <v>0</v>
      </c>
      <c r="J3392" t="b">
        <v>0</v>
      </c>
      <c r="K3392" t="s">
        <v>31</v>
      </c>
      <c r="L3392" t="s">
        <v>32</v>
      </c>
      <c r="N3392">
        <v>55</v>
      </c>
      <c r="O3392" t="s">
        <v>2565</v>
      </c>
      <c r="P3392" t="s">
        <v>4619</v>
      </c>
    </row>
    <row r="3393" spans="1:16" x14ac:dyDescent="0.35">
      <c r="A3393" t="s">
        <v>1776</v>
      </c>
      <c r="B3393" t="s">
        <v>4620</v>
      </c>
      <c r="C3393" t="s">
        <v>2602</v>
      </c>
      <c r="D3393" t="s">
        <v>573</v>
      </c>
      <c r="E3393" t="s">
        <v>296</v>
      </c>
      <c r="F3393" t="b">
        <v>0</v>
      </c>
      <c r="G3393" t="s">
        <v>52</v>
      </c>
      <c r="H3393" s="1">
        <v>45754.958645833343</v>
      </c>
      <c r="I3393" t="b">
        <v>0</v>
      </c>
      <c r="J3393" t="b">
        <v>0</v>
      </c>
      <c r="K3393" t="s">
        <v>31</v>
      </c>
      <c r="L3393" t="s">
        <v>32</v>
      </c>
      <c r="N3393">
        <v>27.29000091552734</v>
      </c>
      <c r="O3393" t="s">
        <v>4621</v>
      </c>
      <c r="P3393" t="s">
        <v>4279</v>
      </c>
    </row>
    <row r="3394" spans="1:16" x14ac:dyDescent="0.35">
      <c r="A3394" t="s">
        <v>1776</v>
      </c>
      <c r="B3394" t="s">
        <v>1776</v>
      </c>
      <c r="C3394" t="s">
        <v>496</v>
      </c>
      <c r="D3394" t="s">
        <v>36</v>
      </c>
      <c r="E3394" t="s">
        <v>20</v>
      </c>
      <c r="F3394" t="b">
        <v>0</v>
      </c>
      <c r="G3394" t="s">
        <v>47</v>
      </c>
      <c r="H3394" s="1">
        <v>45754.958796296298</v>
      </c>
      <c r="I3394" t="b">
        <v>0</v>
      </c>
      <c r="J3394" t="b">
        <v>0</v>
      </c>
      <c r="K3394" t="s">
        <v>31</v>
      </c>
      <c r="L3394" t="s">
        <v>22</v>
      </c>
      <c r="M3394">
        <v>82500</v>
      </c>
      <c r="O3394" t="s">
        <v>4622</v>
      </c>
      <c r="P3394" t="s">
        <v>4623</v>
      </c>
    </row>
    <row r="3395" spans="1:16" x14ac:dyDescent="0.35">
      <c r="A3395" t="s">
        <v>1776</v>
      </c>
      <c r="B3395" t="s">
        <v>2124</v>
      </c>
      <c r="C3395" t="s">
        <v>410</v>
      </c>
      <c r="D3395" t="s">
        <v>110</v>
      </c>
      <c r="E3395" t="s">
        <v>20</v>
      </c>
      <c r="F3395" t="b">
        <v>0</v>
      </c>
      <c r="G3395" t="s">
        <v>47</v>
      </c>
      <c r="H3395" s="1">
        <v>45755.250254629631</v>
      </c>
      <c r="I3395" t="b">
        <v>0</v>
      </c>
      <c r="J3395" t="b">
        <v>0</v>
      </c>
      <c r="K3395" t="s">
        <v>31</v>
      </c>
      <c r="L3395" t="s">
        <v>22</v>
      </c>
      <c r="M3395">
        <v>82500</v>
      </c>
      <c r="O3395" t="s">
        <v>4624</v>
      </c>
      <c r="P3395" t="s">
        <v>4625</v>
      </c>
    </row>
    <row r="3396" spans="1:16" x14ac:dyDescent="0.35">
      <c r="A3396" t="s">
        <v>1776</v>
      </c>
      <c r="B3396" t="s">
        <v>4105</v>
      </c>
      <c r="C3396" t="s">
        <v>1745</v>
      </c>
      <c r="D3396" t="s">
        <v>29</v>
      </c>
      <c r="E3396" t="s">
        <v>20</v>
      </c>
      <c r="F3396" t="b">
        <v>0</v>
      </c>
      <c r="G3396" t="s">
        <v>43</v>
      </c>
      <c r="H3396" s="1">
        <v>45755.250462962962</v>
      </c>
      <c r="I3396" t="b">
        <v>0</v>
      </c>
      <c r="J3396" t="b">
        <v>1</v>
      </c>
      <c r="K3396" t="s">
        <v>31</v>
      </c>
      <c r="L3396" t="s">
        <v>22</v>
      </c>
      <c r="M3396">
        <v>85881.5</v>
      </c>
      <c r="O3396" t="s">
        <v>3437</v>
      </c>
      <c r="P3396" t="s">
        <v>2883</v>
      </c>
    </row>
    <row r="3397" spans="1:16" x14ac:dyDescent="0.35">
      <c r="A3397" t="s">
        <v>1776</v>
      </c>
      <c r="B3397" t="s">
        <v>1776</v>
      </c>
      <c r="C3397" t="s">
        <v>2990</v>
      </c>
      <c r="D3397" t="s">
        <v>17486</v>
      </c>
      <c r="E3397" t="s">
        <v>20</v>
      </c>
      <c r="F3397" t="b">
        <v>0</v>
      </c>
      <c r="G3397" t="s">
        <v>68</v>
      </c>
      <c r="H3397" s="1">
        <v>45755.250613425917</v>
      </c>
      <c r="I3397" t="b">
        <v>0</v>
      </c>
      <c r="J3397" t="b">
        <v>0</v>
      </c>
      <c r="K3397" t="s">
        <v>31</v>
      </c>
      <c r="L3397" t="s">
        <v>22</v>
      </c>
      <c r="M3397">
        <v>121000</v>
      </c>
      <c r="O3397" t="s">
        <v>33</v>
      </c>
      <c r="P3397" t="s">
        <v>4118</v>
      </c>
    </row>
    <row r="3398" spans="1:16" x14ac:dyDescent="0.35">
      <c r="A3398" t="s">
        <v>1776</v>
      </c>
      <c r="B3398" t="s">
        <v>2499</v>
      </c>
      <c r="C3398" t="s">
        <v>4626</v>
      </c>
      <c r="D3398" t="s">
        <v>42</v>
      </c>
      <c r="E3398" t="s">
        <v>20</v>
      </c>
      <c r="F3398" t="b">
        <v>0</v>
      </c>
      <c r="G3398" t="s">
        <v>52</v>
      </c>
      <c r="H3398" s="1">
        <v>45755.333449074067</v>
      </c>
      <c r="I3398" t="b">
        <v>0</v>
      </c>
      <c r="J3398" t="b">
        <v>0</v>
      </c>
      <c r="K3398" t="s">
        <v>31</v>
      </c>
      <c r="L3398" t="s">
        <v>32</v>
      </c>
      <c r="N3398">
        <v>27.5</v>
      </c>
      <c r="O3398" t="s">
        <v>4627</v>
      </c>
      <c r="P3398" t="s">
        <v>561</v>
      </c>
    </row>
    <row r="3399" spans="1:16" x14ac:dyDescent="0.35">
      <c r="A3399" t="s">
        <v>1776</v>
      </c>
      <c r="B3399" t="s">
        <v>1776</v>
      </c>
      <c r="C3399" t="s">
        <v>4628</v>
      </c>
      <c r="D3399" t="s">
        <v>3243</v>
      </c>
      <c r="E3399" t="s">
        <v>296</v>
      </c>
      <c r="F3399" t="b">
        <v>0</v>
      </c>
      <c r="G3399" t="s">
        <v>30</v>
      </c>
      <c r="H3399" s="1">
        <v>45755.375937500001</v>
      </c>
      <c r="I3399" t="b">
        <v>0</v>
      </c>
      <c r="J3399" t="b">
        <v>0</v>
      </c>
      <c r="K3399" t="s">
        <v>31</v>
      </c>
      <c r="L3399" t="s">
        <v>32</v>
      </c>
      <c r="N3399">
        <v>15</v>
      </c>
      <c r="O3399" t="s">
        <v>3244</v>
      </c>
      <c r="P3399" t="s">
        <v>3245</v>
      </c>
    </row>
    <row r="3400" spans="1:16" x14ac:dyDescent="0.35">
      <c r="A3400" t="s">
        <v>1776</v>
      </c>
      <c r="B3400" t="s">
        <v>1776</v>
      </c>
      <c r="C3400" t="s">
        <v>4629</v>
      </c>
      <c r="D3400" t="s">
        <v>3243</v>
      </c>
      <c r="E3400" t="s">
        <v>296</v>
      </c>
      <c r="F3400" t="b">
        <v>0</v>
      </c>
      <c r="G3400" t="s">
        <v>171</v>
      </c>
      <c r="H3400" s="1">
        <v>45755.440937500003</v>
      </c>
      <c r="I3400" t="b">
        <v>0</v>
      </c>
      <c r="J3400" t="b">
        <v>0</v>
      </c>
      <c r="K3400" t="s">
        <v>31</v>
      </c>
      <c r="L3400" t="s">
        <v>32</v>
      </c>
      <c r="N3400">
        <v>15</v>
      </c>
      <c r="O3400" t="s">
        <v>3244</v>
      </c>
      <c r="P3400" t="s">
        <v>3245</v>
      </c>
    </row>
    <row r="3401" spans="1:16" x14ac:dyDescent="0.35">
      <c r="A3401" t="s">
        <v>1776</v>
      </c>
      <c r="B3401" t="s">
        <v>2196</v>
      </c>
      <c r="C3401" t="s">
        <v>410</v>
      </c>
      <c r="D3401" t="s">
        <v>573</v>
      </c>
      <c r="E3401" t="s">
        <v>296</v>
      </c>
      <c r="F3401" t="b">
        <v>0</v>
      </c>
      <c r="G3401" t="s">
        <v>47</v>
      </c>
      <c r="H3401" s="1">
        <v>45755.458599537043</v>
      </c>
      <c r="I3401" t="b">
        <v>0</v>
      </c>
      <c r="J3401" t="b">
        <v>1</v>
      </c>
      <c r="K3401" t="s">
        <v>31</v>
      </c>
      <c r="L3401" t="s">
        <v>32</v>
      </c>
      <c r="N3401">
        <v>24.33499908447266</v>
      </c>
      <c r="O3401" t="s">
        <v>4630</v>
      </c>
    </row>
    <row r="3402" spans="1:16" x14ac:dyDescent="0.35">
      <c r="A3402" t="s">
        <v>1776</v>
      </c>
      <c r="B3402" t="s">
        <v>1776</v>
      </c>
      <c r="C3402" t="s">
        <v>4631</v>
      </c>
      <c r="D3402" t="s">
        <v>110</v>
      </c>
      <c r="E3402" t="s">
        <v>760</v>
      </c>
      <c r="F3402" t="b">
        <v>0</v>
      </c>
      <c r="G3402" t="s">
        <v>52</v>
      </c>
      <c r="H3402" s="1">
        <v>45755.500069444453</v>
      </c>
      <c r="I3402" t="b">
        <v>0</v>
      </c>
      <c r="J3402" t="b">
        <v>1</v>
      </c>
      <c r="K3402" t="s">
        <v>31</v>
      </c>
      <c r="L3402" t="s">
        <v>32</v>
      </c>
      <c r="N3402">
        <v>27.5</v>
      </c>
      <c r="O3402" t="s">
        <v>4632</v>
      </c>
      <c r="P3402" t="s">
        <v>417</v>
      </c>
    </row>
    <row r="3403" spans="1:16" x14ac:dyDescent="0.35">
      <c r="A3403" t="s">
        <v>1776</v>
      </c>
      <c r="B3403" t="s">
        <v>1776</v>
      </c>
      <c r="C3403" t="s">
        <v>3961</v>
      </c>
      <c r="D3403" t="s">
        <v>3243</v>
      </c>
      <c r="E3403" t="s">
        <v>296</v>
      </c>
      <c r="F3403" t="b">
        <v>0</v>
      </c>
      <c r="G3403" t="s">
        <v>47</v>
      </c>
      <c r="H3403" s="1">
        <v>45755.500381944446</v>
      </c>
      <c r="I3403" t="b">
        <v>0</v>
      </c>
      <c r="J3403" t="b">
        <v>0</v>
      </c>
      <c r="K3403" t="s">
        <v>31</v>
      </c>
      <c r="L3403" t="s">
        <v>32</v>
      </c>
      <c r="N3403">
        <v>15</v>
      </c>
      <c r="O3403" t="s">
        <v>3244</v>
      </c>
      <c r="P3403" t="s">
        <v>3245</v>
      </c>
    </row>
    <row r="3404" spans="1:16" x14ac:dyDescent="0.35">
      <c r="A3404" t="s">
        <v>1776</v>
      </c>
      <c r="B3404" t="s">
        <v>4633</v>
      </c>
      <c r="C3404" t="s">
        <v>4416</v>
      </c>
      <c r="D3404" t="s">
        <v>110</v>
      </c>
      <c r="E3404" t="s">
        <v>91</v>
      </c>
      <c r="F3404" t="b">
        <v>0</v>
      </c>
      <c r="G3404" t="s">
        <v>68</v>
      </c>
      <c r="H3404" s="1">
        <v>45755.542407407411</v>
      </c>
      <c r="I3404" t="b">
        <v>0</v>
      </c>
      <c r="J3404" t="b">
        <v>1</v>
      </c>
      <c r="K3404" t="s">
        <v>31</v>
      </c>
      <c r="L3404" t="s">
        <v>32</v>
      </c>
      <c r="N3404">
        <v>23.14999961853027</v>
      </c>
      <c r="O3404" t="s">
        <v>4634</v>
      </c>
      <c r="P3404" t="s">
        <v>4635</v>
      </c>
    </row>
    <row r="3405" spans="1:16" x14ac:dyDescent="0.35">
      <c r="A3405" t="s">
        <v>1776</v>
      </c>
      <c r="B3405" t="s">
        <v>1776</v>
      </c>
      <c r="C3405" t="s">
        <v>595</v>
      </c>
      <c r="D3405" t="s">
        <v>3243</v>
      </c>
      <c r="E3405" t="s">
        <v>296</v>
      </c>
      <c r="F3405" t="b">
        <v>0</v>
      </c>
      <c r="G3405" t="s">
        <v>30</v>
      </c>
      <c r="H3405" s="1">
        <v>45755.542604166672</v>
      </c>
      <c r="I3405" t="b">
        <v>0</v>
      </c>
      <c r="J3405" t="b">
        <v>0</v>
      </c>
      <c r="K3405" t="s">
        <v>31</v>
      </c>
      <c r="L3405" t="s">
        <v>32</v>
      </c>
      <c r="N3405">
        <v>15</v>
      </c>
      <c r="O3405" t="s">
        <v>3244</v>
      </c>
      <c r="P3405" t="s">
        <v>3245</v>
      </c>
    </row>
    <row r="3406" spans="1:16" x14ac:dyDescent="0.35">
      <c r="A3406" t="s">
        <v>1776</v>
      </c>
      <c r="B3406" t="s">
        <v>3925</v>
      </c>
      <c r="C3406" t="s">
        <v>201</v>
      </c>
      <c r="D3406" t="s">
        <v>573</v>
      </c>
      <c r="E3406" t="s">
        <v>20</v>
      </c>
      <c r="F3406" t="b">
        <v>0</v>
      </c>
      <c r="G3406" t="s">
        <v>43</v>
      </c>
      <c r="H3406" s="1">
        <v>45755.583819444437</v>
      </c>
      <c r="I3406" t="b">
        <v>0</v>
      </c>
      <c r="J3406" t="b">
        <v>1</v>
      </c>
      <c r="K3406" t="s">
        <v>31</v>
      </c>
      <c r="L3406" t="s">
        <v>32</v>
      </c>
      <c r="N3406">
        <v>40.770000457763672</v>
      </c>
      <c r="O3406" t="s">
        <v>3306</v>
      </c>
      <c r="P3406" t="s">
        <v>3926</v>
      </c>
    </row>
    <row r="3407" spans="1:16" x14ac:dyDescent="0.35">
      <c r="A3407" t="s">
        <v>1776</v>
      </c>
      <c r="B3407" t="s">
        <v>4636</v>
      </c>
      <c r="C3407" t="s">
        <v>95</v>
      </c>
      <c r="D3407" t="s">
        <v>110</v>
      </c>
      <c r="E3407" t="s">
        <v>20</v>
      </c>
      <c r="F3407" t="b">
        <v>0</v>
      </c>
      <c r="G3407" t="s">
        <v>52</v>
      </c>
      <c r="H3407" s="1">
        <v>45755.63784722222</v>
      </c>
      <c r="I3407" t="b">
        <v>1</v>
      </c>
      <c r="J3407" t="b">
        <v>1</v>
      </c>
      <c r="K3407" t="s">
        <v>31</v>
      </c>
      <c r="L3407" t="s">
        <v>22</v>
      </c>
      <c r="M3407">
        <v>115000</v>
      </c>
      <c r="O3407" t="s">
        <v>4637</v>
      </c>
      <c r="P3407" t="s">
        <v>340</v>
      </c>
    </row>
    <row r="3408" spans="1:16" x14ac:dyDescent="0.35">
      <c r="A3408" t="s">
        <v>1776</v>
      </c>
      <c r="B3408" t="s">
        <v>2926</v>
      </c>
      <c r="C3408" t="s">
        <v>715</v>
      </c>
      <c r="D3408" t="s">
        <v>573</v>
      </c>
      <c r="E3408" t="s">
        <v>20</v>
      </c>
      <c r="F3408" t="b">
        <v>0</v>
      </c>
      <c r="G3408" t="s">
        <v>30</v>
      </c>
      <c r="H3408" s="1">
        <v>45755.834224537037</v>
      </c>
      <c r="I3408" t="b">
        <v>0</v>
      </c>
      <c r="J3408" t="b">
        <v>0</v>
      </c>
      <c r="K3408" t="s">
        <v>31</v>
      </c>
      <c r="L3408" t="s">
        <v>32</v>
      </c>
      <c r="N3408">
        <v>11.335000038146971</v>
      </c>
      <c r="O3408" t="s">
        <v>4638</v>
      </c>
      <c r="P3408" t="s">
        <v>4639</v>
      </c>
    </row>
    <row r="3409" spans="1:16" x14ac:dyDescent="0.35">
      <c r="A3409" t="s">
        <v>1776</v>
      </c>
      <c r="B3409" t="s">
        <v>4640</v>
      </c>
      <c r="C3409" t="s">
        <v>410</v>
      </c>
      <c r="D3409" t="s">
        <v>573</v>
      </c>
      <c r="E3409" t="s">
        <v>296</v>
      </c>
      <c r="F3409" t="b">
        <v>0</v>
      </c>
      <c r="G3409" t="s">
        <v>47</v>
      </c>
      <c r="H3409" s="1">
        <v>45755.916932870372</v>
      </c>
      <c r="I3409" t="b">
        <v>0</v>
      </c>
      <c r="J3409" t="b">
        <v>0</v>
      </c>
      <c r="K3409" t="s">
        <v>31</v>
      </c>
      <c r="L3409" t="s">
        <v>32</v>
      </c>
      <c r="N3409">
        <v>24.33499908447266</v>
      </c>
      <c r="O3409" t="s">
        <v>4306</v>
      </c>
      <c r="P3409" t="s">
        <v>4641</v>
      </c>
    </row>
    <row r="3410" spans="1:16" x14ac:dyDescent="0.35">
      <c r="A3410" t="s">
        <v>1776</v>
      </c>
      <c r="B3410" t="s">
        <v>4642</v>
      </c>
      <c r="C3410" t="s">
        <v>18</v>
      </c>
      <c r="D3410" t="s">
        <v>110</v>
      </c>
      <c r="E3410" t="s">
        <v>20</v>
      </c>
      <c r="F3410" t="b">
        <v>1</v>
      </c>
      <c r="G3410" t="s">
        <v>37</v>
      </c>
      <c r="H3410" s="1">
        <v>45756.000717592593</v>
      </c>
      <c r="I3410" t="b">
        <v>0</v>
      </c>
      <c r="J3410" t="b">
        <v>0</v>
      </c>
      <c r="K3410" t="s">
        <v>37</v>
      </c>
      <c r="L3410" t="s">
        <v>22</v>
      </c>
      <c r="M3410">
        <v>135000</v>
      </c>
      <c r="O3410" t="s">
        <v>2088</v>
      </c>
      <c r="P3410" t="s">
        <v>4643</v>
      </c>
    </row>
    <row r="3411" spans="1:16" x14ac:dyDescent="0.35">
      <c r="A3411" t="s">
        <v>1776</v>
      </c>
      <c r="B3411" t="s">
        <v>2283</v>
      </c>
      <c r="C3411" t="s">
        <v>2284</v>
      </c>
      <c r="D3411" t="s">
        <v>36</v>
      </c>
      <c r="E3411" t="s">
        <v>20</v>
      </c>
      <c r="F3411" t="b">
        <v>0</v>
      </c>
      <c r="G3411" t="s">
        <v>52</v>
      </c>
      <c r="H3411" s="1">
        <v>45756.083391203712</v>
      </c>
      <c r="I3411" t="b">
        <v>0</v>
      </c>
      <c r="J3411" t="b">
        <v>1</v>
      </c>
      <c r="K3411" t="s">
        <v>31</v>
      </c>
      <c r="L3411" t="s">
        <v>22</v>
      </c>
      <c r="M3411">
        <v>110000</v>
      </c>
      <c r="O3411" t="s">
        <v>2285</v>
      </c>
      <c r="P3411" t="s">
        <v>2286</v>
      </c>
    </row>
    <row r="3412" spans="1:16" x14ac:dyDescent="0.35">
      <c r="A3412" t="s">
        <v>1776</v>
      </c>
      <c r="B3412" t="s">
        <v>4644</v>
      </c>
      <c r="C3412" t="s">
        <v>154</v>
      </c>
      <c r="D3412" t="s">
        <v>1924</v>
      </c>
      <c r="E3412" t="s">
        <v>20</v>
      </c>
      <c r="F3412" t="b">
        <v>0</v>
      </c>
      <c r="G3412" t="s">
        <v>52</v>
      </c>
      <c r="H3412" s="1">
        <v>45756.250011574077</v>
      </c>
      <c r="I3412" t="b">
        <v>1</v>
      </c>
      <c r="J3412" t="b">
        <v>0</v>
      </c>
      <c r="K3412" t="s">
        <v>31</v>
      </c>
      <c r="L3412" t="s">
        <v>22</v>
      </c>
      <c r="M3412">
        <v>129472</v>
      </c>
      <c r="O3412" t="s">
        <v>4645</v>
      </c>
      <c r="P3412" t="s">
        <v>4646</v>
      </c>
    </row>
    <row r="3413" spans="1:16" x14ac:dyDescent="0.35">
      <c r="A3413" t="s">
        <v>1776</v>
      </c>
      <c r="B3413" t="s">
        <v>1776</v>
      </c>
      <c r="C3413" t="s">
        <v>4647</v>
      </c>
      <c r="D3413" t="s">
        <v>1799</v>
      </c>
      <c r="E3413" t="s">
        <v>20</v>
      </c>
      <c r="F3413" t="b">
        <v>0</v>
      </c>
      <c r="G3413" t="s">
        <v>47</v>
      </c>
      <c r="H3413" s="1">
        <v>45756.250289351847</v>
      </c>
      <c r="I3413" t="b">
        <v>0</v>
      </c>
      <c r="J3413" t="b">
        <v>0</v>
      </c>
      <c r="K3413" t="s">
        <v>31</v>
      </c>
      <c r="L3413" t="s">
        <v>32</v>
      </c>
      <c r="N3413">
        <v>41.159999847412109</v>
      </c>
      <c r="O3413" t="s">
        <v>4648</v>
      </c>
      <c r="P3413" t="s">
        <v>4649</v>
      </c>
    </row>
    <row r="3414" spans="1:16" x14ac:dyDescent="0.35">
      <c r="A3414" t="s">
        <v>1776</v>
      </c>
      <c r="B3414" t="s">
        <v>4607</v>
      </c>
      <c r="D3414" t="s">
        <v>110</v>
      </c>
      <c r="E3414" t="s">
        <v>20</v>
      </c>
      <c r="F3414" t="b">
        <v>0</v>
      </c>
      <c r="G3414" t="s">
        <v>37</v>
      </c>
      <c r="H3414" s="1">
        <v>45756.287303240737</v>
      </c>
      <c r="I3414" t="b">
        <v>0</v>
      </c>
      <c r="J3414" t="b">
        <v>0</v>
      </c>
      <c r="K3414" t="s">
        <v>37</v>
      </c>
      <c r="L3414" t="s">
        <v>22</v>
      </c>
      <c r="M3414">
        <v>60000</v>
      </c>
      <c r="O3414" t="s">
        <v>4608</v>
      </c>
      <c r="P3414" t="s">
        <v>4609</v>
      </c>
    </row>
    <row r="3415" spans="1:16" x14ac:dyDescent="0.35">
      <c r="A3415" t="s">
        <v>1776</v>
      </c>
      <c r="B3415" t="s">
        <v>1969</v>
      </c>
      <c r="C3415" t="s">
        <v>927</v>
      </c>
      <c r="D3415" t="s">
        <v>4650</v>
      </c>
      <c r="E3415" t="s">
        <v>20</v>
      </c>
      <c r="F3415" t="b">
        <v>0</v>
      </c>
      <c r="G3415" t="s">
        <v>52</v>
      </c>
      <c r="H3415" s="1">
        <v>45756.29184027778</v>
      </c>
      <c r="I3415" t="b">
        <v>0</v>
      </c>
      <c r="J3415" t="b">
        <v>0</v>
      </c>
      <c r="K3415" t="s">
        <v>31</v>
      </c>
      <c r="L3415" t="s">
        <v>32</v>
      </c>
      <c r="N3415">
        <v>35</v>
      </c>
      <c r="O3415" t="s">
        <v>4651</v>
      </c>
      <c r="P3415" t="s">
        <v>4652</v>
      </c>
    </row>
    <row r="3416" spans="1:16" x14ac:dyDescent="0.35">
      <c r="A3416" t="s">
        <v>1776</v>
      </c>
      <c r="B3416" t="s">
        <v>4569</v>
      </c>
      <c r="C3416" t="s">
        <v>858</v>
      </c>
      <c r="D3416" t="s">
        <v>573</v>
      </c>
      <c r="E3416" t="s">
        <v>20</v>
      </c>
      <c r="F3416" t="b">
        <v>0</v>
      </c>
      <c r="G3416" t="s">
        <v>52</v>
      </c>
      <c r="H3416" s="1">
        <v>45756.333518518521</v>
      </c>
      <c r="I3416" t="b">
        <v>0</v>
      </c>
      <c r="J3416" t="b">
        <v>1</v>
      </c>
      <c r="K3416" t="s">
        <v>31</v>
      </c>
      <c r="L3416" t="s">
        <v>32</v>
      </c>
      <c r="N3416">
        <v>24.014999389648441</v>
      </c>
      <c r="O3416" t="s">
        <v>859</v>
      </c>
      <c r="P3416" t="s">
        <v>4571</v>
      </c>
    </row>
    <row r="3417" spans="1:16" x14ac:dyDescent="0.35">
      <c r="A3417" t="s">
        <v>1776</v>
      </c>
      <c r="B3417" t="s">
        <v>4653</v>
      </c>
      <c r="C3417" t="s">
        <v>3022</v>
      </c>
      <c r="D3417" t="s">
        <v>249</v>
      </c>
      <c r="E3417" t="s">
        <v>20</v>
      </c>
      <c r="F3417" t="b">
        <v>0</v>
      </c>
      <c r="G3417" t="s">
        <v>105</v>
      </c>
      <c r="H3417" s="1">
        <v>45756.395254629628</v>
      </c>
      <c r="I3417" t="b">
        <v>1</v>
      </c>
      <c r="J3417" t="b">
        <v>0</v>
      </c>
      <c r="K3417" t="s">
        <v>105</v>
      </c>
      <c r="L3417" t="s">
        <v>22</v>
      </c>
      <c r="M3417">
        <v>83723.5</v>
      </c>
      <c r="O3417" t="s">
        <v>4654</v>
      </c>
      <c r="P3417" t="s">
        <v>4655</v>
      </c>
    </row>
    <row r="3418" spans="1:16" x14ac:dyDescent="0.35">
      <c r="A3418" t="s">
        <v>1776</v>
      </c>
      <c r="B3418" t="s">
        <v>1776</v>
      </c>
      <c r="C3418" t="s">
        <v>4656</v>
      </c>
      <c r="D3418" t="s">
        <v>3243</v>
      </c>
      <c r="E3418" t="s">
        <v>296</v>
      </c>
      <c r="F3418" t="b">
        <v>0</v>
      </c>
      <c r="G3418" t="s">
        <v>47</v>
      </c>
      <c r="H3418" s="1">
        <v>45756.45884259259</v>
      </c>
      <c r="I3418" t="b">
        <v>0</v>
      </c>
      <c r="J3418" t="b">
        <v>0</v>
      </c>
      <c r="K3418" t="s">
        <v>31</v>
      </c>
      <c r="L3418" t="s">
        <v>32</v>
      </c>
      <c r="N3418">
        <v>15</v>
      </c>
      <c r="O3418" t="s">
        <v>3244</v>
      </c>
      <c r="P3418" t="s">
        <v>3245</v>
      </c>
    </row>
    <row r="3419" spans="1:16" x14ac:dyDescent="0.35">
      <c r="A3419" t="s">
        <v>1776</v>
      </c>
      <c r="B3419" t="s">
        <v>1776</v>
      </c>
      <c r="C3419" t="s">
        <v>3249</v>
      </c>
      <c r="D3419" t="s">
        <v>3243</v>
      </c>
      <c r="E3419" t="s">
        <v>296</v>
      </c>
      <c r="F3419" t="b">
        <v>0</v>
      </c>
      <c r="G3419" t="s">
        <v>47</v>
      </c>
      <c r="H3419" s="1">
        <v>45756.500532407408</v>
      </c>
      <c r="I3419" t="b">
        <v>0</v>
      </c>
      <c r="J3419" t="b">
        <v>0</v>
      </c>
      <c r="K3419" t="s">
        <v>31</v>
      </c>
      <c r="L3419" t="s">
        <v>32</v>
      </c>
      <c r="N3419">
        <v>15</v>
      </c>
      <c r="O3419" t="s">
        <v>3244</v>
      </c>
      <c r="P3419" t="s">
        <v>3245</v>
      </c>
    </row>
    <row r="3420" spans="1:16" x14ac:dyDescent="0.35">
      <c r="A3420" t="s">
        <v>1776</v>
      </c>
      <c r="B3420" t="s">
        <v>4657</v>
      </c>
      <c r="C3420" t="s">
        <v>2755</v>
      </c>
      <c r="D3420" t="s">
        <v>1955</v>
      </c>
      <c r="E3420" t="s">
        <v>436</v>
      </c>
      <c r="F3420" t="b">
        <v>0</v>
      </c>
      <c r="G3420" t="s">
        <v>910</v>
      </c>
      <c r="H3420" s="1">
        <v>45756.523240740738</v>
      </c>
      <c r="I3420" t="b">
        <v>1</v>
      </c>
      <c r="J3420" t="b">
        <v>0</v>
      </c>
      <c r="K3420" t="s">
        <v>910</v>
      </c>
      <c r="L3420" t="s">
        <v>32</v>
      </c>
      <c r="N3420">
        <v>10</v>
      </c>
      <c r="O3420" t="s">
        <v>1956</v>
      </c>
    </row>
    <row r="3421" spans="1:16" x14ac:dyDescent="0.35">
      <c r="A3421" t="s">
        <v>1776</v>
      </c>
      <c r="B3421" t="s">
        <v>4658</v>
      </c>
      <c r="C3421" t="s">
        <v>193</v>
      </c>
      <c r="D3421" t="s">
        <v>110</v>
      </c>
      <c r="E3421" t="s">
        <v>20</v>
      </c>
      <c r="F3421" t="b">
        <v>0</v>
      </c>
      <c r="G3421" t="s">
        <v>52</v>
      </c>
      <c r="H3421" s="1">
        <v>45756.541759259257</v>
      </c>
      <c r="I3421" t="b">
        <v>0</v>
      </c>
      <c r="J3421" t="b">
        <v>0</v>
      </c>
      <c r="K3421" t="s">
        <v>31</v>
      </c>
      <c r="L3421" t="s">
        <v>22</v>
      </c>
      <c r="M3421">
        <v>84700</v>
      </c>
      <c r="O3421" t="s">
        <v>4659</v>
      </c>
      <c r="P3421" t="s">
        <v>4660</v>
      </c>
    </row>
    <row r="3422" spans="1:16" x14ac:dyDescent="0.35">
      <c r="A3422" t="s">
        <v>1776</v>
      </c>
      <c r="B3422" t="s">
        <v>1776</v>
      </c>
      <c r="C3422" t="s">
        <v>4661</v>
      </c>
      <c r="D3422" t="s">
        <v>3243</v>
      </c>
      <c r="E3422" t="s">
        <v>296</v>
      </c>
      <c r="F3422" t="b">
        <v>0</v>
      </c>
      <c r="G3422" t="s">
        <v>47</v>
      </c>
      <c r="H3422" s="1">
        <v>45756.542175925933</v>
      </c>
      <c r="I3422" t="b">
        <v>0</v>
      </c>
      <c r="J3422" t="b">
        <v>0</v>
      </c>
      <c r="K3422" t="s">
        <v>31</v>
      </c>
      <c r="L3422" t="s">
        <v>32</v>
      </c>
      <c r="N3422">
        <v>15</v>
      </c>
      <c r="O3422" t="s">
        <v>3244</v>
      </c>
      <c r="P3422" t="s">
        <v>3245</v>
      </c>
    </row>
    <row r="3423" spans="1:16" x14ac:dyDescent="0.35">
      <c r="A3423" t="s">
        <v>1776</v>
      </c>
      <c r="B3423" t="s">
        <v>4662</v>
      </c>
      <c r="C3423" t="s">
        <v>1070</v>
      </c>
      <c r="D3423" t="s">
        <v>29</v>
      </c>
      <c r="E3423" t="s">
        <v>20</v>
      </c>
      <c r="F3423" t="b">
        <v>0</v>
      </c>
      <c r="G3423" t="s">
        <v>52</v>
      </c>
      <c r="H3423" s="1">
        <v>45756.726435185177</v>
      </c>
      <c r="I3423" t="b">
        <v>0</v>
      </c>
      <c r="J3423" t="b">
        <v>1</v>
      </c>
      <c r="K3423" t="s">
        <v>31</v>
      </c>
      <c r="L3423" t="s">
        <v>22</v>
      </c>
      <c r="M3423">
        <v>88500</v>
      </c>
      <c r="O3423" t="s">
        <v>4663</v>
      </c>
      <c r="P3423" t="s">
        <v>4664</v>
      </c>
    </row>
    <row r="3424" spans="1:16" x14ac:dyDescent="0.35">
      <c r="A3424" t="s">
        <v>1776</v>
      </c>
      <c r="B3424" t="s">
        <v>4665</v>
      </c>
      <c r="C3424" t="s">
        <v>142</v>
      </c>
      <c r="D3424" t="s">
        <v>110</v>
      </c>
      <c r="E3424" t="s">
        <v>20</v>
      </c>
      <c r="F3424" t="b">
        <v>0</v>
      </c>
      <c r="G3424" t="s">
        <v>68</v>
      </c>
      <c r="H3424" s="1">
        <v>45756.750821759262</v>
      </c>
      <c r="I3424" t="b">
        <v>0</v>
      </c>
      <c r="J3424" t="b">
        <v>1</v>
      </c>
      <c r="K3424" t="s">
        <v>31</v>
      </c>
      <c r="L3424" t="s">
        <v>22</v>
      </c>
      <c r="M3424">
        <v>67500</v>
      </c>
      <c r="O3424" t="s">
        <v>4666</v>
      </c>
      <c r="P3424" t="s">
        <v>2738</v>
      </c>
    </row>
    <row r="3425" spans="1:16" x14ac:dyDescent="0.35">
      <c r="A3425" t="s">
        <v>1776</v>
      </c>
      <c r="B3425" t="s">
        <v>1776</v>
      </c>
      <c r="C3425" t="s">
        <v>2990</v>
      </c>
      <c r="D3425" t="s">
        <v>115</v>
      </c>
      <c r="E3425" t="s">
        <v>20</v>
      </c>
      <c r="F3425" t="b">
        <v>0</v>
      </c>
      <c r="G3425" t="s">
        <v>68</v>
      </c>
      <c r="H3425" s="1">
        <v>45756.750949074078</v>
      </c>
      <c r="I3425" t="b">
        <v>0</v>
      </c>
      <c r="J3425" t="b">
        <v>0</v>
      </c>
      <c r="K3425" t="s">
        <v>31</v>
      </c>
      <c r="L3425" t="s">
        <v>22</v>
      </c>
      <c r="M3425">
        <v>121000</v>
      </c>
      <c r="O3425" t="s">
        <v>33</v>
      </c>
      <c r="P3425" t="s">
        <v>4118</v>
      </c>
    </row>
    <row r="3426" spans="1:16" x14ac:dyDescent="0.35">
      <c r="A3426" t="s">
        <v>1776</v>
      </c>
      <c r="B3426" t="s">
        <v>4667</v>
      </c>
      <c r="C3426" t="s">
        <v>257</v>
      </c>
      <c r="D3426" t="s">
        <v>573</v>
      </c>
      <c r="E3426" t="s">
        <v>20</v>
      </c>
      <c r="F3426" t="b">
        <v>0</v>
      </c>
      <c r="G3426" t="s">
        <v>47</v>
      </c>
      <c r="H3426" s="1">
        <v>45756.833645833343</v>
      </c>
      <c r="I3426" t="b">
        <v>0</v>
      </c>
      <c r="J3426" t="b">
        <v>0</v>
      </c>
      <c r="K3426" t="s">
        <v>31</v>
      </c>
      <c r="L3426" t="s">
        <v>32</v>
      </c>
      <c r="N3426">
        <v>36.75</v>
      </c>
      <c r="O3426" t="s">
        <v>3629</v>
      </c>
      <c r="P3426" t="s">
        <v>3630</v>
      </c>
    </row>
    <row r="3427" spans="1:16" x14ac:dyDescent="0.35">
      <c r="A3427" t="s">
        <v>1776</v>
      </c>
      <c r="B3427" t="s">
        <v>4668</v>
      </c>
      <c r="C3427" t="s">
        <v>2224</v>
      </c>
      <c r="D3427" t="s">
        <v>110</v>
      </c>
      <c r="E3427" t="s">
        <v>20</v>
      </c>
      <c r="F3427" t="b">
        <v>0</v>
      </c>
      <c r="G3427" t="s">
        <v>52</v>
      </c>
      <c r="H3427" s="1">
        <v>45756.875092592592</v>
      </c>
      <c r="I3427" t="b">
        <v>0</v>
      </c>
      <c r="J3427" t="b">
        <v>1</v>
      </c>
      <c r="K3427" t="s">
        <v>31</v>
      </c>
      <c r="L3427" t="s">
        <v>22</v>
      </c>
      <c r="M3427">
        <v>105200</v>
      </c>
      <c r="O3427" t="s">
        <v>4669</v>
      </c>
      <c r="P3427" t="s">
        <v>4670</v>
      </c>
    </row>
    <row r="3428" spans="1:16" x14ac:dyDescent="0.35">
      <c r="A3428" t="s">
        <v>1776</v>
      </c>
      <c r="B3428" t="s">
        <v>1776</v>
      </c>
      <c r="C3428" t="s">
        <v>4671</v>
      </c>
      <c r="D3428" t="s">
        <v>3243</v>
      </c>
      <c r="E3428" t="s">
        <v>296</v>
      </c>
      <c r="F3428" t="b">
        <v>0</v>
      </c>
      <c r="G3428" t="s">
        <v>47</v>
      </c>
      <c r="H3428" s="1">
        <v>45757.20884259259</v>
      </c>
      <c r="I3428" t="b">
        <v>0</v>
      </c>
      <c r="J3428" t="b">
        <v>0</v>
      </c>
      <c r="K3428" t="s">
        <v>31</v>
      </c>
      <c r="L3428" t="s">
        <v>32</v>
      </c>
      <c r="N3428">
        <v>15</v>
      </c>
      <c r="O3428" t="s">
        <v>3244</v>
      </c>
      <c r="P3428" t="s">
        <v>3245</v>
      </c>
    </row>
    <row r="3429" spans="1:16" x14ac:dyDescent="0.35">
      <c r="A3429" t="s">
        <v>1776</v>
      </c>
      <c r="B3429" t="s">
        <v>3723</v>
      </c>
      <c r="C3429" t="s">
        <v>560</v>
      </c>
      <c r="D3429" t="s">
        <v>110</v>
      </c>
      <c r="E3429" t="s">
        <v>20</v>
      </c>
      <c r="F3429" t="b">
        <v>0</v>
      </c>
      <c r="G3429" t="s">
        <v>30</v>
      </c>
      <c r="H3429" s="1">
        <v>45757.250717592593</v>
      </c>
      <c r="I3429" t="b">
        <v>0</v>
      </c>
      <c r="J3429" t="b">
        <v>0</v>
      </c>
      <c r="K3429" t="s">
        <v>31</v>
      </c>
      <c r="L3429" t="s">
        <v>22</v>
      </c>
      <c r="M3429">
        <v>85000</v>
      </c>
      <c r="O3429" t="s">
        <v>2144</v>
      </c>
      <c r="P3429" t="s">
        <v>4672</v>
      </c>
    </row>
    <row r="3430" spans="1:16" x14ac:dyDescent="0.35">
      <c r="A3430" t="s">
        <v>1776</v>
      </c>
      <c r="B3430" t="s">
        <v>4673</v>
      </c>
      <c r="C3430" t="s">
        <v>3724</v>
      </c>
      <c r="D3430" t="s">
        <v>110</v>
      </c>
      <c r="E3430" t="s">
        <v>20</v>
      </c>
      <c r="F3430" t="b">
        <v>0</v>
      </c>
      <c r="G3430" t="s">
        <v>30</v>
      </c>
      <c r="H3430" s="1">
        <v>45757.250717592593</v>
      </c>
      <c r="I3430" t="b">
        <v>0</v>
      </c>
      <c r="J3430" t="b">
        <v>0</v>
      </c>
      <c r="K3430" t="s">
        <v>31</v>
      </c>
      <c r="L3430" t="s">
        <v>22</v>
      </c>
      <c r="M3430">
        <v>74000</v>
      </c>
      <c r="O3430" t="s">
        <v>2144</v>
      </c>
      <c r="P3430" t="s">
        <v>1016</v>
      </c>
    </row>
    <row r="3431" spans="1:16" x14ac:dyDescent="0.35">
      <c r="A3431" t="s">
        <v>1776</v>
      </c>
      <c r="B3431" t="s">
        <v>4674</v>
      </c>
      <c r="C3431" t="s">
        <v>4510</v>
      </c>
      <c r="D3431" t="s">
        <v>573</v>
      </c>
      <c r="E3431" t="s">
        <v>20</v>
      </c>
      <c r="F3431" t="b">
        <v>0</v>
      </c>
      <c r="G3431" t="s">
        <v>171</v>
      </c>
      <c r="H3431" s="1">
        <v>45757.330937500003</v>
      </c>
      <c r="I3431" t="b">
        <v>0</v>
      </c>
      <c r="J3431" t="b">
        <v>1</v>
      </c>
      <c r="K3431" t="s">
        <v>31</v>
      </c>
      <c r="L3431" t="s">
        <v>32</v>
      </c>
      <c r="N3431">
        <v>16.014999389648441</v>
      </c>
      <c r="O3431" t="s">
        <v>4675</v>
      </c>
      <c r="P3431" t="s">
        <v>4676</v>
      </c>
    </row>
    <row r="3432" spans="1:16" x14ac:dyDescent="0.35">
      <c r="A3432" t="s">
        <v>1776</v>
      </c>
      <c r="B3432" t="s">
        <v>1944</v>
      </c>
      <c r="C3432" t="s">
        <v>693</v>
      </c>
      <c r="D3432" t="s">
        <v>36</v>
      </c>
      <c r="E3432" t="s">
        <v>20</v>
      </c>
      <c r="F3432" t="b">
        <v>0</v>
      </c>
      <c r="G3432" t="s">
        <v>68</v>
      </c>
      <c r="H3432" s="1">
        <v>45757.375601851847</v>
      </c>
      <c r="I3432" t="b">
        <v>1</v>
      </c>
      <c r="J3432" t="b">
        <v>0</v>
      </c>
      <c r="K3432" t="s">
        <v>31</v>
      </c>
      <c r="L3432" t="s">
        <v>22</v>
      </c>
      <c r="M3432">
        <v>77500</v>
      </c>
      <c r="O3432" t="s">
        <v>4677</v>
      </c>
      <c r="P3432" t="s">
        <v>4678</v>
      </c>
    </row>
    <row r="3433" spans="1:16" x14ac:dyDescent="0.35">
      <c r="A3433" t="s">
        <v>1776</v>
      </c>
      <c r="B3433" t="s">
        <v>4679</v>
      </c>
      <c r="C3433" t="s">
        <v>1938</v>
      </c>
      <c r="D3433" t="s">
        <v>36</v>
      </c>
      <c r="E3433" t="s">
        <v>20</v>
      </c>
      <c r="F3433" t="b">
        <v>0</v>
      </c>
      <c r="G3433" t="s">
        <v>52</v>
      </c>
      <c r="H3433" s="1">
        <v>45757.416817129633</v>
      </c>
      <c r="I3433" t="b">
        <v>0</v>
      </c>
      <c r="J3433" t="b">
        <v>0</v>
      </c>
      <c r="K3433" t="s">
        <v>31</v>
      </c>
      <c r="L3433" t="s">
        <v>22</v>
      </c>
      <c r="M3433">
        <v>95000</v>
      </c>
      <c r="O3433" t="s">
        <v>48</v>
      </c>
      <c r="P3433" t="s">
        <v>4680</v>
      </c>
    </row>
    <row r="3434" spans="1:16" x14ac:dyDescent="0.35">
      <c r="A3434" t="s">
        <v>1776</v>
      </c>
      <c r="B3434" t="s">
        <v>1957</v>
      </c>
      <c r="C3434" t="s">
        <v>919</v>
      </c>
      <c r="D3434" t="s">
        <v>573</v>
      </c>
      <c r="E3434" t="s">
        <v>296</v>
      </c>
      <c r="F3434" t="b">
        <v>0</v>
      </c>
      <c r="G3434" t="s">
        <v>52</v>
      </c>
      <c r="H3434" s="1">
        <v>45757.458379629628</v>
      </c>
      <c r="I3434" t="b">
        <v>0</v>
      </c>
      <c r="J3434" t="b">
        <v>1</v>
      </c>
      <c r="K3434" t="s">
        <v>31</v>
      </c>
      <c r="L3434" t="s">
        <v>32</v>
      </c>
      <c r="N3434">
        <v>68.5</v>
      </c>
      <c r="O3434" t="s">
        <v>4681</v>
      </c>
      <c r="P3434" t="s">
        <v>4682</v>
      </c>
    </row>
    <row r="3435" spans="1:16" x14ac:dyDescent="0.35">
      <c r="A3435" t="s">
        <v>1776</v>
      </c>
      <c r="B3435" t="s">
        <v>2151</v>
      </c>
      <c r="C3435" t="s">
        <v>4683</v>
      </c>
      <c r="D3435" t="s">
        <v>573</v>
      </c>
      <c r="E3435" t="s">
        <v>296</v>
      </c>
      <c r="F3435" t="b">
        <v>0</v>
      </c>
      <c r="G3435" t="s">
        <v>52</v>
      </c>
      <c r="H3435" s="1">
        <v>45757.458472222221</v>
      </c>
      <c r="I3435" t="b">
        <v>1</v>
      </c>
      <c r="J3435" t="b">
        <v>1</v>
      </c>
      <c r="K3435" t="s">
        <v>31</v>
      </c>
      <c r="L3435" t="s">
        <v>32</v>
      </c>
      <c r="N3435">
        <v>22.694999694824219</v>
      </c>
      <c r="O3435" t="s">
        <v>4684</v>
      </c>
      <c r="P3435" t="s">
        <v>232</v>
      </c>
    </row>
    <row r="3436" spans="1:16" x14ac:dyDescent="0.35">
      <c r="A3436" t="s">
        <v>1776</v>
      </c>
      <c r="B3436" t="s">
        <v>4685</v>
      </c>
      <c r="C3436" t="s">
        <v>653</v>
      </c>
      <c r="D3436" t="s">
        <v>573</v>
      </c>
      <c r="E3436" t="s">
        <v>296</v>
      </c>
      <c r="F3436" t="b">
        <v>0</v>
      </c>
      <c r="G3436" t="s">
        <v>43</v>
      </c>
      <c r="H3436" s="1">
        <v>45757.458796296298</v>
      </c>
      <c r="I3436" t="b">
        <v>0</v>
      </c>
      <c r="J3436" t="b">
        <v>1</v>
      </c>
      <c r="K3436" t="s">
        <v>31</v>
      </c>
      <c r="L3436" t="s">
        <v>32</v>
      </c>
      <c r="N3436">
        <v>16.510000228881839</v>
      </c>
      <c r="O3436" t="s">
        <v>3131</v>
      </c>
      <c r="P3436" t="s">
        <v>4686</v>
      </c>
    </row>
    <row r="3437" spans="1:16" x14ac:dyDescent="0.35">
      <c r="A3437" t="s">
        <v>1776</v>
      </c>
      <c r="B3437" t="s">
        <v>1776</v>
      </c>
      <c r="C3437" t="s">
        <v>4687</v>
      </c>
      <c r="D3437" t="s">
        <v>3243</v>
      </c>
      <c r="E3437" t="s">
        <v>296</v>
      </c>
      <c r="F3437" t="b">
        <v>0</v>
      </c>
      <c r="G3437" t="s">
        <v>47</v>
      </c>
      <c r="H3437" s="1">
        <v>45757.500393518523</v>
      </c>
      <c r="I3437" t="b">
        <v>0</v>
      </c>
      <c r="J3437" t="b">
        <v>0</v>
      </c>
      <c r="K3437" t="s">
        <v>31</v>
      </c>
      <c r="L3437" t="s">
        <v>32</v>
      </c>
      <c r="N3437">
        <v>15</v>
      </c>
      <c r="O3437" t="s">
        <v>3244</v>
      </c>
      <c r="P3437" t="s">
        <v>3245</v>
      </c>
    </row>
    <row r="3438" spans="1:16" x14ac:dyDescent="0.35">
      <c r="A3438" t="s">
        <v>1776</v>
      </c>
      <c r="B3438" t="s">
        <v>1776</v>
      </c>
      <c r="C3438" t="s">
        <v>4688</v>
      </c>
      <c r="D3438" t="s">
        <v>3243</v>
      </c>
      <c r="E3438" t="s">
        <v>296</v>
      </c>
      <c r="F3438" t="b">
        <v>0</v>
      </c>
      <c r="G3438" t="s">
        <v>47</v>
      </c>
      <c r="H3438" s="1">
        <v>45757.500393518523</v>
      </c>
      <c r="I3438" t="b">
        <v>0</v>
      </c>
      <c r="J3438" t="b">
        <v>0</v>
      </c>
      <c r="K3438" t="s">
        <v>31</v>
      </c>
      <c r="L3438" t="s">
        <v>32</v>
      </c>
      <c r="N3438">
        <v>15</v>
      </c>
      <c r="O3438" t="s">
        <v>3244</v>
      </c>
      <c r="P3438" t="s">
        <v>3245</v>
      </c>
    </row>
    <row r="3439" spans="1:16" x14ac:dyDescent="0.35">
      <c r="A3439" t="s">
        <v>1776</v>
      </c>
      <c r="B3439" t="s">
        <v>1776</v>
      </c>
      <c r="C3439" t="s">
        <v>4689</v>
      </c>
      <c r="D3439" t="s">
        <v>3243</v>
      </c>
      <c r="E3439" t="s">
        <v>296</v>
      </c>
      <c r="F3439" t="b">
        <v>0</v>
      </c>
      <c r="G3439" t="s">
        <v>30</v>
      </c>
      <c r="H3439" s="1">
        <v>45757.542442129627</v>
      </c>
      <c r="I3439" t="b">
        <v>0</v>
      </c>
      <c r="J3439" t="b">
        <v>0</v>
      </c>
      <c r="K3439" t="s">
        <v>31</v>
      </c>
      <c r="L3439" t="s">
        <v>32</v>
      </c>
      <c r="N3439">
        <v>15</v>
      </c>
      <c r="O3439" t="s">
        <v>3244</v>
      </c>
      <c r="P3439" t="s">
        <v>3245</v>
      </c>
    </row>
    <row r="3440" spans="1:16" x14ac:dyDescent="0.35">
      <c r="A3440" t="s">
        <v>1776</v>
      </c>
      <c r="B3440" t="s">
        <v>4690</v>
      </c>
      <c r="C3440" t="s">
        <v>2113</v>
      </c>
      <c r="D3440" t="s">
        <v>573</v>
      </c>
      <c r="E3440" t="s">
        <v>20</v>
      </c>
      <c r="F3440" t="b">
        <v>0</v>
      </c>
      <c r="G3440" t="s">
        <v>52</v>
      </c>
      <c r="H3440" s="1">
        <v>45757.583483796298</v>
      </c>
      <c r="I3440" t="b">
        <v>0</v>
      </c>
      <c r="J3440" t="b">
        <v>1</v>
      </c>
      <c r="K3440" t="s">
        <v>31</v>
      </c>
      <c r="L3440" t="s">
        <v>32</v>
      </c>
      <c r="N3440">
        <v>27.435001373291019</v>
      </c>
      <c r="O3440" t="s">
        <v>4691</v>
      </c>
      <c r="P3440" t="s">
        <v>232</v>
      </c>
    </row>
    <row r="3441" spans="1:16" x14ac:dyDescent="0.35">
      <c r="A3441" t="s">
        <v>1776</v>
      </c>
      <c r="B3441" t="s">
        <v>4692</v>
      </c>
      <c r="C3441" t="s">
        <v>597</v>
      </c>
      <c r="D3441" t="s">
        <v>36</v>
      </c>
      <c r="E3441" t="s">
        <v>20</v>
      </c>
      <c r="F3441" t="b">
        <v>0</v>
      </c>
      <c r="G3441" t="s">
        <v>52</v>
      </c>
      <c r="H3441" s="1">
        <v>45757.625092592592</v>
      </c>
      <c r="I3441" t="b">
        <v>0</v>
      </c>
      <c r="J3441" t="b">
        <v>0</v>
      </c>
      <c r="K3441" t="s">
        <v>31</v>
      </c>
      <c r="L3441" t="s">
        <v>22</v>
      </c>
      <c r="M3441">
        <v>130000</v>
      </c>
      <c r="O3441" t="s">
        <v>4693</v>
      </c>
      <c r="P3441" t="s">
        <v>4694</v>
      </c>
    </row>
    <row r="3442" spans="1:16" x14ac:dyDescent="0.35">
      <c r="A3442" t="s">
        <v>1776</v>
      </c>
      <c r="B3442" t="s">
        <v>2553</v>
      </c>
      <c r="C3442" t="s">
        <v>410</v>
      </c>
      <c r="D3442" t="s">
        <v>269</v>
      </c>
      <c r="E3442" t="s">
        <v>91</v>
      </c>
      <c r="F3442" t="b">
        <v>0</v>
      </c>
      <c r="G3442" t="s">
        <v>47</v>
      </c>
      <c r="H3442" s="1">
        <v>45757.625231481477</v>
      </c>
      <c r="I3442" t="b">
        <v>1</v>
      </c>
      <c r="J3442" t="b">
        <v>0</v>
      </c>
      <c r="K3442" t="s">
        <v>31</v>
      </c>
      <c r="L3442" t="s">
        <v>32</v>
      </c>
      <c r="N3442">
        <v>48</v>
      </c>
      <c r="O3442" t="s">
        <v>4695</v>
      </c>
      <c r="P3442" t="s">
        <v>1439</v>
      </c>
    </row>
    <row r="3443" spans="1:16" x14ac:dyDescent="0.35">
      <c r="A3443" t="s">
        <v>1776</v>
      </c>
      <c r="B3443" t="s">
        <v>4696</v>
      </c>
      <c r="C3443" t="s">
        <v>4697</v>
      </c>
      <c r="D3443" t="s">
        <v>29</v>
      </c>
      <c r="E3443" t="s">
        <v>20</v>
      </c>
      <c r="F3443" t="b">
        <v>0</v>
      </c>
      <c r="G3443" t="s">
        <v>47</v>
      </c>
      <c r="H3443" s="1">
        <v>45757.625231481477</v>
      </c>
      <c r="I3443" t="b">
        <v>1</v>
      </c>
      <c r="J3443" t="b">
        <v>0</v>
      </c>
      <c r="K3443" t="s">
        <v>31</v>
      </c>
      <c r="L3443" t="s">
        <v>22</v>
      </c>
      <c r="M3443">
        <v>74000</v>
      </c>
      <c r="O3443" t="s">
        <v>61</v>
      </c>
      <c r="P3443" t="s">
        <v>1111</v>
      </c>
    </row>
    <row r="3444" spans="1:16" x14ac:dyDescent="0.35">
      <c r="A3444" t="s">
        <v>1776</v>
      </c>
      <c r="B3444" t="s">
        <v>3207</v>
      </c>
      <c r="C3444" t="s">
        <v>1599</v>
      </c>
      <c r="D3444" t="s">
        <v>110</v>
      </c>
      <c r="E3444" t="s">
        <v>91</v>
      </c>
      <c r="F3444" t="b">
        <v>0</v>
      </c>
      <c r="G3444" t="s">
        <v>68</v>
      </c>
      <c r="H3444" s="1">
        <v>45757.625601851847</v>
      </c>
      <c r="I3444" t="b">
        <v>1</v>
      </c>
      <c r="J3444" t="b">
        <v>0</v>
      </c>
      <c r="K3444" t="s">
        <v>31</v>
      </c>
      <c r="L3444" t="s">
        <v>32</v>
      </c>
      <c r="N3444">
        <v>53.5</v>
      </c>
      <c r="O3444" t="s">
        <v>3208</v>
      </c>
      <c r="P3444" t="s">
        <v>897</v>
      </c>
    </row>
    <row r="3445" spans="1:16" x14ac:dyDescent="0.35">
      <c r="A3445" t="s">
        <v>1776</v>
      </c>
      <c r="B3445" t="s">
        <v>4698</v>
      </c>
      <c r="C3445" t="s">
        <v>18</v>
      </c>
      <c r="D3445" t="s">
        <v>29</v>
      </c>
      <c r="E3445" t="s">
        <v>20</v>
      </c>
      <c r="F3445" t="b">
        <v>1</v>
      </c>
      <c r="G3445" t="s">
        <v>68</v>
      </c>
      <c r="H3445" s="1">
        <v>45757.625613425917</v>
      </c>
      <c r="I3445" t="b">
        <v>0</v>
      </c>
      <c r="J3445" t="b">
        <v>0</v>
      </c>
      <c r="K3445" t="s">
        <v>31</v>
      </c>
      <c r="L3445" t="s">
        <v>32</v>
      </c>
      <c r="N3445">
        <v>35.754997253417969</v>
      </c>
      <c r="O3445" t="s">
        <v>4699</v>
      </c>
    </row>
    <row r="3446" spans="1:16" x14ac:dyDescent="0.35">
      <c r="A3446" t="s">
        <v>1776</v>
      </c>
      <c r="B3446" t="s">
        <v>2137</v>
      </c>
      <c r="C3446" t="s">
        <v>3617</v>
      </c>
      <c r="D3446" t="s">
        <v>110</v>
      </c>
      <c r="E3446" t="s">
        <v>20</v>
      </c>
      <c r="F3446" t="b">
        <v>0</v>
      </c>
      <c r="G3446" t="s">
        <v>52</v>
      </c>
      <c r="H3446" s="1">
        <v>45757.666712962957</v>
      </c>
      <c r="I3446" t="b">
        <v>0</v>
      </c>
      <c r="J3446" t="b">
        <v>0</v>
      </c>
      <c r="K3446" t="s">
        <v>31</v>
      </c>
      <c r="L3446" t="s">
        <v>22</v>
      </c>
      <c r="M3446">
        <v>100237.5</v>
      </c>
      <c r="O3446" t="s">
        <v>4700</v>
      </c>
      <c r="P3446" t="s">
        <v>232</v>
      </c>
    </row>
    <row r="3447" spans="1:16" x14ac:dyDescent="0.35">
      <c r="A3447" t="s">
        <v>1776</v>
      </c>
      <c r="B3447" t="s">
        <v>2248</v>
      </c>
      <c r="C3447" t="s">
        <v>496</v>
      </c>
      <c r="D3447" t="s">
        <v>249</v>
      </c>
      <c r="E3447" t="s">
        <v>20</v>
      </c>
      <c r="F3447" t="b">
        <v>0</v>
      </c>
      <c r="G3447" t="s">
        <v>47</v>
      </c>
      <c r="H3447" s="1">
        <v>45757.750231481477</v>
      </c>
      <c r="I3447" t="b">
        <v>0</v>
      </c>
      <c r="J3447" t="b">
        <v>0</v>
      </c>
      <c r="K3447" t="s">
        <v>31</v>
      </c>
      <c r="L3447" t="s">
        <v>22</v>
      </c>
      <c r="M3447">
        <v>95040</v>
      </c>
      <c r="O3447" t="s">
        <v>4701</v>
      </c>
      <c r="P3447" t="s">
        <v>4702</v>
      </c>
    </row>
    <row r="3448" spans="1:16" x14ac:dyDescent="0.35">
      <c r="A3448" t="s">
        <v>1776</v>
      </c>
      <c r="B3448" t="s">
        <v>2196</v>
      </c>
      <c r="C3448" t="s">
        <v>546</v>
      </c>
      <c r="D3448" t="s">
        <v>36</v>
      </c>
      <c r="E3448" t="s">
        <v>20</v>
      </c>
      <c r="F3448" t="b">
        <v>0</v>
      </c>
      <c r="G3448" t="s">
        <v>47</v>
      </c>
      <c r="H3448" s="1">
        <v>45757.750231481477</v>
      </c>
      <c r="I3448" t="b">
        <v>0</v>
      </c>
      <c r="J3448" t="b">
        <v>1</v>
      </c>
      <c r="K3448" t="s">
        <v>31</v>
      </c>
      <c r="L3448" t="s">
        <v>22</v>
      </c>
      <c r="M3448">
        <v>130000</v>
      </c>
      <c r="O3448" t="s">
        <v>33</v>
      </c>
      <c r="P3448" t="s">
        <v>4703</v>
      </c>
    </row>
    <row r="3449" spans="1:16" x14ac:dyDescent="0.35">
      <c r="A3449" t="s">
        <v>1776</v>
      </c>
      <c r="B3449" t="s">
        <v>4704</v>
      </c>
      <c r="C3449" t="s">
        <v>18</v>
      </c>
      <c r="D3449" t="s">
        <v>36</v>
      </c>
      <c r="E3449" t="s">
        <v>20</v>
      </c>
      <c r="F3449" t="b">
        <v>1</v>
      </c>
      <c r="G3449" t="s">
        <v>47</v>
      </c>
      <c r="H3449" s="1">
        <v>45757.762673611112</v>
      </c>
      <c r="I3449" t="b">
        <v>0</v>
      </c>
      <c r="J3449" t="b">
        <v>0</v>
      </c>
      <c r="K3449" t="s">
        <v>31</v>
      </c>
      <c r="L3449" t="s">
        <v>32</v>
      </c>
      <c r="N3449">
        <v>35</v>
      </c>
      <c r="O3449" t="s">
        <v>4705</v>
      </c>
      <c r="P3449" t="s">
        <v>2389</v>
      </c>
    </row>
    <row r="3450" spans="1:16" x14ac:dyDescent="0.35">
      <c r="A3450" t="s">
        <v>1776</v>
      </c>
      <c r="B3450" t="s">
        <v>1882</v>
      </c>
      <c r="C3450" t="s">
        <v>3214</v>
      </c>
      <c r="D3450" t="s">
        <v>36</v>
      </c>
      <c r="E3450" t="s">
        <v>20</v>
      </c>
      <c r="F3450" t="b">
        <v>0</v>
      </c>
      <c r="G3450" t="s">
        <v>52</v>
      </c>
      <c r="H3450" s="1">
        <v>45757.79178240741</v>
      </c>
      <c r="I3450" t="b">
        <v>1</v>
      </c>
      <c r="J3450" t="b">
        <v>0</v>
      </c>
      <c r="K3450" t="s">
        <v>31</v>
      </c>
      <c r="L3450" t="s">
        <v>22</v>
      </c>
      <c r="M3450">
        <v>70000</v>
      </c>
      <c r="O3450" t="s">
        <v>4706</v>
      </c>
      <c r="P3450" t="s">
        <v>1174</v>
      </c>
    </row>
    <row r="3451" spans="1:16" x14ac:dyDescent="0.35">
      <c r="A3451" t="s">
        <v>1776</v>
      </c>
      <c r="B3451" t="s">
        <v>4707</v>
      </c>
      <c r="C3451" t="s">
        <v>4235</v>
      </c>
      <c r="D3451" t="s">
        <v>110</v>
      </c>
      <c r="E3451" t="s">
        <v>91</v>
      </c>
      <c r="F3451" t="b">
        <v>0</v>
      </c>
      <c r="G3451" t="s">
        <v>994</v>
      </c>
      <c r="H3451" s="1">
        <v>45757.81449074074</v>
      </c>
      <c r="I3451" t="b">
        <v>1</v>
      </c>
      <c r="J3451" t="b">
        <v>0</v>
      </c>
      <c r="K3451" t="s">
        <v>994</v>
      </c>
      <c r="L3451" t="s">
        <v>22</v>
      </c>
      <c r="M3451">
        <v>50000</v>
      </c>
      <c r="O3451" t="s">
        <v>4220</v>
      </c>
      <c r="P3451" t="s">
        <v>897</v>
      </c>
    </row>
    <row r="3452" spans="1:16" x14ac:dyDescent="0.35">
      <c r="A3452" t="s">
        <v>1776</v>
      </c>
      <c r="B3452" t="s">
        <v>4708</v>
      </c>
      <c r="C3452" t="s">
        <v>320</v>
      </c>
      <c r="D3452" t="s">
        <v>269</v>
      </c>
      <c r="E3452" t="s">
        <v>20</v>
      </c>
      <c r="F3452" t="b">
        <v>0</v>
      </c>
      <c r="G3452" t="s">
        <v>52</v>
      </c>
      <c r="H3452" s="1">
        <v>45757.833379629628</v>
      </c>
      <c r="I3452" t="b">
        <v>0</v>
      </c>
      <c r="J3452" t="b">
        <v>1</v>
      </c>
      <c r="K3452" t="s">
        <v>31</v>
      </c>
      <c r="L3452" t="s">
        <v>22</v>
      </c>
      <c r="M3452">
        <v>176000</v>
      </c>
      <c r="O3452" t="s">
        <v>607</v>
      </c>
      <c r="P3452" t="s">
        <v>4709</v>
      </c>
    </row>
    <row r="3453" spans="1:16" x14ac:dyDescent="0.35">
      <c r="A3453" t="s">
        <v>1776</v>
      </c>
      <c r="B3453" t="s">
        <v>4710</v>
      </c>
      <c r="C3453" t="s">
        <v>2234</v>
      </c>
      <c r="D3453" t="s">
        <v>573</v>
      </c>
      <c r="E3453" t="s">
        <v>296</v>
      </c>
      <c r="F3453" t="b">
        <v>0</v>
      </c>
      <c r="G3453" t="s">
        <v>43</v>
      </c>
      <c r="H3453" s="1">
        <v>45757.83384259259</v>
      </c>
      <c r="I3453" t="b">
        <v>0</v>
      </c>
      <c r="J3453" t="b">
        <v>1</v>
      </c>
      <c r="K3453" t="s">
        <v>31</v>
      </c>
      <c r="L3453" t="s">
        <v>32</v>
      </c>
      <c r="N3453">
        <v>9.6999998092651367</v>
      </c>
      <c r="O3453" t="s">
        <v>4711</v>
      </c>
      <c r="P3453" t="s">
        <v>4712</v>
      </c>
    </row>
    <row r="3454" spans="1:16" x14ac:dyDescent="0.35">
      <c r="A3454" t="s">
        <v>1776</v>
      </c>
      <c r="B3454" t="s">
        <v>4713</v>
      </c>
      <c r="C3454" t="s">
        <v>4604</v>
      </c>
      <c r="D3454" t="s">
        <v>110</v>
      </c>
      <c r="E3454" t="s">
        <v>20</v>
      </c>
      <c r="F3454" t="b">
        <v>0</v>
      </c>
      <c r="G3454" t="s">
        <v>68</v>
      </c>
      <c r="H3454" s="1">
        <v>45757.875613425917</v>
      </c>
      <c r="I3454" t="b">
        <v>0</v>
      </c>
      <c r="J3454" t="b">
        <v>0</v>
      </c>
      <c r="K3454" t="s">
        <v>31</v>
      </c>
      <c r="L3454" t="s">
        <v>22</v>
      </c>
      <c r="M3454">
        <v>53000</v>
      </c>
      <c r="O3454" t="s">
        <v>4714</v>
      </c>
      <c r="P3454" t="s">
        <v>4715</v>
      </c>
    </row>
    <row r="3455" spans="1:16" x14ac:dyDescent="0.35">
      <c r="A3455" t="s">
        <v>1776</v>
      </c>
      <c r="B3455" t="s">
        <v>4716</v>
      </c>
      <c r="C3455" t="s">
        <v>4717</v>
      </c>
      <c r="D3455" t="s">
        <v>110</v>
      </c>
      <c r="E3455" t="s">
        <v>20</v>
      </c>
      <c r="F3455" t="b">
        <v>0</v>
      </c>
      <c r="G3455" t="s">
        <v>30</v>
      </c>
      <c r="H3455" s="1">
        <v>45757.875740740739</v>
      </c>
      <c r="I3455" t="b">
        <v>1</v>
      </c>
      <c r="J3455" t="b">
        <v>1</v>
      </c>
      <c r="K3455" t="s">
        <v>31</v>
      </c>
      <c r="L3455" t="s">
        <v>22</v>
      </c>
      <c r="M3455">
        <v>49500</v>
      </c>
      <c r="O3455" t="s">
        <v>4718</v>
      </c>
      <c r="P3455" t="s">
        <v>140</v>
      </c>
    </row>
    <row r="3456" spans="1:16" x14ac:dyDescent="0.35">
      <c r="A3456" t="s">
        <v>1776</v>
      </c>
      <c r="B3456" t="s">
        <v>4719</v>
      </c>
      <c r="C3456" t="s">
        <v>1914</v>
      </c>
      <c r="D3456" t="s">
        <v>2175</v>
      </c>
      <c r="E3456" t="s">
        <v>296</v>
      </c>
      <c r="F3456" t="b">
        <v>0</v>
      </c>
      <c r="G3456" t="s">
        <v>52</v>
      </c>
      <c r="H3456" s="1">
        <v>45758.000034722223</v>
      </c>
      <c r="I3456" t="b">
        <v>0</v>
      </c>
      <c r="J3456" t="b">
        <v>0</v>
      </c>
      <c r="K3456" t="s">
        <v>31</v>
      </c>
      <c r="L3456" t="s">
        <v>32</v>
      </c>
      <c r="N3456">
        <v>30</v>
      </c>
      <c r="O3456" t="s">
        <v>4720</v>
      </c>
      <c r="P3456" t="s">
        <v>4721</v>
      </c>
    </row>
    <row r="3457" spans="1:16" x14ac:dyDescent="0.35">
      <c r="A3457" t="s">
        <v>1776</v>
      </c>
      <c r="B3457" t="s">
        <v>1776</v>
      </c>
      <c r="C3457" t="s">
        <v>4722</v>
      </c>
      <c r="D3457" t="s">
        <v>3243</v>
      </c>
      <c r="E3457" t="s">
        <v>296</v>
      </c>
      <c r="F3457" t="b">
        <v>0</v>
      </c>
      <c r="G3457" t="s">
        <v>30</v>
      </c>
      <c r="H3457" s="1">
        <v>45758.125775462962</v>
      </c>
      <c r="I3457" t="b">
        <v>0</v>
      </c>
      <c r="J3457" t="b">
        <v>0</v>
      </c>
      <c r="K3457" t="s">
        <v>31</v>
      </c>
      <c r="L3457" t="s">
        <v>32</v>
      </c>
      <c r="N3457">
        <v>15</v>
      </c>
      <c r="O3457" t="s">
        <v>3244</v>
      </c>
      <c r="P3457" t="s">
        <v>3245</v>
      </c>
    </row>
    <row r="3458" spans="1:16" x14ac:dyDescent="0.35">
      <c r="A3458" t="s">
        <v>1776</v>
      </c>
      <c r="B3458" t="s">
        <v>2124</v>
      </c>
      <c r="C3458" t="s">
        <v>410</v>
      </c>
      <c r="D3458" t="s">
        <v>110</v>
      </c>
      <c r="E3458" t="s">
        <v>20</v>
      </c>
      <c r="F3458" t="b">
        <v>0</v>
      </c>
      <c r="G3458" t="s">
        <v>47</v>
      </c>
      <c r="H3458" s="1">
        <v>45758.250358796293</v>
      </c>
      <c r="I3458" t="b">
        <v>0</v>
      </c>
      <c r="J3458" t="b">
        <v>0</v>
      </c>
      <c r="K3458" t="s">
        <v>31</v>
      </c>
      <c r="L3458" t="s">
        <v>22</v>
      </c>
      <c r="M3458">
        <v>82500</v>
      </c>
      <c r="O3458" t="s">
        <v>4624</v>
      </c>
      <c r="P3458" t="s">
        <v>4625</v>
      </c>
    </row>
    <row r="3459" spans="1:16" x14ac:dyDescent="0.35">
      <c r="A3459" t="s">
        <v>1776</v>
      </c>
      <c r="B3459" t="s">
        <v>2097</v>
      </c>
      <c r="C3459" t="s">
        <v>142</v>
      </c>
      <c r="D3459" t="s">
        <v>110</v>
      </c>
      <c r="E3459" t="s">
        <v>20</v>
      </c>
      <c r="F3459" t="b">
        <v>0</v>
      </c>
      <c r="G3459" t="s">
        <v>68</v>
      </c>
      <c r="H3459" s="1">
        <v>45758.250671296293</v>
      </c>
      <c r="I3459" t="b">
        <v>0</v>
      </c>
      <c r="J3459" t="b">
        <v>1</v>
      </c>
      <c r="K3459" t="s">
        <v>31</v>
      </c>
      <c r="L3459" t="s">
        <v>22</v>
      </c>
      <c r="M3459">
        <v>137500</v>
      </c>
      <c r="O3459" t="s">
        <v>4723</v>
      </c>
      <c r="P3459" t="s">
        <v>2300</v>
      </c>
    </row>
    <row r="3460" spans="1:16" x14ac:dyDescent="0.35">
      <c r="A3460" t="s">
        <v>1776</v>
      </c>
      <c r="B3460" t="s">
        <v>4724</v>
      </c>
      <c r="C3460" t="s">
        <v>300</v>
      </c>
      <c r="D3460" t="s">
        <v>249</v>
      </c>
      <c r="E3460" t="s">
        <v>20</v>
      </c>
      <c r="F3460" t="b">
        <v>0</v>
      </c>
      <c r="G3460" t="s">
        <v>300</v>
      </c>
      <c r="H3460" s="1">
        <v>45758.269236111111</v>
      </c>
      <c r="I3460" t="b">
        <v>0</v>
      </c>
      <c r="J3460" t="b">
        <v>0</v>
      </c>
      <c r="K3460" t="s">
        <v>300</v>
      </c>
      <c r="L3460" t="s">
        <v>22</v>
      </c>
      <c r="M3460">
        <v>32000</v>
      </c>
      <c r="O3460" t="s">
        <v>2449</v>
      </c>
      <c r="P3460" t="s">
        <v>3001</v>
      </c>
    </row>
    <row r="3461" spans="1:16" x14ac:dyDescent="0.35">
      <c r="A3461" t="s">
        <v>1776</v>
      </c>
      <c r="B3461" t="s">
        <v>2248</v>
      </c>
      <c r="C3461" t="s">
        <v>300</v>
      </c>
      <c r="D3461" t="s">
        <v>249</v>
      </c>
      <c r="E3461" t="s">
        <v>20</v>
      </c>
      <c r="F3461" t="b">
        <v>0</v>
      </c>
      <c r="G3461" t="s">
        <v>300</v>
      </c>
      <c r="H3461" s="1">
        <v>45758.269236111111</v>
      </c>
      <c r="I3461" t="b">
        <v>0</v>
      </c>
      <c r="J3461" t="b">
        <v>0</v>
      </c>
      <c r="K3461" t="s">
        <v>300</v>
      </c>
      <c r="L3461" t="s">
        <v>22</v>
      </c>
      <c r="M3461">
        <v>42808.5</v>
      </c>
      <c r="O3461" t="s">
        <v>4725</v>
      </c>
      <c r="P3461" t="s">
        <v>4726</v>
      </c>
    </row>
    <row r="3462" spans="1:16" x14ac:dyDescent="0.35">
      <c r="A3462" t="s">
        <v>1776</v>
      </c>
      <c r="B3462" t="s">
        <v>2048</v>
      </c>
      <c r="C3462" t="s">
        <v>4727</v>
      </c>
      <c r="D3462" t="s">
        <v>249</v>
      </c>
      <c r="E3462" t="s">
        <v>20</v>
      </c>
      <c r="F3462" t="b">
        <v>0</v>
      </c>
      <c r="G3462" t="s">
        <v>4728</v>
      </c>
      <c r="H3462" s="1">
        <v>45758.270729166667</v>
      </c>
      <c r="I3462" t="b">
        <v>0</v>
      </c>
      <c r="J3462" t="b">
        <v>0</v>
      </c>
      <c r="K3462" t="s">
        <v>4728</v>
      </c>
      <c r="L3462" t="s">
        <v>22</v>
      </c>
      <c r="M3462">
        <v>95040</v>
      </c>
      <c r="O3462" t="s">
        <v>4729</v>
      </c>
      <c r="P3462" t="s">
        <v>164</v>
      </c>
    </row>
    <row r="3463" spans="1:16" x14ac:dyDescent="0.35">
      <c r="A3463" t="s">
        <v>1776</v>
      </c>
      <c r="B3463" t="s">
        <v>4707</v>
      </c>
      <c r="C3463" t="s">
        <v>994</v>
      </c>
      <c r="D3463" t="s">
        <v>2039</v>
      </c>
      <c r="E3463" t="s">
        <v>91</v>
      </c>
      <c r="F3463" t="b">
        <v>0</v>
      </c>
      <c r="G3463" t="s">
        <v>994</v>
      </c>
      <c r="H3463" s="1">
        <v>45758.277106481481</v>
      </c>
      <c r="I3463" t="b">
        <v>1</v>
      </c>
      <c r="J3463" t="b">
        <v>0</v>
      </c>
      <c r="K3463" t="s">
        <v>994</v>
      </c>
      <c r="L3463" t="s">
        <v>22</v>
      </c>
      <c r="M3463">
        <v>50000</v>
      </c>
      <c r="O3463" t="s">
        <v>4220</v>
      </c>
      <c r="P3463" t="s">
        <v>897</v>
      </c>
    </row>
    <row r="3464" spans="1:16" x14ac:dyDescent="0.35">
      <c r="A3464" t="s">
        <v>1776</v>
      </c>
      <c r="B3464" t="s">
        <v>1776</v>
      </c>
      <c r="C3464" t="s">
        <v>2069</v>
      </c>
      <c r="D3464" t="s">
        <v>29</v>
      </c>
      <c r="E3464" t="s">
        <v>20</v>
      </c>
      <c r="F3464" t="b">
        <v>0</v>
      </c>
      <c r="G3464" t="s">
        <v>171</v>
      </c>
      <c r="H3464" s="1">
        <v>45758.278460648151</v>
      </c>
      <c r="I3464" t="b">
        <v>0</v>
      </c>
      <c r="J3464" t="b">
        <v>1</v>
      </c>
      <c r="K3464" t="s">
        <v>31</v>
      </c>
      <c r="L3464" t="s">
        <v>22</v>
      </c>
      <c r="M3464">
        <v>172000</v>
      </c>
      <c r="O3464" t="s">
        <v>3289</v>
      </c>
      <c r="P3464" t="s">
        <v>2900</v>
      </c>
    </row>
    <row r="3465" spans="1:16" x14ac:dyDescent="0.35">
      <c r="A3465" t="s">
        <v>1776</v>
      </c>
      <c r="B3465" t="s">
        <v>3198</v>
      </c>
      <c r="C3465" t="s">
        <v>1961</v>
      </c>
      <c r="D3465" t="s">
        <v>115</v>
      </c>
      <c r="E3465" t="s">
        <v>20</v>
      </c>
      <c r="F3465" t="b">
        <v>0</v>
      </c>
      <c r="G3465" t="s">
        <v>47</v>
      </c>
      <c r="H3465" s="1">
        <v>45758.375474537039</v>
      </c>
      <c r="I3465" t="b">
        <v>0</v>
      </c>
      <c r="J3465" t="b">
        <v>0</v>
      </c>
      <c r="K3465" t="s">
        <v>31</v>
      </c>
      <c r="L3465" t="s">
        <v>22</v>
      </c>
      <c r="M3465">
        <v>125000</v>
      </c>
      <c r="O3465" t="s">
        <v>1123</v>
      </c>
      <c r="P3465" t="s">
        <v>3199</v>
      </c>
    </row>
    <row r="3466" spans="1:16" x14ac:dyDescent="0.35">
      <c r="A3466" t="s">
        <v>1776</v>
      </c>
      <c r="B3466" t="s">
        <v>4730</v>
      </c>
      <c r="C3466" t="s">
        <v>2602</v>
      </c>
      <c r="D3466" t="s">
        <v>573</v>
      </c>
      <c r="E3466" t="s">
        <v>296</v>
      </c>
      <c r="F3466" t="b">
        <v>0</v>
      </c>
      <c r="G3466" t="s">
        <v>52</v>
      </c>
      <c r="H3466" s="1">
        <v>45758.458541666667</v>
      </c>
      <c r="I3466" t="b">
        <v>0</v>
      </c>
      <c r="J3466" t="b">
        <v>1</v>
      </c>
      <c r="K3466" t="s">
        <v>31</v>
      </c>
      <c r="L3466" t="s">
        <v>32</v>
      </c>
      <c r="N3466">
        <v>27.29000091552734</v>
      </c>
      <c r="O3466" t="s">
        <v>4731</v>
      </c>
    </row>
    <row r="3467" spans="1:16" x14ac:dyDescent="0.35">
      <c r="A3467" t="s">
        <v>1776</v>
      </c>
      <c r="B3467" t="s">
        <v>1776</v>
      </c>
      <c r="C3467" t="s">
        <v>2968</v>
      </c>
      <c r="D3467" t="s">
        <v>115</v>
      </c>
      <c r="E3467" t="s">
        <v>20</v>
      </c>
      <c r="F3467" t="b">
        <v>0</v>
      </c>
      <c r="G3467" t="s">
        <v>43</v>
      </c>
      <c r="H3467" s="1">
        <v>45758.458854166667</v>
      </c>
      <c r="I3467" t="b">
        <v>1</v>
      </c>
      <c r="J3467" t="b">
        <v>0</v>
      </c>
      <c r="K3467" t="s">
        <v>31</v>
      </c>
      <c r="L3467" t="s">
        <v>22</v>
      </c>
      <c r="M3467">
        <v>97500</v>
      </c>
      <c r="O3467" t="s">
        <v>77</v>
      </c>
      <c r="P3467" t="s">
        <v>3257</v>
      </c>
    </row>
    <row r="3468" spans="1:16" x14ac:dyDescent="0.35">
      <c r="A3468" t="s">
        <v>1776</v>
      </c>
      <c r="B3468" t="s">
        <v>2163</v>
      </c>
      <c r="C3468" t="s">
        <v>2164</v>
      </c>
      <c r="D3468" t="s">
        <v>115</v>
      </c>
      <c r="E3468" t="s">
        <v>20</v>
      </c>
      <c r="F3468" t="b">
        <v>0</v>
      </c>
      <c r="G3468" t="s">
        <v>43</v>
      </c>
      <c r="H3468" s="1">
        <v>45758.500590277778</v>
      </c>
      <c r="I3468" t="b">
        <v>0</v>
      </c>
      <c r="J3468" t="b">
        <v>0</v>
      </c>
      <c r="K3468" t="s">
        <v>31</v>
      </c>
      <c r="L3468" t="s">
        <v>22</v>
      </c>
      <c r="M3468">
        <v>100000</v>
      </c>
      <c r="O3468" t="s">
        <v>2165</v>
      </c>
      <c r="P3468" t="s">
        <v>1284</v>
      </c>
    </row>
    <row r="3469" spans="1:16" x14ac:dyDescent="0.35">
      <c r="A3469" t="s">
        <v>1776</v>
      </c>
      <c r="B3469" t="s">
        <v>1776</v>
      </c>
      <c r="C3469" t="s">
        <v>3940</v>
      </c>
      <c r="D3469" t="s">
        <v>3243</v>
      </c>
      <c r="E3469" t="s">
        <v>296</v>
      </c>
      <c r="F3469" t="b">
        <v>0</v>
      </c>
      <c r="G3469" t="s">
        <v>43</v>
      </c>
      <c r="H3469" s="1">
        <v>45758.500648148147</v>
      </c>
      <c r="I3469" t="b">
        <v>0</v>
      </c>
      <c r="J3469" t="b">
        <v>0</v>
      </c>
      <c r="K3469" t="s">
        <v>31</v>
      </c>
      <c r="L3469" t="s">
        <v>32</v>
      </c>
      <c r="N3469">
        <v>15</v>
      </c>
      <c r="O3469" t="s">
        <v>3244</v>
      </c>
      <c r="P3469" t="s">
        <v>3245</v>
      </c>
    </row>
    <row r="3470" spans="1:16" x14ac:dyDescent="0.35">
      <c r="A3470" t="s">
        <v>1776</v>
      </c>
      <c r="B3470" t="s">
        <v>1807</v>
      </c>
      <c r="C3470" t="s">
        <v>537</v>
      </c>
      <c r="D3470" t="s">
        <v>115</v>
      </c>
      <c r="E3470" t="s">
        <v>20</v>
      </c>
      <c r="F3470" t="b">
        <v>0</v>
      </c>
      <c r="G3470" t="s">
        <v>171</v>
      </c>
      <c r="H3470" s="1">
        <v>45758.528969907413</v>
      </c>
      <c r="I3470" t="b">
        <v>0</v>
      </c>
      <c r="J3470" t="b">
        <v>0</v>
      </c>
      <c r="K3470" t="s">
        <v>31</v>
      </c>
      <c r="L3470" t="s">
        <v>22</v>
      </c>
      <c r="M3470">
        <v>106500</v>
      </c>
      <c r="O3470" t="s">
        <v>1123</v>
      </c>
      <c r="P3470" t="s">
        <v>1808</v>
      </c>
    </row>
    <row r="3471" spans="1:16" x14ac:dyDescent="0.35">
      <c r="A3471" t="s">
        <v>1776</v>
      </c>
      <c r="B3471" t="s">
        <v>3033</v>
      </c>
      <c r="C3471" t="s">
        <v>201</v>
      </c>
      <c r="D3471" t="s">
        <v>36</v>
      </c>
      <c r="E3471" t="s">
        <v>20</v>
      </c>
      <c r="F3471" t="b">
        <v>0</v>
      </c>
      <c r="G3471" t="s">
        <v>52</v>
      </c>
      <c r="H3471" s="1">
        <v>45758.641539351847</v>
      </c>
      <c r="I3471" t="b">
        <v>0</v>
      </c>
      <c r="J3471" t="b">
        <v>0</v>
      </c>
      <c r="K3471" t="s">
        <v>31</v>
      </c>
      <c r="L3471" t="s">
        <v>22</v>
      </c>
      <c r="M3471">
        <v>115000</v>
      </c>
      <c r="O3471" t="s">
        <v>61</v>
      </c>
      <c r="P3471" t="s">
        <v>4732</v>
      </c>
    </row>
    <row r="3472" spans="1:16" x14ac:dyDescent="0.35">
      <c r="A3472" t="s">
        <v>1776</v>
      </c>
      <c r="B3472" t="s">
        <v>3429</v>
      </c>
      <c r="C3472" t="s">
        <v>2759</v>
      </c>
      <c r="D3472" t="s">
        <v>36</v>
      </c>
      <c r="E3472" t="s">
        <v>20</v>
      </c>
      <c r="F3472" t="b">
        <v>0</v>
      </c>
      <c r="G3472" t="s">
        <v>52</v>
      </c>
      <c r="H3472" s="1">
        <v>45758.666759259257</v>
      </c>
      <c r="I3472" t="b">
        <v>0</v>
      </c>
      <c r="J3472" t="b">
        <v>0</v>
      </c>
      <c r="K3472" t="s">
        <v>31</v>
      </c>
      <c r="L3472" t="s">
        <v>22</v>
      </c>
      <c r="M3472">
        <v>62500</v>
      </c>
      <c r="O3472" t="s">
        <v>4733</v>
      </c>
      <c r="P3472" t="s">
        <v>4734</v>
      </c>
    </row>
    <row r="3473" spans="1:16" x14ac:dyDescent="0.35">
      <c r="A3473" t="s">
        <v>1776</v>
      </c>
      <c r="B3473" t="s">
        <v>3129</v>
      </c>
      <c r="C3473" t="s">
        <v>530</v>
      </c>
      <c r="D3473" t="s">
        <v>3130</v>
      </c>
      <c r="E3473" t="s">
        <v>20</v>
      </c>
      <c r="F3473" t="b">
        <v>0</v>
      </c>
      <c r="G3473" t="s">
        <v>52</v>
      </c>
      <c r="H3473" s="1">
        <v>45758.708402777767</v>
      </c>
      <c r="I3473" t="b">
        <v>1</v>
      </c>
      <c r="J3473" t="b">
        <v>0</v>
      </c>
      <c r="K3473" t="s">
        <v>31</v>
      </c>
      <c r="L3473" t="s">
        <v>32</v>
      </c>
      <c r="N3473">
        <v>55</v>
      </c>
      <c r="O3473" t="s">
        <v>33</v>
      </c>
      <c r="P3473" t="s">
        <v>4735</v>
      </c>
    </row>
    <row r="3474" spans="1:16" x14ac:dyDescent="0.35">
      <c r="A3474" t="s">
        <v>1776</v>
      </c>
      <c r="B3474" t="s">
        <v>4736</v>
      </c>
      <c r="C3474" t="s">
        <v>824</v>
      </c>
      <c r="D3474" t="s">
        <v>36</v>
      </c>
      <c r="E3474" t="s">
        <v>20</v>
      </c>
      <c r="F3474" t="b">
        <v>0</v>
      </c>
      <c r="G3474" t="s">
        <v>43</v>
      </c>
      <c r="H3474" s="1">
        <v>45758.724386574067</v>
      </c>
      <c r="I3474" t="b">
        <v>0</v>
      </c>
      <c r="J3474" t="b">
        <v>1</v>
      </c>
      <c r="K3474" t="s">
        <v>31</v>
      </c>
      <c r="L3474" t="s">
        <v>22</v>
      </c>
      <c r="M3474">
        <v>87500</v>
      </c>
      <c r="O3474" t="s">
        <v>4737</v>
      </c>
      <c r="P3474" t="s">
        <v>3118</v>
      </c>
    </row>
    <row r="3475" spans="1:16" x14ac:dyDescent="0.35">
      <c r="A3475" t="s">
        <v>1776</v>
      </c>
      <c r="B3475" t="s">
        <v>2196</v>
      </c>
      <c r="C3475" t="s">
        <v>1616</v>
      </c>
      <c r="D3475" t="s">
        <v>36</v>
      </c>
      <c r="E3475" t="s">
        <v>20</v>
      </c>
      <c r="F3475" t="b">
        <v>0</v>
      </c>
      <c r="G3475" t="s">
        <v>52</v>
      </c>
      <c r="H3475" s="1">
        <v>45758.750081018523</v>
      </c>
      <c r="I3475" t="b">
        <v>1</v>
      </c>
      <c r="J3475" t="b">
        <v>1</v>
      </c>
      <c r="K3475" t="s">
        <v>31</v>
      </c>
      <c r="L3475" t="s">
        <v>22</v>
      </c>
      <c r="M3475">
        <v>195000</v>
      </c>
      <c r="O3475" t="s">
        <v>4738</v>
      </c>
    </row>
    <row r="3476" spans="1:16" x14ac:dyDescent="0.35">
      <c r="A3476" t="s">
        <v>1776</v>
      </c>
      <c r="B3476" t="s">
        <v>4739</v>
      </c>
      <c r="C3476" t="s">
        <v>18</v>
      </c>
      <c r="D3476" t="s">
        <v>17442</v>
      </c>
      <c r="E3476" t="s">
        <v>20</v>
      </c>
      <c r="F3476" t="b">
        <v>1</v>
      </c>
      <c r="G3476" t="s">
        <v>105</v>
      </c>
      <c r="H3476" s="1">
        <v>45758.768541666657</v>
      </c>
      <c r="I3476" t="b">
        <v>0</v>
      </c>
      <c r="J3476" t="b">
        <v>0</v>
      </c>
      <c r="K3476" t="s">
        <v>105</v>
      </c>
      <c r="L3476" t="s">
        <v>22</v>
      </c>
      <c r="M3476">
        <v>40000</v>
      </c>
      <c r="O3476" t="s">
        <v>335</v>
      </c>
      <c r="P3476" t="s">
        <v>4740</v>
      </c>
    </row>
    <row r="3477" spans="1:16" x14ac:dyDescent="0.35">
      <c r="A3477" t="s">
        <v>1776</v>
      </c>
      <c r="B3477" t="s">
        <v>4741</v>
      </c>
      <c r="C3477" t="s">
        <v>695</v>
      </c>
      <c r="D3477" t="s">
        <v>29</v>
      </c>
      <c r="E3477" t="s">
        <v>20</v>
      </c>
      <c r="F3477" t="b">
        <v>0</v>
      </c>
      <c r="G3477" t="s">
        <v>171</v>
      </c>
      <c r="H3477" s="1">
        <v>45758.778483796297</v>
      </c>
      <c r="I3477" t="b">
        <v>0</v>
      </c>
      <c r="J3477" t="b">
        <v>1</v>
      </c>
      <c r="K3477" t="s">
        <v>31</v>
      </c>
      <c r="L3477" t="s">
        <v>22</v>
      </c>
      <c r="M3477">
        <v>84212</v>
      </c>
      <c r="O3477" t="s">
        <v>2310</v>
      </c>
      <c r="P3477" t="s">
        <v>1859</v>
      </c>
    </row>
    <row r="3478" spans="1:16" x14ac:dyDescent="0.35">
      <c r="A3478" t="s">
        <v>1776</v>
      </c>
      <c r="B3478" t="s">
        <v>4742</v>
      </c>
      <c r="C3478" t="s">
        <v>4743</v>
      </c>
      <c r="D3478" t="s">
        <v>110</v>
      </c>
      <c r="E3478" t="s">
        <v>20</v>
      </c>
      <c r="F3478" t="b">
        <v>0</v>
      </c>
      <c r="G3478" t="s">
        <v>52</v>
      </c>
      <c r="H3478" s="1">
        <v>45758.791747685187</v>
      </c>
      <c r="I3478" t="b">
        <v>0</v>
      </c>
      <c r="J3478" t="b">
        <v>0</v>
      </c>
      <c r="K3478" t="s">
        <v>31</v>
      </c>
      <c r="L3478" t="s">
        <v>32</v>
      </c>
      <c r="N3478">
        <v>18</v>
      </c>
      <c r="O3478" t="s">
        <v>4744</v>
      </c>
      <c r="P3478" t="s">
        <v>4745</v>
      </c>
    </row>
    <row r="3479" spans="1:16" x14ac:dyDescent="0.35">
      <c r="A3479" t="s">
        <v>1776</v>
      </c>
      <c r="B3479" t="s">
        <v>4746</v>
      </c>
      <c r="C3479" t="s">
        <v>283</v>
      </c>
      <c r="D3479" t="s">
        <v>110</v>
      </c>
      <c r="E3479" t="s">
        <v>20</v>
      </c>
      <c r="F3479" t="b">
        <v>0</v>
      </c>
      <c r="G3479" t="s">
        <v>52</v>
      </c>
      <c r="H3479" s="1">
        <v>45758.916701388887</v>
      </c>
      <c r="I3479" t="b">
        <v>0</v>
      </c>
      <c r="J3479" t="b">
        <v>0</v>
      </c>
      <c r="K3479" t="s">
        <v>31</v>
      </c>
      <c r="L3479" t="s">
        <v>22</v>
      </c>
      <c r="M3479">
        <v>62500</v>
      </c>
      <c r="O3479" t="s">
        <v>4747</v>
      </c>
      <c r="P3479" t="s">
        <v>4748</v>
      </c>
    </row>
    <row r="3480" spans="1:16" x14ac:dyDescent="0.35">
      <c r="A3480" t="s">
        <v>1776</v>
      </c>
      <c r="B3480" t="s">
        <v>4749</v>
      </c>
      <c r="C3480" t="s">
        <v>4750</v>
      </c>
      <c r="D3480" t="s">
        <v>110</v>
      </c>
      <c r="E3480" t="s">
        <v>20</v>
      </c>
      <c r="F3480" t="b">
        <v>0</v>
      </c>
      <c r="G3480" t="s">
        <v>52</v>
      </c>
      <c r="H3480" s="1">
        <v>45758.958402777767</v>
      </c>
      <c r="I3480" t="b">
        <v>0</v>
      </c>
      <c r="J3480" t="b">
        <v>0</v>
      </c>
      <c r="K3480" t="s">
        <v>31</v>
      </c>
      <c r="L3480" t="s">
        <v>22</v>
      </c>
      <c r="M3480">
        <v>58500</v>
      </c>
      <c r="O3480" t="s">
        <v>4751</v>
      </c>
      <c r="P3480" t="s">
        <v>4752</v>
      </c>
    </row>
    <row r="3481" spans="1:16" x14ac:dyDescent="0.35">
      <c r="A3481" t="s">
        <v>1776</v>
      </c>
      <c r="B3481" t="s">
        <v>4753</v>
      </c>
      <c r="C3481" t="s">
        <v>2224</v>
      </c>
      <c r="D3481" t="s">
        <v>974</v>
      </c>
      <c r="E3481" t="s">
        <v>20</v>
      </c>
      <c r="F3481" t="b">
        <v>0</v>
      </c>
      <c r="G3481" t="s">
        <v>52</v>
      </c>
      <c r="H3481" s="1">
        <v>45759.000081018523</v>
      </c>
      <c r="I3481" t="b">
        <v>1</v>
      </c>
      <c r="J3481" t="b">
        <v>1</v>
      </c>
      <c r="K3481" t="s">
        <v>31</v>
      </c>
      <c r="L3481" t="s">
        <v>22</v>
      </c>
      <c r="M3481">
        <v>108267</v>
      </c>
      <c r="O3481" t="s">
        <v>4754</v>
      </c>
      <c r="P3481" t="s">
        <v>4755</v>
      </c>
    </row>
    <row r="3482" spans="1:16" x14ac:dyDescent="0.35">
      <c r="A3482" t="s">
        <v>1776</v>
      </c>
      <c r="B3482" t="s">
        <v>4756</v>
      </c>
      <c r="C3482" t="s">
        <v>320</v>
      </c>
      <c r="D3482" t="s">
        <v>110</v>
      </c>
      <c r="E3482" t="s">
        <v>20</v>
      </c>
      <c r="F3482" t="b">
        <v>0</v>
      </c>
      <c r="G3482" t="s">
        <v>52</v>
      </c>
      <c r="H3482" s="1">
        <v>45759.041759259257</v>
      </c>
      <c r="I3482" t="b">
        <v>0</v>
      </c>
      <c r="J3482" t="b">
        <v>1</v>
      </c>
      <c r="K3482" t="s">
        <v>31</v>
      </c>
      <c r="L3482" t="s">
        <v>22</v>
      </c>
      <c r="M3482">
        <v>170500</v>
      </c>
      <c r="O3482" t="s">
        <v>4757</v>
      </c>
      <c r="P3482" t="s">
        <v>4758</v>
      </c>
    </row>
    <row r="3483" spans="1:16" x14ac:dyDescent="0.35">
      <c r="A3483" t="s">
        <v>1776</v>
      </c>
      <c r="B3483" t="s">
        <v>4746</v>
      </c>
      <c r="C3483" t="s">
        <v>283</v>
      </c>
      <c r="D3483" t="s">
        <v>36</v>
      </c>
      <c r="E3483" t="s">
        <v>20</v>
      </c>
      <c r="F3483" t="b">
        <v>0</v>
      </c>
      <c r="G3483" t="s">
        <v>52</v>
      </c>
      <c r="H3483" s="1">
        <v>45759.250057870369</v>
      </c>
      <c r="I3483" t="b">
        <v>0</v>
      </c>
      <c r="J3483" t="b">
        <v>0</v>
      </c>
      <c r="K3483" t="s">
        <v>31</v>
      </c>
      <c r="L3483" t="s">
        <v>22</v>
      </c>
      <c r="M3483">
        <v>62500</v>
      </c>
      <c r="O3483" t="s">
        <v>4747</v>
      </c>
      <c r="P3483" t="s">
        <v>4748</v>
      </c>
    </row>
    <row r="3484" spans="1:16" x14ac:dyDescent="0.35">
      <c r="A3484" t="s">
        <v>1776</v>
      </c>
      <c r="B3484" t="s">
        <v>2048</v>
      </c>
      <c r="C3484" t="s">
        <v>4759</v>
      </c>
      <c r="D3484" t="s">
        <v>17441</v>
      </c>
      <c r="E3484" t="s">
        <v>20</v>
      </c>
      <c r="F3484" t="b">
        <v>0</v>
      </c>
      <c r="G3484" t="s">
        <v>68</v>
      </c>
      <c r="H3484" s="1">
        <v>45759.250509259262</v>
      </c>
      <c r="I3484" t="b">
        <v>0</v>
      </c>
      <c r="J3484" t="b">
        <v>0</v>
      </c>
      <c r="K3484" t="s">
        <v>31</v>
      </c>
      <c r="L3484" t="s">
        <v>22</v>
      </c>
      <c r="M3484">
        <v>154374</v>
      </c>
      <c r="O3484" t="s">
        <v>4760</v>
      </c>
      <c r="P3484" t="s">
        <v>340</v>
      </c>
    </row>
    <row r="3485" spans="1:16" x14ac:dyDescent="0.35">
      <c r="A3485" t="s">
        <v>1776</v>
      </c>
      <c r="B3485" t="s">
        <v>3723</v>
      </c>
      <c r="C3485" t="s">
        <v>560</v>
      </c>
      <c r="D3485" t="s">
        <v>2253</v>
      </c>
      <c r="E3485" t="s">
        <v>20</v>
      </c>
      <c r="F3485" t="b">
        <v>0</v>
      </c>
      <c r="G3485" t="s">
        <v>30</v>
      </c>
      <c r="H3485" s="1">
        <v>45759.250694444447</v>
      </c>
      <c r="I3485" t="b">
        <v>0</v>
      </c>
      <c r="J3485" t="b">
        <v>0</v>
      </c>
      <c r="K3485" t="s">
        <v>31</v>
      </c>
      <c r="L3485" t="s">
        <v>22</v>
      </c>
      <c r="M3485">
        <v>85000</v>
      </c>
      <c r="O3485" t="s">
        <v>2144</v>
      </c>
      <c r="P3485" t="s">
        <v>4672</v>
      </c>
    </row>
    <row r="3486" spans="1:16" x14ac:dyDescent="0.35">
      <c r="A3486" t="s">
        <v>1776</v>
      </c>
      <c r="B3486" t="s">
        <v>4707</v>
      </c>
      <c r="C3486" t="s">
        <v>4235</v>
      </c>
      <c r="D3486" t="s">
        <v>4220</v>
      </c>
      <c r="E3486" t="s">
        <v>20</v>
      </c>
      <c r="F3486" t="b">
        <v>0</v>
      </c>
      <c r="G3486" t="s">
        <v>994</v>
      </c>
      <c r="H3486" s="1">
        <v>45759.260520833333</v>
      </c>
      <c r="I3486" t="b">
        <v>1</v>
      </c>
      <c r="J3486" t="b">
        <v>0</v>
      </c>
      <c r="K3486" t="s">
        <v>994</v>
      </c>
      <c r="L3486" t="s">
        <v>22</v>
      </c>
      <c r="M3486">
        <v>50000</v>
      </c>
      <c r="O3486" t="s">
        <v>4220</v>
      </c>
      <c r="P3486" t="s">
        <v>897</v>
      </c>
    </row>
    <row r="3487" spans="1:16" x14ac:dyDescent="0.35">
      <c r="A3487" t="s">
        <v>1776</v>
      </c>
      <c r="B3487" t="s">
        <v>2399</v>
      </c>
      <c r="C3487" t="s">
        <v>4761</v>
      </c>
      <c r="D3487" t="s">
        <v>29</v>
      </c>
      <c r="E3487" t="s">
        <v>20</v>
      </c>
      <c r="F3487" t="b">
        <v>0</v>
      </c>
      <c r="G3487" t="s">
        <v>171</v>
      </c>
      <c r="H3487" s="1">
        <v>45759.262488425928</v>
      </c>
      <c r="I3487" t="b">
        <v>0</v>
      </c>
      <c r="J3487" t="b">
        <v>1</v>
      </c>
      <c r="K3487" t="s">
        <v>31</v>
      </c>
      <c r="L3487" t="s">
        <v>32</v>
      </c>
      <c r="N3487">
        <v>32.739997863769531</v>
      </c>
      <c r="O3487" t="s">
        <v>4762</v>
      </c>
      <c r="P3487" t="s">
        <v>4763</v>
      </c>
    </row>
    <row r="3488" spans="1:16" x14ac:dyDescent="0.35">
      <c r="A3488" t="s">
        <v>1776</v>
      </c>
      <c r="B3488" t="s">
        <v>4764</v>
      </c>
      <c r="C3488" t="s">
        <v>257</v>
      </c>
      <c r="D3488" t="s">
        <v>443</v>
      </c>
      <c r="E3488" t="s">
        <v>20</v>
      </c>
      <c r="F3488" t="b">
        <v>0</v>
      </c>
      <c r="G3488" t="s">
        <v>47</v>
      </c>
      <c r="H3488" s="1">
        <v>45759.292615740742</v>
      </c>
      <c r="I3488" t="b">
        <v>0</v>
      </c>
      <c r="J3488" t="b">
        <v>1</v>
      </c>
      <c r="K3488" t="s">
        <v>31</v>
      </c>
      <c r="L3488" t="s">
        <v>22</v>
      </c>
      <c r="M3488">
        <v>100000</v>
      </c>
      <c r="O3488" t="s">
        <v>4765</v>
      </c>
      <c r="P3488" t="s">
        <v>1284</v>
      </c>
    </row>
    <row r="3489" spans="1:16" x14ac:dyDescent="0.35">
      <c r="A3489" t="s">
        <v>1776</v>
      </c>
      <c r="B3489" t="s">
        <v>4766</v>
      </c>
      <c r="C3489" t="s">
        <v>4767</v>
      </c>
      <c r="D3489" t="s">
        <v>110</v>
      </c>
      <c r="E3489" t="s">
        <v>20</v>
      </c>
      <c r="F3489" t="b">
        <v>0</v>
      </c>
      <c r="G3489" t="s">
        <v>68</v>
      </c>
      <c r="H3489" s="1">
        <v>45759.375590277778</v>
      </c>
      <c r="I3489" t="b">
        <v>1</v>
      </c>
      <c r="J3489" t="b">
        <v>0</v>
      </c>
      <c r="K3489" t="s">
        <v>31</v>
      </c>
      <c r="L3489" t="s">
        <v>22</v>
      </c>
      <c r="M3489">
        <v>82500</v>
      </c>
      <c r="O3489" t="s">
        <v>4768</v>
      </c>
    </row>
    <row r="3490" spans="1:16" x14ac:dyDescent="0.35">
      <c r="A3490" t="s">
        <v>1776</v>
      </c>
      <c r="B3490" t="s">
        <v>1776</v>
      </c>
      <c r="C3490" t="s">
        <v>4769</v>
      </c>
      <c r="D3490" t="s">
        <v>3243</v>
      </c>
      <c r="E3490" t="s">
        <v>296</v>
      </c>
      <c r="F3490" t="b">
        <v>0</v>
      </c>
      <c r="G3490" t="s">
        <v>30</v>
      </c>
      <c r="H3490" s="1">
        <v>45759.459131944437</v>
      </c>
      <c r="I3490" t="b">
        <v>0</v>
      </c>
      <c r="J3490" t="b">
        <v>0</v>
      </c>
      <c r="K3490" t="s">
        <v>31</v>
      </c>
      <c r="L3490" t="s">
        <v>32</v>
      </c>
      <c r="N3490">
        <v>15</v>
      </c>
      <c r="O3490" t="s">
        <v>3244</v>
      </c>
      <c r="P3490" t="s">
        <v>3245</v>
      </c>
    </row>
    <row r="3491" spans="1:16" x14ac:dyDescent="0.35">
      <c r="A3491" t="s">
        <v>1776</v>
      </c>
      <c r="B3491" t="s">
        <v>1776</v>
      </c>
      <c r="C3491" t="s">
        <v>4770</v>
      </c>
      <c r="D3491" t="s">
        <v>3243</v>
      </c>
      <c r="E3491" t="s">
        <v>296</v>
      </c>
      <c r="F3491" t="b">
        <v>0</v>
      </c>
      <c r="G3491" t="s">
        <v>30</v>
      </c>
      <c r="H3491" s="1">
        <v>45759.500763888893</v>
      </c>
      <c r="I3491" t="b">
        <v>0</v>
      </c>
      <c r="J3491" t="b">
        <v>0</v>
      </c>
      <c r="K3491" t="s">
        <v>31</v>
      </c>
      <c r="L3491" t="s">
        <v>32</v>
      </c>
      <c r="N3491">
        <v>15</v>
      </c>
      <c r="O3491" t="s">
        <v>3244</v>
      </c>
      <c r="P3491" t="s">
        <v>3245</v>
      </c>
    </row>
    <row r="3492" spans="1:16" x14ac:dyDescent="0.35">
      <c r="A3492" t="s">
        <v>1776</v>
      </c>
      <c r="B3492" t="s">
        <v>2120</v>
      </c>
      <c r="C3492" t="s">
        <v>154</v>
      </c>
      <c r="D3492" t="s">
        <v>1924</v>
      </c>
      <c r="E3492" t="s">
        <v>20</v>
      </c>
      <c r="F3492" t="b">
        <v>0</v>
      </c>
      <c r="G3492" t="s">
        <v>52</v>
      </c>
      <c r="H3492" s="1">
        <v>45760.250057870369</v>
      </c>
      <c r="I3492" t="b">
        <v>0</v>
      </c>
      <c r="J3492" t="b">
        <v>0</v>
      </c>
      <c r="K3492" t="s">
        <v>31</v>
      </c>
      <c r="L3492" t="s">
        <v>22</v>
      </c>
      <c r="M3492">
        <v>145000</v>
      </c>
      <c r="O3492" t="s">
        <v>4771</v>
      </c>
      <c r="P3492" t="s">
        <v>4772</v>
      </c>
    </row>
    <row r="3493" spans="1:16" x14ac:dyDescent="0.35">
      <c r="A3493" t="s">
        <v>1776</v>
      </c>
      <c r="B3493" t="s">
        <v>4345</v>
      </c>
      <c r="C3493" t="s">
        <v>537</v>
      </c>
      <c r="D3493" t="s">
        <v>573</v>
      </c>
      <c r="E3493" t="s">
        <v>296</v>
      </c>
      <c r="F3493" t="b">
        <v>0</v>
      </c>
      <c r="G3493" t="s">
        <v>30</v>
      </c>
      <c r="H3493" s="1">
        <v>45760.417523148149</v>
      </c>
      <c r="I3493" t="b">
        <v>1</v>
      </c>
      <c r="J3493" t="b">
        <v>0</v>
      </c>
      <c r="K3493" t="s">
        <v>31</v>
      </c>
      <c r="L3493" t="s">
        <v>32</v>
      </c>
      <c r="N3493">
        <v>22.694999694824219</v>
      </c>
      <c r="O3493" t="s">
        <v>4009</v>
      </c>
    </row>
    <row r="3494" spans="1:16" x14ac:dyDescent="0.35">
      <c r="A3494" t="s">
        <v>1776</v>
      </c>
      <c r="B3494" t="s">
        <v>4773</v>
      </c>
      <c r="C3494" t="s">
        <v>4774</v>
      </c>
      <c r="D3494" t="s">
        <v>573</v>
      </c>
      <c r="E3494" t="s">
        <v>296</v>
      </c>
      <c r="F3494" t="b">
        <v>0</v>
      </c>
      <c r="G3494" t="s">
        <v>52</v>
      </c>
      <c r="H3494" s="1">
        <v>45760.458425925928</v>
      </c>
      <c r="I3494" t="b">
        <v>0</v>
      </c>
      <c r="J3494" t="b">
        <v>1</v>
      </c>
      <c r="K3494" t="s">
        <v>31</v>
      </c>
      <c r="L3494" t="s">
        <v>32</v>
      </c>
      <c r="N3494">
        <v>24.014999389648441</v>
      </c>
      <c r="O3494" t="s">
        <v>4775</v>
      </c>
      <c r="P3494" t="s">
        <v>4323</v>
      </c>
    </row>
    <row r="3495" spans="1:16" x14ac:dyDescent="0.35">
      <c r="A3495" t="s">
        <v>1776</v>
      </c>
      <c r="B3495" t="s">
        <v>4776</v>
      </c>
      <c r="C3495" t="s">
        <v>2343</v>
      </c>
      <c r="D3495" t="s">
        <v>573</v>
      </c>
      <c r="E3495" t="s">
        <v>296</v>
      </c>
      <c r="F3495" t="b">
        <v>0</v>
      </c>
      <c r="G3495" t="s">
        <v>52</v>
      </c>
      <c r="H3495" s="1">
        <v>45760.458495370367</v>
      </c>
      <c r="I3495" t="b">
        <v>0</v>
      </c>
      <c r="J3495" t="b">
        <v>1</v>
      </c>
      <c r="K3495" t="s">
        <v>31</v>
      </c>
      <c r="L3495" t="s">
        <v>32</v>
      </c>
      <c r="N3495">
        <v>26.389999389648441</v>
      </c>
      <c r="O3495" t="s">
        <v>4777</v>
      </c>
      <c r="P3495" t="s">
        <v>4778</v>
      </c>
    </row>
    <row r="3496" spans="1:16" x14ac:dyDescent="0.35">
      <c r="A3496" t="s">
        <v>1776</v>
      </c>
      <c r="B3496" t="s">
        <v>1776</v>
      </c>
      <c r="C3496" t="s">
        <v>4779</v>
      </c>
      <c r="D3496" t="s">
        <v>3243</v>
      </c>
      <c r="E3496" t="s">
        <v>296</v>
      </c>
      <c r="F3496" t="b">
        <v>0</v>
      </c>
      <c r="G3496" t="s">
        <v>52</v>
      </c>
      <c r="H3496" s="1">
        <v>45760.500173611108</v>
      </c>
      <c r="I3496" t="b">
        <v>0</v>
      </c>
      <c r="J3496" t="b">
        <v>0</v>
      </c>
      <c r="K3496" t="s">
        <v>31</v>
      </c>
      <c r="L3496" t="s">
        <v>32</v>
      </c>
      <c r="N3496">
        <v>15</v>
      </c>
      <c r="O3496" t="s">
        <v>3244</v>
      </c>
      <c r="P3496" t="s">
        <v>3245</v>
      </c>
    </row>
    <row r="3497" spans="1:16" x14ac:dyDescent="0.35">
      <c r="A3497" t="s">
        <v>1776</v>
      </c>
      <c r="B3497" t="s">
        <v>1776</v>
      </c>
      <c r="C3497" t="s">
        <v>4780</v>
      </c>
      <c r="D3497" t="s">
        <v>3243</v>
      </c>
      <c r="E3497" t="s">
        <v>296</v>
      </c>
      <c r="F3497" t="b">
        <v>0</v>
      </c>
      <c r="G3497" t="s">
        <v>52</v>
      </c>
      <c r="H3497" s="1">
        <v>45760.500185185178</v>
      </c>
      <c r="I3497" t="b">
        <v>0</v>
      </c>
      <c r="J3497" t="b">
        <v>0</v>
      </c>
      <c r="K3497" t="s">
        <v>31</v>
      </c>
      <c r="L3497" t="s">
        <v>32</v>
      </c>
      <c r="N3497">
        <v>15</v>
      </c>
      <c r="O3497" t="s">
        <v>3244</v>
      </c>
      <c r="P3497" t="s">
        <v>3245</v>
      </c>
    </row>
    <row r="3498" spans="1:16" x14ac:dyDescent="0.35">
      <c r="A3498" t="s">
        <v>1776</v>
      </c>
      <c r="B3498" t="s">
        <v>1776</v>
      </c>
      <c r="C3498" t="s">
        <v>4781</v>
      </c>
      <c r="D3498" t="s">
        <v>3243</v>
      </c>
      <c r="E3498" t="s">
        <v>296</v>
      </c>
      <c r="F3498" t="b">
        <v>0</v>
      </c>
      <c r="G3498" t="s">
        <v>47</v>
      </c>
      <c r="H3498" s="1">
        <v>45760.542164351849</v>
      </c>
      <c r="I3498" t="b">
        <v>0</v>
      </c>
      <c r="J3498" t="b">
        <v>0</v>
      </c>
      <c r="K3498" t="s">
        <v>31</v>
      </c>
      <c r="L3498" t="s">
        <v>32</v>
      </c>
      <c r="N3498">
        <v>15</v>
      </c>
      <c r="O3498" t="s">
        <v>3244</v>
      </c>
      <c r="P3498" t="s">
        <v>3245</v>
      </c>
    </row>
    <row r="3499" spans="1:16" x14ac:dyDescent="0.35">
      <c r="A3499" t="s">
        <v>1776</v>
      </c>
      <c r="B3499" t="s">
        <v>3443</v>
      </c>
      <c r="C3499" t="s">
        <v>1336</v>
      </c>
      <c r="D3499" t="s">
        <v>573</v>
      </c>
      <c r="E3499" t="s">
        <v>20</v>
      </c>
      <c r="F3499" t="b">
        <v>0</v>
      </c>
      <c r="G3499" t="s">
        <v>68</v>
      </c>
      <c r="H3499" s="1">
        <v>45760.834074074082</v>
      </c>
      <c r="I3499" t="b">
        <v>0</v>
      </c>
      <c r="J3499" t="b">
        <v>1</v>
      </c>
      <c r="K3499" t="s">
        <v>31</v>
      </c>
      <c r="L3499" t="s">
        <v>32</v>
      </c>
      <c r="N3499">
        <v>22.694999694824219</v>
      </c>
      <c r="O3499" t="s">
        <v>4055</v>
      </c>
      <c r="P3499" t="s">
        <v>4056</v>
      </c>
    </row>
    <row r="3500" spans="1:16" x14ac:dyDescent="0.35">
      <c r="A3500" t="s">
        <v>1776</v>
      </c>
      <c r="B3500" t="s">
        <v>1957</v>
      </c>
      <c r="C3500" t="s">
        <v>410</v>
      </c>
      <c r="D3500" t="s">
        <v>573</v>
      </c>
      <c r="E3500" t="s">
        <v>296</v>
      </c>
      <c r="F3500" t="b">
        <v>0</v>
      </c>
      <c r="G3500" t="s">
        <v>47</v>
      </c>
      <c r="H3500" s="1">
        <v>45760.958680555559</v>
      </c>
      <c r="I3500" t="b">
        <v>1</v>
      </c>
      <c r="J3500" t="b">
        <v>0</v>
      </c>
      <c r="K3500" t="s">
        <v>31</v>
      </c>
      <c r="L3500" t="s">
        <v>32</v>
      </c>
      <c r="N3500">
        <v>24.33499908447266</v>
      </c>
      <c r="O3500" t="s">
        <v>3702</v>
      </c>
      <c r="P3500" t="s">
        <v>2389</v>
      </c>
    </row>
    <row r="3501" spans="1:16" x14ac:dyDescent="0.35">
      <c r="A3501" t="s">
        <v>1776</v>
      </c>
      <c r="B3501" t="s">
        <v>2248</v>
      </c>
      <c r="C3501" t="s">
        <v>4782</v>
      </c>
      <c r="D3501" t="s">
        <v>110</v>
      </c>
      <c r="E3501" t="s">
        <v>20</v>
      </c>
      <c r="F3501" t="b">
        <v>0</v>
      </c>
      <c r="G3501" t="s">
        <v>47</v>
      </c>
      <c r="H3501" s="1">
        <v>45761.250208333331</v>
      </c>
      <c r="I3501" t="b">
        <v>0</v>
      </c>
      <c r="J3501" t="b">
        <v>1</v>
      </c>
      <c r="K3501" t="s">
        <v>31</v>
      </c>
      <c r="L3501" t="s">
        <v>22</v>
      </c>
      <c r="M3501">
        <v>78447.203125</v>
      </c>
      <c r="O3501" t="s">
        <v>4783</v>
      </c>
      <c r="P3501" t="s">
        <v>4784</v>
      </c>
    </row>
    <row r="3502" spans="1:16" x14ac:dyDescent="0.35">
      <c r="A3502" t="s">
        <v>1776</v>
      </c>
      <c r="B3502" t="s">
        <v>4785</v>
      </c>
      <c r="C3502" t="s">
        <v>18</v>
      </c>
      <c r="D3502" t="s">
        <v>17442</v>
      </c>
      <c r="E3502" t="s">
        <v>20</v>
      </c>
      <c r="F3502" t="b">
        <v>1</v>
      </c>
      <c r="G3502" t="s">
        <v>4786</v>
      </c>
      <c r="H3502" s="1">
        <v>45761.254814814813</v>
      </c>
      <c r="I3502" t="b">
        <v>1</v>
      </c>
      <c r="J3502" t="b">
        <v>0</v>
      </c>
      <c r="K3502" t="s">
        <v>4786</v>
      </c>
      <c r="L3502" t="s">
        <v>22</v>
      </c>
      <c r="M3502">
        <v>60000</v>
      </c>
      <c r="O3502" t="s">
        <v>4787</v>
      </c>
      <c r="P3502" t="s">
        <v>4788</v>
      </c>
    </row>
    <row r="3503" spans="1:16" x14ac:dyDescent="0.35">
      <c r="A3503" t="s">
        <v>1776</v>
      </c>
      <c r="B3503" t="s">
        <v>1776</v>
      </c>
      <c r="C3503" t="s">
        <v>4789</v>
      </c>
      <c r="D3503" t="s">
        <v>854</v>
      </c>
      <c r="E3503" t="s">
        <v>760</v>
      </c>
      <c r="F3503" t="b">
        <v>0</v>
      </c>
      <c r="G3503" t="s">
        <v>4469</v>
      </c>
      <c r="H3503" s="1">
        <v>45761.263171296298</v>
      </c>
      <c r="I3503" t="b">
        <v>0</v>
      </c>
      <c r="J3503" t="b">
        <v>0</v>
      </c>
      <c r="K3503" t="s">
        <v>4469</v>
      </c>
      <c r="L3503" t="s">
        <v>32</v>
      </c>
      <c r="N3503">
        <v>50</v>
      </c>
      <c r="O3503" t="s">
        <v>854</v>
      </c>
    </row>
    <row r="3504" spans="1:16" x14ac:dyDescent="0.35">
      <c r="A3504" t="s">
        <v>1776</v>
      </c>
      <c r="B3504" t="s">
        <v>1807</v>
      </c>
      <c r="C3504" t="s">
        <v>201</v>
      </c>
      <c r="D3504" t="s">
        <v>115</v>
      </c>
      <c r="E3504" t="s">
        <v>20</v>
      </c>
      <c r="F3504" t="b">
        <v>0</v>
      </c>
      <c r="G3504" t="s">
        <v>43</v>
      </c>
      <c r="H3504" s="1">
        <v>45761.292199074072</v>
      </c>
      <c r="I3504" t="b">
        <v>1</v>
      </c>
      <c r="J3504" t="b">
        <v>0</v>
      </c>
      <c r="K3504" t="s">
        <v>31</v>
      </c>
      <c r="L3504" t="s">
        <v>22</v>
      </c>
      <c r="M3504">
        <v>100000</v>
      </c>
      <c r="O3504" t="s">
        <v>1123</v>
      </c>
      <c r="P3504" t="s">
        <v>2166</v>
      </c>
    </row>
    <row r="3505" spans="1:16" x14ac:dyDescent="0.35">
      <c r="A3505" t="s">
        <v>1776</v>
      </c>
      <c r="B3505" t="s">
        <v>1776</v>
      </c>
      <c r="C3505" t="s">
        <v>4790</v>
      </c>
      <c r="D3505" t="s">
        <v>3243</v>
      </c>
      <c r="E3505" t="s">
        <v>296</v>
      </c>
      <c r="F3505" t="b">
        <v>0</v>
      </c>
      <c r="G3505" t="s">
        <v>47</v>
      </c>
      <c r="H3505" s="1">
        <v>45761.417002314818</v>
      </c>
      <c r="I3505" t="b">
        <v>0</v>
      </c>
      <c r="J3505" t="b">
        <v>0</v>
      </c>
      <c r="K3505" t="s">
        <v>31</v>
      </c>
      <c r="L3505" t="s">
        <v>32</v>
      </c>
      <c r="N3505">
        <v>15</v>
      </c>
      <c r="O3505" t="s">
        <v>3244</v>
      </c>
      <c r="P3505" t="s">
        <v>3245</v>
      </c>
    </row>
    <row r="3506" spans="1:16" x14ac:dyDescent="0.35">
      <c r="A3506" t="s">
        <v>1776</v>
      </c>
      <c r="B3506" t="s">
        <v>2338</v>
      </c>
      <c r="C3506" t="s">
        <v>4791</v>
      </c>
      <c r="D3506" t="s">
        <v>29</v>
      </c>
      <c r="E3506" t="s">
        <v>20</v>
      </c>
      <c r="F3506" t="b">
        <v>0</v>
      </c>
      <c r="G3506" t="s">
        <v>43</v>
      </c>
      <c r="H3506" s="1">
        <v>45761.417094907411</v>
      </c>
      <c r="I3506" t="b">
        <v>0</v>
      </c>
      <c r="J3506" t="b">
        <v>1</v>
      </c>
      <c r="K3506" t="s">
        <v>31</v>
      </c>
      <c r="L3506" t="s">
        <v>22</v>
      </c>
      <c r="M3506">
        <v>85881.5</v>
      </c>
      <c r="O3506" t="s">
        <v>3437</v>
      </c>
      <c r="P3506" t="s">
        <v>2883</v>
      </c>
    </row>
    <row r="3507" spans="1:16" x14ac:dyDescent="0.35">
      <c r="A3507" t="s">
        <v>1776</v>
      </c>
      <c r="B3507" t="s">
        <v>1776</v>
      </c>
      <c r="C3507" t="s">
        <v>4792</v>
      </c>
      <c r="D3507" t="s">
        <v>573</v>
      </c>
      <c r="E3507" t="s">
        <v>296</v>
      </c>
      <c r="F3507" t="b">
        <v>0</v>
      </c>
      <c r="G3507" t="s">
        <v>47</v>
      </c>
      <c r="H3507" s="1">
        <v>45761.458599537043</v>
      </c>
      <c r="I3507" t="b">
        <v>0</v>
      </c>
      <c r="J3507" t="b">
        <v>0</v>
      </c>
      <c r="K3507" t="s">
        <v>31</v>
      </c>
      <c r="L3507" t="s">
        <v>32</v>
      </c>
      <c r="N3507">
        <v>24.33499908447266</v>
      </c>
      <c r="O3507" t="s">
        <v>4793</v>
      </c>
      <c r="P3507" t="s">
        <v>78</v>
      </c>
    </row>
    <row r="3508" spans="1:16" x14ac:dyDescent="0.35">
      <c r="A3508" t="s">
        <v>1776</v>
      </c>
      <c r="B3508" t="s">
        <v>1776</v>
      </c>
      <c r="C3508" t="s">
        <v>4794</v>
      </c>
      <c r="D3508" t="s">
        <v>3243</v>
      </c>
      <c r="E3508" t="s">
        <v>296</v>
      </c>
      <c r="F3508" t="b">
        <v>0</v>
      </c>
      <c r="G3508" t="s">
        <v>47</v>
      </c>
      <c r="H3508" s="1">
        <v>45761.500335648147</v>
      </c>
      <c r="I3508" t="b">
        <v>0</v>
      </c>
      <c r="J3508" t="b">
        <v>0</v>
      </c>
      <c r="K3508" t="s">
        <v>31</v>
      </c>
      <c r="L3508" t="s">
        <v>32</v>
      </c>
      <c r="N3508">
        <v>15</v>
      </c>
      <c r="O3508" t="s">
        <v>3244</v>
      </c>
      <c r="P3508" t="s">
        <v>3245</v>
      </c>
    </row>
    <row r="3509" spans="1:16" x14ac:dyDescent="0.35">
      <c r="A3509" t="s">
        <v>1776</v>
      </c>
      <c r="B3509" t="s">
        <v>4795</v>
      </c>
      <c r="C3509" t="s">
        <v>193</v>
      </c>
      <c r="D3509" t="s">
        <v>110</v>
      </c>
      <c r="E3509" t="s">
        <v>20</v>
      </c>
      <c r="F3509" t="b">
        <v>0</v>
      </c>
      <c r="G3509" t="s">
        <v>52</v>
      </c>
      <c r="H3509" s="1">
        <v>45761.66679398148</v>
      </c>
      <c r="I3509" t="b">
        <v>0</v>
      </c>
      <c r="J3509" t="b">
        <v>0</v>
      </c>
      <c r="K3509" t="s">
        <v>31</v>
      </c>
      <c r="L3509" t="s">
        <v>22</v>
      </c>
      <c r="M3509">
        <v>100869</v>
      </c>
      <c r="O3509" t="s">
        <v>4796</v>
      </c>
      <c r="P3509" t="s">
        <v>216</v>
      </c>
    </row>
    <row r="3510" spans="1:16" x14ac:dyDescent="0.35">
      <c r="A3510" t="s">
        <v>1776</v>
      </c>
      <c r="B3510" t="s">
        <v>4797</v>
      </c>
      <c r="C3510" t="s">
        <v>2846</v>
      </c>
      <c r="D3510" t="s">
        <v>17437</v>
      </c>
      <c r="E3510" t="s">
        <v>20</v>
      </c>
      <c r="F3510" t="b">
        <v>0</v>
      </c>
      <c r="G3510" t="s">
        <v>68</v>
      </c>
      <c r="H3510" s="1">
        <v>45761.667256944442</v>
      </c>
      <c r="I3510" t="b">
        <v>1</v>
      </c>
      <c r="J3510" t="b">
        <v>0</v>
      </c>
      <c r="K3510" t="s">
        <v>31</v>
      </c>
      <c r="L3510" t="s">
        <v>22</v>
      </c>
      <c r="M3510">
        <v>72500</v>
      </c>
      <c r="O3510" t="s">
        <v>61</v>
      </c>
      <c r="P3510" t="s">
        <v>64</v>
      </c>
    </row>
    <row r="3511" spans="1:16" x14ac:dyDescent="0.35">
      <c r="A3511" t="s">
        <v>1776</v>
      </c>
      <c r="B3511" t="s">
        <v>2196</v>
      </c>
      <c r="C3511" t="s">
        <v>4798</v>
      </c>
      <c r="D3511" t="s">
        <v>17437</v>
      </c>
      <c r="F3511" t="b">
        <v>0</v>
      </c>
      <c r="G3511" t="s">
        <v>68</v>
      </c>
      <c r="H3511" s="1">
        <v>45761.70894675926</v>
      </c>
      <c r="I3511" t="b">
        <v>1</v>
      </c>
      <c r="J3511" t="b">
        <v>0</v>
      </c>
      <c r="K3511" t="s">
        <v>31</v>
      </c>
      <c r="L3511" t="s">
        <v>32</v>
      </c>
      <c r="N3511">
        <v>37.5</v>
      </c>
      <c r="O3511" t="s">
        <v>61</v>
      </c>
      <c r="P3511" t="s">
        <v>164</v>
      </c>
    </row>
    <row r="3512" spans="1:16" x14ac:dyDescent="0.35">
      <c r="A3512" t="s">
        <v>1776</v>
      </c>
      <c r="B3512" t="s">
        <v>4799</v>
      </c>
      <c r="C3512" t="s">
        <v>1188</v>
      </c>
      <c r="D3512" t="s">
        <v>110</v>
      </c>
      <c r="E3512" t="s">
        <v>20</v>
      </c>
      <c r="F3512" t="b">
        <v>0</v>
      </c>
      <c r="G3512" t="s">
        <v>47</v>
      </c>
      <c r="H3512" s="1">
        <v>45761.791875000003</v>
      </c>
      <c r="I3512" t="b">
        <v>0</v>
      </c>
      <c r="J3512" t="b">
        <v>1</v>
      </c>
      <c r="K3512" t="s">
        <v>31</v>
      </c>
      <c r="L3512" t="s">
        <v>22</v>
      </c>
      <c r="M3512">
        <v>62500</v>
      </c>
      <c r="O3512" t="s">
        <v>4800</v>
      </c>
      <c r="P3512" t="s">
        <v>164</v>
      </c>
    </row>
    <row r="3513" spans="1:16" x14ac:dyDescent="0.35">
      <c r="A3513" t="s">
        <v>1776</v>
      </c>
      <c r="B3513" t="s">
        <v>4801</v>
      </c>
      <c r="C3513" t="s">
        <v>154</v>
      </c>
      <c r="D3513" t="s">
        <v>1869</v>
      </c>
      <c r="E3513" t="s">
        <v>20</v>
      </c>
      <c r="F3513" t="b">
        <v>0</v>
      </c>
      <c r="G3513" t="s">
        <v>52</v>
      </c>
      <c r="H3513" s="1">
        <v>45762.250034722223</v>
      </c>
      <c r="I3513" t="b">
        <v>0</v>
      </c>
      <c r="J3513" t="b">
        <v>1</v>
      </c>
      <c r="K3513" t="s">
        <v>31</v>
      </c>
      <c r="L3513" t="s">
        <v>22</v>
      </c>
      <c r="M3513">
        <v>180000</v>
      </c>
      <c r="O3513" t="s">
        <v>4802</v>
      </c>
      <c r="P3513" t="s">
        <v>4803</v>
      </c>
    </row>
    <row r="3514" spans="1:16" x14ac:dyDescent="0.35">
      <c r="A3514" t="s">
        <v>1776</v>
      </c>
      <c r="B3514" t="s">
        <v>1776</v>
      </c>
      <c r="C3514" t="s">
        <v>840</v>
      </c>
      <c r="D3514" t="s">
        <v>29</v>
      </c>
      <c r="E3514" t="s">
        <v>20</v>
      </c>
      <c r="F3514" t="b">
        <v>0</v>
      </c>
      <c r="G3514" t="s">
        <v>47</v>
      </c>
      <c r="H3514" s="1">
        <v>45762.250254629631</v>
      </c>
      <c r="I3514" t="b">
        <v>1</v>
      </c>
      <c r="J3514" t="b">
        <v>1</v>
      </c>
      <c r="K3514" t="s">
        <v>31</v>
      </c>
      <c r="L3514" t="s">
        <v>22</v>
      </c>
      <c r="M3514">
        <v>97500</v>
      </c>
      <c r="O3514" t="s">
        <v>4804</v>
      </c>
      <c r="P3514" t="s">
        <v>4805</v>
      </c>
    </row>
    <row r="3515" spans="1:16" x14ac:dyDescent="0.35">
      <c r="A3515" t="s">
        <v>1776</v>
      </c>
      <c r="B3515" t="s">
        <v>4806</v>
      </c>
      <c r="C3515" t="s">
        <v>597</v>
      </c>
      <c r="D3515" t="s">
        <v>17496</v>
      </c>
      <c r="E3515" t="s">
        <v>20</v>
      </c>
      <c r="F3515" t="b">
        <v>0</v>
      </c>
      <c r="G3515" t="s">
        <v>52</v>
      </c>
      <c r="H3515" s="1">
        <v>45762.375115740739</v>
      </c>
      <c r="I3515" t="b">
        <v>1</v>
      </c>
      <c r="J3515" t="b">
        <v>0</v>
      </c>
      <c r="K3515" t="s">
        <v>31</v>
      </c>
      <c r="L3515" t="s">
        <v>22</v>
      </c>
      <c r="M3515">
        <v>107500</v>
      </c>
      <c r="O3515" t="s">
        <v>4807</v>
      </c>
    </row>
    <row r="3516" spans="1:16" x14ac:dyDescent="0.35">
      <c r="A3516" t="s">
        <v>1776</v>
      </c>
      <c r="B3516" t="s">
        <v>1776</v>
      </c>
      <c r="C3516" t="s">
        <v>4808</v>
      </c>
      <c r="D3516" t="s">
        <v>3243</v>
      </c>
      <c r="E3516" t="s">
        <v>296</v>
      </c>
      <c r="F3516" t="b">
        <v>0</v>
      </c>
      <c r="G3516" t="s">
        <v>43</v>
      </c>
      <c r="H3516" s="1">
        <v>45762.417094907411</v>
      </c>
      <c r="I3516" t="b">
        <v>0</v>
      </c>
      <c r="J3516" t="b">
        <v>0</v>
      </c>
      <c r="K3516" t="s">
        <v>31</v>
      </c>
      <c r="L3516" t="s">
        <v>32</v>
      </c>
      <c r="N3516">
        <v>15</v>
      </c>
      <c r="O3516" t="s">
        <v>3244</v>
      </c>
      <c r="P3516" t="s">
        <v>3245</v>
      </c>
    </row>
    <row r="3517" spans="1:16" x14ac:dyDescent="0.35">
      <c r="A3517" t="s">
        <v>1776</v>
      </c>
      <c r="B3517" t="s">
        <v>2408</v>
      </c>
      <c r="C3517" t="s">
        <v>185</v>
      </c>
      <c r="D3517" t="s">
        <v>1955</v>
      </c>
      <c r="E3517" t="s">
        <v>91</v>
      </c>
      <c r="F3517" t="b">
        <v>0</v>
      </c>
      <c r="G3517" t="s">
        <v>30</v>
      </c>
      <c r="H3517" s="1">
        <v>45762.459004629629</v>
      </c>
      <c r="I3517" t="b">
        <v>0</v>
      </c>
      <c r="J3517" t="b">
        <v>1</v>
      </c>
      <c r="K3517" t="s">
        <v>31</v>
      </c>
      <c r="L3517" t="s">
        <v>32</v>
      </c>
      <c r="N3517">
        <v>29.5</v>
      </c>
      <c r="O3517" t="s">
        <v>2409</v>
      </c>
      <c r="P3517" t="s">
        <v>4288</v>
      </c>
    </row>
    <row r="3518" spans="1:16" x14ac:dyDescent="0.35">
      <c r="A3518" t="s">
        <v>1776</v>
      </c>
      <c r="B3518" t="s">
        <v>2695</v>
      </c>
      <c r="C3518" t="s">
        <v>599</v>
      </c>
      <c r="D3518" t="s">
        <v>36</v>
      </c>
      <c r="E3518" t="s">
        <v>20</v>
      </c>
      <c r="F3518" t="b">
        <v>0</v>
      </c>
      <c r="G3518" t="s">
        <v>52</v>
      </c>
      <c r="H3518" s="1">
        <v>45762.54178240741</v>
      </c>
      <c r="I3518" t="b">
        <v>1</v>
      </c>
      <c r="J3518" t="b">
        <v>1</v>
      </c>
      <c r="K3518" t="s">
        <v>31</v>
      </c>
      <c r="L3518" t="s">
        <v>32</v>
      </c>
      <c r="N3518">
        <v>49</v>
      </c>
      <c r="O3518" t="s">
        <v>33</v>
      </c>
      <c r="P3518" t="s">
        <v>757</v>
      </c>
    </row>
    <row r="3519" spans="1:16" x14ac:dyDescent="0.35">
      <c r="A3519" t="s">
        <v>1776</v>
      </c>
      <c r="B3519" t="s">
        <v>4544</v>
      </c>
      <c r="C3519" t="s">
        <v>2033</v>
      </c>
      <c r="D3519" t="s">
        <v>2175</v>
      </c>
      <c r="E3519" t="s">
        <v>20</v>
      </c>
      <c r="F3519" t="b">
        <v>0</v>
      </c>
      <c r="G3519" t="s">
        <v>43</v>
      </c>
      <c r="H3519" s="1">
        <v>45762.542037037027</v>
      </c>
      <c r="I3519" t="b">
        <v>0</v>
      </c>
      <c r="J3519" t="b">
        <v>1</v>
      </c>
      <c r="K3519" t="s">
        <v>31</v>
      </c>
      <c r="L3519" t="s">
        <v>22</v>
      </c>
      <c r="M3519">
        <v>50200</v>
      </c>
      <c r="O3519" t="s">
        <v>53</v>
      </c>
      <c r="P3519" t="s">
        <v>4545</v>
      </c>
    </row>
    <row r="3520" spans="1:16" x14ac:dyDescent="0.35">
      <c r="A3520" t="s">
        <v>1776</v>
      </c>
      <c r="B3520" t="s">
        <v>3065</v>
      </c>
      <c r="C3520" t="s">
        <v>517</v>
      </c>
      <c r="D3520" t="s">
        <v>110</v>
      </c>
      <c r="E3520" t="s">
        <v>20</v>
      </c>
      <c r="F3520" t="b">
        <v>0</v>
      </c>
      <c r="G3520" t="s">
        <v>52</v>
      </c>
      <c r="H3520" s="1">
        <v>45762.625104166669</v>
      </c>
      <c r="I3520" t="b">
        <v>1</v>
      </c>
      <c r="J3520" t="b">
        <v>0</v>
      </c>
      <c r="K3520" t="s">
        <v>31</v>
      </c>
      <c r="L3520" t="s">
        <v>32</v>
      </c>
      <c r="N3520">
        <v>67.5</v>
      </c>
      <c r="O3520" t="s">
        <v>4809</v>
      </c>
      <c r="P3520" t="s">
        <v>4810</v>
      </c>
    </row>
    <row r="3521" spans="1:16" x14ac:dyDescent="0.35">
      <c r="A3521" t="s">
        <v>1776</v>
      </c>
      <c r="B3521" t="s">
        <v>4811</v>
      </c>
      <c r="C3521" t="s">
        <v>2602</v>
      </c>
      <c r="D3521" t="s">
        <v>17437</v>
      </c>
      <c r="F3521" t="b">
        <v>0</v>
      </c>
      <c r="G3521" t="s">
        <v>52</v>
      </c>
      <c r="H3521" s="1">
        <v>45762.625104166669</v>
      </c>
      <c r="I3521" t="b">
        <v>0</v>
      </c>
      <c r="J3521" t="b">
        <v>0</v>
      </c>
      <c r="K3521" t="s">
        <v>31</v>
      </c>
      <c r="L3521" t="s">
        <v>32</v>
      </c>
      <c r="N3521">
        <v>77.5</v>
      </c>
      <c r="O3521" t="s">
        <v>61</v>
      </c>
      <c r="P3521" t="s">
        <v>4812</v>
      </c>
    </row>
    <row r="3522" spans="1:16" x14ac:dyDescent="0.35">
      <c r="A3522" t="s">
        <v>1776</v>
      </c>
      <c r="B3522" t="s">
        <v>4105</v>
      </c>
      <c r="C3522" t="s">
        <v>703</v>
      </c>
      <c r="D3522" t="s">
        <v>110</v>
      </c>
      <c r="E3522" t="s">
        <v>91</v>
      </c>
      <c r="F3522" t="b">
        <v>0</v>
      </c>
      <c r="G3522" t="s">
        <v>43</v>
      </c>
      <c r="H3522" s="1">
        <v>45762.667037037027</v>
      </c>
      <c r="I3522" t="b">
        <v>1</v>
      </c>
      <c r="J3522" t="b">
        <v>0</v>
      </c>
      <c r="K3522" t="s">
        <v>31</v>
      </c>
      <c r="L3522" t="s">
        <v>32</v>
      </c>
      <c r="N3522">
        <v>26</v>
      </c>
      <c r="O3522" t="s">
        <v>4813</v>
      </c>
      <c r="P3522" t="s">
        <v>2883</v>
      </c>
    </row>
    <row r="3523" spans="1:16" x14ac:dyDescent="0.35">
      <c r="A3523" t="s">
        <v>1776</v>
      </c>
      <c r="B3523" t="s">
        <v>1844</v>
      </c>
      <c r="C3523" t="s">
        <v>649</v>
      </c>
      <c r="D3523" t="s">
        <v>110</v>
      </c>
      <c r="E3523" t="s">
        <v>760</v>
      </c>
      <c r="F3523" t="b">
        <v>0</v>
      </c>
      <c r="G3523" t="s">
        <v>43</v>
      </c>
      <c r="H3523" s="1">
        <v>45762.667037037027</v>
      </c>
      <c r="I3523" t="b">
        <v>0</v>
      </c>
      <c r="J3523" t="b">
        <v>0</v>
      </c>
      <c r="K3523" t="s">
        <v>31</v>
      </c>
      <c r="L3523" t="s">
        <v>22</v>
      </c>
      <c r="M3523">
        <v>50000</v>
      </c>
      <c r="O3523" t="s">
        <v>3744</v>
      </c>
      <c r="P3523" t="s">
        <v>2335</v>
      </c>
    </row>
    <row r="3524" spans="1:16" x14ac:dyDescent="0.35">
      <c r="A3524" t="s">
        <v>1776</v>
      </c>
      <c r="B3524" t="s">
        <v>4814</v>
      </c>
      <c r="C3524" t="s">
        <v>533</v>
      </c>
      <c r="D3524" t="s">
        <v>110</v>
      </c>
      <c r="E3524" t="s">
        <v>20</v>
      </c>
      <c r="F3524" t="b">
        <v>0</v>
      </c>
      <c r="G3524" t="s">
        <v>52</v>
      </c>
      <c r="H3524" s="1">
        <v>45762.791817129633</v>
      </c>
      <c r="I3524" t="b">
        <v>0</v>
      </c>
      <c r="J3524" t="b">
        <v>1</v>
      </c>
      <c r="K3524" t="s">
        <v>31</v>
      </c>
      <c r="L3524" t="s">
        <v>22</v>
      </c>
      <c r="M3524">
        <v>100500</v>
      </c>
      <c r="O3524" t="s">
        <v>4815</v>
      </c>
      <c r="P3524" t="s">
        <v>4816</v>
      </c>
    </row>
    <row r="3525" spans="1:16" x14ac:dyDescent="0.35">
      <c r="A3525" t="s">
        <v>1776</v>
      </c>
      <c r="B3525" t="s">
        <v>1813</v>
      </c>
      <c r="C3525" t="s">
        <v>2602</v>
      </c>
      <c r="D3525" t="s">
        <v>36</v>
      </c>
      <c r="E3525" t="s">
        <v>20</v>
      </c>
      <c r="F3525" t="b">
        <v>0</v>
      </c>
      <c r="G3525" t="s">
        <v>52</v>
      </c>
      <c r="H3525" s="1">
        <v>45762.833506944437</v>
      </c>
      <c r="I3525" t="b">
        <v>1</v>
      </c>
      <c r="J3525" t="b">
        <v>0</v>
      </c>
      <c r="K3525" t="s">
        <v>31</v>
      </c>
      <c r="L3525" t="s">
        <v>22</v>
      </c>
      <c r="M3525">
        <v>110500</v>
      </c>
      <c r="O3525" t="s">
        <v>580</v>
      </c>
      <c r="P3525" t="s">
        <v>4817</v>
      </c>
    </row>
    <row r="3526" spans="1:16" x14ac:dyDescent="0.35">
      <c r="A3526" t="s">
        <v>1776</v>
      </c>
      <c r="B3526" t="s">
        <v>1776</v>
      </c>
      <c r="C3526" t="s">
        <v>4818</v>
      </c>
      <c r="D3526" t="s">
        <v>36</v>
      </c>
      <c r="E3526" t="s">
        <v>20</v>
      </c>
      <c r="F3526" t="b">
        <v>0</v>
      </c>
      <c r="G3526" t="s">
        <v>52</v>
      </c>
      <c r="H3526" s="1">
        <v>45762.916805555556</v>
      </c>
      <c r="I3526" t="b">
        <v>0</v>
      </c>
      <c r="J3526" t="b">
        <v>1</v>
      </c>
      <c r="K3526" t="s">
        <v>31</v>
      </c>
      <c r="L3526" t="s">
        <v>22</v>
      </c>
      <c r="M3526">
        <v>80000</v>
      </c>
      <c r="O3526" t="s">
        <v>4819</v>
      </c>
      <c r="P3526" t="s">
        <v>164</v>
      </c>
    </row>
    <row r="3527" spans="1:16" x14ac:dyDescent="0.35">
      <c r="A3527" t="s">
        <v>1776</v>
      </c>
      <c r="B3527" t="s">
        <v>4820</v>
      </c>
      <c r="C3527" t="s">
        <v>201</v>
      </c>
      <c r="D3527" t="s">
        <v>269</v>
      </c>
      <c r="E3527" t="s">
        <v>91</v>
      </c>
      <c r="F3527" t="b">
        <v>0</v>
      </c>
      <c r="G3527" t="s">
        <v>43</v>
      </c>
      <c r="H3527" s="1">
        <v>45762.917037037027</v>
      </c>
      <c r="I3527" t="b">
        <v>0</v>
      </c>
      <c r="J3527" t="b">
        <v>1</v>
      </c>
      <c r="K3527" t="s">
        <v>31</v>
      </c>
      <c r="L3527" t="s">
        <v>32</v>
      </c>
      <c r="N3527">
        <v>65</v>
      </c>
      <c r="O3527" t="s">
        <v>4821</v>
      </c>
      <c r="P3527" t="s">
        <v>4641</v>
      </c>
    </row>
    <row r="3528" spans="1:16" x14ac:dyDescent="0.35">
      <c r="A3528" t="s">
        <v>1776</v>
      </c>
      <c r="B3528" t="s">
        <v>4822</v>
      </c>
      <c r="C3528" t="s">
        <v>18</v>
      </c>
      <c r="D3528" t="s">
        <v>17442</v>
      </c>
      <c r="E3528" t="s">
        <v>20</v>
      </c>
      <c r="F3528" t="b">
        <v>1</v>
      </c>
      <c r="G3528" t="s">
        <v>4823</v>
      </c>
      <c r="H3528" s="1">
        <v>45762.972893518519</v>
      </c>
      <c r="I3528" t="b">
        <v>0</v>
      </c>
      <c r="J3528" t="b">
        <v>0</v>
      </c>
      <c r="K3528" t="s">
        <v>4823</v>
      </c>
      <c r="L3528" t="s">
        <v>22</v>
      </c>
      <c r="M3528">
        <v>55000</v>
      </c>
      <c r="O3528" t="s">
        <v>4824</v>
      </c>
      <c r="P3528" t="s">
        <v>3118</v>
      </c>
    </row>
    <row r="3529" spans="1:16" x14ac:dyDescent="0.35">
      <c r="A3529" t="s">
        <v>1776</v>
      </c>
      <c r="B3529" t="s">
        <v>4825</v>
      </c>
      <c r="C3529" t="s">
        <v>4826</v>
      </c>
      <c r="D3529" t="s">
        <v>4827</v>
      </c>
      <c r="E3529" t="s">
        <v>20</v>
      </c>
      <c r="F3529" t="b">
        <v>0</v>
      </c>
      <c r="G3529" t="s">
        <v>52</v>
      </c>
      <c r="H3529" s="1">
        <v>45763.000104166669</v>
      </c>
      <c r="I3529" t="b">
        <v>0</v>
      </c>
      <c r="J3529" t="b">
        <v>1</v>
      </c>
      <c r="K3529" t="s">
        <v>31</v>
      </c>
      <c r="L3529" t="s">
        <v>32</v>
      </c>
      <c r="N3529">
        <v>72.360000610351563</v>
      </c>
      <c r="O3529" t="s">
        <v>4828</v>
      </c>
      <c r="P3529" t="s">
        <v>4829</v>
      </c>
    </row>
    <row r="3530" spans="1:16" x14ac:dyDescent="0.35">
      <c r="A3530" t="s">
        <v>1776</v>
      </c>
      <c r="B3530" t="s">
        <v>3080</v>
      </c>
      <c r="C3530" t="s">
        <v>154</v>
      </c>
      <c r="D3530" t="s">
        <v>17478</v>
      </c>
      <c r="E3530" t="s">
        <v>91</v>
      </c>
      <c r="F3530" t="b">
        <v>0</v>
      </c>
      <c r="G3530" t="s">
        <v>52</v>
      </c>
      <c r="H3530" s="1">
        <v>45763.250011574077</v>
      </c>
      <c r="I3530" t="b">
        <v>0</v>
      </c>
      <c r="J3530" t="b">
        <v>0</v>
      </c>
      <c r="K3530" t="s">
        <v>31</v>
      </c>
      <c r="L3530" t="s">
        <v>32</v>
      </c>
      <c r="N3530">
        <v>19</v>
      </c>
      <c r="O3530" t="s">
        <v>3082</v>
      </c>
      <c r="P3530" t="s">
        <v>2817</v>
      </c>
    </row>
    <row r="3531" spans="1:16" x14ac:dyDescent="0.35">
      <c r="A3531" t="s">
        <v>1776</v>
      </c>
      <c r="B3531" t="s">
        <v>4746</v>
      </c>
      <c r="C3531" t="s">
        <v>283</v>
      </c>
      <c r="D3531" t="s">
        <v>29</v>
      </c>
      <c r="E3531" t="s">
        <v>20</v>
      </c>
      <c r="F3531" t="b">
        <v>0</v>
      </c>
      <c r="G3531" t="s">
        <v>52</v>
      </c>
      <c r="H3531" s="1">
        <v>45763.250011574077</v>
      </c>
      <c r="I3531" t="b">
        <v>0</v>
      </c>
      <c r="J3531" t="b">
        <v>0</v>
      </c>
      <c r="K3531" t="s">
        <v>31</v>
      </c>
      <c r="L3531" t="s">
        <v>22</v>
      </c>
      <c r="M3531">
        <v>62500</v>
      </c>
      <c r="O3531" t="s">
        <v>4747</v>
      </c>
      <c r="P3531" t="s">
        <v>4748</v>
      </c>
    </row>
    <row r="3532" spans="1:16" x14ac:dyDescent="0.35">
      <c r="A3532" t="s">
        <v>1776</v>
      </c>
      <c r="B3532" t="s">
        <v>1776</v>
      </c>
      <c r="C3532" t="s">
        <v>4830</v>
      </c>
      <c r="D3532" t="s">
        <v>110</v>
      </c>
      <c r="E3532" t="s">
        <v>20</v>
      </c>
      <c r="F3532" t="b">
        <v>0</v>
      </c>
      <c r="G3532" t="s">
        <v>43</v>
      </c>
      <c r="H3532" s="1">
        <v>45763.250428240739</v>
      </c>
      <c r="I3532" t="b">
        <v>0</v>
      </c>
      <c r="J3532" t="b">
        <v>0</v>
      </c>
      <c r="K3532" t="s">
        <v>31</v>
      </c>
      <c r="L3532" t="s">
        <v>22</v>
      </c>
      <c r="M3532">
        <v>51500</v>
      </c>
      <c r="O3532" t="s">
        <v>4831</v>
      </c>
      <c r="P3532" t="s">
        <v>4279</v>
      </c>
    </row>
    <row r="3533" spans="1:16" x14ac:dyDescent="0.35">
      <c r="A3533" t="s">
        <v>1776</v>
      </c>
      <c r="B3533" t="s">
        <v>4832</v>
      </c>
      <c r="C3533" t="s">
        <v>1334</v>
      </c>
      <c r="D3533" t="s">
        <v>36</v>
      </c>
      <c r="E3533" t="s">
        <v>20</v>
      </c>
      <c r="F3533" t="b">
        <v>0</v>
      </c>
      <c r="G3533" t="s">
        <v>30</v>
      </c>
      <c r="H3533" s="1">
        <v>45763.25072916667</v>
      </c>
      <c r="I3533" t="b">
        <v>0</v>
      </c>
      <c r="J3533" t="b">
        <v>1</v>
      </c>
      <c r="K3533" t="s">
        <v>31</v>
      </c>
      <c r="L3533" t="s">
        <v>32</v>
      </c>
      <c r="N3533">
        <v>26.60000038146973</v>
      </c>
      <c r="O3533" t="s">
        <v>4833</v>
      </c>
      <c r="P3533" t="s">
        <v>722</v>
      </c>
    </row>
    <row r="3534" spans="1:16" x14ac:dyDescent="0.35">
      <c r="A3534" t="s">
        <v>1776</v>
      </c>
      <c r="B3534" t="s">
        <v>1776</v>
      </c>
      <c r="C3534" t="s">
        <v>853</v>
      </c>
      <c r="D3534" t="s">
        <v>854</v>
      </c>
      <c r="E3534" t="s">
        <v>760</v>
      </c>
      <c r="F3534" t="b">
        <v>0</v>
      </c>
      <c r="G3534" t="s">
        <v>855</v>
      </c>
      <c r="H3534" s="1">
        <v>45763.272488425922</v>
      </c>
      <c r="I3534" t="b">
        <v>1</v>
      </c>
      <c r="J3534" t="b">
        <v>0</v>
      </c>
      <c r="K3534" t="s">
        <v>855</v>
      </c>
      <c r="L3534" t="s">
        <v>32</v>
      </c>
      <c r="N3534">
        <v>30</v>
      </c>
      <c r="O3534" t="s">
        <v>854</v>
      </c>
    </row>
    <row r="3535" spans="1:16" x14ac:dyDescent="0.35">
      <c r="A3535" t="s">
        <v>1776</v>
      </c>
      <c r="B3535" t="s">
        <v>2582</v>
      </c>
      <c r="C3535" t="s">
        <v>966</v>
      </c>
      <c r="D3535" t="s">
        <v>36</v>
      </c>
      <c r="E3535" t="s">
        <v>20</v>
      </c>
      <c r="F3535" t="b">
        <v>0</v>
      </c>
      <c r="G3535" t="s">
        <v>966</v>
      </c>
      <c r="H3535" s="1">
        <v>45763.274016203701</v>
      </c>
      <c r="I3535" t="b">
        <v>0</v>
      </c>
      <c r="J3535" t="b">
        <v>0</v>
      </c>
      <c r="K3535" t="s">
        <v>966</v>
      </c>
      <c r="L3535" t="s">
        <v>22</v>
      </c>
      <c r="M3535">
        <v>53560</v>
      </c>
      <c r="O3535" t="s">
        <v>2583</v>
      </c>
      <c r="P3535" t="s">
        <v>2111</v>
      </c>
    </row>
    <row r="3536" spans="1:16" x14ac:dyDescent="0.35">
      <c r="A3536" t="s">
        <v>1776</v>
      </c>
      <c r="B3536" t="s">
        <v>1776</v>
      </c>
      <c r="C3536" t="s">
        <v>4834</v>
      </c>
      <c r="D3536" t="s">
        <v>854</v>
      </c>
      <c r="E3536" t="s">
        <v>760</v>
      </c>
      <c r="F3536" t="b">
        <v>0</v>
      </c>
      <c r="G3536" t="s">
        <v>4835</v>
      </c>
      <c r="H3536" s="1">
        <v>45763.290497685193</v>
      </c>
      <c r="I3536" t="b">
        <v>1</v>
      </c>
      <c r="J3536" t="b">
        <v>0</v>
      </c>
      <c r="K3536" t="s">
        <v>4835</v>
      </c>
      <c r="L3536" t="s">
        <v>32</v>
      </c>
      <c r="N3536">
        <v>30</v>
      </c>
      <c r="O3536" t="s">
        <v>854</v>
      </c>
      <c r="P3536" t="s">
        <v>856</v>
      </c>
    </row>
    <row r="3537" spans="1:16" x14ac:dyDescent="0.35">
      <c r="A3537" t="s">
        <v>1776</v>
      </c>
      <c r="B3537" t="s">
        <v>4836</v>
      </c>
      <c r="C3537" t="s">
        <v>695</v>
      </c>
      <c r="D3537" t="s">
        <v>1799</v>
      </c>
      <c r="E3537" t="s">
        <v>20</v>
      </c>
      <c r="F3537" t="b">
        <v>0</v>
      </c>
      <c r="G3537" t="s">
        <v>171</v>
      </c>
      <c r="H3537" s="1">
        <v>45763.293043981481</v>
      </c>
      <c r="I3537" t="b">
        <v>0</v>
      </c>
      <c r="J3537" t="b">
        <v>1</v>
      </c>
      <c r="K3537" t="s">
        <v>31</v>
      </c>
      <c r="L3537" t="s">
        <v>22</v>
      </c>
      <c r="M3537">
        <v>58327.5</v>
      </c>
      <c r="O3537" t="s">
        <v>2310</v>
      </c>
      <c r="P3537" t="s">
        <v>4837</v>
      </c>
    </row>
    <row r="3538" spans="1:16" x14ac:dyDescent="0.35">
      <c r="A3538" t="s">
        <v>1776</v>
      </c>
      <c r="B3538" t="s">
        <v>4838</v>
      </c>
      <c r="C3538" t="s">
        <v>4839</v>
      </c>
      <c r="D3538" t="s">
        <v>36</v>
      </c>
      <c r="E3538" t="s">
        <v>20</v>
      </c>
      <c r="F3538" t="b">
        <v>0</v>
      </c>
      <c r="G3538" t="s">
        <v>30</v>
      </c>
      <c r="H3538" s="1">
        <v>45763.294791666667</v>
      </c>
      <c r="I3538" t="b">
        <v>0</v>
      </c>
      <c r="J3538" t="b">
        <v>0</v>
      </c>
      <c r="K3538" t="s">
        <v>31</v>
      </c>
      <c r="L3538" t="s">
        <v>22</v>
      </c>
      <c r="M3538">
        <v>72500</v>
      </c>
      <c r="O3538" t="s">
        <v>48</v>
      </c>
      <c r="P3538" t="s">
        <v>4840</v>
      </c>
    </row>
    <row r="3539" spans="1:16" x14ac:dyDescent="0.35">
      <c r="A3539" t="s">
        <v>1776</v>
      </c>
      <c r="B3539" t="s">
        <v>1776</v>
      </c>
      <c r="C3539" t="s">
        <v>4615</v>
      </c>
      <c r="D3539" t="s">
        <v>29</v>
      </c>
      <c r="E3539" t="s">
        <v>20</v>
      </c>
      <c r="F3539" t="b">
        <v>0</v>
      </c>
      <c r="G3539" t="s">
        <v>52</v>
      </c>
      <c r="H3539" s="1">
        <v>45763.416770833333</v>
      </c>
      <c r="I3539" t="b">
        <v>0</v>
      </c>
      <c r="J3539" t="b">
        <v>0</v>
      </c>
      <c r="K3539" t="s">
        <v>31</v>
      </c>
      <c r="L3539" t="s">
        <v>22</v>
      </c>
      <c r="M3539">
        <v>77500</v>
      </c>
      <c r="O3539" t="s">
        <v>4616</v>
      </c>
      <c r="P3539" t="s">
        <v>433</v>
      </c>
    </row>
    <row r="3540" spans="1:16" x14ac:dyDescent="0.35">
      <c r="A3540" t="s">
        <v>1776</v>
      </c>
      <c r="B3540" t="s">
        <v>4841</v>
      </c>
      <c r="C3540" t="s">
        <v>201</v>
      </c>
      <c r="D3540" t="s">
        <v>17497</v>
      </c>
      <c r="E3540" t="s">
        <v>20</v>
      </c>
      <c r="F3540" t="b">
        <v>0</v>
      </c>
      <c r="G3540" t="s">
        <v>43</v>
      </c>
      <c r="H3540" s="1">
        <v>45763.417094907411</v>
      </c>
      <c r="I3540" t="b">
        <v>0</v>
      </c>
      <c r="J3540" t="b">
        <v>1</v>
      </c>
      <c r="K3540" t="s">
        <v>31</v>
      </c>
      <c r="L3540" t="s">
        <v>22</v>
      </c>
      <c r="M3540">
        <v>163500</v>
      </c>
      <c r="O3540" t="s">
        <v>2644</v>
      </c>
      <c r="P3540" t="s">
        <v>396</v>
      </c>
    </row>
    <row r="3541" spans="1:16" x14ac:dyDescent="0.35">
      <c r="A3541" t="s">
        <v>1776</v>
      </c>
      <c r="B3541" t="s">
        <v>4842</v>
      </c>
      <c r="C3541" t="s">
        <v>4843</v>
      </c>
      <c r="D3541" t="s">
        <v>249</v>
      </c>
      <c r="E3541" t="s">
        <v>20</v>
      </c>
      <c r="F3541" t="b">
        <v>0</v>
      </c>
      <c r="G3541" t="s">
        <v>592</v>
      </c>
      <c r="H3541" s="1">
        <v>45763.523020833331</v>
      </c>
      <c r="I3541" t="b">
        <v>0</v>
      </c>
      <c r="J3541" t="b">
        <v>0</v>
      </c>
      <c r="K3541" t="s">
        <v>592</v>
      </c>
      <c r="L3541" t="s">
        <v>22</v>
      </c>
      <c r="M3541">
        <v>85695.5</v>
      </c>
      <c r="O3541" t="s">
        <v>4844</v>
      </c>
      <c r="P3541" t="s">
        <v>4845</v>
      </c>
    </row>
    <row r="3542" spans="1:16" x14ac:dyDescent="0.35">
      <c r="A3542" t="s">
        <v>1776</v>
      </c>
      <c r="B3542" t="s">
        <v>4846</v>
      </c>
      <c r="C3542" t="s">
        <v>1671</v>
      </c>
      <c r="D3542" t="s">
        <v>110</v>
      </c>
      <c r="E3542" t="s">
        <v>91</v>
      </c>
      <c r="F3542" t="b">
        <v>0</v>
      </c>
      <c r="G3542" t="s">
        <v>52</v>
      </c>
      <c r="H3542" s="1">
        <v>45763.541712962957</v>
      </c>
      <c r="I3542" t="b">
        <v>0</v>
      </c>
      <c r="J3542" t="b">
        <v>0</v>
      </c>
      <c r="K3542" t="s">
        <v>31</v>
      </c>
      <c r="L3542" t="s">
        <v>32</v>
      </c>
      <c r="N3542">
        <v>59.5</v>
      </c>
      <c r="O3542" t="s">
        <v>4847</v>
      </c>
      <c r="P3542" t="s">
        <v>4848</v>
      </c>
    </row>
    <row r="3543" spans="1:16" x14ac:dyDescent="0.35">
      <c r="A3543" t="s">
        <v>1776</v>
      </c>
      <c r="B3543" t="s">
        <v>3116</v>
      </c>
      <c r="C3543" t="s">
        <v>599</v>
      </c>
      <c r="D3543" t="s">
        <v>17437</v>
      </c>
      <c r="F3543" t="b">
        <v>0</v>
      </c>
      <c r="G3543" t="s">
        <v>52</v>
      </c>
      <c r="H3543" s="1">
        <v>45763.541747685187</v>
      </c>
      <c r="I3543" t="b">
        <v>1</v>
      </c>
      <c r="J3543" t="b">
        <v>0</v>
      </c>
      <c r="K3543" t="s">
        <v>31</v>
      </c>
      <c r="L3543" t="s">
        <v>32</v>
      </c>
      <c r="N3543">
        <v>36.5</v>
      </c>
      <c r="O3543" t="s">
        <v>61</v>
      </c>
      <c r="P3543" t="s">
        <v>1001</v>
      </c>
    </row>
    <row r="3544" spans="1:16" x14ac:dyDescent="0.35">
      <c r="A3544" t="s">
        <v>1776</v>
      </c>
      <c r="B3544" t="s">
        <v>4849</v>
      </c>
      <c r="C3544" t="s">
        <v>4850</v>
      </c>
      <c r="D3544" t="s">
        <v>36</v>
      </c>
      <c r="E3544" t="s">
        <v>91</v>
      </c>
      <c r="F3544" t="b">
        <v>0</v>
      </c>
      <c r="G3544" t="s">
        <v>68</v>
      </c>
      <c r="H3544" s="1">
        <v>45763.667986111112</v>
      </c>
      <c r="I3544" t="b">
        <v>1</v>
      </c>
      <c r="J3544" t="b">
        <v>0</v>
      </c>
      <c r="K3544" t="s">
        <v>31</v>
      </c>
      <c r="L3544" t="s">
        <v>32</v>
      </c>
      <c r="N3544">
        <v>26.5</v>
      </c>
      <c r="O3544" t="s">
        <v>92</v>
      </c>
      <c r="P3544" t="s">
        <v>4851</v>
      </c>
    </row>
    <row r="3545" spans="1:16" x14ac:dyDescent="0.35">
      <c r="A3545" t="s">
        <v>1776</v>
      </c>
      <c r="B3545" t="s">
        <v>2835</v>
      </c>
      <c r="C3545" t="s">
        <v>491</v>
      </c>
      <c r="D3545" t="s">
        <v>36</v>
      </c>
      <c r="E3545" t="s">
        <v>20</v>
      </c>
      <c r="F3545" t="b">
        <v>0</v>
      </c>
      <c r="G3545" t="s">
        <v>52</v>
      </c>
      <c r="H3545" s="1">
        <v>45763.7500462963</v>
      </c>
      <c r="I3545" t="b">
        <v>0</v>
      </c>
      <c r="J3545" t="b">
        <v>0</v>
      </c>
      <c r="K3545" t="s">
        <v>31</v>
      </c>
      <c r="L3545" t="s">
        <v>22</v>
      </c>
      <c r="M3545">
        <v>76044.5</v>
      </c>
      <c r="O3545" t="s">
        <v>4852</v>
      </c>
    </row>
    <row r="3546" spans="1:16" x14ac:dyDescent="0.35">
      <c r="A3546" t="s">
        <v>1776</v>
      </c>
      <c r="B3546" t="s">
        <v>4853</v>
      </c>
      <c r="C3546" t="s">
        <v>18</v>
      </c>
      <c r="D3546" t="s">
        <v>110</v>
      </c>
      <c r="E3546" t="s">
        <v>20</v>
      </c>
      <c r="F3546" t="b">
        <v>1</v>
      </c>
      <c r="G3546" t="s">
        <v>52</v>
      </c>
      <c r="H3546" s="1">
        <v>45763.7500462963</v>
      </c>
      <c r="I3546" t="b">
        <v>0</v>
      </c>
      <c r="J3546" t="b">
        <v>1</v>
      </c>
      <c r="K3546" t="s">
        <v>31</v>
      </c>
      <c r="L3546" t="s">
        <v>22</v>
      </c>
      <c r="M3546">
        <v>95305</v>
      </c>
      <c r="O3546" t="s">
        <v>4854</v>
      </c>
      <c r="P3546" t="s">
        <v>4855</v>
      </c>
    </row>
    <row r="3547" spans="1:16" x14ac:dyDescent="0.35">
      <c r="A3547" t="s">
        <v>1776</v>
      </c>
      <c r="B3547" t="s">
        <v>4856</v>
      </c>
      <c r="C3547" t="s">
        <v>4850</v>
      </c>
      <c r="D3547" t="s">
        <v>110</v>
      </c>
      <c r="E3547" t="s">
        <v>91</v>
      </c>
      <c r="F3547" t="b">
        <v>0</v>
      </c>
      <c r="G3547" t="s">
        <v>68</v>
      </c>
      <c r="H3547" s="1">
        <v>45763.792222222219</v>
      </c>
      <c r="I3547" t="b">
        <v>0</v>
      </c>
      <c r="J3547" t="b">
        <v>0</v>
      </c>
      <c r="K3547" t="s">
        <v>31</v>
      </c>
      <c r="L3547" t="s">
        <v>32</v>
      </c>
      <c r="N3547">
        <v>26</v>
      </c>
      <c r="O3547" t="s">
        <v>4857</v>
      </c>
      <c r="P3547" t="s">
        <v>4851</v>
      </c>
    </row>
    <row r="3548" spans="1:16" x14ac:dyDescent="0.35">
      <c r="A3548" t="s">
        <v>1776</v>
      </c>
      <c r="B3548" t="s">
        <v>4853</v>
      </c>
      <c r="C3548" t="s">
        <v>2376</v>
      </c>
      <c r="D3548" t="s">
        <v>36</v>
      </c>
      <c r="E3548" t="s">
        <v>20</v>
      </c>
      <c r="F3548" t="b">
        <v>0</v>
      </c>
      <c r="G3548" t="s">
        <v>52</v>
      </c>
      <c r="H3548" s="1">
        <v>45763.833379629628</v>
      </c>
      <c r="I3548" t="b">
        <v>0</v>
      </c>
      <c r="J3548" t="b">
        <v>1</v>
      </c>
      <c r="K3548" t="s">
        <v>31</v>
      </c>
      <c r="L3548" t="s">
        <v>22</v>
      </c>
      <c r="M3548">
        <v>98165.5</v>
      </c>
      <c r="O3548" t="s">
        <v>3742</v>
      </c>
      <c r="P3548" t="s">
        <v>4855</v>
      </c>
    </row>
    <row r="3549" spans="1:16" x14ac:dyDescent="0.35">
      <c r="A3549" t="s">
        <v>1776</v>
      </c>
      <c r="B3549" t="s">
        <v>3861</v>
      </c>
      <c r="C3549" t="s">
        <v>142</v>
      </c>
      <c r="D3549" t="s">
        <v>36</v>
      </c>
      <c r="E3549" t="s">
        <v>20</v>
      </c>
      <c r="F3549" t="b">
        <v>0</v>
      </c>
      <c r="G3549" t="s">
        <v>68</v>
      </c>
      <c r="H3549" s="1">
        <v>45763.83388888889</v>
      </c>
      <c r="I3549" t="b">
        <v>0</v>
      </c>
      <c r="J3549" t="b">
        <v>1</v>
      </c>
      <c r="K3549" t="s">
        <v>31</v>
      </c>
      <c r="L3549" t="s">
        <v>22</v>
      </c>
      <c r="M3549">
        <v>93500</v>
      </c>
      <c r="O3549" t="s">
        <v>3862</v>
      </c>
      <c r="P3549" t="s">
        <v>4858</v>
      </c>
    </row>
    <row r="3550" spans="1:16" x14ac:dyDescent="0.35">
      <c r="A3550" t="s">
        <v>1776</v>
      </c>
      <c r="B3550" t="s">
        <v>4836</v>
      </c>
      <c r="C3550" t="s">
        <v>4859</v>
      </c>
      <c r="D3550" t="s">
        <v>110</v>
      </c>
      <c r="E3550" t="s">
        <v>20</v>
      </c>
      <c r="F3550" t="b">
        <v>0</v>
      </c>
      <c r="G3550" t="s">
        <v>171</v>
      </c>
      <c r="H3550" s="1">
        <v>45763.834710648152</v>
      </c>
      <c r="I3550" t="b">
        <v>0</v>
      </c>
      <c r="J3550" t="b">
        <v>1</v>
      </c>
      <c r="K3550" t="s">
        <v>31</v>
      </c>
      <c r="L3550" t="s">
        <v>22</v>
      </c>
      <c r="M3550">
        <v>58327.5</v>
      </c>
      <c r="O3550" t="s">
        <v>2310</v>
      </c>
      <c r="P3550" t="s">
        <v>4837</v>
      </c>
    </row>
    <row r="3551" spans="1:16" x14ac:dyDescent="0.35">
      <c r="A3551" t="s">
        <v>1776</v>
      </c>
      <c r="B3551" t="s">
        <v>4094</v>
      </c>
      <c r="C3551" t="s">
        <v>4394</v>
      </c>
      <c r="D3551" t="s">
        <v>3470</v>
      </c>
      <c r="E3551" t="s">
        <v>20</v>
      </c>
      <c r="F3551" t="b">
        <v>0</v>
      </c>
      <c r="G3551" t="s">
        <v>47</v>
      </c>
      <c r="H3551" s="1">
        <v>45764.000219907408</v>
      </c>
      <c r="I3551" t="b">
        <v>1</v>
      </c>
      <c r="J3551" t="b">
        <v>0</v>
      </c>
      <c r="K3551" t="s">
        <v>31</v>
      </c>
      <c r="L3551" t="s">
        <v>22</v>
      </c>
      <c r="M3551">
        <v>46500</v>
      </c>
      <c r="O3551" t="s">
        <v>4860</v>
      </c>
      <c r="P3551" t="s">
        <v>1174</v>
      </c>
    </row>
    <row r="3552" spans="1:16" x14ac:dyDescent="0.35">
      <c r="A3552" t="s">
        <v>1776</v>
      </c>
      <c r="B3552" t="s">
        <v>2835</v>
      </c>
      <c r="C3552" t="s">
        <v>2841</v>
      </c>
      <c r="D3552" t="s">
        <v>36</v>
      </c>
      <c r="E3552" t="s">
        <v>20</v>
      </c>
      <c r="F3552" t="b">
        <v>0</v>
      </c>
      <c r="G3552" t="s">
        <v>52</v>
      </c>
      <c r="H3552" s="1">
        <v>45764.041747685187</v>
      </c>
      <c r="I3552" t="b">
        <v>0</v>
      </c>
      <c r="J3552" t="b">
        <v>0</v>
      </c>
      <c r="K3552" t="s">
        <v>31</v>
      </c>
      <c r="L3552" t="s">
        <v>22</v>
      </c>
      <c r="M3552">
        <v>98165.5</v>
      </c>
      <c r="O3552" t="s">
        <v>4861</v>
      </c>
      <c r="P3552" t="s">
        <v>4862</v>
      </c>
    </row>
    <row r="3553" spans="1:16" x14ac:dyDescent="0.35">
      <c r="A3553" t="s">
        <v>1776</v>
      </c>
      <c r="B3553" t="s">
        <v>4319</v>
      </c>
      <c r="C3553" t="s">
        <v>4264</v>
      </c>
      <c r="D3553" t="s">
        <v>443</v>
      </c>
      <c r="E3553" t="s">
        <v>20</v>
      </c>
      <c r="F3553" t="b">
        <v>0</v>
      </c>
      <c r="G3553" t="s">
        <v>52</v>
      </c>
      <c r="H3553" s="1">
        <v>45764.249988425923</v>
      </c>
      <c r="I3553" t="b">
        <v>0</v>
      </c>
      <c r="J3553" t="b">
        <v>1</v>
      </c>
      <c r="K3553" t="s">
        <v>31</v>
      </c>
      <c r="L3553" t="s">
        <v>22</v>
      </c>
      <c r="M3553">
        <v>87500</v>
      </c>
      <c r="O3553" t="s">
        <v>4320</v>
      </c>
      <c r="P3553" t="s">
        <v>4321</v>
      </c>
    </row>
    <row r="3554" spans="1:16" x14ac:dyDescent="0.35">
      <c r="A3554" t="s">
        <v>1776</v>
      </c>
      <c r="B3554" t="s">
        <v>4225</v>
      </c>
      <c r="C3554" t="s">
        <v>154</v>
      </c>
      <c r="D3554" t="s">
        <v>2039</v>
      </c>
      <c r="E3554" t="s">
        <v>91</v>
      </c>
      <c r="F3554" t="b">
        <v>0</v>
      </c>
      <c r="G3554" t="s">
        <v>52</v>
      </c>
      <c r="H3554" s="1">
        <v>45764.249988425923</v>
      </c>
      <c r="I3554" t="b">
        <v>1</v>
      </c>
      <c r="J3554" t="b">
        <v>0</v>
      </c>
      <c r="K3554" t="s">
        <v>31</v>
      </c>
      <c r="L3554" t="s">
        <v>32</v>
      </c>
      <c r="N3554">
        <v>57.5</v>
      </c>
      <c r="O3554" t="s">
        <v>4226</v>
      </c>
      <c r="P3554" t="s">
        <v>4227</v>
      </c>
    </row>
    <row r="3555" spans="1:16" x14ac:dyDescent="0.35">
      <c r="A3555" t="s">
        <v>1776</v>
      </c>
      <c r="B3555" t="s">
        <v>4746</v>
      </c>
      <c r="C3555" t="s">
        <v>283</v>
      </c>
      <c r="D3555" t="s">
        <v>29</v>
      </c>
      <c r="E3555" t="s">
        <v>20</v>
      </c>
      <c r="F3555" t="b">
        <v>0</v>
      </c>
      <c r="G3555" t="s">
        <v>52</v>
      </c>
      <c r="H3555" s="1">
        <v>45764.249988425923</v>
      </c>
      <c r="I3555" t="b">
        <v>1</v>
      </c>
      <c r="J3555" t="b">
        <v>0</v>
      </c>
      <c r="K3555" t="s">
        <v>31</v>
      </c>
      <c r="L3555" t="s">
        <v>22</v>
      </c>
      <c r="M3555">
        <v>62500</v>
      </c>
      <c r="O3555" t="s">
        <v>4747</v>
      </c>
      <c r="P3555" t="s">
        <v>4748</v>
      </c>
    </row>
    <row r="3556" spans="1:16" x14ac:dyDescent="0.35">
      <c r="A3556" t="s">
        <v>1776</v>
      </c>
      <c r="B3556" t="s">
        <v>2137</v>
      </c>
      <c r="C3556" t="s">
        <v>3408</v>
      </c>
      <c r="D3556" t="s">
        <v>17498</v>
      </c>
      <c r="E3556" t="s">
        <v>20</v>
      </c>
      <c r="F3556" t="b">
        <v>0</v>
      </c>
      <c r="G3556" t="s">
        <v>47</v>
      </c>
      <c r="H3556" s="1">
        <v>45764.250381944446</v>
      </c>
      <c r="I3556" t="b">
        <v>0</v>
      </c>
      <c r="J3556" t="b">
        <v>1</v>
      </c>
      <c r="K3556" t="s">
        <v>31</v>
      </c>
      <c r="L3556" t="s">
        <v>22</v>
      </c>
      <c r="M3556">
        <v>100000</v>
      </c>
      <c r="O3556" t="s">
        <v>4863</v>
      </c>
      <c r="P3556" t="s">
        <v>232</v>
      </c>
    </row>
    <row r="3557" spans="1:16" x14ac:dyDescent="0.35">
      <c r="A3557" t="s">
        <v>1776</v>
      </c>
      <c r="B3557" t="s">
        <v>1776</v>
      </c>
      <c r="C3557" t="s">
        <v>3933</v>
      </c>
      <c r="D3557" t="s">
        <v>110</v>
      </c>
      <c r="E3557" t="s">
        <v>91</v>
      </c>
      <c r="F3557" t="b">
        <v>0</v>
      </c>
      <c r="G3557" t="s">
        <v>68</v>
      </c>
      <c r="H3557" s="1">
        <v>45764.250625000001</v>
      </c>
      <c r="I3557" t="b">
        <v>0</v>
      </c>
      <c r="J3557" t="b">
        <v>0</v>
      </c>
      <c r="K3557" t="s">
        <v>31</v>
      </c>
      <c r="L3557" t="s">
        <v>22</v>
      </c>
      <c r="M3557">
        <v>76212</v>
      </c>
      <c r="O3557" t="s">
        <v>3934</v>
      </c>
      <c r="P3557" t="s">
        <v>3935</v>
      </c>
    </row>
    <row r="3558" spans="1:16" x14ac:dyDescent="0.35">
      <c r="A3558" t="s">
        <v>1776</v>
      </c>
      <c r="B3558" t="s">
        <v>4864</v>
      </c>
      <c r="C3558" t="s">
        <v>4865</v>
      </c>
      <c r="D3558" t="s">
        <v>854</v>
      </c>
      <c r="E3558" t="s">
        <v>760</v>
      </c>
      <c r="F3558" t="b">
        <v>0</v>
      </c>
      <c r="G3558" t="s">
        <v>855</v>
      </c>
      <c r="H3558" s="1">
        <v>45764.255798611113</v>
      </c>
      <c r="I3558" t="b">
        <v>1</v>
      </c>
      <c r="J3558" t="b">
        <v>0</v>
      </c>
      <c r="K3558" t="s">
        <v>855</v>
      </c>
      <c r="L3558" t="s">
        <v>32</v>
      </c>
      <c r="N3558">
        <v>30</v>
      </c>
      <c r="O3558" t="s">
        <v>854</v>
      </c>
      <c r="P3558" t="s">
        <v>856</v>
      </c>
    </row>
    <row r="3559" spans="1:16" x14ac:dyDescent="0.35">
      <c r="A3559" t="s">
        <v>1776</v>
      </c>
      <c r="B3559" t="s">
        <v>4866</v>
      </c>
      <c r="C3559" t="s">
        <v>2675</v>
      </c>
      <c r="D3559" t="s">
        <v>17437</v>
      </c>
      <c r="F3559" t="b">
        <v>0</v>
      </c>
      <c r="G3559" t="s">
        <v>171</v>
      </c>
      <c r="H3559" s="1">
        <v>45764.277384259258</v>
      </c>
      <c r="I3559" t="b">
        <v>1</v>
      </c>
      <c r="J3559" t="b">
        <v>0</v>
      </c>
      <c r="K3559" t="s">
        <v>31</v>
      </c>
      <c r="L3559" t="s">
        <v>32</v>
      </c>
      <c r="N3559">
        <v>23.75</v>
      </c>
      <c r="O3559" t="s">
        <v>61</v>
      </c>
      <c r="P3559" t="s">
        <v>2173</v>
      </c>
    </row>
    <row r="3560" spans="1:16" x14ac:dyDescent="0.35">
      <c r="A3560" t="s">
        <v>1776</v>
      </c>
      <c r="B3560" t="s">
        <v>4451</v>
      </c>
      <c r="C3560" t="s">
        <v>606</v>
      </c>
      <c r="D3560" t="s">
        <v>115</v>
      </c>
      <c r="E3560" t="s">
        <v>20</v>
      </c>
      <c r="F3560" t="b">
        <v>0</v>
      </c>
      <c r="G3560" t="s">
        <v>52</v>
      </c>
      <c r="H3560" s="1">
        <v>45764.333634259259</v>
      </c>
      <c r="I3560" t="b">
        <v>0</v>
      </c>
      <c r="J3560" t="b">
        <v>1</v>
      </c>
      <c r="K3560" t="s">
        <v>31</v>
      </c>
      <c r="L3560" t="s">
        <v>22</v>
      </c>
      <c r="M3560">
        <v>86000</v>
      </c>
      <c r="O3560" t="s">
        <v>4452</v>
      </c>
      <c r="P3560" t="s">
        <v>343</v>
      </c>
    </row>
    <row r="3561" spans="1:16" x14ac:dyDescent="0.35">
      <c r="A3561" t="s">
        <v>1776</v>
      </c>
      <c r="B3561" t="s">
        <v>4867</v>
      </c>
      <c r="C3561" t="s">
        <v>18</v>
      </c>
      <c r="D3561" t="s">
        <v>17499</v>
      </c>
      <c r="E3561" t="s">
        <v>91</v>
      </c>
      <c r="F3561" t="b">
        <v>1</v>
      </c>
      <c r="G3561" t="s">
        <v>287</v>
      </c>
      <c r="H3561" s="1">
        <v>45764.462048611109</v>
      </c>
      <c r="I3561" t="b">
        <v>1</v>
      </c>
      <c r="J3561" t="b">
        <v>0</v>
      </c>
      <c r="K3561" t="s">
        <v>287</v>
      </c>
      <c r="L3561" t="s">
        <v>32</v>
      </c>
      <c r="N3561">
        <v>32.5</v>
      </c>
      <c r="O3561" t="s">
        <v>4868</v>
      </c>
      <c r="P3561" t="s">
        <v>4869</v>
      </c>
    </row>
    <row r="3562" spans="1:16" x14ac:dyDescent="0.35">
      <c r="A3562" t="s">
        <v>1776</v>
      </c>
      <c r="B3562" t="s">
        <v>4870</v>
      </c>
      <c r="C3562" t="s">
        <v>599</v>
      </c>
      <c r="D3562" t="s">
        <v>17437</v>
      </c>
      <c r="F3562" t="b">
        <v>0</v>
      </c>
      <c r="G3562" t="s">
        <v>52</v>
      </c>
      <c r="H3562" s="1">
        <v>45764.583414351851</v>
      </c>
      <c r="I3562" t="b">
        <v>1</v>
      </c>
      <c r="J3562" t="b">
        <v>0</v>
      </c>
      <c r="K3562" t="s">
        <v>31</v>
      </c>
      <c r="L3562" t="s">
        <v>32</v>
      </c>
      <c r="N3562">
        <v>30</v>
      </c>
      <c r="O3562" t="s">
        <v>61</v>
      </c>
      <c r="P3562" t="s">
        <v>4871</v>
      </c>
    </row>
    <row r="3563" spans="1:16" x14ac:dyDescent="0.35">
      <c r="A3563" t="s">
        <v>1776</v>
      </c>
      <c r="B3563" t="s">
        <v>4872</v>
      </c>
      <c r="C3563" t="s">
        <v>3827</v>
      </c>
      <c r="D3563" t="s">
        <v>36</v>
      </c>
      <c r="E3563" t="s">
        <v>20</v>
      </c>
      <c r="F3563" t="b">
        <v>0</v>
      </c>
      <c r="G3563" t="s">
        <v>52</v>
      </c>
      <c r="H3563" s="1">
        <v>45764.625104166669</v>
      </c>
      <c r="I3563" t="b">
        <v>0</v>
      </c>
      <c r="J3563" t="b">
        <v>0</v>
      </c>
      <c r="K3563" t="s">
        <v>31</v>
      </c>
      <c r="L3563" t="s">
        <v>22</v>
      </c>
      <c r="M3563">
        <v>90000</v>
      </c>
      <c r="O3563" t="s">
        <v>4873</v>
      </c>
      <c r="P3563" t="s">
        <v>4874</v>
      </c>
    </row>
    <row r="3564" spans="1:16" x14ac:dyDescent="0.35">
      <c r="A3564" t="s">
        <v>1776</v>
      </c>
      <c r="B3564" t="s">
        <v>4473</v>
      </c>
      <c r="C3564" t="s">
        <v>653</v>
      </c>
      <c r="D3564" t="s">
        <v>115</v>
      </c>
      <c r="E3564" t="s">
        <v>20</v>
      </c>
      <c r="F3564" t="b">
        <v>0</v>
      </c>
      <c r="G3564" t="s">
        <v>43</v>
      </c>
      <c r="H3564" s="1">
        <v>45764.667256944442</v>
      </c>
      <c r="I3564" t="b">
        <v>0</v>
      </c>
      <c r="J3564" t="b">
        <v>0</v>
      </c>
      <c r="K3564" t="s">
        <v>31</v>
      </c>
      <c r="L3564" t="s">
        <v>22</v>
      </c>
      <c r="M3564">
        <v>105000</v>
      </c>
      <c r="O3564" t="s">
        <v>4474</v>
      </c>
      <c r="P3564" t="s">
        <v>4475</v>
      </c>
    </row>
    <row r="3565" spans="1:16" x14ac:dyDescent="0.35">
      <c r="A3565" t="s">
        <v>1776</v>
      </c>
      <c r="B3565" t="s">
        <v>4875</v>
      </c>
      <c r="C3565" t="s">
        <v>824</v>
      </c>
      <c r="D3565" t="s">
        <v>36</v>
      </c>
      <c r="E3565" t="s">
        <v>91</v>
      </c>
      <c r="F3565" t="b">
        <v>0</v>
      </c>
      <c r="G3565" t="s">
        <v>43</v>
      </c>
      <c r="H3565" s="1">
        <v>45764.708923611113</v>
      </c>
      <c r="I3565" t="b">
        <v>1</v>
      </c>
      <c r="J3565" t="b">
        <v>0</v>
      </c>
      <c r="K3565" t="s">
        <v>31</v>
      </c>
      <c r="L3565" t="s">
        <v>32</v>
      </c>
      <c r="N3565">
        <v>43.5</v>
      </c>
      <c r="O3565" t="s">
        <v>4876</v>
      </c>
      <c r="P3565" t="s">
        <v>1965</v>
      </c>
    </row>
    <row r="3566" spans="1:16" x14ac:dyDescent="0.35">
      <c r="A3566" t="s">
        <v>1776</v>
      </c>
      <c r="B3566" t="s">
        <v>4877</v>
      </c>
      <c r="C3566" t="s">
        <v>18</v>
      </c>
      <c r="D3566" t="s">
        <v>17442</v>
      </c>
      <c r="E3566" t="s">
        <v>20</v>
      </c>
      <c r="F3566" t="b">
        <v>1</v>
      </c>
      <c r="G3566" t="s">
        <v>171</v>
      </c>
      <c r="H3566" s="1">
        <v>45764.735763888893</v>
      </c>
      <c r="I3566" t="b">
        <v>0</v>
      </c>
      <c r="J3566" t="b">
        <v>1</v>
      </c>
      <c r="K3566" t="s">
        <v>31</v>
      </c>
      <c r="L3566" t="s">
        <v>22</v>
      </c>
      <c r="M3566">
        <v>100000</v>
      </c>
      <c r="O3566" t="s">
        <v>4878</v>
      </c>
      <c r="P3566" t="s">
        <v>4879</v>
      </c>
    </row>
    <row r="3567" spans="1:16" x14ac:dyDescent="0.35">
      <c r="A3567" t="s">
        <v>1776</v>
      </c>
      <c r="B3567" t="s">
        <v>1882</v>
      </c>
      <c r="C3567" t="s">
        <v>3214</v>
      </c>
      <c r="D3567" t="s">
        <v>36</v>
      </c>
      <c r="E3567" t="s">
        <v>20</v>
      </c>
      <c r="F3567" t="b">
        <v>0</v>
      </c>
      <c r="G3567" t="s">
        <v>52</v>
      </c>
      <c r="H3567" s="1">
        <v>45764.791770833333</v>
      </c>
      <c r="I3567" t="b">
        <v>1</v>
      </c>
      <c r="J3567" t="b">
        <v>0</v>
      </c>
      <c r="K3567" t="s">
        <v>31</v>
      </c>
      <c r="L3567" t="s">
        <v>22</v>
      </c>
      <c r="M3567">
        <v>70000</v>
      </c>
      <c r="O3567" t="s">
        <v>3215</v>
      </c>
      <c r="P3567" t="s">
        <v>1174</v>
      </c>
    </row>
    <row r="3568" spans="1:16" x14ac:dyDescent="0.35">
      <c r="A3568" t="s">
        <v>1776</v>
      </c>
      <c r="B3568" t="s">
        <v>4880</v>
      </c>
      <c r="C3568" t="s">
        <v>276</v>
      </c>
      <c r="D3568" t="s">
        <v>36</v>
      </c>
      <c r="E3568" t="s">
        <v>91</v>
      </c>
      <c r="F3568" t="b">
        <v>0</v>
      </c>
      <c r="G3568" t="s">
        <v>47</v>
      </c>
      <c r="H3568" s="1">
        <v>45764.833738425928</v>
      </c>
      <c r="I3568" t="b">
        <v>0</v>
      </c>
      <c r="J3568" t="b">
        <v>0</v>
      </c>
      <c r="K3568" t="s">
        <v>31</v>
      </c>
      <c r="L3568" t="s">
        <v>32</v>
      </c>
      <c r="N3568">
        <v>36</v>
      </c>
      <c r="O3568" t="s">
        <v>920</v>
      </c>
      <c r="P3568" t="s">
        <v>4881</v>
      </c>
    </row>
    <row r="3569" spans="1:16" x14ac:dyDescent="0.35">
      <c r="A3569" t="s">
        <v>1776</v>
      </c>
      <c r="B3569" t="s">
        <v>4882</v>
      </c>
      <c r="C3569" t="s">
        <v>4883</v>
      </c>
      <c r="D3569" t="s">
        <v>573</v>
      </c>
      <c r="E3569" t="s">
        <v>20</v>
      </c>
      <c r="F3569" t="b">
        <v>0</v>
      </c>
      <c r="G3569" t="s">
        <v>30</v>
      </c>
      <c r="H3569" s="1">
        <v>45764.834108796298</v>
      </c>
      <c r="I3569" t="b">
        <v>0</v>
      </c>
      <c r="J3569" t="b">
        <v>1</v>
      </c>
      <c r="K3569" t="s">
        <v>31</v>
      </c>
      <c r="L3569" t="s">
        <v>32</v>
      </c>
      <c r="N3569">
        <v>51</v>
      </c>
      <c r="O3569" t="s">
        <v>4884</v>
      </c>
      <c r="P3569" t="s">
        <v>4885</v>
      </c>
    </row>
    <row r="3570" spans="1:16" x14ac:dyDescent="0.35">
      <c r="A3570" t="s">
        <v>1776</v>
      </c>
      <c r="B3570" t="s">
        <v>4886</v>
      </c>
      <c r="C3570" t="s">
        <v>2602</v>
      </c>
      <c r="D3570" t="s">
        <v>269</v>
      </c>
      <c r="E3570" t="s">
        <v>91</v>
      </c>
      <c r="F3570" t="b">
        <v>0</v>
      </c>
      <c r="G3570" t="s">
        <v>52</v>
      </c>
      <c r="H3570" s="1">
        <v>45764.875081018523</v>
      </c>
      <c r="I3570" t="b">
        <v>1</v>
      </c>
      <c r="J3570" t="b">
        <v>0</v>
      </c>
      <c r="K3570" t="s">
        <v>31</v>
      </c>
      <c r="L3570" t="s">
        <v>32</v>
      </c>
      <c r="N3570">
        <v>65</v>
      </c>
      <c r="O3570" t="s">
        <v>4887</v>
      </c>
      <c r="P3570" t="s">
        <v>4888</v>
      </c>
    </row>
    <row r="3571" spans="1:16" x14ac:dyDescent="0.35">
      <c r="A3571" t="s">
        <v>1776</v>
      </c>
      <c r="B3571" t="s">
        <v>4889</v>
      </c>
      <c r="C3571" t="s">
        <v>973</v>
      </c>
      <c r="D3571" t="s">
        <v>110</v>
      </c>
      <c r="E3571" t="s">
        <v>20</v>
      </c>
      <c r="F3571" t="b">
        <v>0</v>
      </c>
      <c r="G3571" t="s">
        <v>171</v>
      </c>
      <c r="H3571" s="1">
        <v>45764.902407407397</v>
      </c>
      <c r="I3571" t="b">
        <v>0</v>
      </c>
      <c r="J3571" t="b">
        <v>0</v>
      </c>
      <c r="K3571" t="s">
        <v>31</v>
      </c>
      <c r="L3571" t="s">
        <v>22</v>
      </c>
      <c r="M3571">
        <v>96730</v>
      </c>
      <c r="O3571" t="s">
        <v>4890</v>
      </c>
    </row>
    <row r="3572" spans="1:16" x14ac:dyDescent="0.35">
      <c r="A3572" t="s">
        <v>1776</v>
      </c>
      <c r="B3572" t="s">
        <v>4891</v>
      </c>
      <c r="C3572" t="s">
        <v>4826</v>
      </c>
      <c r="D3572" t="s">
        <v>110</v>
      </c>
      <c r="E3572" t="s">
        <v>20</v>
      </c>
      <c r="F3572" t="b">
        <v>0</v>
      </c>
      <c r="G3572" t="s">
        <v>52</v>
      </c>
      <c r="H3572" s="1">
        <v>45764.916747685187</v>
      </c>
      <c r="I3572" t="b">
        <v>1</v>
      </c>
      <c r="J3572" t="b">
        <v>1</v>
      </c>
      <c r="K3572" t="s">
        <v>31</v>
      </c>
      <c r="L3572" t="s">
        <v>22</v>
      </c>
      <c r="M3572">
        <v>122500</v>
      </c>
      <c r="O3572" t="s">
        <v>4892</v>
      </c>
      <c r="P3572" t="s">
        <v>4893</v>
      </c>
    </row>
    <row r="3573" spans="1:16" x14ac:dyDescent="0.35">
      <c r="A3573" t="s">
        <v>1776</v>
      </c>
      <c r="B3573" t="s">
        <v>2048</v>
      </c>
      <c r="C3573" t="s">
        <v>879</v>
      </c>
      <c r="D3573" t="s">
        <v>110</v>
      </c>
      <c r="E3573" t="s">
        <v>20</v>
      </c>
      <c r="F3573" t="b">
        <v>0</v>
      </c>
      <c r="G3573" t="s">
        <v>68</v>
      </c>
      <c r="H3573" s="1">
        <v>45765.000706018523</v>
      </c>
      <c r="I3573" t="b">
        <v>0</v>
      </c>
      <c r="J3573" t="b">
        <v>0</v>
      </c>
      <c r="K3573" t="s">
        <v>31</v>
      </c>
      <c r="L3573" t="s">
        <v>22</v>
      </c>
      <c r="M3573">
        <v>75000</v>
      </c>
      <c r="O3573" t="s">
        <v>4894</v>
      </c>
      <c r="P3573" t="s">
        <v>4895</v>
      </c>
    </row>
    <row r="3574" spans="1:16" x14ac:dyDescent="0.35">
      <c r="A3574" t="s">
        <v>1776</v>
      </c>
      <c r="B3574" t="s">
        <v>4896</v>
      </c>
      <c r="C3574" t="s">
        <v>18</v>
      </c>
      <c r="D3574" t="s">
        <v>1162</v>
      </c>
      <c r="E3574" t="s">
        <v>20</v>
      </c>
      <c r="F3574" t="b">
        <v>1</v>
      </c>
      <c r="G3574" t="s">
        <v>30</v>
      </c>
      <c r="H3574" s="1">
        <v>45765.000752314823</v>
      </c>
      <c r="I3574" t="b">
        <v>0</v>
      </c>
      <c r="J3574" t="b">
        <v>0</v>
      </c>
      <c r="K3574" t="s">
        <v>31</v>
      </c>
      <c r="L3574" t="s">
        <v>22</v>
      </c>
      <c r="M3574">
        <v>106000</v>
      </c>
      <c r="O3574" t="s">
        <v>1123</v>
      </c>
      <c r="P3574" t="s">
        <v>4897</v>
      </c>
    </row>
    <row r="3575" spans="1:16" x14ac:dyDescent="0.35">
      <c r="A3575" t="s">
        <v>1776</v>
      </c>
      <c r="B3575" t="s">
        <v>1776</v>
      </c>
      <c r="C3575" t="s">
        <v>4274</v>
      </c>
      <c r="D3575" t="s">
        <v>29</v>
      </c>
      <c r="E3575" t="s">
        <v>20</v>
      </c>
      <c r="F3575" t="b">
        <v>0</v>
      </c>
      <c r="G3575" t="s">
        <v>47</v>
      </c>
      <c r="H3575" s="1">
        <v>45765.250289351847</v>
      </c>
      <c r="I3575" t="b">
        <v>0</v>
      </c>
      <c r="J3575" t="b">
        <v>1</v>
      </c>
      <c r="K3575" t="s">
        <v>31</v>
      </c>
      <c r="L3575" t="s">
        <v>32</v>
      </c>
      <c r="N3575">
        <v>34</v>
      </c>
      <c r="O3575" t="s">
        <v>4898</v>
      </c>
      <c r="P3575" t="s">
        <v>4899</v>
      </c>
    </row>
    <row r="3576" spans="1:16" x14ac:dyDescent="0.35">
      <c r="A3576" t="s">
        <v>1776</v>
      </c>
      <c r="B3576" t="s">
        <v>4900</v>
      </c>
      <c r="C3576" t="s">
        <v>4901</v>
      </c>
      <c r="D3576" t="s">
        <v>17500</v>
      </c>
      <c r="E3576" t="s">
        <v>20</v>
      </c>
      <c r="F3576" t="b">
        <v>0</v>
      </c>
      <c r="G3576" t="s">
        <v>47</v>
      </c>
      <c r="H3576" s="1">
        <v>45765.250289351847</v>
      </c>
      <c r="I3576" t="b">
        <v>0</v>
      </c>
      <c r="J3576" t="b">
        <v>0</v>
      </c>
      <c r="K3576" t="s">
        <v>31</v>
      </c>
      <c r="L3576" t="s">
        <v>32</v>
      </c>
      <c r="N3576">
        <v>40</v>
      </c>
      <c r="O3576" t="s">
        <v>4902</v>
      </c>
    </row>
    <row r="3577" spans="1:16" x14ac:dyDescent="0.35">
      <c r="A3577" t="s">
        <v>1776</v>
      </c>
      <c r="B3577" t="s">
        <v>2526</v>
      </c>
      <c r="C3577" t="s">
        <v>2630</v>
      </c>
      <c r="D3577" t="s">
        <v>36</v>
      </c>
      <c r="E3577" t="s">
        <v>20</v>
      </c>
      <c r="F3577" t="b">
        <v>0</v>
      </c>
      <c r="G3577" t="s">
        <v>47</v>
      </c>
      <c r="H3577" s="1">
        <v>45765.250289351847</v>
      </c>
      <c r="I3577" t="b">
        <v>0</v>
      </c>
      <c r="J3577" t="b">
        <v>0</v>
      </c>
      <c r="K3577" t="s">
        <v>31</v>
      </c>
      <c r="L3577" t="s">
        <v>22</v>
      </c>
      <c r="M3577">
        <v>76820</v>
      </c>
      <c r="O3577" t="s">
        <v>4903</v>
      </c>
      <c r="P3577" t="s">
        <v>4904</v>
      </c>
    </row>
    <row r="3578" spans="1:16" x14ac:dyDescent="0.35">
      <c r="A3578" t="s">
        <v>1776</v>
      </c>
      <c r="B3578" t="s">
        <v>4544</v>
      </c>
      <c r="C3578" t="s">
        <v>597</v>
      </c>
      <c r="D3578" t="s">
        <v>110</v>
      </c>
      <c r="E3578" t="s">
        <v>20</v>
      </c>
      <c r="F3578" t="b">
        <v>0</v>
      </c>
      <c r="G3578" t="s">
        <v>52</v>
      </c>
      <c r="H3578" s="1">
        <v>45765.333425925928</v>
      </c>
      <c r="I3578" t="b">
        <v>0</v>
      </c>
      <c r="J3578" t="b">
        <v>1</v>
      </c>
      <c r="K3578" t="s">
        <v>31</v>
      </c>
      <c r="L3578" t="s">
        <v>22</v>
      </c>
      <c r="M3578">
        <v>78600</v>
      </c>
      <c r="O3578" t="s">
        <v>4905</v>
      </c>
      <c r="P3578" t="s">
        <v>4906</v>
      </c>
    </row>
    <row r="3579" spans="1:16" x14ac:dyDescent="0.35">
      <c r="A3579" t="s">
        <v>1776</v>
      </c>
      <c r="B3579" t="s">
        <v>2291</v>
      </c>
      <c r="C3579" t="s">
        <v>3949</v>
      </c>
      <c r="D3579" t="s">
        <v>115</v>
      </c>
      <c r="E3579" t="s">
        <v>20</v>
      </c>
      <c r="F3579" t="b">
        <v>0</v>
      </c>
      <c r="G3579" t="s">
        <v>52</v>
      </c>
      <c r="H3579" s="1">
        <v>45765.3752662037</v>
      </c>
      <c r="I3579" t="b">
        <v>0</v>
      </c>
      <c r="J3579" t="b">
        <v>0</v>
      </c>
      <c r="K3579" t="s">
        <v>31</v>
      </c>
      <c r="L3579" t="s">
        <v>22</v>
      </c>
      <c r="M3579">
        <v>93176</v>
      </c>
      <c r="O3579" t="s">
        <v>3950</v>
      </c>
    </row>
    <row r="3580" spans="1:16" x14ac:dyDescent="0.35">
      <c r="A3580" t="s">
        <v>1776</v>
      </c>
      <c r="B3580" t="s">
        <v>1776</v>
      </c>
      <c r="C3580" t="s">
        <v>2134</v>
      </c>
      <c r="D3580" t="s">
        <v>115</v>
      </c>
      <c r="E3580" t="s">
        <v>20</v>
      </c>
      <c r="F3580" t="b">
        <v>0</v>
      </c>
      <c r="G3580" t="s">
        <v>52</v>
      </c>
      <c r="H3580" s="1">
        <v>45765.416932870372</v>
      </c>
      <c r="I3580" t="b">
        <v>0</v>
      </c>
      <c r="J3580" t="b">
        <v>0</v>
      </c>
      <c r="K3580" t="s">
        <v>31</v>
      </c>
      <c r="L3580" t="s">
        <v>32</v>
      </c>
      <c r="N3580">
        <v>22.694999694824219</v>
      </c>
      <c r="O3580" t="s">
        <v>2135</v>
      </c>
      <c r="P3580" t="s">
        <v>2136</v>
      </c>
    </row>
    <row r="3581" spans="1:16" x14ac:dyDescent="0.35">
      <c r="A3581" t="s">
        <v>1776</v>
      </c>
      <c r="B3581" t="s">
        <v>1994</v>
      </c>
      <c r="C3581" t="s">
        <v>4354</v>
      </c>
      <c r="D3581" t="s">
        <v>115</v>
      </c>
      <c r="E3581" t="s">
        <v>20</v>
      </c>
      <c r="F3581" t="b">
        <v>0</v>
      </c>
      <c r="G3581" t="s">
        <v>47</v>
      </c>
      <c r="H3581" s="1">
        <v>45765.417060185187</v>
      </c>
      <c r="I3581" t="b">
        <v>0</v>
      </c>
      <c r="J3581" t="b">
        <v>0</v>
      </c>
      <c r="K3581" t="s">
        <v>31</v>
      </c>
      <c r="L3581" t="s">
        <v>32</v>
      </c>
      <c r="N3581">
        <v>29.95999908447266</v>
      </c>
      <c r="O3581" t="s">
        <v>4355</v>
      </c>
    </row>
    <row r="3582" spans="1:16" x14ac:dyDescent="0.35">
      <c r="A3582" t="s">
        <v>1776</v>
      </c>
      <c r="B3582" t="s">
        <v>1994</v>
      </c>
      <c r="C3582" t="s">
        <v>4907</v>
      </c>
      <c r="D3582" t="s">
        <v>115</v>
      </c>
      <c r="E3582" t="s">
        <v>20</v>
      </c>
      <c r="F3582" t="b">
        <v>0</v>
      </c>
      <c r="G3582" t="s">
        <v>47</v>
      </c>
      <c r="H3582" s="1">
        <v>45765.417060185187</v>
      </c>
      <c r="I3582" t="b">
        <v>0</v>
      </c>
      <c r="J3582" t="b">
        <v>0</v>
      </c>
      <c r="K3582" t="s">
        <v>31</v>
      </c>
      <c r="L3582" t="s">
        <v>32</v>
      </c>
      <c r="N3582">
        <v>29.95999908447266</v>
      </c>
      <c r="O3582" t="s">
        <v>4355</v>
      </c>
    </row>
    <row r="3583" spans="1:16" x14ac:dyDescent="0.35">
      <c r="A3583" t="s">
        <v>1776</v>
      </c>
      <c r="B3583" t="s">
        <v>4908</v>
      </c>
      <c r="C3583" t="s">
        <v>824</v>
      </c>
      <c r="D3583" t="s">
        <v>573</v>
      </c>
      <c r="E3583" t="s">
        <v>296</v>
      </c>
      <c r="F3583" t="b">
        <v>0</v>
      </c>
      <c r="G3583" t="s">
        <v>43</v>
      </c>
      <c r="H3583" s="1">
        <v>45765.417141203703</v>
      </c>
      <c r="I3583" t="b">
        <v>0</v>
      </c>
      <c r="J3583" t="b">
        <v>1</v>
      </c>
      <c r="K3583" t="s">
        <v>31</v>
      </c>
      <c r="L3583" t="s">
        <v>32</v>
      </c>
      <c r="N3583">
        <v>15.659999847412109</v>
      </c>
      <c r="O3583" t="s">
        <v>4909</v>
      </c>
      <c r="P3583" t="s">
        <v>164</v>
      </c>
    </row>
    <row r="3584" spans="1:16" x14ac:dyDescent="0.35">
      <c r="A3584" t="s">
        <v>1776</v>
      </c>
      <c r="B3584" t="s">
        <v>4910</v>
      </c>
      <c r="C3584" t="s">
        <v>4911</v>
      </c>
      <c r="D3584" t="s">
        <v>573</v>
      </c>
      <c r="E3584" t="s">
        <v>296</v>
      </c>
      <c r="F3584" t="b">
        <v>0</v>
      </c>
      <c r="G3584" t="s">
        <v>30</v>
      </c>
      <c r="H3584" s="1">
        <v>45765.458993055552</v>
      </c>
      <c r="I3584" t="b">
        <v>0</v>
      </c>
      <c r="J3584" t="b">
        <v>1</v>
      </c>
      <c r="K3584" t="s">
        <v>31</v>
      </c>
      <c r="L3584" t="s">
        <v>32</v>
      </c>
      <c r="N3584">
        <v>19.579999923706051</v>
      </c>
      <c r="O3584" t="s">
        <v>3131</v>
      </c>
      <c r="P3584" t="s">
        <v>4912</v>
      </c>
    </row>
    <row r="3585" spans="1:16" x14ac:dyDescent="0.35">
      <c r="A3585" t="s">
        <v>1776</v>
      </c>
      <c r="B3585" t="s">
        <v>1954</v>
      </c>
      <c r="C3585" t="s">
        <v>18</v>
      </c>
      <c r="D3585" t="s">
        <v>1955</v>
      </c>
      <c r="E3585" t="s">
        <v>91</v>
      </c>
      <c r="F3585" t="b">
        <v>1</v>
      </c>
      <c r="G3585" t="s">
        <v>1628</v>
      </c>
      <c r="H3585" s="1">
        <v>45765.546875</v>
      </c>
      <c r="I3585" t="b">
        <v>1</v>
      </c>
      <c r="J3585" t="b">
        <v>0</v>
      </c>
      <c r="K3585" t="s">
        <v>1628</v>
      </c>
      <c r="L3585" t="s">
        <v>32</v>
      </c>
      <c r="N3585">
        <v>8</v>
      </c>
      <c r="O3585" t="s">
        <v>1956</v>
      </c>
    </row>
    <row r="3586" spans="1:16" x14ac:dyDescent="0.35">
      <c r="A3586" t="s">
        <v>1776</v>
      </c>
      <c r="B3586" t="s">
        <v>4913</v>
      </c>
      <c r="C3586" t="s">
        <v>4914</v>
      </c>
      <c r="D3586" t="s">
        <v>110</v>
      </c>
      <c r="E3586" t="s">
        <v>20</v>
      </c>
      <c r="F3586" t="b">
        <v>0</v>
      </c>
      <c r="G3586" t="s">
        <v>52</v>
      </c>
      <c r="H3586" s="1">
        <v>45765.583472222221</v>
      </c>
      <c r="I3586" t="b">
        <v>0</v>
      </c>
      <c r="J3586" t="b">
        <v>0</v>
      </c>
      <c r="K3586" t="s">
        <v>31</v>
      </c>
      <c r="L3586" t="s">
        <v>22</v>
      </c>
      <c r="M3586">
        <v>97859</v>
      </c>
      <c r="O3586" t="s">
        <v>4915</v>
      </c>
      <c r="P3586" t="s">
        <v>4916</v>
      </c>
    </row>
    <row r="3587" spans="1:16" x14ac:dyDescent="0.35">
      <c r="A3587" t="s">
        <v>1776</v>
      </c>
      <c r="B3587" t="s">
        <v>4917</v>
      </c>
      <c r="C3587" t="s">
        <v>537</v>
      </c>
      <c r="D3587" t="s">
        <v>36</v>
      </c>
      <c r="E3587" t="s">
        <v>20</v>
      </c>
      <c r="F3587" t="b">
        <v>0</v>
      </c>
      <c r="G3587" t="s">
        <v>30</v>
      </c>
      <c r="H3587" s="1">
        <v>45765.584039351852</v>
      </c>
      <c r="I3587" t="b">
        <v>1</v>
      </c>
      <c r="J3587" t="b">
        <v>0</v>
      </c>
      <c r="K3587" t="s">
        <v>31</v>
      </c>
      <c r="L3587" t="s">
        <v>22</v>
      </c>
      <c r="M3587">
        <v>77500</v>
      </c>
      <c r="O3587" t="s">
        <v>61</v>
      </c>
      <c r="P3587" t="s">
        <v>4918</v>
      </c>
    </row>
    <row r="3588" spans="1:16" x14ac:dyDescent="0.35">
      <c r="A3588" t="s">
        <v>1776</v>
      </c>
      <c r="B3588" t="s">
        <v>3398</v>
      </c>
      <c r="C3588" t="s">
        <v>142</v>
      </c>
      <c r="D3588" t="s">
        <v>36</v>
      </c>
      <c r="E3588" t="s">
        <v>20</v>
      </c>
      <c r="F3588" t="b">
        <v>0</v>
      </c>
      <c r="G3588" t="s">
        <v>68</v>
      </c>
      <c r="H3588" s="1">
        <v>45765.584398148138</v>
      </c>
      <c r="I3588" t="b">
        <v>0</v>
      </c>
      <c r="J3588" t="b">
        <v>0</v>
      </c>
      <c r="K3588" t="s">
        <v>31</v>
      </c>
      <c r="L3588" t="s">
        <v>22</v>
      </c>
      <c r="M3588">
        <v>88582</v>
      </c>
      <c r="O3588" t="s">
        <v>3399</v>
      </c>
      <c r="P3588" t="s">
        <v>3400</v>
      </c>
    </row>
    <row r="3589" spans="1:16" x14ac:dyDescent="0.35">
      <c r="A3589" t="s">
        <v>1776</v>
      </c>
      <c r="B3589" t="s">
        <v>1944</v>
      </c>
      <c r="C3589" t="s">
        <v>599</v>
      </c>
      <c r="D3589" t="s">
        <v>110</v>
      </c>
      <c r="E3589" t="s">
        <v>760</v>
      </c>
      <c r="F3589" t="b">
        <v>0</v>
      </c>
      <c r="G3589" t="s">
        <v>52</v>
      </c>
      <c r="H3589" s="1">
        <v>45765.625092592592</v>
      </c>
      <c r="I3589" t="b">
        <v>1</v>
      </c>
      <c r="J3589" t="b">
        <v>1</v>
      </c>
      <c r="K3589" t="s">
        <v>31</v>
      </c>
      <c r="L3589" t="s">
        <v>32</v>
      </c>
      <c r="N3589">
        <v>26</v>
      </c>
      <c r="O3589" t="s">
        <v>4919</v>
      </c>
      <c r="P3589" t="s">
        <v>4920</v>
      </c>
    </row>
    <row r="3590" spans="1:16" x14ac:dyDescent="0.35">
      <c r="A3590" t="s">
        <v>1776</v>
      </c>
      <c r="B3590" t="s">
        <v>4921</v>
      </c>
      <c r="C3590" t="s">
        <v>18</v>
      </c>
      <c r="D3590" t="s">
        <v>36</v>
      </c>
      <c r="E3590" t="s">
        <v>91</v>
      </c>
      <c r="F3590" t="b">
        <v>1</v>
      </c>
      <c r="G3590" t="s">
        <v>592</v>
      </c>
      <c r="H3590" s="1">
        <v>45765.635474537034</v>
      </c>
      <c r="I3590" t="b">
        <v>1</v>
      </c>
      <c r="J3590" t="b">
        <v>0</v>
      </c>
      <c r="K3590" t="s">
        <v>592</v>
      </c>
      <c r="L3590" t="s">
        <v>32</v>
      </c>
      <c r="N3590">
        <v>25</v>
      </c>
      <c r="O3590" t="s">
        <v>4922</v>
      </c>
    </row>
    <row r="3591" spans="1:16" x14ac:dyDescent="0.35">
      <c r="A3591" t="s">
        <v>1776</v>
      </c>
      <c r="B3591" t="s">
        <v>4419</v>
      </c>
      <c r="C3591" t="s">
        <v>95</v>
      </c>
      <c r="D3591" t="s">
        <v>2253</v>
      </c>
      <c r="E3591" t="s">
        <v>20</v>
      </c>
      <c r="F3591" t="b">
        <v>0</v>
      </c>
      <c r="G3591" t="s">
        <v>30</v>
      </c>
      <c r="H3591" s="1">
        <v>45765.708993055552</v>
      </c>
      <c r="I3591" t="b">
        <v>1</v>
      </c>
      <c r="J3591" t="b">
        <v>1</v>
      </c>
      <c r="K3591" t="s">
        <v>31</v>
      </c>
      <c r="L3591" t="s">
        <v>32</v>
      </c>
      <c r="N3591">
        <v>75</v>
      </c>
      <c r="O3591" t="s">
        <v>3027</v>
      </c>
      <c r="P3591" t="s">
        <v>1859</v>
      </c>
    </row>
    <row r="3592" spans="1:16" x14ac:dyDescent="0.35">
      <c r="A3592" t="s">
        <v>1776</v>
      </c>
      <c r="B3592" t="s">
        <v>3033</v>
      </c>
      <c r="C3592" t="s">
        <v>4923</v>
      </c>
      <c r="D3592" t="s">
        <v>36</v>
      </c>
      <c r="E3592" t="s">
        <v>20</v>
      </c>
      <c r="F3592" t="b">
        <v>0</v>
      </c>
      <c r="G3592" t="s">
        <v>52</v>
      </c>
      <c r="H3592" s="1">
        <v>45765.70988425926</v>
      </c>
      <c r="I3592" t="b">
        <v>0</v>
      </c>
      <c r="J3592" t="b">
        <v>1</v>
      </c>
      <c r="K3592" t="s">
        <v>31</v>
      </c>
      <c r="L3592" t="s">
        <v>22</v>
      </c>
      <c r="M3592">
        <v>100000</v>
      </c>
      <c r="O3592" t="s">
        <v>4924</v>
      </c>
      <c r="P3592" t="s">
        <v>4925</v>
      </c>
    </row>
    <row r="3593" spans="1:16" x14ac:dyDescent="0.35">
      <c r="A3593" t="s">
        <v>1776</v>
      </c>
      <c r="B3593" t="s">
        <v>3607</v>
      </c>
      <c r="C3593" t="s">
        <v>142</v>
      </c>
      <c r="D3593" t="s">
        <v>36</v>
      </c>
      <c r="F3593" t="b">
        <v>0</v>
      </c>
      <c r="G3593" t="s">
        <v>68</v>
      </c>
      <c r="H3593" s="1">
        <v>45765.750613425917</v>
      </c>
      <c r="I3593" t="b">
        <v>1</v>
      </c>
      <c r="J3593" t="b">
        <v>0</v>
      </c>
      <c r="K3593" t="s">
        <v>31</v>
      </c>
      <c r="L3593" t="s">
        <v>32</v>
      </c>
      <c r="N3593">
        <v>64</v>
      </c>
      <c r="O3593" t="s">
        <v>166</v>
      </c>
      <c r="P3593" t="s">
        <v>4926</v>
      </c>
    </row>
    <row r="3594" spans="1:16" x14ac:dyDescent="0.35">
      <c r="A3594" t="s">
        <v>1776</v>
      </c>
      <c r="B3594" t="s">
        <v>4927</v>
      </c>
      <c r="C3594" t="s">
        <v>2069</v>
      </c>
      <c r="D3594" t="s">
        <v>36</v>
      </c>
      <c r="E3594" t="s">
        <v>20</v>
      </c>
      <c r="F3594" t="b">
        <v>0</v>
      </c>
      <c r="G3594" t="s">
        <v>30</v>
      </c>
      <c r="H3594" s="1">
        <v>45765.792326388888</v>
      </c>
      <c r="I3594" t="b">
        <v>0</v>
      </c>
      <c r="J3594" t="b">
        <v>0</v>
      </c>
      <c r="K3594" t="s">
        <v>31</v>
      </c>
      <c r="L3594" t="s">
        <v>32</v>
      </c>
      <c r="N3594">
        <v>50</v>
      </c>
      <c r="O3594" t="s">
        <v>33</v>
      </c>
      <c r="P3594" t="s">
        <v>811</v>
      </c>
    </row>
    <row r="3595" spans="1:16" x14ac:dyDescent="0.35">
      <c r="A3595" t="s">
        <v>1776</v>
      </c>
      <c r="B3595" t="s">
        <v>3951</v>
      </c>
      <c r="C3595" t="s">
        <v>289</v>
      </c>
      <c r="D3595" t="s">
        <v>573</v>
      </c>
      <c r="E3595" t="s">
        <v>20</v>
      </c>
      <c r="F3595" t="b">
        <v>0</v>
      </c>
      <c r="G3595" t="s">
        <v>43</v>
      </c>
      <c r="H3595" s="1">
        <v>45765.833819444437</v>
      </c>
      <c r="I3595" t="b">
        <v>0</v>
      </c>
      <c r="J3595" t="b">
        <v>1</v>
      </c>
      <c r="K3595" t="s">
        <v>31</v>
      </c>
      <c r="L3595" t="s">
        <v>32</v>
      </c>
      <c r="N3595">
        <v>16.510000228881839</v>
      </c>
      <c r="O3595" t="s">
        <v>96</v>
      </c>
      <c r="P3595" t="s">
        <v>3952</v>
      </c>
    </row>
    <row r="3596" spans="1:16" x14ac:dyDescent="0.35">
      <c r="A3596" t="s">
        <v>1776</v>
      </c>
      <c r="B3596" t="s">
        <v>4567</v>
      </c>
      <c r="C3596" t="s">
        <v>142</v>
      </c>
      <c r="D3596" t="s">
        <v>29</v>
      </c>
      <c r="E3596" t="s">
        <v>20</v>
      </c>
      <c r="F3596" t="b">
        <v>0</v>
      </c>
      <c r="G3596" t="s">
        <v>68</v>
      </c>
      <c r="H3596" s="1">
        <v>45765.83394675926</v>
      </c>
      <c r="I3596" t="b">
        <v>0</v>
      </c>
      <c r="J3596" t="b">
        <v>1</v>
      </c>
      <c r="K3596" t="s">
        <v>31</v>
      </c>
      <c r="L3596" t="s">
        <v>22</v>
      </c>
      <c r="M3596">
        <v>78400</v>
      </c>
      <c r="O3596" t="s">
        <v>4928</v>
      </c>
      <c r="P3596" t="s">
        <v>4929</v>
      </c>
    </row>
    <row r="3597" spans="1:16" x14ac:dyDescent="0.35">
      <c r="A3597" t="s">
        <v>1776</v>
      </c>
      <c r="B3597" t="s">
        <v>4930</v>
      </c>
      <c r="C3597" t="s">
        <v>3824</v>
      </c>
      <c r="D3597" t="s">
        <v>573</v>
      </c>
      <c r="E3597" t="s">
        <v>20</v>
      </c>
      <c r="F3597" t="b">
        <v>0</v>
      </c>
      <c r="G3597" t="s">
        <v>30</v>
      </c>
      <c r="H3597" s="1">
        <v>45765.834016203713</v>
      </c>
      <c r="I3597" t="b">
        <v>1</v>
      </c>
      <c r="J3597" t="b">
        <v>0</v>
      </c>
      <c r="K3597" t="s">
        <v>31</v>
      </c>
      <c r="L3597" t="s">
        <v>32</v>
      </c>
      <c r="N3597">
        <v>19.579999923706051</v>
      </c>
      <c r="O3597" t="s">
        <v>3825</v>
      </c>
    </row>
    <row r="3598" spans="1:16" x14ac:dyDescent="0.35">
      <c r="A3598" t="s">
        <v>1776</v>
      </c>
      <c r="B3598" t="s">
        <v>4931</v>
      </c>
      <c r="C3598" t="s">
        <v>2113</v>
      </c>
      <c r="D3598" t="s">
        <v>573</v>
      </c>
      <c r="E3598" t="s">
        <v>296</v>
      </c>
      <c r="F3598" t="b">
        <v>0</v>
      </c>
      <c r="G3598" t="s">
        <v>52</v>
      </c>
      <c r="H3598" s="1">
        <v>45765.95853009259</v>
      </c>
      <c r="I3598" t="b">
        <v>1</v>
      </c>
      <c r="J3598" t="b">
        <v>0</v>
      </c>
      <c r="K3598" t="s">
        <v>31</v>
      </c>
      <c r="L3598" t="s">
        <v>32</v>
      </c>
      <c r="N3598">
        <v>27.435001373291019</v>
      </c>
      <c r="O3598" t="s">
        <v>3909</v>
      </c>
      <c r="P3598" t="s">
        <v>2020</v>
      </c>
    </row>
    <row r="3599" spans="1:16" x14ac:dyDescent="0.35">
      <c r="A3599" t="s">
        <v>1776</v>
      </c>
      <c r="B3599" t="s">
        <v>4573</v>
      </c>
      <c r="C3599" t="s">
        <v>4574</v>
      </c>
      <c r="D3599" t="s">
        <v>573</v>
      </c>
      <c r="E3599" t="s">
        <v>296</v>
      </c>
      <c r="F3599" t="b">
        <v>0</v>
      </c>
      <c r="G3599" t="s">
        <v>43</v>
      </c>
      <c r="H3599" s="1">
        <v>45765.958761574067</v>
      </c>
      <c r="I3599" t="b">
        <v>0</v>
      </c>
      <c r="J3599" t="b">
        <v>0</v>
      </c>
      <c r="K3599" t="s">
        <v>31</v>
      </c>
      <c r="L3599" t="s">
        <v>32</v>
      </c>
      <c r="N3599">
        <v>16.510000228881839</v>
      </c>
      <c r="O3599" t="s">
        <v>4575</v>
      </c>
      <c r="P3599" t="s">
        <v>4576</v>
      </c>
    </row>
    <row r="3600" spans="1:16" x14ac:dyDescent="0.35">
      <c r="A3600" t="s">
        <v>1776</v>
      </c>
      <c r="B3600" t="s">
        <v>4932</v>
      </c>
      <c r="C3600" t="s">
        <v>201</v>
      </c>
      <c r="D3600" t="s">
        <v>573</v>
      </c>
      <c r="E3600" t="s">
        <v>296</v>
      </c>
      <c r="F3600" t="b">
        <v>0</v>
      </c>
      <c r="G3600" t="s">
        <v>43</v>
      </c>
      <c r="H3600" s="1">
        <v>45765.958784722221</v>
      </c>
      <c r="I3600" t="b">
        <v>0</v>
      </c>
      <c r="J3600" t="b">
        <v>1</v>
      </c>
      <c r="K3600" t="s">
        <v>31</v>
      </c>
      <c r="L3600" t="s">
        <v>32</v>
      </c>
      <c r="N3600">
        <v>16.510000228881839</v>
      </c>
      <c r="O3600" t="s">
        <v>4933</v>
      </c>
      <c r="P3600" t="s">
        <v>4934</v>
      </c>
    </row>
    <row r="3601" spans="1:16" x14ac:dyDescent="0.35">
      <c r="A3601" t="s">
        <v>1776</v>
      </c>
      <c r="B3601" t="s">
        <v>2248</v>
      </c>
      <c r="C3601" t="s">
        <v>410</v>
      </c>
      <c r="D3601" t="s">
        <v>29</v>
      </c>
      <c r="E3601" t="s">
        <v>20</v>
      </c>
      <c r="F3601" t="b">
        <v>0</v>
      </c>
      <c r="G3601" t="s">
        <v>47</v>
      </c>
      <c r="H3601" s="1">
        <v>45766.0003125</v>
      </c>
      <c r="I3601" t="b">
        <v>0</v>
      </c>
      <c r="J3601" t="b">
        <v>1</v>
      </c>
      <c r="K3601" t="s">
        <v>31</v>
      </c>
      <c r="L3601" t="s">
        <v>32</v>
      </c>
      <c r="N3601">
        <v>27.625</v>
      </c>
      <c r="O3601" t="s">
        <v>2274</v>
      </c>
      <c r="P3601" t="s">
        <v>4935</v>
      </c>
    </row>
    <row r="3602" spans="1:16" x14ac:dyDescent="0.35">
      <c r="A3602" t="s">
        <v>1776</v>
      </c>
      <c r="B3602" t="s">
        <v>4936</v>
      </c>
      <c r="C3602" t="s">
        <v>95</v>
      </c>
      <c r="D3602" t="s">
        <v>110</v>
      </c>
      <c r="E3602" t="s">
        <v>20</v>
      </c>
      <c r="F3602" t="b">
        <v>0</v>
      </c>
      <c r="G3602" t="s">
        <v>30</v>
      </c>
      <c r="H3602" s="1">
        <v>45766.000659722216</v>
      </c>
      <c r="I3602" t="b">
        <v>0</v>
      </c>
      <c r="J3602" t="b">
        <v>0</v>
      </c>
      <c r="K3602" t="s">
        <v>31</v>
      </c>
      <c r="L3602" t="s">
        <v>22</v>
      </c>
      <c r="M3602">
        <v>120000</v>
      </c>
      <c r="O3602" t="s">
        <v>4937</v>
      </c>
      <c r="P3602" t="s">
        <v>4938</v>
      </c>
    </row>
    <row r="3603" spans="1:16" x14ac:dyDescent="0.35">
      <c r="A3603" t="s">
        <v>1776</v>
      </c>
      <c r="B3603" t="s">
        <v>4939</v>
      </c>
      <c r="C3603" t="s">
        <v>18</v>
      </c>
      <c r="D3603" t="s">
        <v>573</v>
      </c>
      <c r="E3603" t="s">
        <v>20</v>
      </c>
      <c r="F3603" t="b">
        <v>1</v>
      </c>
      <c r="G3603" t="s">
        <v>150</v>
      </c>
      <c r="H3603" s="1">
        <v>45766.063842592594</v>
      </c>
      <c r="I3603" t="b">
        <v>0</v>
      </c>
      <c r="J3603" t="b">
        <v>0</v>
      </c>
      <c r="K3603" t="s">
        <v>150</v>
      </c>
      <c r="L3603" t="s">
        <v>32</v>
      </c>
      <c r="N3603">
        <v>16.02499961853027</v>
      </c>
      <c r="O3603" t="s">
        <v>3618</v>
      </c>
      <c r="P3603" t="s">
        <v>4940</v>
      </c>
    </row>
    <row r="3604" spans="1:16" x14ac:dyDescent="0.35">
      <c r="A3604" t="s">
        <v>1776</v>
      </c>
      <c r="B3604" t="s">
        <v>4941</v>
      </c>
      <c r="C3604" t="s">
        <v>2602</v>
      </c>
      <c r="D3604" t="s">
        <v>573</v>
      </c>
      <c r="E3604" t="s">
        <v>20</v>
      </c>
      <c r="F3604" t="b">
        <v>0</v>
      </c>
      <c r="G3604" t="s">
        <v>52</v>
      </c>
      <c r="H3604" s="1">
        <v>45766.083472222221</v>
      </c>
      <c r="I3604" t="b">
        <v>1</v>
      </c>
      <c r="J3604" t="b">
        <v>1</v>
      </c>
      <c r="K3604" t="s">
        <v>31</v>
      </c>
      <c r="L3604" t="s">
        <v>32</v>
      </c>
      <c r="N3604">
        <v>27.29000091552734</v>
      </c>
      <c r="O3604" t="s">
        <v>4892</v>
      </c>
      <c r="P3604" t="s">
        <v>4893</v>
      </c>
    </row>
    <row r="3605" spans="1:16" x14ac:dyDescent="0.35">
      <c r="A3605" t="s">
        <v>1776</v>
      </c>
      <c r="B3605" t="s">
        <v>3623</v>
      </c>
      <c r="C3605" t="s">
        <v>2757</v>
      </c>
      <c r="D3605" t="s">
        <v>573</v>
      </c>
      <c r="E3605" t="s">
        <v>20</v>
      </c>
      <c r="F3605" t="b">
        <v>0</v>
      </c>
      <c r="G3605" t="s">
        <v>52</v>
      </c>
      <c r="H3605" s="1">
        <v>45766.083541666667</v>
      </c>
      <c r="I3605" t="b">
        <v>0</v>
      </c>
      <c r="J3605" t="b">
        <v>1</v>
      </c>
      <c r="K3605" t="s">
        <v>31</v>
      </c>
      <c r="L3605" t="s">
        <v>32</v>
      </c>
      <c r="N3605">
        <v>26.389999389648441</v>
      </c>
      <c r="O3605" t="s">
        <v>3624</v>
      </c>
      <c r="P3605" t="s">
        <v>251</v>
      </c>
    </row>
    <row r="3606" spans="1:16" x14ac:dyDescent="0.35">
      <c r="A3606" t="s">
        <v>1776</v>
      </c>
      <c r="B3606" t="s">
        <v>4942</v>
      </c>
      <c r="C3606" t="s">
        <v>283</v>
      </c>
      <c r="D3606" t="s">
        <v>110</v>
      </c>
      <c r="E3606" t="s">
        <v>91</v>
      </c>
      <c r="F3606" t="b">
        <v>0</v>
      </c>
      <c r="G3606" t="s">
        <v>52</v>
      </c>
      <c r="H3606" s="1">
        <v>45766.2500462963</v>
      </c>
      <c r="I3606" t="b">
        <v>1</v>
      </c>
      <c r="J3606" t="b">
        <v>0</v>
      </c>
      <c r="K3606" t="s">
        <v>31</v>
      </c>
      <c r="L3606" t="s">
        <v>32</v>
      </c>
      <c r="N3606">
        <v>95</v>
      </c>
      <c r="O3606" t="s">
        <v>3194</v>
      </c>
      <c r="P3606" t="s">
        <v>4943</v>
      </c>
    </row>
    <row r="3607" spans="1:16" x14ac:dyDescent="0.35">
      <c r="A3607" t="s">
        <v>1776</v>
      </c>
      <c r="B3607" t="s">
        <v>4900</v>
      </c>
      <c r="C3607" t="s">
        <v>4901</v>
      </c>
      <c r="D3607" t="s">
        <v>2253</v>
      </c>
      <c r="E3607" t="s">
        <v>296</v>
      </c>
      <c r="F3607" t="b">
        <v>0</v>
      </c>
      <c r="G3607" t="s">
        <v>47</v>
      </c>
      <c r="H3607" s="1">
        <v>45766.250277777777</v>
      </c>
      <c r="I3607" t="b">
        <v>0</v>
      </c>
      <c r="J3607" t="b">
        <v>0</v>
      </c>
      <c r="K3607" t="s">
        <v>31</v>
      </c>
      <c r="L3607" t="s">
        <v>32</v>
      </c>
      <c r="N3607">
        <v>40</v>
      </c>
      <c r="O3607" t="s">
        <v>4902</v>
      </c>
    </row>
    <row r="3608" spans="1:16" x14ac:dyDescent="0.35">
      <c r="A3608" t="s">
        <v>1776</v>
      </c>
      <c r="B3608" t="s">
        <v>2526</v>
      </c>
      <c r="C3608" t="s">
        <v>2630</v>
      </c>
      <c r="D3608" t="s">
        <v>110</v>
      </c>
      <c r="E3608" t="s">
        <v>20</v>
      </c>
      <c r="F3608" t="b">
        <v>0</v>
      </c>
      <c r="G3608" t="s">
        <v>47</v>
      </c>
      <c r="H3608" s="1">
        <v>45766.250277777777</v>
      </c>
      <c r="I3608" t="b">
        <v>0</v>
      </c>
      <c r="J3608" t="b">
        <v>0</v>
      </c>
      <c r="K3608" t="s">
        <v>31</v>
      </c>
      <c r="L3608" t="s">
        <v>22</v>
      </c>
      <c r="M3608">
        <v>76820</v>
      </c>
      <c r="O3608" t="s">
        <v>4903</v>
      </c>
      <c r="P3608" t="s">
        <v>4904</v>
      </c>
    </row>
    <row r="3609" spans="1:16" x14ac:dyDescent="0.35">
      <c r="A3609" t="s">
        <v>1776</v>
      </c>
      <c r="B3609" t="s">
        <v>1776</v>
      </c>
      <c r="C3609" t="s">
        <v>4944</v>
      </c>
      <c r="D3609" t="s">
        <v>17477</v>
      </c>
      <c r="E3609" t="s">
        <v>20</v>
      </c>
      <c r="F3609" t="b">
        <v>0</v>
      </c>
      <c r="G3609" t="s">
        <v>43</v>
      </c>
      <c r="H3609" s="1">
        <v>45766.250405092593</v>
      </c>
      <c r="I3609" t="b">
        <v>0</v>
      </c>
      <c r="J3609" t="b">
        <v>0</v>
      </c>
      <c r="K3609" t="s">
        <v>31</v>
      </c>
      <c r="L3609" t="s">
        <v>22</v>
      </c>
      <c r="M3609">
        <v>101287.5</v>
      </c>
      <c r="O3609" t="s">
        <v>3061</v>
      </c>
      <c r="P3609" t="s">
        <v>4945</v>
      </c>
    </row>
    <row r="3610" spans="1:16" x14ac:dyDescent="0.35">
      <c r="A3610" t="s">
        <v>1776</v>
      </c>
      <c r="B3610" t="s">
        <v>3861</v>
      </c>
      <c r="C3610" t="s">
        <v>2861</v>
      </c>
      <c r="D3610" t="s">
        <v>1800</v>
      </c>
      <c r="E3610" t="s">
        <v>20</v>
      </c>
      <c r="F3610" t="b">
        <v>0</v>
      </c>
      <c r="G3610" t="s">
        <v>68</v>
      </c>
      <c r="H3610" s="1">
        <v>45766.250532407408</v>
      </c>
      <c r="I3610" t="b">
        <v>0</v>
      </c>
      <c r="J3610" t="b">
        <v>0</v>
      </c>
      <c r="K3610" t="s">
        <v>31</v>
      </c>
      <c r="L3610" t="s">
        <v>22</v>
      </c>
      <c r="M3610">
        <v>89500</v>
      </c>
      <c r="O3610" t="s">
        <v>3862</v>
      </c>
      <c r="P3610" t="s">
        <v>3863</v>
      </c>
    </row>
    <row r="3611" spans="1:16" x14ac:dyDescent="0.35">
      <c r="A3611" t="s">
        <v>1776</v>
      </c>
      <c r="B3611" t="s">
        <v>2582</v>
      </c>
      <c r="C3611" t="s">
        <v>966</v>
      </c>
      <c r="D3611" t="s">
        <v>249</v>
      </c>
      <c r="E3611" t="s">
        <v>20</v>
      </c>
      <c r="F3611" t="b">
        <v>0</v>
      </c>
      <c r="G3611" t="s">
        <v>966</v>
      </c>
      <c r="H3611" s="1">
        <v>45766.258298611108</v>
      </c>
      <c r="I3611" t="b">
        <v>0</v>
      </c>
      <c r="J3611" t="b">
        <v>0</v>
      </c>
      <c r="K3611" t="s">
        <v>966</v>
      </c>
      <c r="L3611" t="s">
        <v>22</v>
      </c>
      <c r="M3611">
        <v>53560</v>
      </c>
      <c r="O3611" t="s">
        <v>2583</v>
      </c>
      <c r="P3611" t="s">
        <v>2111</v>
      </c>
    </row>
    <row r="3612" spans="1:16" x14ac:dyDescent="0.35">
      <c r="A3612" t="s">
        <v>1776</v>
      </c>
      <c r="B3612" t="s">
        <v>4946</v>
      </c>
      <c r="C3612" t="s">
        <v>2846</v>
      </c>
      <c r="D3612" t="s">
        <v>573</v>
      </c>
      <c r="E3612" t="s">
        <v>20</v>
      </c>
      <c r="F3612" t="b">
        <v>0</v>
      </c>
      <c r="G3612" t="s">
        <v>68</v>
      </c>
      <c r="H3612" s="1">
        <v>45766.333912037036</v>
      </c>
      <c r="I3612" t="b">
        <v>0</v>
      </c>
      <c r="J3612" t="b">
        <v>1</v>
      </c>
      <c r="K3612" t="s">
        <v>31</v>
      </c>
      <c r="L3612" t="s">
        <v>32</v>
      </c>
      <c r="N3612">
        <v>18.069999694824219</v>
      </c>
      <c r="O3612" t="s">
        <v>172</v>
      </c>
      <c r="P3612" t="s">
        <v>140</v>
      </c>
    </row>
    <row r="3613" spans="1:16" x14ac:dyDescent="0.35">
      <c r="A3613" t="s">
        <v>1776</v>
      </c>
      <c r="B3613" t="s">
        <v>4947</v>
      </c>
      <c r="C3613" t="s">
        <v>289</v>
      </c>
      <c r="D3613" t="s">
        <v>443</v>
      </c>
      <c r="E3613" t="s">
        <v>20</v>
      </c>
      <c r="F3613" t="b">
        <v>0</v>
      </c>
      <c r="G3613" t="s">
        <v>43</v>
      </c>
      <c r="H3613" s="1">
        <v>45766.375451388893</v>
      </c>
      <c r="I3613" t="b">
        <v>0</v>
      </c>
      <c r="J3613" t="b">
        <v>1</v>
      </c>
      <c r="K3613" t="s">
        <v>31</v>
      </c>
      <c r="L3613" t="s">
        <v>22</v>
      </c>
      <c r="M3613">
        <v>100000</v>
      </c>
      <c r="O3613" t="s">
        <v>654</v>
      </c>
      <c r="P3613" t="s">
        <v>4948</v>
      </c>
    </row>
    <row r="3614" spans="1:16" x14ac:dyDescent="0.35">
      <c r="A3614" t="s">
        <v>1776</v>
      </c>
      <c r="B3614" t="s">
        <v>4473</v>
      </c>
      <c r="C3614" t="s">
        <v>653</v>
      </c>
      <c r="D3614" t="s">
        <v>115</v>
      </c>
      <c r="E3614" t="s">
        <v>20</v>
      </c>
      <c r="F3614" t="b">
        <v>0</v>
      </c>
      <c r="G3614" t="s">
        <v>43</v>
      </c>
      <c r="H3614" s="1">
        <v>45766.375486111108</v>
      </c>
      <c r="I3614" t="b">
        <v>0</v>
      </c>
      <c r="J3614" t="b">
        <v>0</v>
      </c>
      <c r="K3614" t="s">
        <v>31</v>
      </c>
      <c r="L3614" t="s">
        <v>22</v>
      </c>
      <c r="M3614">
        <v>105000</v>
      </c>
      <c r="O3614" t="s">
        <v>4474</v>
      </c>
      <c r="P3614" t="s">
        <v>4475</v>
      </c>
    </row>
    <row r="3615" spans="1:16" x14ac:dyDescent="0.35">
      <c r="A3615" t="s">
        <v>1776</v>
      </c>
      <c r="B3615" t="s">
        <v>4949</v>
      </c>
      <c r="C3615" t="s">
        <v>815</v>
      </c>
      <c r="D3615" t="s">
        <v>36</v>
      </c>
      <c r="E3615" t="s">
        <v>20</v>
      </c>
      <c r="F3615" t="b">
        <v>0</v>
      </c>
      <c r="G3615" t="s">
        <v>68</v>
      </c>
      <c r="H3615" s="1">
        <v>45766.375567129631</v>
      </c>
      <c r="I3615" t="b">
        <v>0</v>
      </c>
      <c r="J3615" t="b">
        <v>0</v>
      </c>
      <c r="K3615" t="s">
        <v>31</v>
      </c>
      <c r="L3615" t="s">
        <v>22</v>
      </c>
      <c r="M3615">
        <v>155000</v>
      </c>
      <c r="O3615" t="s">
        <v>816</v>
      </c>
      <c r="P3615" t="s">
        <v>4950</v>
      </c>
    </row>
    <row r="3616" spans="1:16" x14ac:dyDescent="0.35">
      <c r="A3616" t="s">
        <v>1776</v>
      </c>
      <c r="B3616" t="s">
        <v>4951</v>
      </c>
      <c r="C3616" t="s">
        <v>95</v>
      </c>
      <c r="D3616" t="s">
        <v>36</v>
      </c>
      <c r="E3616" t="s">
        <v>20</v>
      </c>
      <c r="F3616" t="b">
        <v>0</v>
      </c>
      <c r="G3616" t="s">
        <v>30</v>
      </c>
      <c r="H3616" s="1">
        <v>45766.375740740739</v>
      </c>
      <c r="I3616" t="b">
        <v>0</v>
      </c>
      <c r="J3616" t="b">
        <v>1</v>
      </c>
      <c r="K3616" t="s">
        <v>31</v>
      </c>
      <c r="L3616" t="s">
        <v>22</v>
      </c>
      <c r="M3616">
        <v>98650</v>
      </c>
      <c r="O3616" t="s">
        <v>607</v>
      </c>
    </row>
    <row r="3617" spans="1:16" x14ac:dyDescent="0.35">
      <c r="A3617" t="s">
        <v>1776</v>
      </c>
      <c r="B3617" t="s">
        <v>4952</v>
      </c>
      <c r="C3617" t="s">
        <v>31</v>
      </c>
      <c r="D3617" t="s">
        <v>249</v>
      </c>
      <c r="E3617" t="s">
        <v>20</v>
      </c>
      <c r="F3617" t="b">
        <v>0</v>
      </c>
      <c r="G3617" t="s">
        <v>52</v>
      </c>
      <c r="H3617" s="1">
        <v>45766.376354166663</v>
      </c>
      <c r="I3617" t="b">
        <v>0</v>
      </c>
      <c r="J3617" t="b">
        <v>0</v>
      </c>
      <c r="K3617" t="s">
        <v>31</v>
      </c>
      <c r="L3617" t="s">
        <v>22</v>
      </c>
      <c r="M3617">
        <v>94264.5</v>
      </c>
      <c r="O3617" t="s">
        <v>4953</v>
      </c>
      <c r="P3617" t="s">
        <v>897</v>
      </c>
    </row>
    <row r="3618" spans="1:16" x14ac:dyDescent="0.35">
      <c r="A3618" t="s">
        <v>1776</v>
      </c>
      <c r="B3618" t="s">
        <v>1776</v>
      </c>
      <c r="C3618" t="s">
        <v>2968</v>
      </c>
      <c r="D3618" t="s">
        <v>115</v>
      </c>
      <c r="E3618" t="s">
        <v>20</v>
      </c>
      <c r="F3618" t="b">
        <v>0</v>
      </c>
      <c r="G3618" t="s">
        <v>43</v>
      </c>
      <c r="H3618" s="1">
        <v>45766.417129629634</v>
      </c>
      <c r="I3618" t="b">
        <v>1</v>
      </c>
      <c r="J3618" t="b">
        <v>0</v>
      </c>
      <c r="K3618" t="s">
        <v>31</v>
      </c>
      <c r="L3618" t="s">
        <v>22</v>
      </c>
      <c r="M3618">
        <v>97500</v>
      </c>
      <c r="O3618" t="s">
        <v>77</v>
      </c>
      <c r="P3618" t="s">
        <v>3257</v>
      </c>
    </row>
    <row r="3619" spans="1:16" x14ac:dyDescent="0.35">
      <c r="A3619" t="s">
        <v>1776</v>
      </c>
      <c r="B3619" t="s">
        <v>4954</v>
      </c>
      <c r="C3619" t="s">
        <v>65</v>
      </c>
      <c r="D3619" t="s">
        <v>573</v>
      </c>
      <c r="E3619" t="s">
        <v>296</v>
      </c>
      <c r="F3619" t="b">
        <v>0</v>
      </c>
      <c r="G3619" t="s">
        <v>47</v>
      </c>
      <c r="H3619" s="1">
        <v>45766.458611111113</v>
      </c>
      <c r="I3619" t="b">
        <v>1</v>
      </c>
      <c r="J3619" t="b">
        <v>0</v>
      </c>
      <c r="K3619" t="s">
        <v>31</v>
      </c>
      <c r="L3619" t="s">
        <v>32</v>
      </c>
      <c r="N3619">
        <v>27.5</v>
      </c>
      <c r="O3619" t="s">
        <v>4955</v>
      </c>
      <c r="P3619" t="s">
        <v>4956</v>
      </c>
    </row>
    <row r="3620" spans="1:16" x14ac:dyDescent="0.35">
      <c r="A3620" t="s">
        <v>1776</v>
      </c>
      <c r="B3620" t="s">
        <v>2097</v>
      </c>
      <c r="C3620" t="s">
        <v>703</v>
      </c>
      <c r="D3620" t="s">
        <v>573</v>
      </c>
      <c r="E3620" t="s">
        <v>296</v>
      </c>
      <c r="F3620" t="b">
        <v>0</v>
      </c>
      <c r="G3620" t="s">
        <v>43</v>
      </c>
      <c r="H3620" s="1">
        <v>45766.458796296298</v>
      </c>
      <c r="I3620" t="b">
        <v>0</v>
      </c>
      <c r="J3620" t="b">
        <v>0</v>
      </c>
      <c r="K3620" t="s">
        <v>31</v>
      </c>
      <c r="L3620" t="s">
        <v>32</v>
      </c>
      <c r="N3620">
        <v>16.510000228881839</v>
      </c>
      <c r="O3620" t="s">
        <v>4957</v>
      </c>
      <c r="P3620" t="s">
        <v>4958</v>
      </c>
    </row>
    <row r="3621" spans="1:16" x14ac:dyDescent="0.35">
      <c r="A3621" t="s">
        <v>1776</v>
      </c>
      <c r="B3621" t="s">
        <v>4959</v>
      </c>
      <c r="C3621" t="s">
        <v>879</v>
      </c>
      <c r="D3621" t="s">
        <v>36</v>
      </c>
      <c r="E3621" t="s">
        <v>20</v>
      </c>
      <c r="F3621" t="b">
        <v>0</v>
      </c>
      <c r="G3621" t="s">
        <v>68</v>
      </c>
      <c r="H3621" s="1">
        <v>45766.458923611113</v>
      </c>
      <c r="I3621" t="b">
        <v>1</v>
      </c>
      <c r="J3621" t="b">
        <v>1</v>
      </c>
      <c r="K3621" t="s">
        <v>31</v>
      </c>
      <c r="L3621" t="s">
        <v>22</v>
      </c>
      <c r="M3621">
        <v>105000</v>
      </c>
      <c r="O3621" t="s">
        <v>77</v>
      </c>
      <c r="P3621" t="s">
        <v>4960</v>
      </c>
    </row>
    <row r="3622" spans="1:16" x14ac:dyDescent="0.35">
      <c r="A3622" t="s">
        <v>1776</v>
      </c>
      <c r="B3622" t="s">
        <v>4961</v>
      </c>
      <c r="C3622" t="s">
        <v>4962</v>
      </c>
      <c r="D3622" t="s">
        <v>573</v>
      </c>
      <c r="E3622" t="s">
        <v>296</v>
      </c>
      <c r="F3622" t="b">
        <v>0</v>
      </c>
      <c r="G3622" t="s">
        <v>68</v>
      </c>
      <c r="H3622" s="1">
        <v>45766.458958333344</v>
      </c>
      <c r="I3622" t="b">
        <v>0</v>
      </c>
      <c r="J3622" t="b">
        <v>0</v>
      </c>
      <c r="K3622" t="s">
        <v>31</v>
      </c>
      <c r="L3622" t="s">
        <v>32</v>
      </c>
      <c r="N3622">
        <v>22.20999908447266</v>
      </c>
      <c r="O3622" t="s">
        <v>4963</v>
      </c>
    </row>
    <row r="3623" spans="1:16" x14ac:dyDescent="0.35">
      <c r="A3623" t="s">
        <v>1776</v>
      </c>
      <c r="B3623" t="s">
        <v>4964</v>
      </c>
      <c r="C3623" t="s">
        <v>146</v>
      </c>
      <c r="D3623" t="s">
        <v>573</v>
      </c>
      <c r="E3623" t="s">
        <v>296</v>
      </c>
      <c r="F3623" t="b">
        <v>0</v>
      </c>
      <c r="G3623" t="s">
        <v>52</v>
      </c>
      <c r="H3623" s="1">
        <v>45766.45988425926</v>
      </c>
      <c r="I3623" t="b">
        <v>0</v>
      </c>
      <c r="J3623" t="b">
        <v>0</v>
      </c>
      <c r="K3623" t="s">
        <v>31</v>
      </c>
      <c r="L3623" t="s">
        <v>32</v>
      </c>
      <c r="N3623">
        <v>24.969999313354489</v>
      </c>
      <c r="O3623" t="s">
        <v>4592</v>
      </c>
      <c r="P3623" t="s">
        <v>4965</v>
      </c>
    </row>
    <row r="3624" spans="1:16" x14ac:dyDescent="0.35">
      <c r="A3624" t="s">
        <v>1776</v>
      </c>
      <c r="B3624" t="s">
        <v>4966</v>
      </c>
      <c r="C3624" t="s">
        <v>4967</v>
      </c>
      <c r="D3624" t="s">
        <v>443</v>
      </c>
      <c r="E3624" t="s">
        <v>20</v>
      </c>
      <c r="F3624" t="b">
        <v>0</v>
      </c>
      <c r="G3624" t="s">
        <v>30</v>
      </c>
      <c r="H3624" s="1">
        <v>45766.500717592593</v>
      </c>
      <c r="I3624" t="b">
        <v>0</v>
      </c>
      <c r="J3624" t="b">
        <v>1</v>
      </c>
      <c r="K3624" t="s">
        <v>31</v>
      </c>
      <c r="L3624" t="s">
        <v>22</v>
      </c>
      <c r="M3624">
        <v>96862.5</v>
      </c>
      <c r="O3624" t="s">
        <v>3131</v>
      </c>
      <c r="P3624" t="s">
        <v>4968</v>
      </c>
    </row>
    <row r="3625" spans="1:16" x14ac:dyDescent="0.35">
      <c r="A3625" t="s">
        <v>1776</v>
      </c>
      <c r="B3625" t="s">
        <v>4969</v>
      </c>
      <c r="C3625" t="s">
        <v>132</v>
      </c>
      <c r="D3625" t="s">
        <v>573</v>
      </c>
      <c r="E3625" t="s">
        <v>20</v>
      </c>
      <c r="F3625" t="b">
        <v>0</v>
      </c>
      <c r="G3625" t="s">
        <v>43</v>
      </c>
      <c r="H3625" s="1">
        <v>45766.583773148152</v>
      </c>
      <c r="I3625" t="b">
        <v>0</v>
      </c>
      <c r="J3625" t="b">
        <v>1</v>
      </c>
      <c r="K3625" t="s">
        <v>31</v>
      </c>
      <c r="L3625" t="s">
        <v>32</v>
      </c>
      <c r="N3625">
        <v>16.510000228881839</v>
      </c>
      <c r="O3625" t="s">
        <v>4970</v>
      </c>
      <c r="P3625" t="s">
        <v>897</v>
      </c>
    </row>
    <row r="3626" spans="1:16" x14ac:dyDescent="0.35">
      <c r="A3626" t="s">
        <v>1776</v>
      </c>
      <c r="B3626" t="s">
        <v>4971</v>
      </c>
      <c r="C3626" t="s">
        <v>4972</v>
      </c>
      <c r="D3626" t="s">
        <v>115</v>
      </c>
      <c r="E3626" t="s">
        <v>20</v>
      </c>
      <c r="F3626" t="b">
        <v>0</v>
      </c>
      <c r="G3626" t="s">
        <v>52</v>
      </c>
      <c r="H3626" s="1">
        <v>45766.625196759262</v>
      </c>
      <c r="I3626" t="b">
        <v>0</v>
      </c>
      <c r="J3626" t="b">
        <v>1</v>
      </c>
      <c r="K3626" t="s">
        <v>31</v>
      </c>
      <c r="L3626" t="s">
        <v>22</v>
      </c>
      <c r="M3626">
        <v>65779.5</v>
      </c>
      <c r="O3626" t="s">
        <v>4973</v>
      </c>
      <c r="P3626" t="s">
        <v>164</v>
      </c>
    </row>
    <row r="3627" spans="1:16" x14ac:dyDescent="0.35">
      <c r="A3627" t="s">
        <v>1776</v>
      </c>
      <c r="B3627" t="s">
        <v>4345</v>
      </c>
      <c r="C3627" t="s">
        <v>537</v>
      </c>
      <c r="D3627" t="s">
        <v>115</v>
      </c>
      <c r="E3627" t="s">
        <v>20</v>
      </c>
      <c r="F3627" t="b">
        <v>0</v>
      </c>
      <c r="G3627" t="s">
        <v>30</v>
      </c>
      <c r="H3627" s="1">
        <v>45766.750821759262</v>
      </c>
      <c r="I3627" t="b">
        <v>1</v>
      </c>
      <c r="J3627" t="b">
        <v>0</v>
      </c>
      <c r="K3627" t="s">
        <v>31</v>
      </c>
      <c r="L3627" t="s">
        <v>32</v>
      </c>
      <c r="N3627">
        <v>22.694999694824219</v>
      </c>
      <c r="O3627" t="s">
        <v>4009</v>
      </c>
    </row>
    <row r="3628" spans="1:16" x14ac:dyDescent="0.35">
      <c r="A3628" t="s">
        <v>1776</v>
      </c>
      <c r="B3628" t="s">
        <v>4974</v>
      </c>
      <c r="C3628" t="s">
        <v>653</v>
      </c>
      <c r="D3628" t="s">
        <v>573</v>
      </c>
      <c r="E3628" t="s">
        <v>20</v>
      </c>
      <c r="F3628" t="b">
        <v>0</v>
      </c>
      <c r="G3628" t="s">
        <v>43</v>
      </c>
      <c r="H3628" s="1">
        <v>45766.833738425928</v>
      </c>
      <c r="I3628" t="b">
        <v>0</v>
      </c>
      <c r="J3628" t="b">
        <v>1</v>
      </c>
      <c r="K3628" t="s">
        <v>31</v>
      </c>
      <c r="L3628" t="s">
        <v>32</v>
      </c>
      <c r="N3628">
        <v>16.510000228881839</v>
      </c>
      <c r="O3628" t="s">
        <v>4975</v>
      </c>
      <c r="P3628" t="s">
        <v>1909</v>
      </c>
    </row>
    <row r="3629" spans="1:16" x14ac:dyDescent="0.35">
      <c r="A3629" t="s">
        <v>1776</v>
      </c>
      <c r="B3629" t="s">
        <v>4976</v>
      </c>
      <c r="C3629" t="s">
        <v>4977</v>
      </c>
      <c r="D3629" t="s">
        <v>573</v>
      </c>
      <c r="E3629" t="s">
        <v>20</v>
      </c>
      <c r="F3629" t="b">
        <v>0</v>
      </c>
      <c r="G3629" t="s">
        <v>68</v>
      </c>
      <c r="H3629" s="1">
        <v>45766.833912037036</v>
      </c>
      <c r="I3629" t="b">
        <v>0</v>
      </c>
      <c r="J3629" t="b">
        <v>1</v>
      </c>
      <c r="K3629" t="s">
        <v>31</v>
      </c>
      <c r="L3629" t="s">
        <v>32</v>
      </c>
      <c r="N3629">
        <v>26.639999389648441</v>
      </c>
      <c r="O3629" t="s">
        <v>654</v>
      </c>
      <c r="P3629" t="s">
        <v>4978</v>
      </c>
    </row>
    <row r="3630" spans="1:16" x14ac:dyDescent="0.35">
      <c r="A3630" t="s">
        <v>1776</v>
      </c>
      <c r="B3630" t="s">
        <v>4825</v>
      </c>
      <c r="C3630" t="s">
        <v>4826</v>
      </c>
      <c r="D3630" t="s">
        <v>269</v>
      </c>
      <c r="E3630" t="s">
        <v>20</v>
      </c>
      <c r="F3630" t="b">
        <v>0</v>
      </c>
      <c r="G3630" t="s">
        <v>52</v>
      </c>
      <c r="H3630" s="1">
        <v>45766.875081018523</v>
      </c>
      <c r="I3630" t="b">
        <v>0</v>
      </c>
      <c r="J3630" t="b">
        <v>1</v>
      </c>
      <c r="K3630" t="s">
        <v>31</v>
      </c>
      <c r="L3630" t="s">
        <v>22</v>
      </c>
      <c r="M3630">
        <v>236000</v>
      </c>
      <c r="O3630" t="s">
        <v>4979</v>
      </c>
      <c r="P3630" t="s">
        <v>4829</v>
      </c>
    </row>
    <row r="3631" spans="1:16" x14ac:dyDescent="0.35">
      <c r="A3631" t="s">
        <v>1776</v>
      </c>
      <c r="B3631" t="s">
        <v>4980</v>
      </c>
      <c r="C3631" t="s">
        <v>95</v>
      </c>
      <c r="D3631" t="s">
        <v>115</v>
      </c>
      <c r="E3631" t="s">
        <v>20</v>
      </c>
      <c r="F3631" t="b">
        <v>0</v>
      </c>
      <c r="G3631" t="s">
        <v>30</v>
      </c>
      <c r="H3631" s="1">
        <v>45766.91747685185</v>
      </c>
      <c r="I3631" t="b">
        <v>0</v>
      </c>
      <c r="J3631" t="b">
        <v>1</v>
      </c>
      <c r="K3631" t="s">
        <v>31</v>
      </c>
      <c r="L3631" t="s">
        <v>22</v>
      </c>
      <c r="M3631">
        <v>95800</v>
      </c>
      <c r="O3631" t="s">
        <v>4981</v>
      </c>
    </row>
    <row r="3632" spans="1:16" x14ac:dyDescent="0.35">
      <c r="A3632" t="s">
        <v>1776</v>
      </c>
      <c r="B3632" t="s">
        <v>4841</v>
      </c>
      <c r="C3632" t="s">
        <v>201</v>
      </c>
      <c r="D3632" t="s">
        <v>110</v>
      </c>
      <c r="E3632" t="s">
        <v>20</v>
      </c>
      <c r="F3632" t="b">
        <v>0</v>
      </c>
      <c r="G3632" t="s">
        <v>43</v>
      </c>
      <c r="H3632" s="1">
        <v>45767.250509259262</v>
      </c>
      <c r="I3632" t="b">
        <v>0</v>
      </c>
      <c r="J3632" t="b">
        <v>1</v>
      </c>
      <c r="K3632" t="s">
        <v>31</v>
      </c>
      <c r="L3632" t="s">
        <v>22</v>
      </c>
      <c r="M3632">
        <v>163500</v>
      </c>
      <c r="O3632" t="s">
        <v>2644</v>
      </c>
      <c r="P3632" t="s">
        <v>396</v>
      </c>
    </row>
    <row r="3633" spans="1:16" x14ac:dyDescent="0.35">
      <c r="A3633" t="s">
        <v>1776</v>
      </c>
      <c r="B3633" t="s">
        <v>4832</v>
      </c>
      <c r="C3633" t="s">
        <v>1334</v>
      </c>
      <c r="D3633" t="s">
        <v>17501</v>
      </c>
      <c r="E3633" t="s">
        <v>20</v>
      </c>
      <c r="F3633" t="b">
        <v>0</v>
      </c>
      <c r="G3633" t="s">
        <v>30</v>
      </c>
      <c r="H3633" s="1">
        <v>45767.250787037039</v>
      </c>
      <c r="I3633" t="b">
        <v>0</v>
      </c>
      <c r="J3633" t="b">
        <v>1</v>
      </c>
      <c r="K3633" t="s">
        <v>31</v>
      </c>
      <c r="L3633" t="s">
        <v>32</v>
      </c>
      <c r="N3633">
        <v>26.60000038146973</v>
      </c>
      <c r="O3633" t="s">
        <v>4833</v>
      </c>
      <c r="P3633" t="s">
        <v>722</v>
      </c>
    </row>
    <row r="3634" spans="1:16" x14ac:dyDescent="0.35">
      <c r="A3634" t="s">
        <v>1776</v>
      </c>
      <c r="B3634" t="s">
        <v>1776</v>
      </c>
      <c r="C3634" t="s">
        <v>4982</v>
      </c>
      <c r="D3634" t="s">
        <v>854</v>
      </c>
      <c r="E3634" t="s">
        <v>760</v>
      </c>
      <c r="F3634" t="b">
        <v>0</v>
      </c>
      <c r="G3634" t="s">
        <v>4983</v>
      </c>
      <c r="H3634" s="1">
        <v>45767.25644675926</v>
      </c>
      <c r="I3634" t="b">
        <v>1</v>
      </c>
      <c r="J3634" t="b">
        <v>0</v>
      </c>
      <c r="K3634" t="s">
        <v>4983</v>
      </c>
      <c r="L3634" t="s">
        <v>32</v>
      </c>
      <c r="N3634">
        <v>30</v>
      </c>
      <c r="O3634" t="s">
        <v>854</v>
      </c>
      <c r="P3634" t="s">
        <v>856</v>
      </c>
    </row>
    <row r="3635" spans="1:16" x14ac:dyDescent="0.35">
      <c r="A3635" t="s">
        <v>1776</v>
      </c>
      <c r="B3635" t="s">
        <v>3623</v>
      </c>
      <c r="C3635" t="s">
        <v>401</v>
      </c>
      <c r="D3635" t="s">
        <v>573</v>
      </c>
      <c r="E3635" t="s">
        <v>20</v>
      </c>
      <c r="F3635" t="b">
        <v>0</v>
      </c>
      <c r="G3635" t="s">
        <v>52</v>
      </c>
      <c r="H3635" s="1">
        <v>45767.333541666667</v>
      </c>
      <c r="I3635" t="b">
        <v>0</v>
      </c>
      <c r="J3635" t="b">
        <v>1</v>
      </c>
      <c r="K3635" t="s">
        <v>31</v>
      </c>
      <c r="L3635" t="s">
        <v>32</v>
      </c>
      <c r="N3635">
        <v>26.389999389648441</v>
      </c>
      <c r="O3635" t="s">
        <v>332</v>
      </c>
      <c r="P3635" t="s">
        <v>3876</v>
      </c>
    </row>
    <row r="3636" spans="1:16" x14ac:dyDescent="0.35">
      <c r="A3636" t="s">
        <v>1776</v>
      </c>
      <c r="B3636" t="s">
        <v>4984</v>
      </c>
      <c r="C3636" t="s">
        <v>201</v>
      </c>
      <c r="D3636" t="s">
        <v>573</v>
      </c>
      <c r="E3636" t="s">
        <v>20</v>
      </c>
      <c r="F3636" t="b">
        <v>0</v>
      </c>
      <c r="G3636" t="s">
        <v>43</v>
      </c>
      <c r="H3636" s="1">
        <v>45767.33388888889</v>
      </c>
      <c r="I3636" t="b">
        <v>0</v>
      </c>
      <c r="J3636" t="b">
        <v>0</v>
      </c>
      <c r="K3636" t="s">
        <v>31</v>
      </c>
      <c r="L3636" t="s">
        <v>32</v>
      </c>
      <c r="N3636">
        <v>16.510000228881839</v>
      </c>
      <c r="O3636" t="s">
        <v>4985</v>
      </c>
      <c r="P3636" t="s">
        <v>4986</v>
      </c>
    </row>
    <row r="3637" spans="1:16" x14ac:dyDescent="0.35">
      <c r="A3637" t="s">
        <v>1776</v>
      </c>
      <c r="B3637" t="s">
        <v>1957</v>
      </c>
      <c r="C3637" t="s">
        <v>179</v>
      </c>
      <c r="D3637" t="s">
        <v>573</v>
      </c>
      <c r="E3637" t="s">
        <v>296</v>
      </c>
      <c r="F3637" t="b">
        <v>0</v>
      </c>
      <c r="G3637" t="s">
        <v>52</v>
      </c>
      <c r="H3637" s="1">
        <v>45767.460104166668</v>
      </c>
      <c r="I3637" t="b">
        <v>1</v>
      </c>
      <c r="J3637" t="b">
        <v>0</v>
      </c>
      <c r="K3637" t="s">
        <v>31</v>
      </c>
      <c r="L3637" t="s">
        <v>32</v>
      </c>
      <c r="N3637">
        <v>25.760000228881839</v>
      </c>
      <c r="O3637" t="s">
        <v>4987</v>
      </c>
      <c r="P3637" t="s">
        <v>4988</v>
      </c>
    </row>
    <row r="3638" spans="1:16" x14ac:dyDescent="0.35">
      <c r="A3638" t="s">
        <v>1776</v>
      </c>
      <c r="B3638" t="s">
        <v>1776</v>
      </c>
      <c r="C3638" t="s">
        <v>2134</v>
      </c>
      <c r="D3638" t="s">
        <v>115</v>
      </c>
      <c r="E3638" t="s">
        <v>20</v>
      </c>
      <c r="F3638" t="b">
        <v>0</v>
      </c>
      <c r="G3638" t="s">
        <v>52</v>
      </c>
      <c r="H3638" s="1">
        <v>45767.541956018518</v>
      </c>
      <c r="I3638" t="b">
        <v>0</v>
      </c>
      <c r="J3638" t="b">
        <v>0</v>
      </c>
      <c r="K3638" t="s">
        <v>31</v>
      </c>
      <c r="L3638" t="s">
        <v>32</v>
      </c>
      <c r="N3638">
        <v>22.694999694824219</v>
      </c>
      <c r="O3638" t="s">
        <v>2135</v>
      </c>
      <c r="P3638" t="s">
        <v>2136</v>
      </c>
    </row>
    <row r="3639" spans="1:16" x14ac:dyDescent="0.35">
      <c r="A3639" t="s">
        <v>1776</v>
      </c>
      <c r="B3639" t="s">
        <v>4989</v>
      </c>
      <c r="C3639" t="s">
        <v>193</v>
      </c>
      <c r="D3639" t="s">
        <v>115</v>
      </c>
      <c r="E3639" t="s">
        <v>20</v>
      </c>
      <c r="F3639" t="b">
        <v>0</v>
      </c>
      <c r="G3639" t="s">
        <v>52</v>
      </c>
      <c r="H3639" s="1">
        <v>45767.541990740741</v>
      </c>
      <c r="I3639" t="b">
        <v>0</v>
      </c>
      <c r="J3639" t="b">
        <v>0</v>
      </c>
      <c r="K3639" t="s">
        <v>31</v>
      </c>
      <c r="L3639" t="s">
        <v>22</v>
      </c>
      <c r="M3639">
        <v>97500</v>
      </c>
      <c r="O3639" t="s">
        <v>4181</v>
      </c>
      <c r="P3639" t="s">
        <v>4990</v>
      </c>
    </row>
    <row r="3640" spans="1:16" x14ac:dyDescent="0.35">
      <c r="A3640" t="s">
        <v>1776</v>
      </c>
      <c r="B3640" t="s">
        <v>3198</v>
      </c>
      <c r="C3640" t="s">
        <v>1961</v>
      </c>
      <c r="D3640" t="s">
        <v>115</v>
      </c>
      <c r="E3640" t="s">
        <v>20</v>
      </c>
      <c r="F3640" t="b">
        <v>0</v>
      </c>
      <c r="G3640" t="s">
        <v>47</v>
      </c>
      <c r="H3640" s="1">
        <v>45767.54215277778</v>
      </c>
      <c r="I3640" t="b">
        <v>0</v>
      </c>
      <c r="J3640" t="b">
        <v>0</v>
      </c>
      <c r="K3640" t="s">
        <v>31</v>
      </c>
      <c r="L3640" t="s">
        <v>22</v>
      </c>
      <c r="M3640">
        <v>125000</v>
      </c>
      <c r="O3640" t="s">
        <v>1123</v>
      </c>
      <c r="P3640" t="s">
        <v>3199</v>
      </c>
    </row>
    <row r="3641" spans="1:16" x14ac:dyDescent="0.35">
      <c r="A3641" t="s">
        <v>1776</v>
      </c>
      <c r="B3641" t="s">
        <v>1994</v>
      </c>
      <c r="C3641" t="s">
        <v>4354</v>
      </c>
      <c r="D3641" t="s">
        <v>115</v>
      </c>
      <c r="E3641" t="s">
        <v>20</v>
      </c>
      <c r="F3641" t="b">
        <v>0</v>
      </c>
      <c r="G3641" t="s">
        <v>47</v>
      </c>
      <c r="H3641" s="1">
        <v>45767.583819444437</v>
      </c>
      <c r="I3641" t="b">
        <v>0</v>
      </c>
      <c r="J3641" t="b">
        <v>0</v>
      </c>
      <c r="K3641" t="s">
        <v>31</v>
      </c>
      <c r="L3641" t="s">
        <v>32</v>
      </c>
      <c r="N3641">
        <v>29.95999908447266</v>
      </c>
      <c r="O3641" t="s">
        <v>4355</v>
      </c>
    </row>
    <row r="3642" spans="1:16" x14ac:dyDescent="0.35">
      <c r="A3642" t="s">
        <v>1776</v>
      </c>
      <c r="B3642" t="s">
        <v>1994</v>
      </c>
      <c r="C3642" t="s">
        <v>4907</v>
      </c>
      <c r="D3642" t="s">
        <v>115</v>
      </c>
      <c r="E3642" t="s">
        <v>20</v>
      </c>
      <c r="F3642" t="b">
        <v>0</v>
      </c>
      <c r="G3642" t="s">
        <v>47</v>
      </c>
      <c r="H3642" s="1">
        <v>45767.583819444437</v>
      </c>
      <c r="I3642" t="b">
        <v>0</v>
      </c>
      <c r="J3642" t="b">
        <v>0</v>
      </c>
      <c r="K3642" t="s">
        <v>31</v>
      </c>
      <c r="L3642" t="s">
        <v>32</v>
      </c>
      <c r="N3642">
        <v>29.95999908447266</v>
      </c>
      <c r="O3642" t="s">
        <v>4355</v>
      </c>
    </row>
    <row r="3643" spans="1:16" x14ac:dyDescent="0.35">
      <c r="A3643" t="s">
        <v>1776</v>
      </c>
      <c r="B3643" t="s">
        <v>4280</v>
      </c>
      <c r="C3643" t="s">
        <v>3112</v>
      </c>
      <c r="D3643" t="s">
        <v>115</v>
      </c>
      <c r="E3643" t="s">
        <v>20</v>
      </c>
      <c r="F3643" t="b">
        <v>0</v>
      </c>
      <c r="G3643" t="s">
        <v>52</v>
      </c>
      <c r="H3643" s="1">
        <v>45767.708622685182</v>
      </c>
      <c r="I3643" t="b">
        <v>1</v>
      </c>
      <c r="J3643" t="b">
        <v>0</v>
      </c>
      <c r="K3643" t="s">
        <v>31</v>
      </c>
      <c r="L3643" t="s">
        <v>32</v>
      </c>
      <c r="N3643">
        <v>24.014999389648441</v>
      </c>
      <c r="O3643" t="s">
        <v>4281</v>
      </c>
    </row>
    <row r="3644" spans="1:16" x14ac:dyDescent="0.35">
      <c r="A3644" t="s">
        <v>1776</v>
      </c>
      <c r="B3644" t="s">
        <v>4991</v>
      </c>
      <c r="C3644" t="s">
        <v>410</v>
      </c>
      <c r="D3644" t="s">
        <v>115</v>
      </c>
      <c r="E3644" t="s">
        <v>20</v>
      </c>
      <c r="F3644" t="b">
        <v>0</v>
      </c>
      <c r="G3644" t="s">
        <v>47</v>
      </c>
      <c r="H3644" s="1">
        <v>45767.708761574067</v>
      </c>
      <c r="I3644" t="b">
        <v>1</v>
      </c>
      <c r="J3644" t="b">
        <v>0</v>
      </c>
      <c r="K3644" t="s">
        <v>31</v>
      </c>
      <c r="L3644" t="s">
        <v>22</v>
      </c>
      <c r="M3644">
        <v>100445</v>
      </c>
      <c r="O3644" t="s">
        <v>4992</v>
      </c>
      <c r="P3644" t="s">
        <v>4993</v>
      </c>
    </row>
    <row r="3645" spans="1:16" x14ac:dyDescent="0.35">
      <c r="A3645" t="s">
        <v>1776</v>
      </c>
      <c r="B3645" t="s">
        <v>4994</v>
      </c>
      <c r="C3645" t="s">
        <v>2846</v>
      </c>
      <c r="D3645" t="s">
        <v>573</v>
      </c>
      <c r="E3645" t="s">
        <v>20</v>
      </c>
      <c r="F3645" t="b">
        <v>0</v>
      </c>
      <c r="G3645" t="s">
        <v>68</v>
      </c>
      <c r="H3645" s="1">
        <v>45767.709016203713</v>
      </c>
      <c r="I3645" t="b">
        <v>0</v>
      </c>
      <c r="J3645" t="b">
        <v>1</v>
      </c>
      <c r="K3645" t="s">
        <v>31</v>
      </c>
      <c r="L3645" t="s">
        <v>32</v>
      </c>
      <c r="N3645">
        <v>36.849998474121087</v>
      </c>
      <c r="O3645" t="s">
        <v>4453</v>
      </c>
      <c r="P3645" t="s">
        <v>4978</v>
      </c>
    </row>
    <row r="3646" spans="1:16" x14ac:dyDescent="0.35">
      <c r="A3646" t="s">
        <v>1776</v>
      </c>
      <c r="B3646" t="s">
        <v>4995</v>
      </c>
      <c r="C3646" t="s">
        <v>537</v>
      </c>
      <c r="D3646" t="s">
        <v>115</v>
      </c>
      <c r="E3646" t="s">
        <v>4996</v>
      </c>
      <c r="F3646" t="b">
        <v>0</v>
      </c>
      <c r="G3646" t="s">
        <v>171</v>
      </c>
      <c r="H3646" s="1">
        <v>45767.774293981478</v>
      </c>
      <c r="I3646" t="b">
        <v>0</v>
      </c>
      <c r="J3646" t="b">
        <v>0</v>
      </c>
      <c r="K3646" t="s">
        <v>31</v>
      </c>
      <c r="L3646" t="s">
        <v>22</v>
      </c>
      <c r="M3646">
        <v>50000</v>
      </c>
      <c r="O3646" t="s">
        <v>4997</v>
      </c>
      <c r="P3646" t="s">
        <v>4998</v>
      </c>
    </row>
    <row r="3647" spans="1:16" x14ac:dyDescent="0.35">
      <c r="A3647" t="s">
        <v>1776</v>
      </c>
      <c r="B3647" t="s">
        <v>4345</v>
      </c>
      <c r="C3647" t="s">
        <v>537</v>
      </c>
      <c r="D3647" t="s">
        <v>115</v>
      </c>
      <c r="E3647" t="s">
        <v>20</v>
      </c>
      <c r="F3647" t="b">
        <v>0</v>
      </c>
      <c r="G3647" t="s">
        <v>171</v>
      </c>
      <c r="H3647" s="1">
        <v>45768.107604166667</v>
      </c>
      <c r="I3647" t="b">
        <v>1</v>
      </c>
      <c r="J3647" t="b">
        <v>1</v>
      </c>
      <c r="K3647" t="s">
        <v>31</v>
      </c>
      <c r="L3647" t="s">
        <v>32</v>
      </c>
      <c r="N3647">
        <v>22.694999694824219</v>
      </c>
      <c r="O3647" t="s">
        <v>4009</v>
      </c>
    </row>
    <row r="3648" spans="1:16" x14ac:dyDescent="0.35">
      <c r="A3648" t="s">
        <v>1776</v>
      </c>
      <c r="B3648" t="s">
        <v>1844</v>
      </c>
      <c r="C3648" t="s">
        <v>649</v>
      </c>
      <c r="D3648" t="s">
        <v>110</v>
      </c>
      <c r="E3648" t="s">
        <v>91</v>
      </c>
      <c r="F3648" t="b">
        <v>0</v>
      </c>
      <c r="G3648" t="s">
        <v>43</v>
      </c>
      <c r="H3648" s="1">
        <v>45768.167175925933</v>
      </c>
      <c r="I3648" t="b">
        <v>0</v>
      </c>
      <c r="J3648" t="b">
        <v>0</v>
      </c>
      <c r="K3648" t="s">
        <v>31</v>
      </c>
      <c r="L3648" t="s">
        <v>22</v>
      </c>
      <c r="M3648">
        <v>50000</v>
      </c>
      <c r="O3648" t="s">
        <v>3744</v>
      </c>
      <c r="P3648" t="s">
        <v>2335</v>
      </c>
    </row>
    <row r="3649" spans="1:16" x14ac:dyDescent="0.35">
      <c r="A3649" t="s">
        <v>1776</v>
      </c>
      <c r="B3649" t="s">
        <v>2526</v>
      </c>
      <c r="C3649" t="s">
        <v>2630</v>
      </c>
      <c r="D3649" t="s">
        <v>29</v>
      </c>
      <c r="E3649" t="s">
        <v>20</v>
      </c>
      <c r="F3649" t="b">
        <v>0</v>
      </c>
      <c r="G3649" t="s">
        <v>47</v>
      </c>
      <c r="H3649" s="1">
        <v>45768.250324074077</v>
      </c>
      <c r="I3649" t="b">
        <v>0</v>
      </c>
      <c r="J3649" t="b">
        <v>0</v>
      </c>
      <c r="K3649" t="s">
        <v>31</v>
      </c>
      <c r="L3649" t="s">
        <v>22</v>
      </c>
      <c r="M3649">
        <v>76820</v>
      </c>
      <c r="O3649" t="s">
        <v>4999</v>
      </c>
      <c r="P3649" t="s">
        <v>4904</v>
      </c>
    </row>
    <row r="3650" spans="1:16" x14ac:dyDescent="0.35">
      <c r="A3650" t="s">
        <v>1776</v>
      </c>
      <c r="B3650" t="s">
        <v>1776</v>
      </c>
      <c r="C3650" t="s">
        <v>3186</v>
      </c>
      <c r="D3650" t="s">
        <v>110</v>
      </c>
      <c r="E3650" t="s">
        <v>20</v>
      </c>
      <c r="F3650" t="b">
        <v>0</v>
      </c>
      <c r="G3650" t="s">
        <v>47</v>
      </c>
      <c r="H3650" s="1">
        <v>45768.250405092593</v>
      </c>
      <c r="I3650" t="b">
        <v>0</v>
      </c>
      <c r="J3650" t="b">
        <v>0</v>
      </c>
      <c r="K3650" t="s">
        <v>31</v>
      </c>
      <c r="L3650" t="s">
        <v>32</v>
      </c>
      <c r="N3650">
        <v>28.845001220703121</v>
      </c>
      <c r="O3650" t="s">
        <v>5000</v>
      </c>
      <c r="P3650" t="s">
        <v>78</v>
      </c>
    </row>
    <row r="3651" spans="1:16" x14ac:dyDescent="0.35">
      <c r="A3651" t="s">
        <v>1776</v>
      </c>
      <c r="B3651" t="s">
        <v>4841</v>
      </c>
      <c r="C3651" t="s">
        <v>201</v>
      </c>
      <c r="D3651" t="s">
        <v>17502</v>
      </c>
      <c r="E3651" t="s">
        <v>20</v>
      </c>
      <c r="F3651" t="b">
        <v>0</v>
      </c>
      <c r="G3651" t="s">
        <v>43</v>
      </c>
      <c r="H3651" s="1">
        <v>45768.250416666669</v>
      </c>
      <c r="I3651" t="b">
        <v>0</v>
      </c>
      <c r="J3651" t="b">
        <v>1</v>
      </c>
      <c r="K3651" t="s">
        <v>31</v>
      </c>
      <c r="L3651" t="s">
        <v>22</v>
      </c>
      <c r="M3651">
        <v>163500</v>
      </c>
      <c r="O3651" t="s">
        <v>2644</v>
      </c>
      <c r="P3651" t="s">
        <v>396</v>
      </c>
    </row>
    <row r="3652" spans="1:16" x14ac:dyDescent="0.35">
      <c r="A3652" t="s">
        <v>1776</v>
      </c>
      <c r="B3652" t="s">
        <v>5001</v>
      </c>
      <c r="C3652" t="s">
        <v>1503</v>
      </c>
      <c r="D3652" t="s">
        <v>573</v>
      </c>
      <c r="E3652" t="s">
        <v>296</v>
      </c>
      <c r="F3652" t="b">
        <v>0</v>
      </c>
      <c r="G3652" t="s">
        <v>68</v>
      </c>
      <c r="H3652" s="1">
        <v>45768.458912037036</v>
      </c>
      <c r="I3652" t="b">
        <v>0</v>
      </c>
      <c r="J3652" t="b">
        <v>1</v>
      </c>
      <c r="K3652" t="s">
        <v>31</v>
      </c>
      <c r="L3652" t="s">
        <v>32</v>
      </c>
      <c r="N3652">
        <v>18.069999694824219</v>
      </c>
      <c r="O3652" t="s">
        <v>5002</v>
      </c>
      <c r="P3652" t="s">
        <v>5003</v>
      </c>
    </row>
    <row r="3653" spans="1:16" x14ac:dyDescent="0.35">
      <c r="A3653" t="s">
        <v>1776</v>
      </c>
      <c r="B3653" t="s">
        <v>4913</v>
      </c>
      <c r="C3653" t="s">
        <v>208</v>
      </c>
      <c r="D3653" t="s">
        <v>17503</v>
      </c>
      <c r="E3653" t="s">
        <v>20</v>
      </c>
      <c r="F3653" t="b">
        <v>0</v>
      </c>
      <c r="G3653" t="s">
        <v>52</v>
      </c>
      <c r="H3653" s="1">
        <v>45768.66673611111</v>
      </c>
      <c r="I3653" t="b">
        <v>1</v>
      </c>
      <c r="J3653" t="b">
        <v>0</v>
      </c>
      <c r="K3653" t="s">
        <v>31</v>
      </c>
      <c r="L3653" t="s">
        <v>22</v>
      </c>
      <c r="M3653">
        <v>82680</v>
      </c>
      <c r="O3653" t="s">
        <v>4915</v>
      </c>
    </row>
    <row r="3654" spans="1:16" x14ac:dyDescent="0.35">
      <c r="A3654" t="s">
        <v>1776</v>
      </c>
      <c r="B3654" t="s">
        <v>2949</v>
      </c>
      <c r="C3654" t="s">
        <v>2602</v>
      </c>
      <c r="D3654" t="s">
        <v>29</v>
      </c>
      <c r="E3654" t="s">
        <v>20</v>
      </c>
      <c r="F3654" t="b">
        <v>0</v>
      </c>
      <c r="G3654" t="s">
        <v>52</v>
      </c>
      <c r="H3654" s="1">
        <v>45768.666817129633</v>
      </c>
      <c r="I3654" t="b">
        <v>0</v>
      </c>
      <c r="J3654" t="b">
        <v>1</v>
      </c>
      <c r="K3654" t="s">
        <v>31</v>
      </c>
      <c r="L3654" t="s">
        <v>22</v>
      </c>
      <c r="M3654">
        <v>120000</v>
      </c>
      <c r="O3654" t="s">
        <v>3209</v>
      </c>
      <c r="P3654" t="s">
        <v>3210</v>
      </c>
    </row>
    <row r="3655" spans="1:16" x14ac:dyDescent="0.35">
      <c r="A3655" t="s">
        <v>1776</v>
      </c>
      <c r="B3655" t="s">
        <v>2739</v>
      </c>
      <c r="C3655" t="s">
        <v>1642</v>
      </c>
      <c r="D3655" t="s">
        <v>110</v>
      </c>
      <c r="E3655" t="s">
        <v>20</v>
      </c>
      <c r="F3655" t="b">
        <v>0</v>
      </c>
      <c r="G3655" t="s">
        <v>52</v>
      </c>
      <c r="H3655" s="1">
        <v>45768.750196759262</v>
      </c>
      <c r="I3655" t="b">
        <v>0</v>
      </c>
      <c r="J3655" t="b">
        <v>1</v>
      </c>
      <c r="K3655" t="s">
        <v>31</v>
      </c>
      <c r="L3655" t="s">
        <v>32</v>
      </c>
      <c r="N3655">
        <v>35</v>
      </c>
      <c r="O3655" t="s">
        <v>5004</v>
      </c>
      <c r="P3655" t="s">
        <v>5005</v>
      </c>
    </row>
    <row r="3656" spans="1:16" x14ac:dyDescent="0.35">
      <c r="A3656" t="s">
        <v>1776</v>
      </c>
      <c r="B3656" t="s">
        <v>1776</v>
      </c>
      <c r="C3656" t="s">
        <v>2990</v>
      </c>
      <c r="D3656" t="s">
        <v>36</v>
      </c>
      <c r="E3656" t="s">
        <v>20</v>
      </c>
      <c r="F3656" t="b">
        <v>0</v>
      </c>
      <c r="G3656" t="s">
        <v>68</v>
      </c>
      <c r="H3656" s="1">
        <v>45768.750497685192</v>
      </c>
      <c r="I3656" t="b">
        <v>0</v>
      </c>
      <c r="J3656" t="b">
        <v>0</v>
      </c>
      <c r="K3656" t="s">
        <v>31</v>
      </c>
      <c r="L3656" t="s">
        <v>22</v>
      </c>
      <c r="M3656">
        <v>121000</v>
      </c>
      <c r="O3656" t="s">
        <v>33</v>
      </c>
      <c r="P3656" t="s">
        <v>4118</v>
      </c>
    </row>
    <row r="3657" spans="1:16" x14ac:dyDescent="0.35">
      <c r="A3657" t="s">
        <v>1776</v>
      </c>
      <c r="B3657" t="s">
        <v>5006</v>
      </c>
      <c r="C3657" t="s">
        <v>142</v>
      </c>
      <c r="D3657" t="s">
        <v>36</v>
      </c>
      <c r="E3657" t="s">
        <v>20</v>
      </c>
      <c r="F3657" t="b">
        <v>0</v>
      </c>
      <c r="G3657" t="s">
        <v>68</v>
      </c>
      <c r="H3657" s="1">
        <v>45768.833854166667</v>
      </c>
      <c r="I3657" t="b">
        <v>0</v>
      </c>
      <c r="J3657" t="b">
        <v>1</v>
      </c>
      <c r="K3657" t="s">
        <v>31</v>
      </c>
      <c r="L3657" t="s">
        <v>22</v>
      </c>
      <c r="M3657">
        <v>90000</v>
      </c>
      <c r="O3657" t="s">
        <v>3862</v>
      </c>
      <c r="P3657" t="s">
        <v>5007</v>
      </c>
    </row>
    <row r="3658" spans="1:16" x14ac:dyDescent="0.35">
      <c r="A3658" t="s">
        <v>1776</v>
      </c>
      <c r="B3658" t="s">
        <v>5008</v>
      </c>
      <c r="C3658" t="s">
        <v>1327</v>
      </c>
      <c r="D3658" t="s">
        <v>110</v>
      </c>
      <c r="E3658" t="s">
        <v>91</v>
      </c>
      <c r="F3658" t="b">
        <v>0</v>
      </c>
      <c r="G3658" t="s">
        <v>68</v>
      </c>
      <c r="H3658" s="1">
        <v>45768.833877314813</v>
      </c>
      <c r="I3658" t="b">
        <v>1</v>
      </c>
      <c r="J3658" t="b">
        <v>0</v>
      </c>
      <c r="K3658" t="s">
        <v>31</v>
      </c>
      <c r="L3658" t="s">
        <v>32</v>
      </c>
      <c r="N3658">
        <v>59</v>
      </c>
      <c r="O3658" t="s">
        <v>5009</v>
      </c>
      <c r="P3658" t="s">
        <v>5010</v>
      </c>
    </row>
    <row r="3659" spans="1:16" x14ac:dyDescent="0.35">
      <c r="A3659" t="s">
        <v>1776</v>
      </c>
      <c r="B3659" t="s">
        <v>5011</v>
      </c>
      <c r="C3659" t="s">
        <v>4818</v>
      </c>
      <c r="D3659" t="s">
        <v>36</v>
      </c>
      <c r="E3659" t="s">
        <v>20</v>
      </c>
      <c r="F3659" t="b">
        <v>0</v>
      </c>
      <c r="G3659" t="s">
        <v>52</v>
      </c>
      <c r="H3659" s="1">
        <v>45768.875208333331</v>
      </c>
      <c r="I3659" t="b">
        <v>0</v>
      </c>
      <c r="J3659" t="b">
        <v>1</v>
      </c>
      <c r="K3659" t="s">
        <v>31</v>
      </c>
      <c r="L3659" t="s">
        <v>22</v>
      </c>
      <c r="M3659">
        <v>80000</v>
      </c>
      <c r="O3659" t="s">
        <v>4819</v>
      </c>
      <c r="P3659" t="s">
        <v>164</v>
      </c>
    </row>
    <row r="3660" spans="1:16" x14ac:dyDescent="0.35">
      <c r="A3660" t="s">
        <v>1776</v>
      </c>
      <c r="B3660" t="s">
        <v>1776</v>
      </c>
      <c r="C3660" t="s">
        <v>5012</v>
      </c>
      <c r="D3660" t="s">
        <v>110</v>
      </c>
      <c r="E3660" t="s">
        <v>20</v>
      </c>
      <c r="F3660" t="b">
        <v>0</v>
      </c>
      <c r="G3660" t="s">
        <v>52</v>
      </c>
      <c r="H3660" s="1">
        <v>45768.958402777767</v>
      </c>
      <c r="I3660" t="b">
        <v>1</v>
      </c>
      <c r="J3660" t="b">
        <v>0</v>
      </c>
      <c r="K3660" t="s">
        <v>31</v>
      </c>
      <c r="L3660" t="s">
        <v>22</v>
      </c>
      <c r="M3660">
        <v>67500</v>
      </c>
      <c r="O3660" t="s">
        <v>5013</v>
      </c>
      <c r="P3660" t="s">
        <v>5014</v>
      </c>
    </row>
    <row r="3661" spans="1:16" x14ac:dyDescent="0.35">
      <c r="A3661" t="s">
        <v>1776</v>
      </c>
      <c r="B3661" t="s">
        <v>5015</v>
      </c>
      <c r="C3661" t="s">
        <v>1320</v>
      </c>
      <c r="D3661" t="s">
        <v>36</v>
      </c>
      <c r="E3661" t="s">
        <v>20</v>
      </c>
      <c r="F3661" t="b">
        <v>0</v>
      </c>
      <c r="G3661" t="s">
        <v>68</v>
      </c>
      <c r="H3661" s="1">
        <v>45769.000543981478</v>
      </c>
      <c r="I3661" t="b">
        <v>1</v>
      </c>
      <c r="J3661" t="b">
        <v>1</v>
      </c>
      <c r="K3661" t="s">
        <v>31</v>
      </c>
      <c r="L3661" t="s">
        <v>22</v>
      </c>
      <c r="M3661">
        <v>109000</v>
      </c>
      <c r="O3661" t="s">
        <v>133</v>
      </c>
      <c r="P3661" t="s">
        <v>5016</v>
      </c>
    </row>
    <row r="3662" spans="1:16" x14ac:dyDescent="0.35">
      <c r="A3662" t="s">
        <v>1776</v>
      </c>
      <c r="B3662" t="s">
        <v>3783</v>
      </c>
      <c r="C3662" t="s">
        <v>18</v>
      </c>
      <c r="D3662" t="s">
        <v>573</v>
      </c>
      <c r="E3662" t="s">
        <v>296</v>
      </c>
      <c r="F3662" t="b">
        <v>1</v>
      </c>
      <c r="G3662" t="s">
        <v>52</v>
      </c>
      <c r="H3662" s="1">
        <v>45769.416875000003</v>
      </c>
      <c r="I3662" t="b">
        <v>0</v>
      </c>
      <c r="J3662" t="b">
        <v>0</v>
      </c>
      <c r="K3662" t="s">
        <v>31</v>
      </c>
      <c r="L3662" t="s">
        <v>32</v>
      </c>
      <c r="N3662">
        <v>26.389999389648441</v>
      </c>
      <c r="O3662" t="s">
        <v>3784</v>
      </c>
      <c r="P3662" t="s">
        <v>3785</v>
      </c>
    </row>
    <row r="3663" spans="1:16" x14ac:dyDescent="0.35">
      <c r="A3663" t="s">
        <v>1776</v>
      </c>
      <c r="B3663" t="s">
        <v>2289</v>
      </c>
      <c r="C3663" t="s">
        <v>832</v>
      </c>
      <c r="D3663" t="s">
        <v>573</v>
      </c>
      <c r="E3663" t="s">
        <v>296</v>
      </c>
      <c r="F3663" t="b">
        <v>0</v>
      </c>
      <c r="G3663" t="s">
        <v>47</v>
      </c>
      <c r="H3663" s="1">
        <v>45769.417256944442</v>
      </c>
      <c r="I3663" t="b">
        <v>0</v>
      </c>
      <c r="J3663" t="b">
        <v>1</v>
      </c>
      <c r="K3663" t="s">
        <v>31</v>
      </c>
      <c r="L3663" t="s">
        <v>32</v>
      </c>
      <c r="N3663">
        <v>24.33499908447266</v>
      </c>
      <c r="O3663" t="s">
        <v>2290</v>
      </c>
    </row>
    <row r="3664" spans="1:16" x14ac:dyDescent="0.35">
      <c r="A3664" t="s">
        <v>1776</v>
      </c>
      <c r="B3664" t="s">
        <v>3508</v>
      </c>
      <c r="C3664" t="s">
        <v>491</v>
      </c>
      <c r="D3664" t="s">
        <v>573</v>
      </c>
      <c r="E3664" t="s">
        <v>20</v>
      </c>
      <c r="F3664" t="b">
        <v>0</v>
      </c>
      <c r="G3664" t="s">
        <v>52</v>
      </c>
      <c r="H3664" s="1">
        <v>45769.500081018523</v>
      </c>
      <c r="I3664" t="b">
        <v>0</v>
      </c>
      <c r="J3664" t="b">
        <v>1</v>
      </c>
      <c r="K3664" t="s">
        <v>31</v>
      </c>
      <c r="L3664" t="s">
        <v>32</v>
      </c>
      <c r="N3664">
        <v>20.670000076293949</v>
      </c>
      <c r="O3664" t="s">
        <v>1949</v>
      </c>
      <c r="P3664" t="s">
        <v>3509</v>
      </c>
    </row>
    <row r="3665" spans="1:16" x14ac:dyDescent="0.35">
      <c r="A3665" t="s">
        <v>1776</v>
      </c>
      <c r="B3665" t="s">
        <v>3258</v>
      </c>
      <c r="C3665" t="s">
        <v>154</v>
      </c>
      <c r="D3665" t="s">
        <v>36</v>
      </c>
      <c r="E3665" t="s">
        <v>20</v>
      </c>
      <c r="F3665" t="b">
        <v>0</v>
      </c>
      <c r="G3665" t="s">
        <v>52</v>
      </c>
      <c r="H3665" s="1">
        <v>45769.8750462963</v>
      </c>
      <c r="I3665" t="b">
        <v>0</v>
      </c>
      <c r="J3665" t="b">
        <v>1</v>
      </c>
      <c r="K3665" t="s">
        <v>31</v>
      </c>
      <c r="L3665" t="s">
        <v>22</v>
      </c>
      <c r="M3665">
        <v>130000</v>
      </c>
      <c r="O3665" t="s">
        <v>1377</v>
      </c>
      <c r="P3665" t="s">
        <v>3259</v>
      </c>
    </row>
    <row r="3666" spans="1:16" x14ac:dyDescent="0.35">
      <c r="A3666" t="s">
        <v>1776</v>
      </c>
      <c r="B3666" t="s">
        <v>2291</v>
      </c>
      <c r="C3666" t="s">
        <v>2301</v>
      </c>
      <c r="D3666" t="s">
        <v>29</v>
      </c>
      <c r="E3666" t="s">
        <v>20</v>
      </c>
      <c r="F3666" t="b">
        <v>0</v>
      </c>
      <c r="G3666" t="s">
        <v>52</v>
      </c>
      <c r="H3666" s="1">
        <v>45769.958460648151</v>
      </c>
      <c r="I3666" t="b">
        <v>0</v>
      </c>
      <c r="J3666" t="b">
        <v>0</v>
      </c>
      <c r="K3666" t="s">
        <v>31</v>
      </c>
      <c r="L3666" t="s">
        <v>22</v>
      </c>
      <c r="M3666">
        <v>110000</v>
      </c>
      <c r="O3666" t="s">
        <v>2302</v>
      </c>
      <c r="P3666" t="s">
        <v>2303</v>
      </c>
    </row>
    <row r="3667" spans="1:16" x14ac:dyDescent="0.35">
      <c r="A3667" t="s">
        <v>1776</v>
      </c>
      <c r="B3667" t="s">
        <v>5015</v>
      </c>
      <c r="C3667" t="s">
        <v>1320</v>
      </c>
      <c r="D3667" t="s">
        <v>36</v>
      </c>
      <c r="E3667" t="s">
        <v>20</v>
      </c>
      <c r="F3667" t="b">
        <v>0</v>
      </c>
      <c r="G3667" t="s">
        <v>68</v>
      </c>
      <c r="H3667" s="1">
        <v>45770.000543981478</v>
      </c>
      <c r="I3667" t="b">
        <v>1</v>
      </c>
      <c r="J3667" t="b">
        <v>1</v>
      </c>
      <c r="K3667" t="s">
        <v>31</v>
      </c>
      <c r="L3667" t="s">
        <v>22</v>
      </c>
      <c r="M3667">
        <v>109000</v>
      </c>
      <c r="O3667" t="s">
        <v>133</v>
      </c>
      <c r="P3667" t="s">
        <v>5016</v>
      </c>
    </row>
    <row r="3668" spans="1:16" x14ac:dyDescent="0.35">
      <c r="A3668" t="s">
        <v>1776</v>
      </c>
      <c r="B3668" t="s">
        <v>3783</v>
      </c>
      <c r="C3668" t="s">
        <v>18</v>
      </c>
      <c r="D3668" t="s">
        <v>573</v>
      </c>
      <c r="E3668" t="s">
        <v>296</v>
      </c>
      <c r="F3668" t="b">
        <v>1</v>
      </c>
      <c r="G3668" t="s">
        <v>52</v>
      </c>
      <c r="H3668" s="1">
        <v>45770.416875000003</v>
      </c>
      <c r="I3668" t="b">
        <v>0</v>
      </c>
      <c r="J3668" t="b">
        <v>0</v>
      </c>
      <c r="K3668" t="s">
        <v>31</v>
      </c>
      <c r="L3668" t="s">
        <v>32</v>
      </c>
      <c r="N3668">
        <v>26.389999389648441</v>
      </c>
      <c r="O3668" t="s">
        <v>3784</v>
      </c>
      <c r="P3668" t="s">
        <v>3785</v>
      </c>
    </row>
    <row r="3669" spans="1:16" x14ac:dyDescent="0.35">
      <c r="A3669" t="s">
        <v>1776</v>
      </c>
      <c r="B3669" t="s">
        <v>2289</v>
      </c>
      <c r="C3669" t="s">
        <v>832</v>
      </c>
      <c r="D3669" t="s">
        <v>573</v>
      </c>
      <c r="E3669" t="s">
        <v>296</v>
      </c>
      <c r="F3669" t="b">
        <v>0</v>
      </c>
      <c r="G3669" t="s">
        <v>47</v>
      </c>
      <c r="H3669" s="1">
        <v>45770.417256944442</v>
      </c>
      <c r="I3669" t="b">
        <v>0</v>
      </c>
      <c r="J3669" t="b">
        <v>1</v>
      </c>
      <c r="K3669" t="s">
        <v>31</v>
      </c>
      <c r="L3669" t="s">
        <v>32</v>
      </c>
      <c r="N3669">
        <v>24.33499908447266</v>
      </c>
      <c r="O3669" t="s">
        <v>2290</v>
      </c>
    </row>
    <row r="3670" spans="1:16" x14ac:dyDescent="0.35">
      <c r="A3670" t="s">
        <v>1776</v>
      </c>
      <c r="B3670" t="s">
        <v>3508</v>
      </c>
      <c r="C3670" t="s">
        <v>491</v>
      </c>
      <c r="D3670" t="s">
        <v>573</v>
      </c>
      <c r="E3670" t="s">
        <v>20</v>
      </c>
      <c r="F3670" t="b">
        <v>0</v>
      </c>
      <c r="G3670" t="s">
        <v>52</v>
      </c>
      <c r="H3670" s="1">
        <v>45770.500081018523</v>
      </c>
      <c r="I3670" t="b">
        <v>0</v>
      </c>
      <c r="J3670" t="b">
        <v>1</v>
      </c>
      <c r="K3670" t="s">
        <v>31</v>
      </c>
      <c r="L3670" t="s">
        <v>32</v>
      </c>
      <c r="N3670">
        <v>20.670000076293949</v>
      </c>
      <c r="O3670" t="s">
        <v>1949</v>
      </c>
      <c r="P3670" t="s">
        <v>3509</v>
      </c>
    </row>
    <row r="3671" spans="1:16" x14ac:dyDescent="0.35">
      <c r="A3671" t="s">
        <v>1776</v>
      </c>
      <c r="B3671" t="s">
        <v>1776</v>
      </c>
      <c r="C3671" t="s">
        <v>4299</v>
      </c>
      <c r="D3671" t="s">
        <v>3243</v>
      </c>
      <c r="E3671" t="s">
        <v>296</v>
      </c>
      <c r="F3671" t="b">
        <v>0</v>
      </c>
      <c r="G3671" t="s">
        <v>47</v>
      </c>
      <c r="H3671" s="1">
        <v>45770.542337962957</v>
      </c>
      <c r="I3671" t="b">
        <v>0</v>
      </c>
      <c r="J3671" t="b">
        <v>0</v>
      </c>
      <c r="K3671" t="s">
        <v>31</v>
      </c>
      <c r="L3671" t="s">
        <v>32</v>
      </c>
      <c r="N3671">
        <v>15</v>
      </c>
      <c r="O3671" t="s">
        <v>3244</v>
      </c>
      <c r="P3671" t="s">
        <v>3245</v>
      </c>
    </row>
    <row r="3672" spans="1:16" x14ac:dyDescent="0.35">
      <c r="A3672" t="s">
        <v>1776</v>
      </c>
      <c r="B3672" t="s">
        <v>3258</v>
      </c>
      <c r="C3672" t="s">
        <v>154</v>
      </c>
      <c r="D3672" t="s">
        <v>36</v>
      </c>
      <c r="E3672" t="s">
        <v>20</v>
      </c>
      <c r="F3672" t="b">
        <v>0</v>
      </c>
      <c r="G3672" t="s">
        <v>52</v>
      </c>
      <c r="H3672" s="1">
        <v>45770.8750462963</v>
      </c>
      <c r="I3672" t="b">
        <v>0</v>
      </c>
      <c r="J3672" t="b">
        <v>1</v>
      </c>
      <c r="K3672" t="s">
        <v>31</v>
      </c>
      <c r="L3672" t="s">
        <v>22</v>
      </c>
      <c r="M3672">
        <v>130000</v>
      </c>
      <c r="O3672" t="s">
        <v>1377</v>
      </c>
      <c r="P3672" t="s">
        <v>3259</v>
      </c>
    </row>
    <row r="3673" spans="1:16" x14ac:dyDescent="0.35">
      <c r="A3673" t="s">
        <v>1776</v>
      </c>
      <c r="B3673" t="s">
        <v>2291</v>
      </c>
      <c r="C3673" t="s">
        <v>2301</v>
      </c>
      <c r="D3673" t="s">
        <v>29</v>
      </c>
      <c r="E3673" t="s">
        <v>20</v>
      </c>
      <c r="F3673" t="b">
        <v>0</v>
      </c>
      <c r="G3673" t="s">
        <v>52</v>
      </c>
      <c r="H3673" s="1">
        <v>45770.958460648151</v>
      </c>
      <c r="I3673" t="b">
        <v>0</v>
      </c>
      <c r="J3673" t="b">
        <v>0</v>
      </c>
      <c r="K3673" t="s">
        <v>31</v>
      </c>
      <c r="L3673" t="s">
        <v>22</v>
      </c>
      <c r="M3673">
        <v>110000</v>
      </c>
      <c r="O3673" t="s">
        <v>2302</v>
      </c>
      <c r="P3673" t="s">
        <v>2303</v>
      </c>
    </row>
    <row r="3674" spans="1:16" x14ac:dyDescent="0.35">
      <c r="A3674" t="s">
        <v>1776</v>
      </c>
      <c r="B3674" t="s">
        <v>5015</v>
      </c>
      <c r="C3674" t="s">
        <v>1320</v>
      </c>
      <c r="D3674" t="s">
        <v>36</v>
      </c>
      <c r="E3674" t="s">
        <v>20</v>
      </c>
      <c r="F3674" t="b">
        <v>0</v>
      </c>
      <c r="G3674" t="s">
        <v>68</v>
      </c>
      <c r="H3674" s="1">
        <v>45771.000543981478</v>
      </c>
      <c r="I3674" t="b">
        <v>1</v>
      </c>
      <c r="J3674" t="b">
        <v>1</v>
      </c>
      <c r="K3674" t="s">
        <v>31</v>
      </c>
      <c r="L3674" t="s">
        <v>22</v>
      </c>
      <c r="M3674">
        <v>109000</v>
      </c>
      <c r="O3674" t="s">
        <v>133</v>
      </c>
      <c r="P3674" t="s">
        <v>5016</v>
      </c>
    </row>
    <row r="3675" spans="1:16" x14ac:dyDescent="0.35">
      <c r="A3675" t="s">
        <v>1776</v>
      </c>
      <c r="B3675" t="s">
        <v>3726</v>
      </c>
      <c r="C3675" t="s">
        <v>18</v>
      </c>
      <c r="D3675" t="s">
        <v>29</v>
      </c>
      <c r="E3675" t="s">
        <v>20</v>
      </c>
      <c r="F3675" t="b">
        <v>1</v>
      </c>
      <c r="G3675" t="s">
        <v>994</v>
      </c>
      <c r="H3675" s="1">
        <v>45771.277222222219</v>
      </c>
      <c r="I3675" t="b">
        <v>0</v>
      </c>
      <c r="J3675" t="b">
        <v>0</v>
      </c>
      <c r="K3675" t="s">
        <v>994</v>
      </c>
      <c r="L3675" t="s">
        <v>22</v>
      </c>
      <c r="M3675">
        <v>80000</v>
      </c>
      <c r="O3675" t="s">
        <v>5017</v>
      </c>
      <c r="P3675" t="s">
        <v>3728</v>
      </c>
    </row>
    <row r="3676" spans="1:16" x14ac:dyDescent="0.35">
      <c r="A3676" t="s">
        <v>1776</v>
      </c>
      <c r="B3676" t="s">
        <v>3783</v>
      </c>
      <c r="C3676" t="s">
        <v>18</v>
      </c>
      <c r="D3676" t="s">
        <v>573</v>
      </c>
      <c r="E3676" t="s">
        <v>296</v>
      </c>
      <c r="F3676" t="b">
        <v>1</v>
      </c>
      <c r="G3676" t="s">
        <v>52</v>
      </c>
      <c r="H3676" s="1">
        <v>45771.416875000003</v>
      </c>
      <c r="I3676" t="b">
        <v>0</v>
      </c>
      <c r="J3676" t="b">
        <v>0</v>
      </c>
      <c r="K3676" t="s">
        <v>31</v>
      </c>
      <c r="L3676" t="s">
        <v>32</v>
      </c>
      <c r="N3676">
        <v>26.389999389648441</v>
      </c>
      <c r="O3676" t="s">
        <v>3784</v>
      </c>
      <c r="P3676" t="s">
        <v>3785</v>
      </c>
    </row>
    <row r="3677" spans="1:16" x14ac:dyDescent="0.35">
      <c r="A3677" t="s">
        <v>1776</v>
      </c>
      <c r="B3677" t="s">
        <v>2289</v>
      </c>
      <c r="C3677" t="s">
        <v>832</v>
      </c>
      <c r="D3677" t="s">
        <v>573</v>
      </c>
      <c r="E3677" t="s">
        <v>296</v>
      </c>
      <c r="F3677" t="b">
        <v>0</v>
      </c>
      <c r="G3677" t="s">
        <v>47</v>
      </c>
      <c r="H3677" s="1">
        <v>45771.417256944442</v>
      </c>
      <c r="I3677" t="b">
        <v>0</v>
      </c>
      <c r="J3677" t="b">
        <v>1</v>
      </c>
      <c r="K3677" t="s">
        <v>31</v>
      </c>
      <c r="L3677" t="s">
        <v>32</v>
      </c>
      <c r="N3677">
        <v>24.33499908447266</v>
      </c>
      <c r="O3677" t="s">
        <v>2290</v>
      </c>
    </row>
    <row r="3678" spans="1:16" x14ac:dyDescent="0.35">
      <c r="A3678" t="s">
        <v>1776</v>
      </c>
      <c r="B3678" t="s">
        <v>3508</v>
      </c>
      <c r="C3678" t="s">
        <v>491</v>
      </c>
      <c r="D3678" t="s">
        <v>573</v>
      </c>
      <c r="E3678" t="s">
        <v>20</v>
      </c>
      <c r="F3678" t="b">
        <v>0</v>
      </c>
      <c r="G3678" t="s">
        <v>52</v>
      </c>
      <c r="H3678" s="1">
        <v>45771.500081018523</v>
      </c>
      <c r="I3678" t="b">
        <v>0</v>
      </c>
      <c r="J3678" t="b">
        <v>1</v>
      </c>
      <c r="K3678" t="s">
        <v>31</v>
      </c>
      <c r="L3678" t="s">
        <v>32</v>
      </c>
      <c r="N3678">
        <v>20.670000076293949</v>
      </c>
      <c r="O3678" t="s">
        <v>1949</v>
      </c>
      <c r="P3678" t="s">
        <v>3509</v>
      </c>
    </row>
    <row r="3679" spans="1:16" x14ac:dyDescent="0.35">
      <c r="A3679" t="s">
        <v>1776</v>
      </c>
      <c r="B3679" t="s">
        <v>1776</v>
      </c>
      <c r="C3679" t="s">
        <v>4299</v>
      </c>
      <c r="D3679" t="s">
        <v>3243</v>
      </c>
      <c r="E3679" t="s">
        <v>296</v>
      </c>
      <c r="F3679" t="b">
        <v>0</v>
      </c>
      <c r="G3679" t="s">
        <v>47</v>
      </c>
      <c r="H3679" s="1">
        <v>45771.542337962957</v>
      </c>
      <c r="I3679" t="b">
        <v>0</v>
      </c>
      <c r="J3679" t="b">
        <v>0</v>
      </c>
      <c r="K3679" t="s">
        <v>31</v>
      </c>
      <c r="L3679" t="s">
        <v>32</v>
      </c>
      <c r="N3679">
        <v>15</v>
      </c>
      <c r="O3679" t="s">
        <v>3244</v>
      </c>
      <c r="P3679" t="s">
        <v>3245</v>
      </c>
    </row>
    <row r="3680" spans="1:16" x14ac:dyDescent="0.35">
      <c r="A3680" t="s">
        <v>1776</v>
      </c>
      <c r="B3680" t="s">
        <v>1954</v>
      </c>
      <c r="C3680" t="s">
        <v>18</v>
      </c>
      <c r="D3680" t="s">
        <v>1955</v>
      </c>
      <c r="E3680" t="s">
        <v>91</v>
      </c>
      <c r="F3680" t="b">
        <v>1</v>
      </c>
      <c r="G3680" t="s">
        <v>1628</v>
      </c>
      <c r="H3680" s="1">
        <v>45771.546875</v>
      </c>
      <c r="I3680" t="b">
        <v>1</v>
      </c>
      <c r="J3680" t="b">
        <v>0</v>
      </c>
      <c r="K3680" t="s">
        <v>1628</v>
      </c>
      <c r="L3680" t="s">
        <v>32</v>
      </c>
      <c r="N3680">
        <v>8</v>
      </c>
      <c r="O3680" t="s">
        <v>1956</v>
      </c>
    </row>
    <row r="3681" spans="1:16" x14ac:dyDescent="0.35">
      <c r="A3681" t="s">
        <v>1776</v>
      </c>
      <c r="B3681" t="s">
        <v>3258</v>
      </c>
      <c r="C3681" t="s">
        <v>154</v>
      </c>
      <c r="D3681" t="s">
        <v>36</v>
      </c>
      <c r="E3681" t="s">
        <v>20</v>
      </c>
      <c r="F3681" t="b">
        <v>0</v>
      </c>
      <c r="G3681" t="s">
        <v>52</v>
      </c>
      <c r="H3681" s="1">
        <v>45771.8750462963</v>
      </c>
      <c r="I3681" t="b">
        <v>0</v>
      </c>
      <c r="J3681" t="b">
        <v>1</v>
      </c>
      <c r="K3681" t="s">
        <v>31</v>
      </c>
      <c r="L3681" t="s">
        <v>22</v>
      </c>
      <c r="M3681">
        <v>130000</v>
      </c>
      <c r="O3681" t="s">
        <v>1377</v>
      </c>
      <c r="P3681" t="s">
        <v>3259</v>
      </c>
    </row>
    <row r="3682" spans="1:16" x14ac:dyDescent="0.35">
      <c r="A3682" t="s">
        <v>1776</v>
      </c>
      <c r="B3682" t="s">
        <v>3567</v>
      </c>
      <c r="C3682" t="s">
        <v>201</v>
      </c>
      <c r="D3682" t="s">
        <v>29</v>
      </c>
      <c r="E3682" t="s">
        <v>20</v>
      </c>
      <c r="F3682" t="b">
        <v>0</v>
      </c>
      <c r="G3682" t="s">
        <v>43</v>
      </c>
      <c r="H3682" s="1">
        <v>45771.917303240742</v>
      </c>
      <c r="I3682" t="b">
        <v>0</v>
      </c>
      <c r="J3682" t="b">
        <v>1</v>
      </c>
      <c r="K3682" t="s">
        <v>31</v>
      </c>
      <c r="L3682" t="s">
        <v>22</v>
      </c>
      <c r="M3682">
        <v>172000</v>
      </c>
      <c r="O3682" t="s">
        <v>3568</v>
      </c>
      <c r="P3682" t="s">
        <v>156</v>
      </c>
    </row>
    <row r="3683" spans="1:16" x14ac:dyDescent="0.35">
      <c r="A3683" t="s">
        <v>1776</v>
      </c>
      <c r="B3683" t="s">
        <v>2291</v>
      </c>
      <c r="C3683" t="s">
        <v>2301</v>
      </c>
      <c r="D3683" t="s">
        <v>29</v>
      </c>
      <c r="E3683" t="s">
        <v>20</v>
      </c>
      <c r="F3683" t="b">
        <v>0</v>
      </c>
      <c r="G3683" t="s">
        <v>52</v>
      </c>
      <c r="H3683" s="1">
        <v>45771.958460648151</v>
      </c>
      <c r="I3683" t="b">
        <v>0</v>
      </c>
      <c r="J3683" t="b">
        <v>0</v>
      </c>
      <c r="K3683" t="s">
        <v>31</v>
      </c>
      <c r="L3683" t="s">
        <v>22</v>
      </c>
      <c r="M3683">
        <v>110000</v>
      </c>
      <c r="O3683" t="s">
        <v>2302</v>
      </c>
      <c r="P3683" t="s">
        <v>2303</v>
      </c>
    </row>
    <row r="3684" spans="1:16" x14ac:dyDescent="0.35">
      <c r="A3684" t="s">
        <v>1776</v>
      </c>
      <c r="B3684" t="s">
        <v>5015</v>
      </c>
      <c r="C3684" t="s">
        <v>1320</v>
      </c>
      <c r="D3684" t="s">
        <v>36</v>
      </c>
      <c r="E3684" t="s">
        <v>20</v>
      </c>
      <c r="F3684" t="b">
        <v>0</v>
      </c>
      <c r="G3684" t="s">
        <v>68</v>
      </c>
      <c r="H3684" s="1">
        <v>45772.000543981478</v>
      </c>
      <c r="I3684" t="b">
        <v>1</v>
      </c>
      <c r="J3684" t="b">
        <v>1</v>
      </c>
      <c r="K3684" t="s">
        <v>31</v>
      </c>
      <c r="L3684" t="s">
        <v>22</v>
      </c>
      <c r="M3684">
        <v>109000</v>
      </c>
      <c r="O3684" t="s">
        <v>133</v>
      </c>
      <c r="P3684" t="s">
        <v>5016</v>
      </c>
    </row>
    <row r="3685" spans="1:16" x14ac:dyDescent="0.35">
      <c r="A3685" t="s">
        <v>1776</v>
      </c>
      <c r="B3685" t="s">
        <v>3783</v>
      </c>
      <c r="C3685" t="s">
        <v>18</v>
      </c>
      <c r="D3685" t="s">
        <v>573</v>
      </c>
      <c r="E3685" t="s">
        <v>296</v>
      </c>
      <c r="F3685" t="b">
        <v>1</v>
      </c>
      <c r="G3685" t="s">
        <v>52</v>
      </c>
      <c r="H3685" s="1">
        <v>45772.416875000003</v>
      </c>
      <c r="I3685" t="b">
        <v>0</v>
      </c>
      <c r="J3685" t="b">
        <v>0</v>
      </c>
      <c r="K3685" t="s">
        <v>31</v>
      </c>
      <c r="L3685" t="s">
        <v>32</v>
      </c>
      <c r="N3685">
        <v>26.389999389648441</v>
      </c>
      <c r="O3685" t="s">
        <v>3784</v>
      </c>
      <c r="P3685" t="s">
        <v>3785</v>
      </c>
    </row>
    <row r="3686" spans="1:16" x14ac:dyDescent="0.35">
      <c r="A3686" t="s">
        <v>1776</v>
      </c>
      <c r="B3686" t="s">
        <v>2289</v>
      </c>
      <c r="C3686" t="s">
        <v>832</v>
      </c>
      <c r="D3686" t="s">
        <v>573</v>
      </c>
      <c r="E3686" t="s">
        <v>296</v>
      </c>
      <c r="F3686" t="b">
        <v>0</v>
      </c>
      <c r="G3686" t="s">
        <v>47</v>
      </c>
      <c r="H3686" s="1">
        <v>45772.417256944442</v>
      </c>
      <c r="I3686" t="b">
        <v>0</v>
      </c>
      <c r="J3686" t="b">
        <v>1</v>
      </c>
      <c r="K3686" t="s">
        <v>31</v>
      </c>
      <c r="L3686" t="s">
        <v>32</v>
      </c>
      <c r="N3686">
        <v>24.33499908447266</v>
      </c>
      <c r="O3686" t="s">
        <v>2290</v>
      </c>
    </row>
    <row r="3687" spans="1:16" x14ac:dyDescent="0.35">
      <c r="A3687" t="s">
        <v>1776</v>
      </c>
      <c r="B3687" t="s">
        <v>3508</v>
      </c>
      <c r="C3687" t="s">
        <v>491</v>
      </c>
      <c r="D3687" t="s">
        <v>573</v>
      </c>
      <c r="E3687" t="s">
        <v>20</v>
      </c>
      <c r="F3687" t="b">
        <v>0</v>
      </c>
      <c r="G3687" t="s">
        <v>52</v>
      </c>
      <c r="H3687" s="1">
        <v>45772.500081018523</v>
      </c>
      <c r="I3687" t="b">
        <v>0</v>
      </c>
      <c r="J3687" t="b">
        <v>1</v>
      </c>
      <c r="K3687" t="s">
        <v>31</v>
      </c>
      <c r="L3687" t="s">
        <v>32</v>
      </c>
      <c r="N3687">
        <v>20.670000076293949</v>
      </c>
      <c r="O3687" t="s">
        <v>1949</v>
      </c>
      <c r="P3687" t="s">
        <v>3509</v>
      </c>
    </row>
    <row r="3688" spans="1:16" x14ac:dyDescent="0.35">
      <c r="A3688" t="s">
        <v>1776</v>
      </c>
      <c r="B3688" t="s">
        <v>3258</v>
      </c>
      <c r="C3688" t="s">
        <v>154</v>
      </c>
      <c r="D3688" t="s">
        <v>36</v>
      </c>
      <c r="E3688" t="s">
        <v>20</v>
      </c>
      <c r="F3688" t="b">
        <v>0</v>
      </c>
      <c r="G3688" t="s">
        <v>52</v>
      </c>
      <c r="H3688" s="1">
        <v>45772.8750462963</v>
      </c>
      <c r="I3688" t="b">
        <v>0</v>
      </c>
      <c r="J3688" t="b">
        <v>1</v>
      </c>
      <c r="K3688" t="s">
        <v>31</v>
      </c>
      <c r="L3688" t="s">
        <v>22</v>
      </c>
      <c r="M3688">
        <v>130000</v>
      </c>
      <c r="O3688" t="s">
        <v>1377</v>
      </c>
      <c r="P3688" t="s">
        <v>3259</v>
      </c>
    </row>
    <row r="3689" spans="1:16" x14ac:dyDescent="0.35">
      <c r="A3689" t="s">
        <v>1776</v>
      </c>
      <c r="B3689" t="s">
        <v>2291</v>
      </c>
      <c r="C3689" t="s">
        <v>2301</v>
      </c>
      <c r="D3689" t="s">
        <v>29</v>
      </c>
      <c r="E3689" t="s">
        <v>20</v>
      </c>
      <c r="F3689" t="b">
        <v>0</v>
      </c>
      <c r="G3689" t="s">
        <v>52</v>
      </c>
      <c r="H3689" s="1">
        <v>45772.958460648151</v>
      </c>
      <c r="I3689" t="b">
        <v>0</v>
      </c>
      <c r="J3689" t="b">
        <v>0</v>
      </c>
      <c r="K3689" t="s">
        <v>31</v>
      </c>
      <c r="L3689" t="s">
        <v>22</v>
      </c>
      <c r="M3689">
        <v>110000</v>
      </c>
      <c r="O3689" t="s">
        <v>2302</v>
      </c>
      <c r="P3689" t="s">
        <v>2303</v>
      </c>
    </row>
    <row r="3690" spans="1:16" x14ac:dyDescent="0.35">
      <c r="A3690" t="s">
        <v>1776</v>
      </c>
      <c r="B3690" t="s">
        <v>5015</v>
      </c>
      <c r="C3690" t="s">
        <v>1320</v>
      </c>
      <c r="D3690" t="s">
        <v>36</v>
      </c>
      <c r="E3690" t="s">
        <v>20</v>
      </c>
      <c r="F3690" t="b">
        <v>0</v>
      </c>
      <c r="G3690" t="s">
        <v>68</v>
      </c>
      <c r="H3690" s="1">
        <v>45773.000543981478</v>
      </c>
      <c r="I3690" t="b">
        <v>1</v>
      </c>
      <c r="J3690" t="b">
        <v>1</v>
      </c>
      <c r="K3690" t="s">
        <v>31</v>
      </c>
      <c r="L3690" t="s">
        <v>22</v>
      </c>
      <c r="M3690">
        <v>109000</v>
      </c>
      <c r="O3690" t="s">
        <v>133</v>
      </c>
      <c r="P3690" t="s">
        <v>5016</v>
      </c>
    </row>
    <row r="3691" spans="1:16" x14ac:dyDescent="0.35">
      <c r="A3691" t="s">
        <v>1776</v>
      </c>
      <c r="B3691" t="s">
        <v>3783</v>
      </c>
      <c r="C3691" t="s">
        <v>18</v>
      </c>
      <c r="D3691" t="s">
        <v>573</v>
      </c>
      <c r="E3691" t="s">
        <v>296</v>
      </c>
      <c r="F3691" t="b">
        <v>1</v>
      </c>
      <c r="G3691" t="s">
        <v>52</v>
      </c>
      <c r="H3691" s="1">
        <v>45773.416875000003</v>
      </c>
      <c r="I3691" t="b">
        <v>0</v>
      </c>
      <c r="J3691" t="b">
        <v>0</v>
      </c>
      <c r="K3691" t="s">
        <v>31</v>
      </c>
      <c r="L3691" t="s">
        <v>32</v>
      </c>
      <c r="N3691">
        <v>26.389999389648441</v>
      </c>
      <c r="O3691" t="s">
        <v>3784</v>
      </c>
      <c r="P3691" t="s">
        <v>3785</v>
      </c>
    </row>
    <row r="3692" spans="1:16" x14ac:dyDescent="0.35">
      <c r="A3692" t="s">
        <v>1776</v>
      </c>
      <c r="B3692" t="s">
        <v>3508</v>
      </c>
      <c r="C3692" t="s">
        <v>491</v>
      </c>
      <c r="D3692" t="s">
        <v>573</v>
      </c>
      <c r="E3692" t="s">
        <v>20</v>
      </c>
      <c r="F3692" t="b">
        <v>0</v>
      </c>
      <c r="G3692" t="s">
        <v>52</v>
      </c>
      <c r="H3692" s="1">
        <v>45773.500081018523</v>
      </c>
      <c r="I3692" t="b">
        <v>0</v>
      </c>
      <c r="J3692" t="b">
        <v>1</v>
      </c>
      <c r="K3692" t="s">
        <v>31</v>
      </c>
      <c r="L3692" t="s">
        <v>32</v>
      </c>
      <c r="N3692">
        <v>20.670000076293949</v>
      </c>
      <c r="O3692" t="s">
        <v>1949</v>
      </c>
      <c r="P3692" t="s">
        <v>3509</v>
      </c>
    </row>
    <row r="3693" spans="1:16" x14ac:dyDescent="0.35">
      <c r="A3693" t="s">
        <v>1776</v>
      </c>
      <c r="B3693" t="s">
        <v>2291</v>
      </c>
      <c r="C3693" t="s">
        <v>2301</v>
      </c>
      <c r="D3693" t="s">
        <v>29</v>
      </c>
      <c r="E3693" t="s">
        <v>20</v>
      </c>
      <c r="F3693" t="b">
        <v>0</v>
      </c>
      <c r="G3693" t="s">
        <v>52</v>
      </c>
      <c r="H3693" s="1">
        <v>45773.958460648151</v>
      </c>
      <c r="I3693" t="b">
        <v>0</v>
      </c>
      <c r="J3693" t="b">
        <v>0</v>
      </c>
      <c r="K3693" t="s">
        <v>31</v>
      </c>
      <c r="L3693" t="s">
        <v>22</v>
      </c>
      <c r="M3693">
        <v>110000</v>
      </c>
      <c r="O3693" t="s">
        <v>2302</v>
      </c>
      <c r="P3693" t="s">
        <v>2303</v>
      </c>
    </row>
    <row r="3694" spans="1:16" x14ac:dyDescent="0.35">
      <c r="A3694" t="s">
        <v>1776</v>
      </c>
      <c r="B3694" t="s">
        <v>5015</v>
      </c>
      <c r="C3694" t="s">
        <v>1320</v>
      </c>
      <c r="D3694" t="s">
        <v>36</v>
      </c>
      <c r="E3694" t="s">
        <v>20</v>
      </c>
      <c r="F3694" t="b">
        <v>0</v>
      </c>
      <c r="G3694" t="s">
        <v>68</v>
      </c>
      <c r="H3694" s="1">
        <v>45774.000543981478</v>
      </c>
      <c r="I3694" t="b">
        <v>1</v>
      </c>
      <c r="J3694" t="b">
        <v>1</v>
      </c>
      <c r="K3694" t="s">
        <v>31</v>
      </c>
      <c r="L3694" t="s">
        <v>22</v>
      </c>
      <c r="M3694">
        <v>109000</v>
      </c>
      <c r="O3694" t="s">
        <v>133</v>
      </c>
      <c r="P3694" t="s">
        <v>5016</v>
      </c>
    </row>
    <row r="3695" spans="1:16" x14ac:dyDescent="0.35">
      <c r="A3695" t="s">
        <v>1776</v>
      </c>
      <c r="B3695" t="s">
        <v>3783</v>
      </c>
      <c r="C3695" t="s">
        <v>18</v>
      </c>
      <c r="D3695" t="s">
        <v>573</v>
      </c>
      <c r="E3695" t="s">
        <v>296</v>
      </c>
      <c r="F3695" t="b">
        <v>1</v>
      </c>
      <c r="G3695" t="s">
        <v>52</v>
      </c>
      <c r="H3695" s="1">
        <v>45774.416875000003</v>
      </c>
      <c r="I3695" t="b">
        <v>0</v>
      </c>
      <c r="J3695" t="b">
        <v>0</v>
      </c>
      <c r="K3695" t="s">
        <v>31</v>
      </c>
      <c r="L3695" t="s">
        <v>32</v>
      </c>
      <c r="N3695">
        <v>26.389999389648441</v>
      </c>
      <c r="O3695" t="s">
        <v>3784</v>
      </c>
      <c r="P3695" t="s">
        <v>3785</v>
      </c>
    </row>
    <row r="3696" spans="1:16" x14ac:dyDescent="0.35">
      <c r="A3696" t="s">
        <v>1776</v>
      </c>
      <c r="B3696" t="s">
        <v>3508</v>
      </c>
      <c r="C3696" t="s">
        <v>491</v>
      </c>
      <c r="D3696" t="s">
        <v>573</v>
      </c>
      <c r="E3696" t="s">
        <v>20</v>
      </c>
      <c r="F3696" t="b">
        <v>0</v>
      </c>
      <c r="G3696" t="s">
        <v>52</v>
      </c>
      <c r="H3696" s="1">
        <v>45774.500081018523</v>
      </c>
      <c r="I3696" t="b">
        <v>0</v>
      </c>
      <c r="J3696" t="b">
        <v>1</v>
      </c>
      <c r="K3696" t="s">
        <v>31</v>
      </c>
      <c r="L3696" t="s">
        <v>32</v>
      </c>
      <c r="N3696">
        <v>20.670000076293949</v>
      </c>
      <c r="O3696" t="s">
        <v>1949</v>
      </c>
      <c r="P3696" t="s">
        <v>3509</v>
      </c>
    </row>
    <row r="3697" spans="1:16" x14ac:dyDescent="0.35">
      <c r="A3697" t="s">
        <v>1776</v>
      </c>
      <c r="B3697" t="s">
        <v>2291</v>
      </c>
      <c r="C3697" t="s">
        <v>2301</v>
      </c>
      <c r="D3697" t="s">
        <v>29</v>
      </c>
      <c r="E3697" t="s">
        <v>20</v>
      </c>
      <c r="F3697" t="b">
        <v>0</v>
      </c>
      <c r="G3697" t="s">
        <v>52</v>
      </c>
      <c r="H3697" s="1">
        <v>45774.958460648151</v>
      </c>
      <c r="I3697" t="b">
        <v>0</v>
      </c>
      <c r="J3697" t="b">
        <v>0</v>
      </c>
      <c r="K3697" t="s">
        <v>31</v>
      </c>
      <c r="L3697" t="s">
        <v>22</v>
      </c>
      <c r="M3697">
        <v>110000</v>
      </c>
      <c r="O3697" t="s">
        <v>2302</v>
      </c>
      <c r="P3697" t="s">
        <v>2303</v>
      </c>
    </row>
    <row r="3698" spans="1:16" x14ac:dyDescent="0.35">
      <c r="A3698" t="s">
        <v>1776</v>
      </c>
      <c r="B3698" t="s">
        <v>5015</v>
      </c>
      <c r="C3698" t="s">
        <v>1320</v>
      </c>
      <c r="D3698" t="s">
        <v>36</v>
      </c>
      <c r="E3698" t="s">
        <v>20</v>
      </c>
      <c r="F3698" t="b">
        <v>0</v>
      </c>
      <c r="G3698" t="s">
        <v>68</v>
      </c>
      <c r="H3698" s="1">
        <v>45775.000543981478</v>
      </c>
      <c r="I3698" t="b">
        <v>1</v>
      </c>
      <c r="J3698" t="b">
        <v>1</v>
      </c>
      <c r="K3698" t="s">
        <v>31</v>
      </c>
      <c r="L3698" t="s">
        <v>22</v>
      </c>
      <c r="M3698">
        <v>109000</v>
      </c>
      <c r="O3698" t="s">
        <v>133</v>
      </c>
      <c r="P3698" t="s">
        <v>5016</v>
      </c>
    </row>
    <row r="3699" spans="1:16" x14ac:dyDescent="0.35">
      <c r="A3699" t="s">
        <v>1776</v>
      </c>
      <c r="B3699" t="s">
        <v>3783</v>
      </c>
      <c r="C3699" t="s">
        <v>18</v>
      </c>
      <c r="D3699" t="s">
        <v>573</v>
      </c>
      <c r="E3699" t="s">
        <v>296</v>
      </c>
      <c r="F3699" t="b">
        <v>1</v>
      </c>
      <c r="G3699" t="s">
        <v>52</v>
      </c>
      <c r="H3699" s="1">
        <v>45775.416875000003</v>
      </c>
      <c r="I3699" t="b">
        <v>0</v>
      </c>
      <c r="J3699" t="b">
        <v>0</v>
      </c>
      <c r="K3699" t="s">
        <v>31</v>
      </c>
      <c r="L3699" t="s">
        <v>32</v>
      </c>
      <c r="N3699">
        <v>26.389999389648441</v>
      </c>
      <c r="O3699" t="s">
        <v>3784</v>
      </c>
      <c r="P3699" t="s">
        <v>3785</v>
      </c>
    </row>
    <row r="3700" spans="1:16" x14ac:dyDescent="0.35">
      <c r="A3700" t="s">
        <v>1776</v>
      </c>
      <c r="B3700" t="s">
        <v>2289</v>
      </c>
      <c r="C3700" t="s">
        <v>832</v>
      </c>
      <c r="D3700" t="s">
        <v>573</v>
      </c>
      <c r="E3700" t="s">
        <v>296</v>
      </c>
      <c r="F3700" t="b">
        <v>0</v>
      </c>
      <c r="G3700" t="s">
        <v>47</v>
      </c>
      <c r="H3700" s="1">
        <v>45775.417256944442</v>
      </c>
      <c r="I3700" t="b">
        <v>0</v>
      </c>
      <c r="J3700" t="b">
        <v>1</v>
      </c>
      <c r="K3700" t="s">
        <v>31</v>
      </c>
      <c r="L3700" t="s">
        <v>32</v>
      </c>
      <c r="N3700">
        <v>24.33499908447266</v>
      </c>
      <c r="O3700" t="s">
        <v>2290</v>
      </c>
    </row>
    <row r="3701" spans="1:16" x14ac:dyDescent="0.35">
      <c r="A3701" t="s">
        <v>1776</v>
      </c>
      <c r="B3701" t="s">
        <v>3508</v>
      </c>
      <c r="C3701" t="s">
        <v>491</v>
      </c>
      <c r="D3701" t="s">
        <v>573</v>
      </c>
      <c r="E3701" t="s">
        <v>20</v>
      </c>
      <c r="F3701" t="b">
        <v>0</v>
      </c>
      <c r="G3701" t="s">
        <v>52</v>
      </c>
      <c r="H3701" s="1">
        <v>45775.500081018523</v>
      </c>
      <c r="I3701" t="b">
        <v>0</v>
      </c>
      <c r="J3701" t="b">
        <v>1</v>
      </c>
      <c r="K3701" t="s">
        <v>31</v>
      </c>
      <c r="L3701" t="s">
        <v>32</v>
      </c>
      <c r="N3701">
        <v>20.670000076293949</v>
      </c>
      <c r="O3701" t="s">
        <v>1949</v>
      </c>
      <c r="P3701" t="s">
        <v>3509</v>
      </c>
    </row>
    <row r="3702" spans="1:16" x14ac:dyDescent="0.35">
      <c r="A3702" t="s">
        <v>1776</v>
      </c>
      <c r="B3702" t="s">
        <v>1776</v>
      </c>
      <c r="C3702" t="s">
        <v>4299</v>
      </c>
      <c r="D3702" t="s">
        <v>3243</v>
      </c>
      <c r="E3702" t="s">
        <v>296</v>
      </c>
      <c r="F3702" t="b">
        <v>0</v>
      </c>
      <c r="G3702" t="s">
        <v>47</v>
      </c>
      <c r="H3702" s="1">
        <v>45775.542337962957</v>
      </c>
      <c r="I3702" t="b">
        <v>0</v>
      </c>
      <c r="J3702" t="b">
        <v>0</v>
      </c>
      <c r="K3702" t="s">
        <v>31</v>
      </c>
      <c r="L3702" t="s">
        <v>32</v>
      </c>
      <c r="N3702">
        <v>15</v>
      </c>
      <c r="O3702" t="s">
        <v>3244</v>
      </c>
      <c r="P3702" t="s">
        <v>3245</v>
      </c>
    </row>
    <row r="3703" spans="1:16" x14ac:dyDescent="0.35">
      <c r="A3703" t="s">
        <v>1776</v>
      </c>
      <c r="B3703" t="s">
        <v>3258</v>
      </c>
      <c r="C3703" t="s">
        <v>154</v>
      </c>
      <c r="D3703" t="s">
        <v>36</v>
      </c>
      <c r="E3703" t="s">
        <v>20</v>
      </c>
      <c r="F3703" t="b">
        <v>0</v>
      </c>
      <c r="G3703" t="s">
        <v>52</v>
      </c>
      <c r="H3703" s="1">
        <v>45775.8750462963</v>
      </c>
      <c r="I3703" t="b">
        <v>0</v>
      </c>
      <c r="J3703" t="b">
        <v>1</v>
      </c>
      <c r="K3703" t="s">
        <v>31</v>
      </c>
      <c r="L3703" t="s">
        <v>22</v>
      </c>
      <c r="M3703">
        <v>130000</v>
      </c>
      <c r="O3703" t="s">
        <v>1377</v>
      </c>
      <c r="P3703" t="s">
        <v>3259</v>
      </c>
    </row>
    <row r="3704" spans="1:16" x14ac:dyDescent="0.35">
      <c r="A3704" t="s">
        <v>1776</v>
      </c>
      <c r="B3704" t="s">
        <v>2291</v>
      </c>
      <c r="C3704" t="s">
        <v>2301</v>
      </c>
      <c r="D3704" t="s">
        <v>29</v>
      </c>
      <c r="E3704" t="s">
        <v>20</v>
      </c>
      <c r="F3704" t="b">
        <v>0</v>
      </c>
      <c r="G3704" t="s">
        <v>52</v>
      </c>
      <c r="H3704" s="1">
        <v>45775.958460648151</v>
      </c>
      <c r="I3704" t="b">
        <v>0</v>
      </c>
      <c r="J3704" t="b">
        <v>0</v>
      </c>
      <c r="K3704" t="s">
        <v>31</v>
      </c>
      <c r="L3704" t="s">
        <v>22</v>
      </c>
      <c r="M3704">
        <v>110000</v>
      </c>
      <c r="O3704" t="s">
        <v>2302</v>
      </c>
      <c r="P3704" t="s">
        <v>2303</v>
      </c>
    </row>
    <row r="3705" spans="1:16" x14ac:dyDescent="0.35">
      <c r="A3705" t="s">
        <v>1776</v>
      </c>
      <c r="B3705" t="s">
        <v>5015</v>
      </c>
      <c r="C3705" t="s">
        <v>1320</v>
      </c>
      <c r="D3705" t="s">
        <v>36</v>
      </c>
      <c r="E3705" t="s">
        <v>20</v>
      </c>
      <c r="F3705" t="b">
        <v>0</v>
      </c>
      <c r="G3705" t="s">
        <v>68</v>
      </c>
      <c r="H3705" s="1">
        <v>45776.000543981478</v>
      </c>
      <c r="I3705" t="b">
        <v>1</v>
      </c>
      <c r="J3705" t="b">
        <v>1</v>
      </c>
      <c r="K3705" t="s">
        <v>31</v>
      </c>
      <c r="L3705" t="s">
        <v>22</v>
      </c>
      <c r="M3705">
        <v>109000</v>
      </c>
      <c r="O3705" t="s">
        <v>133</v>
      </c>
      <c r="P3705" t="s">
        <v>5016</v>
      </c>
    </row>
    <row r="3706" spans="1:16" x14ac:dyDescent="0.35">
      <c r="A3706" t="s">
        <v>1776</v>
      </c>
      <c r="B3706" t="s">
        <v>3783</v>
      </c>
      <c r="C3706" t="s">
        <v>18</v>
      </c>
      <c r="D3706" t="s">
        <v>573</v>
      </c>
      <c r="E3706" t="s">
        <v>296</v>
      </c>
      <c r="F3706" t="b">
        <v>1</v>
      </c>
      <c r="G3706" t="s">
        <v>52</v>
      </c>
      <c r="H3706" s="1">
        <v>45776.416875000003</v>
      </c>
      <c r="I3706" t="b">
        <v>0</v>
      </c>
      <c r="J3706" t="b">
        <v>0</v>
      </c>
      <c r="K3706" t="s">
        <v>31</v>
      </c>
      <c r="L3706" t="s">
        <v>32</v>
      </c>
      <c r="N3706">
        <v>26.389999389648441</v>
      </c>
      <c r="O3706" t="s">
        <v>3784</v>
      </c>
      <c r="P3706" t="s">
        <v>3785</v>
      </c>
    </row>
    <row r="3707" spans="1:16" x14ac:dyDescent="0.35">
      <c r="A3707" t="s">
        <v>1776</v>
      </c>
      <c r="B3707" t="s">
        <v>2289</v>
      </c>
      <c r="C3707" t="s">
        <v>832</v>
      </c>
      <c r="D3707" t="s">
        <v>573</v>
      </c>
      <c r="E3707" t="s">
        <v>296</v>
      </c>
      <c r="F3707" t="b">
        <v>0</v>
      </c>
      <c r="G3707" t="s">
        <v>47</v>
      </c>
      <c r="H3707" s="1">
        <v>45776.417256944442</v>
      </c>
      <c r="I3707" t="b">
        <v>0</v>
      </c>
      <c r="J3707" t="b">
        <v>1</v>
      </c>
      <c r="K3707" t="s">
        <v>31</v>
      </c>
      <c r="L3707" t="s">
        <v>32</v>
      </c>
      <c r="N3707">
        <v>24.33499908447266</v>
      </c>
      <c r="O3707" t="s">
        <v>2290</v>
      </c>
    </row>
    <row r="3708" spans="1:16" x14ac:dyDescent="0.35">
      <c r="A3708" t="s">
        <v>1776</v>
      </c>
      <c r="B3708" t="s">
        <v>3508</v>
      </c>
      <c r="C3708" t="s">
        <v>491</v>
      </c>
      <c r="D3708" t="s">
        <v>573</v>
      </c>
      <c r="E3708" t="s">
        <v>20</v>
      </c>
      <c r="F3708" t="b">
        <v>0</v>
      </c>
      <c r="G3708" t="s">
        <v>52</v>
      </c>
      <c r="H3708" s="1">
        <v>45776.500081018523</v>
      </c>
      <c r="I3708" t="b">
        <v>0</v>
      </c>
      <c r="J3708" t="b">
        <v>1</v>
      </c>
      <c r="K3708" t="s">
        <v>31</v>
      </c>
      <c r="L3708" t="s">
        <v>32</v>
      </c>
      <c r="N3708">
        <v>20.670000076293949</v>
      </c>
      <c r="O3708" t="s">
        <v>1949</v>
      </c>
      <c r="P3708" t="s">
        <v>3509</v>
      </c>
    </row>
    <row r="3709" spans="1:16" x14ac:dyDescent="0.35">
      <c r="A3709" t="s">
        <v>1776</v>
      </c>
      <c r="B3709" t="s">
        <v>1776</v>
      </c>
      <c r="C3709" t="s">
        <v>4299</v>
      </c>
      <c r="D3709" t="s">
        <v>3243</v>
      </c>
      <c r="E3709" t="s">
        <v>296</v>
      </c>
      <c r="F3709" t="b">
        <v>0</v>
      </c>
      <c r="G3709" t="s">
        <v>47</v>
      </c>
      <c r="H3709" s="1">
        <v>45776.542337962957</v>
      </c>
      <c r="I3709" t="b">
        <v>0</v>
      </c>
      <c r="J3709" t="b">
        <v>0</v>
      </c>
      <c r="K3709" t="s">
        <v>31</v>
      </c>
      <c r="L3709" t="s">
        <v>32</v>
      </c>
      <c r="N3709">
        <v>15</v>
      </c>
      <c r="O3709" t="s">
        <v>3244</v>
      </c>
      <c r="P3709" t="s">
        <v>3245</v>
      </c>
    </row>
    <row r="3710" spans="1:16" x14ac:dyDescent="0.35">
      <c r="A3710" t="s">
        <v>1776</v>
      </c>
      <c r="B3710" t="s">
        <v>3258</v>
      </c>
      <c r="C3710" t="s">
        <v>154</v>
      </c>
      <c r="D3710" t="s">
        <v>36</v>
      </c>
      <c r="E3710" t="s">
        <v>20</v>
      </c>
      <c r="F3710" t="b">
        <v>0</v>
      </c>
      <c r="G3710" t="s">
        <v>52</v>
      </c>
      <c r="H3710" s="1">
        <v>45776.8750462963</v>
      </c>
      <c r="I3710" t="b">
        <v>0</v>
      </c>
      <c r="J3710" t="b">
        <v>1</v>
      </c>
      <c r="K3710" t="s">
        <v>31</v>
      </c>
      <c r="L3710" t="s">
        <v>22</v>
      </c>
      <c r="M3710">
        <v>130000</v>
      </c>
      <c r="O3710" t="s">
        <v>1377</v>
      </c>
      <c r="P3710" t="s">
        <v>3259</v>
      </c>
    </row>
    <row r="3711" spans="1:16" x14ac:dyDescent="0.35">
      <c r="A3711" t="s">
        <v>1776</v>
      </c>
      <c r="B3711" t="s">
        <v>2291</v>
      </c>
      <c r="C3711" t="s">
        <v>2301</v>
      </c>
      <c r="D3711" t="s">
        <v>29</v>
      </c>
      <c r="E3711" t="s">
        <v>20</v>
      </c>
      <c r="F3711" t="b">
        <v>0</v>
      </c>
      <c r="G3711" t="s">
        <v>52</v>
      </c>
      <c r="H3711" s="1">
        <v>45776.958460648151</v>
      </c>
      <c r="I3711" t="b">
        <v>0</v>
      </c>
      <c r="J3711" t="b">
        <v>0</v>
      </c>
      <c r="K3711" t="s">
        <v>31</v>
      </c>
      <c r="L3711" t="s">
        <v>22</v>
      </c>
      <c r="M3711">
        <v>110000</v>
      </c>
      <c r="O3711" t="s">
        <v>2302</v>
      </c>
      <c r="P3711" t="s">
        <v>2303</v>
      </c>
    </row>
    <row r="3712" spans="1:16" x14ac:dyDescent="0.35">
      <c r="A3712" t="s">
        <v>1776</v>
      </c>
      <c r="B3712" t="s">
        <v>5015</v>
      </c>
      <c r="C3712" t="s">
        <v>1320</v>
      </c>
      <c r="D3712" t="s">
        <v>36</v>
      </c>
      <c r="E3712" t="s">
        <v>20</v>
      </c>
      <c r="F3712" t="b">
        <v>0</v>
      </c>
      <c r="G3712" t="s">
        <v>68</v>
      </c>
      <c r="H3712" s="1">
        <v>45777.000543981478</v>
      </c>
      <c r="I3712" t="b">
        <v>1</v>
      </c>
      <c r="J3712" t="b">
        <v>1</v>
      </c>
      <c r="K3712" t="s">
        <v>31</v>
      </c>
      <c r="L3712" t="s">
        <v>22</v>
      </c>
      <c r="M3712">
        <v>109000</v>
      </c>
      <c r="O3712" t="s">
        <v>133</v>
      </c>
      <c r="P3712" t="s">
        <v>5016</v>
      </c>
    </row>
    <row r="3713" spans="1:16" x14ac:dyDescent="0.35">
      <c r="A3713" t="s">
        <v>1776</v>
      </c>
      <c r="B3713" t="s">
        <v>3783</v>
      </c>
      <c r="C3713" t="s">
        <v>18</v>
      </c>
      <c r="D3713" t="s">
        <v>573</v>
      </c>
      <c r="E3713" t="s">
        <v>296</v>
      </c>
      <c r="F3713" t="b">
        <v>1</v>
      </c>
      <c r="G3713" t="s">
        <v>52</v>
      </c>
      <c r="H3713" s="1">
        <v>45777.416875000003</v>
      </c>
      <c r="I3713" t="b">
        <v>0</v>
      </c>
      <c r="J3713" t="b">
        <v>0</v>
      </c>
      <c r="K3713" t="s">
        <v>31</v>
      </c>
      <c r="L3713" t="s">
        <v>32</v>
      </c>
      <c r="N3713">
        <v>26.389999389648441</v>
      </c>
      <c r="O3713" t="s">
        <v>3784</v>
      </c>
      <c r="P3713" t="s">
        <v>3785</v>
      </c>
    </row>
    <row r="3714" spans="1:16" x14ac:dyDescent="0.35">
      <c r="A3714" t="s">
        <v>1776</v>
      </c>
      <c r="B3714" t="s">
        <v>2289</v>
      </c>
      <c r="C3714" t="s">
        <v>832</v>
      </c>
      <c r="D3714" t="s">
        <v>573</v>
      </c>
      <c r="E3714" t="s">
        <v>296</v>
      </c>
      <c r="F3714" t="b">
        <v>0</v>
      </c>
      <c r="G3714" t="s">
        <v>47</v>
      </c>
      <c r="H3714" s="1">
        <v>45777.417256944442</v>
      </c>
      <c r="I3714" t="b">
        <v>0</v>
      </c>
      <c r="J3714" t="b">
        <v>1</v>
      </c>
      <c r="K3714" t="s">
        <v>31</v>
      </c>
      <c r="L3714" t="s">
        <v>32</v>
      </c>
      <c r="N3714">
        <v>24.33499908447266</v>
      </c>
      <c r="O3714" t="s">
        <v>2290</v>
      </c>
    </row>
    <row r="3715" spans="1:16" x14ac:dyDescent="0.35">
      <c r="A3715" t="s">
        <v>1776</v>
      </c>
      <c r="B3715" t="s">
        <v>3508</v>
      </c>
      <c r="C3715" t="s">
        <v>491</v>
      </c>
      <c r="D3715" t="s">
        <v>573</v>
      </c>
      <c r="E3715" t="s">
        <v>20</v>
      </c>
      <c r="F3715" t="b">
        <v>0</v>
      </c>
      <c r="G3715" t="s">
        <v>52</v>
      </c>
      <c r="H3715" s="1">
        <v>45777.500081018523</v>
      </c>
      <c r="I3715" t="b">
        <v>0</v>
      </c>
      <c r="J3715" t="b">
        <v>1</v>
      </c>
      <c r="K3715" t="s">
        <v>31</v>
      </c>
      <c r="L3715" t="s">
        <v>32</v>
      </c>
      <c r="N3715">
        <v>20.670000076293949</v>
      </c>
      <c r="O3715" t="s">
        <v>1949</v>
      </c>
      <c r="P3715" t="s">
        <v>3509</v>
      </c>
    </row>
    <row r="3716" spans="1:16" x14ac:dyDescent="0.35">
      <c r="A3716" t="s">
        <v>1776</v>
      </c>
      <c r="B3716" t="s">
        <v>1776</v>
      </c>
      <c r="C3716" t="s">
        <v>4299</v>
      </c>
      <c r="D3716" t="s">
        <v>3243</v>
      </c>
      <c r="E3716" t="s">
        <v>296</v>
      </c>
      <c r="F3716" t="b">
        <v>0</v>
      </c>
      <c r="G3716" t="s">
        <v>47</v>
      </c>
      <c r="H3716" s="1">
        <v>45777.542337962957</v>
      </c>
      <c r="I3716" t="b">
        <v>0</v>
      </c>
      <c r="J3716" t="b">
        <v>0</v>
      </c>
      <c r="K3716" t="s">
        <v>31</v>
      </c>
      <c r="L3716" t="s">
        <v>32</v>
      </c>
      <c r="N3716">
        <v>15</v>
      </c>
      <c r="O3716" t="s">
        <v>3244</v>
      </c>
      <c r="P3716" t="s">
        <v>3245</v>
      </c>
    </row>
    <row r="3717" spans="1:16" x14ac:dyDescent="0.35">
      <c r="A3717" t="s">
        <v>1776</v>
      </c>
      <c r="B3717" t="s">
        <v>1954</v>
      </c>
      <c r="C3717" t="s">
        <v>18</v>
      </c>
      <c r="D3717" t="s">
        <v>1955</v>
      </c>
      <c r="E3717" t="s">
        <v>91</v>
      </c>
      <c r="F3717" t="b">
        <v>1</v>
      </c>
      <c r="G3717" t="s">
        <v>1628</v>
      </c>
      <c r="H3717" s="1">
        <v>45777.546875</v>
      </c>
      <c r="I3717" t="b">
        <v>1</v>
      </c>
      <c r="J3717" t="b">
        <v>0</v>
      </c>
      <c r="K3717" t="s">
        <v>1628</v>
      </c>
      <c r="L3717" t="s">
        <v>32</v>
      </c>
      <c r="N3717">
        <v>8</v>
      </c>
      <c r="O3717" t="s">
        <v>1956</v>
      </c>
    </row>
    <row r="3718" spans="1:16" x14ac:dyDescent="0.35">
      <c r="A3718" t="s">
        <v>1776</v>
      </c>
      <c r="B3718" t="s">
        <v>3258</v>
      </c>
      <c r="C3718" t="s">
        <v>154</v>
      </c>
      <c r="D3718" t="s">
        <v>36</v>
      </c>
      <c r="E3718" t="s">
        <v>20</v>
      </c>
      <c r="F3718" t="b">
        <v>0</v>
      </c>
      <c r="G3718" t="s">
        <v>52</v>
      </c>
      <c r="H3718" s="1">
        <v>45777.8750462963</v>
      </c>
      <c r="I3718" t="b">
        <v>0</v>
      </c>
      <c r="J3718" t="b">
        <v>1</v>
      </c>
      <c r="K3718" t="s">
        <v>31</v>
      </c>
      <c r="L3718" t="s">
        <v>22</v>
      </c>
      <c r="M3718">
        <v>130000</v>
      </c>
      <c r="O3718" t="s">
        <v>1377</v>
      </c>
      <c r="P3718" t="s">
        <v>3259</v>
      </c>
    </row>
    <row r="3719" spans="1:16" x14ac:dyDescent="0.35">
      <c r="A3719" t="s">
        <v>1776</v>
      </c>
      <c r="B3719" t="s">
        <v>3567</v>
      </c>
      <c r="C3719" t="s">
        <v>201</v>
      </c>
      <c r="D3719" t="s">
        <v>29</v>
      </c>
      <c r="E3719" t="s">
        <v>20</v>
      </c>
      <c r="F3719" t="b">
        <v>0</v>
      </c>
      <c r="G3719" t="s">
        <v>43</v>
      </c>
      <c r="H3719" s="1">
        <v>45777.917303240742</v>
      </c>
      <c r="I3719" t="b">
        <v>0</v>
      </c>
      <c r="J3719" t="b">
        <v>1</v>
      </c>
      <c r="K3719" t="s">
        <v>31</v>
      </c>
      <c r="L3719" t="s">
        <v>22</v>
      </c>
      <c r="M3719">
        <v>172000</v>
      </c>
      <c r="O3719" t="s">
        <v>3568</v>
      </c>
      <c r="P3719" t="s">
        <v>156</v>
      </c>
    </row>
    <row r="3720" spans="1:16" x14ac:dyDescent="0.35">
      <c r="A3720" t="s">
        <v>1776</v>
      </c>
      <c r="B3720" t="s">
        <v>2291</v>
      </c>
      <c r="C3720" t="s">
        <v>2301</v>
      </c>
      <c r="D3720" t="s">
        <v>29</v>
      </c>
      <c r="E3720" t="s">
        <v>20</v>
      </c>
      <c r="F3720" t="b">
        <v>0</v>
      </c>
      <c r="G3720" t="s">
        <v>52</v>
      </c>
      <c r="H3720" s="1">
        <v>45777.958460648151</v>
      </c>
      <c r="I3720" t="b">
        <v>0</v>
      </c>
      <c r="J3720" t="b">
        <v>0</v>
      </c>
      <c r="K3720" t="s">
        <v>31</v>
      </c>
      <c r="L3720" t="s">
        <v>22</v>
      </c>
      <c r="M3720">
        <v>110000</v>
      </c>
      <c r="O3720" t="s">
        <v>2302</v>
      </c>
      <c r="P3720" t="s">
        <v>2303</v>
      </c>
    </row>
    <row r="3721" spans="1:16" x14ac:dyDescent="0.35">
      <c r="A3721" t="s">
        <v>1776</v>
      </c>
      <c r="B3721" t="s">
        <v>5015</v>
      </c>
      <c r="C3721" t="s">
        <v>1320</v>
      </c>
      <c r="D3721" t="s">
        <v>36</v>
      </c>
      <c r="E3721" t="s">
        <v>20</v>
      </c>
      <c r="F3721" t="b">
        <v>0</v>
      </c>
      <c r="G3721" t="s">
        <v>68</v>
      </c>
      <c r="H3721" s="1">
        <v>45778.000543981478</v>
      </c>
      <c r="I3721" t="b">
        <v>1</v>
      </c>
      <c r="J3721" t="b">
        <v>1</v>
      </c>
      <c r="K3721" t="s">
        <v>31</v>
      </c>
      <c r="L3721" t="s">
        <v>22</v>
      </c>
      <c r="M3721">
        <v>109000</v>
      </c>
      <c r="O3721" t="s">
        <v>133</v>
      </c>
      <c r="P3721" t="s">
        <v>5016</v>
      </c>
    </row>
    <row r="3722" spans="1:16" x14ac:dyDescent="0.35">
      <c r="A3722" t="s">
        <v>1776</v>
      </c>
      <c r="B3722" t="s">
        <v>1776</v>
      </c>
      <c r="C3722" t="s">
        <v>1961</v>
      </c>
      <c r="D3722" t="s">
        <v>110</v>
      </c>
      <c r="E3722" t="s">
        <v>20</v>
      </c>
      <c r="F3722" t="b">
        <v>0</v>
      </c>
      <c r="G3722" t="s">
        <v>47</v>
      </c>
      <c r="H3722" s="1">
        <v>45778.250277777777</v>
      </c>
      <c r="I3722" t="b">
        <v>0</v>
      </c>
      <c r="J3722" t="b">
        <v>0</v>
      </c>
      <c r="K3722" t="s">
        <v>31</v>
      </c>
      <c r="L3722" t="s">
        <v>32</v>
      </c>
      <c r="N3722">
        <v>38.650001525878913</v>
      </c>
      <c r="O3722" t="s">
        <v>1962</v>
      </c>
    </row>
    <row r="3723" spans="1:16" x14ac:dyDescent="0.35">
      <c r="A3723" t="s">
        <v>1776</v>
      </c>
      <c r="B3723" t="s">
        <v>3726</v>
      </c>
      <c r="C3723" t="s">
        <v>18</v>
      </c>
      <c r="D3723" t="s">
        <v>29</v>
      </c>
      <c r="E3723" t="s">
        <v>20</v>
      </c>
      <c r="F3723" t="b">
        <v>1</v>
      </c>
      <c r="G3723" t="s">
        <v>994</v>
      </c>
      <c r="H3723" s="1">
        <v>45778.277222222219</v>
      </c>
      <c r="I3723" t="b">
        <v>0</v>
      </c>
      <c r="J3723" t="b">
        <v>0</v>
      </c>
      <c r="K3723" t="s">
        <v>994</v>
      </c>
      <c r="L3723" t="s">
        <v>22</v>
      </c>
      <c r="M3723">
        <v>80000</v>
      </c>
      <c r="O3723" t="s">
        <v>5017</v>
      </c>
      <c r="P3723" t="s">
        <v>3728</v>
      </c>
    </row>
    <row r="3724" spans="1:16" x14ac:dyDescent="0.35">
      <c r="A3724" t="s">
        <v>1776</v>
      </c>
      <c r="B3724" t="s">
        <v>3783</v>
      </c>
      <c r="C3724" t="s">
        <v>18</v>
      </c>
      <c r="D3724" t="s">
        <v>573</v>
      </c>
      <c r="E3724" t="s">
        <v>296</v>
      </c>
      <c r="F3724" t="b">
        <v>1</v>
      </c>
      <c r="G3724" t="s">
        <v>52</v>
      </c>
      <c r="H3724" s="1">
        <v>45778.416875000003</v>
      </c>
      <c r="I3724" t="b">
        <v>0</v>
      </c>
      <c r="J3724" t="b">
        <v>0</v>
      </c>
      <c r="K3724" t="s">
        <v>31</v>
      </c>
      <c r="L3724" t="s">
        <v>32</v>
      </c>
      <c r="N3724">
        <v>26.389999389648441</v>
      </c>
      <c r="O3724" t="s">
        <v>3784</v>
      </c>
      <c r="P3724" t="s">
        <v>3785</v>
      </c>
    </row>
    <row r="3725" spans="1:16" x14ac:dyDescent="0.35">
      <c r="A3725" t="s">
        <v>1776</v>
      </c>
      <c r="B3725" t="s">
        <v>2289</v>
      </c>
      <c r="C3725" t="s">
        <v>832</v>
      </c>
      <c r="D3725" t="s">
        <v>573</v>
      </c>
      <c r="E3725" t="s">
        <v>296</v>
      </c>
      <c r="F3725" t="b">
        <v>0</v>
      </c>
      <c r="G3725" t="s">
        <v>47</v>
      </c>
      <c r="H3725" s="1">
        <v>45778.417256944442</v>
      </c>
      <c r="I3725" t="b">
        <v>0</v>
      </c>
      <c r="J3725" t="b">
        <v>1</v>
      </c>
      <c r="K3725" t="s">
        <v>31</v>
      </c>
      <c r="L3725" t="s">
        <v>32</v>
      </c>
      <c r="N3725">
        <v>24.33499908447266</v>
      </c>
      <c r="O3725" t="s">
        <v>2290</v>
      </c>
    </row>
    <row r="3726" spans="1:16" x14ac:dyDescent="0.35">
      <c r="A3726" t="s">
        <v>1776</v>
      </c>
      <c r="B3726" t="s">
        <v>3508</v>
      </c>
      <c r="C3726" t="s">
        <v>491</v>
      </c>
      <c r="D3726" t="s">
        <v>573</v>
      </c>
      <c r="E3726" t="s">
        <v>20</v>
      </c>
      <c r="F3726" t="b">
        <v>0</v>
      </c>
      <c r="G3726" t="s">
        <v>52</v>
      </c>
      <c r="H3726" s="1">
        <v>45778.500081018523</v>
      </c>
      <c r="I3726" t="b">
        <v>0</v>
      </c>
      <c r="J3726" t="b">
        <v>1</v>
      </c>
      <c r="K3726" t="s">
        <v>31</v>
      </c>
      <c r="L3726" t="s">
        <v>32</v>
      </c>
      <c r="N3726">
        <v>20.670000076293949</v>
      </c>
      <c r="O3726" t="s">
        <v>1949</v>
      </c>
      <c r="P3726" t="s">
        <v>3509</v>
      </c>
    </row>
    <row r="3727" spans="1:16" x14ac:dyDescent="0.35">
      <c r="A3727" t="s">
        <v>1776</v>
      </c>
      <c r="B3727" t="s">
        <v>1776</v>
      </c>
      <c r="C3727" t="s">
        <v>4299</v>
      </c>
      <c r="D3727" t="s">
        <v>3243</v>
      </c>
      <c r="E3727" t="s">
        <v>296</v>
      </c>
      <c r="F3727" t="b">
        <v>0</v>
      </c>
      <c r="G3727" t="s">
        <v>47</v>
      </c>
      <c r="H3727" s="1">
        <v>45778.542337962957</v>
      </c>
      <c r="I3727" t="b">
        <v>0</v>
      </c>
      <c r="J3727" t="b">
        <v>0</v>
      </c>
      <c r="K3727" t="s">
        <v>31</v>
      </c>
      <c r="L3727" t="s">
        <v>32</v>
      </c>
      <c r="N3727">
        <v>15</v>
      </c>
      <c r="O3727" t="s">
        <v>3244</v>
      </c>
      <c r="P3727" t="s">
        <v>3245</v>
      </c>
    </row>
    <row r="3728" spans="1:16" x14ac:dyDescent="0.35">
      <c r="A3728" t="s">
        <v>1776</v>
      </c>
      <c r="B3728" t="s">
        <v>1954</v>
      </c>
      <c r="C3728" t="s">
        <v>18</v>
      </c>
      <c r="D3728" t="s">
        <v>1955</v>
      </c>
      <c r="E3728" t="s">
        <v>91</v>
      </c>
      <c r="F3728" t="b">
        <v>1</v>
      </c>
      <c r="G3728" t="s">
        <v>1628</v>
      </c>
      <c r="H3728" s="1">
        <v>45778.546875</v>
      </c>
      <c r="I3728" t="b">
        <v>1</v>
      </c>
      <c r="J3728" t="b">
        <v>0</v>
      </c>
      <c r="K3728" t="s">
        <v>1628</v>
      </c>
      <c r="L3728" t="s">
        <v>32</v>
      </c>
      <c r="N3728">
        <v>8</v>
      </c>
      <c r="O3728" t="s">
        <v>1956</v>
      </c>
    </row>
    <row r="3729" spans="1:16" x14ac:dyDescent="0.35">
      <c r="A3729" t="s">
        <v>1776</v>
      </c>
      <c r="B3729" t="s">
        <v>3258</v>
      </c>
      <c r="C3729" t="s">
        <v>154</v>
      </c>
      <c r="D3729" t="s">
        <v>36</v>
      </c>
      <c r="E3729" t="s">
        <v>20</v>
      </c>
      <c r="F3729" t="b">
        <v>0</v>
      </c>
      <c r="G3729" t="s">
        <v>52</v>
      </c>
      <c r="H3729" s="1">
        <v>45778.8750462963</v>
      </c>
      <c r="I3729" t="b">
        <v>0</v>
      </c>
      <c r="J3729" t="b">
        <v>1</v>
      </c>
      <c r="K3729" t="s">
        <v>31</v>
      </c>
      <c r="L3729" t="s">
        <v>22</v>
      </c>
      <c r="M3729">
        <v>130000</v>
      </c>
      <c r="O3729" t="s">
        <v>1377</v>
      </c>
      <c r="P3729" t="s">
        <v>3259</v>
      </c>
    </row>
    <row r="3730" spans="1:16" x14ac:dyDescent="0.35">
      <c r="A3730" t="s">
        <v>1776</v>
      </c>
      <c r="B3730" t="s">
        <v>3567</v>
      </c>
      <c r="C3730" t="s">
        <v>201</v>
      </c>
      <c r="D3730" t="s">
        <v>29</v>
      </c>
      <c r="E3730" t="s">
        <v>20</v>
      </c>
      <c r="F3730" t="b">
        <v>0</v>
      </c>
      <c r="G3730" t="s">
        <v>43</v>
      </c>
      <c r="H3730" s="1">
        <v>45778.917303240742</v>
      </c>
      <c r="I3730" t="b">
        <v>0</v>
      </c>
      <c r="J3730" t="b">
        <v>1</v>
      </c>
      <c r="K3730" t="s">
        <v>31</v>
      </c>
      <c r="L3730" t="s">
        <v>22</v>
      </c>
      <c r="M3730">
        <v>172000</v>
      </c>
      <c r="O3730" t="s">
        <v>3568</v>
      </c>
      <c r="P3730" t="s">
        <v>156</v>
      </c>
    </row>
    <row r="3731" spans="1:16" x14ac:dyDescent="0.35">
      <c r="A3731" t="s">
        <v>1776</v>
      </c>
      <c r="B3731" t="s">
        <v>2291</v>
      </c>
      <c r="C3731" t="s">
        <v>2301</v>
      </c>
      <c r="D3731" t="s">
        <v>29</v>
      </c>
      <c r="E3731" t="s">
        <v>20</v>
      </c>
      <c r="F3731" t="b">
        <v>0</v>
      </c>
      <c r="G3731" t="s">
        <v>52</v>
      </c>
      <c r="H3731" s="1">
        <v>45778.958460648151</v>
      </c>
      <c r="I3731" t="b">
        <v>0</v>
      </c>
      <c r="J3731" t="b">
        <v>0</v>
      </c>
      <c r="K3731" t="s">
        <v>31</v>
      </c>
      <c r="L3731" t="s">
        <v>22</v>
      </c>
      <c r="M3731">
        <v>110000</v>
      </c>
      <c r="O3731" t="s">
        <v>2302</v>
      </c>
      <c r="P3731" t="s">
        <v>2303</v>
      </c>
    </row>
    <row r="3732" spans="1:16" x14ac:dyDescent="0.35">
      <c r="A3732" t="s">
        <v>1776</v>
      </c>
      <c r="B3732" t="s">
        <v>5015</v>
      </c>
      <c r="C3732" t="s">
        <v>1320</v>
      </c>
      <c r="D3732" t="s">
        <v>36</v>
      </c>
      <c r="E3732" t="s">
        <v>20</v>
      </c>
      <c r="F3732" t="b">
        <v>0</v>
      </c>
      <c r="G3732" t="s">
        <v>68</v>
      </c>
      <c r="H3732" s="1">
        <v>45779.000543981478</v>
      </c>
      <c r="I3732" t="b">
        <v>1</v>
      </c>
      <c r="J3732" t="b">
        <v>1</v>
      </c>
      <c r="K3732" t="s">
        <v>31</v>
      </c>
      <c r="L3732" t="s">
        <v>22</v>
      </c>
      <c r="M3732">
        <v>109000</v>
      </c>
      <c r="O3732" t="s">
        <v>133</v>
      </c>
      <c r="P3732" t="s">
        <v>5016</v>
      </c>
    </row>
    <row r="3733" spans="1:16" x14ac:dyDescent="0.35">
      <c r="A3733" t="s">
        <v>1776</v>
      </c>
      <c r="B3733" t="s">
        <v>5018</v>
      </c>
      <c r="C3733" t="s">
        <v>2373</v>
      </c>
      <c r="D3733" t="s">
        <v>29</v>
      </c>
      <c r="E3733" t="s">
        <v>20</v>
      </c>
      <c r="F3733" t="b">
        <v>0</v>
      </c>
      <c r="G3733" t="s">
        <v>52</v>
      </c>
      <c r="H3733" s="1">
        <v>45779.083425925928</v>
      </c>
      <c r="I3733" t="b">
        <v>0</v>
      </c>
      <c r="J3733" t="b">
        <v>1</v>
      </c>
      <c r="K3733" t="s">
        <v>31</v>
      </c>
      <c r="L3733" t="s">
        <v>22</v>
      </c>
      <c r="M3733">
        <v>113932.5</v>
      </c>
      <c r="O3733" t="s">
        <v>5019</v>
      </c>
      <c r="P3733" t="s">
        <v>5020</v>
      </c>
    </row>
    <row r="3734" spans="1:16" x14ac:dyDescent="0.35">
      <c r="A3734" t="s">
        <v>1776</v>
      </c>
      <c r="B3734" t="s">
        <v>2355</v>
      </c>
      <c r="C3734" t="s">
        <v>1188</v>
      </c>
      <c r="D3734" t="s">
        <v>110</v>
      </c>
      <c r="E3734" t="s">
        <v>20</v>
      </c>
      <c r="F3734" t="b">
        <v>0</v>
      </c>
      <c r="G3734" t="s">
        <v>47</v>
      </c>
      <c r="H3734" s="1">
        <v>45779.250277777777</v>
      </c>
      <c r="I3734" t="b">
        <v>0</v>
      </c>
      <c r="J3734" t="b">
        <v>0</v>
      </c>
      <c r="K3734" t="s">
        <v>31</v>
      </c>
      <c r="L3734" t="s">
        <v>22</v>
      </c>
      <c r="M3734">
        <v>117500</v>
      </c>
      <c r="O3734" t="s">
        <v>5021</v>
      </c>
      <c r="P3734" t="s">
        <v>34</v>
      </c>
    </row>
    <row r="3735" spans="1:16" x14ac:dyDescent="0.35">
      <c r="A3735" t="s">
        <v>1776</v>
      </c>
      <c r="B3735" t="s">
        <v>5022</v>
      </c>
      <c r="C3735" t="s">
        <v>201</v>
      </c>
      <c r="D3735" t="s">
        <v>17459</v>
      </c>
      <c r="E3735" t="s">
        <v>20</v>
      </c>
      <c r="F3735" t="b">
        <v>0</v>
      </c>
      <c r="G3735" t="s">
        <v>43</v>
      </c>
      <c r="H3735" s="1">
        <v>45779.250532407408</v>
      </c>
      <c r="I3735" t="b">
        <v>1</v>
      </c>
      <c r="J3735" t="b">
        <v>1</v>
      </c>
      <c r="K3735" t="s">
        <v>31</v>
      </c>
      <c r="L3735" t="s">
        <v>32</v>
      </c>
      <c r="N3735">
        <v>72.5</v>
      </c>
      <c r="O3735" t="s">
        <v>2096</v>
      </c>
      <c r="P3735" t="s">
        <v>4125</v>
      </c>
    </row>
    <row r="3736" spans="1:16" x14ac:dyDescent="0.35">
      <c r="A3736" t="s">
        <v>1776</v>
      </c>
      <c r="B3736" t="s">
        <v>1776</v>
      </c>
      <c r="C3736" t="s">
        <v>2164</v>
      </c>
      <c r="D3736" t="s">
        <v>36</v>
      </c>
      <c r="E3736" t="s">
        <v>20</v>
      </c>
      <c r="F3736" t="b">
        <v>0</v>
      </c>
      <c r="G3736" t="s">
        <v>43</v>
      </c>
      <c r="H3736" s="1">
        <v>45779.250532407408</v>
      </c>
      <c r="I3736" t="b">
        <v>0</v>
      </c>
      <c r="J3736" t="b">
        <v>0</v>
      </c>
      <c r="K3736" t="s">
        <v>31</v>
      </c>
      <c r="L3736" t="s">
        <v>22</v>
      </c>
      <c r="M3736">
        <v>57500</v>
      </c>
      <c r="O3736" t="s">
        <v>5023</v>
      </c>
      <c r="P3736" t="s">
        <v>5024</v>
      </c>
    </row>
    <row r="3737" spans="1:16" x14ac:dyDescent="0.35">
      <c r="A3737" t="s">
        <v>1776</v>
      </c>
      <c r="B3737" t="s">
        <v>1776</v>
      </c>
      <c r="C3737" t="s">
        <v>2990</v>
      </c>
      <c r="D3737" t="s">
        <v>1162</v>
      </c>
      <c r="E3737" t="s">
        <v>91</v>
      </c>
      <c r="F3737" t="b">
        <v>0</v>
      </c>
      <c r="G3737" t="s">
        <v>68</v>
      </c>
      <c r="H3737" s="1">
        <v>45779.25068287037</v>
      </c>
      <c r="I3737" t="b">
        <v>0</v>
      </c>
      <c r="J3737" t="b">
        <v>1</v>
      </c>
      <c r="K3737" t="s">
        <v>31</v>
      </c>
      <c r="L3737" t="s">
        <v>22</v>
      </c>
      <c r="M3737">
        <v>121000</v>
      </c>
      <c r="O3737" t="s">
        <v>33</v>
      </c>
      <c r="P3737" t="s">
        <v>4118</v>
      </c>
    </row>
    <row r="3738" spans="1:16" x14ac:dyDescent="0.35">
      <c r="A3738" t="s">
        <v>1776</v>
      </c>
      <c r="B3738" t="s">
        <v>2067</v>
      </c>
      <c r="C3738" t="s">
        <v>18</v>
      </c>
      <c r="D3738" t="s">
        <v>17442</v>
      </c>
      <c r="E3738" t="s">
        <v>20</v>
      </c>
      <c r="F3738" t="b">
        <v>1</v>
      </c>
      <c r="G3738" t="s">
        <v>2065</v>
      </c>
      <c r="H3738" s="1">
        <v>45779.27652777778</v>
      </c>
      <c r="I3738" t="b">
        <v>0</v>
      </c>
      <c r="J3738" t="b">
        <v>0</v>
      </c>
      <c r="K3738" t="s">
        <v>2065</v>
      </c>
      <c r="L3738" t="s">
        <v>22</v>
      </c>
      <c r="M3738">
        <v>50000</v>
      </c>
      <c r="O3738" t="s">
        <v>2066</v>
      </c>
      <c r="P3738" t="s">
        <v>164</v>
      </c>
    </row>
    <row r="3739" spans="1:16" x14ac:dyDescent="0.35">
      <c r="A3739" t="s">
        <v>1776</v>
      </c>
      <c r="B3739" t="s">
        <v>5025</v>
      </c>
      <c r="C3739" t="s">
        <v>5026</v>
      </c>
      <c r="D3739" t="s">
        <v>36</v>
      </c>
      <c r="E3739" t="s">
        <v>91</v>
      </c>
      <c r="F3739" t="b">
        <v>0</v>
      </c>
      <c r="G3739" t="s">
        <v>171</v>
      </c>
      <c r="H3739" s="1">
        <v>45779.39130787037</v>
      </c>
      <c r="I3739" t="b">
        <v>1</v>
      </c>
      <c r="J3739" t="b">
        <v>0</v>
      </c>
      <c r="K3739" t="s">
        <v>31</v>
      </c>
      <c r="L3739" t="s">
        <v>32</v>
      </c>
      <c r="N3739">
        <v>30</v>
      </c>
      <c r="O3739" t="s">
        <v>3938</v>
      </c>
      <c r="P3739" t="s">
        <v>5027</v>
      </c>
    </row>
    <row r="3740" spans="1:16" x14ac:dyDescent="0.35">
      <c r="A3740" t="s">
        <v>1776</v>
      </c>
      <c r="B3740" t="s">
        <v>3783</v>
      </c>
      <c r="C3740" t="s">
        <v>18</v>
      </c>
      <c r="D3740" t="s">
        <v>573</v>
      </c>
      <c r="E3740" t="s">
        <v>296</v>
      </c>
      <c r="F3740" t="b">
        <v>1</v>
      </c>
      <c r="G3740" t="s">
        <v>52</v>
      </c>
      <c r="H3740" s="1">
        <v>45779.416875000003</v>
      </c>
      <c r="I3740" t="b">
        <v>0</v>
      </c>
      <c r="J3740" t="b">
        <v>0</v>
      </c>
      <c r="K3740" t="s">
        <v>31</v>
      </c>
      <c r="L3740" t="s">
        <v>32</v>
      </c>
      <c r="N3740">
        <v>26.389999389648441</v>
      </c>
      <c r="O3740" t="s">
        <v>3784</v>
      </c>
      <c r="P3740" t="s">
        <v>3785</v>
      </c>
    </row>
    <row r="3741" spans="1:16" x14ac:dyDescent="0.35">
      <c r="A3741" t="s">
        <v>1776</v>
      </c>
      <c r="B3741" t="s">
        <v>2289</v>
      </c>
      <c r="C3741" t="s">
        <v>832</v>
      </c>
      <c r="D3741" t="s">
        <v>573</v>
      </c>
      <c r="E3741" t="s">
        <v>296</v>
      </c>
      <c r="F3741" t="b">
        <v>0</v>
      </c>
      <c r="G3741" t="s">
        <v>47</v>
      </c>
      <c r="H3741" s="1">
        <v>45779.417256944442</v>
      </c>
      <c r="I3741" t="b">
        <v>0</v>
      </c>
      <c r="J3741" t="b">
        <v>1</v>
      </c>
      <c r="K3741" t="s">
        <v>31</v>
      </c>
      <c r="L3741" t="s">
        <v>32</v>
      </c>
      <c r="N3741">
        <v>24.33499908447266</v>
      </c>
      <c r="O3741" t="s">
        <v>2290</v>
      </c>
    </row>
    <row r="3742" spans="1:16" x14ac:dyDescent="0.35">
      <c r="A3742" t="s">
        <v>1776</v>
      </c>
      <c r="B3742" t="s">
        <v>3508</v>
      </c>
      <c r="C3742" t="s">
        <v>491</v>
      </c>
      <c r="D3742" t="s">
        <v>573</v>
      </c>
      <c r="E3742" t="s">
        <v>20</v>
      </c>
      <c r="F3742" t="b">
        <v>0</v>
      </c>
      <c r="G3742" t="s">
        <v>52</v>
      </c>
      <c r="H3742" s="1">
        <v>45779.500081018523</v>
      </c>
      <c r="I3742" t="b">
        <v>0</v>
      </c>
      <c r="J3742" t="b">
        <v>1</v>
      </c>
      <c r="K3742" t="s">
        <v>31</v>
      </c>
      <c r="L3742" t="s">
        <v>32</v>
      </c>
      <c r="N3742">
        <v>20.670000076293949</v>
      </c>
      <c r="O3742" t="s">
        <v>1949</v>
      </c>
      <c r="P3742" t="s">
        <v>3509</v>
      </c>
    </row>
    <row r="3743" spans="1:16" x14ac:dyDescent="0.35">
      <c r="A3743" t="s">
        <v>1776</v>
      </c>
      <c r="B3743" t="s">
        <v>4598</v>
      </c>
      <c r="C3743" t="s">
        <v>4599</v>
      </c>
      <c r="D3743" t="s">
        <v>110</v>
      </c>
      <c r="E3743" t="s">
        <v>20</v>
      </c>
      <c r="F3743" t="b">
        <v>0</v>
      </c>
      <c r="G3743" t="s">
        <v>52</v>
      </c>
      <c r="H3743" s="1">
        <v>45779.500127314823</v>
      </c>
      <c r="I3743" t="b">
        <v>0</v>
      </c>
      <c r="J3743" t="b">
        <v>1</v>
      </c>
      <c r="K3743" t="s">
        <v>31</v>
      </c>
      <c r="L3743" t="s">
        <v>22</v>
      </c>
      <c r="M3743">
        <v>50923.5</v>
      </c>
      <c r="O3743" t="s">
        <v>4600</v>
      </c>
      <c r="P3743" t="s">
        <v>4601</v>
      </c>
    </row>
    <row r="3744" spans="1:16" x14ac:dyDescent="0.35">
      <c r="A3744" t="s">
        <v>1776</v>
      </c>
      <c r="B3744" t="s">
        <v>2372</v>
      </c>
      <c r="C3744" t="s">
        <v>1305</v>
      </c>
      <c r="D3744" t="s">
        <v>36</v>
      </c>
      <c r="E3744" t="s">
        <v>20</v>
      </c>
      <c r="F3744" t="b">
        <v>0</v>
      </c>
      <c r="G3744" t="s">
        <v>68</v>
      </c>
      <c r="H3744" s="1">
        <v>45779.500833333332</v>
      </c>
      <c r="I3744" t="b">
        <v>0</v>
      </c>
      <c r="J3744" t="b">
        <v>1</v>
      </c>
      <c r="K3744" t="s">
        <v>31</v>
      </c>
      <c r="L3744" t="s">
        <v>32</v>
      </c>
      <c r="N3744">
        <v>24.5</v>
      </c>
      <c r="O3744" t="s">
        <v>5028</v>
      </c>
    </row>
    <row r="3745" spans="1:16" x14ac:dyDescent="0.35">
      <c r="A3745" t="s">
        <v>1776</v>
      </c>
      <c r="B3745" t="s">
        <v>1776</v>
      </c>
      <c r="C3745" t="s">
        <v>4299</v>
      </c>
      <c r="D3745" t="s">
        <v>3243</v>
      </c>
      <c r="E3745" t="s">
        <v>296</v>
      </c>
      <c r="F3745" t="b">
        <v>0</v>
      </c>
      <c r="G3745" t="s">
        <v>47</v>
      </c>
      <c r="H3745" s="1">
        <v>45779.542337962957</v>
      </c>
      <c r="I3745" t="b">
        <v>0</v>
      </c>
      <c r="J3745" t="b">
        <v>0</v>
      </c>
      <c r="K3745" t="s">
        <v>31</v>
      </c>
      <c r="L3745" t="s">
        <v>32</v>
      </c>
      <c r="N3745">
        <v>15</v>
      </c>
      <c r="O3745" t="s">
        <v>3244</v>
      </c>
      <c r="P3745" t="s">
        <v>3245</v>
      </c>
    </row>
    <row r="3746" spans="1:16" x14ac:dyDescent="0.35">
      <c r="A3746" t="s">
        <v>1776</v>
      </c>
      <c r="B3746" t="s">
        <v>5029</v>
      </c>
      <c r="C3746" t="s">
        <v>1851</v>
      </c>
      <c r="D3746" t="s">
        <v>36</v>
      </c>
      <c r="E3746" t="s">
        <v>20</v>
      </c>
      <c r="F3746" t="b">
        <v>0</v>
      </c>
      <c r="G3746" t="s">
        <v>52</v>
      </c>
      <c r="H3746" s="1">
        <v>45779.583460648151</v>
      </c>
      <c r="I3746" t="b">
        <v>0</v>
      </c>
      <c r="J3746" t="b">
        <v>0</v>
      </c>
      <c r="K3746" t="s">
        <v>31</v>
      </c>
      <c r="L3746" t="s">
        <v>22</v>
      </c>
      <c r="M3746">
        <v>80000</v>
      </c>
      <c r="O3746" t="s">
        <v>5030</v>
      </c>
      <c r="P3746" t="s">
        <v>5031</v>
      </c>
    </row>
    <row r="3747" spans="1:16" x14ac:dyDescent="0.35">
      <c r="A3747" t="s">
        <v>1776</v>
      </c>
      <c r="B3747" t="s">
        <v>5032</v>
      </c>
      <c r="C3747" t="s">
        <v>1671</v>
      </c>
      <c r="D3747" t="s">
        <v>36</v>
      </c>
      <c r="E3747" t="s">
        <v>91</v>
      </c>
      <c r="F3747" t="b">
        <v>0</v>
      </c>
      <c r="G3747" t="s">
        <v>52</v>
      </c>
      <c r="H3747" s="1">
        <v>45779.708437499998</v>
      </c>
      <c r="I3747" t="b">
        <v>1</v>
      </c>
      <c r="J3747" t="b">
        <v>0</v>
      </c>
      <c r="K3747" t="s">
        <v>31</v>
      </c>
      <c r="L3747" t="s">
        <v>32</v>
      </c>
      <c r="N3747">
        <v>62.5</v>
      </c>
      <c r="O3747" t="s">
        <v>1195</v>
      </c>
      <c r="P3747" t="s">
        <v>5033</v>
      </c>
    </row>
    <row r="3748" spans="1:16" x14ac:dyDescent="0.35">
      <c r="A3748" t="s">
        <v>1776</v>
      </c>
      <c r="B3748" t="s">
        <v>3258</v>
      </c>
      <c r="C3748" t="s">
        <v>154</v>
      </c>
      <c r="D3748" t="s">
        <v>36</v>
      </c>
      <c r="E3748" t="s">
        <v>20</v>
      </c>
      <c r="F3748" t="b">
        <v>0</v>
      </c>
      <c r="G3748" t="s">
        <v>52</v>
      </c>
      <c r="H3748" s="1">
        <v>45779.8750462963</v>
      </c>
      <c r="I3748" t="b">
        <v>0</v>
      </c>
      <c r="J3748" t="b">
        <v>1</v>
      </c>
      <c r="K3748" t="s">
        <v>31</v>
      </c>
      <c r="L3748" t="s">
        <v>22</v>
      </c>
      <c r="M3748">
        <v>130000</v>
      </c>
      <c r="O3748" t="s">
        <v>1377</v>
      </c>
      <c r="P3748" t="s">
        <v>3259</v>
      </c>
    </row>
    <row r="3749" spans="1:16" x14ac:dyDescent="0.35">
      <c r="A3749" t="s">
        <v>1776</v>
      </c>
      <c r="B3749" t="s">
        <v>2291</v>
      </c>
      <c r="C3749" t="s">
        <v>2301</v>
      </c>
      <c r="D3749" t="s">
        <v>29</v>
      </c>
      <c r="E3749" t="s">
        <v>20</v>
      </c>
      <c r="F3749" t="b">
        <v>0</v>
      </c>
      <c r="G3749" t="s">
        <v>52</v>
      </c>
      <c r="H3749" s="1">
        <v>45779.958460648151</v>
      </c>
      <c r="I3749" t="b">
        <v>0</v>
      </c>
      <c r="J3749" t="b">
        <v>0</v>
      </c>
      <c r="K3749" t="s">
        <v>31</v>
      </c>
      <c r="L3749" t="s">
        <v>22</v>
      </c>
      <c r="M3749">
        <v>110000</v>
      </c>
      <c r="O3749" t="s">
        <v>2302</v>
      </c>
      <c r="P3749" t="s">
        <v>2303</v>
      </c>
    </row>
    <row r="3750" spans="1:16" x14ac:dyDescent="0.35">
      <c r="A3750" t="s">
        <v>1776</v>
      </c>
      <c r="B3750" t="s">
        <v>5034</v>
      </c>
      <c r="C3750" t="s">
        <v>537</v>
      </c>
      <c r="D3750" t="s">
        <v>36</v>
      </c>
      <c r="E3750" t="s">
        <v>20</v>
      </c>
      <c r="F3750" t="b">
        <v>0</v>
      </c>
      <c r="G3750" t="s">
        <v>171</v>
      </c>
      <c r="H3750" s="1">
        <v>45779.974641203713</v>
      </c>
      <c r="I3750" t="b">
        <v>0</v>
      </c>
      <c r="J3750" t="b">
        <v>0</v>
      </c>
      <c r="K3750" t="s">
        <v>31</v>
      </c>
      <c r="L3750" t="s">
        <v>22</v>
      </c>
      <c r="M3750">
        <v>124500</v>
      </c>
      <c r="O3750" t="s">
        <v>1739</v>
      </c>
      <c r="P3750" t="s">
        <v>5035</v>
      </c>
    </row>
    <row r="3751" spans="1:16" x14ac:dyDescent="0.35">
      <c r="A3751" t="s">
        <v>1776</v>
      </c>
      <c r="B3751" t="s">
        <v>5036</v>
      </c>
      <c r="C3751" t="s">
        <v>2417</v>
      </c>
      <c r="D3751" t="s">
        <v>110</v>
      </c>
      <c r="E3751" t="s">
        <v>20</v>
      </c>
      <c r="F3751" t="b">
        <v>0</v>
      </c>
      <c r="G3751" t="s">
        <v>52</v>
      </c>
      <c r="H3751" s="1">
        <v>45780.000115740739</v>
      </c>
      <c r="I3751" t="b">
        <v>1</v>
      </c>
      <c r="J3751" t="b">
        <v>0</v>
      </c>
      <c r="K3751" t="s">
        <v>31</v>
      </c>
      <c r="L3751" t="s">
        <v>22</v>
      </c>
      <c r="M3751">
        <v>117300</v>
      </c>
      <c r="O3751" t="s">
        <v>5037</v>
      </c>
      <c r="P3751" t="s">
        <v>5038</v>
      </c>
    </row>
    <row r="3752" spans="1:16" x14ac:dyDescent="0.35">
      <c r="A3752" t="s">
        <v>1776</v>
      </c>
      <c r="B3752" t="s">
        <v>5018</v>
      </c>
      <c r="C3752" t="s">
        <v>2373</v>
      </c>
      <c r="D3752" t="s">
        <v>281</v>
      </c>
      <c r="E3752" t="s">
        <v>20</v>
      </c>
      <c r="F3752" t="b">
        <v>0</v>
      </c>
      <c r="G3752" t="s">
        <v>52</v>
      </c>
      <c r="H3752" s="1">
        <v>45780.250069444453</v>
      </c>
      <c r="I3752" t="b">
        <v>0</v>
      </c>
      <c r="J3752" t="b">
        <v>1</v>
      </c>
      <c r="K3752" t="s">
        <v>31</v>
      </c>
      <c r="L3752" t="s">
        <v>22</v>
      </c>
      <c r="M3752">
        <v>113932.5</v>
      </c>
      <c r="O3752" t="s">
        <v>5019</v>
      </c>
      <c r="P3752" t="s">
        <v>5020</v>
      </c>
    </row>
    <row r="3753" spans="1:16" x14ac:dyDescent="0.35">
      <c r="A3753" t="s">
        <v>1776</v>
      </c>
      <c r="B3753" t="s">
        <v>5039</v>
      </c>
      <c r="C3753" t="s">
        <v>868</v>
      </c>
      <c r="D3753" t="s">
        <v>1162</v>
      </c>
      <c r="E3753" t="s">
        <v>91</v>
      </c>
      <c r="F3753" t="b">
        <v>0</v>
      </c>
      <c r="G3753" t="s">
        <v>47</v>
      </c>
      <c r="H3753" s="1">
        <v>45780.250509259262</v>
      </c>
      <c r="I3753" t="b">
        <v>0</v>
      </c>
      <c r="J3753" t="b">
        <v>0</v>
      </c>
      <c r="K3753" t="s">
        <v>31</v>
      </c>
      <c r="L3753" t="s">
        <v>32</v>
      </c>
      <c r="N3753">
        <v>39.375</v>
      </c>
      <c r="O3753" t="s">
        <v>5040</v>
      </c>
      <c r="P3753" t="s">
        <v>5041</v>
      </c>
    </row>
    <row r="3754" spans="1:16" x14ac:dyDescent="0.35">
      <c r="A3754" t="s">
        <v>1776</v>
      </c>
      <c r="B3754" t="s">
        <v>5042</v>
      </c>
      <c r="C3754" t="s">
        <v>3202</v>
      </c>
      <c r="D3754" t="s">
        <v>573</v>
      </c>
      <c r="E3754" t="s">
        <v>20</v>
      </c>
      <c r="F3754" t="b">
        <v>0</v>
      </c>
      <c r="G3754" t="s">
        <v>52</v>
      </c>
      <c r="H3754" s="1">
        <v>45780.333738425928</v>
      </c>
      <c r="I3754" t="b">
        <v>0</v>
      </c>
      <c r="J3754" t="b">
        <v>1</v>
      </c>
      <c r="K3754" t="s">
        <v>31</v>
      </c>
      <c r="L3754" t="s">
        <v>32</v>
      </c>
      <c r="N3754">
        <v>24.014999389648441</v>
      </c>
      <c r="O3754" t="s">
        <v>3203</v>
      </c>
      <c r="P3754" t="s">
        <v>5043</v>
      </c>
    </row>
    <row r="3755" spans="1:16" x14ac:dyDescent="0.35">
      <c r="A3755" t="s">
        <v>1776</v>
      </c>
      <c r="B3755" t="s">
        <v>4229</v>
      </c>
      <c r="C3755" t="s">
        <v>2602</v>
      </c>
      <c r="D3755" t="s">
        <v>29</v>
      </c>
      <c r="E3755" t="s">
        <v>20</v>
      </c>
      <c r="F3755" t="b">
        <v>0</v>
      </c>
      <c r="G3755" t="s">
        <v>52</v>
      </c>
      <c r="H3755" s="1">
        <v>45780.375231481477</v>
      </c>
      <c r="I3755" t="b">
        <v>0</v>
      </c>
      <c r="J3755" t="b">
        <v>1</v>
      </c>
      <c r="K3755" t="s">
        <v>31</v>
      </c>
      <c r="L3755" t="s">
        <v>22</v>
      </c>
      <c r="M3755">
        <v>170000</v>
      </c>
      <c r="O3755" t="s">
        <v>4447</v>
      </c>
      <c r="P3755" t="s">
        <v>4448</v>
      </c>
    </row>
    <row r="3756" spans="1:16" x14ac:dyDescent="0.35">
      <c r="A3756" t="s">
        <v>1776</v>
      </c>
      <c r="B3756" t="s">
        <v>5036</v>
      </c>
      <c r="C3756" t="s">
        <v>2417</v>
      </c>
      <c r="D3756" t="s">
        <v>36</v>
      </c>
      <c r="E3756" t="s">
        <v>20</v>
      </c>
      <c r="F3756" t="b">
        <v>0</v>
      </c>
      <c r="G3756" t="s">
        <v>52</v>
      </c>
      <c r="H3756" s="1">
        <v>45780.416863425933</v>
      </c>
      <c r="I3756" t="b">
        <v>1</v>
      </c>
      <c r="J3756" t="b">
        <v>0</v>
      </c>
      <c r="K3756" t="s">
        <v>31</v>
      </c>
      <c r="L3756" t="s">
        <v>22</v>
      </c>
      <c r="M3756">
        <v>117300</v>
      </c>
      <c r="O3756" t="s">
        <v>5037</v>
      </c>
      <c r="P3756" t="s">
        <v>5038</v>
      </c>
    </row>
    <row r="3757" spans="1:16" x14ac:dyDescent="0.35">
      <c r="A3757" t="s">
        <v>1776</v>
      </c>
      <c r="B3757" t="s">
        <v>2835</v>
      </c>
      <c r="C3757" t="s">
        <v>5044</v>
      </c>
      <c r="D3757" t="s">
        <v>3358</v>
      </c>
      <c r="E3757" t="s">
        <v>20</v>
      </c>
      <c r="F3757" t="b">
        <v>0</v>
      </c>
      <c r="G3757" t="s">
        <v>68</v>
      </c>
      <c r="H3757" s="1">
        <v>45780.625902777778</v>
      </c>
      <c r="I3757" t="b">
        <v>0</v>
      </c>
      <c r="J3757" t="b">
        <v>1</v>
      </c>
      <c r="K3757" t="s">
        <v>31</v>
      </c>
      <c r="L3757" t="s">
        <v>22</v>
      </c>
      <c r="M3757">
        <v>122258</v>
      </c>
      <c r="O3757" t="s">
        <v>5045</v>
      </c>
      <c r="P3757" t="s">
        <v>5046</v>
      </c>
    </row>
    <row r="3758" spans="1:16" x14ac:dyDescent="0.35">
      <c r="A3758" t="s">
        <v>1776</v>
      </c>
      <c r="B3758" t="s">
        <v>5047</v>
      </c>
      <c r="C3758" t="s">
        <v>1188</v>
      </c>
      <c r="D3758" t="s">
        <v>573</v>
      </c>
      <c r="E3758" t="s">
        <v>296</v>
      </c>
      <c r="F3758" t="b">
        <v>0</v>
      </c>
      <c r="G3758" t="s">
        <v>47</v>
      </c>
      <c r="H3758" s="1">
        <v>45780.95888888889</v>
      </c>
      <c r="I3758" t="b">
        <v>0</v>
      </c>
      <c r="J3758" t="b">
        <v>1</v>
      </c>
      <c r="K3758" t="s">
        <v>31</v>
      </c>
      <c r="L3758" t="s">
        <v>32</v>
      </c>
      <c r="N3758">
        <v>24.969999313354489</v>
      </c>
      <c r="O3758" t="s">
        <v>5048</v>
      </c>
      <c r="P3758" t="s">
        <v>2389</v>
      </c>
    </row>
    <row r="3759" spans="1:16" x14ac:dyDescent="0.35">
      <c r="A3759" t="s">
        <v>1776</v>
      </c>
      <c r="B3759" t="s">
        <v>5049</v>
      </c>
      <c r="C3759" t="s">
        <v>5050</v>
      </c>
      <c r="D3759" t="s">
        <v>17445</v>
      </c>
      <c r="E3759" t="s">
        <v>204</v>
      </c>
      <c r="F3759" t="b">
        <v>0</v>
      </c>
      <c r="G3759" t="s">
        <v>52</v>
      </c>
      <c r="H3759" s="1">
        <v>45781.000324074077</v>
      </c>
      <c r="I3759" t="b">
        <v>0</v>
      </c>
      <c r="J3759" t="b">
        <v>1</v>
      </c>
      <c r="K3759" t="s">
        <v>31</v>
      </c>
      <c r="L3759" t="s">
        <v>22</v>
      </c>
      <c r="M3759">
        <v>128755</v>
      </c>
      <c r="O3759" t="s">
        <v>4003</v>
      </c>
      <c r="P3759" t="s">
        <v>5051</v>
      </c>
    </row>
    <row r="3760" spans="1:16" x14ac:dyDescent="0.35">
      <c r="A3760" t="s">
        <v>1776</v>
      </c>
      <c r="B3760" t="s">
        <v>2668</v>
      </c>
      <c r="C3760" t="s">
        <v>154</v>
      </c>
      <c r="D3760" t="s">
        <v>110</v>
      </c>
      <c r="E3760" t="s">
        <v>20</v>
      </c>
      <c r="F3760" t="b">
        <v>0</v>
      </c>
      <c r="G3760" t="s">
        <v>52</v>
      </c>
      <c r="H3760" s="1">
        <v>45781.250069444453</v>
      </c>
      <c r="I3760" t="b">
        <v>0</v>
      </c>
      <c r="J3760" t="b">
        <v>1</v>
      </c>
      <c r="K3760" t="s">
        <v>31</v>
      </c>
      <c r="L3760" t="s">
        <v>22</v>
      </c>
      <c r="M3760">
        <v>140000</v>
      </c>
      <c r="O3760" t="s">
        <v>2669</v>
      </c>
      <c r="P3760" t="s">
        <v>2670</v>
      </c>
    </row>
    <row r="3761" spans="1:16" x14ac:dyDescent="0.35">
      <c r="A3761" t="s">
        <v>1776</v>
      </c>
      <c r="B3761" t="s">
        <v>2526</v>
      </c>
      <c r="C3761" t="s">
        <v>257</v>
      </c>
      <c r="D3761" t="s">
        <v>110</v>
      </c>
      <c r="E3761" t="s">
        <v>20</v>
      </c>
      <c r="F3761" t="b">
        <v>0</v>
      </c>
      <c r="G3761" t="s">
        <v>47</v>
      </c>
      <c r="H3761" s="1">
        <v>45781.250358796293</v>
      </c>
      <c r="I3761" t="b">
        <v>0</v>
      </c>
      <c r="J3761" t="b">
        <v>1</v>
      </c>
      <c r="K3761" t="s">
        <v>31</v>
      </c>
      <c r="L3761" t="s">
        <v>22</v>
      </c>
      <c r="M3761">
        <v>110000</v>
      </c>
      <c r="O3761" t="s">
        <v>5052</v>
      </c>
      <c r="P3761" t="s">
        <v>5053</v>
      </c>
    </row>
    <row r="3762" spans="1:16" x14ac:dyDescent="0.35">
      <c r="A3762" t="s">
        <v>1776</v>
      </c>
      <c r="B3762" t="s">
        <v>5054</v>
      </c>
      <c r="C3762" t="s">
        <v>142</v>
      </c>
      <c r="D3762" t="s">
        <v>110</v>
      </c>
      <c r="E3762" t="s">
        <v>20</v>
      </c>
      <c r="F3762" t="b">
        <v>0</v>
      </c>
      <c r="G3762" t="s">
        <v>68</v>
      </c>
      <c r="H3762" s="1">
        <v>45781.25072916667</v>
      </c>
      <c r="I3762" t="b">
        <v>0</v>
      </c>
      <c r="J3762" t="b">
        <v>1</v>
      </c>
      <c r="K3762" t="s">
        <v>31</v>
      </c>
      <c r="L3762" t="s">
        <v>22</v>
      </c>
      <c r="M3762">
        <v>61659</v>
      </c>
      <c r="O3762" t="s">
        <v>5055</v>
      </c>
    </row>
    <row r="3763" spans="1:16" x14ac:dyDescent="0.35">
      <c r="A3763" t="s">
        <v>1776</v>
      </c>
      <c r="B3763" t="s">
        <v>2048</v>
      </c>
      <c r="C3763" t="s">
        <v>1526</v>
      </c>
      <c r="D3763" t="s">
        <v>3188</v>
      </c>
      <c r="E3763" t="s">
        <v>91</v>
      </c>
      <c r="F3763" t="b">
        <v>0</v>
      </c>
      <c r="G3763" t="s">
        <v>68</v>
      </c>
      <c r="H3763" s="1">
        <v>45781.25072916667</v>
      </c>
      <c r="I3763" t="b">
        <v>1</v>
      </c>
      <c r="J3763" t="b">
        <v>1</v>
      </c>
      <c r="K3763" t="s">
        <v>31</v>
      </c>
      <c r="L3763" t="s">
        <v>32</v>
      </c>
      <c r="N3763">
        <v>25</v>
      </c>
      <c r="O3763" t="s">
        <v>1721</v>
      </c>
      <c r="P3763" t="s">
        <v>251</v>
      </c>
    </row>
    <row r="3764" spans="1:16" x14ac:dyDescent="0.35">
      <c r="A3764" t="s">
        <v>1776</v>
      </c>
      <c r="B3764" t="s">
        <v>2926</v>
      </c>
      <c r="C3764" t="s">
        <v>5056</v>
      </c>
      <c r="D3764" t="s">
        <v>17437</v>
      </c>
      <c r="E3764" t="s">
        <v>20</v>
      </c>
      <c r="F3764" t="b">
        <v>0</v>
      </c>
      <c r="G3764" t="s">
        <v>68</v>
      </c>
      <c r="H3764" s="1">
        <v>45781.25072916667</v>
      </c>
      <c r="I3764" t="b">
        <v>1</v>
      </c>
      <c r="J3764" t="b">
        <v>0</v>
      </c>
      <c r="K3764" t="s">
        <v>31</v>
      </c>
      <c r="L3764" t="s">
        <v>32</v>
      </c>
      <c r="N3764">
        <v>28.739999771118161</v>
      </c>
      <c r="O3764" t="s">
        <v>61</v>
      </c>
      <c r="P3764" t="s">
        <v>5057</v>
      </c>
    </row>
    <row r="3765" spans="1:16" x14ac:dyDescent="0.35">
      <c r="A3765" t="s">
        <v>1776</v>
      </c>
      <c r="B3765" t="s">
        <v>5058</v>
      </c>
      <c r="C3765" t="s">
        <v>3355</v>
      </c>
      <c r="D3765" t="s">
        <v>573</v>
      </c>
      <c r="E3765" t="s">
        <v>20</v>
      </c>
      <c r="F3765" t="b">
        <v>0</v>
      </c>
      <c r="G3765" t="s">
        <v>30</v>
      </c>
      <c r="H3765" s="1">
        <v>45781.334317129629</v>
      </c>
      <c r="I3765" t="b">
        <v>0</v>
      </c>
      <c r="J3765" t="b">
        <v>1</v>
      </c>
      <c r="K3765" t="s">
        <v>31</v>
      </c>
      <c r="L3765" t="s">
        <v>32</v>
      </c>
      <c r="N3765">
        <v>22.694999694824219</v>
      </c>
      <c r="O3765" t="s">
        <v>654</v>
      </c>
      <c r="P3765" t="s">
        <v>4583</v>
      </c>
    </row>
    <row r="3766" spans="1:16" x14ac:dyDescent="0.35">
      <c r="A3766" t="s">
        <v>1776</v>
      </c>
      <c r="B3766" t="s">
        <v>1776</v>
      </c>
      <c r="C3766" t="s">
        <v>5059</v>
      </c>
      <c r="D3766" t="s">
        <v>29</v>
      </c>
      <c r="E3766" t="s">
        <v>20</v>
      </c>
      <c r="F3766" t="b">
        <v>0</v>
      </c>
      <c r="G3766" t="s">
        <v>68</v>
      </c>
      <c r="H3766" s="1">
        <v>45781.54247685185</v>
      </c>
      <c r="I3766" t="b">
        <v>0</v>
      </c>
      <c r="J3766" t="b">
        <v>1</v>
      </c>
      <c r="K3766" t="s">
        <v>31</v>
      </c>
      <c r="L3766" t="s">
        <v>22</v>
      </c>
      <c r="M3766">
        <v>72500</v>
      </c>
      <c r="O3766" t="s">
        <v>5060</v>
      </c>
      <c r="P3766" t="s">
        <v>64</v>
      </c>
    </row>
    <row r="3767" spans="1:16" x14ac:dyDescent="0.35">
      <c r="A3767" t="s">
        <v>1776</v>
      </c>
      <c r="B3767" t="s">
        <v>1951</v>
      </c>
      <c r="C3767" t="s">
        <v>142</v>
      </c>
      <c r="D3767" t="s">
        <v>115</v>
      </c>
      <c r="E3767" t="s">
        <v>20</v>
      </c>
      <c r="F3767" t="b">
        <v>0</v>
      </c>
      <c r="G3767" t="s">
        <v>68</v>
      </c>
      <c r="H3767" s="1">
        <v>45781.584155092591</v>
      </c>
      <c r="I3767" t="b">
        <v>0</v>
      </c>
      <c r="J3767" t="b">
        <v>1</v>
      </c>
      <c r="K3767" t="s">
        <v>31</v>
      </c>
      <c r="L3767" t="s">
        <v>32</v>
      </c>
      <c r="N3767">
        <v>25.2400016784668</v>
      </c>
      <c r="O3767" t="s">
        <v>1952</v>
      </c>
      <c r="P3767" t="s">
        <v>1953</v>
      </c>
    </row>
    <row r="3768" spans="1:16" x14ac:dyDescent="0.35">
      <c r="A3768" t="s">
        <v>1776</v>
      </c>
      <c r="B3768" t="s">
        <v>5061</v>
      </c>
      <c r="C3768" t="s">
        <v>5062</v>
      </c>
      <c r="D3768" t="s">
        <v>5063</v>
      </c>
      <c r="E3768" t="s">
        <v>20</v>
      </c>
      <c r="F3768" t="b">
        <v>0</v>
      </c>
      <c r="G3768" t="s">
        <v>68</v>
      </c>
      <c r="H3768" s="1">
        <v>45781.792453703703</v>
      </c>
      <c r="I3768" t="b">
        <v>0</v>
      </c>
      <c r="J3768" t="b">
        <v>0</v>
      </c>
      <c r="K3768" t="s">
        <v>31</v>
      </c>
      <c r="L3768" t="s">
        <v>22</v>
      </c>
      <c r="M3768">
        <v>161500</v>
      </c>
      <c r="O3768" t="s">
        <v>5064</v>
      </c>
      <c r="P3768" t="s">
        <v>565</v>
      </c>
    </row>
    <row r="3769" spans="1:16" x14ac:dyDescent="0.35">
      <c r="A3769" t="s">
        <v>1776</v>
      </c>
      <c r="B3769" t="s">
        <v>1776</v>
      </c>
      <c r="C3769" t="s">
        <v>5065</v>
      </c>
      <c r="D3769" t="s">
        <v>115</v>
      </c>
      <c r="E3769" t="s">
        <v>20</v>
      </c>
      <c r="F3769" t="b">
        <v>0</v>
      </c>
      <c r="G3769" t="s">
        <v>52</v>
      </c>
      <c r="H3769" s="1">
        <v>45782.000185185178</v>
      </c>
      <c r="I3769" t="b">
        <v>1</v>
      </c>
      <c r="J3769" t="b">
        <v>1</v>
      </c>
      <c r="K3769" t="s">
        <v>31</v>
      </c>
      <c r="L3769" t="s">
        <v>32</v>
      </c>
      <c r="N3769">
        <v>27.979999542236332</v>
      </c>
      <c r="O3769" t="s">
        <v>3775</v>
      </c>
      <c r="P3769" t="s">
        <v>3001</v>
      </c>
    </row>
    <row r="3770" spans="1:16" x14ac:dyDescent="0.35">
      <c r="A3770" t="s">
        <v>1776</v>
      </c>
      <c r="B3770" t="s">
        <v>2399</v>
      </c>
      <c r="C3770" t="s">
        <v>496</v>
      </c>
      <c r="D3770" t="s">
        <v>115</v>
      </c>
      <c r="E3770" t="s">
        <v>20</v>
      </c>
      <c r="F3770" t="b">
        <v>0</v>
      </c>
      <c r="G3770" t="s">
        <v>47</v>
      </c>
      <c r="H3770" s="1">
        <v>45782.000451388893</v>
      </c>
      <c r="I3770" t="b">
        <v>0</v>
      </c>
      <c r="J3770" t="b">
        <v>0</v>
      </c>
      <c r="K3770" t="s">
        <v>31</v>
      </c>
      <c r="L3770" t="s">
        <v>22</v>
      </c>
      <c r="M3770">
        <v>105000</v>
      </c>
      <c r="O3770" t="s">
        <v>4270</v>
      </c>
    </row>
    <row r="3771" spans="1:16" x14ac:dyDescent="0.35">
      <c r="A3771" t="s">
        <v>1776</v>
      </c>
      <c r="B3771" t="s">
        <v>3198</v>
      </c>
      <c r="C3771" t="s">
        <v>1961</v>
      </c>
      <c r="D3771" t="s">
        <v>115</v>
      </c>
      <c r="E3771" t="s">
        <v>20</v>
      </c>
      <c r="F3771" t="b">
        <v>0</v>
      </c>
      <c r="G3771" t="s">
        <v>47</v>
      </c>
      <c r="H3771" s="1">
        <v>45782.000451388893</v>
      </c>
      <c r="I3771" t="b">
        <v>0</v>
      </c>
      <c r="J3771" t="b">
        <v>0</v>
      </c>
      <c r="K3771" t="s">
        <v>31</v>
      </c>
      <c r="L3771" t="s">
        <v>22</v>
      </c>
      <c r="M3771">
        <v>125000</v>
      </c>
      <c r="O3771" t="s">
        <v>1123</v>
      </c>
      <c r="P3771" t="s">
        <v>3199</v>
      </c>
    </row>
    <row r="3772" spans="1:16" x14ac:dyDescent="0.35">
      <c r="A3772" t="s">
        <v>1776</v>
      </c>
      <c r="B3772" t="s">
        <v>5066</v>
      </c>
      <c r="C3772" t="s">
        <v>5067</v>
      </c>
      <c r="D3772" t="s">
        <v>115</v>
      </c>
      <c r="E3772" t="s">
        <v>20</v>
      </c>
      <c r="F3772" t="b">
        <v>0</v>
      </c>
      <c r="G3772" t="s">
        <v>30</v>
      </c>
      <c r="H3772" s="1">
        <v>45782.000949074078</v>
      </c>
      <c r="I3772" t="b">
        <v>1</v>
      </c>
      <c r="J3772" t="b">
        <v>1</v>
      </c>
      <c r="K3772" t="s">
        <v>31</v>
      </c>
      <c r="L3772" t="s">
        <v>32</v>
      </c>
      <c r="N3772">
        <v>23</v>
      </c>
      <c r="O3772" t="s">
        <v>5068</v>
      </c>
      <c r="P3772" t="s">
        <v>5069</v>
      </c>
    </row>
    <row r="3773" spans="1:16" x14ac:dyDescent="0.35">
      <c r="A3773" t="s">
        <v>1776</v>
      </c>
      <c r="B3773" t="s">
        <v>5070</v>
      </c>
      <c r="C3773" t="s">
        <v>537</v>
      </c>
      <c r="D3773" t="s">
        <v>443</v>
      </c>
      <c r="E3773" t="s">
        <v>20</v>
      </c>
      <c r="F3773" t="b">
        <v>0</v>
      </c>
      <c r="G3773" t="s">
        <v>171</v>
      </c>
      <c r="H3773" s="1">
        <v>45782.294016203698</v>
      </c>
      <c r="I3773" t="b">
        <v>0</v>
      </c>
      <c r="J3773" t="b">
        <v>1</v>
      </c>
      <c r="K3773" t="s">
        <v>31</v>
      </c>
      <c r="L3773" t="s">
        <v>22</v>
      </c>
      <c r="M3773">
        <v>85000</v>
      </c>
      <c r="O3773" t="s">
        <v>4675</v>
      </c>
      <c r="P3773" t="s">
        <v>5071</v>
      </c>
    </row>
    <row r="3774" spans="1:16" x14ac:dyDescent="0.35">
      <c r="A3774" t="s">
        <v>1776</v>
      </c>
      <c r="B3774" t="s">
        <v>3847</v>
      </c>
      <c r="C3774" t="s">
        <v>154</v>
      </c>
      <c r="D3774" t="s">
        <v>573</v>
      </c>
      <c r="E3774" t="s">
        <v>296</v>
      </c>
      <c r="F3774" t="b">
        <v>0</v>
      </c>
      <c r="G3774" t="s">
        <v>52</v>
      </c>
      <c r="H3774" s="1">
        <v>45782.458495370367</v>
      </c>
      <c r="I3774" t="b">
        <v>1</v>
      </c>
      <c r="J3774" t="b">
        <v>0</v>
      </c>
      <c r="K3774" t="s">
        <v>31</v>
      </c>
      <c r="L3774" t="s">
        <v>32</v>
      </c>
      <c r="N3774">
        <v>27.979999542236332</v>
      </c>
      <c r="O3774" t="s">
        <v>3848</v>
      </c>
      <c r="P3774" t="s">
        <v>3849</v>
      </c>
    </row>
    <row r="3775" spans="1:16" x14ac:dyDescent="0.35">
      <c r="A3775" t="s">
        <v>1776</v>
      </c>
      <c r="B3775" t="s">
        <v>5072</v>
      </c>
      <c r="C3775" t="s">
        <v>695</v>
      </c>
      <c r="D3775" t="s">
        <v>573</v>
      </c>
      <c r="E3775" t="s">
        <v>20</v>
      </c>
      <c r="F3775" t="b">
        <v>0</v>
      </c>
      <c r="G3775" t="s">
        <v>171</v>
      </c>
      <c r="H3775" s="1">
        <v>45782.57267361111</v>
      </c>
      <c r="I3775" t="b">
        <v>0</v>
      </c>
      <c r="J3775" t="b">
        <v>0</v>
      </c>
      <c r="K3775" t="s">
        <v>31</v>
      </c>
      <c r="L3775" t="s">
        <v>32</v>
      </c>
      <c r="N3775">
        <v>12.17500019073486</v>
      </c>
      <c r="O3775" t="s">
        <v>4638</v>
      </c>
      <c r="P3775" t="s">
        <v>4639</v>
      </c>
    </row>
    <row r="3776" spans="1:16" x14ac:dyDescent="0.35">
      <c r="A3776" t="s">
        <v>1776</v>
      </c>
      <c r="B3776" t="s">
        <v>5073</v>
      </c>
      <c r="C3776" t="s">
        <v>3416</v>
      </c>
      <c r="D3776" t="s">
        <v>573</v>
      </c>
      <c r="E3776" t="s">
        <v>20</v>
      </c>
      <c r="F3776" t="b">
        <v>0</v>
      </c>
      <c r="G3776" t="s">
        <v>47</v>
      </c>
      <c r="H3776" s="1">
        <v>45782.583796296298</v>
      </c>
      <c r="I3776" t="b">
        <v>0</v>
      </c>
      <c r="J3776" t="b">
        <v>0</v>
      </c>
      <c r="K3776" t="s">
        <v>31</v>
      </c>
      <c r="L3776" t="s">
        <v>32</v>
      </c>
      <c r="N3776">
        <v>36.75</v>
      </c>
      <c r="O3776" t="s">
        <v>3629</v>
      </c>
      <c r="P3776" t="s">
        <v>1528</v>
      </c>
    </row>
    <row r="3777" spans="1:16" x14ac:dyDescent="0.35">
      <c r="A3777" t="s">
        <v>1776</v>
      </c>
      <c r="B3777" t="s">
        <v>1776</v>
      </c>
      <c r="C3777" t="s">
        <v>5074</v>
      </c>
      <c r="D3777" t="s">
        <v>36</v>
      </c>
      <c r="E3777" t="s">
        <v>91</v>
      </c>
      <c r="F3777" t="b">
        <v>0</v>
      </c>
      <c r="G3777" t="s">
        <v>52</v>
      </c>
      <c r="H3777" s="1">
        <v>45782.626284722217</v>
      </c>
      <c r="I3777" t="b">
        <v>0</v>
      </c>
      <c r="J3777" t="b">
        <v>1</v>
      </c>
      <c r="K3777" t="s">
        <v>31</v>
      </c>
      <c r="L3777" t="s">
        <v>32</v>
      </c>
      <c r="N3777">
        <v>51</v>
      </c>
      <c r="O3777" t="s">
        <v>3548</v>
      </c>
      <c r="P3777" t="s">
        <v>5075</v>
      </c>
    </row>
    <row r="3778" spans="1:16" x14ac:dyDescent="0.35">
      <c r="A3778" t="s">
        <v>1776</v>
      </c>
      <c r="B3778" t="s">
        <v>1776</v>
      </c>
      <c r="C3778" t="s">
        <v>4743</v>
      </c>
      <c r="D3778" t="s">
        <v>110</v>
      </c>
      <c r="E3778" t="s">
        <v>20</v>
      </c>
      <c r="F3778" t="b">
        <v>0</v>
      </c>
      <c r="G3778" t="s">
        <v>52</v>
      </c>
      <c r="H3778" s="1">
        <v>45782.666828703703</v>
      </c>
      <c r="I3778" t="b">
        <v>1</v>
      </c>
      <c r="J3778" t="b">
        <v>1</v>
      </c>
      <c r="K3778" t="s">
        <v>31</v>
      </c>
      <c r="L3778" t="s">
        <v>22</v>
      </c>
      <c r="M3778">
        <v>52000</v>
      </c>
      <c r="O3778" t="s">
        <v>5076</v>
      </c>
      <c r="P3778" t="s">
        <v>64</v>
      </c>
    </row>
    <row r="3779" spans="1:16" x14ac:dyDescent="0.35">
      <c r="A3779" t="s">
        <v>1776</v>
      </c>
      <c r="B3779" t="s">
        <v>2196</v>
      </c>
      <c r="C3779" t="s">
        <v>533</v>
      </c>
      <c r="D3779" t="s">
        <v>269</v>
      </c>
      <c r="E3779" t="s">
        <v>91</v>
      </c>
      <c r="F3779" t="b">
        <v>0</v>
      </c>
      <c r="G3779" t="s">
        <v>52</v>
      </c>
      <c r="H3779" s="1">
        <v>45782.66684027778</v>
      </c>
      <c r="I3779" t="b">
        <v>0</v>
      </c>
      <c r="J3779" t="b">
        <v>0</v>
      </c>
      <c r="K3779" t="s">
        <v>31</v>
      </c>
      <c r="L3779" t="s">
        <v>32</v>
      </c>
      <c r="N3779">
        <v>20.5</v>
      </c>
      <c r="O3779" t="s">
        <v>5077</v>
      </c>
      <c r="P3779" t="s">
        <v>669</v>
      </c>
    </row>
    <row r="3780" spans="1:16" x14ac:dyDescent="0.35">
      <c r="A3780" t="s">
        <v>1776</v>
      </c>
      <c r="B3780" t="s">
        <v>5078</v>
      </c>
      <c r="C3780" t="s">
        <v>649</v>
      </c>
      <c r="D3780" t="s">
        <v>110</v>
      </c>
      <c r="E3780" t="s">
        <v>20</v>
      </c>
      <c r="F3780" t="b">
        <v>0</v>
      </c>
      <c r="G3780" t="s">
        <v>43</v>
      </c>
      <c r="H3780" s="1">
        <v>45782.667268518519</v>
      </c>
      <c r="I3780" t="b">
        <v>0</v>
      </c>
      <c r="J3780" t="b">
        <v>0</v>
      </c>
      <c r="K3780" t="s">
        <v>31</v>
      </c>
      <c r="L3780" t="s">
        <v>22</v>
      </c>
      <c r="M3780">
        <v>95000</v>
      </c>
      <c r="O3780" t="s">
        <v>5079</v>
      </c>
      <c r="P3780" t="s">
        <v>1909</v>
      </c>
    </row>
    <row r="3781" spans="1:16" x14ac:dyDescent="0.35">
      <c r="A3781" t="s">
        <v>1776</v>
      </c>
      <c r="B3781" t="s">
        <v>5080</v>
      </c>
      <c r="C3781" t="s">
        <v>703</v>
      </c>
      <c r="D3781" t="s">
        <v>36</v>
      </c>
      <c r="E3781" t="s">
        <v>91</v>
      </c>
      <c r="F3781" t="b">
        <v>0</v>
      </c>
      <c r="G3781" t="s">
        <v>43</v>
      </c>
      <c r="H3781" s="1">
        <v>45782.708969907413</v>
      </c>
      <c r="I3781" t="b">
        <v>1</v>
      </c>
      <c r="J3781" t="b">
        <v>0</v>
      </c>
      <c r="K3781" t="s">
        <v>31</v>
      </c>
      <c r="L3781" t="s">
        <v>32</v>
      </c>
      <c r="N3781">
        <v>45</v>
      </c>
      <c r="O3781" t="s">
        <v>825</v>
      </c>
      <c r="P3781" t="s">
        <v>78</v>
      </c>
    </row>
    <row r="3782" spans="1:16" x14ac:dyDescent="0.35">
      <c r="A3782" t="s">
        <v>1776</v>
      </c>
      <c r="B3782" t="s">
        <v>5081</v>
      </c>
      <c r="C3782" t="s">
        <v>154</v>
      </c>
      <c r="D3782" t="s">
        <v>36</v>
      </c>
      <c r="E3782" t="s">
        <v>91</v>
      </c>
      <c r="F3782" t="b">
        <v>0</v>
      </c>
      <c r="G3782" t="s">
        <v>52</v>
      </c>
      <c r="H3782" s="1">
        <v>45782.709583333337</v>
      </c>
      <c r="I3782" t="b">
        <v>1</v>
      </c>
      <c r="J3782" t="b">
        <v>1</v>
      </c>
      <c r="K3782" t="s">
        <v>31</v>
      </c>
      <c r="L3782" t="s">
        <v>32</v>
      </c>
      <c r="N3782">
        <v>39.5</v>
      </c>
      <c r="O3782" t="s">
        <v>4441</v>
      </c>
      <c r="P3782" t="s">
        <v>232</v>
      </c>
    </row>
    <row r="3783" spans="1:16" x14ac:dyDescent="0.35">
      <c r="A3783" t="s">
        <v>1776</v>
      </c>
      <c r="B3783" t="s">
        <v>2048</v>
      </c>
      <c r="C3783" t="s">
        <v>5074</v>
      </c>
      <c r="D3783" t="s">
        <v>29</v>
      </c>
      <c r="E3783" t="s">
        <v>20</v>
      </c>
      <c r="F3783" t="b">
        <v>0</v>
      </c>
      <c r="G3783" t="s">
        <v>52</v>
      </c>
      <c r="H3783" s="1">
        <v>45782.916828703703</v>
      </c>
      <c r="I3783" t="b">
        <v>0</v>
      </c>
      <c r="J3783" t="b">
        <v>1</v>
      </c>
      <c r="K3783" t="s">
        <v>31</v>
      </c>
      <c r="L3783" t="s">
        <v>32</v>
      </c>
      <c r="N3783">
        <v>51.595001220703118</v>
      </c>
      <c r="O3783" t="s">
        <v>3137</v>
      </c>
      <c r="P3783" t="s">
        <v>2948</v>
      </c>
    </row>
    <row r="3784" spans="1:16" x14ac:dyDescent="0.35">
      <c r="A3784" t="s">
        <v>1776</v>
      </c>
      <c r="B3784" t="s">
        <v>5082</v>
      </c>
      <c r="C3784" t="s">
        <v>3405</v>
      </c>
      <c r="D3784" t="s">
        <v>573</v>
      </c>
      <c r="E3784" t="s">
        <v>296</v>
      </c>
      <c r="F3784" t="b">
        <v>0</v>
      </c>
      <c r="G3784" t="s">
        <v>47</v>
      </c>
      <c r="H3784" s="1">
        <v>45782.958784722221</v>
      </c>
      <c r="I3784" t="b">
        <v>0</v>
      </c>
      <c r="J3784" t="b">
        <v>1</v>
      </c>
      <c r="K3784" t="s">
        <v>31</v>
      </c>
      <c r="L3784" t="s">
        <v>32</v>
      </c>
      <c r="N3784">
        <v>24.33499908447266</v>
      </c>
      <c r="O3784" t="s">
        <v>5083</v>
      </c>
      <c r="P3784" t="s">
        <v>5084</v>
      </c>
    </row>
    <row r="3785" spans="1:16" x14ac:dyDescent="0.35">
      <c r="A3785" t="s">
        <v>1776</v>
      </c>
      <c r="B3785" t="s">
        <v>5085</v>
      </c>
      <c r="C3785" t="s">
        <v>537</v>
      </c>
      <c r="D3785" t="s">
        <v>17466</v>
      </c>
      <c r="E3785" t="s">
        <v>296</v>
      </c>
      <c r="F3785" t="b">
        <v>0</v>
      </c>
      <c r="G3785" t="s">
        <v>30</v>
      </c>
      <c r="H3785" s="1">
        <v>45783.001180555562</v>
      </c>
      <c r="I3785" t="b">
        <v>0</v>
      </c>
      <c r="J3785" t="b">
        <v>0</v>
      </c>
      <c r="K3785" t="s">
        <v>31</v>
      </c>
      <c r="L3785" t="s">
        <v>22</v>
      </c>
      <c r="M3785">
        <v>84169.5</v>
      </c>
      <c r="O3785" t="s">
        <v>5086</v>
      </c>
      <c r="P3785" t="s">
        <v>5087</v>
      </c>
    </row>
    <row r="3786" spans="1:16" x14ac:dyDescent="0.35">
      <c r="A3786" t="s">
        <v>1776</v>
      </c>
      <c r="B3786" t="s">
        <v>5088</v>
      </c>
      <c r="C3786" t="s">
        <v>201</v>
      </c>
      <c r="D3786" t="s">
        <v>29</v>
      </c>
      <c r="E3786" t="s">
        <v>20</v>
      </c>
      <c r="F3786" t="b">
        <v>0</v>
      </c>
      <c r="G3786" t="s">
        <v>43</v>
      </c>
      <c r="H3786" s="1">
        <v>45783.083935185183</v>
      </c>
      <c r="I3786" t="b">
        <v>0</v>
      </c>
      <c r="J3786" t="b">
        <v>0</v>
      </c>
      <c r="K3786" t="s">
        <v>31</v>
      </c>
      <c r="L3786" t="s">
        <v>22</v>
      </c>
      <c r="M3786">
        <v>117500</v>
      </c>
      <c r="O3786" t="s">
        <v>3886</v>
      </c>
      <c r="P3786" t="s">
        <v>5089</v>
      </c>
    </row>
    <row r="3787" spans="1:16" x14ac:dyDescent="0.35">
      <c r="A3787" t="s">
        <v>1776</v>
      </c>
      <c r="B3787" t="s">
        <v>2480</v>
      </c>
      <c r="C3787" t="s">
        <v>154</v>
      </c>
      <c r="D3787" t="s">
        <v>5090</v>
      </c>
      <c r="E3787" t="s">
        <v>20</v>
      </c>
      <c r="F3787" t="b">
        <v>0</v>
      </c>
      <c r="G3787" t="s">
        <v>52</v>
      </c>
      <c r="H3787" s="1">
        <v>45783.250057870369</v>
      </c>
      <c r="I3787" t="b">
        <v>0</v>
      </c>
      <c r="J3787" t="b">
        <v>1</v>
      </c>
      <c r="K3787" t="s">
        <v>31</v>
      </c>
      <c r="L3787" t="s">
        <v>22</v>
      </c>
      <c r="M3787">
        <v>49486</v>
      </c>
      <c r="O3787" t="s">
        <v>2481</v>
      </c>
      <c r="P3787" t="s">
        <v>894</v>
      </c>
    </row>
    <row r="3788" spans="1:16" x14ac:dyDescent="0.35">
      <c r="A3788" t="s">
        <v>1776</v>
      </c>
      <c r="B3788" t="s">
        <v>5091</v>
      </c>
      <c r="C3788" t="s">
        <v>283</v>
      </c>
      <c r="D3788" t="s">
        <v>29</v>
      </c>
      <c r="E3788" t="s">
        <v>20</v>
      </c>
      <c r="F3788" t="b">
        <v>0</v>
      </c>
      <c r="G3788" t="s">
        <v>52</v>
      </c>
      <c r="H3788" s="1">
        <v>45783.250069444453</v>
      </c>
      <c r="I3788" t="b">
        <v>0</v>
      </c>
      <c r="J3788" t="b">
        <v>0</v>
      </c>
      <c r="K3788" t="s">
        <v>31</v>
      </c>
      <c r="L3788" t="s">
        <v>22</v>
      </c>
      <c r="M3788">
        <v>62500</v>
      </c>
      <c r="O3788" t="s">
        <v>4747</v>
      </c>
      <c r="P3788" t="s">
        <v>4748</v>
      </c>
    </row>
    <row r="3789" spans="1:16" x14ac:dyDescent="0.35">
      <c r="A3789" t="s">
        <v>1776</v>
      </c>
      <c r="B3789" t="s">
        <v>5092</v>
      </c>
      <c r="C3789" t="s">
        <v>5093</v>
      </c>
      <c r="D3789" t="s">
        <v>110</v>
      </c>
      <c r="E3789" t="s">
        <v>20</v>
      </c>
      <c r="F3789" t="b">
        <v>0</v>
      </c>
      <c r="G3789" t="s">
        <v>47</v>
      </c>
      <c r="H3789" s="1">
        <v>45783.250428240739</v>
      </c>
      <c r="I3789" t="b">
        <v>1</v>
      </c>
      <c r="J3789" t="b">
        <v>1</v>
      </c>
      <c r="K3789" t="s">
        <v>31</v>
      </c>
      <c r="L3789" t="s">
        <v>32</v>
      </c>
      <c r="N3789">
        <v>22.5</v>
      </c>
      <c r="O3789" t="s">
        <v>5094</v>
      </c>
    </row>
    <row r="3790" spans="1:16" x14ac:dyDescent="0.35">
      <c r="A3790" t="s">
        <v>1776</v>
      </c>
      <c r="B3790" t="s">
        <v>5095</v>
      </c>
      <c r="C3790" t="s">
        <v>703</v>
      </c>
      <c r="D3790" t="s">
        <v>110</v>
      </c>
      <c r="E3790" t="s">
        <v>20</v>
      </c>
      <c r="F3790" t="b">
        <v>0</v>
      </c>
      <c r="G3790" t="s">
        <v>43</v>
      </c>
      <c r="H3790" s="1">
        <v>45783.250625000001</v>
      </c>
      <c r="I3790" t="b">
        <v>0</v>
      </c>
      <c r="J3790" t="b">
        <v>1</v>
      </c>
      <c r="K3790" t="s">
        <v>31</v>
      </c>
      <c r="L3790" t="s">
        <v>22</v>
      </c>
      <c r="M3790">
        <v>55000</v>
      </c>
      <c r="O3790" t="s">
        <v>5096</v>
      </c>
      <c r="P3790" t="s">
        <v>5097</v>
      </c>
    </row>
    <row r="3791" spans="1:16" x14ac:dyDescent="0.35">
      <c r="A3791" t="s">
        <v>1776</v>
      </c>
      <c r="B3791" t="s">
        <v>5098</v>
      </c>
      <c r="C3791" t="s">
        <v>5099</v>
      </c>
      <c r="D3791" t="s">
        <v>249</v>
      </c>
      <c r="E3791" t="s">
        <v>20</v>
      </c>
      <c r="F3791" t="b">
        <v>0</v>
      </c>
      <c r="G3791" t="s">
        <v>105</v>
      </c>
      <c r="H3791" s="1">
        <v>45783.393634259257</v>
      </c>
      <c r="I3791" t="b">
        <v>0</v>
      </c>
      <c r="J3791" t="b">
        <v>0</v>
      </c>
      <c r="K3791" t="s">
        <v>105</v>
      </c>
      <c r="L3791" t="s">
        <v>22</v>
      </c>
      <c r="M3791">
        <v>64271.5</v>
      </c>
      <c r="O3791" t="s">
        <v>5100</v>
      </c>
      <c r="P3791" t="s">
        <v>5101</v>
      </c>
    </row>
    <row r="3792" spans="1:16" x14ac:dyDescent="0.35">
      <c r="A3792" t="s">
        <v>1776</v>
      </c>
      <c r="B3792" t="s">
        <v>3434</v>
      </c>
      <c r="C3792" t="s">
        <v>201</v>
      </c>
      <c r="D3792" t="s">
        <v>115</v>
      </c>
      <c r="E3792" t="s">
        <v>20</v>
      </c>
      <c r="F3792" t="b">
        <v>0</v>
      </c>
      <c r="G3792" t="s">
        <v>43</v>
      </c>
      <c r="H3792" s="1">
        <v>45783.584062499998</v>
      </c>
      <c r="I3792" t="b">
        <v>0</v>
      </c>
      <c r="J3792" t="b">
        <v>1</v>
      </c>
      <c r="K3792" t="s">
        <v>31</v>
      </c>
      <c r="L3792" t="s">
        <v>22</v>
      </c>
      <c r="M3792">
        <v>105000</v>
      </c>
      <c r="O3792" t="s">
        <v>2165</v>
      </c>
      <c r="P3792" t="s">
        <v>433</v>
      </c>
    </row>
    <row r="3793" spans="1:16" x14ac:dyDescent="0.35">
      <c r="A3793" t="s">
        <v>1776</v>
      </c>
      <c r="B3793" t="s">
        <v>2926</v>
      </c>
      <c r="C3793" t="s">
        <v>2224</v>
      </c>
      <c r="D3793" t="s">
        <v>17437</v>
      </c>
      <c r="F3793" t="b">
        <v>0</v>
      </c>
      <c r="G3793" t="s">
        <v>52</v>
      </c>
      <c r="H3793" s="1">
        <v>45783.625127314823</v>
      </c>
      <c r="I3793" t="b">
        <v>1</v>
      </c>
      <c r="J3793" t="b">
        <v>0</v>
      </c>
      <c r="K3793" t="s">
        <v>31</v>
      </c>
      <c r="L3793" t="s">
        <v>32</v>
      </c>
      <c r="N3793">
        <v>41</v>
      </c>
      <c r="O3793" t="s">
        <v>61</v>
      </c>
      <c r="P3793" t="s">
        <v>3941</v>
      </c>
    </row>
    <row r="3794" spans="1:16" x14ac:dyDescent="0.35">
      <c r="A3794" t="s">
        <v>1776</v>
      </c>
      <c r="B3794" t="s">
        <v>2471</v>
      </c>
      <c r="C3794" t="s">
        <v>1117</v>
      </c>
      <c r="D3794" t="s">
        <v>115</v>
      </c>
      <c r="E3794" t="s">
        <v>20</v>
      </c>
      <c r="F3794" t="b">
        <v>0</v>
      </c>
      <c r="G3794" t="s">
        <v>47</v>
      </c>
      <c r="H3794" s="1">
        <v>45783.625486111108</v>
      </c>
      <c r="I3794" t="b">
        <v>0</v>
      </c>
      <c r="J3794" t="b">
        <v>0</v>
      </c>
      <c r="K3794" t="s">
        <v>31</v>
      </c>
      <c r="L3794" t="s">
        <v>22</v>
      </c>
      <c r="M3794">
        <v>108975.5</v>
      </c>
      <c r="O3794" t="s">
        <v>1123</v>
      </c>
      <c r="P3794" t="s">
        <v>3432</v>
      </c>
    </row>
    <row r="3795" spans="1:16" x14ac:dyDescent="0.35">
      <c r="A3795" t="s">
        <v>1776</v>
      </c>
      <c r="B3795" t="s">
        <v>2471</v>
      </c>
      <c r="C3795" t="s">
        <v>5102</v>
      </c>
      <c r="D3795" t="s">
        <v>110</v>
      </c>
      <c r="E3795" t="s">
        <v>91</v>
      </c>
      <c r="F3795" t="b">
        <v>0</v>
      </c>
      <c r="G3795" t="s">
        <v>52</v>
      </c>
      <c r="H3795" s="1">
        <v>45783.708449074067</v>
      </c>
      <c r="I3795" t="b">
        <v>1</v>
      </c>
      <c r="J3795" t="b">
        <v>0</v>
      </c>
      <c r="K3795" t="s">
        <v>31</v>
      </c>
      <c r="L3795" t="s">
        <v>32</v>
      </c>
      <c r="N3795">
        <v>25</v>
      </c>
      <c r="O3795" t="s">
        <v>5103</v>
      </c>
      <c r="P3795" t="s">
        <v>164</v>
      </c>
    </row>
    <row r="3796" spans="1:16" x14ac:dyDescent="0.35">
      <c r="A3796" t="s">
        <v>1776</v>
      </c>
      <c r="B3796" t="s">
        <v>5104</v>
      </c>
      <c r="C3796" t="s">
        <v>4020</v>
      </c>
      <c r="D3796" t="s">
        <v>110</v>
      </c>
      <c r="E3796" t="s">
        <v>20</v>
      </c>
      <c r="F3796" t="b">
        <v>0</v>
      </c>
      <c r="G3796" t="s">
        <v>52</v>
      </c>
      <c r="H3796" s="1">
        <v>45783.750150462962</v>
      </c>
      <c r="I3796" t="b">
        <v>0</v>
      </c>
      <c r="J3796" t="b">
        <v>1</v>
      </c>
      <c r="K3796" t="s">
        <v>31</v>
      </c>
      <c r="L3796" t="s">
        <v>22</v>
      </c>
      <c r="M3796">
        <v>58500</v>
      </c>
      <c r="O3796" t="s">
        <v>5105</v>
      </c>
      <c r="P3796" t="s">
        <v>191</v>
      </c>
    </row>
    <row r="3797" spans="1:16" x14ac:dyDescent="0.35">
      <c r="A3797" t="s">
        <v>1776</v>
      </c>
      <c r="B3797" t="s">
        <v>5106</v>
      </c>
      <c r="C3797" t="s">
        <v>154</v>
      </c>
      <c r="D3797" t="s">
        <v>36</v>
      </c>
      <c r="E3797" t="s">
        <v>91</v>
      </c>
      <c r="F3797" t="b">
        <v>0</v>
      </c>
      <c r="G3797" t="s">
        <v>52</v>
      </c>
      <c r="H3797" s="1">
        <v>45783.765590277777</v>
      </c>
      <c r="I3797" t="b">
        <v>0</v>
      </c>
      <c r="J3797" t="b">
        <v>0</v>
      </c>
      <c r="K3797" t="s">
        <v>31</v>
      </c>
      <c r="L3797" t="s">
        <v>32</v>
      </c>
      <c r="N3797">
        <v>36.5</v>
      </c>
      <c r="O3797" t="s">
        <v>744</v>
      </c>
      <c r="P3797" t="s">
        <v>4703</v>
      </c>
    </row>
    <row r="3798" spans="1:16" x14ac:dyDescent="0.35">
      <c r="A3798" t="s">
        <v>1776</v>
      </c>
      <c r="B3798" t="s">
        <v>1776</v>
      </c>
      <c r="C3798" t="s">
        <v>533</v>
      </c>
      <c r="D3798" t="s">
        <v>42</v>
      </c>
      <c r="E3798" t="s">
        <v>20</v>
      </c>
      <c r="F3798" t="b">
        <v>0</v>
      </c>
      <c r="G3798" t="s">
        <v>52</v>
      </c>
      <c r="H3798" s="1">
        <v>45783.833506944437</v>
      </c>
      <c r="I3798" t="b">
        <v>0</v>
      </c>
      <c r="J3798" t="b">
        <v>1</v>
      </c>
      <c r="K3798" t="s">
        <v>31</v>
      </c>
      <c r="L3798" t="s">
        <v>22</v>
      </c>
      <c r="M3798">
        <v>91500</v>
      </c>
      <c r="O3798" t="s">
        <v>5107</v>
      </c>
    </row>
    <row r="3799" spans="1:16" x14ac:dyDescent="0.35">
      <c r="A3799" t="s">
        <v>1776</v>
      </c>
      <c r="B3799" t="s">
        <v>5108</v>
      </c>
      <c r="C3799" t="s">
        <v>5109</v>
      </c>
      <c r="D3799" t="s">
        <v>36</v>
      </c>
      <c r="E3799" t="s">
        <v>20</v>
      </c>
      <c r="F3799" t="b">
        <v>0</v>
      </c>
      <c r="G3799" t="s">
        <v>43</v>
      </c>
      <c r="H3799" s="1">
        <v>45783.850254629629</v>
      </c>
      <c r="I3799" t="b">
        <v>0</v>
      </c>
      <c r="J3799" t="b">
        <v>1</v>
      </c>
      <c r="K3799" t="s">
        <v>31</v>
      </c>
      <c r="L3799" t="s">
        <v>22</v>
      </c>
      <c r="M3799">
        <v>80000</v>
      </c>
      <c r="O3799" t="s">
        <v>5110</v>
      </c>
      <c r="P3799" t="s">
        <v>5111</v>
      </c>
    </row>
    <row r="3800" spans="1:16" x14ac:dyDescent="0.35">
      <c r="A3800" t="s">
        <v>1776</v>
      </c>
      <c r="B3800" t="s">
        <v>1994</v>
      </c>
      <c r="C3800" t="s">
        <v>5112</v>
      </c>
      <c r="D3800" t="s">
        <v>29</v>
      </c>
      <c r="E3800" t="s">
        <v>20</v>
      </c>
      <c r="F3800" t="b">
        <v>0</v>
      </c>
      <c r="G3800" t="s">
        <v>47</v>
      </c>
      <c r="H3800" s="1">
        <v>45783.875462962962</v>
      </c>
      <c r="I3800" t="b">
        <v>0</v>
      </c>
      <c r="J3800" t="b">
        <v>1</v>
      </c>
      <c r="K3800" t="s">
        <v>31</v>
      </c>
      <c r="L3800" t="s">
        <v>32</v>
      </c>
      <c r="N3800">
        <v>48.860000610351563</v>
      </c>
      <c r="O3800" t="s">
        <v>5113</v>
      </c>
      <c r="P3800" t="s">
        <v>5114</v>
      </c>
    </row>
    <row r="3801" spans="1:16" x14ac:dyDescent="0.35">
      <c r="A3801" t="s">
        <v>1776</v>
      </c>
      <c r="B3801" t="s">
        <v>5115</v>
      </c>
      <c r="C3801" t="s">
        <v>18</v>
      </c>
      <c r="D3801" t="s">
        <v>29</v>
      </c>
      <c r="E3801" t="s">
        <v>91</v>
      </c>
      <c r="F3801" t="b">
        <v>1</v>
      </c>
      <c r="G3801" t="s">
        <v>52</v>
      </c>
      <c r="H3801" s="1">
        <v>45783.91679398148</v>
      </c>
      <c r="I3801" t="b">
        <v>0</v>
      </c>
      <c r="J3801" t="b">
        <v>1</v>
      </c>
      <c r="K3801" t="s">
        <v>31</v>
      </c>
      <c r="L3801" t="s">
        <v>32</v>
      </c>
      <c r="N3801">
        <v>54</v>
      </c>
      <c r="O3801" t="s">
        <v>2360</v>
      </c>
      <c r="P3801" t="s">
        <v>34</v>
      </c>
    </row>
    <row r="3802" spans="1:16" x14ac:dyDescent="0.35">
      <c r="A3802" t="s">
        <v>1776</v>
      </c>
      <c r="B3802" t="s">
        <v>3033</v>
      </c>
      <c r="C3802" t="s">
        <v>51</v>
      </c>
      <c r="D3802" t="s">
        <v>36</v>
      </c>
      <c r="E3802" t="s">
        <v>20</v>
      </c>
      <c r="F3802" t="b">
        <v>0</v>
      </c>
      <c r="G3802" t="s">
        <v>52</v>
      </c>
      <c r="H3802" s="1">
        <v>45783.932858796303</v>
      </c>
      <c r="I3802" t="b">
        <v>0</v>
      </c>
      <c r="J3802" t="b">
        <v>1</v>
      </c>
      <c r="K3802" t="s">
        <v>31</v>
      </c>
      <c r="L3802" t="s">
        <v>22</v>
      </c>
      <c r="M3802">
        <v>137300</v>
      </c>
      <c r="O3802" t="s">
        <v>53</v>
      </c>
      <c r="P3802" t="s">
        <v>3056</v>
      </c>
    </row>
    <row r="3803" spans="1:16" x14ac:dyDescent="0.35">
      <c r="A3803" t="s">
        <v>1776</v>
      </c>
      <c r="B3803" t="s">
        <v>1776</v>
      </c>
      <c r="C3803" t="s">
        <v>5116</v>
      </c>
      <c r="D3803" t="s">
        <v>17504</v>
      </c>
      <c r="E3803" t="s">
        <v>436</v>
      </c>
      <c r="F3803" t="b">
        <v>0</v>
      </c>
      <c r="G3803" t="s">
        <v>30</v>
      </c>
      <c r="H3803" s="1">
        <v>45784.015451388892</v>
      </c>
      <c r="I3803" t="b">
        <v>1</v>
      </c>
      <c r="J3803" t="b">
        <v>0</v>
      </c>
      <c r="K3803" t="s">
        <v>31</v>
      </c>
      <c r="L3803" t="s">
        <v>32</v>
      </c>
      <c r="N3803">
        <v>27.5</v>
      </c>
      <c r="O3803" t="s">
        <v>5117</v>
      </c>
    </row>
    <row r="3804" spans="1:16" x14ac:dyDescent="0.35">
      <c r="A3804" t="s">
        <v>1776</v>
      </c>
      <c r="B3804" t="s">
        <v>5118</v>
      </c>
      <c r="C3804" t="s">
        <v>51</v>
      </c>
      <c r="D3804" t="s">
        <v>110</v>
      </c>
      <c r="E3804" t="s">
        <v>20</v>
      </c>
      <c r="F3804" t="b">
        <v>0</v>
      </c>
      <c r="G3804" t="s">
        <v>43</v>
      </c>
      <c r="H3804" s="1">
        <v>45784.250648148147</v>
      </c>
      <c r="I3804" t="b">
        <v>0</v>
      </c>
      <c r="J3804" t="b">
        <v>1</v>
      </c>
      <c r="K3804" t="s">
        <v>31</v>
      </c>
      <c r="L3804" t="s">
        <v>22</v>
      </c>
      <c r="M3804">
        <v>62500</v>
      </c>
      <c r="O3804" t="s">
        <v>5119</v>
      </c>
      <c r="P3804" t="s">
        <v>5120</v>
      </c>
    </row>
    <row r="3805" spans="1:16" x14ac:dyDescent="0.35">
      <c r="A3805" t="s">
        <v>1776</v>
      </c>
      <c r="B3805" t="s">
        <v>2048</v>
      </c>
      <c r="C3805" t="s">
        <v>4759</v>
      </c>
      <c r="D3805" t="s">
        <v>17441</v>
      </c>
      <c r="E3805" t="s">
        <v>20</v>
      </c>
      <c r="F3805" t="b">
        <v>0</v>
      </c>
      <c r="G3805" t="s">
        <v>68</v>
      </c>
      <c r="H3805" s="1">
        <v>45784.250902777778</v>
      </c>
      <c r="I3805" t="b">
        <v>0</v>
      </c>
      <c r="J3805" t="b">
        <v>0</v>
      </c>
      <c r="K3805" t="s">
        <v>31</v>
      </c>
      <c r="L3805" t="s">
        <v>22</v>
      </c>
      <c r="M3805">
        <v>154374</v>
      </c>
      <c r="O3805" t="s">
        <v>4760</v>
      </c>
      <c r="P3805" t="s">
        <v>340</v>
      </c>
    </row>
    <row r="3806" spans="1:16" x14ac:dyDescent="0.35">
      <c r="A3806" t="s">
        <v>1776</v>
      </c>
      <c r="B3806" t="s">
        <v>5121</v>
      </c>
      <c r="C3806" t="s">
        <v>2060</v>
      </c>
      <c r="D3806" t="s">
        <v>573</v>
      </c>
      <c r="E3806" t="s">
        <v>296</v>
      </c>
      <c r="F3806" t="b">
        <v>0</v>
      </c>
      <c r="G3806" t="s">
        <v>68</v>
      </c>
      <c r="H3806" s="1">
        <v>45784.250902777778</v>
      </c>
      <c r="I3806" t="b">
        <v>0</v>
      </c>
      <c r="J3806" t="b">
        <v>0</v>
      </c>
      <c r="K3806" t="s">
        <v>31</v>
      </c>
      <c r="L3806" t="s">
        <v>32</v>
      </c>
      <c r="N3806">
        <v>23.760000228881839</v>
      </c>
      <c r="O3806" t="s">
        <v>5122</v>
      </c>
      <c r="P3806" t="s">
        <v>5123</v>
      </c>
    </row>
    <row r="3807" spans="1:16" x14ac:dyDescent="0.35">
      <c r="A3807" t="s">
        <v>1776</v>
      </c>
      <c r="B3807" t="s">
        <v>2048</v>
      </c>
      <c r="C3807" t="s">
        <v>1526</v>
      </c>
      <c r="D3807" t="s">
        <v>3188</v>
      </c>
      <c r="E3807" t="s">
        <v>91</v>
      </c>
      <c r="F3807" t="b">
        <v>0</v>
      </c>
      <c r="G3807" t="s">
        <v>68</v>
      </c>
      <c r="H3807" s="1">
        <v>45784.250902777778</v>
      </c>
      <c r="I3807" t="b">
        <v>1</v>
      </c>
      <c r="J3807" t="b">
        <v>1</v>
      </c>
      <c r="K3807" t="s">
        <v>31</v>
      </c>
      <c r="L3807" t="s">
        <v>32</v>
      </c>
      <c r="N3807">
        <v>25</v>
      </c>
      <c r="O3807" t="s">
        <v>1721</v>
      </c>
      <c r="P3807" t="s">
        <v>251</v>
      </c>
    </row>
    <row r="3808" spans="1:16" x14ac:dyDescent="0.35">
      <c r="A3808" t="s">
        <v>1776</v>
      </c>
      <c r="B3808" t="s">
        <v>5124</v>
      </c>
      <c r="C3808" t="s">
        <v>18</v>
      </c>
      <c r="D3808" t="s">
        <v>1021</v>
      </c>
      <c r="E3808" t="s">
        <v>20</v>
      </c>
      <c r="F3808" t="b">
        <v>1</v>
      </c>
      <c r="G3808" t="s">
        <v>52</v>
      </c>
      <c r="H3808" s="1">
        <v>45784.375138888892</v>
      </c>
      <c r="I3808" t="b">
        <v>0</v>
      </c>
      <c r="J3808" t="b">
        <v>1</v>
      </c>
      <c r="K3808" t="s">
        <v>31</v>
      </c>
      <c r="L3808" t="s">
        <v>32</v>
      </c>
      <c r="N3808">
        <v>32</v>
      </c>
      <c r="O3808" t="s">
        <v>5125</v>
      </c>
      <c r="P3808" t="s">
        <v>5126</v>
      </c>
    </row>
    <row r="3809" spans="1:16" x14ac:dyDescent="0.35">
      <c r="A3809" t="s">
        <v>1776</v>
      </c>
      <c r="B3809" t="s">
        <v>2097</v>
      </c>
      <c r="C3809" t="s">
        <v>261</v>
      </c>
      <c r="D3809" t="s">
        <v>573</v>
      </c>
      <c r="E3809" t="s">
        <v>296</v>
      </c>
      <c r="F3809" t="b">
        <v>0</v>
      </c>
      <c r="G3809" t="s">
        <v>47</v>
      </c>
      <c r="H3809" s="1">
        <v>45784.458738425928</v>
      </c>
      <c r="I3809" t="b">
        <v>0</v>
      </c>
      <c r="J3809" t="b">
        <v>0</v>
      </c>
      <c r="K3809" t="s">
        <v>31</v>
      </c>
      <c r="L3809" t="s">
        <v>32</v>
      </c>
      <c r="N3809">
        <v>24.33499908447266</v>
      </c>
      <c r="O3809" t="s">
        <v>4181</v>
      </c>
      <c r="P3809" t="s">
        <v>5127</v>
      </c>
    </row>
    <row r="3810" spans="1:16" x14ac:dyDescent="0.35">
      <c r="A3810" t="s">
        <v>1776</v>
      </c>
      <c r="B3810" t="s">
        <v>5128</v>
      </c>
      <c r="C3810" t="s">
        <v>3895</v>
      </c>
      <c r="D3810" t="s">
        <v>36</v>
      </c>
      <c r="E3810" t="s">
        <v>20</v>
      </c>
      <c r="F3810" t="b">
        <v>0</v>
      </c>
      <c r="G3810" t="s">
        <v>171</v>
      </c>
      <c r="H3810" s="1">
        <v>45784.541296296287</v>
      </c>
      <c r="I3810" t="b">
        <v>1</v>
      </c>
      <c r="J3810" t="b">
        <v>0</v>
      </c>
      <c r="K3810" t="s">
        <v>31</v>
      </c>
      <c r="L3810" t="s">
        <v>22</v>
      </c>
      <c r="M3810">
        <v>150000</v>
      </c>
      <c r="O3810" t="s">
        <v>5129</v>
      </c>
      <c r="P3810" t="s">
        <v>669</v>
      </c>
    </row>
    <row r="3811" spans="1:16" x14ac:dyDescent="0.35">
      <c r="A3811" t="s">
        <v>1776</v>
      </c>
      <c r="B3811" t="s">
        <v>5130</v>
      </c>
      <c r="C3811" t="s">
        <v>154</v>
      </c>
      <c r="D3811" t="s">
        <v>17442</v>
      </c>
      <c r="E3811" t="s">
        <v>20</v>
      </c>
      <c r="F3811" t="b">
        <v>0</v>
      </c>
      <c r="G3811" t="s">
        <v>52</v>
      </c>
      <c r="H3811" s="1">
        <v>45784.541770833333</v>
      </c>
      <c r="I3811" t="b">
        <v>0</v>
      </c>
      <c r="J3811" t="b">
        <v>0</v>
      </c>
      <c r="K3811" t="s">
        <v>31</v>
      </c>
      <c r="L3811" t="s">
        <v>22</v>
      </c>
      <c r="M3811">
        <v>77800</v>
      </c>
      <c r="O3811" t="s">
        <v>5131</v>
      </c>
      <c r="P3811" t="s">
        <v>5132</v>
      </c>
    </row>
    <row r="3812" spans="1:16" x14ac:dyDescent="0.35">
      <c r="A3812" t="s">
        <v>1776</v>
      </c>
      <c r="B3812" t="s">
        <v>1813</v>
      </c>
      <c r="C3812" t="s">
        <v>2602</v>
      </c>
      <c r="D3812" t="s">
        <v>36</v>
      </c>
      <c r="E3812" t="s">
        <v>20</v>
      </c>
      <c r="F3812" t="b">
        <v>0</v>
      </c>
      <c r="G3812" t="s">
        <v>52</v>
      </c>
      <c r="H3812" s="1">
        <v>45784.541875000003</v>
      </c>
      <c r="I3812" t="b">
        <v>1</v>
      </c>
      <c r="J3812" t="b">
        <v>0</v>
      </c>
      <c r="K3812" t="s">
        <v>31</v>
      </c>
      <c r="L3812" t="s">
        <v>22</v>
      </c>
      <c r="M3812">
        <v>110500</v>
      </c>
      <c r="O3812" t="s">
        <v>580</v>
      </c>
      <c r="P3812" t="s">
        <v>4817</v>
      </c>
    </row>
    <row r="3813" spans="1:16" x14ac:dyDescent="0.35">
      <c r="A3813" t="s">
        <v>1776</v>
      </c>
      <c r="B3813" t="s">
        <v>1935</v>
      </c>
      <c r="C3813" t="s">
        <v>257</v>
      </c>
      <c r="D3813" t="s">
        <v>110</v>
      </c>
      <c r="E3813" t="s">
        <v>760</v>
      </c>
      <c r="F3813" t="b">
        <v>0</v>
      </c>
      <c r="G3813" t="s">
        <v>47</v>
      </c>
      <c r="H3813" s="1">
        <v>45784.583692129629</v>
      </c>
      <c r="I3813" t="b">
        <v>1</v>
      </c>
      <c r="J3813" t="b">
        <v>1</v>
      </c>
      <c r="K3813" t="s">
        <v>31</v>
      </c>
      <c r="L3813" t="s">
        <v>32</v>
      </c>
      <c r="N3813">
        <v>22</v>
      </c>
      <c r="O3813" t="s">
        <v>3548</v>
      </c>
      <c r="P3813" t="s">
        <v>5133</v>
      </c>
    </row>
    <row r="3814" spans="1:16" x14ac:dyDescent="0.35">
      <c r="A3814" t="s">
        <v>1776</v>
      </c>
      <c r="B3814" t="s">
        <v>3033</v>
      </c>
      <c r="C3814" t="s">
        <v>72</v>
      </c>
      <c r="D3814" t="s">
        <v>110</v>
      </c>
      <c r="E3814" t="s">
        <v>20</v>
      </c>
      <c r="F3814" t="b">
        <v>0</v>
      </c>
      <c r="G3814" t="s">
        <v>43</v>
      </c>
      <c r="H3814" s="1">
        <v>45784.587094907409</v>
      </c>
      <c r="I3814" t="b">
        <v>0</v>
      </c>
      <c r="J3814" t="b">
        <v>1</v>
      </c>
      <c r="K3814" t="s">
        <v>31</v>
      </c>
      <c r="L3814" t="s">
        <v>22</v>
      </c>
      <c r="M3814">
        <v>106000</v>
      </c>
      <c r="O3814" t="s">
        <v>5134</v>
      </c>
      <c r="P3814" t="s">
        <v>5135</v>
      </c>
    </row>
    <row r="3815" spans="1:16" x14ac:dyDescent="0.35">
      <c r="A3815" t="s">
        <v>1776</v>
      </c>
      <c r="B3815" t="s">
        <v>5136</v>
      </c>
      <c r="C3815" t="s">
        <v>4604</v>
      </c>
      <c r="D3815" t="s">
        <v>29</v>
      </c>
      <c r="E3815" t="s">
        <v>20</v>
      </c>
      <c r="F3815" t="b">
        <v>0</v>
      </c>
      <c r="G3815" t="s">
        <v>68</v>
      </c>
      <c r="H3815" s="1">
        <v>45784.62599537037</v>
      </c>
      <c r="I3815" t="b">
        <v>0</v>
      </c>
      <c r="J3815" t="b">
        <v>0</v>
      </c>
      <c r="K3815" t="s">
        <v>31</v>
      </c>
      <c r="L3815" t="s">
        <v>22</v>
      </c>
      <c r="M3815">
        <v>72500</v>
      </c>
      <c r="O3815" t="s">
        <v>5137</v>
      </c>
      <c r="P3815" t="s">
        <v>5138</v>
      </c>
    </row>
    <row r="3816" spans="1:16" x14ac:dyDescent="0.35">
      <c r="A3816" t="s">
        <v>1776</v>
      </c>
      <c r="B3816" t="s">
        <v>5139</v>
      </c>
      <c r="C3816" t="s">
        <v>18</v>
      </c>
      <c r="D3816" t="s">
        <v>36</v>
      </c>
      <c r="E3816" t="s">
        <v>20</v>
      </c>
      <c r="F3816" t="b">
        <v>1</v>
      </c>
      <c r="G3816" t="s">
        <v>287</v>
      </c>
      <c r="H3816" s="1">
        <v>45784.631458333337</v>
      </c>
      <c r="I3816" t="b">
        <v>1</v>
      </c>
      <c r="J3816" t="b">
        <v>0</v>
      </c>
      <c r="K3816" t="s">
        <v>287</v>
      </c>
      <c r="L3816" t="s">
        <v>22</v>
      </c>
      <c r="M3816">
        <v>110000</v>
      </c>
      <c r="O3816" t="s">
        <v>5140</v>
      </c>
      <c r="P3816" t="s">
        <v>5141</v>
      </c>
    </row>
    <row r="3817" spans="1:16" x14ac:dyDescent="0.35">
      <c r="A3817" t="s">
        <v>1776</v>
      </c>
      <c r="B3817" t="s">
        <v>1994</v>
      </c>
      <c r="C3817" t="s">
        <v>2841</v>
      </c>
      <c r="D3817" t="s">
        <v>110</v>
      </c>
      <c r="E3817" t="s">
        <v>20</v>
      </c>
      <c r="F3817" t="b">
        <v>0</v>
      </c>
      <c r="G3817" t="s">
        <v>52</v>
      </c>
      <c r="H3817" s="1">
        <v>45784.708460648151</v>
      </c>
      <c r="I3817" t="b">
        <v>0</v>
      </c>
      <c r="J3817" t="b">
        <v>1</v>
      </c>
      <c r="K3817" t="s">
        <v>31</v>
      </c>
      <c r="L3817" t="s">
        <v>22</v>
      </c>
      <c r="M3817">
        <v>85129.5</v>
      </c>
      <c r="O3817" t="s">
        <v>5142</v>
      </c>
      <c r="P3817" t="s">
        <v>5143</v>
      </c>
    </row>
    <row r="3818" spans="1:16" x14ac:dyDescent="0.35">
      <c r="A3818" t="s">
        <v>1776</v>
      </c>
      <c r="B3818" t="s">
        <v>5144</v>
      </c>
      <c r="C3818" t="s">
        <v>95</v>
      </c>
      <c r="D3818" t="s">
        <v>36</v>
      </c>
      <c r="E3818" t="s">
        <v>91</v>
      </c>
      <c r="F3818" t="b">
        <v>0</v>
      </c>
      <c r="G3818" t="s">
        <v>30</v>
      </c>
      <c r="H3818" s="1">
        <v>45784.709502314807</v>
      </c>
      <c r="I3818" t="b">
        <v>0</v>
      </c>
      <c r="J3818" t="b">
        <v>0</v>
      </c>
      <c r="K3818" t="s">
        <v>31</v>
      </c>
      <c r="L3818" t="s">
        <v>32</v>
      </c>
      <c r="N3818">
        <v>72.5</v>
      </c>
      <c r="O3818" t="s">
        <v>747</v>
      </c>
      <c r="P3818" t="s">
        <v>5145</v>
      </c>
    </row>
    <row r="3819" spans="1:16" x14ac:dyDescent="0.35">
      <c r="A3819" t="s">
        <v>1776</v>
      </c>
      <c r="B3819" t="s">
        <v>5146</v>
      </c>
      <c r="C3819" t="s">
        <v>1734</v>
      </c>
      <c r="D3819" t="s">
        <v>36</v>
      </c>
      <c r="E3819" t="s">
        <v>20</v>
      </c>
      <c r="F3819" t="b">
        <v>0</v>
      </c>
      <c r="G3819" t="s">
        <v>171</v>
      </c>
      <c r="H3819" s="1">
        <v>45784.748749999999</v>
      </c>
      <c r="I3819" t="b">
        <v>0</v>
      </c>
      <c r="J3819" t="b">
        <v>1</v>
      </c>
      <c r="K3819" t="s">
        <v>31</v>
      </c>
      <c r="L3819" t="s">
        <v>22</v>
      </c>
      <c r="M3819">
        <v>121625</v>
      </c>
      <c r="O3819" t="s">
        <v>5147</v>
      </c>
      <c r="P3819" t="s">
        <v>5148</v>
      </c>
    </row>
    <row r="3820" spans="1:16" x14ac:dyDescent="0.35">
      <c r="A3820" t="s">
        <v>1776</v>
      </c>
      <c r="B3820" t="s">
        <v>1776</v>
      </c>
      <c r="C3820" t="s">
        <v>5149</v>
      </c>
      <c r="D3820" t="s">
        <v>36</v>
      </c>
      <c r="F3820" t="b">
        <v>0</v>
      </c>
      <c r="G3820" t="s">
        <v>47</v>
      </c>
      <c r="H3820" s="1">
        <v>45784.751909722218</v>
      </c>
      <c r="I3820" t="b">
        <v>0</v>
      </c>
      <c r="J3820" t="b">
        <v>1</v>
      </c>
      <c r="K3820" t="s">
        <v>31</v>
      </c>
      <c r="L3820" t="s">
        <v>22</v>
      </c>
      <c r="M3820">
        <v>90000</v>
      </c>
      <c r="O3820" t="s">
        <v>5150</v>
      </c>
      <c r="P3820" t="s">
        <v>5151</v>
      </c>
    </row>
    <row r="3821" spans="1:16" x14ac:dyDescent="0.35">
      <c r="A3821" t="s">
        <v>1776</v>
      </c>
      <c r="B3821" t="s">
        <v>2048</v>
      </c>
      <c r="C3821" t="s">
        <v>5152</v>
      </c>
      <c r="D3821" t="s">
        <v>17445</v>
      </c>
      <c r="E3821" t="s">
        <v>20</v>
      </c>
      <c r="F3821" t="b">
        <v>0</v>
      </c>
      <c r="G3821" t="s">
        <v>52</v>
      </c>
      <c r="H3821" s="1">
        <v>45785.000127314823</v>
      </c>
      <c r="I3821" t="b">
        <v>1</v>
      </c>
      <c r="J3821" t="b">
        <v>1</v>
      </c>
      <c r="K3821" t="s">
        <v>31</v>
      </c>
      <c r="L3821" t="s">
        <v>22</v>
      </c>
      <c r="M3821">
        <v>79500</v>
      </c>
      <c r="O3821" t="s">
        <v>513</v>
      </c>
      <c r="P3821" t="s">
        <v>907</v>
      </c>
    </row>
    <row r="3822" spans="1:16" x14ac:dyDescent="0.35">
      <c r="A3822" t="s">
        <v>1776</v>
      </c>
      <c r="B3822" t="s">
        <v>5153</v>
      </c>
      <c r="C3822" t="s">
        <v>320</v>
      </c>
      <c r="D3822" t="s">
        <v>110</v>
      </c>
      <c r="E3822" t="s">
        <v>20</v>
      </c>
      <c r="F3822" t="b">
        <v>0</v>
      </c>
      <c r="G3822" t="s">
        <v>52</v>
      </c>
      <c r="H3822" s="1">
        <v>45785.083483796298</v>
      </c>
      <c r="I3822" t="b">
        <v>0</v>
      </c>
      <c r="J3822" t="b">
        <v>1</v>
      </c>
      <c r="K3822" t="s">
        <v>31</v>
      </c>
      <c r="L3822" t="s">
        <v>22</v>
      </c>
      <c r="M3822">
        <v>188000</v>
      </c>
      <c r="O3822" t="s">
        <v>4757</v>
      </c>
    </row>
    <row r="3823" spans="1:16" x14ac:dyDescent="0.35">
      <c r="A3823" t="s">
        <v>1776</v>
      </c>
      <c r="B3823" t="s">
        <v>5154</v>
      </c>
      <c r="C3823" t="s">
        <v>18</v>
      </c>
      <c r="D3823" t="s">
        <v>29</v>
      </c>
      <c r="E3823" t="s">
        <v>20</v>
      </c>
      <c r="F3823" t="b">
        <v>1</v>
      </c>
      <c r="G3823" t="s">
        <v>68</v>
      </c>
      <c r="H3823" s="1">
        <v>45785.250902777778</v>
      </c>
      <c r="I3823" t="b">
        <v>0</v>
      </c>
      <c r="J3823" t="b">
        <v>1</v>
      </c>
      <c r="K3823" t="s">
        <v>31</v>
      </c>
      <c r="L3823" t="s">
        <v>22</v>
      </c>
      <c r="M3823">
        <v>82050</v>
      </c>
      <c r="O3823" t="s">
        <v>5155</v>
      </c>
      <c r="P3823" t="s">
        <v>5156</v>
      </c>
    </row>
    <row r="3824" spans="1:16" x14ac:dyDescent="0.35">
      <c r="A3824" t="s">
        <v>1776</v>
      </c>
      <c r="B3824" t="s">
        <v>4229</v>
      </c>
      <c r="C3824" t="s">
        <v>2003</v>
      </c>
      <c r="D3824" t="s">
        <v>5157</v>
      </c>
      <c r="E3824" t="s">
        <v>20</v>
      </c>
      <c r="F3824" t="b">
        <v>0</v>
      </c>
      <c r="G3824" t="s">
        <v>287</v>
      </c>
      <c r="H3824" s="1">
        <v>45785.283032407409</v>
      </c>
      <c r="I3824" t="b">
        <v>1</v>
      </c>
      <c r="J3824" t="b">
        <v>0</v>
      </c>
      <c r="K3824" t="s">
        <v>287</v>
      </c>
      <c r="L3824" t="s">
        <v>22</v>
      </c>
      <c r="M3824">
        <v>70000</v>
      </c>
      <c r="O3824" t="s">
        <v>5158</v>
      </c>
      <c r="P3824" t="s">
        <v>5159</v>
      </c>
    </row>
    <row r="3825" spans="1:16" x14ac:dyDescent="0.35">
      <c r="A3825" t="s">
        <v>1776</v>
      </c>
      <c r="B3825" t="s">
        <v>5160</v>
      </c>
      <c r="C3825" t="s">
        <v>4235</v>
      </c>
      <c r="D3825" t="s">
        <v>4220</v>
      </c>
      <c r="F3825" t="b">
        <v>0</v>
      </c>
      <c r="G3825" t="s">
        <v>994</v>
      </c>
      <c r="H3825" s="1">
        <v>45785.303611111107</v>
      </c>
      <c r="I3825" t="b">
        <v>0</v>
      </c>
      <c r="J3825" t="b">
        <v>0</v>
      </c>
      <c r="K3825" t="s">
        <v>994</v>
      </c>
      <c r="L3825" t="s">
        <v>22</v>
      </c>
      <c r="M3825">
        <v>50000</v>
      </c>
      <c r="O3825" t="s">
        <v>4220</v>
      </c>
      <c r="P3825" t="s">
        <v>5161</v>
      </c>
    </row>
    <row r="3826" spans="1:16" x14ac:dyDescent="0.35">
      <c r="A3826" t="s">
        <v>1776</v>
      </c>
      <c r="B3826" t="s">
        <v>3641</v>
      </c>
      <c r="C3826" t="s">
        <v>5162</v>
      </c>
      <c r="D3826" t="s">
        <v>573</v>
      </c>
      <c r="E3826" t="s">
        <v>20</v>
      </c>
      <c r="F3826" t="b">
        <v>0</v>
      </c>
      <c r="G3826" t="s">
        <v>171</v>
      </c>
      <c r="H3826" s="1">
        <v>45785.351423611108</v>
      </c>
      <c r="I3826" t="b">
        <v>0</v>
      </c>
      <c r="J3826" t="b">
        <v>1</v>
      </c>
      <c r="K3826" t="s">
        <v>31</v>
      </c>
      <c r="L3826" t="s">
        <v>32</v>
      </c>
      <c r="N3826">
        <v>18.815000534057621</v>
      </c>
      <c r="O3826" t="s">
        <v>3642</v>
      </c>
      <c r="P3826" t="s">
        <v>232</v>
      </c>
    </row>
    <row r="3827" spans="1:16" x14ac:dyDescent="0.35">
      <c r="A3827" t="s">
        <v>1776</v>
      </c>
      <c r="B3827" t="s">
        <v>1776</v>
      </c>
      <c r="C3827" t="s">
        <v>18</v>
      </c>
      <c r="D3827" t="s">
        <v>29</v>
      </c>
      <c r="E3827" t="s">
        <v>20</v>
      </c>
      <c r="F3827" t="b">
        <v>1</v>
      </c>
      <c r="G3827" t="s">
        <v>30</v>
      </c>
      <c r="H3827" s="1">
        <v>45785.432453703703</v>
      </c>
      <c r="I3827" t="b">
        <v>0</v>
      </c>
      <c r="J3827" t="b">
        <v>1</v>
      </c>
      <c r="K3827" t="s">
        <v>31</v>
      </c>
      <c r="L3827" t="s">
        <v>22</v>
      </c>
      <c r="M3827">
        <v>100000</v>
      </c>
      <c r="O3827" t="s">
        <v>5163</v>
      </c>
      <c r="P3827" t="s">
        <v>5164</v>
      </c>
    </row>
    <row r="3828" spans="1:16" x14ac:dyDescent="0.35">
      <c r="A3828" t="s">
        <v>1776</v>
      </c>
      <c r="B3828" t="s">
        <v>5165</v>
      </c>
      <c r="C3828" t="s">
        <v>5166</v>
      </c>
      <c r="D3828" t="s">
        <v>573</v>
      </c>
      <c r="E3828" t="s">
        <v>296</v>
      </c>
      <c r="F3828" t="b">
        <v>0</v>
      </c>
      <c r="G3828" t="s">
        <v>52</v>
      </c>
      <c r="H3828" s="1">
        <v>45785.458460648151</v>
      </c>
      <c r="I3828" t="b">
        <v>0</v>
      </c>
      <c r="J3828" t="b">
        <v>1</v>
      </c>
      <c r="K3828" t="s">
        <v>31</v>
      </c>
      <c r="L3828" t="s">
        <v>32</v>
      </c>
      <c r="N3828">
        <v>22.694999694824219</v>
      </c>
      <c r="O3828" t="s">
        <v>5167</v>
      </c>
      <c r="P3828" t="s">
        <v>5168</v>
      </c>
    </row>
    <row r="3829" spans="1:16" x14ac:dyDescent="0.35">
      <c r="A3829" t="s">
        <v>1776</v>
      </c>
      <c r="B3829" t="s">
        <v>5169</v>
      </c>
      <c r="C3829" t="s">
        <v>966</v>
      </c>
      <c r="D3829" t="s">
        <v>17438</v>
      </c>
      <c r="E3829" t="s">
        <v>20</v>
      </c>
      <c r="F3829" t="b">
        <v>0</v>
      </c>
      <c r="G3829" t="s">
        <v>966</v>
      </c>
      <c r="H3829" s="1">
        <v>45785.491805555554</v>
      </c>
      <c r="I3829" t="b">
        <v>0</v>
      </c>
      <c r="J3829" t="b">
        <v>0</v>
      </c>
      <c r="K3829" t="s">
        <v>966</v>
      </c>
      <c r="L3829" t="s">
        <v>22</v>
      </c>
      <c r="M3829">
        <v>64271.5</v>
      </c>
      <c r="O3829" t="s">
        <v>967</v>
      </c>
      <c r="P3829" t="s">
        <v>2774</v>
      </c>
    </row>
    <row r="3830" spans="1:16" x14ac:dyDescent="0.35">
      <c r="A3830" t="s">
        <v>1776</v>
      </c>
      <c r="B3830" t="s">
        <v>5170</v>
      </c>
      <c r="C3830" t="s">
        <v>4221</v>
      </c>
      <c r="D3830" t="s">
        <v>110</v>
      </c>
      <c r="E3830" t="s">
        <v>20</v>
      </c>
      <c r="F3830" t="b">
        <v>0</v>
      </c>
      <c r="G3830" t="s">
        <v>52</v>
      </c>
      <c r="H3830" s="1">
        <v>45785.541689814818</v>
      </c>
      <c r="I3830" t="b">
        <v>0</v>
      </c>
      <c r="J3830" t="b">
        <v>0</v>
      </c>
      <c r="K3830" t="s">
        <v>31</v>
      </c>
      <c r="L3830" t="s">
        <v>22</v>
      </c>
      <c r="M3830">
        <v>125000</v>
      </c>
      <c r="O3830" t="s">
        <v>5171</v>
      </c>
      <c r="P3830" t="s">
        <v>5172</v>
      </c>
    </row>
    <row r="3831" spans="1:16" x14ac:dyDescent="0.35">
      <c r="A3831" t="s">
        <v>1776</v>
      </c>
      <c r="B3831" t="s">
        <v>3201</v>
      </c>
      <c r="C3831" t="s">
        <v>3202</v>
      </c>
      <c r="D3831" t="s">
        <v>573</v>
      </c>
      <c r="E3831" t="s">
        <v>20</v>
      </c>
      <c r="F3831" t="b">
        <v>0</v>
      </c>
      <c r="G3831" t="s">
        <v>52</v>
      </c>
      <c r="H3831" s="1">
        <v>45785.583518518521</v>
      </c>
      <c r="I3831" t="b">
        <v>0</v>
      </c>
      <c r="J3831" t="b">
        <v>1</v>
      </c>
      <c r="K3831" t="s">
        <v>31</v>
      </c>
      <c r="L3831" t="s">
        <v>32</v>
      </c>
      <c r="N3831">
        <v>24.014999389648441</v>
      </c>
      <c r="O3831" t="s">
        <v>3203</v>
      </c>
      <c r="P3831" t="s">
        <v>1976</v>
      </c>
    </row>
    <row r="3832" spans="1:16" x14ac:dyDescent="0.35">
      <c r="A3832" t="s">
        <v>1776</v>
      </c>
      <c r="B3832" t="s">
        <v>5173</v>
      </c>
      <c r="C3832" t="s">
        <v>72</v>
      </c>
      <c r="D3832" t="s">
        <v>110</v>
      </c>
      <c r="E3832" t="s">
        <v>91</v>
      </c>
      <c r="F3832" t="b">
        <v>0</v>
      </c>
      <c r="G3832" t="s">
        <v>30</v>
      </c>
      <c r="H3832" s="1">
        <v>45785.724120370367</v>
      </c>
      <c r="I3832" t="b">
        <v>1</v>
      </c>
      <c r="J3832" t="b">
        <v>1</v>
      </c>
      <c r="K3832" t="s">
        <v>31</v>
      </c>
      <c r="L3832" t="s">
        <v>32</v>
      </c>
      <c r="N3832">
        <v>55</v>
      </c>
      <c r="O3832" t="s">
        <v>5174</v>
      </c>
      <c r="P3832" t="s">
        <v>5175</v>
      </c>
    </row>
    <row r="3833" spans="1:16" x14ac:dyDescent="0.35">
      <c r="A3833" t="s">
        <v>1776</v>
      </c>
      <c r="B3833" t="s">
        <v>5176</v>
      </c>
      <c r="C3833" t="s">
        <v>5177</v>
      </c>
      <c r="D3833" t="s">
        <v>110</v>
      </c>
      <c r="E3833" t="s">
        <v>91</v>
      </c>
      <c r="F3833" t="b">
        <v>0</v>
      </c>
      <c r="G3833" t="s">
        <v>43</v>
      </c>
      <c r="H3833" s="1">
        <v>45785.750613425917</v>
      </c>
      <c r="I3833" t="b">
        <v>0</v>
      </c>
      <c r="J3833" t="b">
        <v>1</v>
      </c>
      <c r="K3833" t="s">
        <v>31</v>
      </c>
      <c r="L3833" t="s">
        <v>32</v>
      </c>
      <c r="N3833">
        <v>28</v>
      </c>
      <c r="O3833" t="s">
        <v>5178</v>
      </c>
      <c r="P3833" t="s">
        <v>5179</v>
      </c>
    </row>
    <row r="3834" spans="1:16" x14ac:dyDescent="0.35">
      <c r="A3834" t="s">
        <v>1776</v>
      </c>
      <c r="B3834" t="s">
        <v>5180</v>
      </c>
      <c r="C3834" t="s">
        <v>300</v>
      </c>
      <c r="D3834" t="s">
        <v>17438</v>
      </c>
      <c r="E3834" t="s">
        <v>20</v>
      </c>
      <c r="F3834" t="b">
        <v>0</v>
      </c>
      <c r="G3834" t="s">
        <v>300</v>
      </c>
      <c r="H3834" s="1">
        <v>45785.757233796299</v>
      </c>
      <c r="I3834" t="b">
        <v>0</v>
      </c>
      <c r="J3834" t="b">
        <v>0</v>
      </c>
      <c r="K3834" t="s">
        <v>300</v>
      </c>
      <c r="L3834" t="s">
        <v>22</v>
      </c>
      <c r="M3834">
        <v>42847.5</v>
      </c>
      <c r="O3834" t="s">
        <v>5181</v>
      </c>
      <c r="P3834" t="s">
        <v>251</v>
      </c>
    </row>
    <row r="3835" spans="1:16" x14ac:dyDescent="0.35">
      <c r="A3835" t="s">
        <v>1776</v>
      </c>
      <c r="B3835" t="s">
        <v>4900</v>
      </c>
      <c r="C3835" t="s">
        <v>5182</v>
      </c>
      <c r="D3835" t="s">
        <v>17505</v>
      </c>
      <c r="E3835" t="s">
        <v>20</v>
      </c>
      <c r="F3835" t="b">
        <v>0</v>
      </c>
      <c r="G3835" t="s">
        <v>171</v>
      </c>
      <c r="H3835" s="1">
        <v>45785.851388888892</v>
      </c>
      <c r="I3835" t="b">
        <v>0</v>
      </c>
      <c r="J3835" t="b">
        <v>0</v>
      </c>
      <c r="K3835" t="s">
        <v>31</v>
      </c>
      <c r="L3835" t="s">
        <v>32</v>
      </c>
      <c r="N3835">
        <v>30</v>
      </c>
      <c r="O3835" t="s">
        <v>4902</v>
      </c>
    </row>
    <row r="3836" spans="1:16" x14ac:dyDescent="0.35">
      <c r="A3836" t="s">
        <v>1776</v>
      </c>
      <c r="B3836" t="s">
        <v>2048</v>
      </c>
      <c r="C3836" t="s">
        <v>879</v>
      </c>
      <c r="D3836" t="s">
        <v>36</v>
      </c>
      <c r="E3836" t="s">
        <v>20</v>
      </c>
      <c r="F3836" t="b">
        <v>0</v>
      </c>
      <c r="G3836" t="s">
        <v>68</v>
      </c>
      <c r="H3836" s="1">
        <v>45785.875949074078</v>
      </c>
      <c r="I3836" t="b">
        <v>0</v>
      </c>
      <c r="J3836" t="b">
        <v>1</v>
      </c>
      <c r="K3836" t="s">
        <v>31</v>
      </c>
      <c r="L3836" t="s">
        <v>32</v>
      </c>
      <c r="N3836">
        <v>23.5</v>
      </c>
      <c r="O3836" t="s">
        <v>5183</v>
      </c>
      <c r="P3836" t="s">
        <v>140</v>
      </c>
    </row>
    <row r="3837" spans="1:16" x14ac:dyDescent="0.35">
      <c r="A3837" t="s">
        <v>1776</v>
      </c>
      <c r="B3837" t="s">
        <v>1813</v>
      </c>
      <c r="C3837" t="s">
        <v>4798</v>
      </c>
      <c r="D3837" t="s">
        <v>36</v>
      </c>
      <c r="E3837" t="s">
        <v>20</v>
      </c>
      <c r="F3837" t="b">
        <v>0</v>
      </c>
      <c r="G3837" t="s">
        <v>68</v>
      </c>
      <c r="H3837" s="1">
        <v>45785.975185185183</v>
      </c>
      <c r="I3837" t="b">
        <v>0</v>
      </c>
      <c r="J3837" t="b">
        <v>1</v>
      </c>
      <c r="K3837" t="s">
        <v>31</v>
      </c>
      <c r="L3837" t="s">
        <v>32</v>
      </c>
      <c r="N3837">
        <v>28.5</v>
      </c>
      <c r="O3837" t="s">
        <v>3748</v>
      </c>
      <c r="P3837" t="s">
        <v>2883</v>
      </c>
    </row>
    <row r="3838" spans="1:16" x14ac:dyDescent="0.35">
      <c r="A3838" t="s">
        <v>1776</v>
      </c>
      <c r="B3838" t="s">
        <v>5184</v>
      </c>
      <c r="C3838" t="s">
        <v>2852</v>
      </c>
      <c r="D3838" t="s">
        <v>974</v>
      </c>
      <c r="E3838" t="s">
        <v>20</v>
      </c>
      <c r="F3838" t="b">
        <v>0</v>
      </c>
      <c r="G3838" t="s">
        <v>52</v>
      </c>
      <c r="H3838" s="1">
        <v>45786.0000462963</v>
      </c>
      <c r="I3838" t="b">
        <v>1</v>
      </c>
      <c r="J3838" t="b">
        <v>1</v>
      </c>
      <c r="K3838" t="s">
        <v>31</v>
      </c>
      <c r="L3838" t="s">
        <v>22</v>
      </c>
      <c r="M3838">
        <v>88582</v>
      </c>
      <c r="O3838" t="s">
        <v>4892</v>
      </c>
      <c r="P3838" t="s">
        <v>5185</v>
      </c>
    </row>
    <row r="3839" spans="1:16" x14ac:dyDescent="0.35">
      <c r="A3839" t="s">
        <v>1776</v>
      </c>
      <c r="B3839" t="s">
        <v>5186</v>
      </c>
      <c r="C3839" t="s">
        <v>18</v>
      </c>
      <c r="D3839" t="s">
        <v>17506</v>
      </c>
      <c r="E3839" t="s">
        <v>20</v>
      </c>
      <c r="F3839" t="b">
        <v>1</v>
      </c>
      <c r="G3839" t="s">
        <v>52</v>
      </c>
      <c r="H3839" s="1">
        <v>45786.000138888892</v>
      </c>
      <c r="I3839" t="b">
        <v>0</v>
      </c>
      <c r="J3839" t="b">
        <v>1</v>
      </c>
      <c r="K3839" t="s">
        <v>31</v>
      </c>
      <c r="L3839" t="s">
        <v>22</v>
      </c>
      <c r="M3839">
        <v>50000</v>
      </c>
      <c r="O3839" t="s">
        <v>5187</v>
      </c>
      <c r="P3839" t="s">
        <v>1016</v>
      </c>
    </row>
    <row r="3840" spans="1:16" x14ac:dyDescent="0.35">
      <c r="A3840" t="s">
        <v>1776</v>
      </c>
      <c r="B3840" t="s">
        <v>4229</v>
      </c>
      <c r="C3840" t="s">
        <v>2003</v>
      </c>
      <c r="D3840" t="s">
        <v>5157</v>
      </c>
      <c r="E3840" t="s">
        <v>20</v>
      </c>
      <c r="F3840" t="b">
        <v>0</v>
      </c>
      <c r="G3840" t="s">
        <v>287</v>
      </c>
      <c r="H3840" s="1">
        <v>45786.270173611112</v>
      </c>
      <c r="I3840" t="b">
        <v>1</v>
      </c>
      <c r="J3840" t="b">
        <v>0</v>
      </c>
      <c r="K3840" t="s">
        <v>287</v>
      </c>
      <c r="L3840" t="s">
        <v>22</v>
      </c>
      <c r="M3840">
        <v>70000</v>
      </c>
      <c r="O3840" t="s">
        <v>5158</v>
      </c>
      <c r="P3840" t="s">
        <v>5159</v>
      </c>
    </row>
    <row r="3841" spans="1:16" x14ac:dyDescent="0.35">
      <c r="A3841" t="s">
        <v>1776</v>
      </c>
      <c r="B3841" t="s">
        <v>1776</v>
      </c>
      <c r="C3841" t="s">
        <v>5188</v>
      </c>
      <c r="D3841" t="s">
        <v>17438</v>
      </c>
      <c r="E3841" t="s">
        <v>20</v>
      </c>
      <c r="F3841" t="b">
        <v>0</v>
      </c>
      <c r="G3841" t="s">
        <v>52</v>
      </c>
      <c r="H3841" s="1">
        <v>45786.375138888892</v>
      </c>
      <c r="I3841" t="b">
        <v>0</v>
      </c>
      <c r="J3841" t="b">
        <v>0</v>
      </c>
      <c r="K3841" t="s">
        <v>31</v>
      </c>
      <c r="L3841" t="s">
        <v>22</v>
      </c>
      <c r="M3841">
        <v>85359.5</v>
      </c>
      <c r="O3841" t="s">
        <v>5189</v>
      </c>
      <c r="P3841" t="s">
        <v>4958</v>
      </c>
    </row>
    <row r="3842" spans="1:16" x14ac:dyDescent="0.35">
      <c r="A3842" t="s">
        <v>1776</v>
      </c>
      <c r="B3842" t="s">
        <v>3859</v>
      </c>
      <c r="C3842" t="s">
        <v>703</v>
      </c>
      <c r="D3842" t="s">
        <v>36</v>
      </c>
      <c r="E3842" t="s">
        <v>20</v>
      </c>
      <c r="F3842" t="b">
        <v>0</v>
      </c>
      <c r="G3842" t="s">
        <v>43</v>
      </c>
      <c r="H3842" s="1">
        <v>45786.417395833327</v>
      </c>
      <c r="I3842" t="b">
        <v>0</v>
      </c>
      <c r="J3842" t="b">
        <v>0</v>
      </c>
      <c r="K3842" t="s">
        <v>31</v>
      </c>
      <c r="L3842" t="s">
        <v>32</v>
      </c>
      <c r="N3842">
        <v>40</v>
      </c>
      <c r="O3842" t="s">
        <v>2657</v>
      </c>
    </row>
    <row r="3843" spans="1:16" x14ac:dyDescent="0.35">
      <c r="A3843" t="s">
        <v>1776</v>
      </c>
      <c r="B3843" t="s">
        <v>5190</v>
      </c>
      <c r="C3843" t="s">
        <v>142</v>
      </c>
      <c r="D3843" t="s">
        <v>36</v>
      </c>
      <c r="E3843" t="s">
        <v>20</v>
      </c>
      <c r="F3843" t="b">
        <v>0</v>
      </c>
      <c r="G3843" t="s">
        <v>68</v>
      </c>
      <c r="H3843" s="1">
        <v>45786.459178240737</v>
      </c>
      <c r="I3843" t="b">
        <v>0</v>
      </c>
      <c r="J3843" t="b">
        <v>1</v>
      </c>
      <c r="K3843" t="s">
        <v>31</v>
      </c>
      <c r="L3843" t="s">
        <v>32</v>
      </c>
      <c r="N3843">
        <v>42.040000915527337</v>
      </c>
      <c r="O3843" t="s">
        <v>5191</v>
      </c>
    </row>
    <row r="3844" spans="1:16" x14ac:dyDescent="0.35">
      <c r="A3844" t="s">
        <v>1776</v>
      </c>
      <c r="B3844" t="s">
        <v>2124</v>
      </c>
      <c r="C3844" t="s">
        <v>1687</v>
      </c>
      <c r="D3844" t="s">
        <v>115</v>
      </c>
      <c r="E3844" t="s">
        <v>20</v>
      </c>
      <c r="F3844" t="b">
        <v>0</v>
      </c>
      <c r="G3844" t="s">
        <v>68</v>
      </c>
      <c r="H3844" s="1">
        <v>45786.459201388891</v>
      </c>
      <c r="I3844" t="b">
        <v>0</v>
      </c>
      <c r="J3844" t="b">
        <v>1</v>
      </c>
      <c r="K3844" t="s">
        <v>31</v>
      </c>
      <c r="L3844" t="s">
        <v>22</v>
      </c>
      <c r="M3844">
        <v>78510</v>
      </c>
      <c r="O3844" t="s">
        <v>2227</v>
      </c>
      <c r="P3844" t="s">
        <v>340</v>
      </c>
    </row>
    <row r="3845" spans="1:16" x14ac:dyDescent="0.35">
      <c r="A3845" t="s">
        <v>1776</v>
      </c>
      <c r="B3845" t="s">
        <v>2120</v>
      </c>
      <c r="C3845" t="s">
        <v>276</v>
      </c>
      <c r="D3845" t="s">
        <v>443</v>
      </c>
      <c r="E3845" t="s">
        <v>20</v>
      </c>
      <c r="F3845" t="b">
        <v>0</v>
      </c>
      <c r="G3845" t="s">
        <v>47</v>
      </c>
      <c r="H3845" s="1">
        <v>45786.460162037038</v>
      </c>
      <c r="I3845" t="b">
        <v>0</v>
      </c>
      <c r="J3845" t="b">
        <v>0</v>
      </c>
      <c r="K3845" t="s">
        <v>31</v>
      </c>
      <c r="L3845" t="s">
        <v>22</v>
      </c>
      <c r="M3845">
        <v>140000</v>
      </c>
      <c r="O3845" t="s">
        <v>4181</v>
      </c>
      <c r="P3845" t="s">
        <v>2519</v>
      </c>
    </row>
    <row r="3846" spans="1:16" x14ac:dyDescent="0.35">
      <c r="A3846" t="s">
        <v>1776</v>
      </c>
      <c r="B3846" t="s">
        <v>5192</v>
      </c>
      <c r="C3846" t="s">
        <v>5193</v>
      </c>
      <c r="D3846" t="s">
        <v>36</v>
      </c>
      <c r="E3846" t="s">
        <v>20</v>
      </c>
      <c r="F3846" t="b">
        <v>0</v>
      </c>
      <c r="G3846" t="s">
        <v>68</v>
      </c>
      <c r="H3846" s="1">
        <v>45786.500949074078</v>
      </c>
      <c r="I3846" t="b">
        <v>0</v>
      </c>
      <c r="J3846" t="b">
        <v>1</v>
      </c>
      <c r="K3846" t="s">
        <v>31</v>
      </c>
      <c r="L3846" t="s">
        <v>22</v>
      </c>
      <c r="M3846">
        <v>82500</v>
      </c>
      <c r="O3846" t="s">
        <v>5194</v>
      </c>
      <c r="P3846" t="s">
        <v>5195</v>
      </c>
    </row>
    <row r="3847" spans="1:16" x14ac:dyDescent="0.35">
      <c r="A3847" t="s">
        <v>1776</v>
      </c>
      <c r="B3847" t="s">
        <v>5196</v>
      </c>
      <c r="C3847" t="s">
        <v>5197</v>
      </c>
      <c r="D3847" t="s">
        <v>110</v>
      </c>
      <c r="E3847" t="s">
        <v>20</v>
      </c>
      <c r="F3847" t="b">
        <v>0</v>
      </c>
      <c r="G3847" t="s">
        <v>68</v>
      </c>
      <c r="H3847" s="1">
        <v>45786.625844907408</v>
      </c>
      <c r="I3847" t="b">
        <v>0</v>
      </c>
      <c r="J3847" t="b">
        <v>1</v>
      </c>
      <c r="K3847" t="s">
        <v>31</v>
      </c>
      <c r="L3847" t="s">
        <v>22</v>
      </c>
      <c r="M3847">
        <v>85200</v>
      </c>
      <c r="O3847" t="s">
        <v>5198</v>
      </c>
      <c r="P3847" t="s">
        <v>5199</v>
      </c>
    </row>
    <row r="3848" spans="1:16" x14ac:dyDescent="0.35">
      <c r="A3848" t="s">
        <v>1776</v>
      </c>
      <c r="B3848" t="s">
        <v>1776</v>
      </c>
      <c r="C3848" t="s">
        <v>3858</v>
      </c>
      <c r="D3848" t="s">
        <v>36</v>
      </c>
      <c r="E3848" t="s">
        <v>20</v>
      </c>
      <c r="F3848" t="b">
        <v>0</v>
      </c>
      <c r="G3848" t="s">
        <v>68</v>
      </c>
      <c r="H3848" s="1">
        <v>45786.750844907408</v>
      </c>
      <c r="I3848" t="b">
        <v>0</v>
      </c>
      <c r="J3848" t="b">
        <v>0</v>
      </c>
      <c r="K3848" t="s">
        <v>31</v>
      </c>
      <c r="L3848" t="s">
        <v>22</v>
      </c>
      <c r="M3848">
        <v>82500</v>
      </c>
      <c r="O3848" t="s">
        <v>5200</v>
      </c>
      <c r="P3848" t="s">
        <v>5201</v>
      </c>
    </row>
    <row r="3849" spans="1:16" x14ac:dyDescent="0.35">
      <c r="A3849" t="s">
        <v>1776</v>
      </c>
      <c r="B3849" t="s">
        <v>1776</v>
      </c>
      <c r="C3849" t="s">
        <v>3827</v>
      </c>
      <c r="D3849" t="s">
        <v>36</v>
      </c>
      <c r="E3849" t="s">
        <v>20</v>
      </c>
      <c r="F3849" t="b">
        <v>0</v>
      </c>
      <c r="G3849" t="s">
        <v>52</v>
      </c>
      <c r="H3849" s="1">
        <v>45786.875127314823</v>
      </c>
      <c r="I3849" t="b">
        <v>0</v>
      </c>
      <c r="J3849" t="b">
        <v>0</v>
      </c>
      <c r="K3849" t="s">
        <v>31</v>
      </c>
      <c r="L3849" t="s">
        <v>22</v>
      </c>
      <c r="M3849">
        <v>95000</v>
      </c>
      <c r="O3849" t="s">
        <v>5202</v>
      </c>
      <c r="P3849" t="s">
        <v>5203</v>
      </c>
    </row>
    <row r="3850" spans="1:16" x14ac:dyDescent="0.35">
      <c r="A3850" t="s">
        <v>1776</v>
      </c>
      <c r="B3850" t="s">
        <v>5204</v>
      </c>
      <c r="C3850" t="s">
        <v>1082</v>
      </c>
      <c r="D3850" t="s">
        <v>573</v>
      </c>
      <c r="E3850" t="s">
        <v>296</v>
      </c>
      <c r="F3850" t="b">
        <v>0</v>
      </c>
      <c r="G3850" t="s">
        <v>52</v>
      </c>
      <c r="H3850" s="1">
        <v>45787.000081018523</v>
      </c>
      <c r="I3850" t="b">
        <v>0</v>
      </c>
      <c r="J3850" t="b">
        <v>1</v>
      </c>
      <c r="K3850" t="s">
        <v>31</v>
      </c>
      <c r="L3850" t="s">
        <v>32</v>
      </c>
      <c r="N3850">
        <v>27.979999542236332</v>
      </c>
      <c r="O3850" t="s">
        <v>33</v>
      </c>
      <c r="P3850" t="s">
        <v>5205</v>
      </c>
    </row>
    <row r="3851" spans="1:16" x14ac:dyDescent="0.35">
      <c r="A3851" t="s">
        <v>1776</v>
      </c>
      <c r="B3851" t="s">
        <v>5206</v>
      </c>
      <c r="C3851" t="s">
        <v>599</v>
      </c>
      <c r="D3851" t="s">
        <v>573</v>
      </c>
      <c r="E3851" t="s">
        <v>296</v>
      </c>
      <c r="F3851" t="b">
        <v>0</v>
      </c>
      <c r="G3851" t="s">
        <v>52</v>
      </c>
      <c r="H3851" s="1">
        <v>45787.000162037039</v>
      </c>
      <c r="I3851" t="b">
        <v>0</v>
      </c>
      <c r="J3851" t="b">
        <v>0</v>
      </c>
      <c r="K3851" t="s">
        <v>31</v>
      </c>
      <c r="L3851" t="s">
        <v>32</v>
      </c>
      <c r="N3851">
        <v>24.014999389648441</v>
      </c>
      <c r="O3851" t="s">
        <v>5207</v>
      </c>
      <c r="P3851" t="s">
        <v>1960</v>
      </c>
    </row>
    <row r="3852" spans="1:16" x14ac:dyDescent="0.35">
      <c r="A3852" t="s">
        <v>1776</v>
      </c>
      <c r="B3852" t="s">
        <v>3182</v>
      </c>
      <c r="C3852" t="s">
        <v>2477</v>
      </c>
      <c r="D3852" t="s">
        <v>573</v>
      </c>
      <c r="E3852" t="s">
        <v>296</v>
      </c>
      <c r="F3852" t="b">
        <v>0</v>
      </c>
      <c r="G3852" t="s">
        <v>52</v>
      </c>
      <c r="H3852" s="1">
        <v>45787.000173611108</v>
      </c>
      <c r="I3852" t="b">
        <v>0</v>
      </c>
      <c r="J3852" t="b">
        <v>0</v>
      </c>
      <c r="K3852" t="s">
        <v>31</v>
      </c>
      <c r="L3852" t="s">
        <v>32</v>
      </c>
      <c r="N3852">
        <v>24.014999389648441</v>
      </c>
      <c r="O3852" t="s">
        <v>2478</v>
      </c>
      <c r="P3852" t="s">
        <v>2479</v>
      </c>
    </row>
    <row r="3853" spans="1:16" x14ac:dyDescent="0.35">
      <c r="A3853" t="s">
        <v>1776</v>
      </c>
      <c r="B3853" t="s">
        <v>2526</v>
      </c>
      <c r="C3853" t="s">
        <v>3405</v>
      </c>
      <c r="D3853" t="s">
        <v>110</v>
      </c>
      <c r="E3853" t="s">
        <v>20</v>
      </c>
      <c r="F3853" t="b">
        <v>0</v>
      </c>
      <c r="G3853" t="s">
        <v>47</v>
      </c>
      <c r="H3853" s="1">
        <v>45787.000277777777</v>
      </c>
      <c r="I3853" t="b">
        <v>0</v>
      </c>
      <c r="J3853" t="b">
        <v>0</v>
      </c>
      <c r="K3853" t="s">
        <v>31</v>
      </c>
      <c r="L3853" t="s">
        <v>22</v>
      </c>
      <c r="M3853">
        <v>72500</v>
      </c>
      <c r="O3853" t="s">
        <v>5208</v>
      </c>
      <c r="P3853" t="s">
        <v>1510</v>
      </c>
    </row>
    <row r="3854" spans="1:16" x14ac:dyDescent="0.35">
      <c r="A3854" t="s">
        <v>1776</v>
      </c>
      <c r="B3854" t="s">
        <v>5209</v>
      </c>
      <c r="C3854" t="s">
        <v>3478</v>
      </c>
      <c r="D3854" t="s">
        <v>3470</v>
      </c>
      <c r="E3854" t="s">
        <v>20</v>
      </c>
      <c r="F3854" t="b">
        <v>0</v>
      </c>
      <c r="G3854" t="s">
        <v>68</v>
      </c>
      <c r="H3854" s="1">
        <v>45787.000879629632</v>
      </c>
      <c r="I3854" t="b">
        <v>0</v>
      </c>
      <c r="J3854" t="b">
        <v>1</v>
      </c>
      <c r="K3854" t="s">
        <v>31</v>
      </c>
      <c r="L3854" t="s">
        <v>22</v>
      </c>
      <c r="M3854">
        <v>162500</v>
      </c>
      <c r="O3854" t="s">
        <v>3479</v>
      </c>
      <c r="P3854" t="s">
        <v>3480</v>
      </c>
    </row>
    <row r="3855" spans="1:16" x14ac:dyDescent="0.35">
      <c r="A3855" t="s">
        <v>1776</v>
      </c>
      <c r="B3855" t="s">
        <v>5210</v>
      </c>
      <c r="C3855" t="s">
        <v>2330</v>
      </c>
      <c r="D3855" t="s">
        <v>17488</v>
      </c>
      <c r="E3855" t="s">
        <v>20</v>
      </c>
      <c r="F3855" t="b">
        <v>0</v>
      </c>
      <c r="G3855" t="s">
        <v>47</v>
      </c>
      <c r="H3855" s="1">
        <v>45787.250347222223</v>
      </c>
      <c r="I3855" t="b">
        <v>0</v>
      </c>
      <c r="J3855" t="b">
        <v>1</v>
      </c>
      <c r="K3855" t="s">
        <v>31</v>
      </c>
      <c r="L3855" t="s">
        <v>22</v>
      </c>
      <c r="M3855">
        <v>134984</v>
      </c>
      <c r="O3855" t="s">
        <v>3535</v>
      </c>
      <c r="P3855" t="s">
        <v>5211</v>
      </c>
    </row>
    <row r="3856" spans="1:16" x14ac:dyDescent="0.35">
      <c r="A3856" t="s">
        <v>1776</v>
      </c>
      <c r="B3856" t="s">
        <v>2196</v>
      </c>
      <c r="C3856" t="s">
        <v>142</v>
      </c>
      <c r="D3856" t="s">
        <v>17437</v>
      </c>
      <c r="F3856" t="b">
        <v>0</v>
      </c>
      <c r="G3856" t="s">
        <v>68</v>
      </c>
      <c r="H3856" s="1">
        <v>45787.250787037039</v>
      </c>
      <c r="I3856" t="b">
        <v>1</v>
      </c>
      <c r="J3856" t="b">
        <v>0</v>
      </c>
      <c r="K3856" t="s">
        <v>31</v>
      </c>
      <c r="L3856" t="s">
        <v>32</v>
      </c>
      <c r="N3856">
        <v>35.875</v>
      </c>
      <c r="O3856" t="s">
        <v>61</v>
      </c>
    </row>
    <row r="3857" spans="1:16" x14ac:dyDescent="0.35">
      <c r="A3857" t="s">
        <v>1776</v>
      </c>
      <c r="B3857" t="s">
        <v>5212</v>
      </c>
      <c r="C3857" t="s">
        <v>18</v>
      </c>
      <c r="D3857" t="s">
        <v>1955</v>
      </c>
      <c r="E3857" t="s">
        <v>91</v>
      </c>
      <c r="F3857" t="b">
        <v>1</v>
      </c>
      <c r="G3857" t="s">
        <v>1628</v>
      </c>
      <c r="H3857" s="1">
        <v>45787.258113425924</v>
      </c>
      <c r="I3857" t="b">
        <v>1</v>
      </c>
      <c r="J3857" t="b">
        <v>0</v>
      </c>
      <c r="K3857" t="s">
        <v>1628</v>
      </c>
      <c r="L3857" t="s">
        <v>32</v>
      </c>
      <c r="N3857">
        <v>8</v>
      </c>
      <c r="O3857" t="s">
        <v>1956</v>
      </c>
    </row>
    <row r="3858" spans="1:16" x14ac:dyDescent="0.35">
      <c r="A3858" t="s">
        <v>1776</v>
      </c>
      <c r="B3858" t="s">
        <v>2291</v>
      </c>
      <c r="C3858" t="s">
        <v>3949</v>
      </c>
      <c r="D3858" t="s">
        <v>115</v>
      </c>
      <c r="F3858" t="b">
        <v>0</v>
      </c>
      <c r="G3858" t="s">
        <v>52</v>
      </c>
      <c r="H3858" s="1">
        <v>45787.333657407413</v>
      </c>
      <c r="I3858" t="b">
        <v>0</v>
      </c>
      <c r="J3858" t="b">
        <v>0</v>
      </c>
      <c r="K3858" t="s">
        <v>31</v>
      </c>
      <c r="L3858" t="s">
        <v>22</v>
      </c>
      <c r="M3858">
        <v>93176</v>
      </c>
      <c r="O3858" t="s">
        <v>3950</v>
      </c>
    </row>
    <row r="3859" spans="1:16" x14ac:dyDescent="0.35">
      <c r="A3859" t="s">
        <v>1776</v>
      </c>
      <c r="B3859" t="s">
        <v>5213</v>
      </c>
      <c r="C3859" t="s">
        <v>5214</v>
      </c>
      <c r="D3859" t="s">
        <v>573</v>
      </c>
      <c r="E3859" t="s">
        <v>296</v>
      </c>
      <c r="F3859" t="b">
        <v>0</v>
      </c>
      <c r="G3859" t="s">
        <v>52</v>
      </c>
      <c r="H3859" s="1">
        <v>45787.458368055559</v>
      </c>
      <c r="I3859" t="b">
        <v>0</v>
      </c>
      <c r="J3859" t="b">
        <v>1</v>
      </c>
      <c r="K3859" t="s">
        <v>31</v>
      </c>
      <c r="L3859" t="s">
        <v>32</v>
      </c>
      <c r="N3859">
        <v>57</v>
      </c>
      <c r="O3859" t="s">
        <v>5215</v>
      </c>
      <c r="P3859" t="s">
        <v>5216</v>
      </c>
    </row>
    <row r="3860" spans="1:16" x14ac:dyDescent="0.35">
      <c r="A3860" t="s">
        <v>1776</v>
      </c>
      <c r="B3860" t="s">
        <v>4964</v>
      </c>
      <c r="C3860" t="s">
        <v>491</v>
      </c>
      <c r="D3860" t="s">
        <v>573</v>
      </c>
      <c r="E3860" t="s">
        <v>296</v>
      </c>
      <c r="F3860" t="b">
        <v>0</v>
      </c>
      <c r="G3860" t="s">
        <v>52</v>
      </c>
      <c r="H3860" s="1">
        <v>45787.458425925928</v>
      </c>
      <c r="I3860" t="b">
        <v>0</v>
      </c>
      <c r="J3860" t="b">
        <v>0</v>
      </c>
      <c r="K3860" t="s">
        <v>31</v>
      </c>
      <c r="L3860" t="s">
        <v>32</v>
      </c>
      <c r="N3860">
        <v>20.670000076293949</v>
      </c>
      <c r="O3860" t="s">
        <v>2388</v>
      </c>
    </row>
    <row r="3861" spans="1:16" x14ac:dyDescent="0.35">
      <c r="A3861" t="s">
        <v>1776</v>
      </c>
      <c r="B3861" t="s">
        <v>5217</v>
      </c>
      <c r="C3861" t="s">
        <v>2113</v>
      </c>
      <c r="D3861" t="s">
        <v>573</v>
      </c>
      <c r="E3861" t="s">
        <v>296</v>
      </c>
      <c r="F3861" t="b">
        <v>0</v>
      </c>
      <c r="G3861" t="s">
        <v>52</v>
      </c>
      <c r="H3861" s="1">
        <v>45787.458460648151</v>
      </c>
      <c r="I3861" t="b">
        <v>0</v>
      </c>
      <c r="J3861" t="b">
        <v>0</v>
      </c>
      <c r="K3861" t="s">
        <v>31</v>
      </c>
      <c r="L3861" t="s">
        <v>32</v>
      </c>
      <c r="N3861">
        <v>27.435001373291019</v>
      </c>
      <c r="O3861" t="s">
        <v>5218</v>
      </c>
      <c r="P3861" t="s">
        <v>340</v>
      </c>
    </row>
    <row r="3862" spans="1:16" x14ac:dyDescent="0.35">
      <c r="A3862" t="s">
        <v>1776</v>
      </c>
      <c r="B3862" t="s">
        <v>5219</v>
      </c>
      <c r="C3862" t="s">
        <v>5220</v>
      </c>
      <c r="D3862" t="s">
        <v>573</v>
      </c>
      <c r="E3862" t="s">
        <v>436</v>
      </c>
      <c r="F3862" t="b">
        <v>0</v>
      </c>
      <c r="G3862" t="s">
        <v>52</v>
      </c>
      <c r="H3862" s="1">
        <v>45787.458541666667</v>
      </c>
      <c r="I3862" t="b">
        <v>1</v>
      </c>
      <c r="J3862" t="b">
        <v>1</v>
      </c>
      <c r="K3862" t="s">
        <v>31</v>
      </c>
      <c r="L3862" t="s">
        <v>32</v>
      </c>
      <c r="N3862">
        <v>27.435001373291019</v>
      </c>
      <c r="O3862" t="s">
        <v>5221</v>
      </c>
      <c r="P3862" t="s">
        <v>164</v>
      </c>
    </row>
    <row r="3863" spans="1:16" x14ac:dyDescent="0.35">
      <c r="A3863" t="s">
        <v>1776</v>
      </c>
      <c r="B3863" t="s">
        <v>5222</v>
      </c>
      <c r="C3863" t="s">
        <v>1336</v>
      </c>
      <c r="D3863" t="s">
        <v>573</v>
      </c>
      <c r="E3863" t="s">
        <v>296</v>
      </c>
      <c r="F3863" t="b">
        <v>0</v>
      </c>
      <c r="G3863" t="s">
        <v>68</v>
      </c>
      <c r="H3863" s="1">
        <v>45787.459155092591</v>
      </c>
      <c r="I3863" t="b">
        <v>1</v>
      </c>
      <c r="J3863" t="b">
        <v>1</v>
      </c>
      <c r="K3863" t="s">
        <v>31</v>
      </c>
      <c r="L3863" t="s">
        <v>32</v>
      </c>
      <c r="N3863">
        <v>22.694999694824219</v>
      </c>
      <c r="O3863" t="s">
        <v>5223</v>
      </c>
    </row>
    <row r="3864" spans="1:16" x14ac:dyDescent="0.35">
      <c r="A3864" t="s">
        <v>1776</v>
      </c>
      <c r="B3864" t="s">
        <v>3795</v>
      </c>
      <c r="C3864" t="s">
        <v>5224</v>
      </c>
      <c r="D3864" t="s">
        <v>573</v>
      </c>
      <c r="E3864" t="s">
        <v>296</v>
      </c>
      <c r="F3864" t="b">
        <v>0</v>
      </c>
      <c r="G3864" t="s">
        <v>171</v>
      </c>
      <c r="H3864" s="1">
        <v>45787.475810185177</v>
      </c>
      <c r="I3864" t="b">
        <v>1</v>
      </c>
      <c r="J3864" t="b">
        <v>0</v>
      </c>
      <c r="K3864" t="s">
        <v>31</v>
      </c>
      <c r="L3864" t="s">
        <v>32</v>
      </c>
      <c r="N3864">
        <v>22.694999694824219</v>
      </c>
      <c r="O3864" t="s">
        <v>5225</v>
      </c>
    </row>
    <row r="3865" spans="1:16" x14ac:dyDescent="0.35">
      <c r="A3865" t="s">
        <v>1776</v>
      </c>
      <c r="B3865" t="s">
        <v>1994</v>
      </c>
      <c r="C3865" t="s">
        <v>4346</v>
      </c>
      <c r="D3865" t="s">
        <v>115</v>
      </c>
      <c r="E3865" t="s">
        <v>20</v>
      </c>
      <c r="F3865" t="b">
        <v>0</v>
      </c>
      <c r="G3865" t="s">
        <v>52</v>
      </c>
      <c r="H3865" s="1">
        <v>45787.541921296302</v>
      </c>
      <c r="I3865" t="b">
        <v>0</v>
      </c>
      <c r="J3865" t="b">
        <v>0</v>
      </c>
      <c r="K3865" t="s">
        <v>31</v>
      </c>
      <c r="L3865" t="s">
        <v>22</v>
      </c>
      <c r="M3865">
        <v>83500</v>
      </c>
      <c r="O3865" t="s">
        <v>4347</v>
      </c>
      <c r="P3865" t="s">
        <v>3404</v>
      </c>
    </row>
    <row r="3866" spans="1:16" x14ac:dyDescent="0.35">
      <c r="A3866" t="s">
        <v>1776</v>
      </c>
      <c r="B3866" t="s">
        <v>5226</v>
      </c>
      <c r="C3866" t="s">
        <v>691</v>
      </c>
      <c r="D3866" t="s">
        <v>36</v>
      </c>
      <c r="E3866" t="s">
        <v>20</v>
      </c>
      <c r="F3866" t="b">
        <v>0</v>
      </c>
      <c r="G3866" t="s">
        <v>52</v>
      </c>
      <c r="H3866" s="1">
        <v>45787.544224537043</v>
      </c>
      <c r="I3866" t="b">
        <v>1</v>
      </c>
      <c r="J3866" t="b">
        <v>1</v>
      </c>
      <c r="K3866" t="s">
        <v>31</v>
      </c>
      <c r="L3866" t="s">
        <v>22</v>
      </c>
      <c r="M3866">
        <v>160000</v>
      </c>
      <c r="O3866" t="s">
        <v>53</v>
      </c>
      <c r="P3866" t="s">
        <v>5227</v>
      </c>
    </row>
    <row r="3867" spans="1:16" x14ac:dyDescent="0.35">
      <c r="A3867" t="s">
        <v>1776</v>
      </c>
      <c r="B3867" t="s">
        <v>5228</v>
      </c>
      <c r="C3867" t="s">
        <v>5056</v>
      </c>
      <c r="D3867" t="s">
        <v>3358</v>
      </c>
      <c r="E3867" t="s">
        <v>20</v>
      </c>
      <c r="F3867" t="b">
        <v>0</v>
      </c>
      <c r="G3867" t="s">
        <v>68</v>
      </c>
      <c r="H3867" s="1">
        <v>45787.584178240737</v>
      </c>
      <c r="I3867" t="b">
        <v>0</v>
      </c>
      <c r="J3867" t="b">
        <v>1</v>
      </c>
      <c r="K3867" t="s">
        <v>31</v>
      </c>
      <c r="L3867" t="s">
        <v>22</v>
      </c>
      <c r="M3867">
        <v>60996</v>
      </c>
      <c r="O3867" t="s">
        <v>5229</v>
      </c>
      <c r="P3867" t="s">
        <v>5230</v>
      </c>
    </row>
    <row r="3868" spans="1:16" x14ac:dyDescent="0.35">
      <c r="A3868" t="s">
        <v>1776</v>
      </c>
      <c r="B3868" t="s">
        <v>5231</v>
      </c>
      <c r="C3868" t="s">
        <v>3617</v>
      </c>
      <c r="D3868" t="s">
        <v>573</v>
      </c>
      <c r="E3868" t="s">
        <v>20</v>
      </c>
      <c r="F3868" t="b">
        <v>0</v>
      </c>
      <c r="G3868" t="s">
        <v>52</v>
      </c>
      <c r="H3868" s="1">
        <v>45787.833460648151</v>
      </c>
      <c r="I3868" t="b">
        <v>0</v>
      </c>
      <c r="J3868" t="b">
        <v>1</v>
      </c>
      <c r="K3868" t="s">
        <v>31</v>
      </c>
      <c r="L3868" t="s">
        <v>32</v>
      </c>
      <c r="N3868">
        <v>22.694999694824219</v>
      </c>
      <c r="O3868" t="s">
        <v>5232</v>
      </c>
      <c r="P3868" t="s">
        <v>232</v>
      </c>
    </row>
    <row r="3869" spans="1:16" x14ac:dyDescent="0.35">
      <c r="A3869" t="s">
        <v>1776</v>
      </c>
      <c r="B3869" t="s">
        <v>5233</v>
      </c>
      <c r="C3869" t="s">
        <v>18</v>
      </c>
      <c r="D3869" t="s">
        <v>573</v>
      </c>
      <c r="E3869" t="s">
        <v>20</v>
      </c>
      <c r="F3869" t="b">
        <v>1</v>
      </c>
      <c r="G3869" t="s">
        <v>52</v>
      </c>
      <c r="H3869" s="1">
        <v>45787.833506944437</v>
      </c>
      <c r="I3869" t="b">
        <v>0</v>
      </c>
      <c r="J3869" t="b">
        <v>0</v>
      </c>
      <c r="K3869" t="s">
        <v>31</v>
      </c>
      <c r="L3869" t="s">
        <v>32</v>
      </c>
      <c r="N3869">
        <v>30.264999389648441</v>
      </c>
      <c r="O3869" t="s">
        <v>5234</v>
      </c>
      <c r="P3869" t="s">
        <v>4623</v>
      </c>
    </row>
    <row r="3870" spans="1:16" x14ac:dyDescent="0.35">
      <c r="A3870" t="s">
        <v>1776</v>
      </c>
      <c r="B3870" t="s">
        <v>5235</v>
      </c>
      <c r="C3870" t="s">
        <v>407</v>
      </c>
      <c r="D3870" t="s">
        <v>573</v>
      </c>
      <c r="E3870" t="s">
        <v>20</v>
      </c>
      <c r="F3870" t="b">
        <v>0</v>
      </c>
      <c r="G3870" t="s">
        <v>171</v>
      </c>
      <c r="H3870" s="1">
        <v>45787.850937499999</v>
      </c>
      <c r="I3870" t="b">
        <v>0</v>
      </c>
      <c r="J3870" t="b">
        <v>1</v>
      </c>
      <c r="K3870" t="s">
        <v>31</v>
      </c>
      <c r="L3870" t="s">
        <v>32</v>
      </c>
      <c r="N3870">
        <v>18.815000534057621</v>
      </c>
      <c r="O3870" t="s">
        <v>5232</v>
      </c>
      <c r="P3870" t="s">
        <v>232</v>
      </c>
    </row>
    <row r="3871" spans="1:16" x14ac:dyDescent="0.35">
      <c r="A3871" t="s">
        <v>1776</v>
      </c>
      <c r="B3871" t="s">
        <v>5236</v>
      </c>
      <c r="C3871" t="s">
        <v>533</v>
      </c>
      <c r="D3871" t="s">
        <v>573</v>
      </c>
      <c r="E3871" t="s">
        <v>296</v>
      </c>
      <c r="F3871" t="b">
        <v>0</v>
      </c>
      <c r="G3871" t="s">
        <v>52</v>
      </c>
      <c r="H3871" s="1">
        <v>45787.958506944437</v>
      </c>
      <c r="I3871" t="b">
        <v>0</v>
      </c>
      <c r="J3871" t="b">
        <v>1</v>
      </c>
      <c r="K3871" t="s">
        <v>31</v>
      </c>
      <c r="L3871" t="s">
        <v>32</v>
      </c>
      <c r="N3871">
        <v>23.694999694824219</v>
      </c>
      <c r="O3871" t="s">
        <v>5237</v>
      </c>
      <c r="P3871" t="s">
        <v>164</v>
      </c>
    </row>
    <row r="3872" spans="1:16" x14ac:dyDescent="0.35">
      <c r="A3872" t="s">
        <v>1776</v>
      </c>
      <c r="B3872" t="s">
        <v>1957</v>
      </c>
      <c r="C3872" t="s">
        <v>5224</v>
      </c>
      <c r="D3872" t="s">
        <v>573</v>
      </c>
      <c r="E3872" t="s">
        <v>296</v>
      </c>
      <c r="F3872" t="b">
        <v>0</v>
      </c>
      <c r="G3872" t="s">
        <v>30</v>
      </c>
      <c r="H3872" s="1">
        <v>45787.95957175926</v>
      </c>
      <c r="I3872" t="b">
        <v>1</v>
      </c>
      <c r="J3872" t="b">
        <v>0</v>
      </c>
      <c r="K3872" t="s">
        <v>31</v>
      </c>
      <c r="L3872" t="s">
        <v>32</v>
      </c>
      <c r="N3872">
        <v>22.694999694824219</v>
      </c>
      <c r="O3872" t="s">
        <v>5225</v>
      </c>
    </row>
    <row r="3873" spans="1:16" x14ac:dyDescent="0.35">
      <c r="A3873" t="s">
        <v>1776</v>
      </c>
      <c r="B3873" t="s">
        <v>5238</v>
      </c>
      <c r="C3873" t="s">
        <v>1616</v>
      </c>
      <c r="D3873" t="s">
        <v>573</v>
      </c>
      <c r="E3873" t="s">
        <v>20</v>
      </c>
      <c r="F3873" t="b">
        <v>0</v>
      </c>
      <c r="G3873" t="s">
        <v>52</v>
      </c>
      <c r="H3873" s="1">
        <v>45788.083449074067</v>
      </c>
      <c r="I3873" t="b">
        <v>0</v>
      </c>
      <c r="J3873" t="b">
        <v>0</v>
      </c>
      <c r="K3873" t="s">
        <v>31</v>
      </c>
      <c r="L3873" t="s">
        <v>32</v>
      </c>
      <c r="N3873">
        <v>26.389999389648441</v>
      </c>
      <c r="O3873" t="s">
        <v>5239</v>
      </c>
      <c r="P3873" t="s">
        <v>1816</v>
      </c>
    </row>
    <row r="3874" spans="1:16" x14ac:dyDescent="0.35">
      <c r="A3874" t="s">
        <v>1776</v>
      </c>
      <c r="B3874" t="s">
        <v>5240</v>
      </c>
      <c r="C3874" t="s">
        <v>154</v>
      </c>
      <c r="D3874" t="s">
        <v>269</v>
      </c>
      <c r="E3874" t="s">
        <v>20</v>
      </c>
      <c r="F3874" t="b">
        <v>0</v>
      </c>
      <c r="G3874" t="s">
        <v>52</v>
      </c>
      <c r="H3874" s="1">
        <v>45788.250034722223</v>
      </c>
      <c r="I3874" t="b">
        <v>0</v>
      </c>
      <c r="J3874" t="b">
        <v>1</v>
      </c>
      <c r="K3874" t="s">
        <v>31</v>
      </c>
      <c r="L3874" t="s">
        <v>22</v>
      </c>
      <c r="M3874">
        <v>169311</v>
      </c>
      <c r="O3874" t="s">
        <v>3535</v>
      </c>
      <c r="P3874" t="s">
        <v>5241</v>
      </c>
    </row>
    <row r="3875" spans="1:16" x14ac:dyDescent="0.35">
      <c r="A3875" t="s">
        <v>1776</v>
      </c>
      <c r="B3875" t="s">
        <v>5242</v>
      </c>
      <c r="C3875" t="s">
        <v>142</v>
      </c>
      <c r="D3875" t="s">
        <v>17441</v>
      </c>
      <c r="E3875" t="s">
        <v>20</v>
      </c>
      <c r="F3875" t="b">
        <v>0</v>
      </c>
      <c r="G3875" t="s">
        <v>68</v>
      </c>
      <c r="H3875" s="1">
        <v>45788.250902777778</v>
      </c>
      <c r="I3875" t="b">
        <v>0</v>
      </c>
      <c r="J3875" t="b">
        <v>1</v>
      </c>
      <c r="K3875" t="s">
        <v>31</v>
      </c>
      <c r="L3875" t="s">
        <v>22</v>
      </c>
      <c r="M3875">
        <v>122000</v>
      </c>
      <c r="O3875" t="s">
        <v>4461</v>
      </c>
      <c r="P3875" t="s">
        <v>2558</v>
      </c>
    </row>
    <row r="3876" spans="1:16" x14ac:dyDescent="0.35">
      <c r="A3876" t="s">
        <v>1776</v>
      </c>
      <c r="B3876" t="s">
        <v>2124</v>
      </c>
      <c r="C3876" t="s">
        <v>18</v>
      </c>
      <c r="D3876" t="s">
        <v>962</v>
      </c>
      <c r="E3876" t="s">
        <v>20</v>
      </c>
      <c r="F3876" t="b">
        <v>1</v>
      </c>
      <c r="G3876" t="s">
        <v>5243</v>
      </c>
      <c r="H3876" s="1">
        <v>45788.286180555559</v>
      </c>
      <c r="I3876" t="b">
        <v>1</v>
      </c>
      <c r="J3876" t="b">
        <v>0</v>
      </c>
      <c r="K3876" t="s">
        <v>5243</v>
      </c>
      <c r="L3876" t="s">
        <v>22</v>
      </c>
      <c r="M3876">
        <v>100000</v>
      </c>
      <c r="O3876" t="s">
        <v>5244</v>
      </c>
      <c r="P3876" t="s">
        <v>5245</v>
      </c>
    </row>
    <row r="3877" spans="1:16" x14ac:dyDescent="0.35">
      <c r="A3877" t="s">
        <v>1776</v>
      </c>
      <c r="B3877" t="s">
        <v>5246</v>
      </c>
      <c r="C3877" t="s">
        <v>2602</v>
      </c>
      <c r="D3877" t="s">
        <v>573</v>
      </c>
      <c r="E3877" t="s">
        <v>20</v>
      </c>
      <c r="F3877" t="b">
        <v>0</v>
      </c>
      <c r="G3877" t="s">
        <v>52</v>
      </c>
      <c r="H3877" s="1">
        <v>45788.333541666667</v>
      </c>
      <c r="I3877" t="b">
        <v>0</v>
      </c>
      <c r="J3877" t="b">
        <v>0</v>
      </c>
      <c r="K3877" t="s">
        <v>31</v>
      </c>
      <c r="L3877" t="s">
        <v>32</v>
      </c>
      <c r="N3877">
        <v>27.435001373291019</v>
      </c>
      <c r="O3877" t="s">
        <v>3642</v>
      </c>
      <c r="P3877" t="s">
        <v>5247</v>
      </c>
    </row>
    <row r="3878" spans="1:16" x14ac:dyDescent="0.35">
      <c r="A3878" t="s">
        <v>1776</v>
      </c>
      <c r="B3878" t="s">
        <v>2048</v>
      </c>
      <c r="C3878" t="s">
        <v>3936</v>
      </c>
      <c r="D3878" t="s">
        <v>115</v>
      </c>
      <c r="E3878" t="s">
        <v>20</v>
      </c>
      <c r="F3878" t="b">
        <v>0</v>
      </c>
      <c r="G3878" t="s">
        <v>52</v>
      </c>
      <c r="H3878" s="1">
        <v>45788.416979166657</v>
      </c>
      <c r="I3878" t="b">
        <v>0</v>
      </c>
      <c r="J3878" t="b">
        <v>0</v>
      </c>
      <c r="K3878" t="s">
        <v>31</v>
      </c>
      <c r="L3878" t="s">
        <v>22</v>
      </c>
      <c r="M3878">
        <v>100500</v>
      </c>
      <c r="O3878" t="s">
        <v>3937</v>
      </c>
      <c r="P3878" t="s">
        <v>1062</v>
      </c>
    </row>
    <row r="3879" spans="1:16" x14ac:dyDescent="0.35">
      <c r="A3879" t="s">
        <v>1776</v>
      </c>
      <c r="B3879" t="s">
        <v>5248</v>
      </c>
      <c r="C3879" t="s">
        <v>5249</v>
      </c>
      <c r="D3879" t="s">
        <v>573</v>
      </c>
      <c r="E3879" t="s">
        <v>296</v>
      </c>
      <c r="F3879" t="b">
        <v>0</v>
      </c>
      <c r="G3879" t="s">
        <v>68</v>
      </c>
      <c r="H3879" s="1">
        <v>45788.459409722222</v>
      </c>
      <c r="I3879" t="b">
        <v>0</v>
      </c>
      <c r="J3879" t="b">
        <v>1</v>
      </c>
      <c r="K3879" t="s">
        <v>31</v>
      </c>
      <c r="L3879" t="s">
        <v>32</v>
      </c>
      <c r="N3879">
        <v>20.22500038146973</v>
      </c>
      <c r="O3879" t="s">
        <v>5250</v>
      </c>
      <c r="P3879" t="s">
        <v>5251</v>
      </c>
    </row>
    <row r="3880" spans="1:16" x14ac:dyDescent="0.35">
      <c r="A3880" t="s">
        <v>1776</v>
      </c>
      <c r="B3880" t="s">
        <v>5252</v>
      </c>
      <c r="C3880" t="s">
        <v>491</v>
      </c>
      <c r="D3880" t="s">
        <v>573</v>
      </c>
      <c r="E3880" t="s">
        <v>20</v>
      </c>
      <c r="F3880" t="b">
        <v>0</v>
      </c>
      <c r="G3880" t="s">
        <v>52</v>
      </c>
      <c r="H3880" s="1">
        <v>45788.583483796298</v>
      </c>
      <c r="I3880" t="b">
        <v>0</v>
      </c>
      <c r="J3880" t="b">
        <v>1</v>
      </c>
      <c r="K3880" t="s">
        <v>31</v>
      </c>
      <c r="L3880" t="s">
        <v>32</v>
      </c>
      <c r="N3880">
        <v>20.670000076293949</v>
      </c>
      <c r="O3880" t="s">
        <v>3618</v>
      </c>
      <c r="P3880" t="s">
        <v>5253</v>
      </c>
    </row>
    <row r="3881" spans="1:16" x14ac:dyDescent="0.35">
      <c r="A3881" t="s">
        <v>1776</v>
      </c>
      <c r="B3881" t="s">
        <v>5231</v>
      </c>
      <c r="C3881" t="s">
        <v>3617</v>
      </c>
      <c r="D3881" t="s">
        <v>115</v>
      </c>
      <c r="E3881" t="s">
        <v>20</v>
      </c>
      <c r="F3881" t="b">
        <v>0</v>
      </c>
      <c r="G3881" t="s">
        <v>52</v>
      </c>
      <c r="H3881" s="1">
        <v>45788.583622685182</v>
      </c>
      <c r="I3881" t="b">
        <v>0</v>
      </c>
      <c r="J3881" t="b">
        <v>0</v>
      </c>
      <c r="K3881" t="s">
        <v>31</v>
      </c>
      <c r="L3881" t="s">
        <v>32</v>
      </c>
      <c r="N3881">
        <v>22.694999694824219</v>
      </c>
      <c r="O3881" t="s">
        <v>5232</v>
      </c>
      <c r="P3881" t="s">
        <v>232</v>
      </c>
    </row>
    <row r="3882" spans="1:16" x14ac:dyDescent="0.35">
      <c r="A3882" t="s">
        <v>1776</v>
      </c>
      <c r="B3882" t="s">
        <v>4041</v>
      </c>
      <c r="C3882" t="s">
        <v>703</v>
      </c>
      <c r="D3882" t="s">
        <v>115</v>
      </c>
      <c r="E3882" t="s">
        <v>20</v>
      </c>
      <c r="F3882" t="b">
        <v>0</v>
      </c>
      <c r="G3882" t="s">
        <v>43</v>
      </c>
      <c r="H3882" s="1">
        <v>45788.584224537037</v>
      </c>
      <c r="I3882" t="b">
        <v>1</v>
      </c>
      <c r="J3882" t="b">
        <v>0</v>
      </c>
      <c r="K3882" t="s">
        <v>31</v>
      </c>
      <c r="L3882" t="s">
        <v>22</v>
      </c>
      <c r="M3882">
        <v>108267</v>
      </c>
      <c r="O3882" t="s">
        <v>975</v>
      </c>
    </row>
    <row r="3883" spans="1:16" x14ac:dyDescent="0.35">
      <c r="A3883" t="s">
        <v>1776</v>
      </c>
      <c r="B3883" t="s">
        <v>5254</v>
      </c>
      <c r="C3883" t="s">
        <v>517</v>
      </c>
      <c r="D3883" t="s">
        <v>110</v>
      </c>
      <c r="E3883" t="s">
        <v>20</v>
      </c>
      <c r="F3883" t="b">
        <v>0</v>
      </c>
      <c r="G3883" t="s">
        <v>52</v>
      </c>
      <c r="H3883" s="1">
        <v>45788.66679398148</v>
      </c>
      <c r="I3883" t="b">
        <v>0</v>
      </c>
      <c r="J3883" t="b">
        <v>1</v>
      </c>
      <c r="K3883" t="s">
        <v>31</v>
      </c>
      <c r="L3883" t="s">
        <v>22</v>
      </c>
      <c r="M3883">
        <v>117500</v>
      </c>
      <c r="O3883" t="s">
        <v>5255</v>
      </c>
      <c r="P3883" t="s">
        <v>5256</v>
      </c>
    </row>
    <row r="3884" spans="1:16" x14ac:dyDescent="0.35">
      <c r="A3884" t="s">
        <v>1776</v>
      </c>
      <c r="B3884" t="s">
        <v>3429</v>
      </c>
      <c r="C3884" t="s">
        <v>1805</v>
      </c>
      <c r="D3884" t="s">
        <v>17505</v>
      </c>
      <c r="E3884" t="s">
        <v>20</v>
      </c>
      <c r="F3884" t="b">
        <v>0</v>
      </c>
      <c r="G3884" t="s">
        <v>68</v>
      </c>
      <c r="H3884" s="1">
        <v>45788.667569444442</v>
      </c>
      <c r="I3884" t="b">
        <v>0</v>
      </c>
      <c r="J3884" t="b">
        <v>1</v>
      </c>
      <c r="K3884" t="s">
        <v>31</v>
      </c>
      <c r="L3884" t="s">
        <v>32</v>
      </c>
      <c r="N3884">
        <v>19.57500076293945</v>
      </c>
      <c r="O3884" t="s">
        <v>1959</v>
      </c>
      <c r="P3884" t="s">
        <v>140</v>
      </c>
    </row>
    <row r="3885" spans="1:16" x14ac:dyDescent="0.35">
      <c r="A3885" t="s">
        <v>1776</v>
      </c>
      <c r="B3885" t="s">
        <v>5257</v>
      </c>
      <c r="C3885" t="s">
        <v>3617</v>
      </c>
      <c r="D3885" t="s">
        <v>573</v>
      </c>
      <c r="E3885" t="s">
        <v>20</v>
      </c>
      <c r="F3885" t="b">
        <v>0</v>
      </c>
      <c r="G3885" t="s">
        <v>52</v>
      </c>
      <c r="H3885" s="1">
        <v>45788.833541666667</v>
      </c>
      <c r="I3885" t="b">
        <v>0</v>
      </c>
      <c r="J3885" t="b">
        <v>1</v>
      </c>
      <c r="K3885" t="s">
        <v>31</v>
      </c>
      <c r="L3885" t="s">
        <v>32</v>
      </c>
      <c r="N3885">
        <v>22.694999694824219</v>
      </c>
      <c r="O3885" t="s">
        <v>5258</v>
      </c>
      <c r="P3885" t="s">
        <v>5259</v>
      </c>
    </row>
    <row r="3886" spans="1:16" x14ac:dyDescent="0.35">
      <c r="A3886" t="s">
        <v>1776</v>
      </c>
      <c r="B3886" t="s">
        <v>5082</v>
      </c>
      <c r="C3886" t="s">
        <v>3405</v>
      </c>
      <c r="D3886" t="s">
        <v>573</v>
      </c>
      <c r="E3886" t="s">
        <v>296</v>
      </c>
      <c r="F3886" t="b">
        <v>0</v>
      </c>
      <c r="G3886" t="s">
        <v>47</v>
      </c>
      <c r="H3886" s="1">
        <v>45788.95888888889</v>
      </c>
      <c r="I3886" t="b">
        <v>0</v>
      </c>
      <c r="J3886" t="b">
        <v>1</v>
      </c>
      <c r="K3886" t="s">
        <v>31</v>
      </c>
      <c r="L3886" t="s">
        <v>32</v>
      </c>
      <c r="N3886">
        <v>24.33499908447266</v>
      </c>
      <c r="O3886" t="s">
        <v>5083</v>
      </c>
      <c r="P3886" t="s">
        <v>5084</v>
      </c>
    </row>
    <row r="3887" spans="1:16" x14ac:dyDescent="0.35">
      <c r="A3887" t="s">
        <v>1776</v>
      </c>
      <c r="B3887" t="s">
        <v>5260</v>
      </c>
      <c r="C3887" t="s">
        <v>5261</v>
      </c>
      <c r="D3887" t="s">
        <v>17445</v>
      </c>
      <c r="E3887" t="s">
        <v>20</v>
      </c>
      <c r="F3887" t="b">
        <v>0</v>
      </c>
      <c r="G3887" t="s">
        <v>30</v>
      </c>
      <c r="H3887" s="1">
        <v>45789.001562500001</v>
      </c>
      <c r="I3887" t="b">
        <v>0</v>
      </c>
      <c r="J3887" t="b">
        <v>1</v>
      </c>
      <c r="K3887" t="s">
        <v>31</v>
      </c>
      <c r="L3887" t="s">
        <v>22</v>
      </c>
      <c r="M3887">
        <v>99000</v>
      </c>
      <c r="O3887" t="s">
        <v>4003</v>
      </c>
      <c r="P3887" t="s">
        <v>4004</v>
      </c>
    </row>
    <row r="3888" spans="1:16" x14ac:dyDescent="0.35">
      <c r="A3888" t="s">
        <v>1776</v>
      </c>
      <c r="B3888" t="s">
        <v>5262</v>
      </c>
      <c r="C3888" t="s">
        <v>142</v>
      </c>
      <c r="D3888" t="s">
        <v>974</v>
      </c>
      <c r="E3888" t="s">
        <v>20</v>
      </c>
      <c r="F3888" t="b">
        <v>0</v>
      </c>
      <c r="G3888" t="s">
        <v>52</v>
      </c>
      <c r="H3888" s="1">
        <v>45789.002523148149</v>
      </c>
      <c r="I3888" t="b">
        <v>1</v>
      </c>
      <c r="J3888" t="b">
        <v>1</v>
      </c>
      <c r="K3888" t="s">
        <v>31</v>
      </c>
      <c r="L3888" t="s">
        <v>22</v>
      </c>
      <c r="M3888">
        <v>88582</v>
      </c>
      <c r="O3888" t="s">
        <v>143</v>
      </c>
      <c r="P3888" t="s">
        <v>5263</v>
      </c>
    </row>
    <row r="3889" spans="1:16" x14ac:dyDescent="0.35">
      <c r="A3889" t="s">
        <v>1776</v>
      </c>
      <c r="B3889" t="s">
        <v>5264</v>
      </c>
      <c r="C3889" t="s">
        <v>18</v>
      </c>
      <c r="D3889" t="s">
        <v>962</v>
      </c>
      <c r="E3889" t="s">
        <v>20</v>
      </c>
      <c r="F3889" t="b">
        <v>1</v>
      </c>
      <c r="G3889" t="s">
        <v>1789</v>
      </c>
      <c r="H3889" s="1">
        <v>45789.258564814823</v>
      </c>
      <c r="I3889" t="b">
        <v>0</v>
      </c>
      <c r="J3889" t="b">
        <v>0</v>
      </c>
      <c r="K3889" t="s">
        <v>1789</v>
      </c>
      <c r="L3889" t="s">
        <v>22</v>
      </c>
      <c r="M3889">
        <v>39000</v>
      </c>
      <c r="O3889" t="s">
        <v>1786</v>
      </c>
      <c r="P3889" t="s">
        <v>1790</v>
      </c>
    </row>
    <row r="3890" spans="1:16" x14ac:dyDescent="0.35">
      <c r="A3890" t="s">
        <v>1776</v>
      </c>
      <c r="B3890" t="s">
        <v>4191</v>
      </c>
      <c r="C3890" t="s">
        <v>3133</v>
      </c>
      <c r="D3890" t="s">
        <v>29</v>
      </c>
      <c r="E3890" t="s">
        <v>20</v>
      </c>
      <c r="F3890" t="b">
        <v>0</v>
      </c>
      <c r="G3890" t="s">
        <v>52</v>
      </c>
      <c r="H3890" s="1">
        <v>45789.291967592602</v>
      </c>
      <c r="I3890" t="b">
        <v>1</v>
      </c>
      <c r="J3890" t="b">
        <v>1</v>
      </c>
      <c r="K3890" t="s">
        <v>31</v>
      </c>
      <c r="L3890" t="s">
        <v>22</v>
      </c>
      <c r="M3890">
        <v>141000</v>
      </c>
      <c r="O3890" t="s">
        <v>3134</v>
      </c>
      <c r="P3890" t="s">
        <v>4194</v>
      </c>
    </row>
    <row r="3891" spans="1:16" x14ac:dyDescent="0.35">
      <c r="A3891" t="s">
        <v>1776</v>
      </c>
      <c r="B3891" t="s">
        <v>5265</v>
      </c>
      <c r="C3891" t="s">
        <v>533</v>
      </c>
      <c r="D3891" t="s">
        <v>36</v>
      </c>
      <c r="E3891" t="s">
        <v>20</v>
      </c>
      <c r="F3891" t="b">
        <v>0</v>
      </c>
      <c r="G3891" t="s">
        <v>52</v>
      </c>
      <c r="H3891" s="1">
        <v>45789.375358796293</v>
      </c>
      <c r="I3891" t="b">
        <v>0</v>
      </c>
      <c r="J3891" t="b">
        <v>1</v>
      </c>
      <c r="K3891" t="s">
        <v>31</v>
      </c>
      <c r="L3891" t="s">
        <v>22</v>
      </c>
      <c r="M3891">
        <v>144910</v>
      </c>
      <c r="O3891" t="s">
        <v>119</v>
      </c>
      <c r="P3891" t="s">
        <v>4137</v>
      </c>
    </row>
    <row r="3892" spans="1:16" x14ac:dyDescent="0.35">
      <c r="A3892" t="s">
        <v>1776</v>
      </c>
      <c r="B3892" t="s">
        <v>5266</v>
      </c>
      <c r="C3892" t="s">
        <v>2846</v>
      </c>
      <c r="D3892" t="s">
        <v>443</v>
      </c>
      <c r="E3892" t="s">
        <v>20</v>
      </c>
      <c r="F3892" t="b">
        <v>0</v>
      </c>
      <c r="G3892" t="s">
        <v>68</v>
      </c>
      <c r="H3892" s="1">
        <v>45789.375752314823</v>
      </c>
      <c r="I3892" t="b">
        <v>0</v>
      </c>
      <c r="J3892" t="b">
        <v>1</v>
      </c>
      <c r="K3892" t="s">
        <v>31</v>
      </c>
      <c r="L3892" t="s">
        <v>22</v>
      </c>
      <c r="M3892">
        <v>107825.5</v>
      </c>
      <c r="O3892" t="s">
        <v>654</v>
      </c>
      <c r="P3892" t="s">
        <v>5267</v>
      </c>
    </row>
    <row r="3893" spans="1:16" x14ac:dyDescent="0.35">
      <c r="A3893" t="s">
        <v>1776</v>
      </c>
      <c r="B3893" t="s">
        <v>3777</v>
      </c>
      <c r="C3893" t="s">
        <v>4265</v>
      </c>
      <c r="D3893" t="s">
        <v>573</v>
      </c>
      <c r="E3893" t="s">
        <v>296</v>
      </c>
      <c r="F3893" t="b">
        <v>0</v>
      </c>
      <c r="G3893" t="s">
        <v>52</v>
      </c>
      <c r="H3893" s="1">
        <v>45789.416932870372</v>
      </c>
      <c r="I3893" t="b">
        <v>0</v>
      </c>
      <c r="J3893" t="b">
        <v>1</v>
      </c>
      <c r="K3893" t="s">
        <v>31</v>
      </c>
      <c r="L3893" t="s">
        <v>32</v>
      </c>
      <c r="N3893">
        <v>22.694999694824219</v>
      </c>
      <c r="O3893" t="s">
        <v>4169</v>
      </c>
      <c r="P3893" t="s">
        <v>5268</v>
      </c>
    </row>
    <row r="3894" spans="1:16" x14ac:dyDescent="0.35">
      <c r="A3894" t="s">
        <v>1776</v>
      </c>
      <c r="B3894" t="s">
        <v>3542</v>
      </c>
      <c r="C3894" t="s">
        <v>5269</v>
      </c>
      <c r="D3894" t="s">
        <v>1149</v>
      </c>
      <c r="E3894" t="s">
        <v>204</v>
      </c>
      <c r="F3894" t="b">
        <v>0</v>
      </c>
      <c r="G3894" t="s">
        <v>30</v>
      </c>
      <c r="H3894" s="1">
        <v>45789.417638888888</v>
      </c>
      <c r="I3894" t="b">
        <v>0</v>
      </c>
      <c r="J3894" t="b">
        <v>0</v>
      </c>
      <c r="K3894" t="s">
        <v>31</v>
      </c>
      <c r="L3894" t="s">
        <v>32</v>
      </c>
      <c r="N3894">
        <v>25</v>
      </c>
      <c r="O3894" t="s">
        <v>5270</v>
      </c>
      <c r="P3894" t="s">
        <v>472</v>
      </c>
    </row>
    <row r="3895" spans="1:16" x14ac:dyDescent="0.35">
      <c r="A3895" t="s">
        <v>1776</v>
      </c>
      <c r="B3895" t="s">
        <v>5271</v>
      </c>
      <c r="C3895" t="s">
        <v>2700</v>
      </c>
      <c r="D3895" t="s">
        <v>573</v>
      </c>
      <c r="E3895" t="s">
        <v>296</v>
      </c>
      <c r="F3895" t="b">
        <v>0</v>
      </c>
      <c r="G3895" t="s">
        <v>52</v>
      </c>
      <c r="H3895" s="1">
        <v>45789.458599537043</v>
      </c>
      <c r="I3895" t="b">
        <v>0</v>
      </c>
      <c r="J3895" t="b">
        <v>1</v>
      </c>
      <c r="K3895" t="s">
        <v>31</v>
      </c>
      <c r="L3895" t="s">
        <v>32</v>
      </c>
      <c r="N3895">
        <v>30.264999389648441</v>
      </c>
      <c r="O3895" t="s">
        <v>5272</v>
      </c>
    </row>
    <row r="3896" spans="1:16" x14ac:dyDescent="0.35">
      <c r="A3896" t="s">
        <v>1776</v>
      </c>
      <c r="B3896" t="s">
        <v>5273</v>
      </c>
      <c r="C3896" t="s">
        <v>5274</v>
      </c>
      <c r="D3896" t="s">
        <v>5275</v>
      </c>
      <c r="E3896" t="s">
        <v>91</v>
      </c>
      <c r="F3896" t="b">
        <v>0</v>
      </c>
      <c r="G3896" t="s">
        <v>5276</v>
      </c>
      <c r="H3896" s="1">
        <v>45789.534259259257</v>
      </c>
      <c r="I3896" t="b">
        <v>0</v>
      </c>
      <c r="J3896" t="b">
        <v>0</v>
      </c>
      <c r="K3896" t="s">
        <v>5276</v>
      </c>
      <c r="L3896" t="s">
        <v>32</v>
      </c>
      <c r="N3896">
        <v>17.5</v>
      </c>
      <c r="O3896" t="s">
        <v>5277</v>
      </c>
      <c r="P3896" t="s">
        <v>5278</v>
      </c>
    </row>
    <row r="3897" spans="1:16" x14ac:dyDescent="0.35">
      <c r="A3897" t="s">
        <v>1776</v>
      </c>
      <c r="B3897" t="s">
        <v>1776</v>
      </c>
      <c r="C3897" t="s">
        <v>5279</v>
      </c>
      <c r="D3897" t="s">
        <v>110</v>
      </c>
      <c r="E3897" t="s">
        <v>20</v>
      </c>
      <c r="F3897" t="b">
        <v>0</v>
      </c>
      <c r="G3897" t="s">
        <v>52</v>
      </c>
      <c r="H3897" s="1">
        <v>45789.541886574072</v>
      </c>
      <c r="I3897" t="b">
        <v>0</v>
      </c>
      <c r="J3897" t="b">
        <v>1</v>
      </c>
      <c r="K3897" t="s">
        <v>31</v>
      </c>
      <c r="L3897" t="s">
        <v>22</v>
      </c>
      <c r="M3897">
        <v>85000</v>
      </c>
      <c r="O3897" t="s">
        <v>5280</v>
      </c>
      <c r="P3897" t="s">
        <v>5281</v>
      </c>
    </row>
    <row r="3898" spans="1:16" x14ac:dyDescent="0.35">
      <c r="A3898" t="s">
        <v>1776</v>
      </c>
      <c r="B3898" t="s">
        <v>2291</v>
      </c>
      <c r="C3898" t="s">
        <v>5282</v>
      </c>
      <c r="D3898" t="s">
        <v>110</v>
      </c>
      <c r="E3898" t="s">
        <v>91</v>
      </c>
      <c r="F3898" t="b">
        <v>0</v>
      </c>
      <c r="G3898" t="s">
        <v>52</v>
      </c>
      <c r="H3898" s="1">
        <v>45789.583541666667</v>
      </c>
      <c r="I3898" t="b">
        <v>0</v>
      </c>
      <c r="J3898" t="b">
        <v>0</v>
      </c>
      <c r="K3898" t="s">
        <v>31</v>
      </c>
      <c r="L3898" t="s">
        <v>32</v>
      </c>
      <c r="N3898">
        <v>35</v>
      </c>
      <c r="O3898" t="s">
        <v>5283</v>
      </c>
      <c r="P3898" t="s">
        <v>1219</v>
      </c>
    </row>
    <row r="3899" spans="1:16" x14ac:dyDescent="0.35">
      <c r="A3899" t="s">
        <v>1776</v>
      </c>
      <c r="B3899" t="s">
        <v>1776</v>
      </c>
      <c r="C3899" t="s">
        <v>2602</v>
      </c>
      <c r="D3899" t="s">
        <v>110</v>
      </c>
      <c r="E3899" t="s">
        <v>760</v>
      </c>
      <c r="F3899" t="b">
        <v>0</v>
      </c>
      <c r="G3899" t="s">
        <v>52</v>
      </c>
      <c r="H3899" s="1">
        <v>45789.625219907408</v>
      </c>
      <c r="I3899" t="b">
        <v>0</v>
      </c>
      <c r="J3899" t="b">
        <v>0</v>
      </c>
      <c r="K3899" t="s">
        <v>31</v>
      </c>
      <c r="L3899" t="s">
        <v>32</v>
      </c>
      <c r="N3899">
        <v>57.5</v>
      </c>
      <c r="O3899" t="s">
        <v>3027</v>
      </c>
      <c r="P3899" t="s">
        <v>5284</v>
      </c>
    </row>
    <row r="3900" spans="1:16" x14ac:dyDescent="0.35">
      <c r="A3900" t="s">
        <v>1776</v>
      </c>
      <c r="B3900" t="s">
        <v>2097</v>
      </c>
      <c r="C3900" t="s">
        <v>1599</v>
      </c>
      <c r="D3900" t="s">
        <v>321</v>
      </c>
      <c r="E3900" t="s">
        <v>91</v>
      </c>
      <c r="F3900" t="b">
        <v>0</v>
      </c>
      <c r="G3900" t="s">
        <v>68</v>
      </c>
      <c r="H3900" s="1">
        <v>45789.625740740739</v>
      </c>
      <c r="I3900" t="b">
        <v>0</v>
      </c>
      <c r="J3900" t="b">
        <v>0</v>
      </c>
      <c r="K3900" t="s">
        <v>31</v>
      </c>
      <c r="L3900" t="s">
        <v>32</v>
      </c>
      <c r="N3900">
        <v>42.5</v>
      </c>
      <c r="O3900" t="s">
        <v>5285</v>
      </c>
      <c r="P3900" t="s">
        <v>232</v>
      </c>
    </row>
    <row r="3901" spans="1:16" x14ac:dyDescent="0.35">
      <c r="A3901" t="s">
        <v>1776</v>
      </c>
      <c r="B3901" t="s">
        <v>5286</v>
      </c>
      <c r="C3901" t="s">
        <v>1176</v>
      </c>
      <c r="D3901" t="s">
        <v>36</v>
      </c>
      <c r="E3901" t="s">
        <v>91</v>
      </c>
      <c r="F3901" t="b">
        <v>0</v>
      </c>
      <c r="G3901" t="s">
        <v>68</v>
      </c>
      <c r="H3901" s="1">
        <v>45789.626261574071</v>
      </c>
      <c r="I3901" t="b">
        <v>0</v>
      </c>
      <c r="J3901" t="b">
        <v>0</v>
      </c>
      <c r="K3901" t="s">
        <v>31</v>
      </c>
      <c r="L3901" t="s">
        <v>32</v>
      </c>
      <c r="N3901">
        <v>49.5</v>
      </c>
      <c r="O3901" t="s">
        <v>2565</v>
      </c>
      <c r="P3901" t="s">
        <v>251</v>
      </c>
    </row>
    <row r="3902" spans="1:16" x14ac:dyDescent="0.35">
      <c r="A3902" t="s">
        <v>1776</v>
      </c>
      <c r="B3902" t="s">
        <v>5287</v>
      </c>
      <c r="C3902" t="s">
        <v>1599</v>
      </c>
      <c r="D3902" t="s">
        <v>36</v>
      </c>
      <c r="E3902" t="s">
        <v>20</v>
      </c>
      <c r="F3902" t="b">
        <v>0</v>
      </c>
      <c r="G3902" t="s">
        <v>68</v>
      </c>
      <c r="H3902" s="1">
        <v>45789.66741898148</v>
      </c>
      <c r="I3902" t="b">
        <v>0</v>
      </c>
      <c r="J3902" t="b">
        <v>1</v>
      </c>
      <c r="K3902" t="s">
        <v>31</v>
      </c>
      <c r="L3902" t="s">
        <v>32</v>
      </c>
      <c r="N3902">
        <v>42.5</v>
      </c>
      <c r="O3902" t="s">
        <v>527</v>
      </c>
      <c r="P3902" t="s">
        <v>140</v>
      </c>
    </row>
    <row r="3903" spans="1:16" x14ac:dyDescent="0.35">
      <c r="A3903" t="s">
        <v>1776</v>
      </c>
      <c r="B3903" t="s">
        <v>2355</v>
      </c>
      <c r="C3903" t="s">
        <v>1671</v>
      </c>
      <c r="D3903" t="s">
        <v>36</v>
      </c>
      <c r="E3903" t="s">
        <v>20</v>
      </c>
      <c r="F3903" t="b">
        <v>0</v>
      </c>
      <c r="G3903" t="s">
        <v>52</v>
      </c>
      <c r="H3903" s="1">
        <v>45789.708587962959</v>
      </c>
      <c r="I3903" t="b">
        <v>0</v>
      </c>
      <c r="J3903" t="b">
        <v>1</v>
      </c>
      <c r="K3903" t="s">
        <v>31</v>
      </c>
      <c r="L3903" t="s">
        <v>32</v>
      </c>
      <c r="N3903">
        <v>46.5</v>
      </c>
      <c r="O3903" t="s">
        <v>2947</v>
      </c>
      <c r="P3903" t="s">
        <v>5288</v>
      </c>
    </row>
    <row r="3904" spans="1:16" x14ac:dyDescent="0.35">
      <c r="A3904" t="s">
        <v>1776</v>
      </c>
      <c r="B3904" t="s">
        <v>4692</v>
      </c>
      <c r="C3904" t="s">
        <v>5289</v>
      </c>
      <c r="D3904" t="s">
        <v>321</v>
      </c>
      <c r="E3904" t="s">
        <v>91</v>
      </c>
      <c r="F3904" t="b">
        <v>0</v>
      </c>
      <c r="G3904" t="s">
        <v>52</v>
      </c>
      <c r="H3904" s="1">
        <v>45789.709733796299</v>
      </c>
      <c r="I3904" t="b">
        <v>1</v>
      </c>
      <c r="J3904" t="b">
        <v>0</v>
      </c>
      <c r="K3904" t="s">
        <v>31</v>
      </c>
      <c r="L3904" t="s">
        <v>32</v>
      </c>
      <c r="N3904">
        <v>55</v>
      </c>
      <c r="O3904" t="s">
        <v>5290</v>
      </c>
      <c r="P3904" t="s">
        <v>5291</v>
      </c>
    </row>
    <row r="3905" spans="1:16" x14ac:dyDescent="0.35">
      <c r="A3905" t="s">
        <v>1776</v>
      </c>
      <c r="B3905" t="s">
        <v>5292</v>
      </c>
      <c r="C3905" t="s">
        <v>5293</v>
      </c>
      <c r="D3905" t="s">
        <v>29</v>
      </c>
      <c r="E3905" t="s">
        <v>20</v>
      </c>
      <c r="F3905" t="b">
        <v>0</v>
      </c>
      <c r="G3905" t="s">
        <v>43</v>
      </c>
      <c r="H3905" s="1">
        <v>45789.792280092603</v>
      </c>
      <c r="I3905" t="b">
        <v>1</v>
      </c>
      <c r="J3905" t="b">
        <v>0</v>
      </c>
      <c r="K3905" t="s">
        <v>31</v>
      </c>
      <c r="L3905" t="s">
        <v>32</v>
      </c>
      <c r="N3905">
        <v>17.5</v>
      </c>
      <c r="O3905" t="s">
        <v>5294</v>
      </c>
    </row>
    <row r="3906" spans="1:16" x14ac:dyDescent="0.35">
      <c r="A3906" t="s">
        <v>1776</v>
      </c>
      <c r="B3906" t="s">
        <v>5295</v>
      </c>
      <c r="C3906" t="s">
        <v>5296</v>
      </c>
      <c r="D3906" t="s">
        <v>110</v>
      </c>
      <c r="E3906" t="s">
        <v>20</v>
      </c>
      <c r="F3906" t="b">
        <v>0</v>
      </c>
      <c r="G3906" t="s">
        <v>52</v>
      </c>
      <c r="H3906" s="1">
        <v>45789.833495370367</v>
      </c>
      <c r="I3906" t="b">
        <v>0</v>
      </c>
      <c r="J3906" t="b">
        <v>0</v>
      </c>
      <c r="K3906" t="s">
        <v>31</v>
      </c>
      <c r="L3906" t="s">
        <v>22</v>
      </c>
      <c r="M3906">
        <v>75000</v>
      </c>
      <c r="O3906" t="s">
        <v>5297</v>
      </c>
      <c r="P3906" t="s">
        <v>5298</v>
      </c>
    </row>
    <row r="3907" spans="1:16" x14ac:dyDescent="0.35">
      <c r="A3907" t="s">
        <v>1776</v>
      </c>
      <c r="B3907" t="s">
        <v>5299</v>
      </c>
      <c r="C3907" t="s">
        <v>5300</v>
      </c>
      <c r="D3907" t="s">
        <v>573</v>
      </c>
      <c r="E3907" t="s">
        <v>20</v>
      </c>
      <c r="F3907" t="b">
        <v>0</v>
      </c>
      <c r="G3907" t="s">
        <v>52</v>
      </c>
      <c r="H3907" s="1">
        <v>45789.833634259259</v>
      </c>
      <c r="I3907" t="b">
        <v>0</v>
      </c>
      <c r="J3907" t="b">
        <v>0</v>
      </c>
      <c r="K3907" t="s">
        <v>31</v>
      </c>
      <c r="L3907" t="s">
        <v>32</v>
      </c>
      <c r="N3907">
        <v>26.389999389648441</v>
      </c>
      <c r="O3907" t="s">
        <v>5301</v>
      </c>
      <c r="P3907" t="s">
        <v>5302</v>
      </c>
    </row>
    <row r="3908" spans="1:16" x14ac:dyDescent="0.35">
      <c r="A3908" t="s">
        <v>1776</v>
      </c>
      <c r="B3908" t="s">
        <v>3628</v>
      </c>
      <c r="C3908" t="s">
        <v>257</v>
      </c>
      <c r="D3908" t="s">
        <v>573</v>
      </c>
      <c r="E3908" t="s">
        <v>20</v>
      </c>
      <c r="F3908" t="b">
        <v>0</v>
      </c>
      <c r="G3908" t="s">
        <v>47</v>
      </c>
      <c r="H3908" s="1">
        <v>45789.83384259259</v>
      </c>
      <c r="I3908" t="b">
        <v>0</v>
      </c>
      <c r="J3908" t="b">
        <v>0</v>
      </c>
      <c r="K3908" t="s">
        <v>31</v>
      </c>
      <c r="L3908" t="s">
        <v>32</v>
      </c>
      <c r="N3908">
        <v>36.75</v>
      </c>
      <c r="O3908" t="s">
        <v>3629</v>
      </c>
      <c r="P3908" t="s">
        <v>3630</v>
      </c>
    </row>
    <row r="3909" spans="1:16" x14ac:dyDescent="0.35">
      <c r="A3909" t="s">
        <v>1776</v>
      </c>
      <c r="B3909" t="s">
        <v>5303</v>
      </c>
      <c r="C3909" t="s">
        <v>3254</v>
      </c>
      <c r="D3909" t="s">
        <v>110</v>
      </c>
      <c r="E3909" t="s">
        <v>20</v>
      </c>
      <c r="F3909" t="b">
        <v>0</v>
      </c>
      <c r="G3909" t="s">
        <v>52</v>
      </c>
      <c r="H3909" s="1">
        <v>45789.875208333331</v>
      </c>
      <c r="I3909" t="b">
        <v>0</v>
      </c>
      <c r="J3909" t="b">
        <v>1</v>
      </c>
      <c r="K3909" t="s">
        <v>31</v>
      </c>
      <c r="L3909" t="s">
        <v>22</v>
      </c>
      <c r="M3909">
        <v>110083.5</v>
      </c>
      <c r="O3909" t="s">
        <v>5142</v>
      </c>
      <c r="P3909" t="s">
        <v>5304</v>
      </c>
    </row>
    <row r="3910" spans="1:16" x14ac:dyDescent="0.35">
      <c r="A3910" t="s">
        <v>1776</v>
      </c>
      <c r="B3910" t="s">
        <v>5305</v>
      </c>
      <c r="C3910" t="s">
        <v>2950</v>
      </c>
      <c r="D3910" t="s">
        <v>110</v>
      </c>
      <c r="E3910" t="s">
        <v>91</v>
      </c>
      <c r="F3910" t="b">
        <v>0</v>
      </c>
      <c r="G3910" t="s">
        <v>43</v>
      </c>
      <c r="H3910" s="1">
        <v>45789.917280092603</v>
      </c>
      <c r="I3910" t="b">
        <v>1</v>
      </c>
      <c r="J3910" t="b">
        <v>1</v>
      </c>
      <c r="K3910" t="s">
        <v>31</v>
      </c>
      <c r="L3910" t="s">
        <v>32</v>
      </c>
      <c r="N3910">
        <v>53.860000610351563</v>
      </c>
      <c r="O3910" t="s">
        <v>116</v>
      </c>
    </row>
    <row r="3911" spans="1:16" x14ac:dyDescent="0.35">
      <c r="A3911" t="s">
        <v>1776</v>
      </c>
      <c r="B3911" t="s">
        <v>2926</v>
      </c>
      <c r="C3911" t="s">
        <v>1336</v>
      </c>
      <c r="D3911" t="s">
        <v>17437</v>
      </c>
      <c r="F3911" t="b">
        <v>0</v>
      </c>
      <c r="G3911" t="s">
        <v>68</v>
      </c>
      <c r="H3911" s="1">
        <v>45789.917407407411</v>
      </c>
      <c r="I3911" t="b">
        <v>1</v>
      </c>
      <c r="J3911" t="b">
        <v>0</v>
      </c>
      <c r="K3911" t="s">
        <v>31</v>
      </c>
      <c r="L3911" t="s">
        <v>32</v>
      </c>
      <c r="N3911">
        <v>38.5</v>
      </c>
      <c r="O3911" t="s">
        <v>61</v>
      </c>
      <c r="P3911" t="s">
        <v>219</v>
      </c>
    </row>
    <row r="3912" spans="1:16" x14ac:dyDescent="0.35">
      <c r="A3912" t="s">
        <v>1776</v>
      </c>
      <c r="B3912" t="s">
        <v>5306</v>
      </c>
      <c r="C3912" t="s">
        <v>934</v>
      </c>
      <c r="D3912" t="s">
        <v>110</v>
      </c>
      <c r="E3912" t="s">
        <v>20</v>
      </c>
      <c r="F3912" t="b">
        <v>0</v>
      </c>
      <c r="G3912" t="s">
        <v>68</v>
      </c>
      <c r="H3912" s="1">
        <v>45789.959074074082</v>
      </c>
      <c r="I3912" t="b">
        <v>0</v>
      </c>
      <c r="J3912" t="b">
        <v>1</v>
      </c>
      <c r="K3912" t="s">
        <v>31</v>
      </c>
      <c r="L3912" t="s">
        <v>22</v>
      </c>
      <c r="M3912">
        <v>137300</v>
      </c>
      <c r="O3912" t="s">
        <v>5307</v>
      </c>
      <c r="P3912" t="s">
        <v>251</v>
      </c>
    </row>
    <row r="3913" spans="1:16" x14ac:dyDescent="0.35">
      <c r="A3913" t="s">
        <v>1776</v>
      </c>
      <c r="B3913" t="s">
        <v>5308</v>
      </c>
      <c r="C3913" t="s">
        <v>5044</v>
      </c>
      <c r="D3913" t="s">
        <v>974</v>
      </c>
      <c r="E3913" t="s">
        <v>20</v>
      </c>
      <c r="F3913" t="b">
        <v>0</v>
      </c>
      <c r="G3913" t="s">
        <v>68</v>
      </c>
      <c r="H3913" s="1">
        <v>45790.000740740739</v>
      </c>
      <c r="I3913" t="b">
        <v>0</v>
      </c>
      <c r="J3913" t="b">
        <v>1</v>
      </c>
      <c r="K3913" t="s">
        <v>31</v>
      </c>
      <c r="L3913" t="s">
        <v>22</v>
      </c>
      <c r="M3913">
        <v>108267</v>
      </c>
      <c r="O3913" t="s">
        <v>5307</v>
      </c>
      <c r="P3913" t="s">
        <v>5309</v>
      </c>
    </row>
    <row r="3914" spans="1:16" x14ac:dyDescent="0.35">
      <c r="A3914" t="s">
        <v>1776</v>
      </c>
      <c r="B3914" t="s">
        <v>1994</v>
      </c>
      <c r="C3914" t="s">
        <v>4354</v>
      </c>
      <c r="D3914" t="s">
        <v>4006</v>
      </c>
      <c r="E3914" t="s">
        <v>20</v>
      </c>
      <c r="F3914" t="b">
        <v>0</v>
      </c>
      <c r="G3914" t="s">
        <v>47</v>
      </c>
      <c r="H3914" s="1">
        <v>45790.08384259259</v>
      </c>
      <c r="I3914" t="b">
        <v>0</v>
      </c>
      <c r="J3914" t="b">
        <v>0</v>
      </c>
      <c r="K3914" t="s">
        <v>31</v>
      </c>
      <c r="L3914" t="s">
        <v>32</v>
      </c>
      <c r="N3914">
        <v>29.95999908447266</v>
      </c>
      <c r="O3914" t="s">
        <v>4355</v>
      </c>
    </row>
    <row r="3915" spans="1:16" x14ac:dyDescent="0.35">
      <c r="A3915" t="s">
        <v>1776</v>
      </c>
      <c r="B3915" t="s">
        <v>5310</v>
      </c>
      <c r="C3915" t="s">
        <v>2152</v>
      </c>
      <c r="D3915" t="s">
        <v>29</v>
      </c>
      <c r="E3915" t="s">
        <v>20</v>
      </c>
      <c r="F3915" t="b">
        <v>0</v>
      </c>
      <c r="G3915" t="s">
        <v>47</v>
      </c>
      <c r="H3915" s="1">
        <v>45790.250277777777</v>
      </c>
      <c r="I3915" t="b">
        <v>0</v>
      </c>
      <c r="J3915" t="b">
        <v>0</v>
      </c>
      <c r="K3915" t="s">
        <v>31</v>
      </c>
      <c r="L3915" t="s">
        <v>22</v>
      </c>
      <c r="M3915">
        <v>87526.3984375</v>
      </c>
      <c r="O3915" t="s">
        <v>2153</v>
      </c>
    </row>
    <row r="3916" spans="1:16" x14ac:dyDescent="0.35">
      <c r="A3916" t="s">
        <v>1776</v>
      </c>
      <c r="B3916" t="s">
        <v>5311</v>
      </c>
      <c r="C3916" t="s">
        <v>3405</v>
      </c>
      <c r="D3916" t="s">
        <v>1924</v>
      </c>
      <c r="E3916" t="s">
        <v>20</v>
      </c>
      <c r="F3916" t="b">
        <v>0</v>
      </c>
      <c r="G3916" t="s">
        <v>47</v>
      </c>
      <c r="H3916" s="1">
        <v>45790.250277777777</v>
      </c>
      <c r="I3916" t="b">
        <v>1</v>
      </c>
      <c r="J3916" t="b">
        <v>0</v>
      </c>
      <c r="K3916" t="s">
        <v>31</v>
      </c>
      <c r="L3916" t="s">
        <v>22</v>
      </c>
      <c r="M3916">
        <v>87110</v>
      </c>
      <c r="O3916" t="s">
        <v>5312</v>
      </c>
      <c r="P3916" t="s">
        <v>5313</v>
      </c>
    </row>
    <row r="3917" spans="1:16" x14ac:dyDescent="0.35">
      <c r="A3917" t="s">
        <v>1776</v>
      </c>
      <c r="B3917" t="s">
        <v>1776</v>
      </c>
      <c r="C3917" t="s">
        <v>1961</v>
      </c>
      <c r="D3917" t="s">
        <v>110</v>
      </c>
      <c r="E3917" t="s">
        <v>760</v>
      </c>
      <c r="F3917" t="b">
        <v>0</v>
      </c>
      <c r="G3917" t="s">
        <v>47</v>
      </c>
      <c r="H3917" s="1">
        <v>45790.250277777777</v>
      </c>
      <c r="I3917" t="b">
        <v>0</v>
      </c>
      <c r="J3917" t="b">
        <v>1</v>
      </c>
      <c r="K3917" t="s">
        <v>31</v>
      </c>
      <c r="L3917" t="s">
        <v>32</v>
      </c>
      <c r="N3917">
        <v>62.5</v>
      </c>
      <c r="O3917" t="s">
        <v>3187</v>
      </c>
      <c r="P3917" t="s">
        <v>1143</v>
      </c>
    </row>
    <row r="3918" spans="1:16" x14ac:dyDescent="0.35">
      <c r="A3918" t="s">
        <v>1776</v>
      </c>
      <c r="B3918" t="s">
        <v>5314</v>
      </c>
      <c r="C3918" t="s">
        <v>1092</v>
      </c>
      <c r="D3918" t="s">
        <v>110</v>
      </c>
      <c r="E3918" t="s">
        <v>20</v>
      </c>
      <c r="F3918" t="b">
        <v>0</v>
      </c>
      <c r="G3918" t="s">
        <v>68</v>
      </c>
      <c r="H3918" s="1">
        <v>45790.250717592593</v>
      </c>
      <c r="I3918" t="b">
        <v>0</v>
      </c>
      <c r="J3918" t="b">
        <v>1</v>
      </c>
      <c r="K3918" t="s">
        <v>31</v>
      </c>
      <c r="L3918" t="s">
        <v>22</v>
      </c>
      <c r="M3918">
        <v>101730</v>
      </c>
      <c r="O3918" t="s">
        <v>5315</v>
      </c>
      <c r="P3918" t="s">
        <v>5316</v>
      </c>
    </row>
    <row r="3919" spans="1:16" x14ac:dyDescent="0.35">
      <c r="A3919" t="s">
        <v>1776</v>
      </c>
      <c r="B3919" t="s">
        <v>5317</v>
      </c>
      <c r="C3919" t="s">
        <v>18</v>
      </c>
      <c r="D3919" t="s">
        <v>17506</v>
      </c>
      <c r="E3919" t="s">
        <v>20</v>
      </c>
      <c r="F3919" t="b">
        <v>1</v>
      </c>
      <c r="G3919" t="s">
        <v>855</v>
      </c>
      <c r="H3919" s="1">
        <v>45790.256180555552</v>
      </c>
      <c r="I3919" t="b">
        <v>1</v>
      </c>
      <c r="J3919" t="b">
        <v>0</v>
      </c>
      <c r="K3919" t="s">
        <v>855</v>
      </c>
      <c r="L3919" t="s">
        <v>22</v>
      </c>
      <c r="M3919">
        <v>72800</v>
      </c>
      <c r="O3919" t="s">
        <v>5318</v>
      </c>
    </row>
    <row r="3920" spans="1:16" x14ac:dyDescent="0.35">
      <c r="A3920" t="s">
        <v>1776</v>
      </c>
      <c r="B3920" t="s">
        <v>2471</v>
      </c>
      <c r="C3920" t="s">
        <v>1117</v>
      </c>
      <c r="D3920" t="s">
        <v>115</v>
      </c>
      <c r="E3920" t="s">
        <v>20</v>
      </c>
      <c r="F3920" t="b">
        <v>0</v>
      </c>
      <c r="G3920" t="s">
        <v>47</v>
      </c>
      <c r="H3920" s="1">
        <v>45790.375428240739</v>
      </c>
      <c r="I3920" t="b">
        <v>1</v>
      </c>
      <c r="J3920" t="b">
        <v>0</v>
      </c>
      <c r="K3920" t="s">
        <v>31</v>
      </c>
      <c r="L3920" t="s">
        <v>22</v>
      </c>
      <c r="M3920">
        <v>108975.5</v>
      </c>
      <c r="O3920" t="s">
        <v>1123</v>
      </c>
      <c r="P3920" t="s">
        <v>3432</v>
      </c>
    </row>
    <row r="3921" spans="1:16" x14ac:dyDescent="0.35">
      <c r="A3921" t="s">
        <v>1776</v>
      </c>
      <c r="B3921" t="s">
        <v>5319</v>
      </c>
      <c r="C3921" t="s">
        <v>517</v>
      </c>
      <c r="D3921" t="s">
        <v>573</v>
      </c>
      <c r="E3921" t="s">
        <v>296</v>
      </c>
      <c r="F3921" t="b">
        <v>0</v>
      </c>
      <c r="G3921" t="s">
        <v>52</v>
      </c>
      <c r="H3921" s="1">
        <v>45790.458483796298</v>
      </c>
      <c r="I3921" t="b">
        <v>0</v>
      </c>
      <c r="J3921" t="b">
        <v>0</v>
      </c>
      <c r="K3921" t="s">
        <v>31</v>
      </c>
      <c r="L3921" t="s">
        <v>32</v>
      </c>
      <c r="N3921">
        <v>26.389999389648441</v>
      </c>
      <c r="O3921" t="s">
        <v>5320</v>
      </c>
      <c r="P3921" t="s">
        <v>5321</v>
      </c>
    </row>
    <row r="3922" spans="1:16" x14ac:dyDescent="0.35">
      <c r="A3922" t="s">
        <v>1776</v>
      </c>
      <c r="B3922" t="s">
        <v>5322</v>
      </c>
      <c r="C3922" t="s">
        <v>1782</v>
      </c>
      <c r="D3922" t="s">
        <v>573</v>
      </c>
      <c r="E3922" t="s">
        <v>296</v>
      </c>
      <c r="F3922" t="b">
        <v>0</v>
      </c>
      <c r="G3922" t="s">
        <v>52</v>
      </c>
      <c r="H3922" s="1">
        <v>45790.45853009259</v>
      </c>
      <c r="I3922" t="b">
        <v>0</v>
      </c>
      <c r="J3922" t="b">
        <v>0</v>
      </c>
      <c r="K3922" t="s">
        <v>31</v>
      </c>
      <c r="L3922" t="s">
        <v>32</v>
      </c>
      <c r="N3922">
        <v>24.034999847412109</v>
      </c>
      <c r="O3922" t="s">
        <v>5323</v>
      </c>
      <c r="P3922" t="s">
        <v>5324</v>
      </c>
    </row>
    <row r="3923" spans="1:16" x14ac:dyDescent="0.35">
      <c r="A3923" t="s">
        <v>1776</v>
      </c>
      <c r="B3923" t="s">
        <v>5325</v>
      </c>
      <c r="C3923" t="s">
        <v>410</v>
      </c>
      <c r="D3923" t="s">
        <v>573</v>
      </c>
      <c r="E3923" t="s">
        <v>296</v>
      </c>
      <c r="F3923" t="b">
        <v>0</v>
      </c>
      <c r="G3923" t="s">
        <v>47</v>
      </c>
      <c r="H3923" s="1">
        <v>45790.458761574067</v>
      </c>
      <c r="I3923" t="b">
        <v>0</v>
      </c>
      <c r="J3923" t="b">
        <v>1</v>
      </c>
      <c r="K3923" t="s">
        <v>31</v>
      </c>
      <c r="L3923" t="s">
        <v>32</v>
      </c>
      <c r="N3923">
        <v>24.33499908447266</v>
      </c>
      <c r="O3923" t="s">
        <v>3535</v>
      </c>
      <c r="P3923" t="s">
        <v>5326</v>
      </c>
    </row>
    <row r="3924" spans="1:16" x14ac:dyDescent="0.35">
      <c r="A3924" t="s">
        <v>1776</v>
      </c>
      <c r="B3924" t="s">
        <v>5327</v>
      </c>
      <c r="C3924" t="s">
        <v>824</v>
      </c>
      <c r="D3924" t="s">
        <v>573</v>
      </c>
      <c r="E3924" t="s">
        <v>296</v>
      </c>
      <c r="F3924" t="b">
        <v>0</v>
      </c>
      <c r="G3924" t="s">
        <v>43</v>
      </c>
      <c r="H3924" s="1">
        <v>45790.45888888889</v>
      </c>
      <c r="I3924" t="b">
        <v>0</v>
      </c>
      <c r="J3924" t="b">
        <v>1</v>
      </c>
      <c r="K3924" t="s">
        <v>31</v>
      </c>
      <c r="L3924" t="s">
        <v>32</v>
      </c>
      <c r="N3924">
        <v>16.510000228881839</v>
      </c>
      <c r="O3924" t="s">
        <v>553</v>
      </c>
    </row>
    <row r="3925" spans="1:16" x14ac:dyDescent="0.35">
      <c r="A3925" t="s">
        <v>1776</v>
      </c>
      <c r="B3925" t="s">
        <v>1957</v>
      </c>
      <c r="C3925" t="s">
        <v>3958</v>
      </c>
      <c r="D3925" t="s">
        <v>573</v>
      </c>
      <c r="E3925" t="s">
        <v>296</v>
      </c>
      <c r="F3925" t="b">
        <v>0</v>
      </c>
      <c r="G3925" t="s">
        <v>43</v>
      </c>
      <c r="H3925" s="1">
        <v>45790.458912037036</v>
      </c>
      <c r="I3925" t="b">
        <v>0</v>
      </c>
      <c r="J3925" t="b">
        <v>0</v>
      </c>
      <c r="K3925" t="s">
        <v>31</v>
      </c>
      <c r="L3925" t="s">
        <v>32</v>
      </c>
      <c r="N3925">
        <v>16.510000228881839</v>
      </c>
      <c r="O3925" t="s">
        <v>3959</v>
      </c>
      <c r="P3925" t="s">
        <v>3960</v>
      </c>
    </row>
    <row r="3926" spans="1:16" x14ac:dyDescent="0.35">
      <c r="A3926" t="s">
        <v>1776</v>
      </c>
      <c r="B3926" t="s">
        <v>5328</v>
      </c>
      <c r="C3926" t="s">
        <v>3831</v>
      </c>
      <c r="D3926" t="s">
        <v>573</v>
      </c>
      <c r="E3926" t="s">
        <v>20</v>
      </c>
      <c r="F3926" t="b">
        <v>0</v>
      </c>
      <c r="G3926" t="s">
        <v>52</v>
      </c>
      <c r="H3926" s="1">
        <v>45790.583564814813</v>
      </c>
      <c r="I3926" t="b">
        <v>1</v>
      </c>
      <c r="J3926" t="b">
        <v>1</v>
      </c>
      <c r="K3926" t="s">
        <v>31</v>
      </c>
      <c r="L3926" t="s">
        <v>32</v>
      </c>
      <c r="N3926">
        <v>26.389999389648441</v>
      </c>
      <c r="O3926" t="s">
        <v>4363</v>
      </c>
      <c r="P3926" t="s">
        <v>4364</v>
      </c>
    </row>
    <row r="3927" spans="1:16" x14ac:dyDescent="0.35">
      <c r="A3927" t="s">
        <v>1776</v>
      </c>
      <c r="B3927" t="s">
        <v>1776</v>
      </c>
      <c r="C3927" t="s">
        <v>4697</v>
      </c>
      <c r="D3927" t="s">
        <v>573</v>
      </c>
      <c r="E3927" t="s">
        <v>20</v>
      </c>
      <c r="F3927" t="b">
        <v>0</v>
      </c>
      <c r="G3927" t="s">
        <v>47</v>
      </c>
      <c r="H3927" s="1">
        <v>45790.583749999998</v>
      </c>
      <c r="I3927" t="b">
        <v>1</v>
      </c>
      <c r="J3927" t="b">
        <v>0</v>
      </c>
      <c r="K3927" t="s">
        <v>31</v>
      </c>
      <c r="L3927" t="s">
        <v>32</v>
      </c>
      <c r="N3927">
        <v>38.529998779296882</v>
      </c>
      <c r="O3927" t="s">
        <v>5329</v>
      </c>
      <c r="P3927" t="s">
        <v>5330</v>
      </c>
    </row>
    <row r="3928" spans="1:16" x14ac:dyDescent="0.35">
      <c r="A3928" t="s">
        <v>1776</v>
      </c>
      <c r="B3928" t="s">
        <v>5331</v>
      </c>
      <c r="C3928" t="s">
        <v>4604</v>
      </c>
      <c r="D3928" t="s">
        <v>110</v>
      </c>
      <c r="E3928" t="s">
        <v>20</v>
      </c>
      <c r="F3928" t="b">
        <v>0</v>
      </c>
      <c r="G3928" t="s">
        <v>68</v>
      </c>
      <c r="H3928" s="1">
        <v>45790.584074074082</v>
      </c>
      <c r="I3928" t="b">
        <v>0</v>
      </c>
      <c r="J3928" t="b">
        <v>0</v>
      </c>
      <c r="K3928" t="s">
        <v>31</v>
      </c>
      <c r="L3928" t="s">
        <v>22</v>
      </c>
      <c r="M3928">
        <v>53000</v>
      </c>
      <c r="O3928" t="s">
        <v>4714</v>
      </c>
      <c r="P3928" t="s">
        <v>4715</v>
      </c>
    </row>
    <row r="3929" spans="1:16" x14ac:dyDescent="0.35">
      <c r="A3929" t="s">
        <v>1776</v>
      </c>
      <c r="B3929" t="s">
        <v>3033</v>
      </c>
      <c r="C3929" t="s">
        <v>1443</v>
      </c>
      <c r="D3929" t="s">
        <v>36</v>
      </c>
      <c r="E3929" t="s">
        <v>20</v>
      </c>
      <c r="F3929" t="b">
        <v>0</v>
      </c>
      <c r="G3929" t="s">
        <v>30</v>
      </c>
      <c r="H3929" s="1">
        <v>45790.588506944441</v>
      </c>
      <c r="I3929" t="b">
        <v>0</v>
      </c>
      <c r="J3929" t="b">
        <v>1</v>
      </c>
      <c r="K3929" t="s">
        <v>31</v>
      </c>
      <c r="L3929" t="s">
        <v>22</v>
      </c>
      <c r="M3929">
        <v>153500</v>
      </c>
      <c r="O3929" t="s">
        <v>5332</v>
      </c>
      <c r="P3929" t="s">
        <v>5333</v>
      </c>
    </row>
    <row r="3930" spans="1:16" x14ac:dyDescent="0.35">
      <c r="A3930" t="s">
        <v>1776</v>
      </c>
      <c r="B3930" t="s">
        <v>5334</v>
      </c>
      <c r="C3930" t="s">
        <v>5335</v>
      </c>
      <c r="D3930" t="s">
        <v>17458</v>
      </c>
      <c r="E3930" t="s">
        <v>20</v>
      </c>
      <c r="F3930" t="b">
        <v>0</v>
      </c>
      <c r="G3930" t="s">
        <v>52</v>
      </c>
      <c r="H3930" s="1">
        <v>45790.66679398148</v>
      </c>
      <c r="I3930" t="b">
        <v>0</v>
      </c>
      <c r="J3930" t="b">
        <v>0</v>
      </c>
      <c r="K3930" t="s">
        <v>31</v>
      </c>
      <c r="L3930" t="s">
        <v>32</v>
      </c>
      <c r="N3930">
        <v>53.319999694824219</v>
      </c>
      <c r="O3930" t="s">
        <v>5336</v>
      </c>
      <c r="P3930" t="s">
        <v>78</v>
      </c>
    </row>
    <row r="3931" spans="1:16" x14ac:dyDescent="0.35">
      <c r="A3931" t="s">
        <v>1776</v>
      </c>
      <c r="B3931" t="s">
        <v>5337</v>
      </c>
      <c r="C3931" t="s">
        <v>4510</v>
      </c>
      <c r="D3931" t="s">
        <v>36</v>
      </c>
      <c r="E3931" t="s">
        <v>91</v>
      </c>
      <c r="F3931" t="b">
        <v>0</v>
      </c>
      <c r="G3931" t="s">
        <v>171</v>
      </c>
      <c r="H3931" s="1">
        <v>45790.703935185193</v>
      </c>
      <c r="I3931" t="b">
        <v>0</v>
      </c>
      <c r="J3931" t="b">
        <v>1</v>
      </c>
      <c r="K3931" t="s">
        <v>31</v>
      </c>
      <c r="L3931" t="s">
        <v>32</v>
      </c>
      <c r="N3931">
        <v>34.5</v>
      </c>
      <c r="O3931" t="s">
        <v>852</v>
      </c>
      <c r="P3931" t="s">
        <v>5338</v>
      </c>
    </row>
    <row r="3932" spans="1:16" x14ac:dyDescent="0.35">
      <c r="A3932" t="s">
        <v>1776</v>
      </c>
      <c r="B3932" t="s">
        <v>5339</v>
      </c>
      <c r="C3932" t="s">
        <v>501</v>
      </c>
      <c r="D3932" t="s">
        <v>573</v>
      </c>
      <c r="E3932" t="s">
        <v>20</v>
      </c>
      <c r="F3932" t="b">
        <v>0</v>
      </c>
      <c r="G3932" t="s">
        <v>47</v>
      </c>
      <c r="H3932" s="1">
        <v>45790.708749999998</v>
      </c>
      <c r="I3932" t="b">
        <v>0</v>
      </c>
      <c r="J3932" t="b">
        <v>0</v>
      </c>
      <c r="K3932" t="s">
        <v>31</v>
      </c>
      <c r="L3932" t="s">
        <v>32</v>
      </c>
      <c r="N3932">
        <v>24.33499908447266</v>
      </c>
      <c r="O3932" t="s">
        <v>5340</v>
      </c>
      <c r="P3932" t="s">
        <v>5341</v>
      </c>
    </row>
    <row r="3933" spans="1:16" x14ac:dyDescent="0.35">
      <c r="A3933" t="s">
        <v>1776</v>
      </c>
      <c r="B3933" t="s">
        <v>5342</v>
      </c>
      <c r="C3933" t="s">
        <v>5343</v>
      </c>
      <c r="D3933" t="s">
        <v>29</v>
      </c>
      <c r="E3933" t="s">
        <v>20</v>
      </c>
      <c r="F3933" t="b">
        <v>0</v>
      </c>
      <c r="G3933" t="s">
        <v>68</v>
      </c>
      <c r="H3933" s="1">
        <v>45790.709097222221</v>
      </c>
      <c r="I3933" t="b">
        <v>1</v>
      </c>
      <c r="J3933" t="b">
        <v>1</v>
      </c>
      <c r="K3933" t="s">
        <v>31</v>
      </c>
      <c r="L3933" t="s">
        <v>32</v>
      </c>
      <c r="N3933">
        <v>52.5</v>
      </c>
      <c r="O3933" t="s">
        <v>5344</v>
      </c>
      <c r="P3933" t="s">
        <v>5345</v>
      </c>
    </row>
    <row r="3934" spans="1:16" x14ac:dyDescent="0.35">
      <c r="A3934" t="s">
        <v>1776</v>
      </c>
      <c r="B3934" t="s">
        <v>5346</v>
      </c>
      <c r="C3934" t="s">
        <v>142</v>
      </c>
      <c r="D3934" t="s">
        <v>36</v>
      </c>
      <c r="E3934" t="s">
        <v>20</v>
      </c>
      <c r="F3934" t="b">
        <v>0</v>
      </c>
      <c r="G3934" t="s">
        <v>68</v>
      </c>
      <c r="H3934" s="1">
        <v>45790.709583333337</v>
      </c>
      <c r="I3934" t="b">
        <v>0</v>
      </c>
      <c r="J3934" t="b">
        <v>1</v>
      </c>
      <c r="K3934" t="s">
        <v>31</v>
      </c>
      <c r="L3934" t="s">
        <v>32</v>
      </c>
      <c r="N3934">
        <v>42.169998168945313</v>
      </c>
      <c r="O3934" t="s">
        <v>5191</v>
      </c>
      <c r="P3934" t="s">
        <v>1143</v>
      </c>
    </row>
    <row r="3935" spans="1:16" x14ac:dyDescent="0.35">
      <c r="A3935" t="s">
        <v>1776</v>
      </c>
      <c r="B3935" t="s">
        <v>5347</v>
      </c>
      <c r="C3935" t="s">
        <v>1346</v>
      </c>
      <c r="D3935" t="s">
        <v>17438</v>
      </c>
      <c r="E3935" t="s">
        <v>20</v>
      </c>
      <c r="F3935" t="b">
        <v>0</v>
      </c>
      <c r="G3935" t="s">
        <v>1346</v>
      </c>
      <c r="H3935" s="1">
        <v>45790.757951388892</v>
      </c>
      <c r="I3935" t="b">
        <v>0</v>
      </c>
      <c r="J3935" t="b">
        <v>0</v>
      </c>
      <c r="K3935" t="s">
        <v>1346</v>
      </c>
      <c r="L3935" t="s">
        <v>22</v>
      </c>
      <c r="M3935">
        <v>42847.5</v>
      </c>
      <c r="O3935" t="s">
        <v>2449</v>
      </c>
    </row>
    <row r="3936" spans="1:16" x14ac:dyDescent="0.35">
      <c r="A3936" t="s">
        <v>1776</v>
      </c>
      <c r="B3936" t="s">
        <v>2196</v>
      </c>
      <c r="C3936" t="s">
        <v>109</v>
      </c>
      <c r="D3936" t="s">
        <v>36</v>
      </c>
      <c r="E3936" t="s">
        <v>20</v>
      </c>
      <c r="F3936" t="b">
        <v>0</v>
      </c>
      <c r="G3936" t="s">
        <v>30</v>
      </c>
      <c r="H3936" s="1">
        <v>45790.792534722219</v>
      </c>
      <c r="I3936" t="b">
        <v>0</v>
      </c>
      <c r="J3936" t="b">
        <v>0</v>
      </c>
      <c r="K3936" t="s">
        <v>31</v>
      </c>
      <c r="L3936" t="s">
        <v>32</v>
      </c>
      <c r="N3936">
        <v>58.080001831054688</v>
      </c>
      <c r="O3936" t="s">
        <v>33</v>
      </c>
      <c r="P3936" t="s">
        <v>2335</v>
      </c>
    </row>
    <row r="3937" spans="1:16" x14ac:dyDescent="0.35">
      <c r="A3937" t="s">
        <v>1776</v>
      </c>
      <c r="B3937" t="s">
        <v>5348</v>
      </c>
      <c r="C3937" t="s">
        <v>51</v>
      </c>
      <c r="D3937" t="s">
        <v>573</v>
      </c>
      <c r="E3937" t="s">
        <v>20</v>
      </c>
      <c r="F3937" t="b">
        <v>0</v>
      </c>
      <c r="G3937" t="s">
        <v>43</v>
      </c>
      <c r="H3937" s="1">
        <v>45790.875613425917</v>
      </c>
      <c r="I3937" t="b">
        <v>0</v>
      </c>
      <c r="J3937" t="b">
        <v>1</v>
      </c>
      <c r="K3937" t="s">
        <v>31</v>
      </c>
      <c r="L3937" t="s">
        <v>32</v>
      </c>
      <c r="N3937">
        <v>16.510000228881839</v>
      </c>
      <c r="O3937" t="s">
        <v>1952</v>
      </c>
      <c r="P3937" t="s">
        <v>1953</v>
      </c>
    </row>
    <row r="3938" spans="1:16" x14ac:dyDescent="0.35">
      <c r="A3938" t="s">
        <v>1776</v>
      </c>
      <c r="B3938" t="s">
        <v>5349</v>
      </c>
      <c r="C3938" t="s">
        <v>5350</v>
      </c>
      <c r="D3938" t="s">
        <v>110</v>
      </c>
      <c r="E3938" t="s">
        <v>20</v>
      </c>
      <c r="F3938" t="b">
        <v>0</v>
      </c>
      <c r="G3938" t="s">
        <v>68</v>
      </c>
      <c r="H3938" s="1">
        <v>45790.875717592593</v>
      </c>
      <c r="I3938" t="b">
        <v>1</v>
      </c>
      <c r="J3938" t="b">
        <v>1</v>
      </c>
      <c r="K3938" t="s">
        <v>31</v>
      </c>
      <c r="L3938" t="s">
        <v>32</v>
      </c>
      <c r="N3938">
        <v>36.875</v>
      </c>
      <c r="O3938" t="s">
        <v>5351</v>
      </c>
    </row>
    <row r="3939" spans="1:16" x14ac:dyDescent="0.35">
      <c r="A3939" t="s">
        <v>1776</v>
      </c>
      <c r="B3939" t="s">
        <v>2926</v>
      </c>
      <c r="C3939" t="s">
        <v>5352</v>
      </c>
      <c r="D3939" t="s">
        <v>29</v>
      </c>
      <c r="F3939" t="b">
        <v>0</v>
      </c>
      <c r="G3939" t="s">
        <v>68</v>
      </c>
      <c r="H3939" s="1">
        <v>45790.875717592593</v>
      </c>
      <c r="I3939" t="b">
        <v>1</v>
      </c>
      <c r="J3939" t="b">
        <v>0</v>
      </c>
      <c r="K3939" t="s">
        <v>31</v>
      </c>
      <c r="L3939" t="s">
        <v>32</v>
      </c>
      <c r="N3939">
        <v>38.5</v>
      </c>
      <c r="O3939" t="s">
        <v>61</v>
      </c>
      <c r="P3939" t="s">
        <v>5353</v>
      </c>
    </row>
    <row r="3940" spans="1:16" x14ac:dyDescent="0.35">
      <c r="A3940" t="s">
        <v>1776</v>
      </c>
      <c r="B3940" t="s">
        <v>3129</v>
      </c>
      <c r="C3940" t="s">
        <v>715</v>
      </c>
      <c r="D3940" t="s">
        <v>110</v>
      </c>
      <c r="E3940" t="s">
        <v>91</v>
      </c>
      <c r="F3940" t="b">
        <v>0</v>
      </c>
      <c r="G3940" t="s">
        <v>30</v>
      </c>
      <c r="H3940" s="1">
        <v>45790.875868055547</v>
      </c>
      <c r="I3940" t="b">
        <v>0</v>
      </c>
      <c r="J3940" t="b">
        <v>1</v>
      </c>
      <c r="K3940" t="s">
        <v>31</v>
      </c>
      <c r="L3940" t="s">
        <v>32</v>
      </c>
      <c r="N3940">
        <v>55</v>
      </c>
      <c r="O3940" t="s">
        <v>5354</v>
      </c>
      <c r="P3940" t="s">
        <v>5355</v>
      </c>
    </row>
    <row r="3941" spans="1:16" x14ac:dyDescent="0.35">
      <c r="A3941" t="s">
        <v>1776</v>
      </c>
      <c r="B3941" t="s">
        <v>5266</v>
      </c>
      <c r="C3941" t="s">
        <v>1305</v>
      </c>
      <c r="D3941" t="s">
        <v>29</v>
      </c>
      <c r="E3941" t="s">
        <v>20</v>
      </c>
      <c r="F3941" t="b">
        <v>0</v>
      </c>
      <c r="G3941" t="s">
        <v>68</v>
      </c>
      <c r="H3941" s="1">
        <v>45790.959143518521</v>
      </c>
      <c r="I3941" t="b">
        <v>0</v>
      </c>
      <c r="J3941" t="b">
        <v>1</v>
      </c>
      <c r="K3941" t="s">
        <v>31</v>
      </c>
      <c r="L3941" t="s">
        <v>22</v>
      </c>
      <c r="M3941">
        <v>171058</v>
      </c>
      <c r="O3941" t="s">
        <v>654</v>
      </c>
      <c r="P3941" t="s">
        <v>5356</v>
      </c>
    </row>
    <row r="3942" spans="1:16" x14ac:dyDescent="0.35">
      <c r="A3942" t="s">
        <v>1776</v>
      </c>
      <c r="B3942" t="s">
        <v>3132</v>
      </c>
      <c r="C3942" t="s">
        <v>805</v>
      </c>
      <c r="D3942" t="s">
        <v>573</v>
      </c>
      <c r="E3942" t="s">
        <v>296</v>
      </c>
      <c r="F3942" t="b">
        <v>0</v>
      </c>
      <c r="G3942" t="s">
        <v>30</v>
      </c>
      <c r="H3942" s="1">
        <v>45790.959236111114</v>
      </c>
      <c r="I3942" t="b">
        <v>1</v>
      </c>
      <c r="J3942" t="b">
        <v>1</v>
      </c>
      <c r="K3942" t="s">
        <v>31</v>
      </c>
      <c r="L3942" t="s">
        <v>32</v>
      </c>
      <c r="N3942">
        <v>19.579999923706051</v>
      </c>
      <c r="O3942" t="s">
        <v>5357</v>
      </c>
      <c r="P3942" t="s">
        <v>5358</v>
      </c>
    </row>
    <row r="3943" spans="1:16" x14ac:dyDescent="0.35">
      <c r="A3943" t="s">
        <v>1776</v>
      </c>
      <c r="B3943" t="s">
        <v>5359</v>
      </c>
      <c r="C3943" t="s">
        <v>170</v>
      </c>
      <c r="D3943" t="s">
        <v>36</v>
      </c>
      <c r="E3943" t="s">
        <v>20</v>
      </c>
      <c r="F3943" t="b">
        <v>0</v>
      </c>
      <c r="G3943" t="s">
        <v>171</v>
      </c>
      <c r="H3943" s="1">
        <v>45790.995439814818</v>
      </c>
      <c r="I3943" t="b">
        <v>0</v>
      </c>
      <c r="J3943" t="b">
        <v>1</v>
      </c>
      <c r="K3943" t="s">
        <v>31</v>
      </c>
      <c r="L3943" t="s">
        <v>32</v>
      </c>
      <c r="N3943">
        <v>65.5</v>
      </c>
      <c r="O3943" t="s">
        <v>194</v>
      </c>
    </row>
    <row r="3944" spans="1:16" x14ac:dyDescent="0.35">
      <c r="A3944" t="s">
        <v>1776</v>
      </c>
      <c r="B3944" t="s">
        <v>5360</v>
      </c>
      <c r="C3944" t="s">
        <v>5361</v>
      </c>
      <c r="D3944" t="s">
        <v>5362</v>
      </c>
      <c r="E3944" t="s">
        <v>296</v>
      </c>
      <c r="F3944" t="b">
        <v>0</v>
      </c>
      <c r="G3944" t="s">
        <v>171</v>
      </c>
      <c r="H3944" s="1">
        <v>45790.995520833327</v>
      </c>
      <c r="I3944" t="b">
        <v>0</v>
      </c>
      <c r="J3944" t="b">
        <v>0</v>
      </c>
      <c r="K3944" t="s">
        <v>31</v>
      </c>
      <c r="L3944" t="s">
        <v>22</v>
      </c>
      <c r="M3944">
        <v>67500</v>
      </c>
      <c r="O3944" t="s">
        <v>5363</v>
      </c>
      <c r="P3944" t="s">
        <v>5364</v>
      </c>
    </row>
    <row r="3945" spans="1:16" x14ac:dyDescent="0.35">
      <c r="A3945" t="s">
        <v>1776</v>
      </c>
      <c r="B3945" t="s">
        <v>5365</v>
      </c>
      <c r="C3945" t="s">
        <v>5293</v>
      </c>
      <c r="D3945" t="s">
        <v>110</v>
      </c>
      <c r="E3945" t="s">
        <v>20</v>
      </c>
      <c r="F3945" t="b">
        <v>0</v>
      </c>
      <c r="G3945" t="s">
        <v>43</v>
      </c>
      <c r="H3945" s="1">
        <v>45791.000520833331</v>
      </c>
      <c r="I3945" t="b">
        <v>1</v>
      </c>
      <c r="J3945" t="b">
        <v>0</v>
      </c>
      <c r="K3945" t="s">
        <v>31</v>
      </c>
      <c r="L3945" t="s">
        <v>22</v>
      </c>
      <c r="M3945">
        <v>122000</v>
      </c>
      <c r="O3945" t="s">
        <v>5366</v>
      </c>
      <c r="P3945" t="s">
        <v>2887</v>
      </c>
    </row>
    <row r="3946" spans="1:16" x14ac:dyDescent="0.35">
      <c r="A3946" t="s">
        <v>1776</v>
      </c>
      <c r="B3946" t="s">
        <v>5367</v>
      </c>
      <c r="C3946" t="s">
        <v>442</v>
      </c>
      <c r="D3946" t="s">
        <v>4220</v>
      </c>
      <c r="E3946" t="s">
        <v>20</v>
      </c>
      <c r="F3946" t="b">
        <v>0</v>
      </c>
      <c r="G3946" t="s">
        <v>47</v>
      </c>
      <c r="H3946" s="1">
        <v>45791.25037037037</v>
      </c>
      <c r="I3946" t="b">
        <v>1</v>
      </c>
      <c r="J3946" t="b">
        <v>1</v>
      </c>
      <c r="K3946" t="s">
        <v>31</v>
      </c>
      <c r="L3946" t="s">
        <v>22</v>
      </c>
      <c r="M3946">
        <v>44750</v>
      </c>
      <c r="O3946" t="s">
        <v>4220</v>
      </c>
    </row>
    <row r="3947" spans="1:16" x14ac:dyDescent="0.35">
      <c r="A3947" t="s">
        <v>1776</v>
      </c>
      <c r="B3947" t="s">
        <v>5368</v>
      </c>
      <c r="C3947" t="s">
        <v>325</v>
      </c>
      <c r="D3947" t="s">
        <v>110</v>
      </c>
      <c r="E3947" t="s">
        <v>20</v>
      </c>
      <c r="F3947" t="b">
        <v>0</v>
      </c>
      <c r="G3947" t="s">
        <v>47</v>
      </c>
      <c r="H3947" s="1">
        <v>45791.25037037037</v>
      </c>
      <c r="I3947" t="b">
        <v>0</v>
      </c>
      <c r="J3947" t="b">
        <v>0</v>
      </c>
      <c r="K3947" t="s">
        <v>31</v>
      </c>
      <c r="L3947" t="s">
        <v>32</v>
      </c>
      <c r="N3947">
        <v>22.5</v>
      </c>
      <c r="O3947" t="s">
        <v>5369</v>
      </c>
      <c r="P3947" t="s">
        <v>417</v>
      </c>
    </row>
    <row r="3948" spans="1:16" x14ac:dyDescent="0.35">
      <c r="A3948" t="s">
        <v>1776</v>
      </c>
      <c r="B3948" t="s">
        <v>5370</v>
      </c>
      <c r="C3948" t="s">
        <v>442</v>
      </c>
      <c r="D3948" t="s">
        <v>2039</v>
      </c>
      <c r="E3948" t="s">
        <v>20</v>
      </c>
      <c r="F3948" t="b">
        <v>0</v>
      </c>
      <c r="G3948" t="s">
        <v>47</v>
      </c>
      <c r="H3948" s="1">
        <v>45791.251273148147</v>
      </c>
      <c r="I3948" t="b">
        <v>0</v>
      </c>
      <c r="J3948" t="b">
        <v>0</v>
      </c>
      <c r="K3948" t="s">
        <v>31</v>
      </c>
      <c r="L3948" t="s">
        <v>22</v>
      </c>
      <c r="M3948">
        <v>110000</v>
      </c>
      <c r="O3948" t="s">
        <v>5371</v>
      </c>
      <c r="P3948" t="s">
        <v>5372</v>
      </c>
    </row>
    <row r="3949" spans="1:16" x14ac:dyDescent="0.35">
      <c r="A3949" t="s">
        <v>1776</v>
      </c>
      <c r="B3949" t="s">
        <v>1776</v>
      </c>
      <c r="C3949" t="s">
        <v>861</v>
      </c>
      <c r="D3949" t="s">
        <v>36</v>
      </c>
      <c r="E3949" t="s">
        <v>20</v>
      </c>
      <c r="F3949" t="b">
        <v>0</v>
      </c>
      <c r="G3949" t="s">
        <v>47</v>
      </c>
      <c r="H3949" s="1">
        <v>45791.251319444447</v>
      </c>
      <c r="I3949" t="b">
        <v>0</v>
      </c>
      <c r="J3949" t="b">
        <v>0</v>
      </c>
      <c r="K3949" t="s">
        <v>31</v>
      </c>
      <c r="L3949" t="s">
        <v>32</v>
      </c>
      <c r="N3949">
        <v>23</v>
      </c>
      <c r="O3949" t="s">
        <v>33</v>
      </c>
      <c r="P3949" t="s">
        <v>2883</v>
      </c>
    </row>
    <row r="3950" spans="1:16" x14ac:dyDescent="0.35">
      <c r="A3950" t="s">
        <v>1776</v>
      </c>
      <c r="B3950" t="s">
        <v>2067</v>
      </c>
      <c r="C3950" t="s">
        <v>2065</v>
      </c>
      <c r="D3950" t="s">
        <v>17458</v>
      </c>
      <c r="E3950" t="s">
        <v>20</v>
      </c>
      <c r="F3950" t="b">
        <v>0</v>
      </c>
      <c r="G3950" t="s">
        <v>2065</v>
      </c>
      <c r="H3950" s="1">
        <v>45791.279953703714</v>
      </c>
      <c r="I3950" t="b">
        <v>1</v>
      </c>
      <c r="J3950" t="b">
        <v>0</v>
      </c>
      <c r="K3950" t="s">
        <v>2065</v>
      </c>
      <c r="L3950" t="s">
        <v>22</v>
      </c>
      <c r="M3950">
        <v>50000</v>
      </c>
      <c r="O3950" t="s">
        <v>2066</v>
      </c>
      <c r="P3950" t="s">
        <v>164</v>
      </c>
    </row>
    <row r="3951" spans="1:16" x14ac:dyDescent="0.35">
      <c r="A3951" t="s">
        <v>1776</v>
      </c>
      <c r="B3951" t="s">
        <v>5373</v>
      </c>
      <c r="C3951" t="s">
        <v>1974</v>
      </c>
      <c r="D3951" t="s">
        <v>110</v>
      </c>
      <c r="E3951" t="s">
        <v>20</v>
      </c>
      <c r="F3951" t="b">
        <v>0</v>
      </c>
      <c r="G3951" t="s">
        <v>52</v>
      </c>
      <c r="H3951" s="1">
        <v>45791.583506944437</v>
      </c>
      <c r="I3951" t="b">
        <v>0</v>
      </c>
      <c r="J3951" t="b">
        <v>1</v>
      </c>
      <c r="K3951" t="s">
        <v>31</v>
      </c>
      <c r="L3951" t="s">
        <v>22</v>
      </c>
      <c r="M3951">
        <v>76250</v>
      </c>
      <c r="O3951" t="s">
        <v>5374</v>
      </c>
      <c r="P3951" t="s">
        <v>5375</v>
      </c>
    </row>
    <row r="3952" spans="1:16" x14ac:dyDescent="0.35">
      <c r="A3952" t="s">
        <v>1776</v>
      </c>
      <c r="B3952" t="s">
        <v>3612</v>
      </c>
      <c r="C3952" t="s">
        <v>533</v>
      </c>
      <c r="D3952" t="s">
        <v>29</v>
      </c>
      <c r="E3952" t="s">
        <v>20</v>
      </c>
      <c r="F3952" t="b">
        <v>0</v>
      </c>
      <c r="G3952" t="s">
        <v>52</v>
      </c>
      <c r="H3952" s="1">
        <v>45791.583622685182</v>
      </c>
      <c r="I3952" t="b">
        <v>1</v>
      </c>
      <c r="J3952" t="b">
        <v>1</v>
      </c>
      <c r="K3952" t="s">
        <v>31</v>
      </c>
      <c r="L3952" t="s">
        <v>22</v>
      </c>
      <c r="M3952">
        <v>157000</v>
      </c>
      <c r="O3952" t="s">
        <v>5376</v>
      </c>
      <c r="P3952" t="s">
        <v>2159</v>
      </c>
    </row>
    <row r="3953" spans="1:16" x14ac:dyDescent="0.35">
      <c r="A3953" t="s">
        <v>1776</v>
      </c>
      <c r="B3953" t="s">
        <v>5377</v>
      </c>
      <c r="C3953" t="s">
        <v>1671</v>
      </c>
      <c r="D3953" t="s">
        <v>321</v>
      </c>
      <c r="E3953" t="s">
        <v>91</v>
      </c>
      <c r="F3953" t="b">
        <v>0</v>
      </c>
      <c r="G3953" t="s">
        <v>52</v>
      </c>
      <c r="H3953" s="1">
        <v>45791.625138888892</v>
      </c>
      <c r="I3953" t="b">
        <v>0</v>
      </c>
      <c r="J3953" t="b">
        <v>0</v>
      </c>
      <c r="K3953" t="s">
        <v>31</v>
      </c>
      <c r="L3953" t="s">
        <v>32</v>
      </c>
      <c r="N3953">
        <v>75</v>
      </c>
      <c r="O3953" t="s">
        <v>5378</v>
      </c>
      <c r="P3953" t="s">
        <v>5379</v>
      </c>
    </row>
    <row r="3954" spans="1:16" x14ac:dyDescent="0.35">
      <c r="A3954" t="s">
        <v>1776</v>
      </c>
      <c r="B3954" t="s">
        <v>3065</v>
      </c>
      <c r="C3954" t="s">
        <v>879</v>
      </c>
      <c r="D3954" t="s">
        <v>110</v>
      </c>
      <c r="E3954" t="s">
        <v>91</v>
      </c>
      <c r="F3954" t="b">
        <v>0</v>
      </c>
      <c r="G3954" t="s">
        <v>68</v>
      </c>
      <c r="H3954" s="1">
        <v>45791.709178240737</v>
      </c>
      <c r="I3954" t="b">
        <v>1</v>
      </c>
      <c r="J3954" t="b">
        <v>0</v>
      </c>
      <c r="K3954" t="s">
        <v>31</v>
      </c>
      <c r="L3954" t="s">
        <v>32</v>
      </c>
      <c r="N3954">
        <v>40.75</v>
      </c>
      <c r="O3954" t="s">
        <v>5380</v>
      </c>
      <c r="P3954" t="s">
        <v>2826</v>
      </c>
    </row>
    <row r="3955" spans="1:16" x14ac:dyDescent="0.35">
      <c r="A3955" t="s">
        <v>1776</v>
      </c>
      <c r="B3955" t="s">
        <v>1777</v>
      </c>
      <c r="C3955" t="s">
        <v>407</v>
      </c>
      <c r="D3955" t="s">
        <v>29</v>
      </c>
      <c r="E3955" t="s">
        <v>20</v>
      </c>
      <c r="F3955" t="b">
        <v>0</v>
      </c>
      <c r="G3955" t="s">
        <v>171</v>
      </c>
      <c r="H3955" s="1">
        <v>45791.720405092587</v>
      </c>
      <c r="I3955" t="b">
        <v>0</v>
      </c>
      <c r="J3955" t="b">
        <v>0</v>
      </c>
      <c r="K3955" t="s">
        <v>31</v>
      </c>
      <c r="L3955" t="s">
        <v>22</v>
      </c>
      <c r="M3955">
        <v>75000</v>
      </c>
      <c r="O3955" t="s">
        <v>5381</v>
      </c>
      <c r="P3955" t="s">
        <v>5382</v>
      </c>
    </row>
    <row r="3956" spans="1:16" x14ac:dyDescent="0.35">
      <c r="A3956" t="s">
        <v>1776</v>
      </c>
      <c r="B3956" t="s">
        <v>1776</v>
      </c>
      <c r="C3956" t="s">
        <v>5383</v>
      </c>
      <c r="D3956" t="s">
        <v>110</v>
      </c>
      <c r="E3956" t="s">
        <v>20</v>
      </c>
      <c r="F3956" t="b">
        <v>0</v>
      </c>
      <c r="G3956" t="s">
        <v>52</v>
      </c>
      <c r="H3956" s="1">
        <v>45791.750138888892</v>
      </c>
      <c r="I3956" t="b">
        <v>0</v>
      </c>
      <c r="J3956" t="b">
        <v>0</v>
      </c>
      <c r="K3956" t="s">
        <v>31</v>
      </c>
      <c r="L3956" t="s">
        <v>22</v>
      </c>
      <c r="M3956">
        <v>77500</v>
      </c>
      <c r="O3956" t="s">
        <v>5384</v>
      </c>
      <c r="P3956" t="s">
        <v>5385</v>
      </c>
    </row>
    <row r="3957" spans="1:16" x14ac:dyDescent="0.35">
      <c r="A3957" t="s">
        <v>1776</v>
      </c>
      <c r="B3957" t="s">
        <v>4457</v>
      </c>
      <c r="C3957" t="s">
        <v>597</v>
      </c>
      <c r="D3957" t="s">
        <v>3600</v>
      </c>
      <c r="E3957" t="s">
        <v>20</v>
      </c>
      <c r="F3957" t="b">
        <v>0</v>
      </c>
      <c r="G3957" t="s">
        <v>52</v>
      </c>
      <c r="H3957" s="1">
        <v>45791.750243055547</v>
      </c>
      <c r="I3957" t="b">
        <v>1</v>
      </c>
      <c r="J3957" t="b">
        <v>1</v>
      </c>
      <c r="K3957" t="s">
        <v>31</v>
      </c>
      <c r="L3957" t="s">
        <v>22</v>
      </c>
      <c r="M3957">
        <v>157500</v>
      </c>
      <c r="O3957" t="s">
        <v>5386</v>
      </c>
      <c r="P3957" t="s">
        <v>941</v>
      </c>
    </row>
    <row r="3958" spans="1:16" x14ac:dyDescent="0.35">
      <c r="A3958" t="s">
        <v>1776</v>
      </c>
      <c r="B3958" t="s">
        <v>1776</v>
      </c>
      <c r="C3958" t="s">
        <v>5387</v>
      </c>
      <c r="D3958" t="s">
        <v>110</v>
      </c>
      <c r="E3958" t="s">
        <v>20</v>
      </c>
      <c r="F3958" t="b">
        <v>0</v>
      </c>
      <c r="G3958" t="s">
        <v>68</v>
      </c>
      <c r="H3958" s="1">
        <v>45791.750844907408</v>
      </c>
      <c r="I3958" t="b">
        <v>0</v>
      </c>
      <c r="J3958" t="b">
        <v>1</v>
      </c>
      <c r="K3958" t="s">
        <v>31</v>
      </c>
      <c r="L3958" t="s">
        <v>22</v>
      </c>
      <c r="M3958">
        <v>85000</v>
      </c>
      <c r="O3958" t="s">
        <v>5388</v>
      </c>
      <c r="P3958" t="s">
        <v>5389</v>
      </c>
    </row>
    <row r="3959" spans="1:16" x14ac:dyDescent="0.35">
      <c r="A3959" t="s">
        <v>1776</v>
      </c>
      <c r="B3959" t="s">
        <v>5390</v>
      </c>
      <c r="C3959" t="s">
        <v>2861</v>
      </c>
      <c r="D3959" t="s">
        <v>573</v>
      </c>
      <c r="E3959" t="s">
        <v>296</v>
      </c>
      <c r="F3959" t="b">
        <v>0</v>
      </c>
      <c r="G3959" t="s">
        <v>68</v>
      </c>
      <c r="H3959" s="1">
        <v>45791.834166666667</v>
      </c>
      <c r="I3959" t="b">
        <v>0</v>
      </c>
      <c r="J3959" t="b">
        <v>1</v>
      </c>
      <c r="K3959" t="s">
        <v>31</v>
      </c>
      <c r="L3959" t="s">
        <v>32</v>
      </c>
      <c r="N3959">
        <v>19.57500076293945</v>
      </c>
      <c r="O3959" t="s">
        <v>1959</v>
      </c>
      <c r="P3959" t="s">
        <v>140</v>
      </c>
    </row>
    <row r="3960" spans="1:16" x14ac:dyDescent="0.35">
      <c r="A3960" t="s">
        <v>1776</v>
      </c>
      <c r="B3960" t="s">
        <v>5391</v>
      </c>
      <c r="C3960" t="s">
        <v>537</v>
      </c>
      <c r="D3960" t="s">
        <v>110</v>
      </c>
      <c r="E3960" t="s">
        <v>20</v>
      </c>
      <c r="F3960" t="b">
        <v>0</v>
      </c>
      <c r="G3960" t="s">
        <v>30</v>
      </c>
      <c r="H3960" s="1">
        <v>45791.876006944447</v>
      </c>
      <c r="I3960" t="b">
        <v>0</v>
      </c>
      <c r="J3960" t="b">
        <v>1</v>
      </c>
      <c r="K3960" t="s">
        <v>31</v>
      </c>
      <c r="L3960" t="s">
        <v>22</v>
      </c>
      <c r="M3960">
        <v>80000</v>
      </c>
      <c r="O3960" t="s">
        <v>5392</v>
      </c>
      <c r="P3960" t="s">
        <v>2635</v>
      </c>
    </row>
    <row r="3961" spans="1:16" x14ac:dyDescent="0.35">
      <c r="A3961" t="s">
        <v>1776</v>
      </c>
      <c r="B3961" t="s">
        <v>5393</v>
      </c>
      <c r="C3961" t="s">
        <v>410</v>
      </c>
      <c r="D3961" t="s">
        <v>29</v>
      </c>
      <c r="E3961" t="s">
        <v>20</v>
      </c>
      <c r="F3961" t="b">
        <v>0</v>
      </c>
      <c r="G3961" t="s">
        <v>47</v>
      </c>
      <c r="H3961" s="1">
        <v>45791.917118055557</v>
      </c>
      <c r="I3961" t="b">
        <v>0</v>
      </c>
      <c r="J3961" t="b">
        <v>1</v>
      </c>
      <c r="K3961" t="s">
        <v>31</v>
      </c>
      <c r="L3961" t="s">
        <v>22</v>
      </c>
      <c r="M3961">
        <v>98050</v>
      </c>
      <c r="O3961" t="s">
        <v>5394</v>
      </c>
      <c r="P3961" t="s">
        <v>4912</v>
      </c>
    </row>
    <row r="3962" spans="1:16" x14ac:dyDescent="0.35">
      <c r="A3962" t="s">
        <v>1776</v>
      </c>
      <c r="B3962" t="s">
        <v>5359</v>
      </c>
      <c r="C3962" t="s">
        <v>170</v>
      </c>
      <c r="D3962" t="s">
        <v>29</v>
      </c>
      <c r="E3962" t="s">
        <v>91</v>
      </c>
      <c r="F3962" t="b">
        <v>0</v>
      </c>
      <c r="G3962" t="s">
        <v>171</v>
      </c>
      <c r="H3962" s="1">
        <v>45792.137071759258</v>
      </c>
      <c r="I3962" t="b">
        <v>0</v>
      </c>
      <c r="J3962" t="b">
        <v>1</v>
      </c>
      <c r="K3962" t="s">
        <v>31</v>
      </c>
      <c r="L3962" t="s">
        <v>32</v>
      </c>
      <c r="N3962">
        <v>63.5</v>
      </c>
      <c r="O3962" t="s">
        <v>3179</v>
      </c>
    </row>
    <row r="3963" spans="1:16" x14ac:dyDescent="0.35">
      <c r="A3963" t="s">
        <v>1776</v>
      </c>
      <c r="B3963" t="s">
        <v>5395</v>
      </c>
      <c r="C3963" t="s">
        <v>1526</v>
      </c>
      <c r="D3963" t="s">
        <v>573</v>
      </c>
      <c r="E3963" t="s">
        <v>296</v>
      </c>
      <c r="F3963" t="b">
        <v>0</v>
      </c>
      <c r="G3963" t="s">
        <v>68</v>
      </c>
      <c r="H3963" s="1">
        <v>45792.459004629629</v>
      </c>
      <c r="I3963" t="b">
        <v>0</v>
      </c>
      <c r="J3963" t="b">
        <v>0</v>
      </c>
      <c r="K3963" t="s">
        <v>31</v>
      </c>
      <c r="L3963" t="s">
        <v>32</v>
      </c>
      <c r="N3963">
        <v>25.2400016784668</v>
      </c>
      <c r="O3963" t="s">
        <v>5396</v>
      </c>
      <c r="P3963" t="s">
        <v>5397</v>
      </c>
    </row>
    <row r="3964" spans="1:16" x14ac:dyDescent="0.35">
      <c r="A3964" t="s">
        <v>1776</v>
      </c>
      <c r="B3964" t="s">
        <v>5398</v>
      </c>
      <c r="C3964" t="s">
        <v>201</v>
      </c>
      <c r="D3964" t="s">
        <v>269</v>
      </c>
      <c r="E3964" t="s">
        <v>91</v>
      </c>
      <c r="F3964" t="b">
        <v>0</v>
      </c>
      <c r="G3964" t="s">
        <v>43</v>
      </c>
      <c r="H3964" s="1">
        <v>45792.583865740737</v>
      </c>
      <c r="I3964" t="b">
        <v>1</v>
      </c>
      <c r="J3964" t="b">
        <v>0</v>
      </c>
      <c r="K3964" t="s">
        <v>31</v>
      </c>
      <c r="L3964" t="s">
        <v>32</v>
      </c>
      <c r="N3964">
        <v>20</v>
      </c>
      <c r="O3964" t="s">
        <v>5399</v>
      </c>
      <c r="P3964" t="s">
        <v>5400</v>
      </c>
    </row>
    <row r="3965" spans="1:16" x14ac:dyDescent="0.35">
      <c r="A3965" t="s">
        <v>1776</v>
      </c>
      <c r="B3965" t="s">
        <v>2196</v>
      </c>
      <c r="C3965" t="s">
        <v>4798</v>
      </c>
      <c r="D3965" t="s">
        <v>17437</v>
      </c>
      <c r="F3965" t="b">
        <v>0</v>
      </c>
      <c r="G3965" t="s">
        <v>68</v>
      </c>
      <c r="H3965" s="1">
        <v>45792.584039351852</v>
      </c>
      <c r="I3965" t="b">
        <v>1</v>
      </c>
      <c r="J3965" t="b">
        <v>0</v>
      </c>
      <c r="K3965" t="s">
        <v>31</v>
      </c>
      <c r="L3965" t="s">
        <v>32</v>
      </c>
      <c r="N3965">
        <v>37.5</v>
      </c>
      <c r="O3965" t="s">
        <v>61</v>
      </c>
      <c r="P3965" t="s">
        <v>164</v>
      </c>
    </row>
    <row r="3966" spans="1:16" x14ac:dyDescent="0.35">
      <c r="A3966" t="s">
        <v>1776</v>
      </c>
      <c r="B3966" t="s">
        <v>5401</v>
      </c>
      <c r="C3966" t="s">
        <v>5402</v>
      </c>
      <c r="D3966" t="s">
        <v>36</v>
      </c>
      <c r="E3966" t="s">
        <v>20</v>
      </c>
      <c r="F3966" t="b">
        <v>0</v>
      </c>
      <c r="G3966" t="s">
        <v>30</v>
      </c>
      <c r="H3966" s="1">
        <v>45792.584131944437</v>
      </c>
      <c r="I3966" t="b">
        <v>0</v>
      </c>
      <c r="J3966" t="b">
        <v>0</v>
      </c>
      <c r="K3966" t="s">
        <v>31</v>
      </c>
      <c r="L3966" t="s">
        <v>22</v>
      </c>
      <c r="M3966">
        <v>69315.5</v>
      </c>
      <c r="O3966" t="s">
        <v>5403</v>
      </c>
    </row>
    <row r="3967" spans="1:16" x14ac:dyDescent="0.35">
      <c r="A3967" t="s">
        <v>1776</v>
      </c>
      <c r="B3967" t="s">
        <v>1776</v>
      </c>
      <c r="C3967" t="s">
        <v>1616</v>
      </c>
      <c r="D3967" t="s">
        <v>773</v>
      </c>
      <c r="E3967" t="s">
        <v>91</v>
      </c>
      <c r="F3967" t="b">
        <v>0</v>
      </c>
      <c r="G3967" t="s">
        <v>52</v>
      </c>
      <c r="H3967" s="1">
        <v>45792.708437499998</v>
      </c>
      <c r="I3967" t="b">
        <v>1</v>
      </c>
      <c r="J3967" t="b">
        <v>1</v>
      </c>
      <c r="K3967" t="s">
        <v>31</v>
      </c>
      <c r="L3967" t="s">
        <v>32</v>
      </c>
      <c r="N3967">
        <v>37.5</v>
      </c>
      <c r="O3967" t="s">
        <v>880</v>
      </c>
      <c r="P3967" t="s">
        <v>5404</v>
      </c>
    </row>
    <row r="3968" spans="1:16" x14ac:dyDescent="0.35">
      <c r="A3968" t="s">
        <v>1776</v>
      </c>
      <c r="B3968" t="s">
        <v>5405</v>
      </c>
      <c r="C3968" t="s">
        <v>3788</v>
      </c>
      <c r="D3968" t="s">
        <v>110</v>
      </c>
      <c r="E3968" t="s">
        <v>91</v>
      </c>
      <c r="F3968" t="b">
        <v>0</v>
      </c>
      <c r="G3968" t="s">
        <v>52</v>
      </c>
      <c r="H3968" s="1">
        <v>45792.750104166669</v>
      </c>
      <c r="I3968" t="b">
        <v>0</v>
      </c>
      <c r="J3968" t="b">
        <v>0</v>
      </c>
      <c r="K3968" t="s">
        <v>31</v>
      </c>
      <c r="L3968" t="s">
        <v>32</v>
      </c>
      <c r="N3968">
        <v>40</v>
      </c>
      <c r="O3968" t="s">
        <v>53</v>
      </c>
      <c r="P3968" t="s">
        <v>140</v>
      </c>
    </row>
    <row r="3969" spans="1:16" x14ac:dyDescent="0.35">
      <c r="A3969" t="s">
        <v>1776</v>
      </c>
      <c r="B3969" t="s">
        <v>5406</v>
      </c>
      <c r="C3969" t="s">
        <v>154</v>
      </c>
      <c r="D3969" t="s">
        <v>5407</v>
      </c>
      <c r="E3969" t="s">
        <v>20</v>
      </c>
      <c r="F3969" t="b">
        <v>0</v>
      </c>
      <c r="G3969" t="s">
        <v>52</v>
      </c>
      <c r="H3969" s="1">
        <v>45792.791724537034</v>
      </c>
      <c r="I3969" t="b">
        <v>0</v>
      </c>
      <c r="J3969" t="b">
        <v>1</v>
      </c>
      <c r="K3969" t="s">
        <v>31</v>
      </c>
      <c r="L3969" t="s">
        <v>22</v>
      </c>
      <c r="M3969">
        <v>68500</v>
      </c>
      <c r="O3969" t="s">
        <v>5408</v>
      </c>
      <c r="P3969" t="s">
        <v>5409</v>
      </c>
    </row>
    <row r="3970" spans="1:16" x14ac:dyDescent="0.35">
      <c r="A3970" t="s">
        <v>1776</v>
      </c>
      <c r="B3970" t="s">
        <v>5410</v>
      </c>
      <c r="C3970" t="s">
        <v>2284</v>
      </c>
      <c r="D3970" t="s">
        <v>110</v>
      </c>
      <c r="E3970" t="s">
        <v>20</v>
      </c>
      <c r="F3970" t="b">
        <v>0</v>
      </c>
      <c r="G3970" t="s">
        <v>52</v>
      </c>
      <c r="H3970" s="1">
        <v>45792.833460648151</v>
      </c>
      <c r="I3970" t="b">
        <v>0</v>
      </c>
      <c r="J3970" t="b">
        <v>1</v>
      </c>
      <c r="K3970" t="s">
        <v>31</v>
      </c>
      <c r="L3970" t="s">
        <v>22</v>
      </c>
      <c r="M3970">
        <v>82500</v>
      </c>
      <c r="O3970" t="s">
        <v>5411</v>
      </c>
      <c r="P3970" t="s">
        <v>755</v>
      </c>
    </row>
    <row r="3971" spans="1:16" x14ac:dyDescent="0.35">
      <c r="A3971" t="s">
        <v>1776</v>
      </c>
      <c r="B3971" t="s">
        <v>1776</v>
      </c>
      <c r="C3971" t="s">
        <v>5412</v>
      </c>
      <c r="D3971" t="s">
        <v>29</v>
      </c>
      <c r="E3971" t="s">
        <v>20</v>
      </c>
      <c r="F3971" t="b">
        <v>0</v>
      </c>
      <c r="G3971" t="s">
        <v>68</v>
      </c>
      <c r="H3971" s="1">
        <v>45792.834027777782</v>
      </c>
      <c r="I3971" t="b">
        <v>0</v>
      </c>
      <c r="J3971" t="b">
        <v>1</v>
      </c>
      <c r="K3971" t="s">
        <v>31</v>
      </c>
      <c r="L3971" t="s">
        <v>32</v>
      </c>
      <c r="N3971">
        <v>32</v>
      </c>
      <c r="O3971" t="s">
        <v>5413</v>
      </c>
      <c r="P3971" t="s">
        <v>5414</v>
      </c>
    </row>
    <row r="3972" spans="1:16" x14ac:dyDescent="0.35">
      <c r="A3972" t="s">
        <v>1776</v>
      </c>
      <c r="B3972" t="s">
        <v>5415</v>
      </c>
      <c r="C3972" t="s">
        <v>5416</v>
      </c>
      <c r="D3972" t="s">
        <v>36</v>
      </c>
      <c r="F3972" t="b">
        <v>0</v>
      </c>
      <c r="G3972" t="s">
        <v>52</v>
      </c>
      <c r="H3972" s="1">
        <v>45792.834386574083</v>
      </c>
      <c r="I3972" t="b">
        <v>0</v>
      </c>
      <c r="J3972" t="b">
        <v>0</v>
      </c>
      <c r="K3972" t="s">
        <v>31</v>
      </c>
      <c r="L3972" t="s">
        <v>32</v>
      </c>
      <c r="N3972">
        <v>31.5</v>
      </c>
      <c r="O3972" t="s">
        <v>5417</v>
      </c>
    </row>
    <row r="3973" spans="1:16" x14ac:dyDescent="0.35">
      <c r="A3973" t="s">
        <v>1776</v>
      </c>
      <c r="B3973" t="s">
        <v>5418</v>
      </c>
      <c r="C3973" t="s">
        <v>537</v>
      </c>
      <c r="D3973" t="s">
        <v>36</v>
      </c>
      <c r="E3973" t="s">
        <v>20</v>
      </c>
      <c r="F3973" t="b">
        <v>0</v>
      </c>
      <c r="G3973" t="s">
        <v>30</v>
      </c>
      <c r="H3973" s="1">
        <v>45792.917557870373</v>
      </c>
      <c r="I3973" t="b">
        <v>1</v>
      </c>
      <c r="J3973" t="b">
        <v>0</v>
      </c>
      <c r="K3973" t="s">
        <v>31</v>
      </c>
      <c r="L3973" t="s">
        <v>32</v>
      </c>
      <c r="N3973">
        <v>57.5</v>
      </c>
      <c r="O3973" t="s">
        <v>166</v>
      </c>
      <c r="P3973" t="s">
        <v>5419</v>
      </c>
    </row>
    <row r="3974" spans="1:16" x14ac:dyDescent="0.35">
      <c r="A3974" t="s">
        <v>1776</v>
      </c>
      <c r="B3974" t="s">
        <v>5420</v>
      </c>
      <c r="C3974" t="s">
        <v>208</v>
      </c>
      <c r="D3974" t="s">
        <v>110</v>
      </c>
      <c r="E3974" t="s">
        <v>91</v>
      </c>
      <c r="F3974" t="b">
        <v>0</v>
      </c>
      <c r="G3974" t="s">
        <v>52</v>
      </c>
      <c r="H3974" s="1">
        <v>45792.958483796298</v>
      </c>
      <c r="I3974" t="b">
        <v>0</v>
      </c>
      <c r="J3974" t="b">
        <v>0</v>
      </c>
      <c r="K3974" t="s">
        <v>31</v>
      </c>
      <c r="L3974" t="s">
        <v>32</v>
      </c>
      <c r="N3974">
        <v>47.5</v>
      </c>
      <c r="O3974" t="s">
        <v>5421</v>
      </c>
      <c r="P3974" t="s">
        <v>5422</v>
      </c>
    </row>
    <row r="3975" spans="1:16" x14ac:dyDescent="0.35">
      <c r="A3975" t="s">
        <v>1776</v>
      </c>
      <c r="B3975" t="s">
        <v>5423</v>
      </c>
      <c r="C3975" t="s">
        <v>923</v>
      </c>
      <c r="D3975" t="s">
        <v>29</v>
      </c>
      <c r="E3975" t="s">
        <v>20</v>
      </c>
      <c r="F3975" t="b">
        <v>0</v>
      </c>
      <c r="G3975" t="s">
        <v>47</v>
      </c>
      <c r="H3975" s="1">
        <v>45792.958749999998</v>
      </c>
      <c r="I3975" t="b">
        <v>0</v>
      </c>
      <c r="J3975" t="b">
        <v>1</v>
      </c>
      <c r="K3975" t="s">
        <v>31</v>
      </c>
      <c r="L3975" t="s">
        <v>22</v>
      </c>
      <c r="M3975">
        <v>137000</v>
      </c>
      <c r="O3975" t="s">
        <v>5424</v>
      </c>
      <c r="P3975" t="s">
        <v>5425</v>
      </c>
    </row>
    <row r="3976" spans="1:16" x14ac:dyDescent="0.35">
      <c r="A3976" t="s">
        <v>1776</v>
      </c>
      <c r="B3976" t="s">
        <v>4166</v>
      </c>
      <c r="C3976" t="s">
        <v>201</v>
      </c>
      <c r="D3976" t="s">
        <v>573</v>
      </c>
      <c r="E3976" t="s">
        <v>296</v>
      </c>
      <c r="F3976" t="b">
        <v>0</v>
      </c>
      <c r="G3976" t="s">
        <v>43</v>
      </c>
      <c r="H3976" s="1">
        <v>45792.958969907413</v>
      </c>
      <c r="I3976" t="b">
        <v>0</v>
      </c>
      <c r="J3976" t="b">
        <v>1</v>
      </c>
      <c r="K3976" t="s">
        <v>31</v>
      </c>
      <c r="L3976" t="s">
        <v>32</v>
      </c>
      <c r="N3976">
        <v>57.060001373291023</v>
      </c>
      <c r="O3976" t="s">
        <v>4167</v>
      </c>
      <c r="P3976" t="s">
        <v>1064</v>
      </c>
    </row>
    <row r="3977" spans="1:16" x14ac:dyDescent="0.35">
      <c r="A3977" t="s">
        <v>1776</v>
      </c>
      <c r="B3977" t="s">
        <v>1957</v>
      </c>
      <c r="C3977" t="s">
        <v>330</v>
      </c>
      <c r="D3977" t="s">
        <v>573</v>
      </c>
      <c r="E3977" t="s">
        <v>296</v>
      </c>
      <c r="F3977" t="b">
        <v>0</v>
      </c>
      <c r="G3977" t="s">
        <v>68</v>
      </c>
      <c r="H3977" s="1">
        <v>45792.959004629629</v>
      </c>
      <c r="I3977" t="b">
        <v>1</v>
      </c>
      <c r="J3977" t="b">
        <v>0</v>
      </c>
      <c r="K3977" t="s">
        <v>31</v>
      </c>
      <c r="L3977" t="s">
        <v>32</v>
      </c>
      <c r="N3977">
        <v>25.2400016784668</v>
      </c>
      <c r="O3977" t="s">
        <v>4009</v>
      </c>
      <c r="P3977" t="s">
        <v>232</v>
      </c>
    </row>
    <row r="3978" spans="1:16" x14ac:dyDescent="0.35">
      <c r="A3978" t="s">
        <v>1776</v>
      </c>
      <c r="B3978" t="s">
        <v>2989</v>
      </c>
      <c r="C3978" t="s">
        <v>2990</v>
      </c>
      <c r="D3978" t="s">
        <v>29</v>
      </c>
      <c r="E3978" t="s">
        <v>20</v>
      </c>
      <c r="F3978" t="b">
        <v>0</v>
      </c>
      <c r="G3978" t="s">
        <v>68</v>
      </c>
      <c r="H3978" s="1">
        <v>45792.959004629629</v>
      </c>
      <c r="I3978" t="b">
        <v>0</v>
      </c>
      <c r="J3978" t="b">
        <v>0</v>
      </c>
      <c r="K3978" t="s">
        <v>31</v>
      </c>
      <c r="L3978" t="s">
        <v>22</v>
      </c>
      <c r="M3978">
        <v>104000</v>
      </c>
      <c r="O3978" t="s">
        <v>5413</v>
      </c>
      <c r="P3978" t="s">
        <v>3001</v>
      </c>
    </row>
    <row r="3979" spans="1:16" x14ac:dyDescent="0.35">
      <c r="A3979" t="s">
        <v>1776</v>
      </c>
      <c r="B3979" t="s">
        <v>1776</v>
      </c>
      <c r="C3979" t="s">
        <v>5426</v>
      </c>
      <c r="D3979" t="s">
        <v>110</v>
      </c>
      <c r="E3979" t="s">
        <v>20</v>
      </c>
      <c r="F3979" t="b">
        <v>0</v>
      </c>
      <c r="G3979" t="s">
        <v>52</v>
      </c>
      <c r="H3979" s="1">
        <v>45793.000104166669</v>
      </c>
      <c r="I3979" t="b">
        <v>0</v>
      </c>
      <c r="J3979" t="b">
        <v>1</v>
      </c>
      <c r="K3979" t="s">
        <v>31</v>
      </c>
      <c r="L3979" t="s">
        <v>32</v>
      </c>
      <c r="N3979">
        <v>31.135000228881839</v>
      </c>
      <c r="O3979" t="s">
        <v>3359</v>
      </c>
      <c r="P3979" t="s">
        <v>5427</v>
      </c>
    </row>
    <row r="3980" spans="1:16" x14ac:dyDescent="0.35">
      <c r="A3980" t="s">
        <v>1776</v>
      </c>
      <c r="B3980" t="s">
        <v>5428</v>
      </c>
      <c r="C3980" t="s">
        <v>124</v>
      </c>
      <c r="D3980" t="s">
        <v>974</v>
      </c>
      <c r="E3980" t="s">
        <v>20</v>
      </c>
      <c r="F3980" t="b">
        <v>0</v>
      </c>
      <c r="G3980" t="s">
        <v>52</v>
      </c>
      <c r="H3980" s="1">
        <v>45793.000104166669</v>
      </c>
      <c r="I3980" t="b">
        <v>0</v>
      </c>
      <c r="J3980" t="b">
        <v>1</v>
      </c>
      <c r="K3980" t="s">
        <v>31</v>
      </c>
      <c r="L3980" t="s">
        <v>22</v>
      </c>
      <c r="M3980">
        <v>108267</v>
      </c>
      <c r="O3980" t="s">
        <v>5429</v>
      </c>
      <c r="P3980" t="s">
        <v>2392</v>
      </c>
    </row>
    <row r="3981" spans="1:16" x14ac:dyDescent="0.35">
      <c r="A3981" t="s">
        <v>1776</v>
      </c>
      <c r="B3981" t="s">
        <v>5430</v>
      </c>
      <c r="C3981" t="s">
        <v>410</v>
      </c>
      <c r="D3981" t="s">
        <v>17445</v>
      </c>
      <c r="E3981" t="s">
        <v>20</v>
      </c>
      <c r="F3981" t="b">
        <v>0</v>
      </c>
      <c r="G3981" t="s">
        <v>47</v>
      </c>
      <c r="H3981" s="1">
        <v>45793.000347222223</v>
      </c>
      <c r="I3981" t="b">
        <v>0</v>
      </c>
      <c r="J3981" t="b">
        <v>1</v>
      </c>
      <c r="K3981" t="s">
        <v>31</v>
      </c>
      <c r="L3981" t="s">
        <v>22</v>
      </c>
      <c r="M3981">
        <v>112569.5</v>
      </c>
      <c r="O3981" t="s">
        <v>5431</v>
      </c>
      <c r="P3981" t="s">
        <v>164</v>
      </c>
    </row>
    <row r="3982" spans="1:16" x14ac:dyDescent="0.35">
      <c r="A3982" t="s">
        <v>1776</v>
      </c>
      <c r="B3982" t="s">
        <v>5432</v>
      </c>
      <c r="C3982" t="s">
        <v>5433</v>
      </c>
      <c r="D3982" t="s">
        <v>29</v>
      </c>
      <c r="E3982" t="s">
        <v>20</v>
      </c>
      <c r="F3982" t="b">
        <v>0</v>
      </c>
      <c r="G3982" t="s">
        <v>52</v>
      </c>
      <c r="H3982" s="1">
        <v>45793.041932870372</v>
      </c>
      <c r="I3982" t="b">
        <v>0</v>
      </c>
      <c r="J3982" t="b">
        <v>0</v>
      </c>
      <c r="K3982" t="s">
        <v>31</v>
      </c>
      <c r="L3982" t="s">
        <v>22</v>
      </c>
      <c r="M3982">
        <v>188211.28125</v>
      </c>
      <c r="O3982" t="s">
        <v>5434</v>
      </c>
      <c r="P3982" t="s">
        <v>5435</v>
      </c>
    </row>
    <row r="3983" spans="1:16" x14ac:dyDescent="0.35">
      <c r="A3983" t="s">
        <v>1776</v>
      </c>
      <c r="B3983" t="s">
        <v>5436</v>
      </c>
      <c r="C3983" t="s">
        <v>496</v>
      </c>
      <c r="D3983" t="s">
        <v>573</v>
      </c>
      <c r="E3983" t="s">
        <v>20</v>
      </c>
      <c r="F3983" t="b">
        <v>0</v>
      </c>
      <c r="G3983" t="s">
        <v>47</v>
      </c>
      <c r="H3983" s="1">
        <v>45793.042129629634</v>
      </c>
      <c r="I3983" t="b">
        <v>0</v>
      </c>
      <c r="J3983" t="b">
        <v>1</v>
      </c>
      <c r="K3983" t="s">
        <v>31</v>
      </c>
      <c r="L3983" t="s">
        <v>32</v>
      </c>
      <c r="N3983">
        <v>22.694999694824219</v>
      </c>
      <c r="O3983" t="s">
        <v>4783</v>
      </c>
      <c r="P3983" t="s">
        <v>4784</v>
      </c>
    </row>
    <row r="3984" spans="1:16" x14ac:dyDescent="0.35">
      <c r="A3984" t="s">
        <v>1776</v>
      </c>
      <c r="B3984" t="s">
        <v>5437</v>
      </c>
      <c r="C3984" t="s">
        <v>201</v>
      </c>
      <c r="D3984" t="s">
        <v>110</v>
      </c>
      <c r="E3984" t="s">
        <v>20</v>
      </c>
      <c r="F3984" t="b">
        <v>0</v>
      </c>
      <c r="G3984" t="s">
        <v>43</v>
      </c>
      <c r="H3984" s="1">
        <v>45793.042199074072</v>
      </c>
      <c r="I3984" t="b">
        <v>0</v>
      </c>
      <c r="J3984" t="b">
        <v>0</v>
      </c>
      <c r="K3984" t="s">
        <v>31</v>
      </c>
      <c r="L3984" t="s">
        <v>22</v>
      </c>
      <c r="M3984">
        <v>130000</v>
      </c>
      <c r="O3984" t="s">
        <v>5438</v>
      </c>
      <c r="P3984" t="s">
        <v>5439</v>
      </c>
    </row>
    <row r="3985" spans="1:16" x14ac:dyDescent="0.35">
      <c r="A3985" t="s">
        <v>1776</v>
      </c>
      <c r="B3985" t="s">
        <v>5440</v>
      </c>
      <c r="C3985" t="s">
        <v>2675</v>
      </c>
      <c r="D3985" t="s">
        <v>17505</v>
      </c>
      <c r="E3985" t="s">
        <v>20</v>
      </c>
      <c r="F3985" t="b">
        <v>0</v>
      </c>
      <c r="G3985" t="s">
        <v>171</v>
      </c>
      <c r="H3985" s="1">
        <v>45793.077499999999</v>
      </c>
      <c r="I3985" t="b">
        <v>0</v>
      </c>
      <c r="J3985" t="b">
        <v>1</v>
      </c>
      <c r="K3985" t="s">
        <v>31</v>
      </c>
      <c r="L3985" t="s">
        <v>32</v>
      </c>
      <c r="N3985">
        <v>40</v>
      </c>
      <c r="O3985" t="s">
        <v>5441</v>
      </c>
    </row>
    <row r="3986" spans="1:16" x14ac:dyDescent="0.35">
      <c r="A3986" t="s">
        <v>1776</v>
      </c>
      <c r="B3986" t="s">
        <v>5442</v>
      </c>
      <c r="C3986" t="s">
        <v>1092</v>
      </c>
      <c r="D3986" t="s">
        <v>17470</v>
      </c>
      <c r="E3986" t="s">
        <v>20</v>
      </c>
      <c r="F3986" t="b">
        <v>0</v>
      </c>
      <c r="G3986" t="s">
        <v>68</v>
      </c>
      <c r="H3986" s="1">
        <v>45793.084039351852</v>
      </c>
      <c r="I3986" t="b">
        <v>0</v>
      </c>
      <c r="J3986" t="b">
        <v>0</v>
      </c>
      <c r="K3986" t="s">
        <v>31</v>
      </c>
      <c r="L3986" t="s">
        <v>22</v>
      </c>
      <c r="M3986">
        <v>80000</v>
      </c>
      <c r="O3986" t="s">
        <v>1123</v>
      </c>
      <c r="P3986" t="s">
        <v>5443</v>
      </c>
    </row>
    <row r="3987" spans="1:16" x14ac:dyDescent="0.35">
      <c r="A3987" t="s">
        <v>1776</v>
      </c>
      <c r="B3987" t="s">
        <v>2660</v>
      </c>
      <c r="C3987" t="s">
        <v>154</v>
      </c>
      <c r="D3987" t="s">
        <v>29</v>
      </c>
      <c r="E3987" t="s">
        <v>91</v>
      </c>
      <c r="F3987" t="b">
        <v>0</v>
      </c>
      <c r="G3987" t="s">
        <v>52</v>
      </c>
      <c r="H3987" s="1">
        <v>45793.250081018523</v>
      </c>
      <c r="I3987" t="b">
        <v>1</v>
      </c>
      <c r="J3987" t="b">
        <v>0</v>
      </c>
      <c r="K3987" t="s">
        <v>31</v>
      </c>
      <c r="L3987" t="s">
        <v>32</v>
      </c>
      <c r="N3987">
        <v>71</v>
      </c>
      <c r="O3987" t="s">
        <v>3938</v>
      </c>
      <c r="P3987" t="s">
        <v>206</v>
      </c>
    </row>
    <row r="3988" spans="1:16" x14ac:dyDescent="0.35">
      <c r="A3988" t="s">
        <v>1776</v>
      </c>
      <c r="B3988" t="s">
        <v>3839</v>
      </c>
      <c r="C3988" t="s">
        <v>1448</v>
      </c>
      <c r="D3988" t="s">
        <v>17507</v>
      </c>
      <c r="E3988" t="s">
        <v>436</v>
      </c>
      <c r="F3988" t="b">
        <v>0</v>
      </c>
      <c r="G3988" t="s">
        <v>47</v>
      </c>
      <c r="H3988" s="1">
        <v>45793.250787037039</v>
      </c>
      <c r="I3988" t="b">
        <v>0</v>
      </c>
      <c r="J3988" t="b">
        <v>1</v>
      </c>
      <c r="K3988" t="s">
        <v>31</v>
      </c>
      <c r="L3988" t="s">
        <v>32</v>
      </c>
      <c r="N3988">
        <v>31</v>
      </c>
      <c r="O3988" t="s">
        <v>3841</v>
      </c>
      <c r="P3988" t="s">
        <v>164</v>
      </c>
    </row>
    <row r="3989" spans="1:16" x14ac:dyDescent="0.35">
      <c r="A3989" t="s">
        <v>1776</v>
      </c>
      <c r="B3989" t="s">
        <v>1776</v>
      </c>
      <c r="C3989" t="s">
        <v>330</v>
      </c>
      <c r="D3989" t="s">
        <v>110</v>
      </c>
      <c r="E3989" t="s">
        <v>20</v>
      </c>
      <c r="F3989" t="b">
        <v>0</v>
      </c>
      <c r="G3989" t="s">
        <v>68</v>
      </c>
      <c r="H3989" s="1">
        <v>45793.251018518517</v>
      </c>
      <c r="I3989" t="b">
        <v>0</v>
      </c>
      <c r="J3989" t="b">
        <v>0</v>
      </c>
      <c r="K3989" t="s">
        <v>31</v>
      </c>
      <c r="L3989" t="s">
        <v>22</v>
      </c>
      <c r="M3989">
        <v>107500</v>
      </c>
      <c r="O3989" t="s">
        <v>5444</v>
      </c>
      <c r="P3989" t="s">
        <v>216</v>
      </c>
    </row>
    <row r="3990" spans="1:16" x14ac:dyDescent="0.35">
      <c r="A3990" t="s">
        <v>1776</v>
      </c>
      <c r="B3990" t="s">
        <v>5445</v>
      </c>
      <c r="C3990" t="s">
        <v>95</v>
      </c>
      <c r="D3990" t="s">
        <v>110</v>
      </c>
      <c r="E3990" t="s">
        <v>20</v>
      </c>
      <c r="F3990" t="b">
        <v>0</v>
      </c>
      <c r="G3990" t="s">
        <v>30</v>
      </c>
      <c r="H3990" s="1">
        <v>45793.251331018517</v>
      </c>
      <c r="I3990" t="b">
        <v>0</v>
      </c>
      <c r="J3990" t="b">
        <v>1</v>
      </c>
      <c r="K3990" t="s">
        <v>31</v>
      </c>
      <c r="L3990" t="s">
        <v>22</v>
      </c>
      <c r="M3990">
        <v>84000</v>
      </c>
      <c r="O3990" t="s">
        <v>5446</v>
      </c>
      <c r="P3990" t="s">
        <v>5447</v>
      </c>
    </row>
    <row r="3991" spans="1:16" x14ac:dyDescent="0.35">
      <c r="A3991" t="s">
        <v>1776</v>
      </c>
      <c r="B3991" t="s">
        <v>1776</v>
      </c>
      <c r="C3991" t="s">
        <v>560</v>
      </c>
      <c r="D3991" t="s">
        <v>110</v>
      </c>
      <c r="E3991" t="s">
        <v>20</v>
      </c>
      <c r="F3991" t="b">
        <v>0</v>
      </c>
      <c r="G3991" t="s">
        <v>30</v>
      </c>
      <c r="H3991" s="1">
        <v>45793.251331018517</v>
      </c>
      <c r="I3991" t="b">
        <v>1</v>
      </c>
      <c r="J3991" t="b">
        <v>1</v>
      </c>
      <c r="K3991" t="s">
        <v>31</v>
      </c>
      <c r="L3991" t="s">
        <v>22</v>
      </c>
      <c r="M3991">
        <v>41561.51953125</v>
      </c>
      <c r="O3991" t="s">
        <v>5448</v>
      </c>
    </row>
    <row r="3992" spans="1:16" x14ac:dyDescent="0.35">
      <c r="A3992" t="s">
        <v>1776</v>
      </c>
      <c r="B3992" t="s">
        <v>1776</v>
      </c>
      <c r="C3992" t="s">
        <v>5449</v>
      </c>
      <c r="D3992" t="s">
        <v>3600</v>
      </c>
      <c r="E3992" t="s">
        <v>20</v>
      </c>
      <c r="F3992" t="b">
        <v>0</v>
      </c>
      <c r="G3992" t="s">
        <v>30</v>
      </c>
      <c r="H3992" s="1">
        <v>45793.376469907409</v>
      </c>
      <c r="I3992" t="b">
        <v>1</v>
      </c>
      <c r="J3992" t="b">
        <v>0</v>
      </c>
      <c r="K3992" t="s">
        <v>31</v>
      </c>
      <c r="L3992" t="s">
        <v>32</v>
      </c>
      <c r="N3992">
        <v>50</v>
      </c>
      <c r="O3992" t="s">
        <v>5450</v>
      </c>
      <c r="P3992" t="s">
        <v>5451</v>
      </c>
    </row>
    <row r="3993" spans="1:16" x14ac:dyDescent="0.35">
      <c r="A3993" t="s">
        <v>1776</v>
      </c>
      <c r="B3993" t="s">
        <v>5452</v>
      </c>
      <c r="C3993" t="s">
        <v>1092</v>
      </c>
      <c r="D3993" t="s">
        <v>36</v>
      </c>
      <c r="E3993" t="s">
        <v>20</v>
      </c>
      <c r="F3993" t="b">
        <v>0</v>
      </c>
      <c r="G3993" t="s">
        <v>68</v>
      </c>
      <c r="H3993" s="1">
        <v>45793.417905092603</v>
      </c>
      <c r="I3993" t="b">
        <v>0</v>
      </c>
      <c r="J3993" t="b">
        <v>1</v>
      </c>
      <c r="K3993" t="s">
        <v>31</v>
      </c>
      <c r="L3993" t="s">
        <v>22</v>
      </c>
      <c r="M3993">
        <v>141400</v>
      </c>
      <c r="O3993" t="s">
        <v>2979</v>
      </c>
      <c r="P3993" t="s">
        <v>3964</v>
      </c>
    </row>
    <row r="3994" spans="1:16" x14ac:dyDescent="0.35">
      <c r="A3994" t="s">
        <v>1776</v>
      </c>
      <c r="B3994" t="s">
        <v>5453</v>
      </c>
      <c r="C3994" t="s">
        <v>5454</v>
      </c>
      <c r="D3994" t="s">
        <v>573</v>
      </c>
      <c r="E3994" t="s">
        <v>296</v>
      </c>
      <c r="F3994" t="b">
        <v>0</v>
      </c>
      <c r="G3994" t="s">
        <v>171</v>
      </c>
      <c r="H3994" s="1">
        <v>45793.457256944443</v>
      </c>
      <c r="I3994" t="b">
        <v>0</v>
      </c>
      <c r="J3994" t="b">
        <v>0</v>
      </c>
      <c r="K3994" t="s">
        <v>31</v>
      </c>
      <c r="L3994" t="s">
        <v>32</v>
      </c>
      <c r="N3994">
        <v>37.5</v>
      </c>
      <c r="O3994" t="s">
        <v>5455</v>
      </c>
      <c r="P3994" t="s">
        <v>5456</v>
      </c>
    </row>
    <row r="3995" spans="1:16" x14ac:dyDescent="0.35">
      <c r="A3995" t="s">
        <v>1776</v>
      </c>
      <c r="B3995" t="s">
        <v>3795</v>
      </c>
      <c r="C3995" t="s">
        <v>5457</v>
      </c>
      <c r="D3995" t="s">
        <v>573</v>
      </c>
      <c r="E3995" t="s">
        <v>296</v>
      </c>
      <c r="F3995" t="b">
        <v>0</v>
      </c>
      <c r="G3995" t="s">
        <v>171</v>
      </c>
      <c r="H3995" s="1">
        <v>45793.457349537042</v>
      </c>
      <c r="I3995" t="b">
        <v>1</v>
      </c>
      <c r="J3995" t="b">
        <v>0</v>
      </c>
      <c r="K3995" t="s">
        <v>31</v>
      </c>
      <c r="L3995" t="s">
        <v>32</v>
      </c>
      <c r="N3995">
        <v>22.694999694824219</v>
      </c>
      <c r="O3995" t="s">
        <v>5458</v>
      </c>
      <c r="P3995" t="s">
        <v>140</v>
      </c>
    </row>
    <row r="3996" spans="1:16" x14ac:dyDescent="0.35">
      <c r="A3996" t="s">
        <v>1776</v>
      </c>
      <c r="B3996" t="s">
        <v>5459</v>
      </c>
      <c r="C3996" t="s">
        <v>154</v>
      </c>
      <c r="D3996" t="s">
        <v>573</v>
      </c>
      <c r="E3996" t="s">
        <v>296</v>
      </c>
      <c r="F3996" t="b">
        <v>0</v>
      </c>
      <c r="G3996" t="s">
        <v>52</v>
      </c>
      <c r="H3996" s="1">
        <v>45793.458599537043</v>
      </c>
      <c r="I3996" t="b">
        <v>0</v>
      </c>
      <c r="J3996" t="b">
        <v>1</v>
      </c>
      <c r="K3996" t="s">
        <v>31</v>
      </c>
      <c r="L3996" t="s">
        <v>32</v>
      </c>
      <c r="N3996">
        <v>27.979999542236332</v>
      </c>
      <c r="O3996" t="s">
        <v>2305</v>
      </c>
      <c r="P3996" t="s">
        <v>5460</v>
      </c>
    </row>
    <row r="3997" spans="1:16" x14ac:dyDescent="0.35">
      <c r="A3997" t="s">
        <v>1776</v>
      </c>
      <c r="B3997" t="s">
        <v>3795</v>
      </c>
      <c r="C3997" t="s">
        <v>272</v>
      </c>
      <c r="D3997" t="s">
        <v>573</v>
      </c>
      <c r="E3997" t="s">
        <v>296</v>
      </c>
      <c r="F3997" t="b">
        <v>0</v>
      </c>
      <c r="G3997" t="s">
        <v>52</v>
      </c>
      <c r="H3997" s="1">
        <v>45793.458935185183</v>
      </c>
      <c r="I3997" t="b">
        <v>0</v>
      </c>
      <c r="J3997" t="b">
        <v>0</v>
      </c>
      <c r="K3997" t="s">
        <v>31</v>
      </c>
      <c r="L3997" t="s">
        <v>32</v>
      </c>
      <c r="N3997">
        <v>26.389999389648441</v>
      </c>
      <c r="O3997" t="s">
        <v>3265</v>
      </c>
      <c r="P3997" t="s">
        <v>2444</v>
      </c>
    </row>
    <row r="3998" spans="1:16" x14ac:dyDescent="0.35">
      <c r="A3998" t="s">
        <v>1776</v>
      </c>
      <c r="B3998" t="s">
        <v>5461</v>
      </c>
      <c r="C3998" t="s">
        <v>4366</v>
      </c>
      <c r="D3998" t="s">
        <v>573</v>
      </c>
      <c r="E3998" t="s">
        <v>296</v>
      </c>
      <c r="F3998" t="b">
        <v>0</v>
      </c>
      <c r="G3998" t="s">
        <v>43</v>
      </c>
      <c r="H3998" s="1">
        <v>45793.459282407413</v>
      </c>
      <c r="I3998" t="b">
        <v>0</v>
      </c>
      <c r="J3998" t="b">
        <v>1</v>
      </c>
      <c r="K3998" t="s">
        <v>31</v>
      </c>
      <c r="L3998" t="s">
        <v>32</v>
      </c>
      <c r="N3998">
        <v>19.5</v>
      </c>
      <c r="O3998" t="s">
        <v>5462</v>
      </c>
      <c r="P3998" t="s">
        <v>4361</v>
      </c>
    </row>
    <row r="3999" spans="1:16" x14ac:dyDescent="0.35">
      <c r="A3999" t="s">
        <v>1776</v>
      </c>
      <c r="B3999" t="s">
        <v>5463</v>
      </c>
      <c r="C3999" t="s">
        <v>5464</v>
      </c>
      <c r="D3999" t="s">
        <v>573</v>
      </c>
      <c r="E3999" t="s">
        <v>296</v>
      </c>
      <c r="F3999" t="b">
        <v>0</v>
      </c>
      <c r="G3999" t="s">
        <v>30</v>
      </c>
      <c r="H3999" s="1">
        <v>45793.459803240738</v>
      </c>
      <c r="I3999" t="b">
        <v>0</v>
      </c>
      <c r="J3999" t="b">
        <v>1</v>
      </c>
      <c r="K3999" t="s">
        <v>31</v>
      </c>
      <c r="L3999" t="s">
        <v>32</v>
      </c>
      <c r="N3999">
        <v>22.694999694824219</v>
      </c>
      <c r="O3999" t="s">
        <v>5465</v>
      </c>
      <c r="P3999" t="s">
        <v>5466</v>
      </c>
    </row>
    <row r="4000" spans="1:16" x14ac:dyDescent="0.35">
      <c r="A4000" t="s">
        <v>1776</v>
      </c>
      <c r="B4000" t="s">
        <v>5467</v>
      </c>
      <c r="C4000" t="s">
        <v>5468</v>
      </c>
      <c r="D4000" t="s">
        <v>17438</v>
      </c>
      <c r="E4000" t="s">
        <v>20</v>
      </c>
      <c r="F4000" t="b">
        <v>0</v>
      </c>
      <c r="G4000" t="s">
        <v>5468</v>
      </c>
      <c r="H4000" s="1">
        <v>45793.498541666668</v>
      </c>
      <c r="I4000" t="b">
        <v>0</v>
      </c>
      <c r="J4000" t="b">
        <v>0</v>
      </c>
      <c r="K4000" t="s">
        <v>5468</v>
      </c>
      <c r="L4000" t="s">
        <v>22</v>
      </c>
      <c r="M4000">
        <v>74750</v>
      </c>
      <c r="O4000" t="s">
        <v>5469</v>
      </c>
      <c r="P4000" t="s">
        <v>5470</v>
      </c>
    </row>
    <row r="4001" spans="1:16" x14ac:dyDescent="0.35">
      <c r="A4001" t="s">
        <v>1776</v>
      </c>
      <c r="B4001" t="s">
        <v>5471</v>
      </c>
      <c r="C4001" t="s">
        <v>170</v>
      </c>
      <c r="D4001" t="s">
        <v>573</v>
      </c>
      <c r="E4001" t="s">
        <v>20</v>
      </c>
      <c r="F4001" t="b">
        <v>0</v>
      </c>
      <c r="G4001" t="s">
        <v>171</v>
      </c>
      <c r="H4001" s="1">
        <v>45793.582349537042</v>
      </c>
      <c r="I4001" t="b">
        <v>0</v>
      </c>
      <c r="J4001" t="b">
        <v>0</v>
      </c>
      <c r="K4001" t="s">
        <v>31</v>
      </c>
      <c r="L4001" t="s">
        <v>32</v>
      </c>
      <c r="N4001">
        <v>22.694999694824219</v>
      </c>
      <c r="O4001" t="s">
        <v>2425</v>
      </c>
      <c r="P4001" t="s">
        <v>340</v>
      </c>
    </row>
    <row r="4002" spans="1:16" x14ac:dyDescent="0.35">
      <c r="A4002" t="s">
        <v>1776</v>
      </c>
      <c r="B4002" t="s">
        <v>5472</v>
      </c>
      <c r="C4002" t="s">
        <v>4547</v>
      </c>
      <c r="D4002" t="s">
        <v>573</v>
      </c>
      <c r="E4002" t="s">
        <v>20</v>
      </c>
      <c r="F4002" t="b">
        <v>0</v>
      </c>
      <c r="G4002" t="s">
        <v>171</v>
      </c>
      <c r="H4002" s="1">
        <v>45793.582349537042</v>
      </c>
      <c r="I4002" t="b">
        <v>0</v>
      </c>
      <c r="J4002" t="b">
        <v>1</v>
      </c>
      <c r="K4002" t="s">
        <v>31</v>
      </c>
      <c r="L4002" t="s">
        <v>32</v>
      </c>
      <c r="N4002">
        <v>49.435001373291023</v>
      </c>
      <c r="O4002" t="s">
        <v>5473</v>
      </c>
      <c r="P4002" t="s">
        <v>5474</v>
      </c>
    </row>
    <row r="4003" spans="1:16" x14ac:dyDescent="0.35">
      <c r="A4003" t="s">
        <v>1776</v>
      </c>
      <c r="B4003" t="s">
        <v>5475</v>
      </c>
      <c r="C4003" t="s">
        <v>18</v>
      </c>
      <c r="D4003" t="s">
        <v>29</v>
      </c>
      <c r="E4003" t="s">
        <v>20</v>
      </c>
      <c r="F4003" t="b">
        <v>1</v>
      </c>
      <c r="G4003" t="s">
        <v>171</v>
      </c>
      <c r="H4003" s="1">
        <v>45793.62394675926</v>
      </c>
      <c r="I4003" t="b">
        <v>0</v>
      </c>
      <c r="J4003" t="b">
        <v>1</v>
      </c>
      <c r="K4003" t="s">
        <v>31</v>
      </c>
      <c r="L4003" t="s">
        <v>32</v>
      </c>
      <c r="N4003">
        <v>50</v>
      </c>
      <c r="O4003" t="s">
        <v>5476</v>
      </c>
      <c r="P4003" t="s">
        <v>5477</v>
      </c>
    </row>
    <row r="4004" spans="1:16" x14ac:dyDescent="0.35">
      <c r="A4004" t="s">
        <v>1776</v>
      </c>
      <c r="B4004" t="s">
        <v>2424</v>
      </c>
      <c r="C4004" t="s">
        <v>2713</v>
      </c>
      <c r="D4004" t="s">
        <v>29</v>
      </c>
      <c r="E4004" t="s">
        <v>20</v>
      </c>
      <c r="F4004" t="b">
        <v>0</v>
      </c>
      <c r="G4004" t="s">
        <v>52</v>
      </c>
      <c r="H4004" s="1">
        <v>45793.62537037037</v>
      </c>
      <c r="I4004" t="b">
        <v>0</v>
      </c>
      <c r="J4004" t="b">
        <v>1</v>
      </c>
      <c r="K4004" t="s">
        <v>31</v>
      </c>
      <c r="L4004" t="s">
        <v>22</v>
      </c>
      <c r="M4004">
        <v>156500</v>
      </c>
      <c r="O4004" t="s">
        <v>2719</v>
      </c>
      <c r="P4004" t="s">
        <v>340</v>
      </c>
    </row>
    <row r="4005" spans="1:16" x14ac:dyDescent="0.35">
      <c r="A4005" t="s">
        <v>1776</v>
      </c>
      <c r="B4005" t="s">
        <v>5478</v>
      </c>
      <c r="C4005" t="s">
        <v>4510</v>
      </c>
      <c r="D4005" t="s">
        <v>29</v>
      </c>
      <c r="E4005" t="s">
        <v>20</v>
      </c>
      <c r="F4005" t="b">
        <v>0</v>
      </c>
      <c r="G4005" t="s">
        <v>171</v>
      </c>
      <c r="H4005" s="1">
        <v>45793.665613425917</v>
      </c>
      <c r="I4005" t="b">
        <v>0</v>
      </c>
      <c r="J4005" t="b">
        <v>1</v>
      </c>
      <c r="K4005" t="s">
        <v>31</v>
      </c>
      <c r="L4005" t="s">
        <v>32</v>
      </c>
      <c r="N4005">
        <v>31.5</v>
      </c>
      <c r="O4005" t="s">
        <v>2096</v>
      </c>
      <c r="P4005" t="s">
        <v>5479</v>
      </c>
    </row>
    <row r="4006" spans="1:16" x14ac:dyDescent="0.35">
      <c r="A4006" t="s">
        <v>1776</v>
      </c>
      <c r="B4006" t="s">
        <v>5480</v>
      </c>
      <c r="C4006" t="s">
        <v>2602</v>
      </c>
      <c r="D4006" t="s">
        <v>110</v>
      </c>
      <c r="E4006" t="s">
        <v>91</v>
      </c>
      <c r="F4006" t="b">
        <v>0</v>
      </c>
      <c r="G4006" t="s">
        <v>52</v>
      </c>
      <c r="H4006" s="1">
        <v>45793.667048611111</v>
      </c>
      <c r="I4006" t="b">
        <v>1</v>
      </c>
      <c r="J4006" t="b">
        <v>0</v>
      </c>
      <c r="K4006" t="s">
        <v>31</v>
      </c>
      <c r="L4006" t="s">
        <v>32</v>
      </c>
      <c r="N4006">
        <v>71.595001220703125</v>
      </c>
      <c r="O4006" t="s">
        <v>5481</v>
      </c>
      <c r="P4006" t="s">
        <v>5482</v>
      </c>
    </row>
    <row r="4007" spans="1:16" x14ac:dyDescent="0.35">
      <c r="A4007" t="s">
        <v>1776</v>
      </c>
      <c r="B4007" t="s">
        <v>5483</v>
      </c>
      <c r="C4007" t="s">
        <v>3858</v>
      </c>
      <c r="D4007" t="s">
        <v>36</v>
      </c>
      <c r="E4007" t="s">
        <v>20</v>
      </c>
      <c r="F4007" t="b">
        <v>0</v>
      </c>
      <c r="G4007" t="s">
        <v>68</v>
      </c>
      <c r="H4007" s="1">
        <v>45793.709351851852</v>
      </c>
      <c r="I4007" t="b">
        <v>0</v>
      </c>
      <c r="J4007" t="b">
        <v>1</v>
      </c>
      <c r="K4007" t="s">
        <v>31</v>
      </c>
      <c r="L4007" t="s">
        <v>32</v>
      </c>
      <c r="N4007">
        <v>28.17499923706055</v>
      </c>
      <c r="O4007" t="s">
        <v>5484</v>
      </c>
      <c r="P4007" t="s">
        <v>2115</v>
      </c>
    </row>
    <row r="4008" spans="1:16" x14ac:dyDescent="0.35">
      <c r="A4008" t="s">
        <v>1776</v>
      </c>
      <c r="B4008" t="s">
        <v>5485</v>
      </c>
      <c r="C4008" t="s">
        <v>649</v>
      </c>
      <c r="D4008" t="s">
        <v>573</v>
      </c>
      <c r="E4008" t="s">
        <v>20</v>
      </c>
      <c r="F4008" t="b">
        <v>0</v>
      </c>
      <c r="G4008" t="s">
        <v>43</v>
      </c>
      <c r="H4008" s="1">
        <v>45793.792615740742</v>
      </c>
      <c r="I4008" t="b">
        <v>0</v>
      </c>
      <c r="J4008" t="b">
        <v>1</v>
      </c>
      <c r="K4008" t="s">
        <v>31</v>
      </c>
      <c r="L4008" t="s">
        <v>32</v>
      </c>
      <c r="N4008">
        <v>16.510000228881839</v>
      </c>
      <c r="O4008" t="s">
        <v>5486</v>
      </c>
    </row>
    <row r="4009" spans="1:16" x14ac:dyDescent="0.35">
      <c r="A4009" t="s">
        <v>1776</v>
      </c>
      <c r="B4009" t="s">
        <v>3216</v>
      </c>
      <c r="C4009" t="s">
        <v>170</v>
      </c>
      <c r="D4009" t="s">
        <v>36</v>
      </c>
      <c r="E4009" t="s">
        <v>20</v>
      </c>
      <c r="F4009" t="b">
        <v>0</v>
      </c>
      <c r="G4009" t="s">
        <v>171</v>
      </c>
      <c r="H4009" s="1">
        <v>45793.832256944443</v>
      </c>
      <c r="I4009" t="b">
        <v>1</v>
      </c>
      <c r="J4009" t="b">
        <v>1</v>
      </c>
      <c r="K4009" t="s">
        <v>31</v>
      </c>
      <c r="L4009" t="s">
        <v>22</v>
      </c>
      <c r="M4009">
        <v>85000</v>
      </c>
      <c r="O4009" t="s">
        <v>2927</v>
      </c>
      <c r="P4009" t="s">
        <v>164</v>
      </c>
    </row>
    <row r="4010" spans="1:16" x14ac:dyDescent="0.35">
      <c r="A4010" t="s">
        <v>1776</v>
      </c>
      <c r="B4010" t="s">
        <v>5487</v>
      </c>
      <c r="C4010" t="s">
        <v>18</v>
      </c>
      <c r="D4010" t="s">
        <v>110</v>
      </c>
      <c r="E4010" t="s">
        <v>20</v>
      </c>
      <c r="F4010" t="b">
        <v>1</v>
      </c>
      <c r="G4010" t="s">
        <v>52</v>
      </c>
      <c r="H4010" s="1">
        <v>45793.833715277768</v>
      </c>
      <c r="I4010" t="b">
        <v>0</v>
      </c>
      <c r="J4010" t="b">
        <v>0</v>
      </c>
      <c r="K4010" t="s">
        <v>31</v>
      </c>
      <c r="L4010" t="s">
        <v>22</v>
      </c>
      <c r="M4010">
        <v>90000</v>
      </c>
      <c r="O4010" t="s">
        <v>5488</v>
      </c>
      <c r="P4010" t="s">
        <v>3871</v>
      </c>
    </row>
    <row r="4011" spans="1:16" x14ac:dyDescent="0.35">
      <c r="A4011" t="s">
        <v>1776</v>
      </c>
      <c r="B4011" t="s">
        <v>2739</v>
      </c>
      <c r="C4011" t="s">
        <v>966</v>
      </c>
      <c r="D4011" t="s">
        <v>17438</v>
      </c>
      <c r="E4011" t="s">
        <v>20</v>
      </c>
      <c r="F4011" t="b">
        <v>0</v>
      </c>
      <c r="G4011" t="s">
        <v>966</v>
      </c>
      <c r="H4011" s="1">
        <v>45793.882476851853</v>
      </c>
      <c r="I4011" t="b">
        <v>0</v>
      </c>
      <c r="J4011" t="b">
        <v>0</v>
      </c>
      <c r="K4011" t="s">
        <v>966</v>
      </c>
      <c r="L4011" t="s">
        <v>22</v>
      </c>
      <c r="M4011">
        <v>44999.5</v>
      </c>
      <c r="O4011" t="s">
        <v>2748</v>
      </c>
      <c r="P4011" t="s">
        <v>5489</v>
      </c>
    </row>
    <row r="4012" spans="1:16" x14ac:dyDescent="0.35">
      <c r="A4012" t="s">
        <v>1776</v>
      </c>
      <c r="B4012" t="s">
        <v>5222</v>
      </c>
      <c r="C4012" t="s">
        <v>1526</v>
      </c>
      <c r="D4012" t="s">
        <v>573</v>
      </c>
      <c r="E4012" t="s">
        <v>296</v>
      </c>
      <c r="F4012" t="b">
        <v>0</v>
      </c>
      <c r="G4012" t="s">
        <v>68</v>
      </c>
      <c r="H4012" s="1">
        <v>45793.959560185183</v>
      </c>
      <c r="I4012" t="b">
        <v>1</v>
      </c>
      <c r="J4012" t="b">
        <v>1</v>
      </c>
      <c r="K4012" t="s">
        <v>31</v>
      </c>
      <c r="L4012" t="s">
        <v>32</v>
      </c>
      <c r="N4012">
        <v>25.2400016784668</v>
      </c>
      <c r="O4012" t="s">
        <v>1721</v>
      </c>
      <c r="P4012" t="s">
        <v>251</v>
      </c>
    </row>
    <row r="4013" spans="1:16" x14ac:dyDescent="0.35">
      <c r="A4013" t="s">
        <v>1776</v>
      </c>
      <c r="B4013" t="s">
        <v>3839</v>
      </c>
      <c r="C4013" t="s">
        <v>1448</v>
      </c>
      <c r="D4013" t="s">
        <v>36</v>
      </c>
      <c r="E4013" t="s">
        <v>436</v>
      </c>
      <c r="F4013" t="b">
        <v>0</v>
      </c>
      <c r="G4013" t="s">
        <v>47</v>
      </c>
      <c r="H4013" s="1">
        <v>45793.960081018522</v>
      </c>
      <c r="I4013" t="b">
        <v>0</v>
      </c>
      <c r="J4013" t="b">
        <v>1</v>
      </c>
      <c r="K4013" t="s">
        <v>31</v>
      </c>
      <c r="L4013" t="s">
        <v>32</v>
      </c>
      <c r="N4013">
        <v>31</v>
      </c>
      <c r="O4013" t="s">
        <v>3841</v>
      </c>
      <c r="P4013" t="s">
        <v>164</v>
      </c>
    </row>
    <row r="4014" spans="1:16" x14ac:dyDescent="0.35">
      <c r="A4014" t="s">
        <v>1776</v>
      </c>
      <c r="B4014" t="s">
        <v>3424</v>
      </c>
      <c r="C4014" t="s">
        <v>791</v>
      </c>
      <c r="D4014" t="s">
        <v>36</v>
      </c>
      <c r="E4014" t="s">
        <v>20</v>
      </c>
      <c r="F4014" t="b">
        <v>0</v>
      </c>
      <c r="G4014" t="s">
        <v>171</v>
      </c>
      <c r="H4014" s="1">
        <v>45794.082488425927</v>
      </c>
      <c r="I4014" t="b">
        <v>0</v>
      </c>
      <c r="J4014" t="b">
        <v>0</v>
      </c>
      <c r="K4014" t="s">
        <v>31</v>
      </c>
      <c r="L4014" t="s">
        <v>32</v>
      </c>
      <c r="N4014">
        <v>40</v>
      </c>
      <c r="O4014" t="s">
        <v>2657</v>
      </c>
    </row>
    <row r="4015" spans="1:16" x14ac:dyDescent="0.35">
      <c r="A4015" t="s">
        <v>1776</v>
      </c>
      <c r="B4015" t="s">
        <v>5490</v>
      </c>
      <c r="C4015" t="s">
        <v>410</v>
      </c>
      <c r="D4015" t="s">
        <v>36</v>
      </c>
      <c r="E4015" t="s">
        <v>20</v>
      </c>
      <c r="F4015" t="b">
        <v>0</v>
      </c>
      <c r="G4015" t="s">
        <v>47</v>
      </c>
      <c r="H4015" s="1">
        <v>45794.084143518521</v>
      </c>
      <c r="I4015" t="b">
        <v>0</v>
      </c>
      <c r="J4015" t="b">
        <v>1</v>
      </c>
      <c r="K4015" t="s">
        <v>31</v>
      </c>
      <c r="L4015" t="s">
        <v>22</v>
      </c>
      <c r="M4015">
        <v>70000</v>
      </c>
      <c r="O4015" t="s">
        <v>5491</v>
      </c>
      <c r="P4015" t="s">
        <v>5492</v>
      </c>
    </row>
    <row r="4016" spans="1:16" x14ac:dyDescent="0.35">
      <c r="A4016" t="s">
        <v>1776</v>
      </c>
      <c r="B4016" t="s">
        <v>5493</v>
      </c>
      <c r="C4016" t="s">
        <v>410</v>
      </c>
      <c r="D4016" t="s">
        <v>36</v>
      </c>
      <c r="E4016" t="s">
        <v>20</v>
      </c>
      <c r="F4016" t="b">
        <v>0</v>
      </c>
      <c r="G4016" t="s">
        <v>47</v>
      </c>
      <c r="H4016" s="1">
        <v>45794.250335648147</v>
      </c>
      <c r="I4016" t="b">
        <v>0</v>
      </c>
      <c r="J4016" t="b">
        <v>1</v>
      </c>
      <c r="K4016" t="s">
        <v>31</v>
      </c>
      <c r="L4016" t="s">
        <v>22</v>
      </c>
      <c r="M4016">
        <v>70000</v>
      </c>
      <c r="O4016" t="s">
        <v>5491</v>
      </c>
      <c r="P4016" t="s">
        <v>5494</v>
      </c>
    </row>
    <row r="4017" spans="1:16" x14ac:dyDescent="0.35">
      <c r="A4017" t="s">
        <v>1776</v>
      </c>
      <c r="B4017" t="s">
        <v>5495</v>
      </c>
      <c r="C4017" t="s">
        <v>848</v>
      </c>
      <c r="D4017" t="s">
        <v>110</v>
      </c>
      <c r="E4017" t="s">
        <v>20</v>
      </c>
      <c r="F4017" t="b">
        <v>0</v>
      </c>
      <c r="G4017" t="s">
        <v>47</v>
      </c>
      <c r="H4017" s="1">
        <v>45794.250335648147</v>
      </c>
      <c r="I4017" t="b">
        <v>0</v>
      </c>
      <c r="J4017" t="b">
        <v>0</v>
      </c>
      <c r="K4017" t="s">
        <v>31</v>
      </c>
      <c r="L4017" t="s">
        <v>32</v>
      </c>
      <c r="N4017">
        <v>30</v>
      </c>
      <c r="O4017" t="s">
        <v>5496</v>
      </c>
    </row>
    <row r="4018" spans="1:16" x14ac:dyDescent="0.35">
      <c r="A4018" t="s">
        <v>1776</v>
      </c>
      <c r="B4018" t="s">
        <v>2916</v>
      </c>
      <c r="C4018" t="s">
        <v>132</v>
      </c>
      <c r="D4018" t="s">
        <v>110</v>
      </c>
      <c r="E4018" t="s">
        <v>4996</v>
      </c>
      <c r="F4018" t="b">
        <v>0</v>
      </c>
      <c r="G4018" t="s">
        <v>43</v>
      </c>
      <c r="H4018" s="1">
        <v>45794.250451388893</v>
      </c>
      <c r="I4018" t="b">
        <v>0</v>
      </c>
      <c r="J4018" t="b">
        <v>0</v>
      </c>
      <c r="K4018" t="s">
        <v>31</v>
      </c>
      <c r="L4018" t="s">
        <v>32</v>
      </c>
      <c r="N4018">
        <v>15</v>
      </c>
      <c r="O4018" t="s">
        <v>5497</v>
      </c>
      <c r="P4018" t="s">
        <v>2623</v>
      </c>
    </row>
    <row r="4019" spans="1:16" x14ac:dyDescent="0.35">
      <c r="A4019" t="s">
        <v>1776</v>
      </c>
      <c r="B4019" t="s">
        <v>5483</v>
      </c>
      <c r="C4019" t="s">
        <v>3858</v>
      </c>
      <c r="D4019" t="s">
        <v>110</v>
      </c>
      <c r="E4019" t="s">
        <v>20</v>
      </c>
      <c r="F4019" t="b">
        <v>0</v>
      </c>
      <c r="G4019" t="s">
        <v>68</v>
      </c>
      <c r="H4019" s="1">
        <v>45794.250532407408</v>
      </c>
      <c r="I4019" t="b">
        <v>0</v>
      </c>
      <c r="J4019" t="b">
        <v>1</v>
      </c>
      <c r="K4019" t="s">
        <v>31</v>
      </c>
      <c r="L4019" t="s">
        <v>32</v>
      </c>
      <c r="N4019">
        <v>28.17499923706055</v>
      </c>
      <c r="O4019" t="s">
        <v>5484</v>
      </c>
      <c r="P4019" t="s">
        <v>2115</v>
      </c>
    </row>
    <row r="4020" spans="1:16" x14ac:dyDescent="0.35">
      <c r="A4020" t="s">
        <v>1776</v>
      </c>
      <c r="B4020" t="s">
        <v>2048</v>
      </c>
      <c r="C4020" t="s">
        <v>105</v>
      </c>
      <c r="D4020" t="s">
        <v>17438</v>
      </c>
      <c r="E4020" t="s">
        <v>20</v>
      </c>
      <c r="F4020" t="b">
        <v>0</v>
      </c>
      <c r="G4020" t="s">
        <v>105</v>
      </c>
      <c r="H4020" s="1">
        <v>45794.256990740738</v>
      </c>
      <c r="I4020" t="b">
        <v>0</v>
      </c>
      <c r="J4020" t="b">
        <v>0</v>
      </c>
      <c r="K4020" t="s">
        <v>105</v>
      </c>
      <c r="L4020" t="s">
        <v>22</v>
      </c>
      <c r="M4020">
        <v>42847.5</v>
      </c>
      <c r="O4020" t="s">
        <v>5498</v>
      </c>
      <c r="P4020" t="s">
        <v>5499</v>
      </c>
    </row>
    <row r="4021" spans="1:16" x14ac:dyDescent="0.35">
      <c r="A4021" t="s">
        <v>1776</v>
      </c>
      <c r="B4021" t="s">
        <v>4229</v>
      </c>
      <c r="C4021" t="s">
        <v>18</v>
      </c>
      <c r="D4021" t="s">
        <v>17445</v>
      </c>
      <c r="E4021" t="s">
        <v>20</v>
      </c>
      <c r="F4021" t="b">
        <v>1</v>
      </c>
      <c r="G4021" t="s">
        <v>287</v>
      </c>
      <c r="H4021" s="1">
        <v>45794.258368055547</v>
      </c>
      <c r="I4021" t="b">
        <v>1</v>
      </c>
      <c r="J4021" t="b">
        <v>0</v>
      </c>
      <c r="K4021" t="s">
        <v>287</v>
      </c>
      <c r="L4021" t="s">
        <v>22</v>
      </c>
      <c r="M4021">
        <v>70000</v>
      </c>
      <c r="O4021" t="s">
        <v>5158</v>
      </c>
      <c r="P4021" t="s">
        <v>5159</v>
      </c>
    </row>
    <row r="4022" spans="1:16" x14ac:dyDescent="0.35">
      <c r="A4022" t="s">
        <v>1776</v>
      </c>
      <c r="B4022" t="s">
        <v>3065</v>
      </c>
      <c r="C4022" t="s">
        <v>18</v>
      </c>
      <c r="D4022" t="s">
        <v>962</v>
      </c>
      <c r="E4022" t="s">
        <v>20</v>
      </c>
      <c r="F4022" t="b">
        <v>1</v>
      </c>
      <c r="G4022" t="s">
        <v>2055</v>
      </c>
      <c r="H4022" s="1">
        <v>45794.27648148148</v>
      </c>
      <c r="I4022" t="b">
        <v>0</v>
      </c>
      <c r="J4022" t="b">
        <v>1</v>
      </c>
      <c r="K4022" t="s">
        <v>2055</v>
      </c>
      <c r="L4022" t="s">
        <v>22</v>
      </c>
      <c r="M4022">
        <v>85000</v>
      </c>
      <c r="O4022" t="s">
        <v>5500</v>
      </c>
      <c r="P4022" t="s">
        <v>5501</v>
      </c>
    </row>
    <row r="4023" spans="1:16" x14ac:dyDescent="0.35">
      <c r="A4023" t="s">
        <v>1776</v>
      </c>
      <c r="B4023" t="s">
        <v>1776</v>
      </c>
      <c r="C4023" t="s">
        <v>18</v>
      </c>
      <c r="D4023" t="s">
        <v>962</v>
      </c>
      <c r="E4023" t="s">
        <v>20</v>
      </c>
      <c r="F4023" t="b">
        <v>1</v>
      </c>
      <c r="G4023" t="s">
        <v>1902</v>
      </c>
      <c r="H4023" s="1">
        <v>45794.282870370371</v>
      </c>
      <c r="I4023" t="b">
        <v>1</v>
      </c>
      <c r="J4023" t="b">
        <v>1</v>
      </c>
      <c r="K4023" t="s">
        <v>1902</v>
      </c>
      <c r="L4023" t="s">
        <v>22</v>
      </c>
      <c r="M4023">
        <v>51750</v>
      </c>
      <c r="O4023" t="s">
        <v>5502</v>
      </c>
      <c r="P4023" t="s">
        <v>5503</v>
      </c>
    </row>
    <row r="4024" spans="1:16" x14ac:dyDescent="0.35">
      <c r="A4024" t="s">
        <v>1776</v>
      </c>
      <c r="B4024" t="s">
        <v>5428</v>
      </c>
      <c r="C4024" t="s">
        <v>3761</v>
      </c>
      <c r="D4024" t="s">
        <v>29</v>
      </c>
      <c r="E4024" t="s">
        <v>20</v>
      </c>
      <c r="F4024" t="b">
        <v>0</v>
      </c>
      <c r="G4024" t="s">
        <v>52</v>
      </c>
      <c r="H4024" s="1">
        <v>45794.458449074067</v>
      </c>
      <c r="I4024" t="b">
        <v>0</v>
      </c>
      <c r="J4024" t="b">
        <v>1</v>
      </c>
      <c r="K4024" t="s">
        <v>31</v>
      </c>
      <c r="L4024" t="s">
        <v>22</v>
      </c>
      <c r="M4024">
        <v>135000</v>
      </c>
      <c r="O4024" t="s">
        <v>5504</v>
      </c>
      <c r="P4024" t="s">
        <v>2392</v>
      </c>
    </row>
    <row r="4025" spans="1:16" x14ac:dyDescent="0.35">
      <c r="A4025" t="s">
        <v>1776</v>
      </c>
      <c r="B4025" t="s">
        <v>4105</v>
      </c>
      <c r="C4025" t="s">
        <v>3214</v>
      </c>
      <c r="D4025" t="s">
        <v>36</v>
      </c>
      <c r="E4025" t="s">
        <v>20</v>
      </c>
      <c r="F4025" t="b">
        <v>0</v>
      </c>
      <c r="G4025" t="s">
        <v>52</v>
      </c>
      <c r="H4025" s="1">
        <v>45794.541759259257</v>
      </c>
      <c r="I4025" t="b">
        <v>0</v>
      </c>
      <c r="J4025" t="b">
        <v>1</v>
      </c>
      <c r="K4025" t="s">
        <v>31</v>
      </c>
      <c r="L4025" t="s">
        <v>22</v>
      </c>
      <c r="M4025">
        <v>75400</v>
      </c>
      <c r="O4025" t="s">
        <v>5505</v>
      </c>
      <c r="P4025" t="s">
        <v>2883</v>
      </c>
    </row>
    <row r="4026" spans="1:16" x14ac:dyDescent="0.35">
      <c r="A4026" t="s">
        <v>1776</v>
      </c>
      <c r="B4026" t="s">
        <v>5506</v>
      </c>
      <c r="C4026" t="s">
        <v>5507</v>
      </c>
      <c r="D4026" t="s">
        <v>110</v>
      </c>
      <c r="E4026" t="s">
        <v>20</v>
      </c>
      <c r="F4026" t="b">
        <v>0</v>
      </c>
      <c r="G4026" t="s">
        <v>52</v>
      </c>
      <c r="H4026" s="1">
        <v>45794.625092592592</v>
      </c>
      <c r="I4026" t="b">
        <v>0</v>
      </c>
      <c r="J4026" t="b">
        <v>1</v>
      </c>
      <c r="K4026" t="s">
        <v>31</v>
      </c>
      <c r="L4026" t="s">
        <v>22</v>
      </c>
      <c r="M4026">
        <v>115000</v>
      </c>
      <c r="O4026" t="s">
        <v>5508</v>
      </c>
      <c r="P4026" t="s">
        <v>5509</v>
      </c>
    </row>
    <row r="4027" spans="1:16" x14ac:dyDescent="0.35">
      <c r="A4027" t="s">
        <v>1776</v>
      </c>
      <c r="B4027" t="s">
        <v>2660</v>
      </c>
      <c r="C4027" t="s">
        <v>154</v>
      </c>
      <c r="D4027" t="s">
        <v>110</v>
      </c>
      <c r="E4027" t="s">
        <v>20</v>
      </c>
      <c r="F4027" t="b">
        <v>0</v>
      </c>
      <c r="G4027" t="s">
        <v>52</v>
      </c>
      <c r="H4027" s="1">
        <v>45795.250023148154</v>
      </c>
      <c r="I4027" t="b">
        <v>1</v>
      </c>
      <c r="J4027" t="b">
        <v>1</v>
      </c>
      <c r="K4027" t="s">
        <v>31</v>
      </c>
      <c r="L4027" t="s">
        <v>22</v>
      </c>
      <c r="M4027">
        <v>150000</v>
      </c>
      <c r="O4027" t="s">
        <v>725</v>
      </c>
      <c r="P4027" t="s">
        <v>340</v>
      </c>
    </row>
    <row r="4028" spans="1:16" x14ac:dyDescent="0.35">
      <c r="A4028" t="s">
        <v>1776</v>
      </c>
      <c r="B4028" t="s">
        <v>5510</v>
      </c>
      <c r="C4028" t="s">
        <v>18</v>
      </c>
      <c r="D4028" t="s">
        <v>962</v>
      </c>
      <c r="E4028" t="s">
        <v>20</v>
      </c>
      <c r="F4028" t="b">
        <v>1</v>
      </c>
      <c r="G4028" t="s">
        <v>287</v>
      </c>
      <c r="H4028" s="1">
        <v>45795.254745370366</v>
      </c>
      <c r="I4028" t="b">
        <v>0</v>
      </c>
      <c r="J4028" t="b">
        <v>0</v>
      </c>
      <c r="K4028" t="s">
        <v>287</v>
      </c>
      <c r="L4028" t="s">
        <v>22</v>
      </c>
      <c r="M4028">
        <v>85000</v>
      </c>
      <c r="O4028" t="s">
        <v>5511</v>
      </c>
      <c r="P4028" t="s">
        <v>5512</v>
      </c>
    </row>
    <row r="4029" spans="1:16" x14ac:dyDescent="0.35">
      <c r="A4029" t="s">
        <v>1776</v>
      </c>
      <c r="B4029" t="s">
        <v>5513</v>
      </c>
      <c r="C4029" t="s">
        <v>5514</v>
      </c>
      <c r="D4029" t="s">
        <v>110</v>
      </c>
      <c r="E4029" t="s">
        <v>20</v>
      </c>
      <c r="F4029" t="b">
        <v>0</v>
      </c>
      <c r="G4029" t="s">
        <v>68</v>
      </c>
      <c r="H4029" s="1">
        <v>45795.750636574077</v>
      </c>
      <c r="I4029" t="b">
        <v>1</v>
      </c>
      <c r="J4029" t="b">
        <v>0</v>
      </c>
      <c r="K4029" t="s">
        <v>31</v>
      </c>
      <c r="L4029" t="s">
        <v>22</v>
      </c>
      <c r="M4029">
        <v>106000</v>
      </c>
      <c r="O4029" t="s">
        <v>5515</v>
      </c>
      <c r="P4029" t="s">
        <v>5516</v>
      </c>
    </row>
    <row r="4030" spans="1:16" x14ac:dyDescent="0.35">
      <c r="A4030" t="s">
        <v>1776</v>
      </c>
      <c r="B4030" t="s">
        <v>5136</v>
      </c>
      <c r="C4030" t="s">
        <v>4604</v>
      </c>
      <c r="D4030" t="s">
        <v>29</v>
      </c>
      <c r="E4030" t="s">
        <v>20</v>
      </c>
      <c r="F4030" t="b">
        <v>0</v>
      </c>
      <c r="G4030" t="s">
        <v>68</v>
      </c>
      <c r="H4030" s="1">
        <v>45795.875648148147</v>
      </c>
      <c r="I4030" t="b">
        <v>0</v>
      </c>
      <c r="J4030" t="b">
        <v>0</v>
      </c>
      <c r="K4030" t="s">
        <v>31</v>
      </c>
      <c r="L4030" t="s">
        <v>22</v>
      </c>
      <c r="M4030">
        <v>72500</v>
      </c>
      <c r="O4030" t="s">
        <v>5137</v>
      </c>
      <c r="P4030" t="s">
        <v>5138</v>
      </c>
    </row>
    <row r="4031" spans="1:16" x14ac:dyDescent="0.35">
      <c r="A4031" t="s">
        <v>1776</v>
      </c>
      <c r="B4031" t="s">
        <v>3795</v>
      </c>
      <c r="C4031" t="s">
        <v>3958</v>
      </c>
      <c r="D4031" t="s">
        <v>573</v>
      </c>
      <c r="E4031" t="s">
        <v>296</v>
      </c>
      <c r="F4031" t="b">
        <v>0</v>
      </c>
      <c r="G4031" t="s">
        <v>43</v>
      </c>
      <c r="H4031" s="1">
        <v>45795.958761574067</v>
      </c>
      <c r="I4031" t="b">
        <v>0</v>
      </c>
      <c r="J4031" t="b">
        <v>0</v>
      </c>
      <c r="K4031" t="s">
        <v>31</v>
      </c>
      <c r="L4031" t="s">
        <v>32</v>
      </c>
      <c r="N4031">
        <v>16.510000228881839</v>
      </c>
      <c r="O4031" t="s">
        <v>3959</v>
      </c>
      <c r="P4031" t="s">
        <v>3960</v>
      </c>
    </row>
    <row r="4032" spans="1:16" x14ac:dyDescent="0.35">
      <c r="A4032" t="s">
        <v>1776</v>
      </c>
      <c r="B4032" t="s">
        <v>5517</v>
      </c>
      <c r="C4032" t="s">
        <v>973</v>
      </c>
      <c r="D4032" t="s">
        <v>573</v>
      </c>
      <c r="E4032" t="s">
        <v>296</v>
      </c>
      <c r="F4032" t="b">
        <v>0</v>
      </c>
      <c r="G4032" t="s">
        <v>171</v>
      </c>
      <c r="H4032" s="1">
        <v>45795.973761574067</v>
      </c>
      <c r="I4032" t="b">
        <v>0</v>
      </c>
      <c r="J4032" t="b">
        <v>1</v>
      </c>
      <c r="K4032" t="s">
        <v>31</v>
      </c>
      <c r="L4032" t="s">
        <v>32</v>
      </c>
      <c r="N4032">
        <v>22.694999694824219</v>
      </c>
      <c r="O4032" t="s">
        <v>3963</v>
      </c>
      <c r="P4032" t="s">
        <v>5518</v>
      </c>
    </row>
    <row r="4033" spans="1:16" x14ac:dyDescent="0.35">
      <c r="A4033" t="s">
        <v>1776</v>
      </c>
      <c r="B4033" t="s">
        <v>3839</v>
      </c>
      <c r="C4033" t="s">
        <v>1448</v>
      </c>
      <c r="D4033" t="s">
        <v>110</v>
      </c>
      <c r="E4033" t="s">
        <v>436</v>
      </c>
      <c r="F4033" t="b">
        <v>0</v>
      </c>
      <c r="G4033" t="s">
        <v>47</v>
      </c>
      <c r="H4033" s="1">
        <v>45796.250347222223</v>
      </c>
      <c r="I4033" t="b">
        <v>0</v>
      </c>
      <c r="J4033" t="b">
        <v>1</v>
      </c>
      <c r="K4033" t="s">
        <v>31</v>
      </c>
      <c r="L4033" t="s">
        <v>32</v>
      </c>
      <c r="N4033">
        <v>31</v>
      </c>
      <c r="O4033" t="s">
        <v>3841</v>
      </c>
      <c r="P4033" t="s">
        <v>164</v>
      </c>
    </row>
    <row r="4034" spans="1:16" x14ac:dyDescent="0.35">
      <c r="A4034" t="s">
        <v>1776</v>
      </c>
      <c r="B4034" t="s">
        <v>5519</v>
      </c>
      <c r="C4034" t="s">
        <v>462</v>
      </c>
      <c r="D4034" t="s">
        <v>110</v>
      </c>
      <c r="E4034" t="s">
        <v>20</v>
      </c>
      <c r="F4034" t="b">
        <v>0</v>
      </c>
      <c r="G4034" t="s">
        <v>43</v>
      </c>
      <c r="H4034" s="1">
        <v>45796.250532407408</v>
      </c>
      <c r="I4034" t="b">
        <v>1</v>
      </c>
      <c r="J4034" t="b">
        <v>0</v>
      </c>
      <c r="K4034" t="s">
        <v>31</v>
      </c>
      <c r="L4034" t="s">
        <v>32</v>
      </c>
      <c r="N4034">
        <v>37.919998168945313</v>
      </c>
      <c r="O4034" t="s">
        <v>5520</v>
      </c>
      <c r="P4034" t="s">
        <v>5521</v>
      </c>
    </row>
    <row r="4035" spans="1:16" x14ac:dyDescent="0.35">
      <c r="A4035" t="s">
        <v>1776</v>
      </c>
      <c r="B4035" t="s">
        <v>5347</v>
      </c>
      <c r="C4035" t="s">
        <v>1346</v>
      </c>
      <c r="D4035" t="s">
        <v>5522</v>
      </c>
      <c r="E4035" t="s">
        <v>20</v>
      </c>
      <c r="F4035" t="b">
        <v>0</v>
      </c>
      <c r="G4035" t="s">
        <v>1346</v>
      </c>
      <c r="H4035" s="1">
        <v>45796.266875000001</v>
      </c>
      <c r="I4035" t="b">
        <v>0</v>
      </c>
      <c r="J4035" t="b">
        <v>0</v>
      </c>
      <c r="K4035" t="s">
        <v>1346</v>
      </c>
      <c r="L4035" t="s">
        <v>22</v>
      </c>
      <c r="M4035">
        <v>42847.5</v>
      </c>
      <c r="O4035" t="s">
        <v>2449</v>
      </c>
    </row>
    <row r="4036" spans="1:16" x14ac:dyDescent="0.35">
      <c r="A4036" t="s">
        <v>1776</v>
      </c>
      <c r="B4036" t="s">
        <v>5523</v>
      </c>
      <c r="C4036" t="s">
        <v>3202</v>
      </c>
      <c r="D4036" t="s">
        <v>573</v>
      </c>
      <c r="E4036" t="s">
        <v>20</v>
      </c>
      <c r="F4036" t="b">
        <v>0</v>
      </c>
      <c r="G4036" t="s">
        <v>52</v>
      </c>
      <c r="H4036" s="1">
        <v>45796.333495370367</v>
      </c>
      <c r="I4036" t="b">
        <v>0</v>
      </c>
      <c r="J4036" t="b">
        <v>1</v>
      </c>
      <c r="K4036" t="s">
        <v>31</v>
      </c>
      <c r="L4036" t="s">
        <v>32</v>
      </c>
      <c r="N4036">
        <v>24.014999389648441</v>
      </c>
      <c r="O4036" t="s">
        <v>3203</v>
      </c>
      <c r="P4036" t="s">
        <v>5043</v>
      </c>
    </row>
    <row r="4037" spans="1:16" x14ac:dyDescent="0.35">
      <c r="A4037" t="s">
        <v>1776</v>
      </c>
      <c r="B4037" t="s">
        <v>5524</v>
      </c>
      <c r="C4037" t="s">
        <v>4192</v>
      </c>
      <c r="D4037" t="s">
        <v>573</v>
      </c>
      <c r="E4037" t="s">
        <v>20</v>
      </c>
      <c r="F4037" t="b">
        <v>0</v>
      </c>
      <c r="G4037" t="s">
        <v>52</v>
      </c>
      <c r="H4037" s="1">
        <v>45796.333564814813</v>
      </c>
      <c r="I4037" t="b">
        <v>0</v>
      </c>
      <c r="J4037" t="b">
        <v>0</v>
      </c>
      <c r="K4037" t="s">
        <v>31</v>
      </c>
      <c r="L4037" t="s">
        <v>32</v>
      </c>
      <c r="N4037">
        <v>27.435001373291019</v>
      </c>
      <c r="O4037" t="s">
        <v>5525</v>
      </c>
    </row>
    <row r="4038" spans="1:16" x14ac:dyDescent="0.35">
      <c r="A4038" t="s">
        <v>1776</v>
      </c>
      <c r="B4038" t="s">
        <v>5526</v>
      </c>
      <c r="C4038" t="s">
        <v>703</v>
      </c>
      <c r="D4038" t="s">
        <v>573</v>
      </c>
      <c r="E4038" t="s">
        <v>20</v>
      </c>
      <c r="F4038" t="b">
        <v>0</v>
      </c>
      <c r="G4038" t="s">
        <v>43</v>
      </c>
      <c r="H4038" s="1">
        <v>45796.333935185183</v>
      </c>
      <c r="I4038" t="b">
        <v>0</v>
      </c>
      <c r="J4038" t="b">
        <v>1</v>
      </c>
      <c r="K4038" t="s">
        <v>31</v>
      </c>
      <c r="L4038" t="s">
        <v>32</v>
      </c>
      <c r="N4038">
        <v>16.510000228881839</v>
      </c>
      <c r="O4038" t="s">
        <v>96</v>
      </c>
      <c r="P4038" t="s">
        <v>5527</v>
      </c>
    </row>
    <row r="4039" spans="1:16" x14ac:dyDescent="0.35">
      <c r="A4039" t="s">
        <v>1776</v>
      </c>
      <c r="B4039" t="s">
        <v>5528</v>
      </c>
      <c r="C4039" t="s">
        <v>5529</v>
      </c>
      <c r="D4039" t="s">
        <v>17443</v>
      </c>
      <c r="E4039" t="s">
        <v>204</v>
      </c>
      <c r="F4039" t="b">
        <v>0</v>
      </c>
      <c r="G4039" t="s">
        <v>52</v>
      </c>
      <c r="H4039" s="1">
        <v>45796.417939814812</v>
      </c>
      <c r="I4039" t="b">
        <v>0</v>
      </c>
      <c r="J4039" t="b">
        <v>0</v>
      </c>
      <c r="K4039" t="s">
        <v>31</v>
      </c>
      <c r="L4039" t="s">
        <v>22</v>
      </c>
      <c r="M4039">
        <v>92500</v>
      </c>
      <c r="O4039" t="s">
        <v>2979</v>
      </c>
      <c r="P4039" t="s">
        <v>5530</v>
      </c>
    </row>
    <row r="4040" spans="1:16" x14ac:dyDescent="0.35">
      <c r="A4040" t="s">
        <v>1776</v>
      </c>
      <c r="B4040" t="s">
        <v>5531</v>
      </c>
      <c r="C4040" t="s">
        <v>1066</v>
      </c>
      <c r="D4040" t="s">
        <v>17447</v>
      </c>
      <c r="E4040" t="s">
        <v>20</v>
      </c>
      <c r="F4040" t="b">
        <v>0</v>
      </c>
      <c r="G4040" t="s">
        <v>1067</v>
      </c>
      <c r="H4040" s="1">
        <v>45796.524409722217</v>
      </c>
      <c r="I4040" t="b">
        <v>1</v>
      </c>
      <c r="J4040" t="b">
        <v>0</v>
      </c>
      <c r="K4040" t="s">
        <v>1067</v>
      </c>
      <c r="L4040" t="s">
        <v>22</v>
      </c>
      <c r="M4040">
        <v>90000</v>
      </c>
      <c r="O4040" t="s">
        <v>53</v>
      </c>
      <c r="P4040" t="s">
        <v>367</v>
      </c>
    </row>
    <row r="4041" spans="1:16" x14ac:dyDescent="0.35">
      <c r="A4041" t="s">
        <v>1776</v>
      </c>
      <c r="B4041" t="s">
        <v>2097</v>
      </c>
      <c r="C4041" t="s">
        <v>2563</v>
      </c>
      <c r="D4041" t="s">
        <v>36</v>
      </c>
      <c r="E4041" t="s">
        <v>20</v>
      </c>
      <c r="F4041" t="b">
        <v>0</v>
      </c>
      <c r="G4041" t="s">
        <v>43</v>
      </c>
      <c r="H4041" s="1">
        <v>45796.542199074072</v>
      </c>
      <c r="I4041" t="b">
        <v>1</v>
      </c>
      <c r="J4041" t="b">
        <v>1</v>
      </c>
      <c r="K4041" t="s">
        <v>31</v>
      </c>
      <c r="L4041" t="s">
        <v>22</v>
      </c>
      <c r="M4041">
        <v>137500</v>
      </c>
      <c r="O4041" t="s">
        <v>2537</v>
      </c>
      <c r="P4041" t="s">
        <v>999</v>
      </c>
    </row>
    <row r="4042" spans="1:16" x14ac:dyDescent="0.35">
      <c r="A4042" t="s">
        <v>1776</v>
      </c>
      <c r="B4042" t="s">
        <v>5532</v>
      </c>
      <c r="C4042" t="s">
        <v>5533</v>
      </c>
      <c r="D4042" t="s">
        <v>3358</v>
      </c>
      <c r="E4042" t="s">
        <v>20</v>
      </c>
      <c r="F4042" t="b">
        <v>0</v>
      </c>
      <c r="G4042" t="s">
        <v>52</v>
      </c>
      <c r="H4042" s="1">
        <v>45796.625208333331</v>
      </c>
      <c r="I4042" t="b">
        <v>0</v>
      </c>
      <c r="J4042" t="b">
        <v>1</v>
      </c>
      <c r="K4042" t="s">
        <v>31</v>
      </c>
      <c r="L4042" t="s">
        <v>22</v>
      </c>
      <c r="M4042">
        <v>134000</v>
      </c>
      <c r="O4042" t="s">
        <v>5534</v>
      </c>
      <c r="P4042" t="s">
        <v>5535</v>
      </c>
    </row>
    <row r="4043" spans="1:16" x14ac:dyDescent="0.35">
      <c r="A4043" t="s">
        <v>1776</v>
      </c>
      <c r="B4043" t="s">
        <v>5536</v>
      </c>
      <c r="C4043" t="s">
        <v>1476</v>
      </c>
      <c r="D4043" t="s">
        <v>36</v>
      </c>
      <c r="E4043" t="s">
        <v>91</v>
      </c>
      <c r="F4043" t="b">
        <v>0</v>
      </c>
      <c r="G4043" t="s">
        <v>68</v>
      </c>
      <c r="H4043" s="1">
        <v>45796.711215277777</v>
      </c>
      <c r="I4043" t="b">
        <v>1</v>
      </c>
      <c r="J4043" t="b">
        <v>0</v>
      </c>
      <c r="K4043" t="s">
        <v>31</v>
      </c>
      <c r="L4043" t="s">
        <v>32</v>
      </c>
      <c r="N4043">
        <v>75</v>
      </c>
      <c r="O4043" t="s">
        <v>3661</v>
      </c>
      <c r="P4043" t="s">
        <v>5537</v>
      </c>
    </row>
    <row r="4044" spans="1:16" x14ac:dyDescent="0.35">
      <c r="A4044" t="s">
        <v>1776</v>
      </c>
      <c r="B4044" t="s">
        <v>5538</v>
      </c>
      <c r="C4044" t="s">
        <v>154</v>
      </c>
      <c r="D4044" t="s">
        <v>36</v>
      </c>
      <c r="F4044" t="b">
        <v>0</v>
      </c>
      <c r="G4044" t="s">
        <v>52</v>
      </c>
      <c r="H4044" s="1">
        <v>45796.791759259257</v>
      </c>
      <c r="I4044" t="b">
        <v>0</v>
      </c>
      <c r="J4044" t="b">
        <v>1</v>
      </c>
      <c r="K4044" t="s">
        <v>31</v>
      </c>
      <c r="L4044" t="s">
        <v>22</v>
      </c>
      <c r="M4044">
        <v>92700</v>
      </c>
      <c r="O4044" t="s">
        <v>5539</v>
      </c>
      <c r="P4044" t="s">
        <v>5540</v>
      </c>
    </row>
    <row r="4045" spans="1:16" x14ac:dyDescent="0.35">
      <c r="A4045" t="s">
        <v>1776</v>
      </c>
      <c r="B4045" t="s">
        <v>1776</v>
      </c>
      <c r="C4045" t="s">
        <v>5541</v>
      </c>
      <c r="D4045" t="s">
        <v>36</v>
      </c>
      <c r="E4045" t="s">
        <v>20</v>
      </c>
      <c r="F4045" t="b">
        <v>0</v>
      </c>
      <c r="G4045" t="s">
        <v>52</v>
      </c>
      <c r="H4045" s="1">
        <v>45796.833425925928</v>
      </c>
      <c r="I4045" t="b">
        <v>0</v>
      </c>
      <c r="J4045" t="b">
        <v>1</v>
      </c>
      <c r="K4045" t="s">
        <v>31</v>
      </c>
      <c r="L4045" t="s">
        <v>32</v>
      </c>
      <c r="N4045">
        <v>31</v>
      </c>
      <c r="O4045" t="s">
        <v>2947</v>
      </c>
      <c r="P4045" t="s">
        <v>3378</v>
      </c>
    </row>
    <row r="4046" spans="1:16" x14ac:dyDescent="0.35">
      <c r="A4046" t="s">
        <v>1776</v>
      </c>
      <c r="B4046" t="s">
        <v>5542</v>
      </c>
      <c r="C4046" t="s">
        <v>4798</v>
      </c>
      <c r="D4046" t="s">
        <v>110</v>
      </c>
      <c r="E4046" t="s">
        <v>20</v>
      </c>
      <c r="F4046" t="b">
        <v>0</v>
      </c>
      <c r="G4046" t="s">
        <v>68</v>
      </c>
      <c r="H4046" s="1">
        <v>45796.834131944437</v>
      </c>
      <c r="I4046" t="b">
        <v>0</v>
      </c>
      <c r="J4046" t="b">
        <v>1</v>
      </c>
      <c r="K4046" t="s">
        <v>31</v>
      </c>
      <c r="L4046" t="s">
        <v>32</v>
      </c>
      <c r="N4046">
        <v>29.5</v>
      </c>
      <c r="O4046" t="s">
        <v>5543</v>
      </c>
      <c r="P4046" t="s">
        <v>5544</v>
      </c>
    </row>
    <row r="4047" spans="1:16" x14ac:dyDescent="0.35">
      <c r="A4047" t="s">
        <v>1776</v>
      </c>
      <c r="B4047" t="s">
        <v>5545</v>
      </c>
      <c r="C4047" t="s">
        <v>4798</v>
      </c>
      <c r="D4047" t="s">
        <v>110</v>
      </c>
      <c r="E4047" t="s">
        <v>20</v>
      </c>
      <c r="F4047" t="b">
        <v>0</v>
      </c>
      <c r="G4047" t="s">
        <v>68</v>
      </c>
      <c r="H4047" s="1">
        <v>45796.834131944437</v>
      </c>
      <c r="I4047" t="b">
        <v>0</v>
      </c>
      <c r="J4047" t="b">
        <v>1</v>
      </c>
      <c r="K4047" t="s">
        <v>31</v>
      </c>
      <c r="L4047" t="s">
        <v>32</v>
      </c>
      <c r="N4047">
        <v>29.5</v>
      </c>
      <c r="O4047" t="s">
        <v>5543</v>
      </c>
      <c r="P4047" t="s">
        <v>5544</v>
      </c>
    </row>
    <row r="4048" spans="1:16" x14ac:dyDescent="0.35">
      <c r="A4048" t="s">
        <v>1776</v>
      </c>
      <c r="B4048" t="s">
        <v>1776</v>
      </c>
      <c r="C4048" t="s">
        <v>5546</v>
      </c>
      <c r="D4048" t="s">
        <v>1800</v>
      </c>
      <c r="E4048" t="s">
        <v>20</v>
      </c>
      <c r="F4048" t="b">
        <v>0</v>
      </c>
      <c r="G4048" t="s">
        <v>68</v>
      </c>
      <c r="H4048" s="1">
        <v>45796.875763888893</v>
      </c>
      <c r="I4048" t="b">
        <v>0</v>
      </c>
      <c r="J4048" t="b">
        <v>1</v>
      </c>
      <c r="K4048" t="s">
        <v>31</v>
      </c>
      <c r="L4048" t="s">
        <v>22</v>
      </c>
      <c r="M4048">
        <v>80000</v>
      </c>
      <c r="O4048" t="s">
        <v>5547</v>
      </c>
      <c r="P4048" t="s">
        <v>5548</v>
      </c>
    </row>
    <row r="4049" spans="1:16" x14ac:dyDescent="0.35">
      <c r="A4049" t="s">
        <v>1776</v>
      </c>
      <c r="B4049" t="s">
        <v>2526</v>
      </c>
      <c r="C4049" t="s">
        <v>889</v>
      </c>
      <c r="D4049" t="s">
        <v>36</v>
      </c>
      <c r="E4049" t="s">
        <v>20</v>
      </c>
      <c r="F4049" t="b">
        <v>0</v>
      </c>
      <c r="G4049" t="s">
        <v>30</v>
      </c>
      <c r="H4049" s="1">
        <v>45796.87605324074</v>
      </c>
      <c r="I4049" t="b">
        <v>0</v>
      </c>
      <c r="J4049" t="b">
        <v>0</v>
      </c>
      <c r="K4049" t="s">
        <v>31</v>
      </c>
      <c r="L4049" t="s">
        <v>22</v>
      </c>
      <c r="M4049">
        <v>100000</v>
      </c>
      <c r="O4049" t="s">
        <v>5549</v>
      </c>
      <c r="P4049" t="s">
        <v>206</v>
      </c>
    </row>
    <row r="4050" spans="1:16" x14ac:dyDescent="0.35">
      <c r="A4050" t="s">
        <v>1776</v>
      </c>
      <c r="B4050" t="s">
        <v>5550</v>
      </c>
      <c r="C4050" t="s">
        <v>51</v>
      </c>
      <c r="D4050" t="s">
        <v>36</v>
      </c>
      <c r="E4050" t="s">
        <v>91</v>
      </c>
      <c r="F4050" t="b">
        <v>0</v>
      </c>
      <c r="G4050" t="s">
        <v>43</v>
      </c>
      <c r="H4050" s="1">
        <v>45796.876446759263</v>
      </c>
      <c r="I4050" t="b">
        <v>1</v>
      </c>
      <c r="J4050" t="b">
        <v>1</v>
      </c>
      <c r="K4050" t="s">
        <v>31</v>
      </c>
      <c r="L4050" t="s">
        <v>32</v>
      </c>
      <c r="N4050">
        <v>37.5</v>
      </c>
      <c r="O4050" t="s">
        <v>5551</v>
      </c>
      <c r="P4050" t="s">
        <v>5552</v>
      </c>
    </row>
    <row r="4051" spans="1:16" x14ac:dyDescent="0.35">
      <c r="A4051" t="s">
        <v>1776</v>
      </c>
      <c r="B4051" t="s">
        <v>5553</v>
      </c>
      <c r="C4051" t="s">
        <v>105</v>
      </c>
      <c r="D4051" t="s">
        <v>17438</v>
      </c>
      <c r="E4051" t="s">
        <v>20</v>
      </c>
      <c r="F4051" t="b">
        <v>0</v>
      </c>
      <c r="G4051" t="s">
        <v>105</v>
      </c>
      <c r="H4051" s="1">
        <v>45796.878923611112</v>
      </c>
      <c r="I4051" t="b">
        <v>0</v>
      </c>
      <c r="J4051" t="b">
        <v>0</v>
      </c>
      <c r="K4051" t="s">
        <v>105</v>
      </c>
      <c r="L4051" t="s">
        <v>22</v>
      </c>
      <c r="M4051">
        <v>42399.5</v>
      </c>
      <c r="O4051" t="s">
        <v>335</v>
      </c>
      <c r="P4051" t="s">
        <v>5554</v>
      </c>
    </row>
    <row r="4052" spans="1:16" x14ac:dyDescent="0.35">
      <c r="A4052" t="s">
        <v>1776</v>
      </c>
      <c r="B4052" t="s">
        <v>1935</v>
      </c>
      <c r="C4052" t="s">
        <v>2091</v>
      </c>
      <c r="D4052" t="s">
        <v>36</v>
      </c>
      <c r="E4052" t="s">
        <v>91</v>
      </c>
      <c r="F4052" t="b">
        <v>0</v>
      </c>
      <c r="G4052" t="s">
        <v>47</v>
      </c>
      <c r="H4052" s="1">
        <v>45796.959652777783</v>
      </c>
      <c r="I4052" t="b">
        <v>0</v>
      </c>
      <c r="J4052" t="b">
        <v>0</v>
      </c>
      <c r="K4052" t="s">
        <v>31</v>
      </c>
      <c r="L4052" t="s">
        <v>32</v>
      </c>
      <c r="N4052">
        <v>35.5</v>
      </c>
      <c r="O4052" t="s">
        <v>3466</v>
      </c>
      <c r="P4052" t="s">
        <v>3467</v>
      </c>
    </row>
    <row r="4053" spans="1:16" x14ac:dyDescent="0.35">
      <c r="A4053" t="s">
        <v>1776</v>
      </c>
      <c r="B4053" t="s">
        <v>1879</v>
      </c>
      <c r="C4053" t="s">
        <v>132</v>
      </c>
      <c r="D4053" t="s">
        <v>110</v>
      </c>
      <c r="E4053" t="s">
        <v>20</v>
      </c>
      <c r="F4053" t="b">
        <v>0</v>
      </c>
      <c r="G4053" t="s">
        <v>43</v>
      </c>
      <c r="H4053" s="1">
        <v>45797.083865740737</v>
      </c>
      <c r="I4053" t="b">
        <v>0</v>
      </c>
      <c r="J4053" t="b">
        <v>1</v>
      </c>
      <c r="K4053" t="s">
        <v>31</v>
      </c>
      <c r="L4053" t="s">
        <v>22</v>
      </c>
      <c r="M4053">
        <v>98000</v>
      </c>
      <c r="O4053" t="s">
        <v>5555</v>
      </c>
      <c r="P4053" t="s">
        <v>5556</v>
      </c>
    </row>
    <row r="4054" spans="1:16" x14ac:dyDescent="0.35">
      <c r="A4054" t="s">
        <v>1776</v>
      </c>
      <c r="B4054" t="s">
        <v>1776</v>
      </c>
      <c r="C4054" t="s">
        <v>4221</v>
      </c>
      <c r="D4054" t="s">
        <v>110</v>
      </c>
      <c r="E4054" t="s">
        <v>20</v>
      </c>
      <c r="F4054" t="b">
        <v>0</v>
      </c>
      <c r="G4054" t="s">
        <v>52</v>
      </c>
      <c r="H4054" s="1">
        <v>45797.250069444453</v>
      </c>
      <c r="I4054" t="b">
        <v>0</v>
      </c>
      <c r="J4054" t="b">
        <v>0</v>
      </c>
      <c r="K4054" t="s">
        <v>31</v>
      </c>
      <c r="L4054" t="s">
        <v>22</v>
      </c>
      <c r="M4054">
        <v>95000</v>
      </c>
      <c r="O4054" t="s">
        <v>5557</v>
      </c>
      <c r="P4054" t="s">
        <v>2389</v>
      </c>
    </row>
    <row r="4055" spans="1:16" x14ac:dyDescent="0.35">
      <c r="A4055" t="s">
        <v>1776</v>
      </c>
      <c r="B4055" t="s">
        <v>5558</v>
      </c>
      <c r="C4055" t="s">
        <v>2273</v>
      </c>
      <c r="D4055" t="s">
        <v>443</v>
      </c>
      <c r="E4055" t="s">
        <v>20</v>
      </c>
      <c r="F4055" t="b">
        <v>0</v>
      </c>
      <c r="G4055" t="s">
        <v>47</v>
      </c>
      <c r="H4055" s="1">
        <v>45797.250243055547</v>
      </c>
      <c r="I4055" t="b">
        <v>0</v>
      </c>
      <c r="J4055" t="b">
        <v>0</v>
      </c>
      <c r="K4055" t="s">
        <v>31</v>
      </c>
      <c r="L4055" t="s">
        <v>22</v>
      </c>
      <c r="M4055">
        <v>100000</v>
      </c>
      <c r="O4055" t="s">
        <v>5559</v>
      </c>
      <c r="P4055" t="s">
        <v>5560</v>
      </c>
    </row>
    <row r="4056" spans="1:16" x14ac:dyDescent="0.35">
      <c r="A4056" t="s">
        <v>1776</v>
      </c>
      <c r="B4056" t="s">
        <v>1776</v>
      </c>
      <c r="C4056" t="s">
        <v>5561</v>
      </c>
      <c r="D4056" t="s">
        <v>2039</v>
      </c>
      <c r="E4056" t="s">
        <v>20</v>
      </c>
      <c r="F4056" t="b">
        <v>0</v>
      </c>
      <c r="G4056" t="s">
        <v>47</v>
      </c>
      <c r="H4056" s="1">
        <v>45797.250243055547</v>
      </c>
      <c r="I4056" t="b">
        <v>1</v>
      </c>
      <c r="J4056" t="b">
        <v>0</v>
      </c>
      <c r="K4056" t="s">
        <v>31</v>
      </c>
      <c r="L4056" t="s">
        <v>32</v>
      </c>
      <c r="N4056">
        <v>21</v>
      </c>
      <c r="O4056" t="s">
        <v>5562</v>
      </c>
      <c r="P4056" t="s">
        <v>164</v>
      </c>
    </row>
    <row r="4057" spans="1:16" x14ac:dyDescent="0.35">
      <c r="A4057" t="s">
        <v>1776</v>
      </c>
      <c r="B4057" t="s">
        <v>5563</v>
      </c>
      <c r="C4057" t="s">
        <v>649</v>
      </c>
      <c r="D4057" t="s">
        <v>110</v>
      </c>
      <c r="E4057" t="s">
        <v>20</v>
      </c>
      <c r="F4057" t="b">
        <v>0</v>
      </c>
      <c r="G4057" t="s">
        <v>43</v>
      </c>
      <c r="H4057" s="1">
        <v>45797.250358796293</v>
      </c>
      <c r="I4057" t="b">
        <v>0</v>
      </c>
      <c r="J4057" t="b">
        <v>1</v>
      </c>
      <c r="K4057" t="s">
        <v>31</v>
      </c>
      <c r="L4057" t="s">
        <v>22</v>
      </c>
      <c r="M4057">
        <v>99060</v>
      </c>
      <c r="O4057" t="s">
        <v>5564</v>
      </c>
      <c r="P4057" t="s">
        <v>164</v>
      </c>
    </row>
    <row r="4058" spans="1:16" x14ac:dyDescent="0.35">
      <c r="A4058" t="s">
        <v>1776</v>
      </c>
      <c r="B4058" t="s">
        <v>2187</v>
      </c>
      <c r="C4058" t="s">
        <v>185</v>
      </c>
      <c r="D4058" t="s">
        <v>17437</v>
      </c>
      <c r="E4058" t="s">
        <v>20</v>
      </c>
      <c r="F4058" t="b">
        <v>0</v>
      </c>
      <c r="G4058" t="s">
        <v>30</v>
      </c>
      <c r="H4058" s="1">
        <v>45797.500810185193</v>
      </c>
      <c r="I4058" t="b">
        <v>1</v>
      </c>
      <c r="J4058" t="b">
        <v>0</v>
      </c>
      <c r="K4058" t="s">
        <v>31</v>
      </c>
      <c r="L4058" t="s">
        <v>22</v>
      </c>
      <c r="M4058">
        <v>90000</v>
      </c>
      <c r="O4058" t="s">
        <v>61</v>
      </c>
      <c r="P4058" t="s">
        <v>5565</v>
      </c>
    </row>
    <row r="4059" spans="1:16" x14ac:dyDescent="0.35">
      <c r="A4059" t="s">
        <v>1776</v>
      </c>
      <c r="B4059" t="s">
        <v>5566</v>
      </c>
      <c r="C4059" t="s">
        <v>889</v>
      </c>
      <c r="D4059" t="s">
        <v>17437</v>
      </c>
      <c r="E4059" t="s">
        <v>20</v>
      </c>
      <c r="F4059" t="b">
        <v>0</v>
      </c>
      <c r="G4059" t="s">
        <v>171</v>
      </c>
      <c r="H4059" s="1">
        <v>45797.501793981479</v>
      </c>
      <c r="I4059" t="b">
        <v>1</v>
      </c>
      <c r="J4059" t="b">
        <v>0</v>
      </c>
      <c r="K4059" t="s">
        <v>31</v>
      </c>
      <c r="L4059" t="s">
        <v>22</v>
      </c>
      <c r="M4059">
        <v>170000</v>
      </c>
      <c r="O4059" t="s">
        <v>61</v>
      </c>
    </row>
    <row r="4060" spans="1:16" x14ac:dyDescent="0.35">
      <c r="A4060" t="s">
        <v>1776</v>
      </c>
      <c r="B4060" t="s">
        <v>5567</v>
      </c>
      <c r="C4060" t="s">
        <v>5568</v>
      </c>
      <c r="D4060" t="s">
        <v>110</v>
      </c>
      <c r="E4060" t="s">
        <v>91</v>
      </c>
      <c r="F4060" t="b">
        <v>0</v>
      </c>
      <c r="G4060" t="s">
        <v>68</v>
      </c>
      <c r="H4060" s="1">
        <v>45797.583935185183</v>
      </c>
      <c r="I4060" t="b">
        <v>0</v>
      </c>
      <c r="J4060" t="b">
        <v>0</v>
      </c>
      <c r="K4060" t="s">
        <v>31</v>
      </c>
      <c r="L4060" t="s">
        <v>32</v>
      </c>
      <c r="N4060">
        <v>23.5</v>
      </c>
      <c r="O4060" t="s">
        <v>5569</v>
      </c>
      <c r="P4060" t="s">
        <v>5570</v>
      </c>
    </row>
    <row r="4061" spans="1:16" x14ac:dyDescent="0.35">
      <c r="A4061" t="s">
        <v>1776</v>
      </c>
      <c r="B4061" t="s">
        <v>5571</v>
      </c>
      <c r="C4061" t="s">
        <v>5568</v>
      </c>
      <c r="D4061" t="s">
        <v>110</v>
      </c>
      <c r="E4061" t="s">
        <v>760</v>
      </c>
      <c r="F4061" t="b">
        <v>0</v>
      </c>
      <c r="G4061" t="s">
        <v>68</v>
      </c>
      <c r="H4061" s="1">
        <v>45797.583958333344</v>
      </c>
      <c r="I4061" t="b">
        <v>0</v>
      </c>
      <c r="J4061" t="b">
        <v>1</v>
      </c>
      <c r="K4061" t="s">
        <v>31</v>
      </c>
      <c r="L4061" t="s">
        <v>32</v>
      </c>
      <c r="N4061">
        <v>24</v>
      </c>
      <c r="O4061" t="s">
        <v>4186</v>
      </c>
      <c r="P4061" t="s">
        <v>5570</v>
      </c>
    </row>
    <row r="4062" spans="1:16" x14ac:dyDescent="0.35">
      <c r="A4062" t="s">
        <v>1776</v>
      </c>
      <c r="B4062" t="s">
        <v>5572</v>
      </c>
      <c r="C4062" t="s">
        <v>51</v>
      </c>
      <c r="D4062" t="s">
        <v>3358</v>
      </c>
      <c r="E4062" t="s">
        <v>20</v>
      </c>
      <c r="F4062" t="b">
        <v>0</v>
      </c>
      <c r="G4062" t="s">
        <v>43</v>
      </c>
      <c r="H4062" s="1">
        <v>45797.625497685192</v>
      </c>
      <c r="I4062" t="b">
        <v>0</v>
      </c>
      <c r="J4062" t="b">
        <v>0</v>
      </c>
      <c r="K4062" t="s">
        <v>31</v>
      </c>
      <c r="L4062" t="s">
        <v>22</v>
      </c>
      <c r="M4062">
        <v>165000</v>
      </c>
      <c r="O4062" t="s">
        <v>5573</v>
      </c>
      <c r="P4062" t="s">
        <v>5574</v>
      </c>
    </row>
    <row r="4063" spans="1:16" x14ac:dyDescent="0.35">
      <c r="A4063" t="s">
        <v>1776</v>
      </c>
      <c r="B4063" t="s">
        <v>5575</v>
      </c>
      <c r="C4063" t="s">
        <v>3788</v>
      </c>
      <c r="D4063" t="s">
        <v>110</v>
      </c>
      <c r="E4063" t="s">
        <v>91</v>
      </c>
      <c r="F4063" t="b">
        <v>0</v>
      </c>
      <c r="G4063" t="s">
        <v>52</v>
      </c>
      <c r="H4063" s="1">
        <v>45797.666805555556</v>
      </c>
      <c r="I4063" t="b">
        <v>0</v>
      </c>
      <c r="J4063" t="b">
        <v>1</v>
      </c>
      <c r="K4063" t="s">
        <v>31</v>
      </c>
      <c r="L4063" t="s">
        <v>32</v>
      </c>
      <c r="N4063">
        <v>25.5</v>
      </c>
      <c r="O4063" t="s">
        <v>5576</v>
      </c>
      <c r="P4063" t="s">
        <v>140</v>
      </c>
    </row>
    <row r="4064" spans="1:16" x14ac:dyDescent="0.35">
      <c r="A4064" t="s">
        <v>1776</v>
      </c>
      <c r="B4064" t="s">
        <v>5577</v>
      </c>
      <c r="C4064" t="s">
        <v>2841</v>
      </c>
      <c r="D4064" t="s">
        <v>110</v>
      </c>
      <c r="E4064" t="s">
        <v>436</v>
      </c>
      <c r="F4064" t="b">
        <v>0</v>
      </c>
      <c r="G4064" t="s">
        <v>52</v>
      </c>
      <c r="H4064" s="1">
        <v>45797.708402777767</v>
      </c>
      <c r="I4064" t="b">
        <v>1</v>
      </c>
      <c r="J4064" t="b">
        <v>1</v>
      </c>
      <c r="K4064" t="s">
        <v>31</v>
      </c>
      <c r="L4064" t="s">
        <v>32</v>
      </c>
      <c r="N4064">
        <v>46</v>
      </c>
      <c r="O4064" t="s">
        <v>5578</v>
      </c>
      <c r="P4064" t="s">
        <v>5579</v>
      </c>
    </row>
    <row r="4065" spans="1:16" x14ac:dyDescent="0.35">
      <c r="A4065" t="s">
        <v>1776</v>
      </c>
      <c r="B4065" t="s">
        <v>5580</v>
      </c>
      <c r="C4065" t="s">
        <v>4798</v>
      </c>
      <c r="D4065" t="s">
        <v>29</v>
      </c>
      <c r="E4065" t="s">
        <v>20</v>
      </c>
      <c r="F4065" t="b">
        <v>0</v>
      </c>
      <c r="G4065" t="s">
        <v>68</v>
      </c>
      <c r="H4065" s="1">
        <v>45797.750601851847</v>
      </c>
      <c r="I4065" t="b">
        <v>1</v>
      </c>
      <c r="J4065" t="b">
        <v>1</v>
      </c>
      <c r="K4065" t="s">
        <v>31</v>
      </c>
      <c r="L4065" t="s">
        <v>32</v>
      </c>
      <c r="N4065">
        <v>32</v>
      </c>
      <c r="O4065" t="s">
        <v>5413</v>
      </c>
      <c r="P4065" t="s">
        <v>251</v>
      </c>
    </row>
    <row r="4066" spans="1:16" x14ac:dyDescent="0.35">
      <c r="A4066" t="s">
        <v>1776</v>
      </c>
      <c r="B4066" t="s">
        <v>5445</v>
      </c>
      <c r="C4066" t="s">
        <v>5581</v>
      </c>
      <c r="D4066" t="s">
        <v>36</v>
      </c>
      <c r="E4066" t="s">
        <v>20</v>
      </c>
      <c r="F4066" t="b">
        <v>0</v>
      </c>
      <c r="G4066" t="s">
        <v>68</v>
      </c>
      <c r="H4066" s="1">
        <v>45797.750625000001</v>
      </c>
      <c r="I4066" t="b">
        <v>1</v>
      </c>
      <c r="J4066" t="b">
        <v>0</v>
      </c>
      <c r="K4066" t="s">
        <v>31</v>
      </c>
      <c r="L4066" t="s">
        <v>32</v>
      </c>
      <c r="N4066">
        <v>54</v>
      </c>
      <c r="O4066" t="s">
        <v>5582</v>
      </c>
      <c r="P4066" t="s">
        <v>34</v>
      </c>
    </row>
    <row r="4067" spans="1:16" x14ac:dyDescent="0.35">
      <c r="A4067" t="s">
        <v>1776</v>
      </c>
      <c r="B4067" t="s">
        <v>5583</v>
      </c>
      <c r="C4067" t="s">
        <v>5584</v>
      </c>
      <c r="D4067" t="s">
        <v>36</v>
      </c>
      <c r="E4067" t="s">
        <v>436</v>
      </c>
      <c r="F4067" t="b">
        <v>0</v>
      </c>
      <c r="G4067" t="s">
        <v>47</v>
      </c>
      <c r="H4067" s="1">
        <v>45797.791909722233</v>
      </c>
      <c r="I4067" t="b">
        <v>0</v>
      </c>
      <c r="J4067" t="b">
        <v>0</v>
      </c>
      <c r="K4067" t="s">
        <v>31</v>
      </c>
      <c r="L4067" t="s">
        <v>32</v>
      </c>
      <c r="N4067">
        <v>18.25</v>
      </c>
      <c r="O4067" t="s">
        <v>5585</v>
      </c>
    </row>
    <row r="4068" spans="1:16" x14ac:dyDescent="0.35">
      <c r="A4068" t="s">
        <v>1776</v>
      </c>
      <c r="B4068" t="s">
        <v>5586</v>
      </c>
      <c r="C4068" t="s">
        <v>193</v>
      </c>
      <c r="D4068" t="s">
        <v>5407</v>
      </c>
      <c r="E4068" t="s">
        <v>20</v>
      </c>
      <c r="F4068" t="b">
        <v>0</v>
      </c>
      <c r="G4068" t="s">
        <v>52</v>
      </c>
      <c r="H4068" s="1">
        <v>45797.833449074067</v>
      </c>
      <c r="I4068" t="b">
        <v>0</v>
      </c>
      <c r="J4068" t="b">
        <v>1</v>
      </c>
      <c r="K4068" t="s">
        <v>31</v>
      </c>
      <c r="L4068" t="s">
        <v>22</v>
      </c>
      <c r="M4068">
        <v>82500</v>
      </c>
      <c r="O4068" t="s">
        <v>5587</v>
      </c>
      <c r="P4068" t="s">
        <v>34</v>
      </c>
    </row>
    <row r="4069" spans="1:16" x14ac:dyDescent="0.35">
      <c r="A4069" t="s">
        <v>1776</v>
      </c>
      <c r="B4069" t="s">
        <v>1879</v>
      </c>
      <c r="C4069" t="s">
        <v>170</v>
      </c>
      <c r="D4069" t="s">
        <v>110</v>
      </c>
      <c r="E4069" t="s">
        <v>20</v>
      </c>
      <c r="F4069" t="b">
        <v>0</v>
      </c>
      <c r="G4069" t="s">
        <v>171</v>
      </c>
      <c r="H4069" s="1">
        <v>45797.918333333328</v>
      </c>
      <c r="I4069" t="b">
        <v>1</v>
      </c>
      <c r="J4069" t="b">
        <v>0</v>
      </c>
      <c r="K4069" t="s">
        <v>31</v>
      </c>
      <c r="L4069" t="s">
        <v>32</v>
      </c>
      <c r="N4069">
        <v>47.790000915527337</v>
      </c>
      <c r="O4069" t="s">
        <v>5543</v>
      </c>
    </row>
    <row r="4070" spans="1:16" x14ac:dyDescent="0.35">
      <c r="A4070" t="s">
        <v>1776</v>
      </c>
      <c r="B4070" t="s">
        <v>5588</v>
      </c>
      <c r="C4070" t="s">
        <v>410</v>
      </c>
      <c r="D4070" t="s">
        <v>17508</v>
      </c>
      <c r="E4070" t="s">
        <v>20</v>
      </c>
      <c r="F4070" t="b">
        <v>0</v>
      </c>
      <c r="G4070" t="s">
        <v>47</v>
      </c>
      <c r="H4070" s="1">
        <v>45798.250231481477</v>
      </c>
      <c r="I4070" t="b">
        <v>0</v>
      </c>
      <c r="J4070" t="b">
        <v>1</v>
      </c>
      <c r="K4070" t="s">
        <v>31</v>
      </c>
      <c r="L4070" t="s">
        <v>32</v>
      </c>
      <c r="N4070">
        <v>39.650001525878913</v>
      </c>
      <c r="O4070" t="s">
        <v>5589</v>
      </c>
      <c r="P4070" t="s">
        <v>5590</v>
      </c>
    </row>
    <row r="4071" spans="1:16" x14ac:dyDescent="0.35">
      <c r="A4071" t="s">
        <v>1776</v>
      </c>
      <c r="B4071" t="s">
        <v>5393</v>
      </c>
      <c r="C4071" t="s">
        <v>923</v>
      </c>
      <c r="D4071" t="s">
        <v>110</v>
      </c>
      <c r="E4071" t="s">
        <v>20</v>
      </c>
      <c r="F4071" t="b">
        <v>0</v>
      </c>
      <c r="G4071" t="s">
        <v>47</v>
      </c>
      <c r="H4071" s="1">
        <v>45798.250231481477</v>
      </c>
      <c r="I4071" t="b">
        <v>0</v>
      </c>
      <c r="J4071" t="b">
        <v>1</v>
      </c>
      <c r="K4071" t="s">
        <v>31</v>
      </c>
      <c r="L4071" t="s">
        <v>22</v>
      </c>
      <c r="M4071">
        <v>98050</v>
      </c>
      <c r="O4071" t="s">
        <v>1485</v>
      </c>
      <c r="P4071" t="s">
        <v>5591</v>
      </c>
    </row>
    <row r="4072" spans="1:16" x14ac:dyDescent="0.35">
      <c r="A4072" t="s">
        <v>1776</v>
      </c>
      <c r="B4072" t="s">
        <v>1879</v>
      </c>
      <c r="C4072" t="s">
        <v>132</v>
      </c>
      <c r="D4072" t="s">
        <v>2039</v>
      </c>
      <c r="E4072" t="s">
        <v>20</v>
      </c>
      <c r="F4072" t="b">
        <v>0</v>
      </c>
      <c r="G4072" t="s">
        <v>43</v>
      </c>
      <c r="H4072" s="1">
        <v>45798.250358796293</v>
      </c>
      <c r="I4072" t="b">
        <v>0</v>
      </c>
      <c r="J4072" t="b">
        <v>1</v>
      </c>
      <c r="K4072" t="s">
        <v>31</v>
      </c>
      <c r="L4072" t="s">
        <v>22</v>
      </c>
      <c r="M4072">
        <v>98000</v>
      </c>
      <c r="O4072" t="s">
        <v>5555</v>
      </c>
      <c r="P4072" t="s">
        <v>5556</v>
      </c>
    </row>
    <row r="4073" spans="1:16" x14ac:dyDescent="0.35">
      <c r="A4073" t="s">
        <v>1776</v>
      </c>
      <c r="B4073" t="s">
        <v>2248</v>
      </c>
      <c r="C4073" t="s">
        <v>5592</v>
      </c>
      <c r="D4073" t="s">
        <v>17441</v>
      </c>
      <c r="E4073" t="s">
        <v>20</v>
      </c>
      <c r="F4073" t="b">
        <v>0</v>
      </c>
      <c r="G4073" t="s">
        <v>68</v>
      </c>
      <c r="H4073" s="1">
        <v>45798.250590277778</v>
      </c>
      <c r="I4073" t="b">
        <v>0</v>
      </c>
      <c r="J4073" t="b">
        <v>1</v>
      </c>
      <c r="K4073" t="s">
        <v>31</v>
      </c>
      <c r="L4073" t="s">
        <v>22</v>
      </c>
      <c r="M4073">
        <v>57500</v>
      </c>
      <c r="O4073" t="s">
        <v>5593</v>
      </c>
      <c r="P4073" t="s">
        <v>5594</v>
      </c>
    </row>
    <row r="4074" spans="1:16" x14ac:dyDescent="0.35">
      <c r="A4074" t="s">
        <v>1776</v>
      </c>
      <c r="B4074" t="s">
        <v>2355</v>
      </c>
      <c r="C4074" t="s">
        <v>5595</v>
      </c>
      <c r="D4074" t="s">
        <v>2039</v>
      </c>
      <c r="E4074" t="s">
        <v>20</v>
      </c>
      <c r="F4074" t="b">
        <v>0</v>
      </c>
      <c r="G4074" t="s">
        <v>68</v>
      </c>
      <c r="H4074" s="1">
        <v>45798.250590277778</v>
      </c>
      <c r="I4074" t="b">
        <v>0</v>
      </c>
      <c r="J4074" t="b">
        <v>1</v>
      </c>
      <c r="K4074" t="s">
        <v>31</v>
      </c>
      <c r="L4074" t="s">
        <v>22</v>
      </c>
      <c r="M4074">
        <v>68000</v>
      </c>
      <c r="O4074" t="s">
        <v>5596</v>
      </c>
      <c r="P4074" t="s">
        <v>64</v>
      </c>
    </row>
    <row r="4075" spans="1:16" x14ac:dyDescent="0.35">
      <c r="A4075" t="s">
        <v>1776</v>
      </c>
      <c r="B4075" t="s">
        <v>5597</v>
      </c>
      <c r="C4075" t="s">
        <v>879</v>
      </c>
      <c r="D4075" t="s">
        <v>110</v>
      </c>
      <c r="E4075" t="s">
        <v>20</v>
      </c>
      <c r="F4075" t="b">
        <v>0</v>
      </c>
      <c r="G4075" t="s">
        <v>68</v>
      </c>
      <c r="H4075" s="1">
        <v>45798.542303240742</v>
      </c>
      <c r="I4075" t="b">
        <v>0</v>
      </c>
      <c r="J4075" t="b">
        <v>1</v>
      </c>
      <c r="K4075" t="s">
        <v>31</v>
      </c>
      <c r="L4075" t="s">
        <v>32</v>
      </c>
      <c r="N4075">
        <v>21</v>
      </c>
      <c r="O4075" t="s">
        <v>5598</v>
      </c>
      <c r="P4075" t="s">
        <v>140</v>
      </c>
    </row>
    <row r="4076" spans="1:16" x14ac:dyDescent="0.35">
      <c r="A4076" t="s">
        <v>1776</v>
      </c>
      <c r="B4076" t="s">
        <v>5599</v>
      </c>
      <c r="C4076" t="s">
        <v>193</v>
      </c>
      <c r="D4076" t="s">
        <v>269</v>
      </c>
      <c r="E4076" t="s">
        <v>91</v>
      </c>
      <c r="F4076" t="b">
        <v>0</v>
      </c>
      <c r="G4076" t="s">
        <v>52</v>
      </c>
      <c r="H4076" s="1">
        <v>45798.625092592592</v>
      </c>
      <c r="I4076" t="b">
        <v>0</v>
      </c>
      <c r="J4076" t="b">
        <v>0</v>
      </c>
      <c r="K4076" t="s">
        <v>31</v>
      </c>
      <c r="L4076" t="s">
        <v>32</v>
      </c>
      <c r="N4076">
        <v>75</v>
      </c>
      <c r="O4076" t="s">
        <v>5600</v>
      </c>
      <c r="P4076" t="s">
        <v>5601</v>
      </c>
    </row>
    <row r="4077" spans="1:16" x14ac:dyDescent="0.35">
      <c r="A4077" t="s">
        <v>1776</v>
      </c>
      <c r="B4077" t="s">
        <v>5602</v>
      </c>
      <c r="C4077" t="s">
        <v>703</v>
      </c>
      <c r="D4077" t="s">
        <v>29</v>
      </c>
      <c r="E4077" t="s">
        <v>20</v>
      </c>
      <c r="F4077" t="b">
        <v>0</v>
      </c>
      <c r="G4077" t="s">
        <v>43</v>
      </c>
      <c r="H4077" s="1">
        <v>45798.625358796293</v>
      </c>
      <c r="I4077" t="b">
        <v>0</v>
      </c>
      <c r="J4077" t="b">
        <v>0</v>
      </c>
      <c r="K4077" t="s">
        <v>31</v>
      </c>
      <c r="L4077" t="s">
        <v>22</v>
      </c>
      <c r="M4077">
        <v>95000</v>
      </c>
      <c r="O4077" t="s">
        <v>5603</v>
      </c>
      <c r="P4077" t="s">
        <v>5604</v>
      </c>
    </row>
    <row r="4078" spans="1:16" x14ac:dyDescent="0.35">
      <c r="A4078" t="s">
        <v>1776</v>
      </c>
      <c r="B4078" t="s">
        <v>1776</v>
      </c>
      <c r="C4078" t="s">
        <v>1026</v>
      </c>
      <c r="D4078" t="s">
        <v>36</v>
      </c>
      <c r="E4078" t="s">
        <v>20</v>
      </c>
      <c r="F4078" t="b">
        <v>0</v>
      </c>
      <c r="G4078" t="s">
        <v>30</v>
      </c>
      <c r="H4078" s="1">
        <v>45798.625740740739</v>
      </c>
      <c r="I4078" t="b">
        <v>0</v>
      </c>
      <c r="J4078" t="b">
        <v>0</v>
      </c>
      <c r="K4078" t="s">
        <v>31</v>
      </c>
      <c r="L4078" t="s">
        <v>32</v>
      </c>
      <c r="N4078">
        <v>37.5</v>
      </c>
      <c r="O4078" t="s">
        <v>1027</v>
      </c>
      <c r="P4078" t="s">
        <v>5338</v>
      </c>
    </row>
    <row r="4079" spans="1:16" x14ac:dyDescent="0.35">
      <c r="A4079" t="s">
        <v>1776</v>
      </c>
      <c r="B4079" t="s">
        <v>5605</v>
      </c>
      <c r="C4079" t="s">
        <v>1026</v>
      </c>
      <c r="D4079" t="s">
        <v>36</v>
      </c>
      <c r="E4079" t="s">
        <v>20</v>
      </c>
      <c r="F4079" t="b">
        <v>0</v>
      </c>
      <c r="G4079" t="s">
        <v>30</v>
      </c>
      <c r="H4079" s="1">
        <v>45798.625798611109</v>
      </c>
      <c r="I4079" t="b">
        <v>0</v>
      </c>
      <c r="J4079" t="b">
        <v>0</v>
      </c>
      <c r="K4079" t="s">
        <v>31</v>
      </c>
      <c r="L4079" t="s">
        <v>22</v>
      </c>
      <c r="M4079">
        <v>120000</v>
      </c>
      <c r="O4079" t="s">
        <v>1027</v>
      </c>
      <c r="P4079" t="s">
        <v>5606</v>
      </c>
    </row>
    <row r="4080" spans="1:16" x14ac:dyDescent="0.35">
      <c r="A4080" t="s">
        <v>1776</v>
      </c>
      <c r="B4080" t="s">
        <v>5607</v>
      </c>
      <c r="C4080" t="s">
        <v>193</v>
      </c>
      <c r="D4080" t="s">
        <v>110</v>
      </c>
      <c r="E4080" t="s">
        <v>91</v>
      </c>
      <c r="F4080" t="b">
        <v>0</v>
      </c>
      <c r="G4080" t="s">
        <v>52</v>
      </c>
      <c r="H4080" s="1">
        <v>45798.666805555556</v>
      </c>
      <c r="I4080" t="b">
        <v>0</v>
      </c>
      <c r="J4080" t="b">
        <v>0</v>
      </c>
      <c r="K4080" t="s">
        <v>31</v>
      </c>
      <c r="L4080" t="s">
        <v>32</v>
      </c>
      <c r="N4080">
        <v>72.5</v>
      </c>
      <c r="O4080" t="s">
        <v>5608</v>
      </c>
      <c r="P4080" t="s">
        <v>5601</v>
      </c>
    </row>
    <row r="4081" spans="1:16" x14ac:dyDescent="0.35">
      <c r="A4081" t="s">
        <v>1776</v>
      </c>
      <c r="B4081" t="s">
        <v>1944</v>
      </c>
      <c r="C4081" t="s">
        <v>170</v>
      </c>
      <c r="D4081" t="s">
        <v>36</v>
      </c>
      <c r="E4081" t="s">
        <v>20</v>
      </c>
      <c r="F4081" t="b">
        <v>0</v>
      </c>
      <c r="G4081" t="s">
        <v>171</v>
      </c>
      <c r="H4081" s="1">
        <v>45798.683668981481</v>
      </c>
      <c r="I4081" t="b">
        <v>0</v>
      </c>
      <c r="J4081" t="b">
        <v>0</v>
      </c>
      <c r="K4081" t="s">
        <v>31</v>
      </c>
      <c r="L4081" t="s">
        <v>22</v>
      </c>
      <c r="M4081">
        <v>70000</v>
      </c>
      <c r="O4081" t="s">
        <v>3938</v>
      </c>
      <c r="P4081" t="s">
        <v>3939</v>
      </c>
    </row>
    <row r="4082" spans="1:16" x14ac:dyDescent="0.35">
      <c r="A4082" t="s">
        <v>1776</v>
      </c>
      <c r="B4082" t="s">
        <v>5609</v>
      </c>
      <c r="C4082" t="s">
        <v>1531</v>
      </c>
      <c r="D4082" t="s">
        <v>36</v>
      </c>
      <c r="E4082" t="s">
        <v>91</v>
      </c>
      <c r="F4082" t="b">
        <v>0</v>
      </c>
      <c r="G4082" t="s">
        <v>47</v>
      </c>
      <c r="H4082" s="1">
        <v>45798.708634259259</v>
      </c>
      <c r="I4082" t="b">
        <v>1</v>
      </c>
      <c r="J4082" t="b">
        <v>0</v>
      </c>
      <c r="K4082" t="s">
        <v>31</v>
      </c>
      <c r="L4082" t="s">
        <v>32</v>
      </c>
      <c r="N4082">
        <v>26.5</v>
      </c>
      <c r="O4082" t="s">
        <v>5610</v>
      </c>
      <c r="P4082" t="s">
        <v>2115</v>
      </c>
    </row>
    <row r="4083" spans="1:16" x14ac:dyDescent="0.35">
      <c r="A4083" t="s">
        <v>1776</v>
      </c>
      <c r="B4083" t="s">
        <v>5611</v>
      </c>
      <c r="C4083" t="s">
        <v>95</v>
      </c>
      <c r="D4083" t="s">
        <v>36</v>
      </c>
      <c r="E4083" t="s">
        <v>91</v>
      </c>
      <c r="F4083" t="b">
        <v>0</v>
      </c>
      <c r="G4083" t="s">
        <v>30</v>
      </c>
      <c r="H4083" s="1">
        <v>45798.709166666667</v>
      </c>
      <c r="I4083" t="b">
        <v>0</v>
      </c>
      <c r="J4083" t="b">
        <v>0</v>
      </c>
      <c r="K4083" t="s">
        <v>31</v>
      </c>
      <c r="L4083" t="s">
        <v>32</v>
      </c>
      <c r="N4083">
        <v>32.5</v>
      </c>
      <c r="O4083" t="s">
        <v>5612</v>
      </c>
      <c r="P4083" t="s">
        <v>164</v>
      </c>
    </row>
    <row r="4084" spans="1:16" x14ac:dyDescent="0.35">
      <c r="A4084" t="s">
        <v>1776</v>
      </c>
      <c r="B4084" t="s">
        <v>2196</v>
      </c>
      <c r="C4084" t="s">
        <v>193</v>
      </c>
      <c r="D4084" t="s">
        <v>110</v>
      </c>
      <c r="E4084" t="s">
        <v>20</v>
      </c>
      <c r="F4084" t="b">
        <v>0</v>
      </c>
      <c r="G4084" t="s">
        <v>52</v>
      </c>
      <c r="H4084" s="1">
        <v>45798.833460648151</v>
      </c>
      <c r="I4084" t="b">
        <v>0</v>
      </c>
      <c r="J4084" t="b">
        <v>1</v>
      </c>
      <c r="K4084" t="s">
        <v>31</v>
      </c>
      <c r="L4084" t="s">
        <v>22</v>
      </c>
      <c r="M4084">
        <v>117965</v>
      </c>
      <c r="O4084" t="s">
        <v>5613</v>
      </c>
      <c r="P4084" t="s">
        <v>2635</v>
      </c>
    </row>
    <row r="4085" spans="1:16" x14ac:dyDescent="0.35">
      <c r="A4085" t="s">
        <v>1776</v>
      </c>
      <c r="B4085" t="s">
        <v>2926</v>
      </c>
      <c r="C4085" t="s">
        <v>289</v>
      </c>
      <c r="D4085" t="s">
        <v>29</v>
      </c>
      <c r="E4085" t="s">
        <v>91</v>
      </c>
      <c r="F4085" t="b">
        <v>0</v>
      </c>
      <c r="G4085" t="s">
        <v>43</v>
      </c>
      <c r="H4085" s="1">
        <v>45798.833749999998</v>
      </c>
      <c r="I4085" t="b">
        <v>1</v>
      </c>
      <c r="J4085" t="b">
        <v>0</v>
      </c>
      <c r="K4085" t="s">
        <v>31</v>
      </c>
      <c r="L4085" t="s">
        <v>32</v>
      </c>
      <c r="N4085">
        <v>16.5</v>
      </c>
      <c r="O4085" t="s">
        <v>5614</v>
      </c>
    </row>
    <row r="4086" spans="1:16" x14ac:dyDescent="0.35">
      <c r="A4086" t="s">
        <v>1776</v>
      </c>
      <c r="B4086" t="s">
        <v>5615</v>
      </c>
      <c r="C4086" t="s">
        <v>170</v>
      </c>
      <c r="D4086" t="s">
        <v>2175</v>
      </c>
      <c r="E4086" t="s">
        <v>20</v>
      </c>
      <c r="F4086" t="b">
        <v>0</v>
      </c>
      <c r="G4086" t="s">
        <v>171</v>
      </c>
      <c r="H4086" s="1">
        <v>45798.850185185183</v>
      </c>
      <c r="I4086" t="b">
        <v>0</v>
      </c>
      <c r="J4086" t="b">
        <v>1</v>
      </c>
      <c r="K4086" t="s">
        <v>31</v>
      </c>
      <c r="L4086" t="s">
        <v>22</v>
      </c>
      <c r="M4086">
        <v>72956</v>
      </c>
      <c r="O4086" t="s">
        <v>5616</v>
      </c>
    </row>
    <row r="4087" spans="1:16" x14ac:dyDescent="0.35">
      <c r="A4087" t="s">
        <v>1776</v>
      </c>
      <c r="B4087" t="s">
        <v>5617</v>
      </c>
      <c r="C4087" t="s">
        <v>5618</v>
      </c>
      <c r="D4087" t="s">
        <v>110</v>
      </c>
      <c r="E4087" t="s">
        <v>20</v>
      </c>
      <c r="F4087" t="b">
        <v>0</v>
      </c>
      <c r="G4087" t="s">
        <v>43</v>
      </c>
      <c r="H4087" s="1">
        <v>45798.875416666669</v>
      </c>
      <c r="I4087" t="b">
        <v>0</v>
      </c>
      <c r="J4087" t="b">
        <v>1</v>
      </c>
      <c r="K4087" t="s">
        <v>31</v>
      </c>
      <c r="L4087" t="s">
        <v>22</v>
      </c>
      <c r="M4087">
        <v>102500</v>
      </c>
      <c r="O4087" t="s">
        <v>5619</v>
      </c>
      <c r="P4087" t="s">
        <v>5620</v>
      </c>
    </row>
    <row r="4088" spans="1:16" x14ac:dyDescent="0.35">
      <c r="A4088" t="s">
        <v>1776</v>
      </c>
      <c r="B4088" t="s">
        <v>5621</v>
      </c>
      <c r="C4088" t="s">
        <v>715</v>
      </c>
      <c r="D4088" t="s">
        <v>36</v>
      </c>
      <c r="E4088" t="s">
        <v>91</v>
      </c>
      <c r="F4088" t="b">
        <v>0</v>
      </c>
      <c r="G4088" t="s">
        <v>30</v>
      </c>
      <c r="H4088" s="1">
        <v>45798.875798611109</v>
      </c>
      <c r="I4088" t="b">
        <v>0</v>
      </c>
      <c r="J4088" t="b">
        <v>0</v>
      </c>
      <c r="K4088" t="s">
        <v>31</v>
      </c>
      <c r="L4088" t="s">
        <v>32</v>
      </c>
      <c r="N4088">
        <v>25</v>
      </c>
      <c r="O4088" t="s">
        <v>5622</v>
      </c>
      <c r="P4088" t="s">
        <v>5623</v>
      </c>
    </row>
    <row r="4089" spans="1:16" x14ac:dyDescent="0.35">
      <c r="A4089" t="s">
        <v>1776</v>
      </c>
      <c r="B4089" t="s">
        <v>5624</v>
      </c>
      <c r="C4089" t="s">
        <v>2292</v>
      </c>
      <c r="D4089" t="s">
        <v>573</v>
      </c>
      <c r="E4089" t="s">
        <v>296</v>
      </c>
      <c r="F4089" t="b">
        <v>0</v>
      </c>
      <c r="G4089" t="s">
        <v>52</v>
      </c>
      <c r="H4089" s="1">
        <v>45798.958437499998</v>
      </c>
      <c r="I4089" t="b">
        <v>1</v>
      </c>
      <c r="J4089" t="b">
        <v>1</v>
      </c>
      <c r="K4089" t="s">
        <v>31</v>
      </c>
      <c r="L4089" t="s">
        <v>32</v>
      </c>
      <c r="N4089">
        <v>46.255001068115227</v>
      </c>
      <c r="O4089" t="s">
        <v>5625</v>
      </c>
      <c r="P4089" t="s">
        <v>5626</v>
      </c>
    </row>
    <row r="4090" spans="1:16" x14ac:dyDescent="0.35">
      <c r="A4090" t="s">
        <v>1776</v>
      </c>
      <c r="B4090" t="s">
        <v>5627</v>
      </c>
      <c r="C4090" t="s">
        <v>3788</v>
      </c>
      <c r="D4090" t="s">
        <v>29</v>
      </c>
      <c r="E4090" t="s">
        <v>20</v>
      </c>
      <c r="F4090" t="b">
        <v>0</v>
      </c>
      <c r="G4090" t="s">
        <v>52</v>
      </c>
      <c r="H4090" s="1">
        <v>45798.958460648151</v>
      </c>
      <c r="I4090" t="b">
        <v>0</v>
      </c>
      <c r="J4090" t="b">
        <v>1</v>
      </c>
      <c r="K4090" t="s">
        <v>31</v>
      </c>
      <c r="L4090" t="s">
        <v>32</v>
      </c>
      <c r="N4090">
        <v>36</v>
      </c>
      <c r="O4090" t="s">
        <v>3787</v>
      </c>
      <c r="P4090" t="s">
        <v>140</v>
      </c>
    </row>
    <row r="4091" spans="1:16" x14ac:dyDescent="0.35">
      <c r="A4091" t="s">
        <v>1776</v>
      </c>
      <c r="B4091" t="s">
        <v>2196</v>
      </c>
      <c r="C4091" t="s">
        <v>2602</v>
      </c>
      <c r="D4091" t="s">
        <v>36</v>
      </c>
      <c r="E4091" t="s">
        <v>20</v>
      </c>
      <c r="F4091" t="b">
        <v>0</v>
      </c>
      <c r="G4091" t="s">
        <v>52</v>
      </c>
      <c r="H4091" s="1">
        <v>45798.958472222221</v>
      </c>
      <c r="I4091" t="b">
        <v>0</v>
      </c>
      <c r="J4091" t="b">
        <v>1</v>
      </c>
      <c r="K4091" t="s">
        <v>31</v>
      </c>
      <c r="L4091" t="s">
        <v>22</v>
      </c>
      <c r="M4091">
        <v>119500</v>
      </c>
      <c r="O4091" t="s">
        <v>379</v>
      </c>
      <c r="P4091" t="s">
        <v>5628</v>
      </c>
    </row>
    <row r="4092" spans="1:16" x14ac:dyDescent="0.35">
      <c r="A4092" t="s">
        <v>1776</v>
      </c>
      <c r="B4092" t="s">
        <v>5629</v>
      </c>
      <c r="C4092" t="s">
        <v>421</v>
      </c>
      <c r="D4092" t="s">
        <v>17509</v>
      </c>
      <c r="E4092" t="s">
        <v>20</v>
      </c>
      <c r="F4092" t="b">
        <v>0</v>
      </c>
      <c r="G4092" t="s">
        <v>47</v>
      </c>
      <c r="H4092" s="1">
        <v>45799.000254629631</v>
      </c>
      <c r="I4092" t="b">
        <v>0</v>
      </c>
      <c r="J4092" t="b">
        <v>0</v>
      </c>
      <c r="K4092" t="s">
        <v>31</v>
      </c>
      <c r="L4092" t="s">
        <v>22</v>
      </c>
      <c r="M4092">
        <v>87500</v>
      </c>
      <c r="O4092" t="s">
        <v>5630</v>
      </c>
      <c r="P4092" t="s">
        <v>5631</v>
      </c>
    </row>
    <row r="4093" spans="1:16" x14ac:dyDescent="0.35">
      <c r="A4093" t="s">
        <v>1776</v>
      </c>
      <c r="B4093" t="s">
        <v>3183</v>
      </c>
      <c r="C4093" t="s">
        <v>154</v>
      </c>
      <c r="D4093" t="s">
        <v>17452</v>
      </c>
      <c r="E4093" t="s">
        <v>20</v>
      </c>
      <c r="F4093" t="b">
        <v>0</v>
      </c>
      <c r="G4093" t="s">
        <v>52</v>
      </c>
      <c r="H4093" s="1">
        <v>45799.250023148154</v>
      </c>
      <c r="I4093" t="b">
        <v>0</v>
      </c>
      <c r="J4093" t="b">
        <v>1</v>
      </c>
      <c r="K4093" t="s">
        <v>31</v>
      </c>
      <c r="L4093" t="s">
        <v>22</v>
      </c>
      <c r="M4093">
        <v>169500</v>
      </c>
      <c r="O4093" t="s">
        <v>3184</v>
      </c>
      <c r="P4093" t="s">
        <v>3185</v>
      </c>
    </row>
    <row r="4094" spans="1:16" x14ac:dyDescent="0.35">
      <c r="A4094" t="s">
        <v>1776</v>
      </c>
      <c r="B4094" t="s">
        <v>2120</v>
      </c>
      <c r="C4094" t="s">
        <v>154</v>
      </c>
      <c r="D4094" t="s">
        <v>36</v>
      </c>
      <c r="E4094" t="s">
        <v>20</v>
      </c>
      <c r="F4094" t="b">
        <v>0</v>
      </c>
      <c r="G4094" t="s">
        <v>52</v>
      </c>
      <c r="H4094" s="1">
        <v>45799.250023148154</v>
      </c>
      <c r="I4094" t="b">
        <v>0</v>
      </c>
      <c r="J4094" t="b">
        <v>1</v>
      </c>
      <c r="K4094" t="s">
        <v>31</v>
      </c>
      <c r="L4094" t="s">
        <v>22</v>
      </c>
      <c r="M4094">
        <v>142500</v>
      </c>
      <c r="O4094" t="s">
        <v>5632</v>
      </c>
      <c r="P4094" t="s">
        <v>5633</v>
      </c>
    </row>
    <row r="4095" spans="1:16" x14ac:dyDescent="0.35">
      <c r="A4095" t="s">
        <v>1776</v>
      </c>
      <c r="B4095" t="s">
        <v>5583</v>
      </c>
      <c r="C4095" t="s">
        <v>5584</v>
      </c>
      <c r="D4095" t="s">
        <v>110</v>
      </c>
      <c r="E4095" t="s">
        <v>436</v>
      </c>
      <c r="F4095" t="b">
        <v>0</v>
      </c>
      <c r="G4095" t="s">
        <v>47</v>
      </c>
      <c r="H4095" s="1">
        <v>45799.250231481477</v>
      </c>
      <c r="I4095" t="b">
        <v>1</v>
      </c>
      <c r="J4095" t="b">
        <v>0</v>
      </c>
      <c r="K4095" t="s">
        <v>31</v>
      </c>
      <c r="L4095" t="s">
        <v>32</v>
      </c>
      <c r="N4095">
        <v>18.25</v>
      </c>
      <c r="O4095" t="s">
        <v>5585</v>
      </c>
    </row>
    <row r="4096" spans="1:16" x14ac:dyDescent="0.35">
      <c r="A4096" t="s">
        <v>1776</v>
      </c>
      <c r="B4096" t="s">
        <v>1776</v>
      </c>
      <c r="C4096" t="s">
        <v>3186</v>
      </c>
      <c r="D4096" t="s">
        <v>17444</v>
      </c>
      <c r="E4096" t="s">
        <v>20</v>
      </c>
      <c r="F4096" t="b">
        <v>0</v>
      </c>
      <c r="G4096" t="s">
        <v>47</v>
      </c>
      <c r="H4096" s="1">
        <v>45799.250231481477</v>
      </c>
      <c r="I4096" t="b">
        <v>1</v>
      </c>
      <c r="J4096" t="b">
        <v>1</v>
      </c>
      <c r="K4096" t="s">
        <v>31</v>
      </c>
      <c r="L4096" t="s">
        <v>32</v>
      </c>
      <c r="N4096">
        <v>30.5</v>
      </c>
      <c r="O4096" t="s">
        <v>432</v>
      </c>
      <c r="P4096" t="s">
        <v>164</v>
      </c>
    </row>
    <row r="4097" spans="1:16" x14ac:dyDescent="0.35">
      <c r="A4097" t="s">
        <v>1776</v>
      </c>
      <c r="B4097" t="s">
        <v>5634</v>
      </c>
      <c r="C4097" t="s">
        <v>4392</v>
      </c>
      <c r="D4097" t="s">
        <v>29</v>
      </c>
      <c r="E4097" t="s">
        <v>20</v>
      </c>
      <c r="F4097" t="b">
        <v>0</v>
      </c>
      <c r="G4097" t="s">
        <v>47</v>
      </c>
      <c r="H4097" s="1">
        <v>45799.250231481477</v>
      </c>
      <c r="I4097" t="b">
        <v>0</v>
      </c>
      <c r="J4097" t="b">
        <v>0</v>
      </c>
      <c r="K4097" t="s">
        <v>31</v>
      </c>
      <c r="L4097" t="s">
        <v>22</v>
      </c>
      <c r="M4097">
        <v>82500</v>
      </c>
      <c r="O4097" t="s">
        <v>5635</v>
      </c>
      <c r="P4097" t="s">
        <v>5636</v>
      </c>
    </row>
    <row r="4098" spans="1:16" x14ac:dyDescent="0.35">
      <c r="A4098" t="s">
        <v>1776</v>
      </c>
      <c r="B4098" t="s">
        <v>5563</v>
      </c>
      <c r="C4098" t="s">
        <v>537</v>
      </c>
      <c r="D4098" t="s">
        <v>29</v>
      </c>
      <c r="E4098" t="s">
        <v>20</v>
      </c>
      <c r="F4098" t="b">
        <v>0</v>
      </c>
      <c r="G4098" t="s">
        <v>171</v>
      </c>
      <c r="H4098" s="1">
        <v>45799.281423611108</v>
      </c>
      <c r="I4098" t="b">
        <v>0</v>
      </c>
      <c r="J4098" t="b">
        <v>1</v>
      </c>
      <c r="K4098" t="s">
        <v>31</v>
      </c>
      <c r="L4098" t="s">
        <v>22</v>
      </c>
      <c r="M4098">
        <v>106680</v>
      </c>
      <c r="O4098" t="s">
        <v>4108</v>
      </c>
      <c r="P4098" t="s">
        <v>164</v>
      </c>
    </row>
    <row r="4099" spans="1:16" x14ac:dyDescent="0.35">
      <c r="A4099" t="s">
        <v>1776</v>
      </c>
      <c r="B4099" t="s">
        <v>5637</v>
      </c>
      <c r="C4099" t="s">
        <v>759</v>
      </c>
      <c r="D4099" t="s">
        <v>110</v>
      </c>
      <c r="E4099" t="s">
        <v>760</v>
      </c>
      <c r="F4099" t="b">
        <v>0</v>
      </c>
      <c r="G4099" t="s">
        <v>52</v>
      </c>
      <c r="H4099" s="1">
        <v>45799.583402777767</v>
      </c>
      <c r="I4099" t="b">
        <v>0</v>
      </c>
      <c r="J4099" t="b">
        <v>1</v>
      </c>
      <c r="K4099" t="s">
        <v>31</v>
      </c>
      <c r="L4099" t="s">
        <v>32</v>
      </c>
      <c r="N4099">
        <v>36.985000610351563</v>
      </c>
      <c r="O4099" t="s">
        <v>5638</v>
      </c>
      <c r="P4099" t="s">
        <v>5639</v>
      </c>
    </row>
    <row r="4100" spans="1:16" x14ac:dyDescent="0.35">
      <c r="A4100" t="s">
        <v>1776</v>
      </c>
      <c r="B4100" t="s">
        <v>5640</v>
      </c>
      <c r="C4100" t="s">
        <v>72</v>
      </c>
      <c r="D4100" t="s">
        <v>36</v>
      </c>
      <c r="E4100" t="s">
        <v>20</v>
      </c>
      <c r="F4100" t="b">
        <v>0</v>
      </c>
      <c r="G4100" t="s">
        <v>30</v>
      </c>
      <c r="H4100" s="1">
        <v>45799.583981481483</v>
      </c>
      <c r="I4100" t="b">
        <v>0</v>
      </c>
      <c r="J4100" t="b">
        <v>1</v>
      </c>
      <c r="K4100" t="s">
        <v>31</v>
      </c>
      <c r="L4100" t="s">
        <v>22</v>
      </c>
      <c r="M4100">
        <v>58024</v>
      </c>
      <c r="O4100" t="s">
        <v>5641</v>
      </c>
      <c r="P4100" t="s">
        <v>5642</v>
      </c>
    </row>
    <row r="4101" spans="1:16" x14ac:dyDescent="0.35">
      <c r="A4101" t="s">
        <v>1776</v>
      </c>
      <c r="B4101" t="s">
        <v>5643</v>
      </c>
      <c r="C4101" t="s">
        <v>5102</v>
      </c>
      <c r="D4101" t="s">
        <v>110</v>
      </c>
      <c r="E4101" t="s">
        <v>20</v>
      </c>
      <c r="F4101" t="b">
        <v>0</v>
      </c>
      <c r="G4101" t="s">
        <v>52</v>
      </c>
      <c r="H4101" s="1">
        <v>45799.584143518521</v>
      </c>
      <c r="I4101" t="b">
        <v>0</v>
      </c>
      <c r="J4101" t="b">
        <v>1</v>
      </c>
      <c r="K4101" t="s">
        <v>31</v>
      </c>
      <c r="L4101" t="s">
        <v>32</v>
      </c>
      <c r="N4101">
        <v>49.354999542236328</v>
      </c>
      <c r="O4101" t="s">
        <v>5644</v>
      </c>
      <c r="P4101" t="s">
        <v>5645</v>
      </c>
    </row>
    <row r="4102" spans="1:16" x14ac:dyDescent="0.35">
      <c r="A4102" t="s">
        <v>1776</v>
      </c>
      <c r="B4102" t="s">
        <v>5646</v>
      </c>
      <c r="C4102" t="s">
        <v>5647</v>
      </c>
      <c r="D4102" t="s">
        <v>110</v>
      </c>
      <c r="E4102" t="s">
        <v>436</v>
      </c>
      <c r="F4102" t="b">
        <v>0</v>
      </c>
      <c r="G4102" t="s">
        <v>52</v>
      </c>
      <c r="H4102" s="1">
        <v>45799.625069444453</v>
      </c>
      <c r="I4102" t="b">
        <v>0</v>
      </c>
      <c r="J4102" t="b">
        <v>0</v>
      </c>
      <c r="K4102" t="s">
        <v>31</v>
      </c>
      <c r="L4102" t="s">
        <v>22</v>
      </c>
      <c r="M4102">
        <v>62500</v>
      </c>
      <c r="O4102" t="s">
        <v>5648</v>
      </c>
      <c r="P4102" t="s">
        <v>1794</v>
      </c>
    </row>
    <row r="4103" spans="1:16" x14ac:dyDescent="0.35">
      <c r="A4103" t="s">
        <v>1776</v>
      </c>
      <c r="B4103" t="s">
        <v>2926</v>
      </c>
      <c r="C4103" t="s">
        <v>5649</v>
      </c>
      <c r="D4103" t="s">
        <v>36</v>
      </c>
      <c r="E4103" t="s">
        <v>91</v>
      </c>
      <c r="F4103" t="b">
        <v>0</v>
      </c>
      <c r="G4103" t="s">
        <v>52</v>
      </c>
      <c r="H4103" s="1">
        <v>45799.625069444453</v>
      </c>
      <c r="I4103" t="b">
        <v>1</v>
      </c>
      <c r="J4103" t="b">
        <v>0</v>
      </c>
      <c r="K4103" t="s">
        <v>31</v>
      </c>
      <c r="L4103" t="s">
        <v>32</v>
      </c>
      <c r="N4103">
        <v>23</v>
      </c>
      <c r="O4103" t="s">
        <v>1058</v>
      </c>
      <c r="P4103" t="s">
        <v>206</v>
      </c>
    </row>
    <row r="4104" spans="1:16" x14ac:dyDescent="0.35">
      <c r="A4104" t="s">
        <v>1776</v>
      </c>
      <c r="B4104" t="s">
        <v>5650</v>
      </c>
      <c r="C4104" t="s">
        <v>4212</v>
      </c>
      <c r="D4104" t="s">
        <v>110</v>
      </c>
      <c r="E4104" t="s">
        <v>20</v>
      </c>
      <c r="F4104" t="b">
        <v>0</v>
      </c>
      <c r="G4104" t="s">
        <v>52</v>
      </c>
      <c r="H4104" s="1">
        <v>45799.708437499998</v>
      </c>
      <c r="I4104" t="b">
        <v>1</v>
      </c>
      <c r="J4104" t="b">
        <v>0</v>
      </c>
      <c r="K4104" t="s">
        <v>31</v>
      </c>
      <c r="L4104" t="s">
        <v>32</v>
      </c>
      <c r="N4104">
        <v>42.5</v>
      </c>
      <c r="O4104" t="s">
        <v>5651</v>
      </c>
      <c r="P4104" t="s">
        <v>3521</v>
      </c>
    </row>
    <row r="4105" spans="1:16" x14ac:dyDescent="0.35">
      <c r="A4105" t="s">
        <v>1776</v>
      </c>
      <c r="B4105" t="s">
        <v>5652</v>
      </c>
      <c r="C4105" t="s">
        <v>606</v>
      </c>
      <c r="D4105" t="s">
        <v>110</v>
      </c>
      <c r="E4105" t="s">
        <v>20</v>
      </c>
      <c r="F4105" t="b">
        <v>0</v>
      </c>
      <c r="G4105" t="s">
        <v>52</v>
      </c>
      <c r="H4105" s="1">
        <v>45799.750162037039</v>
      </c>
      <c r="I4105" t="b">
        <v>0</v>
      </c>
      <c r="J4105" t="b">
        <v>1</v>
      </c>
      <c r="K4105" t="s">
        <v>31</v>
      </c>
      <c r="L4105" t="s">
        <v>22</v>
      </c>
      <c r="M4105">
        <v>165000</v>
      </c>
      <c r="O4105" t="s">
        <v>5653</v>
      </c>
      <c r="P4105" t="s">
        <v>5654</v>
      </c>
    </row>
    <row r="4106" spans="1:16" x14ac:dyDescent="0.35">
      <c r="A4106" t="s">
        <v>1776</v>
      </c>
      <c r="B4106" t="s">
        <v>1944</v>
      </c>
      <c r="C4106" t="s">
        <v>1599</v>
      </c>
      <c r="D4106" t="s">
        <v>110</v>
      </c>
      <c r="E4106" t="s">
        <v>91</v>
      </c>
      <c r="F4106" t="b">
        <v>0</v>
      </c>
      <c r="G4106" t="s">
        <v>68</v>
      </c>
      <c r="H4106" s="1">
        <v>45799.750567129631</v>
      </c>
      <c r="I4106" t="b">
        <v>0</v>
      </c>
      <c r="J4106" t="b">
        <v>1</v>
      </c>
      <c r="K4106" t="s">
        <v>31</v>
      </c>
      <c r="L4106" t="s">
        <v>32</v>
      </c>
      <c r="N4106">
        <v>21.5</v>
      </c>
      <c r="O4106" t="s">
        <v>5655</v>
      </c>
      <c r="P4106" t="s">
        <v>164</v>
      </c>
    </row>
    <row r="4107" spans="1:16" x14ac:dyDescent="0.35">
      <c r="A4107" t="s">
        <v>1776</v>
      </c>
      <c r="B4107" t="s">
        <v>1776</v>
      </c>
      <c r="C4107" t="s">
        <v>4538</v>
      </c>
      <c r="D4107" t="s">
        <v>110</v>
      </c>
      <c r="E4107" t="s">
        <v>91</v>
      </c>
      <c r="F4107" t="b">
        <v>0</v>
      </c>
      <c r="G4107" t="s">
        <v>68</v>
      </c>
      <c r="H4107" s="1">
        <v>45799.750567129631</v>
      </c>
      <c r="I4107" t="b">
        <v>0</v>
      </c>
      <c r="J4107" t="b">
        <v>0</v>
      </c>
      <c r="K4107" t="s">
        <v>31</v>
      </c>
      <c r="L4107" t="s">
        <v>32</v>
      </c>
      <c r="N4107">
        <v>21</v>
      </c>
      <c r="O4107" t="s">
        <v>3208</v>
      </c>
      <c r="P4107" t="s">
        <v>164</v>
      </c>
    </row>
    <row r="4108" spans="1:16" x14ac:dyDescent="0.35">
      <c r="A4108" t="s">
        <v>1776</v>
      </c>
      <c r="B4108" t="s">
        <v>1944</v>
      </c>
      <c r="C4108" t="s">
        <v>2158</v>
      </c>
      <c r="D4108" t="s">
        <v>110</v>
      </c>
      <c r="E4108" t="s">
        <v>20</v>
      </c>
      <c r="F4108" t="b">
        <v>0</v>
      </c>
      <c r="G4108" t="s">
        <v>68</v>
      </c>
      <c r="H4108" s="1">
        <v>45799.792164351849</v>
      </c>
      <c r="I4108" t="b">
        <v>0</v>
      </c>
      <c r="J4108" t="b">
        <v>1</v>
      </c>
      <c r="K4108" t="s">
        <v>31</v>
      </c>
      <c r="L4108" t="s">
        <v>32</v>
      </c>
      <c r="N4108">
        <v>23.5</v>
      </c>
      <c r="O4108" t="s">
        <v>5656</v>
      </c>
      <c r="P4108" t="s">
        <v>5657</v>
      </c>
    </row>
    <row r="4109" spans="1:16" x14ac:dyDescent="0.35">
      <c r="A4109" t="s">
        <v>1776</v>
      </c>
      <c r="B4109" t="s">
        <v>5658</v>
      </c>
      <c r="C4109" t="s">
        <v>2224</v>
      </c>
      <c r="D4109" t="s">
        <v>269</v>
      </c>
      <c r="E4109" t="s">
        <v>20</v>
      </c>
      <c r="F4109" t="b">
        <v>0</v>
      </c>
      <c r="G4109" t="s">
        <v>52</v>
      </c>
      <c r="H4109" s="1">
        <v>45799.833414351851</v>
      </c>
      <c r="I4109" t="b">
        <v>0</v>
      </c>
      <c r="J4109" t="b">
        <v>0</v>
      </c>
      <c r="K4109" t="s">
        <v>31</v>
      </c>
      <c r="L4109" t="s">
        <v>22</v>
      </c>
      <c r="M4109">
        <v>110000</v>
      </c>
      <c r="O4109" t="s">
        <v>5659</v>
      </c>
      <c r="P4109" t="s">
        <v>5660</v>
      </c>
    </row>
    <row r="4110" spans="1:16" x14ac:dyDescent="0.35">
      <c r="A4110" t="s">
        <v>1776</v>
      </c>
      <c r="B4110" t="s">
        <v>2526</v>
      </c>
      <c r="C4110" t="s">
        <v>1671</v>
      </c>
      <c r="D4110" t="s">
        <v>110</v>
      </c>
      <c r="E4110" t="s">
        <v>91</v>
      </c>
      <c r="F4110" t="b">
        <v>0</v>
      </c>
      <c r="G4110" t="s">
        <v>52</v>
      </c>
      <c r="H4110" s="1">
        <v>45799.833414351851</v>
      </c>
      <c r="I4110" t="b">
        <v>0</v>
      </c>
      <c r="J4110" t="b">
        <v>0</v>
      </c>
      <c r="K4110" t="s">
        <v>31</v>
      </c>
      <c r="L4110" t="s">
        <v>32</v>
      </c>
      <c r="N4110">
        <v>55</v>
      </c>
      <c r="O4110" t="s">
        <v>5661</v>
      </c>
      <c r="P4110" t="s">
        <v>5662</v>
      </c>
    </row>
    <row r="4111" spans="1:16" x14ac:dyDescent="0.35">
      <c r="A4111" t="s">
        <v>1776</v>
      </c>
      <c r="B4111" t="s">
        <v>5663</v>
      </c>
      <c r="C4111" t="s">
        <v>142</v>
      </c>
      <c r="D4111" t="s">
        <v>110</v>
      </c>
      <c r="E4111" t="s">
        <v>20</v>
      </c>
      <c r="F4111" t="b">
        <v>0</v>
      </c>
      <c r="G4111" t="s">
        <v>68</v>
      </c>
      <c r="H4111" s="1">
        <v>45799.876134259262</v>
      </c>
      <c r="I4111" t="b">
        <v>0</v>
      </c>
      <c r="J4111" t="b">
        <v>1</v>
      </c>
      <c r="K4111" t="s">
        <v>31</v>
      </c>
      <c r="L4111" t="s">
        <v>22</v>
      </c>
      <c r="M4111">
        <v>76500</v>
      </c>
      <c r="O4111" t="s">
        <v>5664</v>
      </c>
      <c r="P4111" t="s">
        <v>274</v>
      </c>
    </row>
    <row r="4112" spans="1:16" x14ac:dyDescent="0.35">
      <c r="A4112" t="s">
        <v>1776</v>
      </c>
      <c r="B4112" t="s">
        <v>3183</v>
      </c>
      <c r="C4112" t="s">
        <v>154</v>
      </c>
      <c r="D4112" t="s">
        <v>17452</v>
      </c>
      <c r="E4112" t="s">
        <v>20</v>
      </c>
      <c r="F4112" t="b">
        <v>0</v>
      </c>
      <c r="G4112" t="s">
        <v>52</v>
      </c>
      <c r="H4112" s="1">
        <v>45800.250081018523</v>
      </c>
      <c r="I4112" t="b">
        <v>0</v>
      </c>
      <c r="J4112" t="b">
        <v>1</v>
      </c>
      <c r="K4112" t="s">
        <v>31</v>
      </c>
      <c r="L4112" t="s">
        <v>22</v>
      </c>
      <c r="M4112">
        <v>169500</v>
      </c>
      <c r="O4112" t="s">
        <v>3184</v>
      </c>
      <c r="P4112" t="s">
        <v>3185</v>
      </c>
    </row>
    <row r="4113" spans="1:16" x14ac:dyDescent="0.35">
      <c r="A4113" t="s">
        <v>1776</v>
      </c>
      <c r="B4113" t="s">
        <v>4304</v>
      </c>
      <c r="C4113" t="s">
        <v>5618</v>
      </c>
      <c r="D4113" t="s">
        <v>5665</v>
      </c>
      <c r="E4113" t="s">
        <v>20</v>
      </c>
      <c r="F4113" t="b">
        <v>0</v>
      </c>
      <c r="G4113" t="s">
        <v>43</v>
      </c>
      <c r="H4113" s="1">
        <v>45800.250451388893</v>
      </c>
      <c r="I4113" t="b">
        <v>0</v>
      </c>
      <c r="J4113" t="b">
        <v>0</v>
      </c>
      <c r="K4113" t="s">
        <v>31</v>
      </c>
      <c r="L4113" t="s">
        <v>22</v>
      </c>
      <c r="M4113">
        <v>65000</v>
      </c>
      <c r="O4113" t="s">
        <v>5666</v>
      </c>
      <c r="P4113" t="s">
        <v>140</v>
      </c>
    </row>
    <row r="4114" spans="1:16" x14ac:dyDescent="0.35">
      <c r="A4114" t="s">
        <v>1776</v>
      </c>
      <c r="B4114" t="s">
        <v>5667</v>
      </c>
      <c r="C4114" t="s">
        <v>5595</v>
      </c>
      <c r="D4114" t="s">
        <v>110</v>
      </c>
      <c r="E4114" t="s">
        <v>20</v>
      </c>
      <c r="F4114" t="b">
        <v>0</v>
      </c>
      <c r="G4114" t="s">
        <v>68</v>
      </c>
      <c r="H4114" s="1">
        <v>45800.250636574077</v>
      </c>
      <c r="I4114" t="b">
        <v>0</v>
      </c>
      <c r="J4114" t="b">
        <v>1</v>
      </c>
      <c r="K4114" t="s">
        <v>31</v>
      </c>
      <c r="L4114" t="s">
        <v>22</v>
      </c>
      <c r="M4114">
        <v>68000</v>
      </c>
      <c r="O4114" t="s">
        <v>5596</v>
      </c>
      <c r="P4114" t="s">
        <v>64</v>
      </c>
    </row>
    <row r="4115" spans="1:16" x14ac:dyDescent="0.35">
      <c r="A4115" t="s">
        <v>1776</v>
      </c>
      <c r="B4115" t="s">
        <v>2835</v>
      </c>
      <c r="C4115" t="s">
        <v>1092</v>
      </c>
      <c r="D4115" t="s">
        <v>5665</v>
      </c>
      <c r="E4115" t="s">
        <v>20</v>
      </c>
      <c r="F4115" t="b">
        <v>0</v>
      </c>
      <c r="G4115" t="s">
        <v>68</v>
      </c>
      <c r="H4115" s="1">
        <v>45800.250636574077</v>
      </c>
      <c r="I4115" t="b">
        <v>0</v>
      </c>
      <c r="J4115" t="b">
        <v>1</v>
      </c>
      <c r="K4115" t="s">
        <v>31</v>
      </c>
      <c r="L4115" t="s">
        <v>22</v>
      </c>
      <c r="M4115">
        <v>121037</v>
      </c>
      <c r="O4115" t="s">
        <v>5668</v>
      </c>
      <c r="P4115" t="s">
        <v>5669</v>
      </c>
    </row>
    <row r="4116" spans="1:16" x14ac:dyDescent="0.35">
      <c r="A4116" t="s">
        <v>1776</v>
      </c>
      <c r="B4116" t="s">
        <v>4081</v>
      </c>
      <c r="C4116" t="s">
        <v>1930</v>
      </c>
      <c r="D4116" t="s">
        <v>36</v>
      </c>
      <c r="E4116" t="s">
        <v>20</v>
      </c>
      <c r="F4116" t="b">
        <v>0</v>
      </c>
      <c r="G4116" t="s">
        <v>30</v>
      </c>
      <c r="H4116" s="1">
        <v>45800.250740740739</v>
      </c>
      <c r="I4116" t="b">
        <v>0</v>
      </c>
      <c r="J4116" t="b">
        <v>1</v>
      </c>
      <c r="K4116" t="s">
        <v>31</v>
      </c>
      <c r="L4116" t="s">
        <v>22</v>
      </c>
      <c r="M4116">
        <v>54000</v>
      </c>
      <c r="O4116" t="s">
        <v>4082</v>
      </c>
      <c r="P4116" t="s">
        <v>4083</v>
      </c>
    </row>
    <row r="4117" spans="1:16" x14ac:dyDescent="0.35">
      <c r="A4117" t="s">
        <v>1776</v>
      </c>
      <c r="B4117" t="s">
        <v>1776</v>
      </c>
      <c r="C4117" t="s">
        <v>4557</v>
      </c>
      <c r="D4117" t="s">
        <v>110</v>
      </c>
      <c r="E4117" t="s">
        <v>20</v>
      </c>
      <c r="F4117" t="b">
        <v>0</v>
      </c>
      <c r="G4117" t="s">
        <v>171</v>
      </c>
      <c r="H4117" s="1">
        <v>45800.269293981481</v>
      </c>
      <c r="I4117" t="b">
        <v>0</v>
      </c>
      <c r="J4117" t="b">
        <v>1</v>
      </c>
      <c r="K4117" t="s">
        <v>31</v>
      </c>
      <c r="L4117" t="s">
        <v>22</v>
      </c>
      <c r="M4117">
        <v>75000</v>
      </c>
      <c r="O4117" t="s">
        <v>5670</v>
      </c>
      <c r="P4117" t="s">
        <v>5671</v>
      </c>
    </row>
    <row r="4118" spans="1:16" x14ac:dyDescent="0.35">
      <c r="A4118" t="s">
        <v>1776</v>
      </c>
      <c r="B4118" t="s">
        <v>5672</v>
      </c>
      <c r="C4118" t="s">
        <v>37</v>
      </c>
      <c r="D4118" t="s">
        <v>110</v>
      </c>
      <c r="E4118" t="s">
        <v>20</v>
      </c>
      <c r="F4118" t="b">
        <v>0</v>
      </c>
      <c r="G4118" t="s">
        <v>37</v>
      </c>
      <c r="H4118" s="1">
        <v>45800.292916666673</v>
      </c>
      <c r="I4118" t="b">
        <v>1</v>
      </c>
      <c r="J4118" t="b">
        <v>0</v>
      </c>
      <c r="K4118" t="s">
        <v>37</v>
      </c>
      <c r="L4118" t="s">
        <v>22</v>
      </c>
      <c r="M4118">
        <v>55000</v>
      </c>
      <c r="O4118" t="s">
        <v>1796</v>
      </c>
      <c r="P4118" t="s">
        <v>1797</v>
      </c>
    </row>
    <row r="4119" spans="1:16" x14ac:dyDescent="0.35">
      <c r="A4119" t="s">
        <v>1776</v>
      </c>
      <c r="B4119" t="s">
        <v>5673</v>
      </c>
      <c r="C4119" t="s">
        <v>95</v>
      </c>
      <c r="D4119" t="s">
        <v>573</v>
      </c>
      <c r="E4119" t="s">
        <v>20</v>
      </c>
      <c r="F4119" t="b">
        <v>0</v>
      </c>
      <c r="G4119" t="s">
        <v>30</v>
      </c>
      <c r="H4119" s="1">
        <v>45800.584108796298</v>
      </c>
      <c r="I4119" t="b">
        <v>0</v>
      </c>
      <c r="J4119" t="b">
        <v>1</v>
      </c>
      <c r="K4119" t="s">
        <v>31</v>
      </c>
      <c r="L4119" t="s">
        <v>32</v>
      </c>
      <c r="N4119">
        <v>18.795000076293949</v>
      </c>
      <c r="O4119" t="s">
        <v>3261</v>
      </c>
      <c r="P4119" t="s">
        <v>2247</v>
      </c>
    </row>
    <row r="4120" spans="1:16" x14ac:dyDescent="0.35">
      <c r="A4120" t="s">
        <v>1776</v>
      </c>
      <c r="B4120" t="s">
        <v>5674</v>
      </c>
      <c r="C4120" t="s">
        <v>5675</v>
      </c>
      <c r="D4120" t="s">
        <v>110</v>
      </c>
      <c r="E4120" t="s">
        <v>91</v>
      </c>
      <c r="F4120" t="b">
        <v>0</v>
      </c>
      <c r="G4120" t="s">
        <v>52</v>
      </c>
      <c r="H4120" s="1">
        <v>45800.625231481477</v>
      </c>
      <c r="I4120" t="b">
        <v>0</v>
      </c>
      <c r="J4120" t="b">
        <v>0</v>
      </c>
      <c r="K4120" t="s">
        <v>31</v>
      </c>
      <c r="L4120" t="s">
        <v>32</v>
      </c>
      <c r="N4120">
        <v>29.25</v>
      </c>
      <c r="O4120" t="s">
        <v>5676</v>
      </c>
      <c r="P4120" t="s">
        <v>5677</v>
      </c>
    </row>
    <row r="4121" spans="1:16" x14ac:dyDescent="0.35">
      <c r="A4121" t="s">
        <v>1776</v>
      </c>
      <c r="B4121" t="s">
        <v>3369</v>
      </c>
      <c r="C4121" t="s">
        <v>5675</v>
      </c>
      <c r="D4121" t="s">
        <v>269</v>
      </c>
      <c r="E4121" t="s">
        <v>91</v>
      </c>
      <c r="F4121" t="b">
        <v>0</v>
      </c>
      <c r="G4121" t="s">
        <v>52</v>
      </c>
      <c r="H4121" s="1">
        <v>45800.666828703703</v>
      </c>
      <c r="I4121" t="b">
        <v>0</v>
      </c>
      <c r="J4121" t="b">
        <v>0</v>
      </c>
      <c r="K4121" t="s">
        <v>31</v>
      </c>
      <c r="L4121" t="s">
        <v>32</v>
      </c>
      <c r="N4121">
        <v>27.5</v>
      </c>
      <c r="O4121" t="s">
        <v>5678</v>
      </c>
      <c r="P4121" t="s">
        <v>5677</v>
      </c>
    </row>
    <row r="4122" spans="1:16" x14ac:dyDescent="0.35">
      <c r="A4122" t="s">
        <v>1776</v>
      </c>
      <c r="B4122" t="s">
        <v>5679</v>
      </c>
      <c r="C4122" t="s">
        <v>320</v>
      </c>
      <c r="D4122" t="s">
        <v>36</v>
      </c>
      <c r="E4122" t="s">
        <v>91</v>
      </c>
      <c r="F4122" t="b">
        <v>0</v>
      </c>
      <c r="G4122" t="s">
        <v>52</v>
      </c>
      <c r="H4122" s="1">
        <v>45800.666875000003</v>
      </c>
      <c r="I4122" t="b">
        <v>1</v>
      </c>
      <c r="J4122" t="b">
        <v>1</v>
      </c>
      <c r="K4122" t="s">
        <v>31</v>
      </c>
      <c r="L4122" t="s">
        <v>32</v>
      </c>
      <c r="N4122">
        <v>57.5</v>
      </c>
      <c r="O4122" t="s">
        <v>3179</v>
      </c>
      <c r="P4122" t="s">
        <v>5680</v>
      </c>
    </row>
    <row r="4123" spans="1:16" x14ac:dyDescent="0.35">
      <c r="A4123" t="s">
        <v>1776</v>
      </c>
      <c r="B4123" t="s">
        <v>5681</v>
      </c>
      <c r="C4123" t="s">
        <v>5682</v>
      </c>
      <c r="D4123" t="s">
        <v>36</v>
      </c>
      <c r="E4123" t="s">
        <v>20</v>
      </c>
      <c r="F4123" t="b">
        <v>0</v>
      </c>
      <c r="G4123" t="s">
        <v>52</v>
      </c>
      <c r="H4123" s="1">
        <v>45800.750138888892</v>
      </c>
      <c r="I4123" t="b">
        <v>0</v>
      </c>
      <c r="J4123" t="b">
        <v>0</v>
      </c>
      <c r="K4123" t="s">
        <v>31</v>
      </c>
      <c r="L4123" t="s">
        <v>22</v>
      </c>
      <c r="M4123">
        <v>160000</v>
      </c>
      <c r="O4123" t="s">
        <v>5683</v>
      </c>
      <c r="P4123" t="s">
        <v>140</v>
      </c>
    </row>
    <row r="4124" spans="1:16" x14ac:dyDescent="0.35">
      <c r="A4124" t="s">
        <v>1776</v>
      </c>
      <c r="B4124" t="s">
        <v>2355</v>
      </c>
      <c r="C4124" t="s">
        <v>986</v>
      </c>
      <c r="D4124" t="s">
        <v>36</v>
      </c>
      <c r="E4124" t="s">
        <v>91</v>
      </c>
      <c r="F4124" t="b">
        <v>0</v>
      </c>
      <c r="G4124" t="s">
        <v>52</v>
      </c>
      <c r="H4124" s="1">
        <v>45800.750162037039</v>
      </c>
      <c r="I4124" t="b">
        <v>0</v>
      </c>
      <c r="J4124" t="b">
        <v>0</v>
      </c>
      <c r="K4124" t="s">
        <v>31</v>
      </c>
      <c r="L4124" t="s">
        <v>32</v>
      </c>
      <c r="N4124">
        <v>46.5</v>
      </c>
      <c r="O4124" t="s">
        <v>5684</v>
      </c>
      <c r="P4124" t="s">
        <v>5685</v>
      </c>
    </row>
    <row r="4125" spans="1:16" x14ac:dyDescent="0.35">
      <c r="A4125" t="s">
        <v>1776</v>
      </c>
      <c r="B4125" t="s">
        <v>5686</v>
      </c>
      <c r="C4125" t="s">
        <v>5687</v>
      </c>
      <c r="D4125" t="s">
        <v>249</v>
      </c>
      <c r="E4125" t="s">
        <v>20</v>
      </c>
      <c r="F4125" t="b">
        <v>0</v>
      </c>
      <c r="G4125" t="s">
        <v>52</v>
      </c>
      <c r="H4125" s="1">
        <v>45800.750914351847</v>
      </c>
      <c r="I4125" t="b">
        <v>0</v>
      </c>
      <c r="J4125" t="b">
        <v>1</v>
      </c>
      <c r="K4125" t="s">
        <v>31</v>
      </c>
      <c r="L4125" t="s">
        <v>22</v>
      </c>
      <c r="M4125">
        <v>171225</v>
      </c>
      <c r="O4125" t="s">
        <v>2028</v>
      </c>
      <c r="P4125" t="s">
        <v>5688</v>
      </c>
    </row>
    <row r="4126" spans="1:16" x14ac:dyDescent="0.35">
      <c r="A4126" t="s">
        <v>1776</v>
      </c>
      <c r="B4126" t="s">
        <v>5689</v>
      </c>
      <c r="C4126" t="s">
        <v>1224</v>
      </c>
      <c r="D4126" t="s">
        <v>36</v>
      </c>
      <c r="E4126" t="s">
        <v>20</v>
      </c>
      <c r="F4126" t="b">
        <v>0</v>
      </c>
      <c r="G4126" t="s">
        <v>52</v>
      </c>
      <c r="H4126" s="1">
        <v>45800.791863425933</v>
      </c>
      <c r="I4126" t="b">
        <v>0</v>
      </c>
      <c r="J4126" t="b">
        <v>0</v>
      </c>
      <c r="K4126" t="s">
        <v>31</v>
      </c>
      <c r="L4126" t="s">
        <v>22</v>
      </c>
      <c r="M4126">
        <v>80050</v>
      </c>
      <c r="O4126" t="s">
        <v>5690</v>
      </c>
      <c r="P4126" t="s">
        <v>5691</v>
      </c>
    </row>
    <row r="4127" spans="1:16" x14ac:dyDescent="0.35">
      <c r="A4127" t="s">
        <v>1776</v>
      </c>
      <c r="B4127" t="s">
        <v>5692</v>
      </c>
      <c r="C4127" t="s">
        <v>142</v>
      </c>
      <c r="D4127" t="s">
        <v>36</v>
      </c>
      <c r="E4127" t="s">
        <v>20</v>
      </c>
      <c r="F4127" t="b">
        <v>0</v>
      </c>
      <c r="G4127" t="s">
        <v>68</v>
      </c>
      <c r="H4127" s="1">
        <v>45800.792997685188</v>
      </c>
      <c r="I4127" t="b">
        <v>0</v>
      </c>
      <c r="J4127" t="b">
        <v>1</v>
      </c>
      <c r="K4127" t="s">
        <v>31</v>
      </c>
      <c r="L4127" t="s">
        <v>22</v>
      </c>
      <c r="M4127">
        <v>105000</v>
      </c>
      <c r="O4127" t="s">
        <v>5693</v>
      </c>
      <c r="P4127" t="s">
        <v>5694</v>
      </c>
    </row>
    <row r="4128" spans="1:16" x14ac:dyDescent="0.35">
      <c r="A4128" t="s">
        <v>1776</v>
      </c>
      <c r="B4128" t="s">
        <v>4457</v>
      </c>
      <c r="C4128" t="s">
        <v>185</v>
      </c>
      <c r="D4128" t="s">
        <v>110</v>
      </c>
      <c r="E4128" t="s">
        <v>20</v>
      </c>
      <c r="F4128" t="b">
        <v>0</v>
      </c>
      <c r="G4128" t="s">
        <v>30</v>
      </c>
      <c r="H4128" s="1">
        <v>45800.834108796298</v>
      </c>
      <c r="I4128" t="b">
        <v>0</v>
      </c>
      <c r="J4128" t="b">
        <v>1</v>
      </c>
      <c r="K4128" t="s">
        <v>31</v>
      </c>
      <c r="L4128" t="s">
        <v>22</v>
      </c>
      <c r="M4128">
        <v>100000</v>
      </c>
      <c r="O4128" t="s">
        <v>5695</v>
      </c>
      <c r="P4128" t="s">
        <v>4885</v>
      </c>
    </row>
    <row r="4129" spans="1:16" x14ac:dyDescent="0.35">
      <c r="A4129" t="s">
        <v>1776</v>
      </c>
      <c r="B4129" t="s">
        <v>1879</v>
      </c>
      <c r="C4129" t="s">
        <v>132</v>
      </c>
      <c r="D4129" t="s">
        <v>269</v>
      </c>
      <c r="E4129" t="s">
        <v>20</v>
      </c>
      <c r="F4129" t="b">
        <v>0</v>
      </c>
      <c r="G4129" t="s">
        <v>43</v>
      </c>
      <c r="H4129" s="1">
        <v>45800.875451388893</v>
      </c>
      <c r="I4129" t="b">
        <v>0</v>
      </c>
      <c r="J4129" t="b">
        <v>1</v>
      </c>
      <c r="K4129" t="s">
        <v>31</v>
      </c>
      <c r="L4129" t="s">
        <v>22</v>
      </c>
      <c r="M4129">
        <v>130000</v>
      </c>
      <c r="O4129" t="s">
        <v>4257</v>
      </c>
      <c r="P4129" t="s">
        <v>5556</v>
      </c>
    </row>
    <row r="4130" spans="1:16" x14ac:dyDescent="0.35">
      <c r="A4130" t="s">
        <v>1776</v>
      </c>
      <c r="B4130" t="s">
        <v>5696</v>
      </c>
      <c r="C4130" t="s">
        <v>5697</v>
      </c>
      <c r="D4130" t="s">
        <v>573</v>
      </c>
      <c r="E4130" t="s">
        <v>296</v>
      </c>
      <c r="F4130" t="b">
        <v>0</v>
      </c>
      <c r="G4130" t="s">
        <v>171</v>
      </c>
      <c r="H4130" s="1">
        <v>45800.936018518521</v>
      </c>
      <c r="I4130" t="b">
        <v>0</v>
      </c>
      <c r="J4130" t="b">
        <v>0</v>
      </c>
      <c r="K4130" t="s">
        <v>31</v>
      </c>
      <c r="L4130" t="s">
        <v>32</v>
      </c>
      <c r="N4130">
        <v>22.694999694824219</v>
      </c>
      <c r="O4130" t="s">
        <v>5698</v>
      </c>
    </row>
    <row r="4131" spans="1:16" x14ac:dyDescent="0.35">
      <c r="A4131" t="s">
        <v>1776</v>
      </c>
      <c r="B4131" t="s">
        <v>4932</v>
      </c>
      <c r="C4131" t="s">
        <v>201</v>
      </c>
      <c r="D4131" t="s">
        <v>573</v>
      </c>
      <c r="E4131" t="s">
        <v>296</v>
      </c>
      <c r="F4131" t="b">
        <v>0</v>
      </c>
      <c r="G4131" t="s">
        <v>43</v>
      </c>
      <c r="H4131" s="1">
        <v>45800.958912037036</v>
      </c>
      <c r="I4131" t="b">
        <v>0</v>
      </c>
      <c r="J4131" t="b">
        <v>1</v>
      </c>
      <c r="K4131" t="s">
        <v>31</v>
      </c>
      <c r="L4131" t="s">
        <v>32</v>
      </c>
      <c r="N4131">
        <v>16.510000228881839</v>
      </c>
      <c r="O4131" t="s">
        <v>4933</v>
      </c>
      <c r="P4131" t="s">
        <v>4934</v>
      </c>
    </row>
    <row r="4132" spans="1:16" x14ac:dyDescent="0.35">
      <c r="A4132" t="s">
        <v>1776</v>
      </c>
      <c r="B4132" t="s">
        <v>5699</v>
      </c>
      <c r="C4132" t="s">
        <v>824</v>
      </c>
      <c r="D4132" t="s">
        <v>573</v>
      </c>
      <c r="E4132" t="s">
        <v>296</v>
      </c>
      <c r="F4132" t="b">
        <v>0</v>
      </c>
      <c r="G4132" t="s">
        <v>43</v>
      </c>
      <c r="H4132" s="1">
        <v>45800.958923611113</v>
      </c>
      <c r="I4132" t="b">
        <v>0</v>
      </c>
      <c r="J4132" t="b">
        <v>1</v>
      </c>
      <c r="K4132" t="s">
        <v>31</v>
      </c>
      <c r="L4132" t="s">
        <v>32</v>
      </c>
      <c r="N4132">
        <v>16.510000228881839</v>
      </c>
      <c r="O4132" t="s">
        <v>5700</v>
      </c>
      <c r="P4132" t="s">
        <v>5701</v>
      </c>
    </row>
    <row r="4133" spans="1:16" x14ac:dyDescent="0.35">
      <c r="A4133" t="s">
        <v>1776</v>
      </c>
      <c r="B4133" t="s">
        <v>2137</v>
      </c>
      <c r="C4133" t="s">
        <v>5702</v>
      </c>
      <c r="D4133" t="s">
        <v>110</v>
      </c>
      <c r="E4133" t="s">
        <v>20</v>
      </c>
      <c r="F4133" t="b">
        <v>0</v>
      </c>
      <c r="G4133" t="s">
        <v>47</v>
      </c>
      <c r="H4133" s="1">
        <v>45801.000358796293</v>
      </c>
      <c r="I4133" t="b">
        <v>1</v>
      </c>
      <c r="J4133" t="b">
        <v>1</v>
      </c>
      <c r="K4133" t="s">
        <v>31</v>
      </c>
      <c r="L4133" t="s">
        <v>32</v>
      </c>
      <c r="N4133">
        <v>25.5</v>
      </c>
      <c r="O4133" t="s">
        <v>5703</v>
      </c>
      <c r="P4133" t="s">
        <v>5704</v>
      </c>
    </row>
    <row r="4134" spans="1:16" x14ac:dyDescent="0.35">
      <c r="A4134" t="s">
        <v>1776</v>
      </c>
      <c r="B4134" t="s">
        <v>5705</v>
      </c>
      <c r="C4134" t="s">
        <v>3355</v>
      </c>
      <c r="D4134" t="s">
        <v>573</v>
      </c>
      <c r="E4134" t="s">
        <v>20</v>
      </c>
      <c r="F4134" t="b">
        <v>0</v>
      </c>
      <c r="G4134" t="s">
        <v>30</v>
      </c>
      <c r="H4134" s="1">
        <v>45801.125775462962</v>
      </c>
      <c r="I4134" t="b">
        <v>0</v>
      </c>
      <c r="J4134" t="b">
        <v>1</v>
      </c>
      <c r="K4134" t="s">
        <v>31</v>
      </c>
      <c r="L4134" t="s">
        <v>32</v>
      </c>
      <c r="N4134">
        <v>31.97499847412109</v>
      </c>
      <c r="O4134" t="s">
        <v>1949</v>
      </c>
      <c r="P4134" t="s">
        <v>5706</v>
      </c>
    </row>
    <row r="4135" spans="1:16" x14ac:dyDescent="0.35">
      <c r="A4135" t="s">
        <v>1776</v>
      </c>
      <c r="B4135" t="s">
        <v>1776</v>
      </c>
      <c r="C4135" t="s">
        <v>3186</v>
      </c>
      <c r="D4135" t="s">
        <v>17444</v>
      </c>
      <c r="E4135" t="s">
        <v>20</v>
      </c>
      <c r="F4135" t="b">
        <v>0</v>
      </c>
      <c r="G4135" t="s">
        <v>47</v>
      </c>
      <c r="H4135" s="1">
        <v>45801.250254629631</v>
      </c>
      <c r="I4135" t="b">
        <v>1</v>
      </c>
      <c r="J4135" t="b">
        <v>1</v>
      </c>
      <c r="K4135" t="s">
        <v>31</v>
      </c>
      <c r="L4135" t="s">
        <v>32</v>
      </c>
      <c r="N4135">
        <v>30.5</v>
      </c>
      <c r="O4135" t="s">
        <v>432</v>
      </c>
      <c r="P4135" t="s">
        <v>164</v>
      </c>
    </row>
    <row r="4136" spans="1:16" x14ac:dyDescent="0.35">
      <c r="A4136" t="s">
        <v>1776</v>
      </c>
      <c r="B4136" t="s">
        <v>3233</v>
      </c>
      <c r="C4136" t="s">
        <v>1274</v>
      </c>
      <c r="D4136" t="s">
        <v>443</v>
      </c>
      <c r="E4136" t="s">
        <v>20</v>
      </c>
      <c r="F4136" t="b">
        <v>0</v>
      </c>
      <c r="G4136" t="s">
        <v>47</v>
      </c>
      <c r="H4136" s="1">
        <v>45801.250254629631</v>
      </c>
      <c r="I4136" t="b">
        <v>1</v>
      </c>
      <c r="J4136" t="b">
        <v>1</v>
      </c>
      <c r="K4136" t="s">
        <v>31</v>
      </c>
      <c r="L4136" t="s">
        <v>22</v>
      </c>
      <c r="M4136">
        <v>95000</v>
      </c>
      <c r="O4136" t="s">
        <v>5707</v>
      </c>
      <c r="P4136" t="s">
        <v>5708</v>
      </c>
    </row>
    <row r="4137" spans="1:16" x14ac:dyDescent="0.35">
      <c r="A4137" t="s">
        <v>1776</v>
      </c>
      <c r="B4137" t="s">
        <v>1776</v>
      </c>
      <c r="C4137" t="s">
        <v>171</v>
      </c>
      <c r="D4137" t="s">
        <v>17510</v>
      </c>
      <c r="E4137" t="s">
        <v>20</v>
      </c>
      <c r="F4137" t="b">
        <v>0</v>
      </c>
      <c r="G4137" t="s">
        <v>30</v>
      </c>
      <c r="H4137" s="1">
        <v>45801.250659722216</v>
      </c>
      <c r="I4137" t="b">
        <v>0</v>
      </c>
      <c r="J4137" t="b">
        <v>1</v>
      </c>
      <c r="K4137" t="s">
        <v>31</v>
      </c>
      <c r="L4137" t="s">
        <v>22</v>
      </c>
      <c r="M4137">
        <v>104000</v>
      </c>
      <c r="O4137" t="s">
        <v>1079</v>
      </c>
      <c r="P4137" t="s">
        <v>2741</v>
      </c>
    </row>
    <row r="4138" spans="1:16" x14ac:dyDescent="0.35">
      <c r="A4138" t="s">
        <v>1776</v>
      </c>
      <c r="B4138" t="s">
        <v>5709</v>
      </c>
      <c r="C4138" t="s">
        <v>1346</v>
      </c>
      <c r="D4138" t="s">
        <v>249</v>
      </c>
      <c r="E4138" t="s">
        <v>20</v>
      </c>
      <c r="F4138" t="b">
        <v>0</v>
      </c>
      <c r="G4138" t="s">
        <v>1346</v>
      </c>
      <c r="H4138" s="1">
        <v>45801.266655092593</v>
      </c>
      <c r="I4138" t="b">
        <v>0</v>
      </c>
      <c r="J4138" t="b">
        <v>0</v>
      </c>
      <c r="K4138" t="s">
        <v>1346</v>
      </c>
      <c r="L4138" t="s">
        <v>22</v>
      </c>
      <c r="M4138">
        <v>42399.5</v>
      </c>
      <c r="O4138" t="s">
        <v>5710</v>
      </c>
      <c r="P4138" t="s">
        <v>5711</v>
      </c>
    </row>
    <row r="4139" spans="1:16" x14ac:dyDescent="0.35">
      <c r="A4139" t="s">
        <v>1776</v>
      </c>
      <c r="B4139" t="s">
        <v>4530</v>
      </c>
      <c r="C4139" t="s">
        <v>1768</v>
      </c>
      <c r="D4139" t="s">
        <v>5712</v>
      </c>
      <c r="E4139" t="s">
        <v>20</v>
      </c>
      <c r="F4139" t="b">
        <v>0</v>
      </c>
      <c r="G4139" t="s">
        <v>1768</v>
      </c>
      <c r="H4139" s="1">
        <v>45801.286296296297</v>
      </c>
      <c r="I4139" t="b">
        <v>1</v>
      </c>
      <c r="J4139" t="b">
        <v>0</v>
      </c>
      <c r="K4139" t="s">
        <v>1768</v>
      </c>
      <c r="L4139" t="s">
        <v>22</v>
      </c>
      <c r="M4139">
        <v>60000</v>
      </c>
      <c r="O4139" t="s">
        <v>5713</v>
      </c>
      <c r="P4139" t="s">
        <v>5714</v>
      </c>
    </row>
    <row r="4140" spans="1:16" x14ac:dyDescent="0.35">
      <c r="A4140" t="s">
        <v>1776</v>
      </c>
      <c r="B4140" t="s">
        <v>1822</v>
      </c>
      <c r="C4140" t="s">
        <v>5715</v>
      </c>
      <c r="D4140" t="s">
        <v>42</v>
      </c>
      <c r="E4140" t="s">
        <v>20</v>
      </c>
      <c r="F4140" t="b">
        <v>0</v>
      </c>
      <c r="G4140" t="s">
        <v>47</v>
      </c>
      <c r="H4140" s="1">
        <v>45801.291956018518</v>
      </c>
      <c r="I4140" t="b">
        <v>0</v>
      </c>
      <c r="J4140" t="b">
        <v>1</v>
      </c>
      <c r="K4140" t="s">
        <v>31</v>
      </c>
      <c r="L4140" t="s">
        <v>22</v>
      </c>
      <c r="M4140">
        <v>63500</v>
      </c>
      <c r="O4140" t="s">
        <v>5716</v>
      </c>
      <c r="P4140" t="s">
        <v>164</v>
      </c>
    </row>
    <row r="4141" spans="1:16" x14ac:dyDescent="0.35">
      <c r="A4141" t="s">
        <v>1776</v>
      </c>
      <c r="B4141" t="s">
        <v>2078</v>
      </c>
      <c r="C4141" t="s">
        <v>5717</v>
      </c>
      <c r="D4141" t="s">
        <v>2175</v>
      </c>
      <c r="E4141" t="s">
        <v>20</v>
      </c>
      <c r="F4141" t="b">
        <v>0</v>
      </c>
      <c r="G4141" t="s">
        <v>5718</v>
      </c>
      <c r="H4141" s="1">
        <v>45801.296886574077</v>
      </c>
      <c r="I4141" t="b">
        <v>0</v>
      </c>
      <c r="J4141" t="b">
        <v>0</v>
      </c>
      <c r="K4141" t="s">
        <v>5718</v>
      </c>
      <c r="L4141" t="s">
        <v>32</v>
      </c>
      <c r="N4141">
        <v>69.5</v>
      </c>
      <c r="O4141" t="s">
        <v>5719</v>
      </c>
      <c r="P4141" t="s">
        <v>5720</v>
      </c>
    </row>
    <row r="4142" spans="1:16" x14ac:dyDescent="0.35">
      <c r="A4142" t="s">
        <v>1776</v>
      </c>
      <c r="B4142" t="s">
        <v>1776</v>
      </c>
      <c r="C4142" t="s">
        <v>5721</v>
      </c>
      <c r="D4142" t="s">
        <v>17470</v>
      </c>
      <c r="E4142" t="s">
        <v>20</v>
      </c>
      <c r="F4142" t="b">
        <v>0</v>
      </c>
      <c r="G4142" t="s">
        <v>68</v>
      </c>
      <c r="H4142" s="1">
        <v>45801.333923611113</v>
      </c>
      <c r="I4142" t="b">
        <v>0</v>
      </c>
      <c r="J4142" t="b">
        <v>1</v>
      </c>
      <c r="K4142" t="s">
        <v>31</v>
      </c>
      <c r="L4142" t="s">
        <v>22</v>
      </c>
      <c r="M4142">
        <v>82500</v>
      </c>
      <c r="O4142" t="s">
        <v>1927</v>
      </c>
      <c r="P4142" t="s">
        <v>1928</v>
      </c>
    </row>
    <row r="4143" spans="1:16" x14ac:dyDescent="0.35">
      <c r="A4143" t="s">
        <v>1776</v>
      </c>
      <c r="B4143" t="s">
        <v>1957</v>
      </c>
      <c r="C4143" t="s">
        <v>1106</v>
      </c>
      <c r="D4143" t="s">
        <v>573</v>
      </c>
      <c r="E4143" t="s">
        <v>296</v>
      </c>
      <c r="F4143" t="b">
        <v>0</v>
      </c>
      <c r="G4143" t="s">
        <v>52</v>
      </c>
      <c r="H4143" s="1">
        <v>45801.458460648151</v>
      </c>
      <c r="I4143" t="b">
        <v>0</v>
      </c>
      <c r="J4143" t="b">
        <v>0</v>
      </c>
      <c r="K4143" t="s">
        <v>31</v>
      </c>
      <c r="L4143" t="s">
        <v>32</v>
      </c>
      <c r="N4143">
        <v>27.979999542236332</v>
      </c>
      <c r="O4143" t="s">
        <v>5722</v>
      </c>
      <c r="P4143" t="s">
        <v>5723</v>
      </c>
    </row>
    <row r="4144" spans="1:16" x14ac:dyDescent="0.35">
      <c r="A4144" t="s">
        <v>1776</v>
      </c>
      <c r="B4144" t="s">
        <v>2355</v>
      </c>
      <c r="C4144" t="s">
        <v>5724</v>
      </c>
      <c r="D4144" t="s">
        <v>573</v>
      </c>
      <c r="E4144" t="s">
        <v>296</v>
      </c>
      <c r="F4144" t="b">
        <v>0</v>
      </c>
      <c r="G4144" t="s">
        <v>52</v>
      </c>
      <c r="H4144" s="1">
        <v>45801.458518518521</v>
      </c>
      <c r="I4144" t="b">
        <v>1</v>
      </c>
      <c r="J4144" t="b">
        <v>0</v>
      </c>
      <c r="K4144" t="s">
        <v>31</v>
      </c>
      <c r="L4144" t="s">
        <v>32</v>
      </c>
      <c r="N4144">
        <v>27.979999542236332</v>
      </c>
      <c r="O4144" t="s">
        <v>4009</v>
      </c>
      <c r="P4144" t="s">
        <v>1264</v>
      </c>
    </row>
    <row r="4145" spans="1:16" x14ac:dyDescent="0.35">
      <c r="A4145" t="s">
        <v>1776</v>
      </c>
      <c r="B4145" t="s">
        <v>5725</v>
      </c>
      <c r="C4145" t="s">
        <v>5726</v>
      </c>
      <c r="D4145" t="s">
        <v>573</v>
      </c>
      <c r="E4145" t="s">
        <v>296</v>
      </c>
      <c r="F4145" t="b">
        <v>0</v>
      </c>
      <c r="G4145" t="s">
        <v>52</v>
      </c>
      <c r="H4145" s="1">
        <v>45801.458541666667</v>
      </c>
      <c r="I4145" t="b">
        <v>0</v>
      </c>
      <c r="J4145" t="b">
        <v>1</v>
      </c>
      <c r="K4145" t="s">
        <v>31</v>
      </c>
      <c r="L4145" t="s">
        <v>32</v>
      </c>
      <c r="N4145">
        <v>30.264999389648441</v>
      </c>
      <c r="O4145" t="s">
        <v>5727</v>
      </c>
      <c r="P4145" t="s">
        <v>5728</v>
      </c>
    </row>
    <row r="4146" spans="1:16" x14ac:dyDescent="0.35">
      <c r="A4146" t="s">
        <v>1776</v>
      </c>
      <c r="B4146" t="s">
        <v>5729</v>
      </c>
      <c r="C4146" t="s">
        <v>193</v>
      </c>
      <c r="D4146" t="s">
        <v>573</v>
      </c>
      <c r="E4146" t="s">
        <v>296</v>
      </c>
      <c r="F4146" t="b">
        <v>0</v>
      </c>
      <c r="G4146" t="s">
        <v>52</v>
      </c>
      <c r="H4146" s="1">
        <v>45801.458541666667</v>
      </c>
      <c r="I4146" t="b">
        <v>0</v>
      </c>
      <c r="J4146" t="b">
        <v>0</v>
      </c>
      <c r="K4146" t="s">
        <v>31</v>
      </c>
      <c r="L4146" t="s">
        <v>32</v>
      </c>
      <c r="N4146">
        <v>26.389999389648441</v>
      </c>
      <c r="O4146" t="s">
        <v>5730</v>
      </c>
      <c r="P4146" t="s">
        <v>5731</v>
      </c>
    </row>
    <row r="4147" spans="1:16" x14ac:dyDescent="0.35">
      <c r="A4147" t="s">
        <v>1776</v>
      </c>
      <c r="B4147" t="s">
        <v>4773</v>
      </c>
      <c r="C4147" t="s">
        <v>4366</v>
      </c>
      <c r="D4147" t="s">
        <v>573</v>
      </c>
      <c r="E4147" t="s">
        <v>296</v>
      </c>
      <c r="F4147" t="b">
        <v>0</v>
      </c>
      <c r="G4147" t="s">
        <v>43</v>
      </c>
      <c r="H4147" s="1">
        <v>45801.458773148152</v>
      </c>
      <c r="I4147" t="b">
        <v>0</v>
      </c>
      <c r="J4147" t="b">
        <v>1</v>
      </c>
      <c r="K4147" t="s">
        <v>31</v>
      </c>
      <c r="L4147" t="s">
        <v>32</v>
      </c>
      <c r="N4147">
        <v>19.5</v>
      </c>
      <c r="O4147" t="s">
        <v>5462</v>
      </c>
      <c r="P4147" t="s">
        <v>4361</v>
      </c>
    </row>
    <row r="4148" spans="1:16" x14ac:dyDescent="0.35">
      <c r="A4148" t="s">
        <v>1776</v>
      </c>
      <c r="B4148" t="s">
        <v>5732</v>
      </c>
      <c r="C4148" t="s">
        <v>4962</v>
      </c>
      <c r="D4148" t="s">
        <v>573</v>
      </c>
      <c r="E4148" t="s">
        <v>296</v>
      </c>
      <c r="F4148" t="b">
        <v>0</v>
      </c>
      <c r="G4148" t="s">
        <v>68</v>
      </c>
      <c r="H4148" s="1">
        <v>45801.458958333344</v>
      </c>
      <c r="I4148" t="b">
        <v>0</v>
      </c>
      <c r="J4148" t="b">
        <v>0</v>
      </c>
      <c r="K4148" t="s">
        <v>31</v>
      </c>
      <c r="L4148" t="s">
        <v>32</v>
      </c>
      <c r="N4148">
        <v>22.20999908447266</v>
      </c>
      <c r="O4148" t="s">
        <v>4963</v>
      </c>
      <c r="P4148" t="s">
        <v>164</v>
      </c>
    </row>
    <row r="4149" spans="1:16" x14ac:dyDescent="0.35">
      <c r="A4149" t="s">
        <v>1776</v>
      </c>
      <c r="B4149" t="s">
        <v>5299</v>
      </c>
      <c r="C4149" t="s">
        <v>5300</v>
      </c>
      <c r="D4149" t="s">
        <v>573</v>
      </c>
      <c r="E4149" t="s">
        <v>20</v>
      </c>
      <c r="F4149" t="b">
        <v>0</v>
      </c>
      <c r="G4149" t="s">
        <v>52</v>
      </c>
      <c r="H4149" s="1">
        <v>45801.583541666667</v>
      </c>
      <c r="I4149" t="b">
        <v>0</v>
      </c>
      <c r="J4149" t="b">
        <v>0</v>
      </c>
      <c r="K4149" t="s">
        <v>31</v>
      </c>
      <c r="L4149" t="s">
        <v>32</v>
      </c>
      <c r="N4149">
        <v>26.389999389648441</v>
      </c>
      <c r="O4149" t="s">
        <v>5301</v>
      </c>
      <c r="P4149" t="s">
        <v>5302</v>
      </c>
    </row>
    <row r="4150" spans="1:16" x14ac:dyDescent="0.35">
      <c r="A4150" t="s">
        <v>1776</v>
      </c>
      <c r="B4150" t="s">
        <v>5733</v>
      </c>
      <c r="C4150" t="s">
        <v>51</v>
      </c>
      <c r="D4150" t="s">
        <v>573</v>
      </c>
      <c r="E4150" t="s">
        <v>20</v>
      </c>
      <c r="F4150" t="b">
        <v>0</v>
      </c>
      <c r="G4150" t="s">
        <v>43</v>
      </c>
      <c r="H4150" s="1">
        <v>45801.583773148152</v>
      </c>
      <c r="I4150" t="b">
        <v>0</v>
      </c>
      <c r="J4150" t="b">
        <v>1</v>
      </c>
      <c r="K4150" t="s">
        <v>31</v>
      </c>
      <c r="L4150" t="s">
        <v>32</v>
      </c>
      <c r="N4150">
        <v>16.510000228881839</v>
      </c>
      <c r="O4150" t="s">
        <v>5307</v>
      </c>
      <c r="P4150" t="s">
        <v>251</v>
      </c>
    </row>
    <row r="4151" spans="1:16" x14ac:dyDescent="0.35">
      <c r="A4151" t="s">
        <v>1776</v>
      </c>
      <c r="B4151" t="s">
        <v>5734</v>
      </c>
      <c r="C4151" t="s">
        <v>1575</v>
      </c>
      <c r="D4151" t="s">
        <v>5735</v>
      </c>
      <c r="E4151" t="s">
        <v>20</v>
      </c>
      <c r="F4151" t="b">
        <v>0</v>
      </c>
      <c r="G4151" t="s">
        <v>1577</v>
      </c>
      <c r="H4151" s="1">
        <v>45802.25644675926</v>
      </c>
      <c r="I4151" t="b">
        <v>0</v>
      </c>
      <c r="J4151" t="b">
        <v>0</v>
      </c>
      <c r="K4151" t="s">
        <v>1577</v>
      </c>
      <c r="L4151" t="s">
        <v>22</v>
      </c>
      <c r="M4151">
        <v>90600</v>
      </c>
      <c r="O4151" t="s">
        <v>3399</v>
      </c>
      <c r="P4151" t="s">
        <v>5736</v>
      </c>
    </row>
    <row r="4152" spans="1:16" x14ac:dyDescent="0.35">
      <c r="A4152" t="s">
        <v>1776</v>
      </c>
      <c r="B4152" t="s">
        <v>2802</v>
      </c>
      <c r="C4152" t="s">
        <v>37</v>
      </c>
      <c r="D4152" t="s">
        <v>29</v>
      </c>
      <c r="E4152" t="s">
        <v>20</v>
      </c>
      <c r="F4152" t="b">
        <v>0</v>
      </c>
      <c r="G4152" t="s">
        <v>37</v>
      </c>
      <c r="H4152" s="1">
        <v>45802.300949074073</v>
      </c>
      <c r="I4152" t="b">
        <v>0</v>
      </c>
      <c r="J4152" t="b">
        <v>0</v>
      </c>
      <c r="K4152" t="s">
        <v>37</v>
      </c>
      <c r="L4152" t="s">
        <v>22</v>
      </c>
      <c r="M4152">
        <v>95000</v>
      </c>
      <c r="O4152" t="s">
        <v>5737</v>
      </c>
      <c r="P4152" t="s">
        <v>5738</v>
      </c>
    </row>
    <row r="4153" spans="1:16" x14ac:dyDescent="0.35">
      <c r="A4153" t="s">
        <v>1776</v>
      </c>
      <c r="B4153" t="s">
        <v>1776</v>
      </c>
      <c r="C4153" t="s">
        <v>5739</v>
      </c>
      <c r="D4153" t="s">
        <v>42</v>
      </c>
      <c r="E4153" t="s">
        <v>20</v>
      </c>
      <c r="F4153" t="b">
        <v>0</v>
      </c>
      <c r="G4153" t="s">
        <v>52</v>
      </c>
      <c r="H4153" s="1">
        <v>45802.333402777767</v>
      </c>
      <c r="I4153" t="b">
        <v>1</v>
      </c>
      <c r="J4153" t="b">
        <v>0</v>
      </c>
      <c r="K4153" t="s">
        <v>31</v>
      </c>
      <c r="L4153" t="s">
        <v>22</v>
      </c>
      <c r="M4153">
        <v>57200</v>
      </c>
      <c r="O4153" t="s">
        <v>5740</v>
      </c>
      <c r="P4153" t="s">
        <v>5741</v>
      </c>
    </row>
    <row r="4154" spans="1:16" x14ac:dyDescent="0.35">
      <c r="A4154" t="s">
        <v>1776</v>
      </c>
      <c r="B4154" t="s">
        <v>1776</v>
      </c>
      <c r="C4154" t="s">
        <v>563</v>
      </c>
      <c r="D4154" t="s">
        <v>36</v>
      </c>
      <c r="E4154" t="s">
        <v>20</v>
      </c>
      <c r="F4154" t="b">
        <v>0</v>
      </c>
      <c r="G4154" t="s">
        <v>52</v>
      </c>
      <c r="H4154" s="1">
        <v>45802.5000462963</v>
      </c>
      <c r="I4154" t="b">
        <v>0</v>
      </c>
      <c r="J4154" t="b">
        <v>1</v>
      </c>
      <c r="K4154" t="s">
        <v>31</v>
      </c>
      <c r="L4154" t="s">
        <v>32</v>
      </c>
      <c r="N4154">
        <v>45</v>
      </c>
      <c r="O4154" t="s">
        <v>209</v>
      </c>
      <c r="P4154" t="s">
        <v>5742</v>
      </c>
    </row>
    <row r="4155" spans="1:16" x14ac:dyDescent="0.35">
      <c r="A4155" t="s">
        <v>1776</v>
      </c>
      <c r="B4155" t="s">
        <v>5743</v>
      </c>
      <c r="C4155" t="s">
        <v>18</v>
      </c>
      <c r="D4155" t="s">
        <v>1162</v>
      </c>
      <c r="E4155" t="s">
        <v>20</v>
      </c>
      <c r="F4155" t="b">
        <v>1</v>
      </c>
      <c r="G4155" t="s">
        <v>150</v>
      </c>
      <c r="H4155" s="1">
        <v>45802.989976851852</v>
      </c>
      <c r="I4155" t="b">
        <v>0</v>
      </c>
      <c r="J4155" t="b">
        <v>0</v>
      </c>
      <c r="K4155" t="s">
        <v>150</v>
      </c>
      <c r="L4155" t="s">
        <v>32</v>
      </c>
      <c r="N4155">
        <v>55.985000610351563</v>
      </c>
      <c r="O4155" t="s">
        <v>603</v>
      </c>
      <c r="P4155" t="s">
        <v>232</v>
      </c>
    </row>
    <row r="4156" spans="1:16" x14ac:dyDescent="0.35">
      <c r="A4156" t="s">
        <v>1776</v>
      </c>
      <c r="B4156" t="s">
        <v>1776</v>
      </c>
      <c r="C4156" t="s">
        <v>5744</v>
      </c>
      <c r="D4156" t="s">
        <v>29</v>
      </c>
      <c r="E4156" t="s">
        <v>20</v>
      </c>
      <c r="F4156" t="b">
        <v>0</v>
      </c>
      <c r="G4156" t="s">
        <v>52</v>
      </c>
      <c r="H4156" s="1">
        <v>45803.291770833333</v>
      </c>
      <c r="I4156" t="b">
        <v>0</v>
      </c>
      <c r="J4156" t="b">
        <v>0</v>
      </c>
      <c r="K4156" t="s">
        <v>31</v>
      </c>
      <c r="L4156" t="s">
        <v>22</v>
      </c>
      <c r="M4156">
        <v>87521.203125</v>
      </c>
      <c r="O4156" t="s">
        <v>5745</v>
      </c>
      <c r="P4156" t="s">
        <v>3360</v>
      </c>
    </row>
    <row r="4157" spans="1:16" x14ac:dyDescent="0.35">
      <c r="A4157" t="s">
        <v>1776</v>
      </c>
      <c r="B4157" t="s">
        <v>1776</v>
      </c>
      <c r="C4157" t="s">
        <v>5746</v>
      </c>
      <c r="D4157" t="s">
        <v>110</v>
      </c>
      <c r="E4157" t="s">
        <v>20</v>
      </c>
      <c r="F4157" t="b">
        <v>0</v>
      </c>
      <c r="G4157" t="s">
        <v>30</v>
      </c>
      <c r="H4157" s="1">
        <v>45803.292303240742</v>
      </c>
      <c r="I4157" t="b">
        <v>0</v>
      </c>
      <c r="J4157" t="b">
        <v>0</v>
      </c>
      <c r="K4157" t="s">
        <v>31</v>
      </c>
      <c r="L4157" t="s">
        <v>32</v>
      </c>
      <c r="N4157">
        <v>22.5</v>
      </c>
      <c r="O4157" t="s">
        <v>5747</v>
      </c>
      <c r="P4157" t="s">
        <v>4382</v>
      </c>
    </row>
    <row r="4158" spans="1:16" x14ac:dyDescent="0.35">
      <c r="A4158" t="s">
        <v>1776</v>
      </c>
      <c r="B4158" t="s">
        <v>1776</v>
      </c>
      <c r="C4158" t="s">
        <v>5748</v>
      </c>
      <c r="D4158" t="s">
        <v>573</v>
      </c>
      <c r="E4158" t="s">
        <v>20</v>
      </c>
      <c r="F4158" t="b">
        <v>0</v>
      </c>
      <c r="G4158" t="s">
        <v>52</v>
      </c>
      <c r="H4158" s="1">
        <v>45803.333472222221</v>
      </c>
      <c r="I4158" t="b">
        <v>1</v>
      </c>
      <c r="J4158" t="b">
        <v>0</v>
      </c>
      <c r="K4158" t="s">
        <v>31</v>
      </c>
      <c r="L4158" t="s">
        <v>32</v>
      </c>
      <c r="N4158">
        <v>27.29000091552734</v>
      </c>
      <c r="O4158" t="s">
        <v>5749</v>
      </c>
    </row>
    <row r="4159" spans="1:16" x14ac:dyDescent="0.35">
      <c r="A4159" t="s">
        <v>1776</v>
      </c>
      <c r="B4159" t="s">
        <v>5750</v>
      </c>
      <c r="C4159" t="s">
        <v>5751</v>
      </c>
      <c r="D4159" t="s">
        <v>573</v>
      </c>
      <c r="E4159" t="s">
        <v>296</v>
      </c>
      <c r="F4159" t="b">
        <v>0</v>
      </c>
      <c r="G4159" t="s">
        <v>52</v>
      </c>
      <c r="H4159" s="1">
        <v>45803.458425925928</v>
      </c>
      <c r="I4159" t="b">
        <v>0</v>
      </c>
      <c r="J4159" t="b">
        <v>0</v>
      </c>
      <c r="K4159" t="s">
        <v>31</v>
      </c>
      <c r="L4159" t="s">
        <v>32</v>
      </c>
      <c r="N4159">
        <v>27.979999542236332</v>
      </c>
      <c r="O4159" t="s">
        <v>5752</v>
      </c>
    </row>
    <row r="4160" spans="1:16" x14ac:dyDescent="0.35">
      <c r="A4160" t="s">
        <v>1776</v>
      </c>
      <c r="B4160" t="s">
        <v>5753</v>
      </c>
      <c r="C4160" t="s">
        <v>649</v>
      </c>
      <c r="D4160" t="s">
        <v>269</v>
      </c>
      <c r="E4160" t="s">
        <v>20</v>
      </c>
      <c r="F4160" t="b">
        <v>0</v>
      </c>
      <c r="G4160" t="s">
        <v>43</v>
      </c>
      <c r="H4160" s="1">
        <v>45803.583634259259</v>
      </c>
      <c r="I4160" t="b">
        <v>0</v>
      </c>
      <c r="J4160" t="b">
        <v>1</v>
      </c>
      <c r="K4160" t="s">
        <v>31</v>
      </c>
      <c r="L4160" t="s">
        <v>22</v>
      </c>
      <c r="M4160">
        <v>100000</v>
      </c>
      <c r="O4160" t="s">
        <v>1494</v>
      </c>
      <c r="P4160" t="s">
        <v>2887</v>
      </c>
    </row>
    <row r="4161" spans="1:16" x14ac:dyDescent="0.35">
      <c r="A4161" t="s">
        <v>1776</v>
      </c>
      <c r="B4161" t="s">
        <v>5754</v>
      </c>
      <c r="C4161" t="s">
        <v>410</v>
      </c>
      <c r="D4161" t="s">
        <v>573</v>
      </c>
      <c r="E4161" t="s">
        <v>296</v>
      </c>
      <c r="F4161" t="b">
        <v>0</v>
      </c>
      <c r="G4161" t="s">
        <v>47</v>
      </c>
      <c r="H4161" s="1">
        <v>45803.958553240736</v>
      </c>
      <c r="I4161" t="b">
        <v>1</v>
      </c>
      <c r="J4161" t="b">
        <v>0</v>
      </c>
      <c r="K4161" t="s">
        <v>31</v>
      </c>
      <c r="L4161" t="s">
        <v>32</v>
      </c>
      <c r="N4161">
        <v>56.270004272460938</v>
      </c>
      <c r="O4161" t="s">
        <v>5755</v>
      </c>
    </row>
    <row r="4162" spans="1:16" x14ac:dyDescent="0.35">
      <c r="A4162" t="s">
        <v>1776</v>
      </c>
      <c r="B4162" t="s">
        <v>2120</v>
      </c>
      <c r="C4162" t="s">
        <v>154</v>
      </c>
      <c r="D4162" t="s">
        <v>29</v>
      </c>
      <c r="E4162" t="s">
        <v>20</v>
      </c>
      <c r="F4162" t="b">
        <v>0</v>
      </c>
      <c r="G4162" t="s">
        <v>52</v>
      </c>
      <c r="H4162" s="1">
        <v>45804.250092592592</v>
      </c>
      <c r="I4162" t="b">
        <v>1</v>
      </c>
      <c r="J4162" t="b">
        <v>1</v>
      </c>
      <c r="K4162" t="s">
        <v>31</v>
      </c>
      <c r="L4162" t="s">
        <v>22</v>
      </c>
      <c r="M4162">
        <v>142500</v>
      </c>
      <c r="O4162" t="s">
        <v>5632</v>
      </c>
      <c r="P4162" t="s">
        <v>5633</v>
      </c>
    </row>
    <row r="4163" spans="1:16" x14ac:dyDescent="0.35">
      <c r="A4163" t="s">
        <v>1776</v>
      </c>
      <c r="B4163" t="s">
        <v>5756</v>
      </c>
      <c r="C4163" t="s">
        <v>5757</v>
      </c>
      <c r="D4163" t="s">
        <v>17508</v>
      </c>
      <c r="E4163" t="s">
        <v>20</v>
      </c>
      <c r="F4163" t="b">
        <v>0</v>
      </c>
      <c r="G4163" t="s">
        <v>52</v>
      </c>
      <c r="H4163" s="1">
        <v>45804.250092592592</v>
      </c>
      <c r="I4163" t="b">
        <v>0</v>
      </c>
      <c r="J4163" t="b">
        <v>1</v>
      </c>
      <c r="K4163" t="s">
        <v>31</v>
      </c>
      <c r="L4163" t="s">
        <v>22</v>
      </c>
      <c r="M4163">
        <v>70000</v>
      </c>
      <c r="O4163" t="s">
        <v>5758</v>
      </c>
      <c r="P4163" t="s">
        <v>5759</v>
      </c>
    </row>
    <row r="4164" spans="1:16" x14ac:dyDescent="0.35">
      <c r="A4164" t="s">
        <v>1776</v>
      </c>
      <c r="B4164" t="s">
        <v>2196</v>
      </c>
      <c r="C4164" t="s">
        <v>5760</v>
      </c>
      <c r="D4164" t="s">
        <v>110</v>
      </c>
      <c r="E4164" t="s">
        <v>20</v>
      </c>
      <c r="F4164" t="b">
        <v>0</v>
      </c>
      <c r="G4164" t="s">
        <v>47</v>
      </c>
      <c r="H4164" s="1">
        <v>45804.250254629631</v>
      </c>
      <c r="I4164" t="b">
        <v>0</v>
      </c>
      <c r="J4164" t="b">
        <v>0</v>
      </c>
      <c r="K4164" t="s">
        <v>31</v>
      </c>
      <c r="L4164" t="s">
        <v>22</v>
      </c>
      <c r="M4164">
        <v>67000</v>
      </c>
      <c r="O4164" t="s">
        <v>5761</v>
      </c>
      <c r="P4164" t="s">
        <v>5762</v>
      </c>
    </row>
    <row r="4165" spans="1:16" x14ac:dyDescent="0.35">
      <c r="A4165" t="s">
        <v>1776</v>
      </c>
      <c r="B4165" t="s">
        <v>2949</v>
      </c>
      <c r="C4165" t="s">
        <v>994</v>
      </c>
      <c r="D4165" t="s">
        <v>2253</v>
      </c>
      <c r="E4165" t="s">
        <v>20</v>
      </c>
      <c r="F4165" t="b">
        <v>0</v>
      </c>
      <c r="G4165" t="s">
        <v>994</v>
      </c>
      <c r="H4165" s="1">
        <v>45804.279479166667</v>
      </c>
      <c r="I4165" t="b">
        <v>1</v>
      </c>
      <c r="J4165" t="b">
        <v>0</v>
      </c>
      <c r="K4165" t="s">
        <v>994</v>
      </c>
      <c r="L4165" t="s">
        <v>22</v>
      </c>
      <c r="M4165">
        <v>66500</v>
      </c>
      <c r="O4165" t="s">
        <v>5763</v>
      </c>
      <c r="P4165" t="s">
        <v>5764</v>
      </c>
    </row>
    <row r="4166" spans="1:16" x14ac:dyDescent="0.35">
      <c r="A4166" t="s">
        <v>1776</v>
      </c>
      <c r="B4166" t="s">
        <v>5765</v>
      </c>
      <c r="C4166" t="s">
        <v>560</v>
      </c>
      <c r="D4166" t="s">
        <v>2039</v>
      </c>
      <c r="E4166" t="s">
        <v>20</v>
      </c>
      <c r="F4166" t="b">
        <v>0</v>
      </c>
      <c r="G4166" t="s">
        <v>171</v>
      </c>
      <c r="H4166" s="1">
        <v>45804.288275462961</v>
      </c>
      <c r="I4166" t="b">
        <v>1</v>
      </c>
      <c r="J4166" t="b">
        <v>1</v>
      </c>
      <c r="K4166" t="s">
        <v>31</v>
      </c>
      <c r="L4166" t="s">
        <v>22</v>
      </c>
      <c r="M4166">
        <v>45870</v>
      </c>
      <c r="O4166" t="s">
        <v>2144</v>
      </c>
      <c r="P4166" t="s">
        <v>5766</v>
      </c>
    </row>
    <row r="4167" spans="1:16" x14ac:dyDescent="0.35">
      <c r="A4167" t="s">
        <v>1776</v>
      </c>
      <c r="B4167" t="s">
        <v>5672</v>
      </c>
      <c r="C4167" t="s">
        <v>37</v>
      </c>
      <c r="D4167" t="s">
        <v>29</v>
      </c>
      <c r="E4167" t="s">
        <v>20</v>
      </c>
      <c r="F4167" t="b">
        <v>0</v>
      </c>
      <c r="G4167" t="s">
        <v>37</v>
      </c>
      <c r="H4167" s="1">
        <v>45804.312430555547</v>
      </c>
      <c r="I4167" t="b">
        <v>0</v>
      </c>
      <c r="J4167" t="b">
        <v>0</v>
      </c>
      <c r="K4167" t="s">
        <v>37</v>
      </c>
      <c r="L4167" t="s">
        <v>22</v>
      </c>
      <c r="M4167">
        <v>55000</v>
      </c>
      <c r="O4167" t="s">
        <v>1796</v>
      </c>
      <c r="P4167" t="s">
        <v>1797</v>
      </c>
    </row>
    <row r="4168" spans="1:16" x14ac:dyDescent="0.35">
      <c r="A4168" t="s">
        <v>1776</v>
      </c>
      <c r="B4168" t="s">
        <v>5767</v>
      </c>
      <c r="C4168" t="s">
        <v>5768</v>
      </c>
      <c r="D4168" t="s">
        <v>573</v>
      </c>
      <c r="E4168" t="s">
        <v>296</v>
      </c>
      <c r="F4168" t="b">
        <v>0</v>
      </c>
      <c r="G4168" t="s">
        <v>171</v>
      </c>
      <c r="H4168" s="1">
        <v>45804.454942129632</v>
      </c>
      <c r="I4168" t="b">
        <v>1</v>
      </c>
      <c r="J4168" t="b">
        <v>1</v>
      </c>
      <c r="K4168" t="s">
        <v>31</v>
      </c>
      <c r="L4168" t="s">
        <v>32</v>
      </c>
      <c r="N4168">
        <v>22.694999694824219</v>
      </c>
      <c r="O4168" t="s">
        <v>2728</v>
      </c>
      <c r="P4168" t="s">
        <v>5769</v>
      </c>
    </row>
    <row r="4169" spans="1:16" x14ac:dyDescent="0.35">
      <c r="A4169" t="s">
        <v>1776</v>
      </c>
      <c r="B4169" t="s">
        <v>2124</v>
      </c>
      <c r="C4169" t="s">
        <v>537</v>
      </c>
      <c r="D4169" t="s">
        <v>110</v>
      </c>
      <c r="E4169" t="s">
        <v>20</v>
      </c>
      <c r="F4169" t="b">
        <v>0</v>
      </c>
      <c r="G4169" t="s">
        <v>30</v>
      </c>
      <c r="H4169" s="1">
        <v>45804.584282407413</v>
      </c>
      <c r="I4169" t="b">
        <v>0</v>
      </c>
      <c r="J4169" t="b">
        <v>0</v>
      </c>
      <c r="K4169" t="s">
        <v>31</v>
      </c>
      <c r="L4169" t="s">
        <v>22</v>
      </c>
      <c r="M4169">
        <v>69754</v>
      </c>
      <c r="O4169" t="s">
        <v>5770</v>
      </c>
      <c r="P4169" t="s">
        <v>232</v>
      </c>
    </row>
    <row r="4170" spans="1:16" x14ac:dyDescent="0.35">
      <c r="A4170" t="s">
        <v>1776</v>
      </c>
      <c r="B4170" t="s">
        <v>5771</v>
      </c>
      <c r="C4170" t="s">
        <v>4798</v>
      </c>
      <c r="D4170" t="s">
        <v>42</v>
      </c>
      <c r="E4170" t="s">
        <v>20</v>
      </c>
      <c r="F4170" t="b">
        <v>0</v>
      </c>
      <c r="G4170" t="s">
        <v>68</v>
      </c>
      <c r="H4170" s="1">
        <v>45804.709224537037</v>
      </c>
      <c r="I4170" t="b">
        <v>0</v>
      </c>
      <c r="J4170" t="b">
        <v>1</v>
      </c>
      <c r="K4170" t="s">
        <v>31</v>
      </c>
      <c r="L4170" t="s">
        <v>22</v>
      </c>
      <c r="M4170">
        <v>80080</v>
      </c>
      <c r="O4170" t="s">
        <v>5772</v>
      </c>
      <c r="P4170" t="s">
        <v>2752</v>
      </c>
    </row>
    <row r="4171" spans="1:16" x14ac:dyDescent="0.35">
      <c r="A4171" t="s">
        <v>1776</v>
      </c>
      <c r="B4171" t="s">
        <v>3065</v>
      </c>
      <c r="C4171" t="s">
        <v>4265</v>
      </c>
      <c r="D4171" t="s">
        <v>110</v>
      </c>
      <c r="E4171" t="s">
        <v>20</v>
      </c>
      <c r="F4171" t="b">
        <v>0</v>
      </c>
      <c r="G4171" t="s">
        <v>52</v>
      </c>
      <c r="H4171" s="1">
        <v>45804.750127314823</v>
      </c>
      <c r="I4171" t="b">
        <v>1</v>
      </c>
      <c r="J4171" t="b">
        <v>1</v>
      </c>
      <c r="K4171" t="s">
        <v>31</v>
      </c>
      <c r="L4171" t="s">
        <v>22</v>
      </c>
      <c r="M4171">
        <v>84234</v>
      </c>
      <c r="O4171" t="s">
        <v>5773</v>
      </c>
    </row>
    <row r="4172" spans="1:16" x14ac:dyDescent="0.35">
      <c r="A4172" t="s">
        <v>1776</v>
      </c>
      <c r="B4172" t="s">
        <v>5774</v>
      </c>
      <c r="C4172" t="s">
        <v>407</v>
      </c>
      <c r="D4172" t="s">
        <v>110</v>
      </c>
      <c r="E4172" t="s">
        <v>91</v>
      </c>
      <c r="F4172" t="b">
        <v>0</v>
      </c>
      <c r="G4172" t="s">
        <v>171</v>
      </c>
      <c r="H4172" s="1">
        <v>45804.788310185177</v>
      </c>
      <c r="I4172" t="b">
        <v>0</v>
      </c>
      <c r="J4172" t="b">
        <v>0</v>
      </c>
      <c r="K4172" t="s">
        <v>31</v>
      </c>
      <c r="L4172" t="s">
        <v>32</v>
      </c>
      <c r="N4172">
        <v>23.5</v>
      </c>
      <c r="O4172" t="s">
        <v>5775</v>
      </c>
      <c r="P4172" t="s">
        <v>3272</v>
      </c>
    </row>
    <row r="4173" spans="1:16" x14ac:dyDescent="0.35">
      <c r="A4173" t="s">
        <v>1776</v>
      </c>
      <c r="B4173" t="s">
        <v>5776</v>
      </c>
      <c r="C4173" t="s">
        <v>201</v>
      </c>
      <c r="D4173" t="s">
        <v>110</v>
      </c>
      <c r="E4173" t="s">
        <v>760</v>
      </c>
      <c r="F4173" t="b">
        <v>0</v>
      </c>
      <c r="G4173" t="s">
        <v>43</v>
      </c>
      <c r="H4173" s="1">
        <v>45804.792245370372</v>
      </c>
      <c r="I4173" t="b">
        <v>0</v>
      </c>
      <c r="J4173" t="b">
        <v>1</v>
      </c>
      <c r="K4173" t="s">
        <v>31</v>
      </c>
      <c r="L4173" t="s">
        <v>22</v>
      </c>
      <c r="M4173">
        <v>78303.5</v>
      </c>
      <c r="O4173" t="s">
        <v>5777</v>
      </c>
      <c r="P4173" t="s">
        <v>5778</v>
      </c>
    </row>
    <row r="4174" spans="1:16" x14ac:dyDescent="0.35">
      <c r="A4174" t="s">
        <v>1776</v>
      </c>
      <c r="B4174" t="s">
        <v>1957</v>
      </c>
      <c r="C4174" t="s">
        <v>533</v>
      </c>
      <c r="D4174" t="s">
        <v>573</v>
      </c>
      <c r="E4174" t="s">
        <v>296</v>
      </c>
      <c r="F4174" t="b">
        <v>0</v>
      </c>
      <c r="G4174" t="s">
        <v>52</v>
      </c>
      <c r="H4174" s="1">
        <v>45804.958495370367</v>
      </c>
      <c r="I4174" t="b">
        <v>0</v>
      </c>
      <c r="J4174" t="b">
        <v>1</v>
      </c>
      <c r="K4174" t="s">
        <v>31</v>
      </c>
      <c r="L4174" t="s">
        <v>32</v>
      </c>
      <c r="N4174">
        <v>23.694999694824219</v>
      </c>
      <c r="O4174" t="s">
        <v>5779</v>
      </c>
      <c r="P4174" t="s">
        <v>232</v>
      </c>
    </row>
    <row r="4175" spans="1:16" x14ac:dyDescent="0.35">
      <c r="A4175" t="s">
        <v>1776</v>
      </c>
      <c r="B4175" t="s">
        <v>2196</v>
      </c>
      <c r="C4175" t="s">
        <v>5760</v>
      </c>
      <c r="D4175" t="s">
        <v>110</v>
      </c>
      <c r="E4175" t="s">
        <v>20</v>
      </c>
      <c r="F4175" t="b">
        <v>0</v>
      </c>
      <c r="G4175" t="s">
        <v>47</v>
      </c>
      <c r="H4175" s="1">
        <v>45805.250277777777</v>
      </c>
      <c r="I4175" t="b">
        <v>0</v>
      </c>
      <c r="J4175" t="b">
        <v>0</v>
      </c>
      <c r="K4175" t="s">
        <v>31</v>
      </c>
      <c r="L4175" t="s">
        <v>22</v>
      </c>
      <c r="M4175">
        <v>67000</v>
      </c>
      <c r="O4175" t="s">
        <v>5761</v>
      </c>
      <c r="P4175" t="s">
        <v>5762</v>
      </c>
    </row>
    <row r="4176" spans="1:16" x14ac:dyDescent="0.35">
      <c r="A4176" t="s">
        <v>1776</v>
      </c>
      <c r="B4176" t="s">
        <v>2526</v>
      </c>
      <c r="C4176" t="s">
        <v>142</v>
      </c>
      <c r="D4176" t="s">
        <v>36</v>
      </c>
      <c r="E4176" t="s">
        <v>20</v>
      </c>
      <c r="F4176" t="b">
        <v>0</v>
      </c>
      <c r="G4176" t="s">
        <v>68</v>
      </c>
      <c r="H4176" s="1">
        <v>45805.250451388893</v>
      </c>
      <c r="I4176" t="b">
        <v>1</v>
      </c>
      <c r="J4176" t="b">
        <v>0</v>
      </c>
      <c r="K4176" t="s">
        <v>31</v>
      </c>
      <c r="L4176" t="s">
        <v>22</v>
      </c>
      <c r="M4176">
        <v>60000</v>
      </c>
      <c r="O4176" t="s">
        <v>5780</v>
      </c>
      <c r="P4176" t="s">
        <v>5781</v>
      </c>
    </row>
    <row r="4177" spans="1:16" x14ac:dyDescent="0.35">
      <c r="A4177" t="s">
        <v>1776</v>
      </c>
      <c r="B4177" t="s">
        <v>1776</v>
      </c>
      <c r="C4177" t="s">
        <v>705</v>
      </c>
      <c r="D4177" t="s">
        <v>269</v>
      </c>
      <c r="E4177" t="s">
        <v>20</v>
      </c>
      <c r="F4177" t="b">
        <v>0</v>
      </c>
      <c r="G4177" t="s">
        <v>30</v>
      </c>
      <c r="H4177" s="1">
        <v>45805.250578703701</v>
      </c>
      <c r="I4177" t="b">
        <v>0</v>
      </c>
      <c r="J4177" t="b">
        <v>1</v>
      </c>
      <c r="K4177" t="s">
        <v>31</v>
      </c>
      <c r="L4177" t="s">
        <v>32</v>
      </c>
      <c r="N4177">
        <v>79</v>
      </c>
      <c r="O4177" t="s">
        <v>116</v>
      </c>
      <c r="P4177" t="s">
        <v>5782</v>
      </c>
    </row>
    <row r="4178" spans="1:16" x14ac:dyDescent="0.35">
      <c r="A4178" t="s">
        <v>1776</v>
      </c>
      <c r="B4178" t="s">
        <v>5743</v>
      </c>
      <c r="C4178" t="s">
        <v>18</v>
      </c>
      <c r="D4178" t="s">
        <v>29</v>
      </c>
      <c r="E4178" t="s">
        <v>20</v>
      </c>
      <c r="F4178" t="b">
        <v>1</v>
      </c>
      <c r="G4178" t="s">
        <v>150</v>
      </c>
      <c r="H4178" s="1">
        <v>45805.27207175926</v>
      </c>
      <c r="I4178" t="b">
        <v>0</v>
      </c>
      <c r="J4178" t="b">
        <v>0</v>
      </c>
      <c r="K4178" t="s">
        <v>150</v>
      </c>
      <c r="L4178" t="s">
        <v>32</v>
      </c>
      <c r="N4178">
        <v>55.985000610351563</v>
      </c>
      <c r="O4178" t="s">
        <v>603</v>
      </c>
      <c r="P4178" t="s">
        <v>232</v>
      </c>
    </row>
    <row r="4179" spans="1:16" x14ac:dyDescent="0.35">
      <c r="A4179" t="s">
        <v>1776</v>
      </c>
      <c r="B4179" t="s">
        <v>2471</v>
      </c>
      <c r="C4179" t="s">
        <v>18</v>
      </c>
      <c r="D4179" t="s">
        <v>110</v>
      </c>
      <c r="E4179" t="s">
        <v>20</v>
      </c>
      <c r="F4179" t="b">
        <v>1</v>
      </c>
      <c r="G4179" t="s">
        <v>994</v>
      </c>
      <c r="H4179" s="1">
        <v>45805.472395833327</v>
      </c>
      <c r="I4179" t="b">
        <v>0</v>
      </c>
      <c r="J4179" t="b">
        <v>0</v>
      </c>
      <c r="K4179" t="s">
        <v>994</v>
      </c>
      <c r="L4179" t="s">
        <v>22</v>
      </c>
      <c r="M4179">
        <v>38500</v>
      </c>
      <c r="O4179" t="s">
        <v>2472</v>
      </c>
      <c r="P4179" t="s">
        <v>2473</v>
      </c>
    </row>
    <row r="4180" spans="1:16" x14ac:dyDescent="0.35">
      <c r="A4180" t="s">
        <v>1776</v>
      </c>
      <c r="B4180" t="s">
        <v>5783</v>
      </c>
      <c r="C4180" t="s">
        <v>3692</v>
      </c>
      <c r="D4180" t="s">
        <v>36</v>
      </c>
      <c r="E4180" t="s">
        <v>91</v>
      </c>
      <c r="F4180" t="b">
        <v>0</v>
      </c>
      <c r="G4180" t="s">
        <v>52</v>
      </c>
      <c r="H4180" s="1">
        <v>45805.625173611108</v>
      </c>
      <c r="I4180" t="b">
        <v>0</v>
      </c>
      <c r="J4180" t="b">
        <v>1</v>
      </c>
      <c r="K4180" t="s">
        <v>31</v>
      </c>
      <c r="L4180" t="s">
        <v>32</v>
      </c>
      <c r="N4180">
        <v>31.184999465942379</v>
      </c>
      <c r="O4180" t="s">
        <v>3179</v>
      </c>
      <c r="P4180" t="s">
        <v>5784</v>
      </c>
    </row>
    <row r="4181" spans="1:16" x14ac:dyDescent="0.35">
      <c r="A4181" t="s">
        <v>1776</v>
      </c>
      <c r="B4181" t="s">
        <v>5785</v>
      </c>
      <c r="C4181" t="s">
        <v>105</v>
      </c>
      <c r="D4181" t="s">
        <v>249</v>
      </c>
      <c r="E4181" t="s">
        <v>20</v>
      </c>
      <c r="F4181" t="b">
        <v>0</v>
      </c>
      <c r="G4181" t="s">
        <v>105</v>
      </c>
      <c r="H4181" s="1">
        <v>45805.629953703698</v>
      </c>
      <c r="I4181" t="b">
        <v>0</v>
      </c>
      <c r="J4181" t="b">
        <v>0</v>
      </c>
      <c r="K4181" t="s">
        <v>105</v>
      </c>
      <c r="L4181" t="s">
        <v>22</v>
      </c>
      <c r="M4181">
        <v>42399.5</v>
      </c>
      <c r="O4181" t="s">
        <v>5786</v>
      </c>
      <c r="P4181" t="s">
        <v>5787</v>
      </c>
    </row>
    <row r="4182" spans="1:16" x14ac:dyDescent="0.35">
      <c r="A4182" t="s">
        <v>1776</v>
      </c>
      <c r="B4182" t="s">
        <v>2739</v>
      </c>
      <c r="C4182" t="s">
        <v>407</v>
      </c>
      <c r="D4182" t="s">
        <v>36</v>
      </c>
      <c r="E4182" t="s">
        <v>20</v>
      </c>
      <c r="F4182" t="b">
        <v>0</v>
      </c>
      <c r="G4182" t="s">
        <v>171</v>
      </c>
      <c r="H4182" s="1">
        <v>45805.729641203703</v>
      </c>
      <c r="I4182" t="b">
        <v>0</v>
      </c>
      <c r="J4182" t="b">
        <v>1</v>
      </c>
      <c r="K4182" t="s">
        <v>31</v>
      </c>
      <c r="L4182" t="s">
        <v>22</v>
      </c>
      <c r="M4182">
        <v>102000</v>
      </c>
      <c r="O4182" t="s">
        <v>5788</v>
      </c>
      <c r="P4182" t="s">
        <v>5789</v>
      </c>
    </row>
    <row r="4183" spans="1:16" x14ac:dyDescent="0.35">
      <c r="A4183" t="s">
        <v>1776</v>
      </c>
      <c r="B4183" t="s">
        <v>5790</v>
      </c>
      <c r="C4183" t="s">
        <v>649</v>
      </c>
      <c r="D4183" t="s">
        <v>573</v>
      </c>
      <c r="E4183" t="s">
        <v>20</v>
      </c>
      <c r="F4183" t="b">
        <v>0</v>
      </c>
      <c r="G4183" t="s">
        <v>43</v>
      </c>
      <c r="H4183" s="1">
        <v>45805.833726851852</v>
      </c>
      <c r="I4183" t="b">
        <v>0</v>
      </c>
      <c r="J4183" t="b">
        <v>1</v>
      </c>
      <c r="K4183" t="s">
        <v>31</v>
      </c>
      <c r="L4183" t="s">
        <v>32</v>
      </c>
      <c r="N4183">
        <v>16.510000228881839</v>
      </c>
      <c r="O4183" t="s">
        <v>3261</v>
      </c>
      <c r="P4183" t="s">
        <v>5791</v>
      </c>
    </row>
    <row r="4184" spans="1:16" x14ac:dyDescent="0.35">
      <c r="A4184" t="s">
        <v>1776</v>
      </c>
      <c r="B4184" t="s">
        <v>5792</v>
      </c>
      <c r="C4184" t="s">
        <v>2134</v>
      </c>
      <c r="D4184" t="s">
        <v>36</v>
      </c>
      <c r="E4184" t="s">
        <v>20</v>
      </c>
      <c r="F4184" t="b">
        <v>0</v>
      </c>
      <c r="G4184" t="s">
        <v>52</v>
      </c>
      <c r="H4184" s="1">
        <v>45805.958541666667</v>
      </c>
      <c r="I4184" t="b">
        <v>0</v>
      </c>
      <c r="J4184" t="b">
        <v>1</v>
      </c>
      <c r="K4184" t="s">
        <v>31</v>
      </c>
      <c r="L4184" t="s">
        <v>22</v>
      </c>
      <c r="M4184">
        <v>129000</v>
      </c>
      <c r="O4184" t="s">
        <v>379</v>
      </c>
      <c r="P4184" t="s">
        <v>340</v>
      </c>
    </row>
    <row r="4185" spans="1:16" x14ac:dyDescent="0.35">
      <c r="A4185" t="s">
        <v>1776</v>
      </c>
      <c r="B4185" t="s">
        <v>5793</v>
      </c>
      <c r="C4185" t="s">
        <v>1616</v>
      </c>
      <c r="D4185" t="s">
        <v>573</v>
      </c>
      <c r="E4185" t="s">
        <v>296</v>
      </c>
      <c r="F4185" t="b">
        <v>0</v>
      </c>
      <c r="G4185" t="s">
        <v>52</v>
      </c>
      <c r="H4185" s="1">
        <v>45805.958541666667</v>
      </c>
      <c r="I4185" t="b">
        <v>0</v>
      </c>
      <c r="J4185" t="b">
        <v>1</v>
      </c>
      <c r="K4185" t="s">
        <v>31</v>
      </c>
      <c r="L4185" t="s">
        <v>32</v>
      </c>
      <c r="N4185">
        <v>26.389999389648441</v>
      </c>
      <c r="O4185" t="s">
        <v>5794</v>
      </c>
      <c r="P4185" t="s">
        <v>5795</v>
      </c>
    </row>
    <row r="4186" spans="1:16" x14ac:dyDescent="0.35">
      <c r="A4186" t="s">
        <v>1776</v>
      </c>
      <c r="B4186" t="s">
        <v>1776</v>
      </c>
      <c r="C4186" t="s">
        <v>128</v>
      </c>
      <c r="D4186" t="s">
        <v>17444</v>
      </c>
      <c r="E4186" t="s">
        <v>20</v>
      </c>
      <c r="F4186" t="b">
        <v>0</v>
      </c>
      <c r="G4186" t="s">
        <v>47</v>
      </c>
      <c r="H4186" s="1">
        <v>45806.250254629631</v>
      </c>
      <c r="I4186" t="b">
        <v>1</v>
      </c>
      <c r="J4186" t="b">
        <v>1</v>
      </c>
      <c r="K4186" t="s">
        <v>31</v>
      </c>
      <c r="L4186" t="s">
        <v>32</v>
      </c>
      <c r="N4186">
        <v>35.5</v>
      </c>
      <c r="O4186" t="s">
        <v>432</v>
      </c>
      <c r="P4186" t="s">
        <v>4703</v>
      </c>
    </row>
    <row r="4187" spans="1:16" x14ac:dyDescent="0.35">
      <c r="A4187" t="s">
        <v>1776</v>
      </c>
      <c r="B4187" t="s">
        <v>5796</v>
      </c>
      <c r="C4187" t="s">
        <v>1117</v>
      </c>
      <c r="D4187" t="s">
        <v>29</v>
      </c>
      <c r="E4187" t="s">
        <v>20</v>
      </c>
      <c r="F4187" t="b">
        <v>0</v>
      </c>
      <c r="G4187" t="s">
        <v>47</v>
      </c>
      <c r="H4187" s="1">
        <v>45806.250254629631</v>
      </c>
      <c r="I4187" t="b">
        <v>1</v>
      </c>
      <c r="J4187" t="b">
        <v>1</v>
      </c>
      <c r="K4187" t="s">
        <v>31</v>
      </c>
      <c r="L4187" t="s">
        <v>22</v>
      </c>
      <c r="M4187">
        <v>130000</v>
      </c>
      <c r="O4187" t="s">
        <v>5797</v>
      </c>
      <c r="P4187" t="s">
        <v>5798</v>
      </c>
    </row>
    <row r="4188" spans="1:16" x14ac:dyDescent="0.35">
      <c r="A4188" t="s">
        <v>1776</v>
      </c>
      <c r="B4188" t="s">
        <v>5799</v>
      </c>
      <c r="C4188" t="s">
        <v>824</v>
      </c>
      <c r="D4188" t="s">
        <v>1800</v>
      </c>
      <c r="E4188" t="s">
        <v>20</v>
      </c>
      <c r="F4188" t="b">
        <v>0</v>
      </c>
      <c r="G4188" t="s">
        <v>43</v>
      </c>
      <c r="H4188" s="1">
        <v>45806.250405092593</v>
      </c>
      <c r="I4188" t="b">
        <v>1</v>
      </c>
      <c r="J4188" t="b">
        <v>0</v>
      </c>
      <c r="K4188" t="s">
        <v>31</v>
      </c>
      <c r="L4188" t="s">
        <v>22</v>
      </c>
      <c r="M4188">
        <v>75000</v>
      </c>
      <c r="O4188" t="s">
        <v>5800</v>
      </c>
      <c r="P4188" t="s">
        <v>5801</v>
      </c>
    </row>
    <row r="4189" spans="1:16" x14ac:dyDescent="0.35">
      <c r="A4189" t="s">
        <v>1776</v>
      </c>
      <c r="B4189" t="s">
        <v>2120</v>
      </c>
      <c r="C4189" t="s">
        <v>201</v>
      </c>
      <c r="D4189" t="s">
        <v>110</v>
      </c>
      <c r="E4189" t="s">
        <v>760</v>
      </c>
      <c r="F4189" t="b">
        <v>0</v>
      </c>
      <c r="G4189" t="s">
        <v>43</v>
      </c>
      <c r="H4189" s="1">
        <v>45806.250405092593</v>
      </c>
      <c r="I4189" t="b">
        <v>0</v>
      </c>
      <c r="J4189" t="b">
        <v>1</v>
      </c>
      <c r="K4189" t="s">
        <v>31</v>
      </c>
      <c r="L4189" t="s">
        <v>22</v>
      </c>
      <c r="M4189">
        <v>78303.5</v>
      </c>
      <c r="O4189" t="s">
        <v>5777</v>
      </c>
      <c r="P4189" t="s">
        <v>5778</v>
      </c>
    </row>
    <row r="4190" spans="1:16" x14ac:dyDescent="0.35">
      <c r="A4190" t="s">
        <v>1776</v>
      </c>
      <c r="B4190" t="s">
        <v>5672</v>
      </c>
      <c r="C4190" t="s">
        <v>5802</v>
      </c>
      <c r="D4190" t="s">
        <v>42</v>
      </c>
      <c r="E4190" t="s">
        <v>20</v>
      </c>
      <c r="F4190" t="b">
        <v>0</v>
      </c>
      <c r="G4190" t="s">
        <v>37</v>
      </c>
      <c r="H4190" s="1">
        <v>45806.274768518517</v>
      </c>
      <c r="I4190" t="b">
        <v>0</v>
      </c>
      <c r="J4190" t="b">
        <v>0</v>
      </c>
      <c r="K4190" t="s">
        <v>37</v>
      </c>
      <c r="L4190" t="s">
        <v>22</v>
      </c>
      <c r="M4190">
        <v>55000</v>
      </c>
      <c r="O4190" t="s">
        <v>1796</v>
      </c>
      <c r="P4190" t="s">
        <v>1797</v>
      </c>
    </row>
    <row r="4191" spans="1:16" x14ac:dyDescent="0.35">
      <c r="A4191" t="s">
        <v>1776</v>
      </c>
      <c r="B4191" t="s">
        <v>2120</v>
      </c>
      <c r="C4191" t="s">
        <v>1970</v>
      </c>
      <c r="D4191" t="s">
        <v>110</v>
      </c>
      <c r="E4191" t="s">
        <v>20</v>
      </c>
      <c r="F4191" t="b">
        <v>0</v>
      </c>
      <c r="G4191" t="s">
        <v>52</v>
      </c>
      <c r="H4191" s="1">
        <v>45806.33353009259</v>
      </c>
      <c r="I4191" t="b">
        <v>1</v>
      </c>
      <c r="J4191" t="b">
        <v>1</v>
      </c>
      <c r="K4191" t="s">
        <v>31</v>
      </c>
      <c r="L4191" t="s">
        <v>22</v>
      </c>
      <c r="M4191">
        <v>167500</v>
      </c>
      <c r="O4191" t="s">
        <v>5803</v>
      </c>
      <c r="P4191" t="s">
        <v>5804</v>
      </c>
    </row>
    <row r="4192" spans="1:16" x14ac:dyDescent="0.35">
      <c r="A4192" t="s">
        <v>1776</v>
      </c>
      <c r="B4192" t="s">
        <v>5805</v>
      </c>
      <c r="C4192" t="s">
        <v>5806</v>
      </c>
      <c r="D4192" t="s">
        <v>573</v>
      </c>
      <c r="E4192" t="s">
        <v>296</v>
      </c>
      <c r="F4192" t="b">
        <v>0</v>
      </c>
      <c r="G4192" t="s">
        <v>68</v>
      </c>
      <c r="H4192" s="1">
        <v>45806.458958333344</v>
      </c>
      <c r="I4192" t="b">
        <v>0</v>
      </c>
      <c r="J4192" t="b">
        <v>0</v>
      </c>
      <c r="K4192" t="s">
        <v>31</v>
      </c>
      <c r="L4192" t="s">
        <v>32</v>
      </c>
      <c r="N4192">
        <v>17.95999908447266</v>
      </c>
      <c r="O4192" t="s">
        <v>5807</v>
      </c>
      <c r="P4192" t="s">
        <v>164</v>
      </c>
    </row>
    <row r="4193" spans="1:16" x14ac:dyDescent="0.35">
      <c r="A4193" t="s">
        <v>1776</v>
      </c>
      <c r="B4193" t="s">
        <v>5808</v>
      </c>
      <c r="C4193" t="s">
        <v>1346</v>
      </c>
      <c r="D4193" t="s">
        <v>249</v>
      </c>
      <c r="E4193" t="s">
        <v>20</v>
      </c>
      <c r="F4193" t="b">
        <v>0</v>
      </c>
      <c r="G4193" t="s">
        <v>1346</v>
      </c>
      <c r="H4193" s="1">
        <v>45806.505567129629</v>
      </c>
      <c r="I4193" t="b">
        <v>0</v>
      </c>
      <c r="J4193" t="b">
        <v>0</v>
      </c>
      <c r="K4193" t="s">
        <v>1346</v>
      </c>
      <c r="L4193" t="s">
        <v>22</v>
      </c>
      <c r="M4193">
        <v>42399.5</v>
      </c>
      <c r="O4193" t="s">
        <v>5809</v>
      </c>
      <c r="P4193" t="s">
        <v>5810</v>
      </c>
    </row>
    <row r="4194" spans="1:16" x14ac:dyDescent="0.35">
      <c r="A4194" t="s">
        <v>1776</v>
      </c>
      <c r="B4194" t="s">
        <v>2196</v>
      </c>
      <c r="C4194" t="s">
        <v>537</v>
      </c>
      <c r="D4194" t="s">
        <v>36</v>
      </c>
      <c r="E4194" t="s">
        <v>20</v>
      </c>
      <c r="F4194" t="b">
        <v>0</v>
      </c>
      <c r="G4194" t="s">
        <v>171</v>
      </c>
      <c r="H4194" s="1">
        <v>45806.726145833331</v>
      </c>
      <c r="I4194" t="b">
        <v>1</v>
      </c>
      <c r="J4194" t="b">
        <v>0</v>
      </c>
      <c r="K4194" t="s">
        <v>31</v>
      </c>
      <c r="L4194" t="s">
        <v>22</v>
      </c>
      <c r="M4194">
        <v>125000</v>
      </c>
      <c r="O4194" t="s">
        <v>61</v>
      </c>
    </row>
    <row r="4195" spans="1:16" x14ac:dyDescent="0.35">
      <c r="A4195" t="s">
        <v>1776</v>
      </c>
      <c r="B4195" t="s">
        <v>5811</v>
      </c>
      <c r="C4195" t="s">
        <v>569</v>
      </c>
      <c r="D4195" t="s">
        <v>36</v>
      </c>
      <c r="E4195" t="s">
        <v>20</v>
      </c>
      <c r="F4195" t="b">
        <v>0</v>
      </c>
      <c r="G4195" t="s">
        <v>47</v>
      </c>
      <c r="H4195" s="1">
        <v>45806.750300925924</v>
      </c>
      <c r="I4195" t="b">
        <v>1</v>
      </c>
      <c r="J4195" t="b">
        <v>1</v>
      </c>
      <c r="K4195" t="s">
        <v>31</v>
      </c>
      <c r="L4195" t="s">
        <v>22</v>
      </c>
      <c r="M4195">
        <v>135000</v>
      </c>
      <c r="O4195" t="s">
        <v>5812</v>
      </c>
      <c r="P4195" t="s">
        <v>5813</v>
      </c>
    </row>
    <row r="4196" spans="1:16" x14ac:dyDescent="0.35">
      <c r="A4196" t="s">
        <v>1776</v>
      </c>
      <c r="B4196" t="s">
        <v>5814</v>
      </c>
      <c r="C4196" t="s">
        <v>154</v>
      </c>
      <c r="D4196" t="s">
        <v>29</v>
      </c>
      <c r="E4196" t="s">
        <v>20</v>
      </c>
      <c r="F4196" t="b">
        <v>0</v>
      </c>
      <c r="G4196" t="s">
        <v>52</v>
      </c>
      <c r="H4196" s="1">
        <v>45806.833402777767</v>
      </c>
      <c r="I4196" t="b">
        <v>0</v>
      </c>
      <c r="J4196" t="b">
        <v>1</v>
      </c>
      <c r="K4196" t="s">
        <v>31</v>
      </c>
      <c r="L4196" t="s">
        <v>22</v>
      </c>
      <c r="M4196">
        <v>156557.5</v>
      </c>
      <c r="O4196" t="s">
        <v>5815</v>
      </c>
      <c r="P4196" t="s">
        <v>5816</v>
      </c>
    </row>
    <row r="4197" spans="1:16" x14ac:dyDescent="0.35">
      <c r="A4197" t="s">
        <v>1776</v>
      </c>
      <c r="B4197" t="s">
        <v>1776</v>
      </c>
      <c r="C4197" t="s">
        <v>5214</v>
      </c>
      <c r="D4197" t="s">
        <v>36</v>
      </c>
      <c r="E4197" t="s">
        <v>20</v>
      </c>
      <c r="F4197" t="b">
        <v>0</v>
      </c>
      <c r="G4197" t="s">
        <v>52</v>
      </c>
      <c r="H4197" s="1">
        <v>45806.833402777767</v>
      </c>
      <c r="I4197" t="b">
        <v>0</v>
      </c>
      <c r="J4197" t="b">
        <v>1</v>
      </c>
      <c r="K4197" t="s">
        <v>31</v>
      </c>
      <c r="L4197" t="s">
        <v>22</v>
      </c>
      <c r="M4197">
        <v>100000</v>
      </c>
      <c r="O4197" t="s">
        <v>5817</v>
      </c>
      <c r="P4197" t="s">
        <v>5818</v>
      </c>
    </row>
    <row r="4198" spans="1:16" x14ac:dyDescent="0.35">
      <c r="A4198" t="s">
        <v>1776</v>
      </c>
      <c r="B4198" t="s">
        <v>1776</v>
      </c>
      <c r="C4198" t="s">
        <v>2084</v>
      </c>
      <c r="D4198" t="s">
        <v>36</v>
      </c>
      <c r="E4198" t="s">
        <v>91</v>
      </c>
      <c r="F4198" t="b">
        <v>0</v>
      </c>
      <c r="G4198" t="s">
        <v>52</v>
      </c>
      <c r="H4198" s="1">
        <v>45806.833495370367</v>
      </c>
      <c r="I4198" t="b">
        <v>1</v>
      </c>
      <c r="J4198" t="b">
        <v>0</v>
      </c>
      <c r="K4198" t="s">
        <v>31</v>
      </c>
      <c r="L4198" t="s">
        <v>32</v>
      </c>
      <c r="N4198">
        <v>25</v>
      </c>
      <c r="O4198" t="s">
        <v>1093</v>
      </c>
    </row>
    <row r="4199" spans="1:16" x14ac:dyDescent="0.35">
      <c r="A4199" t="s">
        <v>1776</v>
      </c>
      <c r="B4199" t="s">
        <v>5819</v>
      </c>
      <c r="C4199" t="s">
        <v>1161</v>
      </c>
      <c r="D4199" t="s">
        <v>17445</v>
      </c>
      <c r="E4199" t="s">
        <v>20</v>
      </c>
      <c r="F4199" t="b">
        <v>0</v>
      </c>
      <c r="G4199" t="s">
        <v>52</v>
      </c>
      <c r="H4199" s="1">
        <v>45807.000173611108</v>
      </c>
      <c r="I4199" t="b">
        <v>0</v>
      </c>
      <c r="J4199" t="b">
        <v>0</v>
      </c>
      <c r="K4199" t="s">
        <v>31</v>
      </c>
      <c r="L4199" t="s">
        <v>22</v>
      </c>
      <c r="M4199">
        <v>89305.75</v>
      </c>
      <c r="O4199" t="s">
        <v>5820</v>
      </c>
      <c r="P4199" t="s">
        <v>3120</v>
      </c>
    </row>
    <row r="4200" spans="1:16" x14ac:dyDescent="0.35">
      <c r="A4200" t="s">
        <v>1776</v>
      </c>
      <c r="B4200" t="s">
        <v>5821</v>
      </c>
      <c r="C4200" t="s">
        <v>2343</v>
      </c>
      <c r="D4200" t="s">
        <v>17445</v>
      </c>
      <c r="E4200" t="s">
        <v>20</v>
      </c>
      <c r="F4200" t="b">
        <v>0</v>
      </c>
      <c r="G4200" t="s">
        <v>52</v>
      </c>
      <c r="H4200" s="1">
        <v>45807.000196759262</v>
      </c>
      <c r="I4200" t="b">
        <v>0</v>
      </c>
      <c r="J4200" t="b">
        <v>0</v>
      </c>
      <c r="K4200" t="s">
        <v>31</v>
      </c>
      <c r="L4200" t="s">
        <v>22</v>
      </c>
      <c r="M4200">
        <v>146912.5</v>
      </c>
      <c r="O4200" t="s">
        <v>3061</v>
      </c>
      <c r="P4200" t="s">
        <v>5822</v>
      </c>
    </row>
    <row r="4201" spans="1:16" x14ac:dyDescent="0.35">
      <c r="A4201" t="s">
        <v>1776</v>
      </c>
      <c r="B4201" t="s">
        <v>3060</v>
      </c>
      <c r="C4201" t="s">
        <v>320</v>
      </c>
      <c r="D4201" t="s">
        <v>17445</v>
      </c>
      <c r="E4201" t="s">
        <v>20</v>
      </c>
      <c r="F4201" t="b">
        <v>0</v>
      </c>
      <c r="G4201" t="s">
        <v>52</v>
      </c>
      <c r="H4201" s="1">
        <v>45807.000208333331</v>
      </c>
      <c r="I4201" t="b">
        <v>0</v>
      </c>
      <c r="J4201" t="b">
        <v>0</v>
      </c>
      <c r="K4201" t="s">
        <v>31</v>
      </c>
      <c r="L4201" t="s">
        <v>22</v>
      </c>
      <c r="M4201">
        <v>177025</v>
      </c>
      <c r="O4201" t="s">
        <v>3061</v>
      </c>
      <c r="P4201" t="s">
        <v>1284</v>
      </c>
    </row>
    <row r="4202" spans="1:16" x14ac:dyDescent="0.35">
      <c r="A4202" t="s">
        <v>1776</v>
      </c>
      <c r="B4202" t="s">
        <v>5823</v>
      </c>
      <c r="C4202" t="s">
        <v>320</v>
      </c>
      <c r="D4202" t="s">
        <v>110</v>
      </c>
      <c r="E4202" t="s">
        <v>20</v>
      </c>
      <c r="F4202" t="b">
        <v>0</v>
      </c>
      <c r="G4202" t="s">
        <v>52</v>
      </c>
      <c r="H4202" s="1">
        <v>45807.041828703703</v>
      </c>
      <c r="I4202" t="b">
        <v>0</v>
      </c>
      <c r="J4202" t="b">
        <v>1</v>
      </c>
      <c r="K4202" t="s">
        <v>31</v>
      </c>
      <c r="L4202" t="s">
        <v>22</v>
      </c>
      <c r="M4202">
        <v>162500</v>
      </c>
      <c r="O4202" t="s">
        <v>4757</v>
      </c>
      <c r="P4202" t="s">
        <v>3480</v>
      </c>
    </row>
    <row r="4203" spans="1:16" x14ac:dyDescent="0.35">
      <c r="A4203" t="s">
        <v>1776</v>
      </c>
      <c r="B4203" t="s">
        <v>1776</v>
      </c>
      <c r="C4203" t="s">
        <v>5824</v>
      </c>
      <c r="D4203" t="s">
        <v>110</v>
      </c>
      <c r="E4203" t="s">
        <v>20</v>
      </c>
      <c r="F4203" t="b">
        <v>0</v>
      </c>
      <c r="G4203" t="s">
        <v>47</v>
      </c>
      <c r="H4203" s="1">
        <v>45807.250231481477</v>
      </c>
      <c r="I4203" t="b">
        <v>0</v>
      </c>
      <c r="J4203" t="b">
        <v>1</v>
      </c>
      <c r="K4203" t="s">
        <v>31</v>
      </c>
      <c r="L4203" t="s">
        <v>32</v>
      </c>
      <c r="N4203">
        <v>37.25</v>
      </c>
      <c r="O4203" t="s">
        <v>5825</v>
      </c>
      <c r="P4203" t="s">
        <v>565</v>
      </c>
    </row>
    <row r="4204" spans="1:16" x14ac:dyDescent="0.35">
      <c r="A4204" t="s">
        <v>1776</v>
      </c>
      <c r="B4204" t="s">
        <v>5826</v>
      </c>
      <c r="C4204" t="s">
        <v>51</v>
      </c>
      <c r="D4204" t="s">
        <v>36</v>
      </c>
      <c r="E4204" t="s">
        <v>20</v>
      </c>
      <c r="F4204" t="b">
        <v>0</v>
      </c>
      <c r="G4204" t="s">
        <v>43</v>
      </c>
      <c r="H4204" s="1">
        <v>45807.250462962962</v>
      </c>
      <c r="I4204" t="b">
        <v>0</v>
      </c>
      <c r="J4204" t="b">
        <v>0</v>
      </c>
      <c r="K4204" t="s">
        <v>31</v>
      </c>
      <c r="L4204" t="s">
        <v>22</v>
      </c>
      <c r="M4204">
        <v>52500</v>
      </c>
      <c r="O4204" t="s">
        <v>5827</v>
      </c>
      <c r="P4204" t="s">
        <v>4916</v>
      </c>
    </row>
    <row r="4205" spans="1:16" x14ac:dyDescent="0.35">
      <c r="A4205" t="s">
        <v>1776</v>
      </c>
      <c r="B4205" t="s">
        <v>5828</v>
      </c>
      <c r="C4205" t="s">
        <v>142</v>
      </c>
      <c r="D4205" t="s">
        <v>110</v>
      </c>
      <c r="E4205" t="s">
        <v>20</v>
      </c>
      <c r="F4205" t="b">
        <v>0</v>
      </c>
      <c r="G4205" t="s">
        <v>68</v>
      </c>
      <c r="H4205" s="1">
        <v>45807.250752314823</v>
      </c>
      <c r="I4205" t="b">
        <v>0</v>
      </c>
      <c r="J4205" t="b">
        <v>1</v>
      </c>
      <c r="K4205" t="s">
        <v>31</v>
      </c>
      <c r="L4205" t="s">
        <v>22</v>
      </c>
      <c r="M4205">
        <v>95000</v>
      </c>
      <c r="O4205" t="s">
        <v>5829</v>
      </c>
      <c r="P4205" t="s">
        <v>5830</v>
      </c>
    </row>
    <row r="4206" spans="1:16" x14ac:dyDescent="0.35">
      <c r="A4206" t="s">
        <v>1776</v>
      </c>
      <c r="B4206" t="s">
        <v>2471</v>
      </c>
      <c r="C4206" t="s">
        <v>18</v>
      </c>
      <c r="D4206" t="s">
        <v>110</v>
      </c>
      <c r="E4206" t="s">
        <v>20</v>
      </c>
      <c r="F4206" t="b">
        <v>1</v>
      </c>
      <c r="G4206" t="s">
        <v>994</v>
      </c>
      <c r="H4206" s="1">
        <v>45807.262615740743</v>
      </c>
      <c r="I4206" t="b">
        <v>0</v>
      </c>
      <c r="J4206" t="b">
        <v>0</v>
      </c>
      <c r="K4206" t="s">
        <v>994</v>
      </c>
      <c r="L4206" t="s">
        <v>22</v>
      </c>
      <c r="M4206">
        <v>38500</v>
      </c>
      <c r="O4206" t="s">
        <v>2472</v>
      </c>
      <c r="P4206" t="s">
        <v>2473</v>
      </c>
    </row>
    <row r="4207" spans="1:16" x14ac:dyDescent="0.35">
      <c r="A4207" t="s">
        <v>1776</v>
      </c>
      <c r="B4207" t="s">
        <v>1776</v>
      </c>
      <c r="C4207" t="s">
        <v>5831</v>
      </c>
      <c r="D4207" t="s">
        <v>2042</v>
      </c>
      <c r="E4207" t="s">
        <v>91</v>
      </c>
      <c r="F4207" t="b">
        <v>0</v>
      </c>
      <c r="G4207" t="s">
        <v>5832</v>
      </c>
      <c r="H4207" s="1">
        <v>45807.277962962973</v>
      </c>
      <c r="I4207" t="b">
        <v>1</v>
      </c>
      <c r="J4207" t="b">
        <v>0</v>
      </c>
      <c r="K4207" t="s">
        <v>5832</v>
      </c>
      <c r="L4207" t="s">
        <v>22</v>
      </c>
      <c r="M4207">
        <v>19000</v>
      </c>
      <c r="O4207" t="s">
        <v>5833</v>
      </c>
      <c r="P4207" t="s">
        <v>5834</v>
      </c>
    </row>
    <row r="4208" spans="1:16" x14ac:dyDescent="0.35">
      <c r="A4208" t="s">
        <v>1776</v>
      </c>
      <c r="B4208" t="s">
        <v>1776</v>
      </c>
      <c r="C4208" t="s">
        <v>5835</v>
      </c>
      <c r="D4208" t="s">
        <v>443</v>
      </c>
      <c r="E4208" t="s">
        <v>20</v>
      </c>
      <c r="F4208" t="b">
        <v>0</v>
      </c>
      <c r="G4208" t="s">
        <v>171</v>
      </c>
      <c r="H4208" s="1">
        <v>45807.280104166668</v>
      </c>
      <c r="I4208" t="b">
        <v>0</v>
      </c>
      <c r="J4208" t="b">
        <v>1</v>
      </c>
      <c r="K4208" t="s">
        <v>31</v>
      </c>
      <c r="L4208" t="s">
        <v>22</v>
      </c>
      <c r="M4208">
        <v>104000</v>
      </c>
      <c r="O4208" t="s">
        <v>1079</v>
      </c>
      <c r="P4208" t="s">
        <v>2741</v>
      </c>
    </row>
    <row r="4209" spans="1:16" x14ac:dyDescent="0.35">
      <c r="A4209" t="s">
        <v>1776</v>
      </c>
      <c r="B4209" t="s">
        <v>2248</v>
      </c>
      <c r="C4209" t="s">
        <v>5836</v>
      </c>
      <c r="D4209" t="s">
        <v>935</v>
      </c>
      <c r="E4209" t="s">
        <v>20</v>
      </c>
      <c r="F4209" t="b">
        <v>0</v>
      </c>
      <c r="G4209" t="s">
        <v>47</v>
      </c>
      <c r="H4209" s="1">
        <v>45807.418067129627</v>
      </c>
      <c r="I4209" t="b">
        <v>0</v>
      </c>
      <c r="J4209" t="b">
        <v>0</v>
      </c>
      <c r="K4209" t="s">
        <v>31</v>
      </c>
      <c r="L4209" t="s">
        <v>22</v>
      </c>
      <c r="M4209">
        <v>127000</v>
      </c>
      <c r="O4209" t="s">
        <v>5837</v>
      </c>
      <c r="P4209" t="s">
        <v>5838</v>
      </c>
    </row>
    <row r="4210" spans="1:16" x14ac:dyDescent="0.35">
      <c r="A4210" t="s">
        <v>1776</v>
      </c>
      <c r="B4210" t="s">
        <v>5839</v>
      </c>
      <c r="C4210" t="s">
        <v>407</v>
      </c>
      <c r="D4210" t="s">
        <v>36</v>
      </c>
      <c r="E4210" t="s">
        <v>91</v>
      </c>
      <c r="F4210" t="b">
        <v>0</v>
      </c>
      <c r="G4210" t="s">
        <v>171</v>
      </c>
      <c r="H4210" s="1">
        <v>45807.488530092603</v>
      </c>
      <c r="I4210" t="b">
        <v>0</v>
      </c>
      <c r="J4210" t="b">
        <v>1</v>
      </c>
      <c r="K4210" t="s">
        <v>31</v>
      </c>
      <c r="L4210" t="s">
        <v>22</v>
      </c>
      <c r="M4210">
        <v>96000</v>
      </c>
      <c r="O4210" t="s">
        <v>209</v>
      </c>
      <c r="P4210" t="s">
        <v>5840</v>
      </c>
    </row>
    <row r="4211" spans="1:16" x14ac:dyDescent="0.35">
      <c r="A4211" t="s">
        <v>1776</v>
      </c>
      <c r="B4211" t="s">
        <v>5839</v>
      </c>
      <c r="C4211" t="s">
        <v>537</v>
      </c>
      <c r="D4211" t="s">
        <v>36</v>
      </c>
      <c r="E4211" t="s">
        <v>91</v>
      </c>
      <c r="F4211" t="b">
        <v>0</v>
      </c>
      <c r="G4211" t="s">
        <v>171</v>
      </c>
      <c r="H4211" s="1">
        <v>45807.488530092603</v>
      </c>
      <c r="I4211" t="b">
        <v>0</v>
      </c>
      <c r="J4211" t="b">
        <v>1</v>
      </c>
      <c r="K4211" t="s">
        <v>31</v>
      </c>
      <c r="L4211" t="s">
        <v>22</v>
      </c>
      <c r="M4211">
        <v>96000</v>
      </c>
      <c r="O4211" t="s">
        <v>209</v>
      </c>
      <c r="P4211" t="s">
        <v>5840</v>
      </c>
    </row>
    <row r="4212" spans="1:16" x14ac:dyDescent="0.35">
      <c r="A4212" t="s">
        <v>1776</v>
      </c>
      <c r="B4212" t="s">
        <v>5841</v>
      </c>
      <c r="C4212" t="s">
        <v>923</v>
      </c>
      <c r="D4212" t="s">
        <v>36</v>
      </c>
      <c r="E4212" t="s">
        <v>204</v>
      </c>
      <c r="F4212" t="b">
        <v>0</v>
      </c>
      <c r="G4212" t="s">
        <v>47</v>
      </c>
      <c r="H4212" s="1">
        <v>45807.501400462963</v>
      </c>
      <c r="I4212" t="b">
        <v>0</v>
      </c>
      <c r="J4212" t="b">
        <v>0</v>
      </c>
      <c r="K4212" t="s">
        <v>31</v>
      </c>
      <c r="L4212" t="s">
        <v>32</v>
      </c>
      <c r="N4212">
        <v>26</v>
      </c>
      <c r="O4212" t="s">
        <v>209</v>
      </c>
      <c r="P4212" t="s">
        <v>5842</v>
      </c>
    </row>
    <row r="4213" spans="1:16" x14ac:dyDescent="0.35">
      <c r="A4213" t="s">
        <v>1776</v>
      </c>
      <c r="B4213" t="s">
        <v>5843</v>
      </c>
      <c r="C4213" t="s">
        <v>597</v>
      </c>
      <c r="D4213" t="s">
        <v>36</v>
      </c>
      <c r="E4213" t="s">
        <v>20</v>
      </c>
      <c r="F4213" t="b">
        <v>0</v>
      </c>
      <c r="G4213" t="s">
        <v>52</v>
      </c>
      <c r="H4213" s="1">
        <v>45807.541805555556</v>
      </c>
      <c r="I4213" t="b">
        <v>0</v>
      </c>
      <c r="J4213" t="b">
        <v>1</v>
      </c>
      <c r="K4213" t="s">
        <v>31</v>
      </c>
      <c r="L4213" t="s">
        <v>22</v>
      </c>
      <c r="M4213">
        <v>60900</v>
      </c>
      <c r="O4213" t="s">
        <v>53</v>
      </c>
      <c r="P4213" t="s">
        <v>5844</v>
      </c>
    </row>
    <row r="4214" spans="1:16" x14ac:dyDescent="0.35">
      <c r="A4214" t="s">
        <v>1776</v>
      </c>
      <c r="B4214" t="s">
        <v>5845</v>
      </c>
      <c r="C4214" t="s">
        <v>170</v>
      </c>
      <c r="D4214" t="s">
        <v>36</v>
      </c>
      <c r="E4214" t="s">
        <v>91</v>
      </c>
      <c r="F4214" t="b">
        <v>0</v>
      </c>
      <c r="G4214" t="s">
        <v>171</v>
      </c>
      <c r="H4214" s="1">
        <v>45807.61346064815</v>
      </c>
      <c r="I4214" t="b">
        <v>1</v>
      </c>
      <c r="J4214" t="b">
        <v>0</v>
      </c>
      <c r="K4214" t="s">
        <v>31</v>
      </c>
      <c r="L4214" t="s">
        <v>32</v>
      </c>
      <c r="N4214">
        <v>45</v>
      </c>
      <c r="O4214" t="s">
        <v>5846</v>
      </c>
      <c r="P4214" t="s">
        <v>251</v>
      </c>
    </row>
    <row r="4215" spans="1:16" x14ac:dyDescent="0.35">
      <c r="A4215" t="s">
        <v>1776</v>
      </c>
      <c r="B4215" t="s">
        <v>3211</v>
      </c>
      <c r="C4215" t="s">
        <v>533</v>
      </c>
      <c r="D4215" t="s">
        <v>110</v>
      </c>
      <c r="E4215" t="s">
        <v>20</v>
      </c>
      <c r="F4215" t="b">
        <v>0</v>
      </c>
      <c r="G4215" t="s">
        <v>52</v>
      </c>
      <c r="H4215" s="1">
        <v>45807.66684027778</v>
      </c>
      <c r="I4215" t="b">
        <v>0</v>
      </c>
      <c r="J4215" t="b">
        <v>1</v>
      </c>
      <c r="K4215" t="s">
        <v>31</v>
      </c>
      <c r="L4215" t="s">
        <v>22</v>
      </c>
      <c r="M4215">
        <v>79871.5</v>
      </c>
      <c r="O4215" t="s">
        <v>3212</v>
      </c>
      <c r="P4215" t="s">
        <v>3213</v>
      </c>
    </row>
    <row r="4216" spans="1:16" x14ac:dyDescent="0.35">
      <c r="A4216" t="s">
        <v>1776</v>
      </c>
      <c r="B4216" t="s">
        <v>1776</v>
      </c>
      <c r="C4216" t="s">
        <v>1680</v>
      </c>
      <c r="D4216" t="s">
        <v>36</v>
      </c>
      <c r="E4216" t="s">
        <v>20</v>
      </c>
      <c r="F4216" t="b">
        <v>0</v>
      </c>
      <c r="G4216" t="s">
        <v>68</v>
      </c>
      <c r="H4216" s="1">
        <v>45807.667442129627</v>
      </c>
      <c r="I4216" t="b">
        <v>0</v>
      </c>
      <c r="J4216" t="b">
        <v>0</v>
      </c>
      <c r="K4216" t="s">
        <v>31</v>
      </c>
      <c r="L4216" t="s">
        <v>22</v>
      </c>
      <c r="M4216">
        <v>89313</v>
      </c>
      <c r="O4216" t="s">
        <v>5847</v>
      </c>
      <c r="P4216" t="s">
        <v>5848</v>
      </c>
    </row>
    <row r="4217" spans="1:16" x14ac:dyDescent="0.35">
      <c r="A4217" t="s">
        <v>1776</v>
      </c>
      <c r="B4217" t="s">
        <v>5849</v>
      </c>
      <c r="C4217" t="s">
        <v>4140</v>
      </c>
      <c r="D4217" t="s">
        <v>110</v>
      </c>
      <c r="E4217" t="s">
        <v>20</v>
      </c>
      <c r="F4217" t="b">
        <v>0</v>
      </c>
      <c r="G4217" t="s">
        <v>52</v>
      </c>
      <c r="H4217" s="1">
        <v>45807.708472222221</v>
      </c>
      <c r="I4217" t="b">
        <v>1</v>
      </c>
      <c r="J4217" t="b">
        <v>1</v>
      </c>
      <c r="K4217" t="s">
        <v>31</v>
      </c>
      <c r="L4217" t="s">
        <v>22</v>
      </c>
      <c r="M4217">
        <v>57500</v>
      </c>
      <c r="O4217" t="s">
        <v>5850</v>
      </c>
      <c r="P4217" t="s">
        <v>5851</v>
      </c>
    </row>
    <row r="4218" spans="1:16" x14ac:dyDescent="0.35">
      <c r="A4218" t="s">
        <v>1776</v>
      </c>
      <c r="B4218" t="s">
        <v>5852</v>
      </c>
      <c r="C4218" t="s">
        <v>154</v>
      </c>
      <c r="D4218" t="s">
        <v>36</v>
      </c>
      <c r="E4218" t="s">
        <v>20</v>
      </c>
      <c r="F4218" t="b">
        <v>0</v>
      </c>
      <c r="G4218" t="s">
        <v>52</v>
      </c>
      <c r="H4218" s="1">
        <v>45807.7500462963</v>
      </c>
      <c r="I4218" t="b">
        <v>0</v>
      </c>
      <c r="J4218" t="b">
        <v>1</v>
      </c>
      <c r="K4218" t="s">
        <v>31</v>
      </c>
      <c r="L4218" t="s">
        <v>22</v>
      </c>
      <c r="M4218">
        <v>69027.5</v>
      </c>
      <c r="O4218" t="s">
        <v>5853</v>
      </c>
      <c r="P4218" t="s">
        <v>5854</v>
      </c>
    </row>
    <row r="4219" spans="1:16" x14ac:dyDescent="0.35">
      <c r="A4219" t="s">
        <v>1776</v>
      </c>
      <c r="B4219" t="s">
        <v>5855</v>
      </c>
      <c r="C4219" t="s">
        <v>158</v>
      </c>
      <c r="D4219" t="s">
        <v>36</v>
      </c>
      <c r="E4219" t="s">
        <v>91</v>
      </c>
      <c r="F4219" t="b">
        <v>0</v>
      </c>
      <c r="G4219" t="s">
        <v>30</v>
      </c>
      <c r="H4219" s="1">
        <v>45807.750891203701</v>
      </c>
      <c r="I4219" t="b">
        <v>1</v>
      </c>
      <c r="J4219" t="b">
        <v>0</v>
      </c>
      <c r="K4219" t="s">
        <v>31</v>
      </c>
      <c r="L4219" t="s">
        <v>32</v>
      </c>
      <c r="N4219">
        <v>60</v>
      </c>
      <c r="O4219" t="s">
        <v>920</v>
      </c>
      <c r="P4219" t="s">
        <v>5856</v>
      </c>
    </row>
    <row r="4220" spans="1:16" x14ac:dyDescent="0.35">
      <c r="A4220" t="s">
        <v>1776</v>
      </c>
      <c r="B4220" t="s">
        <v>5857</v>
      </c>
      <c r="C4220" t="s">
        <v>170</v>
      </c>
      <c r="D4220" t="s">
        <v>29</v>
      </c>
      <c r="E4220" t="s">
        <v>20</v>
      </c>
      <c r="F4220" t="b">
        <v>0</v>
      </c>
      <c r="G4220" t="s">
        <v>171</v>
      </c>
      <c r="H4220" s="1">
        <v>45807.780138888891</v>
      </c>
      <c r="I4220" t="b">
        <v>0</v>
      </c>
      <c r="J4220" t="b">
        <v>1</v>
      </c>
      <c r="K4220" t="s">
        <v>31</v>
      </c>
      <c r="L4220" t="s">
        <v>32</v>
      </c>
      <c r="N4220">
        <v>57.5</v>
      </c>
      <c r="O4220" t="s">
        <v>773</v>
      </c>
      <c r="P4220" t="s">
        <v>302</v>
      </c>
    </row>
    <row r="4221" spans="1:16" x14ac:dyDescent="0.35">
      <c r="A4221" t="s">
        <v>1776</v>
      </c>
      <c r="B4221" t="s">
        <v>5858</v>
      </c>
      <c r="C4221" t="s">
        <v>530</v>
      </c>
      <c r="D4221" t="s">
        <v>36</v>
      </c>
      <c r="E4221" t="s">
        <v>20</v>
      </c>
      <c r="F4221" t="b">
        <v>0</v>
      </c>
      <c r="G4221" t="s">
        <v>52</v>
      </c>
      <c r="H4221" s="1">
        <v>45807.875104166669</v>
      </c>
      <c r="I4221" t="b">
        <v>1</v>
      </c>
      <c r="J4221" t="b">
        <v>1</v>
      </c>
      <c r="K4221" t="s">
        <v>31</v>
      </c>
      <c r="L4221" t="s">
        <v>22</v>
      </c>
      <c r="M4221">
        <v>104000</v>
      </c>
      <c r="O4221" t="s">
        <v>5859</v>
      </c>
      <c r="P4221" t="s">
        <v>5860</v>
      </c>
    </row>
    <row r="4222" spans="1:16" x14ac:dyDescent="0.35">
      <c r="A4222" t="s">
        <v>1776</v>
      </c>
      <c r="B4222" t="s">
        <v>5861</v>
      </c>
      <c r="C4222" t="s">
        <v>5824</v>
      </c>
      <c r="D4222" t="s">
        <v>36</v>
      </c>
      <c r="E4222" t="s">
        <v>91</v>
      </c>
      <c r="F4222" t="b">
        <v>0</v>
      </c>
      <c r="G4222" t="s">
        <v>47</v>
      </c>
      <c r="H4222" s="1">
        <v>45807.916898148149</v>
      </c>
      <c r="I4222" t="b">
        <v>1</v>
      </c>
      <c r="J4222" t="b">
        <v>0</v>
      </c>
      <c r="K4222" t="s">
        <v>31</v>
      </c>
      <c r="L4222" t="s">
        <v>32</v>
      </c>
      <c r="N4222">
        <v>41</v>
      </c>
      <c r="O4222" t="s">
        <v>463</v>
      </c>
      <c r="P4222" t="s">
        <v>140</v>
      </c>
    </row>
    <row r="4223" spans="1:16" x14ac:dyDescent="0.35">
      <c r="A4223" t="s">
        <v>1776</v>
      </c>
      <c r="B4223" t="s">
        <v>5862</v>
      </c>
      <c r="C4223" t="s">
        <v>5863</v>
      </c>
      <c r="D4223" t="s">
        <v>17452</v>
      </c>
      <c r="E4223" t="s">
        <v>20</v>
      </c>
      <c r="F4223" t="b">
        <v>0</v>
      </c>
      <c r="G4223" t="s">
        <v>52</v>
      </c>
      <c r="H4223" s="1">
        <v>45808.000092592592</v>
      </c>
      <c r="I4223" t="b">
        <v>0</v>
      </c>
      <c r="J4223" t="b">
        <v>1</v>
      </c>
      <c r="K4223" t="s">
        <v>31</v>
      </c>
      <c r="L4223" t="s">
        <v>22</v>
      </c>
      <c r="M4223">
        <v>148500</v>
      </c>
      <c r="O4223" t="s">
        <v>2838</v>
      </c>
      <c r="P4223" t="s">
        <v>4204</v>
      </c>
    </row>
    <row r="4224" spans="1:16" x14ac:dyDescent="0.35">
      <c r="A4224" t="s">
        <v>1776</v>
      </c>
      <c r="B4224" t="s">
        <v>1776</v>
      </c>
      <c r="C4224" t="s">
        <v>653</v>
      </c>
      <c r="D4224" t="s">
        <v>443</v>
      </c>
      <c r="E4224" t="s">
        <v>296</v>
      </c>
      <c r="F4224" t="b">
        <v>0</v>
      </c>
      <c r="G4224" t="s">
        <v>43</v>
      </c>
      <c r="H4224" s="1">
        <v>45808.000462962962</v>
      </c>
      <c r="I4224" t="b">
        <v>0</v>
      </c>
      <c r="J4224" t="b">
        <v>0</v>
      </c>
      <c r="K4224" t="s">
        <v>31</v>
      </c>
      <c r="L4224" t="s">
        <v>22</v>
      </c>
      <c r="M4224">
        <v>85000</v>
      </c>
      <c r="O4224" t="s">
        <v>5864</v>
      </c>
      <c r="P4224" t="s">
        <v>5865</v>
      </c>
    </row>
    <row r="4225" spans="1:16" x14ac:dyDescent="0.35">
      <c r="A4225" t="s">
        <v>1776</v>
      </c>
      <c r="B4225" t="s">
        <v>5866</v>
      </c>
      <c r="C4225" t="s">
        <v>653</v>
      </c>
      <c r="D4225" t="s">
        <v>36</v>
      </c>
      <c r="E4225" t="s">
        <v>20</v>
      </c>
      <c r="F4225" t="b">
        <v>0</v>
      </c>
      <c r="G4225" t="s">
        <v>43</v>
      </c>
      <c r="H4225" s="1">
        <v>45808.000532407408</v>
      </c>
      <c r="I4225" t="b">
        <v>0</v>
      </c>
      <c r="J4225" t="b">
        <v>1</v>
      </c>
      <c r="K4225" t="s">
        <v>31</v>
      </c>
      <c r="L4225" t="s">
        <v>22</v>
      </c>
      <c r="M4225">
        <v>103244</v>
      </c>
      <c r="O4225" t="s">
        <v>209</v>
      </c>
      <c r="P4225" t="s">
        <v>5867</v>
      </c>
    </row>
    <row r="4226" spans="1:16" x14ac:dyDescent="0.35">
      <c r="A4226" t="s">
        <v>1776</v>
      </c>
      <c r="B4226" t="s">
        <v>5868</v>
      </c>
      <c r="C4226" t="s">
        <v>320</v>
      </c>
      <c r="D4226" t="s">
        <v>110</v>
      </c>
      <c r="E4226" t="s">
        <v>20</v>
      </c>
      <c r="F4226" t="b">
        <v>0</v>
      </c>
      <c r="G4226" t="s">
        <v>52</v>
      </c>
      <c r="H4226" s="1">
        <v>45808.041770833333</v>
      </c>
      <c r="I4226" t="b">
        <v>0</v>
      </c>
      <c r="J4226" t="b">
        <v>1</v>
      </c>
      <c r="K4226" t="s">
        <v>31</v>
      </c>
      <c r="L4226" t="s">
        <v>22</v>
      </c>
      <c r="M4226">
        <v>131000</v>
      </c>
      <c r="O4226" t="s">
        <v>4757</v>
      </c>
      <c r="P4226" t="s">
        <v>5869</v>
      </c>
    </row>
    <row r="4227" spans="1:16" x14ac:dyDescent="0.35">
      <c r="A4227" t="s">
        <v>1776</v>
      </c>
      <c r="B4227" t="s">
        <v>5870</v>
      </c>
      <c r="C4227" t="s">
        <v>51</v>
      </c>
      <c r="D4227" t="s">
        <v>29</v>
      </c>
      <c r="E4227" t="s">
        <v>20</v>
      </c>
      <c r="F4227" t="b">
        <v>0</v>
      </c>
      <c r="G4227" t="s">
        <v>43</v>
      </c>
      <c r="H4227" s="1">
        <v>45808.042199074072</v>
      </c>
      <c r="I4227" t="b">
        <v>0</v>
      </c>
      <c r="J4227" t="b">
        <v>1</v>
      </c>
      <c r="K4227" t="s">
        <v>31</v>
      </c>
      <c r="L4227" t="s">
        <v>32</v>
      </c>
      <c r="N4227">
        <v>50.424999237060547</v>
      </c>
      <c r="O4227" t="s">
        <v>603</v>
      </c>
      <c r="P4227" t="s">
        <v>5871</v>
      </c>
    </row>
    <row r="4228" spans="1:16" x14ac:dyDescent="0.35">
      <c r="A4228" t="s">
        <v>1776</v>
      </c>
      <c r="B4228" t="s">
        <v>1776</v>
      </c>
      <c r="C4228" t="s">
        <v>5872</v>
      </c>
      <c r="D4228" t="s">
        <v>1800</v>
      </c>
      <c r="E4228" t="s">
        <v>20</v>
      </c>
      <c r="F4228" t="b">
        <v>0</v>
      </c>
      <c r="G4228" t="s">
        <v>68</v>
      </c>
      <c r="H4228" s="1">
        <v>45808.042442129627</v>
      </c>
      <c r="I4228" t="b">
        <v>1</v>
      </c>
      <c r="J4228" t="b">
        <v>0</v>
      </c>
      <c r="K4228" t="s">
        <v>31</v>
      </c>
      <c r="L4228" t="s">
        <v>22</v>
      </c>
      <c r="M4228">
        <v>52500</v>
      </c>
      <c r="O4228" t="s">
        <v>5873</v>
      </c>
      <c r="P4228" t="s">
        <v>561</v>
      </c>
    </row>
    <row r="4229" spans="1:16" x14ac:dyDescent="0.35">
      <c r="A4229" t="s">
        <v>1776</v>
      </c>
      <c r="B4229" t="s">
        <v>2196</v>
      </c>
      <c r="C4229" t="s">
        <v>569</v>
      </c>
      <c r="D4229" t="s">
        <v>110</v>
      </c>
      <c r="E4229" t="s">
        <v>760</v>
      </c>
      <c r="F4229" t="b">
        <v>0</v>
      </c>
      <c r="G4229" t="s">
        <v>47</v>
      </c>
      <c r="H4229" s="1">
        <v>45808.250289351847</v>
      </c>
      <c r="I4229" t="b">
        <v>0</v>
      </c>
      <c r="J4229" t="b">
        <v>0</v>
      </c>
      <c r="K4229" t="s">
        <v>31</v>
      </c>
      <c r="L4229" t="s">
        <v>32</v>
      </c>
      <c r="N4229">
        <v>39.5</v>
      </c>
      <c r="O4229" t="s">
        <v>5874</v>
      </c>
      <c r="P4229" t="s">
        <v>5875</v>
      </c>
    </row>
    <row r="4230" spans="1:16" x14ac:dyDescent="0.35">
      <c r="A4230" t="s">
        <v>1776</v>
      </c>
      <c r="B4230" t="s">
        <v>1776</v>
      </c>
      <c r="C4230" t="s">
        <v>5824</v>
      </c>
      <c r="D4230" t="s">
        <v>29</v>
      </c>
      <c r="E4230" t="s">
        <v>20</v>
      </c>
      <c r="F4230" t="b">
        <v>0</v>
      </c>
      <c r="G4230" t="s">
        <v>47</v>
      </c>
      <c r="H4230" s="1">
        <v>45808.250289351847</v>
      </c>
      <c r="I4230" t="b">
        <v>0</v>
      </c>
      <c r="J4230" t="b">
        <v>1</v>
      </c>
      <c r="K4230" t="s">
        <v>31</v>
      </c>
      <c r="L4230" t="s">
        <v>32</v>
      </c>
      <c r="N4230">
        <v>37.25</v>
      </c>
      <c r="O4230" t="s">
        <v>5825</v>
      </c>
      <c r="P4230" t="s">
        <v>565</v>
      </c>
    </row>
    <row r="4231" spans="1:16" x14ac:dyDescent="0.35">
      <c r="A4231" t="s">
        <v>1776</v>
      </c>
      <c r="B4231" t="s">
        <v>5876</v>
      </c>
      <c r="C4231" t="s">
        <v>649</v>
      </c>
      <c r="D4231" t="s">
        <v>269</v>
      </c>
      <c r="E4231" t="s">
        <v>91</v>
      </c>
      <c r="F4231" t="b">
        <v>0</v>
      </c>
      <c r="G4231" t="s">
        <v>43</v>
      </c>
      <c r="H4231" s="1">
        <v>45808.250416666669</v>
      </c>
      <c r="I4231" t="b">
        <v>1</v>
      </c>
      <c r="J4231" t="b">
        <v>0</v>
      </c>
      <c r="K4231" t="s">
        <v>31</v>
      </c>
      <c r="L4231" t="s">
        <v>32</v>
      </c>
      <c r="N4231">
        <v>42.5</v>
      </c>
      <c r="O4231" t="s">
        <v>5877</v>
      </c>
    </row>
    <row r="4232" spans="1:16" x14ac:dyDescent="0.35">
      <c r="A4232" t="s">
        <v>1776</v>
      </c>
      <c r="B4232" t="s">
        <v>5878</v>
      </c>
      <c r="C4232" t="s">
        <v>994</v>
      </c>
      <c r="D4232" t="s">
        <v>110</v>
      </c>
      <c r="E4232" t="s">
        <v>20</v>
      </c>
      <c r="F4232" t="b">
        <v>0</v>
      </c>
      <c r="G4232" t="s">
        <v>994</v>
      </c>
      <c r="H4232" s="1">
        <v>45808.261493055557</v>
      </c>
      <c r="I4232" t="b">
        <v>0</v>
      </c>
      <c r="J4232" t="b">
        <v>0</v>
      </c>
      <c r="K4232" t="s">
        <v>994</v>
      </c>
      <c r="L4232" t="s">
        <v>32</v>
      </c>
      <c r="N4232">
        <v>17.20000076293945</v>
      </c>
      <c r="O4232" t="s">
        <v>4452</v>
      </c>
      <c r="P4232" t="s">
        <v>1859</v>
      </c>
    </row>
    <row r="4233" spans="1:16" x14ac:dyDescent="0.35">
      <c r="A4233" t="s">
        <v>1776</v>
      </c>
      <c r="B4233" t="s">
        <v>5879</v>
      </c>
      <c r="C4233" t="s">
        <v>5880</v>
      </c>
      <c r="D4233" t="s">
        <v>36</v>
      </c>
      <c r="E4233" t="s">
        <v>20</v>
      </c>
      <c r="F4233" t="b">
        <v>0</v>
      </c>
      <c r="G4233" t="s">
        <v>171</v>
      </c>
      <c r="H4233" s="1">
        <v>45808.393252314818</v>
      </c>
      <c r="I4233" t="b">
        <v>0</v>
      </c>
      <c r="J4233" t="b">
        <v>1</v>
      </c>
      <c r="K4233" t="s">
        <v>31</v>
      </c>
      <c r="L4233" t="s">
        <v>22</v>
      </c>
      <c r="M4233">
        <v>72500</v>
      </c>
      <c r="O4233" t="s">
        <v>5881</v>
      </c>
      <c r="P4233" t="s">
        <v>5882</v>
      </c>
    </row>
    <row r="4234" spans="1:16" x14ac:dyDescent="0.35">
      <c r="A4234" t="s">
        <v>1776</v>
      </c>
      <c r="B4234" t="s">
        <v>5883</v>
      </c>
      <c r="C4234" t="s">
        <v>5682</v>
      </c>
      <c r="D4234" t="s">
        <v>573</v>
      </c>
      <c r="E4234" t="s">
        <v>296</v>
      </c>
      <c r="F4234" t="b">
        <v>0</v>
      </c>
      <c r="G4234" t="s">
        <v>52</v>
      </c>
      <c r="H4234" s="1">
        <v>45808.458483796298</v>
      </c>
      <c r="I4234" t="b">
        <v>1</v>
      </c>
      <c r="J4234" t="b">
        <v>1</v>
      </c>
      <c r="K4234" t="s">
        <v>31</v>
      </c>
      <c r="L4234" t="s">
        <v>32</v>
      </c>
      <c r="N4234">
        <v>22.694999694824219</v>
      </c>
      <c r="O4234" t="s">
        <v>5884</v>
      </c>
      <c r="P4234" t="s">
        <v>78</v>
      </c>
    </row>
    <row r="4235" spans="1:16" x14ac:dyDescent="0.35">
      <c r="A4235" t="s">
        <v>1776</v>
      </c>
      <c r="B4235" t="s">
        <v>1957</v>
      </c>
      <c r="C4235" t="s">
        <v>5885</v>
      </c>
      <c r="D4235" t="s">
        <v>573</v>
      </c>
      <c r="E4235" t="s">
        <v>296</v>
      </c>
      <c r="F4235" t="b">
        <v>0</v>
      </c>
      <c r="G4235" t="s">
        <v>68</v>
      </c>
      <c r="H4235" s="1">
        <v>45808.459027777782</v>
      </c>
      <c r="I4235" t="b">
        <v>0</v>
      </c>
      <c r="J4235" t="b">
        <v>1</v>
      </c>
      <c r="K4235" t="s">
        <v>31</v>
      </c>
      <c r="L4235" t="s">
        <v>32</v>
      </c>
      <c r="N4235">
        <v>26.654998779296879</v>
      </c>
      <c r="O4235" t="s">
        <v>5886</v>
      </c>
      <c r="P4235" t="s">
        <v>5195</v>
      </c>
    </row>
    <row r="4236" spans="1:16" x14ac:dyDescent="0.35">
      <c r="A4236" t="s">
        <v>1776</v>
      </c>
      <c r="B4236" t="s">
        <v>1776</v>
      </c>
      <c r="C4236" t="s">
        <v>5044</v>
      </c>
      <c r="D4236" t="s">
        <v>36</v>
      </c>
      <c r="E4236" t="s">
        <v>20</v>
      </c>
      <c r="F4236" t="b">
        <v>0</v>
      </c>
      <c r="G4236" t="s">
        <v>68</v>
      </c>
      <c r="H4236" s="1">
        <v>45808.500694444447</v>
      </c>
      <c r="I4236" t="b">
        <v>0</v>
      </c>
      <c r="J4236" t="b">
        <v>1</v>
      </c>
      <c r="K4236" t="s">
        <v>31</v>
      </c>
      <c r="L4236" t="s">
        <v>32</v>
      </c>
      <c r="N4236">
        <v>45</v>
      </c>
      <c r="O4236" t="s">
        <v>209</v>
      </c>
      <c r="P4236" t="s">
        <v>232</v>
      </c>
    </row>
    <row r="4237" spans="1:16" x14ac:dyDescent="0.35">
      <c r="A4237" t="s">
        <v>1776</v>
      </c>
      <c r="B4237" t="s">
        <v>1776</v>
      </c>
      <c r="C4237" t="s">
        <v>5887</v>
      </c>
      <c r="D4237" t="s">
        <v>36</v>
      </c>
      <c r="E4237" t="s">
        <v>20</v>
      </c>
      <c r="F4237" t="b">
        <v>0</v>
      </c>
      <c r="G4237" t="s">
        <v>52</v>
      </c>
      <c r="H4237" s="1">
        <v>45808.501550925917</v>
      </c>
      <c r="I4237" t="b">
        <v>0</v>
      </c>
      <c r="J4237" t="b">
        <v>1</v>
      </c>
      <c r="K4237" t="s">
        <v>31</v>
      </c>
      <c r="L4237" t="s">
        <v>32</v>
      </c>
      <c r="N4237">
        <v>45</v>
      </c>
      <c r="O4237" t="s">
        <v>209</v>
      </c>
      <c r="P4237" t="s">
        <v>5742</v>
      </c>
    </row>
    <row r="4238" spans="1:16" x14ac:dyDescent="0.35">
      <c r="A4238" t="s">
        <v>1776</v>
      </c>
      <c r="B4238" t="s">
        <v>5888</v>
      </c>
      <c r="C4238" t="s">
        <v>5889</v>
      </c>
      <c r="D4238" t="s">
        <v>36</v>
      </c>
      <c r="E4238" t="s">
        <v>20</v>
      </c>
      <c r="F4238" t="b">
        <v>0</v>
      </c>
      <c r="G4238" t="s">
        <v>52</v>
      </c>
      <c r="H4238" s="1">
        <v>45808.54179398148</v>
      </c>
      <c r="I4238" t="b">
        <v>0</v>
      </c>
      <c r="J4238" t="b">
        <v>1</v>
      </c>
      <c r="K4238" t="s">
        <v>31</v>
      </c>
      <c r="L4238" t="s">
        <v>22</v>
      </c>
      <c r="M4238">
        <v>170777.5</v>
      </c>
      <c r="O4238" t="s">
        <v>5890</v>
      </c>
      <c r="P4238" t="s">
        <v>5891</v>
      </c>
    </row>
    <row r="4239" spans="1:16" x14ac:dyDescent="0.35">
      <c r="A4239" t="s">
        <v>1776</v>
      </c>
      <c r="B4239" t="s">
        <v>5892</v>
      </c>
      <c r="C4239" t="s">
        <v>5893</v>
      </c>
      <c r="D4239" t="s">
        <v>573</v>
      </c>
      <c r="E4239" t="s">
        <v>20</v>
      </c>
      <c r="F4239" t="b">
        <v>0</v>
      </c>
      <c r="G4239" t="s">
        <v>68</v>
      </c>
      <c r="H4239" s="1">
        <v>45808.584039351852</v>
      </c>
      <c r="I4239" t="b">
        <v>0</v>
      </c>
      <c r="J4239" t="b">
        <v>0</v>
      </c>
      <c r="K4239" t="s">
        <v>31</v>
      </c>
      <c r="L4239" t="s">
        <v>32</v>
      </c>
      <c r="N4239">
        <v>22.20999908447266</v>
      </c>
      <c r="O4239" t="s">
        <v>5894</v>
      </c>
    </row>
    <row r="4240" spans="1:16" x14ac:dyDescent="0.35">
      <c r="A4240" t="s">
        <v>1776</v>
      </c>
      <c r="B4240" t="s">
        <v>5895</v>
      </c>
      <c r="C4240" t="s">
        <v>649</v>
      </c>
      <c r="D4240" t="s">
        <v>249</v>
      </c>
      <c r="E4240" t="s">
        <v>20</v>
      </c>
      <c r="F4240" t="b">
        <v>0</v>
      </c>
      <c r="G4240" t="s">
        <v>171</v>
      </c>
      <c r="H4240" s="1">
        <v>45808.643472222233</v>
      </c>
      <c r="I4240" t="b">
        <v>0</v>
      </c>
      <c r="J4240" t="b">
        <v>0</v>
      </c>
      <c r="K4240" t="s">
        <v>31</v>
      </c>
      <c r="L4240" t="s">
        <v>22</v>
      </c>
      <c r="M4240">
        <v>139920</v>
      </c>
      <c r="O4240" t="s">
        <v>5896</v>
      </c>
      <c r="P4240" t="s">
        <v>5897</v>
      </c>
    </row>
    <row r="4241" spans="1:16" x14ac:dyDescent="0.35">
      <c r="A4241" t="s">
        <v>1776</v>
      </c>
      <c r="B4241" t="s">
        <v>5898</v>
      </c>
      <c r="C4241" t="s">
        <v>2224</v>
      </c>
      <c r="D4241" t="s">
        <v>29</v>
      </c>
      <c r="E4241" t="s">
        <v>20</v>
      </c>
      <c r="F4241" t="b">
        <v>0</v>
      </c>
      <c r="G4241" t="s">
        <v>52</v>
      </c>
      <c r="H4241" s="1">
        <v>45809.041817129633</v>
      </c>
      <c r="I4241" t="b">
        <v>0</v>
      </c>
      <c r="J4241" t="b">
        <v>1</v>
      </c>
      <c r="K4241" t="s">
        <v>31</v>
      </c>
      <c r="L4241" t="s">
        <v>22</v>
      </c>
      <c r="M4241">
        <v>43888</v>
      </c>
      <c r="O4241" t="s">
        <v>426</v>
      </c>
      <c r="P4241" t="s">
        <v>907</v>
      </c>
    </row>
    <row r="4242" spans="1:16" x14ac:dyDescent="0.35">
      <c r="A4242" t="s">
        <v>1776</v>
      </c>
      <c r="B4242" t="s">
        <v>5899</v>
      </c>
      <c r="C4242" t="s">
        <v>3408</v>
      </c>
      <c r="D4242" t="s">
        <v>110</v>
      </c>
      <c r="E4242" t="s">
        <v>5900</v>
      </c>
      <c r="F4242" t="b">
        <v>0</v>
      </c>
      <c r="G4242" t="s">
        <v>47</v>
      </c>
      <c r="H4242" s="1">
        <v>45809.250335648147</v>
      </c>
      <c r="I4242" t="b">
        <v>0</v>
      </c>
      <c r="J4242" t="b">
        <v>1</v>
      </c>
      <c r="K4242" t="s">
        <v>31</v>
      </c>
      <c r="L4242" t="s">
        <v>32</v>
      </c>
      <c r="N4242">
        <v>30</v>
      </c>
      <c r="O4242" t="s">
        <v>5901</v>
      </c>
      <c r="P4242" t="s">
        <v>5518</v>
      </c>
    </row>
    <row r="4243" spans="1:16" x14ac:dyDescent="0.35">
      <c r="A4243" t="s">
        <v>1776</v>
      </c>
      <c r="B4243" t="s">
        <v>5765</v>
      </c>
      <c r="C4243" t="s">
        <v>560</v>
      </c>
      <c r="D4243" t="s">
        <v>36</v>
      </c>
      <c r="E4243" t="s">
        <v>20</v>
      </c>
      <c r="F4243" t="b">
        <v>0</v>
      </c>
      <c r="G4243" t="s">
        <v>30</v>
      </c>
      <c r="H4243" s="1">
        <v>45809.250717592593</v>
      </c>
      <c r="I4243" t="b">
        <v>1</v>
      </c>
      <c r="J4243" t="b">
        <v>1</v>
      </c>
      <c r="K4243" t="s">
        <v>31</v>
      </c>
      <c r="L4243" t="s">
        <v>22</v>
      </c>
      <c r="M4243">
        <v>45870.0546875</v>
      </c>
      <c r="O4243" t="s">
        <v>209</v>
      </c>
      <c r="P4243" t="s">
        <v>5766</v>
      </c>
    </row>
    <row r="4244" spans="1:16" x14ac:dyDescent="0.35">
      <c r="A4244" t="s">
        <v>1776</v>
      </c>
      <c r="B4244" t="s">
        <v>5902</v>
      </c>
      <c r="C4244" t="s">
        <v>5903</v>
      </c>
      <c r="D4244" t="s">
        <v>1924</v>
      </c>
      <c r="E4244" t="s">
        <v>20</v>
      </c>
      <c r="F4244" t="b">
        <v>0</v>
      </c>
      <c r="G4244" t="s">
        <v>30</v>
      </c>
      <c r="H4244" s="1">
        <v>45809.250752314823</v>
      </c>
      <c r="I4244" t="b">
        <v>1</v>
      </c>
      <c r="J4244" t="b">
        <v>0</v>
      </c>
      <c r="K4244" t="s">
        <v>31</v>
      </c>
      <c r="L4244" t="s">
        <v>22</v>
      </c>
      <c r="M4244">
        <v>43000</v>
      </c>
      <c r="O4244" t="s">
        <v>5904</v>
      </c>
      <c r="P4244" t="s">
        <v>5905</v>
      </c>
    </row>
    <row r="4245" spans="1:16" x14ac:dyDescent="0.35">
      <c r="A4245" t="s">
        <v>1776</v>
      </c>
      <c r="B4245" t="s">
        <v>5878</v>
      </c>
      <c r="C4245" t="s">
        <v>994</v>
      </c>
      <c r="D4245" t="s">
        <v>443</v>
      </c>
      <c r="E4245" t="s">
        <v>296</v>
      </c>
      <c r="F4245" t="b">
        <v>0</v>
      </c>
      <c r="G4245" t="s">
        <v>994</v>
      </c>
      <c r="H4245" s="1">
        <v>45809.263472222221</v>
      </c>
      <c r="I4245" t="b">
        <v>0</v>
      </c>
      <c r="J4245" t="b">
        <v>0</v>
      </c>
      <c r="K4245" t="s">
        <v>994</v>
      </c>
      <c r="L4245" t="s">
        <v>32</v>
      </c>
      <c r="N4245">
        <v>17.20000076293945</v>
      </c>
      <c r="O4245" t="s">
        <v>4452</v>
      </c>
      <c r="P4245" t="s">
        <v>1859</v>
      </c>
    </row>
    <row r="4246" spans="1:16" x14ac:dyDescent="0.35">
      <c r="A4246" t="s">
        <v>1776</v>
      </c>
      <c r="B4246" t="s">
        <v>5906</v>
      </c>
      <c r="C4246" t="s">
        <v>599</v>
      </c>
      <c r="D4246" t="s">
        <v>573</v>
      </c>
      <c r="E4246" t="s">
        <v>296</v>
      </c>
      <c r="F4246" t="b">
        <v>0</v>
      </c>
      <c r="G4246" t="s">
        <v>52</v>
      </c>
      <c r="H4246" s="1">
        <v>45809.291898148149</v>
      </c>
      <c r="I4246" t="b">
        <v>0</v>
      </c>
      <c r="J4246" t="b">
        <v>1</v>
      </c>
      <c r="K4246" t="s">
        <v>31</v>
      </c>
      <c r="L4246" t="s">
        <v>32</v>
      </c>
      <c r="N4246">
        <v>41.505001068115227</v>
      </c>
      <c r="O4246" t="s">
        <v>3473</v>
      </c>
      <c r="P4246" t="s">
        <v>5907</v>
      </c>
    </row>
    <row r="4247" spans="1:16" x14ac:dyDescent="0.35">
      <c r="A4247" t="s">
        <v>1776</v>
      </c>
      <c r="B4247" t="s">
        <v>2355</v>
      </c>
      <c r="C4247" t="s">
        <v>5908</v>
      </c>
      <c r="D4247" t="s">
        <v>573</v>
      </c>
      <c r="E4247" t="s">
        <v>20</v>
      </c>
      <c r="F4247" t="b">
        <v>0</v>
      </c>
      <c r="G4247" t="s">
        <v>52</v>
      </c>
      <c r="H4247" s="1">
        <v>45809.333611111113</v>
      </c>
      <c r="I4247" t="b">
        <v>1</v>
      </c>
      <c r="J4247" t="b">
        <v>0</v>
      </c>
      <c r="K4247" t="s">
        <v>31</v>
      </c>
      <c r="L4247" t="s">
        <v>32</v>
      </c>
      <c r="N4247">
        <v>27.29000091552734</v>
      </c>
      <c r="O4247" t="s">
        <v>5749</v>
      </c>
    </row>
    <row r="4248" spans="1:16" x14ac:dyDescent="0.35">
      <c r="A4248" t="s">
        <v>1776</v>
      </c>
      <c r="B4248" t="s">
        <v>5909</v>
      </c>
      <c r="C4248" t="s">
        <v>154</v>
      </c>
      <c r="D4248" t="s">
        <v>573</v>
      </c>
      <c r="E4248" t="s">
        <v>296</v>
      </c>
      <c r="F4248" t="b">
        <v>0</v>
      </c>
      <c r="G4248" t="s">
        <v>52</v>
      </c>
      <c r="H4248" s="1">
        <v>45809.458460648151</v>
      </c>
      <c r="I4248" t="b">
        <v>1</v>
      </c>
      <c r="J4248" t="b">
        <v>0</v>
      </c>
      <c r="K4248" t="s">
        <v>31</v>
      </c>
      <c r="L4248" t="s">
        <v>32</v>
      </c>
      <c r="N4248">
        <v>75</v>
      </c>
      <c r="O4248" t="s">
        <v>2423</v>
      </c>
    </row>
    <row r="4249" spans="1:16" x14ac:dyDescent="0.35">
      <c r="A4249" t="s">
        <v>1776</v>
      </c>
      <c r="B4249" t="s">
        <v>5910</v>
      </c>
      <c r="C4249" t="s">
        <v>5911</v>
      </c>
      <c r="D4249" t="s">
        <v>573</v>
      </c>
      <c r="E4249" t="s">
        <v>296</v>
      </c>
      <c r="F4249" t="b">
        <v>0</v>
      </c>
      <c r="G4249" t="s">
        <v>52</v>
      </c>
      <c r="H4249" s="1">
        <v>45809.458611111113</v>
      </c>
      <c r="I4249" t="b">
        <v>1</v>
      </c>
      <c r="J4249" t="b">
        <v>0</v>
      </c>
      <c r="K4249" t="s">
        <v>31</v>
      </c>
      <c r="L4249" t="s">
        <v>32</v>
      </c>
      <c r="N4249">
        <v>23.694999694824219</v>
      </c>
      <c r="O4249" t="s">
        <v>5912</v>
      </c>
      <c r="P4249" t="s">
        <v>1111</v>
      </c>
    </row>
    <row r="4250" spans="1:16" x14ac:dyDescent="0.35">
      <c r="A4250" t="s">
        <v>1776</v>
      </c>
      <c r="B4250" t="s">
        <v>5913</v>
      </c>
      <c r="C4250" t="s">
        <v>5914</v>
      </c>
      <c r="D4250" t="s">
        <v>36</v>
      </c>
      <c r="E4250" t="s">
        <v>20</v>
      </c>
      <c r="F4250" t="b">
        <v>0</v>
      </c>
      <c r="G4250" t="s">
        <v>47</v>
      </c>
      <c r="H4250" s="1">
        <v>45809.502384259264</v>
      </c>
      <c r="I4250" t="b">
        <v>0</v>
      </c>
      <c r="J4250" t="b">
        <v>1</v>
      </c>
      <c r="K4250" t="s">
        <v>31</v>
      </c>
      <c r="L4250" t="s">
        <v>22</v>
      </c>
      <c r="M4250">
        <v>77050</v>
      </c>
      <c r="O4250" t="s">
        <v>209</v>
      </c>
      <c r="P4250" t="s">
        <v>274</v>
      </c>
    </row>
    <row r="4251" spans="1:16" x14ac:dyDescent="0.35">
      <c r="A4251" t="s">
        <v>1776</v>
      </c>
      <c r="B4251" t="s">
        <v>5915</v>
      </c>
      <c r="C4251" t="s">
        <v>5697</v>
      </c>
      <c r="D4251" t="s">
        <v>36</v>
      </c>
      <c r="E4251" t="s">
        <v>20</v>
      </c>
      <c r="F4251" t="b">
        <v>0</v>
      </c>
      <c r="G4251" t="s">
        <v>171</v>
      </c>
      <c r="H4251" s="1">
        <v>45809.521516203713</v>
      </c>
      <c r="I4251" t="b">
        <v>0</v>
      </c>
      <c r="J4251" t="b">
        <v>1</v>
      </c>
      <c r="K4251" t="s">
        <v>31</v>
      </c>
      <c r="L4251" t="s">
        <v>22</v>
      </c>
      <c r="M4251">
        <v>136793</v>
      </c>
      <c r="O4251" t="s">
        <v>209</v>
      </c>
      <c r="P4251" t="s">
        <v>5916</v>
      </c>
    </row>
    <row r="4252" spans="1:16" x14ac:dyDescent="0.35">
      <c r="A4252" t="s">
        <v>1776</v>
      </c>
      <c r="B4252" t="s">
        <v>4900</v>
      </c>
      <c r="C4252" t="s">
        <v>5182</v>
      </c>
      <c r="D4252" t="s">
        <v>17505</v>
      </c>
      <c r="E4252" t="s">
        <v>20</v>
      </c>
      <c r="F4252" t="b">
        <v>0</v>
      </c>
      <c r="G4252" t="s">
        <v>171</v>
      </c>
      <c r="H4252" s="1">
        <v>45809.854849537027</v>
      </c>
      <c r="I4252" t="b">
        <v>0</v>
      </c>
      <c r="J4252" t="b">
        <v>0</v>
      </c>
      <c r="K4252" t="s">
        <v>31</v>
      </c>
      <c r="L4252" t="s">
        <v>32</v>
      </c>
      <c r="N4252">
        <v>30</v>
      </c>
      <c r="O4252" t="s">
        <v>4902</v>
      </c>
    </row>
    <row r="4253" spans="1:16" x14ac:dyDescent="0.35">
      <c r="A4253" t="s">
        <v>1776</v>
      </c>
      <c r="B4253" t="s">
        <v>5917</v>
      </c>
      <c r="C4253" t="s">
        <v>154</v>
      </c>
      <c r="D4253" t="s">
        <v>573</v>
      </c>
      <c r="E4253" t="s">
        <v>296</v>
      </c>
      <c r="F4253" t="b">
        <v>0</v>
      </c>
      <c r="G4253" t="s">
        <v>52</v>
      </c>
      <c r="H4253" s="1">
        <v>45809.958495370367</v>
      </c>
      <c r="I4253" t="b">
        <v>0</v>
      </c>
      <c r="J4253" t="b">
        <v>0</v>
      </c>
      <c r="K4253" t="s">
        <v>31</v>
      </c>
      <c r="L4253" t="s">
        <v>32</v>
      </c>
      <c r="N4253">
        <v>27.979999542236332</v>
      </c>
      <c r="O4253" t="s">
        <v>5918</v>
      </c>
      <c r="P4253" t="s">
        <v>669</v>
      </c>
    </row>
    <row r="4254" spans="1:16" x14ac:dyDescent="0.35">
      <c r="A4254" t="s">
        <v>1776</v>
      </c>
      <c r="B4254" t="s">
        <v>5919</v>
      </c>
      <c r="C4254" t="s">
        <v>5920</v>
      </c>
      <c r="D4254" t="s">
        <v>4006</v>
      </c>
      <c r="E4254" t="s">
        <v>20</v>
      </c>
      <c r="F4254" t="b">
        <v>0</v>
      </c>
      <c r="G4254" t="s">
        <v>52</v>
      </c>
      <c r="H4254" s="1">
        <v>45809.958518518521</v>
      </c>
      <c r="I4254" t="b">
        <v>0</v>
      </c>
      <c r="J4254" t="b">
        <v>0</v>
      </c>
      <c r="K4254" t="s">
        <v>31</v>
      </c>
      <c r="L4254" t="s">
        <v>22</v>
      </c>
      <c r="M4254">
        <v>85150</v>
      </c>
      <c r="O4254" t="s">
        <v>3061</v>
      </c>
      <c r="P4254" t="s">
        <v>1284</v>
      </c>
    </row>
    <row r="4255" spans="1:16" x14ac:dyDescent="0.35">
      <c r="A4255" t="s">
        <v>1776</v>
      </c>
      <c r="B4255" t="s">
        <v>5921</v>
      </c>
      <c r="C4255" t="s">
        <v>5922</v>
      </c>
      <c r="D4255" t="s">
        <v>573</v>
      </c>
      <c r="E4255" t="s">
        <v>296</v>
      </c>
      <c r="F4255" t="b">
        <v>0</v>
      </c>
      <c r="G4255" t="s">
        <v>52</v>
      </c>
      <c r="H4255" s="1">
        <v>45809.958518518521</v>
      </c>
      <c r="I4255" t="b">
        <v>0</v>
      </c>
      <c r="J4255" t="b">
        <v>1</v>
      </c>
      <c r="K4255" t="s">
        <v>31</v>
      </c>
      <c r="L4255" t="s">
        <v>32</v>
      </c>
      <c r="N4255">
        <v>22.694999694824219</v>
      </c>
      <c r="O4255" t="s">
        <v>3131</v>
      </c>
      <c r="P4255" t="s">
        <v>1284</v>
      </c>
    </row>
    <row r="4256" spans="1:16" x14ac:dyDescent="0.35">
      <c r="A4256" t="s">
        <v>1776</v>
      </c>
      <c r="B4256" t="s">
        <v>5923</v>
      </c>
      <c r="C4256" t="s">
        <v>537</v>
      </c>
      <c r="D4256" t="s">
        <v>573</v>
      </c>
      <c r="E4256" t="s">
        <v>296</v>
      </c>
      <c r="F4256" t="b">
        <v>0</v>
      </c>
      <c r="G4256" t="s">
        <v>30</v>
      </c>
      <c r="H4256" s="1">
        <v>45809.959143518521</v>
      </c>
      <c r="I4256" t="b">
        <v>0</v>
      </c>
      <c r="J4256" t="b">
        <v>0</v>
      </c>
      <c r="K4256" t="s">
        <v>31</v>
      </c>
      <c r="L4256" t="s">
        <v>32</v>
      </c>
      <c r="N4256">
        <v>22.694999694824219</v>
      </c>
      <c r="O4256" t="s">
        <v>4270</v>
      </c>
      <c r="P4256" t="s">
        <v>5924</v>
      </c>
    </row>
    <row r="4257" spans="1:16" x14ac:dyDescent="0.35">
      <c r="A4257" t="s">
        <v>1776</v>
      </c>
      <c r="B4257" t="s">
        <v>2248</v>
      </c>
      <c r="C4257" t="s">
        <v>3788</v>
      </c>
      <c r="D4257" t="s">
        <v>36</v>
      </c>
      <c r="E4257" t="s">
        <v>20</v>
      </c>
      <c r="F4257" t="b">
        <v>0</v>
      </c>
      <c r="G4257" t="s">
        <v>52</v>
      </c>
      <c r="H4257" s="1">
        <v>45810.000162037039</v>
      </c>
      <c r="I4257" t="b">
        <v>0</v>
      </c>
      <c r="J4257" t="b">
        <v>1</v>
      </c>
      <c r="K4257" t="s">
        <v>31</v>
      </c>
      <c r="L4257" t="s">
        <v>32</v>
      </c>
      <c r="N4257">
        <v>41</v>
      </c>
      <c r="O4257" t="s">
        <v>209</v>
      </c>
      <c r="P4257" t="s">
        <v>140</v>
      </c>
    </row>
    <row r="4258" spans="1:16" x14ac:dyDescent="0.35">
      <c r="A4258" t="s">
        <v>1776</v>
      </c>
      <c r="B4258" t="s">
        <v>1776</v>
      </c>
      <c r="C4258" t="s">
        <v>5925</v>
      </c>
      <c r="D4258" t="s">
        <v>36</v>
      </c>
      <c r="E4258" t="s">
        <v>20</v>
      </c>
      <c r="F4258" t="b">
        <v>0</v>
      </c>
      <c r="G4258" t="s">
        <v>47</v>
      </c>
      <c r="H4258" s="1">
        <v>45810.002384259264</v>
      </c>
      <c r="I4258" t="b">
        <v>0</v>
      </c>
      <c r="J4258" t="b">
        <v>1</v>
      </c>
      <c r="K4258" t="s">
        <v>31</v>
      </c>
      <c r="L4258" t="s">
        <v>32</v>
      </c>
      <c r="N4258">
        <v>45</v>
      </c>
      <c r="O4258" t="s">
        <v>209</v>
      </c>
      <c r="P4258" t="s">
        <v>232</v>
      </c>
    </row>
    <row r="4259" spans="1:16" x14ac:dyDescent="0.35">
      <c r="A4259" t="s">
        <v>1776</v>
      </c>
      <c r="B4259" t="s">
        <v>5926</v>
      </c>
      <c r="C4259" t="s">
        <v>824</v>
      </c>
      <c r="D4259" t="s">
        <v>5927</v>
      </c>
      <c r="E4259" t="s">
        <v>20</v>
      </c>
      <c r="F4259" t="b">
        <v>0</v>
      </c>
      <c r="G4259" t="s">
        <v>43</v>
      </c>
      <c r="H4259" s="1">
        <v>45810.375381944446</v>
      </c>
      <c r="I4259" t="b">
        <v>0</v>
      </c>
      <c r="J4259" t="b">
        <v>0</v>
      </c>
      <c r="K4259" t="s">
        <v>31</v>
      </c>
      <c r="L4259" t="s">
        <v>32</v>
      </c>
      <c r="N4259">
        <v>21</v>
      </c>
      <c r="O4259" t="s">
        <v>5928</v>
      </c>
      <c r="P4259" t="s">
        <v>2173</v>
      </c>
    </row>
    <row r="4260" spans="1:16" x14ac:dyDescent="0.35">
      <c r="A4260" t="s">
        <v>1776</v>
      </c>
      <c r="B4260" t="s">
        <v>5929</v>
      </c>
      <c r="C4260" t="s">
        <v>410</v>
      </c>
      <c r="D4260" t="s">
        <v>573</v>
      </c>
      <c r="E4260" t="s">
        <v>296</v>
      </c>
      <c r="F4260" t="b">
        <v>0</v>
      </c>
      <c r="G4260" t="s">
        <v>47</v>
      </c>
      <c r="H4260" s="1">
        <v>45810.458599537043</v>
      </c>
      <c r="I4260" t="b">
        <v>1</v>
      </c>
      <c r="J4260" t="b">
        <v>1</v>
      </c>
      <c r="K4260" t="s">
        <v>31</v>
      </c>
      <c r="L4260" t="s">
        <v>32</v>
      </c>
      <c r="N4260">
        <v>24.33499908447266</v>
      </c>
      <c r="O4260" t="s">
        <v>1911</v>
      </c>
      <c r="P4260" t="s">
        <v>5930</v>
      </c>
    </row>
    <row r="4261" spans="1:16" x14ac:dyDescent="0.35">
      <c r="A4261" t="s">
        <v>1776</v>
      </c>
      <c r="B4261" t="s">
        <v>1776</v>
      </c>
      <c r="C4261" t="s">
        <v>5931</v>
      </c>
      <c r="D4261" t="s">
        <v>3243</v>
      </c>
      <c r="E4261" t="s">
        <v>296</v>
      </c>
      <c r="F4261" t="b">
        <v>0</v>
      </c>
      <c r="G4261" t="s">
        <v>43</v>
      </c>
      <c r="H4261" s="1">
        <v>45810.500532407408</v>
      </c>
      <c r="I4261" t="b">
        <v>0</v>
      </c>
      <c r="J4261" t="b">
        <v>0</v>
      </c>
      <c r="K4261" t="s">
        <v>31</v>
      </c>
      <c r="L4261" t="s">
        <v>32</v>
      </c>
      <c r="N4261">
        <v>15</v>
      </c>
      <c r="O4261" t="s">
        <v>3244</v>
      </c>
      <c r="P4261" t="s">
        <v>3245</v>
      </c>
    </row>
    <row r="4262" spans="1:16" x14ac:dyDescent="0.35">
      <c r="A4262" t="s">
        <v>1776</v>
      </c>
      <c r="B4262" t="s">
        <v>2526</v>
      </c>
      <c r="C4262" t="s">
        <v>2770</v>
      </c>
      <c r="D4262" t="s">
        <v>443</v>
      </c>
      <c r="E4262" t="s">
        <v>20</v>
      </c>
      <c r="F4262" t="b">
        <v>0</v>
      </c>
      <c r="G4262" t="s">
        <v>37</v>
      </c>
      <c r="H4262" s="1">
        <v>45810.528333333343</v>
      </c>
      <c r="I4262" t="b">
        <v>1</v>
      </c>
      <c r="J4262" t="b">
        <v>0</v>
      </c>
      <c r="K4262" t="s">
        <v>37</v>
      </c>
      <c r="L4262" t="s">
        <v>22</v>
      </c>
      <c r="M4262">
        <v>100000</v>
      </c>
      <c r="O4262" t="s">
        <v>5932</v>
      </c>
      <c r="P4262" t="s">
        <v>5933</v>
      </c>
    </row>
    <row r="4263" spans="1:16" x14ac:dyDescent="0.35">
      <c r="A4263" t="s">
        <v>1776</v>
      </c>
      <c r="B4263" t="s">
        <v>2355</v>
      </c>
      <c r="C4263" t="s">
        <v>5934</v>
      </c>
      <c r="D4263" t="s">
        <v>110</v>
      </c>
      <c r="E4263" t="s">
        <v>20</v>
      </c>
      <c r="F4263" t="b">
        <v>0</v>
      </c>
      <c r="G4263" t="s">
        <v>52</v>
      </c>
      <c r="H4263" s="1">
        <v>45810.66673611111</v>
      </c>
      <c r="I4263" t="b">
        <v>0</v>
      </c>
      <c r="J4263" t="b">
        <v>1</v>
      </c>
      <c r="K4263" t="s">
        <v>31</v>
      </c>
      <c r="L4263" t="s">
        <v>22</v>
      </c>
      <c r="M4263">
        <v>95000</v>
      </c>
      <c r="O4263" t="s">
        <v>5935</v>
      </c>
      <c r="P4263" t="s">
        <v>5936</v>
      </c>
    </row>
    <row r="4264" spans="1:16" x14ac:dyDescent="0.35">
      <c r="A4264" t="s">
        <v>1776</v>
      </c>
      <c r="B4264" t="s">
        <v>5937</v>
      </c>
      <c r="C4264" t="s">
        <v>51</v>
      </c>
      <c r="D4264" t="s">
        <v>36</v>
      </c>
      <c r="E4264" t="s">
        <v>20</v>
      </c>
      <c r="F4264" t="b">
        <v>0</v>
      </c>
      <c r="G4264" t="s">
        <v>43</v>
      </c>
      <c r="H4264" s="1">
        <v>45810.667175925933</v>
      </c>
      <c r="I4264" t="b">
        <v>0</v>
      </c>
      <c r="J4264" t="b">
        <v>1</v>
      </c>
      <c r="K4264" t="s">
        <v>31</v>
      </c>
      <c r="L4264" t="s">
        <v>32</v>
      </c>
      <c r="N4264">
        <v>62.5</v>
      </c>
      <c r="O4264" t="s">
        <v>5551</v>
      </c>
      <c r="P4264" t="s">
        <v>5938</v>
      </c>
    </row>
    <row r="4265" spans="1:16" x14ac:dyDescent="0.35">
      <c r="A4265" t="s">
        <v>1776</v>
      </c>
      <c r="B4265" t="s">
        <v>5939</v>
      </c>
      <c r="C4265" t="s">
        <v>824</v>
      </c>
      <c r="D4265" t="s">
        <v>36</v>
      </c>
      <c r="E4265" t="s">
        <v>91</v>
      </c>
      <c r="F4265" t="b">
        <v>0</v>
      </c>
      <c r="G4265" t="s">
        <v>43</v>
      </c>
      <c r="H4265" s="1">
        <v>45810.708715277768</v>
      </c>
      <c r="I4265" t="b">
        <v>0</v>
      </c>
      <c r="J4265" t="b">
        <v>0</v>
      </c>
      <c r="K4265" t="s">
        <v>31</v>
      </c>
      <c r="L4265" t="s">
        <v>32</v>
      </c>
      <c r="N4265">
        <v>65</v>
      </c>
      <c r="O4265" t="s">
        <v>33</v>
      </c>
      <c r="P4265" t="s">
        <v>5940</v>
      </c>
    </row>
    <row r="4266" spans="1:16" x14ac:dyDescent="0.35">
      <c r="A4266" t="s">
        <v>1776</v>
      </c>
      <c r="B4266" t="s">
        <v>5941</v>
      </c>
      <c r="C4266" t="s">
        <v>154</v>
      </c>
      <c r="D4266" t="s">
        <v>36</v>
      </c>
      <c r="E4266" t="s">
        <v>20</v>
      </c>
      <c r="F4266" t="b">
        <v>0</v>
      </c>
      <c r="G4266" t="s">
        <v>52</v>
      </c>
      <c r="H4266" s="1">
        <v>45810.750069444453</v>
      </c>
      <c r="I4266" t="b">
        <v>0</v>
      </c>
      <c r="J4266" t="b">
        <v>0</v>
      </c>
      <c r="K4266" t="s">
        <v>31</v>
      </c>
      <c r="L4266" t="s">
        <v>32</v>
      </c>
      <c r="N4266">
        <v>67.5</v>
      </c>
      <c r="O4266" t="s">
        <v>194</v>
      </c>
      <c r="P4266" t="s">
        <v>5804</v>
      </c>
    </row>
    <row r="4267" spans="1:16" x14ac:dyDescent="0.35">
      <c r="A4267" t="s">
        <v>1776</v>
      </c>
      <c r="B4267" t="s">
        <v>5942</v>
      </c>
      <c r="C4267" t="s">
        <v>257</v>
      </c>
      <c r="D4267" t="s">
        <v>110</v>
      </c>
      <c r="E4267" t="s">
        <v>20</v>
      </c>
      <c r="F4267" t="b">
        <v>0</v>
      </c>
      <c r="G4267" t="s">
        <v>47</v>
      </c>
      <c r="H4267" s="1">
        <v>45810.7502662037</v>
      </c>
      <c r="I4267" t="b">
        <v>0</v>
      </c>
      <c r="J4267" t="b">
        <v>0</v>
      </c>
      <c r="K4267" t="s">
        <v>31</v>
      </c>
      <c r="L4267" t="s">
        <v>32</v>
      </c>
      <c r="N4267">
        <v>31.5</v>
      </c>
      <c r="O4267" t="s">
        <v>5943</v>
      </c>
      <c r="P4267" t="s">
        <v>5944</v>
      </c>
    </row>
    <row r="4268" spans="1:16" x14ac:dyDescent="0.35">
      <c r="A4268" t="s">
        <v>1776</v>
      </c>
      <c r="B4268" t="s">
        <v>5945</v>
      </c>
      <c r="C4268" t="s">
        <v>350</v>
      </c>
      <c r="D4268" t="s">
        <v>36</v>
      </c>
      <c r="E4268" t="s">
        <v>20</v>
      </c>
      <c r="F4268" t="b">
        <v>0</v>
      </c>
      <c r="G4268" t="s">
        <v>68</v>
      </c>
      <c r="H4268" s="1">
        <v>45810.750567129631</v>
      </c>
      <c r="I4268" t="b">
        <v>0</v>
      </c>
      <c r="J4268" t="b">
        <v>1</v>
      </c>
      <c r="K4268" t="s">
        <v>31</v>
      </c>
      <c r="L4268" t="s">
        <v>22</v>
      </c>
      <c r="M4268">
        <v>90480</v>
      </c>
      <c r="O4268" t="s">
        <v>351</v>
      </c>
    </row>
    <row r="4269" spans="1:16" x14ac:dyDescent="0.35">
      <c r="A4269" t="s">
        <v>1776</v>
      </c>
      <c r="B4269" t="s">
        <v>1776</v>
      </c>
      <c r="C4269" t="s">
        <v>5872</v>
      </c>
      <c r="D4269" t="s">
        <v>29</v>
      </c>
      <c r="E4269" t="s">
        <v>20</v>
      </c>
      <c r="F4269" t="b">
        <v>0</v>
      </c>
      <c r="G4269" t="s">
        <v>68</v>
      </c>
      <c r="H4269" s="1">
        <v>45810.750601851847</v>
      </c>
      <c r="I4269" t="b">
        <v>1</v>
      </c>
      <c r="J4269" t="b">
        <v>0</v>
      </c>
      <c r="K4269" t="s">
        <v>31</v>
      </c>
      <c r="L4269" t="s">
        <v>22</v>
      </c>
      <c r="M4269">
        <v>52500</v>
      </c>
      <c r="O4269" t="s">
        <v>5873</v>
      </c>
      <c r="P4269" t="s">
        <v>561</v>
      </c>
    </row>
    <row r="4270" spans="1:16" x14ac:dyDescent="0.35">
      <c r="A4270" t="s">
        <v>1776</v>
      </c>
      <c r="B4270" t="s">
        <v>5946</v>
      </c>
      <c r="C4270" t="s">
        <v>154</v>
      </c>
      <c r="D4270" t="s">
        <v>36</v>
      </c>
      <c r="E4270" t="s">
        <v>20</v>
      </c>
      <c r="F4270" t="b">
        <v>0</v>
      </c>
      <c r="G4270" t="s">
        <v>52</v>
      </c>
      <c r="H4270" s="1">
        <v>45810.79173611111</v>
      </c>
      <c r="I4270" t="b">
        <v>0</v>
      </c>
      <c r="J4270" t="b">
        <v>0</v>
      </c>
      <c r="K4270" t="s">
        <v>31</v>
      </c>
      <c r="L4270" t="s">
        <v>22</v>
      </c>
      <c r="M4270">
        <v>62500</v>
      </c>
      <c r="O4270" t="s">
        <v>5947</v>
      </c>
    </row>
    <row r="4271" spans="1:16" x14ac:dyDescent="0.35">
      <c r="A4271" t="s">
        <v>1776</v>
      </c>
      <c r="B4271" t="s">
        <v>5948</v>
      </c>
      <c r="C4271" t="s">
        <v>537</v>
      </c>
      <c r="D4271" t="s">
        <v>110</v>
      </c>
      <c r="E4271" t="s">
        <v>20</v>
      </c>
      <c r="F4271" t="b">
        <v>0</v>
      </c>
      <c r="G4271" t="s">
        <v>30</v>
      </c>
      <c r="H4271" s="1">
        <v>45810.87572916667</v>
      </c>
      <c r="I4271" t="b">
        <v>0</v>
      </c>
      <c r="J4271" t="b">
        <v>1</v>
      </c>
      <c r="K4271" t="s">
        <v>31</v>
      </c>
      <c r="L4271" t="s">
        <v>22</v>
      </c>
      <c r="M4271">
        <v>91750</v>
      </c>
      <c r="O4271" t="s">
        <v>913</v>
      </c>
      <c r="P4271" t="s">
        <v>2908</v>
      </c>
    </row>
    <row r="4272" spans="1:16" x14ac:dyDescent="0.35">
      <c r="A4272" t="s">
        <v>1776</v>
      </c>
      <c r="B4272" t="s">
        <v>5949</v>
      </c>
      <c r="C4272" t="s">
        <v>154</v>
      </c>
      <c r="D4272" t="s">
        <v>36</v>
      </c>
      <c r="E4272" t="s">
        <v>20</v>
      </c>
      <c r="F4272" t="b">
        <v>0</v>
      </c>
      <c r="G4272" t="s">
        <v>52</v>
      </c>
      <c r="H4272" s="1">
        <v>45810.958402777767</v>
      </c>
      <c r="I4272" t="b">
        <v>0</v>
      </c>
      <c r="J4272" t="b">
        <v>1</v>
      </c>
      <c r="K4272" t="s">
        <v>31</v>
      </c>
      <c r="L4272" t="s">
        <v>22</v>
      </c>
      <c r="M4272">
        <v>140000</v>
      </c>
      <c r="O4272" t="s">
        <v>5950</v>
      </c>
      <c r="P4272" t="s">
        <v>5951</v>
      </c>
    </row>
    <row r="4273" spans="1:16" x14ac:dyDescent="0.35">
      <c r="A4273" t="s">
        <v>1776</v>
      </c>
      <c r="B4273" t="s">
        <v>5862</v>
      </c>
      <c r="C4273" t="s">
        <v>154</v>
      </c>
      <c r="D4273" t="s">
        <v>573</v>
      </c>
      <c r="E4273" t="s">
        <v>20</v>
      </c>
      <c r="F4273" t="b">
        <v>0</v>
      </c>
      <c r="G4273" t="s">
        <v>52</v>
      </c>
      <c r="H4273" s="1">
        <v>45811.083460648151</v>
      </c>
      <c r="I4273" t="b">
        <v>0</v>
      </c>
      <c r="J4273" t="b">
        <v>1</v>
      </c>
      <c r="K4273" t="s">
        <v>31</v>
      </c>
      <c r="L4273" t="s">
        <v>32</v>
      </c>
      <c r="N4273">
        <v>27.979999542236332</v>
      </c>
      <c r="O4273" t="s">
        <v>2838</v>
      </c>
      <c r="P4273" t="s">
        <v>4204</v>
      </c>
    </row>
    <row r="4274" spans="1:16" x14ac:dyDescent="0.35">
      <c r="A4274" t="s">
        <v>1776</v>
      </c>
      <c r="B4274" t="s">
        <v>5952</v>
      </c>
      <c r="C4274" t="s">
        <v>4767</v>
      </c>
      <c r="D4274" t="s">
        <v>36</v>
      </c>
      <c r="E4274" t="s">
        <v>91</v>
      </c>
      <c r="F4274" t="b">
        <v>0</v>
      </c>
      <c r="G4274" t="s">
        <v>68</v>
      </c>
      <c r="H4274" s="1">
        <v>45811.292372685188</v>
      </c>
      <c r="I4274" t="b">
        <v>0</v>
      </c>
      <c r="J4274" t="b">
        <v>0</v>
      </c>
      <c r="K4274" t="s">
        <v>31</v>
      </c>
      <c r="L4274" t="s">
        <v>32</v>
      </c>
      <c r="N4274">
        <v>46.5</v>
      </c>
      <c r="O4274" t="s">
        <v>1880</v>
      </c>
      <c r="P4274" t="s">
        <v>5953</v>
      </c>
    </row>
    <row r="4275" spans="1:16" x14ac:dyDescent="0.35">
      <c r="A4275" t="s">
        <v>1776</v>
      </c>
      <c r="B4275" t="s">
        <v>1776</v>
      </c>
      <c r="C4275" t="s">
        <v>5954</v>
      </c>
      <c r="D4275" t="s">
        <v>3243</v>
      </c>
      <c r="E4275" t="s">
        <v>296</v>
      </c>
      <c r="F4275" t="b">
        <v>0</v>
      </c>
      <c r="G4275" t="s">
        <v>43</v>
      </c>
      <c r="H4275" s="1">
        <v>45811.375613425917</v>
      </c>
      <c r="I4275" t="b">
        <v>0</v>
      </c>
      <c r="J4275" t="b">
        <v>0</v>
      </c>
      <c r="K4275" t="s">
        <v>31</v>
      </c>
      <c r="L4275" t="s">
        <v>32</v>
      </c>
      <c r="N4275">
        <v>15</v>
      </c>
      <c r="O4275" t="s">
        <v>3244</v>
      </c>
      <c r="P4275" t="s">
        <v>3245</v>
      </c>
    </row>
    <row r="4276" spans="1:16" x14ac:dyDescent="0.35">
      <c r="A4276" t="s">
        <v>1776</v>
      </c>
      <c r="B4276" t="s">
        <v>5955</v>
      </c>
      <c r="C4276" t="s">
        <v>18</v>
      </c>
      <c r="D4276" t="s">
        <v>573</v>
      </c>
      <c r="E4276" t="s">
        <v>296</v>
      </c>
      <c r="F4276" t="b">
        <v>1</v>
      </c>
      <c r="G4276" t="s">
        <v>30</v>
      </c>
      <c r="H4276" s="1">
        <v>45811.459270833337</v>
      </c>
      <c r="I4276" t="b">
        <v>1</v>
      </c>
      <c r="J4276" t="b">
        <v>0</v>
      </c>
      <c r="K4276" t="s">
        <v>31</v>
      </c>
      <c r="L4276" t="s">
        <v>32</v>
      </c>
      <c r="N4276">
        <v>22.694999694824219</v>
      </c>
      <c r="O4276" t="s">
        <v>4181</v>
      </c>
      <c r="P4276" t="s">
        <v>277</v>
      </c>
    </row>
    <row r="4277" spans="1:16" x14ac:dyDescent="0.35">
      <c r="A4277" t="s">
        <v>1776</v>
      </c>
      <c r="B4277" t="s">
        <v>5956</v>
      </c>
      <c r="C4277" t="s">
        <v>948</v>
      </c>
      <c r="D4277" t="s">
        <v>249</v>
      </c>
      <c r="E4277" t="s">
        <v>20</v>
      </c>
      <c r="F4277" t="b">
        <v>0</v>
      </c>
      <c r="G4277" t="s">
        <v>948</v>
      </c>
      <c r="H4277" s="1">
        <v>45811.510868055557</v>
      </c>
      <c r="I4277" t="b">
        <v>1</v>
      </c>
      <c r="J4277" t="b">
        <v>0</v>
      </c>
      <c r="K4277" t="s">
        <v>948</v>
      </c>
      <c r="L4277" t="s">
        <v>22</v>
      </c>
      <c r="M4277">
        <v>62500</v>
      </c>
      <c r="O4277" t="s">
        <v>306</v>
      </c>
      <c r="P4277" t="s">
        <v>3360</v>
      </c>
    </row>
    <row r="4278" spans="1:16" x14ac:dyDescent="0.35">
      <c r="A4278" t="s">
        <v>1776</v>
      </c>
      <c r="B4278" t="s">
        <v>5957</v>
      </c>
      <c r="C4278" t="s">
        <v>410</v>
      </c>
      <c r="D4278" t="s">
        <v>36</v>
      </c>
      <c r="E4278" t="s">
        <v>91</v>
      </c>
      <c r="F4278" t="b">
        <v>0</v>
      </c>
      <c r="G4278" t="s">
        <v>47</v>
      </c>
      <c r="H4278" s="1">
        <v>45811.541979166657</v>
      </c>
      <c r="I4278" t="b">
        <v>0</v>
      </c>
      <c r="J4278" t="b">
        <v>0</v>
      </c>
      <c r="K4278" t="s">
        <v>31</v>
      </c>
      <c r="L4278" t="s">
        <v>32</v>
      </c>
      <c r="N4278">
        <v>46.5</v>
      </c>
      <c r="O4278" t="s">
        <v>1880</v>
      </c>
      <c r="P4278" t="s">
        <v>5958</v>
      </c>
    </row>
    <row r="4279" spans="1:16" x14ac:dyDescent="0.35">
      <c r="A4279" t="s">
        <v>1776</v>
      </c>
      <c r="B4279" t="s">
        <v>5959</v>
      </c>
      <c r="C4279" t="s">
        <v>170</v>
      </c>
      <c r="D4279" t="s">
        <v>1955</v>
      </c>
      <c r="E4279" t="s">
        <v>20</v>
      </c>
      <c r="F4279" t="b">
        <v>0</v>
      </c>
      <c r="G4279" t="s">
        <v>171</v>
      </c>
      <c r="H4279" s="1">
        <v>45811.577187499999</v>
      </c>
      <c r="I4279" t="b">
        <v>0</v>
      </c>
      <c r="J4279" t="b">
        <v>1</v>
      </c>
      <c r="K4279" t="s">
        <v>31</v>
      </c>
      <c r="L4279" t="s">
        <v>32</v>
      </c>
      <c r="N4279">
        <v>74</v>
      </c>
      <c r="O4279" t="s">
        <v>2114</v>
      </c>
      <c r="P4279" t="s">
        <v>5960</v>
      </c>
    </row>
    <row r="4280" spans="1:16" x14ac:dyDescent="0.35">
      <c r="A4280" t="s">
        <v>1776</v>
      </c>
      <c r="B4280" t="s">
        <v>5961</v>
      </c>
      <c r="C4280" t="s">
        <v>5962</v>
      </c>
      <c r="D4280" t="s">
        <v>573</v>
      </c>
      <c r="E4280" t="s">
        <v>20</v>
      </c>
      <c r="F4280" t="b">
        <v>0</v>
      </c>
      <c r="G4280" t="s">
        <v>68</v>
      </c>
      <c r="H4280" s="1">
        <v>45811.584050925929</v>
      </c>
      <c r="I4280" t="b">
        <v>0</v>
      </c>
      <c r="J4280" t="b">
        <v>0</v>
      </c>
      <c r="K4280" t="s">
        <v>31</v>
      </c>
      <c r="L4280" t="s">
        <v>32</v>
      </c>
      <c r="N4280">
        <v>17.95999908447266</v>
      </c>
      <c r="O4280" t="s">
        <v>5963</v>
      </c>
      <c r="P4280" t="s">
        <v>2883</v>
      </c>
    </row>
    <row r="4281" spans="1:16" x14ac:dyDescent="0.35">
      <c r="A4281" t="s">
        <v>1776</v>
      </c>
      <c r="B4281" t="s">
        <v>5964</v>
      </c>
      <c r="C4281" t="s">
        <v>5965</v>
      </c>
      <c r="D4281" t="s">
        <v>110</v>
      </c>
      <c r="E4281" t="s">
        <v>20</v>
      </c>
      <c r="F4281" t="b">
        <v>0</v>
      </c>
      <c r="G4281" t="s">
        <v>68</v>
      </c>
      <c r="H4281" s="1">
        <v>45811.708981481483</v>
      </c>
      <c r="I4281" t="b">
        <v>0</v>
      </c>
      <c r="J4281" t="b">
        <v>1</v>
      </c>
      <c r="K4281" t="s">
        <v>31</v>
      </c>
      <c r="L4281" t="s">
        <v>22</v>
      </c>
      <c r="M4281">
        <v>55000</v>
      </c>
      <c r="O4281" t="s">
        <v>5966</v>
      </c>
      <c r="P4281" t="s">
        <v>140</v>
      </c>
    </row>
    <row r="4282" spans="1:16" x14ac:dyDescent="0.35">
      <c r="A4282" t="s">
        <v>1776</v>
      </c>
      <c r="B4282" t="s">
        <v>5095</v>
      </c>
      <c r="C4282" t="s">
        <v>537</v>
      </c>
      <c r="D4282" t="s">
        <v>36</v>
      </c>
      <c r="E4282" t="s">
        <v>20</v>
      </c>
      <c r="F4282" t="b">
        <v>0</v>
      </c>
      <c r="G4282" t="s">
        <v>30</v>
      </c>
      <c r="H4282" s="1">
        <v>45811.709224537037</v>
      </c>
      <c r="I4282" t="b">
        <v>0</v>
      </c>
      <c r="J4282" t="b">
        <v>1</v>
      </c>
      <c r="K4282" t="s">
        <v>31</v>
      </c>
      <c r="L4282" t="s">
        <v>22</v>
      </c>
      <c r="M4282">
        <v>87500</v>
      </c>
      <c r="O4282" t="s">
        <v>5967</v>
      </c>
    </row>
    <row r="4283" spans="1:16" x14ac:dyDescent="0.35">
      <c r="A4283" t="s">
        <v>1776</v>
      </c>
      <c r="B4283" t="s">
        <v>3221</v>
      </c>
      <c r="C4283" t="s">
        <v>1188</v>
      </c>
      <c r="D4283" t="s">
        <v>36</v>
      </c>
      <c r="E4283" t="s">
        <v>20</v>
      </c>
      <c r="F4283" t="b">
        <v>0</v>
      </c>
      <c r="G4283" t="s">
        <v>47</v>
      </c>
      <c r="H4283" s="1">
        <v>45811.7503125</v>
      </c>
      <c r="I4283" t="b">
        <v>0</v>
      </c>
      <c r="J4283" t="b">
        <v>1</v>
      </c>
      <c r="K4283" t="s">
        <v>31</v>
      </c>
      <c r="L4283" t="s">
        <v>32</v>
      </c>
      <c r="N4283">
        <v>20</v>
      </c>
      <c r="O4283" t="s">
        <v>5968</v>
      </c>
    </row>
    <row r="4284" spans="1:16" x14ac:dyDescent="0.35">
      <c r="A4284" t="s">
        <v>1776</v>
      </c>
      <c r="B4284" t="s">
        <v>1935</v>
      </c>
      <c r="C4284" t="s">
        <v>193</v>
      </c>
      <c r="D4284" t="s">
        <v>36</v>
      </c>
      <c r="E4284" t="s">
        <v>20</v>
      </c>
      <c r="F4284" t="b">
        <v>0</v>
      </c>
      <c r="G4284" t="s">
        <v>52</v>
      </c>
      <c r="H4284" s="1">
        <v>45811.791921296302</v>
      </c>
      <c r="I4284" t="b">
        <v>0</v>
      </c>
      <c r="J4284" t="b">
        <v>0</v>
      </c>
      <c r="K4284" t="s">
        <v>31</v>
      </c>
      <c r="L4284" t="s">
        <v>22</v>
      </c>
      <c r="M4284">
        <v>76273.6015625</v>
      </c>
      <c r="O4284" t="s">
        <v>125</v>
      </c>
      <c r="P4284" t="s">
        <v>1936</v>
      </c>
    </row>
    <row r="4285" spans="1:16" x14ac:dyDescent="0.35">
      <c r="A4285" t="s">
        <v>1776</v>
      </c>
      <c r="B4285" t="s">
        <v>5969</v>
      </c>
      <c r="C4285" t="s">
        <v>2959</v>
      </c>
      <c r="D4285" t="s">
        <v>110</v>
      </c>
      <c r="E4285" t="s">
        <v>20</v>
      </c>
      <c r="F4285" t="b">
        <v>0</v>
      </c>
      <c r="G4285" t="s">
        <v>68</v>
      </c>
      <c r="H4285" s="1">
        <v>45811.792349537027</v>
      </c>
      <c r="I4285" t="b">
        <v>0</v>
      </c>
      <c r="J4285" t="b">
        <v>1</v>
      </c>
      <c r="K4285" t="s">
        <v>31</v>
      </c>
      <c r="L4285" t="s">
        <v>22</v>
      </c>
      <c r="M4285">
        <v>60000</v>
      </c>
      <c r="O4285" t="s">
        <v>5970</v>
      </c>
      <c r="P4285" t="s">
        <v>5971</v>
      </c>
    </row>
    <row r="4286" spans="1:16" x14ac:dyDescent="0.35">
      <c r="A4286" t="s">
        <v>1776</v>
      </c>
      <c r="B4286" t="s">
        <v>5328</v>
      </c>
      <c r="C4286" t="s">
        <v>3831</v>
      </c>
      <c r="D4286" t="s">
        <v>573</v>
      </c>
      <c r="E4286" t="s">
        <v>20</v>
      </c>
      <c r="F4286" t="b">
        <v>0</v>
      </c>
      <c r="G4286" t="s">
        <v>52</v>
      </c>
      <c r="H4286" s="1">
        <v>45811.833587962959</v>
      </c>
      <c r="I4286" t="b">
        <v>1</v>
      </c>
      <c r="J4286" t="b">
        <v>1</v>
      </c>
      <c r="K4286" t="s">
        <v>31</v>
      </c>
      <c r="L4286" t="s">
        <v>32</v>
      </c>
      <c r="N4286">
        <v>26.389999389648441</v>
      </c>
      <c r="O4286" t="s">
        <v>4363</v>
      </c>
      <c r="P4286" t="s">
        <v>4364</v>
      </c>
    </row>
    <row r="4287" spans="1:16" x14ac:dyDescent="0.35">
      <c r="A4287" t="s">
        <v>1776</v>
      </c>
      <c r="B4287" t="s">
        <v>3217</v>
      </c>
      <c r="C4287" t="s">
        <v>1978</v>
      </c>
      <c r="D4287" t="s">
        <v>36</v>
      </c>
      <c r="E4287" t="s">
        <v>91</v>
      </c>
      <c r="F4287" t="b">
        <v>0</v>
      </c>
      <c r="G4287" t="s">
        <v>52</v>
      </c>
      <c r="H4287" s="1">
        <v>45811.834456018521</v>
      </c>
      <c r="I4287" t="b">
        <v>0</v>
      </c>
      <c r="J4287" t="b">
        <v>0</v>
      </c>
      <c r="K4287" t="s">
        <v>31</v>
      </c>
      <c r="L4287" t="s">
        <v>32</v>
      </c>
      <c r="N4287">
        <v>30</v>
      </c>
      <c r="O4287" t="s">
        <v>2565</v>
      </c>
      <c r="P4287" t="s">
        <v>3118</v>
      </c>
    </row>
    <row r="4288" spans="1:16" x14ac:dyDescent="0.35">
      <c r="A4288" t="s">
        <v>1776</v>
      </c>
      <c r="B4288" t="s">
        <v>3221</v>
      </c>
      <c r="C4288" t="s">
        <v>170</v>
      </c>
      <c r="D4288" t="s">
        <v>36</v>
      </c>
      <c r="E4288" t="s">
        <v>20</v>
      </c>
      <c r="F4288" t="b">
        <v>0</v>
      </c>
      <c r="G4288" t="s">
        <v>171</v>
      </c>
      <c r="H4288" s="1">
        <v>45811.868854166663</v>
      </c>
      <c r="I4288" t="b">
        <v>1</v>
      </c>
      <c r="J4288" t="b">
        <v>1</v>
      </c>
      <c r="K4288" t="s">
        <v>31</v>
      </c>
      <c r="L4288" t="s">
        <v>32</v>
      </c>
      <c r="N4288">
        <v>19</v>
      </c>
      <c r="O4288" t="s">
        <v>194</v>
      </c>
      <c r="P4288" t="s">
        <v>3222</v>
      </c>
    </row>
    <row r="4289" spans="1:16" x14ac:dyDescent="0.35">
      <c r="A4289" t="s">
        <v>1776</v>
      </c>
      <c r="B4289" t="s">
        <v>5972</v>
      </c>
      <c r="C4289" t="s">
        <v>1057</v>
      </c>
      <c r="D4289" t="s">
        <v>36</v>
      </c>
      <c r="E4289" t="s">
        <v>20</v>
      </c>
      <c r="F4289" t="b">
        <v>0</v>
      </c>
      <c r="G4289" t="s">
        <v>52</v>
      </c>
      <c r="H4289" s="1">
        <v>45811.875162037039</v>
      </c>
      <c r="I4289" t="b">
        <v>0</v>
      </c>
      <c r="J4289" t="b">
        <v>1</v>
      </c>
      <c r="K4289" t="s">
        <v>31</v>
      </c>
      <c r="L4289" t="s">
        <v>22</v>
      </c>
      <c r="M4289">
        <v>75000</v>
      </c>
      <c r="O4289" t="s">
        <v>5973</v>
      </c>
      <c r="P4289" t="s">
        <v>1064</v>
      </c>
    </row>
    <row r="4290" spans="1:16" x14ac:dyDescent="0.35">
      <c r="A4290" t="s">
        <v>1776</v>
      </c>
      <c r="B4290" t="s">
        <v>5974</v>
      </c>
      <c r="C4290" t="s">
        <v>154</v>
      </c>
      <c r="D4290" t="s">
        <v>573</v>
      </c>
      <c r="E4290" t="s">
        <v>296</v>
      </c>
      <c r="F4290" t="b">
        <v>0</v>
      </c>
      <c r="G4290" t="s">
        <v>52</v>
      </c>
      <c r="H4290" s="1">
        <v>45811.958495370367</v>
      </c>
      <c r="I4290" t="b">
        <v>0</v>
      </c>
      <c r="J4290" t="b">
        <v>1</v>
      </c>
      <c r="K4290" t="s">
        <v>31</v>
      </c>
      <c r="L4290" t="s">
        <v>32</v>
      </c>
      <c r="N4290">
        <v>27.979999542236332</v>
      </c>
      <c r="O4290" t="s">
        <v>2305</v>
      </c>
      <c r="P4290" t="s">
        <v>5460</v>
      </c>
    </row>
    <row r="4291" spans="1:16" x14ac:dyDescent="0.35">
      <c r="A4291" t="s">
        <v>1776</v>
      </c>
      <c r="B4291" t="s">
        <v>2476</v>
      </c>
      <c r="C4291" t="s">
        <v>5975</v>
      </c>
      <c r="D4291" t="s">
        <v>573</v>
      </c>
      <c r="E4291" t="s">
        <v>296</v>
      </c>
      <c r="F4291" t="b">
        <v>0</v>
      </c>
      <c r="G4291" t="s">
        <v>52</v>
      </c>
      <c r="H4291" s="1">
        <v>45811.958553240736</v>
      </c>
      <c r="I4291" t="b">
        <v>1</v>
      </c>
      <c r="J4291" t="b">
        <v>0</v>
      </c>
      <c r="K4291" t="s">
        <v>31</v>
      </c>
      <c r="L4291" t="s">
        <v>32</v>
      </c>
      <c r="N4291">
        <v>39.925003051757813</v>
      </c>
      <c r="O4291" t="s">
        <v>4009</v>
      </c>
      <c r="P4291" t="s">
        <v>1533</v>
      </c>
    </row>
    <row r="4292" spans="1:16" x14ac:dyDescent="0.35">
      <c r="A4292" t="s">
        <v>1776</v>
      </c>
      <c r="B4292" t="s">
        <v>5976</v>
      </c>
      <c r="C4292" t="s">
        <v>142</v>
      </c>
      <c r="D4292" t="s">
        <v>36</v>
      </c>
      <c r="E4292" t="s">
        <v>20</v>
      </c>
      <c r="F4292" t="b">
        <v>0</v>
      </c>
      <c r="G4292" t="s">
        <v>68</v>
      </c>
      <c r="H4292" s="1">
        <v>45811.958981481483</v>
      </c>
      <c r="I4292" t="b">
        <v>0</v>
      </c>
      <c r="J4292" t="b">
        <v>1</v>
      </c>
      <c r="K4292" t="s">
        <v>31</v>
      </c>
      <c r="L4292" t="s">
        <v>32</v>
      </c>
      <c r="N4292">
        <v>42.040000915527337</v>
      </c>
      <c r="O4292" t="s">
        <v>5191</v>
      </c>
    </row>
    <row r="4293" spans="1:16" x14ac:dyDescent="0.35">
      <c r="A4293" t="s">
        <v>1776</v>
      </c>
      <c r="B4293" t="s">
        <v>5977</v>
      </c>
      <c r="C4293" t="s">
        <v>5978</v>
      </c>
      <c r="D4293" t="s">
        <v>17445</v>
      </c>
      <c r="E4293" t="s">
        <v>20</v>
      </c>
      <c r="F4293" t="b">
        <v>0</v>
      </c>
      <c r="G4293" t="s">
        <v>52</v>
      </c>
      <c r="H4293" s="1">
        <v>45812.000219907408</v>
      </c>
      <c r="I4293" t="b">
        <v>0</v>
      </c>
      <c r="J4293" t="b">
        <v>1</v>
      </c>
      <c r="K4293" t="s">
        <v>31</v>
      </c>
      <c r="L4293" t="s">
        <v>22</v>
      </c>
      <c r="M4293">
        <v>127050</v>
      </c>
      <c r="O4293" t="s">
        <v>402</v>
      </c>
      <c r="P4293" t="s">
        <v>5979</v>
      </c>
    </row>
    <row r="4294" spans="1:16" x14ac:dyDescent="0.35">
      <c r="A4294" t="s">
        <v>1776</v>
      </c>
      <c r="B4294" t="s">
        <v>2355</v>
      </c>
      <c r="C4294" t="s">
        <v>454</v>
      </c>
      <c r="D4294" t="s">
        <v>2253</v>
      </c>
      <c r="E4294" t="s">
        <v>20</v>
      </c>
      <c r="F4294" t="b">
        <v>0</v>
      </c>
      <c r="G4294" t="s">
        <v>47</v>
      </c>
      <c r="H4294" s="1">
        <v>45812.250381944446</v>
      </c>
      <c r="I4294" t="b">
        <v>0</v>
      </c>
      <c r="J4294" t="b">
        <v>1</v>
      </c>
      <c r="K4294" t="s">
        <v>31</v>
      </c>
      <c r="L4294" t="s">
        <v>22</v>
      </c>
      <c r="M4294">
        <v>115000</v>
      </c>
      <c r="O4294" t="s">
        <v>5980</v>
      </c>
      <c r="P4294" t="s">
        <v>34</v>
      </c>
    </row>
    <row r="4295" spans="1:16" x14ac:dyDescent="0.35">
      <c r="A4295" t="s">
        <v>1776</v>
      </c>
      <c r="B4295" t="s">
        <v>5981</v>
      </c>
      <c r="C4295" t="s">
        <v>142</v>
      </c>
      <c r="D4295" t="s">
        <v>269</v>
      </c>
      <c r="E4295" t="s">
        <v>20</v>
      </c>
      <c r="F4295" t="b">
        <v>0</v>
      </c>
      <c r="G4295" t="s">
        <v>68</v>
      </c>
      <c r="H4295" s="1">
        <v>45812.250671296293</v>
      </c>
      <c r="I4295" t="b">
        <v>0</v>
      </c>
      <c r="J4295" t="b">
        <v>0</v>
      </c>
      <c r="K4295" t="s">
        <v>31</v>
      </c>
      <c r="L4295" t="s">
        <v>22</v>
      </c>
      <c r="M4295">
        <v>62500</v>
      </c>
      <c r="O4295" t="s">
        <v>5982</v>
      </c>
    </row>
    <row r="4296" spans="1:16" x14ac:dyDescent="0.35">
      <c r="A4296" t="s">
        <v>1776</v>
      </c>
      <c r="B4296" t="s">
        <v>5828</v>
      </c>
      <c r="C4296" t="s">
        <v>142</v>
      </c>
      <c r="D4296" t="s">
        <v>36</v>
      </c>
      <c r="E4296" t="s">
        <v>20</v>
      </c>
      <c r="F4296" t="b">
        <v>0</v>
      </c>
      <c r="G4296" t="s">
        <v>68</v>
      </c>
      <c r="H4296" s="1">
        <v>45812.250671296293</v>
      </c>
      <c r="I4296" t="b">
        <v>0</v>
      </c>
      <c r="J4296" t="b">
        <v>1</v>
      </c>
      <c r="K4296" t="s">
        <v>31</v>
      </c>
      <c r="L4296" t="s">
        <v>22</v>
      </c>
      <c r="M4296">
        <v>95000</v>
      </c>
      <c r="O4296" t="s">
        <v>209</v>
      </c>
      <c r="P4296" t="s">
        <v>5830</v>
      </c>
    </row>
    <row r="4297" spans="1:16" x14ac:dyDescent="0.35">
      <c r="A4297" t="s">
        <v>1776</v>
      </c>
      <c r="B4297" t="s">
        <v>5983</v>
      </c>
      <c r="C4297" t="s">
        <v>365</v>
      </c>
      <c r="D4297" t="s">
        <v>17441</v>
      </c>
      <c r="E4297" t="s">
        <v>20</v>
      </c>
      <c r="F4297" t="b">
        <v>0</v>
      </c>
      <c r="G4297" t="s">
        <v>68</v>
      </c>
      <c r="H4297" s="1">
        <v>45812.250671296293</v>
      </c>
      <c r="I4297" t="b">
        <v>0</v>
      </c>
      <c r="J4297" t="b">
        <v>1</v>
      </c>
      <c r="K4297" t="s">
        <v>31</v>
      </c>
      <c r="L4297" t="s">
        <v>22</v>
      </c>
      <c r="M4297">
        <v>140937.5</v>
      </c>
      <c r="O4297" t="s">
        <v>395</v>
      </c>
      <c r="P4297" t="s">
        <v>5984</v>
      </c>
    </row>
    <row r="4298" spans="1:16" x14ac:dyDescent="0.35">
      <c r="A4298" t="s">
        <v>1776</v>
      </c>
      <c r="B4298" t="s">
        <v>5985</v>
      </c>
      <c r="C4298" t="s">
        <v>142</v>
      </c>
      <c r="D4298" t="s">
        <v>974</v>
      </c>
      <c r="E4298" t="s">
        <v>20</v>
      </c>
      <c r="F4298" t="b">
        <v>0</v>
      </c>
      <c r="G4298" t="s">
        <v>68</v>
      </c>
      <c r="H4298" s="1">
        <v>45812.250671296293</v>
      </c>
      <c r="I4298" t="b">
        <v>0</v>
      </c>
      <c r="J4298" t="b">
        <v>1</v>
      </c>
      <c r="K4298" t="s">
        <v>31</v>
      </c>
      <c r="L4298" t="s">
        <v>22</v>
      </c>
      <c r="M4298">
        <v>88582</v>
      </c>
      <c r="O4298" t="s">
        <v>5986</v>
      </c>
      <c r="P4298" t="s">
        <v>561</v>
      </c>
    </row>
    <row r="4299" spans="1:16" x14ac:dyDescent="0.35">
      <c r="A4299" t="s">
        <v>1776</v>
      </c>
      <c r="B4299" t="s">
        <v>5987</v>
      </c>
      <c r="C4299" t="s">
        <v>3365</v>
      </c>
      <c r="D4299" t="s">
        <v>29</v>
      </c>
      <c r="E4299" t="s">
        <v>20</v>
      </c>
      <c r="F4299" t="b">
        <v>0</v>
      </c>
      <c r="G4299" t="s">
        <v>52</v>
      </c>
      <c r="H4299" s="1">
        <v>45812.375300925924</v>
      </c>
      <c r="I4299" t="b">
        <v>0</v>
      </c>
      <c r="J4299" t="b">
        <v>1</v>
      </c>
      <c r="K4299" t="s">
        <v>31</v>
      </c>
      <c r="L4299" t="s">
        <v>22</v>
      </c>
      <c r="M4299">
        <v>104676</v>
      </c>
      <c r="O4299" t="s">
        <v>5988</v>
      </c>
      <c r="P4299" t="s">
        <v>5989</v>
      </c>
    </row>
    <row r="4300" spans="1:16" x14ac:dyDescent="0.35">
      <c r="A4300" t="s">
        <v>1776</v>
      </c>
      <c r="B4300" t="s">
        <v>5359</v>
      </c>
      <c r="C4300" t="s">
        <v>170</v>
      </c>
      <c r="D4300" t="s">
        <v>29</v>
      </c>
      <c r="E4300" t="s">
        <v>91</v>
      </c>
      <c r="F4300" t="b">
        <v>0</v>
      </c>
      <c r="G4300" t="s">
        <v>171</v>
      </c>
      <c r="H4300" s="1">
        <v>45812.409513888888</v>
      </c>
      <c r="I4300" t="b">
        <v>0</v>
      </c>
      <c r="J4300" t="b">
        <v>1</v>
      </c>
      <c r="K4300" t="s">
        <v>31</v>
      </c>
      <c r="L4300" t="s">
        <v>32</v>
      </c>
      <c r="N4300">
        <v>63.5</v>
      </c>
      <c r="O4300" t="s">
        <v>3179</v>
      </c>
    </row>
    <row r="4301" spans="1:16" x14ac:dyDescent="0.35">
      <c r="A4301" t="s">
        <v>1776</v>
      </c>
      <c r="B4301" t="s">
        <v>2048</v>
      </c>
      <c r="C4301" t="s">
        <v>1778</v>
      </c>
      <c r="D4301" t="s">
        <v>17511</v>
      </c>
      <c r="E4301" t="s">
        <v>20</v>
      </c>
      <c r="F4301" t="b">
        <v>0</v>
      </c>
      <c r="G4301" t="s">
        <v>52</v>
      </c>
      <c r="H4301" s="1">
        <v>45812.458437499998</v>
      </c>
      <c r="I4301" t="b">
        <v>0</v>
      </c>
      <c r="J4301" t="b">
        <v>1</v>
      </c>
      <c r="K4301" t="s">
        <v>31</v>
      </c>
      <c r="L4301" t="s">
        <v>22</v>
      </c>
      <c r="M4301">
        <v>112500</v>
      </c>
      <c r="O4301" t="s">
        <v>5990</v>
      </c>
      <c r="P4301" t="s">
        <v>5991</v>
      </c>
    </row>
    <row r="4302" spans="1:16" x14ac:dyDescent="0.35">
      <c r="A4302" t="s">
        <v>1776</v>
      </c>
      <c r="B4302" t="s">
        <v>2422</v>
      </c>
      <c r="C4302" t="s">
        <v>154</v>
      </c>
      <c r="D4302" t="s">
        <v>573</v>
      </c>
      <c r="E4302" t="s">
        <v>296</v>
      </c>
      <c r="F4302" t="b">
        <v>0</v>
      </c>
      <c r="G4302" t="s">
        <v>52</v>
      </c>
      <c r="H4302" s="1">
        <v>45812.458472222221</v>
      </c>
      <c r="I4302" t="b">
        <v>1</v>
      </c>
      <c r="J4302" t="b">
        <v>0</v>
      </c>
      <c r="K4302" t="s">
        <v>31</v>
      </c>
      <c r="L4302" t="s">
        <v>32</v>
      </c>
      <c r="N4302">
        <v>75</v>
      </c>
      <c r="O4302" t="s">
        <v>2423</v>
      </c>
    </row>
    <row r="4303" spans="1:16" x14ac:dyDescent="0.35">
      <c r="A4303" t="s">
        <v>1776</v>
      </c>
      <c r="B4303" t="s">
        <v>5992</v>
      </c>
      <c r="C4303" t="s">
        <v>2852</v>
      </c>
      <c r="D4303" t="s">
        <v>29</v>
      </c>
      <c r="E4303" t="s">
        <v>20</v>
      </c>
      <c r="F4303" t="b">
        <v>0</v>
      </c>
      <c r="G4303" t="s">
        <v>52</v>
      </c>
      <c r="H4303" s="1">
        <v>45812.458553240736</v>
      </c>
      <c r="I4303" t="b">
        <v>0</v>
      </c>
      <c r="J4303" t="b">
        <v>1</v>
      </c>
      <c r="K4303" t="s">
        <v>31</v>
      </c>
      <c r="L4303" t="s">
        <v>32</v>
      </c>
      <c r="N4303">
        <v>62.135002136230469</v>
      </c>
      <c r="O4303" t="s">
        <v>603</v>
      </c>
      <c r="P4303" t="s">
        <v>5993</v>
      </c>
    </row>
    <row r="4304" spans="1:16" x14ac:dyDescent="0.35">
      <c r="A4304" t="s">
        <v>1776</v>
      </c>
      <c r="B4304" t="s">
        <v>5994</v>
      </c>
      <c r="C4304" t="s">
        <v>1026</v>
      </c>
      <c r="D4304" t="s">
        <v>36</v>
      </c>
      <c r="E4304" t="s">
        <v>20</v>
      </c>
      <c r="F4304" t="b">
        <v>0</v>
      </c>
      <c r="G4304" t="s">
        <v>30</v>
      </c>
      <c r="H4304" s="1">
        <v>45812.50104166667</v>
      </c>
      <c r="I4304" t="b">
        <v>0</v>
      </c>
      <c r="J4304" t="b">
        <v>0</v>
      </c>
      <c r="K4304" t="s">
        <v>31</v>
      </c>
      <c r="L4304" t="s">
        <v>22</v>
      </c>
      <c r="M4304">
        <v>79845</v>
      </c>
      <c r="O4304" t="s">
        <v>5995</v>
      </c>
      <c r="P4304" t="s">
        <v>5996</v>
      </c>
    </row>
    <row r="4305" spans="1:16" x14ac:dyDescent="0.35">
      <c r="A4305" t="s">
        <v>1776</v>
      </c>
      <c r="B4305" t="s">
        <v>1776</v>
      </c>
      <c r="C4305" t="s">
        <v>5997</v>
      </c>
      <c r="D4305" t="s">
        <v>3243</v>
      </c>
      <c r="E4305" t="s">
        <v>296</v>
      </c>
      <c r="F4305" t="b">
        <v>0</v>
      </c>
      <c r="G4305" t="s">
        <v>68</v>
      </c>
      <c r="H4305" s="1">
        <v>45812.542534722219</v>
      </c>
      <c r="I4305" t="b">
        <v>0</v>
      </c>
      <c r="J4305" t="b">
        <v>0</v>
      </c>
      <c r="K4305" t="s">
        <v>31</v>
      </c>
      <c r="L4305" t="s">
        <v>32</v>
      </c>
      <c r="N4305">
        <v>15</v>
      </c>
      <c r="O4305" t="s">
        <v>3244</v>
      </c>
      <c r="P4305" t="s">
        <v>3245</v>
      </c>
    </row>
    <row r="4306" spans="1:16" x14ac:dyDescent="0.35">
      <c r="A4306" t="s">
        <v>1776</v>
      </c>
      <c r="B4306" t="s">
        <v>5536</v>
      </c>
      <c r="C4306" t="s">
        <v>5998</v>
      </c>
      <c r="D4306" t="s">
        <v>36</v>
      </c>
      <c r="E4306" t="s">
        <v>91</v>
      </c>
      <c r="F4306" t="b">
        <v>0</v>
      </c>
      <c r="G4306" t="s">
        <v>52</v>
      </c>
      <c r="H4306" s="1">
        <v>45812.543749999997</v>
      </c>
      <c r="I4306" t="b">
        <v>0</v>
      </c>
      <c r="J4306" t="b">
        <v>0</v>
      </c>
      <c r="K4306" t="s">
        <v>31</v>
      </c>
      <c r="L4306" t="s">
        <v>32</v>
      </c>
      <c r="N4306">
        <v>62.5</v>
      </c>
      <c r="O4306" t="s">
        <v>5999</v>
      </c>
      <c r="P4306" t="s">
        <v>64</v>
      </c>
    </row>
    <row r="4307" spans="1:16" x14ac:dyDescent="0.35">
      <c r="A4307" t="s">
        <v>1776</v>
      </c>
      <c r="B4307" t="s">
        <v>6000</v>
      </c>
      <c r="C4307" t="s">
        <v>170</v>
      </c>
      <c r="D4307" t="s">
        <v>29</v>
      </c>
      <c r="E4307" t="s">
        <v>20</v>
      </c>
      <c r="F4307" t="b">
        <v>0</v>
      </c>
      <c r="G4307" t="s">
        <v>171</v>
      </c>
      <c r="H4307" s="1">
        <v>45812.617812500001</v>
      </c>
      <c r="I4307" t="b">
        <v>0</v>
      </c>
      <c r="J4307" t="b">
        <v>1</v>
      </c>
      <c r="K4307" t="s">
        <v>31</v>
      </c>
      <c r="L4307" t="s">
        <v>22</v>
      </c>
      <c r="M4307">
        <v>61500</v>
      </c>
      <c r="O4307" t="s">
        <v>6001</v>
      </c>
      <c r="P4307" t="s">
        <v>3001</v>
      </c>
    </row>
    <row r="4308" spans="1:16" x14ac:dyDescent="0.35">
      <c r="A4308" t="s">
        <v>1776</v>
      </c>
      <c r="B4308" t="s">
        <v>6002</v>
      </c>
      <c r="C4308" t="s">
        <v>1671</v>
      </c>
      <c r="D4308" t="s">
        <v>36</v>
      </c>
      <c r="E4308" t="s">
        <v>20</v>
      </c>
      <c r="F4308" t="b">
        <v>0</v>
      </c>
      <c r="G4308" t="s">
        <v>52</v>
      </c>
      <c r="H4308" s="1">
        <v>45812.666863425933</v>
      </c>
      <c r="I4308" t="b">
        <v>0</v>
      </c>
      <c r="J4308" t="b">
        <v>0</v>
      </c>
      <c r="K4308" t="s">
        <v>31</v>
      </c>
      <c r="L4308" t="s">
        <v>32</v>
      </c>
      <c r="N4308">
        <v>61.5</v>
      </c>
      <c r="O4308" t="s">
        <v>6003</v>
      </c>
      <c r="P4308" t="s">
        <v>6004</v>
      </c>
    </row>
    <row r="4309" spans="1:16" x14ac:dyDescent="0.35">
      <c r="A4309" t="s">
        <v>1776</v>
      </c>
      <c r="B4309" t="s">
        <v>6005</v>
      </c>
      <c r="C4309" t="s">
        <v>491</v>
      </c>
      <c r="D4309" t="s">
        <v>110</v>
      </c>
      <c r="E4309" t="s">
        <v>20</v>
      </c>
      <c r="F4309" t="b">
        <v>0</v>
      </c>
      <c r="G4309" t="s">
        <v>52</v>
      </c>
      <c r="H4309" s="1">
        <v>45812.666956018518</v>
      </c>
      <c r="I4309" t="b">
        <v>1</v>
      </c>
      <c r="J4309" t="b">
        <v>0</v>
      </c>
      <c r="K4309" t="s">
        <v>31</v>
      </c>
      <c r="L4309" t="s">
        <v>22</v>
      </c>
      <c r="M4309">
        <v>72698.6015625</v>
      </c>
      <c r="O4309" t="s">
        <v>6006</v>
      </c>
      <c r="P4309" t="s">
        <v>897</v>
      </c>
    </row>
    <row r="4310" spans="1:16" x14ac:dyDescent="0.35">
      <c r="A4310" t="s">
        <v>1776</v>
      </c>
      <c r="B4310" t="s">
        <v>2097</v>
      </c>
      <c r="C4310" t="s">
        <v>5166</v>
      </c>
      <c r="D4310" t="s">
        <v>29</v>
      </c>
      <c r="F4310" t="b">
        <v>0</v>
      </c>
      <c r="G4310" t="s">
        <v>52</v>
      </c>
      <c r="H4310" s="1">
        <v>45812.667013888888</v>
      </c>
      <c r="I4310" t="b">
        <v>1</v>
      </c>
      <c r="J4310" t="b">
        <v>0</v>
      </c>
      <c r="K4310" t="s">
        <v>31</v>
      </c>
      <c r="L4310" t="s">
        <v>32</v>
      </c>
      <c r="N4310">
        <v>47.5</v>
      </c>
      <c r="O4310" t="s">
        <v>6007</v>
      </c>
      <c r="P4310" t="s">
        <v>1226</v>
      </c>
    </row>
    <row r="4311" spans="1:16" x14ac:dyDescent="0.35">
      <c r="A4311" t="s">
        <v>1776</v>
      </c>
      <c r="B4311" t="s">
        <v>6008</v>
      </c>
      <c r="C4311" t="s">
        <v>142</v>
      </c>
      <c r="D4311" t="s">
        <v>36</v>
      </c>
      <c r="E4311" t="s">
        <v>20</v>
      </c>
      <c r="F4311" t="b">
        <v>0</v>
      </c>
      <c r="G4311" t="s">
        <v>68</v>
      </c>
      <c r="H4311" s="1">
        <v>45812.667337962957</v>
      </c>
      <c r="I4311" t="b">
        <v>0</v>
      </c>
      <c r="J4311" t="b">
        <v>0</v>
      </c>
      <c r="K4311" t="s">
        <v>31</v>
      </c>
      <c r="L4311" t="s">
        <v>22</v>
      </c>
      <c r="M4311">
        <v>71000</v>
      </c>
      <c r="O4311" t="s">
        <v>4027</v>
      </c>
      <c r="P4311" t="s">
        <v>6009</v>
      </c>
    </row>
    <row r="4312" spans="1:16" x14ac:dyDescent="0.35">
      <c r="A4312" t="s">
        <v>1776</v>
      </c>
      <c r="B4312" t="s">
        <v>6010</v>
      </c>
      <c r="C4312" t="s">
        <v>1599</v>
      </c>
      <c r="D4312" t="s">
        <v>29</v>
      </c>
      <c r="E4312" t="s">
        <v>91</v>
      </c>
      <c r="F4312" t="b">
        <v>0</v>
      </c>
      <c r="G4312" t="s">
        <v>68</v>
      </c>
      <c r="H4312" s="1">
        <v>45812.667488425926</v>
      </c>
      <c r="I4312" t="b">
        <v>1</v>
      </c>
      <c r="J4312" t="b">
        <v>0</v>
      </c>
      <c r="K4312" t="s">
        <v>31</v>
      </c>
      <c r="L4312" t="s">
        <v>32</v>
      </c>
      <c r="N4312">
        <v>25</v>
      </c>
      <c r="O4312" t="s">
        <v>2114</v>
      </c>
      <c r="P4312" t="s">
        <v>6011</v>
      </c>
    </row>
    <row r="4313" spans="1:16" x14ac:dyDescent="0.35">
      <c r="A4313" t="s">
        <v>1776</v>
      </c>
      <c r="B4313" t="s">
        <v>6012</v>
      </c>
      <c r="C4313" t="s">
        <v>320</v>
      </c>
      <c r="D4313" t="s">
        <v>36</v>
      </c>
      <c r="E4313" t="s">
        <v>20</v>
      </c>
      <c r="F4313" t="b">
        <v>0</v>
      </c>
      <c r="G4313" t="s">
        <v>52</v>
      </c>
      <c r="H4313" s="1">
        <v>45812.708599537043</v>
      </c>
      <c r="I4313" t="b">
        <v>0</v>
      </c>
      <c r="J4313" t="b">
        <v>1</v>
      </c>
      <c r="K4313" t="s">
        <v>31</v>
      </c>
      <c r="L4313" t="s">
        <v>22</v>
      </c>
      <c r="M4313">
        <v>126800</v>
      </c>
      <c r="O4313" t="s">
        <v>607</v>
      </c>
      <c r="P4313" t="s">
        <v>6013</v>
      </c>
    </row>
    <row r="4314" spans="1:16" x14ac:dyDescent="0.35">
      <c r="A4314" t="s">
        <v>1776</v>
      </c>
      <c r="B4314" t="s">
        <v>6014</v>
      </c>
      <c r="C4314" t="s">
        <v>6015</v>
      </c>
      <c r="D4314" t="s">
        <v>249</v>
      </c>
      <c r="E4314" t="s">
        <v>20</v>
      </c>
      <c r="F4314" t="b">
        <v>0</v>
      </c>
      <c r="G4314" t="s">
        <v>6015</v>
      </c>
      <c r="H4314" s="1">
        <v>45812.761296296303</v>
      </c>
      <c r="I4314" t="b">
        <v>0</v>
      </c>
      <c r="J4314" t="b">
        <v>0</v>
      </c>
      <c r="K4314" t="s">
        <v>6015</v>
      </c>
      <c r="L4314" t="s">
        <v>22</v>
      </c>
      <c r="M4314">
        <v>74750</v>
      </c>
      <c r="O4314" t="s">
        <v>6016</v>
      </c>
    </row>
    <row r="4315" spans="1:16" x14ac:dyDescent="0.35">
      <c r="A4315" t="s">
        <v>1776</v>
      </c>
      <c r="B4315" t="s">
        <v>6017</v>
      </c>
      <c r="C4315" t="s">
        <v>4610</v>
      </c>
      <c r="D4315" t="s">
        <v>110</v>
      </c>
      <c r="E4315" t="s">
        <v>91</v>
      </c>
      <c r="F4315" t="b">
        <v>0</v>
      </c>
      <c r="G4315" t="s">
        <v>52</v>
      </c>
      <c r="H4315" s="1">
        <v>45812.791770833333</v>
      </c>
      <c r="I4315" t="b">
        <v>0</v>
      </c>
      <c r="J4315" t="b">
        <v>0</v>
      </c>
      <c r="K4315" t="s">
        <v>31</v>
      </c>
      <c r="L4315" t="s">
        <v>32</v>
      </c>
      <c r="N4315">
        <v>60.5</v>
      </c>
      <c r="O4315" t="s">
        <v>6018</v>
      </c>
      <c r="P4315" t="s">
        <v>6004</v>
      </c>
    </row>
    <row r="4316" spans="1:16" x14ac:dyDescent="0.35">
      <c r="A4316" t="s">
        <v>1776</v>
      </c>
      <c r="B4316" t="s">
        <v>3947</v>
      </c>
      <c r="C4316" t="s">
        <v>2343</v>
      </c>
      <c r="D4316" t="s">
        <v>36</v>
      </c>
      <c r="E4316" t="s">
        <v>91</v>
      </c>
      <c r="F4316" t="b">
        <v>0</v>
      </c>
      <c r="G4316" t="s">
        <v>52</v>
      </c>
      <c r="H4316" s="1">
        <v>45812.791932870372</v>
      </c>
      <c r="I4316" t="b">
        <v>0</v>
      </c>
      <c r="J4316" t="b">
        <v>0</v>
      </c>
      <c r="K4316" t="s">
        <v>31</v>
      </c>
      <c r="L4316" t="s">
        <v>32</v>
      </c>
      <c r="N4316">
        <v>80</v>
      </c>
      <c r="O4316" t="s">
        <v>3948</v>
      </c>
    </row>
    <row r="4317" spans="1:16" x14ac:dyDescent="0.35">
      <c r="A4317" t="s">
        <v>1776</v>
      </c>
      <c r="B4317" t="s">
        <v>1844</v>
      </c>
      <c r="C4317" t="s">
        <v>649</v>
      </c>
      <c r="D4317" t="s">
        <v>110</v>
      </c>
      <c r="E4317" t="s">
        <v>91</v>
      </c>
      <c r="F4317" t="b">
        <v>0</v>
      </c>
      <c r="G4317" t="s">
        <v>43</v>
      </c>
      <c r="H4317" s="1">
        <v>45812.792187500003</v>
      </c>
      <c r="I4317" t="b">
        <v>1</v>
      </c>
      <c r="J4317" t="b">
        <v>0</v>
      </c>
      <c r="K4317" t="s">
        <v>31</v>
      </c>
      <c r="L4317" t="s">
        <v>22</v>
      </c>
      <c r="M4317">
        <v>50000</v>
      </c>
      <c r="O4317" t="s">
        <v>3744</v>
      </c>
      <c r="P4317" t="s">
        <v>2335</v>
      </c>
    </row>
    <row r="4318" spans="1:16" x14ac:dyDescent="0.35">
      <c r="A4318" t="s">
        <v>1776</v>
      </c>
      <c r="B4318" t="s">
        <v>6019</v>
      </c>
      <c r="C4318" t="s">
        <v>3103</v>
      </c>
      <c r="D4318" t="s">
        <v>36</v>
      </c>
      <c r="E4318" t="s">
        <v>20</v>
      </c>
      <c r="F4318" t="b">
        <v>0</v>
      </c>
      <c r="G4318" t="s">
        <v>30</v>
      </c>
      <c r="H4318" s="1">
        <v>45812.792743055557</v>
      </c>
      <c r="I4318" t="b">
        <v>0</v>
      </c>
      <c r="J4318" t="b">
        <v>1</v>
      </c>
      <c r="K4318" t="s">
        <v>31</v>
      </c>
      <c r="L4318" t="s">
        <v>22</v>
      </c>
      <c r="M4318">
        <v>55440</v>
      </c>
      <c r="O4318" t="s">
        <v>6020</v>
      </c>
      <c r="P4318" t="s">
        <v>5759</v>
      </c>
    </row>
    <row r="4319" spans="1:16" x14ac:dyDescent="0.35">
      <c r="A4319" t="s">
        <v>1776</v>
      </c>
      <c r="B4319" t="s">
        <v>6021</v>
      </c>
      <c r="C4319" t="s">
        <v>6022</v>
      </c>
      <c r="D4319" t="s">
        <v>36</v>
      </c>
      <c r="E4319" t="s">
        <v>91</v>
      </c>
      <c r="F4319" t="b">
        <v>0</v>
      </c>
      <c r="G4319" t="s">
        <v>171</v>
      </c>
      <c r="H4319" s="1">
        <v>45812.826678240737</v>
      </c>
      <c r="I4319" t="b">
        <v>1</v>
      </c>
      <c r="J4319" t="b">
        <v>0</v>
      </c>
      <c r="K4319" t="s">
        <v>31</v>
      </c>
      <c r="L4319" t="s">
        <v>32</v>
      </c>
      <c r="N4319">
        <v>77.5</v>
      </c>
      <c r="O4319" t="s">
        <v>6023</v>
      </c>
      <c r="P4319" t="s">
        <v>6024</v>
      </c>
    </row>
    <row r="4320" spans="1:16" x14ac:dyDescent="0.35">
      <c r="A4320" t="s">
        <v>1776</v>
      </c>
      <c r="B4320" t="s">
        <v>1776</v>
      </c>
      <c r="C4320" t="s">
        <v>6025</v>
      </c>
      <c r="D4320" t="s">
        <v>110</v>
      </c>
      <c r="E4320" t="s">
        <v>20</v>
      </c>
      <c r="F4320" t="b">
        <v>0</v>
      </c>
      <c r="G4320" t="s">
        <v>52</v>
      </c>
      <c r="H4320" s="1">
        <v>45812.833437499998</v>
      </c>
      <c r="I4320" t="b">
        <v>1</v>
      </c>
      <c r="J4320" t="b">
        <v>0</v>
      </c>
      <c r="K4320" t="s">
        <v>31</v>
      </c>
      <c r="L4320" t="s">
        <v>22</v>
      </c>
      <c r="M4320">
        <v>94657.0625</v>
      </c>
      <c r="O4320" t="s">
        <v>6026</v>
      </c>
      <c r="P4320" t="s">
        <v>340</v>
      </c>
    </row>
    <row r="4321" spans="1:16" x14ac:dyDescent="0.35">
      <c r="A4321" t="s">
        <v>1776</v>
      </c>
      <c r="B4321" t="s">
        <v>4105</v>
      </c>
      <c r="C4321" t="s">
        <v>3953</v>
      </c>
      <c r="D4321" t="s">
        <v>110</v>
      </c>
      <c r="E4321" t="s">
        <v>20</v>
      </c>
      <c r="F4321" t="b">
        <v>0</v>
      </c>
      <c r="G4321" t="s">
        <v>52</v>
      </c>
      <c r="H4321" s="1">
        <v>45812.833472222221</v>
      </c>
      <c r="I4321" t="b">
        <v>1</v>
      </c>
      <c r="J4321" t="b">
        <v>1</v>
      </c>
      <c r="K4321" t="s">
        <v>31</v>
      </c>
      <c r="L4321" t="s">
        <v>22</v>
      </c>
      <c r="M4321">
        <v>67921.984375</v>
      </c>
      <c r="O4321" t="s">
        <v>6027</v>
      </c>
      <c r="P4321" t="s">
        <v>1420</v>
      </c>
    </row>
    <row r="4322" spans="1:16" x14ac:dyDescent="0.35">
      <c r="A4322" t="s">
        <v>1776</v>
      </c>
      <c r="B4322" t="s">
        <v>6017</v>
      </c>
      <c r="C4322" t="s">
        <v>1671</v>
      </c>
      <c r="D4322" t="s">
        <v>36</v>
      </c>
      <c r="E4322" t="s">
        <v>20</v>
      </c>
      <c r="F4322" t="b">
        <v>0</v>
      </c>
      <c r="G4322" t="s">
        <v>52</v>
      </c>
      <c r="H4322" s="1">
        <v>45812.875196759262</v>
      </c>
      <c r="I4322" t="b">
        <v>0</v>
      </c>
      <c r="J4322" t="b">
        <v>0</v>
      </c>
      <c r="K4322" t="s">
        <v>31</v>
      </c>
      <c r="L4322" t="s">
        <v>32</v>
      </c>
      <c r="N4322">
        <v>63</v>
      </c>
      <c r="O4322" t="s">
        <v>6003</v>
      </c>
      <c r="P4322" t="s">
        <v>6004</v>
      </c>
    </row>
    <row r="4323" spans="1:16" x14ac:dyDescent="0.35">
      <c r="A4323" t="s">
        <v>1776</v>
      </c>
      <c r="B4323" t="s">
        <v>6028</v>
      </c>
      <c r="C4323" t="s">
        <v>2602</v>
      </c>
      <c r="D4323" t="s">
        <v>110</v>
      </c>
      <c r="E4323" t="s">
        <v>91</v>
      </c>
      <c r="F4323" t="b">
        <v>0</v>
      </c>
      <c r="G4323" t="s">
        <v>52</v>
      </c>
      <c r="H4323" s="1">
        <v>45812.916886574072</v>
      </c>
      <c r="I4323" t="b">
        <v>1</v>
      </c>
      <c r="J4323" t="b">
        <v>0</v>
      </c>
      <c r="K4323" t="s">
        <v>31</v>
      </c>
      <c r="L4323" t="s">
        <v>32</v>
      </c>
      <c r="N4323">
        <v>82.5</v>
      </c>
      <c r="O4323" t="s">
        <v>6029</v>
      </c>
      <c r="P4323" t="s">
        <v>6030</v>
      </c>
    </row>
    <row r="4324" spans="1:16" x14ac:dyDescent="0.35">
      <c r="A4324" t="s">
        <v>1776</v>
      </c>
      <c r="B4324" t="s">
        <v>1957</v>
      </c>
      <c r="C4324" t="s">
        <v>5457</v>
      </c>
      <c r="D4324" t="s">
        <v>573</v>
      </c>
      <c r="E4324" t="s">
        <v>296</v>
      </c>
      <c r="F4324" t="b">
        <v>0</v>
      </c>
      <c r="G4324" t="s">
        <v>171</v>
      </c>
      <c r="H4324" s="1">
        <v>45812.951180555552</v>
      </c>
      <c r="I4324" t="b">
        <v>1</v>
      </c>
      <c r="J4324" t="b">
        <v>0</v>
      </c>
      <c r="K4324" t="s">
        <v>31</v>
      </c>
      <c r="L4324" t="s">
        <v>32</v>
      </c>
      <c r="N4324">
        <v>22.694999694824219</v>
      </c>
      <c r="O4324" t="s">
        <v>5458</v>
      </c>
      <c r="P4324" t="s">
        <v>140</v>
      </c>
    </row>
    <row r="4325" spans="1:16" x14ac:dyDescent="0.35">
      <c r="A4325" t="s">
        <v>1776</v>
      </c>
      <c r="B4325" t="s">
        <v>5843</v>
      </c>
      <c r="C4325" t="s">
        <v>407</v>
      </c>
      <c r="D4325" t="s">
        <v>36</v>
      </c>
      <c r="E4325" t="s">
        <v>20</v>
      </c>
      <c r="F4325" t="b">
        <v>0</v>
      </c>
      <c r="G4325" t="s">
        <v>171</v>
      </c>
      <c r="H4325" s="1">
        <v>45812.99287037037</v>
      </c>
      <c r="I4325" t="b">
        <v>0</v>
      </c>
      <c r="J4325" t="b">
        <v>1</v>
      </c>
      <c r="K4325" t="s">
        <v>31</v>
      </c>
      <c r="L4325" t="s">
        <v>22</v>
      </c>
      <c r="M4325">
        <v>60900</v>
      </c>
      <c r="O4325" t="s">
        <v>209</v>
      </c>
      <c r="P4325" t="s">
        <v>5844</v>
      </c>
    </row>
    <row r="4326" spans="1:16" x14ac:dyDescent="0.35">
      <c r="A4326" t="s">
        <v>1776</v>
      </c>
      <c r="B4326" t="s">
        <v>5843</v>
      </c>
      <c r="C4326" t="s">
        <v>597</v>
      </c>
      <c r="D4326" t="s">
        <v>36</v>
      </c>
      <c r="E4326" t="s">
        <v>20</v>
      </c>
      <c r="F4326" t="b">
        <v>0</v>
      </c>
      <c r="G4326" t="s">
        <v>52</v>
      </c>
      <c r="H4326" s="1">
        <v>45813.000289351847</v>
      </c>
      <c r="I4326" t="b">
        <v>0</v>
      </c>
      <c r="J4326" t="b">
        <v>1</v>
      </c>
      <c r="K4326" t="s">
        <v>31</v>
      </c>
      <c r="L4326" t="s">
        <v>22</v>
      </c>
      <c r="M4326">
        <v>60900</v>
      </c>
      <c r="O4326" t="s">
        <v>209</v>
      </c>
      <c r="P4326" t="s">
        <v>5844</v>
      </c>
    </row>
    <row r="4327" spans="1:16" x14ac:dyDescent="0.35">
      <c r="A4327" t="s">
        <v>1776</v>
      </c>
      <c r="B4327" t="s">
        <v>6031</v>
      </c>
      <c r="C4327" t="s">
        <v>824</v>
      </c>
      <c r="D4327" t="s">
        <v>573</v>
      </c>
      <c r="E4327" t="s">
        <v>296</v>
      </c>
      <c r="F4327" t="b">
        <v>0</v>
      </c>
      <c r="G4327" t="s">
        <v>43</v>
      </c>
      <c r="H4327" s="1">
        <v>45813.000567129631</v>
      </c>
      <c r="I4327" t="b">
        <v>0</v>
      </c>
      <c r="J4327" t="b">
        <v>0</v>
      </c>
      <c r="K4327" t="s">
        <v>31</v>
      </c>
      <c r="L4327" t="s">
        <v>32</v>
      </c>
      <c r="N4327">
        <v>16.510000228881839</v>
      </c>
      <c r="O4327" t="s">
        <v>6032</v>
      </c>
      <c r="P4327" t="s">
        <v>216</v>
      </c>
    </row>
    <row r="4328" spans="1:16" x14ac:dyDescent="0.35">
      <c r="A4328" t="s">
        <v>1776</v>
      </c>
      <c r="B4328" t="s">
        <v>1776</v>
      </c>
      <c r="C4328" t="s">
        <v>6033</v>
      </c>
      <c r="D4328" t="s">
        <v>2039</v>
      </c>
      <c r="E4328" t="s">
        <v>20</v>
      </c>
      <c r="F4328" t="b">
        <v>0</v>
      </c>
      <c r="G4328" t="s">
        <v>68</v>
      </c>
      <c r="H4328" s="1">
        <v>45813.251006944447</v>
      </c>
      <c r="I4328" t="b">
        <v>0</v>
      </c>
      <c r="J4328" t="b">
        <v>1</v>
      </c>
      <c r="K4328" t="s">
        <v>31</v>
      </c>
      <c r="L4328" t="s">
        <v>32</v>
      </c>
      <c r="N4328">
        <v>25.239999771118161</v>
      </c>
      <c r="O4328" t="s">
        <v>6034</v>
      </c>
      <c r="P4328" t="s">
        <v>2173</v>
      </c>
    </row>
    <row r="4329" spans="1:16" x14ac:dyDescent="0.35">
      <c r="A4329" t="s">
        <v>1776</v>
      </c>
      <c r="B4329" t="s">
        <v>4229</v>
      </c>
      <c r="C4329" t="s">
        <v>4759</v>
      </c>
      <c r="D4329" t="s">
        <v>17512</v>
      </c>
      <c r="E4329" t="s">
        <v>20</v>
      </c>
      <c r="F4329" t="b">
        <v>0</v>
      </c>
      <c r="G4329" t="s">
        <v>68</v>
      </c>
      <c r="H4329" s="1">
        <v>45813.251006944447</v>
      </c>
      <c r="I4329" t="b">
        <v>0</v>
      </c>
      <c r="J4329" t="b">
        <v>1</v>
      </c>
      <c r="K4329" t="s">
        <v>31</v>
      </c>
      <c r="L4329" t="s">
        <v>22</v>
      </c>
      <c r="M4329">
        <v>162000</v>
      </c>
      <c r="O4329" t="s">
        <v>6035</v>
      </c>
      <c r="P4329" t="s">
        <v>6036</v>
      </c>
    </row>
    <row r="4330" spans="1:16" x14ac:dyDescent="0.35">
      <c r="A4330" t="s">
        <v>1776</v>
      </c>
      <c r="B4330" t="s">
        <v>6037</v>
      </c>
      <c r="C4330" t="s">
        <v>879</v>
      </c>
      <c r="D4330" t="s">
        <v>36</v>
      </c>
      <c r="E4330" t="s">
        <v>20</v>
      </c>
      <c r="F4330" t="b">
        <v>0</v>
      </c>
      <c r="G4330" t="s">
        <v>68</v>
      </c>
      <c r="H4330" s="1">
        <v>45813.251064814824</v>
      </c>
      <c r="I4330" t="b">
        <v>0</v>
      </c>
      <c r="J4330" t="b">
        <v>1</v>
      </c>
      <c r="K4330" t="s">
        <v>31</v>
      </c>
      <c r="L4330" t="s">
        <v>22</v>
      </c>
      <c r="M4330">
        <v>56500</v>
      </c>
      <c r="O4330" t="s">
        <v>6038</v>
      </c>
    </row>
    <row r="4331" spans="1:16" x14ac:dyDescent="0.35">
      <c r="A4331" t="s">
        <v>1776</v>
      </c>
      <c r="B4331" t="s">
        <v>6039</v>
      </c>
      <c r="C4331" t="s">
        <v>1188</v>
      </c>
      <c r="D4331" t="s">
        <v>110</v>
      </c>
      <c r="E4331" t="s">
        <v>91</v>
      </c>
      <c r="F4331" t="b">
        <v>0</v>
      </c>
      <c r="G4331" t="s">
        <v>47</v>
      </c>
      <c r="H4331" s="1">
        <v>45813.292094907411</v>
      </c>
      <c r="I4331" t="b">
        <v>0</v>
      </c>
      <c r="J4331" t="b">
        <v>0</v>
      </c>
      <c r="K4331" t="s">
        <v>31</v>
      </c>
      <c r="L4331" t="s">
        <v>32</v>
      </c>
      <c r="N4331">
        <v>58</v>
      </c>
      <c r="O4331" t="s">
        <v>4233</v>
      </c>
    </row>
    <row r="4332" spans="1:16" x14ac:dyDescent="0.35">
      <c r="A4332" t="s">
        <v>1776</v>
      </c>
      <c r="B4332" t="s">
        <v>4530</v>
      </c>
      <c r="C4332" t="s">
        <v>1768</v>
      </c>
      <c r="D4332" t="s">
        <v>5712</v>
      </c>
      <c r="E4332" t="s">
        <v>20</v>
      </c>
      <c r="F4332" t="b">
        <v>0</v>
      </c>
      <c r="G4332" t="s">
        <v>1768</v>
      </c>
      <c r="H4332" s="1">
        <v>45813.359768518523</v>
      </c>
      <c r="I4332" t="b">
        <v>1</v>
      </c>
      <c r="J4332" t="b">
        <v>0</v>
      </c>
      <c r="K4332" t="s">
        <v>1768</v>
      </c>
      <c r="L4332" t="s">
        <v>22</v>
      </c>
      <c r="M4332">
        <v>60000</v>
      </c>
      <c r="O4332" t="s">
        <v>5713</v>
      </c>
      <c r="P4332" t="s">
        <v>5714</v>
      </c>
    </row>
    <row r="4333" spans="1:16" x14ac:dyDescent="0.35">
      <c r="A4333" t="s">
        <v>1776</v>
      </c>
      <c r="B4333" t="s">
        <v>6040</v>
      </c>
      <c r="C4333" t="s">
        <v>283</v>
      </c>
      <c r="D4333" t="s">
        <v>573</v>
      </c>
      <c r="E4333" t="s">
        <v>296</v>
      </c>
      <c r="F4333" t="b">
        <v>0</v>
      </c>
      <c r="G4333" t="s">
        <v>52</v>
      </c>
      <c r="H4333" s="1">
        <v>45813.458483796298</v>
      </c>
      <c r="I4333" t="b">
        <v>0</v>
      </c>
      <c r="J4333" t="b">
        <v>0</v>
      </c>
      <c r="K4333" t="s">
        <v>31</v>
      </c>
      <c r="L4333" t="s">
        <v>32</v>
      </c>
      <c r="N4333">
        <v>27.979999542236332</v>
      </c>
      <c r="O4333" t="s">
        <v>4009</v>
      </c>
      <c r="P4333" t="s">
        <v>6041</v>
      </c>
    </row>
    <row r="4334" spans="1:16" x14ac:dyDescent="0.35">
      <c r="A4334" t="s">
        <v>1776</v>
      </c>
      <c r="B4334" t="s">
        <v>6042</v>
      </c>
      <c r="C4334" t="s">
        <v>6043</v>
      </c>
      <c r="D4334" t="s">
        <v>573</v>
      </c>
      <c r="E4334" t="s">
        <v>296</v>
      </c>
      <c r="F4334" t="b">
        <v>0</v>
      </c>
      <c r="G4334" t="s">
        <v>52</v>
      </c>
      <c r="H4334" s="1">
        <v>45813.458657407413</v>
      </c>
      <c r="I4334" t="b">
        <v>0</v>
      </c>
      <c r="J4334" t="b">
        <v>0</v>
      </c>
      <c r="K4334" t="s">
        <v>31</v>
      </c>
      <c r="L4334" t="s">
        <v>32</v>
      </c>
      <c r="N4334">
        <v>30.264999389648441</v>
      </c>
      <c r="O4334" t="s">
        <v>5722</v>
      </c>
      <c r="P4334" t="s">
        <v>6044</v>
      </c>
    </row>
    <row r="4335" spans="1:16" x14ac:dyDescent="0.35">
      <c r="A4335" t="s">
        <v>1776</v>
      </c>
      <c r="B4335" t="s">
        <v>2716</v>
      </c>
      <c r="C4335" t="s">
        <v>560</v>
      </c>
      <c r="D4335" t="s">
        <v>36</v>
      </c>
      <c r="E4335" t="s">
        <v>20</v>
      </c>
      <c r="F4335" t="b">
        <v>0</v>
      </c>
      <c r="G4335" t="s">
        <v>30</v>
      </c>
      <c r="H4335" s="1">
        <v>45813.501122685193</v>
      </c>
      <c r="I4335" t="b">
        <v>0</v>
      </c>
      <c r="J4335" t="b">
        <v>1</v>
      </c>
      <c r="K4335" t="s">
        <v>31</v>
      </c>
      <c r="L4335" t="s">
        <v>22</v>
      </c>
      <c r="M4335">
        <v>77050</v>
      </c>
      <c r="O4335" t="s">
        <v>209</v>
      </c>
      <c r="P4335" t="s">
        <v>6045</v>
      </c>
    </row>
    <row r="4336" spans="1:16" x14ac:dyDescent="0.35">
      <c r="A4336" t="s">
        <v>1776</v>
      </c>
      <c r="B4336" t="s">
        <v>6046</v>
      </c>
      <c r="C4336" t="s">
        <v>6047</v>
      </c>
      <c r="D4336" t="s">
        <v>29</v>
      </c>
      <c r="E4336" t="s">
        <v>20</v>
      </c>
      <c r="F4336" t="b">
        <v>0</v>
      </c>
      <c r="G4336" t="s">
        <v>52</v>
      </c>
      <c r="H4336" s="1">
        <v>45813.625173611108</v>
      </c>
      <c r="I4336" t="b">
        <v>0</v>
      </c>
      <c r="J4336" t="b">
        <v>0</v>
      </c>
      <c r="K4336" t="s">
        <v>31</v>
      </c>
      <c r="L4336" t="s">
        <v>22</v>
      </c>
      <c r="M4336">
        <v>70000</v>
      </c>
      <c r="O4336" t="s">
        <v>6048</v>
      </c>
      <c r="P4336" t="s">
        <v>164</v>
      </c>
    </row>
    <row r="4337" spans="1:16" x14ac:dyDescent="0.35">
      <c r="A4337" t="s">
        <v>1776</v>
      </c>
      <c r="B4337" t="s">
        <v>6049</v>
      </c>
      <c r="C4337" t="s">
        <v>2630</v>
      </c>
      <c r="D4337" t="s">
        <v>110</v>
      </c>
      <c r="E4337" t="s">
        <v>91</v>
      </c>
      <c r="F4337" t="b">
        <v>0</v>
      </c>
      <c r="G4337" t="s">
        <v>47</v>
      </c>
      <c r="H4337" s="1">
        <v>45813.625428240739</v>
      </c>
      <c r="I4337" t="b">
        <v>1</v>
      </c>
      <c r="J4337" t="b">
        <v>1</v>
      </c>
      <c r="K4337" t="s">
        <v>31</v>
      </c>
      <c r="L4337" t="s">
        <v>32</v>
      </c>
      <c r="N4337">
        <v>29.39999961853027</v>
      </c>
      <c r="O4337" t="s">
        <v>2096</v>
      </c>
      <c r="P4337" t="s">
        <v>6050</v>
      </c>
    </row>
    <row r="4338" spans="1:16" x14ac:dyDescent="0.35">
      <c r="A4338" t="s">
        <v>1776</v>
      </c>
      <c r="B4338" t="s">
        <v>1844</v>
      </c>
      <c r="C4338" t="s">
        <v>407</v>
      </c>
      <c r="D4338" t="s">
        <v>110</v>
      </c>
      <c r="E4338" t="s">
        <v>91</v>
      </c>
      <c r="F4338" t="b">
        <v>0</v>
      </c>
      <c r="G4338" t="s">
        <v>171</v>
      </c>
      <c r="H4338" s="1">
        <v>45813.659942129627</v>
      </c>
      <c r="I4338" t="b">
        <v>0</v>
      </c>
      <c r="J4338" t="b">
        <v>1</v>
      </c>
      <c r="K4338" t="s">
        <v>31</v>
      </c>
      <c r="L4338" t="s">
        <v>32</v>
      </c>
      <c r="N4338">
        <v>23</v>
      </c>
      <c r="O4338" t="s">
        <v>6051</v>
      </c>
      <c r="P4338" t="s">
        <v>2749</v>
      </c>
    </row>
    <row r="4339" spans="1:16" x14ac:dyDescent="0.35">
      <c r="A4339" t="s">
        <v>1776</v>
      </c>
      <c r="B4339" t="s">
        <v>6052</v>
      </c>
      <c r="C4339" t="s">
        <v>407</v>
      </c>
      <c r="D4339" t="s">
        <v>110</v>
      </c>
      <c r="E4339" t="s">
        <v>91</v>
      </c>
      <c r="F4339" t="b">
        <v>0</v>
      </c>
      <c r="G4339" t="s">
        <v>171</v>
      </c>
      <c r="H4339" s="1">
        <v>45813.65996527778</v>
      </c>
      <c r="I4339" t="b">
        <v>0</v>
      </c>
      <c r="J4339" t="b">
        <v>1</v>
      </c>
      <c r="K4339" t="s">
        <v>31</v>
      </c>
      <c r="L4339" t="s">
        <v>32</v>
      </c>
      <c r="N4339">
        <v>25</v>
      </c>
      <c r="O4339" t="s">
        <v>6053</v>
      </c>
      <c r="P4339" t="s">
        <v>2749</v>
      </c>
    </row>
    <row r="4340" spans="1:16" x14ac:dyDescent="0.35">
      <c r="A4340" t="s">
        <v>1776</v>
      </c>
      <c r="B4340" t="s">
        <v>6054</v>
      </c>
      <c r="C4340" t="s">
        <v>6055</v>
      </c>
      <c r="D4340" t="s">
        <v>110</v>
      </c>
      <c r="E4340" t="s">
        <v>20</v>
      </c>
      <c r="F4340" t="b">
        <v>0</v>
      </c>
      <c r="G4340" t="s">
        <v>171</v>
      </c>
      <c r="H4340" s="1">
        <v>45813.659988425927</v>
      </c>
      <c r="I4340" t="b">
        <v>0</v>
      </c>
      <c r="J4340" t="b">
        <v>0</v>
      </c>
      <c r="K4340" t="s">
        <v>31</v>
      </c>
      <c r="L4340" t="s">
        <v>32</v>
      </c>
      <c r="N4340">
        <v>26</v>
      </c>
      <c r="O4340" t="s">
        <v>5380</v>
      </c>
      <c r="P4340" t="s">
        <v>2749</v>
      </c>
    </row>
    <row r="4341" spans="1:16" x14ac:dyDescent="0.35">
      <c r="A4341" t="s">
        <v>1776</v>
      </c>
      <c r="B4341" t="s">
        <v>6056</v>
      </c>
      <c r="C4341" t="s">
        <v>2987</v>
      </c>
      <c r="D4341" t="s">
        <v>269</v>
      </c>
      <c r="E4341" t="s">
        <v>91</v>
      </c>
      <c r="F4341" t="b">
        <v>0</v>
      </c>
      <c r="G4341" t="s">
        <v>52</v>
      </c>
      <c r="H4341" s="1">
        <v>45813.708506944437</v>
      </c>
      <c r="I4341" t="b">
        <v>0</v>
      </c>
      <c r="J4341" t="b">
        <v>0</v>
      </c>
      <c r="K4341" t="s">
        <v>31</v>
      </c>
      <c r="L4341" t="s">
        <v>32</v>
      </c>
      <c r="N4341">
        <v>65</v>
      </c>
      <c r="O4341" t="s">
        <v>6057</v>
      </c>
      <c r="P4341" t="s">
        <v>6058</v>
      </c>
    </row>
    <row r="4342" spans="1:16" x14ac:dyDescent="0.35">
      <c r="A4342" t="s">
        <v>1776</v>
      </c>
      <c r="B4342" t="s">
        <v>6059</v>
      </c>
      <c r="C4342" t="s">
        <v>18</v>
      </c>
      <c r="D4342" t="s">
        <v>573</v>
      </c>
      <c r="E4342" t="s">
        <v>436</v>
      </c>
      <c r="F4342" t="b">
        <v>1</v>
      </c>
      <c r="G4342" t="s">
        <v>47</v>
      </c>
      <c r="H4342" s="1">
        <v>45813.709155092591</v>
      </c>
      <c r="I4342" t="b">
        <v>1</v>
      </c>
      <c r="J4342" t="b">
        <v>0</v>
      </c>
      <c r="K4342" t="s">
        <v>31</v>
      </c>
      <c r="L4342" t="s">
        <v>32</v>
      </c>
      <c r="N4342">
        <v>17.54999923706055</v>
      </c>
      <c r="O4342" t="s">
        <v>6060</v>
      </c>
    </row>
    <row r="4343" spans="1:16" x14ac:dyDescent="0.35">
      <c r="A4343" t="s">
        <v>1776</v>
      </c>
      <c r="B4343" t="s">
        <v>6061</v>
      </c>
      <c r="C4343" t="s">
        <v>5998</v>
      </c>
      <c r="D4343" t="s">
        <v>36</v>
      </c>
      <c r="E4343" t="s">
        <v>20</v>
      </c>
      <c r="F4343" t="b">
        <v>0</v>
      </c>
      <c r="G4343" t="s">
        <v>52</v>
      </c>
      <c r="H4343" s="1">
        <v>45813.752418981479</v>
      </c>
      <c r="I4343" t="b">
        <v>0</v>
      </c>
      <c r="J4343" t="b">
        <v>1</v>
      </c>
      <c r="K4343" t="s">
        <v>31</v>
      </c>
      <c r="L4343" t="s">
        <v>22</v>
      </c>
      <c r="M4343">
        <v>120500</v>
      </c>
      <c r="O4343" t="s">
        <v>172</v>
      </c>
      <c r="P4343" t="s">
        <v>1111</v>
      </c>
    </row>
    <row r="4344" spans="1:16" x14ac:dyDescent="0.35">
      <c r="A4344" t="s">
        <v>1776</v>
      </c>
      <c r="B4344" t="s">
        <v>3447</v>
      </c>
      <c r="C4344" t="s">
        <v>257</v>
      </c>
      <c r="D4344" t="s">
        <v>36</v>
      </c>
      <c r="E4344" t="s">
        <v>20</v>
      </c>
      <c r="F4344" t="b">
        <v>0</v>
      </c>
      <c r="G4344" t="s">
        <v>47</v>
      </c>
      <c r="H4344" s="1">
        <v>45813.792094907411</v>
      </c>
      <c r="I4344" t="b">
        <v>0</v>
      </c>
      <c r="J4344" t="b">
        <v>1</v>
      </c>
      <c r="K4344" t="s">
        <v>31</v>
      </c>
      <c r="L4344" t="s">
        <v>22</v>
      </c>
      <c r="M4344">
        <v>72500</v>
      </c>
      <c r="O4344" t="s">
        <v>6062</v>
      </c>
      <c r="P4344" t="s">
        <v>6063</v>
      </c>
    </row>
    <row r="4345" spans="1:16" x14ac:dyDescent="0.35">
      <c r="A4345" t="s">
        <v>1776</v>
      </c>
      <c r="B4345" t="s">
        <v>6064</v>
      </c>
      <c r="C4345" t="s">
        <v>537</v>
      </c>
      <c r="D4345" t="s">
        <v>573</v>
      </c>
      <c r="E4345" t="s">
        <v>20</v>
      </c>
      <c r="F4345" t="b">
        <v>0</v>
      </c>
      <c r="G4345" t="s">
        <v>171</v>
      </c>
      <c r="H4345" s="1">
        <v>45813.826724537037</v>
      </c>
      <c r="I4345" t="b">
        <v>0</v>
      </c>
      <c r="J4345" t="b">
        <v>1</v>
      </c>
      <c r="K4345" t="s">
        <v>31</v>
      </c>
      <c r="L4345" t="s">
        <v>32</v>
      </c>
      <c r="N4345">
        <v>50.380001068115227</v>
      </c>
      <c r="O4345" t="s">
        <v>6065</v>
      </c>
      <c r="P4345" t="s">
        <v>6066</v>
      </c>
    </row>
    <row r="4346" spans="1:16" x14ac:dyDescent="0.35">
      <c r="A4346" t="s">
        <v>1776</v>
      </c>
      <c r="B4346" t="s">
        <v>6067</v>
      </c>
      <c r="C4346" t="s">
        <v>196</v>
      </c>
      <c r="D4346" t="s">
        <v>573</v>
      </c>
      <c r="E4346" t="s">
        <v>20</v>
      </c>
      <c r="F4346" t="b">
        <v>0</v>
      </c>
      <c r="G4346" t="s">
        <v>47</v>
      </c>
      <c r="H4346" s="1">
        <v>45813.834050925929</v>
      </c>
      <c r="I4346" t="b">
        <v>0</v>
      </c>
      <c r="J4346" t="b">
        <v>1</v>
      </c>
      <c r="K4346" t="s">
        <v>31</v>
      </c>
      <c r="L4346" t="s">
        <v>32</v>
      </c>
      <c r="N4346">
        <v>24.33499908447266</v>
      </c>
      <c r="O4346" t="s">
        <v>6068</v>
      </c>
      <c r="P4346" t="s">
        <v>164</v>
      </c>
    </row>
    <row r="4347" spans="1:16" x14ac:dyDescent="0.35">
      <c r="A4347" t="s">
        <v>1776</v>
      </c>
      <c r="B4347" t="s">
        <v>6069</v>
      </c>
      <c r="C4347" t="s">
        <v>154</v>
      </c>
      <c r="D4347" t="s">
        <v>36</v>
      </c>
      <c r="E4347" t="s">
        <v>91</v>
      </c>
      <c r="F4347" t="b">
        <v>0</v>
      </c>
      <c r="G4347" t="s">
        <v>52</v>
      </c>
      <c r="H4347" s="1">
        <v>45813.834733796299</v>
      </c>
      <c r="I4347" t="b">
        <v>0</v>
      </c>
      <c r="J4347" t="b">
        <v>0</v>
      </c>
      <c r="K4347" t="s">
        <v>31</v>
      </c>
      <c r="L4347" t="s">
        <v>32</v>
      </c>
      <c r="N4347">
        <v>65</v>
      </c>
      <c r="O4347" t="s">
        <v>6070</v>
      </c>
    </row>
    <row r="4348" spans="1:16" x14ac:dyDescent="0.35">
      <c r="A4348" t="s">
        <v>1776</v>
      </c>
      <c r="B4348" t="s">
        <v>4105</v>
      </c>
      <c r="C4348" t="s">
        <v>3774</v>
      </c>
      <c r="D4348" t="s">
        <v>110</v>
      </c>
      <c r="E4348" t="s">
        <v>91</v>
      </c>
      <c r="F4348" t="b">
        <v>0</v>
      </c>
      <c r="G4348" t="s">
        <v>52</v>
      </c>
      <c r="H4348" s="1">
        <v>45813.875127314823</v>
      </c>
      <c r="I4348" t="b">
        <v>0</v>
      </c>
      <c r="J4348" t="b">
        <v>0</v>
      </c>
      <c r="K4348" t="s">
        <v>31</v>
      </c>
      <c r="L4348" t="s">
        <v>32</v>
      </c>
      <c r="N4348">
        <v>25.5</v>
      </c>
      <c r="O4348" t="s">
        <v>6071</v>
      </c>
      <c r="P4348" t="s">
        <v>251</v>
      </c>
    </row>
    <row r="4349" spans="1:16" x14ac:dyDescent="0.35">
      <c r="A4349" t="s">
        <v>1776</v>
      </c>
      <c r="B4349" t="s">
        <v>6072</v>
      </c>
      <c r="C4349" t="s">
        <v>488</v>
      </c>
      <c r="D4349" t="s">
        <v>115</v>
      </c>
      <c r="E4349" t="s">
        <v>20</v>
      </c>
      <c r="F4349" t="b">
        <v>0</v>
      </c>
      <c r="G4349" t="s">
        <v>171</v>
      </c>
      <c r="H4349" s="1">
        <v>45813.951608796298</v>
      </c>
      <c r="I4349" t="b">
        <v>0</v>
      </c>
      <c r="J4349" t="b">
        <v>0</v>
      </c>
      <c r="K4349" t="s">
        <v>31</v>
      </c>
      <c r="L4349" t="s">
        <v>22</v>
      </c>
      <c r="M4349">
        <v>70000</v>
      </c>
      <c r="O4349" t="s">
        <v>1123</v>
      </c>
      <c r="P4349" t="s">
        <v>6073</v>
      </c>
    </row>
    <row r="4350" spans="1:16" x14ac:dyDescent="0.35">
      <c r="A4350" t="s">
        <v>1776</v>
      </c>
      <c r="B4350" t="s">
        <v>2471</v>
      </c>
      <c r="C4350" t="s">
        <v>2710</v>
      </c>
      <c r="D4350" t="s">
        <v>115</v>
      </c>
      <c r="E4350" t="s">
        <v>20</v>
      </c>
      <c r="F4350" t="b">
        <v>0</v>
      </c>
      <c r="G4350" t="s">
        <v>43</v>
      </c>
      <c r="H4350" s="1">
        <v>45813.960173611107</v>
      </c>
      <c r="I4350" t="b">
        <v>1</v>
      </c>
      <c r="J4350" t="b">
        <v>0</v>
      </c>
      <c r="K4350" t="s">
        <v>31</v>
      </c>
      <c r="L4350" t="s">
        <v>22</v>
      </c>
      <c r="M4350">
        <v>92500</v>
      </c>
      <c r="O4350" t="s">
        <v>1123</v>
      </c>
      <c r="P4350" t="s">
        <v>6074</v>
      </c>
    </row>
    <row r="4351" spans="1:16" x14ac:dyDescent="0.35">
      <c r="A4351" t="s">
        <v>1776</v>
      </c>
      <c r="B4351" t="s">
        <v>6075</v>
      </c>
      <c r="C4351" t="s">
        <v>1188</v>
      </c>
      <c r="D4351" t="s">
        <v>36</v>
      </c>
      <c r="E4351" t="s">
        <v>20</v>
      </c>
      <c r="F4351" t="b">
        <v>0</v>
      </c>
      <c r="G4351" t="s">
        <v>47</v>
      </c>
      <c r="H4351" s="1">
        <v>45814.000428240739</v>
      </c>
      <c r="I4351" t="b">
        <v>0</v>
      </c>
      <c r="J4351" t="b">
        <v>1</v>
      </c>
      <c r="K4351" t="s">
        <v>31</v>
      </c>
      <c r="L4351" t="s">
        <v>22</v>
      </c>
      <c r="M4351">
        <v>123500</v>
      </c>
      <c r="O4351" t="s">
        <v>6076</v>
      </c>
      <c r="P4351" t="s">
        <v>6077</v>
      </c>
    </row>
    <row r="4352" spans="1:16" x14ac:dyDescent="0.35">
      <c r="A4352" t="s">
        <v>1776</v>
      </c>
      <c r="B4352" t="s">
        <v>6078</v>
      </c>
      <c r="C4352" t="s">
        <v>132</v>
      </c>
      <c r="D4352" t="s">
        <v>36</v>
      </c>
      <c r="E4352" t="s">
        <v>20</v>
      </c>
      <c r="F4352" t="b">
        <v>0</v>
      </c>
      <c r="G4352" t="s">
        <v>43</v>
      </c>
      <c r="H4352" s="1">
        <v>45814.000891203701</v>
      </c>
      <c r="I4352" t="b">
        <v>1</v>
      </c>
      <c r="J4352" t="b">
        <v>1</v>
      </c>
      <c r="K4352" t="s">
        <v>31</v>
      </c>
      <c r="L4352" t="s">
        <v>22</v>
      </c>
      <c r="M4352">
        <v>124087.5</v>
      </c>
      <c r="O4352" t="s">
        <v>133</v>
      </c>
      <c r="P4352" t="s">
        <v>6079</v>
      </c>
    </row>
    <row r="4353" spans="1:16" x14ac:dyDescent="0.35">
      <c r="A4353" t="s">
        <v>1776</v>
      </c>
      <c r="B4353" t="s">
        <v>2996</v>
      </c>
      <c r="C4353" t="s">
        <v>95</v>
      </c>
      <c r="D4353" t="s">
        <v>17445</v>
      </c>
      <c r="E4353" t="s">
        <v>20</v>
      </c>
      <c r="F4353" t="b">
        <v>0</v>
      </c>
      <c r="G4353" t="s">
        <v>30</v>
      </c>
      <c r="H4353" s="1">
        <v>45814.001122685193</v>
      </c>
      <c r="I4353" t="b">
        <v>0</v>
      </c>
      <c r="J4353" t="b">
        <v>1</v>
      </c>
      <c r="K4353" t="s">
        <v>31</v>
      </c>
      <c r="L4353" t="s">
        <v>22</v>
      </c>
      <c r="M4353">
        <v>149630</v>
      </c>
      <c r="O4353" t="s">
        <v>2465</v>
      </c>
      <c r="P4353" t="s">
        <v>2997</v>
      </c>
    </row>
    <row r="4354" spans="1:16" x14ac:dyDescent="0.35">
      <c r="A4354" t="s">
        <v>1776</v>
      </c>
      <c r="B4354" t="s">
        <v>6080</v>
      </c>
      <c r="C4354" t="s">
        <v>1734</v>
      </c>
      <c r="D4354" t="s">
        <v>29</v>
      </c>
      <c r="E4354" t="s">
        <v>20</v>
      </c>
      <c r="F4354" t="b">
        <v>0</v>
      </c>
      <c r="G4354" t="s">
        <v>171</v>
      </c>
      <c r="H4354" s="1">
        <v>45814.034895833327</v>
      </c>
      <c r="I4354" t="b">
        <v>1</v>
      </c>
      <c r="J4354" t="b">
        <v>0</v>
      </c>
      <c r="K4354" t="s">
        <v>31</v>
      </c>
      <c r="L4354" t="s">
        <v>22</v>
      </c>
      <c r="M4354">
        <v>81890</v>
      </c>
      <c r="O4354" t="s">
        <v>4104</v>
      </c>
      <c r="P4354" t="s">
        <v>6081</v>
      </c>
    </row>
    <row r="4355" spans="1:16" x14ac:dyDescent="0.35">
      <c r="A4355" t="s">
        <v>1776</v>
      </c>
      <c r="B4355" t="s">
        <v>6082</v>
      </c>
      <c r="C4355" t="s">
        <v>4486</v>
      </c>
      <c r="D4355" t="s">
        <v>36</v>
      </c>
      <c r="E4355" t="s">
        <v>20</v>
      </c>
      <c r="F4355" t="b">
        <v>0</v>
      </c>
      <c r="G4355" t="s">
        <v>52</v>
      </c>
      <c r="H4355" s="1">
        <v>45814.04179398148</v>
      </c>
      <c r="I4355" t="b">
        <v>0</v>
      </c>
      <c r="J4355" t="b">
        <v>1</v>
      </c>
      <c r="K4355" t="s">
        <v>31</v>
      </c>
      <c r="L4355" t="s">
        <v>22</v>
      </c>
      <c r="M4355">
        <v>95000</v>
      </c>
      <c r="O4355" t="s">
        <v>6083</v>
      </c>
      <c r="P4355" t="s">
        <v>140</v>
      </c>
    </row>
    <row r="4356" spans="1:16" x14ac:dyDescent="0.35">
      <c r="A4356" t="s">
        <v>1776</v>
      </c>
      <c r="B4356" t="s">
        <v>6084</v>
      </c>
      <c r="C4356" t="s">
        <v>537</v>
      </c>
      <c r="D4356" t="s">
        <v>36</v>
      </c>
      <c r="E4356" t="s">
        <v>20</v>
      </c>
      <c r="F4356" t="b">
        <v>0</v>
      </c>
      <c r="G4356" t="s">
        <v>30</v>
      </c>
      <c r="H4356" s="1">
        <v>45814.042881944442</v>
      </c>
      <c r="I4356" t="b">
        <v>0</v>
      </c>
      <c r="J4356" t="b">
        <v>0</v>
      </c>
      <c r="K4356" t="s">
        <v>31</v>
      </c>
      <c r="L4356" t="s">
        <v>22</v>
      </c>
      <c r="M4356">
        <v>130500</v>
      </c>
      <c r="O4356" t="s">
        <v>6085</v>
      </c>
      <c r="P4356" t="s">
        <v>140</v>
      </c>
    </row>
    <row r="4357" spans="1:16" x14ac:dyDescent="0.35">
      <c r="A4357" t="s">
        <v>1776</v>
      </c>
      <c r="B4357" t="s">
        <v>6086</v>
      </c>
      <c r="C4357" t="s">
        <v>18</v>
      </c>
      <c r="D4357" t="s">
        <v>110</v>
      </c>
      <c r="E4357" t="s">
        <v>436</v>
      </c>
      <c r="F4357" t="b">
        <v>1</v>
      </c>
      <c r="G4357" t="s">
        <v>52</v>
      </c>
      <c r="H4357" s="1">
        <v>45814.125173611108</v>
      </c>
      <c r="I4357" t="b">
        <v>0</v>
      </c>
      <c r="J4357" t="b">
        <v>0</v>
      </c>
      <c r="K4357" t="s">
        <v>31</v>
      </c>
      <c r="L4357" t="s">
        <v>22</v>
      </c>
      <c r="M4357">
        <v>81550</v>
      </c>
      <c r="O4357" t="s">
        <v>6087</v>
      </c>
      <c r="P4357" t="s">
        <v>156</v>
      </c>
    </row>
    <row r="4358" spans="1:16" x14ac:dyDescent="0.35">
      <c r="A4358" t="s">
        <v>1776</v>
      </c>
      <c r="B4358" t="s">
        <v>2137</v>
      </c>
      <c r="C4358" t="s">
        <v>1188</v>
      </c>
      <c r="D4358" t="s">
        <v>443</v>
      </c>
      <c r="E4358" t="s">
        <v>20</v>
      </c>
      <c r="F4358" t="b">
        <v>0</v>
      </c>
      <c r="G4358" t="s">
        <v>47</v>
      </c>
      <c r="H4358" s="1">
        <v>45814.167094907411</v>
      </c>
      <c r="I4358" t="b">
        <v>0</v>
      </c>
      <c r="J4358" t="b">
        <v>1</v>
      </c>
      <c r="K4358" t="s">
        <v>31</v>
      </c>
      <c r="L4358" t="s">
        <v>22</v>
      </c>
      <c r="M4358">
        <v>107500</v>
      </c>
      <c r="O4358" t="s">
        <v>6088</v>
      </c>
    </row>
    <row r="4359" spans="1:16" x14ac:dyDescent="0.35">
      <c r="A4359" t="s">
        <v>1776</v>
      </c>
      <c r="B4359" t="s">
        <v>1776</v>
      </c>
      <c r="C4359" t="s">
        <v>6089</v>
      </c>
      <c r="D4359" t="s">
        <v>29</v>
      </c>
      <c r="E4359" t="s">
        <v>20</v>
      </c>
      <c r="F4359" t="b">
        <v>0</v>
      </c>
      <c r="G4359" t="s">
        <v>68</v>
      </c>
      <c r="H4359" s="1">
        <v>45814.250543981478</v>
      </c>
      <c r="I4359" t="b">
        <v>0</v>
      </c>
      <c r="J4359" t="b">
        <v>1</v>
      </c>
      <c r="K4359" t="s">
        <v>31</v>
      </c>
      <c r="L4359" t="s">
        <v>32</v>
      </c>
      <c r="N4359">
        <v>24.5</v>
      </c>
      <c r="O4359" t="s">
        <v>6090</v>
      </c>
    </row>
    <row r="4360" spans="1:16" x14ac:dyDescent="0.35">
      <c r="A4360" t="s">
        <v>1776</v>
      </c>
      <c r="B4360" t="s">
        <v>6091</v>
      </c>
      <c r="C4360" t="s">
        <v>6033</v>
      </c>
      <c r="D4360" t="s">
        <v>29</v>
      </c>
      <c r="E4360" t="s">
        <v>20</v>
      </c>
      <c r="F4360" t="b">
        <v>0</v>
      </c>
      <c r="G4360" t="s">
        <v>68</v>
      </c>
      <c r="H4360" s="1">
        <v>45814.250543981478</v>
      </c>
      <c r="I4360" t="b">
        <v>0</v>
      </c>
      <c r="J4360" t="b">
        <v>1</v>
      </c>
      <c r="K4360" t="s">
        <v>31</v>
      </c>
      <c r="L4360" t="s">
        <v>32</v>
      </c>
      <c r="N4360">
        <v>25.239999771118161</v>
      </c>
      <c r="O4360" t="s">
        <v>6034</v>
      </c>
      <c r="P4360" t="s">
        <v>2173</v>
      </c>
    </row>
    <row r="4361" spans="1:16" x14ac:dyDescent="0.35">
      <c r="A4361" t="s">
        <v>1776</v>
      </c>
      <c r="B4361" t="s">
        <v>6092</v>
      </c>
      <c r="C4361" t="s">
        <v>1182</v>
      </c>
      <c r="D4361" t="s">
        <v>110</v>
      </c>
      <c r="E4361" t="s">
        <v>20</v>
      </c>
      <c r="F4361" t="b">
        <v>0</v>
      </c>
      <c r="G4361" t="s">
        <v>30</v>
      </c>
      <c r="H4361" s="1">
        <v>45814.250636574077</v>
      </c>
      <c r="I4361" t="b">
        <v>0</v>
      </c>
      <c r="J4361" t="b">
        <v>1</v>
      </c>
      <c r="K4361" t="s">
        <v>31</v>
      </c>
      <c r="L4361" t="s">
        <v>32</v>
      </c>
      <c r="N4361">
        <v>50</v>
      </c>
      <c r="O4361" t="s">
        <v>33</v>
      </c>
      <c r="P4361" t="s">
        <v>3981</v>
      </c>
    </row>
    <row r="4362" spans="1:16" x14ac:dyDescent="0.35">
      <c r="A4362" t="s">
        <v>1776</v>
      </c>
      <c r="B4362" t="s">
        <v>6093</v>
      </c>
      <c r="C4362" t="s">
        <v>1828</v>
      </c>
      <c r="D4362" t="s">
        <v>2039</v>
      </c>
      <c r="E4362" t="s">
        <v>296</v>
      </c>
      <c r="F4362" t="b">
        <v>0</v>
      </c>
      <c r="G4362" t="s">
        <v>994</v>
      </c>
      <c r="H4362" s="1">
        <v>45814.284618055557</v>
      </c>
      <c r="I4362" t="b">
        <v>0</v>
      </c>
      <c r="J4362" t="b">
        <v>0</v>
      </c>
      <c r="K4362" t="s">
        <v>994</v>
      </c>
      <c r="L4362" t="s">
        <v>32</v>
      </c>
      <c r="N4362">
        <v>18.239999771118161</v>
      </c>
      <c r="O4362" t="s">
        <v>6094</v>
      </c>
      <c r="P4362" t="s">
        <v>6095</v>
      </c>
    </row>
    <row r="4363" spans="1:16" x14ac:dyDescent="0.35">
      <c r="A4363" t="s">
        <v>1776</v>
      </c>
      <c r="B4363" t="s">
        <v>6096</v>
      </c>
      <c r="C4363" t="s">
        <v>1188</v>
      </c>
      <c r="D4363" t="s">
        <v>36</v>
      </c>
      <c r="E4363" t="s">
        <v>20</v>
      </c>
      <c r="F4363" t="b">
        <v>0</v>
      </c>
      <c r="G4363" t="s">
        <v>47</v>
      </c>
      <c r="H4363" s="1">
        <v>45814.292048611111</v>
      </c>
      <c r="I4363" t="b">
        <v>0</v>
      </c>
      <c r="J4363" t="b">
        <v>1</v>
      </c>
      <c r="K4363" t="s">
        <v>31</v>
      </c>
      <c r="L4363" t="s">
        <v>22</v>
      </c>
      <c r="M4363">
        <v>127700</v>
      </c>
      <c r="O4363" t="s">
        <v>2758</v>
      </c>
      <c r="P4363" t="s">
        <v>6097</v>
      </c>
    </row>
    <row r="4364" spans="1:16" x14ac:dyDescent="0.35">
      <c r="A4364" t="s">
        <v>1776</v>
      </c>
      <c r="B4364" t="s">
        <v>6019</v>
      </c>
      <c r="C4364" t="s">
        <v>3103</v>
      </c>
      <c r="D4364" t="s">
        <v>17513</v>
      </c>
      <c r="E4364" t="s">
        <v>20</v>
      </c>
      <c r="F4364" t="b">
        <v>0</v>
      </c>
      <c r="G4364" t="s">
        <v>171</v>
      </c>
      <c r="H4364" s="1">
        <v>45814.302893518521</v>
      </c>
      <c r="I4364" t="b">
        <v>0</v>
      </c>
      <c r="J4364" t="b">
        <v>1</v>
      </c>
      <c r="K4364" t="s">
        <v>31</v>
      </c>
      <c r="L4364" t="s">
        <v>22</v>
      </c>
      <c r="M4364">
        <v>55440</v>
      </c>
      <c r="O4364" t="s">
        <v>6020</v>
      </c>
      <c r="P4364" t="s">
        <v>5759</v>
      </c>
    </row>
    <row r="4365" spans="1:16" x14ac:dyDescent="0.35">
      <c r="A4365" t="s">
        <v>1776</v>
      </c>
      <c r="B4365" t="s">
        <v>5365</v>
      </c>
      <c r="C4365" t="s">
        <v>6098</v>
      </c>
      <c r="D4365" t="s">
        <v>110</v>
      </c>
      <c r="E4365" t="s">
        <v>20</v>
      </c>
      <c r="F4365" t="b">
        <v>0</v>
      </c>
      <c r="G4365" t="s">
        <v>43</v>
      </c>
      <c r="H4365" s="1">
        <v>45814.333761574067</v>
      </c>
      <c r="I4365" t="b">
        <v>0</v>
      </c>
      <c r="J4365" t="b">
        <v>0</v>
      </c>
      <c r="K4365" t="s">
        <v>31</v>
      </c>
      <c r="L4365" t="s">
        <v>22</v>
      </c>
      <c r="M4365">
        <v>60000</v>
      </c>
      <c r="O4365" t="s">
        <v>6099</v>
      </c>
      <c r="P4365" t="s">
        <v>611</v>
      </c>
    </row>
    <row r="4366" spans="1:16" x14ac:dyDescent="0.35">
      <c r="A4366" t="s">
        <v>1776</v>
      </c>
      <c r="B4366" t="s">
        <v>6078</v>
      </c>
      <c r="C4366" t="s">
        <v>132</v>
      </c>
      <c r="D4366" t="s">
        <v>29</v>
      </c>
      <c r="E4366" t="s">
        <v>20</v>
      </c>
      <c r="F4366" t="b">
        <v>0</v>
      </c>
      <c r="G4366" t="s">
        <v>43</v>
      </c>
      <c r="H4366" s="1">
        <v>45814.375474537039</v>
      </c>
      <c r="I4366" t="b">
        <v>1</v>
      </c>
      <c r="J4366" t="b">
        <v>1</v>
      </c>
      <c r="K4366" t="s">
        <v>31</v>
      </c>
      <c r="L4366" t="s">
        <v>22</v>
      </c>
      <c r="M4366">
        <v>124087.5</v>
      </c>
      <c r="O4366" t="s">
        <v>133</v>
      </c>
      <c r="P4366" t="s">
        <v>6079</v>
      </c>
    </row>
    <row r="4367" spans="1:16" x14ac:dyDescent="0.35">
      <c r="A4367" t="s">
        <v>1776</v>
      </c>
      <c r="B4367" t="s">
        <v>1776</v>
      </c>
      <c r="C4367" t="s">
        <v>5065</v>
      </c>
      <c r="D4367" t="s">
        <v>573</v>
      </c>
      <c r="E4367" t="s">
        <v>296</v>
      </c>
      <c r="F4367" t="b">
        <v>0</v>
      </c>
      <c r="G4367" t="s">
        <v>52</v>
      </c>
      <c r="H4367" s="1">
        <v>45814.458553240736</v>
      </c>
      <c r="I4367" t="b">
        <v>1</v>
      </c>
      <c r="J4367" t="b">
        <v>1</v>
      </c>
      <c r="K4367" t="s">
        <v>31</v>
      </c>
      <c r="L4367" t="s">
        <v>32</v>
      </c>
      <c r="N4367">
        <v>27.979999542236332</v>
      </c>
      <c r="O4367" t="s">
        <v>3775</v>
      </c>
      <c r="P4367" t="s">
        <v>3001</v>
      </c>
    </row>
    <row r="4368" spans="1:16" x14ac:dyDescent="0.35">
      <c r="A4368" t="s">
        <v>1776</v>
      </c>
      <c r="B4368" t="s">
        <v>6100</v>
      </c>
      <c r="C4368" t="s">
        <v>201</v>
      </c>
      <c r="D4368" t="s">
        <v>573</v>
      </c>
      <c r="E4368" t="s">
        <v>296</v>
      </c>
      <c r="F4368" t="b">
        <v>0</v>
      </c>
      <c r="G4368" t="s">
        <v>43</v>
      </c>
      <c r="H4368" s="1">
        <v>45814.45884259259</v>
      </c>
      <c r="I4368" t="b">
        <v>1</v>
      </c>
      <c r="J4368" t="b">
        <v>1</v>
      </c>
      <c r="K4368" t="s">
        <v>31</v>
      </c>
      <c r="L4368" t="s">
        <v>32</v>
      </c>
      <c r="N4368">
        <v>19.014999389648441</v>
      </c>
      <c r="O4368" t="s">
        <v>6101</v>
      </c>
      <c r="P4368" t="s">
        <v>5161</v>
      </c>
    </row>
    <row r="4369" spans="1:16" x14ac:dyDescent="0.35">
      <c r="A4369" t="s">
        <v>1776</v>
      </c>
      <c r="B4369" t="s">
        <v>6102</v>
      </c>
      <c r="C4369" t="s">
        <v>537</v>
      </c>
      <c r="D4369" t="s">
        <v>36</v>
      </c>
      <c r="E4369" t="s">
        <v>20</v>
      </c>
      <c r="F4369" t="b">
        <v>0</v>
      </c>
      <c r="G4369" t="s">
        <v>30</v>
      </c>
      <c r="H4369" s="1">
        <v>45814.50072916667</v>
      </c>
      <c r="I4369" t="b">
        <v>0</v>
      </c>
      <c r="J4369" t="b">
        <v>0</v>
      </c>
      <c r="K4369" t="s">
        <v>31</v>
      </c>
      <c r="L4369" t="s">
        <v>22</v>
      </c>
      <c r="M4369">
        <v>96750</v>
      </c>
      <c r="O4369" t="s">
        <v>209</v>
      </c>
    </row>
    <row r="4370" spans="1:16" x14ac:dyDescent="0.35">
      <c r="A4370" t="s">
        <v>1776</v>
      </c>
      <c r="B4370" t="s">
        <v>6103</v>
      </c>
      <c r="C4370" t="s">
        <v>154</v>
      </c>
      <c r="D4370" t="s">
        <v>110</v>
      </c>
      <c r="E4370" t="s">
        <v>20</v>
      </c>
      <c r="F4370" t="b">
        <v>0</v>
      </c>
      <c r="G4370" t="s">
        <v>52</v>
      </c>
      <c r="H4370" s="1">
        <v>45814.54178240741</v>
      </c>
      <c r="I4370" t="b">
        <v>0</v>
      </c>
      <c r="J4370" t="b">
        <v>0</v>
      </c>
      <c r="K4370" t="s">
        <v>31</v>
      </c>
      <c r="L4370" t="s">
        <v>22</v>
      </c>
      <c r="M4370">
        <v>95817.5</v>
      </c>
      <c r="O4370" t="s">
        <v>6104</v>
      </c>
      <c r="P4370" t="s">
        <v>2774</v>
      </c>
    </row>
    <row r="4371" spans="1:16" x14ac:dyDescent="0.35">
      <c r="A4371" t="s">
        <v>1776</v>
      </c>
      <c r="B4371" t="s">
        <v>2196</v>
      </c>
      <c r="C4371" t="s">
        <v>6105</v>
      </c>
      <c r="D4371" t="s">
        <v>17437</v>
      </c>
      <c r="F4371" t="b">
        <v>0</v>
      </c>
      <c r="G4371" t="s">
        <v>52</v>
      </c>
      <c r="H4371" s="1">
        <v>45814.583518518521</v>
      </c>
      <c r="I4371" t="b">
        <v>1</v>
      </c>
      <c r="J4371" t="b">
        <v>0</v>
      </c>
      <c r="K4371" t="s">
        <v>31</v>
      </c>
      <c r="L4371" t="s">
        <v>32</v>
      </c>
      <c r="N4371">
        <v>35</v>
      </c>
      <c r="O4371" t="s">
        <v>61</v>
      </c>
      <c r="P4371" t="s">
        <v>968</v>
      </c>
    </row>
    <row r="4372" spans="1:16" x14ac:dyDescent="0.35">
      <c r="A4372" t="s">
        <v>1776</v>
      </c>
      <c r="B4372" t="s">
        <v>6106</v>
      </c>
      <c r="C4372" t="s">
        <v>3774</v>
      </c>
      <c r="D4372" t="s">
        <v>110</v>
      </c>
      <c r="E4372" t="s">
        <v>91</v>
      </c>
      <c r="F4372" t="b">
        <v>0</v>
      </c>
      <c r="G4372" t="s">
        <v>52</v>
      </c>
      <c r="H4372" s="1">
        <v>45814.666828703703</v>
      </c>
      <c r="I4372" t="b">
        <v>0</v>
      </c>
      <c r="J4372" t="b">
        <v>1</v>
      </c>
      <c r="K4372" t="s">
        <v>31</v>
      </c>
      <c r="L4372" t="s">
        <v>32</v>
      </c>
      <c r="N4372">
        <v>25.5</v>
      </c>
      <c r="O4372" t="s">
        <v>6071</v>
      </c>
      <c r="P4372" t="s">
        <v>251</v>
      </c>
    </row>
    <row r="4373" spans="1:16" x14ac:dyDescent="0.35">
      <c r="A4373" t="s">
        <v>1776</v>
      </c>
      <c r="B4373" t="s">
        <v>5983</v>
      </c>
      <c r="C4373" t="s">
        <v>1336</v>
      </c>
      <c r="D4373" t="s">
        <v>110</v>
      </c>
      <c r="E4373" t="s">
        <v>20</v>
      </c>
      <c r="F4373" t="b">
        <v>0</v>
      </c>
      <c r="G4373" t="s">
        <v>68</v>
      </c>
      <c r="H4373" s="1">
        <v>45814.70890046296</v>
      </c>
      <c r="I4373" t="b">
        <v>0</v>
      </c>
      <c r="J4373" t="b">
        <v>1</v>
      </c>
      <c r="K4373" t="s">
        <v>31</v>
      </c>
      <c r="L4373" t="s">
        <v>22</v>
      </c>
      <c r="M4373">
        <v>130500</v>
      </c>
      <c r="O4373" t="s">
        <v>6107</v>
      </c>
      <c r="P4373" t="s">
        <v>6108</v>
      </c>
    </row>
    <row r="4374" spans="1:16" x14ac:dyDescent="0.35">
      <c r="A4374" t="s">
        <v>1776</v>
      </c>
      <c r="B4374" t="s">
        <v>6109</v>
      </c>
      <c r="C4374" t="s">
        <v>18</v>
      </c>
      <c r="D4374" t="s">
        <v>36</v>
      </c>
      <c r="E4374" t="s">
        <v>91</v>
      </c>
      <c r="F4374" t="b">
        <v>1</v>
      </c>
      <c r="G4374" t="s">
        <v>2494</v>
      </c>
      <c r="H4374" s="1">
        <v>45814.730995370373</v>
      </c>
      <c r="I4374" t="b">
        <v>1</v>
      </c>
      <c r="J4374" t="b">
        <v>0</v>
      </c>
      <c r="K4374" t="s">
        <v>2494</v>
      </c>
      <c r="L4374" t="s">
        <v>22</v>
      </c>
      <c r="M4374">
        <v>30000</v>
      </c>
      <c r="O4374" t="s">
        <v>6110</v>
      </c>
      <c r="P4374" t="s">
        <v>6111</v>
      </c>
    </row>
    <row r="4375" spans="1:16" x14ac:dyDescent="0.35">
      <c r="A4375" t="s">
        <v>1776</v>
      </c>
      <c r="B4375" t="s">
        <v>5983</v>
      </c>
      <c r="C4375" t="s">
        <v>2602</v>
      </c>
      <c r="D4375" t="s">
        <v>36</v>
      </c>
      <c r="E4375" t="s">
        <v>20</v>
      </c>
      <c r="F4375" t="b">
        <v>0</v>
      </c>
      <c r="G4375" t="s">
        <v>52</v>
      </c>
      <c r="H4375" s="1">
        <v>45814.750243055547</v>
      </c>
      <c r="I4375" t="b">
        <v>0</v>
      </c>
      <c r="J4375" t="b">
        <v>1</v>
      </c>
      <c r="K4375" t="s">
        <v>31</v>
      </c>
      <c r="L4375" t="s">
        <v>22</v>
      </c>
      <c r="M4375">
        <v>130500</v>
      </c>
      <c r="O4375" t="s">
        <v>6107</v>
      </c>
      <c r="P4375" t="s">
        <v>6108</v>
      </c>
    </row>
    <row r="4376" spans="1:16" x14ac:dyDescent="0.35">
      <c r="A4376" t="s">
        <v>1776</v>
      </c>
      <c r="B4376" t="s">
        <v>6112</v>
      </c>
      <c r="C4376" t="s">
        <v>6113</v>
      </c>
      <c r="D4376" t="s">
        <v>110</v>
      </c>
      <c r="E4376" t="s">
        <v>20</v>
      </c>
      <c r="F4376" t="b">
        <v>0</v>
      </c>
      <c r="G4376" t="s">
        <v>52</v>
      </c>
      <c r="H4376" s="1">
        <v>45814.791851851849</v>
      </c>
      <c r="I4376" t="b">
        <v>0</v>
      </c>
      <c r="J4376" t="b">
        <v>0</v>
      </c>
      <c r="K4376" t="s">
        <v>31</v>
      </c>
      <c r="L4376" t="s">
        <v>32</v>
      </c>
      <c r="N4376">
        <v>37.254997253417969</v>
      </c>
      <c r="O4376" t="s">
        <v>6114</v>
      </c>
      <c r="P4376" t="s">
        <v>6115</v>
      </c>
    </row>
    <row r="4377" spans="1:16" x14ac:dyDescent="0.35">
      <c r="A4377" t="s">
        <v>1776</v>
      </c>
      <c r="B4377" t="s">
        <v>6116</v>
      </c>
      <c r="C4377" t="s">
        <v>1616</v>
      </c>
      <c r="D4377" t="s">
        <v>36</v>
      </c>
      <c r="E4377" t="s">
        <v>20</v>
      </c>
      <c r="F4377" t="b">
        <v>0</v>
      </c>
      <c r="G4377" t="s">
        <v>52</v>
      </c>
      <c r="H4377" s="1">
        <v>45814.791909722233</v>
      </c>
      <c r="I4377" t="b">
        <v>0</v>
      </c>
      <c r="J4377" t="b">
        <v>1</v>
      </c>
      <c r="K4377" t="s">
        <v>31</v>
      </c>
      <c r="L4377" t="s">
        <v>22</v>
      </c>
      <c r="M4377">
        <v>193500</v>
      </c>
      <c r="O4377" t="s">
        <v>402</v>
      </c>
      <c r="P4377" t="s">
        <v>6117</v>
      </c>
    </row>
    <row r="4378" spans="1:16" x14ac:dyDescent="0.35">
      <c r="A4378" t="s">
        <v>1776</v>
      </c>
      <c r="B4378" t="s">
        <v>5015</v>
      </c>
      <c r="C4378" t="s">
        <v>6118</v>
      </c>
      <c r="D4378" t="s">
        <v>2175</v>
      </c>
      <c r="E4378" t="s">
        <v>20</v>
      </c>
      <c r="F4378" t="b">
        <v>0</v>
      </c>
      <c r="G4378" t="s">
        <v>30</v>
      </c>
      <c r="H4378" s="1">
        <v>45814.792372685188</v>
      </c>
      <c r="I4378" t="b">
        <v>1</v>
      </c>
      <c r="J4378" t="b">
        <v>1</v>
      </c>
      <c r="K4378" t="s">
        <v>31</v>
      </c>
      <c r="L4378" t="s">
        <v>32</v>
      </c>
      <c r="N4378">
        <v>20</v>
      </c>
      <c r="O4378" t="s">
        <v>133</v>
      </c>
      <c r="P4378" t="s">
        <v>5016</v>
      </c>
    </row>
    <row r="4379" spans="1:16" x14ac:dyDescent="0.35">
      <c r="A4379" t="s">
        <v>1776</v>
      </c>
      <c r="B4379" t="s">
        <v>6119</v>
      </c>
      <c r="C4379" t="s">
        <v>6120</v>
      </c>
      <c r="D4379" t="s">
        <v>110</v>
      </c>
      <c r="E4379" t="s">
        <v>20</v>
      </c>
      <c r="F4379" t="b">
        <v>0</v>
      </c>
      <c r="G4379" t="s">
        <v>52</v>
      </c>
      <c r="H4379" s="1">
        <v>45814.833495370367</v>
      </c>
      <c r="I4379" t="b">
        <v>0</v>
      </c>
      <c r="J4379" t="b">
        <v>1</v>
      </c>
      <c r="K4379" t="s">
        <v>31</v>
      </c>
      <c r="L4379" t="s">
        <v>22</v>
      </c>
      <c r="M4379">
        <v>62500</v>
      </c>
      <c r="O4379" t="s">
        <v>6121</v>
      </c>
    </row>
    <row r="4380" spans="1:16" x14ac:dyDescent="0.35">
      <c r="A4380" t="s">
        <v>1776</v>
      </c>
      <c r="B4380" t="s">
        <v>6122</v>
      </c>
      <c r="C4380" t="s">
        <v>283</v>
      </c>
      <c r="D4380" t="s">
        <v>36</v>
      </c>
      <c r="E4380" t="s">
        <v>20</v>
      </c>
      <c r="F4380" t="b">
        <v>0</v>
      </c>
      <c r="G4380" t="s">
        <v>52</v>
      </c>
      <c r="H4380" s="1">
        <v>45814.958449074067</v>
      </c>
      <c r="I4380" t="b">
        <v>1</v>
      </c>
      <c r="J4380" t="b">
        <v>1</v>
      </c>
      <c r="K4380" t="s">
        <v>31</v>
      </c>
      <c r="L4380" t="s">
        <v>22</v>
      </c>
      <c r="M4380">
        <v>126500</v>
      </c>
      <c r="O4380" t="s">
        <v>6123</v>
      </c>
      <c r="P4380" t="s">
        <v>6124</v>
      </c>
    </row>
    <row r="4381" spans="1:16" x14ac:dyDescent="0.35">
      <c r="A4381" t="s">
        <v>1776</v>
      </c>
      <c r="B4381" t="s">
        <v>6125</v>
      </c>
      <c r="C4381" t="s">
        <v>201</v>
      </c>
      <c r="D4381" t="s">
        <v>36</v>
      </c>
      <c r="E4381" t="s">
        <v>20</v>
      </c>
      <c r="F4381" t="b">
        <v>0</v>
      </c>
      <c r="G4381" t="s">
        <v>43</v>
      </c>
      <c r="H4381" s="1">
        <v>45815.000451388893</v>
      </c>
      <c r="I4381" t="b">
        <v>0</v>
      </c>
      <c r="J4381" t="b">
        <v>1</v>
      </c>
      <c r="K4381" t="s">
        <v>31</v>
      </c>
      <c r="L4381" t="s">
        <v>22</v>
      </c>
      <c r="M4381">
        <v>115000</v>
      </c>
      <c r="O4381" t="s">
        <v>6126</v>
      </c>
      <c r="P4381" t="s">
        <v>6127</v>
      </c>
    </row>
    <row r="4382" spans="1:16" x14ac:dyDescent="0.35">
      <c r="A4382" t="s">
        <v>1776</v>
      </c>
      <c r="B4382" t="s">
        <v>5015</v>
      </c>
      <c r="C4382" t="s">
        <v>1320</v>
      </c>
      <c r="D4382" t="s">
        <v>36</v>
      </c>
      <c r="E4382" t="s">
        <v>20</v>
      </c>
      <c r="F4382" t="b">
        <v>0</v>
      </c>
      <c r="G4382" t="s">
        <v>68</v>
      </c>
      <c r="H4382" s="1">
        <v>45815.000543981478</v>
      </c>
      <c r="I4382" t="b">
        <v>1</v>
      </c>
      <c r="J4382" t="b">
        <v>1</v>
      </c>
      <c r="K4382" t="s">
        <v>31</v>
      </c>
      <c r="L4382" t="s">
        <v>22</v>
      </c>
      <c r="M4382">
        <v>109000</v>
      </c>
      <c r="O4382" t="s">
        <v>133</v>
      </c>
      <c r="P4382" t="s">
        <v>5016</v>
      </c>
    </row>
    <row r="4383" spans="1:16" x14ac:dyDescent="0.35">
      <c r="A4383" t="s">
        <v>1776</v>
      </c>
      <c r="B4383" t="s">
        <v>6128</v>
      </c>
      <c r="C4383" t="s">
        <v>154</v>
      </c>
      <c r="D4383" t="s">
        <v>110</v>
      </c>
      <c r="E4383" t="s">
        <v>20</v>
      </c>
      <c r="F4383" t="b">
        <v>0</v>
      </c>
      <c r="G4383" t="s">
        <v>52</v>
      </c>
      <c r="H4383" s="1">
        <v>45815.042442129627</v>
      </c>
      <c r="I4383" t="b">
        <v>0</v>
      </c>
      <c r="J4383" t="b">
        <v>1</v>
      </c>
      <c r="K4383" t="s">
        <v>31</v>
      </c>
      <c r="L4383" t="s">
        <v>22</v>
      </c>
      <c r="M4383">
        <v>97500</v>
      </c>
      <c r="O4383" t="s">
        <v>6129</v>
      </c>
      <c r="P4383" t="s">
        <v>156</v>
      </c>
    </row>
    <row r="4384" spans="1:16" x14ac:dyDescent="0.35">
      <c r="A4384" t="s">
        <v>1776</v>
      </c>
      <c r="B4384" t="s">
        <v>6130</v>
      </c>
      <c r="C4384" t="s">
        <v>1778</v>
      </c>
      <c r="D4384" t="s">
        <v>1800</v>
      </c>
      <c r="E4384" t="s">
        <v>20</v>
      </c>
      <c r="F4384" t="b">
        <v>0</v>
      </c>
      <c r="G4384" t="s">
        <v>52</v>
      </c>
      <c r="H4384" s="1">
        <v>45815.250034722223</v>
      </c>
      <c r="I4384" t="b">
        <v>0</v>
      </c>
      <c r="J4384" t="b">
        <v>1</v>
      </c>
      <c r="K4384" t="s">
        <v>31</v>
      </c>
      <c r="L4384" t="s">
        <v>22</v>
      </c>
      <c r="M4384">
        <v>50000</v>
      </c>
      <c r="O4384" t="s">
        <v>6131</v>
      </c>
      <c r="P4384" t="s">
        <v>1016</v>
      </c>
    </row>
    <row r="4385" spans="1:16" x14ac:dyDescent="0.35">
      <c r="A4385" t="s">
        <v>1776</v>
      </c>
      <c r="B4385" t="s">
        <v>1776</v>
      </c>
      <c r="C4385" t="s">
        <v>1376</v>
      </c>
      <c r="D4385" t="s">
        <v>110</v>
      </c>
      <c r="E4385" t="s">
        <v>20</v>
      </c>
      <c r="F4385" t="b">
        <v>0</v>
      </c>
      <c r="G4385" t="s">
        <v>47</v>
      </c>
      <c r="H4385" s="1">
        <v>45815.250324074077</v>
      </c>
      <c r="I4385" t="b">
        <v>0</v>
      </c>
      <c r="J4385" t="b">
        <v>1</v>
      </c>
      <c r="K4385" t="s">
        <v>31</v>
      </c>
      <c r="L4385" t="s">
        <v>22</v>
      </c>
      <c r="M4385">
        <v>92500</v>
      </c>
      <c r="O4385" t="s">
        <v>1377</v>
      </c>
      <c r="P4385" t="s">
        <v>6132</v>
      </c>
    </row>
    <row r="4386" spans="1:16" x14ac:dyDescent="0.35">
      <c r="A4386" t="s">
        <v>1776</v>
      </c>
      <c r="B4386" t="s">
        <v>6049</v>
      </c>
      <c r="C4386" t="s">
        <v>2630</v>
      </c>
      <c r="D4386" t="s">
        <v>36</v>
      </c>
      <c r="F4386" t="b">
        <v>0</v>
      </c>
      <c r="G4386" t="s">
        <v>47</v>
      </c>
      <c r="H4386" s="1">
        <v>45815.250324074077</v>
      </c>
      <c r="I4386" t="b">
        <v>1</v>
      </c>
      <c r="J4386" t="b">
        <v>1</v>
      </c>
      <c r="K4386" t="s">
        <v>31</v>
      </c>
      <c r="L4386" t="s">
        <v>32</v>
      </c>
      <c r="N4386">
        <v>29.39999961853027</v>
      </c>
      <c r="O4386" t="s">
        <v>2096</v>
      </c>
      <c r="P4386" t="s">
        <v>6050</v>
      </c>
    </row>
    <row r="4387" spans="1:16" x14ac:dyDescent="0.35">
      <c r="A4387" t="s">
        <v>1776</v>
      </c>
      <c r="B4387" t="s">
        <v>5365</v>
      </c>
      <c r="C4387" t="s">
        <v>6133</v>
      </c>
      <c r="D4387" t="s">
        <v>36</v>
      </c>
      <c r="E4387" t="s">
        <v>20</v>
      </c>
      <c r="F4387" t="b">
        <v>0</v>
      </c>
      <c r="G4387" t="s">
        <v>43</v>
      </c>
      <c r="H4387" s="1">
        <v>45815.250393518523</v>
      </c>
      <c r="I4387" t="b">
        <v>0</v>
      </c>
      <c r="J4387" t="b">
        <v>0</v>
      </c>
      <c r="K4387" t="s">
        <v>31</v>
      </c>
      <c r="L4387" t="s">
        <v>22</v>
      </c>
      <c r="M4387">
        <v>60000</v>
      </c>
      <c r="O4387" t="s">
        <v>6134</v>
      </c>
      <c r="P4387" t="s">
        <v>611</v>
      </c>
    </row>
    <row r="4388" spans="1:16" x14ac:dyDescent="0.35">
      <c r="A4388" t="s">
        <v>1776</v>
      </c>
      <c r="B4388" t="s">
        <v>5015</v>
      </c>
      <c r="C4388" t="s">
        <v>1320</v>
      </c>
      <c r="D4388" t="s">
        <v>110</v>
      </c>
      <c r="E4388" t="s">
        <v>20</v>
      </c>
      <c r="F4388" t="b">
        <v>0</v>
      </c>
      <c r="G4388" t="s">
        <v>68</v>
      </c>
      <c r="H4388" s="1">
        <v>45815.250625000001</v>
      </c>
      <c r="I4388" t="b">
        <v>1</v>
      </c>
      <c r="J4388" t="b">
        <v>1</v>
      </c>
      <c r="K4388" t="s">
        <v>31</v>
      </c>
      <c r="L4388" t="s">
        <v>22</v>
      </c>
      <c r="M4388">
        <v>109000</v>
      </c>
      <c r="O4388" t="s">
        <v>133</v>
      </c>
      <c r="P4388" t="s">
        <v>5016</v>
      </c>
    </row>
    <row r="4389" spans="1:16" x14ac:dyDescent="0.35">
      <c r="A4389" t="s">
        <v>1776</v>
      </c>
      <c r="B4389" t="s">
        <v>2355</v>
      </c>
      <c r="C4389" t="s">
        <v>6135</v>
      </c>
      <c r="D4389" t="s">
        <v>110</v>
      </c>
      <c r="E4389" t="s">
        <v>20</v>
      </c>
      <c r="F4389" t="b">
        <v>0</v>
      </c>
      <c r="G4389" t="s">
        <v>68</v>
      </c>
      <c r="H4389" s="1">
        <v>45815.250625000001</v>
      </c>
      <c r="I4389" t="b">
        <v>0</v>
      </c>
      <c r="J4389" t="b">
        <v>1</v>
      </c>
      <c r="K4389" t="s">
        <v>31</v>
      </c>
      <c r="L4389" t="s">
        <v>22</v>
      </c>
      <c r="M4389">
        <v>52500</v>
      </c>
      <c r="O4389" t="s">
        <v>6136</v>
      </c>
      <c r="P4389" t="s">
        <v>1861</v>
      </c>
    </row>
    <row r="4390" spans="1:16" x14ac:dyDescent="0.35">
      <c r="A4390" t="s">
        <v>1776</v>
      </c>
      <c r="B4390" t="s">
        <v>6137</v>
      </c>
      <c r="C4390" t="s">
        <v>599</v>
      </c>
      <c r="D4390" t="s">
        <v>443</v>
      </c>
      <c r="E4390" t="s">
        <v>20</v>
      </c>
      <c r="F4390" t="b">
        <v>0</v>
      </c>
      <c r="G4390" t="s">
        <v>52</v>
      </c>
      <c r="H4390" s="1">
        <v>45815.334340277783</v>
      </c>
      <c r="I4390" t="b">
        <v>0</v>
      </c>
      <c r="J4390" t="b">
        <v>1</v>
      </c>
      <c r="K4390" t="s">
        <v>31</v>
      </c>
      <c r="L4390" t="s">
        <v>22</v>
      </c>
      <c r="M4390">
        <v>175000</v>
      </c>
      <c r="O4390" t="s">
        <v>6138</v>
      </c>
    </row>
    <row r="4391" spans="1:16" x14ac:dyDescent="0.35">
      <c r="A4391" t="s">
        <v>1776</v>
      </c>
      <c r="B4391" t="s">
        <v>6139</v>
      </c>
      <c r="C4391" t="s">
        <v>6140</v>
      </c>
      <c r="D4391" t="s">
        <v>42</v>
      </c>
      <c r="E4391" t="s">
        <v>20</v>
      </c>
      <c r="F4391" t="b">
        <v>0</v>
      </c>
      <c r="G4391" t="s">
        <v>171</v>
      </c>
      <c r="H4391" s="1">
        <v>45815.361805555563</v>
      </c>
      <c r="I4391" t="b">
        <v>0</v>
      </c>
      <c r="J4391" t="b">
        <v>1</v>
      </c>
      <c r="K4391" t="s">
        <v>31</v>
      </c>
      <c r="L4391" t="s">
        <v>22</v>
      </c>
      <c r="M4391">
        <v>61500</v>
      </c>
      <c r="O4391" t="s">
        <v>6141</v>
      </c>
      <c r="P4391" t="s">
        <v>3001</v>
      </c>
    </row>
    <row r="4392" spans="1:16" x14ac:dyDescent="0.35">
      <c r="A4392" t="s">
        <v>1776</v>
      </c>
      <c r="B4392" t="s">
        <v>2097</v>
      </c>
      <c r="C4392" t="s">
        <v>577</v>
      </c>
      <c r="D4392" t="s">
        <v>36</v>
      </c>
      <c r="E4392" t="s">
        <v>20</v>
      </c>
      <c r="F4392" t="b">
        <v>0</v>
      </c>
      <c r="G4392" t="s">
        <v>52</v>
      </c>
      <c r="H4392" s="1">
        <v>45815.500185185178</v>
      </c>
      <c r="I4392" t="b">
        <v>0</v>
      </c>
      <c r="J4392" t="b">
        <v>1</v>
      </c>
      <c r="K4392" t="s">
        <v>31</v>
      </c>
      <c r="L4392" t="s">
        <v>22</v>
      </c>
      <c r="M4392">
        <v>106710</v>
      </c>
      <c r="O4392" t="s">
        <v>209</v>
      </c>
      <c r="P4392" t="s">
        <v>1861</v>
      </c>
    </row>
    <row r="4393" spans="1:16" x14ac:dyDescent="0.35">
      <c r="A4393" t="s">
        <v>1776</v>
      </c>
      <c r="B4393" t="s">
        <v>5866</v>
      </c>
      <c r="C4393" t="s">
        <v>824</v>
      </c>
      <c r="D4393" t="s">
        <v>36</v>
      </c>
      <c r="E4393" t="s">
        <v>20</v>
      </c>
      <c r="F4393" t="b">
        <v>0</v>
      </c>
      <c r="G4393" t="s">
        <v>43</v>
      </c>
      <c r="H4393" s="1">
        <v>45815.500497685192</v>
      </c>
      <c r="I4393" t="b">
        <v>0</v>
      </c>
      <c r="J4393" t="b">
        <v>1</v>
      </c>
      <c r="K4393" t="s">
        <v>31</v>
      </c>
      <c r="L4393" t="s">
        <v>22</v>
      </c>
      <c r="M4393">
        <v>103244</v>
      </c>
      <c r="O4393" t="s">
        <v>209</v>
      </c>
      <c r="P4393" t="s">
        <v>5867</v>
      </c>
    </row>
    <row r="4394" spans="1:16" x14ac:dyDescent="0.35">
      <c r="A4394" t="s">
        <v>1776</v>
      </c>
      <c r="B4394" t="s">
        <v>6102</v>
      </c>
      <c r="C4394" t="s">
        <v>51</v>
      </c>
      <c r="D4394" t="s">
        <v>36</v>
      </c>
      <c r="E4394" t="s">
        <v>20</v>
      </c>
      <c r="F4394" t="b">
        <v>0</v>
      </c>
      <c r="G4394" t="s">
        <v>43</v>
      </c>
      <c r="H4394" s="1">
        <v>45815.500543981478</v>
      </c>
      <c r="I4394" t="b">
        <v>0</v>
      </c>
      <c r="J4394" t="b">
        <v>0</v>
      </c>
      <c r="K4394" t="s">
        <v>31</v>
      </c>
      <c r="L4394" t="s">
        <v>22</v>
      </c>
      <c r="M4394">
        <v>96750</v>
      </c>
      <c r="O4394" t="s">
        <v>209</v>
      </c>
    </row>
    <row r="4395" spans="1:16" x14ac:dyDescent="0.35">
      <c r="A4395" t="s">
        <v>1776</v>
      </c>
      <c r="B4395" t="s">
        <v>6142</v>
      </c>
      <c r="C4395" t="s">
        <v>805</v>
      </c>
      <c r="D4395" t="s">
        <v>29</v>
      </c>
      <c r="E4395" t="s">
        <v>20</v>
      </c>
      <c r="F4395" t="b">
        <v>0</v>
      </c>
      <c r="G4395" t="s">
        <v>30</v>
      </c>
      <c r="H4395" s="1">
        <v>45815.500763888893</v>
      </c>
      <c r="I4395" t="b">
        <v>0</v>
      </c>
      <c r="J4395" t="b">
        <v>1</v>
      </c>
      <c r="K4395" t="s">
        <v>31</v>
      </c>
      <c r="L4395" t="s">
        <v>22</v>
      </c>
      <c r="M4395">
        <v>87500</v>
      </c>
      <c r="O4395" t="s">
        <v>6143</v>
      </c>
      <c r="P4395" t="s">
        <v>6144</v>
      </c>
    </row>
    <row r="4396" spans="1:16" x14ac:dyDescent="0.35">
      <c r="A4396" t="s">
        <v>1776</v>
      </c>
      <c r="B4396" t="s">
        <v>6145</v>
      </c>
      <c r="C4396" t="s">
        <v>6146</v>
      </c>
      <c r="D4396" t="s">
        <v>36</v>
      </c>
      <c r="E4396" t="s">
        <v>204</v>
      </c>
      <c r="F4396" t="b">
        <v>0</v>
      </c>
      <c r="G4396" t="s">
        <v>43</v>
      </c>
      <c r="H4396" s="1">
        <v>45815.502245370371</v>
      </c>
      <c r="I4396" t="b">
        <v>0</v>
      </c>
      <c r="J4396" t="b">
        <v>0</v>
      </c>
      <c r="K4396" t="s">
        <v>31</v>
      </c>
      <c r="L4396" t="s">
        <v>32</v>
      </c>
      <c r="N4396">
        <v>29</v>
      </c>
      <c r="O4396" t="s">
        <v>6147</v>
      </c>
      <c r="P4396" t="s">
        <v>6148</v>
      </c>
    </row>
    <row r="4397" spans="1:16" x14ac:dyDescent="0.35">
      <c r="A4397" t="s">
        <v>1776</v>
      </c>
      <c r="B4397" t="s">
        <v>6149</v>
      </c>
      <c r="C4397" t="s">
        <v>5093</v>
      </c>
      <c r="D4397" t="s">
        <v>36</v>
      </c>
      <c r="E4397" t="s">
        <v>20</v>
      </c>
      <c r="F4397" t="b">
        <v>0</v>
      </c>
      <c r="G4397" t="s">
        <v>47</v>
      </c>
      <c r="H4397" s="1">
        <v>45815.62537037037</v>
      </c>
      <c r="I4397" t="b">
        <v>1</v>
      </c>
      <c r="J4397" t="b">
        <v>0</v>
      </c>
      <c r="K4397" t="s">
        <v>31</v>
      </c>
      <c r="L4397" t="s">
        <v>22</v>
      </c>
      <c r="M4397">
        <v>90000</v>
      </c>
      <c r="O4397" t="s">
        <v>48</v>
      </c>
      <c r="P4397" t="s">
        <v>343</v>
      </c>
    </row>
    <row r="4398" spans="1:16" x14ac:dyDescent="0.35">
      <c r="A4398" t="s">
        <v>1776</v>
      </c>
      <c r="B4398" t="s">
        <v>6150</v>
      </c>
      <c r="C4398" t="s">
        <v>142</v>
      </c>
      <c r="D4398" t="s">
        <v>573</v>
      </c>
      <c r="E4398" t="s">
        <v>20</v>
      </c>
      <c r="F4398" t="b">
        <v>0</v>
      </c>
      <c r="G4398" t="s">
        <v>68</v>
      </c>
      <c r="H4398" s="1">
        <v>45815.708993055552</v>
      </c>
      <c r="I4398" t="b">
        <v>0</v>
      </c>
      <c r="J4398" t="b">
        <v>0</v>
      </c>
      <c r="K4398" t="s">
        <v>31</v>
      </c>
      <c r="L4398" t="s">
        <v>32</v>
      </c>
      <c r="N4398">
        <v>35.159999847412109</v>
      </c>
      <c r="O4398" t="s">
        <v>6151</v>
      </c>
      <c r="P4398" t="s">
        <v>6152</v>
      </c>
    </row>
    <row r="4399" spans="1:16" x14ac:dyDescent="0.35">
      <c r="A4399" t="s">
        <v>1776</v>
      </c>
      <c r="B4399" t="s">
        <v>6153</v>
      </c>
      <c r="C4399" t="s">
        <v>3004</v>
      </c>
      <c r="D4399" t="s">
        <v>36</v>
      </c>
      <c r="E4399" t="s">
        <v>91</v>
      </c>
      <c r="F4399" t="b">
        <v>0</v>
      </c>
      <c r="G4399" t="s">
        <v>43</v>
      </c>
      <c r="H4399" s="1">
        <v>45815.750509259262</v>
      </c>
      <c r="I4399" t="b">
        <v>0</v>
      </c>
      <c r="J4399" t="b">
        <v>1</v>
      </c>
      <c r="K4399" t="s">
        <v>31</v>
      </c>
      <c r="L4399" t="s">
        <v>32</v>
      </c>
      <c r="N4399">
        <v>47.5</v>
      </c>
      <c r="O4399" t="s">
        <v>194</v>
      </c>
      <c r="P4399" t="s">
        <v>6154</v>
      </c>
    </row>
    <row r="4400" spans="1:16" x14ac:dyDescent="0.35">
      <c r="A4400" t="s">
        <v>1776</v>
      </c>
      <c r="B4400" t="s">
        <v>1957</v>
      </c>
      <c r="C4400" t="s">
        <v>158</v>
      </c>
      <c r="D4400" t="s">
        <v>573</v>
      </c>
      <c r="E4400" t="s">
        <v>296</v>
      </c>
      <c r="F4400" t="b">
        <v>0</v>
      </c>
      <c r="G4400" t="s">
        <v>30</v>
      </c>
      <c r="H4400" s="1">
        <v>45815.79247685185</v>
      </c>
      <c r="I4400" t="b">
        <v>1</v>
      </c>
      <c r="J4400" t="b">
        <v>0</v>
      </c>
      <c r="K4400" t="s">
        <v>31</v>
      </c>
      <c r="L4400" t="s">
        <v>32</v>
      </c>
      <c r="N4400">
        <v>21.430000305175781</v>
      </c>
      <c r="O4400" t="s">
        <v>4009</v>
      </c>
      <c r="P4400" t="s">
        <v>2887</v>
      </c>
    </row>
    <row r="4401" spans="1:16" x14ac:dyDescent="0.35">
      <c r="A4401" t="s">
        <v>1776</v>
      </c>
      <c r="B4401" t="s">
        <v>6155</v>
      </c>
      <c r="C4401" t="s">
        <v>537</v>
      </c>
      <c r="D4401" t="s">
        <v>573</v>
      </c>
      <c r="E4401" t="s">
        <v>296</v>
      </c>
      <c r="F4401" t="b">
        <v>0</v>
      </c>
      <c r="G4401" t="s">
        <v>171</v>
      </c>
      <c r="H4401" s="1">
        <v>45815.820162037038</v>
      </c>
      <c r="I4401" t="b">
        <v>0</v>
      </c>
      <c r="J4401" t="b">
        <v>0</v>
      </c>
      <c r="K4401" t="s">
        <v>31</v>
      </c>
      <c r="L4401" t="s">
        <v>32</v>
      </c>
      <c r="N4401">
        <v>12.239999771118161</v>
      </c>
      <c r="O4401" t="s">
        <v>6156</v>
      </c>
      <c r="P4401" t="s">
        <v>6157</v>
      </c>
    </row>
    <row r="4402" spans="1:16" x14ac:dyDescent="0.35">
      <c r="A4402" t="s">
        <v>1776</v>
      </c>
      <c r="B4402" t="s">
        <v>6158</v>
      </c>
      <c r="C4402" t="s">
        <v>6159</v>
      </c>
      <c r="D4402" t="s">
        <v>17445</v>
      </c>
      <c r="E4402" t="s">
        <v>20</v>
      </c>
      <c r="F4402" t="b">
        <v>0</v>
      </c>
      <c r="G4402" t="s">
        <v>43</v>
      </c>
      <c r="H4402" s="1">
        <v>45816.000497685192</v>
      </c>
      <c r="I4402" t="b">
        <v>0</v>
      </c>
      <c r="J4402" t="b">
        <v>1</v>
      </c>
      <c r="K4402" t="s">
        <v>31</v>
      </c>
      <c r="L4402" t="s">
        <v>22</v>
      </c>
      <c r="M4402">
        <v>146000</v>
      </c>
      <c r="O4402" t="s">
        <v>6160</v>
      </c>
      <c r="P4402" t="s">
        <v>6161</v>
      </c>
    </row>
    <row r="4403" spans="1:16" x14ac:dyDescent="0.35">
      <c r="A4403" t="s">
        <v>1776</v>
      </c>
      <c r="B4403" t="s">
        <v>6162</v>
      </c>
      <c r="C4403" t="s">
        <v>6163</v>
      </c>
      <c r="D4403" t="s">
        <v>17445</v>
      </c>
      <c r="E4403" t="s">
        <v>20</v>
      </c>
      <c r="F4403" t="b">
        <v>0</v>
      </c>
      <c r="G4403" t="s">
        <v>52</v>
      </c>
      <c r="H4403" s="1">
        <v>45816.001331018517</v>
      </c>
      <c r="I4403" t="b">
        <v>0</v>
      </c>
      <c r="J4403" t="b">
        <v>0</v>
      </c>
      <c r="K4403" t="s">
        <v>31</v>
      </c>
      <c r="L4403" t="s">
        <v>22</v>
      </c>
      <c r="M4403">
        <v>140000</v>
      </c>
      <c r="O4403" t="s">
        <v>6164</v>
      </c>
      <c r="P4403" t="s">
        <v>6165</v>
      </c>
    </row>
    <row r="4404" spans="1:16" x14ac:dyDescent="0.35">
      <c r="A4404" t="s">
        <v>1776</v>
      </c>
      <c r="B4404" t="s">
        <v>1776</v>
      </c>
      <c r="C4404" t="s">
        <v>1376</v>
      </c>
      <c r="D4404" t="s">
        <v>443</v>
      </c>
      <c r="E4404" t="s">
        <v>20</v>
      </c>
      <c r="F4404" t="b">
        <v>0</v>
      </c>
      <c r="G4404" t="s">
        <v>47</v>
      </c>
      <c r="H4404" s="1">
        <v>45816.250162037039</v>
      </c>
      <c r="I4404" t="b">
        <v>0</v>
      </c>
      <c r="J4404" t="b">
        <v>1</v>
      </c>
      <c r="K4404" t="s">
        <v>31</v>
      </c>
      <c r="L4404" t="s">
        <v>22</v>
      </c>
      <c r="M4404">
        <v>92500</v>
      </c>
      <c r="O4404" t="s">
        <v>1377</v>
      </c>
      <c r="P4404" t="s">
        <v>6132</v>
      </c>
    </row>
    <row r="4405" spans="1:16" x14ac:dyDescent="0.35">
      <c r="A4405" t="s">
        <v>1776</v>
      </c>
      <c r="B4405" t="s">
        <v>2030</v>
      </c>
      <c r="C4405" t="s">
        <v>4574</v>
      </c>
      <c r="D4405" t="s">
        <v>17472</v>
      </c>
      <c r="E4405" t="s">
        <v>760</v>
      </c>
      <c r="F4405" t="b">
        <v>0</v>
      </c>
      <c r="G4405" t="s">
        <v>43</v>
      </c>
      <c r="H4405" s="1">
        <v>45816.250300925924</v>
      </c>
      <c r="I4405" t="b">
        <v>0</v>
      </c>
      <c r="J4405" t="b">
        <v>1</v>
      </c>
      <c r="K4405" t="s">
        <v>31</v>
      </c>
      <c r="L4405" t="s">
        <v>32</v>
      </c>
      <c r="N4405">
        <v>49.5</v>
      </c>
      <c r="O4405" t="s">
        <v>2819</v>
      </c>
      <c r="P4405" t="s">
        <v>6166</v>
      </c>
    </row>
    <row r="4406" spans="1:16" x14ac:dyDescent="0.35">
      <c r="A4406" t="s">
        <v>1776</v>
      </c>
      <c r="B4406" t="s">
        <v>5015</v>
      </c>
      <c r="C4406" t="s">
        <v>1320</v>
      </c>
      <c r="D4406" t="s">
        <v>29</v>
      </c>
      <c r="E4406" t="s">
        <v>20</v>
      </c>
      <c r="F4406" t="b">
        <v>0</v>
      </c>
      <c r="G4406" t="s">
        <v>68</v>
      </c>
      <c r="H4406" s="1">
        <v>45816.250451388893</v>
      </c>
      <c r="I4406" t="b">
        <v>1</v>
      </c>
      <c r="J4406" t="b">
        <v>1</v>
      </c>
      <c r="K4406" t="s">
        <v>31</v>
      </c>
      <c r="L4406" t="s">
        <v>22</v>
      </c>
      <c r="M4406">
        <v>109000</v>
      </c>
      <c r="O4406" t="s">
        <v>133</v>
      </c>
      <c r="P4406" t="s">
        <v>5016</v>
      </c>
    </row>
    <row r="4407" spans="1:16" x14ac:dyDescent="0.35">
      <c r="A4407" t="s">
        <v>1776</v>
      </c>
      <c r="B4407" t="s">
        <v>1776</v>
      </c>
      <c r="C4407" t="s">
        <v>171</v>
      </c>
      <c r="D4407" t="s">
        <v>17514</v>
      </c>
      <c r="E4407" t="s">
        <v>20</v>
      </c>
      <c r="F4407" t="b">
        <v>0</v>
      </c>
      <c r="G4407" t="s">
        <v>171</v>
      </c>
      <c r="H4407" s="1">
        <v>45816.278425925928</v>
      </c>
      <c r="I4407" t="b">
        <v>0</v>
      </c>
      <c r="J4407" t="b">
        <v>1</v>
      </c>
      <c r="K4407" t="s">
        <v>31</v>
      </c>
      <c r="L4407" t="s">
        <v>22</v>
      </c>
      <c r="M4407">
        <v>135000</v>
      </c>
      <c r="O4407" t="s">
        <v>1079</v>
      </c>
      <c r="P4407" t="s">
        <v>2741</v>
      </c>
    </row>
    <row r="4408" spans="1:16" x14ac:dyDescent="0.35">
      <c r="A4408" t="s">
        <v>1776</v>
      </c>
      <c r="B4408" t="s">
        <v>6167</v>
      </c>
      <c r="C4408" t="s">
        <v>6168</v>
      </c>
      <c r="D4408" t="s">
        <v>249</v>
      </c>
      <c r="E4408" t="s">
        <v>20</v>
      </c>
      <c r="F4408" t="b">
        <v>0</v>
      </c>
      <c r="G4408" t="s">
        <v>6169</v>
      </c>
      <c r="H4408" s="1">
        <v>45816.31212962963</v>
      </c>
      <c r="I4408" t="b">
        <v>0</v>
      </c>
      <c r="J4408" t="b">
        <v>0</v>
      </c>
      <c r="K4408" t="s">
        <v>6169</v>
      </c>
      <c r="L4408" t="s">
        <v>22</v>
      </c>
      <c r="M4408">
        <v>40000</v>
      </c>
      <c r="O4408" t="s">
        <v>3023</v>
      </c>
      <c r="P4408" t="s">
        <v>6170</v>
      </c>
    </row>
    <row r="4409" spans="1:16" x14ac:dyDescent="0.35">
      <c r="A4409" t="s">
        <v>1776</v>
      </c>
      <c r="B4409" t="s">
        <v>6171</v>
      </c>
      <c r="C4409" t="s">
        <v>6172</v>
      </c>
      <c r="D4409" t="s">
        <v>573</v>
      </c>
      <c r="E4409" t="s">
        <v>296</v>
      </c>
      <c r="F4409" t="b">
        <v>0</v>
      </c>
      <c r="G4409" t="s">
        <v>171</v>
      </c>
      <c r="H4409" s="1">
        <v>45816.416585648149</v>
      </c>
      <c r="I4409" t="b">
        <v>1</v>
      </c>
      <c r="J4409" t="b">
        <v>1</v>
      </c>
      <c r="K4409" t="s">
        <v>31</v>
      </c>
      <c r="L4409" t="s">
        <v>32</v>
      </c>
      <c r="N4409">
        <v>22.694999694824219</v>
      </c>
      <c r="O4409" t="s">
        <v>6173</v>
      </c>
      <c r="P4409" t="s">
        <v>6174</v>
      </c>
    </row>
    <row r="4410" spans="1:16" x14ac:dyDescent="0.35">
      <c r="A4410" t="s">
        <v>1776</v>
      </c>
      <c r="B4410" t="s">
        <v>6175</v>
      </c>
      <c r="C4410" t="s">
        <v>6176</v>
      </c>
      <c r="D4410" t="s">
        <v>573</v>
      </c>
      <c r="E4410" t="s">
        <v>296</v>
      </c>
      <c r="F4410" t="b">
        <v>0</v>
      </c>
      <c r="G4410" t="s">
        <v>47</v>
      </c>
      <c r="H4410" s="1">
        <v>45816.416921296302</v>
      </c>
      <c r="I4410" t="b">
        <v>0</v>
      </c>
      <c r="J4410" t="b">
        <v>0</v>
      </c>
      <c r="K4410" t="s">
        <v>31</v>
      </c>
      <c r="L4410" t="s">
        <v>32</v>
      </c>
      <c r="N4410">
        <v>24.33499908447266</v>
      </c>
      <c r="O4410" t="s">
        <v>6177</v>
      </c>
      <c r="P4410" t="s">
        <v>6178</v>
      </c>
    </row>
    <row r="4411" spans="1:16" x14ac:dyDescent="0.35">
      <c r="A4411" t="s">
        <v>1776</v>
      </c>
      <c r="B4411" t="s">
        <v>2196</v>
      </c>
      <c r="C4411" t="s">
        <v>3761</v>
      </c>
      <c r="D4411" t="s">
        <v>36</v>
      </c>
      <c r="E4411" t="s">
        <v>20</v>
      </c>
      <c r="F4411" t="b">
        <v>0</v>
      </c>
      <c r="G4411" t="s">
        <v>52</v>
      </c>
      <c r="H4411" s="1">
        <v>45816.500011574077</v>
      </c>
      <c r="I4411" t="b">
        <v>0</v>
      </c>
      <c r="J4411" t="b">
        <v>1</v>
      </c>
      <c r="K4411" t="s">
        <v>31</v>
      </c>
      <c r="L4411" t="s">
        <v>22</v>
      </c>
      <c r="M4411">
        <v>125000</v>
      </c>
      <c r="O4411" t="s">
        <v>209</v>
      </c>
      <c r="P4411" t="s">
        <v>3929</v>
      </c>
    </row>
    <row r="4412" spans="1:16" x14ac:dyDescent="0.35">
      <c r="A4412" t="s">
        <v>1776</v>
      </c>
      <c r="B4412" t="s">
        <v>6179</v>
      </c>
      <c r="C4412" t="s">
        <v>2602</v>
      </c>
      <c r="D4412" t="s">
        <v>36</v>
      </c>
      <c r="E4412" t="s">
        <v>20</v>
      </c>
      <c r="F4412" t="b">
        <v>0</v>
      </c>
      <c r="G4412" t="s">
        <v>52</v>
      </c>
      <c r="H4412" s="1">
        <v>45816.500034722223</v>
      </c>
      <c r="I4412" t="b">
        <v>0</v>
      </c>
      <c r="J4412" t="b">
        <v>1</v>
      </c>
      <c r="K4412" t="s">
        <v>31</v>
      </c>
      <c r="L4412" t="s">
        <v>32</v>
      </c>
      <c r="N4412">
        <v>50.424999237060547</v>
      </c>
      <c r="O4412" t="s">
        <v>209</v>
      </c>
      <c r="P4412" t="s">
        <v>232</v>
      </c>
    </row>
    <row r="4413" spans="1:16" x14ac:dyDescent="0.35">
      <c r="A4413" t="s">
        <v>1776</v>
      </c>
      <c r="B4413" t="s">
        <v>4147</v>
      </c>
      <c r="C4413" t="s">
        <v>6180</v>
      </c>
      <c r="D4413" t="s">
        <v>573</v>
      </c>
      <c r="E4413" t="s">
        <v>296</v>
      </c>
      <c r="F4413" t="b">
        <v>0</v>
      </c>
      <c r="G4413" t="s">
        <v>68</v>
      </c>
      <c r="H4413" s="1">
        <v>45816.500532407408</v>
      </c>
      <c r="I4413" t="b">
        <v>0</v>
      </c>
      <c r="J4413" t="b">
        <v>1</v>
      </c>
      <c r="K4413" t="s">
        <v>31</v>
      </c>
      <c r="L4413" t="s">
        <v>32</v>
      </c>
      <c r="N4413">
        <v>19.57500076293945</v>
      </c>
      <c r="O4413" t="s">
        <v>6181</v>
      </c>
      <c r="P4413" t="s">
        <v>140</v>
      </c>
    </row>
    <row r="4414" spans="1:16" x14ac:dyDescent="0.35">
      <c r="A4414" t="s">
        <v>1776</v>
      </c>
      <c r="B4414" t="s">
        <v>1776</v>
      </c>
      <c r="C4414" t="s">
        <v>6182</v>
      </c>
      <c r="D4414" t="s">
        <v>36</v>
      </c>
      <c r="E4414" t="s">
        <v>20</v>
      </c>
      <c r="F4414" t="b">
        <v>0</v>
      </c>
      <c r="G4414" t="s">
        <v>52</v>
      </c>
      <c r="H4414" s="1">
        <v>45816.50172453704</v>
      </c>
      <c r="I4414" t="b">
        <v>0</v>
      </c>
      <c r="J4414" t="b">
        <v>1</v>
      </c>
      <c r="K4414" t="s">
        <v>31</v>
      </c>
      <c r="L4414" t="s">
        <v>32</v>
      </c>
      <c r="N4414">
        <v>45</v>
      </c>
      <c r="O4414" t="s">
        <v>209</v>
      </c>
      <c r="P4414" t="s">
        <v>232</v>
      </c>
    </row>
    <row r="4415" spans="1:16" x14ac:dyDescent="0.35">
      <c r="A4415" t="s">
        <v>1776</v>
      </c>
      <c r="B4415" t="s">
        <v>1776</v>
      </c>
      <c r="C4415" t="s">
        <v>6183</v>
      </c>
      <c r="D4415" t="s">
        <v>36</v>
      </c>
      <c r="E4415" t="s">
        <v>20</v>
      </c>
      <c r="F4415" t="b">
        <v>0</v>
      </c>
      <c r="G4415" t="s">
        <v>52</v>
      </c>
      <c r="H4415" s="1">
        <v>45816.50172453704</v>
      </c>
      <c r="I4415" t="b">
        <v>0</v>
      </c>
      <c r="J4415" t="b">
        <v>1</v>
      </c>
      <c r="K4415" t="s">
        <v>31</v>
      </c>
      <c r="L4415" t="s">
        <v>32</v>
      </c>
      <c r="N4415">
        <v>45</v>
      </c>
      <c r="O4415" t="s">
        <v>209</v>
      </c>
      <c r="P4415" t="s">
        <v>232</v>
      </c>
    </row>
    <row r="4416" spans="1:16" x14ac:dyDescent="0.35">
      <c r="A4416" t="s">
        <v>1776</v>
      </c>
      <c r="B4416" t="s">
        <v>3033</v>
      </c>
      <c r="C4416" t="s">
        <v>51</v>
      </c>
      <c r="D4416" t="s">
        <v>36</v>
      </c>
      <c r="E4416" t="s">
        <v>20</v>
      </c>
      <c r="F4416" t="b">
        <v>0</v>
      </c>
      <c r="G4416" t="s">
        <v>68</v>
      </c>
      <c r="H4416" s="1">
        <v>45816.502951388888</v>
      </c>
      <c r="I4416" t="b">
        <v>1</v>
      </c>
      <c r="J4416" t="b">
        <v>1</v>
      </c>
      <c r="K4416" t="s">
        <v>31</v>
      </c>
      <c r="L4416" t="s">
        <v>22</v>
      </c>
      <c r="M4416">
        <v>137300</v>
      </c>
      <c r="O4416" t="s">
        <v>209</v>
      </c>
      <c r="P4416" t="s">
        <v>3056</v>
      </c>
    </row>
    <row r="4417" spans="1:16" x14ac:dyDescent="0.35">
      <c r="A4417" t="s">
        <v>1776</v>
      </c>
      <c r="B4417" t="s">
        <v>6184</v>
      </c>
      <c r="C4417" t="s">
        <v>6185</v>
      </c>
      <c r="D4417" t="s">
        <v>573</v>
      </c>
      <c r="E4417" t="s">
        <v>296</v>
      </c>
      <c r="F4417" t="b">
        <v>0</v>
      </c>
      <c r="G4417" t="s">
        <v>171</v>
      </c>
      <c r="H4417" s="1">
        <v>45816.541527777779</v>
      </c>
      <c r="I4417" t="b">
        <v>0</v>
      </c>
      <c r="J4417" t="b">
        <v>1</v>
      </c>
      <c r="K4417" t="s">
        <v>31</v>
      </c>
      <c r="L4417" t="s">
        <v>32</v>
      </c>
      <c r="N4417">
        <v>22.694999694824219</v>
      </c>
      <c r="O4417" t="s">
        <v>6186</v>
      </c>
      <c r="P4417" t="s">
        <v>6187</v>
      </c>
    </row>
    <row r="4418" spans="1:16" x14ac:dyDescent="0.35">
      <c r="A4418" t="s">
        <v>1776</v>
      </c>
      <c r="B4418" t="s">
        <v>1957</v>
      </c>
      <c r="C4418" t="s">
        <v>6188</v>
      </c>
      <c r="D4418" t="s">
        <v>573</v>
      </c>
      <c r="E4418" t="s">
        <v>296</v>
      </c>
      <c r="F4418" t="b">
        <v>0</v>
      </c>
      <c r="G4418" t="s">
        <v>52</v>
      </c>
      <c r="H4418" s="1">
        <v>45816.54173611111</v>
      </c>
      <c r="I4418" t="b">
        <v>1</v>
      </c>
      <c r="J4418" t="b">
        <v>0</v>
      </c>
      <c r="K4418" t="s">
        <v>31</v>
      </c>
      <c r="L4418" t="s">
        <v>32</v>
      </c>
      <c r="N4418">
        <v>27.435001373291019</v>
      </c>
      <c r="O4418" t="s">
        <v>166</v>
      </c>
      <c r="P4418" t="s">
        <v>6030</v>
      </c>
    </row>
    <row r="4419" spans="1:16" x14ac:dyDescent="0.35">
      <c r="A4419" t="s">
        <v>1776</v>
      </c>
      <c r="B4419" t="s">
        <v>6189</v>
      </c>
      <c r="C4419" t="s">
        <v>320</v>
      </c>
      <c r="D4419" t="s">
        <v>573</v>
      </c>
      <c r="E4419" t="s">
        <v>296</v>
      </c>
      <c r="F4419" t="b">
        <v>0</v>
      </c>
      <c r="G4419" t="s">
        <v>52</v>
      </c>
      <c r="H4419" s="1">
        <v>45816.541759259257</v>
      </c>
      <c r="I4419" t="b">
        <v>1</v>
      </c>
      <c r="J4419" t="b">
        <v>1</v>
      </c>
      <c r="K4419" t="s">
        <v>31</v>
      </c>
      <c r="L4419" t="s">
        <v>32</v>
      </c>
      <c r="N4419">
        <v>26.389999389648441</v>
      </c>
      <c r="O4419" t="s">
        <v>553</v>
      </c>
      <c r="P4419" t="s">
        <v>578</v>
      </c>
    </row>
    <row r="4420" spans="1:16" x14ac:dyDescent="0.35">
      <c r="A4420" t="s">
        <v>1776</v>
      </c>
      <c r="B4420" t="s">
        <v>2196</v>
      </c>
      <c r="C4420" t="s">
        <v>923</v>
      </c>
      <c r="D4420" t="s">
        <v>36</v>
      </c>
      <c r="E4420" t="s">
        <v>20</v>
      </c>
      <c r="F4420" t="b">
        <v>0</v>
      </c>
      <c r="G4420" t="s">
        <v>47</v>
      </c>
      <c r="H4420" s="1">
        <v>45816.541828703703</v>
      </c>
      <c r="I4420" t="b">
        <v>0</v>
      </c>
      <c r="J4420" t="b">
        <v>1</v>
      </c>
      <c r="K4420" t="s">
        <v>31</v>
      </c>
      <c r="L4420" t="s">
        <v>22</v>
      </c>
      <c r="M4420">
        <v>105000</v>
      </c>
      <c r="O4420" t="s">
        <v>2537</v>
      </c>
      <c r="P4420" t="s">
        <v>232</v>
      </c>
    </row>
    <row r="4421" spans="1:16" x14ac:dyDescent="0.35">
      <c r="A4421" t="s">
        <v>1776</v>
      </c>
      <c r="B4421" t="s">
        <v>2120</v>
      </c>
      <c r="C4421" t="s">
        <v>2852</v>
      </c>
      <c r="D4421" t="s">
        <v>3358</v>
      </c>
      <c r="E4421" t="s">
        <v>20</v>
      </c>
      <c r="F4421" t="b">
        <v>0</v>
      </c>
      <c r="G4421" t="s">
        <v>52</v>
      </c>
      <c r="H4421" s="1">
        <v>45816.583333333343</v>
      </c>
      <c r="I4421" t="b">
        <v>0</v>
      </c>
      <c r="J4421" t="b">
        <v>1</v>
      </c>
      <c r="K4421" t="s">
        <v>31</v>
      </c>
      <c r="L4421" t="s">
        <v>22</v>
      </c>
      <c r="M4421">
        <v>144293</v>
      </c>
      <c r="O4421" t="s">
        <v>6190</v>
      </c>
      <c r="P4421" t="s">
        <v>3001</v>
      </c>
    </row>
    <row r="4422" spans="1:16" x14ac:dyDescent="0.35">
      <c r="A4422" t="s">
        <v>1776</v>
      </c>
      <c r="B4422" t="s">
        <v>2120</v>
      </c>
      <c r="C4422" t="s">
        <v>3617</v>
      </c>
      <c r="D4422" t="s">
        <v>3358</v>
      </c>
      <c r="E4422" t="s">
        <v>20</v>
      </c>
      <c r="F4422" t="b">
        <v>0</v>
      </c>
      <c r="G4422" t="s">
        <v>52</v>
      </c>
      <c r="H4422" s="1">
        <v>45816.583425925928</v>
      </c>
      <c r="I4422" t="b">
        <v>0</v>
      </c>
      <c r="J4422" t="b">
        <v>1</v>
      </c>
      <c r="K4422" t="s">
        <v>31</v>
      </c>
      <c r="L4422" t="s">
        <v>22</v>
      </c>
      <c r="M4422">
        <v>144293</v>
      </c>
      <c r="O4422" t="s">
        <v>6190</v>
      </c>
      <c r="P4422" t="s">
        <v>3001</v>
      </c>
    </row>
    <row r="4423" spans="1:16" x14ac:dyDescent="0.35">
      <c r="A4423" t="s">
        <v>1776</v>
      </c>
      <c r="B4423" t="s">
        <v>6191</v>
      </c>
      <c r="C4423" t="s">
        <v>3617</v>
      </c>
      <c r="D4423" t="s">
        <v>573</v>
      </c>
      <c r="E4423" t="s">
        <v>20</v>
      </c>
      <c r="F4423" t="b">
        <v>0</v>
      </c>
      <c r="G4423" t="s">
        <v>52</v>
      </c>
      <c r="H4423" s="1">
        <v>45816.583472222221</v>
      </c>
      <c r="I4423" t="b">
        <v>0</v>
      </c>
      <c r="J4423" t="b">
        <v>0</v>
      </c>
      <c r="K4423" t="s">
        <v>31</v>
      </c>
      <c r="L4423" t="s">
        <v>32</v>
      </c>
      <c r="N4423">
        <v>22.694999694824219</v>
      </c>
      <c r="O4423" t="s">
        <v>6192</v>
      </c>
    </row>
    <row r="4424" spans="1:16" x14ac:dyDescent="0.35">
      <c r="A4424" t="s">
        <v>1776</v>
      </c>
      <c r="B4424" t="s">
        <v>6193</v>
      </c>
      <c r="C4424" t="s">
        <v>95</v>
      </c>
      <c r="D4424" t="s">
        <v>573</v>
      </c>
      <c r="E4424" t="s">
        <v>296</v>
      </c>
      <c r="F4424" t="b">
        <v>0</v>
      </c>
      <c r="G4424" t="s">
        <v>30</v>
      </c>
      <c r="H4424" s="1">
        <v>45816.584016203713</v>
      </c>
      <c r="I4424" t="b">
        <v>1</v>
      </c>
      <c r="J4424" t="b">
        <v>1</v>
      </c>
      <c r="K4424" t="s">
        <v>31</v>
      </c>
      <c r="L4424" t="s">
        <v>32</v>
      </c>
      <c r="N4424">
        <v>18.795000076293949</v>
      </c>
      <c r="O4424" t="s">
        <v>33</v>
      </c>
      <c r="P4424" t="s">
        <v>6194</v>
      </c>
    </row>
    <row r="4425" spans="1:16" x14ac:dyDescent="0.35">
      <c r="A4425" t="s">
        <v>1776</v>
      </c>
      <c r="B4425" t="s">
        <v>6195</v>
      </c>
      <c r="C4425" t="s">
        <v>1117</v>
      </c>
      <c r="D4425" t="s">
        <v>573</v>
      </c>
      <c r="E4425" t="s">
        <v>20</v>
      </c>
      <c r="F4425" t="b">
        <v>0</v>
      </c>
      <c r="G4425" t="s">
        <v>47</v>
      </c>
      <c r="H4425" s="1">
        <v>45816.875162037039</v>
      </c>
      <c r="I4425" t="b">
        <v>0</v>
      </c>
      <c r="J4425" t="b">
        <v>0</v>
      </c>
      <c r="K4425" t="s">
        <v>31</v>
      </c>
      <c r="L4425" t="s">
        <v>32</v>
      </c>
      <c r="N4425">
        <v>24.969999313354489</v>
      </c>
      <c r="O4425" t="s">
        <v>3632</v>
      </c>
      <c r="P4425" t="s">
        <v>3633</v>
      </c>
    </row>
    <row r="4426" spans="1:16" x14ac:dyDescent="0.35">
      <c r="A4426" t="s">
        <v>1776</v>
      </c>
      <c r="B4426" t="s">
        <v>1944</v>
      </c>
      <c r="C4426" t="s">
        <v>196</v>
      </c>
      <c r="D4426" t="s">
        <v>110</v>
      </c>
      <c r="E4426" t="s">
        <v>20</v>
      </c>
      <c r="F4426" t="b">
        <v>0</v>
      </c>
      <c r="G4426" t="s">
        <v>47</v>
      </c>
      <c r="H4426" s="1">
        <v>45816.916828703703</v>
      </c>
      <c r="I4426" t="b">
        <v>0</v>
      </c>
      <c r="J4426" t="b">
        <v>0</v>
      </c>
      <c r="K4426" t="s">
        <v>31</v>
      </c>
      <c r="L4426" t="s">
        <v>32</v>
      </c>
      <c r="N4426">
        <v>27.645000457763668</v>
      </c>
      <c r="O4426" t="s">
        <v>6196</v>
      </c>
      <c r="P4426" t="s">
        <v>6197</v>
      </c>
    </row>
    <row r="4427" spans="1:16" x14ac:dyDescent="0.35">
      <c r="A4427" t="s">
        <v>1776</v>
      </c>
      <c r="B4427" t="s">
        <v>6198</v>
      </c>
      <c r="C4427" t="s">
        <v>2852</v>
      </c>
      <c r="D4427" t="s">
        <v>36</v>
      </c>
      <c r="E4427" t="s">
        <v>20</v>
      </c>
      <c r="F4427" t="b">
        <v>0</v>
      </c>
      <c r="G4427" t="s">
        <v>52</v>
      </c>
      <c r="H4427" s="1">
        <v>45817</v>
      </c>
      <c r="I4427" t="b">
        <v>0</v>
      </c>
      <c r="J4427" t="b">
        <v>1</v>
      </c>
      <c r="K4427" t="s">
        <v>31</v>
      </c>
      <c r="L4427" t="s">
        <v>22</v>
      </c>
      <c r="M4427">
        <v>70700</v>
      </c>
      <c r="O4427" t="s">
        <v>209</v>
      </c>
      <c r="P4427" t="s">
        <v>6199</v>
      </c>
    </row>
    <row r="4428" spans="1:16" x14ac:dyDescent="0.35">
      <c r="A4428" t="s">
        <v>1776</v>
      </c>
      <c r="B4428" t="s">
        <v>6200</v>
      </c>
      <c r="C4428" t="s">
        <v>6201</v>
      </c>
      <c r="D4428" t="s">
        <v>36</v>
      </c>
      <c r="E4428" t="s">
        <v>20</v>
      </c>
      <c r="F4428" t="b">
        <v>0</v>
      </c>
      <c r="G4428" t="s">
        <v>52</v>
      </c>
      <c r="H4428" s="1">
        <v>45817.001539351862</v>
      </c>
      <c r="I4428" t="b">
        <v>1</v>
      </c>
      <c r="J4428" t="b">
        <v>0</v>
      </c>
      <c r="K4428" t="s">
        <v>31</v>
      </c>
      <c r="L4428" t="s">
        <v>22</v>
      </c>
      <c r="M4428">
        <v>155000</v>
      </c>
      <c r="O4428" t="s">
        <v>159</v>
      </c>
      <c r="P4428" t="s">
        <v>6202</v>
      </c>
    </row>
    <row r="4429" spans="1:16" x14ac:dyDescent="0.35">
      <c r="A4429" t="s">
        <v>1776</v>
      </c>
      <c r="B4429" t="s">
        <v>5545</v>
      </c>
      <c r="C4429" t="s">
        <v>4798</v>
      </c>
      <c r="D4429" t="s">
        <v>36</v>
      </c>
      <c r="E4429" t="s">
        <v>91</v>
      </c>
      <c r="F4429" t="b">
        <v>0</v>
      </c>
      <c r="G4429" t="s">
        <v>52</v>
      </c>
      <c r="H4429" s="1">
        <v>45817.001655092587</v>
      </c>
      <c r="I4429" t="b">
        <v>0</v>
      </c>
      <c r="J4429" t="b">
        <v>1</v>
      </c>
      <c r="K4429" t="s">
        <v>31</v>
      </c>
      <c r="L4429" t="s">
        <v>32</v>
      </c>
      <c r="N4429">
        <v>28.5</v>
      </c>
      <c r="O4429" t="s">
        <v>209</v>
      </c>
      <c r="P4429" t="s">
        <v>5544</v>
      </c>
    </row>
    <row r="4430" spans="1:16" x14ac:dyDescent="0.35">
      <c r="A4430" t="s">
        <v>1776</v>
      </c>
      <c r="B4430" t="s">
        <v>5176</v>
      </c>
      <c r="C4430" t="s">
        <v>5177</v>
      </c>
      <c r="D4430" t="s">
        <v>29</v>
      </c>
      <c r="E4430" t="s">
        <v>20</v>
      </c>
      <c r="F4430" t="b">
        <v>0</v>
      </c>
      <c r="G4430" t="s">
        <v>43</v>
      </c>
      <c r="H4430" s="1">
        <v>45817.292141203703</v>
      </c>
      <c r="I4430" t="b">
        <v>0</v>
      </c>
      <c r="J4430" t="b">
        <v>1</v>
      </c>
      <c r="K4430" t="s">
        <v>31</v>
      </c>
      <c r="L4430" t="s">
        <v>32</v>
      </c>
      <c r="N4430">
        <v>28</v>
      </c>
      <c r="O4430" t="s">
        <v>5178</v>
      </c>
      <c r="P4430" t="s">
        <v>5179</v>
      </c>
    </row>
    <row r="4431" spans="1:16" x14ac:dyDescent="0.35">
      <c r="A4431" t="s">
        <v>1776</v>
      </c>
      <c r="B4431" t="s">
        <v>6203</v>
      </c>
      <c r="C4431" t="s">
        <v>2273</v>
      </c>
      <c r="D4431" t="s">
        <v>443</v>
      </c>
      <c r="E4431" t="s">
        <v>20</v>
      </c>
      <c r="F4431" t="b">
        <v>0</v>
      </c>
      <c r="G4431" t="s">
        <v>47</v>
      </c>
      <c r="H4431" s="1">
        <v>45817.292673611111</v>
      </c>
      <c r="I4431" t="b">
        <v>0</v>
      </c>
      <c r="J4431" t="b">
        <v>0</v>
      </c>
      <c r="K4431" t="s">
        <v>31</v>
      </c>
      <c r="L4431" t="s">
        <v>22</v>
      </c>
      <c r="M4431">
        <v>175000</v>
      </c>
      <c r="O4431" t="s">
        <v>5559</v>
      </c>
      <c r="P4431" t="s">
        <v>6204</v>
      </c>
    </row>
    <row r="4432" spans="1:16" x14ac:dyDescent="0.35">
      <c r="A4432" t="s">
        <v>1776</v>
      </c>
      <c r="B4432" t="s">
        <v>6205</v>
      </c>
      <c r="C4432" t="s">
        <v>142</v>
      </c>
      <c r="D4432" t="s">
        <v>42</v>
      </c>
      <c r="E4432" t="s">
        <v>20</v>
      </c>
      <c r="F4432" t="b">
        <v>0</v>
      </c>
      <c r="G4432" t="s">
        <v>68</v>
      </c>
      <c r="H4432" s="1">
        <v>45817.417268518519</v>
      </c>
      <c r="I4432" t="b">
        <v>0</v>
      </c>
      <c r="J4432" t="b">
        <v>1</v>
      </c>
      <c r="K4432" t="s">
        <v>31</v>
      </c>
      <c r="L4432" t="s">
        <v>22</v>
      </c>
      <c r="M4432">
        <v>104402.5859375</v>
      </c>
      <c r="O4432" t="s">
        <v>6206</v>
      </c>
      <c r="P4432" t="s">
        <v>164</v>
      </c>
    </row>
    <row r="4433" spans="1:16" x14ac:dyDescent="0.35">
      <c r="A4433" t="s">
        <v>1776</v>
      </c>
      <c r="B4433" t="s">
        <v>6207</v>
      </c>
      <c r="C4433" t="s">
        <v>3683</v>
      </c>
      <c r="D4433" t="s">
        <v>573</v>
      </c>
      <c r="E4433" t="s">
        <v>296</v>
      </c>
      <c r="F4433" t="b">
        <v>0</v>
      </c>
      <c r="G4433" t="s">
        <v>52</v>
      </c>
      <c r="H4433" s="1">
        <v>45817.458391203712</v>
      </c>
      <c r="I4433" t="b">
        <v>0</v>
      </c>
      <c r="J4433" t="b">
        <v>1</v>
      </c>
      <c r="K4433" t="s">
        <v>31</v>
      </c>
      <c r="L4433" t="s">
        <v>32</v>
      </c>
      <c r="N4433">
        <v>27.979999542236332</v>
      </c>
      <c r="O4433" t="s">
        <v>6208</v>
      </c>
      <c r="P4433" t="s">
        <v>6209</v>
      </c>
    </row>
    <row r="4434" spans="1:16" x14ac:dyDescent="0.35">
      <c r="A4434" t="s">
        <v>1776</v>
      </c>
      <c r="B4434" t="s">
        <v>6210</v>
      </c>
      <c r="C4434" t="s">
        <v>6211</v>
      </c>
      <c r="D4434" t="s">
        <v>110</v>
      </c>
      <c r="E4434" t="s">
        <v>20</v>
      </c>
      <c r="F4434" t="b">
        <v>0</v>
      </c>
      <c r="G4434" t="s">
        <v>30</v>
      </c>
      <c r="H4434" s="1">
        <v>45817.626377314817</v>
      </c>
      <c r="I4434" t="b">
        <v>1</v>
      </c>
      <c r="J4434" t="b">
        <v>1</v>
      </c>
      <c r="K4434" t="s">
        <v>31</v>
      </c>
      <c r="L4434" t="s">
        <v>32</v>
      </c>
      <c r="N4434">
        <v>30.454998016357418</v>
      </c>
      <c r="O4434" t="s">
        <v>6212</v>
      </c>
    </row>
    <row r="4435" spans="1:16" x14ac:dyDescent="0.35">
      <c r="A4435" t="s">
        <v>1776</v>
      </c>
      <c r="B4435" t="s">
        <v>6213</v>
      </c>
      <c r="C4435" t="s">
        <v>6214</v>
      </c>
      <c r="D4435" t="s">
        <v>249</v>
      </c>
      <c r="E4435" t="s">
        <v>20</v>
      </c>
      <c r="F4435" t="b">
        <v>0</v>
      </c>
      <c r="G4435" t="s">
        <v>105</v>
      </c>
      <c r="H4435" s="1">
        <v>45817.643645833326</v>
      </c>
      <c r="I4435" t="b">
        <v>0</v>
      </c>
      <c r="J4435" t="b">
        <v>0</v>
      </c>
      <c r="K4435" t="s">
        <v>105</v>
      </c>
      <c r="L4435" t="s">
        <v>22</v>
      </c>
      <c r="M4435">
        <v>40000</v>
      </c>
      <c r="O4435" t="s">
        <v>767</v>
      </c>
      <c r="P4435" t="s">
        <v>2913</v>
      </c>
    </row>
    <row r="4436" spans="1:16" x14ac:dyDescent="0.35">
      <c r="A4436" t="s">
        <v>1776</v>
      </c>
      <c r="B4436" t="s">
        <v>6215</v>
      </c>
      <c r="C4436" t="s">
        <v>6216</v>
      </c>
      <c r="D4436" t="s">
        <v>110</v>
      </c>
      <c r="E4436" t="s">
        <v>20</v>
      </c>
      <c r="F4436" t="b">
        <v>0</v>
      </c>
      <c r="G4436" t="s">
        <v>52</v>
      </c>
      <c r="H4436" s="1">
        <v>45817.666620370372</v>
      </c>
      <c r="I4436" t="b">
        <v>0</v>
      </c>
      <c r="J4436" t="b">
        <v>0</v>
      </c>
      <c r="K4436" t="s">
        <v>31</v>
      </c>
      <c r="L4436" t="s">
        <v>22</v>
      </c>
      <c r="M4436">
        <v>82500</v>
      </c>
      <c r="O4436" t="s">
        <v>6217</v>
      </c>
      <c r="P4436" t="s">
        <v>6218</v>
      </c>
    </row>
    <row r="4437" spans="1:16" x14ac:dyDescent="0.35">
      <c r="A4437" t="s">
        <v>1776</v>
      </c>
      <c r="B4437" t="s">
        <v>1944</v>
      </c>
      <c r="C4437" t="s">
        <v>649</v>
      </c>
      <c r="D4437" t="s">
        <v>110</v>
      </c>
      <c r="E4437" t="s">
        <v>760</v>
      </c>
      <c r="F4437" t="b">
        <v>0</v>
      </c>
      <c r="G4437" t="s">
        <v>43</v>
      </c>
      <c r="H4437" s="1">
        <v>45817.667083333326</v>
      </c>
      <c r="I4437" t="b">
        <v>0</v>
      </c>
      <c r="J4437" t="b">
        <v>0</v>
      </c>
      <c r="K4437" t="s">
        <v>31</v>
      </c>
      <c r="L4437" t="s">
        <v>22</v>
      </c>
      <c r="M4437">
        <v>50000</v>
      </c>
      <c r="O4437" t="s">
        <v>3744</v>
      </c>
      <c r="P4437" t="s">
        <v>2335</v>
      </c>
    </row>
    <row r="4438" spans="1:16" x14ac:dyDescent="0.35">
      <c r="A4438" t="s">
        <v>1776</v>
      </c>
      <c r="B4438" t="s">
        <v>2588</v>
      </c>
      <c r="C4438" t="s">
        <v>1768</v>
      </c>
      <c r="D4438" t="s">
        <v>115</v>
      </c>
      <c r="E4438" t="s">
        <v>20</v>
      </c>
      <c r="F4438" t="b">
        <v>0</v>
      </c>
      <c r="G4438" t="s">
        <v>1768</v>
      </c>
      <c r="H4438" s="1">
        <v>45817.69258101852</v>
      </c>
      <c r="I4438" t="b">
        <v>1</v>
      </c>
      <c r="J4438" t="b">
        <v>0</v>
      </c>
      <c r="K4438" t="s">
        <v>1768</v>
      </c>
      <c r="L4438" t="s">
        <v>22</v>
      </c>
      <c r="M4438">
        <v>110000</v>
      </c>
      <c r="O4438" t="s">
        <v>2589</v>
      </c>
    </row>
    <row r="4439" spans="1:16" x14ac:dyDescent="0.35">
      <c r="A4439" t="s">
        <v>1776</v>
      </c>
      <c r="B4439" t="s">
        <v>1776</v>
      </c>
      <c r="C4439" t="s">
        <v>6219</v>
      </c>
      <c r="D4439" t="s">
        <v>110</v>
      </c>
      <c r="E4439" t="s">
        <v>20</v>
      </c>
      <c r="F4439" t="b">
        <v>0</v>
      </c>
      <c r="G4439" t="s">
        <v>68</v>
      </c>
      <c r="H4439" s="1">
        <v>45817.708923611113</v>
      </c>
      <c r="I4439" t="b">
        <v>1</v>
      </c>
      <c r="J4439" t="b">
        <v>0</v>
      </c>
      <c r="K4439" t="s">
        <v>31</v>
      </c>
      <c r="L4439" t="s">
        <v>22</v>
      </c>
      <c r="M4439">
        <v>50000</v>
      </c>
      <c r="O4439" t="s">
        <v>6220</v>
      </c>
      <c r="P4439" t="s">
        <v>6221</v>
      </c>
    </row>
    <row r="4440" spans="1:16" x14ac:dyDescent="0.35">
      <c r="A4440" t="s">
        <v>1776</v>
      </c>
      <c r="B4440" t="s">
        <v>6222</v>
      </c>
      <c r="C4440" t="s">
        <v>523</v>
      </c>
      <c r="D4440" t="s">
        <v>36</v>
      </c>
      <c r="E4440" t="s">
        <v>20</v>
      </c>
      <c r="F4440" t="b">
        <v>0</v>
      </c>
      <c r="G4440" t="s">
        <v>68</v>
      </c>
      <c r="H4440" s="1">
        <v>45817.708923611113</v>
      </c>
      <c r="I4440" t="b">
        <v>0</v>
      </c>
      <c r="J4440" t="b">
        <v>1</v>
      </c>
      <c r="K4440" t="s">
        <v>31</v>
      </c>
      <c r="L4440" t="s">
        <v>32</v>
      </c>
      <c r="N4440">
        <v>48.259998321533203</v>
      </c>
      <c r="O4440" t="s">
        <v>524</v>
      </c>
      <c r="P4440" t="s">
        <v>6223</v>
      </c>
    </row>
    <row r="4441" spans="1:16" x14ac:dyDescent="0.35">
      <c r="A4441" t="s">
        <v>1776</v>
      </c>
      <c r="B4441" t="s">
        <v>6224</v>
      </c>
      <c r="C4441" t="s">
        <v>154</v>
      </c>
      <c r="D4441" t="s">
        <v>36</v>
      </c>
      <c r="E4441" t="s">
        <v>20</v>
      </c>
      <c r="F4441" t="b">
        <v>0</v>
      </c>
      <c r="G4441" t="s">
        <v>52</v>
      </c>
      <c r="H4441" s="1">
        <v>45817.7499537037</v>
      </c>
      <c r="I4441" t="b">
        <v>1</v>
      </c>
      <c r="J4441" t="b">
        <v>1</v>
      </c>
      <c r="K4441" t="s">
        <v>31</v>
      </c>
      <c r="L4441" t="s">
        <v>22</v>
      </c>
      <c r="M4441">
        <v>75000</v>
      </c>
      <c r="O4441" t="s">
        <v>6225</v>
      </c>
      <c r="P4441" t="s">
        <v>2645</v>
      </c>
    </row>
    <row r="4442" spans="1:16" x14ac:dyDescent="0.35">
      <c r="A4442" t="s">
        <v>1776</v>
      </c>
      <c r="B4442" t="s">
        <v>6226</v>
      </c>
      <c r="C4442" t="s">
        <v>6227</v>
      </c>
      <c r="D4442" t="s">
        <v>36</v>
      </c>
      <c r="E4442" t="s">
        <v>20</v>
      </c>
      <c r="F4442" t="b">
        <v>0</v>
      </c>
      <c r="G4442" t="s">
        <v>30</v>
      </c>
      <c r="H4442" s="1">
        <v>45817.793043981481</v>
      </c>
      <c r="I4442" t="b">
        <v>0</v>
      </c>
      <c r="J4442" t="b">
        <v>1</v>
      </c>
      <c r="K4442" t="s">
        <v>31</v>
      </c>
      <c r="L4442" t="s">
        <v>32</v>
      </c>
      <c r="N4442">
        <v>27.619998931884769</v>
      </c>
      <c r="O4442" t="s">
        <v>6228</v>
      </c>
    </row>
    <row r="4443" spans="1:16" x14ac:dyDescent="0.35">
      <c r="A4443" t="s">
        <v>1776</v>
      </c>
      <c r="B4443" t="s">
        <v>6229</v>
      </c>
      <c r="C4443" t="s">
        <v>257</v>
      </c>
      <c r="D4443" t="s">
        <v>36</v>
      </c>
      <c r="E4443" t="s">
        <v>91</v>
      </c>
      <c r="F4443" t="b">
        <v>0</v>
      </c>
      <c r="G4443" t="s">
        <v>52</v>
      </c>
      <c r="H4443" s="1">
        <v>45817.835185185177</v>
      </c>
      <c r="I4443" t="b">
        <v>1</v>
      </c>
      <c r="J4443" t="b">
        <v>1</v>
      </c>
      <c r="K4443" t="s">
        <v>31</v>
      </c>
      <c r="L4443" t="s">
        <v>32</v>
      </c>
      <c r="N4443">
        <v>67.5</v>
      </c>
      <c r="O4443" t="s">
        <v>3137</v>
      </c>
    </row>
    <row r="4444" spans="1:16" x14ac:dyDescent="0.35">
      <c r="A4444" t="s">
        <v>1776</v>
      </c>
      <c r="B4444" t="s">
        <v>6230</v>
      </c>
      <c r="C4444" t="s">
        <v>170</v>
      </c>
      <c r="D4444" t="s">
        <v>110</v>
      </c>
      <c r="E4444" t="s">
        <v>20</v>
      </c>
      <c r="F4444" t="b">
        <v>0</v>
      </c>
      <c r="G4444" t="s">
        <v>171</v>
      </c>
      <c r="H4444" s="1">
        <v>45817.883680555547</v>
      </c>
      <c r="I4444" t="b">
        <v>0</v>
      </c>
      <c r="J4444" t="b">
        <v>0</v>
      </c>
      <c r="K4444" t="s">
        <v>31</v>
      </c>
      <c r="L4444" t="s">
        <v>22</v>
      </c>
      <c r="M4444">
        <v>80000</v>
      </c>
      <c r="O4444" t="s">
        <v>6231</v>
      </c>
      <c r="P4444" t="s">
        <v>6232</v>
      </c>
    </row>
    <row r="4445" spans="1:16" x14ac:dyDescent="0.35">
      <c r="A4445" t="s">
        <v>1776</v>
      </c>
      <c r="B4445" t="s">
        <v>6233</v>
      </c>
      <c r="C4445" t="s">
        <v>577</v>
      </c>
      <c r="D4445" t="s">
        <v>36</v>
      </c>
      <c r="F4445" t="b">
        <v>0</v>
      </c>
      <c r="G4445" t="s">
        <v>68</v>
      </c>
      <c r="H4445" s="1">
        <v>45817.89266203704</v>
      </c>
      <c r="I4445" t="b">
        <v>1</v>
      </c>
      <c r="J4445" t="b">
        <v>0</v>
      </c>
      <c r="K4445" t="s">
        <v>31</v>
      </c>
      <c r="L4445" t="s">
        <v>32</v>
      </c>
      <c r="N4445">
        <v>76</v>
      </c>
      <c r="O4445" t="s">
        <v>6234</v>
      </c>
      <c r="P4445" t="s">
        <v>6235</v>
      </c>
    </row>
    <row r="4446" spans="1:16" x14ac:dyDescent="0.35">
      <c r="A4446" t="s">
        <v>1776</v>
      </c>
      <c r="B4446" t="s">
        <v>2471</v>
      </c>
      <c r="C4446" t="s">
        <v>1117</v>
      </c>
      <c r="D4446" t="s">
        <v>115</v>
      </c>
      <c r="E4446" t="s">
        <v>20</v>
      </c>
      <c r="F4446" t="b">
        <v>0</v>
      </c>
      <c r="G4446" t="s">
        <v>47</v>
      </c>
      <c r="H4446" s="1">
        <v>45817.917048611111</v>
      </c>
      <c r="I4446" t="b">
        <v>0</v>
      </c>
      <c r="J4446" t="b">
        <v>0</v>
      </c>
      <c r="K4446" t="s">
        <v>31</v>
      </c>
      <c r="L4446" t="s">
        <v>22</v>
      </c>
      <c r="M4446">
        <v>108975.5</v>
      </c>
      <c r="O4446" t="s">
        <v>1123</v>
      </c>
      <c r="P4446" t="s">
        <v>3432</v>
      </c>
    </row>
    <row r="4447" spans="1:16" x14ac:dyDescent="0.35">
      <c r="A4447" t="s">
        <v>1776</v>
      </c>
      <c r="B4447" t="s">
        <v>6130</v>
      </c>
      <c r="C4447" t="s">
        <v>1778</v>
      </c>
      <c r="D4447" t="s">
        <v>110</v>
      </c>
      <c r="E4447" t="s">
        <v>20</v>
      </c>
      <c r="F4447" t="b">
        <v>0</v>
      </c>
      <c r="G4447" t="s">
        <v>52</v>
      </c>
      <c r="H4447" s="1">
        <v>45818.249976851846</v>
      </c>
      <c r="I4447" t="b">
        <v>0</v>
      </c>
      <c r="J4447" t="b">
        <v>1</v>
      </c>
      <c r="K4447" t="s">
        <v>31</v>
      </c>
      <c r="L4447" t="s">
        <v>22</v>
      </c>
      <c r="M4447">
        <v>50000</v>
      </c>
      <c r="O4447" t="s">
        <v>6131</v>
      </c>
      <c r="P4447" t="s">
        <v>1016</v>
      </c>
    </row>
    <row r="4448" spans="1:16" x14ac:dyDescent="0.35">
      <c r="A4448" t="s">
        <v>1776</v>
      </c>
      <c r="B4448" t="s">
        <v>3183</v>
      </c>
      <c r="C4448" t="s">
        <v>154</v>
      </c>
      <c r="D4448" t="s">
        <v>17452</v>
      </c>
      <c r="E4448" t="s">
        <v>20</v>
      </c>
      <c r="F4448" t="b">
        <v>0</v>
      </c>
      <c r="G4448" t="s">
        <v>52</v>
      </c>
      <c r="H4448" s="1">
        <v>45818.249976851846</v>
      </c>
      <c r="I4448" t="b">
        <v>0</v>
      </c>
      <c r="J4448" t="b">
        <v>1</v>
      </c>
      <c r="K4448" t="s">
        <v>31</v>
      </c>
      <c r="L4448" t="s">
        <v>22</v>
      </c>
      <c r="M4448">
        <v>169500</v>
      </c>
      <c r="O4448" t="s">
        <v>3184</v>
      </c>
      <c r="P4448" t="s">
        <v>3185</v>
      </c>
    </row>
    <row r="4449" spans="1:16" x14ac:dyDescent="0.35">
      <c r="A4449" t="s">
        <v>1776</v>
      </c>
      <c r="B4449" t="s">
        <v>4037</v>
      </c>
      <c r="C4449" t="s">
        <v>442</v>
      </c>
      <c r="D4449" t="s">
        <v>110</v>
      </c>
      <c r="E4449" t="s">
        <v>91</v>
      </c>
      <c r="F4449" t="b">
        <v>0</v>
      </c>
      <c r="G4449" t="s">
        <v>47</v>
      </c>
      <c r="H4449" s="1">
        <v>45818.250243055547</v>
      </c>
      <c r="I4449" t="b">
        <v>0</v>
      </c>
      <c r="J4449" t="b">
        <v>0</v>
      </c>
      <c r="K4449" t="s">
        <v>31</v>
      </c>
      <c r="L4449" t="s">
        <v>32</v>
      </c>
      <c r="N4449">
        <v>21.260000228881839</v>
      </c>
      <c r="O4449" t="s">
        <v>6236</v>
      </c>
      <c r="P4449" t="s">
        <v>2115</v>
      </c>
    </row>
    <row r="4450" spans="1:16" x14ac:dyDescent="0.35">
      <c r="A4450" t="s">
        <v>1776</v>
      </c>
      <c r="B4450" t="s">
        <v>6237</v>
      </c>
      <c r="C4450" t="s">
        <v>796</v>
      </c>
      <c r="D4450" t="s">
        <v>36</v>
      </c>
      <c r="E4450" t="s">
        <v>20</v>
      </c>
      <c r="F4450" t="b">
        <v>0</v>
      </c>
      <c r="G4450" t="s">
        <v>68</v>
      </c>
      <c r="H4450" s="1">
        <v>45818.25072916667</v>
      </c>
      <c r="I4450" t="b">
        <v>1</v>
      </c>
      <c r="J4450" t="b">
        <v>1</v>
      </c>
      <c r="K4450" t="s">
        <v>31</v>
      </c>
      <c r="L4450" t="s">
        <v>22</v>
      </c>
      <c r="M4450">
        <v>100000</v>
      </c>
      <c r="O4450" t="s">
        <v>73</v>
      </c>
      <c r="P4450" t="s">
        <v>6238</v>
      </c>
    </row>
    <row r="4451" spans="1:16" x14ac:dyDescent="0.35">
      <c r="A4451" t="s">
        <v>1776</v>
      </c>
      <c r="B4451" t="s">
        <v>5095</v>
      </c>
      <c r="C4451" t="s">
        <v>537</v>
      </c>
      <c r="D4451" t="s">
        <v>110</v>
      </c>
      <c r="E4451" t="s">
        <v>20</v>
      </c>
      <c r="F4451" t="b">
        <v>0</v>
      </c>
      <c r="G4451" t="s">
        <v>171</v>
      </c>
      <c r="H4451" s="1">
        <v>45818.270439814813</v>
      </c>
      <c r="I4451" t="b">
        <v>0</v>
      </c>
      <c r="J4451" t="b">
        <v>1</v>
      </c>
      <c r="K4451" t="s">
        <v>31</v>
      </c>
      <c r="L4451" t="s">
        <v>22</v>
      </c>
      <c r="M4451">
        <v>87500</v>
      </c>
      <c r="O4451" t="s">
        <v>6239</v>
      </c>
    </row>
    <row r="4452" spans="1:16" x14ac:dyDescent="0.35">
      <c r="A4452" t="s">
        <v>1776</v>
      </c>
      <c r="B4452" t="s">
        <v>5442</v>
      </c>
      <c r="C4452" t="s">
        <v>6240</v>
      </c>
      <c r="D4452" t="s">
        <v>115</v>
      </c>
      <c r="E4452" t="s">
        <v>20</v>
      </c>
      <c r="F4452" t="b">
        <v>0</v>
      </c>
      <c r="G4452" t="s">
        <v>47</v>
      </c>
      <c r="H4452" s="1">
        <v>45818.292071759257</v>
      </c>
      <c r="I4452" t="b">
        <v>0</v>
      </c>
      <c r="J4452" t="b">
        <v>0</v>
      </c>
      <c r="K4452" t="s">
        <v>31</v>
      </c>
      <c r="L4452" t="s">
        <v>22</v>
      </c>
      <c r="M4452">
        <v>91728</v>
      </c>
      <c r="O4452" t="s">
        <v>1123</v>
      </c>
      <c r="P4452" t="s">
        <v>2225</v>
      </c>
    </row>
    <row r="4453" spans="1:16" x14ac:dyDescent="0.35">
      <c r="A4453" t="s">
        <v>1776</v>
      </c>
      <c r="B4453" t="s">
        <v>2248</v>
      </c>
      <c r="C4453" t="s">
        <v>5177</v>
      </c>
      <c r="D4453" t="s">
        <v>29</v>
      </c>
      <c r="E4453" t="s">
        <v>20</v>
      </c>
      <c r="F4453" t="b">
        <v>0</v>
      </c>
      <c r="G4453" t="s">
        <v>43</v>
      </c>
      <c r="H4453" s="1">
        <v>45818.292129629634</v>
      </c>
      <c r="I4453" t="b">
        <v>1</v>
      </c>
      <c r="J4453" t="b">
        <v>1</v>
      </c>
      <c r="K4453" t="s">
        <v>31</v>
      </c>
      <c r="L4453" t="s">
        <v>32</v>
      </c>
      <c r="N4453">
        <v>28.829999923706051</v>
      </c>
      <c r="O4453" t="s">
        <v>3748</v>
      </c>
      <c r="P4453" t="s">
        <v>251</v>
      </c>
    </row>
    <row r="4454" spans="1:16" x14ac:dyDescent="0.35">
      <c r="A4454" t="s">
        <v>1776</v>
      </c>
      <c r="B4454" t="s">
        <v>1944</v>
      </c>
      <c r="C4454" t="s">
        <v>170</v>
      </c>
      <c r="D4454" t="s">
        <v>29</v>
      </c>
      <c r="E4454" t="s">
        <v>20</v>
      </c>
      <c r="F4454" t="b">
        <v>0</v>
      </c>
      <c r="G4454" t="s">
        <v>171</v>
      </c>
      <c r="H4454" s="1">
        <v>45818.312141203707</v>
      </c>
      <c r="I4454" t="b">
        <v>0</v>
      </c>
      <c r="J4454" t="b">
        <v>0</v>
      </c>
      <c r="K4454" t="s">
        <v>31</v>
      </c>
      <c r="L4454" t="s">
        <v>22</v>
      </c>
      <c r="M4454">
        <v>70000</v>
      </c>
      <c r="O4454" t="s">
        <v>3938</v>
      </c>
      <c r="P4454" t="s">
        <v>3939</v>
      </c>
    </row>
    <row r="4455" spans="1:16" x14ac:dyDescent="0.35">
      <c r="A4455" t="s">
        <v>1776</v>
      </c>
      <c r="B4455" t="s">
        <v>6241</v>
      </c>
      <c r="C4455" t="s">
        <v>2098</v>
      </c>
      <c r="D4455" t="s">
        <v>42</v>
      </c>
      <c r="E4455" t="s">
        <v>20</v>
      </c>
      <c r="F4455" t="b">
        <v>0</v>
      </c>
      <c r="G4455" t="s">
        <v>43</v>
      </c>
      <c r="H4455" s="1">
        <v>45818.333854166667</v>
      </c>
      <c r="I4455" t="b">
        <v>1</v>
      </c>
      <c r="J4455" t="b">
        <v>0</v>
      </c>
      <c r="K4455" t="s">
        <v>31</v>
      </c>
      <c r="L4455" t="s">
        <v>32</v>
      </c>
      <c r="N4455">
        <v>56</v>
      </c>
      <c r="O4455" t="s">
        <v>6242</v>
      </c>
      <c r="P4455" t="s">
        <v>1794</v>
      </c>
    </row>
    <row r="4456" spans="1:16" x14ac:dyDescent="0.35">
      <c r="A4456" t="s">
        <v>1776</v>
      </c>
      <c r="B4456" t="s">
        <v>6243</v>
      </c>
      <c r="C4456" t="s">
        <v>6244</v>
      </c>
      <c r="D4456" t="s">
        <v>797</v>
      </c>
      <c r="E4456" t="s">
        <v>20</v>
      </c>
      <c r="F4456" t="b">
        <v>0</v>
      </c>
      <c r="G4456" t="s">
        <v>43</v>
      </c>
      <c r="H4456" s="1">
        <v>45818.461030092592</v>
      </c>
      <c r="I4456" t="b">
        <v>0</v>
      </c>
      <c r="J4456" t="b">
        <v>0</v>
      </c>
      <c r="K4456" t="s">
        <v>31</v>
      </c>
      <c r="L4456" t="s">
        <v>22</v>
      </c>
      <c r="M4456">
        <v>62500</v>
      </c>
      <c r="O4456" t="s">
        <v>6245</v>
      </c>
      <c r="P4456" t="s">
        <v>6246</v>
      </c>
    </row>
    <row r="4457" spans="1:16" x14ac:dyDescent="0.35">
      <c r="A4457" t="s">
        <v>1776</v>
      </c>
      <c r="B4457" t="s">
        <v>6000</v>
      </c>
      <c r="C4457" t="s">
        <v>170</v>
      </c>
      <c r="D4457" t="s">
        <v>573</v>
      </c>
      <c r="E4457" t="s">
        <v>296</v>
      </c>
      <c r="F4457" t="b">
        <v>0</v>
      </c>
      <c r="G4457" t="s">
        <v>171</v>
      </c>
      <c r="H4457" s="1">
        <v>45818.478807870371</v>
      </c>
      <c r="I4457" t="b">
        <v>0</v>
      </c>
      <c r="J4457" t="b">
        <v>1</v>
      </c>
      <c r="K4457" t="s">
        <v>31</v>
      </c>
      <c r="L4457" t="s">
        <v>22</v>
      </c>
      <c r="M4457">
        <v>61500</v>
      </c>
      <c r="O4457" t="s">
        <v>6001</v>
      </c>
      <c r="P4457" t="s">
        <v>3001</v>
      </c>
    </row>
    <row r="4458" spans="1:16" x14ac:dyDescent="0.35">
      <c r="A4458" t="s">
        <v>1776</v>
      </c>
      <c r="B4458" t="s">
        <v>6247</v>
      </c>
      <c r="C4458" t="s">
        <v>105</v>
      </c>
      <c r="D4458" t="s">
        <v>249</v>
      </c>
      <c r="E4458" t="s">
        <v>20</v>
      </c>
      <c r="F4458" t="b">
        <v>0</v>
      </c>
      <c r="G4458" t="s">
        <v>105</v>
      </c>
      <c r="H4458" s="1">
        <v>45818.504386574074</v>
      </c>
      <c r="I4458" t="b">
        <v>0</v>
      </c>
      <c r="J4458" t="b">
        <v>0</v>
      </c>
      <c r="K4458" t="s">
        <v>105</v>
      </c>
      <c r="L4458" t="s">
        <v>22</v>
      </c>
      <c r="M4458">
        <v>62624.5</v>
      </c>
      <c r="O4458" t="s">
        <v>1324</v>
      </c>
      <c r="P4458" t="s">
        <v>578</v>
      </c>
    </row>
    <row r="4459" spans="1:16" x14ac:dyDescent="0.35">
      <c r="A4459" t="s">
        <v>1776</v>
      </c>
      <c r="B4459" t="s">
        <v>6248</v>
      </c>
      <c r="C4459" t="s">
        <v>154</v>
      </c>
      <c r="D4459" t="s">
        <v>36</v>
      </c>
      <c r="E4459" t="s">
        <v>20</v>
      </c>
      <c r="F4459" t="b">
        <v>0</v>
      </c>
      <c r="G4459" t="s">
        <v>52</v>
      </c>
      <c r="H4459" s="1">
        <v>45818.542812500003</v>
      </c>
      <c r="I4459" t="b">
        <v>0</v>
      </c>
      <c r="J4459" t="b">
        <v>1</v>
      </c>
      <c r="K4459" t="s">
        <v>31</v>
      </c>
      <c r="L4459" t="s">
        <v>32</v>
      </c>
      <c r="N4459">
        <v>25.309999465942379</v>
      </c>
      <c r="O4459" t="s">
        <v>6249</v>
      </c>
      <c r="P4459" t="s">
        <v>6250</v>
      </c>
    </row>
    <row r="4460" spans="1:16" x14ac:dyDescent="0.35">
      <c r="A4460" t="s">
        <v>1776</v>
      </c>
      <c r="B4460" t="s">
        <v>6251</v>
      </c>
      <c r="C4460" t="s">
        <v>1974</v>
      </c>
      <c r="D4460" t="s">
        <v>36</v>
      </c>
      <c r="E4460" t="s">
        <v>20</v>
      </c>
      <c r="F4460" t="b">
        <v>0</v>
      </c>
      <c r="G4460" t="s">
        <v>52</v>
      </c>
      <c r="H4460" s="1">
        <v>45818.583506944437</v>
      </c>
      <c r="I4460" t="b">
        <v>0</v>
      </c>
      <c r="J4460" t="b">
        <v>1</v>
      </c>
      <c r="K4460" t="s">
        <v>31</v>
      </c>
      <c r="L4460" t="s">
        <v>22</v>
      </c>
      <c r="M4460">
        <v>105000</v>
      </c>
      <c r="O4460" t="s">
        <v>6252</v>
      </c>
      <c r="P4460" t="s">
        <v>6253</v>
      </c>
    </row>
    <row r="4461" spans="1:16" x14ac:dyDescent="0.35">
      <c r="A4461" t="s">
        <v>1776</v>
      </c>
      <c r="B4461" t="s">
        <v>1776</v>
      </c>
      <c r="C4461" t="s">
        <v>6254</v>
      </c>
      <c r="D4461" t="s">
        <v>36</v>
      </c>
      <c r="E4461" t="s">
        <v>20</v>
      </c>
      <c r="F4461" t="b">
        <v>0</v>
      </c>
      <c r="G4461" t="s">
        <v>68</v>
      </c>
      <c r="H4461" s="1">
        <v>45818.583981481483</v>
      </c>
      <c r="I4461" t="b">
        <v>0</v>
      </c>
      <c r="J4461" t="b">
        <v>1</v>
      </c>
      <c r="K4461" t="s">
        <v>31</v>
      </c>
      <c r="L4461" t="s">
        <v>22</v>
      </c>
      <c r="M4461">
        <v>85000</v>
      </c>
      <c r="O4461" t="s">
        <v>6255</v>
      </c>
      <c r="P4461" t="s">
        <v>5389</v>
      </c>
    </row>
    <row r="4462" spans="1:16" x14ac:dyDescent="0.35">
      <c r="A4462" t="s">
        <v>1776</v>
      </c>
      <c r="B4462" t="s">
        <v>2355</v>
      </c>
      <c r="C4462" t="s">
        <v>2563</v>
      </c>
      <c r="D4462" t="s">
        <v>36</v>
      </c>
      <c r="E4462" t="s">
        <v>91</v>
      </c>
      <c r="F4462" t="b">
        <v>0</v>
      </c>
      <c r="G4462" t="s">
        <v>43</v>
      </c>
      <c r="H4462" s="1">
        <v>45818.625462962962</v>
      </c>
      <c r="I4462" t="b">
        <v>0</v>
      </c>
      <c r="J4462" t="b">
        <v>0</v>
      </c>
      <c r="K4462" t="s">
        <v>31</v>
      </c>
      <c r="L4462" t="s">
        <v>32</v>
      </c>
      <c r="N4462">
        <v>24.5</v>
      </c>
      <c r="O4462" t="s">
        <v>6256</v>
      </c>
      <c r="P4462" t="s">
        <v>1111</v>
      </c>
    </row>
    <row r="4463" spans="1:16" x14ac:dyDescent="0.35">
      <c r="A4463" t="s">
        <v>1776</v>
      </c>
      <c r="B4463" t="s">
        <v>1776</v>
      </c>
      <c r="C4463" t="s">
        <v>5721</v>
      </c>
      <c r="D4463" t="s">
        <v>115</v>
      </c>
      <c r="E4463" t="s">
        <v>20</v>
      </c>
      <c r="F4463" t="b">
        <v>0</v>
      </c>
      <c r="G4463" t="s">
        <v>68</v>
      </c>
      <c r="H4463" s="1">
        <v>45818.667395833327</v>
      </c>
      <c r="I4463" t="b">
        <v>0</v>
      </c>
      <c r="J4463" t="b">
        <v>1</v>
      </c>
      <c r="K4463" t="s">
        <v>31</v>
      </c>
      <c r="L4463" t="s">
        <v>22</v>
      </c>
      <c r="M4463">
        <v>82500</v>
      </c>
      <c r="O4463" t="s">
        <v>1927</v>
      </c>
      <c r="P4463" t="s">
        <v>1928</v>
      </c>
    </row>
    <row r="4464" spans="1:16" x14ac:dyDescent="0.35">
      <c r="A4464" t="s">
        <v>1776</v>
      </c>
      <c r="B4464" t="s">
        <v>6257</v>
      </c>
      <c r="C4464" t="s">
        <v>18</v>
      </c>
      <c r="D4464" t="s">
        <v>110</v>
      </c>
      <c r="E4464" t="s">
        <v>20</v>
      </c>
      <c r="F4464" t="b">
        <v>1</v>
      </c>
      <c r="G4464" t="s">
        <v>52</v>
      </c>
      <c r="H4464" s="1">
        <v>45818.668553240743</v>
      </c>
      <c r="I4464" t="b">
        <v>0</v>
      </c>
      <c r="J4464" t="b">
        <v>1</v>
      </c>
      <c r="K4464" t="s">
        <v>31</v>
      </c>
      <c r="L4464" t="s">
        <v>22</v>
      </c>
      <c r="M4464">
        <v>445000</v>
      </c>
      <c r="O4464" t="s">
        <v>1911</v>
      </c>
      <c r="P4464" t="s">
        <v>6258</v>
      </c>
    </row>
    <row r="4465" spans="1:16" x14ac:dyDescent="0.35">
      <c r="A4465" t="s">
        <v>1776</v>
      </c>
      <c r="B4465" t="s">
        <v>1932</v>
      </c>
      <c r="C4465" t="s">
        <v>6259</v>
      </c>
      <c r="D4465" t="s">
        <v>249</v>
      </c>
      <c r="E4465" t="s">
        <v>20</v>
      </c>
      <c r="F4465" t="b">
        <v>0</v>
      </c>
      <c r="G4465" t="s">
        <v>30</v>
      </c>
      <c r="H4465" s="1">
        <v>45818.750821759262</v>
      </c>
      <c r="I4465" t="b">
        <v>0</v>
      </c>
      <c r="J4465" t="b">
        <v>0</v>
      </c>
      <c r="K4465" t="s">
        <v>31</v>
      </c>
      <c r="L4465" t="s">
        <v>22</v>
      </c>
      <c r="M4465">
        <v>92091.5</v>
      </c>
      <c r="O4465" t="s">
        <v>6260</v>
      </c>
      <c r="P4465" t="s">
        <v>6261</v>
      </c>
    </row>
    <row r="4466" spans="1:16" x14ac:dyDescent="0.35">
      <c r="A4466" t="s">
        <v>1776</v>
      </c>
      <c r="B4466" t="s">
        <v>6262</v>
      </c>
      <c r="C4466" t="s">
        <v>72</v>
      </c>
      <c r="D4466" t="s">
        <v>29</v>
      </c>
      <c r="E4466" t="s">
        <v>20</v>
      </c>
      <c r="F4466" t="b">
        <v>0</v>
      </c>
      <c r="G4466" t="s">
        <v>30</v>
      </c>
      <c r="H4466" s="1">
        <v>45818.834155092591</v>
      </c>
      <c r="I4466" t="b">
        <v>1</v>
      </c>
      <c r="J4466" t="b">
        <v>0</v>
      </c>
      <c r="K4466" t="s">
        <v>31</v>
      </c>
      <c r="L4466" t="s">
        <v>32</v>
      </c>
      <c r="N4466">
        <v>30</v>
      </c>
      <c r="O4466" t="s">
        <v>6263</v>
      </c>
      <c r="P4466" t="s">
        <v>64</v>
      </c>
    </row>
    <row r="4467" spans="1:16" x14ac:dyDescent="0.35">
      <c r="A4467" t="s">
        <v>1776</v>
      </c>
      <c r="B4467" t="s">
        <v>2372</v>
      </c>
      <c r="C4467" t="s">
        <v>6264</v>
      </c>
      <c r="D4467" t="s">
        <v>36</v>
      </c>
      <c r="E4467" t="s">
        <v>20</v>
      </c>
      <c r="F4467" t="b">
        <v>0</v>
      </c>
      <c r="G4467" t="s">
        <v>68</v>
      </c>
      <c r="H4467" s="1">
        <v>45818.87572916667</v>
      </c>
      <c r="I4467" t="b">
        <v>0</v>
      </c>
      <c r="J4467" t="b">
        <v>0</v>
      </c>
      <c r="K4467" t="s">
        <v>31</v>
      </c>
      <c r="L4467" t="s">
        <v>32</v>
      </c>
      <c r="N4467">
        <v>25</v>
      </c>
      <c r="O4467" t="s">
        <v>6265</v>
      </c>
      <c r="P4467" t="s">
        <v>164</v>
      </c>
    </row>
    <row r="4468" spans="1:16" x14ac:dyDescent="0.35">
      <c r="A4468" t="s">
        <v>1776</v>
      </c>
      <c r="B4468" t="s">
        <v>1776</v>
      </c>
      <c r="C4468" t="s">
        <v>6033</v>
      </c>
      <c r="D4468" t="s">
        <v>110</v>
      </c>
      <c r="F4468" t="b">
        <v>0</v>
      </c>
      <c r="G4468" t="s">
        <v>68</v>
      </c>
      <c r="H4468" s="1">
        <v>45818.917314814818</v>
      </c>
      <c r="I4468" t="b">
        <v>0</v>
      </c>
      <c r="J4468" t="b">
        <v>1</v>
      </c>
      <c r="K4468" t="s">
        <v>31</v>
      </c>
      <c r="L4468" t="s">
        <v>32</v>
      </c>
      <c r="N4468">
        <v>25.239999771118161</v>
      </c>
      <c r="O4468" t="s">
        <v>6034</v>
      </c>
      <c r="P4468" t="s">
        <v>2173</v>
      </c>
    </row>
    <row r="4469" spans="1:16" x14ac:dyDescent="0.35">
      <c r="A4469" t="s">
        <v>1776</v>
      </c>
      <c r="B4469" t="s">
        <v>6266</v>
      </c>
      <c r="C4469" t="s">
        <v>597</v>
      </c>
      <c r="D4469" t="s">
        <v>36</v>
      </c>
      <c r="E4469" t="s">
        <v>20</v>
      </c>
      <c r="F4469" t="b">
        <v>0</v>
      </c>
      <c r="G4469" t="s">
        <v>52</v>
      </c>
      <c r="H4469" s="1">
        <v>45819.000173611108</v>
      </c>
      <c r="I4469" t="b">
        <v>0</v>
      </c>
      <c r="J4469" t="b">
        <v>1</v>
      </c>
      <c r="K4469" t="s">
        <v>31</v>
      </c>
      <c r="L4469" t="s">
        <v>22</v>
      </c>
      <c r="M4469">
        <v>134300</v>
      </c>
      <c r="O4469" t="s">
        <v>209</v>
      </c>
      <c r="P4469" t="s">
        <v>6267</v>
      </c>
    </row>
    <row r="4470" spans="1:16" x14ac:dyDescent="0.35">
      <c r="A4470" t="s">
        <v>1776</v>
      </c>
      <c r="B4470" t="s">
        <v>6268</v>
      </c>
      <c r="C4470" t="s">
        <v>2224</v>
      </c>
      <c r="D4470" t="s">
        <v>36</v>
      </c>
      <c r="E4470" t="s">
        <v>20</v>
      </c>
      <c r="F4470" t="b">
        <v>0</v>
      </c>
      <c r="G4470" t="s">
        <v>52</v>
      </c>
      <c r="H4470" s="1">
        <v>45819.000196759262</v>
      </c>
      <c r="I4470" t="b">
        <v>0</v>
      </c>
      <c r="J4470" t="b">
        <v>1</v>
      </c>
      <c r="K4470" t="s">
        <v>31</v>
      </c>
      <c r="L4470" t="s">
        <v>22</v>
      </c>
      <c r="M4470">
        <v>127700</v>
      </c>
      <c r="O4470" t="s">
        <v>6269</v>
      </c>
      <c r="P4470" t="s">
        <v>4670</v>
      </c>
    </row>
    <row r="4471" spans="1:16" x14ac:dyDescent="0.35">
      <c r="A4471" t="s">
        <v>1776</v>
      </c>
      <c r="B4471" t="s">
        <v>1932</v>
      </c>
      <c r="C4471" t="s">
        <v>530</v>
      </c>
      <c r="D4471" t="s">
        <v>36</v>
      </c>
      <c r="E4471" t="s">
        <v>20</v>
      </c>
      <c r="F4471" t="b">
        <v>0</v>
      </c>
      <c r="G4471" t="s">
        <v>52</v>
      </c>
      <c r="H4471" s="1">
        <v>45819.001180555562</v>
      </c>
      <c r="I4471" t="b">
        <v>0</v>
      </c>
      <c r="J4471" t="b">
        <v>1</v>
      </c>
      <c r="K4471" t="s">
        <v>31</v>
      </c>
      <c r="L4471" t="s">
        <v>22</v>
      </c>
      <c r="M4471">
        <v>97500</v>
      </c>
      <c r="O4471" t="s">
        <v>6270</v>
      </c>
      <c r="P4471" t="s">
        <v>6271</v>
      </c>
    </row>
    <row r="4472" spans="1:16" x14ac:dyDescent="0.35">
      <c r="A4472" t="s">
        <v>1776</v>
      </c>
      <c r="B4472" t="s">
        <v>6272</v>
      </c>
      <c r="C4472" t="s">
        <v>2692</v>
      </c>
      <c r="D4472" t="s">
        <v>29</v>
      </c>
      <c r="E4472" t="s">
        <v>20</v>
      </c>
      <c r="F4472" t="b">
        <v>0</v>
      </c>
      <c r="G4472" t="s">
        <v>68</v>
      </c>
      <c r="H4472" s="1">
        <v>45819.042314814818</v>
      </c>
      <c r="I4472" t="b">
        <v>0</v>
      </c>
      <c r="J4472" t="b">
        <v>1</v>
      </c>
      <c r="K4472" t="s">
        <v>31</v>
      </c>
      <c r="L4472" t="s">
        <v>22</v>
      </c>
      <c r="M4472">
        <v>157200</v>
      </c>
      <c r="O4472" t="s">
        <v>6273</v>
      </c>
      <c r="P4472" t="s">
        <v>897</v>
      </c>
    </row>
    <row r="4473" spans="1:16" x14ac:dyDescent="0.35">
      <c r="A4473" t="s">
        <v>1776</v>
      </c>
      <c r="B4473" t="s">
        <v>2078</v>
      </c>
      <c r="C4473" t="s">
        <v>142</v>
      </c>
      <c r="D4473" t="s">
        <v>29</v>
      </c>
      <c r="E4473" t="s">
        <v>20</v>
      </c>
      <c r="F4473" t="b">
        <v>0</v>
      </c>
      <c r="G4473" t="s">
        <v>68</v>
      </c>
      <c r="H4473" s="1">
        <v>45819.167337962957</v>
      </c>
      <c r="I4473" t="b">
        <v>0</v>
      </c>
      <c r="J4473" t="b">
        <v>1</v>
      </c>
      <c r="K4473" t="s">
        <v>31</v>
      </c>
      <c r="L4473" t="s">
        <v>22</v>
      </c>
      <c r="M4473">
        <v>93000</v>
      </c>
      <c r="O4473" t="s">
        <v>6274</v>
      </c>
      <c r="P4473" t="s">
        <v>206</v>
      </c>
    </row>
    <row r="4474" spans="1:16" x14ac:dyDescent="0.35">
      <c r="A4474" t="s">
        <v>1776</v>
      </c>
      <c r="B4474" t="s">
        <v>2048</v>
      </c>
      <c r="C4474" t="s">
        <v>1526</v>
      </c>
      <c r="D4474" t="s">
        <v>3188</v>
      </c>
      <c r="E4474" t="s">
        <v>91</v>
      </c>
      <c r="F4474" t="b">
        <v>0</v>
      </c>
      <c r="G4474" t="s">
        <v>68</v>
      </c>
      <c r="H4474" s="1">
        <v>45819.250543981478</v>
      </c>
      <c r="I4474" t="b">
        <v>1</v>
      </c>
      <c r="J4474" t="b">
        <v>1</v>
      </c>
      <c r="K4474" t="s">
        <v>31</v>
      </c>
      <c r="L4474" t="s">
        <v>32</v>
      </c>
      <c r="N4474">
        <v>25</v>
      </c>
      <c r="O4474" t="s">
        <v>1721</v>
      </c>
      <c r="P4474" t="s">
        <v>251</v>
      </c>
    </row>
    <row r="4475" spans="1:16" x14ac:dyDescent="0.35">
      <c r="A4475" t="s">
        <v>1776</v>
      </c>
      <c r="B4475" t="s">
        <v>6275</v>
      </c>
      <c r="C4475" t="s">
        <v>18</v>
      </c>
      <c r="D4475" t="s">
        <v>6276</v>
      </c>
      <c r="E4475" t="s">
        <v>20</v>
      </c>
      <c r="F4475" t="b">
        <v>1</v>
      </c>
      <c r="G4475" t="s">
        <v>6277</v>
      </c>
      <c r="H4475" s="1">
        <v>45819.272256944438</v>
      </c>
      <c r="I4475" t="b">
        <v>0</v>
      </c>
      <c r="J4475" t="b">
        <v>0</v>
      </c>
      <c r="K4475" t="s">
        <v>6277</v>
      </c>
      <c r="L4475" t="s">
        <v>22</v>
      </c>
      <c r="M4475">
        <v>143500</v>
      </c>
      <c r="O4475" t="s">
        <v>6276</v>
      </c>
    </row>
    <row r="4476" spans="1:16" x14ac:dyDescent="0.35">
      <c r="A4476" t="s">
        <v>1776</v>
      </c>
      <c r="B4476" t="s">
        <v>4662</v>
      </c>
      <c r="C4476" t="s">
        <v>18</v>
      </c>
      <c r="D4476" t="s">
        <v>17445</v>
      </c>
      <c r="E4476" t="s">
        <v>20</v>
      </c>
      <c r="F4476" t="b">
        <v>1</v>
      </c>
      <c r="G4476" t="s">
        <v>730</v>
      </c>
      <c r="H4476" s="1">
        <v>45819.285069444442</v>
      </c>
      <c r="I4476" t="b">
        <v>0</v>
      </c>
      <c r="J4476" t="b">
        <v>1</v>
      </c>
      <c r="K4476" t="s">
        <v>730</v>
      </c>
      <c r="L4476" t="s">
        <v>22</v>
      </c>
      <c r="M4476">
        <v>120500</v>
      </c>
      <c r="O4476" t="s">
        <v>2249</v>
      </c>
      <c r="P4476" t="s">
        <v>6278</v>
      </c>
    </row>
    <row r="4477" spans="1:16" x14ac:dyDescent="0.35">
      <c r="A4477" t="s">
        <v>1776</v>
      </c>
      <c r="B4477" t="s">
        <v>6279</v>
      </c>
      <c r="C4477" t="s">
        <v>889</v>
      </c>
      <c r="D4477" t="s">
        <v>36</v>
      </c>
      <c r="E4477" t="s">
        <v>91</v>
      </c>
      <c r="F4477" t="b">
        <v>0</v>
      </c>
      <c r="G4477" t="s">
        <v>171</v>
      </c>
      <c r="H4477" s="1">
        <v>45819.285578703697</v>
      </c>
      <c r="I4477" t="b">
        <v>0</v>
      </c>
      <c r="J4477" t="b">
        <v>0</v>
      </c>
      <c r="K4477" t="s">
        <v>31</v>
      </c>
      <c r="L4477" t="s">
        <v>32</v>
      </c>
      <c r="N4477">
        <v>51.5</v>
      </c>
      <c r="O4477" t="s">
        <v>890</v>
      </c>
      <c r="P4477" t="s">
        <v>4022</v>
      </c>
    </row>
    <row r="4478" spans="1:16" x14ac:dyDescent="0.35">
      <c r="A4478" t="s">
        <v>1776</v>
      </c>
      <c r="B4478" t="s">
        <v>6279</v>
      </c>
      <c r="C4478" t="s">
        <v>889</v>
      </c>
      <c r="D4478" t="s">
        <v>110</v>
      </c>
      <c r="E4478" t="s">
        <v>20</v>
      </c>
      <c r="F4478" t="b">
        <v>0</v>
      </c>
      <c r="G4478" t="s">
        <v>171</v>
      </c>
      <c r="H4478" s="1">
        <v>45819.285578703697</v>
      </c>
      <c r="I4478" t="b">
        <v>0</v>
      </c>
      <c r="J4478" t="b">
        <v>0</v>
      </c>
      <c r="K4478" t="s">
        <v>31</v>
      </c>
      <c r="L4478" t="s">
        <v>32</v>
      </c>
      <c r="N4478">
        <v>51.5</v>
      </c>
      <c r="O4478" t="s">
        <v>890</v>
      </c>
      <c r="P4478" t="s">
        <v>4022</v>
      </c>
    </row>
    <row r="4479" spans="1:16" x14ac:dyDescent="0.35">
      <c r="A4479" t="s">
        <v>1776</v>
      </c>
      <c r="B4479" t="s">
        <v>6280</v>
      </c>
      <c r="C4479" t="s">
        <v>6281</v>
      </c>
      <c r="D4479" t="s">
        <v>42</v>
      </c>
      <c r="E4479" t="s">
        <v>20</v>
      </c>
      <c r="F4479" t="b">
        <v>0</v>
      </c>
      <c r="G4479" t="s">
        <v>43</v>
      </c>
      <c r="H4479" s="1">
        <v>45819.375381944446</v>
      </c>
      <c r="I4479" t="b">
        <v>0</v>
      </c>
      <c r="J4479" t="b">
        <v>1</v>
      </c>
      <c r="K4479" t="s">
        <v>31</v>
      </c>
      <c r="L4479" t="s">
        <v>22</v>
      </c>
      <c r="M4479">
        <v>60000</v>
      </c>
      <c r="O4479" t="s">
        <v>6282</v>
      </c>
      <c r="P4479" t="s">
        <v>6283</v>
      </c>
    </row>
    <row r="4480" spans="1:16" x14ac:dyDescent="0.35">
      <c r="A4480" t="s">
        <v>1776</v>
      </c>
      <c r="B4480" t="s">
        <v>2196</v>
      </c>
      <c r="C4480" t="s">
        <v>6284</v>
      </c>
      <c r="D4480" t="s">
        <v>42</v>
      </c>
      <c r="E4480" t="s">
        <v>20</v>
      </c>
      <c r="F4480" t="b">
        <v>0</v>
      </c>
      <c r="G4480" t="s">
        <v>68</v>
      </c>
      <c r="H4480" s="1">
        <v>45819.375625000001</v>
      </c>
      <c r="I4480" t="b">
        <v>0</v>
      </c>
      <c r="J4480" t="b">
        <v>0</v>
      </c>
      <c r="K4480" t="s">
        <v>31</v>
      </c>
      <c r="L4480" t="s">
        <v>22</v>
      </c>
      <c r="M4480">
        <v>72500</v>
      </c>
      <c r="O4480" t="s">
        <v>6285</v>
      </c>
      <c r="P4480" t="s">
        <v>6286</v>
      </c>
    </row>
    <row r="4481" spans="1:16" x14ac:dyDescent="0.35">
      <c r="A4481" t="s">
        <v>1776</v>
      </c>
      <c r="B4481" t="s">
        <v>1957</v>
      </c>
      <c r="C4481" t="s">
        <v>6287</v>
      </c>
      <c r="D4481" t="s">
        <v>573</v>
      </c>
      <c r="E4481" t="s">
        <v>20</v>
      </c>
      <c r="F4481" t="b">
        <v>0</v>
      </c>
      <c r="G4481" t="s">
        <v>68</v>
      </c>
      <c r="H4481" s="1">
        <v>45819.375648148147</v>
      </c>
      <c r="I4481" t="b">
        <v>1</v>
      </c>
      <c r="J4481" t="b">
        <v>1</v>
      </c>
      <c r="K4481" t="s">
        <v>31</v>
      </c>
      <c r="L4481" t="s">
        <v>32</v>
      </c>
      <c r="N4481">
        <v>26.444999694824219</v>
      </c>
      <c r="O4481" t="s">
        <v>1829</v>
      </c>
      <c r="P4481" t="s">
        <v>3404</v>
      </c>
    </row>
    <row r="4482" spans="1:16" x14ac:dyDescent="0.35">
      <c r="A4482" t="s">
        <v>1776</v>
      </c>
      <c r="B4482" t="s">
        <v>6288</v>
      </c>
      <c r="C4482" t="s">
        <v>1448</v>
      </c>
      <c r="D4482" t="s">
        <v>36</v>
      </c>
      <c r="E4482" t="s">
        <v>20</v>
      </c>
      <c r="F4482" t="b">
        <v>0</v>
      </c>
      <c r="G4482" t="s">
        <v>47</v>
      </c>
      <c r="H4482" s="1">
        <v>45819.376331018517</v>
      </c>
      <c r="I4482" t="b">
        <v>0</v>
      </c>
      <c r="J4482" t="b">
        <v>0</v>
      </c>
      <c r="K4482" t="s">
        <v>31</v>
      </c>
      <c r="L4482" t="s">
        <v>22</v>
      </c>
      <c r="M4482">
        <v>50000</v>
      </c>
      <c r="O4482" t="s">
        <v>6289</v>
      </c>
      <c r="P4482" t="s">
        <v>164</v>
      </c>
    </row>
    <row r="4483" spans="1:16" x14ac:dyDescent="0.35">
      <c r="A4483" t="s">
        <v>1776</v>
      </c>
      <c r="B4483" t="s">
        <v>2124</v>
      </c>
      <c r="C4483" t="s">
        <v>3761</v>
      </c>
      <c r="D4483" t="s">
        <v>36</v>
      </c>
      <c r="E4483" t="s">
        <v>20</v>
      </c>
      <c r="F4483" t="b">
        <v>0</v>
      </c>
      <c r="G4483" t="s">
        <v>52</v>
      </c>
      <c r="H4483" s="1">
        <v>45819.541770833333</v>
      </c>
      <c r="I4483" t="b">
        <v>0</v>
      </c>
      <c r="J4483" t="b">
        <v>1</v>
      </c>
      <c r="K4483" t="s">
        <v>31</v>
      </c>
      <c r="L4483" t="s">
        <v>22</v>
      </c>
      <c r="M4483">
        <v>95000</v>
      </c>
      <c r="O4483" t="s">
        <v>209</v>
      </c>
      <c r="P4483" t="s">
        <v>6290</v>
      </c>
    </row>
    <row r="4484" spans="1:16" x14ac:dyDescent="0.35">
      <c r="A4484" t="s">
        <v>1776</v>
      </c>
      <c r="B4484" t="s">
        <v>1776</v>
      </c>
      <c r="C4484" t="s">
        <v>330</v>
      </c>
      <c r="D4484" t="s">
        <v>36</v>
      </c>
      <c r="E4484" t="s">
        <v>20</v>
      </c>
      <c r="F4484" t="b">
        <v>0</v>
      </c>
      <c r="G4484" t="s">
        <v>68</v>
      </c>
      <c r="H4484" s="1">
        <v>45819.542210648149</v>
      </c>
      <c r="I4484" t="b">
        <v>0</v>
      </c>
      <c r="J4484" t="b">
        <v>0</v>
      </c>
      <c r="K4484" t="s">
        <v>31</v>
      </c>
      <c r="L4484" t="s">
        <v>22</v>
      </c>
      <c r="M4484">
        <v>107500</v>
      </c>
      <c r="O4484" t="s">
        <v>209</v>
      </c>
      <c r="P4484" t="s">
        <v>216</v>
      </c>
    </row>
    <row r="4485" spans="1:16" x14ac:dyDescent="0.35">
      <c r="A4485" t="s">
        <v>1776</v>
      </c>
      <c r="B4485" t="s">
        <v>1776</v>
      </c>
      <c r="C4485" t="s">
        <v>5044</v>
      </c>
      <c r="D4485" t="s">
        <v>36</v>
      </c>
      <c r="E4485" t="s">
        <v>20</v>
      </c>
      <c r="F4485" t="b">
        <v>0</v>
      </c>
      <c r="G4485" t="s">
        <v>68</v>
      </c>
      <c r="H4485" s="1">
        <v>45819.542337962957</v>
      </c>
      <c r="I4485" t="b">
        <v>0</v>
      </c>
      <c r="J4485" t="b">
        <v>1</v>
      </c>
      <c r="K4485" t="s">
        <v>31</v>
      </c>
      <c r="L4485" t="s">
        <v>32</v>
      </c>
      <c r="N4485">
        <v>45</v>
      </c>
      <c r="O4485" t="s">
        <v>209</v>
      </c>
      <c r="P4485" t="s">
        <v>232</v>
      </c>
    </row>
    <row r="4486" spans="1:16" x14ac:dyDescent="0.35">
      <c r="A4486" t="s">
        <v>1776</v>
      </c>
      <c r="B4486" t="s">
        <v>6291</v>
      </c>
      <c r="C4486" t="s">
        <v>634</v>
      </c>
      <c r="D4486" t="s">
        <v>29</v>
      </c>
      <c r="E4486" t="s">
        <v>20</v>
      </c>
      <c r="F4486" t="b">
        <v>0</v>
      </c>
      <c r="G4486" t="s">
        <v>52</v>
      </c>
      <c r="H4486" s="1">
        <v>45819.583356481482</v>
      </c>
      <c r="I4486" t="b">
        <v>0</v>
      </c>
      <c r="J4486" t="b">
        <v>0</v>
      </c>
      <c r="K4486" t="s">
        <v>31</v>
      </c>
      <c r="L4486" t="s">
        <v>22</v>
      </c>
      <c r="M4486">
        <v>102500</v>
      </c>
      <c r="O4486" t="s">
        <v>6292</v>
      </c>
      <c r="P4486" t="s">
        <v>232</v>
      </c>
    </row>
    <row r="4487" spans="1:16" x14ac:dyDescent="0.35">
      <c r="A4487" t="s">
        <v>1776</v>
      </c>
      <c r="B4487" t="s">
        <v>1776</v>
      </c>
      <c r="C4487" t="s">
        <v>6293</v>
      </c>
      <c r="D4487" t="s">
        <v>36</v>
      </c>
      <c r="E4487" t="s">
        <v>91</v>
      </c>
      <c r="F4487" t="b">
        <v>0</v>
      </c>
      <c r="G4487" t="s">
        <v>52</v>
      </c>
      <c r="H4487" s="1">
        <v>45819.624976851846</v>
      </c>
      <c r="I4487" t="b">
        <v>1</v>
      </c>
      <c r="J4487" t="b">
        <v>1</v>
      </c>
      <c r="K4487" t="s">
        <v>31</v>
      </c>
      <c r="L4487" t="s">
        <v>32</v>
      </c>
      <c r="N4487">
        <v>52.5</v>
      </c>
      <c r="O4487" t="s">
        <v>3179</v>
      </c>
      <c r="P4487" t="s">
        <v>1174</v>
      </c>
    </row>
    <row r="4488" spans="1:16" x14ac:dyDescent="0.35">
      <c r="A4488" t="s">
        <v>1776</v>
      </c>
      <c r="B4488" t="s">
        <v>3817</v>
      </c>
      <c r="C4488" t="s">
        <v>410</v>
      </c>
      <c r="D4488" t="s">
        <v>36</v>
      </c>
      <c r="E4488" t="s">
        <v>91</v>
      </c>
      <c r="F4488" t="b">
        <v>0</v>
      </c>
      <c r="G4488" t="s">
        <v>47</v>
      </c>
      <c r="H4488" s="1">
        <v>45819.625300925924</v>
      </c>
      <c r="I4488" t="b">
        <v>0</v>
      </c>
      <c r="J4488" t="b">
        <v>0</v>
      </c>
      <c r="K4488" t="s">
        <v>31</v>
      </c>
      <c r="L4488" t="s">
        <v>32</v>
      </c>
      <c r="N4488">
        <v>104.5</v>
      </c>
      <c r="O4488" t="s">
        <v>6294</v>
      </c>
      <c r="P4488" t="s">
        <v>6295</v>
      </c>
    </row>
    <row r="4489" spans="1:16" x14ac:dyDescent="0.35">
      <c r="A4489" t="s">
        <v>1776</v>
      </c>
      <c r="B4489" t="s">
        <v>1776</v>
      </c>
      <c r="C4489" t="s">
        <v>1599</v>
      </c>
      <c r="D4489" t="s">
        <v>110</v>
      </c>
      <c r="E4489" t="s">
        <v>91</v>
      </c>
      <c r="F4489" t="b">
        <v>0</v>
      </c>
      <c r="G4489" t="s">
        <v>68</v>
      </c>
      <c r="H4489" s="1">
        <v>45819.625601851847</v>
      </c>
      <c r="I4489" t="b">
        <v>1</v>
      </c>
      <c r="J4489" t="b">
        <v>0</v>
      </c>
      <c r="K4489" t="s">
        <v>31</v>
      </c>
      <c r="L4489" t="s">
        <v>32</v>
      </c>
      <c r="N4489">
        <v>45</v>
      </c>
      <c r="O4489" t="s">
        <v>6296</v>
      </c>
      <c r="P4489" t="s">
        <v>140</v>
      </c>
    </row>
    <row r="4490" spans="1:16" x14ac:dyDescent="0.35">
      <c r="A4490" t="s">
        <v>1776</v>
      </c>
      <c r="B4490" t="s">
        <v>6297</v>
      </c>
      <c r="C4490" t="s">
        <v>1305</v>
      </c>
      <c r="D4490" t="s">
        <v>110</v>
      </c>
      <c r="E4490" t="s">
        <v>760</v>
      </c>
      <c r="F4490" t="b">
        <v>0</v>
      </c>
      <c r="G4490" t="s">
        <v>68</v>
      </c>
      <c r="H4490" s="1">
        <v>45819.625648148147</v>
      </c>
      <c r="I4490" t="b">
        <v>0</v>
      </c>
      <c r="J4490" t="b">
        <v>0</v>
      </c>
      <c r="K4490" t="s">
        <v>31</v>
      </c>
      <c r="L4490" t="s">
        <v>32</v>
      </c>
      <c r="N4490">
        <v>36.5</v>
      </c>
      <c r="O4490" t="s">
        <v>6298</v>
      </c>
      <c r="P4490" t="s">
        <v>417</v>
      </c>
    </row>
    <row r="4491" spans="1:16" x14ac:dyDescent="0.35">
      <c r="A4491" t="s">
        <v>1776</v>
      </c>
      <c r="B4491" t="s">
        <v>6299</v>
      </c>
      <c r="C4491" t="s">
        <v>142</v>
      </c>
      <c r="D4491" t="s">
        <v>36</v>
      </c>
      <c r="E4491" t="s">
        <v>20</v>
      </c>
      <c r="F4491" t="b">
        <v>0</v>
      </c>
      <c r="G4491" t="s">
        <v>68</v>
      </c>
      <c r="H4491" s="1">
        <v>45819.667268518519</v>
      </c>
      <c r="I4491" t="b">
        <v>0</v>
      </c>
      <c r="J4491" t="b">
        <v>1</v>
      </c>
      <c r="K4491" t="s">
        <v>31</v>
      </c>
      <c r="L4491" t="s">
        <v>22</v>
      </c>
      <c r="M4491">
        <v>110400</v>
      </c>
      <c r="O4491" t="s">
        <v>6300</v>
      </c>
      <c r="P4491" t="s">
        <v>6301</v>
      </c>
    </row>
    <row r="4492" spans="1:16" x14ac:dyDescent="0.35">
      <c r="A4492" t="s">
        <v>1776</v>
      </c>
      <c r="B4492" t="s">
        <v>6302</v>
      </c>
      <c r="C4492" t="s">
        <v>4826</v>
      </c>
      <c r="D4492" t="s">
        <v>269</v>
      </c>
      <c r="E4492" t="s">
        <v>91</v>
      </c>
      <c r="F4492" t="b">
        <v>0</v>
      </c>
      <c r="G4492" t="s">
        <v>52</v>
      </c>
      <c r="H4492" s="1">
        <v>45819.708356481482</v>
      </c>
      <c r="I4492" t="b">
        <v>0</v>
      </c>
      <c r="J4492" t="b">
        <v>0</v>
      </c>
      <c r="K4492" t="s">
        <v>31</v>
      </c>
      <c r="L4492" t="s">
        <v>32</v>
      </c>
      <c r="N4492">
        <v>55</v>
      </c>
      <c r="O4492" t="s">
        <v>6303</v>
      </c>
      <c r="P4492" t="s">
        <v>6304</v>
      </c>
    </row>
    <row r="4493" spans="1:16" x14ac:dyDescent="0.35">
      <c r="A4493" t="s">
        <v>1776</v>
      </c>
      <c r="B4493" t="s">
        <v>1844</v>
      </c>
      <c r="C4493" t="s">
        <v>3375</v>
      </c>
      <c r="D4493" t="s">
        <v>115</v>
      </c>
      <c r="E4493" t="s">
        <v>20</v>
      </c>
      <c r="F4493" t="b">
        <v>0</v>
      </c>
      <c r="G4493" t="s">
        <v>68</v>
      </c>
      <c r="H4493" s="1">
        <v>45819.709930555553</v>
      </c>
      <c r="I4493" t="b">
        <v>1</v>
      </c>
      <c r="J4493" t="b">
        <v>0</v>
      </c>
      <c r="K4493" t="s">
        <v>31</v>
      </c>
      <c r="L4493" t="s">
        <v>22</v>
      </c>
      <c r="M4493">
        <v>60000</v>
      </c>
      <c r="O4493" t="s">
        <v>1123</v>
      </c>
      <c r="P4493" t="s">
        <v>2468</v>
      </c>
    </row>
    <row r="4494" spans="1:16" x14ac:dyDescent="0.35">
      <c r="A4494" t="s">
        <v>1776</v>
      </c>
      <c r="B4494" t="s">
        <v>6305</v>
      </c>
      <c r="C4494" t="s">
        <v>634</v>
      </c>
      <c r="D4494" t="s">
        <v>110</v>
      </c>
      <c r="E4494" t="s">
        <v>296</v>
      </c>
      <c r="F4494" t="b">
        <v>0</v>
      </c>
      <c r="G4494" t="s">
        <v>52</v>
      </c>
      <c r="H4494" s="1">
        <v>45819.750023148154</v>
      </c>
      <c r="I4494" t="b">
        <v>1</v>
      </c>
      <c r="J4494" t="b">
        <v>1</v>
      </c>
      <c r="K4494" t="s">
        <v>31</v>
      </c>
      <c r="L4494" t="s">
        <v>32</v>
      </c>
      <c r="N4494">
        <v>25.5</v>
      </c>
      <c r="O4494" t="s">
        <v>6306</v>
      </c>
      <c r="P4494" t="s">
        <v>164</v>
      </c>
    </row>
    <row r="4495" spans="1:16" x14ac:dyDescent="0.35">
      <c r="A4495" t="s">
        <v>1776</v>
      </c>
      <c r="B4495" t="s">
        <v>6307</v>
      </c>
      <c r="C4495" t="s">
        <v>5581</v>
      </c>
      <c r="D4495" t="s">
        <v>110</v>
      </c>
      <c r="E4495" t="s">
        <v>91</v>
      </c>
      <c r="F4495" t="b">
        <v>0</v>
      </c>
      <c r="G4495" t="s">
        <v>68</v>
      </c>
      <c r="H4495" s="1">
        <v>45819.750625000001</v>
      </c>
      <c r="I4495" t="b">
        <v>0</v>
      </c>
      <c r="J4495" t="b">
        <v>0</v>
      </c>
      <c r="K4495" t="s">
        <v>31</v>
      </c>
      <c r="L4495" t="s">
        <v>32</v>
      </c>
      <c r="N4495">
        <v>54</v>
      </c>
      <c r="O4495" t="s">
        <v>6308</v>
      </c>
      <c r="P4495" t="s">
        <v>232</v>
      </c>
    </row>
    <row r="4496" spans="1:16" x14ac:dyDescent="0.35">
      <c r="A4496" t="s">
        <v>1776</v>
      </c>
      <c r="B4496" t="s">
        <v>6309</v>
      </c>
      <c r="C4496" t="s">
        <v>470</v>
      </c>
      <c r="D4496" t="s">
        <v>110</v>
      </c>
      <c r="E4496" t="s">
        <v>760</v>
      </c>
      <c r="F4496" t="b">
        <v>0</v>
      </c>
      <c r="G4496" t="s">
        <v>171</v>
      </c>
      <c r="H4496" s="1">
        <v>45819.785752314812</v>
      </c>
      <c r="I4496" t="b">
        <v>0</v>
      </c>
      <c r="J4496" t="b">
        <v>0</v>
      </c>
      <c r="K4496" t="s">
        <v>31</v>
      </c>
      <c r="L4496" t="s">
        <v>32</v>
      </c>
      <c r="N4496">
        <v>40</v>
      </c>
      <c r="O4496" t="s">
        <v>6310</v>
      </c>
      <c r="P4496" t="s">
        <v>232</v>
      </c>
    </row>
    <row r="4497" spans="1:16" x14ac:dyDescent="0.35">
      <c r="A4497" t="s">
        <v>1776</v>
      </c>
      <c r="B4497" t="s">
        <v>6311</v>
      </c>
      <c r="C4497" t="s">
        <v>4610</v>
      </c>
      <c r="D4497" t="s">
        <v>269</v>
      </c>
      <c r="E4497" t="s">
        <v>91</v>
      </c>
      <c r="F4497" t="b">
        <v>0</v>
      </c>
      <c r="G4497" t="s">
        <v>52</v>
      </c>
      <c r="H4497" s="1">
        <v>45819.791574074072</v>
      </c>
      <c r="I4497" t="b">
        <v>0</v>
      </c>
      <c r="J4497" t="b">
        <v>0</v>
      </c>
      <c r="K4497" t="s">
        <v>31</v>
      </c>
      <c r="L4497" t="s">
        <v>32</v>
      </c>
      <c r="N4497">
        <v>55</v>
      </c>
      <c r="O4497" t="s">
        <v>6312</v>
      </c>
      <c r="P4497" t="s">
        <v>6313</v>
      </c>
    </row>
    <row r="4498" spans="1:16" x14ac:dyDescent="0.35">
      <c r="A4498" t="s">
        <v>1776</v>
      </c>
      <c r="B4498" t="s">
        <v>6314</v>
      </c>
      <c r="C4498" t="s">
        <v>4717</v>
      </c>
      <c r="D4498" t="s">
        <v>110</v>
      </c>
      <c r="E4498" t="s">
        <v>20</v>
      </c>
      <c r="F4498" t="b">
        <v>0</v>
      </c>
      <c r="G4498" t="s">
        <v>30</v>
      </c>
      <c r="H4498" s="1">
        <v>45819.792453703703</v>
      </c>
      <c r="I4498" t="b">
        <v>0</v>
      </c>
      <c r="J4498" t="b">
        <v>1</v>
      </c>
      <c r="K4498" t="s">
        <v>31</v>
      </c>
      <c r="L4498" t="s">
        <v>22</v>
      </c>
      <c r="M4498">
        <v>82500</v>
      </c>
      <c r="O4498" t="s">
        <v>6315</v>
      </c>
      <c r="P4498" t="s">
        <v>140</v>
      </c>
    </row>
    <row r="4499" spans="1:16" x14ac:dyDescent="0.35">
      <c r="A4499" t="s">
        <v>1776</v>
      </c>
      <c r="B4499" t="s">
        <v>3955</v>
      </c>
      <c r="C4499" t="s">
        <v>1188</v>
      </c>
      <c r="D4499" t="s">
        <v>110</v>
      </c>
      <c r="E4499" t="s">
        <v>20</v>
      </c>
      <c r="F4499" t="b">
        <v>0</v>
      </c>
      <c r="G4499" t="s">
        <v>47</v>
      </c>
      <c r="H4499" s="1">
        <v>45819.876331018517</v>
      </c>
      <c r="I4499" t="b">
        <v>0</v>
      </c>
      <c r="J4499" t="b">
        <v>1</v>
      </c>
      <c r="K4499" t="s">
        <v>31</v>
      </c>
      <c r="L4499" t="s">
        <v>32</v>
      </c>
      <c r="N4499">
        <v>23</v>
      </c>
      <c r="O4499" t="s">
        <v>3956</v>
      </c>
      <c r="P4499" t="s">
        <v>3957</v>
      </c>
    </row>
    <row r="4500" spans="1:16" x14ac:dyDescent="0.35">
      <c r="A4500" t="s">
        <v>1776</v>
      </c>
      <c r="B4500" t="s">
        <v>6316</v>
      </c>
      <c r="C4500" t="s">
        <v>18</v>
      </c>
      <c r="D4500" t="s">
        <v>36</v>
      </c>
      <c r="E4500" t="s">
        <v>20</v>
      </c>
      <c r="F4500" t="b">
        <v>1</v>
      </c>
      <c r="G4500" t="s">
        <v>171</v>
      </c>
      <c r="H4500" s="1">
        <v>45819.994571759264</v>
      </c>
      <c r="I4500" t="b">
        <v>0</v>
      </c>
      <c r="J4500" t="b">
        <v>1</v>
      </c>
      <c r="K4500" t="s">
        <v>31</v>
      </c>
      <c r="L4500" t="s">
        <v>22</v>
      </c>
      <c r="M4500">
        <v>121667</v>
      </c>
      <c r="O4500" t="s">
        <v>6317</v>
      </c>
      <c r="P4500" t="s">
        <v>6318</v>
      </c>
    </row>
    <row r="4501" spans="1:16" x14ac:dyDescent="0.35">
      <c r="A4501" t="s">
        <v>1776</v>
      </c>
      <c r="B4501" t="s">
        <v>6319</v>
      </c>
      <c r="C4501" t="s">
        <v>6320</v>
      </c>
      <c r="D4501" t="s">
        <v>2039</v>
      </c>
      <c r="E4501" t="s">
        <v>20</v>
      </c>
      <c r="F4501" t="b">
        <v>0</v>
      </c>
      <c r="G4501" t="s">
        <v>52</v>
      </c>
      <c r="H4501" s="1">
        <v>45820.0000462963</v>
      </c>
      <c r="I4501" t="b">
        <v>0</v>
      </c>
      <c r="J4501" t="b">
        <v>1</v>
      </c>
      <c r="K4501" t="s">
        <v>31</v>
      </c>
      <c r="L4501" t="s">
        <v>22</v>
      </c>
      <c r="M4501">
        <v>111755</v>
      </c>
      <c r="O4501" t="s">
        <v>426</v>
      </c>
      <c r="P4501" t="s">
        <v>433</v>
      </c>
    </row>
    <row r="4502" spans="1:16" x14ac:dyDescent="0.35">
      <c r="A4502" t="s">
        <v>1776</v>
      </c>
      <c r="B4502" t="s">
        <v>5861</v>
      </c>
      <c r="C4502" t="s">
        <v>1923</v>
      </c>
      <c r="D4502" t="s">
        <v>36</v>
      </c>
      <c r="E4502" t="s">
        <v>91</v>
      </c>
      <c r="F4502" t="b">
        <v>0</v>
      </c>
      <c r="G4502" t="s">
        <v>47</v>
      </c>
      <c r="H4502" s="1">
        <v>45820.001331018517</v>
      </c>
      <c r="I4502" t="b">
        <v>1</v>
      </c>
      <c r="J4502" t="b">
        <v>0</v>
      </c>
      <c r="K4502" t="s">
        <v>31</v>
      </c>
      <c r="L4502" t="s">
        <v>32</v>
      </c>
      <c r="N4502">
        <v>41</v>
      </c>
      <c r="O4502" t="s">
        <v>463</v>
      </c>
      <c r="P4502" t="s">
        <v>140</v>
      </c>
    </row>
    <row r="4503" spans="1:16" x14ac:dyDescent="0.35">
      <c r="A4503" t="s">
        <v>1776</v>
      </c>
      <c r="B4503" t="s">
        <v>6321</v>
      </c>
      <c r="C4503" t="s">
        <v>154</v>
      </c>
      <c r="D4503" t="s">
        <v>36</v>
      </c>
      <c r="E4503" t="s">
        <v>20</v>
      </c>
      <c r="F4503" t="b">
        <v>0</v>
      </c>
      <c r="G4503" t="s">
        <v>52</v>
      </c>
      <c r="H4503" s="1">
        <v>45820.041574074072</v>
      </c>
      <c r="I4503" t="b">
        <v>0</v>
      </c>
      <c r="J4503" t="b">
        <v>1</v>
      </c>
      <c r="K4503" t="s">
        <v>31</v>
      </c>
      <c r="L4503" t="s">
        <v>22</v>
      </c>
      <c r="M4503">
        <v>209000</v>
      </c>
      <c r="O4503" t="s">
        <v>6322</v>
      </c>
      <c r="P4503" t="s">
        <v>2389</v>
      </c>
    </row>
    <row r="4504" spans="1:16" x14ac:dyDescent="0.35">
      <c r="A4504" t="s">
        <v>1776</v>
      </c>
      <c r="B4504" t="s">
        <v>6323</v>
      </c>
      <c r="C4504" t="s">
        <v>154</v>
      </c>
      <c r="D4504" t="s">
        <v>17515</v>
      </c>
      <c r="E4504" t="s">
        <v>20</v>
      </c>
      <c r="F4504" t="b">
        <v>0</v>
      </c>
      <c r="G4504" t="s">
        <v>52</v>
      </c>
      <c r="H4504" s="1">
        <v>45820.249976851846</v>
      </c>
      <c r="I4504" t="b">
        <v>0</v>
      </c>
      <c r="J4504" t="b">
        <v>1</v>
      </c>
      <c r="K4504" t="s">
        <v>31</v>
      </c>
      <c r="L4504" t="s">
        <v>22</v>
      </c>
      <c r="M4504">
        <v>263605</v>
      </c>
      <c r="O4504" t="s">
        <v>306</v>
      </c>
      <c r="P4504" t="s">
        <v>6324</v>
      </c>
    </row>
    <row r="4505" spans="1:16" x14ac:dyDescent="0.35">
      <c r="A4505" t="s">
        <v>1776</v>
      </c>
      <c r="B4505" t="s">
        <v>6325</v>
      </c>
      <c r="C4505" t="s">
        <v>2780</v>
      </c>
      <c r="D4505" t="s">
        <v>110</v>
      </c>
      <c r="E4505" t="s">
        <v>3516</v>
      </c>
      <c r="F4505" t="b">
        <v>0</v>
      </c>
      <c r="G4505" t="s">
        <v>52</v>
      </c>
      <c r="H4505" s="1">
        <v>45820.250069444453</v>
      </c>
      <c r="I4505" t="b">
        <v>0</v>
      </c>
      <c r="J4505" t="b">
        <v>0</v>
      </c>
      <c r="K4505" t="s">
        <v>31</v>
      </c>
      <c r="L4505" t="s">
        <v>32</v>
      </c>
      <c r="N4505">
        <v>41.5</v>
      </c>
      <c r="O4505" t="s">
        <v>6326</v>
      </c>
      <c r="P4505" t="s">
        <v>6327</v>
      </c>
    </row>
    <row r="4506" spans="1:16" x14ac:dyDescent="0.35">
      <c r="A4506" t="s">
        <v>1776</v>
      </c>
      <c r="B4506" t="s">
        <v>2248</v>
      </c>
      <c r="C4506" t="s">
        <v>5836</v>
      </c>
      <c r="D4506" t="s">
        <v>6328</v>
      </c>
      <c r="E4506" t="s">
        <v>20</v>
      </c>
      <c r="F4506" t="b">
        <v>0</v>
      </c>
      <c r="G4506" t="s">
        <v>47</v>
      </c>
      <c r="H4506" s="1">
        <v>45820.250219907408</v>
      </c>
      <c r="I4506" t="b">
        <v>0</v>
      </c>
      <c r="J4506" t="b">
        <v>0</v>
      </c>
      <c r="K4506" t="s">
        <v>31</v>
      </c>
      <c r="L4506" t="s">
        <v>22</v>
      </c>
      <c r="M4506">
        <v>127000</v>
      </c>
      <c r="O4506" t="s">
        <v>5837</v>
      </c>
      <c r="P4506" t="s">
        <v>5838</v>
      </c>
    </row>
    <row r="4507" spans="1:16" x14ac:dyDescent="0.35">
      <c r="A4507" t="s">
        <v>1776</v>
      </c>
      <c r="B4507" t="s">
        <v>2154</v>
      </c>
      <c r="C4507" t="s">
        <v>18</v>
      </c>
      <c r="D4507" t="s">
        <v>17445</v>
      </c>
      <c r="E4507" t="s">
        <v>20</v>
      </c>
      <c r="F4507" t="b">
        <v>1</v>
      </c>
      <c r="G4507" t="s">
        <v>43</v>
      </c>
      <c r="H4507" s="1">
        <v>45820.250300925924</v>
      </c>
      <c r="I4507" t="b">
        <v>0</v>
      </c>
      <c r="J4507" t="b">
        <v>1</v>
      </c>
      <c r="K4507" t="s">
        <v>31</v>
      </c>
      <c r="L4507" t="s">
        <v>22</v>
      </c>
      <c r="M4507">
        <v>120500</v>
      </c>
      <c r="O4507" t="s">
        <v>2249</v>
      </c>
      <c r="P4507" t="s">
        <v>140</v>
      </c>
    </row>
    <row r="4508" spans="1:16" x14ac:dyDescent="0.35">
      <c r="A4508" t="s">
        <v>1776</v>
      </c>
      <c r="B4508" t="s">
        <v>1776</v>
      </c>
      <c r="C4508" t="s">
        <v>4574</v>
      </c>
      <c r="D4508" t="s">
        <v>17472</v>
      </c>
      <c r="E4508" t="s">
        <v>760</v>
      </c>
      <c r="F4508" t="b">
        <v>0</v>
      </c>
      <c r="G4508" t="s">
        <v>43</v>
      </c>
      <c r="H4508" s="1">
        <v>45820.250300925924</v>
      </c>
      <c r="I4508" t="b">
        <v>0</v>
      </c>
      <c r="J4508" t="b">
        <v>1</v>
      </c>
      <c r="K4508" t="s">
        <v>31</v>
      </c>
      <c r="L4508" t="s">
        <v>32</v>
      </c>
      <c r="N4508">
        <v>65.5</v>
      </c>
      <c r="O4508" t="s">
        <v>2819</v>
      </c>
      <c r="P4508" t="s">
        <v>6329</v>
      </c>
    </row>
    <row r="4509" spans="1:16" x14ac:dyDescent="0.35">
      <c r="A4509" t="s">
        <v>1776</v>
      </c>
      <c r="B4509" t="s">
        <v>6330</v>
      </c>
      <c r="C4509" t="s">
        <v>966</v>
      </c>
      <c r="D4509" t="s">
        <v>249</v>
      </c>
      <c r="E4509" t="s">
        <v>20</v>
      </c>
      <c r="F4509" t="b">
        <v>0</v>
      </c>
      <c r="G4509" t="s">
        <v>966</v>
      </c>
      <c r="H4509" s="1">
        <v>45820.255567129629</v>
      </c>
      <c r="I4509" t="b">
        <v>0</v>
      </c>
      <c r="J4509" t="b">
        <v>0</v>
      </c>
      <c r="K4509" t="s">
        <v>966</v>
      </c>
      <c r="L4509" t="s">
        <v>22</v>
      </c>
      <c r="M4509">
        <v>53100</v>
      </c>
      <c r="O4509" t="s">
        <v>6331</v>
      </c>
      <c r="P4509" t="s">
        <v>340</v>
      </c>
    </row>
    <row r="4510" spans="1:16" x14ac:dyDescent="0.35">
      <c r="A4510" t="s">
        <v>1776</v>
      </c>
      <c r="B4510" t="s">
        <v>6332</v>
      </c>
      <c r="C4510" t="s">
        <v>18</v>
      </c>
      <c r="D4510" t="s">
        <v>962</v>
      </c>
      <c r="E4510" t="s">
        <v>91</v>
      </c>
      <c r="F4510" t="b">
        <v>1</v>
      </c>
      <c r="G4510" t="s">
        <v>467</v>
      </c>
      <c r="H4510" s="1">
        <v>45820.284386574072</v>
      </c>
      <c r="I4510" t="b">
        <v>0</v>
      </c>
      <c r="J4510" t="b">
        <v>0</v>
      </c>
      <c r="K4510" t="s">
        <v>467</v>
      </c>
      <c r="L4510" t="s">
        <v>22</v>
      </c>
      <c r="M4510">
        <v>40000</v>
      </c>
      <c r="O4510" t="s">
        <v>1693</v>
      </c>
      <c r="P4510" t="s">
        <v>6333</v>
      </c>
    </row>
    <row r="4511" spans="1:16" x14ac:dyDescent="0.35">
      <c r="A4511" t="s">
        <v>1776</v>
      </c>
      <c r="B4511" t="s">
        <v>1844</v>
      </c>
      <c r="C4511" t="s">
        <v>649</v>
      </c>
      <c r="D4511" t="s">
        <v>110</v>
      </c>
      <c r="E4511" t="s">
        <v>760</v>
      </c>
      <c r="F4511" t="b">
        <v>0</v>
      </c>
      <c r="G4511" t="s">
        <v>43</v>
      </c>
      <c r="H4511" s="1">
        <v>45820.291967592602</v>
      </c>
      <c r="I4511" t="b">
        <v>0</v>
      </c>
      <c r="J4511" t="b">
        <v>0</v>
      </c>
      <c r="K4511" t="s">
        <v>31</v>
      </c>
      <c r="L4511" t="s">
        <v>22</v>
      </c>
      <c r="M4511">
        <v>50000</v>
      </c>
      <c r="O4511" t="s">
        <v>3744</v>
      </c>
      <c r="P4511" t="s">
        <v>2335</v>
      </c>
    </row>
    <row r="4512" spans="1:16" x14ac:dyDescent="0.35">
      <c r="A4512" t="s">
        <v>1776</v>
      </c>
      <c r="B4512" t="s">
        <v>6334</v>
      </c>
      <c r="C4512" t="s">
        <v>6335</v>
      </c>
      <c r="D4512" t="s">
        <v>42</v>
      </c>
      <c r="E4512" t="s">
        <v>20</v>
      </c>
      <c r="F4512" t="b">
        <v>0</v>
      </c>
      <c r="G4512" t="s">
        <v>43</v>
      </c>
      <c r="H4512" s="1">
        <v>45820.333657407413</v>
      </c>
      <c r="I4512" t="b">
        <v>0</v>
      </c>
      <c r="J4512" t="b">
        <v>1</v>
      </c>
      <c r="K4512" t="s">
        <v>31</v>
      </c>
      <c r="L4512" t="s">
        <v>22</v>
      </c>
      <c r="M4512">
        <v>85000</v>
      </c>
      <c r="O4512" t="s">
        <v>6336</v>
      </c>
      <c r="P4512" t="s">
        <v>6337</v>
      </c>
    </row>
    <row r="4513" spans="1:16" x14ac:dyDescent="0.35">
      <c r="A4513" t="s">
        <v>1776</v>
      </c>
      <c r="B4513" t="s">
        <v>4530</v>
      </c>
      <c r="C4513" t="s">
        <v>1768</v>
      </c>
      <c r="D4513" t="s">
        <v>5712</v>
      </c>
      <c r="E4513" t="s">
        <v>20</v>
      </c>
      <c r="F4513" t="b">
        <v>0</v>
      </c>
      <c r="G4513" t="s">
        <v>1768</v>
      </c>
      <c r="H4513" s="1">
        <v>45820.356898148151</v>
      </c>
      <c r="I4513" t="b">
        <v>1</v>
      </c>
      <c r="J4513" t="b">
        <v>0</v>
      </c>
      <c r="K4513" t="s">
        <v>1768</v>
      </c>
      <c r="L4513" t="s">
        <v>22</v>
      </c>
      <c r="M4513">
        <v>60000</v>
      </c>
      <c r="O4513" t="s">
        <v>5713</v>
      </c>
      <c r="P4513" t="s">
        <v>5714</v>
      </c>
    </row>
    <row r="4514" spans="1:16" x14ac:dyDescent="0.35">
      <c r="A4514" t="s">
        <v>1776</v>
      </c>
      <c r="B4514" t="s">
        <v>2926</v>
      </c>
      <c r="C4514" t="s">
        <v>6338</v>
      </c>
      <c r="D4514" t="s">
        <v>36</v>
      </c>
      <c r="E4514" t="s">
        <v>91</v>
      </c>
      <c r="F4514" t="b">
        <v>0</v>
      </c>
      <c r="G4514" t="s">
        <v>47</v>
      </c>
      <c r="H4514" s="1">
        <v>45820.583472222221</v>
      </c>
      <c r="I4514" t="b">
        <v>1</v>
      </c>
      <c r="J4514" t="b">
        <v>1</v>
      </c>
      <c r="K4514" t="s">
        <v>31</v>
      </c>
      <c r="L4514" t="s">
        <v>32</v>
      </c>
      <c r="N4514">
        <v>26.119998931884769</v>
      </c>
      <c r="O4514" t="s">
        <v>61</v>
      </c>
      <c r="P4514" t="s">
        <v>2558</v>
      </c>
    </row>
    <row r="4515" spans="1:16" x14ac:dyDescent="0.35">
      <c r="A4515" t="s">
        <v>1776</v>
      </c>
      <c r="B4515" t="s">
        <v>1776</v>
      </c>
      <c r="C4515" t="s">
        <v>1599</v>
      </c>
      <c r="D4515" t="s">
        <v>36</v>
      </c>
      <c r="E4515" t="s">
        <v>91</v>
      </c>
      <c r="F4515" t="b">
        <v>0</v>
      </c>
      <c r="G4515" t="s">
        <v>68</v>
      </c>
      <c r="H4515" s="1">
        <v>45820.58384259259</v>
      </c>
      <c r="I4515" t="b">
        <v>1</v>
      </c>
      <c r="J4515" t="b">
        <v>0</v>
      </c>
      <c r="K4515" t="s">
        <v>31</v>
      </c>
      <c r="L4515" t="s">
        <v>32</v>
      </c>
      <c r="N4515">
        <v>45</v>
      </c>
      <c r="O4515" t="s">
        <v>6296</v>
      </c>
      <c r="P4515" t="s">
        <v>140</v>
      </c>
    </row>
    <row r="4516" spans="1:16" x14ac:dyDescent="0.35">
      <c r="A4516" t="s">
        <v>1776</v>
      </c>
      <c r="B4516" t="s">
        <v>6339</v>
      </c>
      <c r="C4516" t="s">
        <v>289</v>
      </c>
      <c r="D4516" t="s">
        <v>36</v>
      </c>
      <c r="E4516" t="s">
        <v>91</v>
      </c>
      <c r="F4516" t="b">
        <v>0</v>
      </c>
      <c r="G4516" t="s">
        <v>43</v>
      </c>
      <c r="H4516" s="1">
        <v>45820.625324074077</v>
      </c>
      <c r="I4516" t="b">
        <v>0</v>
      </c>
      <c r="J4516" t="b">
        <v>1</v>
      </c>
      <c r="K4516" t="s">
        <v>31</v>
      </c>
      <c r="L4516" t="s">
        <v>32</v>
      </c>
      <c r="N4516">
        <v>31</v>
      </c>
      <c r="O4516" t="s">
        <v>3548</v>
      </c>
      <c r="P4516" t="s">
        <v>6340</v>
      </c>
    </row>
    <row r="4517" spans="1:16" x14ac:dyDescent="0.35">
      <c r="A4517" t="s">
        <v>1776</v>
      </c>
      <c r="B4517" t="s">
        <v>1776</v>
      </c>
      <c r="C4517" t="s">
        <v>1334</v>
      </c>
      <c r="D4517" t="s">
        <v>17437</v>
      </c>
      <c r="E4517" t="s">
        <v>20</v>
      </c>
      <c r="F4517" t="b">
        <v>0</v>
      </c>
      <c r="G4517" t="s">
        <v>30</v>
      </c>
      <c r="H4517" s="1">
        <v>45820.625543981478</v>
      </c>
      <c r="I4517" t="b">
        <v>1</v>
      </c>
      <c r="J4517" t="b">
        <v>0</v>
      </c>
      <c r="K4517" t="s">
        <v>31</v>
      </c>
      <c r="L4517" t="s">
        <v>22</v>
      </c>
      <c r="M4517">
        <v>60500</v>
      </c>
      <c r="O4517" t="s">
        <v>61</v>
      </c>
      <c r="P4517" t="s">
        <v>64</v>
      </c>
    </row>
    <row r="4518" spans="1:16" x14ac:dyDescent="0.35">
      <c r="A4518" t="s">
        <v>1776</v>
      </c>
      <c r="B4518" t="s">
        <v>6341</v>
      </c>
      <c r="C4518" t="s">
        <v>6342</v>
      </c>
      <c r="D4518" t="s">
        <v>110</v>
      </c>
      <c r="E4518" t="s">
        <v>20</v>
      </c>
      <c r="F4518" t="b">
        <v>0</v>
      </c>
      <c r="G4518" t="s">
        <v>52</v>
      </c>
      <c r="H4518" s="1">
        <v>45820.708402777767</v>
      </c>
      <c r="I4518" t="b">
        <v>0</v>
      </c>
      <c r="J4518" t="b">
        <v>1</v>
      </c>
      <c r="K4518" t="s">
        <v>31</v>
      </c>
      <c r="L4518" t="s">
        <v>22</v>
      </c>
      <c r="M4518">
        <v>96350</v>
      </c>
      <c r="O4518" t="s">
        <v>2249</v>
      </c>
      <c r="P4518" t="s">
        <v>140</v>
      </c>
    </row>
    <row r="4519" spans="1:16" x14ac:dyDescent="0.35">
      <c r="A4519" t="s">
        <v>1776</v>
      </c>
      <c r="B4519" t="s">
        <v>6343</v>
      </c>
      <c r="C4519" t="s">
        <v>5383</v>
      </c>
      <c r="D4519" t="s">
        <v>17448</v>
      </c>
      <c r="E4519" t="s">
        <v>20</v>
      </c>
      <c r="F4519" t="b">
        <v>0</v>
      </c>
      <c r="G4519" t="s">
        <v>52</v>
      </c>
      <c r="H4519" s="1">
        <v>45820.791747685187</v>
      </c>
      <c r="I4519" t="b">
        <v>0</v>
      </c>
      <c r="J4519" t="b">
        <v>1</v>
      </c>
      <c r="K4519" t="s">
        <v>31</v>
      </c>
      <c r="L4519" t="s">
        <v>22</v>
      </c>
      <c r="M4519">
        <v>135000</v>
      </c>
      <c r="O4519" t="s">
        <v>1195</v>
      </c>
      <c r="P4519" t="s">
        <v>6344</v>
      </c>
    </row>
    <row r="4520" spans="1:16" x14ac:dyDescent="0.35">
      <c r="A4520" t="s">
        <v>1776</v>
      </c>
      <c r="B4520" t="s">
        <v>6345</v>
      </c>
      <c r="C4520" t="s">
        <v>1961</v>
      </c>
      <c r="D4520" t="s">
        <v>110</v>
      </c>
      <c r="E4520" t="s">
        <v>20</v>
      </c>
      <c r="F4520" t="b">
        <v>0</v>
      </c>
      <c r="G4520" t="s">
        <v>47</v>
      </c>
      <c r="H4520" s="1">
        <v>45820.791805555556</v>
      </c>
      <c r="I4520" t="b">
        <v>1</v>
      </c>
      <c r="J4520" t="b">
        <v>1</v>
      </c>
      <c r="K4520" t="s">
        <v>31</v>
      </c>
      <c r="L4520" t="s">
        <v>32</v>
      </c>
      <c r="N4520">
        <v>19</v>
      </c>
      <c r="O4520" t="s">
        <v>6346</v>
      </c>
      <c r="P4520" t="s">
        <v>1111</v>
      </c>
    </row>
    <row r="4521" spans="1:16" x14ac:dyDescent="0.35">
      <c r="A4521" t="s">
        <v>1776</v>
      </c>
      <c r="B4521" t="s">
        <v>6347</v>
      </c>
      <c r="C4521" t="s">
        <v>201</v>
      </c>
      <c r="D4521" t="s">
        <v>36</v>
      </c>
      <c r="E4521" t="s">
        <v>436</v>
      </c>
      <c r="F4521" t="b">
        <v>0</v>
      </c>
      <c r="G4521" t="s">
        <v>43</v>
      </c>
      <c r="H4521" s="1">
        <v>45820.833680555559</v>
      </c>
      <c r="I4521" t="b">
        <v>0</v>
      </c>
      <c r="J4521" t="b">
        <v>1</v>
      </c>
      <c r="K4521" t="s">
        <v>31</v>
      </c>
      <c r="L4521" t="s">
        <v>32</v>
      </c>
      <c r="N4521">
        <v>34.010002136230469</v>
      </c>
      <c r="O4521" t="s">
        <v>6348</v>
      </c>
      <c r="P4521" t="s">
        <v>274</v>
      </c>
    </row>
    <row r="4522" spans="1:16" x14ac:dyDescent="0.35">
      <c r="A4522" t="s">
        <v>1776</v>
      </c>
      <c r="B4522" t="s">
        <v>1776</v>
      </c>
      <c r="C4522" t="s">
        <v>170</v>
      </c>
      <c r="D4522" t="s">
        <v>773</v>
      </c>
      <c r="E4522" t="s">
        <v>91</v>
      </c>
      <c r="F4522" t="b">
        <v>0</v>
      </c>
      <c r="G4522" t="s">
        <v>171</v>
      </c>
      <c r="H4522" s="1">
        <v>45820.866956018523</v>
      </c>
      <c r="I4522" t="b">
        <v>0</v>
      </c>
      <c r="J4522" t="b">
        <v>1</v>
      </c>
      <c r="K4522" t="s">
        <v>31</v>
      </c>
      <c r="L4522" t="s">
        <v>32</v>
      </c>
      <c r="N4522">
        <v>42</v>
      </c>
      <c r="O4522" t="s">
        <v>880</v>
      </c>
      <c r="P4522" t="s">
        <v>140</v>
      </c>
    </row>
    <row r="4523" spans="1:16" x14ac:dyDescent="0.35">
      <c r="A4523" t="s">
        <v>1776</v>
      </c>
      <c r="B4523" t="s">
        <v>6349</v>
      </c>
      <c r="C4523" t="s">
        <v>805</v>
      </c>
      <c r="D4523" t="s">
        <v>36</v>
      </c>
      <c r="E4523" t="s">
        <v>20</v>
      </c>
      <c r="F4523" t="b">
        <v>0</v>
      </c>
      <c r="G4523" t="s">
        <v>30</v>
      </c>
      <c r="H4523" s="1">
        <v>45820.875543981478</v>
      </c>
      <c r="I4523" t="b">
        <v>0</v>
      </c>
      <c r="J4523" t="b">
        <v>1</v>
      </c>
      <c r="K4523" t="s">
        <v>31</v>
      </c>
      <c r="L4523" t="s">
        <v>22</v>
      </c>
      <c r="M4523">
        <v>98900</v>
      </c>
      <c r="O4523" t="s">
        <v>2465</v>
      </c>
      <c r="P4523" t="s">
        <v>6350</v>
      </c>
    </row>
    <row r="4524" spans="1:16" x14ac:dyDescent="0.35">
      <c r="A4524" t="s">
        <v>1776</v>
      </c>
      <c r="B4524" t="s">
        <v>2120</v>
      </c>
      <c r="C4524" t="s">
        <v>154</v>
      </c>
      <c r="D4524" t="s">
        <v>17516</v>
      </c>
      <c r="E4524" t="s">
        <v>20</v>
      </c>
      <c r="F4524" t="b">
        <v>0</v>
      </c>
      <c r="G4524" t="s">
        <v>52</v>
      </c>
      <c r="H4524" s="1">
        <v>45821.250069444453</v>
      </c>
      <c r="I4524" t="b">
        <v>0</v>
      </c>
      <c r="J4524" t="b">
        <v>1</v>
      </c>
      <c r="K4524" t="s">
        <v>31</v>
      </c>
      <c r="L4524" t="s">
        <v>22</v>
      </c>
      <c r="M4524">
        <v>142500</v>
      </c>
      <c r="O4524" t="s">
        <v>5632</v>
      </c>
      <c r="P4524" t="s">
        <v>5633</v>
      </c>
    </row>
    <row r="4525" spans="1:16" x14ac:dyDescent="0.35">
      <c r="A4525" t="s">
        <v>1776</v>
      </c>
      <c r="B4525" t="s">
        <v>6351</v>
      </c>
      <c r="C4525" t="s">
        <v>142</v>
      </c>
      <c r="D4525" t="s">
        <v>110</v>
      </c>
      <c r="E4525" t="s">
        <v>20</v>
      </c>
      <c r="F4525" t="b">
        <v>0</v>
      </c>
      <c r="G4525" t="s">
        <v>68</v>
      </c>
      <c r="H4525" s="1">
        <v>45821.251203703701</v>
      </c>
      <c r="I4525" t="b">
        <v>0</v>
      </c>
      <c r="J4525" t="b">
        <v>0</v>
      </c>
      <c r="K4525" t="s">
        <v>31</v>
      </c>
      <c r="L4525" t="s">
        <v>22</v>
      </c>
      <c r="M4525">
        <v>65920</v>
      </c>
      <c r="O4525" t="s">
        <v>6352</v>
      </c>
      <c r="P4525" t="s">
        <v>6353</v>
      </c>
    </row>
    <row r="4526" spans="1:16" x14ac:dyDescent="0.35">
      <c r="A4526" t="s">
        <v>1776</v>
      </c>
      <c r="B4526" t="s">
        <v>6354</v>
      </c>
      <c r="C4526" t="s">
        <v>6355</v>
      </c>
      <c r="D4526" t="s">
        <v>249</v>
      </c>
      <c r="E4526" t="s">
        <v>91</v>
      </c>
      <c r="F4526" t="b">
        <v>0</v>
      </c>
      <c r="G4526" t="s">
        <v>3590</v>
      </c>
      <c r="H4526" s="1">
        <v>45821.389363425929</v>
      </c>
      <c r="I4526" t="b">
        <v>0</v>
      </c>
      <c r="J4526" t="b">
        <v>0</v>
      </c>
      <c r="K4526" t="s">
        <v>3590</v>
      </c>
      <c r="L4526" t="s">
        <v>22</v>
      </c>
      <c r="M4526">
        <v>70091.5</v>
      </c>
      <c r="O4526" t="s">
        <v>6356</v>
      </c>
      <c r="P4526" t="s">
        <v>6357</v>
      </c>
    </row>
    <row r="4527" spans="1:16" x14ac:dyDescent="0.35">
      <c r="A4527" t="s">
        <v>1776</v>
      </c>
      <c r="B4527" t="s">
        <v>6358</v>
      </c>
      <c r="C4527" t="s">
        <v>695</v>
      </c>
      <c r="D4527" t="s">
        <v>797</v>
      </c>
      <c r="E4527" t="s">
        <v>20</v>
      </c>
      <c r="F4527" t="b">
        <v>0</v>
      </c>
      <c r="G4527" t="s">
        <v>171</v>
      </c>
      <c r="H4527" s="1">
        <v>45821.39130787037</v>
      </c>
      <c r="I4527" t="b">
        <v>0</v>
      </c>
      <c r="J4527" t="b">
        <v>1</v>
      </c>
      <c r="K4527" t="s">
        <v>31</v>
      </c>
      <c r="L4527" t="s">
        <v>22</v>
      </c>
      <c r="M4527">
        <v>54165</v>
      </c>
      <c r="O4527" t="s">
        <v>6359</v>
      </c>
      <c r="P4527" t="s">
        <v>6360</v>
      </c>
    </row>
    <row r="4528" spans="1:16" x14ac:dyDescent="0.35">
      <c r="A4528" t="s">
        <v>1776</v>
      </c>
      <c r="B4528" t="s">
        <v>2989</v>
      </c>
      <c r="C4528" t="s">
        <v>2990</v>
      </c>
      <c r="D4528" t="s">
        <v>4006</v>
      </c>
      <c r="E4528" t="s">
        <v>20</v>
      </c>
      <c r="F4528" t="b">
        <v>0</v>
      </c>
      <c r="G4528" t="s">
        <v>68</v>
      </c>
      <c r="H4528" s="1">
        <v>45821.417372685188</v>
      </c>
      <c r="I4528" t="b">
        <v>0</v>
      </c>
      <c r="J4528" t="b">
        <v>1</v>
      </c>
      <c r="K4528" t="s">
        <v>31</v>
      </c>
      <c r="L4528" t="s">
        <v>22</v>
      </c>
      <c r="M4528">
        <v>94018</v>
      </c>
      <c r="O4528" t="s">
        <v>2991</v>
      </c>
      <c r="P4528" t="s">
        <v>2992</v>
      </c>
    </row>
    <row r="4529" spans="1:16" x14ac:dyDescent="0.35">
      <c r="A4529" t="s">
        <v>1776</v>
      </c>
      <c r="B4529" t="s">
        <v>6361</v>
      </c>
      <c r="C4529" t="s">
        <v>4039</v>
      </c>
      <c r="D4529" t="s">
        <v>115</v>
      </c>
      <c r="E4529" t="s">
        <v>20</v>
      </c>
      <c r="F4529" t="b">
        <v>0</v>
      </c>
      <c r="G4529" t="s">
        <v>105</v>
      </c>
      <c r="H4529" s="1">
        <v>45821.420416666668</v>
      </c>
      <c r="I4529" t="b">
        <v>0</v>
      </c>
      <c r="J4529" t="b">
        <v>0</v>
      </c>
      <c r="K4529" t="s">
        <v>105</v>
      </c>
      <c r="L4529" t="s">
        <v>22</v>
      </c>
      <c r="M4529">
        <v>45000</v>
      </c>
      <c r="O4529" t="s">
        <v>6362</v>
      </c>
      <c r="P4529" t="s">
        <v>1284</v>
      </c>
    </row>
    <row r="4530" spans="1:16" x14ac:dyDescent="0.35">
      <c r="A4530" t="s">
        <v>1776</v>
      </c>
      <c r="B4530" t="s">
        <v>2835</v>
      </c>
      <c r="C4530" t="s">
        <v>2602</v>
      </c>
      <c r="D4530" t="s">
        <v>36</v>
      </c>
      <c r="E4530" t="s">
        <v>20</v>
      </c>
      <c r="F4530" t="b">
        <v>0</v>
      </c>
      <c r="G4530" t="s">
        <v>52</v>
      </c>
      <c r="H4530" s="1">
        <v>45821.500289351847</v>
      </c>
      <c r="I4530" t="b">
        <v>0</v>
      </c>
      <c r="J4530" t="b">
        <v>1</v>
      </c>
      <c r="K4530" t="s">
        <v>31</v>
      </c>
      <c r="L4530" t="s">
        <v>22</v>
      </c>
      <c r="M4530">
        <v>80300</v>
      </c>
      <c r="O4530" t="s">
        <v>209</v>
      </c>
      <c r="P4530" t="s">
        <v>6363</v>
      </c>
    </row>
    <row r="4531" spans="1:16" x14ac:dyDescent="0.35">
      <c r="A4531" t="s">
        <v>1776</v>
      </c>
      <c r="B4531" t="s">
        <v>1813</v>
      </c>
      <c r="C4531" t="s">
        <v>879</v>
      </c>
      <c r="D4531" t="s">
        <v>36</v>
      </c>
      <c r="E4531" t="s">
        <v>20</v>
      </c>
      <c r="F4531" t="b">
        <v>0</v>
      </c>
      <c r="G4531" t="s">
        <v>68</v>
      </c>
      <c r="H4531" s="1">
        <v>45821.50072916667</v>
      </c>
      <c r="I4531" t="b">
        <v>0</v>
      </c>
      <c r="J4531" t="b">
        <v>1</v>
      </c>
      <c r="K4531" t="s">
        <v>31</v>
      </c>
      <c r="L4531" t="s">
        <v>22</v>
      </c>
      <c r="M4531">
        <v>126000</v>
      </c>
      <c r="O4531" t="s">
        <v>209</v>
      </c>
      <c r="P4531" t="s">
        <v>1284</v>
      </c>
    </row>
    <row r="4532" spans="1:16" x14ac:dyDescent="0.35">
      <c r="A4532" t="s">
        <v>1776</v>
      </c>
      <c r="B4532" t="s">
        <v>2835</v>
      </c>
      <c r="C4532" t="s">
        <v>879</v>
      </c>
      <c r="D4532" t="s">
        <v>36</v>
      </c>
      <c r="E4532" t="s">
        <v>20</v>
      </c>
      <c r="F4532" t="b">
        <v>0</v>
      </c>
      <c r="G4532" t="s">
        <v>68</v>
      </c>
      <c r="H4532" s="1">
        <v>45821.500740740739</v>
      </c>
      <c r="I4532" t="b">
        <v>0</v>
      </c>
      <c r="J4532" t="b">
        <v>1</v>
      </c>
      <c r="K4532" t="s">
        <v>31</v>
      </c>
      <c r="L4532" t="s">
        <v>22</v>
      </c>
      <c r="M4532">
        <v>80300</v>
      </c>
      <c r="O4532" t="s">
        <v>209</v>
      </c>
      <c r="P4532" t="s">
        <v>6363</v>
      </c>
    </row>
    <row r="4533" spans="1:16" x14ac:dyDescent="0.35">
      <c r="A4533" t="s">
        <v>1776</v>
      </c>
      <c r="B4533" t="s">
        <v>2196</v>
      </c>
      <c r="C4533" t="s">
        <v>919</v>
      </c>
      <c r="D4533" t="s">
        <v>17437</v>
      </c>
      <c r="F4533" t="b">
        <v>0</v>
      </c>
      <c r="G4533" t="s">
        <v>52</v>
      </c>
      <c r="H4533" s="1">
        <v>45821.541828703703</v>
      </c>
      <c r="I4533" t="b">
        <v>1</v>
      </c>
      <c r="J4533" t="b">
        <v>0</v>
      </c>
      <c r="K4533" t="s">
        <v>31</v>
      </c>
      <c r="L4533" t="s">
        <v>32</v>
      </c>
      <c r="N4533">
        <v>18.5</v>
      </c>
      <c r="O4533" t="s">
        <v>61</v>
      </c>
      <c r="P4533" t="s">
        <v>164</v>
      </c>
    </row>
    <row r="4534" spans="1:16" x14ac:dyDescent="0.35">
      <c r="A4534" t="s">
        <v>1776</v>
      </c>
      <c r="B4534" t="s">
        <v>6364</v>
      </c>
      <c r="C4534" t="s">
        <v>649</v>
      </c>
      <c r="D4534" t="s">
        <v>573</v>
      </c>
      <c r="E4534" t="s">
        <v>296</v>
      </c>
      <c r="F4534" t="b">
        <v>0</v>
      </c>
      <c r="G4534" t="s">
        <v>43</v>
      </c>
      <c r="H4534" s="1">
        <v>45821.542210648149</v>
      </c>
      <c r="I4534" t="b">
        <v>1</v>
      </c>
      <c r="J4534" t="b">
        <v>0</v>
      </c>
      <c r="K4534" t="s">
        <v>31</v>
      </c>
      <c r="L4534" t="s">
        <v>32</v>
      </c>
      <c r="N4534">
        <v>50</v>
      </c>
      <c r="O4534" t="s">
        <v>3848</v>
      </c>
      <c r="P4534" t="s">
        <v>2829</v>
      </c>
    </row>
    <row r="4535" spans="1:16" x14ac:dyDescent="0.35">
      <c r="A4535" t="s">
        <v>1776</v>
      </c>
      <c r="B4535" t="s">
        <v>2120</v>
      </c>
      <c r="C4535" t="s">
        <v>1092</v>
      </c>
      <c r="D4535" t="s">
        <v>3358</v>
      </c>
      <c r="E4535" t="s">
        <v>20</v>
      </c>
      <c r="F4535" t="b">
        <v>0</v>
      </c>
      <c r="G4535" t="s">
        <v>68</v>
      </c>
      <c r="H4535" s="1">
        <v>45821.584039351852</v>
      </c>
      <c r="I4535" t="b">
        <v>0</v>
      </c>
      <c r="J4535" t="b">
        <v>1</v>
      </c>
      <c r="K4535" t="s">
        <v>31</v>
      </c>
      <c r="L4535" t="s">
        <v>22</v>
      </c>
      <c r="M4535">
        <v>144293</v>
      </c>
      <c r="O4535" t="s">
        <v>6190</v>
      </c>
      <c r="P4535" t="s">
        <v>3001</v>
      </c>
    </row>
    <row r="4536" spans="1:16" x14ac:dyDescent="0.35">
      <c r="A4536" t="s">
        <v>1776</v>
      </c>
      <c r="B4536" t="s">
        <v>1944</v>
      </c>
      <c r="C4536" t="s">
        <v>276</v>
      </c>
      <c r="D4536" t="s">
        <v>36</v>
      </c>
      <c r="F4536" t="b">
        <v>0</v>
      </c>
      <c r="G4536" t="s">
        <v>47</v>
      </c>
      <c r="H4536" s="1">
        <v>45821.708726851852</v>
      </c>
      <c r="I4536" t="b">
        <v>1</v>
      </c>
      <c r="J4536" t="b">
        <v>0</v>
      </c>
      <c r="K4536" t="s">
        <v>31</v>
      </c>
      <c r="L4536" t="s">
        <v>22</v>
      </c>
      <c r="M4536">
        <v>52500</v>
      </c>
      <c r="O4536" t="s">
        <v>1477</v>
      </c>
      <c r="P4536" t="s">
        <v>6365</v>
      </c>
    </row>
    <row r="4537" spans="1:16" x14ac:dyDescent="0.35">
      <c r="A4537" t="s">
        <v>1776</v>
      </c>
      <c r="B4537" t="s">
        <v>6366</v>
      </c>
      <c r="C4537" t="s">
        <v>6367</v>
      </c>
      <c r="D4537" t="s">
        <v>36</v>
      </c>
      <c r="E4537" t="s">
        <v>20</v>
      </c>
      <c r="F4537" t="b">
        <v>0</v>
      </c>
      <c r="G4537" t="s">
        <v>30</v>
      </c>
      <c r="H4537" s="1">
        <v>45821.711608796293</v>
      </c>
      <c r="I4537" t="b">
        <v>1</v>
      </c>
      <c r="J4537" t="b">
        <v>0</v>
      </c>
      <c r="K4537" t="s">
        <v>31</v>
      </c>
      <c r="L4537" t="s">
        <v>22</v>
      </c>
      <c r="M4537">
        <v>82500</v>
      </c>
      <c r="O4537" t="s">
        <v>6368</v>
      </c>
      <c r="P4537" t="s">
        <v>6369</v>
      </c>
    </row>
    <row r="4538" spans="1:16" x14ac:dyDescent="0.35">
      <c r="A4538" t="s">
        <v>1776</v>
      </c>
      <c r="B4538" t="s">
        <v>6370</v>
      </c>
      <c r="C4538" t="s">
        <v>1274</v>
      </c>
      <c r="D4538" t="s">
        <v>36</v>
      </c>
      <c r="E4538" t="s">
        <v>436</v>
      </c>
      <c r="F4538" t="b">
        <v>0</v>
      </c>
      <c r="G4538" t="s">
        <v>47</v>
      </c>
      <c r="H4538" s="1">
        <v>45821.750451388893</v>
      </c>
      <c r="I4538" t="b">
        <v>1</v>
      </c>
      <c r="J4538" t="b">
        <v>1</v>
      </c>
      <c r="K4538" t="s">
        <v>31</v>
      </c>
      <c r="L4538" t="s">
        <v>32</v>
      </c>
      <c r="N4538">
        <v>24</v>
      </c>
      <c r="O4538" t="s">
        <v>209</v>
      </c>
    </row>
    <row r="4539" spans="1:16" x14ac:dyDescent="0.35">
      <c r="A4539" t="s">
        <v>1776</v>
      </c>
      <c r="B4539" t="s">
        <v>6371</v>
      </c>
      <c r="C4539" t="s">
        <v>2602</v>
      </c>
      <c r="D4539" t="s">
        <v>36</v>
      </c>
      <c r="E4539" t="s">
        <v>91</v>
      </c>
      <c r="F4539" t="b">
        <v>0</v>
      </c>
      <c r="G4539" t="s">
        <v>52</v>
      </c>
      <c r="H4539" s="1">
        <v>45821.791932870372</v>
      </c>
      <c r="I4539" t="b">
        <v>0</v>
      </c>
      <c r="J4539" t="b">
        <v>0</v>
      </c>
      <c r="K4539" t="s">
        <v>31</v>
      </c>
      <c r="L4539" t="s">
        <v>32</v>
      </c>
      <c r="N4539">
        <v>72.5</v>
      </c>
      <c r="O4539" t="s">
        <v>6372</v>
      </c>
      <c r="P4539" t="s">
        <v>6373</v>
      </c>
    </row>
    <row r="4540" spans="1:16" x14ac:dyDescent="0.35">
      <c r="A4540" t="s">
        <v>1776</v>
      </c>
      <c r="B4540" t="s">
        <v>6374</v>
      </c>
      <c r="C4540" t="s">
        <v>1188</v>
      </c>
      <c r="D4540" t="s">
        <v>29</v>
      </c>
      <c r="E4540" t="s">
        <v>20</v>
      </c>
      <c r="F4540" t="b">
        <v>0</v>
      </c>
      <c r="G4540" t="s">
        <v>47</v>
      </c>
      <c r="H4540" s="1">
        <v>45821.792118055557</v>
      </c>
      <c r="I4540" t="b">
        <v>1</v>
      </c>
      <c r="J4540" t="b">
        <v>1</v>
      </c>
      <c r="K4540" t="s">
        <v>31</v>
      </c>
      <c r="L4540" t="s">
        <v>32</v>
      </c>
      <c r="N4540">
        <v>28</v>
      </c>
      <c r="O4540" t="s">
        <v>6375</v>
      </c>
    </row>
    <row r="4541" spans="1:16" x14ac:dyDescent="0.35">
      <c r="A4541" t="s">
        <v>1776</v>
      </c>
      <c r="B4541" t="s">
        <v>6376</v>
      </c>
      <c r="C4541" t="s">
        <v>6377</v>
      </c>
      <c r="D4541" t="s">
        <v>269</v>
      </c>
      <c r="E4541" t="s">
        <v>20</v>
      </c>
      <c r="F4541" t="b">
        <v>0</v>
      </c>
      <c r="G4541" t="s">
        <v>52</v>
      </c>
      <c r="H4541" s="1">
        <v>45821.833506944437</v>
      </c>
      <c r="I4541" t="b">
        <v>0</v>
      </c>
      <c r="J4541" t="b">
        <v>0</v>
      </c>
      <c r="K4541" t="s">
        <v>31</v>
      </c>
      <c r="L4541" t="s">
        <v>22</v>
      </c>
      <c r="M4541">
        <v>120000</v>
      </c>
      <c r="O4541" t="s">
        <v>6378</v>
      </c>
      <c r="P4541" t="s">
        <v>6379</v>
      </c>
    </row>
    <row r="4542" spans="1:16" x14ac:dyDescent="0.35">
      <c r="A4542" t="s">
        <v>1776</v>
      </c>
      <c r="B4542" t="s">
        <v>6380</v>
      </c>
      <c r="C4542" t="s">
        <v>6381</v>
      </c>
      <c r="D4542" t="s">
        <v>29</v>
      </c>
      <c r="E4542" t="s">
        <v>20</v>
      </c>
      <c r="F4542" t="b">
        <v>0</v>
      </c>
      <c r="G4542" t="s">
        <v>68</v>
      </c>
      <c r="H4542" s="1">
        <v>45821.834074074082</v>
      </c>
      <c r="I4542" t="b">
        <v>0</v>
      </c>
      <c r="J4542" t="b">
        <v>0</v>
      </c>
      <c r="K4542" t="s">
        <v>31</v>
      </c>
      <c r="L4542" t="s">
        <v>32</v>
      </c>
      <c r="N4542">
        <v>27.5</v>
      </c>
      <c r="O4542" t="s">
        <v>6382</v>
      </c>
      <c r="P4542" t="s">
        <v>6383</v>
      </c>
    </row>
    <row r="4543" spans="1:16" x14ac:dyDescent="0.35">
      <c r="A4543" t="s">
        <v>1776</v>
      </c>
      <c r="B4543" t="s">
        <v>6384</v>
      </c>
      <c r="C4543" t="s">
        <v>3112</v>
      </c>
      <c r="D4543" t="s">
        <v>110</v>
      </c>
      <c r="E4543" t="s">
        <v>20</v>
      </c>
      <c r="F4543" t="b">
        <v>0</v>
      </c>
      <c r="G4543" t="s">
        <v>52</v>
      </c>
      <c r="H4543" s="1">
        <v>45821.875173611108</v>
      </c>
      <c r="I4543" t="b">
        <v>0</v>
      </c>
      <c r="J4543" t="b">
        <v>0</v>
      </c>
      <c r="K4543" t="s">
        <v>31</v>
      </c>
      <c r="L4543" t="s">
        <v>22</v>
      </c>
      <c r="M4543">
        <v>75000</v>
      </c>
      <c r="O4543" t="s">
        <v>5388</v>
      </c>
      <c r="P4543" t="s">
        <v>396</v>
      </c>
    </row>
    <row r="4544" spans="1:16" x14ac:dyDescent="0.35">
      <c r="A4544" t="s">
        <v>1776</v>
      </c>
      <c r="B4544" t="s">
        <v>2338</v>
      </c>
      <c r="C4544" t="s">
        <v>649</v>
      </c>
      <c r="D4544" t="s">
        <v>29</v>
      </c>
      <c r="E4544" t="s">
        <v>20</v>
      </c>
      <c r="F4544" t="b">
        <v>0</v>
      </c>
      <c r="G4544" t="s">
        <v>43</v>
      </c>
      <c r="H4544" s="1">
        <v>45821.958877314813</v>
      </c>
      <c r="I4544" t="b">
        <v>0</v>
      </c>
      <c r="J4544" t="b">
        <v>1</v>
      </c>
      <c r="K4544" t="s">
        <v>31</v>
      </c>
      <c r="L4544" t="s">
        <v>22</v>
      </c>
      <c r="M4544">
        <v>85881.6640625</v>
      </c>
      <c r="O4544" t="s">
        <v>3437</v>
      </c>
      <c r="P4544" t="s">
        <v>2883</v>
      </c>
    </row>
    <row r="4545" spans="1:16" x14ac:dyDescent="0.35">
      <c r="A4545" t="s">
        <v>1776</v>
      </c>
      <c r="B4545" t="s">
        <v>1879</v>
      </c>
      <c r="C4545" t="s">
        <v>6385</v>
      </c>
      <c r="D4545" t="s">
        <v>974</v>
      </c>
      <c r="E4545" t="s">
        <v>20</v>
      </c>
      <c r="F4545" t="b">
        <v>0</v>
      </c>
      <c r="G4545" t="s">
        <v>52</v>
      </c>
      <c r="H4545" s="1">
        <v>45822.000162037039</v>
      </c>
      <c r="I4545" t="b">
        <v>0</v>
      </c>
      <c r="J4545" t="b">
        <v>0</v>
      </c>
      <c r="K4545" t="s">
        <v>31</v>
      </c>
      <c r="L4545" t="s">
        <v>22</v>
      </c>
      <c r="M4545">
        <v>187008</v>
      </c>
      <c r="O4545" t="s">
        <v>6386</v>
      </c>
      <c r="P4545" t="s">
        <v>6387</v>
      </c>
    </row>
    <row r="4546" spans="1:16" x14ac:dyDescent="0.35">
      <c r="A4546" t="s">
        <v>1776</v>
      </c>
      <c r="B4546" t="s">
        <v>1813</v>
      </c>
      <c r="C4546" t="s">
        <v>2852</v>
      </c>
      <c r="D4546" t="s">
        <v>36</v>
      </c>
      <c r="E4546" t="s">
        <v>20</v>
      </c>
      <c r="F4546" t="b">
        <v>0</v>
      </c>
      <c r="G4546" t="s">
        <v>52</v>
      </c>
      <c r="H4546" s="1">
        <v>45822.000173611108</v>
      </c>
      <c r="I4546" t="b">
        <v>0</v>
      </c>
      <c r="J4546" t="b">
        <v>1</v>
      </c>
      <c r="K4546" t="s">
        <v>31</v>
      </c>
      <c r="L4546" t="s">
        <v>22</v>
      </c>
      <c r="M4546">
        <v>126000</v>
      </c>
      <c r="O4546" t="s">
        <v>209</v>
      </c>
      <c r="P4546" t="s">
        <v>1284</v>
      </c>
    </row>
    <row r="4547" spans="1:16" x14ac:dyDescent="0.35">
      <c r="A4547" t="s">
        <v>1776</v>
      </c>
      <c r="B4547" t="s">
        <v>2295</v>
      </c>
      <c r="C4547" t="s">
        <v>193</v>
      </c>
      <c r="D4547" t="s">
        <v>36</v>
      </c>
      <c r="E4547" t="s">
        <v>20</v>
      </c>
      <c r="F4547" t="b">
        <v>0</v>
      </c>
      <c r="G4547" t="s">
        <v>52</v>
      </c>
      <c r="H4547" s="1">
        <v>45822.000300925924</v>
      </c>
      <c r="I4547" t="b">
        <v>0</v>
      </c>
      <c r="J4547" t="b">
        <v>0</v>
      </c>
      <c r="K4547" t="s">
        <v>31</v>
      </c>
      <c r="L4547" t="s">
        <v>22</v>
      </c>
      <c r="M4547">
        <v>87051.5</v>
      </c>
      <c r="O4547" t="s">
        <v>6388</v>
      </c>
      <c r="P4547" t="s">
        <v>6389</v>
      </c>
    </row>
    <row r="4548" spans="1:16" x14ac:dyDescent="0.35">
      <c r="A4548" t="s">
        <v>1776</v>
      </c>
      <c r="B4548" t="s">
        <v>6390</v>
      </c>
      <c r="C4548" t="s">
        <v>95</v>
      </c>
      <c r="D4548" t="s">
        <v>573</v>
      </c>
      <c r="E4548" t="s">
        <v>296</v>
      </c>
      <c r="F4548" t="b">
        <v>0</v>
      </c>
      <c r="G4548" t="s">
        <v>30</v>
      </c>
      <c r="H4548" s="1">
        <v>45822.000891203701</v>
      </c>
      <c r="I4548" t="b">
        <v>1</v>
      </c>
      <c r="J4548" t="b">
        <v>0</v>
      </c>
      <c r="K4548" t="s">
        <v>31</v>
      </c>
      <c r="L4548" t="s">
        <v>32</v>
      </c>
      <c r="N4548">
        <v>60</v>
      </c>
      <c r="O4548" t="s">
        <v>2423</v>
      </c>
      <c r="P4548" t="s">
        <v>6391</v>
      </c>
    </row>
    <row r="4549" spans="1:16" x14ac:dyDescent="0.35">
      <c r="A4549" t="s">
        <v>1776</v>
      </c>
      <c r="B4549" t="s">
        <v>1813</v>
      </c>
      <c r="C4549" t="s">
        <v>563</v>
      </c>
      <c r="D4549" t="s">
        <v>36</v>
      </c>
      <c r="E4549" t="s">
        <v>20</v>
      </c>
      <c r="F4549" t="b">
        <v>0</v>
      </c>
      <c r="G4549" t="s">
        <v>30</v>
      </c>
      <c r="H4549" s="1">
        <v>45822.003275462957</v>
      </c>
      <c r="I4549" t="b">
        <v>0</v>
      </c>
      <c r="J4549" t="b">
        <v>1</v>
      </c>
      <c r="K4549" t="s">
        <v>31</v>
      </c>
      <c r="L4549" t="s">
        <v>22</v>
      </c>
      <c r="M4549">
        <v>126000</v>
      </c>
      <c r="O4549" t="s">
        <v>209</v>
      </c>
      <c r="P4549" t="s">
        <v>1284</v>
      </c>
    </row>
    <row r="4550" spans="1:16" x14ac:dyDescent="0.35">
      <c r="A4550" t="s">
        <v>1776</v>
      </c>
      <c r="B4550" t="s">
        <v>6392</v>
      </c>
      <c r="C4550" t="s">
        <v>6393</v>
      </c>
      <c r="D4550" t="s">
        <v>36</v>
      </c>
      <c r="E4550" t="s">
        <v>20</v>
      </c>
      <c r="F4550" t="b">
        <v>0</v>
      </c>
      <c r="G4550" t="s">
        <v>6393</v>
      </c>
      <c r="H4550" s="1">
        <v>45822.007951388892</v>
      </c>
      <c r="I4550" t="b">
        <v>0</v>
      </c>
      <c r="J4550" t="b">
        <v>0</v>
      </c>
      <c r="K4550" t="s">
        <v>6393</v>
      </c>
      <c r="L4550" t="s">
        <v>22</v>
      </c>
      <c r="M4550">
        <v>160500</v>
      </c>
      <c r="O4550" t="s">
        <v>1739</v>
      </c>
    </row>
    <row r="4551" spans="1:16" x14ac:dyDescent="0.35">
      <c r="A4551" t="s">
        <v>1776</v>
      </c>
      <c r="B4551" t="s">
        <v>6394</v>
      </c>
      <c r="C4551" t="s">
        <v>1188</v>
      </c>
      <c r="D4551" t="s">
        <v>110</v>
      </c>
      <c r="E4551" t="s">
        <v>20</v>
      </c>
      <c r="F4551" t="b">
        <v>0</v>
      </c>
      <c r="G4551" t="s">
        <v>47</v>
      </c>
      <c r="H4551" s="1">
        <v>45822.250243055547</v>
      </c>
      <c r="I4551" t="b">
        <v>0</v>
      </c>
      <c r="J4551" t="b">
        <v>1</v>
      </c>
      <c r="K4551" t="s">
        <v>31</v>
      </c>
      <c r="L4551" t="s">
        <v>22</v>
      </c>
      <c r="M4551">
        <v>92500</v>
      </c>
      <c r="O4551" t="s">
        <v>6395</v>
      </c>
      <c r="P4551" t="s">
        <v>6396</v>
      </c>
    </row>
    <row r="4552" spans="1:16" x14ac:dyDescent="0.35">
      <c r="A4552" t="s">
        <v>1776</v>
      </c>
      <c r="B4552" t="s">
        <v>4037</v>
      </c>
      <c r="C4552" t="s">
        <v>442</v>
      </c>
      <c r="D4552" t="s">
        <v>17517</v>
      </c>
      <c r="F4552" t="b">
        <v>0</v>
      </c>
      <c r="G4552" t="s">
        <v>47</v>
      </c>
      <c r="H4552" s="1">
        <v>45822.250243055547</v>
      </c>
      <c r="I4552" t="b">
        <v>0</v>
      </c>
      <c r="J4552" t="b">
        <v>0</v>
      </c>
      <c r="K4552" t="s">
        <v>31</v>
      </c>
      <c r="L4552" t="s">
        <v>32</v>
      </c>
      <c r="N4552">
        <v>21.260000228881839</v>
      </c>
      <c r="O4552" t="s">
        <v>4038</v>
      </c>
      <c r="P4552" t="s">
        <v>2115</v>
      </c>
    </row>
    <row r="4553" spans="1:16" x14ac:dyDescent="0.35">
      <c r="A4553" t="s">
        <v>1776</v>
      </c>
      <c r="B4553" t="s">
        <v>6397</v>
      </c>
      <c r="C4553" t="s">
        <v>410</v>
      </c>
      <c r="D4553" t="s">
        <v>17470</v>
      </c>
      <c r="E4553" t="s">
        <v>20</v>
      </c>
      <c r="F4553" t="b">
        <v>0</v>
      </c>
      <c r="G4553" t="s">
        <v>47</v>
      </c>
      <c r="H4553" s="1">
        <v>45822.417650462958</v>
      </c>
      <c r="I4553" t="b">
        <v>0</v>
      </c>
      <c r="J4553" t="b">
        <v>1</v>
      </c>
      <c r="K4553" t="s">
        <v>31</v>
      </c>
      <c r="L4553" t="s">
        <v>22</v>
      </c>
      <c r="M4553">
        <v>190063.5</v>
      </c>
      <c r="O4553" t="s">
        <v>6398</v>
      </c>
      <c r="P4553" t="s">
        <v>6399</v>
      </c>
    </row>
    <row r="4554" spans="1:16" x14ac:dyDescent="0.35">
      <c r="A4554" t="s">
        <v>1776</v>
      </c>
      <c r="B4554" t="s">
        <v>1813</v>
      </c>
      <c r="C4554" t="s">
        <v>51</v>
      </c>
      <c r="D4554" t="s">
        <v>36</v>
      </c>
      <c r="E4554" t="s">
        <v>20</v>
      </c>
      <c r="F4554" t="b">
        <v>0</v>
      </c>
      <c r="G4554" t="s">
        <v>43</v>
      </c>
      <c r="H4554" s="1">
        <v>45822.500335648147</v>
      </c>
      <c r="I4554" t="b">
        <v>0</v>
      </c>
      <c r="J4554" t="b">
        <v>1</v>
      </c>
      <c r="K4554" t="s">
        <v>31</v>
      </c>
      <c r="L4554" t="s">
        <v>22</v>
      </c>
      <c r="M4554">
        <v>126000</v>
      </c>
      <c r="O4554" t="s">
        <v>209</v>
      </c>
      <c r="P4554" t="s">
        <v>1284</v>
      </c>
    </row>
    <row r="4555" spans="1:16" x14ac:dyDescent="0.35">
      <c r="A4555" t="s">
        <v>1776</v>
      </c>
      <c r="B4555" t="s">
        <v>2372</v>
      </c>
      <c r="C4555" t="s">
        <v>1305</v>
      </c>
      <c r="D4555" t="s">
        <v>36</v>
      </c>
      <c r="E4555" t="s">
        <v>20</v>
      </c>
      <c r="F4555" t="b">
        <v>0</v>
      </c>
      <c r="G4555" t="s">
        <v>68</v>
      </c>
      <c r="H4555" s="1">
        <v>45822.500578703701</v>
      </c>
      <c r="I4555" t="b">
        <v>0</v>
      </c>
      <c r="J4555" t="b">
        <v>1</v>
      </c>
      <c r="K4555" t="s">
        <v>31</v>
      </c>
      <c r="L4555" t="s">
        <v>32</v>
      </c>
      <c r="N4555">
        <v>24.5</v>
      </c>
      <c r="O4555" t="s">
        <v>5028</v>
      </c>
    </row>
    <row r="4556" spans="1:16" x14ac:dyDescent="0.35">
      <c r="A4556" t="s">
        <v>1776</v>
      </c>
      <c r="B4556" t="s">
        <v>2120</v>
      </c>
      <c r="C4556" t="s">
        <v>577</v>
      </c>
      <c r="D4556" t="s">
        <v>3358</v>
      </c>
      <c r="E4556" t="s">
        <v>20</v>
      </c>
      <c r="F4556" t="b">
        <v>0</v>
      </c>
      <c r="G4556" t="s">
        <v>52</v>
      </c>
      <c r="H4556" s="1">
        <v>45822.583518518521</v>
      </c>
      <c r="I4556" t="b">
        <v>0</v>
      </c>
      <c r="J4556" t="b">
        <v>1</v>
      </c>
      <c r="K4556" t="s">
        <v>31</v>
      </c>
      <c r="L4556" t="s">
        <v>22</v>
      </c>
      <c r="M4556">
        <v>144293</v>
      </c>
      <c r="O4556" t="s">
        <v>6190</v>
      </c>
      <c r="P4556" t="s">
        <v>3001</v>
      </c>
    </row>
    <row r="4557" spans="1:16" x14ac:dyDescent="0.35">
      <c r="A4557" t="s">
        <v>1776</v>
      </c>
      <c r="B4557" t="s">
        <v>6400</v>
      </c>
      <c r="C4557" t="s">
        <v>6401</v>
      </c>
      <c r="D4557" t="s">
        <v>110</v>
      </c>
      <c r="E4557" t="s">
        <v>436</v>
      </c>
      <c r="F4557" t="b">
        <v>0</v>
      </c>
      <c r="G4557" t="s">
        <v>30</v>
      </c>
      <c r="H4557" s="1">
        <v>45822.792337962957</v>
      </c>
      <c r="I4557" t="b">
        <v>0</v>
      </c>
      <c r="J4557" t="b">
        <v>0</v>
      </c>
      <c r="K4557" t="s">
        <v>31</v>
      </c>
      <c r="L4557" t="s">
        <v>32</v>
      </c>
      <c r="N4557">
        <v>23</v>
      </c>
      <c r="O4557" t="s">
        <v>6402</v>
      </c>
      <c r="P4557" t="s">
        <v>6403</v>
      </c>
    </row>
    <row r="4558" spans="1:16" x14ac:dyDescent="0.35">
      <c r="A4558" t="s">
        <v>1776</v>
      </c>
      <c r="B4558" t="s">
        <v>6404</v>
      </c>
      <c r="C4558" t="s">
        <v>2033</v>
      </c>
      <c r="D4558" t="s">
        <v>974</v>
      </c>
      <c r="E4558" t="s">
        <v>20</v>
      </c>
      <c r="F4558" t="b">
        <v>0</v>
      </c>
      <c r="G4558" t="s">
        <v>43</v>
      </c>
      <c r="H4558" s="1">
        <v>45823.000335648147</v>
      </c>
      <c r="I4558" t="b">
        <v>0</v>
      </c>
      <c r="J4558" t="b">
        <v>1</v>
      </c>
      <c r="K4558" t="s">
        <v>31</v>
      </c>
      <c r="L4558" t="s">
        <v>22</v>
      </c>
      <c r="M4558">
        <v>167323</v>
      </c>
      <c r="O4558" t="s">
        <v>6405</v>
      </c>
    </row>
    <row r="4559" spans="1:16" x14ac:dyDescent="0.35">
      <c r="A4559" t="s">
        <v>1776</v>
      </c>
      <c r="B4559" t="s">
        <v>1813</v>
      </c>
      <c r="C4559" t="s">
        <v>560</v>
      </c>
      <c r="D4559" t="s">
        <v>36</v>
      </c>
      <c r="E4559" t="s">
        <v>20</v>
      </c>
      <c r="F4559" t="b">
        <v>0</v>
      </c>
      <c r="G4559" t="s">
        <v>171</v>
      </c>
      <c r="H4559" s="1">
        <v>45823.015868055547</v>
      </c>
      <c r="I4559" t="b">
        <v>0</v>
      </c>
      <c r="J4559" t="b">
        <v>1</v>
      </c>
      <c r="K4559" t="s">
        <v>31</v>
      </c>
      <c r="L4559" t="s">
        <v>22</v>
      </c>
      <c r="M4559">
        <v>126000</v>
      </c>
      <c r="O4559" t="s">
        <v>209</v>
      </c>
      <c r="P4559" t="s">
        <v>1284</v>
      </c>
    </row>
    <row r="4560" spans="1:16" x14ac:dyDescent="0.35">
      <c r="A4560" t="s">
        <v>1776</v>
      </c>
      <c r="B4560" t="s">
        <v>6406</v>
      </c>
      <c r="C4560" t="s">
        <v>703</v>
      </c>
      <c r="D4560" t="s">
        <v>321</v>
      </c>
      <c r="E4560" t="s">
        <v>20</v>
      </c>
      <c r="F4560" t="b">
        <v>0</v>
      </c>
      <c r="G4560" t="s">
        <v>43</v>
      </c>
      <c r="H4560" s="1">
        <v>45823.250439814823</v>
      </c>
      <c r="I4560" t="b">
        <v>1</v>
      </c>
      <c r="J4560" t="b">
        <v>0</v>
      </c>
      <c r="K4560" t="s">
        <v>31</v>
      </c>
      <c r="L4560" t="s">
        <v>32</v>
      </c>
      <c r="N4560">
        <v>50.575000762939453</v>
      </c>
      <c r="O4560" t="s">
        <v>6407</v>
      </c>
    </row>
    <row r="4561" spans="1:16" x14ac:dyDescent="0.35">
      <c r="A4561" t="s">
        <v>1776</v>
      </c>
      <c r="B4561" t="s">
        <v>6408</v>
      </c>
      <c r="C4561" t="s">
        <v>18</v>
      </c>
      <c r="D4561" t="s">
        <v>17518</v>
      </c>
      <c r="E4561" t="s">
        <v>20</v>
      </c>
      <c r="F4561" t="b">
        <v>1</v>
      </c>
      <c r="G4561" t="s">
        <v>2055</v>
      </c>
      <c r="H4561" s="1">
        <v>45823.263726851852</v>
      </c>
      <c r="I4561" t="b">
        <v>0</v>
      </c>
      <c r="J4561" t="b">
        <v>0</v>
      </c>
      <c r="K4561" t="s">
        <v>2055</v>
      </c>
      <c r="L4561" t="s">
        <v>22</v>
      </c>
      <c r="M4561">
        <v>40000</v>
      </c>
      <c r="O4561" t="s">
        <v>6409</v>
      </c>
      <c r="P4561" t="s">
        <v>6410</v>
      </c>
    </row>
    <row r="4562" spans="1:16" x14ac:dyDescent="0.35">
      <c r="A4562" t="s">
        <v>1776</v>
      </c>
      <c r="B4562" t="s">
        <v>6411</v>
      </c>
      <c r="C4562" t="s">
        <v>18</v>
      </c>
      <c r="D4562" t="s">
        <v>962</v>
      </c>
      <c r="E4562" t="s">
        <v>20</v>
      </c>
      <c r="F4562" t="b">
        <v>1</v>
      </c>
      <c r="G4562" t="s">
        <v>6412</v>
      </c>
      <c r="H4562" s="1">
        <v>45823.266261574077</v>
      </c>
      <c r="I4562" t="b">
        <v>0</v>
      </c>
      <c r="J4562" t="b">
        <v>1</v>
      </c>
      <c r="K4562" t="s">
        <v>6412</v>
      </c>
      <c r="L4562" t="s">
        <v>22</v>
      </c>
      <c r="M4562">
        <v>115000</v>
      </c>
      <c r="O4562" t="s">
        <v>1412</v>
      </c>
      <c r="P4562" t="s">
        <v>6413</v>
      </c>
    </row>
    <row r="4563" spans="1:16" x14ac:dyDescent="0.35">
      <c r="A4563" t="s">
        <v>1776</v>
      </c>
      <c r="B4563" t="s">
        <v>2355</v>
      </c>
      <c r="C4563" t="s">
        <v>2675</v>
      </c>
      <c r="D4563" t="s">
        <v>974</v>
      </c>
      <c r="E4563" t="s">
        <v>20</v>
      </c>
      <c r="F4563" t="b">
        <v>0</v>
      </c>
      <c r="G4563" t="s">
        <v>171</v>
      </c>
      <c r="H4563" s="1">
        <v>45823.269131944442</v>
      </c>
      <c r="I4563" t="b">
        <v>0</v>
      </c>
      <c r="J4563" t="b">
        <v>1</v>
      </c>
      <c r="K4563" t="s">
        <v>31</v>
      </c>
      <c r="L4563" t="s">
        <v>22</v>
      </c>
      <c r="M4563">
        <v>147637.5</v>
      </c>
      <c r="O4563" t="s">
        <v>6414</v>
      </c>
      <c r="P4563" t="s">
        <v>2389</v>
      </c>
    </row>
    <row r="4564" spans="1:16" x14ac:dyDescent="0.35">
      <c r="A4564" t="s">
        <v>1776</v>
      </c>
      <c r="B4564" t="s">
        <v>2196</v>
      </c>
      <c r="C4564" t="s">
        <v>6415</v>
      </c>
      <c r="D4564" t="s">
        <v>443</v>
      </c>
      <c r="E4564" t="s">
        <v>20</v>
      </c>
      <c r="F4564" t="b">
        <v>0</v>
      </c>
      <c r="G4564" t="s">
        <v>52</v>
      </c>
      <c r="H4564" s="1">
        <v>45823.291666666657</v>
      </c>
      <c r="I4564" t="b">
        <v>0</v>
      </c>
      <c r="J4564" t="b">
        <v>1</v>
      </c>
      <c r="K4564" t="s">
        <v>31</v>
      </c>
      <c r="L4564" t="s">
        <v>22</v>
      </c>
      <c r="M4564">
        <v>92273.5</v>
      </c>
      <c r="O4564" t="s">
        <v>6416</v>
      </c>
      <c r="P4564" t="s">
        <v>6417</v>
      </c>
    </row>
    <row r="4565" spans="1:16" x14ac:dyDescent="0.35">
      <c r="A4565" t="s">
        <v>1776</v>
      </c>
      <c r="B4565" t="s">
        <v>3129</v>
      </c>
      <c r="C4565" t="s">
        <v>1274</v>
      </c>
      <c r="D4565" t="s">
        <v>3130</v>
      </c>
      <c r="E4565" t="s">
        <v>20</v>
      </c>
      <c r="F4565" t="b">
        <v>0</v>
      </c>
      <c r="G4565" t="s">
        <v>47</v>
      </c>
      <c r="H4565" s="1">
        <v>45823.375289351847</v>
      </c>
      <c r="I4565" t="b">
        <v>0</v>
      </c>
      <c r="J4565" t="b">
        <v>0</v>
      </c>
      <c r="K4565" t="s">
        <v>31</v>
      </c>
      <c r="L4565" t="s">
        <v>22</v>
      </c>
      <c r="M4565">
        <v>136000</v>
      </c>
      <c r="O4565" t="s">
        <v>6418</v>
      </c>
      <c r="P4565" t="s">
        <v>6419</v>
      </c>
    </row>
    <row r="4566" spans="1:16" x14ac:dyDescent="0.35">
      <c r="A4566" t="s">
        <v>1776</v>
      </c>
      <c r="B4566" t="s">
        <v>4662</v>
      </c>
      <c r="C4566" t="s">
        <v>710</v>
      </c>
      <c r="D4566" t="s">
        <v>269</v>
      </c>
      <c r="E4566" t="s">
        <v>20</v>
      </c>
      <c r="F4566" t="b">
        <v>0</v>
      </c>
      <c r="G4566" t="s">
        <v>52</v>
      </c>
      <c r="H4566" s="1">
        <v>45823.376342592594</v>
      </c>
      <c r="I4566" t="b">
        <v>0</v>
      </c>
      <c r="J4566" t="b">
        <v>1</v>
      </c>
      <c r="K4566" t="s">
        <v>31</v>
      </c>
      <c r="L4566" t="s">
        <v>22</v>
      </c>
      <c r="M4566">
        <v>155000</v>
      </c>
      <c r="O4566" t="s">
        <v>2249</v>
      </c>
      <c r="P4566" t="s">
        <v>6278</v>
      </c>
    </row>
    <row r="4567" spans="1:16" x14ac:dyDescent="0.35">
      <c r="A4567" t="s">
        <v>1776</v>
      </c>
      <c r="B4567" t="s">
        <v>6198</v>
      </c>
      <c r="C4567" t="s">
        <v>3617</v>
      </c>
      <c r="D4567" t="s">
        <v>36</v>
      </c>
      <c r="E4567" t="s">
        <v>20</v>
      </c>
      <c r="F4567" t="b">
        <v>0</v>
      </c>
      <c r="G4567" t="s">
        <v>52</v>
      </c>
      <c r="H4567" s="1">
        <v>45823.500081018523</v>
      </c>
      <c r="I4567" t="b">
        <v>0</v>
      </c>
      <c r="J4567" t="b">
        <v>1</v>
      </c>
      <c r="K4567" t="s">
        <v>31</v>
      </c>
      <c r="L4567" t="s">
        <v>22</v>
      </c>
      <c r="M4567">
        <v>70700</v>
      </c>
      <c r="O4567" t="s">
        <v>209</v>
      </c>
      <c r="P4567" t="s">
        <v>6199</v>
      </c>
    </row>
    <row r="4568" spans="1:16" x14ac:dyDescent="0.35">
      <c r="A4568" t="s">
        <v>1776</v>
      </c>
      <c r="B4568" t="s">
        <v>6420</v>
      </c>
      <c r="C4568" t="s">
        <v>3858</v>
      </c>
      <c r="D4568" t="s">
        <v>36</v>
      </c>
      <c r="E4568" t="s">
        <v>20</v>
      </c>
      <c r="F4568" t="b">
        <v>0</v>
      </c>
      <c r="G4568" t="s">
        <v>68</v>
      </c>
      <c r="H4568" s="1">
        <v>45823.500590277778</v>
      </c>
      <c r="I4568" t="b">
        <v>0</v>
      </c>
      <c r="J4568" t="b">
        <v>1</v>
      </c>
      <c r="K4568" t="s">
        <v>31</v>
      </c>
      <c r="L4568" t="s">
        <v>22</v>
      </c>
      <c r="M4568">
        <v>93000</v>
      </c>
      <c r="O4568" t="s">
        <v>209</v>
      </c>
      <c r="P4568" t="s">
        <v>6421</v>
      </c>
    </row>
    <row r="4569" spans="1:16" x14ac:dyDescent="0.35">
      <c r="A4569" t="s">
        <v>1776</v>
      </c>
      <c r="B4569" t="s">
        <v>6422</v>
      </c>
      <c r="C4569" t="s">
        <v>142</v>
      </c>
      <c r="D4569" t="s">
        <v>36</v>
      </c>
      <c r="E4569" t="s">
        <v>20</v>
      </c>
      <c r="F4569" t="b">
        <v>0</v>
      </c>
      <c r="G4569" t="s">
        <v>68</v>
      </c>
      <c r="H4569" s="1">
        <v>45823.500590277778</v>
      </c>
      <c r="I4569" t="b">
        <v>0</v>
      </c>
      <c r="J4569" t="b">
        <v>0</v>
      </c>
      <c r="K4569" t="s">
        <v>31</v>
      </c>
      <c r="L4569" t="s">
        <v>22</v>
      </c>
      <c r="M4569">
        <v>80070.8515625</v>
      </c>
      <c r="O4569" t="s">
        <v>209</v>
      </c>
      <c r="P4569" t="s">
        <v>6423</v>
      </c>
    </row>
    <row r="4570" spans="1:16" x14ac:dyDescent="0.35">
      <c r="A4570" t="s">
        <v>1776</v>
      </c>
      <c r="B4570" t="s">
        <v>1813</v>
      </c>
      <c r="C4570" t="s">
        <v>5887</v>
      </c>
      <c r="D4570" t="s">
        <v>36</v>
      </c>
      <c r="E4570" t="s">
        <v>20</v>
      </c>
      <c r="F4570" t="b">
        <v>0</v>
      </c>
      <c r="G4570" t="s">
        <v>52</v>
      </c>
      <c r="H4570" s="1">
        <v>45823.501527777778</v>
      </c>
      <c r="I4570" t="b">
        <v>0</v>
      </c>
      <c r="J4570" t="b">
        <v>1</v>
      </c>
      <c r="K4570" t="s">
        <v>31</v>
      </c>
      <c r="L4570" t="s">
        <v>22</v>
      </c>
      <c r="M4570">
        <v>126000</v>
      </c>
      <c r="O4570" t="s">
        <v>209</v>
      </c>
      <c r="P4570" t="s">
        <v>1284</v>
      </c>
    </row>
    <row r="4571" spans="1:16" x14ac:dyDescent="0.35">
      <c r="A4571" t="s">
        <v>1776</v>
      </c>
      <c r="B4571" t="s">
        <v>1813</v>
      </c>
      <c r="C4571" t="s">
        <v>1610</v>
      </c>
      <c r="D4571" t="s">
        <v>36</v>
      </c>
      <c r="E4571" t="s">
        <v>20</v>
      </c>
      <c r="F4571" t="b">
        <v>0</v>
      </c>
      <c r="G4571" t="s">
        <v>52</v>
      </c>
      <c r="H4571" s="1">
        <v>45823.501539351862</v>
      </c>
      <c r="I4571" t="b">
        <v>0</v>
      </c>
      <c r="J4571" t="b">
        <v>1</v>
      </c>
      <c r="K4571" t="s">
        <v>31</v>
      </c>
      <c r="L4571" t="s">
        <v>22</v>
      </c>
      <c r="M4571">
        <v>126000</v>
      </c>
      <c r="O4571" t="s">
        <v>209</v>
      </c>
      <c r="P4571" t="s">
        <v>1284</v>
      </c>
    </row>
    <row r="4572" spans="1:16" x14ac:dyDescent="0.35">
      <c r="A4572" t="s">
        <v>1776</v>
      </c>
      <c r="B4572" t="s">
        <v>1813</v>
      </c>
      <c r="C4572" t="s">
        <v>695</v>
      </c>
      <c r="D4572" t="s">
        <v>36</v>
      </c>
      <c r="E4572" t="s">
        <v>20</v>
      </c>
      <c r="F4572" t="b">
        <v>0</v>
      </c>
      <c r="G4572" t="s">
        <v>52</v>
      </c>
      <c r="H4572" s="1">
        <v>45823.501539351862</v>
      </c>
      <c r="I4572" t="b">
        <v>0</v>
      </c>
      <c r="J4572" t="b">
        <v>1</v>
      </c>
      <c r="K4572" t="s">
        <v>31</v>
      </c>
      <c r="L4572" t="s">
        <v>22</v>
      </c>
      <c r="M4572">
        <v>126000</v>
      </c>
      <c r="O4572" t="s">
        <v>209</v>
      </c>
      <c r="P4572" t="s">
        <v>1284</v>
      </c>
    </row>
    <row r="4573" spans="1:16" x14ac:dyDescent="0.35">
      <c r="A4573" t="s">
        <v>1776</v>
      </c>
      <c r="B4573" t="s">
        <v>1776</v>
      </c>
      <c r="C4573" t="s">
        <v>5887</v>
      </c>
      <c r="D4573" t="s">
        <v>36</v>
      </c>
      <c r="E4573" t="s">
        <v>20</v>
      </c>
      <c r="F4573" t="b">
        <v>0</v>
      </c>
      <c r="G4573" t="s">
        <v>52</v>
      </c>
      <c r="H4573" s="1">
        <v>45823.501539351862</v>
      </c>
      <c r="I4573" t="b">
        <v>0</v>
      </c>
      <c r="J4573" t="b">
        <v>1</v>
      </c>
      <c r="K4573" t="s">
        <v>31</v>
      </c>
      <c r="L4573" t="s">
        <v>32</v>
      </c>
      <c r="N4573">
        <v>45</v>
      </c>
      <c r="O4573" t="s">
        <v>209</v>
      </c>
      <c r="P4573" t="s">
        <v>5742</v>
      </c>
    </row>
    <row r="4574" spans="1:16" x14ac:dyDescent="0.35">
      <c r="A4574" t="s">
        <v>1776</v>
      </c>
      <c r="B4574" t="s">
        <v>5879</v>
      </c>
      <c r="C4574" t="s">
        <v>407</v>
      </c>
      <c r="D4574" t="s">
        <v>36</v>
      </c>
      <c r="E4574" t="s">
        <v>20</v>
      </c>
      <c r="F4574" t="b">
        <v>0</v>
      </c>
      <c r="G4574" t="s">
        <v>171</v>
      </c>
      <c r="H4574" s="1">
        <v>45823.519201388888</v>
      </c>
      <c r="I4574" t="b">
        <v>0</v>
      </c>
      <c r="J4574" t="b">
        <v>1</v>
      </c>
      <c r="K4574" t="s">
        <v>31</v>
      </c>
      <c r="L4574" t="s">
        <v>22</v>
      </c>
      <c r="M4574">
        <v>72500</v>
      </c>
      <c r="O4574" t="s">
        <v>209</v>
      </c>
      <c r="P4574" t="s">
        <v>6424</v>
      </c>
    </row>
    <row r="4575" spans="1:16" x14ac:dyDescent="0.35">
      <c r="A4575" t="s">
        <v>1776</v>
      </c>
      <c r="B4575" t="s">
        <v>4094</v>
      </c>
      <c r="C4575" t="s">
        <v>4697</v>
      </c>
      <c r="D4575" t="s">
        <v>115</v>
      </c>
      <c r="E4575" t="s">
        <v>20</v>
      </c>
      <c r="F4575" t="b">
        <v>0</v>
      </c>
      <c r="G4575" t="s">
        <v>47</v>
      </c>
      <c r="H4575" s="1">
        <v>45823.625381944446</v>
      </c>
      <c r="I4575" t="b">
        <v>1</v>
      </c>
      <c r="J4575" t="b">
        <v>0</v>
      </c>
      <c r="K4575" t="s">
        <v>31</v>
      </c>
      <c r="L4575" t="s">
        <v>22</v>
      </c>
      <c r="M4575">
        <v>46500</v>
      </c>
      <c r="O4575" t="s">
        <v>4860</v>
      </c>
      <c r="P4575" t="s">
        <v>1174</v>
      </c>
    </row>
    <row r="4576" spans="1:16" x14ac:dyDescent="0.35">
      <c r="A4576" t="s">
        <v>1776</v>
      </c>
      <c r="B4576" t="s">
        <v>6361</v>
      </c>
      <c r="C4576" t="s">
        <v>4039</v>
      </c>
      <c r="D4576" t="s">
        <v>115</v>
      </c>
      <c r="E4576" t="s">
        <v>20</v>
      </c>
      <c r="F4576" t="b">
        <v>0</v>
      </c>
      <c r="G4576" t="s">
        <v>105</v>
      </c>
      <c r="H4576" s="1">
        <v>45823.628506944442</v>
      </c>
      <c r="I4576" t="b">
        <v>0</v>
      </c>
      <c r="J4576" t="b">
        <v>0</v>
      </c>
      <c r="K4576" t="s">
        <v>105</v>
      </c>
      <c r="L4576" t="s">
        <v>22</v>
      </c>
      <c r="M4576">
        <v>45000</v>
      </c>
      <c r="O4576" t="s">
        <v>6362</v>
      </c>
      <c r="P4576" t="s">
        <v>1284</v>
      </c>
    </row>
    <row r="4577" spans="1:16" x14ac:dyDescent="0.35">
      <c r="A4577" t="s">
        <v>1776</v>
      </c>
      <c r="B4577" t="s">
        <v>1813</v>
      </c>
      <c r="C4577" t="s">
        <v>193</v>
      </c>
      <c r="D4577" t="s">
        <v>36</v>
      </c>
      <c r="E4577" t="s">
        <v>20</v>
      </c>
      <c r="F4577" t="b">
        <v>0</v>
      </c>
      <c r="G4577" t="s">
        <v>52</v>
      </c>
      <c r="H4577" s="1">
        <v>45824.000081018523</v>
      </c>
      <c r="I4577" t="b">
        <v>0</v>
      </c>
      <c r="J4577" t="b">
        <v>1</v>
      </c>
      <c r="K4577" t="s">
        <v>31</v>
      </c>
      <c r="L4577" t="s">
        <v>22</v>
      </c>
      <c r="M4577">
        <v>126000</v>
      </c>
      <c r="O4577" t="s">
        <v>209</v>
      </c>
      <c r="P4577" t="s">
        <v>1284</v>
      </c>
    </row>
    <row r="4578" spans="1:16" x14ac:dyDescent="0.35">
      <c r="A4578" t="s">
        <v>1776</v>
      </c>
      <c r="B4578" t="s">
        <v>5879</v>
      </c>
      <c r="C4578" t="s">
        <v>563</v>
      </c>
      <c r="D4578" t="s">
        <v>36</v>
      </c>
      <c r="E4578" t="s">
        <v>20</v>
      </c>
      <c r="F4578" t="b">
        <v>0</v>
      </c>
      <c r="G4578" t="s">
        <v>52</v>
      </c>
      <c r="H4578" s="1">
        <v>45824.000185185178</v>
      </c>
      <c r="I4578" t="b">
        <v>0</v>
      </c>
      <c r="J4578" t="b">
        <v>1</v>
      </c>
      <c r="K4578" t="s">
        <v>31</v>
      </c>
      <c r="L4578" t="s">
        <v>22</v>
      </c>
      <c r="M4578">
        <v>72500</v>
      </c>
      <c r="O4578" t="s">
        <v>209</v>
      </c>
      <c r="P4578" t="s">
        <v>6424</v>
      </c>
    </row>
    <row r="4579" spans="1:16" x14ac:dyDescent="0.35">
      <c r="A4579" t="s">
        <v>1776</v>
      </c>
      <c r="B4579" t="s">
        <v>1813</v>
      </c>
      <c r="C4579" t="s">
        <v>6425</v>
      </c>
      <c r="D4579" t="s">
        <v>36</v>
      </c>
      <c r="E4579" t="s">
        <v>20</v>
      </c>
      <c r="F4579" t="b">
        <v>0</v>
      </c>
      <c r="G4579" t="s">
        <v>52</v>
      </c>
      <c r="H4579" s="1">
        <v>45824.001504629632</v>
      </c>
      <c r="I4579" t="b">
        <v>0</v>
      </c>
      <c r="J4579" t="b">
        <v>1</v>
      </c>
      <c r="K4579" t="s">
        <v>31</v>
      </c>
      <c r="L4579" t="s">
        <v>22</v>
      </c>
      <c r="M4579">
        <v>126000</v>
      </c>
      <c r="O4579" t="s">
        <v>209</v>
      </c>
      <c r="P4579" t="s">
        <v>1284</v>
      </c>
    </row>
    <row r="4580" spans="1:16" x14ac:dyDescent="0.35">
      <c r="A4580" t="s">
        <v>1776</v>
      </c>
      <c r="B4580" t="s">
        <v>6279</v>
      </c>
      <c r="C4580" t="s">
        <v>889</v>
      </c>
      <c r="D4580" t="s">
        <v>110</v>
      </c>
      <c r="E4580" t="s">
        <v>20</v>
      </c>
      <c r="F4580" t="b">
        <v>0</v>
      </c>
      <c r="G4580" t="s">
        <v>171</v>
      </c>
      <c r="H4580" s="1">
        <v>45824.271145833343</v>
      </c>
      <c r="I4580" t="b">
        <v>0</v>
      </c>
      <c r="J4580" t="b">
        <v>0</v>
      </c>
      <c r="K4580" t="s">
        <v>31</v>
      </c>
      <c r="L4580" t="s">
        <v>32</v>
      </c>
      <c r="N4580">
        <v>51.5</v>
      </c>
      <c r="O4580" t="s">
        <v>890</v>
      </c>
      <c r="P4580" t="s">
        <v>4022</v>
      </c>
    </row>
    <row r="4581" spans="1:16" x14ac:dyDescent="0.35">
      <c r="A4581" t="s">
        <v>1776</v>
      </c>
      <c r="B4581" t="s">
        <v>6426</v>
      </c>
      <c r="C4581" t="s">
        <v>3969</v>
      </c>
      <c r="D4581" t="s">
        <v>36</v>
      </c>
      <c r="E4581" t="s">
        <v>20</v>
      </c>
      <c r="F4581" t="b">
        <v>0</v>
      </c>
      <c r="G4581" t="s">
        <v>171</v>
      </c>
      <c r="H4581" s="1">
        <v>45824.271145833343</v>
      </c>
      <c r="I4581" t="b">
        <v>0</v>
      </c>
      <c r="J4581" t="b">
        <v>0</v>
      </c>
      <c r="K4581" t="s">
        <v>31</v>
      </c>
      <c r="L4581" t="s">
        <v>22</v>
      </c>
      <c r="M4581">
        <v>75000</v>
      </c>
      <c r="O4581" t="s">
        <v>6427</v>
      </c>
      <c r="P4581" t="s">
        <v>6428</v>
      </c>
    </row>
    <row r="4582" spans="1:16" x14ac:dyDescent="0.35">
      <c r="A4582" t="s">
        <v>1776</v>
      </c>
      <c r="B4582" t="s">
        <v>6429</v>
      </c>
      <c r="C4582" t="s">
        <v>2846</v>
      </c>
      <c r="D4582" t="s">
        <v>6430</v>
      </c>
      <c r="E4582" t="s">
        <v>20</v>
      </c>
      <c r="F4582" t="b">
        <v>0</v>
      </c>
      <c r="G4582" t="s">
        <v>68</v>
      </c>
      <c r="H4582" s="1">
        <v>45824.292430555557</v>
      </c>
      <c r="I4582" t="b">
        <v>0</v>
      </c>
      <c r="J4582" t="b">
        <v>1</v>
      </c>
      <c r="K4582" t="s">
        <v>31</v>
      </c>
      <c r="L4582" t="s">
        <v>22</v>
      </c>
      <c r="M4582">
        <v>92750</v>
      </c>
      <c r="O4582" t="s">
        <v>4453</v>
      </c>
      <c r="P4582" t="s">
        <v>6431</v>
      </c>
    </row>
    <row r="4583" spans="1:16" x14ac:dyDescent="0.35">
      <c r="A4583" t="s">
        <v>1776</v>
      </c>
      <c r="B4583" t="s">
        <v>2901</v>
      </c>
      <c r="C4583" t="s">
        <v>142</v>
      </c>
      <c r="D4583" t="s">
        <v>115</v>
      </c>
      <c r="E4583" t="s">
        <v>20</v>
      </c>
      <c r="F4583" t="b">
        <v>0</v>
      </c>
      <c r="G4583" t="s">
        <v>68</v>
      </c>
      <c r="H4583" s="1">
        <v>45824.334108796298</v>
      </c>
      <c r="I4583" t="b">
        <v>0</v>
      </c>
      <c r="J4583" t="b">
        <v>0</v>
      </c>
      <c r="K4583" t="s">
        <v>31</v>
      </c>
      <c r="L4583" t="s">
        <v>22</v>
      </c>
      <c r="M4583">
        <v>105000</v>
      </c>
      <c r="O4583" t="s">
        <v>2165</v>
      </c>
      <c r="P4583" t="s">
        <v>3433</v>
      </c>
    </row>
    <row r="4584" spans="1:16" x14ac:dyDescent="0.35">
      <c r="A4584" t="s">
        <v>1776</v>
      </c>
      <c r="B4584" t="s">
        <v>6432</v>
      </c>
      <c r="C4584" t="s">
        <v>410</v>
      </c>
      <c r="D4584" t="s">
        <v>110</v>
      </c>
      <c r="E4584" t="s">
        <v>20</v>
      </c>
      <c r="F4584" t="b">
        <v>0</v>
      </c>
      <c r="G4584" t="s">
        <v>47</v>
      </c>
      <c r="H4584" s="1">
        <v>45824.334652777783</v>
      </c>
      <c r="I4584" t="b">
        <v>0</v>
      </c>
      <c r="J4584" t="b">
        <v>1</v>
      </c>
      <c r="K4584" t="s">
        <v>31</v>
      </c>
      <c r="L4584" t="s">
        <v>22</v>
      </c>
      <c r="M4584">
        <v>171500</v>
      </c>
      <c r="O4584" t="s">
        <v>518</v>
      </c>
      <c r="P4584" t="s">
        <v>6433</v>
      </c>
    </row>
    <row r="4585" spans="1:16" x14ac:dyDescent="0.35">
      <c r="A4585" t="s">
        <v>1776</v>
      </c>
      <c r="B4585" t="s">
        <v>6434</v>
      </c>
      <c r="C4585" t="s">
        <v>51</v>
      </c>
      <c r="D4585" t="s">
        <v>115</v>
      </c>
      <c r="E4585" t="s">
        <v>20</v>
      </c>
      <c r="F4585" t="b">
        <v>0</v>
      </c>
      <c r="G4585" t="s">
        <v>43</v>
      </c>
      <c r="H4585" s="1">
        <v>45824.375590277778</v>
      </c>
      <c r="I4585" t="b">
        <v>0</v>
      </c>
      <c r="J4585" t="b">
        <v>0</v>
      </c>
      <c r="K4585" t="s">
        <v>31</v>
      </c>
      <c r="L4585" t="s">
        <v>22</v>
      </c>
      <c r="M4585">
        <v>175000</v>
      </c>
      <c r="O4585" t="s">
        <v>6435</v>
      </c>
      <c r="P4585" t="s">
        <v>6436</v>
      </c>
    </row>
    <row r="4586" spans="1:16" x14ac:dyDescent="0.35">
      <c r="A4586" t="s">
        <v>1776</v>
      </c>
      <c r="B4586" t="s">
        <v>4094</v>
      </c>
      <c r="C4586" t="s">
        <v>4394</v>
      </c>
      <c r="D4586" t="s">
        <v>115</v>
      </c>
      <c r="E4586" t="s">
        <v>20</v>
      </c>
      <c r="F4586" t="b">
        <v>0</v>
      </c>
      <c r="G4586" t="s">
        <v>47</v>
      </c>
      <c r="H4586" s="1">
        <v>45824.500405092593</v>
      </c>
      <c r="I4586" t="b">
        <v>0</v>
      </c>
      <c r="J4586" t="b">
        <v>0</v>
      </c>
      <c r="K4586" t="s">
        <v>31</v>
      </c>
      <c r="L4586" t="s">
        <v>22</v>
      </c>
      <c r="M4586">
        <v>46500</v>
      </c>
      <c r="O4586" t="s">
        <v>4860</v>
      </c>
      <c r="P4586" t="s">
        <v>1174</v>
      </c>
    </row>
    <row r="4587" spans="1:16" x14ac:dyDescent="0.35">
      <c r="A4587" t="s">
        <v>1776</v>
      </c>
      <c r="B4587" t="s">
        <v>6437</v>
      </c>
      <c r="C4587" t="s">
        <v>257</v>
      </c>
      <c r="D4587" t="s">
        <v>36</v>
      </c>
      <c r="E4587" t="s">
        <v>91</v>
      </c>
      <c r="F4587" t="b">
        <v>0</v>
      </c>
      <c r="G4587" t="s">
        <v>47</v>
      </c>
      <c r="H4587" s="1">
        <v>45824.543090277781</v>
      </c>
      <c r="I4587" t="b">
        <v>0</v>
      </c>
      <c r="J4587" t="b">
        <v>0</v>
      </c>
      <c r="K4587" t="s">
        <v>31</v>
      </c>
      <c r="L4587" t="s">
        <v>32</v>
      </c>
      <c r="N4587">
        <v>64.834999084472656</v>
      </c>
      <c r="O4587" t="s">
        <v>6003</v>
      </c>
      <c r="P4587" t="s">
        <v>6438</v>
      </c>
    </row>
    <row r="4588" spans="1:16" x14ac:dyDescent="0.35">
      <c r="A4588" t="s">
        <v>1776</v>
      </c>
      <c r="B4588" t="s">
        <v>1776</v>
      </c>
      <c r="C4588" t="s">
        <v>6439</v>
      </c>
      <c r="D4588" t="s">
        <v>36</v>
      </c>
      <c r="E4588" t="s">
        <v>91</v>
      </c>
      <c r="F4588" t="b">
        <v>0</v>
      </c>
      <c r="G4588" t="s">
        <v>52</v>
      </c>
      <c r="H4588" s="1">
        <v>45824.583495370367</v>
      </c>
      <c r="I4588" t="b">
        <v>0</v>
      </c>
      <c r="J4588" t="b">
        <v>1</v>
      </c>
      <c r="K4588" t="s">
        <v>31</v>
      </c>
      <c r="L4588" t="s">
        <v>32</v>
      </c>
      <c r="N4588">
        <v>37.5</v>
      </c>
      <c r="O4588" t="s">
        <v>2360</v>
      </c>
      <c r="P4588" t="s">
        <v>6440</v>
      </c>
    </row>
    <row r="4589" spans="1:16" x14ac:dyDescent="0.35">
      <c r="A4589" t="s">
        <v>1776</v>
      </c>
      <c r="B4589" t="s">
        <v>6441</v>
      </c>
      <c r="C4589" t="s">
        <v>289</v>
      </c>
      <c r="D4589" t="s">
        <v>29</v>
      </c>
      <c r="F4589" t="b">
        <v>0</v>
      </c>
      <c r="G4589" t="s">
        <v>43</v>
      </c>
      <c r="H4589" s="1">
        <v>45824.583773148152</v>
      </c>
      <c r="I4589" t="b">
        <v>1</v>
      </c>
      <c r="J4589" t="b">
        <v>0</v>
      </c>
      <c r="K4589" t="s">
        <v>31</v>
      </c>
      <c r="L4589" t="s">
        <v>32</v>
      </c>
      <c r="N4589">
        <v>20</v>
      </c>
      <c r="O4589" t="s">
        <v>6442</v>
      </c>
      <c r="P4589" t="s">
        <v>191</v>
      </c>
    </row>
    <row r="4590" spans="1:16" x14ac:dyDescent="0.35">
      <c r="A4590" t="s">
        <v>1776</v>
      </c>
      <c r="B4590" t="s">
        <v>3921</v>
      </c>
      <c r="C4590" t="s">
        <v>6443</v>
      </c>
      <c r="D4590" t="s">
        <v>36</v>
      </c>
      <c r="E4590" t="s">
        <v>20</v>
      </c>
      <c r="F4590" t="b">
        <v>0</v>
      </c>
      <c r="G4590" t="s">
        <v>30</v>
      </c>
      <c r="H4590" s="1">
        <v>45824.587604166663</v>
      </c>
      <c r="I4590" t="b">
        <v>1</v>
      </c>
      <c r="J4590" t="b">
        <v>0</v>
      </c>
      <c r="K4590" t="s">
        <v>31</v>
      </c>
      <c r="L4590" t="s">
        <v>22</v>
      </c>
      <c r="M4590">
        <v>100000</v>
      </c>
      <c r="O4590" t="s">
        <v>159</v>
      </c>
      <c r="P4590" t="s">
        <v>6444</v>
      </c>
    </row>
    <row r="4591" spans="1:16" x14ac:dyDescent="0.35">
      <c r="A4591" t="s">
        <v>1776</v>
      </c>
      <c r="B4591" t="s">
        <v>6445</v>
      </c>
      <c r="C4591" t="s">
        <v>2852</v>
      </c>
      <c r="D4591" t="s">
        <v>36</v>
      </c>
      <c r="E4591" t="s">
        <v>20</v>
      </c>
      <c r="F4591" t="b">
        <v>0</v>
      </c>
      <c r="G4591" t="s">
        <v>52</v>
      </c>
      <c r="H4591" s="1">
        <v>45824.625057870369</v>
      </c>
      <c r="I4591" t="b">
        <v>0</v>
      </c>
      <c r="J4591" t="b">
        <v>1</v>
      </c>
      <c r="K4591" t="s">
        <v>31</v>
      </c>
      <c r="L4591" t="s">
        <v>32</v>
      </c>
      <c r="N4591">
        <v>34.55999755859375</v>
      </c>
      <c r="O4591" t="s">
        <v>209</v>
      </c>
      <c r="P4591" t="s">
        <v>6446</v>
      </c>
    </row>
    <row r="4592" spans="1:16" x14ac:dyDescent="0.35">
      <c r="A4592" t="s">
        <v>1776</v>
      </c>
      <c r="B4592" t="s">
        <v>3204</v>
      </c>
      <c r="C4592" t="s">
        <v>533</v>
      </c>
      <c r="D4592" t="s">
        <v>29</v>
      </c>
      <c r="E4592" t="s">
        <v>20</v>
      </c>
      <c r="F4592" t="b">
        <v>0</v>
      </c>
      <c r="G4592" t="s">
        <v>52</v>
      </c>
      <c r="H4592" s="1">
        <v>45824.625173611108</v>
      </c>
      <c r="I4592" t="b">
        <v>0</v>
      </c>
      <c r="J4592" t="b">
        <v>0</v>
      </c>
      <c r="K4592" t="s">
        <v>31</v>
      </c>
      <c r="L4592" t="s">
        <v>22</v>
      </c>
      <c r="M4592">
        <v>61750</v>
      </c>
      <c r="O4592" t="s">
        <v>3205</v>
      </c>
      <c r="P4592" t="s">
        <v>3206</v>
      </c>
    </row>
    <row r="4593" spans="1:16" x14ac:dyDescent="0.35">
      <c r="A4593" t="s">
        <v>1776</v>
      </c>
      <c r="B4593" t="s">
        <v>3221</v>
      </c>
      <c r="C4593" t="s">
        <v>537</v>
      </c>
      <c r="D4593" t="s">
        <v>36</v>
      </c>
      <c r="E4593" t="s">
        <v>91</v>
      </c>
      <c r="F4593" t="b">
        <v>0</v>
      </c>
      <c r="G4593" t="s">
        <v>30</v>
      </c>
      <c r="H4593" s="1">
        <v>45824.667719907397</v>
      </c>
      <c r="I4593" t="b">
        <v>1</v>
      </c>
      <c r="J4593" t="b">
        <v>0</v>
      </c>
      <c r="K4593" t="s">
        <v>31</v>
      </c>
      <c r="L4593" t="s">
        <v>32</v>
      </c>
      <c r="N4593">
        <v>19.5</v>
      </c>
      <c r="O4593" t="s">
        <v>6447</v>
      </c>
    </row>
    <row r="4594" spans="1:16" x14ac:dyDescent="0.35">
      <c r="A4594" t="s">
        <v>1776</v>
      </c>
      <c r="B4594" t="s">
        <v>6448</v>
      </c>
      <c r="C4594" t="s">
        <v>6449</v>
      </c>
      <c r="D4594" t="s">
        <v>36</v>
      </c>
      <c r="E4594" t="s">
        <v>20</v>
      </c>
      <c r="F4594" t="b">
        <v>0</v>
      </c>
      <c r="G4594" t="s">
        <v>68</v>
      </c>
      <c r="H4594" s="1">
        <v>45824.709027777782</v>
      </c>
      <c r="I4594" t="b">
        <v>0</v>
      </c>
      <c r="J4594" t="b">
        <v>1</v>
      </c>
      <c r="K4594" t="s">
        <v>31</v>
      </c>
      <c r="L4594" t="s">
        <v>22</v>
      </c>
      <c r="M4594">
        <v>85000</v>
      </c>
      <c r="O4594" t="s">
        <v>6450</v>
      </c>
      <c r="P4594" t="s">
        <v>6451</v>
      </c>
    </row>
    <row r="4595" spans="1:16" x14ac:dyDescent="0.35">
      <c r="A4595" t="s">
        <v>1776</v>
      </c>
      <c r="B4595" t="s">
        <v>3429</v>
      </c>
      <c r="C4595" t="s">
        <v>6452</v>
      </c>
      <c r="D4595" t="s">
        <v>110</v>
      </c>
      <c r="E4595" t="s">
        <v>20</v>
      </c>
      <c r="F4595" t="b">
        <v>0</v>
      </c>
      <c r="G4595" t="s">
        <v>171</v>
      </c>
      <c r="H4595" s="1">
        <v>45824.729548611111</v>
      </c>
      <c r="I4595" t="b">
        <v>0</v>
      </c>
      <c r="J4595" t="b">
        <v>1</v>
      </c>
      <c r="K4595" t="s">
        <v>31</v>
      </c>
      <c r="L4595" t="s">
        <v>22</v>
      </c>
      <c r="M4595">
        <v>70000</v>
      </c>
      <c r="O4595" t="s">
        <v>6453</v>
      </c>
      <c r="P4595" t="s">
        <v>2111</v>
      </c>
    </row>
    <row r="4596" spans="1:16" x14ac:dyDescent="0.35">
      <c r="A4596" t="s">
        <v>1776</v>
      </c>
      <c r="B4596" t="s">
        <v>6454</v>
      </c>
      <c r="C4596" t="s">
        <v>2417</v>
      </c>
      <c r="D4596" t="s">
        <v>17437</v>
      </c>
      <c r="F4596" t="b">
        <v>0</v>
      </c>
      <c r="G4596" t="s">
        <v>52</v>
      </c>
      <c r="H4596" s="1">
        <v>45824.791724537034</v>
      </c>
      <c r="I4596" t="b">
        <v>1</v>
      </c>
      <c r="J4596" t="b">
        <v>0</v>
      </c>
      <c r="K4596" t="s">
        <v>31</v>
      </c>
      <c r="L4596" t="s">
        <v>32</v>
      </c>
      <c r="N4596">
        <v>50.5</v>
      </c>
      <c r="O4596" t="s">
        <v>61</v>
      </c>
      <c r="P4596" t="s">
        <v>78</v>
      </c>
    </row>
    <row r="4597" spans="1:16" x14ac:dyDescent="0.35">
      <c r="A4597" t="s">
        <v>1776</v>
      </c>
      <c r="B4597" t="s">
        <v>6455</v>
      </c>
      <c r="C4597" t="s">
        <v>868</v>
      </c>
      <c r="D4597" t="s">
        <v>110</v>
      </c>
      <c r="E4597" t="s">
        <v>20</v>
      </c>
      <c r="F4597" t="b">
        <v>0</v>
      </c>
      <c r="G4597" t="s">
        <v>47</v>
      </c>
      <c r="H4597" s="1">
        <v>45824.791932870372</v>
      </c>
      <c r="I4597" t="b">
        <v>0</v>
      </c>
      <c r="J4597" t="b">
        <v>1</v>
      </c>
      <c r="K4597" t="s">
        <v>31</v>
      </c>
      <c r="L4597" t="s">
        <v>32</v>
      </c>
      <c r="N4597">
        <v>55</v>
      </c>
      <c r="O4597" t="s">
        <v>6456</v>
      </c>
      <c r="P4597" t="s">
        <v>6457</v>
      </c>
    </row>
    <row r="4598" spans="1:16" x14ac:dyDescent="0.35">
      <c r="A4598" t="s">
        <v>1776</v>
      </c>
      <c r="B4598" t="s">
        <v>6458</v>
      </c>
      <c r="C4598" t="s">
        <v>201</v>
      </c>
      <c r="D4598" t="s">
        <v>36</v>
      </c>
      <c r="E4598" t="s">
        <v>20</v>
      </c>
      <c r="F4598" t="b">
        <v>0</v>
      </c>
      <c r="G4598" t="s">
        <v>43</v>
      </c>
      <c r="H4598" s="1">
        <v>45824.792256944442</v>
      </c>
      <c r="I4598" t="b">
        <v>0</v>
      </c>
      <c r="J4598" t="b">
        <v>1</v>
      </c>
      <c r="K4598" t="s">
        <v>31</v>
      </c>
      <c r="L4598" t="s">
        <v>22</v>
      </c>
      <c r="M4598">
        <v>48495</v>
      </c>
      <c r="O4598" t="s">
        <v>1306</v>
      </c>
      <c r="P4598" t="s">
        <v>140</v>
      </c>
    </row>
    <row r="4599" spans="1:16" x14ac:dyDescent="0.35">
      <c r="A4599" t="s">
        <v>1776</v>
      </c>
      <c r="B4599" t="s">
        <v>6459</v>
      </c>
      <c r="C4599" t="s">
        <v>3405</v>
      </c>
      <c r="D4599" t="s">
        <v>110</v>
      </c>
      <c r="E4599" t="s">
        <v>20</v>
      </c>
      <c r="F4599" t="b">
        <v>0</v>
      </c>
      <c r="G4599" t="s">
        <v>47</v>
      </c>
      <c r="H4599" s="1">
        <v>45824.8752662037</v>
      </c>
      <c r="I4599" t="b">
        <v>0</v>
      </c>
      <c r="J4599" t="b">
        <v>0</v>
      </c>
      <c r="K4599" t="s">
        <v>31</v>
      </c>
      <c r="L4599" t="s">
        <v>22</v>
      </c>
      <c r="M4599">
        <v>70000</v>
      </c>
      <c r="O4599" t="s">
        <v>6460</v>
      </c>
      <c r="P4599" t="s">
        <v>396</v>
      </c>
    </row>
    <row r="4600" spans="1:16" x14ac:dyDescent="0.35">
      <c r="A4600" t="s">
        <v>1776</v>
      </c>
      <c r="B4600" t="s">
        <v>6461</v>
      </c>
      <c r="C4600" t="s">
        <v>2113</v>
      </c>
      <c r="D4600" t="s">
        <v>269</v>
      </c>
      <c r="E4600" t="s">
        <v>91</v>
      </c>
      <c r="F4600" t="b">
        <v>0</v>
      </c>
      <c r="G4600" t="s">
        <v>52</v>
      </c>
      <c r="H4600" s="1">
        <v>45824.916724537034</v>
      </c>
      <c r="I4600" t="b">
        <v>0</v>
      </c>
      <c r="J4600" t="b">
        <v>0</v>
      </c>
      <c r="K4600" t="s">
        <v>31</v>
      </c>
      <c r="L4600" t="s">
        <v>32</v>
      </c>
      <c r="N4600">
        <v>47.5</v>
      </c>
      <c r="O4600" t="s">
        <v>5218</v>
      </c>
      <c r="P4600" t="s">
        <v>1284</v>
      </c>
    </row>
    <row r="4601" spans="1:16" x14ac:dyDescent="0.35">
      <c r="A4601" t="s">
        <v>1776</v>
      </c>
      <c r="B4601" t="s">
        <v>6462</v>
      </c>
      <c r="C4601" t="s">
        <v>2113</v>
      </c>
      <c r="D4601" t="s">
        <v>36</v>
      </c>
      <c r="E4601" t="s">
        <v>91</v>
      </c>
      <c r="F4601" t="b">
        <v>0</v>
      </c>
      <c r="G4601" t="s">
        <v>52</v>
      </c>
      <c r="H4601" s="1">
        <v>45824.916828703703</v>
      </c>
      <c r="I4601" t="b">
        <v>0</v>
      </c>
      <c r="J4601" t="b">
        <v>0</v>
      </c>
      <c r="K4601" t="s">
        <v>31</v>
      </c>
      <c r="L4601" t="s">
        <v>32</v>
      </c>
      <c r="N4601">
        <v>49</v>
      </c>
      <c r="O4601" t="s">
        <v>6463</v>
      </c>
      <c r="P4601" t="s">
        <v>1284</v>
      </c>
    </row>
    <row r="4602" spans="1:16" x14ac:dyDescent="0.35">
      <c r="A4602" t="s">
        <v>1776</v>
      </c>
      <c r="B4602" t="s">
        <v>3931</v>
      </c>
      <c r="C4602" t="s">
        <v>6449</v>
      </c>
      <c r="D4602" t="s">
        <v>36</v>
      </c>
      <c r="E4602" t="s">
        <v>20</v>
      </c>
      <c r="F4602" t="b">
        <v>0</v>
      </c>
      <c r="G4602" t="s">
        <v>68</v>
      </c>
      <c r="H4602" s="1">
        <v>45824.959027777782</v>
      </c>
      <c r="I4602" t="b">
        <v>0</v>
      </c>
      <c r="J4602" t="b">
        <v>1</v>
      </c>
      <c r="K4602" t="s">
        <v>31</v>
      </c>
      <c r="L4602" t="s">
        <v>32</v>
      </c>
      <c r="N4602">
        <v>43.875</v>
      </c>
      <c r="O4602" t="s">
        <v>524</v>
      </c>
      <c r="P4602" t="s">
        <v>3932</v>
      </c>
    </row>
    <row r="4603" spans="1:16" x14ac:dyDescent="0.35">
      <c r="A4603" t="s">
        <v>1776</v>
      </c>
      <c r="B4603" t="s">
        <v>2196</v>
      </c>
      <c r="C4603" t="s">
        <v>3761</v>
      </c>
      <c r="D4603" t="s">
        <v>36</v>
      </c>
      <c r="E4603" t="s">
        <v>20</v>
      </c>
      <c r="F4603" t="b">
        <v>0</v>
      </c>
      <c r="G4603" t="s">
        <v>52</v>
      </c>
      <c r="H4603" s="1">
        <v>45825.000231481477</v>
      </c>
      <c r="I4603" t="b">
        <v>0</v>
      </c>
      <c r="J4603" t="b">
        <v>1</v>
      </c>
      <c r="K4603" t="s">
        <v>31</v>
      </c>
      <c r="L4603" t="s">
        <v>22</v>
      </c>
      <c r="M4603">
        <v>125000</v>
      </c>
      <c r="O4603" t="s">
        <v>209</v>
      </c>
      <c r="P4603" t="s">
        <v>3929</v>
      </c>
    </row>
    <row r="4604" spans="1:16" x14ac:dyDescent="0.35">
      <c r="A4604" t="s">
        <v>1776</v>
      </c>
      <c r="B4604" t="s">
        <v>2048</v>
      </c>
      <c r="C4604" t="s">
        <v>1188</v>
      </c>
      <c r="D4604" t="s">
        <v>110</v>
      </c>
      <c r="E4604" t="s">
        <v>20</v>
      </c>
      <c r="F4604" t="b">
        <v>0</v>
      </c>
      <c r="G4604" t="s">
        <v>47</v>
      </c>
      <c r="H4604" s="1">
        <v>45825.0002662037</v>
      </c>
      <c r="I4604" t="b">
        <v>0</v>
      </c>
      <c r="J4604" t="b">
        <v>0</v>
      </c>
      <c r="K4604" t="s">
        <v>31</v>
      </c>
      <c r="L4604" t="s">
        <v>32</v>
      </c>
      <c r="N4604">
        <v>37.5</v>
      </c>
      <c r="O4604" t="s">
        <v>6464</v>
      </c>
      <c r="P4604" t="s">
        <v>897</v>
      </c>
    </row>
    <row r="4605" spans="1:16" x14ac:dyDescent="0.35">
      <c r="A4605" t="s">
        <v>1776</v>
      </c>
      <c r="B4605" t="s">
        <v>6465</v>
      </c>
      <c r="C4605" t="s">
        <v>1031</v>
      </c>
      <c r="D4605" t="s">
        <v>36</v>
      </c>
      <c r="E4605" t="s">
        <v>20</v>
      </c>
      <c r="F4605" t="b">
        <v>0</v>
      </c>
      <c r="G4605" t="s">
        <v>47</v>
      </c>
      <c r="H4605" s="1">
        <v>45825.001423611109</v>
      </c>
      <c r="I4605" t="b">
        <v>0</v>
      </c>
      <c r="J4605" t="b">
        <v>1</v>
      </c>
      <c r="K4605" t="s">
        <v>31</v>
      </c>
      <c r="L4605" t="s">
        <v>22</v>
      </c>
      <c r="M4605">
        <v>91600</v>
      </c>
      <c r="O4605" t="s">
        <v>209</v>
      </c>
      <c r="P4605" t="s">
        <v>6466</v>
      </c>
    </row>
    <row r="4606" spans="1:16" x14ac:dyDescent="0.35">
      <c r="A4606" t="s">
        <v>1776</v>
      </c>
      <c r="B4606" t="s">
        <v>1879</v>
      </c>
      <c r="C4606" t="s">
        <v>154</v>
      </c>
      <c r="D4606" t="s">
        <v>110</v>
      </c>
      <c r="E4606" t="s">
        <v>20</v>
      </c>
      <c r="F4606" t="b">
        <v>0</v>
      </c>
      <c r="G4606" t="s">
        <v>52</v>
      </c>
      <c r="H4606" s="1">
        <v>45825.249976851846</v>
      </c>
      <c r="I4606" t="b">
        <v>0</v>
      </c>
      <c r="J4606" t="b">
        <v>0</v>
      </c>
      <c r="K4606" t="s">
        <v>31</v>
      </c>
      <c r="L4606" t="s">
        <v>22</v>
      </c>
      <c r="M4606">
        <v>85000</v>
      </c>
      <c r="O4606" t="s">
        <v>6467</v>
      </c>
      <c r="P4606" t="s">
        <v>2908</v>
      </c>
    </row>
    <row r="4607" spans="1:16" x14ac:dyDescent="0.35">
      <c r="A4607" t="s">
        <v>1776</v>
      </c>
      <c r="B4607" t="s">
        <v>6468</v>
      </c>
      <c r="C4607" t="s">
        <v>5863</v>
      </c>
      <c r="D4607" t="s">
        <v>17445</v>
      </c>
      <c r="E4607" t="s">
        <v>20</v>
      </c>
      <c r="F4607" t="b">
        <v>0</v>
      </c>
      <c r="G4607" t="s">
        <v>52</v>
      </c>
      <c r="H4607" s="1">
        <v>45825.249976851846</v>
      </c>
      <c r="I4607" t="b">
        <v>0</v>
      </c>
      <c r="J4607" t="b">
        <v>1</v>
      </c>
      <c r="K4607" t="s">
        <v>31</v>
      </c>
      <c r="L4607" t="s">
        <v>22</v>
      </c>
      <c r="M4607">
        <v>115500</v>
      </c>
      <c r="O4607" t="s">
        <v>6469</v>
      </c>
      <c r="P4607" t="s">
        <v>6470</v>
      </c>
    </row>
    <row r="4608" spans="1:16" x14ac:dyDescent="0.35">
      <c r="A4608" t="s">
        <v>1776</v>
      </c>
      <c r="B4608" t="s">
        <v>2048</v>
      </c>
      <c r="C4608" t="s">
        <v>1188</v>
      </c>
      <c r="D4608" t="s">
        <v>29</v>
      </c>
      <c r="E4608" t="s">
        <v>20</v>
      </c>
      <c r="F4608" t="b">
        <v>0</v>
      </c>
      <c r="G4608" t="s">
        <v>47</v>
      </c>
      <c r="H4608" s="1">
        <v>45825.250324074077</v>
      </c>
      <c r="I4608" t="b">
        <v>0</v>
      </c>
      <c r="J4608" t="b">
        <v>0</v>
      </c>
      <c r="K4608" t="s">
        <v>31</v>
      </c>
      <c r="L4608" t="s">
        <v>32</v>
      </c>
      <c r="N4608">
        <v>37.5</v>
      </c>
      <c r="O4608" t="s">
        <v>6464</v>
      </c>
      <c r="P4608" t="s">
        <v>897</v>
      </c>
    </row>
    <row r="4609" spans="1:16" x14ac:dyDescent="0.35">
      <c r="A4609" t="s">
        <v>1776</v>
      </c>
      <c r="B4609" t="s">
        <v>6471</v>
      </c>
      <c r="C4609" t="s">
        <v>6472</v>
      </c>
      <c r="D4609" t="s">
        <v>1800</v>
      </c>
      <c r="E4609" t="s">
        <v>20</v>
      </c>
      <c r="F4609" t="b">
        <v>0</v>
      </c>
      <c r="G4609" t="s">
        <v>47</v>
      </c>
      <c r="H4609" s="1">
        <v>45825.250324074077</v>
      </c>
      <c r="I4609" t="b">
        <v>0</v>
      </c>
      <c r="J4609" t="b">
        <v>1</v>
      </c>
      <c r="K4609" t="s">
        <v>31</v>
      </c>
      <c r="L4609" t="s">
        <v>32</v>
      </c>
      <c r="N4609">
        <v>35</v>
      </c>
      <c r="O4609" t="s">
        <v>6473</v>
      </c>
      <c r="P4609" t="s">
        <v>6474</v>
      </c>
    </row>
    <row r="4610" spans="1:16" x14ac:dyDescent="0.35">
      <c r="A4610" t="s">
        <v>1776</v>
      </c>
      <c r="B4610" t="s">
        <v>1776</v>
      </c>
      <c r="C4610" t="s">
        <v>6475</v>
      </c>
      <c r="D4610" t="s">
        <v>115</v>
      </c>
      <c r="E4610" t="s">
        <v>296</v>
      </c>
      <c r="F4610" t="b">
        <v>0</v>
      </c>
      <c r="G4610" t="s">
        <v>43</v>
      </c>
      <c r="H4610" s="1">
        <v>45825.250543981478</v>
      </c>
      <c r="I4610" t="b">
        <v>1</v>
      </c>
      <c r="J4610" t="b">
        <v>1</v>
      </c>
      <c r="K4610" t="s">
        <v>31</v>
      </c>
      <c r="L4610" t="s">
        <v>22</v>
      </c>
      <c r="M4610">
        <v>87500</v>
      </c>
      <c r="O4610" t="s">
        <v>6476</v>
      </c>
    </row>
    <row r="4611" spans="1:16" x14ac:dyDescent="0.35">
      <c r="A4611" t="s">
        <v>1776</v>
      </c>
      <c r="B4611" t="s">
        <v>3769</v>
      </c>
      <c r="C4611" t="s">
        <v>142</v>
      </c>
      <c r="D4611" t="s">
        <v>17441</v>
      </c>
      <c r="E4611" t="s">
        <v>20</v>
      </c>
      <c r="F4611" t="b">
        <v>0</v>
      </c>
      <c r="G4611" t="s">
        <v>68</v>
      </c>
      <c r="H4611" s="1">
        <v>45825.250625000001</v>
      </c>
      <c r="I4611" t="b">
        <v>0</v>
      </c>
      <c r="J4611" t="b">
        <v>1</v>
      </c>
      <c r="K4611" t="s">
        <v>31</v>
      </c>
      <c r="L4611" t="s">
        <v>22</v>
      </c>
      <c r="M4611">
        <v>91750</v>
      </c>
      <c r="O4611" t="s">
        <v>6477</v>
      </c>
      <c r="P4611" t="s">
        <v>6478</v>
      </c>
    </row>
    <row r="4612" spans="1:16" x14ac:dyDescent="0.35">
      <c r="A4612" t="s">
        <v>1776</v>
      </c>
      <c r="B4612" t="s">
        <v>6479</v>
      </c>
      <c r="C4612" t="s">
        <v>142</v>
      </c>
      <c r="D4612" t="s">
        <v>29</v>
      </c>
      <c r="E4612" t="s">
        <v>20</v>
      </c>
      <c r="F4612" t="b">
        <v>0</v>
      </c>
      <c r="G4612" t="s">
        <v>68</v>
      </c>
      <c r="H4612" s="1">
        <v>45825.250625000001</v>
      </c>
      <c r="I4612" t="b">
        <v>0</v>
      </c>
      <c r="J4612" t="b">
        <v>0</v>
      </c>
      <c r="K4612" t="s">
        <v>31</v>
      </c>
      <c r="L4612" t="s">
        <v>22</v>
      </c>
      <c r="M4612">
        <v>117300</v>
      </c>
      <c r="O4612" t="s">
        <v>5037</v>
      </c>
      <c r="P4612" t="s">
        <v>4623</v>
      </c>
    </row>
    <row r="4613" spans="1:16" x14ac:dyDescent="0.35">
      <c r="A4613" t="s">
        <v>1776</v>
      </c>
      <c r="B4613" t="s">
        <v>1776</v>
      </c>
      <c r="C4613" t="s">
        <v>6254</v>
      </c>
      <c r="D4613" t="s">
        <v>2039</v>
      </c>
      <c r="E4613" t="s">
        <v>20</v>
      </c>
      <c r="F4613" t="b">
        <v>0</v>
      </c>
      <c r="G4613" t="s">
        <v>68</v>
      </c>
      <c r="H4613" s="1">
        <v>45825.250625000001</v>
      </c>
      <c r="I4613" t="b">
        <v>0</v>
      </c>
      <c r="J4613" t="b">
        <v>1</v>
      </c>
      <c r="K4613" t="s">
        <v>31</v>
      </c>
      <c r="L4613" t="s">
        <v>22</v>
      </c>
      <c r="M4613">
        <v>85000</v>
      </c>
      <c r="O4613" t="s">
        <v>6255</v>
      </c>
      <c r="P4613" t="s">
        <v>5389</v>
      </c>
    </row>
    <row r="4614" spans="1:16" x14ac:dyDescent="0.35">
      <c r="A4614" t="s">
        <v>1776</v>
      </c>
      <c r="B4614" t="s">
        <v>2097</v>
      </c>
      <c r="C4614" t="s">
        <v>6480</v>
      </c>
      <c r="D4614" t="s">
        <v>115</v>
      </c>
      <c r="E4614" t="s">
        <v>20</v>
      </c>
      <c r="F4614" t="b">
        <v>0</v>
      </c>
      <c r="G4614" t="s">
        <v>68</v>
      </c>
      <c r="H4614" s="1">
        <v>45825.25072916667</v>
      </c>
      <c r="I4614" t="b">
        <v>1</v>
      </c>
      <c r="J4614" t="b">
        <v>0</v>
      </c>
      <c r="K4614" t="s">
        <v>31</v>
      </c>
      <c r="L4614" t="s">
        <v>22</v>
      </c>
      <c r="M4614">
        <v>96750</v>
      </c>
      <c r="O4614" t="s">
        <v>6481</v>
      </c>
      <c r="P4614" t="s">
        <v>164</v>
      </c>
    </row>
    <row r="4615" spans="1:16" x14ac:dyDescent="0.35">
      <c r="A4615" t="s">
        <v>1776</v>
      </c>
      <c r="B4615" t="s">
        <v>6482</v>
      </c>
      <c r="C4615" t="s">
        <v>410</v>
      </c>
      <c r="D4615" t="s">
        <v>29</v>
      </c>
      <c r="E4615" t="s">
        <v>20</v>
      </c>
      <c r="F4615" t="b">
        <v>0</v>
      </c>
      <c r="G4615" t="s">
        <v>47</v>
      </c>
      <c r="H4615" s="1">
        <v>45825.416990740741</v>
      </c>
      <c r="I4615" t="b">
        <v>1</v>
      </c>
      <c r="J4615" t="b">
        <v>0</v>
      </c>
      <c r="K4615" t="s">
        <v>31</v>
      </c>
      <c r="L4615" t="s">
        <v>32</v>
      </c>
      <c r="N4615">
        <v>28.845001220703121</v>
      </c>
      <c r="O4615" t="s">
        <v>6483</v>
      </c>
    </row>
    <row r="4616" spans="1:16" x14ac:dyDescent="0.35">
      <c r="A4616" t="s">
        <v>1776</v>
      </c>
      <c r="B4616" t="s">
        <v>6484</v>
      </c>
      <c r="C4616" t="s">
        <v>410</v>
      </c>
      <c r="D4616" t="s">
        <v>29</v>
      </c>
      <c r="E4616" t="s">
        <v>20</v>
      </c>
      <c r="F4616" t="b">
        <v>0</v>
      </c>
      <c r="G4616" t="s">
        <v>47</v>
      </c>
      <c r="H4616" s="1">
        <v>45825.417013888888</v>
      </c>
      <c r="I4616" t="b">
        <v>1</v>
      </c>
      <c r="J4616" t="b">
        <v>0</v>
      </c>
      <c r="K4616" t="s">
        <v>31</v>
      </c>
      <c r="L4616" t="s">
        <v>32</v>
      </c>
      <c r="N4616">
        <v>28.845001220703121</v>
      </c>
      <c r="O4616" t="s">
        <v>6483</v>
      </c>
    </row>
    <row r="4617" spans="1:16" x14ac:dyDescent="0.35">
      <c r="A4617" t="s">
        <v>1776</v>
      </c>
      <c r="B4617" t="s">
        <v>6485</v>
      </c>
      <c r="C4617" t="s">
        <v>491</v>
      </c>
      <c r="D4617" t="s">
        <v>573</v>
      </c>
      <c r="E4617" t="s">
        <v>296</v>
      </c>
      <c r="F4617" t="b">
        <v>0</v>
      </c>
      <c r="G4617" t="s">
        <v>52</v>
      </c>
      <c r="H4617" s="1">
        <v>45825.458541666667</v>
      </c>
      <c r="I4617" t="b">
        <v>0</v>
      </c>
      <c r="J4617" t="b">
        <v>0</v>
      </c>
      <c r="K4617" t="s">
        <v>31</v>
      </c>
      <c r="L4617" t="s">
        <v>32</v>
      </c>
      <c r="N4617">
        <v>71.5</v>
      </c>
      <c r="O4617" t="s">
        <v>3928</v>
      </c>
      <c r="P4617" t="s">
        <v>6486</v>
      </c>
    </row>
    <row r="4618" spans="1:16" x14ac:dyDescent="0.35">
      <c r="A4618" t="s">
        <v>1776</v>
      </c>
      <c r="B4618" t="s">
        <v>6487</v>
      </c>
      <c r="C4618" t="s">
        <v>3761</v>
      </c>
      <c r="D4618" t="s">
        <v>110</v>
      </c>
      <c r="E4618" t="s">
        <v>91</v>
      </c>
      <c r="F4618" t="b">
        <v>0</v>
      </c>
      <c r="G4618" t="s">
        <v>52</v>
      </c>
      <c r="H4618" s="1">
        <v>45825.541817129633</v>
      </c>
      <c r="I4618" t="b">
        <v>1</v>
      </c>
      <c r="J4618" t="b">
        <v>0</v>
      </c>
      <c r="K4618" t="s">
        <v>31</v>
      </c>
      <c r="L4618" t="s">
        <v>32</v>
      </c>
      <c r="N4618">
        <v>59.825000762939453</v>
      </c>
      <c r="O4618" t="s">
        <v>6488</v>
      </c>
      <c r="P4618" t="s">
        <v>6489</v>
      </c>
    </row>
    <row r="4619" spans="1:16" x14ac:dyDescent="0.35">
      <c r="A4619" t="s">
        <v>1776</v>
      </c>
      <c r="B4619" t="s">
        <v>1813</v>
      </c>
      <c r="C4619" t="s">
        <v>51</v>
      </c>
      <c r="D4619" t="s">
        <v>36</v>
      </c>
      <c r="E4619" t="s">
        <v>20</v>
      </c>
      <c r="F4619" t="b">
        <v>0</v>
      </c>
      <c r="G4619" t="s">
        <v>43</v>
      </c>
      <c r="H4619" s="1">
        <v>45825.542233796303</v>
      </c>
      <c r="I4619" t="b">
        <v>0</v>
      </c>
      <c r="J4619" t="b">
        <v>1</v>
      </c>
      <c r="K4619" t="s">
        <v>31</v>
      </c>
      <c r="L4619" t="s">
        <v>22</v>
      </c>
      <c r="M4619">
        <v>126000</v>
      </c>
      <c r="O4619" t="s">
        <v>209</v>
      </c>
      <c r="P4619" t="s">
        <v>1284</v>
      </c>
    </row>
    <row r="4620" spans="1:16" x14ac:dyDescent="0.35">
      <c r="A4620" t="s">
        <v>1776</v>
      </c>
      <c r="B4620" t="s">
        <v>5828</v>
      </c>
      <c r="C4620" t="s">
        <v>142</v>
      </c>
      <c r="D4620" t="s">
        <v>36</v>
      </c>
      <c r="E4620" t="s">
        <v>20</v>
      </c>
      <c r="F4620" t="b">
        <v>0</v>
      </c>
      <c r="G4620" t="s">
        <v>68</v>
      </c>
      <c r="H4620" s="1">
        <v>45825.542326388888</v>
      </c>
      <c r="I4620" t="b">
        <v>0</v>
      </c>
      <c r="J4620" t="b">
        <v>1</v>
      </c>
      <c r="K4620" t="s">
        <v>31</v>
      </c>
      <c r="L4620" t="s">
        <v>22</v>
      </c>
      <c r="M4620">
        <v>95000</v>
      </c>
      <c r="O4620" t="s">
        <v>209</v>
      </c>
      <c r="P4620" t="s">
        <v>5830</v>
      </c>
    </row>
    <row r="4621" spans="1:16" x14ac:dyDescent="0.35">
      <c r="A4621" t="s">
        <v>1776</v>
      </c>
      <c r="B4621" t="s">
        <v>6490</v>
      </c>
      <c r="C4621" t="s">
        <v>537</v>
      </c>
      <c r="D4621" t="s">
        <v>29</v>
      </c>
      <c r="E4621" t="s">
        <v>204</v>
      </c>
      <c r="F4621" t="b">
        <v>0</v>
      </c>
      <c r="G4621" t="s">
        <v>30</v>
      </c>
      <c r="H4621" s="1">
        <v>45825.625914351847</v>
      </c>
      <c r="I4621" t="b">
        <v>0</v>
      </c>
      <c r="J4621" t="b">
        <v>0</v>
      </c>
      <c r="K4621" t="s">
        <v>31</v>
      </c>
      <c r="L4621" t="s">
        <v>32</v>
      </c>
      <c r="N4621">
        <v>14</v>
      </c>
      <c r="O4621" t="s">
        <v>6491</v>
      </c>
      <c r="P4621" t="s">
        <v>6492</v>
      </c>
    </row>
    <row r="4622" spans="1:16" x14ac:dyDescent="0.35">
      <c r="A4622" t="s">
        <v>1776</v>
      </c>
      <c r="B4622" t="s">
        <v>1776</v>
      </c>
      <c r="C4622" t="s">
        <v>1488</v>
      </c>
      <c r="D4622" t="s">
        <v>110</v>
      </c>
      <c r="E4622" t="s">
        <v>20</v>
      </c>
      <c r="F4622" t="b">
        <v>0</v>
      </c>
      <c r="G4622" t="s">
        <v>68</v>
      </c>
      <c r="H4622" s="1">
        <v>45825.667349537027</v>
      </c>
      <c r="I4622" t="b">
        <v>1</v>
      </c>
      <c r="J4622" t="b">
        <v>0</v>
      </c>
      <c r="K4622" t="s">
        <v>31</v>
      </c>
      <c r="L4622" t="s">
        <v>22</v>
      </c>
      <c r="M4622">
        <v>78957</v>
      </c>
      <c r="O4622" t="s">
        <v>3811</v>
      </c>
      <c r="P4622" t="s">
        <v>6493</v>
      </c>
    </row>
    <row r="4623" spans="1:16" x14ac:dyDescent="0.35">
      <c r="A4623" t="s">
        <v>1776</v>
      </c>
      <c r="B4623" t="s">
        <v>1776</v>
      </c>
      <c r="C4623" t="s">
        <v>1448</v>
      </c>
      <c r="D4623" t="s">
        <v>110</v>
      </c>
      <c r="E4623" t="s">
        <v>20</v>
      </c>
      <c r="F4623" t="b">
        <v>0</v>
      </c>
      <c r="G4623" t="s">
        <v>47</v>
      </c>
      <c r="H4623" s="1">
        <v>45825.750324074077</v>
      </c>
      <c r="I4623" t="b">
        <v>0</v>
      </c>
      <c r="J4623" t="b">
        <v>1</v>
      </c>
      <c r="K4623" t="s">
        <v>31</v>
      </c>
      <c r="L4623" t="s">
        <v>22</v>
      </c>
      <c r="M4623">
        <v>88562</v>
      </c>
      <c r="O4623" t="s">
        <v>6494</v>
      </c>
      <c r="P4623" t="s">
        <v>2925</v>
      </c>
    </row>
    <row r="4624" spans="1:16" x14ac:dyDescent="0.35">
      <c r="A4624" t="s">
        <v>1776</v>
      </c>
      <c r="B4624" t="s">
        <v>6495</v>
      </c>
      <c r="C4624" t="s">
        <v>193</v>
      </c>
      <c r="D4624" t="s">
        <v>36</v>
      </c>
      <c r="E4624" t="s">
        <v>20</v>
      </c>
      <c r="F4624" t="b">
        <v>0</v>
      </c>
      <c r="G4624" t="s">
        <v>52</v>
      </c>
      <c r="H4624" s="1">
        <v>45825.791886574072</v>
      </c>
      <c r="I4624" t="b">
        <v>1</v>
      </c>
      <c r="J4624" t="b">
        <v>1</v>
      </c>
      <c r="K4624" t="s">
        <v>31</v>
      </c>
      <c r="L4624" t="s">
        <v>22</v>
      </c>
      <c r="M4624">
        <v>134300</v>
      </c>
      <c r="O4624" t="s">
        <v>402</v>
      </c>
      <c r="P4624" t="s">
        <v>6496</v>
      </c>
    </row>
    <row r="4625" spans="1:16" x14ac:dyDescent="0.35">
      <c r="A4625" t="s">
        <v>1776</v>
      </c>
      <c r="B4625" t="s">
        <v>6497</v>
      </c>
      <c r="C4625" t="s">
        <v>653</v>
      </c>
      <c r="D4625" t="s">
        <v>29</v>
      </c>
      <c r="E4625" t="s">
        <v>20</v>
      </c>
      <c r="F4625" t="b">
        <v>0</v>
      </c>
      <c r="G4625" t="s">
        <v>43</v>
      </c>
      <c r="H4625" s="1">
        <v>45825.875486111108</v>
      </c>
      <c r="I4625" t="b">
        <v>1</v>
      </c>
      <c r="J4625" t="b">
        <v>0</v>
      </c>
      <c r="K4625" t="s">
        <v>31</v>
      </c>
      <c r="L4625" t="s">
        <v>32</v>
      </c>
      <c r="N4625">
        <v>21.5</v>
      </c>
      <c r="O4625" t="s">
        <v>6498</v>
      </c>
      <c r="P4625" t="s">
        <v>6499</v>
      </c>
    </row>
    <row r="4626" spans="1:16" x14ac:dyDescent="0.35">
      <c r="A4626" t="s">
        <v>1776</v>
      </c>
      <c r="B4626" t="s">
        <v>5536</v>
      </c>
      <c r="C4626" t="s">
        <v>6500</v>
      </c>
      <c r="D4626" t="s">
        <v>36</v>
      </c>
      <c r="E4626" t="s">
        <v>91</v>
      </c>
      <c r="F4626" t="b">
        <v>0</v>
      </c>
      <c r="G4626" t="s">
        <v>52</v>
      </c>
      <c r="H4626" s="1">
        <v>45825.876631944448</v>
      </c>
      <c r="I4626" t="b">
        <v>0</v>
      </c>
      <c r="J4626" t="b">
        <v>0</v>
      </c>
      <c r="K4626" t="s">
        <v>31</v>
      </c>
      <c r="L4626" t="s">
        <v>32</v>
      </c>
      <c r="N4626">
        <v>42.5</v>
      </c>
      <c r="O4626" t="s">
        <v>6501</v>
      </c>
      <c r="P4626" t="s">
        <v>6502</v>
      </c>
    </row>
    <row r="4627" spans="1:16" x14ac:dyDescent="0.35">
      <c r="A4627" t="s">
        <v>1776</v>
      </c>
      <c r="B4627" t="s">
        <v>6503</v>
      </c>
      <c r="C4627" t="s">
        <v>4579</v>
      </c>
      <c r="D4627" t="s">
        <v>115</v>
      </c>
      <c r="E4627" t="s">
        <v>20</v>
      </c>
      <c r="F4627" t="b">
        <v>0</v>
      </c>
      <c r="G4627" t="s">
        <v>47</v>
      </c>
      <c r="H4627" s="1">
        <v>45825.958738425928</v>
      </c>
      <c r="I4627" t="b">
        <v>0</v>
      </c>
      <c r="J4627" t="b">
        <v>1</v>
      </c>
      <c r="K4627" t="s">
        <v>31</v>
      </c>
      <c r="L4627" t="s">
        <v>22</v>
      </c>
      <c r="M4627">
        <v>111215</v>
      </c>
      <c r="O4627" t="s">
        <v>6504</v>
      </c>
      <c r="P4627" t="s">
        <v>140</v>
      </c>
    </row>
    <row r="4628" spans="1:16" x14ac:dyDescent="0.35">
      <c r="A4628" t="s">
        <v>1776</v>
      </c>
      <c r="B4628" t="s">
        <v>3221</v>
      </c>
      <c r="C4628" t="s">
        <v>72</v>
      </c>
      <c r="D4628" t="s">
        <v>115</v>
      </c>
      <c r="E4628" t="s">
        <v>20</v>
      </c>
      <c r="F4628" t="b">
        <v>0</v>
      </c>
      <c r="G4628" t="s">
        <v>30</v>
      </c>
      <c r="H4628" s="1">
        <v>45825.959224537037</v>
      </c>
      <c r="I4628" t="b">
        <v>1</v>
      </c>
      <c r="J4628" t="b">
        <v>0</v>
      </c>
      <c r="K4628" t="s">
        <v>31</v>
      </c>
      <c r="L4628" t="s">
        <v>22</v>
      </c>
      <c r="M4628">
        <v>52500</v>
      </c>
      <c r="O4628" t="s">
        <v>6505</v>
      </c>
      <c r="P4628" t="s">
        <v>1859</v>
      </c>
    </row>
    <row r="4629" spans="1:16" x14ac:dyDescent="0.35">
      <c r="A4629" t="s">
        <v>1776</v>
      </c>
      <c r="B4629" t="s">
        <v>6506</v>
      </c>
      <c r="C4629" t="s">
        <v>6507</v>
      </c>
      <c r="D4629" t="s">
        <v>36</v>
      </c>
      <c r="E4629" t="s">
        <v>20</v>
      </c>
      <c r="F4629" t="b">
        <v>0</v>
      </c>
      <c r="G4629" t="s">
        <v>52</v>
      </c>
      <c r="H4629" s="1">
        <v>45825.96</v>
      </c>
      <c r="I4629" t="b">
        <v>1</v>
      </c>
      <c r="J4629" t="b">
        <v>1</v>
      </c>
      <c r="K4629" t="s">
        <v>31</v>
      </c>
      <c r="L4629" t="s">
        <v>32</v>
      </c>
      <c r="N4629">
        <v>24.5</v>
      </c>
      <c r="O4629" t="s">
        <v>33</v>
      </c>
      <c r="P4629" t="s">
        <v>659</v>
      </c>
    </row>
    <row r="4630" spans="1:16" x14ac:dyDescent="0.35">
      <c r="A4630" t="s">
        <v>1776</v>
      </c>
      <c r="B4630" t="s">
        <v>6508</v>
      </c>
      <c r="C4630" t="s">
        <v>491</v>
      </c>
      <c r="D4630" t="s">
        <v>974</v>
      </c>
      <c r="E4630" t="s">
        <v>20</v>
      </c>
      <c r="F4630" t="b">
        <v>0</v>
      </c>
      <c r="G4630" t="s">
        <v>52</v>
      </c>
      <c r="H4630" s="1">
        <v>45826.000127314823</v>
      </c>
      <c r="I4630" t="b">
        <v>0</v>
      </c>
      <c r="J4630" t="b">
        <v>0</v>
      </c>
      <c r="K4630" t="s">
        <v>31</v>
      </c>
      <c r="L4630" t="s">
        <v>22</v>
      </c>
      <c r="M4630">
        <v>127952</v>
      </c>
      <c r="O4630" t="s">
        <v>6509</v>
      </c>
      <c r="P4630" t="s">
        <v>6510</v>
      </c>
    </row>
    <row r="4631" spans="1:16" x14ac:dyDescent="0.35">
      <c r="A4631" t="s">
        <v>1776</v>
      </c>
      <c r="B4631" t="s">
        <v>5689</v>
      </c>
      <c r="C4631" t="s">
        <v>1224</v>
      </c>
      <c r="D4631" t="s">
        <v>36</v>
      </c>
      <c r="E4631" t="s">
        <v>20</v>
      </c>
      <c r="F4631" t="b">
        <v>0</v>
      </c>
      <c r="G4631" t="s">
        <v>52</v>
      </c>
      <c r="H4631" s="1">
        <v>45826.000127314823</v>
      </c>
      <c r="I4631" t="b">
        <v>0</v>
      </c>
      <c r="J4631" t="b">
        <v>1</v>
      </c>
      <c r="K4631" t="s">
        <v>31</v>
      </c>
      <c r="L4631" t="s">
        <v>22</v>
      </c>
      <c r="M4631">
        <v>80050</v>
      </c>
      <c r="O4631" t="s">
        <v>5690</v>
      </c>
      <c r="P4631" t="s">
        <v>5691</v>
      </c>
    </row>
    <row r="4632" spans="1:16" x14ac:dyDescent="0.35">
      <c r="A4632" t="s">
        <v>1776</v>
      </c>
      <c r="B4632" t="s">
        <v>1813</v>
      </c>
      <c r="C4632" t="s">
        <v>193</v>
      </c>
      <c r="D4632" t="s">
        <v>36</v>
      </c>
      <c r="E4632" t="s">
        <v>20</v>
      </c>
      <c r="F4632" t="b">
        <v>0</v>
      </c>
      <c r="G4632" t="s">
        <v>52</v>
      </c>
      <c r="H4632" s="1">
        <v>45826.000208333331</v>
      </c>
      <c r="I4632" t="b">
        <v>0</v>
      </c>
      <c r="J4632" t="b">
        <v>1</v>
      </c>
      <c r="K4632" t="s">
        <v>31</v>
      </c>
      <c r="L4632" t="s">
        <v>22</v>
      </c>
      <c r="M4632">
        <v>126000</v>
      </c>
      <c r="O4632" t="s">
        <v>209</v>
      </c>
      <c r="P4632" t="s">
        <v>1284</v>
      </c>
    </row>
    <row r="4633" spans="1:16" x14ac:dyDescent="0.35">
      <c r="A4633" t="s">
        <v>1776</v>
      </c>
      <c r="B4633" t="s">
        <v>6511</v>
      </c>
      <c r="C4633" t="s">
        <v>5920</v>
      </c>
      <c r="D4633" t="s">
        <v>36</v>
      </c>
      <c r="E4633" t="s">
        <v>20</v>
      </c>
      <c r="F4633" t="b">
        <v>0</v>
      </c>
      <c r="G4633" t="s">
        <v>52</v>
      </c>
      <c r="H4633" s="1">
        <v>45826.000243055547</v>
      </c>
      <c r="I4633" t="b">
        <v>0</v>
      </c>
      <c r="J4633" t="b">
        <v>1</v>
      </c>
      <c r="K4633" t="s">
        <v>31</v>
      </c>
      <c r="L4633" t="s">
        <v>22</v>
      </c>
      <c r="M4633">
        <v>92500</v>
      </c>
      <c r="O4633" t="s">
        <v>6512</v>
      </c>
      <c r="P4633" t="s">
        <v>6513</v>
      </c>
    </row>
    <row r="4634" spans="1:16" x14ac:dyDescent="0.35">
      <c r="A4634" t="s">
        <v>1776</v>
      </c>
      <c r="B4634" t="s">
        <v>2097</v>
      </c>
      <c r="C4634" t="s">
        <v>289</v>
      </c>
      <c r="D4634" t="s">
        <v>36</v>
      </c>
      <c r="E4634" t="s">
        <v>20</v>
      </c>
      <c r="F4634" t="b">
        <v>0</v>
      </c>
      <c r="G4634" t="s">
        <v>43</v>
      </c>
      <c r="H4634" s="1">
        <v>45826.000486111108</v>
      </c>
      <c r="I4634" t="b">
        <v>1</v>
      </c>
      <c r="J4634" t="b">
        <v>1</v>
      </c>
      <c r="K4634" t="s">
        <v>31</v>
      </c>
      <c r="L4634" t="s">
        <v>22</v>
      </c>
      <c r="M4634">
        <v>76209</v>
      </c>
      <c r="O4634" t="s">
        <v>209</v>
      </c>
    </row>
    <row r="4635" spans="1:16" x14ac:dyDescent="0.35">
      <c r="A4635" t="s">
        <v>1776</v>
      </c>
      <c r="B4635" t="s">
        <v>6514</v>
      </c>
      <c r="C4635" t="s">
        <v>6515</v>
      </c>
      <c r="D4635" t="s">
        <v>2039</v>
      </c>
      <c r="E4635" t="s">
        <v>20</v>
      </c>
      <c r="F4635" t="b">
        <v>0</v>
      </c>
      <c r="G4635" t="s">
        <v>171</v>
      </c>
      <c r="H4635" s="1">
        <v>45826.002071759263</v>
      </c>
      <c r="I4635" t="b">
        <v>0</v>
      </c>
      <c r="J4635" t="b">
        <v>0</v>
      </c>
      <c r="K4635" t="s">
        <v>31</v>
      </c>
      <c r="L4635" t="s">
        <v>22</v>
      </c>
      <c r="M4635">
        <v>71507.5</v>
      </c>
      <c r="O4635" t="s">
        <v>6516</v>
      </c>
      <c r="P4635" t="s">
        <v>6517</v>
      </c>
    </row>
    <row r="4636" spans="1:16" x14ac:dyDescent="0.35">
      <c r="A4636" t="s">
        <v>1776</v>
      </c>
      <c r="B4636" t="s">
        <v>6518</v>
      </c>
      <c r="C4636" t="s">
        <v>6519</v>
      </c>
      <c r="D4636" t="s">
        <v>249</v>
      </c>
      <c r="E4636" t="s">
        <v>20</v>
      </c>
      <c r="F4636" t="b">
        <v>0</v>
      </c>
      <c r="G4636" t="s">
        <v>948</v>
      </c>
      <c r="H4636" s="1">
        <v>45826.007523148153</v>
      </c>
      <c r="I4636" t="b">
        <v>0</v>
      </c>
      <c r="J4636" t="b">
        <v>0</v>
      </c>
      <c r="K4636" t="s">
        <v>948</v>
      </c>
      <c r="L4636" t="s">
        <v>22</v>
      </c>
      <c r="M4636">
        <v>56814.5</v>
      </c>
      <c r="O4636" t="s">
        <v>6520</v>
      </c>
      <c r="P4636" t="s">
        <v>6521</v>
      </c>
    </row>
    <row r="4637" spans="1:16" x14ac:dyDescent="0.35">
      <c r="A4637" t="s">
        <v>1776</v>
      </c>
      <c r="B4637" t="s">
        <v>6522</v>
      </c>
      <c r="C4637" t="s">
        <v>95</v>
      </c>
      <c r="D4637" t="s">
        <v>36</v>
      </c>
      <c r="E4637" t="s">
        <v>91</v>
      </c>
      <c r="F4637" t="b">
        <v>0</v>
      </c>
      <c r="G4637" t="s">
        <v>30</v>
      </c>
      <c r="H4637" s="1">
        <v>45826.042511574073</v>
      </c>
      <c r="I4637" t="b">
        <v>0</v>
      </c>
      <c r="J4637" t="b">
        <v>0</v>
      </c>
      <c r="K4637" t="s">
        <v>31</v>
      </c>
      <c r="L4637" t="s">
        <v>32</v>
      </c>
      <c r="N4637">
        <v>37.389999389648438</v>
      </c>
      <c r="O4637" t="s">
        <v>6523</v>
      </c>
      <c r="P4637" t="s">
        <v>251</v>
      </c>
    </row>
    <row r="4638" spans="1:16" x14ac:dyDescent="0.35">
      <c r="A4638" t="s">
        <v>1776</v>
      </c>
      <c r="B4638" t="s">
        <v>1844</v>
      </c>
      <c r="C4638" t="s">
        <v>649</v>
      </c>
      <c r="D4638" t="s">
        <v>110</v>
      </c>
      <c r="E4638" t="s">
        <v>760</v>
      </c>
      <c r="F4638" t="b">
        <v>0</v>
      </c>
      <c r="G4638" t="s">
        <v>43</v>
      </c>
      <c r="H4638" s="1">
        <v>45826.25037037037</v>
      </c>
      <c r="I4638" t="b">
        <v>0</v>
      </c>
      <c r="J4638" t="b">
        <v>0</v>
      </c>
      <c r="K4638" t="s">
        <v>31</v>
      </c>
      <c r="L4638" t="s">
        <v>22</v>
      </c>
      <c r="M4638">
        <v>50000</v>
      </c>
      <c r="O4638" t="s">
        <v>3744</v>
      </c>
      <c r="P4638" t="s">
        <v>2335</v>
      </c>
    </row>
    <row r="4639" spans="1:16" x14ac:dyDescent="0.35">
      <c r="A4639" t="s">
        <v>1776</v>
      </c>
      <c r="B4639" t="s">
        <v>3931</v>
      </c>
      <c r="C4639" t="s">
        <v>142</v>
      </c>
      <c r="D4639" t="s">
        <v>36</v>
      </c>
      <c r="E4639" t="s">
        <v>20</v>
      </c>
      <c r="F4639" t="b">
        <v>0</v>
      </c>
      <c r="G4639" t="s">
        <v>68</v>
      </c>
      <c r="H4639" s="1">
        <v>45826.250555555547</v>
      </c>
      <c r="I4639" t="b">
        <v>0</v>
      </c>
      <c r="J4639" t="b">
        <v>1</v>
      </c>
      <c r="K4639" t="s">
        <v>31</v>
      </c>
      <c r="L4639" t="s">
        <v>32</v>
      </c>
      <c r="N4639">
        <v>43.875</v>
      </c>
      <c r="O4639" t="s">
        <v>524</v>
      </c>
      <c r="P4639" t="s">
        <v>3932</v>
      </c>
    </row>
    <row r="4640" spans="1:16" x14ac:dyDescent="0.35">
      <c r="A4640" t="s">
        <v>1776</v>
      </c>
      <c r="B4640" t="s">
        <v>3198</v>
      </c>
      <c r="C4640" t="s">
        <v>1961</v>
      </c>
      <c r="D4640" t="s">
        <v>115</v>
      </c>
      <c r="E4640" t="s">
        <v>20</v>
      </c>
      <c r="F4640" t="b">
        <v>0</v>
      </c>
      <c r="G4640" t="s">
        <v>47</v>
      </c>
      <c r="H4640" s="1">
        <v>45826.291990740741</v>
      </c>
      <c r="I4640" t="b">
        <v>0</v>
      </c>
      <c r="J4640" t="b">
        <v>0</v>
      </c>
      <c r="K4640" t="s">
        <v>31</v>
      </c>
      <c r="L4640" t="s">
        <v>22</v>
      </c>
      <c r="M4640">
        <v>125000</v>
      </c>
      <c r="O4640" t="s">
        <v>1123</v>
      </c>
      <c r="P4640" t="s">
        <v>3199</v>
      </c>
    </row>
    <row r="4641" spans="1:16" x14ac:dyDescent="0.35">
      <c r="A4641" t="s">
        <v>1776</v>
      </c>
      <c r="B4641" t="s">
        <v>1994</v>
      </c>
      <c r="C4641" t="s">
        <v>4907</v>
      </c>
      <c r="D4641" t="s">
        <v>115</v>
      </c>
      <c r="E4641" t="s">
        <v>20</v>
      </c>
      <c r="F4641" t="b">
        <v>0</v>
      </c>
      <c r="G4641" t="s">
        <v>47</v>
      </c>
      <c r="H4641" s="1">
        <v>45826.292013888888</v>
      </c>
      <c r="I4641" t="b">
        <v>0</v>
      </c>
      <c r="J4641" t="b">
        <v>0</v>
      </c>
      <c r="K4641" t="s">
        <v>31</v>
      </c>
      <c r="L4641" t="s">
        <v>32</v>
      </c>
      <c r="N4641">
        <v>29.95999908447266</v>
      </c>
      <c r="O4641" t="s">
        <v>4355</v>
      </c>
    </row>
    <row r="4642" spans="1:16" x14ac:dyDescent="0.35">
      <c r="A4642" t="s">
        <v>1776</v>
      </c>
      <c r="B4642" t="s">
        <v>1776</v>
      </c>
      <c r="C4642" t="s">
        <v>6524</v>
      </c>
      <c r="D4642" t="s">
        <v>3243</v>
      </c>
      <c r="E4642" t="s">
        <v>296</v>
      </c>
      <c r="F4642" t="b">
        <v>0</v>
      </c>
      <c r="G4642" t="s">
        <v>52</v>
      </c>
      <c r="H4642" s="1">
        <v>45826.41684027778</v>
      </c>
      <c r="I4642" t="b">
        <v>0</v>
      </c>
      <c r="J4642" t="b">
        <v>0</v>
      </c>
      <c r="K4642" t="s">
        <v>31</v>
      </c>
      <c r="L4642" t="s">
        <v>32</v>
      </c>
      <c r="N4642">
        <v>15</v>
      </c>
      <c r="O4642" t="s">
        <v>3244</v>
      </c>
      <c r="P4642" t="s">
        <v>3245</v>
      </c>
    </row>
    <row r="4643" spans="1:16" x14ac:dyDescent="0.35">
      <c r="A4643" t="s">
        <v>1776</v>
      </c>
      <c r="B4643" t="s">
        <v>3795</v>
      </c>
      <c r="C4643" t="s">
        <v>4901</v>
      </c>
      <c r="D4643" t="s">
        <v>573</v>
      </c>
      <c r="E4643" t="s">
        <v>296</v>
      </c>
      <c r="F4643" t="b">
        <v>0</v>
      </c>
      <c r="G4643" t="s">
        <v>47</v>
      </c>
      <c r="H4643" s="1">
        <v>45826.458622685182</v>
      </c>
      <c r="I4643" t="b">
        <v>0</v>
      </c>
      <c r="J4643" t="b">
        <v>1</v>
      </c>
      <c r="K4643" t="s">
        <v>31</v>
      </c>
      <c r="L4643" t="s">
        <v>32</v>
      </c>
      <c r="N4643">
        <v>36</v>
      </c>
      <c r="O4643" t="s">
        <v>2150</v>
      </c>
      <c r="P4643" t="s">
        <v>312</v>
      </c>
    </row>
    <row r="4644" spans="1:16" x14ac:dyDescent="0.35">
      <c r="A4644" t="s">
        <v>1776</v>
      </c>
      <c r="B4644" t="s">
        <v>5783</v>
      </c>
      <c r="C4644" t="s">
        <v>3692</v>
      </c>
      <c r="D4644" t="s">
        <v>269</v>
      </c>
      <c r="E4644" t="s">
        <v>20</v>
      </c>
      <c r="F4644" t="b">
        <v>0</v>
      </c>
      <c r="G4644" t="s">
        <v>52</v>
      </c>
      <c r="H4644" s="1">
        <v>45826.5000462963</v>
      </c>
      <c r="I4644" t="b">
        <v>0</v>
      </c>
      <c r="J4644" t="b">
        <v>1</v>
      </c>
      <c r="K4644" t="s">
        <v>31</v>
      </c>
      <c r="L4644" t="s">
        <v>32</v>
      </c>
      <c r="N4644">
        <v>31.184999465942379</v>
      </c>
      <c r="O4644" t="s">
        <v>3179</v>
      </c>
      <c r="P4644" t="s">
        <v>5784</v>
      </c>
    </row>
    <row r="4645" spans="1:16" x14ac:dyDescent="0.35">
      <c r="A4645" t="s">
        <v>1776</v>
      </c>
      <c r="B4645" t="s">
        <v>5327</v>
      </c>
      <c r="C4645" t="s">
        <v>824</v>
      </c>
      <c r="D4645" t="s">
        <v>115</v>
      </c>
      <c r="E4645" t="s">
        <v>91</v>
      </c>
      <c r="F4645" t="b">
        <v>0</v>
      </c>
      <c r="G4645" t="s">
        <v>43</v>
      </c>
      <c r="H4645" s="1">
        <v>45826.500532407408</v>
      </c>
      <c r="I4645" t="b">
        <v>0</v>
      </c>
      <c r="J4645" t="b">
        <v>1</v>
      </c>
      <c r="K4645" t="s">
        <v>31</v>
      </c>
      <c r="L4645" t="s">
        <v>32</v>
      </c>
      <c r="N4645">
        <v>16.510000228881839</v>
      </c>
      <c r="O4645" t="s">
        <v>553</v>
      </c>
    </row>
    <row r="4646" spans="1:16" x14ac:dyDescent="0.35">
      <c r="A4646" t="s">
        <v>1776</v>
      </c>
      <c r="B4646" t="s">
        <v>6525</v>
      </c>
      <c r="C4646" t="s">
        <v>2923</v>
      </c>
      <c r="D4646" t="s">
        <v>115</v>
      </c>
      <c r="E4646" t="s">
        <v>20</v>
      </c>
      <c r="F4646" t="b">
        <v>0</v>
      </c>
      <c r="G4646" t="s">
        <v>68</v>
      </c>
      <c r="H4646" s="1">
        <v>45826.501504629632</v>
      </c>
      <c r="I4646" t="b">
        <v>0</v>
      </c>
      <c r="J4646" t="b">
        <v>0</v>
      </c>
      <c r="K4646" t="s">
        <v>31</v>
      </c>
      <c r="L4646" t="s">
        <v>22</v>
      </c>
      <c r="M4646">
        <v>198000</v>
      </c>
      <c r="O4646" t="s">
        <v>6526</v>
      </c>
    </row>
    <row r="4647" spans="1:16" x14ac:dyDescent="0.35">
      <c r="A4647" t="s">
        <v>1776</v>
      </c>
      <c r="B4647" t="s">
        <v>3429</v>
      </c>
      <c r="C4647" t="s">
        <v>6452</v>
      </c>
      <c r="D4647" t="s">
        <v>29</v>
      </c>
      <c r="E4647" t="s">
        <v>20</v>
      </c>
      <c r="F4647" t="b">
        <v>0</v>
      </c>
      <c r="G4647" t="s">
        <v>171</v>
      </c>
      <c r="H4647" s="1">
        <v>45826.529421296298</v>
      </c>
      <c r="I4647" t="b">
        <v>0</v>
      </c>
      <c r="J4647" t="b">
        <v>1</v>
      </c>
      <c r="K4647" t="s">
        <v>31</v>
      </c>
      <c r="L4647" t="s">
        <v>22</v>
      </c>
      <c r="M4647">
        <v>70000</v>
      </c>
      <c r="O4647" t="s">
        <v>6453</v>
      </c>
      <c r="P4647" t="s">
        <v>2111</v>
      </c>
    </row>
    <row r="4648" spans="1:16" x14ac:dyDescent="0.35">
      <c r="A4648" t="s">
        <v>1776</v>
      </c>
      <c r="B4648" t="s">
        <v>3253</v>
      </c>
      <c r="C4648" t="s">
        <v>3254</v>
      </c>
      <c r="D4648" t="s">
        <v>29</v>
      </c>
      <c r="E4648" t="s">
        <v>20</v>
      </c>
      <c r="F4648" t="b">
        <v>0</v>
      </c>
      <c r="G4648" t="s">
        <v>52</v>
      </c>
      <c r="H4648" s="1">
        <v>45826.541712962957</v>
      </c>
      <c r="I4648" t="b">
        <v>0</v>
      </c>
      <c r="J4648" t="b">
        <v>1</v>
      </c>
      <c r="K4648" t="s">
        <v>31</v>
      </c>
      <c r="L4648" t="s">
        <v>22</v>
      </c>
      <c r="M4648">
        <v>60700</v>
      </c>
      <c r="O4648" t="s">
        <v>3255</v>
      </c>
      <c r="P4648" t="s">
        <v>1528</v>
      </c>
    </row>
    <row r="4649" spans="1:16" x14ac:dyDescent="0.35">
      <c r="A4649" t="s">
        <v>1776</v>
      </c>
      <c r="B4649" t="s">
        <v>6482</v>
      </c>
      <c r="C4649" t="s">
        <v>832</v>
      </c>
      <c r="D4649" t="s">
        <v>29</v>
      </c>
      <c r="E4649" t="s">
        <v>20</v>
      </c>
      <c r="F4649" t="b">
        <v>0</v>
      </c>
      <c r="G4649" t="s">
        <v>47</v>
      </c>
      <c r="H4649" s="1">
        <v>45826.541863425933</v>
      </c>
      <c r="I4649" t="b">
        <v>1</v>
      </c>
      <c r="J4649" t="b">
        <v>1</v>
      </c>
      <c r="K4649" t="s">
        <v>31</v>
      </c>
      <c r="L4649" t="s">
        <v>32</v>
      </c>
      <c r="N4649">
        <v>28.845001220703121</v>
      </c>
      <c r="O4649" t="s">
        <v>6527</v>
      </c>
      <c r="P4649" t="s">
        <v>6528</v>
      </c>
    </row>
    <row r="4650" spans="1:16" x14ac:dyDescent="0.35">
      <c r="A4650" t="s">
        <v>1776</v>
      </c>
      <c r="B4650" t="s">
        <v>1813</v>
      </c>
      <c r="C4650" t="s">
        <v>410</v>
      </c>
      <c r="D4650" t="s">
        <v>36</v>
      </c>
      <c r="E4650" t="s">
        <v>20</v>
      </c>
      <c r="F4650" t="b">
        <v>0</v>
      </c>
      <c r="G4650" t="s">
        <v>47</v>
      </c>
      <c r="H4650" s="1">
        <v>45826.541956018518</v>
      </c>
      <c r="I4650" t="b">
        <v>1</v>
      </c>
      <c r="J4650" t="b">
        <v>0</v>
      </c>
      <c r="K4650" t="s">
        <v>31</v>
      </c>
      <c r="L4650" t="s">
        <v>22</v>
      </c>
      <c r="M4650">
        <v>110500</v>
      </c>
      <c r="O4650" t="s">
        <v>580</v>
      </c>
      <c r="P4650" t="s">
        <v>4817</v>
      </c>
    </row>
    <row r="4651" spans="1:16" x14ac:dyDescent="0.35">
      <c r="A4651" t="s">
        <v>1776</v>
      </c>
      <c r="B4651" t="s">
        <v>6484</v>
      </c>
      <c r="C4651" t="s">
        <v>832</v>
      </c>
      <c r="D4651" t="s">
        <v>29</v>
      </c>
      <c r="E4651" t="s">
        <v>20</v>
      </c>
      <c r="F4651" t="b">
        <v>0</v>
      </c>
      <c r="G4651" t="s">
        <v>47</v>
      </c>
      <c r="H4651" s="1">
        <v>45826.541967592602</v>
      </c>
      <c r="I4651" t="b">
        <v>1</v>
      </c>
      <c r="J4651" t="b">
        <v>1</v>
      </c>
      <c r="K4651" t="s">
        <v>31</v>
      </c>
      <c r="L4651" t="s">
        <v>32</v>
      </c>
      <c r="N4651">
        <v>28.845001220703121</v>
      </c>
      <c r="O4651" t="s">
        <v>6527</v>
      </c>
      <c r="P4651" t="s">
        <v>6529</v>
      </c>
    </row>
    <row r="4652" spans="1:16" x14ac:dyDescent="0.35">
      <c r="A4652" t="s">
        <v>1776</v>
      </c>
      <c r="B4652" t="s">
        <v>1776</v>
      </c>
      <c r="C4652" t="s">
        <v>6530</v>
      </c>
      <c r="D4652" t="s">
        <v>3243</v>
      </c>
      <c r="E4652" t="s">
        <v>296</v>
      </c>
      <c r="F4652" t="b">
        <v>0</v>
      </c>
      <c r="G4652" t="s">
        <v>47</v>
      </c>
      <c r="H4652" s="1">
        <v>45826.542013888888</v>
      </c>
      <c r="I4652" t="b">
        <v>0</v>
      </c>
      <c r="J4652" t="b">
        <v>0</v>
      </c>
      <c r="K4652" t="s">
        <v>31</v>
      </c>
      <c r="L4652" t="s">
        <v>32</v>
      </c>
      <c r="N4652">
        <v>15</v>
      </c>
      <c r="O4652" t="s">
        <v>3244</v>
      </c>
      <c r="P4652" t="s">
        <v>3245</v>
      </c>
    </row>
    <row r="4653" spans="1:16" x14ac:dyDescent="0.35">
      <c r="A4653" t="s">
        <v>1776</v>
      </c>
      <c r="B4653" t="s">
        <v>6531</v>
      </c>
      <c r="C4653" t="s">
        <v>95</v>
      </c>
      <c r="D4653" t="s">
        <v>29</v>
      </c>
      <c r="E4653" t="s">
        <v>20</v>
      </c>
      <c r="F4653" t="b">
        <v>0</v>
      </c>
      <c r="G4653" t="s">
        <v>30</v>
      </c>
      <c r="H4653" s="1">
        <v>45826.542372685188</v>
      </c>
      <c r="I4653" t="b">
        <v>0</v>
      </c>
      <c r="J4653" t="b">
        <v>0</v>
      </c>
      <c r="K4653" t="s">
        <v>31</v>
      </c>
      <c r="L4653" t="s">
        <v>32</v>
      </c>
      <c r="N4653">
        <v>35.5</v>
      </c>
      <c r="O4653" t="s">
        <v>3748</v>
      </c>
      <c r="P4653" t="s">
        <v>2883</v>
      </c>
    </row>
    <row r="4654" spans="1:16" x14ac:dyDescent="0.35">
      <c r="A4654" t="s">
        <v>1776</v>
      </c>
      <c r="B4654" t="s">
        <v>6532</v>
      </c>
      <c r="C4654" t="s">
        <v>18</v>
      </c>
      <c r="D4654" t="s">
        <v>36</v>
      </c>
      <c r="E4654" t="s">
        <v>91</v>
      </c>
      <c r="F4654" t="b">
        <v>1</v>
      </c>
      <c r="G4654" t="s">
        <v>47</v>
      </c>
      <c r="H4654" s="1">
        <v>45826.58353009259</v>
      </c>
      <c r="I4654" t="b">
        <v>0</v>
      </c>
      <c r="J4654" t="b">
        <v>0</v>
      </c>
      <c r="K4654" t="s">
        <v>31</v>
      </c>
      <c r="L4654" t="s">
        <v>32</v>
      </c>
      <c r="N4654">
        <v>72.5</v>
      </c>
      <c r="O4654" t="s">
        <v>6533</v>
      </c>
      <c r="P4654" t="s">
        <v>6534</v>
      </c>
    </row>
    <row r="4655" spans="1:16" x14ac:dyDescent="0.35">
      <c r="A4655" t="s">
        <v>1776</v>
      </c>
      <c r="B4655" t="s">
        <v>6535</v>
      </c>
      <c r="C4655" t="s">
        <v>193</v>
      </c>
      <c r="D4655" t="s">
        <v>110</v>
      </c>
      <c r="E4655" t="s">
        <v>20</v>
      </c>
      <c r="F4655" t="b">
        <v>0</v>
      </c>
      <c r="G4655" t="s">
        <v>52</v>
      </c>
      <c r="H4655" s="1">
        <v>45826.625069444453</v>
      </c>
      <c r="I4655" t="b">
        <v>0</v>
      </c>
      <c r="J4655" t="b">
        <v>0</v>
      </c>
      <c r="K4655" t="s">
        <v>31</v>
      </c>
      <c r="L4655" t="s">
        <v>22</v>
      </c>
      <c r="M4655">
        <v>112050</v>
      </c>
      <c r="O4655" t="s">
        <v>6536</v>
      </c>
      <c r="P4655" t="s">
        <v>6537</v>
      </c>
    </row>
    <row r="4656" spans="1:16" x14ac:dyDescent="0.35">
      <c r="A4656" t="s">
        <v>1776</v>
      </c>
      <c r="B4656" t="s">
        <v>4094</v>
      </c>
      <c r="C4656" t="s">
        <v>4697</v>
      </c>
      <c r="D4656" t="s">
        <v>115</v>
      </c>
      <c r="E4656" t="s">
        <v>20</v>
      </c>
      <c r="F4656" t="b">
        <v>0</v>
      </c>
      <c r="G4656" t="s">
        <v>47</v>
      </c>
      <c r="H4656" s="1">
        <v>45826.625347222223</v>
      </c>
      <c r="I4656" t="b">
        <v>1</v>
      </c>
      <c r="J4656" t="b">
        <v>0</v>
      </c>
      <c r="K4656" t="s">
        <v>31</v>
      </c>
      <c r="L4656" t="s">
        <v>22</v>
      </c>
      <c r="M4656">
        <v>46500</v>
      </c>
      <c r="O4656" t="s">
        <v>4860</v>
      </c>
      <c r="P4656" t="s">
        <v>1174</v>
      </c>
    </row>
    <row r="4657" spans="1:16" x14ac:dyDescent="0.35">
      <c r="A4657" t="s">
        <v>1776</v>
      </c>
      <c r="B4657" t="s">
        <v>4094</v>
      </c>
      <c r="C4657" t="s">
        <v>6538</v>
      </c>
      <c r="D4657" t="s">
        <v>115</v>
      </c>
      <c r="E4657" t="s">
        <v>20</v>
      </c>
      <c r="F4657" t="b">
        <v>0</v>
      </c>
      <c r="G4657" t="s">
        <v>47</v>
      </c>
      <c r="H4657" s="1">
        <v>45826.625347222223</v>
      </c>
      <c r="I4657" t="b">
        <v>1</v>
      </c>
      <c r="J4657" t="b">
        <v>0</v>
      </c>
      <c r="K4657" t="s">
        <v>31</v>
      </c>
      <c r="L4657" t="s">
        <v>22</v>
      </c>
      <c r="M4657">
        <v>46500</v>
      </c>
      <c r="O4657" t="s">
        <v>4860</v>
      </c>
      <c r="P4657" t="s">
        <v>1174</v>
      </c>
    </row>
    <row r="4658" spans="1:16" x14ac:dyDescent="0.35">
      <c r="A4658" t="s">
        <v>1776</v>
      </c>
      <c r="B4658" t="s">
        <v>2471</v>
      </c>
      <c r="C4658" t="s">
        <v>2710</v>
      </c>
      <c r="D4658" t="s">
        <v>17470</v>
      </c>
      <c r="E4658" t="s">
        <v>20</v>
      </c>
      <c r="F4658" t="b">
        <v>0</v>
      </c>
      <c r="G4658" t="s">
        <v>43</v>
      </c>
      <c r="H4658" s="1">
        <v>45826.626331018517</v>
      </c>
      <c r="I4658" t="b">
        <v>0</v>
      </c>
      <c r="J4658" t="b">
        <v>0</v>
      </c>
      <c r="K4658" t="s">
        <v>31</v>
      </c>
      <c r="L4658" t="s">
        <v>22</v>
      </c>
      <c r="M4658">
        <v>92500</v>
      </c>
      <c r="O4658" t="s">
        <v>1123</v>
      </c>
      <c r="P4658" t="s">
        <v>6074</v>
      </c>
    </row>
    <row r="4659" spans="1:16" x14ac:dyDescent="0.35">
      <c r="A4659" t="s">
        <v>1776</v>
      </c>
      <c r="B4659" t="s">
        <v>6462</v>
      </c>
      <c r="C4659" t="s">
        <v>2113</v>
      </c>
      <c r="D4659" t="s">
        <v>773</v>
      </c>
      <c r="E4659" t="s">
        <v>91</v>
      </c>
      <c r="F4659" t="b">
        <v>0</v>
      </c>
      <c r="G4659" t="s">
        <v>52</v>
      </c>
      <c r="H4659" s="1">
        <v>45826.666712962957</v>
      </c>
      <c r="I4659" t="b">
        <v>0</v>
      </c>
      <c r="J4659" t="b">
        <v>1</v>
      </c>
      <c r="K4659" t="s">
        <v>31</v>
      </c>
      <c r="L4659" t="s">
        <v>32</v>
      </c>
      <c r="N4659">
        <v>52.5</v>
      </c>
      <c r="O4659" t="s">
        <v>880</v>
      </c>
      <c r="P4659" t="s">
        <v>1284</v>
      </c>
    </row>
    <row r="4660" spans="1:16" x14ac:dyDescent="0.35">
      <c r="A4660" t="s">
        <v>1776</v>
      </c>
      <c r="B4660" t="s">
        <v>6539</v>
      </c>
      <c r="C4660" t="s">
        <v>154</v>
      </c>
      <c r="D4660" t="s">
        <v>36</v>
      </c>
      <c r="E4660" t="s">
        <v>20</v>
      </c>
      <c r="F4660" t="b">
        <v>0</v>
      </c>
      <c r="G4660" t="s">
        <v>52</v>
      </c>
      <c r="H4660" s="1">
        <v>45826.708321759259</v>
      </c>
      <c r="I4660" t="b">
        <v>1</v>
      </c>
      <c r="J4660" t="b">
        <v>0</v>
      </c>
      <c r="K4660" t="s">
        <v>31</v>
      </c>
      <c r="L4660" t="s">
        <v>22</v>
      </c>
      <c r="M4660">
        <v>225000</v>
      </c>
      <c r="O4660" t="s">
        <v>650</v>
      </c>
      <c r="P4660" t="s">
        <v>6540</v>
      </c>
    </row>
    <row r="4661" spans="1:16" x14ac:dyDescent="0.35">
      <c r="A4661" t="s">
        <v>1776</v>
      </c>
      <c r="B4661" t="s">
        <v>2794</v>
      </c>
      <c r="C4661" t="s">
        <v>6541</v>
      </c>
      <c r="D4661" t="s">
        <v>36</v>
      </c>
      <c r="E4661" t="s">
        <v>20</v>
      </c>
      <c r="F4661" t="b">
        <v>0</v>
      </c>
      <c r="G4661" t="s">
        <v>68</v>
      </c>
      <c r="H4661" s="1">
        <v>45826.750601851847</v>
      </c>
      <c r="I4661" t="b">
        <v>0</v>
      </c>
      <c r="J4661" t="b">
        <v>1</v>
      </c>
      <c r="K4661" t="s">
        <v>31</v>
      </c>
      <c r="L4661" t="s">
        <v>22</v>
      </c>
      <c r="M4661">
        <v>82510</v>
      </c>
      <c r="O4661" t="s">
        <v>172</v>
      </c>
      <c r="P4661" t="s">
        <v>164</v>
      </c>
    </row>
    <row r="4662" spans="1:16" x14ac:dyDescent="0.35">
      <c r="A4662" t="s">
        <v>1776</v>
      </c>
      <c r="B4662" t="s">
        <v>1776</v>
      </c>
      <c r="C4662" t="s">
        <v>3254</v>
      </c>
      <c r="D4662" t="s">
        <v>36</v>
      </c>
      <c r="E4662" t="s">
        <v>436</v>
      </c>
      <c r="F4662" t="b">
        <v>0</v>
      </c>
      <c r="G4662" t="s">
        <v>52</v>
      </c>
      <c r="H4662" s="1">
        <v>45826.750914351847</v>
      </c>
      <c r="I4662" t="b">
        <v>0</v>
      </c>
      <c r="J4662" t="b">
        <v>1</v>
      </c>
      <c r="K4662" t="s">
        <v>31</v>
      </c>
      <c r="L4662" t="s">
        <v>32</v>
      </c>
      <c r="N4662">
        <v>34</v>
      </c>
      <c r="O4662" t="s">
        <v>829</v>
      </c>
      <c r="P4662" t="s">
        <v>164</v>
      </c>
    </row>
    <row r="4663" spans="1:16" x14ac:dyDescent="0.35">
      <c r="A4663" t="s">
        <v>1776</v>
      </c>
      <c r="B4663" t="s">
        <v>1944</v>
      </c>
      <c r="C4663" t="s">
        <v>879</v>
      </c>
      <c r="D4663" t="s">
        <v>110</v>
      </c>
      <c r="E4663" t="s">
        <v>91</v>
      </c>
      <c r="F4663" t="b">
        <v>0</v>
      </c>
      <c r="G4663" t="s">
        <v>68</v>
      </c>
      <c r="H4663" s="1">
        <v>45826.792245370372</v>
      </c>
      <c r="I4663" t="b">
        <v>0</v>
      </c>
      <c r="J4663" t="b">
        <v>0</v>
      </c>
      <c r="K4663" t="s">
        <v>31</v>
      </c>
      <c r="L4663" t="s">
        <v>32</v>
      </c>
      <c r="N4663">
        <v>36</v>
      </c>
      <c r="O4663" t="s">
        <v>6542</v>
      </c>
      <c r="P4663" t="s">
        <v>6543</v>
      </c>
    </row>
    <row r="4664" spans="1:16" x14ac:dyDescent="0.35">
      <c r="A4664" t="s">
        <v>1776</v>
      </c>
      <c r="B4664" t="s">
        <v>6544</v>
      </c>
      <c r="C4664" t="s">
        <v>5746</v>
      </c>
      <c r="D4664" t="s">
        <v>17437</v>
      </c>
      <c r="E4664" t="s">
        <v>20</v>
      </c>
      <c r="F4664" t="b">
        <v>0</v>
      </c>
      <c r="G4664" t="s">
        <v>171</v>
      </c>
      <c r="H4664" s="1">
        <v>45826.821006944447</v>
      </c>
      <c r="I4664" t="b">
        <v>1</v>
      </c>
      <c r="J4664" t="b">
        <v>0</v>
      </c>
      <c r="K4664" t="s">
        <v>31</v>
      </c>
      <c r="L4664" t="s">
        <v>32</v>
      </c>
      <c r="N4664">
        <v>17.5</v>
      </c>
      <c r="O4664" t="s">
        <v>61</v>
      </c>
      <c r="P4664" t="s">
        <v>164</v>
      </c>
    </row>
    <row r="4665" spans="1:16" x14ac:dyDescent="0.35">
      <c r="A4665" t="s">
        <v>1776</v>
      </c>
      <c r="B4665" t="s">
        <v>6545</v>
      </c>
      <c r="C4665" t="s">
        <v>154</v>
      </c>
      <c r="D4665" t="s">
        <v>36</v>
      </c>
      <c r="E4665" t="s">
        <v>20</v>
      </c>
      <c r="F4665" t="b">
        <v>0</v>
      </c>
      <c r="G4665" t="s">
        <v>52</v>
      </c>
      <c r="H4665" s="1">
        <v>45826.833368055559</v>
      </c>
      <c r="I4665" t="b">
        <v>0</v>
      </c>
      <c r="J4665" t="b">
        <v>1</v>
      </c>
      <c r="K4665" t="s">
        <v>31</v>
      </c>
      <c r="L4665" t="s">
        <v>22</v>
      </c>
      <c r="M4665">
        <v>79683.5</v>
      </c>
      <c r="O4665" t="s">
        <v>1306</v>
      </c>
      <c r="P4665" t="s">
        <v>6546</v>
      </c>
    </row>
    <row r="4666" spans="1:16" x14ac:dyDescent="0.35">
      <c r="A4666" t="s">
        <v>1776</v>
      </c>
      <c r="B4666" t="s">
        <v>5790</v>
      </c>
      <c r="C4666" t="s">
        <v>649</v>
      </c>
      <c r="D4666" t="s">
        <v>573</v>
      </c>
      <c r="E4666" t="s">
        <v>20</v>
      </c>
      <c r="F4666" t="b">
        <v>0</v>
      </c>
      <c r="G4666" t="s">
        <v>43</v>
      </c>
      <c r="H4666" s="1">
        <v>45826.833796296298</v>
      </c>
      <c r="I4666" t="b">
        <v>0</v>
      </c>
      <c r="J4666" t="b">
        <v>1</v>
      </c>
      <c r="K4666" t="s">
        <v>31</v>
      </c>
      <c r="L4666" t="s">
        <v>32</v>
      </c>
      <c r="N4666">
        <v>16.510000228881839</v>
      </c>
      <c r="O4666" t="s">
        <v>3261</v>
      </c>
      <c r="P4666" t="s">
        <v>5791</v>
      </c>
    </row>
    <row r="4667" spans="1:16" x14ac:dyDescent="0.35">
      <c r="A4667" t="s">
        <v>1776</v>
      </c>
      <c r="B4667" t="s">
        <v>3230</v>
      </c>
      <c r="C4667" t="s">
        <v>283</v>
      </c>
      <c r="D4667" t="s">
        <v>29</v>
      </c>
      <c r="E4667" t="s">
        <v>20</v>
      </c>
      <c r="F4667" t="b">
        <v>0</v>
      </c>
      <c r="G4667" t="s">
        <v>52</v>
      </c>
      <c r="H4667" s="1">
        <v>45826.874988425923</v>
      </c>
      <c r="I4667" t="b">
        <v>0</v>
      </c>
      <c r="J4667" t="b">
        <v>0</v>
      </c>
      <c r="K4667" t="s">
        <v>31</v>
      </c>
      <c r="L4667" t="s">
        <v>22</v>
      </c>
      <c r="M4667">
        <v>82500</v>
      </c>
      <c r="O4667" t="s">
        <v>3231</v>
      </c>
      <c r="P4667" t="s">
        <v>3232</v>
      </c>
    </row>
    <row r="4668" spans="1:16" x14ac:dyDescent="0.35">
      <c r="A4668" t="s">
        <v>1776</v>
      </c>
      <c r="B4668" t="s">
        <v>6455</v>
      </c>
      <c r="C4668" t="s">
        <v>257</v>
      </c>
      <c r="D4668" t="s">
        <v>4006</v>
      </c>
      <c r="E4668" t="s">
        <v>20</v>
      </c>
      <c r="F4668" t="b">
        <v>0</v>
      </c>
      <c r="G4668" t="s">
        <v>47</v>
      </c>
      <c r="H4668" s="1">
        <v>45826.875289351847</v>
      </c>
      <c r="I4668" t="b">
        <v>1</v>
      </c>
      <c r="J4668" t="b">
        <v>1</v>
      </c>
      <c r="K4668" t="s">
        <v>31</v>
      </c>
      <c r="L4668" t="s">
        <v>32</v>
      </c>
      <c r="N4668">
        <v>45</v>
      </c>
      <c r="O4668" t="s">
        <v>6547</v>
      </c>
      <c r="P4668" t="s">
        <v>6457</v>
      </c>
    </row>
    <row r="4669" spans="1:16" x14ac:dyDescent="0.35">
      <c r="A4669" t="s">
        <v>1776</v>
      </c>
      <c r="B4669" t="s">
        <v>6548</v>
      </c>
      <c r="C4669" t="s">
        <v>18</v>
      </c>
      <c r="D4669" t="s">
        <v>110</v>
      </c>
      <c r="E4669" t="s">
        <v>91</v>
      </c>
      <c r="F4669" t="b">
        <v>1</v>
      </c>
      <c r="G4669" t="s">
        <v>47</v>
      </c>
      <c r="H4669" s="1">
        <v>45826.916863425933</v>
      </c>
      <c r="I4669" t="b">
        <v>0</v>
      </c>
      <c r="J4669" t="b">
        <v>0</v>
      </c>
      <c r="K4669" t="s">
        <v>31</v>
      </c>
      <c r="L4669" t="s">
        <v>32</v>
      </c>
      <c r="N4669">
        <v>37.5</v>
      </c>
      <c r="O4669" t="s">
        <v>6549</v>
      </c>
      <c r="P4669" t="s">
        <v>6550</v>
      </c>
    </row>
    <row r="4670" spans="1:16" x14ac:dyDescent="0.35">
      <c r="A4670" t="s">
        <v>1776</v>
      </c>
      <c r="B4670" t="s">
        <v>6551</v>
      </c>
      <c r="C4670" t="s">
        <v>4782</v>
      </c>
      <c r="D4670" t="s">
        <v>110</v>
      </c>
      <c r="E4670" t="s">
        <v>20</v>
      </c>
      <c r="F4670" t="b">
        <v>0</v>
      </c>
      <c r="G4670" t="s">
        <v>47</v>
      </c>
      <c r="H4670" s="1">
        <v>45826.958622685182</v>
      </c>
      <c r="I4670" t="b">
        <v>0</v>
      </c>
      <c r="J4670" t="b">
        <v>1</v>
      </c>
      <c r="K4670" t="s">
        <v>31</v>
      </c>
      <c r="L4670" t="s">
        <v>22</v>
      </c>
      <c r="M4670">
        <v>110874</v>
      </c>
      <c r="O4670" t="s">
        <v>4783</v>
      </c>
      <c r="P4670" t="s">
        <v>6552</v>
      </c>
    </row>
    <row r="4671" spans="1:16" x14ac:dyDescent="0.35">
      <c r="A4671" t="s">
        <v>1776</v>
      </c>
      <c r="B4671" t="s">
        <v>1944</v>
      </c>
      <c r="C4671" t="s">
        <v>276</v>
      </c>
      <c r="D4671" t="s">
        <v>17470</v>
      </c>
      <c r="E4671" t="s">
        <v>20</v>
      </c>
      <c r="F4671" t="b">
        <v>0</v>
      </c>
      <c r="G4671" t="s">
        <v>47</v>
      </c>
      <c r="H4671" s="1">
        <v>45827.000300925924</v>
      </c>
      <c r="I4671" t="b">
        <v>1</v>
      </c>
      <c r="J4671" t="b">
        <v>1</v>
      </c>
      <c r="K4671" t="s">
        <v>31</v>
      </c>
      <c r="L4671" t="s">
        <v>22</v>
      </c>
      <c r="M4671">
        <v>52500</v>
      </c>
      <c r="O4671" t="s">
        <v>1477</v>
      </c>
      <c r="P4671" t="s">
        <v>6365</v>
      </c>
    </row>
    <row r="4672" spans="1:16" x14ac:dyDescent="0.35">
      <c r="A4672" t="s">
        <v>1776</v>
      </c>
      <c r="B4672" t="s">
        <v>2124</v>
      </c>
      <c r="C4672" t="s">
        <v>3761</v>
      </c>
      <c r="D4672" t="s">
        <v>36</v>
      </c>
      <c r="E4672" t="s">
        <v>20</v>
      </c>
      <c r="F4672" t="b">
        <v>0</v>
      </c>
      <c r="G4672" t="s">
        <v>52</v>
      </c>
      <c r="H4672" s="1">
        <v>45827.041747685187</v>
      </c>
      <c r="I4672" t="b">
        <v>0</v>
      </c>
      <c r="J4672" t="b">
        <v>1</v>
      </c>
      <c r="K4672" t="s">
        <v>31</v>
      </c>
      <c r="L4672" t="s">
        <v>22</v>
      </c>
      <c r="M4672">
        <v>95000</v>
      </c>
      <c r="O4672" t="s">
        <v>209</v>
      </c>
      <c r="P4672" t="s">
        <v>6290</v>
      </c>
    </row>
    <row r="4673" spans="1:16" x14ac:dyDescent="0.35">
      <c r="A4673" t="s">
        <v>1776</v>
      </c>
      <c r="B4673" t="s">
        <v>6553</v>
      </c>
      <c r="C4673" t="s">
        <v>824</v>
      </c>
      <c r="D4673" t="s">
        <v>110</v>
      </c>
      <c r="E4673" t="s">
        <v>20</v>
      </c>
      <c r="F4673" t="b">
        <v>0</v>
      </c>
      <c r="G4673" t="s">
        <v>43</v>
      </c>
      <c r="H4673" s="1">
        <v>45827.250254629631</v>
      </c>
      <c r="I4673" t="b">
        <v>0</v>
      </c>
      <c r="J4673" t="b">
        <v>1</v>
      </c>
      <c r="K4673" t="s">
        <v>31</v>
      </c>
      <c r="L4673" t="s">
        <v>22</v>
      </c>
      <c r="M4673">
        <v>70000</v>
      </c>
      <c r="O4673" t="s">
        <v>6554</v>
      </c>
      <c r="P4673" t="s">
        <v>6555</v>
      </c>
    </row>
    <row r="4674" spans="1:16" x14ac:dyDescent="0.35">
      <c r="A4674" t="s">
        <v>1776</v>
      </c>
      <c r="B4674" t="s">
        <v>6556</v>
      </c>
      <c r="C4674" t="s">
        <v>18</v>
      </c>
      <c r="D4674" t="s">
        <v>269</v>
      </c>
      <c r="E4674" t="s">
        <v>20</v>
      </c>
      <c r="F4674" t="b">
        <v>1</v>
      </c>
      <c r="G4674" t="s">
        <v>43</v>
      </c>
      <c r="H4674" s="1">
        <v>45827.250254629631</v>
      </c>
      <c r="I4674" t="b">
        <v>1</v>
      </c>
      <c r="J4674" t="b">
        <v>1</v>
      </c>
      <c r="K4674" t="s">
        <v>31</v>
      </c>
      <c r="L4674" t="s">
        <v>32</v>
      </c>
      <c r="N4674">
        <v>72.5</v>
      </c>
      <c r="O4674" t="s">
        <v>6557</v>
      </c>
      <c r="P4674" t="s">
        <v>6558</v>
      </c>
    </row>
    <row r="4675" spans="1:16" x14ac:dyDescent="0.35">
      <c r="A4675" t="s">
        <v>1776</v>
      </c>
      <c r="B4675" t="s">
        <v>6559</v>
      </c>
      <c r="C4675" t="s">
        <v>6560</v>
      </c>
      <c r="D4675" t="s">
        <v>42</v>
      </c>
      <c r="E4675" t="s">
        <v>760</v>
      </c>
      <c r="F4675" t="b">
        <v>0</v>
      </c>
      <c r="G4675" t="s">
        <v>52</v>
      </c>
      <c r="H4675" s="1">
        <v>45827.291666666657</v>
      </c>
      <c r="I4675" t="b">
        <v>0</v>
      </c>
      <c r="J4675" t="b">
        <v>1</v>
      </c>
      <c r="K4675" t="s">
        <v>31</v>
      </c>
      <c r="L4675" t="s">
        <v>22</v>
      </c>
      <c r="M4675">
        <v>75000</v>
      </c>
      <c r="O4675" t="s">
        <v>6561</v>
      </c>
      <c r="P4675" t="s">
        <v>2173</v>
      </c>
    </row>
    <row r="4676" spans="1:16" x14ac:dyDescent="0.35">
      <c r="A4676" t="s">
        <v>1776</v>
      </c>
      <c r="B4676" t="s">
        <v>2526</v>
      </c>
      <c r="C4676" t="s">
        <v>556</v>
      </c>
      <c r="D4676" t="s">
        <v>115</v>
      </c>
      <c r="E4676" t="s">
        <v>20</v>
      </c>
      <c r="F4676" t="b">
        <v>0</v>
      </c>
      <c r="G4676" t="s">
        <v>47</v>
      </c>
      <c r="H4676" s="1">
        <v>45827.333495370367</v>
      </c>
      <c r="I4676" t="b">
        <v>0</v>
      </c>
      <c r="J4676" t="b">
        <v>0</v>
      </c>
      <c r="K4676" t="s">
        <v>31</v>
      </c>
      <c r="L4676" t="s">
        <v>22</v>
      </c>
      <c r="M4676">
        <v>67500</v>
      </c>
      <c r="O4676" t="s">
        <v>6562</v>
      </c>
      <c r="P4676" t="s">
        <v>6563</v>
      </c>
    </row>
    <row r="4677" spans="1:16" x14ac:dyDescent="0.35">
      <c r="A4677" t="s">
        <v>1776</v>
      </c>
      <c r="B4677" t="s">
        <v>4473</v>
      </c>
      <c r="C4677" t="s">
        <v>653</v>
      </c>
      <c r="D4677" t="s">
        <v>115</v>
      </c>
      <c r="E4677" t="s">
        <v>20</v>
      </c>
      <c r="F4677" t="b">
        <v>0</v>
      </c>
      <c r="G4677" t="s">
        <v>43</v>
      </c>
      <c r="H4677" s="1">
        <v>45827.333634259259</v>
      </c>
      <c r="I4677" t="b">
        <v>0</v>
      </c>
      <c r="J4677" t="b">
        <v>0</v>
      </c>
      <c r="K4677" t="s">
        <v>31</v>
      </c>
      <c r="L4677" t="s">
        <v>22</v>
      </c>
      <c r="M4677">
        <v>105000</v>
      </c>
      <c r="O4677" t="s">
        <v>4474</v>
      </c>
      <c r="P4677" t="s">
        <v>4475</v>
      </c>
    </row>
    <row r="4678" spans="1:16" x14ac:dyDescent="0.35">
      <c r="A4678" t="s">
        <v>1776</v>
      </c>
      <c r="B4678" t="s">
        <v>6564</v>
      </c>
      <c r="C4678" t="s">
        <v>879</v>
      </c>
      <c r="D4678" t="s">
        <v>115</v>
      </c>
      <c r="E4678" t="s">
        <v>20</v>
      </c>
      <c r="F4678" t="b">
        <v>0</v>
      </c>
      <c r="G4678" t="s">
        <v>68</v>
      </c>
      <c r="H4678" s="1">
        <v>45827.333923611113</v>
      </c>
      <c r="I4678" t="b">
        <v>0</v>
      </c>
      <c r="J4678" t="b">
        <v>0</v>
      </c>
      <c r="K4678" t="s">
        <v>31</v>
      </c>
      <c r="L4678" t="s">
        <v>22</v>
      </c>
      <c r="M4678">
        <v>115000</v>
      </c>
      <c r="O4678" t="s">
        <v>6565</v>
      </c>
      <c r="P4678" t="s">
        <v>6543</v>
      </c>
    </row>
    <row r="4679" spans="1:16" x14ac:dyDescent="0.35">
      <c r="A4679" t="s">
        <v>1776</v>
      </c>
      <c r="B4679" t="s">
        <v>1776</v>
      </c>
      <c r="C4679" t="s">
        <v>6566</v>
      </c>
      <c r="D4679" t="s">
        <v>443</v>
      </c>
      <c r="E4679" t="s">
        <v>20</v>
      </c>
      <c r="F4679" t="b">
        <v>0</v>
      </c>
      <c r="G4679" t="s">
        <v>52</v>
      </c>
      <c r="H4679" s="1">
        <v>45827.374907407408</v>
      </c>
      <c r="I4679" t="b">
        <v>0</v>
      </c>
      <c r="J4679" t="b">
        <v>0</v>
      </c>
      <c r="K4679" t="s">
        <v>31</v>
      </c>
      <c r="L4679" t="s">
        <v>22</v>
      </c>
      <c r="M4679">
        <v>95000</v>
      </c>
      <c r="O4679" t="s">
        <v>4181</v>
      </c>
      <c r="P4679" t="s">
        <v>5127</v>
      </c>
    </row>
    <row r="4680" spans="1:16" x14ac:dyDescent="0.35">
      <c r="A4680" t="s">
        <v>1776</v>
      </c>
      <c r="B4680" t="s">
        <v>1957</v>
      </c>
      <c r="C4680" t="s">
        <v>6188</v>
      </c>
      <c r="D4680" t="s">
        <v>573</v>
      </c>
      <c r="E4680" t="s">
        <v>296</v>
      </c>
      <c r="F4680" t="b">
        <v>0</v>
      </c>
      <c r="G4680" t="s">
        <v>52</v>
      </c>
      <c r="H4680" s="1">
        <v>45827.500034722223</v>
      </c>
      <c r="I4680" t="b">
        <v>0</v>
      </c>
      <c r="J4680" t="b">
        <v>1</v>
      </c>
      <c r="K4680" t="s">
        <v>31</v>
      </c>
      <c r="L4680" t="s">
        <v>32</v>
      </c>
      <c r="N4680">
        <v>65.5</v>
      </c>
      <c r="O4680" t="s">
        <v>6567</v>
      </c>
      <c r="P4680" t="s">
        <v>6568</v>
      </c>
    </row>
    <row r="4681" spans="1:16" x14ac:dyDescent="0.35">
      <c r="A4681" t="s">
        <v>1776</v>
      </c>
      <c r="B4681" t="s">
        <v>6569</v>
      </c>
      <c r="C4681" t="s">
        <v>95</v>
      </c>
      <c r="D4681" t="s">
        <v>36</v>
      </c>
      <c r="E4681" t="s">
        <v>91</v>
      </c>
      <c r="F4681" t="b">
        <v>0</v>
      </c>
      <c r="G4681" t="s">
        <v>30</v>
      </c>
      <c r="H4681" s="1">
        <v>45827.542314814818</v>
      </c>
      <c r="I4681" t="b">
        <v>1</v>
      </c>
      <c r="J4681" t="b">
        <v>0</v>
      </c>
      <c r="K4681" t="s">
        <v>31</v>
      </c>
      <c r="L4681" t="s">
        <v>32</v>
      </c>
      <c r="N4681">
        <v>74</v>
      </c>
      <c r="O4681" t="s">
        <v>166</v>
      </c>
    </row>
    <row r="4682" spans="1:16" x14ac:dyDescent="0.35">
      <c r="A4682" t="s">
        <v>1776</v>
      </c>
      <c r="B4682" t="s">
        <v>6570</v>
      </c>
      <c r="C4682" t="s">
        <v>2990</v>
      </c>
      <c r="D4682" t="s">
        <v>110</v>
      </c>
      <c r="E4682" t="s">
        <v>20</v>
      </c>
      <c r="F4682" t="b">
        <v>0</v>
      </c>
      <c r="G4682" t="s">
        <v>68</v>
      </c>
      <c r="H4682" s="1">
        <v>45827.583796296298</v>
      </c>
      <c r="I4682" t="b">
        <v>0</v>
      </c>
      <c r="J4682" t="b">
        <v>1</v>
      </c>
      <c r="K4682" t="s">
        <v>31</v>
      </c>
      <c r="L4682" t="s">
        <v>22</v>
      </c>
      <c r="M4682">
        <v>54000</v>
      </c>
      <c r="O4682" t="s">
        <v>6571</v>
      </c>
      <c r="P4682" t="s">
        <v>140</v>
      </c>
    </row>
    <row r="4683" spans="1:16" x14ac:dyDescent="0.35">
      <c r="A4683" t="s">
        <v>1776</v>
      </c>
      <c r="B4683" t="s">
        <v>6544</v>
      </c>
      <c r="C4683" t="s">
        <v>18</v>
      </c>
      <c r="D4683" t="s">
        <v>29</v>
      </c>
      <c r="F4683" t="b">
        <v>1</v>
      </c>
      <c r="G4683" t="s">
        <v>52</v>
      </c>
      <c r="H4683" s="1">
        <v>45827.624907407408</v>
      </c>
      <c r="I4683" t="b">
        <v>1</v>
      </c>
      <c r="J4683" t="b">
        <v>0</v>
      </c>
      <c r="K4683" t="s">
        <v>31</v>
      </c>
      <c r="L4683" t="s">
        <v>32</v>
      </c>
      <c r="N4683">
        <v>17.5</v>
      </c>
      <c r="O4683" t="s">
        <v>61</v>
      </c>
      <c r="P4683" t="s">
        <v>164</v>
      </c>
    </row>
    <row r="4684" spans="1:16" x14ac:dyDescent="0.35">
      <c r="A4684" t="s">
        <v>1776</v>
      </c>
      <c r="B4684" t="s">
        <v>6572</v>
      </c>
      <c r="C4684" t="s">
        <v>18</v>
      </c>
      <c r="D4684" t="s">
        <v>36</v>
      </c>
      <c r="E4684" t="s">
        <v>91</v>
      </c>
      <c r="F4684" t="b">
        <v>1</v>
      </c>
      <c r="G4684" t="s">
        <v>52</v>
      </c>
      <c r="H4684" s="1">
        <v>45827.624965277777</v>
      </c>
      <c r="I4684" t="b">
        <v>1</v>
      </c>
      <c r="J4684" t="b">
        <v>1</v>
      </c>
      <c r="K4684" t="s">
        <v>31</v>
      </c>
      <c r="L4684" t="s">
        <v>32</v>
      </c>
      <c r="N4684">
        <v>62.5</v>
      </c>
      <c r="O4684" t="s">
        <v>3872</v>
      </c>
      <c r="P4684" t="s">
        <v>6573</v>
      </c>
    </row>
    <row r="4685" spans="1:16" x14ac:dyDescent="0.35">
      <c r="A4685" t="s">
        <v>1776</v>
      </c>
      <c r="B4685" t="s">
        <v>6574</v>
      </c>
      <c r="C4685" t="s">
        <v>6575</v>
      </c>
      <c r="D4685" t="s">
        <v>249</v>
      </c>
      <c r="E4685" t="s">
        <v>20</v>
      </c>
      <c r="F4685" t="b">
        <v>0</v>
      </c>
      <c r="G4685" t="s">
        <v>6576</v>
      </c>
      <c r="H4685" s="1">
        <v>45827.631608796299</v>
      </c>
      <c r="I4685" t="b">
        <v>0</v>
      </c>
      <c r="J4685" t="b">
        <v>0</v>
      </c>
      <c r="K4685" t="s">
        <v>6576</v>
      </c>
      <c r="L4685" t="s">
        <v>22</v>
      </c>
      <c r="M4685">
        <v>87900</v>
      </c>
      <c r="O4685" t="s">
        <v>483</v>
      </c>
      <c r="P4685" t="s">
        <v>6577</v>
      </c>
    </row>
    <row r="4686" spans="1:16" x14ac:dyDescent="0.35">
      <c r="A4686" t="s">
        <v>1776</v>
      </c>
      <c r="B4686" t="s">
        <v>6578</v>
      </c>
      <c r="C4686" t="s">
        <v>95</v>
      </c>
      <c r="D4686" t="s">
        <v>3872</v>
      </c>
      <c r="E4686" t="s">
        <v>20</v>
      </c>
      <c r="F4686" t="b">
        <v>0</v>
      </c>
      <c r="G4686" t="s">
        <v>30</v>
      </c>
      <c r="H4686" s="1">
        <v>45827.667314814818</v>
      </c>
      <c r="I4686" t="b">
        <v>0</v>
      </c>
      <c r="J4686" t="b">
        <v>0</v>
      </c>
      <c r="K4686" t="s">
        <v>31</v>
      </c>
      <c r="L4686" t="s">
        <v>22</v>
      </c>
      <c r="M4686">
        <v>80000</v>
      </c>
      <c r="O4686" t="s">
        <v>3872</v>
      </c>
      <c r="P4686" t="s">
        <v>164</v>
      </c>
    </row>
    <row r="4687" spans="1:16" x14ac:dyDescent="0.35">
      <c r="A4687" t="s">
        <v>1776</v>
      </c>
      <c r="B4687" t="s">
        <v>6579</v>
      </c>
      <c r="C4687" t="s">
        <v>410</v>
      </c>
      <c r="D4687" t="s">
        <v>115</v>
      </c>
      <c r="E4687" t="s">
        <v>436</v>
      </c>
      <c r="F4687" t="b">
        <v>0</v>
      </c>
      <c r="G4687" t="s">
        <v>47</v>
      </c>
      <c r="H4687" s="1">
        <v>45827.708541666667</v>
      </c>
      <c r="I4687" t="b">
        <v>1</v>
      </c>
      <c r="J4687" t="b">
        <v>0</v>
      </c>
      <c r="K4687" t="s">
        <v>31</v>
      </c>
      <c r="L4687" t="s">
        <v>22</v>
      </c>
      <c r="M4687">
        <v>48000</v>
      </c>
      <c r="O4687" t="s">
        <v>6580</v>
      </c>
      <c r="P4687" t="s">
        <v>164</v>
      </c>
    </row>
    <row r="4688" spans="1:16" x14ac:dyDescent="0.35">
      <c r="A4688" t="s">
        <v>1776</v>
      </c>
      <c r="B4688" t="s">
        <v>4041</v>
      </c>
      <c r="C4688" t="s">
        <v>703</v>
      </c>
      <c r="D4688" t="s">
        <v>115</v>
      </c>
      <c r="E4688" t="s">
        <v>20</v>
      </c>
      <c r="F4688" t="b">
        <v>0</v>
      </c>
      <c r="G4688" t="s">
        <v>43</v>
      </c>
      <c r="H4688" s="1">
        <v>45827.708738425928</v>
      </c>
      <c r="I4688" t="b">
        <v>0</v>
      </c>
      <c r="J4688" t="b">
        <v>1</v>
      </c>
      <c r="K4688" t="s">
        <v>31</v>
      </c>
      <c r="L4688" t="s">
        <v>22</v>
      </c>
      <c r="M4688">
        <v>108267</v>
      </c>
      <c r="O4688" t="s">
        <v>975</v>
      </c>
    </row>
    <row r="4689" spans="1:16" x14ac:dyDescent="0.35">
      <c r="A4689" t="s">
        <v>1776</v>
      </c>
      <c r="B4689" t="s">
        <v>3221</v>
      </c>
      <c r="C4689" t="s">
        <v>72</v>
      </c>
      <c r="D4689" t="s">
        <v>115</v>
      </c>
      <c r="E4689" t="s">
        <v>20</v>
      </c>
      <c r="F4689" t="b">
        <v>0</v>
      </c>
      <c r="G4689" t="s">
        <v>30</v>
      </c>
      <c r="H4689" s="1">
        <v>45827.709050925929</v>
      </c>
      <c r="I4689" t="b">
        <v>1</v>
      </c>
      <c r="J4689" t="b">
        <v>0</v>
      </c>
      <c r="K4689" t="s">
        <v>31</v>
      </c>
      <c r="L4689" t="s">
        <v>22</v>
      </c>
      <c r="M4689">
        <v>52500</v>
      </c>
      <c r="O4689" t="s">
        <v>6505</v>
      </c>
      <c r="P4689" t="s">
        <v>1859</v>
      </c>
    </row>
    <row r="4690" spans="1:16" x14ac:dyDescent="0.35">
      <c r="A4690" t="s">
        <v>1776</v>
      </c>
      <c r="B4690" t="s">
        <v>6581</v>
      </c>
      <c r="C4690" t="s">
        <v>276</v>
      </c>
      <c r="D4690" t="s">
        <v>29</v>
      </c>
      <c r="F4690" t="b">
        <v>0</v>
      </c>
      <c r="G4690" t="s">
        <v>47</v>
      </c>
      <c r="H4690" s="1">
        <v>45827.750127314823</v>
      </c>
      <c r="I4690" t="b">
        <v>0</v>
      </c>
      <c r="J4690" t="b">
        <v>0</v>
      </c>
      <c r="K4690" t="s">
        <v>31</v>
      </c>
      <c r="L4690" t="s">
        <v>32</v>
      </c>
      <c r="N4690">
        <v>38.25</v>
      </c>
      <c r="O4690" t="s">
        <v>6582</v>
      </c>
      <c r="P4690" t="s">
        <v>6583</v>
      </c>
    </row>
    <row r="4691" spans="1:16" x14ac:dyDescent="0.35">
      <c r="A4691" t="s">
        <v>1776</v>
      </c>
      <c r="B4691" t="s">
        <v>6584</v>
      </c>
      <c r="C4691" t="s">
        <v>537</v>
      </c>
      <c r="D4691" t="s">
        <v>29</v>
      </c>
      <c r="E4691" t="s">
        <v>91</v>
      </c>
      <c r="F4691" t="b">
        <v>0</v>
      </c>
      <c r="G4691" t="s">
        <v>30</v>
      </c>
      <c r="H4691" s="1">
        <v>45827.792361111111</v>
      </c>
      <c r="I4691" t="b">
        <v>0</v>
      </c>
      <c r="J4691" t="b">
        <v>0</v>
      </c>
      <c r="K4691" t="s">
        <v>31</v>
      </c>
      <c r="L4691" t="s">
        <v>32</v>
      </c>
      <c r="N4691">
        <v>61</v>
      </c>
      <c r="O4691" t="s">
        <v>6585</v>
      </c>
      <c r="P4691" t="s">
        <v>6586</v>
      </c>
    </row>
    <row r="4692" spans="1:16" x14ac:dyDescent="0.35">
      <c r="A4692" t="s">
        <v>1776</v>
      </c>
      <c r="B4692" t="s">
        <v>6587</v>
      </c>
      <c r="C4692" t="s">
        <v>597</v>
      </c>
      <c r="D4692" t="s">
        <v>110</v>
      </c>
      <c r="E4692" t="s">
        <v>20</v>
      </c>
      <c r="F4692" t="b">
        <v>0</v>
      </c>
      <c r="G4692" t="s">
        <v>52</v>
      </c>
      <c r="H4692" s="1">
        <v>45827.874965277777</v>
      </c>
      <c r="I4692" t="b">
        <v>0</v>
      </c>
      <c r="J4692" t="b">
        <v>1</v>
      </c>
      <c r="K4692" t="s">
        <v>31</v>
      </c>
      <c r="L4692" t="s">
        <v>22</v>
      </c>
      <c r="M4692">
        <v>132500</v>
      </c>
      <c r="O4692" t="s">
        <v>6588</v>
      </c>
      <c r="P4692" t="s">
        <v>6589</v>
      </c>
    </row>
    <row r="4693" spans="1:16" x14ac:dyDescent="0.35">
      <c r="A4693" t="s">
        <v>1776</v>
      </c>
      <c r="B4693" t="s">
        <v>6590</v>
      </c>
      <c r="C4693" t="s">
        <v>6591</v>
      </c>
      <c r="D4693" t="s">
        <v>110</v>
      </c>
      <c r="E4693" t="s">
        <v>760</v>
      </c>
      <c r="F4693" t="b">
        <v>0</v>
      </c>
      <c r="G4693" t="s">
        <v>47</v>
      </c>
      <c r="H4693" s="1">
        <v>45827.958460648151</v>
      </c>
      <c r="I4693" t="b">
        <v>1</v>
      </c>
      <c r="J4693" t="b">
        <v>0</v>
      </c>
      <c r="K4693" t="s">
        <v>31</v>
      </c>
      <c r="L4693" t="s">
        <v>32</v>
      </c>
      <c r="N4693">
        <v>21.010000228881839</v>
      </c>
      <c r="O4693" t="s">
        <v>6592</v>
      </c>
      <c r="P4693" t="s">
        <v>6593</v>
      </c>
    </row>
    <row r="4694" spans="1:16" x14ac:dyDescent="0.35">
      <c r="A4694" t="s">
        <v>1776</v>
      </c>
      <c r="B4694" t="s">
        <v>6594</v>
      </c>
      <c r="C4694" t="s">
        <v>6595</v>
      </c>
      <c r="D4694" t="s">
        <v>110</v>
      </c>
      <c r="E4694" t="s">
        <v>20</v>
      </c>
      <c r="F4694" t="b">
        <v>0</v>
      </c>
      <c r="G4694" t="s">
        <v>52</v>
      </c>
      <c r="H4694" s="1">
        <v>45827.999884259261</v>
      </c>
      <c r="I4694" t="b">
        <v>0</v>
      </c>
      <c r="J4694" t="b">
        <v>0</v>
      </c>
      <c r="K4694" t="s">
        <v>31</v>
      </c>
      <c r="L4694" t="s">
        <v>32</v>
      </c>
      <c r="N4694">
        <v>27.5</v>
      </c>
      <c r="O4694" t="s">
        <v>6596</v>
      </c>
      <c r="P4694" t="s">
        <v>6597</v>
      </c>
    </row>
    <row r="4695" spans="1:16" x14ac:dyDescent="0.35">
      <c r="A4695" t="s">
        <v>1776</v>
      </c>
      <c r="B4695" t="s">
        <v>6508</v>
      </c>
      <c r="C4695" t="s">
        <v>1188</v>
      </c>
      <c r="D4695" t="s">
        <v>974</v>
      </c>
      <c r="E4695" t="s">
        <v>20</v>
      </c>
      <c r="F4695" t="b">
        <v>0</v>
      </c>
      <c r="G4695" t="s">
        <v>47</v>
      </c>
      <c r="H4695" s="1">
        <v>45828.000127314823</v>
      </c>
      <c r="I4695" t="b">
        <v>0</v>
      </c>
      <c r="J4695" t="b">
        <v>0</v>
      </c>
      <c r="K4695" t="s">
        <v>31</v>
      </c>
      <c r="L4695" t="s">
        <v>22</v>
      </c>
      <c r="M4695">
        <v>147637.5</v>
      </c>
      <c r="O4695" t="s">
        <v>6509</v>
      </c>
      <c r="P4695" t="s">
        <v>6598</v>
      </c>
    </row>
    <row r="4696" spans="1:16" x14ac:dyDescent="0.35">
      <c r="A4696" t="s">
        <v>1776</v>
      </c>
      <c r="B4696" t="s">
        <v>2840</v>
      </c>
      <c r="C4696" t="s">
        <v>6599</v>
      </c>
      <c r="D4696" t="s">
        <v>36</v>
      </c>
      <c r="E4696" t="s">
        <v>20</v>
      </c>
      <c r="F4696" t="b">
        <v>0</v>
      </c>
      <c r="G4696" t="s">
        <v>52</v>
      </c>
      <c r="H4696" s="1">
        <v>45828.041585648149</v>
      </c>
      <c r="I4696" t="b">
        <v>0</v>
      </c>
      <c r="J4696" t="b">
        <v>1</v>
      </c>
      <c r="K4696" t="s">
        <v>31</v>
      </c>
      <c r="L4696" t="s">
        <v>22</v>
      </c>
      <c r="M4696">
        <v>62000</v>
      </c>
      <c r="O4696" t="s">
        <v>209</v>
      </c>
      <c r="P4696" t="s">
        <v>6600</v>
      </c>
    </row>
    <row r="4697" spans="1:16" x14ac:dyDescent="0.35">
      <c r="A4697" t="s">
        <v>1776</v>
      </c>
      <c r="B4697" t="s">
        <v>2840</v>
      </c>
      <c r="C4697" t="s">
        <v>2602</v>
      </c>
      <c r="D4697" t="s">
        <v>36</v>
      </c>
      <c r="E4697" t="s">
        <v>20</v>
      </c>
      <c r="F4697" t="b">
        <v>0</v>
      </c>
      <c r="G4697" t="s">
        <v>52</v>
      </c>
      <c r="H4697" s="1">
        <v>45828.041631944441</v>
      </c>
      <c r="I4697" t="b">
        <v>0</v>
      </c>
      <c r="J4697" t="b">
        <v>1</v>
      </c>
      <c r="K4697" t="s">
        <v>31</v>
      </c>
      <c r="L4697" t="s">
        <v>22</v>
      </c>
      <c r="M4697">
        <v>62000</v>
      </c>
      <c r="O4697" t="s">
        <v>209</v>
      </c>
      <c r="P4697" t="s">
        <v>6600</v>
      </c>
    </row>
    <row r="4698" spans="1:16" x14ac:dyDescent="0.35">
      <c r="A4698" t="s">
        <v>1776</v>
      </c>
      <c r="B4698" t="s">
        <v>2840</v>
      </c>
      <c r="C4698" t="s">
        <v>5044</v>
      </c>
      <c r="D4698" t="s">
        <v>36</v>
      </c>
      <c r="E4698" t="s">
        <v>20</v>
      </c>
      <c r="F4698" t="b">
        <v>0</v>
      </c>
      <c r="G4698" t="s">
        <v>68</v>
      </c>
      <c r="H4698" s="1">
        <v>45828.042210648149</v>
      </c>
      <c r="I4698" t="b">
        <v>0</v>
      </c>
      <c r="J4698" t="b">
        <v>1</v>
      </c>
      <c r="K4698" t="s">
        <v>31</v>
      </c>
      <c r="L4698" t="s">
        <v>22</v>
      </c>
      <c r="M4698">
        <v>62000</v>
      </c>
      <c r="O4698" t="s">
        <v>209</v>
      </c>
      <c r="P4698" t="s">
        <v>6600</v>
      </c>
    </row>
    <row r="4699" spans="1:16" x14ac:dyDescent="0.35">
      <c r="A4699" t="s">
        <v>1776</v>
      </c>
      <c r="B4699" t="s">
        <v>6601</v>
      </c>
      <c r="C4699" t="s">
        <v>154</v>
      </c>
      <c r="D4699" t="s">
        <v>36</v>
      </c>
      <c r="E4699" t="s">
        <v>91</v>
      </c>
      <c r="F4699" t="b">
        <v>0</v>
      </c>
      <c r="G4699" t="s">
        <v>52</v>
      </c>
      <c r="H4699" s="1">
        <v>45828.08321759259</v>
      </c>
      <c r="I4699" t="b">
        <v>0</v>
      </c>
      <c r="J4699" t="b">
        <v>0</v>
      </c>
      <c r="K4699" t="s">
        <v>31</v>
      </c>
      <c r="L4699" t="s">
        <v>22</v>
      </c>
      <c r="M4699">
        <v>97500</v>
      </c>
      <c r="O4699" t="s">
        <v>6602</v>
      </c>
      <c r="P4699" t="s">
        <v>2173</v>
      </c>
    </row>
    <row r="4700" spans="1:16" x14ac:dyDescent="0.35">
      <c r="A4700" t="s">
        <v>1776</v>
      </c>
      <c r="B4700" t="s">
        <v>6503</v>
      </c>
      <c r="C4700" t="s">
        <v>4579</v>
      </c>
      <c r="D4700" t="s">
        <v>115</v>
      </c>
      <c r="E4700" t="s">
        <v>20</v>
      </c>
      <c r="F4700" t="b">
        <v>0</v>
      </c>
      <c r="G4700" t="s">
        <v>47</v>
      </c>
      <c r="H4700" s="1">
        <v>45828.375486111108</v>
      </c>
      <c r="I4700" t="b">
        <v>0</v>
      </c>
      <c r="J4700" t="b">
        <v>1</v>
      </c>
      <c r="K4700" t="s">
        <v>31</v>
      </c>
      <c r="L4700" t="s">
        <v>22</v>
      </c>
      <c r="M4700">
        <v>111215</v>
      </c>
      <c r="O4700" t="s">
        <v>6504</v>
      </c>
      <c r="P4700" t="s">
        <v>140</v>
      </c>
    </row>
    <row r="4701" spans="1:16" x14ac:dyDescent="0.35">
      <c r="A4701" t="s">
        <v>1776</v>
      </c>
      <c r="B4701" t="s">
        <v>1932</v>
      </c>
      <c r="C4701" t="s">
        <v>6603</v>
      </c>
      <c r="D4701" t="s">
        <v>42</v>
      </c>
      <c r="E4701" t="s">
        <v>20</v>
      </c>
      <c r="F4701" t="b">
        <v>0</v>
      </c>
      <c r="G4701" t="s">
        <v>43</v>
      </c>
      <c r="H4701" s="1">
        <v>45828.375532407408</v>
      </c>
      <c r="I4701" t="b">
        <v>1</v>
      </c>
      <c r="J4701" t="b">
        <v>0</v>
      </c>
      <c r="K4701" t="s">
        <v>31</v>
      </c>
      <c r="L4701" t="s">
        <v>32</v>
      </c>
      <c r="N4701">
        <v>60</v>
      </c>
      <c r="O4701" t="s">
        <v>6604</v>
      </c>
      <c r="P4701" t="s">
        <v>232</v>
      </c>
    </row>
    <row r="4702" spans="1:16" x14ac:dyDescent="0.35">
      <c r="A4702" t="s">
        <v>1776</v>
      </c>
      <c r="B4702" t="s">
        <v>6525</v>
      </c>
      <c r="C4702" t="s">
        <v>2923</v>
      </c>
      <c r="D4702" t="s">
        <v>115</v>
      </c>
      <c r="E4702" t="s">
        <v>20</v>
      </c>
      <c r="F4702" t="b">
        <v>0</v>
      </c>
      <c r="G4702" t="s">
        <v>68</v>
      </c>
      <c r="H4702" s="1">
        <v>45828.376620370371</v>
      </c>
      <c r="I4702" t="b">
        <v>0</v>
      </c>
      <c r="J4702" t="b">
        <v>0</v>
      </c>
      <c r="K4702" t="s">
        <v>31</v>
      </c>
      <c r="L4702" t="s">
        <v>22</v>
      </c>
      <c r="M4702">
        <v>198000</v>
      </c>
      <c r="O4702" t="s">
        <v>6526</v>
      </c>
    </row>
    <row r="4703" spans="1:16" x14ac:dyDescent="0.35">
      <c r="A4703" t="s">
        <v>1776</v>
      </c>
      <c r="B4703" t="s">
        <v>6579</v>
      </c>
      <c r="C4703" t="s">
        <v>170</v>
      </c>
      <c r="D4703" t="s">
        <v>115</v>
      </c>
      <c r="E4703" t="s">
        <v>436</v>
      </c>
      <c r="F4703" t="b">
        <v>0</v>
      </c>
      <c r="G4703" t="s">
        <v>171</v>
      </c>
      <c r="H4703" s="1">
        <v>45828.392500000002</v>
      </c>
      <c r="I4703" t="b">
        <v>1</v>
      </c>
      <c r="J4703" t="b">
        <v>0</v>
      </c>
      <c r="K4703" t="s">
        <v>31</v>
      </c>
      <c r="L4703" t="s">
        <v>22</v>
      </c>
      <c r="M4703">
        <v>22500</v>
      </c>
      <c r="O4703" t="s">
        <v>6580</v>
      </c>
      <c r="P4703" t="s">
        <v>164</v>
      </c>
    </row>
    <row r="4704" spans="1:16" x14ac:dyDescent="0.35">
      <c r="A4704" t="s">
        <v>1776</v>
      </c>
      <c r="B4704" t="s">
        <v>6605</v>
      </c>
      <c r="C4704" t="s">
        <v>6606</v>
      </c>
      <c r="D4704" t="s">
        <v>115</v>
      </c>
      <c r="E4704" t="s">
        <v>20</v>
      </c>
      <c r="F4704" t="b">
        <v>0</v>
      </c>
      <c r="G4704" t="s">
        <v>68</v>
      </c>
      <c r="H4704" s="1">
        <v>45828.417500000003</v>
      </c>
      <c r="I4704" t="b">
        <v>0</v>
      </c>
      <c r="J4704" t="b">
        <v>0</v>
      </c>
      <c r="K4704" t="s">
        <v>31</v>
      </c>
      <c r="L4704" t="s">
        <v>22</v>
      </c>
      <c r="M4704">
        <v>115000</v>
      </c>
      <c r="O4704" t="s">
        <v>1123</v>
      </c>
      <c r="P4704" t="s">
        <v>6607</v>
      </c>
    </row>
    <row r="4705" spans="1:16" x14ac:dyDescent="0.35">
      <c r="A4705" t="s">
        <v>1776</v>
      </c>
      <c r="B4705" t="s">
        <v>2840</v>
      </c>
      <c r="C4705" t="s">
        <v>2852</v>
      </c>
      <c r="D4705" t="s">
        <v>36</v>
      </c>
      <c r="E4705" t="s">
        <v>20</v>
      </c>
      <c r="F4705" t="b">
        <v>0</v>
      </c>
      <c r="G4705" t="s">
        <v>52</v>
      </c>
      <c r="H4705" s="1">
        <v>45828.500104166669</v>
      </c>
      <c r="I4705" t="b">
        <v>0</v>
      </c>
      <c r="J4705" t="b">
        <v>1</v>
      </c>
      <c r="K4705" t="s">
        <v>31</v>
      </c>
      <c r="L4705" t="s">
        <v>22</v>
      </c>
      <c r="M4705">
        <v>62000</v>
      </c>
      <c r="O4705" t="s">
        <v>209</v>
      </c>
      <c r="P4705" t="s">
        <v>6600</v>
      </c>
    </row>
    <row r="4706" spans="1:16" x14ac:dyDescent="0.35">
      <c r="A4706" t="s">
        <v>1776</v>
      </c>
      <c r="B4706" t="s">
        <v>2840</v>
      </c>
      <c r="C4706" t="s">
        <v>1336</v>
      </c>
      <c r="D4706" t="s">
        <v>36</v>
      </c>
      <c r="E4706" t="s">
        <v>20</v>
      </c>
      <c r="F4706" t="b">
        <v>0</v>
      </c>
      <c r="G4706" t="s">
        <v>68</v>
      </c>
      <c r="H4706" s="1">
        <v>45828.50068287037</v>
      </c>
      <c r="I4706" t="b">
        <v>0</v>
      </c>
      <c r="J4706" t="b">
        <v>1</v>
      </c>
      <c r="K4706" t="s">
        <v>31</v>
      </c>
      <c r="L4706" t="s">
        <v>22</v>
      </c>
      <c r="M4706">
        <v>62000</v>
      </c>
      <c r="O4706" t="s">
        <v>209</v>
      </c>
      <c r="P4706" t="s">
        <v>6600</v>
      </c>
    </row>
    <row r="4707" spans="1:16" x14ac:dyDescent="0.35">
      <c r="A4707" t="s">
        <v>1776</v>
      </c>
      <c r="B4707" t="s">
        <v>6608</v>
      </c>
      <c r="C4707" t="s">
        <v>354</v>
      </c>
      <c r="D4707" t="s">
        <v>36</v>
      </c>
      <c r="E4707" t="s">
        <v>20</v>
      </c>
      <c r="F4707" t="b">
        <v>0</v>
      </c>
      <c r="G4707" t="s">
        <v>43</v>
      </c>
      <c r="H4707" s="1">
        <v>45828.625509259262</v>
      </c>
      <c r="I4707" t="b">
        <v>1</v>
      </c>
      <c r="J4707" t="b">
        <v>0</v>
      </c>
      <c r="K4707" t="s">
        <v>31</v>
      </c>
      <c r="L4707" t="s">
        <v>32</v>
      </c>
      <c r="N4707">
        <v>65</v>
      </c>
      <c r="O4707" t="s">
        <v>2781</v>
      </c>
      <c r="P4707" t="s">
        <v>140</v>
      </c>
    </row>
    <row r="4708" spans="1:16" x14ac:dyDescent="0.35">
      <c r="A4708" t="s">
        <v>1776</v>
      </c>
      <c r="B4708" t="s">
        <v>2196</v>
      </c>
      <c r="C4708" t="s">
        <v>1488</v>
      </c>
      <c r="D4708" t="s">
        <v>36</v>
      </c>
      <c r="E4708" t="s">
        <v>20</v>
      </c>
      <c r="F4708" t="b">
        <v>0</v>
      </c>
      <c r="G4708" t="s">
        <v>68</v>
      </c>
      <c r="H4708" s="1">
        <v>45828.625706018523</v>
      </c>
      <c r="I4708" t="b">
        <v>0</v>
      </c>
      <c r="J4708" t="b">
        <v>0</v>
      </c>
      <c r="K4708" t="s">
        <v>31</v>
      </c>
      <c r="L4708" t="s">
        <v>22</v>
      </c>
      <c r="M4708">
        <v>85000</v>
      </c>
      <c r="O4708" t="s">
        <v>1489</v>
      </c>
      <c r="P4708" t="s">
        <v>216</v>
      </c>
    </row>
    <row r="4709" spans="1:16" x14ac:dyDescent="0.35">
      <c r="A4709" t="s">
        <v>1776</v>
      </c>
      <c r="B4709" t="s">
        <v>6609</v>
      </c>
      <c r="C4709" t="s">
        <v>446</v>
      </c>
      <c r="D4709" t="s">
        <v>110</v>
      </c>
      <c r="E4709" t="s">
        <v>760</v>
      </c>
      <c r="F4709" t="b">
        <v>0</v>
      </c>
      <c r="G4709" t="s">
        <v>52</v>
      </c>
      <c r="H4709" s="1">
        <v>45828.666770833333</v>
      </c>
      <c r="I4709" t="b">
        <v>0</v>
      </c>
      <c r="J4709" t="b">
        <v>0</v>
      </c>
      <c r="K4709" t="s">
        <v>31</v>
      </c>
      <c r="L4709" t="s">
        <v>32</v>
      </c>
      <c r="N4709">
        <v>31.25</v>
      </c>
      <c r="O4709" t="s">
        <v>6610</v>
      </c>
      <c r="P4709" t="s">
        <v>206</v>
      </c>
    </row>
    <row r="4710" spans="1:16" x14ac:dyDescent="0.35">
      <c r="A4710" t="s">
        <v>1776</v>
      </c>
      <c r="B4710" t="s">
        <v>1935</v>
      </c>
      <c r="C4710" t="s">
        <v>446</v>
      </c>
      <c r="D4710" t="s">
        <v>36</v>
      </c>
      <c r="E4710" t="s">
        <v>91</v>
      </c>
      <c r="F4710" t="b">
        <v>0</v>
      </c>
      <c r="G4710" t="s">
        <v>52</v>
      </c>
      <c r="H4710" s="1">
        <v>45828.666770833333</v>
      </c>
      <c r="I4710" t="b">
        <v>0</v>
      </c>
      <c r="J4710" t="b">
        <v>0</v>
      </c>
      <c r="K4710" t="s">
        <v>31</v>
      </c>
      <c r="L4710" t="s">
        <v>32</v>
      </c>
      <c r="N4710">
        <v>28.715000152587891</v>
      </c>
      <c r="O4710" t="s">
        <v>924</v>
      </c>
      <c r="P4710" t="s">
        <v>206</v>
      </c>
    </row>
    <row r="4711" spans="1:16" x14ac:dyDescent="0.35">
      <c r="A4711" t="s">
        <v>1776</v>
      </c>
      <c r="B4711" t="s">
        <v>6611</v>
      </c>
      <c r="C4711" t="s">
        <v>552</v>
      </c>
      <c r="D4711" t="s">
        <v>36</v>
      </c>
      <c r="E4711" t="s">
        <v>20</v>
      </c>
      <c r="F4711" t="b">
        <v>0</v>
      </c>
      <c r="G4711" t="s">
        <v>171</v>
      </c>
      <c r="H4711" s="1">
        <v>45828.726307870369</v>
      </c>
      <c r="I4711" t="b">
        <v>0</v>
      </c>
      <c r="J4711" t="b">
        <v>1</v>
      </c>
      <c r="K4711" t="s">
        <v>31</v>
      </c>
      <c r="L4711" t="s">
        <v>22</v>
      </c>
      <c r="M4711">
        <v>115000</v>
      </c>
      <c r="O4711" t="s">
        <v>6612</v>
      </c>
      <c r="P4711" t="s">
        <v>6613</v>
      </c>
    </row>
    <row r="4712" spans="1:16" x14ac:dyDescent="0.35">
      <c r="A4712" t="s">
        <v>1776</v>
      </c>
      <c r="B4712" t="s">
        <v>6614</v>
      </c>
      <c r="C4712" t="s">
        <v>193</v>
      </c>
      <c r="D4712" t="s">
        <v>110</v>
      </c>
      <c r="E4712" t="s">
        <v>20</v>
      </c>
      <c r="F4712" t="b">
        <v>0</v>
      </c>
      <c r="G4712" t="s">
        <v>52</v>
      </c>
      <c r="H4712" s="1">
        <v>45828.750173611108</v>
      </c>
      <c r="I4712" t="b">
        <v>0</v>
      </c>
      <c r="J4712" t="b">
        <v>1</v>
      </c>
      <c r="K4712" t="s">
        <v>31</v>
      </c>
      <c r="L4712" t="s">
        <v>22</v>
      </c>
      <c r="M4712">
        <v>102500</v>
      </c>
      <c r="O4712" t="s">
        <v>6615</v>
      </c>
      <c r="P4712" t="s">
        <v>3521</v>
      </c>
    </row>
    <row r="4713" spans="1:16" x14ac:dyDescent="0.35">
      <c r="A4713" t="s">
        <v>1776</v>
      </c>
      <c r="B4713" t="s">
        <v>6616</v>
      </c>
      <c r="C4713" t="s">
        <v>649</v>
      </c>
      <c r="D4713" t="s">
        <v>36</v>
      </c>
      <c r="E4713" t="s">
        <v>20</v>
      </c>
      <c r="F4713" t="b">
        <v>0</v>
      </c>
      <c r="G4713" t="s">
        <v>43</v>
      </c>
      <c r="H4713" s="1">
        <v>45828.750509259262</v>
      </c>
      <c r="I4713" t="b">
        <v>0</v>
      </c>
      <c r="J4713" t="b">
        <v>1</v>
      </c>
      <c r="K4713" t="s">
        <v>31</v>
      </c>
      <c r="L4713" t="s">
        <v>22</v>
      </c>
      <c r="M4713">
        <v>77500</v>
      </c>
      <c r="O4713" t="s">
        <v>6617</v>
      </c>
      <c r="P4713" t="s">
        <v>164</v>
      </c>
    </row>
    <row r="4714" spans="1:16" x14ac:dyDescent="0.35">
      <c r="A4714" t="s">
        <v>1776</v>
      </c>
      <c r="B4714" t="s">
        <v>5006</v>
      </c>
      <c r="C4714" t="s">
        <v>142</v>
      </c>
      <c r="D4714" t="s">
        <v>115</v>
      </c>
      <c r="E4714" t="s">
        <v>20</v>
      </c>
      <c r="F4714" t="b">
        <v>0</v>
      </c>
      <c r="G4714" t="s">
        <v>68</v>
      </c>
      <c r="H4714" s="1">
        <v>45828.750717592593</v>
      </c>
      <c r="I4714" t="b">
        <v>0</v>
      </c>
      <c r="J4714" t="b">
        <v>1</v>
      </c>
      <c r="K4714" t="s">
        <v>31</v>
      </c>
      <c r="L4714" t="s">
        <v>22</v>
      </c>
      <c r="M4714">
        <v>90000</v>
      </c>
      <c r="O4714" t="s">
        <v>3862</v>
      </c>
      <c r="P4714" t="s">
        <v>5007</v>
      </c>
    </row>
    <row r="4715" spans="1:16" x14ac:dyDescent="0.35">
      <c r="A4715" t="s">
        <v>1776</v>
      </c>
      <c r="B4715" t="s">
        <v>6618</v>
      </c>
      <c r="C4715" t="s">
        <v>6619</v>
      </c>
      <c r="D4715" t="s">
        <v>29</v>
      </c>
      <c r="E4715" t="s">
        <v>20</v>
      </c>
      <c r="F4715" t="b">
        <v>0</v>
      </c>
      <c r="G4715" t="s">
        <v>52</v>
      </c>
      <c r="H4715" s="1">
        <v>45828.751944444448</v>
      </c>
      <c r="I4715" t="b">
        <v>1</v>
      </c>
      <c r="J4715" t="b">
        <v>1</v>
      </c>
      <c r="K4715" t="s">
        <v>31</v>
      </c>
      <c r="L4715" t="s">
        <v>32</v>
      </c>
      <c r="N4715">
        <v>20</v>
      </c>
      <c r="O4715" t="s">
        <v>6620</v>
      </c>
      <c r="P4715" t="s">
        <v>2456</v>
      </c>
    </row>
    <row r="4716" spans="1:16" x14ac:dyDescent="0.35">
      <c r="A4716" t="s">
        <v>1776</v>
      </c>
      <c r="B4716" t="s">
        <v>6621</v>
      </c>
      <c r="C4716" t="s">
        <v>6622</v>
      </c>
      <c r="D4716" t="s">
        <v>36</v>
      </c>
      <c r="E4716" t="s">
        <v>20</v>
      </c>
      <c r="F4716" t="b">
        <v>0</v>
      </c>
      <c r="G4716" t="s">
        <v>47</v>
      </c>
      <c r="H4716" s="1">
        <v>45828.792013888888</v>
      </c>
      <c r="I4716" t="b">
        <v>0</v>
      </c>
      <c r="J4716" t="b">
        <v>1</v>
      </c>
      <c r="K4716" t="s">
        <v>31</v>
      </c>
      <c r="L4716" t="s">
        <v>22</v>
      </c>
      <c r="M4716">
        <v>106000</v>
      </c>
      <c r="O4716" t="s">
        <v>1911</v>
      </c>
      <c r="P4716" t="s">
        <v>6623</v>
      </c>
    </row>
    <row r="4717" spans="1:16" x14ac:dyDescent="0.35">
      <c r="A4717" t="s">
        <v>1776</v>
      </c>
      <c r="B4717" t="s">
        <v>6624</v>
      </c>
      <c r="C4717" t="s">
        <v>6625</v>
      </c>
      <c r="D4717" t="s">
        <v>110</v>
      </c>
      <c r="E4717" t="s">
        <v>20</v>
      </c>
      <c r="F4717" t="b">
        <v>0</v>
      </c>
      <c r="G4717" t="s">
        <v>47</v>
      </c>
      <c r="H4717" s="1">
        <v>45828.792013888888</v>
      </c>
      <c r="I4717" t="b">
        <v>0</v>
      </c>
      <c r="J4717" t="b">
        <v>1</v>
      </c>
      <c r="K4717" t="s">
        <v>31</v>
      </c>
      <c r="L4717" t="s">
        <v>22</v>
      </c>
      <c r="M4717">
        <v>101000</v>
      </c>
      <c r="O4717" t="s">
        <v>6626</v>
      </c>
      <c r="P4717" t="s">
        <v>6627</v>
      </c>
    </row>
    <row r="4718" spans="1:16" x14ac:dyDescent="0.35">
      <c r="A4718" t="s">
        <v>1776</v>
      </c>
      <c r="B4718" t="s">
        <v>2474</v>
      </c>
      <c r="C4718" t="s">
        <v>6628</v>
      </c>
      <c r="D4718" t="s">
        <v>36</v>
      </c>
      <c r="E4718" t="s">
        <v>20</v>
      </c>
      <c r="F4718" t="b">
        <v>0</v>
      </c>
      <c r="G4718" t="s">
        <v>52</v>
      </c>
      <c r="H4718" s="1">
        <v>45829.00199074074</v>
      </c>
      <c r="I4718" t="b">
        <v>0</v>
      </c>
      <c r="J4718" t="b">
        <v>0</v>
      </c>
      <c r="K4718" t="s">
        <v>31</v>
      </c>
      <c r="L4718" t="s">
        <v>22</v>
      </c>
      <c r="M4718">
        <v>94792.3359375</v>
      </c>
      <c r="O4718" t="s">
        <v>209</v>
      </c>
      <c r="P4718" t="s">
        <v>6629</v>
      </c>
    </row>
    <row r="4719" spans="1:16" x14ac:dyDescent="0.35">
      <c r="A4719" t="s">
        <v>1776</v>
      </c>
      <c r="B4719" t="s">
        <v>6630</v>
      </c>
      <c r="C4719" t="s">
        <v>6631</v>
      </c>
      <c r="D4719" t="s">
        <v>17519</v>
      </c>
      <c r="E4719" t="s">
        <v>20</v>
      </c>
      <c r="F4719" t="b">
        <v>0</v>
      </c>
      <c r="G4719" t="s">
        <v>47</v>
      </c>
      <c r="H4719" s="1">
        <v>45829.250381944446</v>
      </c>
      <c r="I4719" t="b">
        <v>1</v>
      </c>
      <c r="J4719" t="b">
        <v>0</v>
      </c>
      <c r="K4719" t="s">
        <v>31</v>
      </c>
      <c r="L4719" t="s">
        <v>32</v>
      </c>
      <c r="N4719">
        <v>42</v>
      </c>
      <c r="O4719" t="s">
        <v>6632</v>
      </c>
    </row>
    <row r="4720" spans="1:16" x14ac:dyDescent="0.35">
      <c r="A4720" t="s">
        <v>1776</v>
      </c>
      <c r="B4720" t="s">
        <v>1776</v>
      </c>
      <c r="C4720" t="s">
        <v>1448</v>
      </c>
      <c r="D4720" t="s">
        <v>110</v>
      </c>
      <c r="E4720" t="s">
        <v>20</v>
      </c>
      <c r="F4720" t="b">
        <v>0</v>
      </c>
      <c r="G4720" t="s">
        <v>47</v>
      </c>
      <c r="H4720" s="1">
        <v>45829.250381944446</v>
      </c>
      <c r="I4720" t="b">
        <v>0</v>
      </c>
      <c r="J4720" t="b">
        <v>1</v>
      </c>
      <c r="K4720" t="s">
        <v>31</v>
      </c>
      <c r="L4720" t="s">
        <v>22</v>
      </c>
      <c r="M4720">
        <v>88562</v>
      </c>
      <c r="O4720" t="s">
        <v>6494</v>
      </c>
      <c r="P4720" t="s">
        <v>2925</v>
      </c>
    </row>
    <row r="4721" spans="1:16" x14ac:dyDescent="0.35">
      <c r="A4721" t="s">
        <v>1776</v>
      </c>
      <c r="B4721" t="s">
        <v>2355</v>
      </c>
      <c r="C4721" t="s">
        <v>421</v>
      </c>
      <c r="D4721" t="s">
        <v>36</v>
      </c>
      <c r="E4721" t="s">
        <v>20</v>
      </c>
      <c r="F4721" t="b">
        <v>0</v>
      </c>
      <c r="G4721" t="s">
        <v>47</v>
      </c>
      <c r="H4721" s="1">
        <v>45829.250381944446</v>
      </c>
      <c r="I4721" t="b">
        <v>0</v>
      </c>
      <c r="J4721" t="b">
        <v>0</v>
      </c>
      <c r="K4721" t="s">
        <v>31</v>
      </c>
      <c r="L4721" t="s">
        <v>22</v>
      </c>
      <c r="M4721">
        <v>69500</v>
      </c>
      <c r="O4721" t="s">
        <v>6633</v>
      </c>
      <c r="P4721" t="s">
        <v>164</v>
      </c>
    </row>
    <row r="4722" spans="1:16" x14ac:dyDescent="0.35">
      <c r="A4722" t="s">
        <v>1776</v>
      </c>
      <c r="B4722" t="s">
        <v>1776</v>
      </c>
      <c r="C4722" t="s">
        <v>6634</v>
      </c>
      <c r="D4722" t="s">
        <v>6635</v>
      </c>
      <c r="E4722" t="s">
        <v>20</v>
      </c>
      <c r="F4722" t="b">
        <v>0</v>
      </c>
      <c r="G4722" t="s">
        <v>43</v>
      </c>
      <c r="H4722" s="1">
        <v>45829.250578703701</v>
      </c>
      <c r="I4722" t="b">
        <v>0</v>
      </c>
      <c r="J4722" t="b">
        <v>1</v>
      </c>
      <c r="K4722" t="s">
        <v>31</v>
      </c>
      <c r="L4722" t="s">
        <v>22</v>
      </c>
      <c r="M4722">
        <v>95000</v>
      </c>
      <c r="O4722" t="s">
        <v>6636</v>
      </c>
      <c r="P4722" t="s">
        <v>2389</v>
      </c>
    </row>
    <row r="4723" spans="1:16" x14ac:dyDescent="0.35">
      <c r="A4723" t="s">
        <v>1776</v>
      </c>
      <c r="B4723" t="s">
        <v>1944</v>
      </c>
      <c r="C4723" t="s">
        <v>649</v>
      </c>
      <c r="D4723" t="s">
        <v>2039</v>
      </c>
      <c r="E4723" t="s">
        <v>760</v>
      </c>
      <c r="F4723" t="b">
        <v>0</v>
      </c>
      <c r="G4723" t="s">
        <v>43</v>
      </c>
      <c r="H4723" s="1">
        <v>45829.250578703701</v>
      </c>
      <c r="I4723" t="b">
        <v>0</v>
      </c>
      <c r="J4723" t="b">
        <v>0</v>
      </c>
      <c r="K4723" t="s">
        <v>31</v>
      </c>
      <c r="L4723" t="s">
        <v>22</v>
      </c>
      <c r="M4723">
        <v>50000</v>
      </c>
      <c r="O4723" t="s">
        <v>4001</v>
      </c>
      <c r="P4723" t="s">
        <v>6637</v>
      </c>
    </row>
    <row r="4724" spans="1:16" x14ac:dyDescent="0.35">
      <c r="A4724" t="s">
        <v>1776</v>
      </c>
      <c r="B4724" t="s">
        <v>4971</v>
      </c>
      <c r="C4724" t="s">
        <v>4972</v>
      </c>
      <c r="D4724" t="s">
        <v>115</v>
      </c>
      <c r="E4724" t="s">
        <v>20</v>
      </c>
      <c r="F4724" t="b">
        <v>0</v>
      </c>
      <c r="G4724" t="s">
        <v>52</v>
      </c>
      <c r="H4724" s="1">
        <v>45829.291863425933</v>
      </c>
      <c r="I4724" t="b">
        <v>0</v>
      </c>
      <c r="J4724" t="b">
        <v>1</v>
      </c>
      <c r="K4724" t="s">
        <v>31</v>
      </c>
      <c r="L4724" t="s">
        <v>22</v>
      </c>
      <c r="M4724">
        <v>65779.5</v>
      </c>
      <c r="O4724" t="s">
        <v>4973</v>
      </c>
      <c r="P4724" t="s">
        <v>164</v>
      </c>
    </row>
    <row r="4725" spans="1:16" x14ac:dyDescent="0.35">
      <c r="A4725" t="s">
        <v>1776</v>
      </c>
      <c r="B4725" t="s">
        <v>3193</v>
      </c>
      <c r="C4725" t="s">
        <v>72</v>
      </c>
      <c r="D4725" t="s">
        <v>115</v>
      </c>
      <c r="E4725" t="s">
        <v>20</v>
      </c>
      <c r="F4725" t="b">
        <v>0</v>
      </c>
      <c r="G4725" t="s">
        <v>30</v>
      </c>
      <c r="H4725" s="1">
        <v>45829.303819444453</v>
      </c>
      <c r="I4725" t="b">
        <v>0</v>
      </c>
      <c r="J4725" t="b">
        <v>1</v>
      </c>
      <c r="K4725" t="s">
        <v>31</v>
      </c>
      <c r="L4725" t="s">
        <v>22</v>
      </c>
      <c r="M4725">
        <v>137500</v>
      </c>
      <c r="O4725" t="s">
        <v>3194</v>
      </c>
      <c r="P4725" t="s">
        <v>3195</v>
      </c>
    </row>
    <row r="4726" spans="1:16" x14ac:dyDescent="0.35">
      <c r="A4726" t="s">
        <v>1776</v>
      </c>
      <c r="B4726" t="s">
        <v>3129</v>
      </c>
      <c r="C4726" t="s">
        <v>6638</v>
      </c>
      <c r="D4726" t="s">
        <v>42</v>
      </c>
      <c r="E4726" t="s">
        <v>20</v>
      </c>
      <c r="F4726" t="b">
        <v>0</v>
      </c>
      <c r="G4726" t="s">
        <v>52</v>
      </c>
      <c r="H4726" s="1">
        <v>45829.375196759262</v>
      </c>
      <c r="I4726" t="b">
        <v>1</v>
      </c>
      <c r="J4726" t="b">
        <v>0</v>
      </c>
      <c r="K4726" t="s">
        <v>31</v>
      </c>
      <c r="L4726" t="s">
        <v>32</v>
      </c>
      <c r="N4726">
        <v>42.5</v>
      </c>
      <c r="O4726" t="s">
        <v>5040</v>
      </c>
      <c r="P4726" t="s">
        <v>2020</v>
      </c>
    </row>
    <row r="4727" spans="1:16" x14ac:dyDescent="0.35">
      <c r="A4727" t="s">
        <v>1776</v>
      </c>
      <c r="B4727" t="s">
        <v>3795</v>
      </c>
      <c r="C4727" t="s">
        <v>6639</v>
      </c>
      <c r="D4727" t="s">
        <v>573</v>
      </c>
      <c r="E4727" t="s">
        <v>296</v>
      </c>
      <c r="F4727" t="b">
        <v>0</v>
      </c>
      <c r="G4727" t="s">
        <v>52</v>
      </c>
      <c r="H4727" s="1">
        <v>45829.458425925928</v>
      </c>
      <c r="I4727" t="b">
        <v>1</v>
      </c>
      <c r="J4727" t="b">
        <v>1</v>
      </c>
      <c r="K4727" t="s">
        <v>31</v>
      </c>
      <c r="L4727" t="s">
        <v>32</v>
      </c>
      <c r="N4727">
        <v>52.5</v>
      </c>
      <c r="O4727" t="s">
        <v>6567</v>
      </c>
      <c r="P4727" t="s">
        <v>1174</v>
      </c>
    </row>
    <row r="4728" spans="1:16" x14ac:dyDescent="0.35">
      <c r="A4728" t="s">
        <v>1776</v>
      </c>
      <c r="B4728" t="s">
        <v>3795</v>
      </c>
      <c r="C4728" t="s">
        <v>5568</v>
      </c>
      <c r="D4728" t="s">
        <v>573</v>
      </c>
      <c r="E4728" t="s">
        <v>296</v>
      </c>
      <c r="F4728" t="b">
        <v>0</v>
      </c>
      <c r="G4728" t="s">
        <v>68</v>
      </c>
      <c r="H4728" s="1">
        <v>45829.470381944448</v>
      </c>
      <c r="I4728" t="b">
        <v>0</v>
      </c>
      <c r="J4728" t="b">
        <v>0</v>
      </c>
      <c r="K4728" t="s">
        <v>31</v>
      </c>
      <c r="L4728" t="s">
        <v>32</v>
      </c>
      <c r="N4728">
        <v>23</v>
      </c>
      <c r="O4728" t="s">
        <v>3748</v>
      </c>
      <c r="P4728" t="s">
        <v>64</v>
      </c>
    </row>
    <row r="4729" spans="1:16" x14ac:dyDescent="0.35">
      <c r="A4729" t="s">
        <v>1776</v>
      </c>
      <c r="B4729" t="s">
        <v>1776</v>
      </c>
      <c r="C4729" t="s">
        <v>563</v>
      </c>
      <c r="D4729" t="s">
        <v>36</v>
      </c>
      <c r="E4729" t="s">
        <v>20</v>
      </c>
      <c r="F4729" t="b">
        <v>0</v>
      </c>
      <c r="G4729" t="s">
        <v>52</v>
      </c>
      <c r="H4729" s="1">
        <v>45829.500173611108</v>
      </c>
      <c r="I4729" t="b">
        <v>0</v>
      </c>
      <c r="J4729" t="b">
        <v>1</v>
      </c>
      <c r="K4729" t="s">
        <v>31</v>
      </c>
      <c r="L4729" t="s">
        <v>32</v>
      </c>
      <c r="N4729">
        <v>45</v>
      </c>
      <c r="O4729" t="s">
        <v>209</v>
      </c>
      <c r="P4729" t="s">
        <v>5742</v>
      </c>
    </row>
    <row r="4730" spans="1:16" x14ac:dyDescent="0.35">
      <c r="A4730" t="s">
        <v>1776</v>
      </c>
      <c r="B4730" t="s">
        <v>6640</v>
      </c>
      <c r="C4730" t="s">
        <v>4541</v>
      </c>
      <c r="D4730" t="s">
        <v>36</v>
      </c>
      <c r="E4730" t="s">
        <v>20</v>
      </c>
      <c r="F4730" t="b">
        <v>0</v>
      </c>
      <c r="G4730" t="s">
        <v>52</v>
      </c>
      <c r="H4730" s="1">
        <v>45829.583333333343</v>
      </c>
      <c r="I4730" t="b">
        <v>0</v>
      </c>
      <c r="J4730" t="b">
        <v>1</v>
      </c>
      <c r="K4730" t="s">
        <v>31</v>
      </c>
      <c r="L4730" t="s">
        <v>32</v>
      </c>
      <c r="N4730">
        <v>19.5</v>
      </c>
      <c r="O4730" t="s">
        <v>2096</v>
      </c>
    </row>
    <row r="4731" spans="1:16" x14ac:dyDescent="0.35">
      <c r="A4731" t="s">
        <v>1776</v>
      </c>
      <c r="B4731" t="s">
        <v>6641</v>
      </c>
      <c r="C4731" t="s">
        <v>320</v>
      </c>
      <c r="D4731" t="s">
        <v>19</v>
      </c>
      <c r="E4731" t="s">
        <v>20</v>
      </c>
      <c r="F4731" t="b">
        <v>0</v>
      </c>
      <c r="G4731" t="s">
        <v>52</v>
      </c>
      <c r="H4731" s="1">
        <v>45829.625162037039</v>
      </c>
      <c r="I4731" t="b">
        <v>0</v>
      </c>
      <c r="J4731" t="b">
        <v>1</v>
      </c>
      <c r="K4731" t="s">
        <v>31</v>
      </c>
      <c r="L4731" t="s">
        <v>22</v>
      </c>
      <c r="M4731">
        <v>162000</v>
      </c>
      <c r="O4731" t="s">
        <v>306</v>
      </c>
      <c r="P4731" t="s">
        <v>6324</v>
      </c>
    </row>
    <row r="4732" spans="1:16" x14ac:dyDescent="0.35">
      <c r="A4732" t="s">
        <v>1776</v>
      </c>
      <c r="B4732" t="s">
        <v>6642</v>
      </c>
      <c r="C4732" t="s">
        <v>142</v>
      </c>
      <c r="D4732" t="s">
        <v>19</v>
      </c>
      <c r="E4732" t="s">
        <v>20</v>
      </c>
      <c r="F4732" t="b">
        <v>0</v>
      </c>
      <c r="G4732" t="s">
        <v>68</v>
      </c>
      <c r="H4732" s="1">
        <v>45829.625810185193</v>
      </c>
      <c r="I4732" t="b">
        <v>0</v>
      </c>
      <c r="J4732" t="b">
        <v>1</v>
      </c>
      <c r="K4732" t="s">
        <v>31</v>
      </c>
      <c r="L4732" t="s">
        <v>22</v>
      </c>
      <c r="M4732">
        <v>211510</v>
      </c>
      <c r="O4732" t="s">
        <v>306</v>
      </c>
      <c r="P4732" t="s">
        <v>6324</v>
      </c>
    </row>
    <row r="4733" spans="1:16" x14ac:dyDescent="0.35">
      <c r="A4733" t="s">
        <v>1776</v>
      </c>
      <c r="B4733" t="s">
        <v>2291</v>
      </c>
      <c r="C4733" t="s">
        <v>3949</v>
      </c>
      <c r="D4733" t="s">
        <v>115</v>
      </c>
      <c r="F4733" t="b">
        <v>0</v>
      </c>
      <c r="G4733" t="s">
        <v>52</v>
      </c>
      <c r="H4733" s="1">
        <v>45829.792013888888</v>
      </c>
      <c r="I4733" t="b">
        <v>0</v>
      </c>
      <c r="J4733" t="b">
        <v>0</v>
      </c>
      <c r="K4733" t="s">
        <v>31</v>
      </c>
      <c r="L4733" t="s">
        <v>22</v>
      </c>
      <c r="M4733">
        <v>93176</v>
      </c>
      <c r="O4733" t="s">
        <v>3950</v>
      </c>
    </row>
    <row r="4734" spans="1:16" x14ac:dyDescent="0.35">
      <c r="A4734" t="s">
        <v>1776</v>
      </c>
      <c r="B4734" t="s">
        <v>5327</v>
      </c>
      <c r="C4734" t="s">
        <v>824</v>
      </c>
      <c r="D4734" t="s">
        <v>115</v>
      </c>
      <c r="E4734" t="s">
        <v>91</v>
      </c>
      <c r="F4734" t="b">
        <v>0</v>
      </c>
      <c r="G4734" t="s">
        <v>43</v>
      </c>
      <c r="H4734" s="1">
        <v>45829.79241898148</v>
      </c>
      <c r="I4734" t="b">
        <v>0</v>
      </c>
      <c r="J4734" t="b">
        <v>1</v>
      </c>
      <c r="K4734" t="s">
        <v>31</v>
      </c>
      <c r="L4734" t="s">
        <v>32</v>
      </c>
      <c r="N4734">
        <v>16.510000228881839</v>
      </c>
      <c r="O4734" t="s">
        <v>553</v>
      </c>
    </row>
    <row r="4735" spans="1:16" x14ac:dyDescent="0.35">
      <c r="A4735" t="s">
        <v>1776</v>
      </c>
      <c r="B4735" t="s">
        <v>3965</v>
      </c>
      <c r="C4735" t="s">
        <v>2852</v>
      </c>
      <c r="D4735" t="s">
        <v>36</v>
      </c>
      <c r="E4735" t="s">
        <v>20</v>
      </c>
      <c r="F4735" t="b">
        <v>0</v>
      </c>
      <c r="G4735" t="s">
        <v>52</v>
      </c>
      <c r="H4735" s="1">
        <v>45830</v>
      </c>
      <c r="I4735" t="b">
        <v>0</v>
      </c>
      <c r="J4735" t="b">
        <v>1</v>
      </c>
      <c r="K4735" t="s">
        <v>31</v>
      </c>
      <c r="L4735" t="s">
        <v>32</v>
      </c>
      <c r="N4735">
        <v>45.430000305175781</v>
      </c>
      <c r="O4735" t="s">
        <v>209</v>
      </c>
      <c r="P4735" t="s">
        <v>941</v>
      </c>
    </row>
    <row r="4736" spans="1:16" x14ac:dyDescent="0.35">
      <c r="A4736" t="s">
        <v>1776</v>
      </c>
      <c r="B4736" t="s">
        <v>2926</v>
      </c>
      <c r="C4736" t="s">
        <v>6643</v>
      </c>
      <c r="D4736" t="s">
        <v>3470</v>
      </c>
      <c r="E4736" t="s">
        <v>20</v>
      </c>
      <c r="F4736" t="b">
        <v>0</v>
      </c>
      <c r="G4736" t="s">
        <v>30</v>
      </c>
      <c r="H4736" s="1">
        <v>45830.012152777781</v>
      </c>
      <c r="I4736" t="b">
        <v>0</v>
      </c>
      <c r="J4736" t="b">
        <v>0</v>
      </c>
      <c r="K4736" t="s">
        <v>31</v>
      </c>
      <c r="L4736" t="s">
        <v>22</v>
      </c>
      <c r="M4736">
        <v>63000</v>
      </c>
      <c r="O4736" t="s">
        <v>6644</v>
      </c>
      <c r="P4736" t="s">
        <v>561</v>
      </c>
    </row>
    <row r="4737" spans="1:16" x14ac:dyDescent="0.35">
      <c r="A4737" t="s">
        <v>1776</v>
      </c>
      <c r="B4737" t="s">
        <v>6645</v>
      </c>
      <c r="C4737" t="s">
        <v>154</v>
      </c>
      <c r="D4737" t="s">
        <v>17472</v>
      </c>
      <c r="E4737" t="s">
        <v>20</v>
      </c>
      <c r="F4737" t="b">
        <v>0</v>
      </c>
      <c r="G4737" t="s">
        <v>52</v>
      </c>
      <c r="H4737" s="1">
        <v>45830.250023148154</v>
      </c>
      <c r="I4737" t="b">
        <v>0</v>
      </c>
      <c r="J4737" t="b">
        <v>1</v>
      </c>
      <c r="K4737" t="s">
        <v>31</v>
      </c>
      <c r="L4737" t="s">
        <v>32</v>
      </c>
      <c r="N4737">
        <v>33.5</v>
      </c>
      <c r="O4737" t="s">
        <v>2819</v>
      </c>
    </row>
    <row r="4738" spans="1:16" x14ac:dyDescent="0.35">
      <c r="A4738" t="s">
        <v>1776</v>
      </c>
      <c r="B4738" t="s">
        <v>6646</v>
      </c>
      <c r="C4738" t="s">
        <v>142</v>
      </c>
      <c r="D4738" t="s">
        <v>36</v>
      </c>
      <c r="E4738" t="s">
        <v>20</v>
      </c>
      <c r="F4738" t="b">
        <v>0</v>
      </c>
      <c r="G4738" t="s">
        <v>68</v>
      </c>
      <c r="H4738" s="1">
        <v>45830.250625000001</v>
      </c>
      <c r="I4738" t="b">
        <v>0</v>
      </c>
      <c r="J4738" t="b">
        <v>1</v>
      </c>
      <c r="K4738" t="s">
        <v>31</v>
      </c>
      <c r="L4738" t="s">
        <v>32</v>
      </c>
      <c r="N4738">
        <v>46.375</v>
      </c>
      <c r="O4738" t="s">
        <v>5191</v>
      </c>
      <c r="P4738" t="s">
        <v>6647</v>
      </c>
    </row>
    <row r="4739" spans="1:16" x14ac:dyDescent="0.35">
      <c r="A4739" t="s">
        <v>1776</v>
      </c>
      <c r="B4739" t="s">
        <v>3434</v>
      </c>
      <c r="C4739" t="s">
        <v>142</v>
      </c>
      <c r="D4739" t="s">
        <v>110</v>
      </c>
      <c r="E4739" t="s">
        <v>20</v>
      </c>
      <c r="F4739" t="b">
        <v>0</v>
      </c>
      <c r="G4739" t="s">
        <v>68</v>
      </c>
      <c r="H4739" s="1">
        <v>45830.250625000001</v>
      </c>
      <c r="I4739" t="b">
        <v>0</v>
      </c>
      <c r="J4739" t="b">
        <v>1</v>
      </c>
      <c r="K4739" t="s">
        <v>31</v>
      </c>
      <c r="L4739" t="s">
        <v>22</v>
      </c>
      <c r="M4739">
        <v>73000</v>
      </c>
      <c r="O4739" t="s">
        <v>6648</v>
      </c>
      <c r="P4739" t="s">
        <v>164</v>
      </c>
    </row>
    <row r="4740" spans="1:16" x14ac:dyDescent="0.35">
      <c r="A4740" t="s">
        <v>1776</v>
      </c>
      <c r="B4740" t="s">
        <v>1879</v>
      </c>
      <c r="C4740" t="s">
        <v>142</v>
      </c>
      <c r="D4740" t="s">
        <v>110</v>
      </c>
      <c r="E4740" t="s">
        <v>20</v>
      </c>
      <c r="F4740" t="b">
        <v>0</v>
      </c>
      <c r="G4740" t="s">
        <v>68</v>
      </c>
      <c r="H4740" s="1">
        <v>45830.250625000001</v>
      </c>
      <c r="I4740" t="b">
        <v>0</v>
      </c>
      <c r="J4740" t="b">
        <v>1</v>
      </c>
      <c r="K4740" t="s">
        <v>31</v>
      </c>
      <c r="L4740" t="s">
        <v>22</v>
      </c>
      <c r="M4740">
        <v>101250</v>
      </c>
      <c r="O4740" t="s">
        <v>6649</v>
      </c>
      <c r="P4740" t="s">
        <v>6650</v>
      </c>
    </row>
    <row r="4741" spans="1:16" x14ac:dyDescent="0.35">
      <c r="A4741" t="s">
        <v>1776</v>
      </c>
      <c r="B4741" t="s">
        <v>3769</v>
      </c>
      <c r="C4741" t="s">
        <v>142</v>
      </c>
      <c r="D4741" t="s">
        <v>29</v>
      </c>
      <c r="E4741" t="s">
        <v>296</v>
      </c>
      <c r="F4741" t="b">
        <v>0</v>
      </c>
      <c r="G4741" t="s">
        <v>68</v>
      </c>
      <c r="H4741" s="1">
        <v>45830.250625000001</v>
      </c>
      <c r="I4741" t="b">
        <v>0</v>
      </c>
      <c r="J4741" t="b">
        <v>0</v>
      </c>
      <c r="K4741" t="s">
        <v>31</v>
      </c>
      <c r="L4741" t="s">
        <v>22</v>
      </c>
      <c r="M4741">
        <v>91750</v>
      </c>
      <c r="O4741" t="s">
        <v>6477</v>
      </c>
      <c r="P4741" t="s">
        <v>6478</v>
      </c>
    </row>
    <row r="4742" spans="1:16" x14ac:dyDescent="0.35">
      <c r="A4742" t="s">
        <v>1776</v>
      </c>
      <c r="B4742" t="s">
        <v>3931</v>
      </c>
      <c r="C4742" t="s">
        <v>142</v>
      </c>
      <c r="D4742" t="s">
        <v>29</v>
      </c>
      <c r="E4742" t="s">
        <v>20</v>
      </c>
      <c r="F4742" t="b">
        <v>0</v>
      </c>
      <c r="G4742" t="s">
        <v>68</v>
      </c>
      <c r="H4742" s="1">
        <v>45830.250625000001</v>
      </c>
      <c r="I4742" t="b">
        <v>0</v>
      </c>
      <c r="J4742" t="b">
        <v>1</v>
      </c>
      <c r="K4742" t="s">
        <v>31</v>
      </c>
      <c r="L4742" t="s">
        <v>32</v>
      </c>
      <c r="N4742">
        <v>43.875</v>
      </c>
      <c r="O4742" t="s">
        <v>6651</v>
      </c>
    </row>
    <row r="4743" spans="1:16" x14ac:dyDescent="0.35">
      <c r="A4743" t="s">
        <v>1776</v>
      </c>
      <c r="B4743" t="s">
        <v>2154</v>
      </c>
      <c r="C4743" t="s">
        <v>18</v>
      </c>
      <c r="D4743" t="s">
        <v>17445</v>
      </c>
      <c r="E4743" t="s">
        <v>20</v>
      </c>
      <c r="F4743" t="b">
        <v>1</v>
      </c>
      <c r="G4743" t="s">
        <v>287</v>
      </c>
      <c r="H4743" s="1">
        <v>45830.265821759262</v>
      </c>
      <c r="I4743" t="b">
        <v>0</v>
      </c>
      <c r="J4743" t="b">
        <v>1</v>
      </c>
      <c r="K4743" t="s">
        <v>287</v>
      </c>
      <c r="L4743" t="s">
        <v>22</v>
      </c>
      <c r="M4743">
        <v>120500</v>
      </c>
      <c r="O4743" t="s">
        <v>2249</v>
      </c>
      <c r="P4743" t="s">
        <v>140</v>
      </c>
    </row>
    <row r="4744" spans="1:16" x14ac:dyDescent="0.35">
      <c r="A4744" t="s">
        <v>1776</v>
      </c>
      <c r="B4744" t="s">
        <v>1776</v>
      </c>
      <c r="C4744" t="s">
        <v>6652</v>
      </c>
      <c r="D4744" t="s">
        <v>249</v>
      </c>
      <c r="E4744" t="s">
        <v>20</v>
      </c>
      <c r="F4744" t="b">
        <v>0</v>
      </c>
      <c r="G4744" t="s">
        <v>592</v>
      </c>
      <c r="H4744" s="1">
        <v>45830.267233796287</v>
      </c>
      <c r="I4744" t="b">
        <v>1</v>
      </c>
      <c r="J4744" t="b">
        <v>0</v>
      </c>
      <c r="K4744" t="s">
        <v>592</v>
      </c>
      <c r="L4744" t="s">
        <v>22</v>
      </c>
      <c r="M4744">
        <v>78400</v>
      </c>
      <c r="O4744" t="s">
        <v>6653</v>
      </c>
      <c r="P4744" t="s">
        <v>6654</v>
      </c>
    </row>
    <row r="4745" spans="1:16" x14ac:dyDescent="0.35">
      <c r="A4745" t="s">
        <v>1776</v>
      </c>
      <c r="B4745" t="s">
        <v>1776</v>
      </c>
      <c r="C4745" t="s">
        <v>6655</v>
      </c>
      <c r="D4745" t="s">
        <v>115</v>
      </c>
      <c r="E4745" t="s">
        <v>20</v>
      </c>
      <c r="F4745" t="b">
        <v>0</v>
      </c>
      <c r="G4745" t="s">
        <v>52</v>
      </c>
      <c r="H4745" s="1">
        <v>45830.33357638889</v>
      </c>
      <c r="I4745" t="b">
        <v>1</v>
      </c>
      <c r="J4745" t="b">
        <v>0</v>
      </c>
      <c r="K4745" t="s">
        <v>31</v>
      </c>
      <c r="L4745" t="s">
        <v>22</v>
      </c>
      <c r="M4745">
        <v>71000</v>
      </c>
      <c r="O4745" t="s">
        <v>6656</v>
      </c>
      <c r="P4745" t="s">
        <v>2335</v>
      </c>
    </row>
    <row r="4746" spans="1:16" x14ac:dyDescent="0.35">
      <c r="A4746" t="s">
        <v>1776</v>
      </c>
      <c r="B4746" t="s">
        <v>6657</v>
      </c>
      <c r="C4746" t="s">
        <v>934</v>
      </c>
      <c r="D4746" t="s">
        <v>269</v>
      </c>
      <c r="E4746" t="s">
        <v>20</v>
      </c>
      <c r="F4746" t="b">
        <v>0</v>
      </c>
      <c r="G4746" t="s">
        <v>68</v>
      </c>
      <c r="H4746" s="1">
        <v>45830.375648148147</v>
      </c>
      <c r="I4746" t="b">
        <v>0</v>
      </c>
      <c r="J4746" t="b">
        <v>1</v>
      </c>
      <c r="K4746" t="s">
        <v>31</v>
      </c>
      <c r="L4746" t="s">
        <v>22</v>
      </c>
      <c r="M4746">
        <v>155000</v>
      </c>
      <c r="O4746" t="s">
        <v>2249</v>
      </c>
      <c r="P4746" t="s">
        <v>3690</v>
      </c>
    </row>
    <row r="4747" spans="1:16" x14ac:dyDescent="0.35">
      <c r="A4747" t="s">
        <v>1776</v>
      </c>
      <c r="B4747" t="s">
        <v>2399</v>
      </c>
      <c r="C4747" t="s">
        <v>496</v>
      </c>
      <c r="D4747" t="s">
        <v>573</v>
      </c>
      <c r="E4747" t="s">
        <v>296</v>
      </c>
      <c r="F4747" t="b">
        <v>0</v>
      </c>
      <c r="G4747" t="s">
        <v>47</v>
      </c>
      <c r="H4747" s="1">
        <v>45830.458668981482</v>
      </c>
      <c r="I4747" t="b">
        <v>0</v>
      </c>
      <c r="J4747" t="b">
        <v>0</v>
      </c>
      <c r="K4747" t="s">
        <v>31</v>
      </c>
      <c r="L4747" t="s">
        <v>22</v>
      </c>
      <c r="M4747">
        <v>105000</v>
      </c>
      <c r="O4747" t="s">
        <v>4270</v>
      </c>
    </row>
    <row r="4748" spans="1:16" x14ac:dyDescent="0.35">
      <c r="A4748" t="s">
        <v>1776</v>
      </c>
      <c r="B4748" t="s">
        <v>6465</v>
      </c>
      <c r="C4748" t="s">
        <v>1031</v>
      </c>
      <c r="D4748" t="s">
        <v>36</v>
      </c>
      <c r="E4748" t="s">
        <v>20</v>
      </c>
      <c r="F4748" t="b">
        <v>0</v>
      </c>
      <c r="G4748" t="s">
        <v>47</v>
      </c>
      <c r="H4748" s="1">
        <v>45830.501076388893</v>
      </c>
      <c r="I4748" t="b">
        <v>0</v>
      </c>
      <c r="J4748" t="b">
        <v>1</v>
      </c>
      <c r="K4748" t="s">
        <v>31</v>
      </c>
      <c r="L4748" t="s">
        <v>22</v>
      </c>
      <c r="M4748">
        <v>91600</v>
      </c>
      <c r="O4748" t="s">
        <v>209</v>
      </c>
      <c r="P4748" t="s">
        <v>6466</v>
      </c>
    </row>
    <row r="4749" spans="1:16" x14ac:dyDescent="0.35">
      <c r="A4749" t="s">
        <v>1776</v>
      </c>
      <c r="B4749" t="s">
        <v>6503</v>
      </c>
      <c r="C4749" t="s">
        <v>4579</v>
      </c>
      <c r="D4749" t="s">
        <v>115</v>
      </c>
      <c r="E4749" t="s">
        <v>20</v>
      </c>
      <c r="F4749" t="b">
        <v>0</v>
      </c>
      <c r="G4749" t="s">
        <v>47</v>
      </c>
      <c r="H4749" s="1">
        <v>45830.542013888888</v>
      </c>
      <c r="I4749" t="b">
        <v>0</v>
      </c>
      <c r="J4749" t="b">
        <v>1</v>
      </c>
      <c r="K4749" t="s">
        <v>31</v>
      </c>
      <c r="L4749" t="s">
        <v>22</v>
      </c>
      <c r="M4749">
        <v>111215</v>
      </c>
      <c r="O4749" t="s">
        <v>6504</v>
      </c>
      <c r="P4749" t="s">
        <v>140</v>
      </c>
    </row>
    <row r="4750" spans="1:16" x14ac:dyDescent="0.35">
      <c r="A4750" t="s">
        <v>1776</v>
      </c>
      <c r="B4750" t="s">
        <v>6525</v>
      </c>
      <c r="C4750" t="s">
        <v>2923</v>
      </c>
      <c r="D4750" t="s">
        <v>115</v>
      </c>
      <c r="E4750" t="s">
        <v>20</v>
      </c>
      <c r="F4750" t="b">
        <v>0</v>
      </c>
      <c r="G4750" t="s">
        <v>68</v>
      </c>
      <c r="H4750" s="1">
        <v>45830.542986111112</v>
      </c>
      <c r="I4750" t="b">
        <v>0</v>
      </c>
      <c r="J4750" t="b">
        <v>0</v>
      </c>
      <c r="K4750" t="s">
        <v>31</v>
      </c>
      <c r="L4750" t="s">
        <v>22</v>
      </c>
      <c r="M4750">
        <v>198000</v>
      </c>
      <c r="O4750" t="s">
        <v>6526</v>
      </c>
    </row>
    <row r="4751" spans="1:16" x14ac:dyDescent="0.35">
      <c r="A4751" t="s">
        <v>1776</v>
      </c>
      <c r="B4751" t="s">
        <v>6605</v>
      </c>
      <c r="C4751" t="s">
        <v>6606</v>
      </c>
      <c r="D4751" t="s">
        <v>115</v>
      </c>
      <c r="E4751" t="s">
        <v>20</v>
      </c>
      <c r="F4751" t="b">
        <v>0</v>
      </c>
      <c r="G4751" t="s">
        <v>68</v>
      </c>
      <c r="H4751" s="1">
        <v>45830.667453703703</v>
      </c>
      <c r="I4751" t="b">
        <v>0</v>
      </c>
      <c r="J4751" t="b">
        <v>0</v>
      </c>
      <c r="K4751" t="s">
        <v>31</v>
      </c>
      <c r="L4751" t="s">
        <v>22</v>
      </c>
      <c r="M4751">
        <v>115000</v>
      </c>
      <c r="O4751" t="s">
        <v>1123</v>
      </c>
      <c r="P4751" t="s">
        <v>6607</v>
      </c>
    </row>
    <row r="4752" spans="1:16" x14ac:dyDescent="0.35">
      <c r="A4752" t="s">
        <v>1776</v>
      </c>
      <c r="B4752" t="s">
        <v>1957</v>
      </c>
      <c r="C4752" t="s">
        <v>805</v>
      </c>
      <c r="D4752" t="s">
        <v>573</v>
      </c>
      <c r="E4752" t="s">
        <v>296</v>
      </c>
      <c r="F4752" t="b">
        <v>0</v>
      </c>
      <c r="G4752" t="s">
        <v>30</v>
      </c>
      <c r="H4752" s="1">
        <v>45830.959189814806</v>
      </c>
      <c r="I4752" t="b">
        <v>0</v>
      </c>
      <c r="J4752" t="b">
        <v>1</v>
      </c>
      <c r="K4752" t="s">
        <v>31</v>
      </c>
      <c r="L4752" t="s">
        <v>32</v>
      </c>
      <c r="N4752">
        <v>52</v>
      </c>
      <c r="O4752" t="s">
        <v>773</v>
      </c>
    </row>
    <row r="4753" spans="1:16" x14ac:dyDescent="0.35">
      <c r="A4753" t="s">
        <v>1776</v>
      </c>
      <c r="B4753" t="s">
        <v>2880</v>
      </c>
      <c r="C4753" t="s">
        <v>879</v>
      </c>
      <c r="D4753" t="s">
        <v>115</v>
      </c>
      <c r="E4753" t="s">
        <v>20</v>
      </c>
      <c r="F4753" t="b">
        <v>0</v>
      </c>
      <c r="G4753" t="s">
        <v>68</v>
      </c>
      <c r="H4753" s="1">
        <v>45831.00068287037</v>
      </c>
      <c r="I4753" t="b">
        <v>1</v>
      </c>
      <c r="J4753" t="b">
        <v>0</v>
      </c>
      <c r="K4753" t="s">
        <v>31</v>
      </c>
      <c r="L4753" t="s">
        <v>22</v>
      </c>
      <c r="M4753">
        <v>105000</v>
      </c>
      <c r="O4753" t="s">
        <v>6658</v>
      </c>
      <c r="P4753" t="s">
        <v>5544</v>
      </c>
    </row>
    <row r="4754" spans="1:16" x14ac:dyDescent="0.35">
      <c r="A4754" t="s">
        <v>1776</v>
      </c>
      <c r="B4754" t="s">
        <v>6659</v>
      </c>
      <c r="C4754" t="s">
        <v>300</v>
      </c>
      <c r="D4754" t="s">
        <v>19</v>
      </c>
      <c r="E4754" t="s">
        <v>20</v>
      </c>
      <c r="F4754" t="b">
        <v>0</v>
      </c>
      <c r="G4754" t="s">
        <v>300</v>
      </c>
      <c r="H4754" s="1">
        <v>45831.298402777778</v>
      </c>
      <c r="I4754" t="b">
        <v>0</v>
      </c>
      <c r="J4754" t="b">
        <v>0</v>
      </c>
      <c r="K4754" t="s">
        <v>300</v>
      </c>
      <c r="L4754" t="s">
        <v>22</v>
      </c>
      <c r="M4754">
        <v>100000</v>
      </c>
      <c r="O4754" t="s">
        <v>1123</v>
      </c>
      <c r="P4754" t="s">
        <v>6660</v>
      </c>
    </row>
    <row r="4755" spans="1:16" x14ac:dyDescent="0.35">
      <c r="A4755" t="s">
        <v>1776</v>
      </c>
      <c r="B4755" t="s">
        <v>6661</v>
      </c>
      <c r="C4755" t="s">
        <v>4859</v>
      </c>
      <c r="D4755" t="s">
        <v>110</v>
      </c>
      <c r="E4755" t="s">
        <v>436</v>
      </c>
      <c r="F4755" t="b">
        <v>0</v>
      </c>
      <c r="G4755" t="s">
        <v>171</v>
      </c>
      <c r="H4755" s="1">
        <v>45831.310624999998</v>
      </c>
      <c r="I4755" t="b">
        <v>0</v>
      </c>
      <c r="J4755" t="b">
        <v>0</v>
      </c>
      <c r="K4755" t="s">
        <v>31</v>
      </c>
      <c r="L4755" t="s">
        <v>32</v>
      </c>
      <c r="N4755">
        <v>38</v>
      </c>
      <c r="O4755" t="s">
        <v>2310</v>
      </c>
      <c r="P4755" t="s">
        <v>6662</v>
      </c>
    </row>
    <row r="4756" spans="1:16" x14ac:dyDescent="0.35">
      <c r="A4756" t="s">
        <v>1776</v>
      </c>
      <c r="B4756" t="s">
        <v>6579</v>
      </c>
      <c r="C4756" t="s">
        <v>154</v>
      </c>
      <c r="D4756" t="s">
        <v>115</v>
      </c>
      <c r="E4756" t="s">
        <v>436</v>
      </c>
      <c r="F4756" t="b">
        <v>0</v>
      </c>
      <c r="G4756" t="s">
        <v>52</v>
      </c>
      <c r="H4756" s="1">
        <v>45831.375057870369</v>
      </c>
      <c r="I4756" t="b">
        <v>1</v>
      </c>
      <c r="J4756" t="b">
        <v>0</v>
      </c>
      <c r="K4756" t="s">
        <v>31</v>
      </c>
      <c r="L4756" t="s">
        <v>22</v>
      </c>
      <c r="M4756">
        <v>55650</v>
      </c>
      <c r="O4756" t="s">
        <v>6580</v>
      </c>
      <c r="P4756" t="s">
        <v>164</v>
      </c>
    </row>
    <row r="4757" spans="1:16" x14ac:dyDescent="0.35">
      <c r="A4757" t="s">
        <v>1776</v>
      </c>
      <c r="B4757" t="s">
        <v>6663</v>
      </c>
      <c r="C4757" t="s">
        <v>289</v>
      </c>
      <c r="D4757" t="s">
        <v>115</v>
      </c>
      <c r="E4757" t="s">
        <v>436</v>
      </c>
      <c r="F4757" t="b">
        <v>0</v>
      </c>
      <c r="G4757" t="s">
        <v>43</v>
      </c>
      <c r="H4757" s="1">
        <v>45831.375590277778</v>
      </c>
      <c r="I4757" t="b">
        <v>1</v>
      </c>
      <c r="J4757" t="b">
        <v>0</v>
      </c>
      <c r="K4757" t="s">
        <v>31</v>
      </c>
      <c r="L4757" t="s">
        <v>22</v>
      </c>
      <c r="M4757">
        <v>40500</v>
      </c>
      <c r="O4757" t="s">
        <v>6580</v>
      </c>
      <c r="P4757" t="s">
        <v>164</v>
      </c>
    </row>
    <row r="4758" spans="1:16" x14ac:dyDescent="0.35">
      <c r="A4758" t="s">
        <v>1776</v>
      </c>
      <c r="B4758" t="s">
        <v>4473</v>
      </c>
      <c r="C4758" t="s">
        <v>653</v>
      </c>
      <c r="D4758" t="s">
        <v>115</v>
      </c>
      <c r="E4758" t="s">
        <v>20</v>
      </c>
      <c r="F4758" t="b">
        <v>0</v>
      </c>
      <c r="G4758" t="s">
        <v>43</v>
      </c>
      <c r="H4758" s="1">
        <v>45831.375613425917</v>
      </c>
      <c r="I4758" t="b">
        <v>0</v>
      </c>
      <c r="J4758" t="b">
        <v>0</v>
      </c>
      <c r="K4758" t="s">
        <v>31</v>
      </c>
      <c r="L4758" t="s">
        <v>22</v>
      </c>
      <c r="M4758">
        <v>105000</v>
      </c>
      <c r="O4758" t="s">
        <v>4474</v>
      </c>
      <c r="P4758" t="s">
        <v>4475</v>
      </c>
    </row>
    <row r="4759" spans="1:16" x14ac:dyDescent="0.35">
      <c r="A4759" t="s">
        <v>1776</v>
      </c>
      <c r="B4759" t="s">
        <v>6664</v>
      </c>
      <c r="C4759" t="s">
        <v>105</v>
      </c>
      <c r="D4759" t="s">
        <v>249</v>
      </c>
      <c r="E4759" t="s">
        <v>20</v>
      </c>
      <c r="F4759" t="b">
        <v>0</v>
      </c>
      <c r="G4759" t="s">
        <v>105</v>
      </c>
      <c r="H4759" s="1">
        <v>45831.379560185182</v>
      </c>
      <c r="I4759" t="b">
        <v>0</v>
      </c>
      <c r="J4759" t="b">
        <v>0</v>
      </c>
      <c r="K4759" t="s">
        <v>105</v>
      </c>
      <c r="L4759" t="s">
        <v>22</v>
      </c>
      <c r="M4759">
        <v>62500</v>
      </c>
      <c r="O4759" t="s">
        <v>6665</v>
      </c>
    </row>
    <row r="4760" spans="1:16" x14ac:dyDescent="0.35">
      <c r="A4760" t="s">
        <v>1776</v>
      </c>
      <c r="B4760" t="s">
        <v>6666</v>
      </c>
      <c r="C4760" t="s">
        <v>18</v>
      </c>
      <c r="D4760" t="s">
        <v>110</v>
      </c>
      <c r="E4760" t="s">
        <v>436</v>
      </c>
      <c r="F4760" t="b">
        <v>1</v>
      </c>
      <c r="G4760" t="s">
        <v>52</v>
      </c>
      <c r="H4760" s="1">
        <v>45831.541724537034</v>
      </c>
      <c r="I4760" t="b">
        <v>0</v>
      </c>
      <c r="J4760" t="b">
        <v>0</v>
      </c>
      <c r="K4760" t="s">
        <v>31</v>
      </c>
      <c r="L4760" t="s">
        <v>22</v>
      </c>
      <c r="M4760">
        <v>97500</v>
      </c>
      <c r="O4760" t="s">
        <v>6667</v>
      </c>
      <c r="P4760" t="s">
        <v>2705</v>
      </c>
    </row>
    <row r="4761" spans="1:16" x14ac:dyDescent="0.35">
      <c r="A4761" t="s">
        <v>1776</v>
      </c>
      <c r="B4761" t="s">
        <v>2526</v>
      </c>
      <c r="C4761" t="s">
        <v>556</v>
      </c>
      <c r="D4761" t="s">
        <v>115</v>
      </c>
      <c r="E4761" t="s">
        <v>20</v>
      </c>
      <c r="F4761" t="b">
        <v>0</v>
      </c>
      <c r="G4761" t="s">
        <v>47</v>
      </c>
      <c r="H4761" s="1">
        <v>45831.542060185187</v>
      </c>
      <c r="I4761" t="b">
        <v>0</v>
      </c>
      <c r="J4761" t="b">
        <v>1</v>
      </c>
      <c r="K4761" t="s">
        <v>31</v>
      </c>
      <c r="L4761" t="s">
        <v>22</v>
      </c>
      <c r="M4761">
        <v>67500</v>
      </c>
      <c r="O4761" t="s">
        <v>6562</v>
      </c>
      <c r="P4761" t="s">
        <v>6563</v>
      </c>
    </row>
    <row r="4762" spans="1:16" x14ac:dyDescent="0.35">
      <c r="A4762" t="s">
        <v>1776</v>
      </c>
      <c r="B4762" t="s">
        <v>2582</v>
      </c>
      <c r="C4762" t="s">
        <v>966</v>
      </c>
      <c r="D4762" t="s">
        <v>17470</v>
      </c>
      <c r="E4762" t="s">
        <v>20</v>
      </c>
      <c r="F4762" t="b">
        <v>0</v>
      </c>
      <c r="G4762" t="s">
        <v>966</v>
      </c>
      <c r="H4762" s="1">
        <v>45831.548009259262</v>
      </c>
      <c r="I4762" t="b">
        <v>0</v>
      </c>
      <c r="J4762" t="b">
        <v>0</v>
      </c>
      <c r="K4762" t="s">
        <v>966</v>
      </c>
      <c r="L4762" t="s">
        <v>22</v>
      </c>
      <c r="M4762">
        <v>53560</v>
      </c>
      <c r="O4762" t="s">
        <v>2583</v>
      </c>
      <c r="P4762" t="s">
        <v>2111</v>
      </c>
    </row>
    <row r="4763" spans="1:16" x14ac:dyDescent="0.35">
      <c r="A4763" t="s">
        <v>1776</v>
      </c>
      <c r="B4763" t="s">
        <v>1776</v>
      </c>
      <c r="C4763" t="s">
        <v>5541</v>
      </c>
      <c r="D4763" t="s">
        <v>36</v>
      </c>
      <c r="E4763" t="s">
        <v>91</v>
      </c>
      <c r="F4763" t="b">
        <v>0</v>
      </c>
      <c r="G4763" t="s">
        <v>52</v>
      </c>
      <c r="H4763" s="1">
        <v>45831.583368055559</v>
      </c>
      <c r="I4763" t="b">
        <v>1</v>
      </c>
      <c r="J4763" t="b">
        <v>0</v>
      </c>
      <c r="K4763" t="s">
        <v>31</v>
      </c>
      <c r="L4763" t="s">
        <v>32</v>
      </c>
      <c r="N4763">
        <v>21.5</v>
      </c>
      <c r="O4763" t="s">
        <v>6668</v>
      </c>
      <c r="P4763" t="s">
        <v>2883</v>
      </c>
    </row>
    <row r="4764" spans="1:16" x14ac:dyDescent="0.35">
      <c r="A4764" t="s">
        <v>1776</v>
      </c>
      <c r="B4764" t="s">
        <v>6669</v>
      </c>
      <c r="C4764" t="s">
        <v>496</v>
      </c>
      <c r="D4764" t="s">
        <v>36</v>
      </c>
      <c r="E4764" t="s">
        <v>20</v>
      </c>
      <c r="F4764" t="b">
        <v>0</v>
      </c>
      <c r="G4764" t="s">
        <v>47</v>
      </c>
      <c r="H4764" s="1">
        <v>45831.583692129629</v>
      </c>
      <c r="I4764" t="b">
        <v>0</v>
      </c>
      <c r="J4764" t="b">
        <v>0</v>
      </c>
      <c r="K4764" t="s">
        <v>31</v>
      </c>
      <c r="L4764" t="s">
        <v>32</v>
      </c>
      <c r="N4764">
        <v>22</v>
      </c>
      <c r="O4764" t="s">
        <v>6670</v>
      </c>
      <c r="P4764" t="s">
        <v>164</v>
      </c>
    </row>
    <row r="4765" spans="1:16" x14ac:dyDescent="0.35">
      <c r="A4765" t="s">
        <v>1776</v>
      </c>
      <c r="B4765" t="s">
        <v>6671</v>
      </c>
      <c r="C4765" t="s">
        <v>861</v>
      </c>
      <c r="D4765" t="s">
        <v>110</v>
      </c>
      <c r="E4765" t="s">
        <v>91</v>
      </c>
      <c r="F4765" t="b">
        <v>0</v>
      </c>
      <c r="G4765" t="s">
        <v>47</v>
      </c>
      <c r="H4765" s="1">
        <v>45831.708657407413</v>
      </c>
      <c r="I4765" t="b">
        <v>0</v>
      </c>
      <c r="J4765" t="b">
        <v>0</v>
      </c>
      <c r="K4765" t="s">
        <v>31</v>
      </c>
      <c r="L4765" t="s">
        <v>32</v>
      </c>
      <c r="N4765">
        <v>29.5</v>
      </c>
      <c r="O4765" t="s">
        <v>4857</v>
      </c>
      <c r="P4765" t="s">
        <v>6672</v>
      </c>
    </row>
    <row r="4766" spans="1:16" x14ac:dyDescent="0.35">
      <c r="A4766" t="s">
        <v>1776</v>
      </c>
      <c r="B4766" t="s">
        <v>6673</v>
      </c>
      <c r="C4766" t="s">
        <v>51</v>
      </c>
      <c r="D4766" t="s">
        <v>110</v>
      </c>
      <c r="E4766" t="s">
        <v>760</v>
      </c>
      <c r="F4766" t="b">
        <v>0</v>
      </c>
      <c r="G4766" t="s">
        <v>43</v>
      </c>
      <c r="H4766" s="1">
        <v>45831.750474537039</v>
      </c>
      <c r="I4766" t="b">
        <v>1</v>
      </c>
      <c r="J4766" t="b">
        <v>0</v>
      </c>
      <c r="K4766" t="s">
        <v>31</v>
      </c>
      <c r="L4766" t="s">
        <v>32</v>
      </c>
      <c r="N4766">
        <v>72.5</v>
      </c>
      <c r="O4766" t="s">
        <v>6674</v>
      </c>
      <c r="P4766" t="s">
        <v>6675</v>
      </c>
    </row>
    <row r="4767" spans="1:16" x14ac:dyDescent="0.35">
      <c r="A4767" t="s">
        <v>1776</v>
      </c>
      <c r="B4767" t="s">
        <v>6676</v>
      </c>
      <c r="C4767" t="s">
        <v>966</v>
      </c>
      <c r="D4767" t="s">
        <v>249</v>
      </c>
      <c r="E4767" t="s">
        <v>20</v>
      </c>
      <c r="F4767" t="b">
        <v>0</v>
      </c>
      <c r="G4767" t="s">
        <v>966</v>
      </c>
      <c r="H4767" s="1">
        <v>45831.756423611107</v>
      </c>
      <c r="I4767" t="b">
        <v>0</v>
      </c>
      <c r="J4767" t="b">
        <v>0</v>
      </c>
      <c r="K4767" t="s">
        <v>966</v>
      </c>
      <c r="L4767" t="s">
        <v>22</v>
      </c>
      <c r="M4767">
        <v>53000</v>
      </c>
      <c r="O4767" t="s">
        <v>6677</v>
      </c>
      <c r="P4767" t="s">
        <v>1581</v>
      </c>
    </row>
    <row r="4768" spans="1:16" x14ac:dyDescent="0.35">
      <c r="A4768" t="s">
        <v>1776</v>
      </c>
      <c r="B4768" t="s">
        <v>6678</v>
      </c>
      <c r="C4768" t="s">
        <v>18</v>
      </c>
      <c r="D4768" t="s">
        <v>29</v>
      </c>
      <c r="E4768" t="s">
        <v>20</v>
      </c>
      <c r="F4768" t="b">
        <v>1</v>
      </c>
      <c r="G4768" t="s">
        <v>68</v>
      </c>
      <c r="H4768" s="1">
        <v>45831.792384259257</v>
      </c>
      <c r="I4768" t="b">
        <v>0</v>
      </c>
      <c r="J4768" t="b">
        <v>1</v>
      </c>
      <c r="K4768" t="s">
        <v>31</v>
      </c>
      <c r="L4768" t="s">
        <v>32</v>
      </c>
      <c r="N4768">
        <v>50.375</v>
      </c>
      <c r="O4768" t="s">
        <v>6679</v>
      </c>
      <c r="P4768" t="s">
        <v>6680</v>
      </c>
    </row>
    <row r="4769" spans="1:16" x14ac:dyDescent="0.35">
      <c r="A4769" t="s">
        <v>1776</v>
      </c>
      <c r="B4769" t="s">
        <v>2137</v>
      </c>
      <c r="C4769" t="s">
        <v>170</v>
      </c>
      <c r="D4769" t="s">
        <v>36</v>
      </c>
      <c r="E4769" t="s">
        <v>91</v>
      </c>
      <c r="F4769" t="b">
        <v>0</v>
      </c>
      <c r="G4769" t="s">
        <v>171</v>
      </c>
      <c r="H4769" s="1">
        <v>45831.810659722221</v>
      </c>
      <c r="I4769" t="b">
        <v>0</v>
      </c>
      <c r="J4769" t="b">
        <v>1</v>
      </c>
      <c r="K4769" t="s">
        <v>31</v>
      </c>
      <c r="L4769" t="s">
        <v>32</v>
      </c>
      <c r="N4769">
        <v>62.5</v>
      </c>
      <c r="O4769" t="s">
        <v>3179</v>
      </c>
      <c r="P4769" t="s">
        <v>6681</v>
      </c>
    </row>
    <row r="4770" spans="1:16" x14ac:dyDescent="0.35">
      <c r="A4770" t="s">
        <v>1776</v>
      </c>
      <c r="B4770" t="s">
        <v>6682</v>
      </c>
      <c r="C4770" t="s">
        <v>1026</v>
      </c>
      <c r="D4770" t="s">
        <v>36</v>
      </c>
      <c r="E4770" t="s">
        <v>20</v>
      </c>
      <c r="F4770" t="b">
        <v>0</v>
      </c>
      <c r="G4770" t="s">
        <v>171</v>
      </c>
      <c r="H4770" s="1">
        <v>45831.810694444437</v>
      </c>
      <c r="I4770" t="b">
        <v>0</v>
      </c>
      <c r="J4770" t="b">
        <v>0</v>
      </c>
      <c r="K4770" t="s">
        <v>31</v>
      </c>
      <c r="L4770" t="s">
        <v>22</v>
      </c>
      <c r="M4770">
        <v>46945</v>
      </c>
      <c r="O4770" t="s">
        <v>5995</v>
      </c>
      <c r="P4770" t="s">
        <v>2392</v>
      </c>
    </row>
    <row r="4771" spans="1:16" x14ac:dyDescent="0.35">
      <c r="A4771" t="s">
        <v>1776</v>
      </c>
      <c r="B4771" t="s">
        <v>6683</v>
      </c>
      <c r="C4771" t="s">
        <v>6684</v>
      </c>
      <c r="D4771" t="s">
        <v>110</v>
      </c>
      <c r="E4771" t="s">
        <v>436</v>
      </c>
      <c r="F4771" t="b">
        <v>0</v>
      </c>
      <c r="G4771" t="s">
        <v>47</v>
      </c>
      <c r="H4771" s="1">
        <v>45831.833657407413</v>
      </c>
      <c r="I4771" t="b">
        <v>1</v>
      </c>
      <c r="J4771" t="b">
        <v>0</v>
      </c>
      <c r="K4771" t="s">
        <v>31</v>
      </c>
      <c r="L4771" t="s">
        <v>32</v>
      </c>
      <c r="N4771">
        <v>28.5</v>
      </c>
      <c r="O4771" t="s">
        <v>6685</v>
      </c>
      <c r="P4771" t="s">
        <v>6686</v>
      </c>
    </row>
    <row r="4772" spans="1:16" x14ac:dyDescent="0.35">
      <c r="A4772" t="s">
        <v>1776</v>
      </c>
      <c r="B4772" t="s">
        <v>6687</v>
      </c>
      <c r="C4772" t="s">
        <v>6688</v>
      </c>
      <c r="D4772" t="s">
        <v>115</v>
      </c>
      <c r="E4772" t="s">
        <v>204</v>
      </c>
      <c r="F4772" t="b">
        <v>0</v>
      </c>
      <c r="G4772" t="s">
        <v>30</v>
      </c>
      <c r="H4772" s="1">
        <v>45831.875983796293</v>
      </c>
      <c r="I4772" t="b">
        <v>0</v>
      </c>
      <c r="J4772" t="b">
        <v>0</v>
      </c>
      <c r="K4772" t="s">
        <v>31</v>
      </c>
      <c r="L4772" t="s">
        <v>22</v>
      </c>
      <c r="M4772">
        <v>82500</v>
      </c>
      <c r="O4772" t="s">
        <v>6689</v>
      </c>
    </row>
    <row r="4773" spans="1:16" x14ac:dyDescent="0.35">
      <c r="A4773" t="s">
        <v>1776</v>
      </c>
      <c r="B4773" t="s">
        <v>2821</v>
      </c>
      <c r="C4773" t="s">
        <v>154</v>
      </c>
      <c r="D4773" t="s">
        <v>573</v>
      </c>
      <c r="E4773" t="s">
        <v>296</v>
      </c>
      <c r="F4773" t="b">
        <v>0</v>
      </c>
      <c r="G4773" t="s">
        <v>52</v>
      </c>
      <c r="H4773" s="1">
        <v>45831.958368055559</v>
      </c>
      <c r="I4773" t="b">
        <v>0</v>
      </c>
      <c r="J4773" t="b">
        <v>0</v>
      </c>
      <c r="K4773" t="s">
        <v>31</v>
      </c>
      <c r="L4773" t="s">
        <v>32</v>
      </c>
      <c r="N4773">
        <v>67.5</v>
      </c>
      <c r="O4773" t="s">
        <v>3268</v>
      </c>
      <c r="P4773" t="s">
        <v>6690</v>
      </c>
    </row>
    <row r="4774" spans="1:16" x14ac:dyDescent="0.35">
      <c r="A4774" t="s">
        <v>1776</v>
      </c>
      <c r="B4774" t="s">
        <v>6691</v>
      </c>
      <c r="C4774" t="s">
        <v>6692</v>
      </c>
      <c r="D4774" t="s">
        <v>110</v>
      </c>
      <c r="F4774" t="b">
        <v>0</v>
      </c>
      <c r="G4774" t="s">
        <v>52</v>
      </c>
      <c r="H4774" s="1">
        <v>45831.958368055559</v>
      </c>
      <c r="I4774" t="b">
        <v>0</v>
      </c>
      <c r="J4774" t="b">
        <v>0</v>
      </c>
      <c r="K4774" t="s">
        <v>31</v>
      </c>
      <c r="L4774" t="s">
        <v>32</v>
      </c>
      <c r="N4774">
        <v>32</v>
      </c>
      <c r="O4774" t="s">
        <v>6693</v>
      </c>
      <c r="P4774" t="s">
        <v>6694</v>
      </c>
    </row>
    <row r="4775" spans="1:16" x14ac:dyDescent="0.35">
      <c r="A4775" t="s">
        <v>1776</v>
      </c>
      <c r="B4775" t="s">
        <v>5442</v>
      </c>
      <c r="C4775" t="s">
        <v>1092</v>
      </c>
      <c r="D4775" t="s">
        <v>115</v>
      </c>
      <c r="E4775" t="s">
        <v>20</v>
      </c>
      <c r="F4775" t="b">
        <v>0</v>
      </c>
      <c r="G4775" t="s">
        <v>68</v>
      </c>
      <c r="H4775" s="1">
        <v>45832.000798611109</v>
      </c>
      <c r="I4775" t="b">
        <v>0</v>
      </c>
      <c r="J4775" t="b">
        <v>0</v>
      </c>
      <c r="K4775" t="s">
        <v>31</v>
      </c>
      <c r="L4775" t="s">
        <v>22</v>
      </c>
      <c r="M4775">
        <v>80000</v>
      </c>
      <c r="O4775" t="s">
        <v>1123</v>
      </c>
      <c r="P4775" t="s">
        <v>5443</v>
      </c>
    </row>
    <row r="4776" spans="1:16" x14ac:dyDescent="0.35">
      <c r="A4776" t="s">
        <v>1776</v>
      </c>
      <c r="B4776" t="s">
        <v>6695</v>
      </c>
      <c r="C4776" t="s">
        <v>1188</v>
      </c>
      <c r="D4776" t="s">
        <v>36</v>
      </c>
      <c r="E4776" t="s">
        <v>204</v>
      </c>
      <c r="F4776" t="b">
        <v>0</v>
      </c>
      <c r="G4776" t="s">
        <v>47</v>
      </c>
      <c r="H4776" s="1">
        <v>45832.041990740741</v>
      </c>
      <c r="I4776" t="b">
        <v>0</v>
      </c>
      <c r="J4776" t="b">
        <v>0</v>
      </c>
      <c r="K4776" t="s">
        <v>31</v>
      </c>
      <c r="L4776" t="s">
        <v>32</v>
      </c>
      <c r="N4776">
        <v>22</v>
      </c>
      <c r="O4776" t="s">
        <v>6696</v>
      </c>
      <c r="P4776" t="s">
        <v>6697</v>
      </c>
    </row>
    <row r="4777" spans="1:16" x14ac:dyDescent="0.35">
      <c r="A4777" t="s">
        <v>1776</v>
      </c>
      <c r="B4777" t="s">
        <v>1776</v>
      </c>
      <c r="C4777" t="s">
        <v>6698</v>
      </c>
      <c r="D4777" t="s">
        <v>110</v>
      </c>
      <c r="E4777" t="s">
        <v>20</v>
      </c>
      <c r="F4777" t="b">
        <v>0</v>
      </c>
      <c r="G4777" t="s">
        <v>52</v>
      </c>
      <c r="H4777" s="1">
        <v>45832.249988425923</v>
      </c>
      <c r="I4777" t="b">
        <v>1</v>
      </c>
      <c r="J4777" t="b">
        <v>1</v>
      </c>
      <c r="K4777" t="s">
        <v>31</v>
      </c>
      <c r="L4777" t="s">
        <v>32</v>
      </c>
      <c r="N4777">
        <v>32.68499755859375</v>
      </c>
      <c r="O4777" t="s">
        <v>6699</v>
      </c>
      <c r="P4777" t="s">
        <v>6700</v>
      </c>
    </row>
    <row r="4778" spans="1:16" x14ac:dyDescent="0.35">
      <c r="A4778" t="s">
        <v>1776</v>
      </c>
      <c r="B4778" t="s">
        <v>1776</v>
      </c>
      <c r="C4778" t="s">
        <v>6475</v>
      </c>
      <c r="D4778" t="s">
        <v>115</v>
      </c>
      <c r="E4778" t="s">
        <v>296</v>
      </c>
      <c r="F4778" t="b">
        <v>0</v>
      </c>
      <c r="G4778" t="s">
        <v>43</v>
      </c>
      <c r="H4778" s="1">
        <v>45832.250520833331</v>
      </c>
      <c r="I4778" t="b">
        <v>1</v>
      </c>
      <c r="J4778" t="b">
        <v>1</v>
      </c>
      <c r="K4778" t="s">
        <v>31</v>
      </c>
      <c r="L4778" t="s">
        <v>22</v>
      </c>
      <c r="M4778">
        <v>110000</v>
      </c>
      <c r="O4778" t="s">
        <v>6701</v>
      </c>
      <c r="P4778" t="s">
        <v>6702</v>
      </c>
    </row>
    <row r="4779" spans="1:16" x14ac:dyDescent="0.35">
      <c r="A4779" t="s">
        <v>1776</v>
      </c>
      <c r="B4779" t="s">
        <v>3193</v>
      </c>
      <c r="C4779" t="s">
        <v>201</v>
      </c>
      <c r="D4779" t="s">
        <v>115</v>
      </c>
      <c r="E4779" t="s">
        <v>20</v>
      </c>
      <c r="F4779" t="b">
        <v>0</v>
      </c>
      <c r="G4779" t="s">
        <v>43</v>
      </c>
      <c r="H4779" s="1">
        <v>45832.250532407408</v>
      </c>
      <c r="I4779" t="b">
        <v>1</v>
      </c>
      <c r="J4779" t="b">
        <v>0</v>
      </c>
      <c r="K4779" t="s">
        <v>31</v>
      </c>
      <c r="L4779" t="s">
        <v>22</v>
      </c>
      <c r="M4779">
        <v>125000</v>
      </c>
      <c r="O4779" t="s">
        <v>3194</v>
      </c>
    </row>
    <row r="4780" spans="1:16" x14ac:dyDescent="0.35">
      <c r="A4780" t="s">
        <v>1776</v>
      </c>
      <c r="B4780" t="s">
        <v>3931</v>
      </c>
      <c r="C4780" t="s">
        <v>142</v>
      </c>
      <c r="D4780" t="s">
        <v>110</v>
      </c>
      <c r="E4780" t="s">
        <v>20</v>
      </c>
      <c r="F4780" t="b">
        <v>0</v>
      </c>
      <c r="G4780" t="s">
        <v>68</v>
      </c>
      <c r="H4780" s="1">
        <v>45832.250567129631</v>
      </c>
      <c r="I4780" t="b">
        <v>0</v>
      </c>
      <c r="J4780" t="b">
        <v>1</v>
      </c>
      <c r="K4780" t="s">
        <v>31</v>
      </c>
      <c r="L4780" t="s">
        <v>32</v>
      </c>
      <c r="N4780">
        <v>43.875</v>
      </c>
      <c r="O4780" t="s">
        <v>524</v>
      </c>
      <c r="P4780" t="s">
        <v>3932</v>
      </c>
    </row>
    <row r="4781" spans="1:16" x14ac:dyDescent="0.35">
      <c r="A4781" t="s">
        <v>1776</v>
      </c>
      <c r="B4781" t="s">
        <v>6703</v>
      </c>
      <c r="C4781" t="s">
        <v>72</v>
      </c>
      <c r="D4781" t="s">
        <v>115</v>
      </c>
      <c r="E4781" t="s">
        <v>20</v>
      </c>
      <c r="F4781" t="b">
        <v>0</v>
      </c>
      <c r="G4781" t="s">
        <v>30</v>
      </c>
      <c r="H4781" s="1">
        <v>45832.417407407411</v>
      </c>
      <c r="I4781" t="b">
        <v>1</v>
      </c>
      <c r="J4781" t="b">
        <v>0</v>
      </c>
      <c r="K4781" t="s">
        <v>31</v>
      </c>
      <c r="L4781" t="s">
        <v>22</v>
      </c>
      <c r="M4781">
        <v>110000</v>
      </c>
      <c r="O4781" t="s">
        <v>6704</v>
      </c>
      <c r="P4781" t="s">
        <v>6705</v>
      </c>
    </row>
    <row r="4782" spans="1:16" x14ac:dyDescent="0.35">
      <c r="A4782" t="s">
        <v>1776</v>
      </c>
      <c r="B4782" t="s">
        <v>2295</v>
      </c>
      <c r="C4782" t="s">
        <v>193</v>
      </c>
      <c r="D4782" t="s">
        <v>36</v>
      </c>
      <c r="E4782" t="s">
        <v>91</v>
      </c>
      <c r="F4782" t="b">
        <v>0</v>
      </c>
      <c r="G4782" t="s">
        <v>52</v>
      </c>
      <c r="H4782" s="1">
        <v>45832.541898148149</v>
      </c>
      <c r="I4782" t="b">
        <v>0</v>
      </c>
      <c r="J4782" t="b">
        <v>0</v>
      </c>
      <c r="K4782" t="s">
        <v>31</v>
      </c>
      <c r="L4782" t="s">
        <v>22</v>
      </c>
      <c r="M4782">
        <v>87051.5</v>
      </c>
      <c r="O4782" t="s">
        <v>209</v>
      </c>
      <c r="P4782" t="s">
        <v>6389</v>
      </c>
    </row>
    <row r="4783" spans="1:16" x14ac:dyDescent="0.35">
      <c r="A4783" t="s">
        <v>1776</v>
      </c>
      <c r="B4783" t="s">
        <v>2097</v>
      </c>
      <c r="C4783" t="s">
        <v>51</v>
      </c>
      <c r="D4783" t="s">
        <v>36</v>
      </c>
      <c r="E4783" t="s">
        <v>20</v>
      </c>
      <c r="F4783" t="b">
        <v>0</v>
      </c>
      <c r="G4783" t="s">
        <v>43</v>
      </c>
      <c r="H4783" s="1">
        <v>45832.542129629634</v>
      </c>
      <c r="I4783" t="b">
        <v>1</v>
      </c>
      <c r="J4783" t="b">
        <v>1</v>
      </c>
      <c r="K4783" t="s">
        <v>31</v>
      </c>
      <c r="L4783" t="s">
        <v>22</v>
      </c>
      <c r="M4783">
        <v>76209</v>
      </c>
      <c r="O4783" t="s">
        <v>209</v>
      </c>
    </row>
    <row r="4784" spans="1:16" x14ac:dyDescent="0.35">
      <c r="A4784" t="s">
        <v>1776</v>
      </c>
      <c r="B4784" t="s">
        <v>6102</v>
      </c>
      <c r="C4784" t="s">
        <v>537</v>
      </c>
      <c r="D4784" t="s">
        <v>36</v>
      </c>
      <c r="E4784" t="s">
        <v>20</v>
      </c>
      <c r="F4784" t="b">
        <v>0</v>
      </c>
      <c r="G4784" t="s">
        <v>30</v>
      </c>
      <c r="H4784" s="1">
        <v>45832.542500000003</v>
      </c>
      <c r="I4784" t="b">
        <v>0</v>
      </c>
      <c r="J4784" t="b">
        <v>0</v>
      </c>
      <c r="K4784" t="s">
        <v>31</v>
      </c>
      <c r="L4784" t="s">
        <v>22</v>
      </c>
      <c r="M4784">
        <v>96750</v>
      </c>
      <c r="O4784" t="s">
        <v>209</v>
      </c>
    </row>
    <row r="4785" spans="1:16" x14ac:dyDescent="0.35">
      <c r="A4785" t="s">
        <v>1776</v>
      </c>
      <c r="B4785" t="s">
        <v>6706</v>
      </c>
      <c r="C4785" t="s">
        <v>707</v>
      </c>
      <c r="D4785" t="s">
        <v>3358</v>
      </c>
      <c r="E4785" t="s">
        <v>20</v>
      </c>
      <c r="F4785" t="b">
        <v>0</v>
      </c>
      <c r="G4785" t="s">
        <v>52</v>
      </c>
      <c r="H4785" s="1">
        <v>45832.583391203712</v>
      </c>
      <c r="I4785" t="b">
        <v>0</v>
      </c>
      <c r="J4785" t="b">
        <v>1</v>
      </c>
      <c r="K4785" t="s">
        <v>31</v>
      </c>
      <c r="L4785" t="s">
        <v>22</v>
      </c>
      <c r="M4785">
        <v>201625</v>
      </c>
      <c r="O4785" t="s">
        <v>306</v>
      </c>
    </row>
    <row r="4786" spans="1:16" x14ac:dyDescent="0.35">
      <c r="A4786" t="s">
        <v>1776</v>
      </c>
      <c r="B4786" t="s">
        <v>1776</v>
      </c>
      <c r="C4786" t="s">
        <v>6707</v>
      </c>
      <c r="D4786" t="s">
        <v>110</v>
      </c>
      <c r="E4786" t="s">
        <v>20</v>
      </c>
      <c r="F4786" t="b">
        <v>0</v>
      </c>
      <c r="G4786" t="s">
        <v>30</v>
      </c>
      <c r="H4786" s="1">
        <v>45832.625717592593</v>
      </c>
      <c r="I4786" t="b">
        <v>1</v>
      </c>
      <c r="J4786" t="b">
        <v>1</v>
      </c>
      <c r="K4786" t="s">
        <v>31</v>
      </c>
      <c r="L4786" t="s">
        <v>22</v>
      </c>
      <c r="M4786">
        <v>70000</v>
      </c>
      <c r="O4786" t="s">
        <v>6708</v>
      </c>
      <c r="P4786" t="s">
        <v>6709</v>
      </c>
    </row>
    <row r="4787" spans="1:16" x14ac:dyDescent="0.35">
      <c r="A4787" t="s">
        <v>1776</v>
      </c>
      <c r="B4787" t="s">
        <v>2926</v>
      </c>
      <c r="C4787" t="s">
        <v>6710</v>
      </c>
      <c r="D4787" t="s">
        <v>36</v>
      </c>
      <c r="E4787" t="s">
        <v>91</v>
      </c>
      <c r="F4787" t="b">
        <v>0</v>
      </c>
      <c r="G4787" t="s">
        <v>30</v>
      </c>
      <c r="H4787" s="1">
        <v>45832.667384259257</v>
      </c>
      <c r="I4787" t="b">
        <v>1</v>
      </c>
      <c r="J4787" t="b">
        <v>0</v>
      </c>
      <c r="K4787" t="s">
        <v>31</v>
      </c>
      <c r="L4787" t="s">
        <v>32</v>
      </c>
      <c r="N4787">
        <v>24.5</v>
      </c>
      <c r="O4787" t="s">
        <v>166</v>
      </c>
    </row>
    <row r="4788" spans="1:16" x14ac:dyDescent="0.35">
      <c r="A4788" t="s">
        <v>1776</v>
      </c>
      <c r="B4788" t="s">
        <v>5359</v>
      </c>
      <c r="C4788" t="s">
        <v>170</v>
      </c>
      <c r="D4788" t="s">
        <v>36</v>
      </c>
      <c r="E4788" t="s">
        <v>91</v>
      </c>
      <c r="F4788" t="b">
        <v>0</v>
      </c>
      <c r="G4788" t="s">
        <v>171</v>
      </c>
      <c r="H4788" s="1">
        <v>45832.70108796296</v>
      </c>
      <c r="I4788" t="b">
        <v>0</v>
      </c>
      <c r="J4788" t="b">
        <v>1</v>
      </c>
      <c r="K4788" t="s">
        <v>31</v>
      </c>
      <c r="L4788" t="s">
        <v>32</v>
      </c>
      <c r="N4788">
        <v>63.5</v>
      </c>
      <c r="O4788" t="s">
        <v>3179</v>
      </c>
    </row>
    <row r="4789" spans="1:16" x14ac:dyDescent="0.35">
      <c r="A4789" t="s">
        <v>1776</v>
      </c>
      <c r="B4789" t="s">
        <v>1776</v>
      </c>
      <c r="C4789" t="s">
        <v>3946</v>
      </c>
      <c r="D4789" t="s">
        <v>36</v>
      </c>
      <c r="E4789" t="s">
        <v>91</v>
      </c>
      <c r="F4789" t="b">
        <v>0</v>
      </c>
      <c r="G4789" t="s">
        <v>30</v>
      </c>
      <c r="H4789" s="1">
        <v>45832.709050925929</v>
      </c>
      <c r="I4789" t="b">
        <v>1</v>
      </c>
      <c r="J4789" t="b">
        <v>0</v>
      </c>
      <c r="K4789" t="s">
        <v>31</v>
      </c>
      <c r="L4789" t="s">
        <v>32</v>
      </c>
      <c r="N4789">
        <v>22.5</v>
      </c>
      <c r="O4789" t="s">
        <v>166</v>
      </c>
    </row>
    <row r="4790" spans="1:16" x14ac:dyDescent="0.35">
      <c r="A4790" t="s">
        <v>1776</v>
      </c>
      <c r="B4790" t="s">
        <v>6711</v>
      </c>
      <c r="C4790" t="s">
        <v>193</v>
      </c>
      <c r="D4790" t="s">
        <v>36</v>
      </c>
      <c r="E4790" t="s">
        <v>20</v>
      </c>
      <c r="F4790" t="b">
        <v>0</v>
      </c>
      <c r="G4790" t="s">
        <v>52</v>
      </c>
      <c r="H4790" s="1">
        <v>45832.750081018523</v>
      </c>
      <c r="I4790" t="b">
        <v>1</v>
      </c>
      <c r="J4790" t="b">
        <v>1</v>
      </c>
      <c r="K4790" t="s">
        <v>31</v>
      </c>
      <c r="L4790" t="s">
        <v>22</v>
      </c>
      <c r="M4790">
        <v>87300</v>
      </c>
      <c r="O4790" t="s">
        <v>6712</v>
      </c>
      <c r="P4790" t="s">
        <v>6713</v>
      </c>
    </row>
    <row r="4791" spans="1:16" x14ac:dyDescent="0.35">
      <c r="A4791" t="s">
        <v>1776</v>
      </c>
      <c r="B4791" t="s">
        <v>6714</v>
      </c>
      <c r="C4791" t="s">
        <v>6715</v>
      </c>
      <c r="D4791" t="s">
        <v>110</v>
      </c>
      <c r="E4791" t="s">
        <v>20</v>
      </c>
      <c r="F4791" t="b">
        <v>0</v>
      </c>
      <c r="G4791" t="s">
        <v>52</v>
      </c>
      <c r="H4791" s="1">
        <v>45832.750081018523</v>
      </c>
      <c r="I4791" t="b">
        <v>1</v>
      </c>
      <c r="J4791" t="b">
        <v>0</v>
      </c>
      <c r="K4791" t="s">
        <v>31</v>
      </c>
      <c r="L4791" t="s">
        <v>32</v>
      </c>
      <c r="N4791">
        <v>32.5</v>
      </c>
      <c r="O4791" t="s">
        <v>6716</v>
      </c>
      <c r="P4791" t="s">
        <v>6717</v>
      </c>
    </row>
    <row r="4792" spans="1:16" x14ac:dyDescent="0.35">
      <c r="A4792" t="s">
        <v>1776</v>
      </c>
      <c r="B4792" t="s">
        <v>3369</v>
      </c>
      <c r="C4792" t="s">
        <v>18</v>
      </c>
      <c r="D4792" t="s">
        <v>36</v>
      </c>
      <c r="E4792" t="s">
        <v>91</v>
      </c>
      <c r="F4792" t="b">
        <v>1</v>
      </c>
      <c r="G4792" t="s">
        <v>52</v>
      </c>
      <c r="H4792" s="1">
        <v>45832.750173611108</v>
      </c>
      <c r="I4792" t="b">
        <v>0</v>
      </c>
      <c r="J4792" t="b">
        <v>1</v>
      </c>
      <c r="K4792" t="s">
        <v>31</v>
      </c>
      <c r="L4792" t="s">
        <v>32</v>
      </c>
      <c r="N4792">
        <v>26.5</v>
      </c>
      <c r="O4792" t="s">
        <v>773</v>
      </c>
      <c r="P4792" t="s">
        <v>5677</v>
      </c>
    </row>
    <row r="4793" spans="1:16" x14ac:dyDescent="0.35">
      <c r="A4793" t="s">
        <v>1776</v>
      </c>
      <c r="B4793" t="s">
        <v>6718</v>
      </c>
      <c r="C4793" t="s">
        <v>861</v>
      </c>
      <c r="D4793" t="s">
        <v>29</v>
      </c>
      <c r="E4793" t="s">
        <v>20</v>
      </c>
      <c r="F4793" t="b">
        <v>0</v>
      </c>
      <c r="G4793" t="s">
        <v>47</v>
      </c>
      <c r="H4793" s="1">
        <v>45832.750347222223</v>
      </c>
      <c r="I4793" t="b">
        <v>0</v>
      </c>
      <c r="J4793" t="b">
        <v>0</v>
      </c>
      <c r="K4793" t="s">
        <v>31</v>
      </c>
      <c r="L4793" t="s">
        <v>32</v>
      </c>
      <c r="N4793">
        <v>32.5</v>
      </c>
      <c r="O4793" t="s">
        <v>1177</v>
      </c>
      <c r="P4793" t="s">
        <v>6719</v>
      </c>
    </row>
    <row r="4794" spans="1:16" x14ac:dyDescent="0.35">
      <c r="A4794" t="s">
        <v>1776</v>
      </c>
      <c r="B4794" t="s">
        <v>4514</v>
      </c>
      <c r="C4794" t="s">
        <v>491</v>
      </c>
      <c r="D4794" t="s">
        <v>36</v>
      </c>
      <c r="E4794" t="s">
        <v>20</v>
      </c>
      <c r="F4794" t="b">
        <v>0</v>
      </c>
      <c r="G4794" t="s">
        <v>52</v>
      </c>
      <c r="H4794" s="1">
        <v>45832.791724537034</v>
      </c>
      <c r="I4794" t="b">
        <v>0</v>
      </c>
      <c r="J4794" t="b">
        <v>1</v>
      </c>
      <c r="K4794" t="s">
        <v>31</v>
      </c>
      <c r="L4794" t="s">
        <v>22</v>
      </c>
      <c r="M4794">
        <v>76044.5</v>
      </c>
      <c r="O4794" t="s">
        <v>2430</v>
      </c>
      <c r="P4794" t="s">
        <v>4515</v>
      </c>
    </row>
    <row r="4795" spans="1:16" x14ac:dyDescent="0.35">
      <c r="A4795" t="s">
        <v>1776</v>
      </c>
      <c r="B4795" t="s">
        <v>6720</v>
      </c>
      <c r="C4795" t="s">
        <v>5533</v>
      </c>
      <c r="D4795" t="s">
        <v>36</v>
      </c>
      <c r="E4795" t="s">
        <v>20</v>
      </c>
      <c r="F4795" t="b">
        <v>0</v>
      </c>
      <c r="G4795" t="s">
        <v>52</v>
      </c>
      <c r="H4795" s="1">
        <v>45832.791979166657</v>
      </c>
      <c r="I4795" t="b">
        <v>0</v>
      </c>
      <c r="J4795" t="b">
        <v>1</v>
      </c>
      <c r="K4795" t="s">
        <v>31</v>
      </c>
      <c r="L4795" t="s">
        <v>22</v>
      </c>
      <c r="M4795">
        <v>134300</v>
      </c>
      <c r="O4795" t="s">
        <v>402</v>
      </c>
      <c r="P4795" t="s">
        <v>897</v>
      </c>
    </row>
    <row r="4796" spans="1:16" x14ac:dyDescent="0.35">
      <c r="A4796" t="s">
        <v>1776</v>
      </c>
      <c r="B4796" t="s">
        <v>2048</v>
      </c>
      <c r="C4796" t="s">
        <v>6721</v>
      </c>
      <c r="D4796" t="s">
        <v>36</v>
      </c>
      <c r="E4796" t="s">
        <v>91</v>
      </c>
      <c r="F4796" t="b">
        <v>0</v>
      </c>
      <c r="G4796" t="s">
        <v>68</v>
      </c>
      <c r="H4796" s="1">
        <v>45832.833935185183</v>
      </c>
      <c r="I4796" t="b">
        <v>0</v>
      </c>
      <c r="J4796" t="b">
        <v>0</v>
      </c>
      <c r="K4796" t="s">
        <v>31</v>
      </c>
      <c r="L4796" t="s">
        <v>32</v>
      </c>
      <c r="N4796">
        <v>52</v>
      </c>
      <c r="O4796" t="s">
        <v>4955</v>
      </c>
      <c r="P4796" t="s">
        <v>941</v>
      </c>
    </row>
    <row r="4797" spans="1:16" x14ac:dyDescent="0.35">
      <c r="A4797" t="s">
        <v>1776</v>
      </c>
      <c r="B4797" t="s">
        <v>3227</v>
      </c>
      <c r="C4797" t="s">
        <v>1376</v>
      </c>
      <c r="D4797" t="s">
        <v>29</v>
      </c>
      <c r="E4797" t="s">
        <v>91</v>
      </c>
      <c r="F4797" t="b">
        <v>0</v>
      </c>
      <c r="G4797" t="s">
        <v>47</v>
      </c>
      <c r="H4797" s="1">
        <v>45832.875347222223</v>
      </c>
      <c r="I4797" t="b">
        <v>0</v>
      </c>
      <c r="J4797" t="b">
        <v>0</v>
      </c>
      <c r="K4797" t="s">
        <v>31</v>
      </c>
      <c r="L4797" t="s">
        <v>32</v>
      </c>
      <c r="N4797">
        <v>67.5</v>
      </c>
      <c r="O4797" t="s">
        <v>6722</v>
      </c>
      <c r="P4797" t="s">
        <v>140</v>
      </c>
    </row>
    <row r="4798" spans="1:16" x14ac:dyDescent="0.35">
      <c r="A4798" t="s">
        <v>1776</v>
      </c>
      <c r="B4798" t="s">
        <v>6397</v>
      </c>
      <c r="C4798" t="s">
        <v>410</v>
      </c>
      <c r="D4798" t="s">
        <v>115</v>
      </c>
      <c r="E4798" t="s">
        <v>20</v>
      </c>
      <c r="F4798" t="b">
        <v>0</v>
      </c>
      <c r="G4798" t="s">
        <v>47</v>
      </c>
      <c r="H4798" s="1">
        <v>45832.917083333326</v>
      </c>
      <c r="I4798" t="b">
        <v>0</v>
      </c>
      <c r="J4798" t="b">
        <v>1</v>
      </c>
      <c r="K4798" t="s">
        <v>31</v>
      </c>
      <c r="L4798" t="s">
        <v>22</v>
      </c>
      <c r="M4798">
        <v>190063.5</v>
      </c>
      <c r="O4798" t="s">
        <v>6398</v>
      </c>
      <c r="P4798" t="s">
        <v>6399</v>
      </c>
    </row>
    <row r="4799" spans="1:16" x14ac:dyDescent="0.35">
      <c r="A4799" t="s">
        <v>1776</v>
      </c>
      <c r="B4799" t="s">
        <v>3434</v>
      </c>
      <c r="C4799" t="s">
        <v>170</v>
      </c>
      <c r="D4799" t="s">
        <v>110</v>
      </c>
      <c r="E4799" t="s">
        <v>20</v>
      </c>
      <c r="F4799" t="b">
        <v>0</v>
      </c>
      <c r="G4799" t="s">
        <v>171</v>
      </c>
      <c r="H4799" s="1">
        <v>45832.95108796296</v>
      </c>
      <c r="I4799" t="b">
        <v>0</v>
      </c>
      <c r="J4799" t="b">
        <v>1</v>
      </c>
      <c r="K4799" t="s">
        <v>31</v>
      </c>
      <c r="L4799" t="s">
        <v>22</v>
      </c>
      <c r="M4799">
        <v>120500</v>
      </c>
      <c r="O4799" t="s">
        <v>5564</v>
      </c>
      <c r="P4799" t="s">
        <v>6723</v>
      </c>
    </row>
    <row r="4800" spans="1:16" x14ac:dyDescent="0.35">
      <c r="A4800" t="s">
        <v>1776</v>
      </c>
      <c r="B4800" t="s">
        <v>2880</v>
      </c>
      <c r="C4800" t="s">
        <v>2881</v>
      </c>
      <c r="D4800" t="s">
        <v>321</v>
      </c>
      <c r="E4800" t="s">
        <v>20</v>
      </c>
      <c r="F4800" t="b">
        <v>0</v>
      </c>
      <c r="G4800" t="s">
        <v>52</v>
      </c>
      <c r="H4800" s="1">
        <v>45833.000115740739</v>
      </c>
      <c r="I4800" t="b">
        <v>0</v>
      </c>
      <c r="J4800" t="b">
        <v>1</v>
      </c>
      <c r="K4800" t="s">
        <v>31</v>
      </c>
      <c r="L4800" t="s">
        <v>22</v>
      </c>
      <c r="M4800">
        <v>83000</v>
      </c>
      <c r="O4800" t="s">
        <v>6724</v>
      </c>
      <c r="P4800" t="s">
        <v>2883</v>
      </c>
    </row>
    <row r="4801" spans="1:16" x14ac:dyDescent="0.35">
      <c r="A4801" t="s">
        <v>1776</v>
      </c>
      <c r="B4801" t="s">
        <v>2196</v>
      </c>
      <c r="C4801" t="s">
        <v>3761</v>
      </c>
      <c r="D4801" t="s">
        <v>36</v>
      </c>
      <c r="E4801" t="s">
        <v>20</v>
      </c>
      <c r="F4801" t="b">
        <v>0</v>
      </c>
      <c r="G4801" t="s">
        <v>52</v>
      </c>
      <c r="H4801" s="1">
        <v>45833.000231481477</v>
      </c>
      <c r="I4801" t="b">
        <v>0</v>
      </c>
      <c r="J4801" t="b">
        <v>1</v>
      </c>
      <c r="K4801" t="s">
        <v>31</v>
      </c>
      <c r="L4801" t="s">
        <v>22</v>
      </c>
      <c r="M4801">
        <v>125000</v>
      </c>
      <c r="O4801" t="s">
        <v>209</v>
      </c>
      <c r="P4801" t="s">
        <v>3929</v>
      </c>
    </row>
    <row r="4802" spans="1:16" x14ac:dyDescent="0.35">
      <c r="A4802" t="s">
        <v>1776</v>
      </c>
      <c r="B4802" t="s">
        <v>6725</v>
      </c>
      <c r="C4802" t="s">
        <v>1642</v>
      </c>
      <c r="D4802" t="s">
        <v>36</v>
      </c>
      <c r="E4802" t="s">
        <v>20</v>
      </c>
      <c r="F4802" t="b">
        <v>0</v>
      </c>
      <c r="G4802" t="s">
        <v>52</v>
      </c>
      <c r="H4802" s="1">
        <v>45833.000243055547</v>
      </c>
      <c r="I4802" t="b">
        <v>0</v>
      </c>
      <c r="J4802" t="b">
        <v>0</v>
      </c>
      <c r="K4802" t="s">
        <v>31</v>
      </c>
      <c r="L4802" t="s">
        <v>22</v>
      </c>
      <c r="M4802">
        <v>90085</v>
      </c>
      <c r="O4802" t="s">
        <v>6388</v>
      </c>
      <c r="P4802" t="s">
        <v>6726</v>
      </c>
    </row>
    <row r="4803" spans="1:16" x14ac:dyDescent="0.35">
      <c r="A4803" t="s">
        <v>1776</v>
      </c>
      <c r="B4803" t="s">
        <v>6727</v>
      </c>
      <c r="C4803" t="s">
        <v>257</v>
      </c>
      <c r="D4803" t="s">
        <v>17448</v>
      </c>
      <c r="E4803" t="s">
        <v>20</v>
      </c>
      <c r="F4803" t="b">
        <v>0</v>
      </c>
      <c r="G4803" t="s">
        <v>47</v>
      </c>
      <c r="H4803" s="1">
        <v>45833.000347222223</v>
      </c>
      <c r="I4803" t="b">
        <v>0</v>
      </c>
      <c r="J4803" t="b">
        <v>1</v>
      </c>
      <c r="K4803" t="s">
        <v>31</v>
      </c>
      <c r="L4803" t="s">
        <v>22</v>
      </c>
      <c r="M4803">
        <v>105000</v>
      </c>
      <c r="O4803" t="s">
        <v>1195</v>
      </c>
      <c r="P4803" t="s">
        <v>6728</v>
      </c>
    </row>
    <row r="4804" spans="1:16" x14ac:dyDescent="0.35">
      <c r="A4804" t="s">
        <v>1776</v>
      </c>
      <c r="B4804" t="s">
        <v>6729</v>
      </c>
      <c r="C4804" t="s">
        <v>948</v>
      </c>
      <c r="D4804" t="s">
        <v>249</v>
      </c>
      <c r="E4804" t="s">
        <v>20</v>
      </c>
      <c r="F4804" t="b">
        <v>0</v>
      </c>
      <c r="G4804" t="s">
        <v>948</v>
      </c>
      <c r="H4804" s="1">
        <v>45833.007662037038</v>
      </c>
      <c r="I4804" t="b">
        <v>0</v>
      </c>
      <c r="J4804" t="b">
        <v>0</v>
      </c>
      <c r="K4804" t="s">
        <v>948</v>
      </c>
      <c r="L4804" t="s">
        <v>22</v>
      </c>
      <c r="M4804">
        <v>42399.5</v>
      </c>
      <c r="O4804" t="s">
        <v>6730</v>
      </c>
      <c r="P4804" t="s">
        <v>6731</v>
      </c>
    </row>
    <row r="4805" spans="1:16" x14ac:dyDescent="0.35">
      <c r="A4805" t="s">
        <v>1776</v>
      </c>
      <c r="B4805" t="s">
        <v>6732</v>
      </c>
      <c r="C4805" t="s">
        <v>6733</v>
      </c>
      <c r="D4805" t="s">
        <v>29</v>
      </c>
      <c r="E4805" t="s">
        <v>20</v>
      </c>
      <c r="F4805" t="b">
        <v>0</v>
      </c>
      <c r="G4805" t="s">
        <v>52</v>
      </c>
      <c r="H4805" s="1">
        <v>45833.04178240741</v>
      </c>
      <c r="I4805" t="b">
        <v>0</v>
      </c>
      <c r="J4805" t="b">
        <v>1</v>
      </c>
      <c r="K4805" t="s">
        <v>31</v>
      </c>
      <c r="L4805" t="s">
        <v>22</v>
      </c>
      <c r="M4805">
        <v>114500</v>
      </c>
      <c r="O4805" t="s">
        <v>6734</v>
      </c>
      <c r="P4805" t="s">
        <v>4740</v>
      </c>
    </row>
    <row r="4806" spans="1:16" x14ac:dyDescent="0.35">
      <c r="A4806" t="s">
        <v>1776</v>
      </c>
      <c r="B4806" t="s">
        <v>6735</v>
      </c>
      <c r="C4806" t="s">
        <v>6736</v>
      </c>
      <c r="D4806" t="s">
        <v>36</v>
      </c>
      <c r="E4806" t="s">
        <v>20</v>
      </c>
      <c r="F4806" t="b">
        <v>0</v>
      </c>
      <c r="G4806" t="s">
        <v>43</v>
      </c>
      <c r="H4806" s="1">
        <v>45833.042175925933</v>
      </c>
      <c r="I4806" t="b">
        <v>0</v>
      </c>
      <c r="J4806" t="b">
        <v>0</v>
      </c>
      <c r="K4806" t="s">
        <v>31</v>
      </c>
      <c r="L4806" t="s">
        <v>22</v>
      </c>
      <c r="M4806">
        <v>60419.51953125</v>
      </c>
      <c r="O4806" t="s">
        <v>681</v>
      </c>
      <c r="P4806" t="s">
        <v>561</v>
      </c>
    </row>
    <row r="4807" spans="1:16" x14ac:dyDescent="0.35">
      <c r="A4807" t="s">
        <v>1776</v>
      </c>
      <c r="B4807" t="s">
        <v>6737</v>
      </c>
      <c r="C4807" t="s">
        <v>1734</v>
      </c>
      <c r="D4807" t="s">
        <v>110</v>
      </c>
      <c r="E4807" t="s">
        <v>20</v>
      </c>
      <c r="F4807" t="b">
        <v>0</v>
      </c>
      <c r="G4807" t="s">
        <v>171</v>
      </c>
      <c r="H4807" s="1">
        <v>45833.07603009259</v>
      </c>
      <c r="I4807" t="b">
        <v>1</v>
      </c>
      <c r="J4807" t="b">
        <v>0</v>
      </c>
      <c r="K4807" t="s">
        <v>31</v>
      </c>
      <c r="L4807" t="s">
        <v>32</v>
      </c>
      <c r="N4807">
        <v>12</v>
      </c>
      <c r="O4807" t="s">
        <v>6738</v>
      </c>
      <c r="P4807" t="s">
        <v>856</v>
      </c>
    </row>
    <row r="4808" spans="1:16" x14ac:dyDescent="0.35">
      <c r="A4808" t="s">
        <v>1776</v>
      </c>
      <c r="B4808" t="s">
        <v>1776</v>
      </c>
      <c r="C4808" t="s">
        <v>6698</v>
      </c>
      <c r="D4808" t="s">
        <v>29</v>
      </c>
      <c r="E4808" t="s">
        <v>20</v>
      </c>
      <c r="F4808" t="b">
        <v>0</v>
      </c>
      <c r="G4808" t="s">
        <v>52</v>
      </c>
      <c r="H4808" s="1">
        <v>45833.249907407408</v>
      </c>
      <c r="I4808" t="b">
        <v>1</v>
      </c>
      <c r="J4808" t="b">
        <v>1</v>
      </c>
      <c r="K4808" t="s">
        <v>31</v>
      </c>
      <c r="L4808" t="s">
        <v>32</v>
      </c>
      <c r="N4808">
        <v>32.68499755859375</v>
      </c>
      <c r="O4808" t="s">
        <v>6699</v>
      </c>
      <c r="P4808" t="s">
        <v>6700</v>
      </c>
    </row>
    <row r="4809" spans="1:16" x14ac:dyDescent="0.35">
      <c r="A4809" t="s">
        <v>1776</v>
      </c>
      <c r="B4809" t="s">
        <v>2880</v>
      </c>
      <c r="C4809" t="s">
        <v>2881</v>
      </c>
      <c r="D4809" t="s">
        <v>36</v>
      </c>
      <c r="E4809" t="s">
        <v>20</v>
      </c>
      <c r="F4809" t="b">
        <v>0</v>
      </c>
      <c r="G4809" t="s">
        <v>52</v>
      </c>
      <c r="H4809" s="1">
        <v>45833.250034722223</v>
      </c>
      <c r="I4809" t="b">
        <v>0</v>
      </c>
      <c r="J4809" t="b">
        <v>1</v>
      </c>
      <c r="K4809" t="s">
        <v>31</v>
      </c>
      <c r="L4809" t="s">
        <v>22</v>
      </c>
      <c r="M4809">
        <v>69500</v>
      </c>
      <c r="O4809" t="s">
        <v>194</v>
      </c>
      <c r="P4809" t="s">
        <v>2883</v>
      </c>
    </row>
    <row r="4810" spans="1:16" x14ac:dyDescent="0.35">
      <c r="A4810" t="s">
        <v>1776</v>
      </c>
      <c r="B4810" t="s">
        <v>6739</v>
      </c>
      <c r="C4810" t="s">
        <v>257</v>
      </c>
      <c r="D4810" t="s">
        <v>17448</v>
      </c>
      <c r="E4810" t="s">
        <v>20</v>
      </c>
      <c r="F4810" t="b">
        <v>0</v>
      </c>
      <c r="G4810" t="s">
        <v>47</v>
      </c>
      <c r="H4810" s="1">
        <v>45833.250162037039</v>
      </c>
      <c r="I4810" t="b">
        <v>0</v>
      </c>
      <c r="J4810" t="b">
        <v>1</v>
      </c>
      <c r="K4810" t="s">
        <v>31</v>
      </c>
      <c r="L4810" t="s">
        <v>22</v>
      </c>
      <c r="M4810">
        <v>105000</v>
      </c>
      <c r="O4810" t="s">
        <v>1195</v>
      </c>
      <c r="P4810" t="s">
        <v>6728</v>
      </c>
    </row>
    <row r="4811" spans="1:16" x14ac:dyDescent="0.35">
      <c r="A4811" t="s">
        <v>1776</v>
      </c>
      <c r="B4811" t="s">
        <v>1776</v>
      </c>
      <c r="C4811" t="s">
        <v>1961</v>
      </c>
      <c r="D4811" t="s">
        <v>17437</v>
      </c>
      <c r="E4811" t="s">
        <v>20</v>
      </c>
      <c r="F4811" t="b">
        <v>0</v>
      </c>
      <c r="G4811" t="s">
        <v>47</v>
      </c>
      <c r="H4811" s="1">
        <v>45833.250162037039</v>
      </c>
      <c r="I4811" t="b">
        <v>1</v>
      </c>
      <c r="J4811" t="b">
        <v>0</v>
      </c>
      <c r="K4811" t="s">
        <v>31</v>
      </c>
      <c r="L4811" t="s">
        <v>32</v>
      </c>
      <c r="N4811">
        <v>24.59999847412109</v>
      </c>
      <c r="O4811" t="s">
        <v>61</v>
      </c>
      <c r="P4811" t="s">
        <v>140</v>
      </c>
    </row>
    <row r="4812" spans="1:16" x14ac:dyDescent="0.35">
      <c r="A4812" t="s">
        <v>1776</v>
      </c>
      <c r="B4812" t="s">
        <v>1776</v>
      </c>
      <c r="C4812" t="s">
        <v>4274</v>
      </c>
      <c r="D4812" t="s">
        <v>17520</v>
      </c>
      <c r="E4812" t="s">
        <v>20</v>
      </c>
      <c r="F4812" t="b">
        <v>0</v>
      </c>
      <c r="G4812" t="s">
        <v>47</v>
      </c>
      <c r="H4812" s="1">
        <v>45833.250162037039</v>
      </c>
      <c r="I4812" t="b">
        <v>0</v>
      </c>
      <c r="J4812" t="b">
        <v>1</v>
      </c>
      <c r="K4812" t="s">
        <v>31</v>
      </c>
      <c r="L4812" t="s">
        <v>32</v>
      </c>
      <c r="N4812">
        <v>34</v>
      </c>
      <c r="O4812" t="s">
        <v>4898</v>
      </c>
      <c r="P4812" t="s">
        <v>4899</v>
      </c>
    </row>
    <row r="4813" spans="1:16" x14ac:dyDescent="0.35">
      <c r="A4813" t="s">
        <v>1776</v>
      </c>
      <c r="B4813" t="s">
        <v>6732</v>
      </c>
      <c r="C4813" t="s">
        <v>2846</v>
      </c>
      <c r="D4813" t="s">
        <v>36</v>
      </c>
      <c r="E4813" t="s">
        <v>20</v>
      </c>
      <c r="F4813" t="b">
        <v>0</v>
      </c>
      <c r="G4813" t="s">
        <v>68</v>
      </c>
      <c r="H4813" s="1">
        <v>45833.25072916667</v>
      </c>
      <c r="I4813" t="b">
        <v>0</v>
      </c>
      <c r="J4813" t="b">
        <v>1</v>
      </c>
      <c r="K4813" t="s">
        <v>31</v>
      </c>
      <c r="L4813" t="s">
        <v>22</v>
      </c>
      <c r="M4813">
        <v>114500</v>
      </c>
      <c r="O4813" t="s">
        <v>172</v>
      </c>
      <c r="P4813" t="s">
        <v>4740</v>
      </c>
    </row>
    <row r="4814" spans="1:16" x14ac:dyDescent="0.35">
      <c r="A4814" t="s">
        <v>1776</v>
      </c>
      <c r="B4814" t="s">
        <v>6559</v>
      </c>
      <c r="C4814" t="s">
        <v>300</v>
      </c>
      <c r="D4814" t="s">
        <v>19</v>
      </c>
      <c r="E4814" t="s">
        <v>20</v>
      </c>
      <c r="F4814" t="b">
        <v>0</v>
      </c>
      <c r="G4814" t="s">
        <v>300</v>
      </c>
      <c r="H4814" s="1">
        <v>45833.255844907413</v>
      </c>
      <c r="I4814" t="b">
        <v>0</v>
      </c>
      <c r="J4814" t="b">
        <v>0</v>
      </c>
      <c r="K4814" t="s">
        <v>300</v>
      </c>
      <c r="L4814" t="s">
        <v>22</v>
      </c>
      <c r="M4814">
        <v>65000</v>
      </c>
      <c r="O4814" t="s">
        <v>6740</v>
      </c>
      <c r="P4814" t="s">
        <v>2173</v>
      </c>
    </row>
    <row r="4815" spans="1:16" x14ac:dyDescent="0.35">
      <c r="A4815" t="s">
        <v>1776</v>
      </c>
      <c r="B4815" t="s">
        <v>1944</v>
      </c>
      <c r="C4815" t="s">
        <v>649</v>
      </c>
      <c r="D4815" t="s">
        <v>110</v>
      </c>
      <c r="E4815" t="s">
        <v>760</v>
      </c>
      <c r="F4815" t="b">
        <v>0</v>
      </c>
      <c r="G4815" t="s">
        <v>43</v>
      </c>
      <c r="H4815" s="1">
        <v>45833.292071759257</v>
      </c>
      <c r="I4815" t="b">
        <v>0</v>
      </c>
      <c r="J4815" t="b">
        <v>0</v>
      </c>
      <c r="K4815" t="s">
        <v>31</v>
      </c>
      <c r="L4815" t="s">
        <v>22</v>
      </c>
      <c r="M4815">
        <v>50000</v>
      </c>
      <c r="O4815" t="s">
        <v>3744</v>
      </c>
      <c r="P4815" t="s">
        <v>2335</v>
      </c>
    </row>
    <row r="4816" spans="1:16" x14ac:dyDescent="0.35">
      <c r="A4816" t="s">
        <v>1776</v>
      </c>
      <c r="B4816" t="s">
        <v>6741</v>
      </c>
      <c r="C4816" t="s">
        <v>6401</v>
      </c>
      <c r="D4816" t="s">
        <v>29</v>
      </c>
      <c r="F4816" t="b">
        <v>0</v>
      </c>
      <c r="G4816" t="s">
        <v>30</v>
      </c>
      <c r="H4816" s="1">
        <v>45833.292546296303</v>
      </c>
      <c r="I4816" t="b">
        <v>0</v>
      </c>
      <c r="J4816" t="b">
        <v>1</v>
      </c>
      <c r="K4816" t="s">
        <v>31</v>
      </c>
      <c r="L4816" t="s">
        <v>32</v>
      </c>
      <c r="N4816">
        <v>21</v>
      </c>
      <c r="O4816" t="s">
        <v>6742</v>
      </c>
      <c r="P4816" t="s">
        <v>6743</v>
      </c>
    </row>
    <row r="4817" spans="1:16" x14ac:dyDescent="0.35">
      <c r="A4817" t="s">
        <v>1776</v>
      </c>
      <c r="B4817" t="s">
        <v>6744</v>
      </c>
      <c r="C4817" t="s">
        <v>2987</v>
      </c>
      <c r="D4817" t="s">
        <v>110</v>
      </c>
      <c r="F4817" t="b">
        <v>0</v>
      </c>
      <c r="G4817" t="s">
        <v>52</v>
      </c>
      <c r="H4817" s="1">
        <v>45833.375011574077</v>
      </c>
      <c r="I4817" t="b">
        <v>0</v>
      </c>
      <c r="J4817" t="b">
        <v>1</v>
      </c>
      <c r="K4817" t="s">
        <v>31</v>
      </c>
      <c r="L4817" t="s">
        <v>32</v>
      </c>
      <c r="N4817">
        <v>19</v>
      </c>
      <c r="O4817" t="s">
        <v>6745</v>
      </c>
      <c r="P4817" t="s">
        <v>6746</v>
      </c>
    </row>
    <row r="4818" spans="1:16" x14ac:dyDescent="0.35">
      <c r="A4818" t="s">
        <v>1776</v>
      </c>
      <c r="B4818" t="s">
        <v>6714</v>
      </c>
      <c r="C4818" t="s">
        <v>6715</v>
      </c>
      <c r="D4818" t="s">
        <v>36</v>
      </c>
      <c r="E4818" t="s">
        <v>20</v>
      </c>
      <c r="F4818" t="b">
        <v>0</v>
      </c>
      <c r="G4818" t="s">
        <v>52</v>
      </c>
      <c r="H4818" s="1">
        <v>45833.541678240741</v>
      </c>
      <c r="I4818" t="b">
        <v>1</v>
      </c>
      <c r="J4818" t="b">
        <v>0</v>
      </c>
      <c r="K4818" t="s">
        <v>31</v>
      </c>
      <c r="L4818" t="s">
        <v>32</v>
      </c>
      <c r="N4818">
        <v>32.5</v>
      </c>
      <c r="O4818" t="s">
        <v>6716</v>
      </c>
      <c r="P4818" t="s">
        <v>6717</v>
      </c>
    </row>
    <row r="4819" spans="1:16" x14ac:dyDescent="0.35">
      <c r="A4819" t="s">
        <v>1776</v>
      </c>
      <c r="B4819" t="s">
        <v>6747</v>
      </c>
      <c r="C4819" t="s">
        <v>6748</v>
      </c>
      <c r="D4819" t="s">
        <v>36</v>
      </c>
      <c r="E4819" t="s">
        <v>91</v>
      </c>
      <c r="F4819" t="b">
        <v>0</v>
      </c>
      <c r="G4819" t="s">
        <v>68</v>
      </c>
      <c r="H4819" s="1">
        <v>45833.542407407411</v>
      </c>
      <c r="I4819" t="b">
        <v>0</v>
      </c>
      <c r="J4819" t="b">
        <v>0</v>
      </c>
      <c r="K4819" t="s">
        <v>31</v>
      </c>
      <c r="L4819" t="s">
        <v>32</v>
      </c>
      <c r="N4819">
        <v>47.5</v>
      </c>
      <c r="O4819" t="s">
        <v>6749</v>
      </c>
      <c r="P4819" t="s">
        <v>164</v>
      </c>
    </row>
    <row r="4820" spans="1:16" x14ac:dyDescent="0.35">
      <c r="A4820" t="s">
        <v>1776</v>
      </c>
      <c r="B4820" t="s">
        <v>6706</v>
      </c>
      <c r="C4820" t="s">
        <v>142</v>
      </c>
      <c r="D4820" t="s">
        <v>3358</v>
      </c>
      <c r="E4820" t="s">
        <v>20</v>
      </c>
      <c r="F4820" t="b">
        <v>0</v>
      </c>
      <c r="G4820" t="s">
        <v>68</v>
      </c>
      <c r="H4820" s="1">
        <v>45833.584004629629</v>
      </c>
      <c r="I4820" t="b">
        <v>0</v>
      </c>
      <c r="J4820" t="b">
        <v>1</v>
      </c>
      <c r="K4820" t="s">
        <v>31</v>
      </c>
      <c r="L4820" t="s">
        <v>22</v>
      </c>
      <c r="M4820">
        <v>211510</v>
      </c>
      <c r="O4820" t="s">
        <v>306</v>
      </c>
    </row>
    <row r="4821" spans="1:16" x14ac:dyDescent="0.35">
      <c r="A4821" t="s">
        <v>1776</v>
      </c>
      <c r="B4821" t="s">
        <v>3221</v>
      </c>
      <c r="C4821" t="s">
        <v>6750</v>
      </c>
      <c r="D4821" t="s">
        <v>110</v>
      </c>
      <c r="E4821" t="s">
        <v>20</v>
      </c>
      <c r="F4821" t="b">
        <v>0</v>
      </c>
      <c r="G4821" t="s">
        <v>994</v>
      </c>
      <c r="H4821" s="1">
        <v>45833.595439814817</v>
      </c>
      <c r="I4821" t="b">
        <v>0</v>
      </c>
      <c r="J4821" t="b">
        <v>0</v>
      </c>
      <c r="K4821" t="s">
        <v>994</v>
      </c>
      <c r="L4821" t="s">
        <v>32</v>
      </c>
      <c r="N4821">
        <v>12</v>
      </c>
      <c r="O4821" t="s">
        <v>6751</v>
      </c>
      <c r="P4821" t="s">
        <v>1111</v>
      </c>
    </row>
    <row r="4822" spans="1:16" x14ac:dyDescent="0.35">
      <c r="A4822" t="s">
        <v>1776</v>
      </c>
      <c r="B4822" t="s">
        <v>3769</v>
      </c>
      <c r="C4822" t="s">
        <v>193</v>
      </c>
      <c r="D4822" t="s">
        <v>6752</v>
      </c>
      <c r="E4822" t="s">
        <v>20</v>
      </c>
      <c r="F4822" t="b">
        <v>0</v>
      </c>
      <c r="G4822" t="s">
        <v>52</v>
      </c>
      <c r="H4822" s="1">
        <v>45833.666631944441</v>
      </c>
      <c r="I4822" t="b">
        <v>0</v>
      </c>
      <c r="J4822" t="b">
        <v>1</v>
      </c>
      <c r="K4822" t="s">
        <v>31</v>
      </c>
      <c r="L4822" t="s">
        <v>22</v>
      </c>
      <c r="M4822">
        <v>77500</v>
      </c>
      <c r="O4822" t="s">
        <v>6753</v>
      </c>
      <c r="P4822" t="s">
        <v>472</v>
      </c>
    </row>
    <row r="4823" spans="1:16" x14ac:dyDescent="0.35">
      <c r="A4823" t="s">
        <v>1776</v>
      </c>
      <c r="B4823" t="s">
        <v>6754</v>
      </c>
      <c r="C4823" t="s">
        <v>824</v>
      </c>
      <c r="D4823" t="s">
        <v>110</v>
      </c>
      <c r="E4823" t="s">
        <v>296</v>
      </c>
      <c r="F4823" t="b">
        <v>0</v>
      </c>
      <c r="G4823" t="s">
        <v>43</v>
      </c>
      <c r="H4823" s="1">
        <v>45833.667071759257</v>
      </c>
      <c r="I4823" t="b">
        <v>1</v>
      </c>
      <c r="J4823" t="b">
        <v>1</v>
      </c>
      <c r="K4823" t="s">
        <v>31</v>
      </c>
      <c r="L4823" t="s">
        <v>22</v>
      </c>
      <c r="M4823">
        <v>93871</v>
      </c>
      <c r="O4823" t="s">
        <v>3110</v>
      </c>
    </row>
    <row r="4824" spans="1:16" x14ac:dyDescent="0.35">
      <c r="A4824" t="s">
        <v>1776</v>
      </c>
      <c r="B4824" t="s">
        <v>5406</v>
      </c>
      <c r="C4824" t="s">
        <v>154</v>
      </c>
      <c r="D4824" t="s">
        <v>5407</v>
      </c>
      <c r="E4824" t="s">
        <v>20</v>
      </c>
      <c r="F4824" t="b">
        <v>0</v>
      </c>
      <c r="G4824" t="s">
        <v>52</v>
      </c>
      <c r="H4824" s="1">
        <v>45833.708240740743</v>
      </c>
      <c r="I4824" t="b">
        <v>0</v>
      </c>
      <c r="J4824" t="b">
        <v>1</v>
      </c>
      <c r="K4824" t="s">
        <v>31</v>
      </c>
      <c r="L4824" t="s">
        <v>22</v>
      </c>
      <c r="M4824">
        <v>68500</v>
      </c>
      <c r="O4824" t="s">
        <v>5408</v>
      </c>
      <c r="P4824" t="s">
        <v>5409</v>
      </c>
    </row>
    <row r="4825" spans="1:16" x14ac:dyDescent="0.35">
      <c r="A4825" t="s">
        <v>1776</v>
      </c>
      <c r="B4825" t="s">
        <v>3942</v>
      </c>
      <c r="C4825" t="s">
        <v>3943</v>
      </c>
      <c r="D4825" t="s">
        <v>269</v>
      </c>
      <c r="E4825" t="s">
        <v>20</v>
      </c>
      <c r="F4825" t="b">
        <v>0</v>
      </c>
      <c r="G4825" t="s">
        <v>52</v>
      </c>
      <c r="H4825" s="1">
        <v>45833.708368055559</v>
      </c>
      <c r="I4825" t="b">
        <v>0</v>
      </c>
      <c r="J4825" t="b">
        <v>0</v>
      </c>
      <c r="K4825" t="s">
        <v>31</v>
      </c>
      <c r="L4825" t="s">
        <v>22</v>
      </c>
      <c r="M4825">
        <v>107500</v>
      </c>
      <c r="O4825" t="s">
        <v>3944</v>
      </c>
      <c r="P4825" t="s">
        <v>3945</v>
      </c>
    </row>
    <row r="4826" spans="1:16" x14ac:dyDescent="0.35">
      <c r="A4826" t="s">
        <v>1776</v>
      </c>
      <c r="B4826" t="s">
        <v>6755</v>
      </c>
      <c r="C4826" t="s">
        <v>6756</v>
      </c>
      <c r="D4826" t="s">
        <v>29</v>
      </c>
      <c r="E4826" t="s">
        <v>20</v>
      </c>
      <c r="F4826" t="b">
        <v>0</v>
      </c>
      <c r="G4826" t="s">
        <v>52</v>
      </c>
      <c r="H4826" s="1">
        <v>45833.709317129629</v>
      </c>
      <c r="I4826" t="b">
        <v>0</v>
      </c>
      <c r="J4826" t="b">
        <v>1</v>
      </c>
      <c r="K4826" t="s">
        <v>31</v>
      </c>
      <c r="L4826" t="s">
        <v>22</v>
      </c>
      <c r="M4826">
        <v>62500</v>
      </c>
      <c r="O4826" t="s">
        <v>6757</v>
      </c>
      <c r="P4826" t="s">
        <v>312</v>
      </c>
    </row>
    <row r="4827" spans="1:16" x14ac:dyDescent="0.35">
      <c r="A4827" t="s">
        <v>1776</v>
      </c>
      <c r="B4827" t="s">
        <v>1776</v>
      </c>
      <c r="C4827" t="s">
        <v>6758</v>
      </c>
      <c r="D4827" t="s">
        <v>36</v>
      </c>
      <c r="E4827" t="s">
        <v>20</v>
      </c>
      <c r="F4827" t="b">
        <v>0</v>
      </c>
      <c r="G4827" t="s">
        <v>52</v>
      </c>
      <c r="H4827" s="1">
        <v>45833.749988425923</v>
      </c>
      <c r="I4827" t="b">
        <v>0</v>
      </c>
      <c r="J4827" t="b">
        <v>0</v>
      </c>
      <c r="K4827" t="s">
        <v>31</v>
      </c>
      <c r="L4827" t="s">
        <v>22</v>
      </c>
      <c r="M4827">
        <v>110000</v>
      </c>
      <c r="O4827" t="s">
        <v>33</v>
      </c>
      <c r="P4827" t="s">
        <v>6759</v>
      </c>
    </row>
    <row r="4828" spans="1:16" x14ac:dyDescent="0.35">
      <c r="A4828" t="s">
        <v>1776</v>
      </c>
      <c r="B4828" t="s">
        <v>6760</v>
      </c>
      <c r="C4828" t="s">
        <v>1923</v>
      </c>
      <c r="D4828" t="s">
        <v>3872</v>
      </c>
      <c r="E4828" t="s">
        <v>91</v>
      </c>
      <c r="F4828" t="b">
        <v>0</v>
      </c>
      <c r="G4828" t="s">
        <v>47</v>
      </c>
      <c r="H4828" s="1">
        <v>45833.750162037039</v>
      </c>
      <c r="I4828" t="b">
        <v>1</v>
      </c>
      <c r="J4828" t="b">
        <v>1</v>
      </c>
      <c r="K4828" t="s">
        <v>31</v>
      </c>
      <c r="L4828" t="s">
        <v>32</v>
      </c>
      <c r="N4828">
        <v>42.5</v>
      </c>
      <c r="O4828" t="s">
        <v>3872</v>
      </c>
      <c r="P4828" t="s">
        <v>3118</v>
      </c>
    </row>
    <row r="4829" spans="1:16" x14ac:dyDescent="0.35">
      <c r="A4829" t="s">
        <v>1776</v>
      </c>
      <c r="B4829" t="s">
        <v>6761</v>
      </c>
      <c r="C4829" t="s">
        <v>824</v>
      </c>
      <c r="D4829" t="s">
        <v>269</v>
      </c>
      <c r="E4829" t="s">
        <v>91</v>
      </c>
      <c r="F4829" t="b">
        <v>0</v>
      </c>
      <c r="G4829" t="s">
        <v>43</v>
      </c>
      <c r="H4829" s="1">
        <v>45833.750405092593</v>
      </c>
      <c r="I4829" t="b">
        <v>1</v>
      </c>
      <c r="J4829" t="b">
        <v>0</v>
      </c>
      <c r="K4829" t="s">
        <v>31</v>
      </c>
      <c r="L4829" t="s">
        <v>32</v>
      </c>
      <c r="N4829">
        <v>52.5</v>
      </c>
      <c r="O4829" t="s">
        <v>6762</v>
      </c>
      <c r="P4829" t="s">
        <v>6763</v>
      </c>
    </row>
    <row r="4830" spans="1:16" x14ac:dyDescent="0.35">
      <c r="A4830" t="s">
        <v>1776</v>
      </c>
      <c r="B4830" t="s">
        <v>6764</v>
      </c>
      <c r="C4830" t="s">
        <v>537</v>
      </c>
      <c r="D4830" t="s">
        <v>269</v>
      </c>
      <c r="E4830" t="s">
        <v>20</v>
      </c>
      <c r="F4830" t="b">
        <v>0</v>
      </c>
      <c r="G4830" t="s">
        <v>30</v>
      </c>
      <c r="H4830" s="1">
        <v>45833.750856481478</v>
      </c>
      <c r="I4830" t="b">
        <v>1</v>
      </c>
      <c r="J4830" t="b">
        <v>1</v>
      </c>
      <c r="K4830" t="s">
        <v>31</v>
      </c>
      <c r="L4830" t="s">
        <v>22</v>
      </c>
      <c r="M4830">
        <v>95000</v>
      </c>
      <c r="O4830" t="s">
        <v>6765</v>
      </c>
      <c r="P4830" t="s">
        <v>6766</v>
      </c>
    </row>
    <row r="4831" spans="1:16" x14ac:dyDescent="0.35">
      <c r="A4831" t="s">
        <v>1776</v>
      </c>
      <c r="B4831" t="s">
        <v>1776</v>
      </c>
      <c r="C4831" t="s">
        <v>1923</v>
      </c>
      <c r="D4831" t="s">
        <v>36</v>
      </c>
      <c r="E4831" t="s">
        <v>91</v>
      </c>
      <c r="F4831" t="b">
        <v>0</v>
      </c>
      <c r="G4831" t="s">
        <v>47</v>
      </c>
      <c r="H4831" s="1">
        <v>45833.751099537039</v>
      </c>
      <c r="I4831" t="b">
        <v>0</v>
      </c>
      <c r="J4831" t="b">
        <v>0</v>
      </c>
      <c r="K4831" t="s">
        <v>31</v>
      </c>
      <c r="L4831" t="s">
        <v>32</v>
      </c>
      <c r="N4831">
        <v>42.5</v>
      </c>
      <c r="O4831" t="s">
        <v>3872</v>
      </c>
      <c r="P4831" t="s">
        <v>3118</v>
      </c>
    </row>
    <row r="4832" spans="1:16" x14ac:dyDescent="0.35">
      <c r="A4832" t="s">
        <v>1776</v>
      </c>
      <c r="B4832" t="s">
        <v>6767</v>
      </c>
      <c r="C4832" t="s">
        <v>1188</v>
      </c>
      <c r="D4832" t="s">
        <v>36</v>
      </c>
      <c r="E4832" t="s">
        <v>20</v>
      </c>
      <c r="F4832" t="b">
        <v>0</v>
      </c>
      <c r="G4832" t="s">
        <v>47</v>
      </c>
      <c r="H4832" s="1">
        <v>45833.791956018518</v>
      </c>
      <c r="I4832" t="b">
        <v>0</v>
      </c>
      <c r="J4832" t="b">
        <v>1</v>
      </c>
      <c r="K4832" t="s">
        <v>31</v>
      </c>
      <c r="L4832" t="s">
        <v>22</v>
      </c>
      <c r="M4832">
        <v>72500</v>
      </c>
      <c r="O4832" t="s">
        <v>3146</v>
      </c>
      <c r="P4832" t="s">
        <v>6768</v>
      </c>
    </row>
    <row r="4833" spans="1:16" x14ac:dyDescent="0.35">
      <c r="A4833" t="s">
        <v>1776</v>
      </c>
      <c r="B4833" t="s">
        <v>2526</v>
      </c>
      <c r="C4833" t="s">
        <v>556</v>
      </c>
      <c r="D4833" t="s">
        <v>115</v>
      </c>
      <c r="E4833" t="s">
        <v>20</v>
      </c>
      <c r="F4833" t="b">
        <v>0</v>
      </c>
      <c r="G4833" t="s">
        <v>47</v>
      </c>
      <c r="H4833" s="1">
        <v>45833.792002314818</v>
      </c>
      <c r="I4833" t="b">
        <v>0</v>
      </c>
      <c r="J4833" t="b">
        <v>1</v>
      </c>
      <c r="K4833" t="s">
        <v>31</v>
      </c>
      <c r="L4833" t="s">
        <v>22</v>
      </c>
      <c r="M4833">
        <v>67500</v>
      </c>
      <c r="O4833" t="s">
        <v>6562</v>
      </c>
      <c r="P4833" t="s">
        <v>6563</v>
      </c>
    </row>
    <row r="4834" spans="1:16" x14ac:dyDescent="0.35">
      <c r="A4834" t="s">
        <v>1776</v>
      </c>
      <c r="B4834" t="s">
        <v>2097</v>
      </c>
      <c r="C4834" t="s">
        <v>201</v>
      </c>
      <c r="D4834" t="s">
        <v>269</v>
      </c>
      <c r="E4834" t="s">
        <v>91</v>
      </c>
      <c r="F4834" t="b">
        <v>0</v>
      </c>
      <c r="G4834" t="s">
        <v>43</v>
      </c>
      <c r="H4834" s="1">
        <v>45833.875405092593</v>
      </c>
      <c r="I4834" t="b">
        <v>1</v>
      </c>
      <c r="J4834" t="b">
        <v>0</v>
      </c>
      <c r="K4834" t="s">
        <v>31</v>
      </c>
      <c r="L4834" t="s">
        <v>32</v>
      </c>
      <c r="N4834">
        <v>67.5</v>
      </c>
      <c r="O4834" t="s">
        <v>6769</v>
      </c>
      <c r="P4834" t="s">
        <v>6770</v>
      </c>
    </row>
    <row r="4835" spans="1:16" x14ac:dyDescent="0.35">
      <c r="A4835" t="s">
        <v>1776</v>
      </c>
      <c r="B4835" t="s">
        <v>6771</v>
      </c>
      <c r="C4835" t="s">
        <v>2602</v>
      </c>
      <c r="D4835" t="s">
        <v>36</v>
      </c>
      <c r="E4835" t="s">
        <v>20</v>
      </c>
      <c r="F4835" t="b">
        <v>0</v>
      </c>
      <c r="G4835" t="s">
        <v>52</v>
      </c>
      <c r="H4835" s="1">
        <v>45833.916655092587</v>
      </c>
      <c r="I4835" t="b">
        <v>0</v>
      </c>
      <c r="J4835" t="b">
        <v>1</v>
      </c>
      <c r="K4835" t="s">
        <v>31</v>
      </c>
      <c r="L4835" t="s">
        <v>22</v>
      </c>
      <c r="M4835">
        <v>77000</v>
      </c>
      <c r="O4835" t="s">
        <v>6772</v>
      </c>
      <c r="P4835" t="s">
        <v>6773</v>
      </c>
    </row>
    <row r="4836" spans="1:16" x14ac:dyDescent="0.35">
      <c r="A4836" t="s">
        <v>1776</v>
      </c>
      <c r="B4836" t="s">
        <v>6774</v>
      </c>
      <c r="C4836" t="s">
        <v>649</v>
      </c>
      <c r="D4836" t="s">
        <v>29</v>
      </c>
      <c r="E4836" t="s">
        <v>20</v>
      </c>
      <c r="F4836" t="b">
        <v>0</v>
      </c>
      <c r="G4836" t="s">
        <v>43</v>
      </c>
      <c r="H4836" s="1">
        <v>45833.917175925933</v>
      </c>
      <c r="I4836" t="b">
        <v>1</v>
      </c>
      <c r="J4836" t="b">
        <v>1</v>
      </c>
      <c r="K4836" t="s">
        <v>31</v>
      </c>
      <c r="L4836" t="s">
        <v>32</v>
      </c>
      <c r="N4836">
        <v>25.690000534057621</v>
      </c>
      <c r="O4836" t="s">
        <v>4220</v>
      </c>
      <c r="P4836" t="s">
        <v>565</v>
      </c>
    </row>
    <row r="4837" spans="1:16" x14ac:dyDescent="0.35">
      <c r="A4837" t="s">
        <v>1776</v>
      </c>
      <c r="B4837" t="s">
        <v>6775</v>
      </c>
      <c r="C4837" t="s">
        <v>537</v>
      </c>
      <c r="D4837" t="s">
        <v>573</v>
      </c>
      <c r="E4837" t="s">
        <v>20</v>
      </c>
      <c r="F4837" t="b">
        <v>0</v>
      </c>
      <c r="G4837" t="s">
        <v>30</v>
      </c>
      <c r="H4837" s="1">
        <v>45833.95921296296</v>
      </c>
      <c r="I4837" t="b">
        <v>0</v>
      </c>
      <c r="J4837" t="b">
        <v>0</v>
      </c>
      <c r="K4837" t="s">
        <v>31</v>
      </c>
      <c r="L4837" t="s">
        <v>32</v>
      </c>
      <c r="N4837">
        <v>26.159999847412109</v>
      </c>
      <c r="O4837" t="s">
        <v>6776</v>
      </c>
      <c r="P4837" t="s">
        <v>164</v>
      </c>
    </row>
    <row r="4838" spans="1:16" x14ac:dyDescent="0.35">
      <c r="A4838" t="s">
        <v>1776</v>
      </c>
      <c r="B4838" t="s">
        <v>6777</v>
      </c>
      <c r="C4838" t="s">
        <v>170</v>
      </c>
      <c r="D4838" t="s">
        <v>36</v>
      </c>
      <c r="E4838" t="s">
        <v>20</v>
      </c>
      <c r="F4838" t="b">
        <v>0</v>
      </c>
      <c r="G4838" t="s">
        <v>171</v>
      </c>
      <c r="H4838" s="1">
        <v>45833.962638888886</v>
      </c>
      <c r="I4838" t="b">
        <v>1</v>
      </c>
      <c r="J4838" t="b">
        <v>1</v>
      </c>
      <c r="K4838" t="s">
        <v>31</v>
      </c>
      <c r="L4838" t="s">
        <v>22</v>
      </c>
      <c r="M4838">
        <v>85000</v>
      </c>
      <c r="O4838" t="s">
        <v>6778</v>
      </c>
      <c r="P4838" t="s">
        <v>6779</v>
      </c>
    </row>
    <row r="4839" spans="1:16" x14ac:dyDescent="0.35">
      <c r="A4839" t="s">
        <v>1776</v>
      </c>
      <c r="B4839" t="s">
        <v>6780</v>
      </c>
      <c r="C4839" t="s">
        <v>537</v>
      </c>
      <c r="D4839" t="s">
        <v>974</v>
      </c>
      <c r="E4839" t="s">
        <v>20</v>
      </c>
      <c r="F4839" t="b">
        <v>0</v>
      </c>
      <c r="G4839" t="s">
        <v>171</v>
      </c>
      <c r="H4839" s="1">
        <v>45834.00439814815</v>
      </c>
      <c r="I4839" t="b">
        <v>0</v>
      </c>
      <c r="J4839" t="b">
        <v>0</v>
      </c>
      <c r="K4839" t="s">
        <v>31</v>
      </c>
      <c r="L4839" t="s">
        <v>22</v>
      </c>
      <c r="M4839">
        <v>127952</v>
      </c>
      <c r="O4839" t="s">
        <v>1061</v>
      </c>
      <c r="P4839" t="s">
        <v>263</v>
      </c>
    </row>
    <row r="4840" spans="1:16" x14ac:dyDescent="0.35">
      <c r="A4840" t="s">
        <v>1776</v>
      </c>
      <c r="B4840" t="s">
        <v>6781</v>
      </c>
      <c r="C4840" t="s">
        <v>919</v>
      </c>
      <c r="D4840" t="s">
        <v>110</v>
      </c>
      <c r="E4840" t="s">
        <v>20</v>
      </c>
      <c r="F4840" t="b">
        <v>0</v>
      </c>
      <c r="G4840" t="s">
        <v>52</v>
      </c>
      <c r="H4840" s="1">
        <v>45834.249965277777</v>
      </c>
      <c r="I4840" t="b">
        <v>0</v>
      </c>
      <c r="J4840" t="b">
        <v>1</v>
      </c>
      <c r="K4840" t="s">
        <v>31</v>
      </c>
      <c r="L4840" t="s">
        <v>32</v>
      </c>
      <c r="N4840">
        <v>90</v>
      </c>
      <c r="O4840" t="s">
        <v>6782</v>
      </c>
      <c r="P4840" t="s">
        <v>6783</v>
      </c>
    </row>
    <row r="4841" spans="1:16" x14ac:dyDescent="0.35">
      <c r="A4841" t="s">
        <v>1776</v>
      </c>
      <c r="B4841" t="s">
        <v>6784</v>
      </c>
      <c r="C4841" t="s">
        <v>496</v>
      </c>
      <c r="D4841" t="s">
        <v>36</v>
      </c>
      <c r="E4841" t="s">
        <v>20</v>
      </c>
      <c r="F4841" t="b">
        <v>0</v>
      </c>
      <c r="G4841" t="s">
        <v>47</v>
      </c>
      <c r="H4841" s="1">
        <v>45834.250162037039</v>
      </c>
      <c r="I4841" t="b">
        <v>0</v>
      </c>
      <c r="J4841" t="b">
        <v>0</v>
      </c>
      <c r="K4841" t="s">
        <v>31</v>
      </c>
      <c r="L4841" t="s">
        <v>22</v>
      </c>
      <c r="M4841">
        <v>50000</v>
      </c>
      <c r="O4841" t="s">
        <v>3295</v>
      </c>
      <c r="P4841" t="s">
        <v>164</v>
      </c>
    </row>
    <row r="4842" spans="1:16" x14ac:dyDescent="0.35">
      <c r="A4842" t="s">
        <v>1776</v>
      </c>
      <c r="B4842" t="s">
        <v>6785</v>
      </c>
      <c r="C4842" t="s">
        <v>18</v>
      </c>
      <c r="D4842" t="s">
        <v>110</v>
      </c>
      <c r="E4842" t="s">
        <v>20</v>
      </c>
      <c r="F4842" t="b">
        <v>1</v>
      </c>
      <c r="G4842" t="s">
        <v>47</v>
      </c>
      <c r="H4842" s="1">
        <v>45834.250162037039</v>
      </c>
      <c r="I4842" t="b">
        <v>0</v>
      </c>
      <c r="J4842" t="b">
        <v>0</v>
      </c>
      <c r="K4842" t="s">
        <v>31</v>
      </c>
      <c r="L4842" t="s">
        <v>22</v>
      </c>
      <c r="M4842">
        <v>105000</v>
      </c>
      <c r="O4842" t="s">
        <v>6786</v>
      </c>
      <c r="P4842" t="s">
        <v>6787</v>
      </c>
    </row>
    <row r="4843" spans="1:16" x14ac:dyDescent="0.35">
      <c r="A4843" t="s">
        <v>1776</v>
      </c>
      <c r="B4843" t="s">
        <v>6663</v>
      </c>
      <c r="C4843" t="s">
        <v>1961</v>
      </c>
      <c r="D4843" t="s">
        <v>115</v>
      </c>
      <c r="E4843" t="s">
        <v>436</v>
      </c>
      <c r="F4843" t="b">
        <v>0</v>
      </c>
      <c r="G4843" t="s">
        <v>47</v>
      </c>
      <c r="H4843" s="1">
        <v>45834.333645833343</v>
      </c>
      <c r="I4843" t="b">
        <v>1</v>
      </c>
      <c r="J4843" t="b">
        <v>0</v>
      </c>
      <c r="K4843" t="s">
        <v>31</v>
      </c>
      <c r="L4843" t="s">
        <v>22</v>
      </c>
      <c r="M4843">
        <v>28800</v>
      </c>
      <c r="O4843" t="s">
        <v>6580</v>
      </c>
      <c r="P4843" t="s">
        <v>164</v>
      </c>
    </row>
    <row r="4844" spans="1:16" x14ac:dyDescent="0.35">
      <c r="A4844" t="s">
        <v>1776</v>
      </c>
      <c r="B4844" t="s">
        <v>6788</v>
      </c>
      <c r="C4844" t="s">
        <v>6240</v>
      </c>
      <c r="D4844" t="s">
        <v>36</v>
      </c>
      <c r="E4844" t="s">
        <v>20</v>
      </c>
      <c r="F4844" t="b">
        <v>0</v>
      </c>
      <c r="G4844" t="s">
        <v>47</v>
      </c>
      <c r="H4844" s="1">
        <v>45834.333657407413</v>
      </c>
      <c r="I4844" t="b">
        <v>0</v>
      </c>
      <c r="J4844" t="b">
        <v>1</v>
      </c>
      <c r="K4844" t="s">
        <v>31</v>
      </c>
      <c r="L4844" t="s">
        <v>22</v>
      </c>
      <c r="M4844">
        <v>90000</v>
      </c>
      <c r="O4844" t="s">
        <v>100</v>
      </c>
    </row>
    <row r="4845" spans="1:16" x14ac:dyDescent="0.35">
      <c r="A4845" t="s">
        <v>1776</v>
      </c>
      <c r="B4845" t="s">
        <v>4473</v>
      </c>
      <c r="C4845" t="s">
        <v>653</v>
      </c>
      <c r="D4845" t="s">
        <v>115</v>
      </c>
      <c r="E4845" t="s">
        <v>20</v>
      </c>
      <c r="F4845" t="b">
        <v>0</v>
      </c>
      <c r="G4845" t="s">
        <v>43</v>
      </c>
      <c r="H4845" s="1">
        <v>45834.333761574067</v>
      </c>
      <c r="I4845" t="b">
        <v>0</v>
      </c>
      <c r="J4845" t="b">
        <v>0</v>
      </c>
      <c r="K4845" t="s">
        <v>31</v>
      </c>
      <c r="L4845" t="s">
        <v>22</v>
      </c>
      <c r="M4845">
        <v>105000</v>
      </c>
      <c r="O4845" t="s">
        <v>4474</v>
      </c>
      <c r="P4845" t="s">
        <v>4475</v>
      </c>
    </row>
    <row r="4846" spans="1:16" x14ac:dyDescent="0.35">
      <c r="A4846" t="s">
        <v>1776</v>
      </c>
      <c r="B4846" t="s">
        <v>6789</v>
      </c>
      <c r="C4846" t="s">
        <v>170</v>
      </c>
      <c r="D4846" t="s">
        <v>1955</v>
      </c>
      <c r="E4846" t="s">
        <v>20</v>
      </c>
      <c r="F4846" t="b">
        <v>0</v>
      </c>
      <c r="G4846" t="s">
        <v>171</v>
      </c>
      <c r="H4846" s="1">
        <v>45834.43650462963</v>
      </c>
      <c r="I4846" t="b">
        <v>0</v>
      </c>
      <c r="J4846" t="b">
        <v>1</v>
      </c>
      <c r="K4846" t="s">
        <v>31</v>
      </c>
      <c r="L4846" t="s">
        <v>32</v>
      </c>
      <c r="N4846">
        <v>74</v>
      </c>
      <c r="O4846" t="s">
        <v>2114</v>
      </c>
      <c r="P4846" t="s">
        <v>6790</v>
      </c>
    </row>
    <row r="4847" spans="1:16" x14ac:dyDescent="0.35">
      <c r="A4847" t="s">
        <v>1776</v>
      </c>
      <c r="B4847" t="s">
        <v>1776</v>
      </c>
      <c r="C4847" t="s">
        <v>563</v>
      </c>
      <c r="D4847" t="s">
        <v>36</v>
      </c>
      <c r="E4847" t="s">
        <v>20</v>
      </c>
      <c r="F4847" t="b">
        <v>0</v>
      </c>
      <c r="G4847" t="s">
        <v>52</v>
      </c>
      <c r="H4847" s="1">
        <v>45834.500011574077</v>
      </c>
      <c r="I4847" t="b">
        <v>0</v>
      </c>
      <c r="J4847" t="b">
        <v>1</v>
      </c>
      <c r="K4847" t="s">
        <v>31</v>
      </c>
      <c r="L4847" t="s">
        <v>32</v>
      </c>
      <c r="N4847">
        <v>45</v>
      </c>
      <c r="O4847" t="s">
        <v>209</v>
      </c>
      <c r="P4847" t="s">
        <v>5742</v>
      </c>
    </row>
    <row r="4848" spans="1:16" x14ac:dyDescent="0.35">
      <c r="A4848" t="s">
        <v>1776</v>
      </c>
      <c r="B4848" t="s">
        <v>5828</v>
      </c>
      <c r="C4848" t="s">
        <v>142</v>
      </c>
      <c r="D4848" t="s">
        <v>36</v>
      </c>
      <c r="E4848" t="s">
        <v>20</v>
      </c>
      <c r="F4848" t="b">
        <v>0</v>
      </c>
      <c r="G4848" t="s">
        <v>68</v>
      </c>
      <c r="H4848" s="1">
        <v>45834.500509259262</v>
      </c>
      <c r="I4848" t="b">
        <v>0</v>
      </c>
      <c r="J4848" t="b">
        <v>1</v>
      </c>
      <c r="K4848" t="s">
        <v>31</v>
      </c>
      <c r="L4848" t="s">
        <v>22</v>
      </c>
      <c r="M4848">
        <v>95000</v>
      </c>
      <c r="O4848" t="s">
        <v>209</v>
      </c>
      <c r="P4848" t="s">
        <v>5830</v>
      </c>
    </row>
    <row r="4849" spans="1:16" x14ac:dyDescent="0.35">
      <c r="A4849" t="s">
        <v>1776</v>
      </c>
      <c r="B4849" t="s">
        <v>6791</v>
      </c>
      <c r="C4849" t="s">
        <v>966</v>
      </c>
      <c r="D4849" t="s">
        <v>249</v>
      </c>
      <c r="E4849" t="s">
        <v>20</v>
      </c>
      <c r="F4849" t="b">
        <v>0</v>
      </c>
      <c r="G4849" t="s">
        <v>966</v>
      </c>
      <c r="H4849" s="1">
        <v>45834.506944444453</v>
      </c>
      <c r="I4849" t="b">
        <v>0</v>
      </c>
      <c r="J4849" t="b">
        <v>0</v>
      </c>
      <c r="K4849" t="s">
        <v>966</v>
      </c>
      <c r="L4849" t="s">
        <v>22</v>
      </c>
      <c r="M4849">
        <v>40000</v>
      </c>
      <c r="O4849" t="s">
        <v>967</v>
      </c>
      <c r="P4849" t="s">
        <v>6792</v>
      </c>
    </row>
    <row r="4850" spans="1:16" x14ac:dyDescent="0.35">
      <c r="A4850" t="s">
        <v>1776</v>
      </c>
      <c r="B4850" t="s">
        <v>6793</v>
      </c>
      <c r="C4850" t="s">
        <v>533</v>
      </c>
      <c r="D4850" t="s">
        <v>110</v>
      </c>
      <c r="E4850" t="s">
        <v>20</v>
      </c>
      <c r="F4850" t="b">
        <v>0</v>
      </c>
      <c r="G4850" t="s">
        <v>52</v>
      </c>
      <c r="H4850" s="1">
        <v>45834.583321759259</v>
      </c>
      <c r="I4850" t="b">
        <v>0</v>
      </c>
      <c r="J4850" t="b">
        <v>0</v>
      </c>
      <c r="K4850" t="s">
        <v>31</v>
      </c>
      <c r="L4850" t="s">
        <v>32</v>
      </c>
      <c r="N4850">
        <v>62.5</v>
      </c>
      <c r="O4850" t="s">
        <v>6794</v>
      </c>
      <c r="P4850" t="s">
        <v>2746</v>
      </c>
    </row>
    <row r="4851" spans="1:16" x14ac:dyDescent="0.35">
      <c r="A4851" t="s">
        <v>1776</v>
      </c>
      <c r="B4851" t="s">
        <v>1879</v>
      </c>
      <c r="C4851" t="s">
        <v>3133</v>
      </c>
      <c r="D4851" t="s">
        <v>110</v>
      </c>
      <c r="E4851" t="s">
        <v>20</v>
      </c>
      <c r="F4851" t="b">
        <v>0</v>
      </c>
      <c r="G4851" t="s">
        <v>52</v>
      </c>
      <c r="H4851" s="1">
        <v>45834.583344907413</v>
      </c>
      <c r="I4851" t="b">
        <v>1</v>
      </c>
      <c r="J4851" t="b">
        <v>0</v>
      </c>
      <c r="K4851" t="s">
        <v>31</v>
      </c>
      <c r="L4851" t="s">
        <v>32</v>
      </c>
      <c r="N4851">
        <v>18.819999694824219</v>
      </c>
      <c r="O4851" t="s">
        <v>2777</v>
      </c>
    </row>
    <row r="4852" spans="1:16" x14ac:dyDescent="0.35">
      <c r="A4852" t="s">
        <v>1776</v>
      </c>
      <c r="B4852" t="s">
        <v>2372</v>
      </c>
      <c r="C4852" t="s">
        <v>1336</v>
      </c>
      <c r="D4852" t="s">
        <v>3358</v>
      </c>
      <c r="E4852" t="s">
        <v>20</v>
      </c>
      <c r="F4852" t="b">
        <v>0</v>
      </c>
      <c r="G4852" t="s">
        <v>68</v>
      </c>
      <c r="H4852" s="1">
        <v>45834.584016203713</v>
      </c>
      <c r="I4852" t="b">
        <v>0</v>
      </c>
      <c r="J4852" t="b">
        <v>1</v>
      </c>
      <c r="K4852" t="s">
        <v>31</v>
      </c>
      <c r="L4852" t="s">
        <v>22</v>
      </c>
      <c r="M4852">
        <v>42500</v>
      </c>
      <c r="O4852" t="s">
        <v>6795</v>
      </c>
    </row>
    <row r="4853" spans="1:16" x14ac:dyDescent="0.35">
      <c r="A4853" t="s">
        <v>1776</v>
      </c>
      <c r="B4853" t="s">
        <v>6796</v>
      </c>
      <c r="C4853" t="s">
        <v>6797</v>
      </c>
      <c r="D4853" t="s">
        <v>110</v>
      </c>
      <c r="E4853" t="s">
        <v>20</v>
      </c>
      <c r="F4853" t="b">
        <v>0</v>
      </c>
      <c r="G4853" t="s">
        <v>52</v>
      </c>
      <c r="H4853" s="1">
        <v>45834.666631944441</v>
      </c>
      <c r="I4853" t="b">
        <v>0</v>
      </c>
      <c r="J4853" t="b">
        <v>1</v>
      </c>
      <c r="K4853" t="s">
        <v>31</v>
      </c>
      <c r="L4853" t="s">
        <v>22</v>
      </c>
      <c r="M4853">
        <v>110000</v>
      </c>
      <c r="O4853" t="s">
        <v>6798</v>
      </c>
    </row>
    <row r="4854" spans="1:16" x14ac:dyDescent="0.35">
      <c r="A4854" t="s">
        <v>1776</v>
      </c>
      <c r="B4854" t="s">
        <v>6799</v>
      </c>
      <c r="C4854" t="s">
        <v>2803</v>
      </c>
      <c r="D4854" t="s">
        <v>6800</v>
      </c>
      <c r="E4854" t="s">
        <v>20</v>
      </c>
      <c r="F4854" t="b">
        <v>0</v>
      </c>
      <c r="G4854" t="s">
        <v>52</v>
      </c>
      <c r="H4854" s="1">
        <v>45834.666655092587</v>
      </c>
      <c r="I4854" t="b">
        <v>0</v>
      </c>
      <c r="J4854" t="b">
        <v>1</v>
      </c>
      <c r="K4854" t="s">
        <v>31</v>
      </c>
      <c r="L4854" t="s">
        <v>22</v>
      </c>
      <c r="M4854">
        <v>90250</v>
      </c>
      <c r="O4854" t="s">
        <v>6801</v>
      </c>
    </row>
    <row r="4855" spans="1:16" x14ac:dyDescent="0.35">
      <c r="A4855" t="s">
        <v>1776</v>
      </c>
      <c r="B4855" t="s">
        <v>5689</v>
      </c>
      <c r="C4855" t="s">
        <v>5592</v>
      </c>
      <c r="D4855" t="s">
        <v>19</v>
      </c>
      <c r="E4855" t="s">
        <v>20</v>
      </c>
      <c r="F4855" t="b">
        <v>0</v>
      </c>
      <c r="G4855" t="s">
        <v>68</v>
      </c>
      <c r="H4855" s="1">
        <v>45834.667175925933</v>
      </c>
      <c r="I4855" t="b">
        <v>0</v>
      </c>
      <c r="J4855" t="b">
        <v>1</v>
      </c>
      <c r="K4855" t="s">
        <v>31</v>
      </c>
      <c r="L4855" t="s">
        <v>22</v>
      </c>
      <c r="M4855">
        <v>94000</v>
      </c>
      <c r="O4855" t="s">
        <v>6802</v>
      </c>
      <c r="P4855" t="s">
        <v>565</v>
      </c>
    </row>
    <row r="4856" spans="1:16" x14ac:dyDescent="0.35">
      <c r="A4856" t="s">
        <v>1776</v>
      </c>
      <c r="B4856" t="s">
        <v>6803</v>
      </c>
      <c r="C4856" t="s">
        <v>18</v>
      </c>
      <c r="D4856" t="s">
        <v>36</v>
      </c>
      <c r="E4856" t="s">
        <v>20</v>
      </c>
      <c r="F4856" t="b">
        <v>1</v>
      </c>
      <c r="G4856" t="s">
        <v>52</v>
      </c>
      <c r="H4856" s="1">
        <v>45834.708368055559</v>
      </c>
      <c r="I4856" t="b">
        <v>1</v>
      </c>
      <c r="J4856" t="b">
        <v>0</v>
      </c>
      <c r="K4856" t="s">
        <v>31</v>
      </c>
      <c r="L4856" t="s">
        <v>22</v>
      </c>
      <c r="M4856">
        <v>85000</v>
      </c>
      <c r="O4856" t="s">
        <v>6804</v>
      </c>
      <c r="P4856" t="s">
        <v>3690</v>
      </c>
    </row>
    <row r="4857" spans="1:16" x14ac:dyDescent="0.35">
      <c r="A4857" t="s">
        <v>1776</v>
      </c>
      <c r="B4857" t="s">
        <v>6703</v>
      </c>
      <c r="C4857" t="s">
        <v>72</v>
      </c>
      <c r="D4857" t="s">
        <v>115</v>
      </c>
      <c r="E4857" t="s">
        <v>20</v>
      </c>
      <c r="F4857" t="b">
        <v>0</v>
      </c>
      <c r="G4857" t="s">
        <v>30</v>
      </c>
      <c r="H4857" s="1">
        <v>45834.709131944437</v>
      </c>
      <c r="I4857" t="b">
        <v>0</v>
      </c>
      <c r="J4857" t="b">
        <v>0</v>
      </c>
      <c r="K4857" t="s">
        <v>31</v>
      </c>
      <c r="L4857" t="s">
        <v>22</v>
      </c>
      <c r="M4857">
        <v>110000</v>
      </c>
      <c r="O4857" t="s">
        <v>6704</v>
      </c>
      <c r="P4857" t="s">
        <v>6705</v>
      </c>
    </row>
    <row r="4858" spans="1:16" x14ac:dyDescent="0.35">
      <c r="A4858" t="s">
        <v>1776</v>
      </c>
      <c r="B4858" t="s">
        <v>2196</v>
      </c>
      <c r="C4858" t="s">
        <v>2033</v>
      </c>
      <c r="D4858" t="s">
        <v>19</v>
      </c>
      <c r="E4858" t="s">
        <v>20</v>
      </c>
      <c r="F4858" t="b">
        <v>0</v>
      </c>
      <c r="G4858" t="s">
        <v>43</v>
      </c>
      <c r="H4858" s="1">
        <v>45834.750358796293</v>
      </c>
      <c r="I4858" t="b">
        <v>0</v>
      </c>
      <c r="J4858" t="b">
        <v>1</v>
      </c>
      <c r="K4858" t="s">
        <v>31</v>
      </c>
      <c r="L4858" t="s">
        <v>22</v>
      </c>
      <c r="M4858">
        <v>101500</v>
      </c>
      <c r="O4858" t="s">
        <v>607</v>
      </c>
      <c r="P4858" t="s">
        <v>1794</v>
      </c>
    </row>
    <row r="4859" spans="1:16" x14ac:dyDescent="0.35">
      <c r="A4859" t="s">
        <v>1776</v>
      </c>
      <c r="B4859" t="s">
        <v>6805</v>
      </c>
      <c r="C4859" t="s">
        <v>6806</v>
      </c>
      <c r="D4859" t="s">
        <v>110</v>
      </c>
      <c r="E4859" t="s">
        <v>20</v>
      </c>
      <c r="F4859" t="b">
        <v>0</v>
      </c>
      <c r="G4859" t="s">
        <v>68</v>
      </c>
      <c r="H4859" s="1">
        <v>45834.750509259262</v>
      </c>
      <c r="I4859" t="b">
        <v>0</v>
      </c>
      <c r="J4859" t="b">
        <v>0</v>
      </c>
      <c r="K4859" t="s">
        <v>31</v>
      </c>
      <c r="L4859" t="s">
        <v>32</v>
      </c>
      <c r="N4859">
        <v>28.654998779296879</v>
      </c>
      <c r="O4859" t="s">
        <v>5807</v>
      </c>
      <c r="P4859" t="s">
        <v>1797</v>
      </c>
    </row>
    <row r="4860" spans="1:16" x14ac:dyDescent="0.35">
      <c r="A4860" t="s">
        <v>1776</v>
      </c>
      <c r="B4860" t="s">
        <v>6807</v>
      </c>
      <c r="C4860" t="s">
        <v>410</v>
      </c>
      <c r="D4860" t="s">
        <v>36</v>
      </c>
      <c r="E4860" t="s">
        <v>20</v>
      </c>
      <c r="F4860" t="b">
        <v>0</v>
      </c>
      <c r="G4860" t="s">
        <v>47</v>
      </c>
      <c r="H4860" s="1">
        <v>45834.791909722233</v>
      </c>
      <c r="I4860" t="b">
        <v>0</v>
      </c>
      <c r="J4860" t="b">
        <v>1</v>
      </c>
      <c r="K4860" t="s">
        <v>31</v>
      </c>
      <c r="L4860" t="s">
        <v>22</v>
      </c>
      <c r="M4860">
        <v>136102.09375</v>
      </c>
      <c r="O4860" t="s">
        <v>802</v>
      </c>
      <c r="P4860" t="s">
        <v>6808</v>
      </c>
    </row>
    <row r="4861" spans="1:16" x14ac:dyDescent="0.35">
      <c r="A4861" t="s">
        <v>1776</v>
      </c>
      <c r="B4861" t="s">
        <v>2187</v>
      </c>
      <c r="C4861" t="s">
        <v>6809</v>
      </c>
      <c r="D4861" t="s">
        <v>17437</v>
      </c>
      <c r="F4861" t="b">
        <v>0</v>
      </c>
      <c r="G4861" t="s">
        <v>171</v>
      </c>
      <c r="H4861" s="1">
        <v>45834.811388888891</v>
      </c>
      <c r="I4861" t="b">
        <v>1</v>
      </c>
      <c r="J4861" t="b">
        <v>0</v>
      </c>
      <c r="K4861" t="s">
        <v>31</v>
      </c>
      <c r="L4861" t="s">
        <v>32</v>
      </c>
      <c r="N4861">
        <v>35.875</v>
      </c>
      <c r="O4861" t="s">
        <v>61</v>
      </c>
    </row>
    <row r="4862" spans="1:16" x14ac:dyDescent="0.35">
      <c r="A4862" t="s">
        <v>1776</v>
      </c>
      <c r="B4862" t="s">
        <v>6262</v>
      </c>
      <c r="C4862" t="s">
        <v>3405</v>
      </c>
      <c r="D4862" t="s">
        <v>115</v>
      </c>
      <c r="E4862" t="s">
        <v>436</v>
      </c>
      <c r="F4862" t="b">
        <v>0</v>
      </c>
      <c r="G4862" t="s">
        <v>47</v>
      </c>
      <c r="H4862" s="1">
        <v>45834.875254629631</v>
      </c>
      <c r="I4862" t="b">
        <v>1</v>
      </c>
      <c r="J4862" t="b">
        <v>0</v>
      </c>
      <c r="K4862" t="s">
        <v>31</v>
      </c>
      <c r="L4862" t="s">
        <v>22</v>
      </c>
      <c r="M4862">
        <v>35760</v>
      </c>
      <c r="O4862" t="s">
        <v>6580</v>
      </c>
    </row>
    <row r="4863" spans="1:16" x14ac:dyDescent="0.35">
      <c r="A4863" t="s">
        <v>1776</v>
      </c>
      <c r="B4863" t="s">
        <v>6262</v>
      </c>
      <c r="C4863" t="s">
        <v>653</v>
      </c>
      <c r="D4863" t="s">
        <v>115</v>
      </c>
      <c r="E4863" t="s">
        <v>3516</v>
      </c>
      <c r="F4863" t="b">
        <v>0</v>
      </c>
      <c r="G4863" t="s">
        <v>43</v>
      </c>
      <c r="H4863" s="1">
        <v>45834.875405092593</v>
      </c>
      <c r="I4863" t="b">
        <v>1</v>
      </c>
      <c r="J4863" t="b">
        <v>0</v>
      </c>
      <c r="K4863" t="s">
        <v>31</v>
      </c>
      <c r="L4863" t="s">
        <v>22</v>
      </c>
      <c r="M4863">
        <v>32500</v>
      </c>
      <c r="O4863" t="s">
        <v>6580</v>
      </c>
    </row>
    <row r="4864" spans="1:16" x14ac:dyDescent="0.35">
      <c r="A4864" t="s">
        <v>1776</v>
      </c>
      <c r="B4864" t="s">
        <v>5095</v>
      </c>
      <c r="C4864" t="s">
        <v>6810</v>
      </c>
      <c r="D4864" t="s">
        <v>110</v>
      </c>
      <c r="E4864" t="s">
        <v>20</v>
      </c>
      <c r="F4864" t="b">
        <v>0</v>
      </c>
      <c r="G4864" t="s">
        <v>68</v>
      </c>
      <c r="H4864" s="1">
        <v>45834.875659722216</v>
      </c>
      <c r="I4864" t="b">
        <v>0</v>
      </c>
      <c r="J4864" t="b">
        <v>1</v>
      </c>
      <c r="K4864" t="s">
        <v>31</v>
      </c>
      <c r="L4864" t="s">
        <v>22</v>
      </c>
      <c r="M4864">
        <v>73553</v>
      </c>
      <c r="O4864" t="s">
        <v>6811</v>
      </c>
      <c r="P4864" t="s">
        <v>6812</v>
      </c>
    </row>
    <row r="4865" spans="1:16" x14ac:dyDescent="0.35">
      <c r="A4865" t="s">
        <v>1776</v>
      </c>
      <c r="B4865" t="s">
        <v>1776</v>
      </c>
      <c r="C4865" t="s">
        <v>6813</v>
      </c>
      <c r="D4865" t="s">
        <v>110</v>
      </c>
      <c r="E4865" t="s">
        <v>20</v>
      </c>
      <c r="F4865" t="b">
        <v>0</v>
      </c>
      <c r="G4865" t="s">
        <v>68</v>
      </c>
      <c r="H4865" s="1">
        <v>45834.87568287037</v>
      </c>
      <c r="I4865" t="b">
        <v>0</v>
      </c>
      <c r="J4865" t="b">
        <v>1</v>
      </c>
      <c r="K4865" t="s">
        <v>31</v>
      </c>
      <c r="L4865" t="s">
        <v>22</v>
      </c>
      <c r="M4865">
        <v>90000</v>
      </c>
      <c r="O4865" t="s">
        <v>6814</v>
      </c>
      <c r="P4865" t="s">
        <v>6815</v>
      </c>
    </row>
    <row r="4866" spans="1:16" x14ac:dyDescent="0.35">
      <c r="A4866" t="s">
        <v>1776</v>
      </c>
      <c r="B4866" t="s">
        <v>6816</v>
      </c>
      <c r="C4866" t="s">
        <v>805</v>
      </c>
      <c r="D4866" t="s">
        <v>110</v>
      </c>
      <c r="E4866" t="s">
        <v>20</v>
      </c>
      <c r="F4866" t="b">
        <v>0</v>
      </c>
      <c r="G4866" t="s">
        <v>30</v>
      </c>
      <c r="H4866" s="1">
        <v>45834.875740740739</v>
      </c>
      <c r="I4866" t="b">
        <v>0</v>
      </c>
      <c r="J4866" t="b">
        <v>1</v>
      </c>
      <c r="K4866" t="s">
        <v>31</v>
      </c>
      <c r="L4866" t="s">
        <v>22</v>
      </c>
      <c r="M4866">
        <v>42500</v>
      </c>
      <c r="O4866" t="s">
        <v>6817</v>
      </c>
    </row>
    <row r="4867" spans="1:16" x14ac:dyDescent="0.35">
      <c r="A4867" t="s">
        <v>1776</v>
      </c>
      <c r="B4867" t="s">
        <v>6818</v>
      </c>
      <c r="C4867" t="s">
        <v>170</v>
      </c>
      <c r="D4867" t="s">
        <v>110</v>
      </c>
      <c r="E4867" t="s">
        <v>20</v>
      </c>
      <c r="F4867" t="b">
        <v>0</v>
      </c>
      <c r="G4867" t="s">
        <v>171</v>
      </c>
      <c r="H4867" s="1">
        <v>45834.894826388889</v>
      </c>
      <c r="I4867" t="b">
        <v>0</v>
      </c>
      <c r="J4867" t="b">
        <v>0</v>
      </c>
      <c r="K4867" t="s">
        <v>31</v>
      </c>
      <c r="L4867" t="s">
        <v>32</v>
      </c>
      <c r="N4867">
        <v>62.5</v>
      </c>
      <c r="O4867" t="s">
        <v>6819</v>
      </c>
      <c r="P4867" t="s">
        <v>3566</v>
      </c>
    </row>
    <row r="4868" spans="1:16" x14ac:dyDescent="0.35">
      <c r="A4868" t="s">
        <v>1776</v>
      </c>
      <c r="B4868" t="s">
        <v>6820</v>
      </c>
      <c r="C4868" t="s">
        <v>154</v>
      </c>
      <c r="D4868" t="s">
        <v>36</v>
      </c>
      <c r="E4868" t="s">
        <v>20</v>
      </c>
      <c r="F4868" t="b">
        <v>0</v>
      </c>
      <c r="G4868" t="s">
        <v>52</v>
      </c>
      <c r="H4868" s="1">
        <v>45834.959178240737</v>
      </c>
      <c r="I4868" t="b">
        <v>0</v>
      </c>
      <c r="J4868" t="b">
        <v>1</v>
      </c>
      <c r="K4868" t="s">
        <v>31</v>
      </c>
      <c r="L4868" t="s">
        <v>22</v>
      </c>
      <c r="M4868">
        <v>171000</v>
      </c>
      <c r="O4868" t="s">
        <v>53</v>
      </c>
      <c r="P4868" t="s">
        <v>6821</v>
      </c>
    </row>
    <row r="4869" spans="1:16" x14ac:dyDescent="0.35">
      <c r="A4869" t="s">
        <v>1776</v>
      </c>
      <c r="B4869" t="s">
        <v>4041</v>
      </c>
      <c r="C4869" t="s">
        <v>283</v>
      </c>
      <c r="D4869" t="s">
        <v>443</v>
      </c>
      <c r="E4869" t="s">
        <v>20</v>
      </c>
      <c r="F4869" t="b">
        <v>0</v>
      </c>
      <c r="G4869" t="s">
        <v>52</v>
      </c>
      <c r="H4869" s="1">
        <v>45835.2500462963</v>
      </c>
      <c r="I4869" t="b">
        <v>0</v>
      </c>
      <c r="J4869" t="b">
        <v>1</v>
      </c>
      <c r="K4869" t="s">
        <v>31</v>
      </c>
      <c r="L4869" t="s">
        <v>22</v>
      </c>
      <c r="M4869">
        <v>110000</v>
      </c>
      <c r="O4869" t="s">
        <v>6822</v>
      </c>
      <c r="P4869" t="s">
        <v>6823</v>
      </c>
    </row>
    <row r="4870" spans="1:16" x14ac:dyDescent="0.35">
      <c r="A4870" t="s">
        <v>1776</v>
      </c>
      <c r="B4870" t="s">
        <v>6824</v>
      </c>
      <c r="C4870" t="s">
        <v>287</v>
      </c>
      <c r="D4870" t="s">
        <v>19</v>
      </c>
      <c r="E4870" t="s">
        <v>20</v>
      </c>
      <c r="F4870" t="b">
        <v>0</v>
      </c>
      <c r="G4870" t="s">
        <v>287</v>
      </c>
      <c r="H4870" s="1">
        <v>45835.255729166667</v>
      </c>
      <c r="I4870" t="b">
        <v>0</v>
      </c>
      <c r="J4870" t="b">
        <v>0</v>
      </c>
      <c r="K4870" t="s">
        <v>287</v>
      </c>
      <c r="L4870" t="s">
        <v>22</v>
      </c>
      <c r="M4870">
        <v>198795</v>
      </c>
      <c r="O4870" t="s">
        <v>306</v>
      </c>
      <c r="P4870" t="s">
        <v>6324</v>
      </c>
    </row>
    <row r="4871" spans="1:16" x14ac:dyDescent="0.35">
      <c r="A4871" t="s">
        <v>1776</v>
      </c>
      <c r="B4871" t="s">
        <v>2322</v>
      </c>
      <c r="C4871" t="s">
        <v>6825</v>
      </c>
      <c r="D4871" t="s">
        <v>29</v>
      </c>
      <c r="E4871" t="s">
        <v>20</v>
      </c>
      <c r="F4871" t="b">
        <v>0</v>
      </c>
      <c r="G4871" t="s">
        <v>171</v>
      </c>
      <c r="H4871" s="1">
        <v>45835.284872685188</v>
      </c>
      <c r="I4871" t="b">
        <v>0</v>
      </c>
      <c r="J4871" t="b">
        <v>0</v>
      </c>
      <c r="K4871" t="s">
        <v>31</v>
      </c>
      <c r="L4871" t="s">
        <v>32</v>
      </c>
      <c r="N4871">
        <v>42.5</v>
      </c>
      <c r="O4871" t="s">
        <v>6826</v>
      </c>
      <c r="P4871" t="s">
        <v>894</v>
      </c>
    </row>
    <row r="4872" spans="1:16" x14ac:dyDescent="0.35">
      <c r="A4872" t="s">
        <v>1776</v>
      </c>
      <c r="B4872" t="s">
        <v>3350</v>
      </c>
      <c r="C4872" t="s">
        <v>6827</v>
      </c>
      <c r="D4872" t="s">
        <v>29</v>
      </c>
      <c r="E4872" t="s">
        <v>20</v>
      </c>
      <c r="F4872" t="b">
        <v>0</v>
      </c>
      <c r="G4872" t="s">
        <v>52</v>
      </c>
      <c r="H4872" s="1">
        <v>45835.458425925928</v>
      </c>
      <c r="I4872" t="b">
        <v>0</v>
      </c>
      <c r="J4872" t="b">
        <v>0</v>
      </c>
      <c r="K4872" t="s">
        <v>31</v>
      </c>
      <c r="L4872" t="s">
        <v>32</v>
      </c>
      <c r="N4872">
        <v>32.5</v>
      </c>
      <c r="O4872" t="s">
        <v>6828</v>
      </c>
      <c r="P4872" t="s">
        <v>561</v>
      </c>
    </row>
    <row r="4873" spans="1:16" x14ac:dyDescent="0.35">
      <c r="A4873" t="s">
        <v>1776</v>
      </c>
      <c r="B4873" t="s">
        <v>6829</v>
      </c>
      <c r="C4873" t="s">
        <v>1031</v>
      </c>
      <c r="D4873" t="s">
        <v>36</v>
      </c>
      <c r="E4873" t="s">
        <v>20</v>
      </c>
      <c r="F4873" t="b">
        <v>0</v>
      </c>
      <c r="G4873" t="s">
        <v>47</v>
      </c>
      <c r="H4873" s="1">
        <v>45835.542025462957</v>
      </c>
      <c r="I4873" t="b">
        <v>1</v>
      </c>
      <c r="J4873" t="b">
        <v>0</v>
      </c>
      <c r="K4873" t="s">
        <v>31</v>
      </c>
      <c r="L4873" t="s">
        <v>32</v>
      </c>
      <c r="N4873">
        <v>45</v>
      </c>
      <c r="O4873" t="s">
        <v>6830</v>
      </c>
      <c r="P4873" t="s">
        <v>3192</v>
      </c>
    </row>
    <row r="4874" spans="1:16" x14ac:dyDescent="0.35">
      <c r="A4874" t="s">
        <v>1776</v>
      </c>
      <c r="B4874" t="s">
        <v>6831</v>
      </c>
      <c r="C4874" t="s">
        <v>3513</v>
      </c>
      <c r="D4874" t="s">
        <v>3358</v>
      </c>
      <c r="E4874" t="s">
        <v>20</v>
      </c>
      <c r="F4874" t="b">
        <v>0</v>
      </c>
      <c r="G4874" t="s">
        <v>68</v>
      </c>
      <c r="H4874" s="1">
        <v>45835.583969907413</v>
      </c>
      <c r="I4874" t="b">
        <v>0</v>
      </c>
      <c r="J4874" t="b">
        <v>0</v>
      </c>
      <c r="K4874" t="s">
        <v>31</v>
      </c>
      <c r="L4874" t="s">
        <v>32</v>
      </c>
      <c r="N4874">
        <v>23.5</v>
      </c>
      <c r="O4874" t="s">
        <v>3514</v>
      </c>
    </row>
    <row r="4875" spans="1:16" x14ac:dyDescent="0.35">
      <c r="A4875" t="s">
        <v>1776</v>
      </c>
      <c r="B4875" t="s">
        <v>6832</v>
      </c>
      <c r="C4875" t="s">
        <v>537</v>
      </c>
      <c r="D4875" t="s">
        <v>36</v>
      </c>
      <c r="E4875" t="s">
        <v>436</v>
      </c>
      <c r="F4875" t="b">
        <v>0</v>
      </c>
      <c r="G4875" t="s">
        <v>52</v>
      </c>
      <c r="H4875" s="1">
        <v>45835.585104166668</v>
      </c>
      <c r="I4875" t="b">
        <v>1</v>
      </c>
      <c r="J4875" t="b">
        <v>0</v>
      </c>
      <c r="K4875" t="s">
        <v>31</v>
      </c>
      <c r="L4875" t="s">
        <v>32</v>
      </c>
      <c r="N4875">
        <v>40</v>
      </c>
      <c r="O4875" t="s">
        <v>33</v>
      </c>
      <c r="P4875" t="s">
        <v>3981</v>
      </c>
    </row>
    <row r="4876" spans="1:16" x14ac:dyDescent="0.35">
      <c r="A4876" t="s">
        <v>1776</v>
      </c>
      <c r="B4876" t="s">
        <v>3357</v>
      </c>
      <c r="C4876" t="s">
        <v>201</v>
      </c>
      <c r="D4876" t="s">
        <v>17470</v>
      </c>
      <c r="E4876" t="s">
        <v>20</v>
      </c>
      <c r="F4876" t="b">
        <v>0</v>
      </c>
      <c r="G4876" t="s">
        <v>43</v>
      </c>
      <c r="H4876" s="1">
        <v>45835.625543981478</v>
      </c>
      <c r="I4876" t="b">
        <v>0</v>
      </c>
      <c r="J4876" t="b">
        <v>0</v>
      </c>
      <c r="K4876" t="s">
        <v>31</v>
      </c>
      <c r="L4876" t="s">
        <v>22</v>
      </c>
      <c r="M4876">
        <v>139500</v>
      </c>
      <c r="O4876" t="s">
        <v>6833</v>
      </c>
      <c r="P4876" t="s">
        <v>6834</v>
      </c>
    </row>
    <row r="4877" spans="1:16" x14ac:dyDescent="0.35">
      <c r="A4877" t="s">
        <v>1776</v>
      </c>
      <c r="B4877" t="s">
        <v>6835</v>
      </c>
      <c r="C4877" t="s">
        <v>966</v>
      </c>
      <c r="D4877" t="s">
        <v>249</v>
      </c>
      <c r="E4877" t="s">
        <v>20</v>
      </c>
      <c r="F4877" t="b">
        <v>0</v>
      </c>
      <c r="G4877" t="s">
        <v>966</v>
      </c>
      <c r="H4877" s="1">
        <v>45835.631377314807</v>
      </c>
      <c r="I4877" t="b">
        <v>0</v>
      </c>
      <c r="J4877" t="b">
        <v>0</v>
      </c>
      <c r="K4877" t="s">
        <v>966</v>
      </c>
      <c r="L4877" t="s">
        <v>22</v>
      </c>
      <c r="M4877">
        <v>59700</v>
      </c>
      <c r="O4877" t="s">
        <v>6836</v>
      </c>
      <c r="P4877" t="s">
        <v>6837</v>
      </c>
    </row>
    <row r="4878" spans="1:16" x14ac:dyDescent="0.35">
      <c r="A4878" t="s">
        <v>1776</v>
      </c>
      <c r="B4878" t="s">
        <v>6455</v>
      </c>
      <c r="C4878" t="s">
        <v>257</v>
      </c>
      <c r="D4878" t="s">
        <v>36</v>
      </c>
      <c r="E4878" t="s">
        <v>20</v>
      </c>
      <c r="F4878" t="b">
        <v>0</v>
      </c>
      <c r="G4878" t="s">
        <v>47</v>
      </c>
      <c r="H4878" s="1">
        <v>45835.666944444441</v>
      </c>
      <c r="I4878" t="b">
        <v>0</v>
      </c>
      <c r="J4878" t="b">
        <v>1</v>
      </c>
      <c r="K4878" t="s">
        <v>31</v>
      </c>
      <c r="L4878" t="s">
        <v>32</v>
      </c>
      <c r="N4878">
        <v>45</v>
      </c>
      <c r="O4878" t="s">
        <v>6547</v>
      </c>
      <c r="P4878" t="s">
        <v>6457</v>
      </c>
    </row>
    <row r="4879" spans="1:16" x14ac:dyDescent="0.35">
      <c r="A4879" t="s">
        <v>1776</v>
      </c>
      <c r="B4879" t="s">
        <v>6838</v>
      </c>
      <c r="C4879" t="s">
        <v>501</v>
      </c>
      <c r="D4879" t="s">
        <v>36</v>
      </c>
      <c r="E4879" t="s">
        <v>20</v>
      </c>
      <c r="F4879" t="b">
        <v>0</v>
      </c>
      <c r="G4879" t="s">
        <v>47</v>
      </c>
      <c r="H4879" s="1">
        <v>45835.667094907411</v>
      </c>
      <c r="I4879" t="b">
        <v>0</v>
      </c>
      <c r="J4879" t="b">
        <v>1</v>
      </c>
      <c r="K4879" t="s">
        <v>31</v>
      </c>
      <c r="L4879" t="s">
        <v>22</v>
      </c>
      <c r="M4879">
        <v>115000</v>
      </c>
      <c r="O4879" t="s">
        <v>6839</v>
      </c>
      <c r="P4879" t="s">
        <v>6840</v>
      </c>
    </row>
    <row r="4880" spans="1:16" x14ac:dyDescent="0.35">
      <c r="A4880" t="s">
        <v>1776</v>
      </c>
      <c r="B4880" t="s">
        <v>6841</v>
      </c>
      <c r="C4880" t="s">
        <v>201</v>
      </c>
      <c r="D4880" t="s">
        <v>110</v>
      </c>
      <c r="E4880" t="s">
        <v>91</v>
      </c>
      <c r="F4880" t="b">
        <v>0</v>
      </c>
      <c r="G4880" t="s">
        <v>43</v>
      </c>
      <c r="H4880" s="1">
        <v>45835.667118055557</v>
      </c>
      <c r="I4880" t="b">
        <v>1</v>
      </c>
      <c r="J4880" t="b">
        <v>0</v>
      </c>
      <c r="K4880" t="s">
        <v>31</v>
      </c>
      <c r="L4880" t="s">
        <v>32</v>
      </c>
      <c r="N4880">
        <v>45</v>
      </c>
      <c r="O4880" t="s">
        <v>6842</v>
      </c>
      <c r="P4880" t="s">
        <v>6843</v>
      </c>
    </row>
    <row r="4881" spans="1:16" x14ac:dyDescent="0.35">
      <c r="A4881" t="s">
        <v>1776</v>
      </c>
      <c r="B4881" t="s">
        <v>6844</v>
      </c>
      <c r="C4881" t="s">
        <v>6845</v>
      </c>
      <c r="D4881" t="s">
        <v>36</v>
      </c>
      <c r="E4881" t="s">
        <v>20</v>
      </c>
      <c r="F4881" t="b">
        <v>0</v>
      </c>
      <c r="G4881" t="s">
        <v>43</v>
      </c>
      <c r="H4881" s="1">
        <v>45835.711018518523</v>
      </c>
      <c r="I4881" t="b">
        <v>0</v>
      </c>
      <c r="J4881" t="b">
        <v>1</v>
      </c>
      <c r="K4881" t="s">
        <v>31</v>
      </c>
      <c r="L4881" t="s">
        <v>22</v>
      </c>
      <c r="M4881">
        <v>315500</v>
      </c>
      <c r="O4881" t="s">
        <v>6846</v>
      </c>
    </row>
    <row r="4882" spans="1:16" x14ac:dyDescent="0.35">
      <c r="A4882" t="s">
        <v>1776</v>
      </c>
      <c r="B4882" t="s">
        <v>6847</v>
      </c>
      <c r="C4882" t="s">
        <v>6848</v>
      </c>
      <c r="D4882" t="s">
        <v>36</v>
      </c>
      <c r="E4882" t="s">
        <v>91</v>
      </c>
      <c r="F4882" t="b">
        <v>0</v>
      </c>
      <c r="G4882" t="s">
        <v>68</v>
      </c>
      <c r="H4882" s="1">
        <v>45835.751331018517</v>
      </c>
      <c r="I4882" t="b">
        <v>0</v>
      </c>
      <c r="J4882" t="b">
        <v>0</v>
      </c>
      <c r="K4882" t="s">
        <v>31</v>
      </c>
      <c r="L4882" t="s">
        <v>32</v>
      </c>
      <c r="N4882">
        <v>50</v>
      </c>
      <c r="O4882" t="s">
        <v>4955</v>
      </c>
    </row>
    <row r="4883" spans="1:16" x14ac:dyDescent="0.35">
      <c r="A4883" t="s">
        <v>1776</v>
      </c>
      <c r="B4883" t="s">
        <v>6849</v>
      </c>
      <c r="C4883" t="s">
        <v>491</v>
      </c>
      <c r="D4883" t="s">
        <v>36</v>
      </c>
      <c r="E4883" t="s">
        <v>20</v>
      </c>
      <c r="F4883" t="b">
        <v>0</v>
      </c>
      <c r="G4883" t="s">
        <v>52</v>
      </c>
      <c r="H4883" s="1">
        <v>45835.791759259257</v>
      </c>
      <c r="I4883" t="b">
        <v>0</v>
      </c>
      <c r="J4883" t="b">
        <v>0</v>
      </c>
      <c r="K4883" t="s">
        <v>31</v>
      </c>
      <c r="L4883" t="s">
        <v>22</v>
      </c>
      <c r="M4883">
        <v>69451</v>
      </c>
      <c r="O4883" t="s">
        <v>2836</v>
      </c>
      <c r="P4883" t="s">
        <v>4007</v>
      </c>
    </row>
    <row r="4884" spans="1:16" x14ac:dyDescent="0.35">
      <c r="A4884" t="s">
        <v>1776</v>
      </c>
      <c r="B4884" t="s">
        <v>2355</v>
      </c>
      <c r="C4884" t="s">
        <v>2343</v>
      </c>
      <c r="D4884" t="s">
        <v>1800</v>
      </c>
      <c r="E4884" t="s">
        <v>20</v>
      </c>
      <c r="F4884" t="b">
        <v>0</v>
      </c>
      <c r="G4884" t="s">
        <v>52</v>
      </c>
      <c r="H4884" s="1">
        <v>45835.79179398148</v>
      </c>
      <c r="I4884" t="b">
        <v>0</v>
      </c>
      <c r="J4884" t="b">
        <v>1</v>
      </c>
      <c r="K4884" t="s">
        <v>31</v>
      </c>
      <c r="L4884" t="s">
        <v>32</v>
      </c>
      <c r="N4884">
        <v>25</v>
      </c>
      <c r="O4884" t="s">
        <v>6850</v>
      </c>
      <c r="P4884" t="s">
        <v>206</v>
      </c>
    </row>
    <row r="4885" spans="1:16" x14ac:dyDescent="0.35">
      <c r="A4885" t="s">
        <v>1776</v>
      </c>
      <c r="B4885" t="s">
        <v>6851</v>
      </c>
      <c r="C4885" t="s">
        <v>1188</v>
      </c>
      <c r="D4885" t="s">
        <v>110</v>
      </c>
      <c r="E4885" t="s">
        <v>20</v>
      </c>
      <c r="F4885" t="b">
        <v>0</v>
      </c>
      <c r="G4885" t="s">
        <v>47</v>
      </c>
      <c r="H4885" s="1">
        <v>45835.792002314818</v>
      </c>
      <c r="I4885" t="b">
        <v>0</v>
      </c>
      <c r="J4885" t="b">
        <v>1</v>
      </c>
      <c r="K4885" t="s">
        <v>31</v>
      </c>
      <c r="L4885" t="s">
        <v>32</v>
      </c>
      <c r="N4885">
        <v>40</v>
      </c>
      <c r="O4885" t="s">
        <v>6852</v>
      </c>
    </row>
    <row r="4886" spans="1:16" x14ac:dyDescent="0.35">
      <c r="A4886" t="s">
        <v>1776</v>
      </c>
      <c r="B4886" t="s">
        <v>6853</v>
      </c>
      <c r="C4886" t="s">
        <v>124</v>
      </c>
      <c r="D4886" t="s">
        <v>110</v>
      </c>
      <c r="E4886" t="s">
        <v>91</v>
      </c>
      <c r="F4886" t="b">
        <v>0</v>
      </c>
      <c r="G4886" t="s">
        <v>52</v>
      </c>
      <c r="H4886" s="1">
        <v>45835.833483796298</v>
      </c>
      <c r="I4886" t="b">
        <v>0</v>
      </c>
      <c r="J4886" t="b">
        <v>0</v>
      </c>
      <c r="K4886" t="s">
        <v>31</v>
      </c>
      <c r="L4886" t="s">
        <v>32</v>
      </c>
      <c r="N4886">
        <v>52.5</v>
      </c>
      <c r="O4886" t="s">
        <v>6854</v>
      </c>
      <c r="P4886" t="s">
        <v>6855</v>
      </c>
    </row>
    <row r="4887" spans="1:16" x14ac:dyDescent="0.35">
      <c r="A4887" t="s">
        <v>1776</v>
      </c>
      <c r="B4887" t="s">
        <v>6856</v>
      </c>
      <c r="C4887" t="s">
        <v>6857</v>
      </c>
      <c r="D4887" t="s">
        <v>110</v>
      </c>
      <c r="E4887" t="s">
        <v>20</v>
      </c>
      <c r="F4887" t="b">
        <v>0</v>
      </c>
      <c r="G4887" t="s">
        <v>52</v>
      </c>
      <c r="H4887" s="1">
        <v>45835.875150462962</v>
      </c>
      <c r="I4887" t="b">
        <v>0</v>
      </c>
      <c r="J4887" t="b">
        <v>1</v>
      </c>
      <c r="K4887" t="s">
        <v>31</v>
      </c>
      <c r="L4887" t="s">
        <v>22</v>
      </c>
      <c r="M4887">
        <v>67500</v>
      </c>
      <c r="O4887" t="s">
        <v>6858</v>
      </c>
      <c r="P4887" t="s">
        <v>2913</v>
      </c>
    </row>
    <row r="4888" spans="1:16" x14ac:dyDescent="0.35">
      <c r="A4888" t="s">
        <v>1776</v>
      </c>
      <c r="B4888" t="s">
        <v>1776</v>
      </c>
      <c r="C4888" t="s">
        <v>848</v>
      </c>
      <c r="D4888" t="s">
        <v>36</v>
      </c>
      <c r="E4888" t="s">
        <v>20</v>
      </c>
      <c r="F4888" t="b">
        <v>0</v>
      </c>
      <c r="G4888" t="s">
        <v>47</v>
      </c>
      <c r="H4888" s="1">
        <v>45835.958611111113</v>
      </c>
      <c r="I4888" t="b">
        <v>0</v>
      </c>
      <c r="J4888" t="b">
        <v>1</v>
      </c>
      <c r="K4888" t="s">
        <v>31</v>
      </c>
      <c r="L4888" t="s">
        <v>22</v>
      </c>
      <c r="M4888">
        <v>99700</v>
      </c>
      <c r="O4888" t="s">
        <v>6859</v>
      </c>
      <c r="P4888" t="s">
        <v>6860</v>
      </c>
    </row>
    <row r="4889" spans="1:16" x14ac:dyDescent="0.35">
      <c r="A4889" t="s">
        <v>1776</v>
      </c>
      <c r="B4889" t="s">
        <v>6861</v>
      </c>
      <c r="C4889" t="s">
        <v>276</v>
      </c>
      <c r="D4889" t="s">
        <v>36</v>
      </c>
      <c r="E4889" t="s">
        <v>20</v>
      </c>
      <c r="F4889" t="b">
        <v>0</v>
      </c>
      <c r="G4889" t="s">
        <v>47</v>
      </c>
      <c r="H4889" s="1">
        <v>45835.958611111113</v>
      </c>
      <c r="I4889" t="b">
        <v>0</v>
      </c>
      <c r="J4889" t="b">
        <v>0</v>
      </c>
      <c r="K4889" t="s">
        <v>31</v>
      </c>
      <c r="L4889" t="s">
        <v>32</v>
      </c>
      <c r="N4889">
        <v>85</v>
      </c>
      <c r="O4889" t="s">
        <v>6862</v>
      </c>
      <c r="P4889" t="s">
        <v>6863</v>
      </c>
    </row>
    <row r="4890" spans="1:16" x14ac:dyDescent="0.35">
      <c r="A4890" t="s">
        <v>1776</v>
      </c>
      <c r="B4890" t="s">
        <v>2124</v>
      </c>
      <c r="C4890" t="s">
        <v>51</v>
      </c>
      <c r="D4890" t="s">
        <v>36</v>
      </c>
      <c r="E4890" t="s">
        <v>20</v>
      </c>
      <c r="F4890" t="b">
        <v>0</v>
      </c>
      <c r="G4890" t="s">
        <v>43</v>
      </c>
      <c r="H4890" s="1">
        <v>45835.958784722221</v>
      </c>
      <c r="I4890" t="b">
        <v>0</v>
      </c>
      <c r="J4890" t="b">
        <v>0</v>
      </c>
      <c r="K4890" t="s">
        <v>31</v>
      </c>
      <c r="L4890" t="s">
        <v>22</v>
      </c>
      <c r="M4890">
        <v>85000</v>
      </c>
      <c r="O4890" t="s">
        <v>6864</v>
      </c>
      <c r="P4890" t="s">
        <v>343</v>
      </c>
    </row>
    <row r="4891" spans="1:16" x14ac:dyDescent="0.35">
      <c r="A4891" t="s">
        <v>1776</v>
      </c>
      <c r="B4891" t="s">
        <v>3129</v>
      </c>
      <c r="C4891" t="s">
        <v>703</v>
      </c>
      <c r="D4891" t="s">
        <v>36</v>
      </c>
      <c r="E4891" t="s">
        <v>91</v>
      </c>
      <c r="F4891" t="b">
        <v>0</v>
      </c>
      <c r="G4891" t="s">
        <v>43</v>
      </c>
      <c r="H4891" s="1">
        <v>45836.000451388893</v>
      </c>
      <c r="I4891" t="b">
        <v>1</v>
      </c>
      <c r="J4891" t="b">
        <v>1</v>
      </c>
      <c r="K4891" t="s">
        <v>31</v>
      </c>
      <c r="L4891" t="s">
        <v>32</v>
      </c>
      <c r="N4891">
        <v>62.5</v>
      </c>
      <c r="O4891" t="s">
        <v>194</v>
      </c>
      <c r="P4891" t="s">
        <v>302</v>
      </c>
    </row>
    <row r="4892" spans="1:16" x14ac:dyDescent="0.35">
      <c r="A4892" t="s">
        <v>1776</v>
      </c>
      <c r="B4892" t="s">
        <v>6865</v>
      </c>
      <c r="C4892" t="s">
        <v>105</v>
      </c>
      <c r="D4892" t="s">
        <v>249</v>
      </c>
      <c r="E4892" t="s">
        <v>20</v>
      </c>
      <c r="F4892" t="b">
        <v>0</v>
      </c>
      <c r="G4892" t="s">
        <v>105</v>
      </c>
      <c r="H4892" s="1">
        <v>45836.129479166673</v>
      </c>
      <c r="I4892" t="b">
        <v>0</v>
      </c>
      <c r="J4892" t="b">
        <v>0</v>
      </c>
      <c r="K4892" t="s">
        <v>105</v>
      </c>
      <c r="L4892" t="s">
        <v>22</v>
      </c>
      <c r="M4892">
        <v>42399.5</v>
      </c>
      <c r="O4892" t="s">
        <v>6866</v>
      </c>
      <c r="P4892" t="s">
        <v>6867</v>
      </c>
    </row>
    <row r="4893" spans="1:16" x14ac:dyDescent="0.35">
      <c r="A4893" t="s">
        <v>1776</v>
      </c>
      <c r="B4893" t="s">
        <v>5095</v>
      </c>
      <c r="C4893" t="s">
        <v>6810</v>
      </c>
      <c r="D4893" t="s">
        <v>17521</v>
      </c>
      <c r="E4893" t="s">
        <v>20</v>
      </c>
      <c r="F4893" t="b">
        <v>0</v>
      </c>
      <c r="G4893" t="s">
        <v>68</v>
      </c>
      <c r="H4893" s="1">
        <v>45836.250648148147</v>
      </c>
      <c r="I4893" t="b">
        <v>0</v>
      </c>
      <c r="J4893" t="b">
        <v>0</v>
      </c>
      <c r="K4893" t="s">
        <v>31</v>
      </c>
      <c r="L4893" t="s">
        <v>22</v>
      </c>
      <c r="M4893">
        <v>73553</v>
      </c>
      <c r="O4893" t="s">
        <v>6811</v>
      </c>
      <c r="P4893" t="s">
        <v>6812</v>
      </c>
    </row>
    <row r="4894" spans="1:16" x14ac:dyDescent="0.35">
      <c r="A4894" t="s">
        <v>1776</v>
      </c>
      <c r="B4894" t="s">
        <v>2196</v>
      </c>
      <c r="C4894" t="s">
        <v>3761</v>
      </c>
      <c r="D4894" t="s">
        <v>36</v>
      </c>
      <c r="E4894" t="s">
        <v>20</v>
      </c>
      <c r="F4894" t="b">
        <v>0</v>
      </c>
      <c r="G4894" t="s">
        <v>52</v>
      </c>
      <c r="H4894" s="1">
        <v>45836.500057870369</v>
      </c>
      <c r="I4894" t="b">
        <v>0</v>
      </c>
      <c r="J4894" t="b">
        <v>1</v>
      </c>
      <c r="K4894" t="s">
        <v>31</v>
      </c>
      <c r="L4894" t="s">
        <v>22</v>
      </c>
      <c r="M4894">
        <v>125000</v>
      </c>
      <c r="O4894" t="s">
        <v>209</v>
      </c>
      <c r="P4894" t="s">
        <v>3929</v>
      </c>
    </row>
    <row r="4895" spans="1:16" x14ac:dyDescent="0.35">
      <c r="A4895" t="s">
        <v>1776</v>
      </c>
      <c r="B4895" t="s">
        <v>6868</v>
      </c>
      <c r="C4895" t="s">
        <v>6869</v>
      </c>
      <c r="D4895" t="s">
        <v>36</v>
      </c>
      <c r="E4895" t="s">
        <v>91</v>
      </c>
      <c r="F4895" t="b">
        <v>0</v>
      </c>
      <c r="G4895" t="s">
        <v>68</v>
      </c>
      <c r="H4895" s="1">
        <v>45836.501203703701</v>
      </c>
      <c r="I4895" t="b">
        <v>0</v>
      </c>
      <c r="J4895" t="b">
        <v>1</v>
      </c>
      <c r="K4895" t="s">
        <v>31</v>
      </c>
      <c r="L4895" t="s">
        <v>32</v>
      </c>
      <c r="N4895">
        <v>27.5</v>
      </c>
      <c r="O4895" t="s">
        <v>194</v>
      </c>
      <c r="P4895" t="s">
        <v>6870</v>
      </c>
    </row>
    <row r="4896" spans="1:16" x14ac:dyDescent="0.35">
      <c r="A4896" t="s">
        <v>1776</v>
      </c>
      <c r="B4896" t="s">
        <v>6871</v>
      </c>
      <c r="C4896" t="s">
        <v>283</v>
      </c>
      <c r="D4896" t="s">
        <v>115</v>
      </c>
      <c r="E4896" t="s">
        <v>20</v>
      </c>
      <c r="F4896" t="b">
        <v>0</v>
      </c>
      <c r="G4896" t="s">
        <v>52</v>
      </c>
      <c r="H4896" s="1">
        <v>45836.541712962957</v>
      </c>
      <c r="I4896" t="b">
        <v>0</v>
      </c>
      <c r="J4896" t="b">
        <v>0</v>
      </c>
      <c r="K4896" t="s">
        <v>31</v>
      </c>
      <c r="L4896" t="s">
        <v>22</v>
      </c>
      <c r="M4896">
        <v>110000</v>
      </c>
      <c r="O4896" t="s">
        <v>6872</v>
      </c>
      <c r="P4896" t="s">
        <v>6873</v>
      </c>
    </row>
    <row r="4897" spans="1:16" x14ac:dyDescent="0.35">
      <c r="A4897" t="s">
        <v>1776</v>
      </c>
      <c r="B4897" t="s">
        <v>2355</v>
      </c>
      <c r="C4897" t="s">
        <v>986</v>
      </c>
      <c r="D4897" t="s">
        <v>115</v>
      </c>
      <c r="E4897" t="s">
        <v>91</v>
      </c>
      <c r="F4897" t="b">
        <v>0</v>
      </c>
      <c r="G4897" t="s">
        <v>52</v>
      </c>
      <c r="H4897" s="1">
        <v>45836.54179398148</v>
      </c>
      <c r="I4897" t="b">
        <v>0</v>
      </c>
      <c r="J4897" t="b">
        <v>0</v>
      </c>
      <c r="K4897" t="s">
        <v>31</v>
      </c>
      <c r="L4897" t="s">
        <v>22</v>
      </c>
      <c r="M4897">
        <v>100000</v>
      </c>
      <c r="O4897" t="s">
        <v>6874</v>
      </c>
      <c r="P4897" t="s">
        <v>885</v>
      </c>
    </row>
    <row r="4898" spans="1:16" x14ac:dyDescent="0.35">
      <c r="A4898" t="s">
        <v>1776</v>
      </c>
      <c r="B4898" t="s">
        <v>2291</v>
      </c>
      <c r="C4898" t="s">
        <v>6875</v>
      </c>
      <c r="D4898" t="s">
        <v>3358</v>
      </c>
      <c r="E4898" t="s">
        <v>20</v>
      </c>
      <c r="F4898" t="b">
        <v>0</v>
      </c>
      <c r="G4898" t="s">
        <v>52</v>
      </c>
      <c r="H4898" s="1">
        <v>45836.583414351851</v>
      </c>
      <c r="I4898" t="b">
        <v>0</v>
      </c>
      <c r="J4898" t="b">
        <v>1</v>
      </c>
      <c r="K4898" t="s">
        <v>31</v>
      </c>
      <c r="L4898" t="s">
        <v>22</v>
      </c>
      <c r="M4898">
        <v>62500</v>
      </c>
      <c r="O4898" t="s">
        <v>6876</v>
      </c>
      <c r="P4898" t="s">
        <v>6877</v>
      </c>
    </row>
    <row r="4899" spans="1:16" x14ac:dyDescent="0.35">
      <c r="A4899" t="s">
        <v>1776</v>
      </c>
      <c r="B4899" t="s">
        <v>6878</v>
      </c>
      <c r="C4899" t="s">
        <v>142</v>
      </c>
      <c r="D4899" t="s">
        <v>3358</v>
      </c>
      <c r="E4899" t="s">
        <v>296</v>
      </c>
      <c r="F4899" t="b">
        <v>0</v>
      </c>
      <c r="G4899" t="s">
        <v>68</v>
      </c>
      <c r="H4899" s="1">
        <v>45836.58394675926</v>
      </c>
      <c r="I4899" t="b">
        <v>0</v>
      </c>
      <c r="J4899" t="b">
        <v>1</v>
      </c>
      <c r="K4899" t="s">
        <v>31</v>
      </c>
      <c r="L4899" t="s">
        <v>22</v>
      </c>
      <c r="M4899">
        <v>110240</v>
      </c>
      <c r="O4899" t="s">
        <v>1342</v>
      </c>
    </row>
    <row r="4900" spans="1:16" x14ac:dyDescent="0.35">
      <c r="A4900" t="s">
        <v>1776</v>
      </c>
      <c r="B4900" t="s">
        <v>1776</v>
      </c>
      <c r="C4900" t="s">
        <v>6475</v>
      </c>
      <c r="D4900" t="s">
        <v>115</v>
      </c>
      <c r="E4900" t="s">
        <v>296</v>
      </c>
      <c r="F4900" t="b">
        <v>0</v>
      </c>
      <c r="G4900" t="s">
        <v>43</v>
      </c>
      <c r="H4900" s="1">
        <v>45836.708796296298</v>
      </c>
      <c r="I4900" t="b">
        <v>1</v>
      </c>
      <c r="J4900" t="b">
        <v>1</v>
      </c>
      <c r="K4900" t="s">
        <v>31</v>
      </c>
      <c r="L4900" t="s">
        <v>22</v>
      </c>
      <c r="M4900">
        <v>110000</v>
      </c>
      <c r="O4900" t="s">
        <v>6701</v>
      </c>
      <c r="P4900" t="s">
        <v>6702</v>
      </c>
    </row>
    <row r="4901" spans="1:16" x14ac:dyDescent="0.35">
      <c r="A4901" t="s">
        <v>1776</v>
      </c>
      <c r="B4901" t="s">
        <v>6703</v>
      </c>
      <c r="C4901" t="s">
        <v>72</v>
      </c>
      <c r="D4901" t="s">
        <v>115</v>
      </c>
      <c r="E4901" t="s">
        <v>20</v>
      </c>
      <c r="F4901" t="b">
        <v>0</v>
      </c>
      <c r="G4901" t="s">
        <v>30</v>
      </c>
      <c r="H4901" s="1">
        <v>45836.709131944437</v>
      </c>
      <c r="I4901" t="b">
        <v>0</v>
      </c>
      <c r="J4901" t="b">
        <v>0</v>
      </c>
      <c r="K4901" t="s">
        <v>31</v>
      </c>
      <c r="L4901" t="s">
        <v>22</v>
      </c>
      <c r="M4901">
        <v>110000</v>
      </c>
      <c r="O4901" t="s">
        <v>6704</v>
      </c>
      <c r="P4901" t="s">
        <v>6705</v>
      </c>
    </row>
    <row r="4902" spans="1:16" x14ac:dyDescent="0.35">
      <c r="A4902" t="s">
        <v>1776</v>
      </c>
      <c r="B4902" t="s">
        <v>5359</v>
      </c>
      <c r="C4902" t="s">
        <v>170</v>
      </c>
      <c r="D4902" t="s">
        <v>36</v>
      </c>
      <c r="E4902" t="s">
        <v>91</v>
      </c>
      <c r="F4902" t="b">
        <v>0</v>
      </c>
      <c r="G4902" t="s">
        <v>171</v>
      </c>
      <c r="H4902" s="1">
        <v>45836.752627314818</v>
      </c>
      <c r="I4902" t="b">
        <v>0</v>
      </c>
      <c r="J4902" t="b">
        <v>1</v>
      </c>
      <c r="K4902" t="s">
        <v>31</v>
      </c>
      <c r="L4902" t="s">
        <v>32</v>
      </c>
      <c r="N4902">
        <v>65.5</v>
      </c>
      <c r="O4902" t="s">
        <v>194</v>
      </c>
    </row>
    <row r="4903" spans="1:16" x14ac:dyDescent="0.35">
      <c r="A4903" t="s">
        <v>1776</v>
      </c>
      <c r="B4903" t="s">
        <v>2998</v>
      </c>
      <c r="C4903" t="s">
        <v>2999</v>
      </c>
      <c r="D4903" t="s">
        <v>3470</v>
      </c>
      <c r="E4903" t="s">
        <v>20</v>
      </c>
      <c r="F4903" t="b">
        <v>0</v>
      </c>
      <c r="G4903" t="s">
        <v>52</v>
      </c>
      <c r="H4903" s="1">
        <v>45837.000127314823</v>
      </c>
      <c r="I4903" t="b">
        <v>0</v>
      </c>
      <c r="J4903" t="b">
        <v>0</v>
      </c>
      <c r="K4903" t="s">
        <v>31</v>
      </c>
      <c r="L4903" t="s">
        <v>22</v>
      </c>
      <c r="M4903">
        <v>57600</v>
      </c>
      <c r="O4903" t="s">
        <v>3000</v>
      </c>
      <c r="P4903" t="s">
        <v>3001</v>
      </c>
    </row>
    <row r="4904" spans="1:16" x14ac:dyDescent="0.35">
      <c r="A4904" t="s">
        <v>1776</v>
      </c>
      <c r="B4904" t="s">
        <v>6879</v>
      </c>
      <c r="C4904" t="s">
        <v>3683</v>
      </c>
      <c r="D4904" t="s">
        <v>110</v>
      </c>
      <c r="E4904" t="s">
        <v>20</v>
      </c>
      <c r="F4904" t="b">
        <v>0</v>
      </c>
      <c r="G4904" t="s">
        <v>52</v>
      </c>
      <c r="H4904" s="1">
        <v>45837.250023148154</v>
      </c>
      <c r="I4904" t="b">
        <v>0</v>
      </c>
      <c r="J4904" t="b">
        <v>1</v>
      </c>
      <c r="K4904" t="s">
        <v>31</v>
      </c>
      <c r="L4904" t="s">
        <v>22</v>
      </c>
      <c r="M4904">
        <v>101079.5</v>
      </c>
      <c r="O4904" t="s">
        <v>6880</v>
      </c>
      <c r="P4904" t="s">
        <v>3340</v>
      </c>
    </row>
    <row r="4905" spans="1:16" x14ac:dyDescent="0.35">
      <c r="A4905" t="s">
        <v>1776</v>
      </c>
      <c r="B4905" t="s">
        <v>6881</v>
      </c>
      <c r="C4905" t="s">
        <v>154</v>
      </c>
      <c r="D4905" t="s">
        <v>17522</v>
      </c>
      <c r="E4905" t="s">
        <v>20</v>
      </c>
      <c r="F4905" t="b">
        <v>0</v>
      </c>
      <c r="G4905" t="s">
        <v>52</v>
      </c>
      <c r="H4905" s="1">
        <v>45837.250023148154</v>
      </c>
      <c r="I4905" t="b">
        <v>0</v>
      </c>
      <c r="J4905" t="b">
        <v>1</v>
      </c>
      <c r="K4905" t="s">
        <v>31</v>
      </c>
      <c r="L4905" t="s">
        <v>22</v>
      </c>
      <c r="M4905">
        <v>105683.46875</v>
      </c>
      <c r="O4905" t="s">
        <v>6882</v>
      </c>
      <c r="P4905" t="s">
        <v>6883</v>
      </c>
    </row>
    <row r="4906" spans="1:16" x14ac:dyDescent="0.35">
      <c r="A4906" t="s">
        <v>1776</v>
      </c>
      <c r="B4906" t="s">
        <v>1776</v>
      </c>
      <c r="C4906" t="s">
        <v>6884</v>
      </c>
      <c r="D4906" t="s">
        <v>249</v>
      </c>
      <c r="E4906" t="s">
        <v>20</v>
      </c>
      <c r="F4906" t="b">
        <v>0</v>
      </c>
      <c r="G4906" t="s">
        <v>1346</v>
      </c>
      <c r="H4906" s="1">
        <v>45837.255694444437</v>
      </c>
      <c r="I4906" t="b">
        <v>0</v>
      </c>
      <c r="J4906" t="b">
        <v>0</v>
      </c>
      <c r="K4906" t="s">
        <v>1346</v>
      </c>
      <c r="L4906" t="s">
        <v>22</v>
      </c>
      <c r="M4906">
        <v>39040</v>
      </c>
      <c r="O4906" t="s">
        <v>6885</v>
      </c>
    </row>
    <row r="4907" spans="1:16" x14ac:dyDescent="0.35">
      <c r="A4907" t="s">
        <v>1776</v>
      </c>
      <c r="B4907" t="s">
        <v>6886</v>
      </c>
      <c r="C4907" t="s">
        <v>1066</v>
      </c>
      <c r="D4907" t="s">
        <v>17490</v>
      </c>
      <c r="E4907" t="s">
        <v>20</v>
      </c>
      <c r="F4907" t="b">
        <v>0</v>
      </c>
      <c r="G4907" t="s">
        <v>1067</v>
      </c>
      <c r="H4907" s="1">
        <v>45837.272256944438</v>
      </c>
      <c r="I4907" t="b">
        <v>1</v>
      </c>
      <c r="J4907" t="b">
        <v>0</v>
      </c>
      <c r="K4907" t="s">
        <v>1067</v>
      </c>
      <c r="L4907" t="s">
        <v>22</v>
      </c>
      <c r="M4907">
        <v>90000</v>
      </c>
      <c r="O4907" t="s">
        <v>4062</v>
      </c>
      <c r="P4907" t="s">
        <v>6887</v>
      </c>
    </row>
    <row r="4908" spans="1:16" x14ac:dyDescent="0.35">
      <c r="A4908" t="s">
        <v>1776</v>
      </c>
      <c r="B4908" t="s">
        <v>1776</v>
      </c>
      <c r="C4908" t="s">
        <v>1828</v>
      </c>
      <c r="D4908" t="s">
        <v>110</v>
      </c>
      <c r="E4908" t="s">
        <v>20</v>
      </c>
      <c r="F4908" t="b">
        <v>0</v>
      </c>
      <c r="G4908" t="s">
        <v>994</v>
      </c>
      <c r="H4908" s="1">
        <v>45837.277303240742</v>
      </c>
      <c r="I4908" t="b">
        <v>0</v>
      </c>
      <c r="J4908" t="b">
        <v>0</v>
      </c>
      <c r="K4908" t="s">
        <v>994</v>
      </c>
      <c r="L4908" t="s">
        <v>22</v>
      </c>
      <c r="M4908">
        <v>50000</v>
      </c>
      <c r="O4908" t="s">
        <v>6888</v>
      </c>
      <c r="P4908" t="s">
        <v>6889</v>
      </c>
    </row>
    <row r="4909" spans="1:16" x14ac:dyDescent="0.35">
      <c r="A4909" t="s">
        <v>1776</v>
      </c>
      <c r="B4909" t="s">
        <v>6890</v>
      </c>
      <c r="C4909" t="s">
        <v>18</v>
      </c>
      <c r="D4909" t="s">
        <v>29</v>
      </c>
      <c r="E4909" t="s">
        <v>91</v>
      </c>
      <c r="F4909" t="b">
        <v>1</v>
      </c>
      <c r="G4909" t="s">
        <v>52</v>
      </c>
      <c r="H4909" s="1">
        <v>45837.333425925928</v>
      </c>
      <c r="I4909" t="b">
        <v>1</v>
      </c>
      <c r="J4909" t="b">
        <v>0</v>
      </c>
      <c r="K4909" t="s">
        <v>31</v>
      </c>
      <c r="L4909" t="s">
        <v>22</v>
      </c>
      <c r="M4909">
        <v>115000</v>
      </c>
      <c r="O4909" t="s">
        <v>6891</v>
      </c>
    </row>
    <row r="4910" spans="1:16" x14ac:dyDescent="0.35">
      <c r="A4910" t="s">
        <v>1776</v>
      </c>
      <c r="B4910" t="s">
        <v>6892</v>
      </c>
      <c r="C4910" t="s">
        <v>934</v>
      </c>
      <c r="D4910" t="s">
        <v>269</v>
      </c>
      <c r="E4910" t="s">
        <v>20</v>
      </c>
      <c r="F4910" t="b">
        <v>0</v>
      </c>
      <c r="G4910" t="s">
        <v>68</v>
      </c>
      <c r="H4910" s="1">
        <v>45837.375671296293</v>
      </c>
      <c r="I4910" t="b">
        <v>0</v>
      </c>
      <c r="J4910" t="b">
        <v>1</v>
      </c>
      <c r="K4910" t="s">
        <v>31</v>
      </c>
      <c r="L4910" t="s">
        <v>22</v>
      </c>
      <c r="M4910">
        <v>99000</v>
      </c>
      <c r="O4910" t="s">
        <v>2249</v>
      </c>
      <c r="P4910" t="s">
        <v>274</v>
      </c>
    </row>
    <row r="4911" spans="1:16" x14ac:dyDescent="0.35">
      <c r="A4911" t="s">
        <v>1776</v>
      </c>
      <c r="B4911" t="s">
        <v>2408</v>
      </c>
      <c r="C4911" t="s">
        <v>185</v>
      </c>
      <c r="D4911" t="s">
        <v>1955</v>
      </c>
      <c r="E4911" t="s">
        <v>91</v>
      </c>
      <c r="F4911" t="b">
        <v>0</v>
      </c>
      <c r="G4911" t="s">
        <v>30</v>
      </c>
      <c r="H4911" s="1">
        <v>45837.417442129627</v>
      </c>
      <c r="I4911" t="b">
        <v>0</v>
      </c>
      <c r="J4911" t="b">
        <v>1</v>
      </c>
      <c r="K4911" t="s">
        <v>31</v>
      </c>
      <c r="L4911" t="s">
        <v>32</v>
      </c>
      <c r="N4911">
        <v>29.5</v>
      </c>
      <c r="O4911" t="s">
        <v>2409</v>
      </c>
      <c r="P4911" t="s">
        <v>4288</v>
      </c>
    </row>
    <row r="4912" spans="1:16" x14ac:dyDescent="0.35">
      <c r="A4912" t="s">
        <v>1776</v>
      </c>
      <c r="B4912" t="s">
        <v>6893</v>
      </c>
      <c r="C4912" t="s">
        <v>6894</v>
      </c>
      <c r="D4912" t="s">
        <v>29</v>
      </c>
      <c r="E4912" t="s">
        <v>20</v>
      </c>
      <c r="F4912" t="b">
        <v>0</v>
      </c>
      <c r="G4912" t="s">
        <v>52</v>
      </c>
      <c r="H4912" s="1">
        <v>45837.541759259257</v>
      </c>
      <c r="I4912" t="b">
        <v>0</v>
      </c>
      <c r="J4912" t="b">
        <v>0</v>
      </c>
      <c r="K4912" t="s">
        <v>31</v>
      </c>
      <c r="L4912" t="s">
        <v>32</v>
      </c>
      <c r="N4912">
        <v>25</v>
      </c>
      <c r="O4912" t="s">
        <v>6895</v>
      </c>
      <c r="P4912" t="s">
        <v>164</v>
      </c>
    </row>
    <row r="4913" spans="1:16" x14ac:dyDescent="0.35">
      <c r="A4913" t="s">
        <v>1776</v>
      </c>
      <c r="B4913" t="s">
        <v>6896</v>
      </c>
      <c r="C4913" t="s">
        <v>320</v>
      </c>
      <c r="D4913" t="s">
        <v>3358</v>
      </c>
      <c r="E4913" t="s">
        <v>20</v>
      </c>
      <c r="F4913" t="b">
        <v>0</v>
      </c>
      <c r="G4913" t="s">
        <v>52</v>
      </c>
      <c r="H4913" s="1">
        <v>45837.583553240736</v>
      </c>
      <c r="I4913" t="b">
        <v>0</v>
      </c>
      <c r="J4913" t="b">
        <v>1</v>
      </c>
      <c r="K4913" t="s">
        <v>31</v>
      </c>
      <c r="L4913" t="s">
        <v>22</v>
      </c>
      <c r="M4913">
        <v>162000</v>
      </c>
      <c r="O4913" t="s">
        <v>306</v>
      </c>
      <c r="P4913" t="s">
        <v>6897</v>
      </c>
    </row>
    <row r="4914" spans="1:16" x14ac:dyDescent="0.35">
      <c r="A4914" t="s">
        <v>1776</v>
      </c>
      <c r="B4914" t="s">
        <v>6898</v>
      </c>
      <c r="C4914" t="s">
        <v>201</v>
      </c>
      <c r="D4914" t="s">
        <v>110</v>
      </c>
      <c r="E4914" t="s">
        <v>20</v>
      </c>
      <c r="F4914" t="b">
        <v>0</v>
      </c>
      <c r="G4914" t="s">
        <v>43</v>
      </c>
      <c r="H4914" s="1">
        <v>45837.667141203703</v>
      </c>
      <c r="I4914" t="b">
        <v>0</v>
      </c>
      <c r="J4914" t="b">
        <v>1</v>
      </c>
      <c r="K4914" t="s">
        <v>31</v>
      </c>
      <c r="L4914" t="s">
        <v>22</v>
      </c>
      <c r="M4914">
        <v>92500</v>
      </c>
      <c r="O4914" t="s">
        <v>6899</v>
      </c>
      <c r="P4914" t="s">
        <v>6900</v>
      </c>
    </row>
    <row r="4915" spans="1:16" x14ac:dyDescent="0.35">
      <c r="A4915" t="s">
        <v>1776</v>
      </c>
      <c r="B4915" t="s">
        <v>2926</v>
      </c>
      <c r="C4915" t="s">
        <v>649</v>
      </c>
      <c r="D4915" t="s">
        <v>110</v>
      </c>
      <c r="E4915" t="s">
        <v>760</v>
      </c>
      <c r="F4915" t="b">
        <v>0</v>
      </c>
      <c r="G4915" t="s">
        <v>43</v>
      </c>
      <c r="H4915" s="1">
        <v>45837.875474537039</v>
      </c>
      <c r="I4915" t="b">
        <v>0</v>
      </c>
      <c r="J4915" t="b">
        <v>0</v>
      </c>
      <c r="K4915" t="s">
        <v>31</v>
      </c>
      <c r="L4915" t="s">
        <v>22</v>
      </c>
      <c r="M4915">
        <v>50000</v>
      </c>
      <c r="O4915" t="s">
        <v>4001</v>
      </c>
      <c r="P4915" t="s">
        <v>6474</v>
      </c>
    </row>
    <row r="4916" spans="1:16" x14ac:dyDescent="0.35">
      <c r="A4916" t="s">
        <v>1776</v>
      </c>
      <c r="B4916" t="s">
        <v>6901</v>
      </c>
      <c r="C4916" t="s">
        <v>2846</v>
      </c>
      <c r="D4916" t="s">
        <v>573</v>
      </c>
      <c r="E4916" t="s">
        <v>20</v>
      </c>
      <c r="F4916" t="b">
        <v>0</v>
      </c>
      <c r="G4916" t="s">
        <v>68</v>
      </c>
      <c r="H4916" s="1">
        <v>45837.917361111111</v>
      </c>
      <c r="I4916" t="b">
        <v>0</v>
      </c>
      <c r="J4916" t="b">
        <v>1</v>
      </c>
      <c r="K4916" t="s">
        <v>31</v>
      </c>
      <c r="L4916" t="s">
        <v>32</v>
      </c>
      <c r="N4916">
        <v>36.849998474121087</v>
      </c>
      <c r="O4916" t="s">
        <v>4453</v>
      </c>
      <c r="P4916" t="s">
        <v>6902</v>
      </c>
    </row>
    <row r="4917" spans="1:16" x14ac:dyDescent="0.35">
      <c r="A4917" t="s">
        <v>1776</v>
      </c>
      <c r="B4917" t="s">
        <v>6198</v>
      </c>
      <c r="C4917" t="s">
        <v>1336</v>
      </c>
      <c r="D4917" t="s">
        <v>36</v>
      </c>
      <c r="E4917" t="s">
        <v>20</v>
      </c>
      <c r="F4917" t="b">
        <v>0</v>
      </c>
      <c r="G4917" t="s">
        <v>68</v>
      </c>
      <c r="H4917" s="1">
        <v>45838.000671296293</v>
      </c>
      <c r="I4917" t="b">
        <v>0</v>
      </c>
      <c r="J4917" t="b">
        <v>1</v>
      </c>
      <c r="K4917" t="s">
        <v>31</v>
      </c>
      <c r="L4917" t="s">
        <v>22</v>
      </c>
      <c r="M4917">
        <v>70700</v>
      </c>
      <c r="O4917" t="s">
        <v>209</v>
      </c>
      <c r="P4917" t="s">
        <v>6199</v>
      </c>
    </row>
    <row r="4918" spans="1:16" x14ac:dyDescent="0.35">
      <c r="A4918" t="s">
        <v>1776</v>
      </c>
      <c r="B4918" t="s">
        <v>6903</v>
      </c>
      <c r="C4918" t="s">
        <v>6904</v>
      </c>
      <c r="D4918" t="s">
        <v>974</v>
      </c>
      <c r="E4918" t="s">
        <v>20</v>
      </c>
      <c r="F4918" t="b">
        <v>0</v>
      </c>
      <c r="G4918" t="s">
        <v>52</v>
      </c>
      <c r="H4918" s="1">
        <v>45838.000983796293</v>
      </c>
      <c r="I4918" t="b">
        <v>0</v>
      </c>
      <c r="J4918" t="b">
        <v>1</v>
      </c>
      <c r="K4918" t="s">
        <v>31</v>
      </c>
      <c r="L4918" t="s">
        <v>22</v>
      </c>
      <c r="M4918">
        <v>108267</v>
      </c>
      <c r="O4918" t="s">
        <v>6905</v>
      </c>
      <c r="P4918" t="s">
        <v>6906</v>
      </c>
    </row>
    <row r="4919" spans="1:16" x14ac:dyDescent="0.35">
      <c r="A4919" t="s">
        <v>6907</v>
      </c>
      <c r="B4919" t="s">
        <v>6908</v>
      </c>
      <c r="C4919" t="s">
        <v>283</v>
      </c>
      <c r="D4919" t="s">
        <v>573</v>
      </c>
      <c r="E4919" t="s">
        <v>296</v>
      </c>
      <c r="F4919" t="b">
        <v>0</v>
      </c>
      <c r="G4919" t="s">
        <v>47</v>
      </c>
      <c r="H4919" s="1">
        <v>45658.001145833332</v>
      </c>
      <c r="I4919" t="b">
        <v>1</v>
      </c>
      <c r="J4919" t="b">
        <v>0</v>
      </c>
      <c r="K4919" t="s">
        <v>31</v>
      </c>
      <c r="L4919" t="s">
        <v>32</v>
      </c>
      <c r="N4919">
        <v>54.420001983642578</v>
      </c>
      <c r="O4919" t="s">
        <v>4244</v>
      </c>
      <c r="P4919" t="s">
        <v>3981</v>
      </c>
    </row>
    <row r="4920" spans="1:16" x14ac:dyDescent="0.35">
      <c r="A4920" t="s">
        <v>6907</v>
      </c>
      <c r="B4920" t="s">
        <v>6909</v>
      </c>
      <c r="C4920" t="s">
        <v>1106</v>
      </c>
      <c r="D4920" t="s">
        <v>29</v>
      </c>
      <c r="E4920" t="s">
        <v>20</v>
      </c>
      <c r="F4920" t="b">
        <v>0</v>
      </c>
      <c r="G4920" t="s">
        <v>52</v>
      </c>
      <c r="H4920" s="1">
        <v>45658.250775462962</v>
      </c>
      <c r="I4920" t="b">
        <v>0</v>
      </c>
      <c r="J4920" t="b">
        <v>1</v>
      </c>
      <c r="K4920" t="s">
        <v>31</v>
      </c>
      <c r="L4920" t="s">
        <v>22</v>
      </c>
      <c r="M4920">
        <v>120000</v>
      </c>
      <c r="O4920" t="s">
        <v>6910</v>
      </c>
      <c r="P4920" t="s">
        <v>6911</v>
      </c>
    </row>
    <row r="4921" spans="1:16" x14ac:dyDescent="0.35">
      <c r="A4921" t="s">
        <v>6907</v>
      </c>
      <c r="B4921" t="s">
        <v>6909</v>
      </c>
      <c r="C4921" t="s">
        <v>1106</v>
      </c>
      <c r="D4921" t="s">
        <v>29</v>
      </c>
      <c r="E4921" t="s">
        <v>20</v>
      </c>
      <c r="F4921" t="b">
        <v>0</v>
      </c>
      <c r="G4921" t="s">
        <v>52</v>
      </c>
      <c r="H4921" s="1">
        <v>45658.250775462962</v>
      </c>
      <c r="I4921" t="b">
        <v>0</v>
      </c>
      <c r="J4921" t="b">
        <v>1</v>
      </c>
      <c r="K4921" t="s">
        <v>31</v>
      </c>
      <c r="L4921" t="s">
        <v>22</v>
      </c>
      <c r="M4921">
        <v>120000</v>
      </c>
      <c r="O4921" t="s">
        <v>6910</v>
      </c>
      <c r="P4921" t="s">
        <v>6911</v>
      </c>
    </row>
    <row r="4922" spans="1:16" x14ac:dyDescent="0.35">
      <c r="A4922" t="s">
        <v>6907</v>
      </c>
      <c r="B4922" t="s">
        <v>6912</v>
      </c>
      <c r="C4922" t="s">
        <v>6913</v>
      </c>
      <c r="D4922" t="s">
        <v>443</v>
      </c>
      <c r="E4922" t="s">
        <v>20</v>
      </c>
      <c r="F4922" t="b">
        <v>0</v>
      </c>
      <c r="G4922" t="s">
        <v>30</v>
      </c>
      <c r="H4922" s="1">
        <v>45658.266550925917</v>
      </c>
      <c r="I4922" t="b">
        <v>0</v>
      </c>
      <c r="J4922" t="b">
        <v>1</v>
      </c>
      <c r="K4922" t="s">
        <v>31</v>
      </c>
      <c r="L4922" t="s">
        <v>22</v>
      </c>
      <c r="M4922">
        <v>141420</v>
      </c>
      <c r="O4922" t="s">
        <v>6914</v>
      </c>
      <c r="P4922" t="s">
        <v>6915</v>
      </c>
    </row>
    <row r="4923" spans="1:16" x14ac:dyDescent="0.35">
      <c r="A4923" t="s">
        <v>6907</v>
      </c>
      <c r="B4923" t="s">
        <v>6916</v>
      </c>
      <c r="C4923" t="s">
        <v>154</v>
      </c>
      <c r="D4923" t="s">
        <v>573</v>
      </c>
      <c r="E4923" t="s">
        <v>296</v>
      </c>
      <c r="F4923" t="b">
        <v>0</v>
      </c>
      <c r="G4923" t="s">
        <v>30</v>
      </c>
      <c r="H4923" s="1">
        <v>45658.266759259262</v>
      </c>
      <c r="I4923" t="b">
        <v>0</v>
      </c>
      <c r="J4923" t="b">
        <v>1</v>
      </c>
      <c r="K4923" t="s">
        <v>31</v>
      </c>
      <c r="L4923" t="s">
        <v>32</v>
      </c>
      <c r="N4923">
        <v>54.420001983642578</v>
      </c>
      <c r="O4923" t="s">
        <v>3479</v>
      </c>
      <c r="P4923" t="s">
        <v>6917</v>
      </c>
    </row>
    <row r="4924" spans="1:16" x14ac:dyDescent="0.35">
      <c r="A4924" t="s">
        <v>6907</v>
      </c>
      <c r="B4924" t="s">
        <v>6916</v>
      </c>
      <c r="C4924" t="s">
        <v>154</v>
      </c>
      <c r="D4924" t="s">
        <v>573</v>
      </c>
      <c r="E4924" t="s">
        <v>296</v>
      </c>
      <c r="F4924" t="b">
        <v>0</v>
      </c>
      <c r="G4924" t="s">
        <v>30</v>
      </c>
      <c r="H4924" s="1">
        <v>45658.266759259262</v>
      </c>
      <c r="I4924" t="b">
        <v>0</v>
      </c>
      <c r="J4924" t="b">
        <v>1</v>
      </c>
      <c r="K4924" t="s">
        <v>31</v>
      </c>
      <c r="L4924" t="s">
        <v>32</v>
      </c>
      <c r="N4924">
        <v>54.420001983642578</v>
      </c>
      <c r="O4924" t="s">
        <v>3479</v>
      </c>
      <c r="P4924" t="s">
        <v>6917</v>
      </c>
    </row>
    <row r="4925" spans="1:16" x14ac:dyDescent="0.35">
      <c r="A4925" t="s">
        <v>6907</v>
      </c>
      <c r="B4925" t="s">
        <v>6918</v>
      </c>
      <c r="C4925" t="s">
        <v>18</v>
      </c>
      <c r="D4925" t="s">
        <v>2104</v>
      </c>
      <c r="E4925" t="s">
        <v>20</v>
      </c>
      <c r="F4925" t="b">
        <v>1</v>
      </c>
      <c r="G4925" t="s">
        <v>482</v>
      </c>
      <c r="H4925" s="1">
        <v>45658.270289351851</v>
      </c>
      <c r="I4925" t="b">
        <v>0</v>
      </c>
      <c r="J4925" t="b">
        <v>0</v>
      </c>
      <c r="K4925" t="s">
        <v>482</v>
      </c>
      <c r="L4925" t="s">
        <v>22</v>
      </c>
      <c r="M4925">
        <v>75000</v>
      </c>
      <c r="O4925" t="s">
        <v>6919</v>
      </c>
      <c r="P4925" t="s">
        <v>6920</v>
      </c>
    </row>
    <row r="4926" spans="1:16" x14ac:dyDescent="0.35">
      <c r="A4926" t="s">
        <v>6907</v>
      </c>
      <c r="B4926" t="s">
        <v>6921</v>
      </c>
      <c r="C4926" t="s">
        <v>6922</v>
      </c>
      <c r="D4926" t="s">
        <v>2865</v>
      </c>
      <c r="E4926" t="s">
        <v>20</v>
      </c>
      <c r="F4926" t="b">
        <v>0</v>
      </c>
      <c r="G4926" t="s">
        <v>1789</v>
      </c>
      <c r="H4926" s="1">
        <v>45658.271180555559</v>
      </c>
      <c r="I4926" t="b">
        <v>1</v>
      </c>
      <c r="J4926" t="b">
        <v>0</v>
      </c>
      <c r="K4926" t="s">
        <v>1789</v>
      </c>
      <c r="L4926" t="s">
        <v>22</v>
      </c>
      <c r="M4926">
        <v>60000</v>
      </c>
      <c r="O4926" t="s">
        <v>6923</v>
      </c>
      <c r="P4926" t="s">
        <v>811</v>
      </c>
    </row>
    <row r="4927" spans="1:16" x14ac:dyDescent="0.35">
      <c r="A4927" t="s">
        <v>6907</v>
      </c>
      <c r="B4927" t="s">
        <v>6921</v>
      </c>
      <c r="C4927" t="s">
        <v>6922</v>
      </c>
      <c r="D4927" t="s">
        <v>2865</v>
      </c>
      <c r="E4927" t="s">
        <v>20</v>
      </c>
      <c r="F4927" t="b">
        <v>0</v>
      </c>
      <c r="G4927" t="s">
        <v>1789</v>
      </c>
      <c r="H4927" s="1">
        <v>45658.271180555559</v>
      </c>
      <c r="I4927" t="b">
        <v>1</v>
      </c>
      <c r="J4927" t="b">
        <v>0</v>
      </c>
      <c r="K4927" t="s">
        <v>1789</v>
      </c>
      <c r="L4927" t="s">
        <v>22</v>
      </c>
      <c r="M4927">
        <v>60000</v>
      </c>
      <c r="O4927" t="s">
        <v>6923</v>
      </c>
      <c r="P4927" t="s">
        <v>811</v>
      </c>
    </row>
    <row r="4928" spans="1:16" x14ac:dyDescent="0.35">
      <c r="A4928" t="s">
        <v>6907</v>
      </c>
      <c r="B4928" t="s">
        <v>6924</v>
      </c>
      <c r="C4928" t="s">
        <v>6925</v>
      </c>
      <c r="D4928" t="s">
        <v>443</v>
      </c>
      <c r="E4928" t="s">
        <v>20</v>
      </c>
      <c r="F4928" t="b">
        <v>0</v>
      </c>
      <c r="G4928" t="s">
        <v>994</v>
      </c>
      <c r="H4928" s="1">
        <v>45658.272523148153</v>
      </c>
      <c r="I4928" t="b">
        <v>0</v>
      </c>
      <c r="J4928" t="b">
        <v>0</v>
      </c>
      <c r="K4928" t="s">
        <v>994</v>
      </c>
      <c r="L4928" t="s">
        <v>22</v>
      </c>
      <c r="M4928">
        <v>80811</v>
      </c>
      <c r="O4928" t="s">
        <v>6926</v>
      </c>
      <c r="P4928" t="s">
        <v>6927</v>
      </c>
    </row>
    <row r="4929" spans="1:16" x14ac:dyDescent="0.35">
      <c r="A4929" t="s">
        <v>6907</v>
      </c>
      <c r="B4929" t="s">
        <v>6907</v>
      </c>
      <c r="C4929" t="s">
        <v>6928</v>
      </c>
      <c r="D4929" t="s">
        <v>17445</v>
      </c>
      <c r="E4929" t="s">
        <v>20</v>
      </c>
      <c r="F4929" t="b">
        <v>0</v>
      </c>
      <c r="G4929" t="s">
        <v>4728</v>
      </c>
      <c r="H4929" s="1">
        <v>45658.272847222222</v>
      </c>
      <c r="I4929" t="b">
        <v>0</v>
      </c>
      <c r="J4929" t="b">
        <v>1</v>
      </c>
      <c r="K4929" t="s">
        <v>4728</v>
      </c>
      <c r="L4929" t="s">
        <v>22</v>
      </c>
      <c r="M4929">
        <v>143250</v>
      </c>
      <c r="O4929" t="s">
        <v>1721</v>
      </c>
      <c r="P4929" t="s">
        <v>1722</v>
      </c>
    </row>
    <row r="4930" spans="1:16" x14ac:dyDescent="0.35">
      <c r="A4930" t="s">
        <v>6907</v>
      </c>
      <c r="B4930" t="s">
        <v>6929</v>
      </c>
      <c r="C4930" t="s">
        <v>18</v>
      </c>
      <c r="D4930" t="s">
        <v>19</v>
      </c>
      <c r="E4930" t="s">
        <v>20</v>
      </c>
      <c r="F4930" t="b">
        <v>1</v>
      </c>
      <c r="G4930" t="s">
        <v>6930</v>
      </c>
      <c r="H4930" s="1">
        <v>45658.276296296302</v>
      </c>
      <c r="I4930" t="b">
        <v>1</v>
      </c>
      <c r="J4930" t="b">
        <v>0</v>
      </c>
      <c r="K4930" t="s">
        <v>6930</v>
      </c>
      <c r="L4930" t="s">
        <v>22</v>
      </c>
      <c r="M4930">
        <v>264000</v>
      </c>
      <c r="O4930" t="s">
        <v>23</v>
      </c>
      <c r="P4930" t="s">
        <v>6931</v>
      </c>
    </row>
    <row r="4931" spans="1:16" x14ac:dyDescent="0.35">
      <c r="A4931" t="s">
        <v>6907</v>
      </c>
      <c r="B4931" t="s">
        <v>6932</v>
      </c>
      <c r="C4931" t="s">
        <v>18</v>
      </c>
      <c r="D4931" t="s">
        <v>19</v>
      </c>
      <c r="E4931" t="s">
        <v>20</v>
      </c>
      <c r="F4931" t="b">
        <v>1</v>
      </c>
      <c r="G4931" t="s">
        <v>6930</v>
      </c>
      <c r="H4931" s="1">
        <v>45658.276296296302</v>
      </c>
      <c r="I4931" t="b">
        <v>1</v>
      </c>
      <c r="J4931" t="b">
        <v>0</v>
      </c>
      <c r="K4931" t="s">
        <v>6930</v>
      </c>
      <c r="L4931" t="s">
        <v>22</v>
      </c>
      <c r="M4931">
        <v>264000</v>
      </c>
      <c r="O4931" t="s">
        <v>23</v>
      </c>
      <c r="P4931" t="s">
        <v>6931</v>
      </c>
    </row>
    <row r="4932" spans="1:16" x14ac:dyDescent="0.35">
      <c r="A4932" t="s">
        <v>6907</v>
      </c>
      <c r="B4932" t="s">
        <v>6907</v>
      </c>
      <c r="C4932" t="s">
        <v>537</v>
      </c>
      <c r="D4932" t="s">
        <v>269</v>
      </c>
      <c r="E4932" t="s">
        <v>20</v>
      </c>
      <c r="F4932" t="b">
        <v>0</v>
      </c>
      <c r="G4932" t="s">
        <v>171</v>
      </c>
      <c r="H4932" s="1">
        <v>45658.280798611107</v>
      </c>
      <c r="I4932" t="b">
        <v>0</v>
      </c>
      <c r="J4932" t="b">
        <v>0</v>
      </c>
      <c r="K4932" t="s">
        <v>31</v>
      </c>
      <c r="L4932" t="s">
        <v>22</v>
      </c>
      <c r="M4932">
        <v>150000</v>
      </c>
      <c r="O4932" t="s">
        <v>6933</v>
      </c>
      <c r="P4932" t="s">
        <v>6934</v>
      </c>
    </row>
    <row r="4933" spans="1:16" x14ac:dyDescent="0.35">
      <c r="A4933" t="s">
        <v>6907</v>
      </c>
      <c r="B4933" t="s">
        <v>6935</v>
      </c>
      <c r="C4933" t="s">
        <v>6118</v>
      </c>
      <c r="D4933" t="s">
        <v>2219</v>
      </c>
      <c r="E4933" t="s">
        <v>20</v>
      </c>
      <c r="F4933" t="b">
        <v>0</v>
      </c>
      <c r="G4933" t="s">
        <v>171</v>
      </c>
      <c r="H4933" s="1">
        <v>45658.280798611107</v>
      </c>
      <c r="I4933" t="b">
        <v>1</v>
      </c>
      <c r="J4933" t="b">
        <v>1</v>
      </c>
      <c r="K4933" t="s">
        <v>31</v>
      </c>
      <c r="L4933" t="s">
        <v>22</v>
      </c>
      <c r="M4933">
        <v>70000</v>
      </c>
      <c r="O4933" t="s">
        <v>133</v>
      </c>
      <c r="P4933" t="s">
        <v>6936</v>
      </c>
    </row>
    <row r="4934" spans="1:16" x14ac:dyDescent="0.35">
      <c r="A4934" t="s">
        <v>6907</v>
      </c>
      <c r="B4934" t="s">
        <v>6937</v>
      </c>
      <c r="C4934" t="s">
        <v>1814</v>
      </c>
      <c r="D4934" t="s">
        <v>29</v>
      </c>
      <c r="E4934" t="s">
        <v>296</v>
      </c>
      <c r="F4934" t="b">
        <v>0</v>
      </c>
      <c r="G4934" t="s">
        <v>52</v>
      </c>
      <c r="H4934" s="1">
        <v>45658.418680555558</v>
      </c>
      <c r="I4934" t="b">
        <v>0</v>
      </c>
      <c r="J4934" t="b">
        <v>1</v>
      </c>
      <c r="K4934" t="s">
        <v>31</v>
      </c>
      <c r="L4934" t="s">
        <v>22</v>
      </c>
      <c r="M4934">
        <v>214500</v>
      </c>
      <c r="O4934" t="s">
        <v>1225</v>
      </c>
      <c r="P4934" t="s">
        <v>6938</v>
      </c>
    </row>
    <row r="4935" spans="1:16" x14ac:dyDescent="0.35">
      <c r="A4935" t="s">
        <v>6907</v>
      </c>
      <c r="B4935" t="s">
        <v>6939</v>
      </c>
      <c r="C4935" t="s">
        <v>170</v>
      </c>
      <c r="D4935" t="s">
        <v>115</v>
      </c>
      <c r="E4935" t="s">
        <v>20</v>
      </c>
      <c r="F4935" t="b">
        <v>0</v>
      </c>
      <c r="G4935" t="s">
        <v>52</v>
      </c>
      <c r="H4935" s="1">
        <v>45658.418888888889</v>
      </c>
      <c r="I4935" t="b">
        <v>1</v>
      </c>
      <c r="J4935" t="b">
        <v>1</v>
      </c>
      <c r="K4935" t="s">
        <v>31</v>
      </c>
      <c r="L4935" t="s">
        <v>22</v>
      </c>
      <c r="M4935">
        <v>168800</v>
      </c>
      <c r="O4935" t="s">
        <v>3471</v>
      </c>
      <c r="P4935" t="s">
        <v>6940</v>
      </c>
    </row>
    <row r="4936" spans="1:16" x14ac:dyDescent="0.35">
      <c r="A4936" t="s">
        <v>6907</v>
      </c>
      <c r="B4936" t="s">
        <v>6941</v>
      </c>
      <c r="C4936" t="s">
        <v>18</v>
      </c>
      <c r="D4936" t="s">
        <v>1955</v>
      </c>
      <c r="E4936" t="s">
        <v>20</v>
      </c>
      <c r="F4936" t="b">
        <v>1</v>
      </c>
      <c r="G4936" t="s">
        <v>52</v>
      </c>
      <c r="H4936" s="1">
        <v>45658.710347222222</v>
      </c>
      <c r="I4936" t="b">
        <v>0</v>
      </c>
      <c r="J4936" t="b">
        <v>1</v>
      </c>
      <c r="K4936" t="s">
        <v>31</v>
      </c>
      <c r="L4936" t="s">
        <v>22</v>
      </c>
      <c r="M4936">
        <v>135500</v>
      </c>
      <c r="O4936" t="s">
        <v>4513</v>
      </c>
      <c r="P4936" t="s">
        <v>6942</v>
      </c>
    </row>
    <row r="4937" spans="1:16" x14ac:dyDescent="0.35">
      <c r="A4937" t="s">
        <v>6907</v>
      </c>
      <c r="B4937" t="s">
        <v>6943</v>
      </c>
      <c r="C4937" t="s">
        <v>2602</v>
      </c>
      <c r="D4937" t="s">
        <v>573</v>
      </c>
      <c r="E4937" t="s">
        <v>296</v>
      </c>
      <c r="F4937" t="b">
        <v>0</v>
      </c>
      <c r="G4937" t="s">
        <v>47</v>
      </c>
      <c r="H4937" s="1">
        <v>45658.835763888892</v>
      </c>
      <c r="I4937" t="b">
        <v>1</v>
      </c>
      <c r="J4937" t="b">
        <v>1</v>
      </c>
      <c r="K4937" t="s">
        <v>31</v>
      </c>
      <c r="L4937" t="s">
        <v>32</v>
      </c>
      <c r="N4937">
        <v>56.475002288818359</v>
      </c>
      <c r="O4937" t="s">
        <v>6944</v>
      </c>
      <c r="P4937" t="s">
        <v>6945</v>
      </c>
    </row>
    <row r="4938" spans="1:16" x14ac:dyDescent="0.35">
      <c r="A4938" t="s">
        <v>6907</v>
      </c>
      <c r="B4938" t="s">
        <v>6946</v>
      </c>
      <c r="C4938" t="s">
        <v>6947</v>
      </c>
      <c r="D4938" t="s">
        <v>443</v>
      </c>
      <c r="E4938" t="s">
        <v>20</v>
      </c>
      <c r="F4938" t="b">
        <v>0</v>
      </c>
      <c r="G4938" t="s">
        <v>68</v>
      </c>
      <c r="H4938" s="1">
        <v>45659.253171296303</v>
      </c>
      <c r="I4938" t="b">
        <v>1</v>
      </c>
      <c r="J4938" t="b">
        <v>0</v>
      </c>
      <c r="K4938" t="s">
        <v>31</v>
      </c>
      <c r="L4938" t="s">
        <v>22</v>
      </c>
      <c r="M4938">
        <v>101014</v>
      </c>
      <c r="O4938" t="s">
        <v>6948</v>
      </c>
      <c r="P4938" t="s">
        <v>6949</v>
      </c>
    </row>
    <row r="4939" spans="1:16" x14ac:dyDescent="0.35">
      <c r="A4939" t="s">
        <v>6907</v>
      </c>
      <c r="B4939" t="s">
        <v>6907</v>
      </c>
      <c r="C4939" t="s">
        <v>18</v>
      </c>
      <c r="D4939" t="s">
        <v>1869</v>
      </c>
      <c r="E4939" t="s">
        <v>20</v>
      </c>
      <c r="F4939" t="b">
        <v>1</v>
      </c>
      <c r="G4939" t="s">
        <v>4823</v>
      </c>
      <c r="H4939" s="1">
        <v>45659.276041666657</v>
      </c>
      <c r="I4939" t="b">
        <v>0</v>
      </c>
      <c r="J4939" t="b">
        <v>0</v>
      </c>
      <c r="K4939" t="s">
        <v>4823</v>
      </c>
      <c r="L4939" t="s">
        <v>22</v>
      </c>
      <c r="M4939">
        <v>51000</v>
      </c>
      <c r="O4939" t="s">
        <v>6950</v>
      </c>
      <c r="P4939" t="s">
        <v>6951</v>
      </c>
    </row>
    <row r="4940" spans="1:16" x14ac:dyDescent="0.35">
      <c r="A4940" t="s">
        <v>6907</v>
      </c>
      <c r="B4940" t="s">
        <v>6952</v>
      </c>
      <c r="C4940" t="s">
        <v>149</v>
      </c>
      <c r="D4940" t="s">
        <v>6953</v>
      </c>
      <c r="E4940" t="s">
        <v>204</v>
      </c>
      <c r="F4940" t="b">
        <v>0</v>
      </c>
      <c r="G4940" t="s">
        <v>150</v>
      </c>
      <c r="H4940" s="1">
        <v>45659.285324074073</v>
      </c>
      <c r="I4940" t="b">
        <v>0</v>
      </c>
      <c r="J4940" t="b">
        <v>0</v>
      </c>
      <c r="K4940" t="s">
        <v>150</v>
      </c>
      <c r="L4940" t="s">
        <v>32</v>
      </c>
      <c r="N4940">
        <v>35.994998931884773</v>
      </c>
      <c r="O4940" t="s">
        <v>2979</v>
      </c>
      <c r="P4940" t="s">
        <v>6954</v>
      </c>
    </row>
    <row r="4941" spans="1:16" x14ac:dyDescent="0.35">
      <c r="A4941" t="s">
        <v>6907</v>
      </c>
      <c r="B4941" t="s">
        <v>6955</v>
      </c>
      <c r="C4941" t="s">
        <v>6254</v>
      </c>
      <c r="D4941" t="s">
        <v>36</v>
      </c>
      <c r="E4941" t="s">
        <v>204</v>
      </c>
      <c r="F4941" t="b">
        <v>0</v>
      </c>
      <c r="G4941" t="s">
        <v>68</v>
      </c>
      <c r="H4941" s="1">
        <v>45659.417650462958</v>
      </c>
      <c r="I4941" t="b">
        <v>0</v>
      </c>
      <c r="J4941" t="b">
        <v>0</v>
      </c>
      <c r="K4941" t="s">
        <v>31</v>
      </c>
      <c r="L4941" t="s">
        <v>32</v>
      </c>
      <c r="N4941">
        <v>30.5</v>
      </c>
      <c r="O4941" t="s">
        <v>6956</v>
      </c>
      <c r="P4941" t="s">
        <v>6957</v>
      </c>
    </row>
    <row r="4942" spans="1:16" x14ac:dyDescent="0.35">
      <c r="A4942" t="s">
        <v>6907</v>
      </c>
      <c r="B4942" t="s">
        <v>6958</v>
      </c>
      <c r="C4942" t="s">
        <v>146</v>
      </c>
      <c r="D4942" t="s">
        <v>29</v>
      </c>
      <c r="E4942" t="s">
        <v>296</v>
      </c>
      <c r="F4942" t="b">
        <v>0</v>
      </c>
      <c r="G4942" t="s">
        <v>47</v>
      </c>
      <c r="H4942" s="1">
        <v>45659.418622685182</v>
      </c>
      <c r="I4942" t="b">
        <v>0</v>
      </c>
      <c r="J4942" t="b">
        <v>1</v>
      </c>
      <c r="K4942" t="s">
        <v>31</v>
      </c>
      <c r="L4942" t="s">
        <v>22</v>
      </c>
      <c r="M4942">
        <v>175500</v>
      </c>
      <c r="O4942" t="s">
        <v>1225</v>
      </c>
      <c r="P4942" t="s">
        <v>6959</v>
      </c>
    </row>
    <row r="4943" spans="1:16" x14ac:dyDescent="0.35">
      <c r="A4943" t="s">
        <v>6907</v>
      </c>
      <c r="B4943" t="s">
        <v>6960</v>
      </c>
      <c r="C4943" t="s">
        <v>154</v>
      </c>
      <c r="D4943" t="s">
        <v>573</v>
      </c>
      <c r="E4943" t="s">
        <v>296</v>
      </c>
      <c r="F4943" t="b">
        <v>0</v>
      </c>
      <c r="G4943" t="s">
        <v>52</v>
      </c>
      <c r="H4943" s="1">
        <v>45659.501527777778</v>
      </c>
      <c r="I4943" t="b">
        <v>0</v>
      </c>
      <c r="J4943" t="b">
        <v>1</v>
      </c>
      <c r="K4943" t="s">
        <v>31</v>
      </c>
      <c r="L4943" t="s">
        <v>32</v>
      </c>
      <c r="N4943">
        <v>54.420001983642578</v>
      </c>
      <c r="O4943" t="s">
        <v>6665</v>
      </c>
      <c r="P4943" t="s">
        <v>3981</v>
      </c>
    </row>
    <row r="4944" spans="1:16" x14ac:dyDescent="0.35">
      <c r="A4944" t="s">
        <v>6907</v>
      </c>
      <c r="B4944" t="s">
        <v>6961</v>
      </c>
      <c r="C4944" t="s">
        <v>549</v>
      </c>
      <c r="D4944" t="s">
        <v>573</v>
      </c>
      <c r="E4944" t="s">
        <v>296</v>
      </c>
      <c r="F4944" t="b">
        <v>0</v>
      </c>
      <c r="G4944" t="s">
        <v>52</v>
      </c>
      <c r="H4944" s="1">
        <v>45659.501655092587</v>
      </c>
      <c r="I4944" t="b">
        <v>1</v>
      </c>
      <c r="J4944" t="b">
        <v>0</v>
      </c>
      <c r="K4944" t="s">
        <v>31</v>
      </c>
      <c r="L4944" t="s">
        <v>32</v>
      </c>
      <c r="N4944">
        <v>68.2449951171875</v>
      </c>
      <c r="O4944" t="s">
        <v>6962</v>
      </c>
      <c r="P4944" t="s">
        <v>6963</v>
      </c>
    </row>
    <row r="4945" spans="1:16" x14ac:dyDescent="0.35">
      <c r="A4945" t="s">
        <v>6907</v>
      </c>
      <c r="B4945" t="s">
        <v>6964</v>
      </c>
      <c r="C4945" t="s">
        <v>649</v>
      </c>
      <c r="D4945" t="s">
        <v>573</v>
      </c>
      <c r="E4945" t="s">
        <v>296</v>
      </c>
      <c r="F4945" t="b">
        <v>0</v>
      </c>
      <c r="G4945" t="s">
        <v>52</v>
      </c>
      <c r="H4945" s="1">
        <v>45659.501666666663</v>
      </c>
      <c r="I4945" t="b">
        <v>0</v>
      </c>
      <c r="J4945" t="b">
        <v>0</v>
      </c>
      <c r="K4945" t="s">
        <v>31</v>
      </c>
      <c r="L4945" t="s">
        <v>32</v>
      </c>
      <c r="N4945">
        <v>57.060001373291023</v>
      </c>
      <c r="O4945" t="s">
        <v>6965</v>
      </c>
      <c r="P4945" t="s">
        <v>6966</v>
      </c>
    </row>
    <row r="4946" spans="1:16" x14ac:dyDescent="0.35">
      <c r="A4946" t="s">
        <v>6907</v>
      </c>
      <c r="B4946" t="s">
        <v>6967</v>
      </c>
      <c r="C4946" t="s">
        <v>6968</v>
      </c>
      <c r="D4946" t="s">
        <v>17437</v>
      </c>
      <c r="E4946" t="s">
        <v>20</v>
      </c>
      <c r="F4946" t="b">
        <v>0</v>
      </c>
      <c r="G4946" t="s">
        <v>52</v>
      </c>
      <c r="H4946" s="1">
        <v>45659.584988425922</v>
      </c>
      <c r="I4946" t="b">
        <v>1</v>
      </c>
      <c r="J4946" t="b">
        <v>0</v>
      </c>
      <c r="K4946" t="s">
        <v>31</v>
      </c>
      <c r="L4946" t="s">
        <v>22</v>
      </c>
      <c r="M4946">
        <v>110000</v>
      </c>
      <c r="O4946" t="s">
        <v>61</v>
      </c>
      <c r="P4946" t="s">
        <v>6969</v>
      </c>
    </row>
    <row r="4947" spans="1:16" x14ac:dyDescent="0.35">
      <c r="A4947" t="s">
        <v>6907</v>
      </c>
      <c r="B4947" t="s">
        <v>6907</v>
      </c>
      <c r="C4947" t="s">
        <v>6970</v>
      </c>
      <c r="D4947" t="s">
        <v>17437</v>
      </c>
      <c r="E4947" t="s">
        <v>20</v>
      </c>
      <c r="F4947" t="b">
        <v>0</v>
      </c>
      <c r="G4947" t="s">
        <v>52</v>
      </c>
      <c r="H4947" s="1">
        <v>45659.584999999999</v>
      </c>
      <c r="I4947" t="b">
        <v>1</v>
      </c>
      <c r="J4947" t="b">
        <v>0</v>
      </c>
      <c r="K4947" t="s">
        <v>31</v>
      </c>
      <c r="L4947" t="s">
        <v>22</v>
      </c>
      <c r="M4947">
        <v>90000</v>
      </c>
      <c r="O4947" t="s">
        <v>61</v>
      </c>
      <c r="P4947" t="s">
        <v>1861</v>
      </c>
    </row>
    <row r="4948" spans="1:16" x14ac:dyDescent="0.35">
      <c r="A4948" t="s">
        <v>6907</v>
      </c>
      <c r="B4948" t="s">
        <v>6971</v>
      </c>
      <c r="C4948" t="s">
        <v>5343</v>
      </c>
      <c r="D4948" t="s">
        <v>29</v>
      </c>
      <c r="E4948" t="s">
        <v>20</v>
      </c>
      <c r="F4948" t="b">
        <v>0</v>
      </c>
      <c r="G4948" t="s">
        <v>52</v>
      </c>
      <c r="H4948" s="1">
        <v>45659.668298611112</v>
      </c>
      <c r="I4948" t="b">
        <v>0</v>
      </c>
      <c r="J4948" t="b">
        <v>1</v>
      </c>
      <c r="K4948" t="s">
        <v>31</v>
      </c>
      <c r="L4948" t="s">
        <v>32</v>
      </c>
      <c r="N4948">
        <v>68.5</v>
      </c>
      <c r="O4948" t="s">
        <v>5344</v>
      </c>
      <c r="P4948" t="s">
        <v>6972</v>
      </c>
    </row>
    <row r="4949" spans="1:16" x14ac:dyDescent="0.35">
      <c r="A4949" t="s">
        <v>6907</v>
      </c>
      <c r="B4949" t="s">
        <v>6973</v>
      </c>
      <c r="C4949" t="s">
        <v>703</v>
      </c>
      <c r="D4949" t="s">
        <v>269</v>
      </c>
      <c r="E4949" t="s">
        <v>91</v>
      </c>
      <c r="F4949" t="b">
        <v>0</v>
      </c>
      <c r="G4949" t="s">
        <v>52</v>
      </c>
      <c r="H4949" s="1">
        <v>45659.709965277783</v>
      </c>
      <c r="I4949" t="b">
        <v>1</v>
      </c>
      <c r="J4949" t="b">
        <v>0</v>
      </c>
      <c r="K4949" t="s">
        <v>31</v>
      </c>
      <c r="L4949" t="s">
        <v>32</v>
      </c>
      <c r="N4949">
        <v>55</v>
      </c>
      <c r="O4949" t="s">
        <v>6974</v>
      </c>
      <c r="P4949" t="s">
        <v>6975</v>
      </c>
    </row>
    <row r="4950" spans="1:16" x14ac:dyDescent="0.35">
      <c r="A4950" t="s">
        <v>6907</v>
      </c>
      <c r="B4950" t="s">
        <v>6976</v>
      </c>
      <c r="C4950" t="s">
        <v>879</v>
      </c>
      <c r="D4950" t="s">
        <v>29</v>
      </c>
      <c r="E4950" t="s">
        <v>20</v>
      </c>
      <c r="F4950" t="b">
        <v>0</v>
      </c>
      <c r="G4950" t="s">
        <v>52</v>
      </c>
      <c r="H4950" s="1">
        <v>45659.709988425922</v>
      </c>
      <c r="I4950" t="b">
        <v>0</v>
      </c>
      <c r="J4950" t="b">
        <v>1</v>
      </c>
      <c r="K4950" t="s">
        <v>31</v>
      </c>
      <c r="L4950" t="s">
        <v>22</v>
      </c>
      <c r="M4950">
        <v>110000</v>
      </c>
      <c r="O4950" t="s">
        <v>6977</v>
      </c>
      <c r="P4950" t="s">
        <v>6978</v>
      </c>
    </row>
    <row r="4951" spans="1:16" x14ac:dyDescent="0.35">
      <c r="A4951" t="s">
        <v>6907</v>
      </c>
      <c r="B4951" t="s">
        <v>6979</v>
      </c>
      <c r="C4951" t="s">
        <v>6980</v>
      </c>
      <c r="D4951" t="s">
        <v>36</v>
      </c>
      <c r="E4951" t="s">
        <v>91</v>
      </c>
      <c r="F4951" t="b">
        <v>0</v>
      </c>
      <c r="G4951" t="s">
        <v>47</v>
      </c>
      <c r="H4951" s="1">
        <v>45659.710277777784</v>
      </c>
      <c r="I4951" t="b">
        <v>0</v>
      </c>
      <c r="J4951" t="b">
        <v>0</v>
      </c>
      <c r="K4951" t="s">
        <v>31</v>
      </c>
      <c r="L4951" t="s">
        <v>32</v>
      </c>
      <c r="N4951">
        <v>65</v>
      </c>
      <c r="O4951" t="s">
        <v>6981</v>
      </c>
      <c r="P4951" t="s">
        <v>6982</v>
      </c>
    </row>
    <row r="4952" spans="1:16" x14ac:dyDescent="0.35">
      <c r="A4952" t="s">
        <v>6907</v>
      </c>
      <c r="B4952" t="s">
        <v>6983</v>
      </c>
      <c r="C4952" t="s">
        <v>18</v>
      </c>
      <c r="D4952" t="s">
        <v>6984</v>
      </c>
      <c r="E4952" t="s">
        <v>91</v>
      </c>
      <c r="F4952" t="b">
        <v>1</v>
      </c>
      <c r="G4952" t="s">
        <v>47</v>
      </c>
      <c r="H4952" s="1">
        <v>45659.710324074083</v>
      </c>
      <c r="I4952" t="b">
        <v>0</v>
      </c>
      <c r="J4952" t="b">
        <v>0</v>
      </c>
      <c r="K4952" t="s">
        <v>31</v>
      </c>
      <c r="L4952" t="s">
        <v>32</v>
      </c>
      <c r="N4952">
        <v>55</v>
      </c>
      <c r="O4952" t="s">
        <v>6984</v>
      </c>
      <c r="P4952" t="s">
        <v>6985</v>
      </c>
    </row>
    <row r="4953" spans="1:16" x14ac:dyDescent="0.35">
      <c r="A4953" t="s">
        <v>6907</v>
      </c>
      <c r="B4953" t="s">
        <v>6986</v>
      </c>
      <c r="C4953" t="s">
        <v>18</v>
      </c>
      <c r="D4953" t="s">
        <v>110</v>
      </c>
      <c r="E4953" t="s">
        <v>91</v>
      </c>
      <c r="F4953" t="b">
        <v>1</v>
      </c>
      <c r="G4953" t="s">
        <v>52</v>
      </c>
      <c r="H4953" s="1">
        <v>45659.751527777778</v>
      </c>
      <c r="I4953" t="b">
        <v>0</v>
      </c>
      <c r="J4953" t="b">
        <v>1</v>
      </c>
      <c r="K4953" t="s">
        <v>31</v>
      </c>
      <c r="L4953" t="s">
        <v>32</v>
      </c>
      <c r="N4953">
        <v>55</v>
      </c>
      <c r="O4953" t="s">
        <v>116</v>
      </c>
      <c r="P4953" t="s">
        <v>6987</v>
      </c>
    </row>
    <row r="4954" spans="1:16" x14ac:dyDescent="0.35">
      <c r="A4954" t="s">
        <v>6907</v>
      </c>
      <c r="B4954" t="s">
        <v>6988</v>
      </c>
      <c r="C4954" t="s">
        <v>6980</v>
      </c>
      <c r="D4954" t="s">
        <v>110</v>
      </c>
      <c r="E4954" t="s">
        <v>91</v>
      </c>
      <c r="F4954" t="b">
        <v>0</v>
      </c>
      <c r="G4954" t="s">
        <v>52</v>
      </c>
      <c r="H4954" s="1">
        <v>45659.751666666663</v>
      </c>
      <c r="I4954" t="b">
        <v>0</v>
      </c>
      <c r="J4954" t="b">
        <v>0</v>
      </c>
      <c r="K4954" t="s">
        <v>31</v>
      </c>
      <c r="L4954" t="s">
        <v>32</v>
      </c>
      <c r="N4954">
        <v>70</v>
      </c>
      <c r="O4954" t="s">
        <v>3256</v>
      </c>
      <c r="P4954" t="s">
        <v>6982</v>
      </c>
    </row>
    <row r="4955" spans="1:16" x14ac:dyDescent="0.35">
      <c r="A4955" t="s">
        <v>6907</v>
      </c>
      <c r="B4955" t="s">
        <v>6989</v>
      </c>
      <c r="C4955" t="s">
        <v>6990</v>
      </c>
      <c r="D4955" t="s">
        <v>36</v>
      </c>
      <c r="E4955" t="s">
        <v>20</v>
      </c>
      <c r="F4955" t="b">
        <v>0</v>
      </c>
      <c r="G4955" t="s">
        <v>47</v>
      </c>
      <c r="H4955" s="1">
        <v>45659.75209490741</v>
      </c>
      <c r="I4955" t="b">
        <v>1</v>
      </c>
      <c r="J4955" t="b">
        <v>0</v>
      </c>
      <c r="K4955" t="s">
        <v>31</v>
      </c>
      <c r="L4955" t="s">
        <v>22</v>
      </c>
      <c r="M4955">
        <v>110000</v>
      </c>
      <c r="O4955" t="s">
        <v>2805</v>
      </c>
      <c r="P4955" t="s">
        <v>6991</v>
      </c>
    </row>
    <row r="4956" spans="1:16" x14ac:dyDescent="0.35">
      <c r="A4956" t="s">
        <v>6907</v>
      </c>
      <c r="B4956" t="s">
        <v>6992</v>
      </c>
      <c r="C4956" t="s">
        <v>6993</v>
      </c>
      <c r="D4956" t="s">
        <v>110</v>
      </c>
      <c r="E4956" t="s">
        <v>20</v>
      </c>
      <c r="F4956" t="b">
        <v>0</v>
      </c>
      <c r="G4956" t="s">
        <v>47</v>
      </c>
      <c r="H4956" s="1">
        <v>45659.87709490741</v>
      </c>
      <c r="I4956" t="b">
        <v>0</v>
      </c>
      <c r="J4956" t="b">
        <v>0</v>
      </c>
      <c r="K4956" t="s">
        <v>31</v>
      </c>
      <c r="L4956" t="s">
        <v>32</v>
      </c>
      <c r="N4956">
        <v>45.105003356933587</v>
      </c>
      <c r="O4956" t="s">
        <v>6994</v>
      </c>
    </row>
    <row r="4957" spans="1:16" x14ac:dyDescent="0.35">
      <c r="A4957" t="s">
        <v>6907</v>
      </c>
      <c r="B4957" t="s">
        <v>6995</v>
      </c>
      <c r="C4957" t="s">
        <v>973</v>
      </c>
      <c r="D4957" t="s">
        <v>110</v>
      </c>
      <c r="E4957" t="s">
        <v>20</v>
      </c>
      <c r="F4957" t="b">
        <v>0</v>
      </c>
      <c r="G4957" t="s">
        <v>171</v>
      </c>
      <c r="H4957" s="1">
        <v>45660.195081018523</v>
      </c>
      <c r="I4957" t="b">
        <v>0</v>
      </c>
      <c r="J4957" t="b">
        <v>1</v>
      </c>
      <c r="K4957" t="s">
        <v>31</v>
      </c>
      <c r="L4957" t="s">
        <v>22</v>
      </c>
      <c r="M4957">
        <v>72500</v>
      </c>
      <c r="O4957" t="s">
        <v>6996</v>
      </c>
    </row>
    <row r="4958" spans="1:16" x14ac:dyDescent="0.35">
      <c r="A4958" t="s">
        <v>6907</v>
      </c>
      <c r="B4958" t="s">
        <v>6997</v>
      </c>
      <c r="C4958" t="s">
        <v>182</v>
      </c>
      <c r="D4958" t="s">
        <v>2865</v>
      </c>
      <c r="E4958" t="s">
        <v>20</v>
      </c>
      <c r="F4958" t="b">
        <v>0</v>
      </c>
      <c r="G4958" t="s">
        <v>47</v>
      </c>
      <c r="H4958" s="1">
        <v>45660.265659722223</v>
      </c>
      <c r="I4958" t="b">
        <v>0</v>
      </c>
      <c r="J4958" t="b">
        <v>0</v>
      </c>
      <c r="K4958" t="s">
        <v>31</v>
      </c>
      <c r="L4958" t="s">
        <v>22</v>
      </c>
      <c r="M4958">
        <v>244000</v>
      </c>
      <c r="O4958" t="s">
        <v>1373</v>
      </c>
    </row>
    <row r="4959" spans="1:16" x14ac:dyDescent="0.35">
      <c r="A4959" t="s">
        <v>6907</v>
      </c>
      <c r="B4959" t="s">
        <v>6907</v>
      </c>
      <c r="C4959" t="s">
        <v>18</v>
      </c>
      <c r="D4959" t="s">
        <v>19</v>
      </c>
      <c r="E4959" t="s">
        <v>20</v>
      </c>
      <c r="F4959" t="b">
        <v>1</v>
      </c>
      <c r="G4959" t="s">
        <v>1650</v>
      </c>
      <c r="H4959" s="1">
        <v>45660.294479166667</v>
      </c>
      <c r="I4959" t="b">
        <v>1</v>
      </c>
      <c r="J4959" t="b">
        <v>0</v>
      </c>
      <c r="K4959" t="s">
        <v>1650</v>
      </c>
      <c r="L4959" t="s">
        <v>22</v>
      </c>
      <c r="M4959">
        <v>192000</v>
      </c>
      <c r="O4959" t="s">
        <v>6998</v>
      </c>
      <c r="P4959" t="s">
        <v>6999</v>
      </c>
    </row>
    <row r="4960" spans="1:16" x14ac:dyDescent="0.35">
      <c r="A4960" t="s">
        <v>6907</v>
      </c>
      <c r="B4960" t="s">
        <v>7000</v>
      </c>
      <c r="C4960" t="s">
        <v>7001</v>
      </c>
      <c r="D4960" t="s">
        <v>573</v>
      </c>
      <c r="E4960" t="s">
        <v>296</v>
      </c>
      <c r="F4960" t="b">
        <v>0</v>
      </c>
      <c r="G4960" t="s">
        <v>47</v>
      </c>
      <c r="H4960" s="1">
        <v>45660.349062499998</v>
      </c>
      <c r="I4960" t="b">
        <v>0</v>
      </c>
      <c r="J4960" t="b">
        <v>1</v>
      </c>
      <c r="K4960" t="s">
        <v>31</v>
      </c>
      <c r="L4960" t="s">
        <v>32</v>
      </c>
      <c r="N4960">
        <v>45.979999542236328</v>
      </c>
      <c r="O4960" t="s">
        <v>7002</v>
      </c>
      <c r="P4960" t="s">
        <v>7003</v>
      </c>
    </row>
    <row r="4961" spans="1:16" x14ac:dyDescent="0.35">
      <c r="A4961" t="s">
        <v>6907</v>
      </c>
      <c r="B4961" t="s">
        <v>7004</v>
      </c>
      <c r="C4961" t="s">
        <v>7005</v>
      </c>
      <c r="D4961" t="s">
        <v>29</v>
      </c>
      <c r="E4961" t="s">
        <v>296</v>
      </c>
      <c r="F4961" t="b">
        <v>0</v>
      </c>
      <c r="G4961" t="s">
        <v>43</v>
      </c>
      <c r="H4961" s="1">
        <v>45660.40221064815</v>
      </c>
      <c r="I4961" t="b">
        <v>0</v>
      </c>
      <c r="J4961" t="b">
        <v>1</v>
      </c>
      <c r="K4961" t="s">
        <v>31</v>
      </c>
      <c r="L4961" t="s">
        <v>22</v>
      </c>
      <c r="M4961">
        <v>135000</v>
      </c>
      <c r="O4961" t="s">
        <v>1225</v>
      </c>
      <c r="P4961" t="s">
        <v>7006</v>
      </c>
    </row>
    <row r="4962" spans="1:16" x14ac:dyDescent="0.35">
      <c r="A4962" t="s">
        <v>6907</v>
      </c>
      <c r="B4962" t="s">
        <v>7007</v>
      </c>
      <c r="C4962" t="s">
        <v>7008</v>
      </c>
      <c r="D4962" t="s">
        <v>36</v>
      </c>
      <c r="E4962" t="s">
        <v>20</v>
      </c>
      <c r="F4962" t="b">
        <v>0</v>
      </c>
      <c r="G4962" t="s">
        <v>171</v>
      </c>
      <c r="H4962" s="1">
        <v>45660.414629629631</v>
      </c>
      <c r="I4962" t="b">
        <v>0</v>
      </c>
      <c r="J4962" t="b">
        <v>1</v>
      </c>
      <c r="K4962" t="s">
        <v>31</v>
      </c>
      <c r="L4962" t="s">
        <v>22</v>
      </c>
      <c r="M4962">
        <v>105497.796875</v>
      </c>
      <c r="O4962" t="s">
        <v>2206</v>
      </c>
      <c r="P4962" t="s">
        <v>2749</v>
      </c>
    </row>
    <row r="4963" spans="1:16" x14ac:dyDescent="0.35">
      <c r="A4963" t="s">
        <v>6907</v>
      </c>
      <c r="B4963" t="s">
        <v>7004</v>
      </c>
      <c r="C4963" t="s">
        <v>2933</v>
      </c>
      <c r="D4963" t="s">
        <v>29</v>
      </c>
      <c r="E4963" t="s">
        <v>296</v>
      </c>
      <c r="F4963" t="b">
        <v>0</v>
      </c>
      <c r="G4963" t="s">
        <v>52</v>
      </c>
      <c r="H4963" s="1">
        <v>45660.432141203702</v>
      </c>
      <c r="I4963" t="b">
        <v>0</v>
      </c>
      <c r="J4963" t="b">
        <v>1</v>
      </c>
      <c r="K4963" t="s">
        <v>31</v>
      </c>
      <c r="L4963" t="s">
        <v>22</v>
      </c>
      <c r="M4963">
        <v>175500</v>
      </c>
      <c r="O4963" t="s">
        <v>1225</v>
      </c>
      <c r="P4963" t="s">
        <v>7009</v>
      </c>
    </row>
    <row r="4964" spans="1:16" x14ac:dyDescent="0.35">
      <c r="A4964" t="s">
        <v>6907</v>
      </c>
      <c r="B4964" t="s">
        <v>7010</v>
      </c>
      <c r="C4964" t="s">
        <v>7011</v>
      </c>
      <c r="D4964" t="s">
        <v>29</v>
      </c>
      <c r="E4964" t="s">
        <v>296</v>
      </c>
      <c r="F4964" t="b">
        <v>0</v>
      </c>
      <c r="G4964" t="s">
        <v>52</v>
      </c>
      <c r="H4964" s="1">
        <v>45660.432175925933</v>
      </c>
      <c r="I4964" t="b">
        <v>0</v>
      </c>
      <c r="J4964" t="b">
        <v>1</v>
      </c>
      <c r="K4964" t="s">
        <v>31</v>
      </c>
      <c r="L4964" t="s">
        <v>22</v>
      </c>
      <c r="M4964">
        <v>135000</v>
      </c>
      <c r="O4964" t="s">
        <v>1225</v>
      </c>
      <c r="P4964" t="s">
        <v>7012</v>
      </c>
    </row>
    <row r="4965" spans="1:16" x14ac:dyDescent="0.35">
      <c r="A4965" t="s">
        <v>6907</v>
      </c>
      <c r="B4965" t="s">
        <v>7013</v>
      </c>
      <c r="C4965" t="s">
        <v>154</v>
      </c>
      <c r="D4965" t="s">
        <v>36</v>
      </c>
      <c r="E4965" t="s">
        <v>20</v>
      </c>
      <c r="F4965" t="b">
        <v>0</v>
      </c>
      <c r="G4965" t="s">
        <v>47</v>
      </c>
      <c r="H4965" s="1">
        <v>45660.432581018518</v>
      </c>
      <c r="I4965" t="b">
        <v>0</v>
      </c>
      <c r="J4965" t="b">
        <v>1</v>
      </c>
      <c r="K4965" t="s">
        <v>31</v>
      </c>
      <c r="L4965" t="s">
        <v>22</v>
      </c>
      <c r="M4965">
        <v>160000</v>
      </c>
      <c r="O4965" t="s">
        <v>48</v>
      </c>
      <c r="P4965" t="s">
        <v>7014</v>
      </c>
    </row>
    <row r="4966" spans="1:16" x14ac:dyDescent="0.35">
      <c r="A4966" t="s">
        <v>6907</v>
      </c>
      <c r="B4966" t="s">
        <v>7015</v>
      </c>
      <c r="C4966" t="s">
        <v>105</v>
      </c>
      <c r="D4966" t="s">
        <v>249</v>
      </c>
      <c r="E4966" t="s">
        <v>20</v>
      </c>
      <c r="F4966" t="b">
        <v>0</v>
      </c>
      <c r="G4966" t="s">
        <v>105</v>
      </c>
      <c r="H4966" s="1">
        <v>45660.611724537041</v>
      </c>
      <c r="I4966" t="b">
        <v>1</v>
      </c>
      <c r="J4966" t="b">
        <v>0</v>
      </c>
      <c r="K4966" t="s">
        <v>105</v>
      </c>
      <c r="L4966" t="s">
        <v>22</v>
      </c>
      <c r="M4966">
        <v>48000</v>
      </c>
      <c r="O4966" t="s">
        <v>306</v>
      </c>
      <c r="P4966" t="s">
        <v>7016</v>
      </c>
    </row>
    <row r="4967" spans="1:16" x14ac:dyDescent="0.35">
      <c r="A4967" t="s">
        <v>6907</v>
      </c>
      <c r="B4967" t="s">
        <v>7017</v>
      </c>
      <c r="C4967" t="s">
        <v>7018</v>
      </c>
      <c r="D4967" t="s">
        <v>249</v>
      </c>
      <c r="E4967" t="s">
        <v>20</v>
      </c>
      <c r="F4967" t="b">
        <v>0</v>
      </c>
      <c r="G4967" t="s">
        <v>7018</v>
      </c>
      <c r="H4967" s="1">
        <v>45660.614328703698</v>
      </c>
      <c r="I4967" t="b">
        <v>1</v>
      </c>
      <c r="J4967" t="b">
        <v>0</v>
      </c>
      <c r="K4967" t="s">
        <v>7018</v>
      </c>
      <c r="L4967" t="s">
        <v>22</v>
      </c>
      <c r="M4967">
        <v>70000</v>
      </c>
      <c r="O4967" t="s">
        <v>306</v>
      </c>
      <c r="P4967" t="s">
        <v>7019</v>
      </c>
    </row>
    <row r="4968" spans="1:16" x14ac:dyDescent="0.35">
      <c r="A4968" t="s">
        <v>6907</v>
      </c>
      <c r="B4968" t="s">
        <v>6916</v>
      </c>
      <c r="C4968" t="s">
        <v>3617</v>
      </c>
      <c r="D4968" t="s">
        <v>29</v>
      </c>
      <c r="E4968" t="s">
        <v>91</v>
      </c>
      <c r="F4968" t="b">
        <v>0</v>
      </c>
      <c r="G4968" t="s">
        <v>52</v>
      </c>
      <c r="H4968" s="1">
        <v>45660.682071759264</v>
      </c>
      <c r="I4968" t="b">
        <v>0</v>
      </c>
      <c r="J4968" t="b">
        <v>0</v>
      </c>
      <c r="K4968" t="s">
        <v>31</v>
      </c>
      <c r="L4968" t="s">
        <v>32</v>
      </c>
      <c r="N4968">
        <v>72.5</v>
      </c>
      <c r="O4968" t="s">
        <v>7020</v>
      </c>
      <c r="P4968" t="s">
        <v>7021</v>
      </c>
    </row>
    <row r="4969" spans="1:16" x14ac:dyDescent="0.35">
      <c r="A4969" t="s">
        <v>6907</v>
      </c>
      <c r="B4969" t="s">
        <v>7022</v>
      </c>
      <c r="C4969" t="s">
        <v>18</v>
      </c>
      <c r="D4969" t="s">
        <v>36</v>
      </c>
      <c r="E4969" t="s">
        <v>91</v>
      </c>
      <c r="F4969" t="b">
        <v>1</v>
      </c>
      <c r="G4969" t="s">
        <v>52</v>
      </c>
      <c r="H4969" s="1">
        <v>45660.723738425928</v>
      </c>
      <c r="I4969" t="b">
        <v>1</v>
      </c>
      <c r="J4969" t="b">
        <v>0</v>
      </c>
      <c r="K4969" t="s">
        <v>31</v>
      </c>
      <c r="L4969" t="s">
        <v>32</v>
      </c>
      <c r="N4969">
        <v>77.5</v>
      </c>
      <c r="O4969" t="s">
        <v>7023</v>
      </c>
      <c r="P4969" t="s">
        <v>7024</v>
      </c>
    </row>
    <row r="4970" spans="1:16" x14ac:dyDescent="0.35">
      <c r="A4970" t="s">
        <v>6907</v>
      </c>
      <c r="B4970" t="s">
        <v>7025</v>
      </c>
      <c r="C4970" t="s">
        <v>7026</v>
      </c>
      <c r="D4970" t="s">
        <v>110</v>
      </c>
      <c r="E4970" t="s">
        <v>20</v>
      </c>
      <c r="F4970" t="b">
        <v>0</v>
      </c>
      <c r="G4970" t="s">
        <v>52</v>
      </c>
      <c r="H4970" s="1">
        <v>45660.848738425928</v>
      </c>
      <c r="I4970" t="b">
        <v>0</v>
      </c>
      <c r="J4970" t="b">
        <v>1</v>
      </c>
      <c r="K4970" t="s">
        <v>31</v>
      </c>
      <c r="L4970" t="s">
        <v>22</v>
      </c>
      <c r="M4970">
        <v>157500</v>
      </c>
      <c r="O4970" t="s">
        <v>7027</v>
      </c>
      <c r="P4970" t="s">
        <v>7028</v>
      </c>
    </row>
    <row r="4971" spans="1:16" x14ac:dyDescent="0.35">
      <c r="A4971" t="s">
        <v>6907</v>
      </c>
      <c r="B4971" t="s">
        <v>6907</v>
      </c>
      <c r="C4971" t="s">
        <v>2655</v>
      </c>
      <c r="D4971" t="s">
        <v>17437</v>
      </c>
      <c r="E4971" t="s">
        <v>20</v>
      </c>
      <c r="F4971" t="b">
        <v>0</v>
      </c>
      <c r="G4971" t="s">
        <v>52</v>
      </c>
      <c r="H4971" s="1">
        <v>45660.848761574067</v>
      </c>
      <c r="I4971" t="b">
        <v>1</v>
      </c>
      <c r="J4971" t="b">
        <v>0</v>
      </c>
      <c r="K4971" t="s">
        <v>31</v>
      </c>
      <c r="L4971" t="s">
        <v>22</v>
      </c>
      <c r="M4971">
        <v>110000</v>
      </c>
      <c r="O4971" t="s">
        <v>61</v>
      </c>
      <c r="P4971" t="s">
        <v>7029</v>
      </c>
    </row>
    <row r="4972" spans="1:16" x14ac:dyDescent="0.35">
      <c r="A4972" t="s">
        <v>6907</v>
      </c>
      <c r="B4972" t="s">
        <v>7030</v>
      </c>
      <c r="C4972" t="s">
        <v>51</v>
      </c>
      <c r="D4972" t="s">
        <v>110</v>
      </c>
      <c r="E4972" t="s">
        <v>20</v>
      </c>
      <c r="F4972" t="b">
        <v>0</v>
      </c>
      <c r="G4972" t="s">
        <v>52</v>
      </c>
      <c r="H4972" s="1">
        <v>45660.890474537038</v>
      </c>
      <c r="I4972" t="b">
        <v>0</v>
      </c>
      <c r="J4972" t="b">
        <v>1</v>
      </c>
      <c r="K4972" t="s">
        <v>31</v>
      </c>
      <c r="L4972" t="s">
        <v>22</v>
      </c>
      <c r="M4972">
        <v>180000</v>
      </c>
      <c r="O4972" t="s">
        <v>7031</v>
      </c>
      <c r="P4972" t="s">
        <v>7032</v>
      </c>
    </row>
    <row r="4973" spans="1:16" x14ac:dyDescent="0.35">
      <c r="A4973" t="s">
        <v>6907</v>
      </c>
      <c r="B4973" t="s">
        <v>7033</v>
      </c>
      <c r="C4973" t="s">
        <v>237</v>
      </c>
      <c r="D4973" t="s">
        <v>110</v>
      </c>
      <c r="E4973" t="s">
        <v>20</v>
      </c>
      <c r="F4973" t="b">
        <v>0</v>
      </c>
      <c r="G4973" t="s">
        <v>47</v>
      </c>
      <c r="H4973" s="1">
        <v>45660.890694444453</v>
      </c>
      <c r="I4973" t="b">
        <v>0</v>
      </c>
      <c r="J4973" t="b">
        <v>1</v>
      </c>
      <c r="K4973" t="s">
        <v>31</v>
      </c>
      <c r="L4973" t="s">
        <v>22</v>
      </c>
      <c r="M4973">
        <v>125000</v>
      </c>
      <c r="O4973" t="s">
        <v>7034</v>
      </c>
      <c r="P4973" t="s">
        <v>7035</v>
      </c>
    </row>
    <row r="4974" spans="1:16" x14ac:dyDescent="0.35">
      <c r="A4974" t="s">
        <v>6907</v>
      </c>
      <c r="B4974" t="s">
        <v>7036</v>
      </c>
      <c r="C4974" t="s">
        <v>597</v>
      </c>
      <c r="D4974" t="s">
        <v>29</v>
      </c>
      <c r="E4974" t="s">
        <v>20</v>
      </c>
      <c r="F4974" t="b">
        <v>0</v>
      </c>
      <c r="G4974" t="s">
        <v>171</v>
      </c>
      <c r="H4974" s="1">
        <v>45660.914756944447</v>
      </c>
      <c r="I4974" t="b">
        <v>1</v>
      </c>
      <c r="J4974" t="b">
        <v>1</v>
      </c>
      <c r="K4974" t="s">
        <v>31</v>
      </c>
      <c r="L4974" t="s">
        <v>22</v>
      </c>
      <c r="M4974">
        <v>180000</v>
      </c>
      <c r="O4974" t="s">
        <v>7037</v>
      </c>
      <c r="P4974" t="s">
        <v>7038</v>
      </c>
    </row>
    <row r="4975" spans="1:16" x14ac:dyDescent="0.35">
      <c r="A4975" t="s">
        <v>6907</v>
      </c>
      <c r="B4975" t="s">
        <v>7039</v>
      </c>
      <c r="C4975" t="s">
        <v>18</v>
      </c>
      <c r="D4975" t="s">
        <v>269</v>
      </c>
      <c r="E4975" t="s">
        <v>20</v>
      </c>
      <c r="F4975" t="b">
        <v>1</v>
      </c>
      <c r="G4975" t="s">
        <v>47</v>
      </c>
      <c r="H4975" s="1">
        <v>45661.057337962957</v>
      </c>
      <c r="I4975" t="b">
        <v>0</v>
      </c>
      <c r="J4975" t="b">
        <v>0</v>
      </c>
      <c r="K4975" t="s">
        <v>31</v>
      </c>
      <c r="L4975" t="s">
        <v>22</v>
      </c>
      <c r="M4975">
        <v>172000</v>
      </c>
      <c r="O4975" t="s">
        <v>7040</v>
      </c>
      <c r="P4975" t="s">
        <v>7041</v>
      </c>
    </row>
    <row r="4976" spans="1:16" x14ac:dyDescent="0.35">
      <c r="A4976" t="s">
        <v>6907</v>
      </c>
      <c r="B4976" t="s">
        <v>6907</v>
      </c>
      <c r="C4976" t="s">
        <v>7042</v>
      </c>
      <c r="D4976" t="s">
        <v>110</v>
      </c>
      <c r="E4976" t="s">
        <v>20</v>
      </c>
      <c r="F4976" t="b">
        <v>0</v>
      </c>
      <c r="G4976" t="s">
        <v>52</v>
      </c>
      <c r="H4976" s="1">
        <v>45661.265393518523</v>
      </c>
      <c r="I4976" t="b">
        <v>0</v>
      </c>
      <c r="J4976" t="b">
        <v>1</v>
      </c>
      <c r="K4976" t="s">
        <v>31</v>
      </c>
      <c r="L4976" t="s">
        <v>32</v>
      </c>
      <c r="N4976">
        <v>52.880001068115227</v>
      </c>
      <c r="O4976" t="s">
        <v>7043</v>
      </c>
      <c r="P4976" t="s">
        <v>7044</v>
      </c>
    </row>
    <row r="4977" spans="1:16" x14ac:dyDescent="0.35">
      <c r="A4977" t="s">
        <v>6907</v>
      </c>
      <c r="B4977" t="s">
        <v>6907</v>
      </c>
      <c r="C4977" t="s">
        <v>3276</v>
      </c>
      <c r="D4977" t="s">
        <v>2537</v>
      </c>
      <c r="E4977" t="s">
        <v>20</v>
      </c>
      <c r="F4977" t="b">
        <v>0</v>
      </c>
      <c r="G4977" t="s">
        <v>47</v>
      </c>
      <c r="H4977" s="1">
        <v>45661.265659722223</v>
      </c>
      <c r="I4977" t="b">
        <v>1</v>
      </c>
      <c r="J4977" t="b">
        <v>0</v>
      </c>
      <c r="K4977" t="s">
        <v>31</v>
      </c>
      <c r="L4977" t="s">
        <v>22</v>
      </c>
      <c r="M4977">
        <v>150000</v>
      </c>
      <c r="O4977" t="s">
        <v>2537</v>
      </c>
    </row>
    <row r="4978" spans="1:16" x14ac:dyDescent="0.35">
      <c r="A4978" t="s">
        <v>6907</v>
      </c>
      <c r="B4978" t="s">
        <v>7045</v>
      </c>
      <c r="C4978" t="s">
        <v>410</v>
      </c>
      <c r="D4978" t="s">
        <v>110</v>
      </c>
      <c r="E4978" t="s">
        <v>20</v>
      </c>
      <c r="F4978" t="b">
        <v>0</v>
      </c>
      <c r="G4978" t="s">
        <v>47</v>
      </c>
      <c r="H4978" s="1">
        <v>45661.265659722223</v>
      </c>
      <c r="I4978" t="b">
        <v>0</v>
      </c>
      <c r="J4978" t="b">
        <v>1</v>
      </c>
      <c r="K4978" t="s">
        <v>31</v>
      </c>
      <c r="L4978" t="s">
        <v>22</v>
      </c>
      <c r="M4978">
        <v>134000</v>
      </c>
      <c r="O4978" t="s">
        <v>7046</v>
      </c>
      <c r="P4978" t="s">
        <v>7047</v>
      </c>
    </row>
    <row r="4979" spans="1:16" x14ac:dyDescent="0.35">
      <c r="A4979" t="s">
        <v>6907</v>
      </c>
      <c r="B4979" t="s">
        <v>7048</v>
      </c>
      <c r="C4979" t="s">
        <v>1157</v>
      </c>
      <c r="D4979" t="s">
        <v>2865</v>
      </c>
      <c r="E4979" t="s">
        <v>20</v>
      </c>
      <c r="F4979" t="b">
        <v>0</v>
      </c>
      <c r="G4979" t="s">
        <v>382</v>
      </c>
      <c r="H4979" s="1">
        <v>45661.285879629628</v>
      </c>
      <c r="I4979" t="b">
        <v>1</v>
      </c>
      <c r="J4979" t="b">
        <v>0</v>
      </c>
      <c r="K4979" t="s">
        <v>382</v>
      </c>
      <c r="L4979" t="s">
        <v>22</v>
      </c>
      <c r="M4979">
        <v>410000</v>
      </c>
      <c r="O4979" t="s">
        <v>1911</v>
      </c>
    </row>
    <row r="4980" spans="1:16" x14ac:dyDescent="0.35">
      <c r="A4980" t="s">
        <v>6907</v>
      </c>
      <c r="B4980" t="s">
        <v>7049</v>
      </c>
      <c r="C4980" t="s">
        <v>1336</v>
      </c>
      <c r="D4980" t="s">
        <v>36</v>
      </c>
      <c r="E4980" t="s">
        <v>20</v>
      </c>
      <c r="F4980" t="b">
        <v>0</v>
      </c>
      <c r="G4980" t="s">
        <v>47</v>
      </c>
      <c r="H4980" s="1">
        <v>45661.418136574073</v>
      </c>
      <c r="I4980" t="b">
        <v>1</v>
      </c>
      <c r="J4980" t="b">
        <v>1</v>
      </c>
      <c r="K4980" t="s">
        <v>31</v>
      </c>
      <c r="L4980" t="s">
        <v>22</v>
      </c>
      <c r="M4980">
        <v>116000</v>
      </c>
      <c r="O4980" t="s">
        <v>73</v>
      </c>
      <c r="P4980" t="s">
        <v>7050</v>
      </c>
    </row>
    <row r="4981" spans="1:16" x14ac:dyDescent="0.35">
      <c r="A4981" t="s">
        <v>6907</v>
      </c>
      <c r="B4981" t="s">
        <v>6907</v>
      </c>
      <c r="C4981" t="s">
        <v>7051</v>
      </c>
      <c r="D4981" t="s">
        <v>36</v>
      </c>
      <c r="E4981" t="s">
        <v>436</v>
      </c>
      <c r="F4981" t="b">
        <v>0</v>
      </c>
      <c r="G4981" t="s">
        <v>52</v>
      </c>
      <c r="H4981" s="1">
        <v>45661.459386574083</v>
      </c>
      <c r="I4981" t="b">
        <v>0</v>
      </c>
      <c r="J4981" t="b">
        <v>1</v>
      </c>
      <c r="K4981" t="s">
        <v>31</v>
      </c>
      <c r="L4981" t="s">
        <v>22</v>
      </c>
      <c r="M4981">
        <v>123800</v>
      </c>
      <c r="O4981" t="s">
        <v>194</v>
      </c>
      <c r="P4981" t="s">
        <v>7052</v>
      </c>
    </row>
    <row r="4982" spans="1:16" x14ac:dyDescent="0.35">
      <c r="A4982" t="s">
        <v>6907</v>
      </c>
      <c r="B4982" t="s">
        <v>7053</v>
      </c>
      <c r="C4982" t="s">
        <v>7054</v>
      </c>
      <c r="D4982" t="s">
        <v>110</v>
      </c>
      <c r="E4982" t="s">
        <v>296</v>
      </c>
      <c r="F4982" t="b">
        <v>0</v>
      </c>
      <c r="G4982" t="s">
        <v>52</v>
      </c>
      <c r="H4982" s="1">
        <v>45661.459409722222</v>
      </c>
      <c r="I4982" t="b">
        <v>1</v>
      </c>
      <c r="J4982" t="b">
        <v>1</v>
      </c>
      <c r="K4982" t="s">
        <v>31</v>
      </c>
      <c r="L4982" t="s">
        <v>22</v>
      </c>
      <c r="M4982">
        <v>110000</v>
      </c>
      <c r="O4982" t="s">
        <v>7055</v>
      </c>
      <c r="P4982" t="s">
        <v>6991</v>
      </c>
    </row>
    <row r="4983" spans="1:16" x14ac:dyDescent="0.35">
      <c r="A4983" t="s">
        <v>6907</v>
      </c>
      <c r="B4983" t="s">
        <v>7056</v>
      </c>
      <c r="C4983" t="s">
        <v>6845</v>
      </c>
      <c r="D4983" t="s">
        <v>36</v>
      </c>
      <c r="E4983" t="s">
        <v>20</v>
      </c>
      <c r="F4983" t="b">
        <v>0</v>
      </c>
      <c r="G4983" t="s">
        <v>52</v>
      </c>
      <c r="H4983" s="1">
        <v>45661.459467592591</v>
      </c>
      <c r="I4983" t="b">
        <v>0</v>
      </c>
      <c r="J4983" t="b">
        <v>1</v>
      </c>
      <c r="K4983" t="s">
        <v>31</v>
      </c>
      <c r="L4983" t="s">
        <v>22</v>
      </c>
      <c r="M4983">
        <v>126500</v>
      </c>
      <c r="O4983" t="s">
        <v>7057</v>
      </c>
      <c r="P4983" t="s">
        <v>7058</v>
      </c>
    </row>
    <row r="4984" spans="1:16" x14ac:dyDescent="0.35">
      <c r="A4984" t="s">
        <v>6907</v>
      </c>
      <c r="B4984" t="s">
        <v>7059</v>
      </c>
      <c r="C4984" t="s">
        <v>7026</v>
      </c>
      <c r="D4984" t="s">
        <v>17445</v>
      </c>
      <c r="E4984" t="s">
        <v>20</v>
      </c>
      <c r="F4984" t="b">
        <v>0</v>
      </c>
      <c r="G4984" t="s">
        <v>47</v>
      </c>
      <c r="H4984" s="1">
        <v>45662.251435185193</v>
      </c>
      <c r="I4984" t="b">
        <v>0</v>
      </c>
      <c r="J4984" t="b">
        <v>1</v>
      </c>
      <c r="K4984" t="s">
        <v>31</v>
      </c>
      <c r="L4984" t="s">
        <v>22</v>
      </c>
      <c r="M4984">
        <v>157500</v>
      </c>
      <c r="O4984" t="s">
        <v>7060</v>
      </c>
      <c r="P4984" t="s">
        <v>7061</v>
      </c>
    </row>
    <row r="4985" spans="1:16" x14ac:dyDescent="0.35">
      <c r="A4985" t="s">
        <v>6907</v>
      </c>
      <c r="B4985" t="s">
        <v>7062</v>
      </c>
      <c r="C4985" t="s">
        <v>7063</v>
      </c>
      <c r="D4985" t="s">
        <v>269</v>
      </c>
      <c r="E4985" t="s">
        <v>20</v>
      </c>
      <c r="F4985" t="b">
        <v>0</v>
      </c>
      <c r="G4985" t="s">
        <v>287</v>
      </c>
      <c r="H4985" s="1">
        <v>45662.271527777782</v>
      </c>
      <c r="I4985" t="b">
        <v>1</v>
      </c>
      <c r="J4985" t="b">
        <v>0</v>
      </c>
      <c r="K4985" t="s">
        <v>287</v>
      </c>
      <c r="L4985" t="s">
        <v>22</v>
      </c>
      <c r="M4985">
        <v>110000</v>
      </c>
      <c r="O4985" t="s">
        <v>7064</v>
      </c>
      <c r="P4985" t="s">
        <v>7065</v>
      </c>
    </row>
    <row r="4986" spans="1:16" x14ac:dyDescent="0.35">
      <c r="A4986" t="s">
        <v>6907</v>
      </c>
      <c r="B4986" t="s">
        <v>7066</v>
      </c>
      <c r="C4986" t="s">
        <v>7067</v>
      </c>
      <c r="D4986" t="s">
        <v>42</v>
      </c>
      <c r="E4986" t="s">
        <v>20</v>
      </c>
      <c r="F4986" t="b">
        <v>0</v>
      </c>
      <c r="G4986" t="s">
        <v>52</v>
      </c>
      <c r="H4986" s="1">
        <v>45662.292870370373</v>
      </c>
      <c r="I4986" t="b">
        <v>0</v>
      </c>
      <c r="J4986" t="b">
        <v>0</v>
      </c>
      <c r="K4986" t="s">
        <v>31</v>
      </c>
      <c r="L4986" t="s">
        <v>32</v>
      </c>
      <c r="N4986">
        <v>57.729999542236328</v>
      </c>
      <c r="O4986" t="s">
        <v>7068</v>
      </c>
      <c r="P4986" t="s">
        <v>7069</v>
      </c>
    </row>
    <row r="4987" spans="1:16" x14ac:dyDescent="0.35">
      <c r="A4987" t="s">
        <v>6907</v>
      </c>
      <c r="B4987" t="s">
        <v>7070</v>
      </c>
      <c r="C4987" t="s">
        <v>517</v>
      </c>
      <c r="D4987" t="s">
        <v>110</v>
      </c>
      <c r="E4987" t="s">
        <v>20</v>
      </c>
      <c r="F4987" t="b">
        <v>0</v>
      </c>
      <c r="G4987" t="s">
        <v>52</v>
      </c>
      <c r="H4987" s="1">
        <v>45662.376192129632</v>
      </c>
      <c r="I4987" t="b">
        <v>0</v>
      </c>
      <c r="J4987" t="b">
        <v>0</v>
      </c>
      <c r="K4987" t="s">
        <v>31</v>
      </c>
      <c r="L4987" t="s">
        <v>22</v>
      </c>
      <c r="M4987">
        <v>105000</v>
      </c>
      <c r="O4987" t="s">
        <v>7071</v>
      </c>
      <c r="P4987" t="s">
        <v>7072</v>
      </c>
    </row>
    <row r="4988" spans="1:16" x14ac:dyDescent="0.35">
      <c r="A4988" t="s">
        <v>6907</v>
      </c>
      <c r="B4988" t="s">
        <v>7073</v>
      </c>
      <c r="C4988" t="s">
        <v>7074</v>
      </c>
      <c r="D4988" t="s">
        <v>29</v>
      </c>
      <c r="E4988" t="s">
        <v>296</v>
      </c>
      <c r="F4988" t="b">
        <v>0</v>
      </c>
      <c r="G4988" t="s">
        <v>43</v>
      </c>
      <c r="H4988" s="1">
        <v>45662.418506944443</v>
      </c>
      <c r="I4988" t="b">
        <v>0</v>
      </c>
      <c r="J4988" t="b">
        <v>1</v>
      </c>
      <c r="K4988" t="s">
        <v>31</v>
      </c>
      <c r="L4988" t="s">
        <v>22</v>
      </c>
      <c r="M4988">
        <v>165000</v>
      </c>
      <c r="O4988" t="s">
        <v>1225</v>
      </c>
      <c r="P4988" t="s">
        <v>7006</v>
      </c>
    </row>
    <row r="4989" spans="1:16" x14ac:dyDescent="0.35">
      <c r="A4989" t="s">
        <v>6907</v>
      </c>
      <c r="B4989" t="s">
        <v>7075</v>
      </c>
      <c r="C4989" t="s">
        <v>18</v>
      </c>
      <c r="D4989" t="s">
        <v>6984</v>
      </c>
      <c r="E4989" t="s">
        <v>91</v>
      </c>
      <c r="F4989" t="b">
        <v>1</v>
      </c>
      <c r="G4989" t="s">
        <v>30</v>
      </c>
      <c r="H4989" s="1">
        <v>45662.419236111113</v>
      </c>
      <c r="I4989" t="b">
        <v>1</v>
      </c>
      <c r="J4989" t="b">
        <v>0</v>
      </c>
      <c r="K4989" t="s">
        <v>31</v>
      </c>
      <c r="L4989" t="s">
        <v>32</v>
      </c>
      <c r="N4989">
        <v>29</v>
      </c>
      <c r="O4989" t="s">
        <v>6984</v>
      </c>
    </row>
    <row r="4990" spans="1:16" x14ac:dyDescent="0.35">
      <c r="A4990" t="s">
        <v>6907</v>
      </c>
      <c r="B4990" t="s">
        <v>7076</v>
      </c>
      <c r="C4990" t="s">
        <v>7077</v>
      </c>
      <c r="D4990" t="s">
        <v>29</v>
      </c>
      <c r="E4990" t="s">
        <v>20</v>
      </c>
      <c r="F4990" t="b">
        <v>0</v>
      </c>
      <c r="G4990" t="s">
        <v>52</v>
      </c>
      <c r="H4990" s="1">
        <v>45662.584537037037</v>
      </c>
      <c r="I4990" t="b">
        <v>0</v>
      </c>
      <c r="J4990" t="b">
        <v>1</v>
      </c>
      <c r="K4990" t="s">
        <v>31</v>
      </c>
      <c r="L4990" t="s">
        <v>22</v>
      </c>
      <c r="M4990">
        <v>174500</v>
      </c>
      <c r="O4990" t="s">
        <v>7078</v>
      </c>
      <c r="P4990" t="s">
        <v>7079</v>
      </c>
    </row>
    <row r="4991" spans="1:16" x14ac:dyDescent="0.35">
      <c r="A4991" t="s">
        <v>6907</v>
      </c>
      <c r="B4991" t="s">
        <v>7080</v>
      </c>
      <c r="C4991" t="s">
        <v>649</v>
      </c>
      <c r="D4991" t="s">
        <v>110</v>
      </c>
      <c r="E4991" t="s">
        <v>760</v>
      </c>
      <c r="F4991" t="b">
        <v>0</v>
      </c>
      <c r="G4991" t="s">
        <v>52</v>
      </c>
      <c r="H4991" s="1">
        <v>45662.79283564815</v>
      </c>
      <c r="I4991" t="b">
        <v>0</v>
      </c>
      <c r="J4991" t="b">
        <v>0</v>
      </c>
      <c r="K4991" t="s">
        <v>31</v>
      </c>
      <c r="L4991" t="s">
        <v>32</v>
      </c>
      <c r="N4991">
        <v>47.5</v>
      </c>
      <c r="O4991" t="s">
        <v>7081</v>
      </c>
      <c r="P4991" t="s">
        <v>7082</v>
      </c>
    </row>
    <row r="4992" spans="1:16" x14ac:dyDescent="0.35">
      <c r="A4992" t="s">
        <v>6907</v>
      </c>
      <c r="B4992" t="s">
        <v>7010</v>
      </c>
      <c r="C4992" t="s">
        <v>628</v>
      </c>
      <c r="D4992" t="s">
        <v>17523</v>
      </c>
      <c r="E4992" t="s">
        <v>20</v>
      </c>
      <c r="F4992" t="b">
        <v>0</v>
      </c>
      <c r="G4992" t="s">
        <v>171</v>
      </c>
      <c r="H4992" s="1">
        <v>45662.987372685187</v>
      </c>
      <c r="I4992" t="b">
        <v>0</v>
      </c>
      <c r="J4992" t="b">
        <v>1</v>
      </c>
      <c r="K4992" t="s">
        <v>31</v>
      </c>
      <c r="L4992" t="s">
        <v>22</v>
      </c>
      <c r="M4992">
        <v>150000</v>
      </c>
      <c r="O4992" t="s">
        <v>7083</v>
      </c>
      <c r="P4992" t="s">
        <v>7084</v>
      </c>
    </row>
    <row r="4993" spans="1:16" x14ac:dyDescent="0.35">
      <c r="A4993" t="s">
        <v>6907</v>
      </c>
      <c r="B4993" t="s">
        <v>6916</v>
      </c>
      <c r="C4993" t="s">
        <v>7085</v>
      </c>
      <c r="D4993" t="s">
        <v>17524</v>
      </c>
      <c r="E4993" t="s">
        <v>296</v>
      </c>
      <c r="F4993" t="b">
        <v>0</v>
      </c>
      <c r="G4993" t="s">
        <v>47</v>
      </c>
      <c r="H4993" s="1">
        <v>45663.084999999999</v>
      </c>
      <c r="I4993" t="b">
        <v>0</v>
      </c>
      <c r="J4993" t="b">
        <v>1</v>
      </c>
      <c r="K4993" t="s">
        <v>31</v>
      </c>
      <c r="L4993" t="s">
        <v>32</v>
      </c>
      <c r="N4993">
        <v>54.420001983642578</v>
      </c>
      <c r="O4993" t="s">
        <v>3479</v>
      </c>
      <c r="P4993" t="s">
        <v>6917</v>
      </c>
    </row>
    <row r="4994" spans="1:16" x14ac:dyDescent="0.35">
      <c r="A4994" t="s">
        <v>6907</v>
      </c>
      <c r="B4994" t="s">
        <v>7086</v>
      </c>
      <c r="C4994" t="s">
        <v>7087</v>
      </c>
      <c r="D4994" t="s">
        <v>573</v>
      </c>
      <c r="E4994" t="s">
        <v>296</v>
      </c>
      <c r="F4994" t="b">
        <v>0</v>
      </c>
      <c r="G4994" t="s">
        <v>52</v>
      </c>
      <c r="H4994" s="1">
        <v>45663.167858796303</v>
      </c>
      <c r="I4994" t="b">
        <v>0</v>
      </c>
      <c r="J4994" t="b">
        <v>1</v>
      </c>
      <c r="K4994" t="s">
        <v>31</v>
      </c>
      <c r="L4994" t="s">
        <v>32</v>
      </c>
      <c r="N4994">
        <v>52.919998168945313</v>
      </c>
      <c r="O4994" t="s">
        <v>7088</v>
      </c>
      <c r="P4994" t="s">
        <v>7089</v>
      </c>
    </row>
    <row r="4995" spans="1:16" x14ac:dyDescent="0.35">
      <c r="A4995" t="s">
        <v>6907</v>
      </c>
      <c r="B4995" t="s">
        <v>6907</v>
      </c>
      <c r="C4995" t="s">
        <v>7090</v>
      </c>
      <c r="D4995" t="s">
        <v>110</v>
      </c>
      <c r="E4995" t="s">
        <v>20</v>
      </c>
      <c r="F4995" t="b">
        <v>0</v>
      </c>
      <c r="G4995" t="s">
        <v>47</v>
      </c>
      <c r="H4995" s="1">
        <v>45663.251435185193</v>
      </c>
      <c r="I4995" t="b">
        <v>1</v>
      </c>
      <c r="J4995" t="b">
        <v>0</v>
      </c>
      <c r="K4995" t="s">
        <v>31</v>
      </c>
      <c r="L4995" t="s">
        <v>22</v>
      </c>
      <c r="M4995">
        <v>105000</v>
      </c>
      <c r="O4995" t="s">
        <v>7091</v>
      </c>
      <c r="P4995" t="s">
        <v>7092</v>
      </c>
    </row>
    <row r="4996" spans="1:16" x14ac:dyDescent="0.35">
      <c r="A4996" t="s">
        <v>6907</v>
      </c>
      <c r="B4996" t="s">
        <v>7093</v>
      </c>
      <c r="C4996" t="s">
        <v>549</v>
      </c>
      <c r="D4996" t="s">
        <v>2865</v>
      </c>
      <c r="E4996" t="s">
        <v>20</v>
      </c>
      <c r="F4996" t="b">
        <v>0</v>
      </c>
      <c r="G4996" t="s">
        <v>47</v>
      </c>
      <c r="H4996" s="1">
        <v>45663.251435185193</v>
      </c>
      <c r="I4996" t="b">
        <v>1</v>
      </c>
      <c r="J4996" t="b">
        <v>0</v>
      </c>
      <c r="K4996" t="s">
        <v>31</v>
      </c>
      <c r="L4996" t="s">
        <v>22</v>
      </c>
      <c r="M4996">
        <v>162500</v>
      </c>
      <c r="O4996" t="s">
        <v>53</v>
      </c>
    </row>
    <row r="4997" spans="1:16" x14ac:dyDescent="0.35">
      <c r="A4997" t="s">
        <v>6907</v>
      </c>
      <c r="B4997" t="s">
        <v>7004</v>
      </c>
      <c r="C4997" t="s">
        <v>7094</v>
      </c>
      <c r="D4997" t="s">
        <v>29</v>
      </c>
      <c r="E4997" t="s">
        <v>296</v>
      </c>
      <c r="F4997" t="b">
        <v>0</v>
      </c>
      <c r="G4997" t="s">
        <v>52</v>
      </c>
      <c r="H4997" s="1">
        <v>45663.418055555558</v>
      </c>
      <c r="I4997" t="b">
        <v>0</v>
      </c>
      <c r="J4997" t="b">
        <v>1</v>
      </c>
      <c r="K4997" t="s">
        <v>31</v>
      </c>
      <c r="L4997" t="s">
        <v>22</v>
      </c>
      <c r="M4997">
        <v>135000</v>
      </c>
      <c r="O4997" t="s">
        <v>7095</v>
      </c>
      <c r="P4997" t="s">
        <v>7096</v>
      </c>
    </row>
    <row r="4998" spans="1:16" x14ac:dyDescent="0.35">
      <c r="A4998" t="s">
        <v>6907</v>
      </c>
      <c r="B4998" t="s">
        <v>7004</v>
      </c>
      <c r="C4998" t="s">
        <v>7097</v>
      </c>
      <c r="D4998" t="s">
        <v>29</v>
      </c>
      <c r="E4998" t="s">
        <v>296</v>
      </c>
      <c r="F4998" t="b">
        <v>0</v>
      </c>
      <c r="G4998" t="s">
        <v>52</v>
      </c>
      <c r="H4998" s="1">
        <v>45663.418055555558</v>
      </c>
      <c r="I4998" t="b">
        <v>0</v>
      </c>
      <c r="J4998" t="b">
        <v>1</v>
      </c>
      <c r="K4998" t="s">
        <v>31</v>
      </c>
      <c r="L4998" t="s">
        <v>22</v>
      </c>
      <c r="M4998">
        <v>135000</v>
      </c>
      <c r="O4998" t="s">
        <v>1225</v>
      </c>
      <c r="P4998" t="s">
        <v>7098</v>
      </c>
    </row>
    <row r="4999" spans="1:16" x14ac:dyDescent="0.35">
      <c r="A4999" t="s">
        <v>6907</v>
      </c>
      <c r="B4999" t="s">
        <v>7086</v>
      </c>
      <c r="C4999" t="s">
        <v>7099</v>
      </c>
      <c r="D4999" t="s">
        <v>573</v>
      </c>
      <c r="E4999" t="s">
        <v>296</v>
      </c>
      <c r="F4999" t="b">
        <v>0</v>
      </c>
      <c r="G4999" t="s">
        <v>52</v>
      </c>
      <c r="H4999" s="1">
        <v>45663.584745370368</v>
      </c>
      <c r="I4999" t="b">
        <v>0</v>
      </c>
      <c r="J4999" t="b">
        <v>1</v>
      </c>
      <c r="K4999" t="s">
        <v>31</v>
      </c>
      <c r="L4999" t="s">
        <v>32</v>
      </c>
      <c r="N4999">
        <v>52.919998168945313</v>
      </c>
      <c r="O4999" t="s">
        <v>7088</v>
      </c>
      <c r="P4999" t="s">
        <v>7089</v>
      </c>
    </row>
    <row r="5000" spans="1:16" x14ac:dyDescent="0.35">
      <c r="A5000" t="s">
        <v>6907</v>
      </c>
      <c r="B5000" t="s">
        <v>7100</v>
      </c>
      <c r="C5000" t="s">
        <v>154</v>
      </c>
      <c r="D5000" t="s">
        <v>36</v>
      </c>
      <c r="E5000" t="s">
        <v>20</v>
      </c>
      <c r="F5000" t="b">
        <v>0</v>
      </c>
      <c r="G5000" t="s">
        <v>47</v>
      </c>
      <c r="H5000" s="1">
        <v>45663.626655092587</v>
      </c>
      <c r="I5000" t="b">
        <v>0</v>
      </c>
      <c r="J5000" t="b">
        <v>1</v>
      </c>
      <c r="K5000" t="s">
        <v>31</v>
      </c>
      <c r="L5000" t="s">
        <v>22</v>
      </c>
      <c r="M5000">
        <v>114516</v>
      </c>
      <c r="O5000" t="s">
        <v>1494</v>
      </c>
      <c r="P5000" t="s">
        <v>7101</v>
      </c>
    </row>
    <row r="5001" spans="1:16" x14ac:dyDescent="0.35">
      <c r="A5001" t="s">
        <v>6907</v>
      </c>
      <c r="B5001" t="s">
        <v>7102</v>
      </c>
      <c r="C5001" t="s">
        <v>7103</v>
      </c>
      <c r="D5001" t="s">
        <v>29</v>
      </c>
      <c r="E5001" t="s">
        <v>91</v>
      </c>
      <c r="F5001" t="b">
        <v>0</v>
      </c>
      <c r="G5001" t="s">
        <v>52</v>
      </c>
      <c r="H5001" s="1">
        <v>45663.667893518519</v>
      </c>
      <c r="I5001" t="b">
        <v>0</v>
      </c>
      <c r="J5001" t="b">
        <v>1</v>
      </c>
      <c r="K5001" t="s">
        <v>31</v>
      </c>
      <c r="L5001" t="s">
        <v>32</v>
      </c>
      <c r="N5001">
        <v>82.5</v>
      </c>
      <c r="O5001" t="s">
        <v>2096</v>
      </c>
      <c r="P5001" t="s">
        <v>7104</v>
      </c>
    </row>
    <row r="5002" spans="1:16" x14ac:dyDescent="0.35">
      <c r="A5002" t="s">
        <v>6907</v>
      </c>
      <c r="B5002" t="s">
        <v>7105</v>
      </c>
      <c r="C5002" t="s">
        <v>18</v>
      </c>
      <c r="D5002" t="s">
        <v>36</v>
      </c>
      <c r="E5002" t="s">
        <v>91</v>
      </c>
      <c r="F5002" t="b">
        <v>1</v>
      </c>
      <c r="G5002" t="s">
        <v>52</v>
      </c>
      <c r="H5002" s="1">
        <v>45663.709560185183</v>
      </c>
      <c r="I5002" t="b">
        <v>0</v>
      </c>
      <c r="J5002" t="b">
        <v>0</v>
      </c>
      <c r="K5002" t="s">
        <v>31</v>
      </c>
      <c r="L5002" t="s">
        <v>32</v>
      </c>
      <c r="N5002">
        <v>68.75</v>
      </c>
      <c r="O5002" t="s">
        <v>7106</v>
      </c>
      <c r="P5002" t="s">
        <v>7107</v>
      </c>
    </row>
    <row r="5003" spans="1:16" x14ac:dyDescent="0.35">
      <c r="A5003" t="s">
        <v>6907</v>
      </c>
      <c r="B5003" t="s">
        <v>7108</v>
      </c>
      <c r="C5003" t="s">
        <v>18</v>
      </c>
      <c r="D5003" t="s">
        <v>6984</v>
      </c>
      <c r="E5003" t="s">
        <v>91</v>
      </c>
      <c r="F5003" t="b">
        <v>1</v>
      </c>
      <c r="G5003" t="s">
        <v>47</v>
      </c>
      <c r="H5003" s="1">
        <v>45663.709907407407</v>
      </c>
      <c r="I5003" t="b">
        <v>1</v>
      </c>
      <c r="J5003" t="b">
        <v>0</v>
      </c>
      <c r="K5003" t="s">
        <v>31</v>
      </c>
      <c r="L5003" t="s">
        <v>32</v>
      </c>
      <c r="N5003">
        <v>25</v>
      </c>
      <c r="O5003" t="s">
        <v>6984</v>
      </c>
      <c r="P5003" t="s">
        <v>7109</v>
      </c>
    </row>
    <row r="5004" spans="1:16" x14ac:dyDescent="0.35">
      <c r="A5004" t="s">
        <v>6907</v>
      </c>
      <c r="B5004" t="s">
        <v>7110</v>
      </c>
      <c r="C5004" t="s">
        <v>7063</v>
      </c>
      <c r="D5004" t="s">
        <v>321</v>
      </c>
      <c r="E5004" t="s">
        <v>20</v>
      </c>
      <c r="F5004" t="b">
        <v>0</v>
      </c>
      <c r="G5004" t="s">
        <v>287</v>
      </c>
      <c r="H5004" s="1">
        <v>45663.715289351851</v>
      </c>
      <c r="I5004" t="b">
        <v>1</v>
      </c>
      <c r="J5004" t="b">
        <v>0</v>
      </c>
      <c r="K5004" t="s">
        <v>287</v>
      </c>
      <c r="L5004" t="s">
        <v>22</v>
      </c>
      <c r="M5004">
        <v>110000</v>
      </c>
      <c r="O5004" t="s">
        <v>7064</v>
      </c>
      <c r="P5004" t="s">
        <v>7065</v>
      </c>
    </row>
    <row r="5005" spans="1:16" x14ac:dyDescent="0.35">
      <c r="A5005" t="s">
        <v>6907</v>
      </c>
      <c r="B5005" t="s">
        <v>7111</v>
      </c>
      <c r="C5005" t="s">
        <v>1188</v>
      </c>
      <c r="D5005" t="s">
        <v>110</v>
      </c>
      <c r="E5005" t="s">
        <v>20</v>
      </c>
      <c r="F5005" t="b">
        <v>0</v>
      </c>
      <c r="G5005" t="s">
        <v>47</v>
      </c>
      <c r="H5005" s="1">
        <v>45663.793217592603</v>
      </c>
      <c r="I5005" t="b">
        <v>0</v>
      </c>
      <c r="J5005" t="b">
        <v>0</v>
      </c>
      <c r="K5005" t="s">
        <v>31</v>
      </c>
      <c r="L5005" t="s">
        <v>22</v>
      </c>
      <c r="M5005">
        <v>140000</v>
      </c>
      <c r="O5005" t="s">
        <v>5021</v>
      </c>
      <c r="P5005" t="s">
        <v>7112</v>
      </c>
    </row>
    <row r="5006" spans="1:16" x14ac:dyDescent="0.35">
      <c r="A5006" t="s">
        <v>6907</v>
      </c>
      <c r="B5006" t="s">
        <v>7113</v>
      </c>
      <c r="C5006" t="s">
        <v>7114</v>
      </c>
      <c r="D5006" t="s">
        <v>321</v>
      </c>
      <c r="E5006" t="s">
        <v>91</v>
      </c>
      <c r="F5006" t="b">
        <v>0</v>
      </c>
      <c r="G5006" t="s">
        <v>47</v>
      </c>
      <c r="H5006" s="1">
        <v>45663.793240740742</v>
      </c>
      <c r="I5006" t="b">
        <v>1</v>
      </c>
      <c r="J5006" t="b">
        <v>0</v>
      </c>
      <c r="K5006" t="s">
        <v>31</v>
      </c>
      <c r="L5006" t="s">
        <v>32</v>
      </c>
      <c r="N5006">
        <v>55</v>
      </c>
      <c r="O5006" t="s">
        <v>4482</v>
      </c>
      <c r="P5006" t="s">
        <v>7115</v>
      </c>
    </row>
    <row r="5007" spans="1:16" x14ac:dyDescent="0.35">
      <c r="A5007" t="s">
        <v>6907</v>
      </c>
      <c r="B5007" t="s">
        <v>7116</v>
      </c>
      <c r="C5007" t="s">
        <v>7117</v>
      </c>
      <c r="D5007" t="s">
        <v>36</v>
      </c>
      <c r="E5007" t="s">
        <v>20</v>
      </c>
      <c r="F5007" t="b">
        <v>0</v>
      </c>
      <c r="G5007" t="s">
        <v>52</v>
      </c>
      <c r="H5007" s="1">
        <v>45663.918055555558</v>
      </c>
      <c r="I5007" t="b">
        <v>1</v>
      </c>
      <c r="J5007" t="b">
        <v>1</v>
      </c>
      <c r="K5007" t="s">
        <v>31</v>
      </c>
      <c r="L5007" t="s">
        <v>32</v>
      </c>
      <c r="N5007">
        <v>60</v>
      </c>
      <c r="O5007" t="s">
        <v>7118</v>
      </c>
      <c r="P5007" t="s">
        <v>1881</v>
      </c>
    </row>
    <row r="5008" spans="1:16" x14ac:dyDescent="0.35">
      <c r="A5008" t="s">
        <v>6907</v>
      </c>
      <c r="B5008" t="s">
        <v>7119</v>
      </c>
      <c r="C5008" t="s">
        <v>6188</v>
      </c>
      <c r="D5008" t="s">
        <v>110</v>
      </c>
      <c r="E5008" t="s">
        <v>20</v>
      </c>
      <c r="F5008" t="b">
        <v>0</v>
      </c>
      <c r="G5008" t="s">
        <v>47</v>
      </c>
      <c r="H5008" s="1">
        <v>45663.918298611112</v>
      </c>
      <c r="I5008" t="b">
        <v>0</v>
      </c>
      <c r="J5008" t="b">
        <v>1</v>
      </c>
      <c r="K5008" t="s">
        <v>31</v>
      </c>
      <c r="L5008" t="s">
        <v>22</v>
      </c>
      <c r="M5008">
        <v>132000</v>
      </c>
      <c r="O5008" t="s">
        <v>6822</v>
      </c>
      <c r="P5008" t="s">
        <v>7120</v>
      </c>
    </row>
    <row r="5009" spans="1:16" x14ac:dyDescent="0.35">
      <c r="A5009" t="s">
        <v>6907</v>
      </c>
      <c r="B5009" t="s">
        <v>7121</v>
      </c>
      <c r="C5009" t="s">
        <v>95</v>
      </c>
      <c r="D5009" t="s">
        <v>269</v>
      </c>
      <c r="E5009" t="s">
        <v>91</v>
      </c>
      <c r="F5009" t="b">
        <v>0</v>
      </c>
      <c r="G5009" t="s">
        <v>52</v>
      </c>
      <c r="H5009" s="1">
        <v>45664.001261574071</v>
      </c>
      <c r="I5009" t="b">
        <v>1</v>
      </c>
      <c r="J5009" t="b">
        <v>0</v>
      </c>
      <c r="K5009" t="s">
        <v>31</v>
      </c>
      <c r="L5009" t="s">
        <v>32</v>
      </c>
      <c r="N5009">
        <v>55</v>
      </c>
      <c r="O5009" t="s">
        <v>7122</v>
      </c>
      <c r="P5009" t="s">
        <v>7123</v>
      </c>
    </row>
    <row r="5010" spans="1:16" x14ac:dyDescent="0.35">
      <c r="A5010" t="s">
        <v>6907</v>
      </c>
      <c r="B5010" t="s">
        <v>7124</v>
      </c>
      <c r="C5010" t="s">
        <v>609</v>
      </c>
      <c r="D5010" t="s">
        <v>36</v>
      </c>
      <c r="E5010" t="s">
        <v>91</v>
      </c>
      <c r="F5010" t="b">
        <v>0</v>
      </c>
      <c r="G5010" t="s">
        <v>52</v>
      </c>
      <c r="H5010" s="1">
        <v>45664.00141203704</v>
      </c>
      <c r="I5010" t="b">
        <v>1</v>
      </c>
      <c r="J5010" t="b">
        <v>0</v>
      </c>
      <c r="K5010" t="s">
        <v>31</v>
      </c>
      <c r="L5010" t="s">
        <v>32</v>
      </c>
      <c r="N5010">
        <v>77.5</v>
      </c>
      <c r="O5010" t="s">
        <v>527</v>
      </c>
      <c r="P5010" t="s">
        <v>7125</v>
      </c>
    </row>
    <row r="5011" spans="1:16" x14ac:dyDescent="0.35">
      <c r="A5011" t="s">
        <v>6907</v>
      </c>
      <c r="B5011" t="s">
        <v>6907</v>
      </c>
      <c r="C5011" t="s">
        <v>7126</v>
      </c>
      <c r="D5011" t="s">
        <v>36</v>
      </c>
      <c r="E5011" t="s">
        <v>91</v>
      </c>
      <c r="F5011" t="b">
        <v>0</v>
      </c>
      <c r="G5011" t="s">
        <v>47</v>
      </c>
      <c r="H5011" s="1">
        <v>45664.08357638889</v>
      </c>
      <c r="I5011" t="b">
        <v>0</v>
      </c>
      <c r="J5011" t="b">
        <v>1</v>
      </c>
      <c r="K5011" t="s">
        <v>31</v>
      </c>
      <c r="L5011" t="s">
        <v>32</v>
      </c>
      <c r="N5011">
        <v>60</v>
      </c>
      <c r="O5011" t="s">
        <v>7127</v>
      </c>
      <c r="P5011" t="s">
        <v>7128</v>
      </c>
    </row>
    <row r="5012" spans="1:16" x14ac:dyDescent="0.35">
      <c r="A5012" t="s">
        <v>6907</v>
      </c>
      <c r="B5012" t="s">
        <v>7025</v>
      </c>
      <c r="C5012" t="s">
        <v>1630</v>
      </c>
      <c r="D5012" t="s">
        <v>110</v>
      </c>
      <c r="E5012" t="s">
        <v>91</v>
      </c>
      <c r="F5012" t="b">
        <v>0</v>
      </c>
      <c r="G5012" t="s">
        <v>52</v>
      </c>
      <c r="H5012" s="1">
        <v>45664.167986111112</v>
      </c>
      <c r="I5012" t="b">
        <v>0</v>
      </c>
      <c r="J5012" t="b">
        <v>0</v>
      </c>
      <c r="K5012" t="s">
        <v>31</v>
      </c>
      <c r="L5012" t="s">
        <v>32</v>
      </c>
      <c r="N5012">
        <v>75</v>
      </c>
      <c r="O5012" t="s">
        <v>7129</v>
      </c>
      <c r="P5012" t="s">
        <v>7130</v>
      </c>
    </row>
    <row r="5013" spans="1:16" x14ac:dyDescent="0.35">
      <c r="A5013" t="s">
        <v>6907</v>
      </c>
      <c r="B5013" t="s">
        <v>7131</v>
      </c>
      <c r="C5013" t="s">
        <v>87</v>
      </c>
      <c r="D5013" t="s">
        <v>443</v>
      </c>
      <c r="E5013" t="s">
        <v>20</v>
      </c>
      <c r="F5013" t="b">
        <v>0</v>
      </c>
      <c r="G5013" t="s">
        <v>52</v>
      </c>
      <c r="H5013" s="1">
        <v>45664.251180555562</v>
      </c>
      <c r="I5013" t="b">
        <v>0</v>
      </c>
      <c r="J5013" t="b">
        <v>1</v>
      </c>
      <c r="K5013" t="s">
        <v>31</v>
      </c>
      <c r="L5013" t="s">
        <v>22</v>
      </c>
      <c r="M5013">
        <v>103000</v>
      </c>
      <c r="O5013" t="s">
        <v>3091</v>
      </c>
      <c r="P5013" t="s">
        <v>7132</v>
      </c>
    </row>
    <row r="5014" spans="1:16" x14ac:dyDescent="0.35">
      <c r="A5014" t="s">
        <v>6907</v>
      </c>
      <c r="B5014" t="s">
        <v>6907</v>
      </c>
      <c r="C5014" t="s">
        <v>7133</v>
      </c>
      <c r="D5014" t="s">
        <v>17437</v>
      </c>
      <c r="E5014" t="s">
        <v>20</v>
      </c>
      <c r="F5014" t="b">
        <v>0</v>
      </c>
      <c r="G5014" t="s">
        <v>43</v>
      </c>
      <c r="H5014" s="1">
        <v>45664.252013888887</v>
      </c>
      <c r="I5014" t="b">
        <v>1</v>
      </c>
      <c r="J5014" t="b">
        <v>0</v>
      </c>
      <c r="K5014" t="s">
        <v>31</v>
      </c>
      <c r="L5014" t="s">
        <v>22</v>
      </c>
      <c r="M5014">
        <v>107500</v>
      </c>
      <c r="O5014" t="s">
        <v>61</v>
      </c>
      <c r="P5014" t="s">
        <v>7134</v>
      </c>
    </row>
    <row r="5015" spans="1:16" x14ac:dyDescent="0.35">
      <c r="A5015" t="s">
        <v>6907</v>
      </c>
      <c r="B5015" t="s">
        <v>7135</v>
      </c>
      <c r="C5015" t="s">
        <v>4604</v>
      </c>
      <c r="D5015" t="s">
        <v>573</v>
      </c>
      <c r="E5015" t="s">
        <v>296</v>
      </c>
      <c r="F5015" t="b">
        <v>0</v>
      </c>
      <c r="G5015" t="s">
        <v>47</v>
      </c>
      <c r="H5015" s="1">
        <v>45664.335069444453</v>
      </c>
      <c r="I5015" t="b">
        <v>0</v>
      </c>
      <c r="J5015" t="b">
        <v>1</v>
      </c>
      <c r="K5015" t="s">
        <v>31</v>
      </c>
      <c r="L5015" t="s">
        <v>32</v>
      </c>
      <c r="N5015">
        <v>45.889999389648438</v>
      </c>
      <c r="O5015" t="s">
        <v>7136</v>
      </c>
      <c r="P5015" t="s">
        <v>232</v>
      </c>
    </row>
    <row r="5016" spans="1:16" x14ac:dyDescent="0.35">
      <c r="A5016" t="s">
        <v>6907</v>
      </c>
      <c r="B5016" t="s">
        <v>7137</v>
      </c>
      <c r="C5016" t="s">
        <v>154</v>
      </c>
      <c r="D5016" t="s">
        <v>110</v>
      </c>
      <c r="E5016" t="s">
        <v>20</v>
      </c>
      <c r="F5016" t="b">
        <v>0</v>
      </c>
      <c r="G5016" t="s">
        <v>47</v>
      </c>
      <c r="H5016" s="1">
        <v>45664.335115740738</v>
      </c>
      <c r="I5016" t="b">
        <v>1</v>
      </c>
      <c r="J5016" t="b">
        <v>1</v>
      </c>
      <c r="K5016" t="s">
        <v>31</v>
      </c>
      <c r="L5016" t="s">
        <v>22</v>
      </c>
      <c r="M5016">
        <v>162500</v>
      </c>
      <c r="O5016" t="s">
        <v>4905</v>
      </c>
      <c r="P5016" t="s">
        <v>7138</v>
      </c>
    </row>
    <row r="5017" spans="1:16" x14ac:dyDescent="0.35">
      <c r="A5017" t="s">
        <v>6907</v>
      </c>
      <c r="B5017" t="s">
        <v>7139</v>
      </c>
      <c r="C5017" t="s">
        <v>7140</v>
      </c>
      <c r="D5017" t="s">
        <v>269</v>
      </c>
      <c r="E5017" t="s">
        <v>20</v>
      </c>
      <c r="F5017" t="b">
        <v>0</v>
      </c>
      <c r="G5017" t="s">
        <v>47</v>
      </c>
      <c r="H5017" s="1">
        <v>45664.376689814817</v>
      </c>
      <c r="I5017" t="b">
        <v>0</v>
      </c>
      <c r="J5017" t="b">
        <v>1</v>
      </c>
      <c r="K5017" t="s">
        <v>31</v>
      </c>
      <c r="L5017" t="s">
        <v>22</v>
      </c>
      <c r="M5017">
        <v>172000</v>
      </c>
      <c r="O5017" t="s">
        <v>607</v>
      </c>
      <c r="P5017" t="s">
        <v>7141</v>
      </c>
    </row>
    <row r="5018" spans="1:16" x14ac:dyDescent="0.35">
      <c r="A5018" t="s">
        <v>6907</v>
      </c>
      <c r="B5018" t="s">
        <v>7142</v>
      </c>
      <c r="C5018" t="s">
        <v>193</v>
      </c>
      <c r="D5018" t="s">
        <v>36</v>
      </c>
      <c r="E5018" t="s">
        <v>20</v>
      </c>
      <c r="F5018" t="b">
        <v>0</v>
      </c>
      <c r="G5018" t="s">
        <v>52</v>
      </c>
      <c r="H5018" s="1">
        <v>45664.418171296304</v>
      </c>
      <c r="I5018" t="b">
        <v>0</v>
      </c>
      <c r="J5018" t="b">
        <v>1</v>
      </c>
      <c r="K5018" t="s">
        <v>31</v>
      </c>
      <c r="L5018" t="s">
        <v>22</v>
      </c>
      <c r="M5018">
        <v>200000</v>
      </c>
      <c r="O5018" t="s">
        <v>48</v>
      </c>
      <c r="P5018" t="s">
        <v>7143</v>
      </c>
    </row>
    <row r="5019" spans="1:16" x14ac:dyDescent="0.35">
      <c r="A5019" t="s">
        <v>6907</v>
      </c>
      <c r="B5019" t="s">
        <v>7144</v>
      </c>
      <c r="C5019" t="s">
        <v>649</v>
      </c>
      <c r="D5019" t="s">
        <v>36</v>
      </c>
      <c r="E5019" t="s">
        <v>20</v>
      </c>
      <c r="F5019" t="b">
        <v>0</v>
      </c>
      <c r="G5019" t="s">
        <v>52</v>
      </c>
      <c r="H5019" s="1">
        <v>45664.418229166673</v>
      </c>
      <c r="I5019" t="b">
        <v>0</v>
      </c>
      <c r="J5019" t="b">
        <v>1</v>
      </c>
      <c r="K5019" t="s">
        <v>31</v>
      </c>
      <c r="L5019" t="s">
        <v>22</v>
      </c>
      <c r="M5019">
        <v>142500</v>
      </c>
      <c r="O5019" t="s">
        <v>7145</v>
      </c>
      <c r="P5019" t="s">
        <v>7146</v>
      </c>
    </row>
    <row r="5020" spans="1:16" x14ac:dyDescent="0.35">
      <c r="A5020" t="s">
        <v>6907</v>
      </c>
      <c r="B5020" t="s">
        <v>7147</v>
      </c>
      <c r="C5020" t="s">
        <v>18</v>
      </c>
      <c r="D5020" t="s">
        <v>6984</v>
      </c>
      <c r="E5020" t="s">
        <v>91</v>
      </c>
      <c r="F5020" t="b">
        <v>1</v>
      </c>
      <c r="G5020" t="s">
        <v>52</v>
      </c>
      <c r="H5020" s="1">
        <v>45664.459687499999</v>
      </c>
      <c r="I5020" t="b">
        <v>1</v>
      </c>
      <c r="J5020" t="b">
        <v>0</v>
      </c>
      <c r="K5020" t="s">
        <v>31</v>
      </c>
      <c r="L5020" t="s">
        <v>32</v>
      </c>
      <c r="N5020">
        <v>29.5</v>
      </c>
      <c r="O5020" t="s">
        <v>6984</v>
      </c>
    </row>
    <row r="5021" spans="1:16" x14ac:dyDescent="0.35">
      <c r="A5021" t="s">
        <v>6907</v>
      </c>
      <c r="B5021" t="s">
        <v>7139</v>
      </c>
      <c r="C5021" t="s">
        <v>154</v>
      </c>
      <c r="D5021" t="s">
        <v>36</v>
      </c>
      <c r="E5021" t="s">
        <v>20</v>
      </c>
      <c r="F5021" t="b">
        <v>0</v>
      </c>
      <c r="G5021" t="s">
        <v>52</v>
      </c>
      <c r="H5021" s="1">
        <v>45664.500034722223</v>
      </c>
      <c r="I5021" t="b">
        <v>0</v>
      </c>
      <c r="J5021" t="b">
        <v>0</v>
      </c>
      <c r="K5021" t="s">
        <v>31</v>
      </c>
      <c r="L5021" t="s">
        <v>22</v>
      </c>
      <c r="M5021">
        <v>230000</v>
      </c>
      <c r="O5021" t="s">
        <v>7148</v>
      </c>
      <c r="P5021" t="s">
        <v>7149</v>
      </c>
    </row>
    <row r="5022" spans="1:16" x14ac:dyDescent="0.35">
      <c r="A5022" t="s">
        <v>6907</v>
      </c>
      <c r="B5022" t="s">
        <v>7150</v>
      </c>
      <c r="C5022" t="s">
        <v>1734</v>
      </c>
      <c r="D5022" t="s">
        <v>110</v>
      </c>
      <c r="E5022" t="s">
        <v>20</v>
      </c>
      <c r="F5022" t="b">
        <v>0</v>
      </c>
      <c r="G5022" t="s">
        <v>52</v>
      </c>
      <c r="H5022" s="1">
        <v>45664.626388888893</v>
      </c>
      <c r="I5022" t="b">
        <v>0</v>
      </c>
      <c r="J5022" t="b">
        <v>1</v>
      </c>
      <c r="K5022" t="s">
        <v>31</v>
      </c>
      <c r="L5022" t="s">
        <v>22</v>
      </c>
      <c r="M5022">
        <v>118000</v>
      </c>
      <c r="O5022" t="s">
        <v>7151</v>
      </c>
      <c r="P5022" t="s">
        <v>7152</v>
      </c>
    </row>
    <row r="5023" spans="1:16" x14ac:dyDescent="0.35">
      <c r="A5023" t="s">
        <v>6907</v>
      </c>
      <c r="B5023" t="s">
        <v>6907</v>
      </c>
      <c r="C5023" t="s">
        <v>7153</v>
      </c>
      <c r="D5023" t="s">
        <v>36</v>
      </c>
      <c r="E5023" t="s">
        <v>91</v>
      </c>
      <c r="F5023" t="b">
        <v>0</v>
      </c>
      <c r="G5023" t="s">
        <v>52</v>
      </c>
      <c r="H5023" s="1">
        <v>45664.709687499999</v>
      </c>
      <c r="I5023" t="b">
        <v>0</v>
      </c>
      <c r="J5023" t="b">
        <v>0</v>
      </c>
      <c r="K5023" t="s">
        <v>31</v>
      </c>
      <c r="L5023" t="s">
        <v>32</v>
      </c>
      <c r="N5023">
        <v>45.5</v>
      </c>
      <c r="O5023" t="s">
        <v>747</v>
      </c>
      <c r="P5023" t="s">
        <v>7154</v>
      </c>
    </row>
    <row r="5024" spans="1:16" x14ac:dyDescent="0.35">
      <c r="A5024" t="s">
        <v>6907</v>
      </c>
      <c r="B5024" t="s">
        <v>7155</v>
      </c>
      <c r="C5024" t="s">
        <v>18</v>
      </c>
      <c r="D5024" t="s">
        <v>6984</v>
      </c>
      <c r="E5024" t="s">
        <v>91</v>
      </c>
      <c r="F5024" t="b">
        <v>1</v>
      </c>
      <c r="G5024" t="s">
        <v>30</v>
      </c>
      <c r="H5024" s="1">
        <v>45664.711076388892</v>
      </c>
      <c r="I5024" t="b">
        <v>1</v>
      </c>
      <c r="J5024" t="b">
        <v>0</v>
      </c>
      <c r="K5024" t="s">
        <v>31</v>
      </c>
      <c r="L5024" t="s">
        <v>32</v>
      </c>
      <c r="N5024">
        <v>10</v>
      </c>
      <c r="O5024" t="s">
        <v>6984</v>
      </c>
    </row>
    <row r="5025" spans="1:16" x14ac:dyDescent="0.35">
      <c r="A5025" t="s">
        <v>6907</v>
      </c>
      <c r="B5025" t="s">
        <v>7156</v>
      </c>
      <c r="C5025" t="s">
        <v>18</v>
      </c>
      <c r="D5025" t="s">
        <v>36</v>
      </c>
      <c r="E5025" t="s">
        <v>91</v>
      </c>
      <c r="F5025" t="b">
        <v>1</v>
      </c>
      <c r="G5025" t="s">
        <v>171</v>
      </c>
      <c r="H5025" s="1">
        <v>45664.734282407408</v>
      </c>
      <c r="I5025" t="b">
        <v>1</v>
      </c>
      <c r="J5025" t="b">
        <v>1</v>
      </c>
      <c r="K5025" t="s">
        <v>31</v>
      </c>
      <c r="L5025" t="s">
        <v>32</v>
      </c>
      <c r="N5025">
        <v>75</v>
      </c>
      <c r="O5025" t="s">
        <v>3179</v>
      </c>
      <c r="P5025" t="s">
        <v>7157</v>
      </c>
    </row>
    <row r="5026" spans="1:16" x14ac:dyDescent="0.35">
      <c r="A5026" t="s">
        <v>6907</v>
      </c>
      <c r="B5026" t="s">
        <v>7158</v>
      </c>
      <c r="C5026" t="s">
        <v>392</v>
      </c>
      <c r="D5026" t="s">
        <v>110</v>
      </c>
      <c r="E5026" t="s">
        <v>2323</v>
      </c>
      <c r="F5026" t="b">
        <v>0</v>
      </c>
      <c r="G5026" t="s">
        <v>30</v>
      </c>
      <c r="H5026" s="1">
        <v>45664.794479166667</v>
      </c>
      <c r="I5026" t="b">
        <v>0</v>
      </c>
      <c r="J5026" t="b">
        <v>0</v>
      </c>
      <c r="K5026" t="s">
        <v>31</v>
      </c>
      <c r="L5026" t="s">
        <v>32</v>
      </c>
      <c r="N5026">
        <v>35</v>
      </c>
      <c r="O5026" t="s">
        <v>7159</v>
      </c>
      <c r="P5026" t="s">
        <v>7160</v>
      </c>
    </row>
    <row r="5027" spans="1:16" x14ac:dyDescent="0.35">
      <c r="A5027" t="s">
        <v>6907</v>
      </c>
      <c r="B5027" t="s">
        <v>7025</v>
      </c>
      <c r="C5027" t="s">
        <v>5561</v>
      </c>
      <c r="D5027" t="s">
        <v>110</v>
      </c>
      <c r="E5027" t="s">
        <v>20</v>
      </c>
      <c r="F5027" t="b">
        <v>0</v>
      </c>
      <c r="G5027" t="s">
        <v>52</v>
      </c>
      <c r="H5027" s="1">
        <v>45664.876388888893</v>
      </c>
      <c r="I5027" t="b">
        <v>0</v>
      </c>
      <c r="J5027" t="b">
        <v>0</v>
      </c>
      <c r="K5027" t="s">
        <v>31</v>
      </c>
      <c r="L5027" t="s">
        <v>22</v>
      </c>
      <c r="M5027">
        <v>125000</v>
      </c>
      <c r="O5027" t="s">
        <v>7161</v>
      </c>
      <c r="P5027" t="s">
        <v>7162</v>
      </c>
    </row>
    <row r="5028" spans="1:16" x14ac:dyDescent="0.35">
      <c r="A5028" t="s">
        <v>6907</v>
      </c>
      <c r="B5028" t="s">
        <v>7163</v>
      </c>
      <c r="C5028" t="s">
        <v>7153</v>
      </c>
      <c r="D5028" t="s">
        <v>269</v>
      </c>
      <c r="E5028" t="s">
        <v>91</v>
      </c>
      <c r="F5028" t="b">
        <v>0</v>
      </c>
      <c r="G5028" t="s">
        <v>47</v>
      </c>
      <c r="H5028" s="1">
        <v>45664.876782407409</v>
      </c>
      <c r="I5028" t="b">
        <v>0</v>
      </c>
      <c r="J5028" t="b">
        <v>0</v>
      </c>
      <c r="K5028" t="s">
        <v>31</v>
      </c>
      <c r="L5028" t="s">
        <v>32</v>
      </c>
      <c r="N5028">
        <v>70</v>
      </c>
      <c r="O5028" t="s">
        <v>7164</v>
      </c>
      <c r="P5028" t="s">
        <v>7154</v>
      </c>
    </row>
    <row r="5029" spans="1:16" x14ac:dyDescent="0.35">
      <c r="A5029" t="s">
        <v>6907</v>
      </c>
      <c r="B5029" t="s">
        <v>7165</v>
      </c>
      <c r="C5029" t="s">
        <v>537</v>
      </c>
      <c r="D5029" t="s">
        <v>36</v>
      </c>
      <c r="E5029" t="s">
        <v>20</v>
      </c>
      <c r="F5029" t="b">
        <v>0</v>
      </c>
      <c r="G5029" t="s">
        <v>43</v>
      </c>
      <c r="H5029" s="1">
        <v>45664.877141203702</v>
      </c>
      <c r="I5029" t="b">
        <v>1</v>
      </c>
      <c r="J5029" t="b">
        <v>0</v>
      </c>
      <c r="K5029" t="s">
        <v>31</v>
      </c>
      <c r="L5029" t="s">
        <v>22</v>
      </c>
      <c r="M5029">
        <v>130000</v>
      </c>
      <c r="O5029" t="s">
        <v>77</v>
      </c>
      <c r="P5029" t="s">
        <v>7166</v>
      </c>
    </row>
    <row r="5030" spans="1:16" x14ac:dyDescent="0.35">
      <c r="A5030" t="s">
        <v>6907</v>
      </c>
      <c r="B5030" t="s">
        <v>7167</v>
      </c>
      <c r="C5030" t="s">
        <v>105</v>
      </c>
      <c r="D5030" t="s">
        <v>249</v>
      </c>
      <c r="E5030" t="s">
        <v>20</v>
      </c>
      <c r="F5030" t="b">
        <v>0</v>
      </c>
      <c r="G5030" t="s">
        <v>105</v>
      </c>
      <c r="H5030" s="1">
        <v>45664.878495370373</v>
      </c>
      <c r="I5030" t="b">
        <v>0</v>
      </c>
      <c r="J5030" t="b">
        <v>0</v>
      </c>
      <c r="K5030" t="s">
        <v>105</v>
      </c>
      <c r="L5030" t="s">
        <v>22</v>
      </c>
      <c r="M5030">
        <v>40000</v>
      </c>
      <c r="O5030" t="s">
        <v>7168</v>
      </c>
      <c r="P5030" t="s">
        <v>7169</v>
      </c>
    </row>
    <row r="5031" spans="1:16" x14ac:dyDescent="0.35">
      <c r="A5031" t="s">
        <v>6907</v>
      </c>
      <c r="B5031" t="s">
        <v>6997</v>
      </c>
      <c r="C5031" t="s">
        <v>6980</v>
      </c>
      <c r="D5031" t="s">
        <v>36</v>
      </c>
      <c r="E5031" t="s">
        <v>91</v>
      </c>
      <c r="F5031" t="b">
        <v>0</v>
      </c>
      <c r="G5031" t="s">
        <v>47</v>
      </c>
      <c r="H5031" s="1">
        <v>45664.917037037027</v>
      </c>
      <c r="I5031" t="b">
        <v>0</v>
      </c>
      <c r="J5031" t="b">
        <v>0</v>
      </c>
      <c r="K5031" t="s">
        <v>31</v>
      </c>
      <c r="L5031" t="s">
        <v>32</v>
      </c>
      <c r="N5031">
        <v>73</v>
      </c>
      <c r="O5031" t="s">
        <v>92</v>
      </c>
      <c r="P5031" t="s">
        <v>7170</v>
      </c>
    </row>
    <row r="5032" spans="1:16" x14ac:dyDescent="0.35">
      <c r="A5032" t="s">
        <v>6907</v>
      </c>
      <c r="B5032" t="s">
        <v>7171</v>
      </c>
      <c r="C5032" t="s">
        <v>5533</v>
      </c>
      <c r="D5032" t="s">
        <v>29</v>
      </c>
      <c r="E5032" t="s">
        <v>20</v>
      </c>
      <c r="F5032" t="b">
        <v>0</v>
      </c>
      <c r="G5032" t="s">
        <v>43</v>
      </c>
      <c r="H5032" s="1">
        <v>45665.002199074072</v>
      </c>
      <c r="I5032" t="b">
        <v>0</v>
      </c>
      <c r="J5032" t="b">
        <v>1</v>
      </c>
      <c r="K5032" t="s">
        <v>31</v>
      </c>
      <c r="L5032" t="s">
        <v>22</v>
      </c>
      <c r="M5032">
        <v>145500</v>
      </c>
      <c r="O5032" t="s">
        <v>1079</v>
      </c>
      <c r="P5032" t="s">
        <v>7172</v>
      </c>
    </row>
    <row r="5033" spans="1:16" x14ac:dyDescent="0.35">
      <c r="A5033" t="s">
        <v>6907</v>
      </c>
      <c r="B5033" t="s">
        <v>7173</v>
      </c>
      <c r="C5033" t="s">
        <v>609</v>
      </c>
      <c r="D5033" t="s">
        <v>110</v>
      </c>
      <c r="E5033" t="s">
        <v>20</v>
      </c>
      <c r="F5033" t="b">
        <v>0</v>
      </c>
      <c r="G5033" t="s">
        <v>52</v>
      </c>
      <c r="H5033" s="1">
        <v>45665.126377314817</v>
      </c>
      <c r="I5033" t="b">
        <v>0</v>
      </c>
      <c r="J5033" t="b">
        <v>1</v>
      </c>
      <c r="K5033" t="s">
        <v>31</v>
      </c>
      <c r="L5033" t="s">
        <v>22</v>
      </c>
      <c r="M5033">
        <v>183000</v>
      </c>
      <c r="O5033" t="s">
        <v>3535</v>
      </c>
      <c r="P5033" t="s">
        <v>7174</v>
      </c>
    </row>
    <row r="5034" spans="1:16" x14ac:dyDescent="0.35">
      <c r="A5034" t="s">
        <v>6907</v>
      </c>
      <c r="B5034" t="s">
        <v>6907</v>
      </c>
      <c r="C5034" t="s">
        <v>7042</v>
      </c>
      <c r="D5034" t="s">
        <v>36</v>
      </c>
      <c r="E5034" t="s">
        <v>20</v>
      </c>
      <c r="F5034" t="b">
        <v>0</v>
      </c>
      <c r="G5034" t="s">
        <v>52</v>
      </c>
      <c r="H5034" s="1">
        <v>45665.251331018517</v>
      </c>
      <c r="I5034" t="b">
        <v>0</v>
      </c>
      <c r="J5034" t="b">
        <v>1</v>
      </c>
      <c r="K5034" t="s">
        <v>31</v>
      </c>
      <c r="L5034" t="s">
        <v>32</v>
      </c>
      <c r="N5034">
        <v>53</v>
      </c>
      <c r="O5034" t="s">
        <v>7175</v>
      </c>
      <c r="P5034" t="s">
        <v>7044</v>
      </c>
    </row>
    <row r="5035" spans="1:16" x14ac:dyDescent="0.35">
      <c r="A5035" t="s">
        <v>6907</v>
      </c>
      <c r="B5035" t="s">
        <v>7176</v>
      </c>
      <c r="C5035" t="s">
        <v>18</v>
      </c>
      <c r="D5035" t="s">
        <v>19</v>
      </c>
      <c r="E5035" t="s">
        <v>91</v>
      </c>
      <c r="F5035" t="b">
        <v>1</v>
      </c>
      <c r="G5035" t="s">
        <v>52</v>
      </c>
      <c r="H5035" s="1">
        <v>45665.251331018517</v>
      </c>
      <c r="I5035" t="b">
        <v>0</v>
      </c>
      <c r="J5035" t="b">
        <v>1</v>
      </c>
      <c r="K5035" t="s">
        <v>31</v>
      </c>
      <c r="L5035" t="s">
        <v>22</v>
      </c>
      <c r="M5035">
        <v>130000</v>
      </c>
      <c r="O5035" t="s">
        <v>7177</v>
      </c>
      <c r="P5035" t="s">
        <v>7178</v>
      </c>
    </row>
    <row r="5036" spans="1:16" x14ac:dyDescent="0.35">
      <c r="A5036" t="s">
        <v>6907</v>
      </c>
      <c r="B5036" t="s">
        <v>7179</v>
      </c>
      <c r="C5036" t="s">
        <v>51</v>
      </c>
      <c r="D5036" t="s">
        <v>443</v>
      </c>
      <c r="E5036" t="s">
        <v>20</v>
      </c>
      <c r="F5036" t="b">
        <v>0</v>
      </c>
      <c r="G5036" t="s">
        <v>43</v>
      </c>
      <c r="H5036" s="1">
        <v>45665.252013888887</v>
      </c>
      <c r="I5036" t="b">
        <v>1</v>
      </c>
      <c r="J5036" t="b">
        <v>0</v>
      </c>
      <c r="K5036" t="s">
        <v>31</v>
      </c>
      <c r="L5036" t="s">
        <v>22</v>
      </c>
      <c r="M5036">
        <v>141420</v>
      </c>
      <c r="O5036" t="s">
        <v>3200</v>
      </c>
      <c r="P5036" t="s">
        <v>7180</v>
      </c>
    </row>
    <row r="5037" spans="1:16" x14ac:dyDescent="0.35">
      <c r="A5037" t="s">
        <v>6907</v>
      </c>
      <c r="B5037" t="s">
        <v>7181</v>
      </c>
      <c r="C5037" t="s">
        <v>1157</v>
      </c>
      <c r="D5037" t="s">
        <v>2865</v>
      </c>
      <c r="E5037" t="s">
        <v>20</v>
      </c>
      <c r="F5037" t="b">
        <v>0</v>
      </c>
      <c r="G5037" t="s">
        <v>382</v>
      </c>
      <c r="H5037" s="1">
        <v>45665.272037037037</v>
      </c>
      <c r="I5037" t="b">
        <v>1</v>
      </c>
      <c r="J5037" t="b">
        <v>0</v>
      </c>
      <c r="K5037" t="s">
        <v>382</v>
      </c>
      <c r="L5037" t="s">
        <v>22</v>
      </c>
      <c r="M5037">
        <v>445000</v>
      </c>
      <c r="O5037" t="s">
        <v>1911</v>
      </c>
    </row>
    <row r="5038" spans="1:16" x14ac:dyDescent="0.35">
      <c r="A5038" t="s">
        <v>6907</v>
      </c>
      <c r="B5038" t="s">
        <v>7182</v>
      </c>
      <c r="C5038" t="s">
        <v>7183</v>
      </c>
      <c r="D5038" t="s">
        <v>29</v>
      </c>
      <c r="E5038" t="s">
        <v>296</v>
      </c>
      <c r="F5038" t="b">
        <v>0</v>
      </c>
      <c r="G5038" t="s">
        <v>52</v>
      </c>
      <c r="H5038" s="1">
        <v>45665.418263888889</v>
      </c>
      <c r="I5038" t="b">
        <v>0</v>
      </c>
      <c r="J5038" t="b">
        <v>1</v>
      </c>
      <c r="K5038" t="s">
        <v>31</v>
      </c>
      <c r="L5038" t="s">
        <v>22</v>
      </c>
      <c r="M5038">
        <v>135000</v>
      </c>
      <c r="O5038" t="s">
        <v>1225</v>
      </c>
      <c r="P5038" t="s">
        <v>7184</v>
      </c>
    </row>
    <row r="5039" spans="1:16" x14ac:dyDescent="0.35">
      <c r="A5039" t="s">
        <v>6907</v>
      </c>
      <c r="B5039" t="s">
        <v>6907</v>
      </c>
      <c r="C5039" t="s">
        <v>736</v>
      </c>
      <c r="D5039" t="s">
        <v>443</v>
      </c>
      <c r="E5039" t="s">
        <v>20</v>
      </c>
      <c r="F5039" t="b">
        <v>0</v>
      </c>
      <c r="G5039" t="s">
        <v>68</v>
      </c>
      <c r="H5039" s="1">
        <v>45665.500810185193</v>
      </c>
      <c r="I5039" t="b">
        <v>0</v>
      </c>
      <c r="J5039" t="b">
        <v>1</v>
      </c>
      <c r="K5039" t="s">
        <v>31</v>
      </c>
      <c r="L5039" t="s">
        <v>22</v>
      </c>
      <c r="M5039">
        <v>137800</v>
      </c>
      <c r="O5039" t="s">
        <v>737</v>
      </c>
      <c r="P5039" t="s">
        <v>7185</v>
      </c>
    </row>
    <row r="5040" spans="1:16" x14ac:dyDescent="0.35">
      <c r="A5040" t="s">
        <v>6907</v>
      </c>
      <c r="B5040" t="s">
        <v>7186</v>
      </c>
      <c r="C5040" t="s">
        <v>132</v>
      </c>
      <c r="D5040" t="s">
        <v>573</v>
      </c>
      <c r="E5040" t="s">
        <v>296</v>
      </c>
      <c r="F5040" t="b">
        <v>0</v>
      </c>
      <c r="G5040" t="s">
        <v>52</v>
      </c>
      <c r="H5040" s="1">
        <v>45665.501562500001</v>
      </c>
      <c r="I5040" t="b">
        <v>0</v>
      </c>
      <c r="J5040" t="b">
        <v>1</v>
      </c>
      <c r="K5040" t="s">
        <v>31</v>
      </c>
      <c r="L5040" t="s">
        <v>32</v>
      </c>
      <c r="N5040">
        <v>57.060001373291023</v>
      </c>
      <c r="O5040" t="s">
        <v>7187</v>
      </c>
      <c r="P5040" t="s">
        <v>7188</v>
      </c>
    </row>
    <row r="5041" spans="1:16" x14ac:dyDescent="0.35">
      <c r="A5041" t="s">
        <v>6907</v>
      </c>
      <c r="B5041" t="s">
        <v>7189</v>
      </c>
      <c r="C5041" t="s">
        <v>350</v>
      </c>
      <c r="D5041" t="s">
        <v>36</v>
      </c>
      <c r="E5041" t="s">
        <v>20</v>
      </c>
      <c r="F5041" t="b">
        <v>0</v>
      </c>
      <c r="G5041" t="s">
        <v>52</v>
      </c>
      <c r="H5041" s="1">
        <v>45665.626597222217</v>
      </c>
      <c r="I5041" t="b">
        <v>1</v>
      </c>
      <c r="J5041" t="b">
        <v>0</v>
      </c>
      <c r="K5041" t="s">
        <v>31</v>
      </c>
      <c r="L5041" t="s">
        <v>22</v>
      </c>
      <c r="M5041">
        <v>142500</v>
      </c>
      <c r="O5041" t="s">
        <v>3268</v>
      </c>
      <c r="P5041" t="s">
        <v>7190</v>
      </c>
    </row>
    <row r="5042" spans="1:16" x14ac:dyDescent="0.35">
      <c r="A5042" t="s">
        <v>6907</v>
      </c>
      <c r="B5042" t="s">
        <v>7191</v>
      </c>
      <c r="C5042" t="s">
        <v>7192</v>
      </c>
      <c r="D5042" t="s">
        <v>1955</v>
      </c>
      <c r="E5042" t="s">
        <v>91</v>
      </c>
      <c r="F5042" t="b">
        <v>0</v>
      </c>
      <c r="G5042" t="s">
        <v>52</v>
      </c>
      <c r="H5042" s="1">
        <v>45665.668217592603</v>
      </c>
      <c r="I5042" t="b">
        <v>0</v>
      </c>
      <c r="J5042" t="b">
        <v>1</v>
      </c>
      <c r="K5042" t="s">
        <v>31</v>
      </c>
      <c r="L5042" t="s">
        <v>32</v>
      </c>
      <c r="N5042">
        <v>50</v>
      </c>
      <c r="O5042" t="s">
        <v>7193</v>
      </c>
      <c r="P5042" t="s">
        <v>7194</v>
      </c>
    </row>
    <row r="5043" spans="1:16" x14ac:dyDescent="0.35">
      <c r="A5043" t="s">
        <v>6907</v>
      </c>
      <c r="B5043" t="s">
        <v>7195</v>
      </c>
      <c r="C5043" t="s">
        <v>18</v>
      </c>
      <c r="D5043" t="s">
        <v>36</v>
      </c>
      <c r="E5043" t="s">
        <v>91</v>
      </c>
      <c r="F5043" t="b">
        <v>1</v>
      </c>
      <c r="G5043" t="s">
        <v>52</v>
      </c>
      <c r="H5043" s="1">
        <v>45665.709988425922</v>
      </c>
      <c r="I5043" t="b">
        <v>0</v>
      </c>
      <c r="J5043" t="b">
        <v>0</v>
      </c>
      <c r="K5043" t="s">
        <v>31</v>
      </c>
      <c r="L5043" t="s">
        <v>32</v>
      </c>
      <c r="N5043">
        <v>53.5</v>
      </c>
      <c r="O5043" t="s">
        <v>7196</v>
      </c>
      <c r="P5043" t="s">
        <v>811</v>
      </c>
    </row>
    <row r="5044" spans="1:16" x14ac:dyDescent="0.35">
      <c r="A5044" t="s">
        <v>6907</v>
      </c>
      <c r="B5044" t="s">
        <v>7197</v>
      </c>
      <c r="C5044" t="s">
        <v>7198</v>
      </c>
      <c r="D5044" t="s">
        <v>269</v>
      </c>
      <c r="E5044" t="s">
        <v>91</v>
      </c>
      <c r="F5044" t="b">
        <v>0</v>
      </c>
      <c r="G5044" t="s">
        <v>43</v>
      </c>
      <c r="H5044" s="1">
        <v>45665.752222222232</v>
      </c>
      <c r="I5044" t="b">
        <v>0</v>
      </c>
      <c r="J5044" t="b">
        <v>0</v>
      </c>
      <c r="K5044" t="s">
        <v>31</v>
      </c>
      <c r="L5044" t="s">
        <v>32</v>
      </c>
      <c r="N5044">
        <v>65</v>
      </c>
      <c r="O5044" t="s">
        <v>747</v>
      </c>
      <c r="P5044" t="s">
        <v>7199</v>
      </c>
    </row>
    <row r="5045" spans="1:16" x14ac:dyDescent="0.35">
      <c r="A5045" t="s">
        <v>6907</v>
      </c>
      <c r="B5045" t="s">
        <v>7200</v>
      </c>
      <c r="C5045" t="s">
        <v>7201</v>
      </c>
      <c r="D5045" t="s">
        <v>36</v>
      </c>
      <c r="E5045" t="s">
        <v>20</v>
      </c>
      <c r="F5045" t="b">
        <v>0</v>
      </c>
      <c r="G5045" t="s">
        <v>52</v>
      </c>
      <c r="H5045" s="1">
        <v>45665.79179398148</v>
      </c>
      <c r="I5045" t="b">
        <v>0</v>
      </c>
      <c r="J5045" t="b">
        <v>0</v>
      </c>
      <c r="K5045" t="s">
        <v>31</v>
      </c>
      <c r="L5045" t="s">
        <v>22</v>
      </c>
      <c r="M5045">
        <v>119850</v>
      </c>
      <c r="O5045" t="s">
        <v>7202</v>
      </c>
      <c r="P5045" t="s">
        <v>7203</v>
      </c>
    </row>
    <row r="5046" spans="1:16" x14ac:dyDescent="0.35">
      <c r="A5046" t="s">
        <v>6907</v>
      </c>
      <c r="B5046" t="s">
        <v>6907</v>
      </c>
      <c r="C5046" t="s">
        <v>7204</v>
      </c>
      <c r="D5046" t="s">
        <v>17437</v>
      </c>
      <c r="E5046" t="s">
        <v>20</v>
      </c>
      <c r="F5046" t="b">
        <v>0</v>
      </c>
      <c r="G5046" t="s">
        <v>52</v>
      </c>
      <c r="H5046" s="1">
        <v>45665.793124999997</v>
      </c>
      <c r="I5046" t="b">
        <v>1</v>
      </c>
      <c r="J5046" t="b">
        <v>0</v>
      </c>
      <c r="K5046" t="s">
        <v>31</v>
      </c>
      <c r="L5046" t="s">
        <v>22</v>
      </c>
      <c r="M5046">
        <v>110000</v>
      </c>
      <c r="O5046" t="s">
        <v>61</v>
      </c>
      <c r="P5046" t="s">
        <v>7134</v>
      </c>
    </row>
    <row r="5047" spans="1:16" x14ac:dyDescent="0.35">
      <c r="A5047" t="s">
        <v>6907</v>
      </c>
      <c r="B5047" t="s">
        <v>7205</v>
      </c>
      <c r="C5047" t="s">
        <v>7206</v>
      </c>
      <c r="D5047" t="s">
        <v>110</v>
      </c>
      <c r="E5047" t="s">
        <v>91</v>
      </c>
      <c r="F5047" t="b">
        <v>0</v>
      </c>
      <c r="G5047" t="s">
        <v>52</v>
      </c>
      <c r="H5047" s="1">
        <v>45665.793194444443</v>
      </c>
      <c r="I5047" t="b">
        <v>0</v>
      </c>
      <c r="J5047" t="b">
        <v>1</v>
      </c>
      <c r="K5047" t="s">
        <v>31</v>
      </c>
      <c r="L5047" t="s">
        <v>22</v>
      </c>
      <c r="M5047">
        <v>113000</v>
      </c>
      <c r="O5047" t="s">
        <v>7207</v>
      </c>
      <c r="P5047" t="s">
        <v>7208</v>
      </c>
    </row>
    <row r="5048" spans="1:16" x14ac:dyDescent="0.35">
      <c r="A5048" t="s">
        <v>6907</v>
      </c>
      <c r="B5048" t="s">
        <v>7209</v>
      </c>
      <c r="C5048" t="s">
        <v>407</v>
      </c>
      <c r="D5048" t="s">
        <v>36</v>
      </c>
      <c r="E5048" t="s">
        <v>91</v>
      </c>
      <c r="F5048" t="b">
        <v>0</v>
      </c>
      <c r="G5048" t="s">
        <v>52</v>
      </c>
      <c r="H5048" s="1">
        <v>45665.83488425926</v>
      </c>
      <c r="I5048" t="b">
        <v>1</v>
      </c>
      <c r="J5048" t="b">
        <v>1</v>
      </c>
      <c r="K5048" t="s">
        <v>31</v>
      </c>
      <c r="L5048" t="s">
        <v>32</v>
      </c>
      <c r="N5048">
        <v>65</v>
      </c>
      <c r="O5048" t="s">
        <v>2360</v>
      </c>
      <c r="P5048" t="s">
        <v>7210</v>
      </c>
    </row>
    <row r="5049" spans="1:16" x14ac:dyDescent="0.35">
      <c r="A5049" t="s">
        <v>6907</v>
      </c>
      <c r="B5049" t="s">
        <v>7211</v>
      </c>
      <c r="C5049" t="s">
        <v>182</v>
      </c>
      <c r="D5049" t="s">
        <v>269</v>
      </c>
      <c r="E5049" t="s">
        <v>91</v>
      </c>
      <c r="F5049" t="b">
        <v>0</v>
      </c>
      <c r="G5049" t="s">
        <v>52</v>
      </c>
      <c r="H5049" s="1">
        <v>45665.83489583333</v>
      </c>
      <c r="I5049" t="b">
        <v>1</v>
      </c>
      <c r="J5049" t="b">
        <v>0</v>
      </c>
      <c r="K5049" t="s">
        <v>31</v>
      </c>
      <c r="L5049" t="s">
        <v>32</v>
      </c>
      <c r="N5049">
        <v>80</v>
      </c>
      <c r="O5049" t="s">
        <v>7212</v>
      </c>
      <c r="P5049" t="s">
        <v>7213</v>
      </c>
    </row>
    <row r="5050" spans="1:16" x14ac:dyDescent="0.35">
      <c r="A5050" t="s">
        <v>6907</v>
      </c>
      <c r="B5050" t="s">
        <v>7214</v>
      </c>
      <c r="C5050" t="s">
        <v>182</v>
      </c>
      <c r="D5050" t="s">
        <v>269</v>
      </c>
      <c r="E5050" t="s">
        <v>91</v>
      </c>
      <c r="F5050" t="b">
        <v>0</v>
      </c>
      <c r="G5050" t="s">
        <v>68</v>
      </c>
      <c r="H5050" s="1">
        <v>45665.835949074077</v>
      </c>
      <c r="I5050" t="b">
        <v>1</v>
      </c>
      <c r="J5050" t="b">
        <v>0</v>
      </c>
      <c r="K5050" t="s">
        <v>31</v>
      </c>
      <c r="L5050" t="s">
        <v>32</v>
      </c>
      <c r="N5050">
        <v>75</v>
      </c>
      <c r="O5050" t="s">
        <v>7212</v>
      </c>
      <c r="P5050" t="s">
        <v>7213</v>
      </c>
    </row>
    <row r="5051" spans="1:16" x14ac:dyDescent="0.35">
      <c r="A5051" t="s">
        <v>6907</v>
      </c>
      <c r="B5051" t="s">
        <v>7215</v>
      </c>
      <c r="C5051" t="s">
        <v>923</v>
      </c>
      <c r="D5051" t="s">
        <v>36</v>
      </c>
      <c r="E5051" t="s">
        <v>20</v>
      </c>
      <c r="F5051" t="b">
        <v>0</v>
      </c>
      <c r="G5051" t="s">
        <v>52</v>
      </c>
      <c r="H5051" s="1">
        <v>45665.876597222217</v>
      </c>
      <c r="I5051" t="b">
        <v>1</v>
      </c>
      <c r="J5051" t="b">
        <v>1</v>
      </c>
      <c r="K5051" t="s">
        <v>31</v>
      </c>
      <c r="L5051" t="s">
        <v>22</v>
      </c>
      <c r="M5051">
        <v>98050</v>
      </c>
      <c r="O5051" t="s">
        <v>7216</v>
      </c>
      <c r="P5051" t="s">
        <v>314</v>
      </c>
    </row>
    <row r="5052" spans="1:16" x14ac:dyDescent="0.35">
      <c r="A5052" t="s">
        <v>6907</v>
      </c>
      <c r="B5052" t="s">
        <v>7217</v>
      </c>
      <c r="C5052" t="s">
        <v>146</v>
      </c>
      <c r="D5052" t="s">
        <v>269</v>
      </c>
      <c r="E5052" t="s">
        <v>91</v>
      </c>
      <c r="F5052" t="b">
        <v>0</v>
      </c>
      <c r="G5052" t="s">
        <v>52</v>
      </c>
      <c r="H5052" s="1">
        <v>45665.918136574073</v>
      </c>
      <c r="I5052" t="b">
        <v>1</v>
      </c>
      <c r="J5052" t="b">
        <v>0</v>
      </c>
      <c r="K5052" t="s">
        <v>31</v>
      </c>
      <c r="L5052" t="s">
        <v>32</v>
      </c>
      <c r="N5052">
        <v>69.5</v>
      </c>
      <c r="O5052" t="s">
        <v>7218</v>
      </c>
      <c r="P5052" t="s">
        <v>7219</v>
      </c>
    </row>
    <row r="5053" spans="1:16" x14ac:dyDescent="0.35">
      <c r="A5053" t="s">
        <v>6907</v>
      </c>
      <c r="B5053" t="s">
        <v>6907</v>
      </c>
      <c r="C5053" t="s">
        <v>2692</v>
      </c>
      <c r="D5053" t="s">
        <v>110</v>
      </c>
      <c r="E5053" t="s">
        <v>20</v>
      </c>
      <c r="F5053" t="b">
        <v>0</v>
      </c>
      <c r="G5053" t="s">
        <v>52</v>
      </c>
      <c r="H5053" s="1">
        <v>45665.918182870373</v>
      </c>
      <c r="I5053" t="b">
        <v>0</v>
      </c>
      <c r="J5053" t="b">
        <v>1</v>
      </c>
      <c r="K5053" t="s">
        <v>31</v>
      </c>
      <c r="L5053" t="s">
        <v>22</v>
      </c>
      <c r="M5053">
        <v>115000</v>
      </c>
      <c r="O5053" t="s">
        <v>7220</v>
      </c>
      <c r="P5053" t="s">
        <v>7221</v>
      </c>
    </row>
    <row r="5054" spans="1:16" x14ac:dyDescent="0.35">
      <c r="A5054" t="s">
        <v>6907</v>
      </c>
      <c r="B5054" t="s">
        <v>7222</v>
      </c>
      <c r="C5054" t="s">
        <v>537</v>
      </c>
      <c r="D5054" t="s">
        <v>110</v>
      </c>
      <c r="E5054" t="s">
        <v>20</v>
      </c>
      <c r="F5054" t="b">
        <v>0</v>
      </c>
      <c r="G5054" t="s">
        <v>68</v>
      </c>
      <c r="H5054" s="1">
        <v>45665.919293981482</v>
      </c>
      <c r="I5054" t="b">
        <v>0</v>
      </c>
      <c r="J5054" t="b">
        <v>1</v>
      </c>
      <c r="K5054" t="s">
        <v>31</v>
      </c>
      <c r="L5054" t="s">
        <v>22</v>
      </c>
      <c r="M5054">
        <v>110000</v>
      </c>
      <c r="O5054" t="s">
        <v>1494</v>
      </c>
      <c r="P5054" t="s">
        <v>1533</v>
      </c>
    </row>
    <row r="5055" spans="1:16" x14ac:dyDescent="0.35">
      <c r="A5055" t="s">
        <v>6907</v>
      </c>
      <c r="B5055" t="s">
        <v>7223</v>
      </c>
      <c r="C5055" t="s">
        <v>6146</v>
      </c>
      <c r="D5055" t="s">
        <v>110</v>
      </c>
      <c r="E5055" t="s">
        <v>91</v>
      </c>
      <c r="F5055" t="b">
        <v>0</v>
      </c>
      <c r="G5055" t="s">
        <v>43</v>
      </c>
      <c r="H5055" s="1">
        <v>45665.960590277777</v>
      </c>
      <c r="I5055" t="b">
        <v>1</v>
      </c>
      <c r="J5055" t="b">
        <v>0</v>
      </c>
      <c r="K5055" t="s">
        <v>31</v>
      </c>
      <c r="L5055" t="s">
        <v>32</v>
      </c>
      <c r="N5055">
        <v>45.060001373291023</v>
      </c>
      <c r="O5055" t="s">
        <v>7224</v>
      </c>
      <c r="P5055" t="s">
        <v>7225</v>
      </c>
    </row>
    <row r="5056" spans="1:16" x14ac:dyDescent="0.35">
      <c r="A5056" t="s">
        <v>6907</v>
      </c>
      <c r="B5056" t="s">
        <v>7226</v>
      </c>
      <c r="C5056" t="s">
        <v>193</v>
      </c>
      <c r="D5056" t="s">
        <v>36</v>
      </c>
      <c r="E5056" t="s">
        <v>20</v>
      </c>
      <c r="F5056" t="b">
        <v>0</v>
      </c>
      <c r="G5056" t="s">
        <v>52</v>
      </c>
      <c r="H5056" s="1">
        <v>45666.001469907409</v>
      </c>
      <c r="I5056" t="b">
        <v>0</v>
      </c>
      <c r="J5056" t="b">
        <v>1</v>
      </c>
      <c r="K5056" t="s">
        <v>31</v>
      </c>
      <c r="L5056" t="s">
        <v>22</v>
      </c>
      <c r="M5056">
        <v>121500</v>
      </c>
      <c r="O5056" t="s">
        <v>7227</v>
      </c>
      <c r="P5056" t="s">
        <v>7228</v>
      </c>
    </row>
    <row r="5057" spans="1:16" x14ac:dyDescent="0.35">
      <c r="A5057" t="s">
        <v>6907</v>
      </c>
      <c r="B5057" t="s">
        <v>7229</v>
      </c>
      <c r="C5057" t="s">
        <v>201</v>
      </c>
      <c r="D5057" t="s">
        <v>36</v>
      </c>
      <c r="E5057" t="s">
        <v>91</v>
      </c>
      <c r="F5057" t="b">
        <v>0</v>
      </c>
      <c r="G5057" t="s">
        <v>52</v>
      </c>
      <c r="H5057" s="1">
        <v>45666.001597222217</v>
      </c>
      <c r="I5057" t="b">
        <v>1</v>
      </c>
      <c r="J5057" t="b">
        <v>0</v>
      </c>
      <c r="K5057" t="s">
        <v>31</v>
      </c>
      <c r="L5057" t="s">
        <v>32</v>
      </c>
      <c r="N5057">
        <v>60</v>
      </c>
      <c r="O5057" t="s">
        <v>924</v>
      </c>
      <c r="P5057" t="s">
        <v>7230</v>
      </c>
    </row>
    <row r="5058" spans="1:16" x14ac:dyDescent="0.35">
      <c r="A5058" t="s">
        <v>6907</v>
      </c>
      <c r="B5058" t="s">
        <v>7231</v>
      </c>
      <c r="C5058" t="s">
        <v>7232</v>
      </c>
      <c r="D5058" t="s">
        <v>110</v>
      </c>
      <c r="E5058" t="s">
        <v>20</v>
      </c>
      <c r="F5058" t="b">
        <v>0</v>
      </c>
      <c r="G5058" t="s">
        <v>68</v>
      </c>
      <c r="H5058" s="1">
        <v>45666.002581018518</v>
      </c>
      <c r="I5058" t="b">
        <v>1</v>
      </c>
      <c r="J5058" t="b">
        <v>0</v>
      </c>
      <c r="K5058" t="s">
        <v>31</v>
      </c>
      <c r="L5058" t="s">
        <v>22</v>
      </c>
      <c r="M5058">
        <v>134028.96875</v>
      </c>
      <c r="O5058" t="s">
        <v>7233</v>
      </c>
      <c r="P5058" t="s">
        <v>7234</v>
      </c>
    </row>
    <row r="5059" spans="1:16" x14ac:dyDescent="0.35">
      <c r="A5059" t="s">
        <v>6907</v>
      </c>
      <c r="B5059" t="s">
        <v>7045</v>
      </c>
      <c r="C5059" t="s">
        <v>410</v>
      </c>
      <c r="D5059" t="s">
        <v>7235</v>
      </c>
      <c r="E5059" t="s">
        <v>20</v>
      </c>
      <c r="F5059" t="b">
        <v>0</v>
      </c>
      <c r="G5059" t="s">
        <v>47</v>
      </c>
      <c r="H5059" s="1">
        <v>45666.251828703702</v>
      </c>
      <c r="I5059" t="b">
        <v>0</v>
      </c>
      <c r="J5059" t="b">
        <v>1</v>
      </c>
      <c r="K5059" t="s">
        <v>31</v>
      </c>
      <c r="L5059" t="s">
        <v>22</v>
      </c>
      <c r="M5059">
        <v>134000</v>
      </c>
      <c r="O5059" t="s">
        <v>7236</v>
      </c>
      <c r="P5059" t="s">
        <v>7047</v>
      </c>
    </row>
    <row r="5060" spans="1:16" x14ac:dyDescent="0.35">
      <c r="A5060" t="s">
        <v>6907</v>
      </c>
      <c r="B5060" t="s">
        <v>7237</v>
      </c>
      <c r="C5060" t="s">
        <v>546</v>
      </c>
      <c r="D5060" t="s">
        <v>110</v>
      </c>
      <c r="E5060" t="s">
        <v>20</v>
      </c>
      <c r="F5060" t="b">
        <v>0</v>
      </c>
      <c r="G5060" t="s">
        <v>52</v>
      </c>
      <c r="H5060" s="1">
        <v>45666.376886574071</v>
      </c>
      <c r="I5060" t="b">
        <v>0</v>
      </c>
      <c r="J5060" t="b">
        <v>1</v>
      </c>
      <c r="K5060" t="s">
        <v>31</v>
      </c>
      <c r="L5060" t="s">
        <v>22</v>
      </c>
      <c r="M5060">
        <v>112500</v>
      </c>
      <c r="O5060" t="s">
        <v>4087</v>
      </c>
      <c r="P5060" t="s">
        <v>7238</v>
      </c>
    </row>
    <row r="5061" spans="1:16" x14ac:dyDescent="0.35">
      <c r="A5061" t="s">
        <v>6907</v>
      </c>
      <c r="B5061" t="s">
        <v>7239</v>
      </c>
      <c r="C5061" t="s">
        <v>7240</v>
      </c>
      <c r="D5061" t="s">
        <v>29</v>
      </c>
      <c r="E5061" t="s">
        <v>296</v>
      </c>
      <c r="F5061" t="b">
        <v>0</v>
      </c>
      <c r="G5061" t="s">
        <v>52</v>
      </c>
      <c r="H5061" s="1">
        <v>45666.418553240743</v>
      </c>
      <c r="I5061" t="b">
        <v>0</v>
      </c>
      <c r="J5061" t="b">
        <v>1</v>
      </c>
      <c r="K5061" t="s">
        <v>31</v>
      </c>
      <c r="L5061" t="s">
        <v>22</v>
      </c>
      <c r="M5061">
        <v>135000</v>
      </c>
      <c r="O5061" t="s">
        <v>1225</v>
      </c>
      <c r="P5061" t="s">
        <v>7241</v>
      </c>
    </row>
    <row r="5062" spans="1:16" x14ac:dyDescent="0.35">
      <c r="A5062" t="s">
        <v>6907</v>
      </c>
      <c r="B5062" t="s">
        <v>7242</v>
      </c>
      <c r="C5062" t="s">
        <v>628</v>
      </c>
      <c r="D5062" t="s">
        <v>36</v>
      </c>
      <c r="E5062" t="s">
        <v>20</v>
      </c>
      <c r="F5062" t="b">
        <v>0</v>
      </c>
      <c r="G5062" t="s">
        <v>52</v>
      </c>
      <c r="H5062" s="1">
        <v>45666.418599537043</v>
      </c>
      <c r="I5062" t="b">
        <v>0</v>
      </c>
      <c r="J5062" t="b">
        <v>1</v>
      </c>
      <c r="K5062" t="s">
        <v>31</v>
      </c>
      <c r="L5062" t="s">
        <v>22</v>
      </c>
      <c r="M5062">
        <v>162500</v>
      </c>
      <c r="O5062" t="s">
        <v>53</v>
      </c>
      <c r="P5062" t="s">
        <v>7138</v>
      </c>
    </row>
    <row r="5063" spans="1:16" x14ac:dyDescent="0.35">
      <c r="A5063" t="s">
        <v>6907</v>
      </c>
      <c r="B5063" t="s">
        <v>7243</v>
      </c>
      <c r="C5063" t="s">
        <v>7244</v>
      </c>
      <c r="D5063" t="s">
        <v>29</v>
      </c>
      <c r="E5063" t="s">
        <v>20</v>
      </c>
      <c r="F5063" t="b">
        <v>0</v>
      </c>
      <c r="G5063" t="s">
        <v>52</v>
      </c>
      <c r="H5063" s="1">
        <v>45666.418611111112</v>
      </c>
      <c r="I5063" t="b">
        <v>0</v>
      </c>
      <c r="J5063" t="b">
        <v>1</v>
      </c>
      <c r="K5063" t="s">
        <v>31</v>
      </c>
      <c r="L5063" t="s">
        <v>22</v>
      </c>
      <c r="M5063">
        <v>135000</v>
      </c>
      <c r="O5063" t="s">
        <v>1225</v>
      </c>
      <c r="P5063" t="s">
        <v>7245</v>
      </c>
    </row>
    <row r="5064" spans="1:16" x14ac:dyDescent="0.35">
      <c r="A5064" t="s">
        <v>6907</v>
      </c>
      <c r="B5064" t="s">
        <v>7059</v>
      </c>
      <c r="C5064" t="s">
        <v>2117</v>
      </c>
      <c r="D5064" t="s">
        <v>36</v>
      </c>
      <c r="E5064" t="s">
        <v>20</v>
      </c>
      <c r="F5064" t="b">
        <v>0</v>
      </c>
      <c r="G5064" t="s">
        <v>68</v>
      </c>
      <c r="H5064" s="1">
        <v>45666.461192129631</v>
      </c>
      <c r="I5064" t="b">
        <v>0</v>
      </c>
      <c r="J5064" t="b">
        <v>0</v>
      </c>
      <c r="K5064" t="s">
        <v>31</v>
      </c>
      <c r="L5064" t="s">
        <v>22</v>
      </c>
      <c r="M5064">
        <v>162500</v>
      </c>
      <c r="O5064" t="s">
        <v>7246</v>
      </c>
      <c r="P5064" t="s">
        <v>917</v>
      </c>
    </row>
    <row r="5065" spans="1:16" x14ac:dyDescent="0.35">
      <c r="A5065" t="s">
        <v>6907</v>
      </c>
      <c r="B5065" t="s">
        <v>7247</v>
      </c>
      <c r="C5065" t="s">
        <v>18</v>
      </c>
      <c r="D5065" t="s">
        <v>36</v>
      </c>
      <c r="E5065" t="s">
        <v>20</v>
      </c>
      <c r="F5065" t="b">
        <v>1</v>
      </c>
      <c r="G5065" t="s">
        <v>47</v>
      </c>
      <c r="H5065" s="1">
        <v>45666.585462962961</v>
      </c>
      <c r="I5065" t="b">
        <v>0</v>
      </c>
      <c r="J5065" t="b">
        <v>0</v>
      </c>
      <c r="K5065" t="s">
        <v>31</v>
      </c>
      <c r="L5065" t="s">
        <v>22</v>
      </c>
      <c r="M5065">
        <v>124700</v>
      </c>
      <c r="O5065" t="s">
        <v>2874</v>
      </c>
      <c r="P5065" t="s">
        <v>7248</v>
      </c>
    </row>
    <row r="5066" spans="1:16" x14ac:dyDescent="0.35">
      <c r="A5066" t="s">
        <v>6907</v>
      </c>
      <c r="B5066" t="s">
        <v>7249</v>
      </c>
      <c r="C5066" t="s">
        <v>3355</v>
      </c>
      <c r="D5066" t="s">
        <v>36</v>
      </c>
      <c r="E5066" t="s">
        <v>20</v>
      </c>
      <c r="F5066" t="b">
        <v>0</v>
      </c>
      <c r="G5066" t="s">
        <v>52</v>
      </c>
      <c r="H5066" s="1">
        <v>45666.626944444448</v>
      </c>
      <c r="I5066" t="b">
        <v>0</v>
      </c>
      <c r="J5066" t="b">
        <v>0</v>
      </c>
      <c r="K5066" t="s">
        <v>31</v>
      </c>
      <c r="L5066" t="s">
        <v>22</v>
      </c>
      <c r="M5066">
        <v>140000</v>
      </c>
      <c r="O5066" t="s">
        <v>6765</v>
      </c>
      <c r="P5066" t="s">
        <v>7250</v>
      </c>
    </row>
    <row r="5067" spans="1:16" x14ac:dyDescent="0.35">
      <c r="A5067" t="s">
        <v>6907</v>
      </c>
      <c r="B5067" t="s">
        <v>7251</v>
      </c>
      <c r="C5067" t="s">
        <v>105</v>
      </c>
      <c r="D5067" t="s">
        <v>110</v>
      </c>
      <c r="E5067" t="s">
        <v>20</v>
      </c>
      <c r="F5067" t="b">
        <v>0</v>
      </c>
      <c r="G5067" t="s">
        <v>105</v>
      </c>
      <c r="H5067" s="1">
        <v>45666.628460648149</v>
      </c>
      <c r="I5067" t="b">
        <v>1</v>
      </c>
      <c r="J5067" t="b">
        <v>0</v>
      </c>
      <c r="K5067" t="s">
        <v>105</v>
      </c>
      <c r="L5067" t="s">
        <v>22</v>
      </c>
      <c r="M5067">
        <v>57640</v>
      </c>
      <c r="O5067" t="s">
        <v>7252</v>
      </c>
      <c r="P5067" t="s">
        <v>7253</v>
      </c>
    </row>
    <row r="5068" spans="1:16" x14ac:dyDescent="0.35">
      <c r="A5068" t="s">
        <v>6907</v>
      </c>
      <c r="B5068" t="s">
        <v>7254</v>
      </c>
      <c r="C5068" t="s">
        <v>986</v>
      </c>
      <c r="D5068" t="s">
        <v>110</v>
      </c>
      <c r="E5068" t="s">
        <v>20</v>
      </c>
      <c r="F5068" t="b">
        <v>0</v>
      </c>
      <c r="G5068" t="s">
        <v>47</v>
      </c>
      <c r="H5068" s="1">
        <v>45666.752152777779</v>
      </c>
      <c r="I5068" t="b">
        <v>0</v>
      </c>
      <c r="J5068" t="b">
        <v>1</v>
      </c>
      <c r="K5068" t="s">
        <v>31</v>
      </c>
      <c r="L5068" t="s">
        <v>22</v>
      </c>
      <c r="M5068">
        <v>108420</v>
      </c>
      <c r="O5068" t="s">
        <v>7255</v>
      </c>
      <c r="P5068" t="s">
        <v>7256</v>
      </c>
    </row>
    <row r="5069" spans="1:16" x14ac:dyDescent="0.35">
      <c r="A5069" t="s">
        <v>6907</v>
      </c>
      <c r="B5069" t="s">
        <v>7049</v>
      </c>
      <c r="C5069" t="s">
        <v>56</v>
      </c>
      <c r="D5069" t="s">
        <v>36</v>
      </c>
      <c r="E5069" t="s">
        <v>20</v>
      </c>
      <c r="F5069" t="b">
        <v>0</v>
      </c>
      <c r="G5069" t="s">
        <v>47</v>
      </c>
      <c r="H5069" s="1">
        <v>45666.79378472222</v>
      </c>
      <c r="I5069" t="b">
        <v>1</v>
      </c>
      <c r="J5069" t="b">
        <v>1</v>
      </c>
      <c r="K5069" t="s">
        <v>31</v>
      </c>
      <c r="L5069" t="s">
        <v>22</v>
      </c>
      <c r="M5069">
        <v>110000</v>
      </c>
      <c r="O5069" t="s">
        <v>77</v>
      </c>
      <c r="P5069" t="s">
        <v>7257</v>
      </c>
    </row>
    <row r="5070" spans="1:16" x14ac:dyDescent="0.35">
      <c r="A5070" t="s">
        <v>6907</v>
      </c>
      <c r="B5070" t="s">
        <v>7258</v>
      </c>
      <c r="C5070" t="s">
        <v>154</v>
      </c>
      <c r="D5070" t="s">
        <v>36</v>
      </c>
      <c r="E5070" t="s">
        <v>20</v>
      </c>
      <c r="F5070" t="b">
        <v>0</v>
      </c>
      <c r="G5070" t="s">
        <v>47</v>
      </c>
      <c r="H5070" s="1">
        <v>45666.793865740743</v>
      </c>
      <c r="I5070" t="b">
        <v>1</v>
      </c>
      <c r="J5070" t="b">
        <v>0</v>
      </c>
      <c r="K5070" t="s">
        <v>31</v>
      </c>
      <c r="L5070" t="s">
        <v>22</v>
      </c>
      <c r="M5070">
        <v>102500</v>
      </c>
      <c r="O5070" t="s">
        <v>7259</v>
      </c>
      <c r="P5070" t="s">
        <v>7260</v>
      </c>
    </row>
    <row r="5071" spans="1:16" x14ac:dyDescent="0.35">
      <c r="A5071" t="s">
        <v>6907</v>
      </c>
      <c r="B5071" t="s">
        <v>6986</v>
      </c>
      <c r="C5071" t="s">
        <v>1671</v>
      </c>
      <c r="D5071" t="s">
        <v>269</v>
      </c>
      <c r="E5071" t="s">
        <v>20</v>
      </c>
      <c r="F5071" t="b">
        <v>0</v>
      </c>
      <c r="G5071" t="s">
        <v>47</v>
      </c>
      <c r="H5071" s="1">
        <v>45666.91878472222</v>
      </c>
      <c r="I5071" t="b">
        <v>1</v>
      </c>
      <c r="J5071" t="b">
        <v>1</v>
      </c>
      <c r="K5071" t="s">
        <v>31</v>
      </c>
      <c r="L5071" t="s">
        <v>32</v>
      </c>
      <c r="N5071">
        <v>60</v>
      </c>
      <c r="O5071" t="s">
        <v>116</v>
      </c>
      <c r="P5071" t="s">
        <v>7261</v>
      </c>
    </row>
    <row r="5072" spans="1:16" x14ac:dyDescent="0.35">
      <c r="A5072" t="s">
        <v>6907</v>
      </c>
      <c r="B5072" t="s">
        <v>6907</v>
      </c>
      <c r="C5072" t="s">
        <v>7262</v>
      </c>
      <c r="D5072" t="s">
        <v>110</v>
      </c>
      <c r="E5072" t="s">
        <v>20</v>
      </c>
      <c r="F5072" t="b">
        <v>0</v>
      </c>
      <c r="G5072" t="s">
        <v>43</v>
      </c>
      <c r="H5072" s="1">
        <v>45667.252314814818</v>
      </c>
      <c r="I5072" t="b">
        <v>0</v>
      </c>
      <c r="J5072" t="b">
        <v>0</v>
      </c>
      <c r="K5072" t="s">
        <v>31</v>
      </c>
      <c r="L5072" t="s">
        <v>22</v>
      </c>
      <c r="M5072">
        <v>70000</v>
      </c>
      <c r="O5072" t="s">
        <v>7263</v>
      </c>
      <c r="P5072" t="s">
        <v>7264</v>
      </c>
    </row>
    <row r="5073" spans="1:16" x14ac:dyDescent="0.35">
      <c r="A5073" t="s">
        <v>6907</v>
      </c>
      <c r="B5073" t="s">
        <v>7265</v>
      </c>
      <c r="C5073" t="s">
        <v>154</v>
      </c>
      <c r="D5073" t="s">
        <v>269</v>
      </c>
      <c r="E5073" t="s">
        <v>20</v>
      </c>
      <c r="F5073" t="b">
        <v>0</v>
      </c>
      <c r="G5073" t="s">
        <v>52</v>
      </c>
      <c r="H5073" s="1">
        <v>45667.266273148147</v>
      </c>
      <c r="I5073" t="b">
        <v>1</v>
      </c>
      <c r="J5073" t="b">
        <v>1</v>
      </c>
      <c r="K5073" t="s">
        <v>31</v>
      </c>
      <c r="L5073" t="s">
        <v>22</v>
      </c>
      <c r="M5073">
        <v>114516</v>
      </c>
      <c r="O5073" t="s">
        <v>1494</v>
      </c>
      <c r="P5073" t="s">
        <v>7101</v>
      </c>
    </row>
    <row r="5074" spans="1:16" x14ac:dyDescent="0.35">
      <c r="A5074" t="s">
        <v>6907</v>
      </c>
      <c r="B5074" t="s">
        <v>7266</v>
      </c>
      <c r="C5074" t="s">
        <v>56</v>
      </c>
      <c r="D5074" t="s">
        <v>36</v>
      </c>
      <c r="E5074" t="s">
        <v>20</v>
      </c>
      <c r="F5074" t="b">
        <v>0</v>
      </c>
      <c r="G5074" t="s">
        <v>30</v>
      </c>
      <c r="H5074" s="1">
        <v>45667.267546296287</v>
      </c>
      <c r="I5074" t="b">
        <v>0</v>
      </c>
      <c r="J5074" t="b">
        <v>1</v>
      </c>
      <c r="K5074" t="s">
        <v>31</v>
      </c>
      <c r="L5074" t="s">
        <v>22</v>
      </c>
      <c r="M5074">
        <v>162500</v>
      </c>
      <c r="O5074" t="s">
        <v>53</v>
      </c>
      <c r="P5074" t="s">
        <v>7257</v>
      </c>
    </row>
    <row r="5075" spans="1:16" x14ac:dyDescent="0.35">
      <c r="A5075" t="s">
        <v>6907</v>
      </c>
      <c r="B5075" t="s">
        <v>7267</v>
      </c>
      <c r="C5075" t="s">
        <v>7268</v>
      </c>
      <c r="D5075" t="s">
        <v>110</v>
      </c>
      <c r="E5075" t="s">
        <v>20</v>
      </c>
      <c r="F5075" t="b">
        <v>0</v>
      </c>
      <c r="G5075" t="s">
        <v>52</v>
      </c>
      <c r="H5075" s="1">
        <v>45667.308136574073</v>
      </c>
      <c r="I5075" t="b">
        <v>0</v>
      </c>
      <c r="J5075" t="b">
        <v>1</v>
      </c>
      <c r="K5075" t="s">
        <v>31</v>
      </c>
      <c r="L5075" t="s">
        <v>22</v>
      </c>
      <c r="M5075">
        <v>100000</v>
      </c>
      <c r="O5075" t="s">
        <v>7269</v>
      </c>
      <c r="P5075" t="s">
        <v>7270</v>
      </c>
    </row>
    <row r="5076" spans="1:16" x14ac:dyDescent="0.35">
      <c r="A5076" t="s">
        <v>6907</v>
      </c>
      <c r="B5076" t="s">
        <v>7025</v>
      </c>
      <c r="C5076" t="s">
        <v>7271</v>
      </c>
      <c r="D5076" t="s">
        <v>42</v>
      </c>
      <c r="E5076" t="s">
        <v>20</v>
      </c>
      <c r="F5076" t="b">
        <v>0</v>
      </c>
      <c r="G5076" t="s">
        <v>43</v>
      </c>
      <c r="H5076" s="1">
        <v>45667.392071759263</v>
      </c>
      <c r="I5076" t="b">
        <v>0</v>
      </c>
      <c r="J5076" t="b">
        <v>0</v>
      </c>
      <c r="K5076" t="s">
        <v>31</v>
      </c>
      <c r="L5076" t="s">
        <v>22</v>
      </c>
      <c r="M5076">
        <v>125000</v>
      </c>
      <c r="O5076" t="s">
        <v>7161</v>
      </c>
      <c r="P5076" t="s">
        <v>7272</v>
      </c>
    </row>
    <row r="5077" spans="1:16" x14ac:dyDescent="0.35">
      <c r="A5077" t="s">
        <v>6907</v>
      </c>
      <c r="B5077" t="s">
        <v>7273</v>
      </c>
      <c r="C5077" t="s">
        <v>2490</v>
      </c>
      <c r="D5077" t="s">
        <v>36</v>
      </c>
      <c r="E5077" t="s">
        <v>20</v>
      </c>
      <c r="F5077" t="b">
        <v>0</v>
      </c>
      <c r="G5077" t="s">
        <v>68</v>
      </c>
      <c r="H5077" s="1">
        <v>45667.54241898148</v>
      </c>
      <c r="I5077" t="b">
        <v>0</v>
      </c>
      <c r="J5077" t="b">
        <v>0</v>
      </c>
      <c r="K5077" t="s">
        <v>31</v>
      </c>
      <c r="L5077" t="s">
        <v>22</v>
      </c>
      <c r="M5077">
        <v>122500</v>
      </c>
      <c r="O5077" t="s">
        <v>2537</v>
      </c>
      <c r="P5077" t="s">
        <v>7274</v>
      </c>
    </row>
    <row r="5078" spans="1:16" x14ac:dyDescent="0.35">
      <c r="A5078" t="s">
        <v>6907</v>
      </c>
      <c r="B5078" t="s">
        <v>7275</v>
      </c>
      <c r="C5078" t="s">
        <v>201</v>
      </c>
      <c r="D5078" t="s">
        <v>29</v>
      </c>
      <c r="E5078" t="s">
        <v>20</v>
      </c>
      <c r="F5078" t="b">
        <v>0</v>
      </c>
      <c r="G5078" t="s">
        <v>47</v>
      </c>
      <c r="H5078" s="1">
        <v>45667.55840277778</v>
      </c>
      <c r="I5078" t="b">
        <v>1</v>
      </c>
      <c r="J5078" t="b">
        <v>0</v>
      </c>
      <c r="K5078" t="s">
        <v>31</v>
      </c>
      <c r="L5078" t="s">
        <v>32</v>
      </c>
      <c r="N5078">
        <v>55</v>
      </c>
      <c r="O5078" t="s">
        <v>7276</v>
      </c>
      <c r="P5078" t="s">
        <v>7277</v>
      </c>
    </row>
    <row r="5079" spans="1:16" x14ac:dyDescent="0.35">
      <c r="A5079" t="s">
        <v>6907</v>
      </c>
      <c r="B5079" t="s">
        <v>7030</v>
      </c>
      <c r="C5079" t="s">
        <v>7278</v>
      </c>
      <c r="D5079" t="s">
        <v>42</v>
      </c>
      <c r="E5079" t="s">
        <v>20</v>
      </c>
      <c r="F5079" t="b">
        <v>0</v>
      </c>
      <c r="G5079" t="s">
        <v>47</v>
      </c>
      <c r="H5079" s="1">
        <v>45667.600046296298</v>
      </c>
      <c r="I5079" t="b">
        <v>0</v>
      </c>
      <c r="J5079" t="b">
        <v>1</v>
      </c>
      <c r="K5079" t="s">
        <v>31</v>
      </c>
      <c r="L5079" t="s">
        <v>22</v>
      </c>
      <c r="M5079">
        <v>180000</v>
      </c>
      <c r="O5079" t="s">
        <v>7279</v>
      </c>
      <c r="P5079" t="s">
        <v>7032</v>
      </c>
    </row>
    <row r="5080" spans="1:16" x14ac:dyDescent="0.35">
      <c r="A5080" t="s">
        <v>6907</v>
      </c>
      <c r="B5080" t="s">
        <v>7280</v>
      </c>
      <c r="C5080" t="s">
        <v>491</v>
      </c>
      <c r="D5080" t="s">
        <v>110</v>
      </c>
      <c r="E5080" t="s">
        <v>20</v>
      </c>
      <c r="F5080" t="b">
        <v>0</v>
      </c>
      <c r="G5080" t="s">
        <v>52</v>
      </c>
      <c r="H5080" s="1">
        <v>45667.641365740739</v>
      </c>
      <c r="I5080" t="b">
        <v>1</v>
      </c>
      <c r="J5080" t="b">
        <v>0</v>
      </c>
      <c r="K5080" t="s">
        <v>31</v>
      </c>
      <c r="L5080" t="s">
        <v>32</v>
      </c>
      <c r="N5080">
        <v>70</v>
      </c>
      <c r="O5080" t="s">
        <v>7281</v>
      </c>
      <c r="P5080" t="s">
        <v>1219</v>
      </c>
    </row>
    <row r="5081" spans="1:16" x14ac:dyDescent="0.35">
      <c r="A5081" t="s">
        <v>6907</v>
      </c>
      <c r="B5081" t="s">
        <v>6907</v>
      </c>
      <c r="C5081" t="s">
        <v>7282</v>
      </c>
      <c r="D5081" t="s">
        <v>36</v>
      </c>
      <c r="E5081" t="s">
        <v>20</v>
      </c>
      <c r="F5081" t="b">
        <v>0</v>
      </c>
      <c r="G5081" t="s">
        <v>52</v>
      </c>
      <c r="H5081" s="1">
        <v>45667.641458333332</v>
      </c>
      <c r="I5081" t="b">
        <v>1</v>
      </c>
      <c r="J5081" t="b">
        <v>0</v>
      </c>
      <c r="K5081" t="s">
        <v>31</v>
      </c>
      <c r="L5081" t="s">
        <v>32</v>
      </c>
      <c r="N5081">
        <v>60</v>
      </c>
      <c r="O5081" t="s">
        <v>553</v>
      </c>
      <c r="P5081" t="s">
        <v>433</v>
      </c>
    </row>
    <row r="5082" spans="1:16" x14ac:dyDescent="0.35">
      <c r="A5082" t="s">
        <v>6907</v>
      </c>
      <c r="B5082" t="s">
        <v>7283</v>
      </c>
      <c r="C5082" t="s">
        <v>272</v>
      </c>
      <c r="D5082" t="s">
        <v>36</v>
      </c>
      <c r="E5082" t="s">
        <v>20</v>
      </c>
      <c r="F5082" t="b">
        <v>0</v>
      </c>
      <c r="G5082" t="s">
        <v>52</v>
      </c>
      <c r="H5082" s="1">
        <v>45667.641516203701</v>
      </c>
      <c r="I5082" t="b">
        <v>0</v>
      </c>
      <c r="J5082" t="b">
        <v>0</v>
      </c>
      <c r="K5082" t="s">
        <v>31</v>
      </c>
      <c r="L5082" t="s">
        <v>22</v>
      </c>
      <c r="M5082">
        <v>130000</v>
      </c>
      <c r="O5082" t="s">
        <v>7284</v>
      </c>
    </row>
    <row r="5083" spans="1:16" x14ac:dyDescent="0.35">
      <c r="A5083" t="s">
        <v>6907</v>
      </c>
      <c r="B5083" t="s">
        <v>6907</v>
      </c>
      <c r="C5083" t="s">
        <v>491</v>
      </c>
      <c r="D5083" t="s">
        <v>110</v>
      </c>
      <c r="E5083" t="s">
        <v>20</v>
      </c>
      <c r="F5083" t="b">
        <v>0</v>
      </c>
      <c r="G5083" t="s">
        <v>52</v>
      </c>
      <c r="H5083" s="1">
        <v>45667.724699074082</v>
      </c>
      <c r="I5083" t="b">
        <v>0</v>
      </c>
      <c r="J5083" t="b">
        <v>0</v>
      </c>
      <c r="K5083" t="s">
        <v>31</v>
      </c>
      <c r="L5083" t="s">
        <v>22</v>
      </c>
      <c r="M5083">
        <v>108966.6015625</v>
      </c>
      <c r="O5083" t="s">
        <v>7285</v>
      </c>
      <c r="P5083" t="s">
        <v>7286</v>
      </c>
    </row>
    <row r="5084" spans="1:16" x14ac:dyDescent="0.35">
      <c r="A5084" t="s">
        <v>6907</v>
      </c>
      <c r="B5084" t="s">
        <v>7287</v>
      </c>
      <c r="C5084" t="s">
        <v>491</v>
      </c>
      <c r="D5084" t="s">
        <v>269</v>
      </c>
      <c r="E5084" t="s">
        <v>91</v>
      </c>
      <c r="F5084" t="b">
        <v>0</v>
      </c>
      <c r="G5084" t="s">
        <v>52</v>
      </c>
      <c r="H5084" s="1">
        <v>45667.766365740739</v>
      </c>
      <c r="I5084" t="b">
        <v>1</v>
      </c>
      <c r="J5084" t="b">
        <v>0</v>
      </c>
      <c r="K5084" t="s">
        <v>31</v>
      </c>
      <c r="L5084" t="s">
        <v>32</v>
      </c>
      <c r="N5084">
        <v>72.5</v>
      </c>
      <c r="O5084" t="s">
        <v>7288</v>
      </c>
    </row>
    <row r="5085" spans="1:16" x14ac:dyDescent="0.35">
      <c r="A5085" t="s">
        <v>6907</v>
      </c>
      <c r="B5085" t="s">
        <v>7289</v>
      </c>
      <c r="C5085" t="s">
        <v>3273</v>
      </c>
      <c r="D5085" t="s">
        <v>110</v>
      </c>
      <c r="E5085" t="s">
        <v>91</v>
      </c>
      <c r="F5085" t="b">
        <v>0</v>
      </c>
      <c r="G5085" t="s">
        <v>52</v>
      </c>
      <c r="H5085" s="1">
        <v>45667.766458333332</v>
      </c>
      <c r="I5085" t="b">
        <v>0</v>
      </c>
      <c r="J5085" t="b">
        <v>1</v>
      </c>
      <c r="K5085" t="s">
        <v>31</v>
      </c>
      <c r="L5085" t="s">
        <v>32</v>
      </c>
      <c r="N5085">
        <v>78.044998168945313</v>
      </c>
      <c r="O5085" t="s">
        <v>7290</v>
      </c>
      <c r="P5085" t="s">
        <v>7291</v>
      </c>
    </row>
    <row r="5086" spans="1:16" x14ac:dyDescent="0.35">
      <c r="A5086" t="s">
        <v>6907</v>
      </c>
      <c r="B5086" t="s">
        <v>7292</v>
      </c>
      <c r="C5086" t="s">
        <v>2117</v>
      </c>
      <c r="D5086" t="s">
        <v>110</v>
      </c>
      <c r="E5086" t="s">
        <v>20</v>
      </c>
      <c r="F5086" t="b">
        <v>0</v>
      </c>
      <c r="G5086" t="s">
        <v>52</v>
      </c>
      <c r="H5086" s="1">
        <v>45667.766504629632</v>
      </c>
      <c r="I5086" t="b">
        <v>0</v>
      </c>
      <c r="J5086" t="b">
        <v>0</v>
      </c>
      <c r="K5086" t="s">
        <v>31</v>
      </c>
      <c r="L5086" t="s">
        <v>22</v>
      </c>
      <c r="M5086">
        <v>220715</v>
      </c>
      <c r="O5086" t="s">
        <v>5559</v>
      </c>
    </row>
    <row r="5087" spans="1:16" x14ac:dyDescent="0.35">
      <c r="A5087" t="s">
        <v>6907</v>
      </c>
      <c r="B5087" t="s">
        <v>7293</v>
      </c>
      <c r="C5087" t="s">
        <v>4850</v>
      </c>
      <c r="D5087" t="s">
        <v>42</v>
      </c>
      <c r="E5087" t="s">
        <v>20</v>
      </c>
      <c r="F5087" t="b">
        <v>0</v>
      </c>
      <c r="G5087" t="s">
        <v>52</v>
      </c>
      <c r="H5087" s="1">
        <v>45667.80810185185</v>
      </c>
      <c r="I5087" t="b">
        <v>0</v>
      </c>
      <c r="J5087" t="b">
        <v>0</v>
      </c>
      <c r="K5087" t="s">
        <v>31</v>
      </c>
      <c r="L5087" t="s">
        <v>32</v>
      </c>
      <c r="N5087">
        <v>73</v>
      </c>
      <c r="O5087" t="s">
        <v>5040</v>
      </c>
      <c r="P5087" t="s">
        <v>7294</v>
      </c>
    </row>
    <row r="5088" spans="1:16" x14ac:dyDescent="0.35">
      <c r="A5088" t="s">
        <v>6907</v>
      </c>
      <c r="B5088" t="s">
        <v>6907</v>
      </c>
      <c r="C5088" t="s">
        <v>7295</v>
      </c>
      <c r="D5088" t="s">
        <v>269</v>
      </c>
      <c r="E5088" t="s">
        <v>20</v>
      </c>
      <c r="F5088" t="b">
        <v>0</v>
      </c>
      <c r="G5088" t="s">
        <v>52</v>
      </c>
      <c r="H5088" s="1">
        <v>45667.808125000003</v>
      </c>
      <c r="I5088" t="b">
        <v>1</v>
      </c>
      <c r="J5088" t="b">
        <v>0</v>
      </c>
      <c r="K5088" t="s">
        <v>31</v>
      </c>
      <c r="L5088" t="s">
        <v>22</v>
      </c>
      <c r="M5088">
        <v>80000</v>
      </c>
      <c r="O5088" t="s">
        <v>7296</v>
      </c>
      <c r="P5088" t="s">
        <v>7297</v>
      </c>
    </row>
    <row r="5089" spans="1:16" x14ac:dyDescent="0.35">
      <c r="A5089" t="s">
        <v>6907</v>
      </c>
      <c r="B5089" t="s">
        <v>7010</v>
      </c>
      <c r="C5089" t="s">
        <v>879</v>
      </c>
      <c r="D5089" t="s">
        <v>36</v>
      </c>
      <c r="E5089" t="s">
        <v>20</v>
      </c>
      <c r="F5089" t="b">
        <v>0</v>
      </c>
      <c r="G5089" t="s">
        <v>68</v>
      </c>
      <c r="H5089" s="1">
        <v>45667.834143518521</v>
      </c>
      <c r="I5089" t="b">
        <v>0</v>
      </c>
      <c r="J5089" t="b">
        <v>1</v>
      </c>
      <c r="K5089" t="s">
        <v>31</v>
      </c>
      <c r="L5089" t="s">
        <v>22</v>
      </c>
      <c r="M5089">
        <v>110418</v>
      </c>
      <c r="O5089" t="s">
        <v>7298</v>
      </c>
      <c r="P5089" t="s">
        <v>7299</v>
      </c>
    </row>
    <row r="5090" spans="1:16" x14ac:dyDescent="0.35">
      <c r="A5090" t="s">
        <v>6907</v>
      </c>
      <c r="B5090" t="s">
        <v>7300</v>
      </c>
      <c r="C5090" t="s">
        <v>2780</v>
      </c>
      <c r="D5090" t="s">
        <v>2175</v>
      </c>
      <c r="E5090" t="s">
        <v>20</v>
      </c>
      <c r="F5090" t="b">
        <v>0</v>
      </c>
      <c r="G5090" t="s">
        <v>52</v>
      </c>
      <c r="H5090" s="1">
        <v>45667.849722222221</v>
      </c>
      <c r="I5090" t="b">
        <v>0</v>
      </c>
      <c r="J5090" t="b">
        <v>0</v>
      </c>
      <c r="K5090" t="s">
        <v>31</v>
      </c>
      <c r="L5090" t="s">
        <v>22</v>
      </c>
      <c r="M5090">
        <v>155000</v>
      </c>
      <c r="O5090" t="s">
        <v>53</v>
      </c>
      <c r="P5090" t="s">
        <v>7301</v>
      </c>
    </row>
    <row r="5091" spans="1:16" x14ac:dyDescent="0.35">
      <c r="A5091" t="s">
        <v>6907</v>
      </c>
      <c r="B5091" t="s">
        <v>7139</v>
      </c>
      <c r="C5091" t="s">
        <v>7302</v>
      </c>
      <c r="D5091" t="s">
        <v>36</v>
      </c>
      <c r="E5091" t="s">
        <v>20</v>
      </c>
      <c r="F5091" t="b">
        <v>0</v>
      </c>
      <c r="G5091" t="s">
        <v>52</v>
      </c>
      <c r="H5091" s="1">
        <v>45667.849826388891</v>
      </c>
      <c r="I5091" t="b">
        <v>0</v>
      </c>
      <c r="J5091" t="b">
        <v>1</v>
      </c>
      <c r="K5091" t="s">
        <v>31</v>
      </c>
      <c r="L5091" t="s">
        <v>22</v>
      </c>
      <c r="M5091">
        <v>123800</v>
      </c>
      <c r="O5091" t="s">
        <v>607</v>
      </c>
      <c r="P5091" t="s">
        <v>7141</v>
      </c>
    </row>
    <row r="5092" spans="1:16" x14ac:dyDescent="0.35">
      <c r="A5092" t="s">
        <v>6907</v>
      </c>
      <c r="B5092" t="s">
        <v>7053</v>
      </c>
      <c r="C5092" t="s">
        <v>1671</v>
      </c>
      <c r="D5092" t="s">
        <v>110</v>
      </c>
      <c r="E5092" t="s">
        <v>20</v>
      </c>
      <c r="F5092" t="b">
        <v>0</v>
      </c>
      <c r="G5092" t="s">
        <v>47</v>
      </c>
      <c r="H5092" s="1">
        <v>45667.850046296298</v>
      </c>
      <c r="I5092" t="b">
        <v>1</v>
      </c>
      <c r="J5092" t="b">
        <v>0</v>
      </c>
      <c r="K5092" t="s">
        <v>31</v>
      </c>
      <c r="L5092" t="s">
        <v>22</v>
      </c>
      <c r="M5092">
        <v>155000</v>
      </c>
      <c r="O5092" t="s">
        <v>3658</v>
      </c>
      <c r="P5092" t="s">
        <v>7303</v>
      </c>
    </row>
    <row r="5093" spans="1:16" x14ac:dyDescent="0.35">
      <c r="A5093" t="s">
        <v>6907</v>
      </c>
      <c r="B5093" t="s">
        <v>7049</v>
      </c>
      <c r="C5093" t="s">
        <v>7304</v>
      </c>
      <c r="D5093" t="s">
        <v>110</v>
      </c>
      <c r="E5093" t="s">
        <v>20</v>
      </c>
      <c r="F5093" t="b">
        <v>0</v>
      </c>
      <c r="G5093" t="s">
        <v>47</v>
      </c>
      <c r="H5093" s="1">
        <v>45667.891712962963</v>
      </c>
      <c r="I5093" t="b">
        <v>0</v>
      </c>
      <c r="J5093" t="b">
        <v>0</v>
      </c>
      <c r="K5093" t="s">
        <v>31</v>
      </c>
      <c r="L5093" t="s">
        <v>22</v>
      </c>
      <c r="M5093">
        <v>175000</v>
      </c>
      <c r="O5093" t="s">
        <v>5622</v>
      </c>
      <c r="P5093" t="s">
        <v>7305</v>
      </c>
    </row>
    <row r="5094" spans="1:16" x14ac:dyDescent="0.35">
      <c r="A5094" t="s">
        <v>6907</v>
      </c>
      <c r="B5094" t="s">
        <v>6907</v>
      </c>
      <c r="C5094" t="s">
        <v>237</v>
      </c>
      <c r="D5094" t="s">
        <v>17437</v>
      </c>
      <c r="E5094" t="s">
        <v>20</v>
      </c>
      <c r="F5094" t="b">
        <v>0</v>
      </c>
      <c r="G5094" t="s">
        <v>52</v>
      </c>
      <c r="H5094" s="1">
        <v>45667.933055555557</v>
      </c>
      <c r="I5094" t="b">
        <v>1</v>
      </c>
      <c r="J5094" t="b">
        <v>0</v>
      </c>
      <c r="K5094" t="s">
        <v>31</v>
      </c>
      <c r="L5094" t="s">
        <v>22</v>
      </c>
      <c r="M5094">
        <v>115000</v>
      </c>
      <c r="O5094" t="s">
        <v>61</v>
      </c>
      <c r="P5094" t="s">
        <v>7306</v>
      </c>
    </row>
    <row r="5095" spans="1:16" x14ac:dyDescent="0.35">
      <c r="A5095" t="s">
        <v>6907</v>
      </c>
      <c r="B5095" t="s">
        <v>7105</v>
      </c>
      <c r="C5095" t="s">
        <v>7307</v>
      </c>
      <c r="D5095" t="s">
        <v>36</v>
      </c>
      <c r="E5095" t="s">
        <v>91</v>
      </c>
      <c r="F5095" t="b">
        <v>0</v>
      </c>
      <c r="G5095" t="s">
        <v>52</v>
      </c>
      <c r="H5095" s="1">
        <v>45667.933078703703</v>
      </c>
      <c r="I5095" t="b">
        <v>1</v>
      </c>
      <c r="J5095" t="b">
        <v>0</v>
      </c>
      <c r="K5095" t="s">
        <v>31</v>
      </c>
      <c r="L5095" t="s">
        <v>32</v>
      </c>
      <c r="N5095">
        <v>72.5</v>
      </c>
      <c r="O5095" t="s">
        <v>33</v>
      </c>
      <c r="P5095" t="s">
        <v>6290</v>
      </c>
    </row>
    <row r="5096" spans="1:16" x14ac:dyDescent="0.35">
      <c r="A5096" t="s">
        <v>6907</v>
      </c>
      <c r="B5096" t="s">
        <v>7308</v>
      </c>
      <c r="C5096" t="s">
        <v>175</v>
      </c>
      <c r="D5096" t="s">
        <v>110</v>
      </c>
      <c r="E5096" t="s">
        <v>436</v>
      </c>
      <c r="F5096" t="b">
        <v>0</v>
      </c>
      <c r="G5096" t="s">
        <v>52</v>
      </c>
      <c r="H5096" s="1">
        <v>45667.933136574073</v>
      </c>
      <c r="I5096" t="b">
        <v>1</v>
      </c>
      <c r="J5096" t="b">
        <v>0</v>
      </c>
      <c r="K5096" t="s">
        <v>31</v>
      </c>
      <c r="L5096" t="s">
        <v>32</v>
      </c>
      <c r="N5096">
        <v>40</v>
      </c>
      <c r="O5096" t="s">
        <v>7309</v>
      </c>
    </row>
    <row r="5097" spans="1:16" x14ac:dyDescent="0.35">
      <c r="A5097" t="s">
        <v>6907</v>
      </c>
      <c r="B5097" t="s">
        <v>7310</v>
      </c>
      <c r="C5097" t="s">
        <v>51</v>
      </c>
      <c r="D5097" t="s">
        <v>110</v>
      </c>
      <c r="E5097" t="s">
        <v>20</v>
      </c>
      <c r="F5097" t="b">
        <v>0</v>
      </c>
      <c r="G5097" t="s">
        <v>52</v>
      </c>
      <c r="H5097" s="1">
        <v>45668.016504629632</v>
      </c>
      <c r="I5097" t="b">
        <v>0</v>
      </c>
      <c r="J5097" t="b">
        <v>0</v>
      </c>
      <c r="K5097" t="s">
        <v>31</v>
      </c>
      <c r="L5097" t="s">
        <v>22</v>
      </c>
      <c r="M5097">
        <v>112165</v>
      </c>
      <c r="O5097" t="s">
        <v>7311</v>
      </c>
      <c r="P5097" t="s">
        <v>7312</v>
      </c>
    </row>
    <row r="5098" spans="1:16" x14ac:dyDescent="0.35">
      <c r="A5098" t="s">
        <v>6907</v>
      </c>
      <c r="B5098" t="s">
        <v>7313</v>
      </c>
      <c r="C5098" t="s">
        <v>7314</v>
      </c>
      <c r="D5098" t="s">
        <v>17445</v>
      </c>
      <c r="E5098" t="s">
        <v>20</v>
      </c>
      <c r="F5098" t="b">
        <v>0</v>
      </c>
      <c r="G5098" t="s">
        <v>47</v>
      </c>
      <c r="H5098" s="1">
        <v>45668.016736111109</v>
      </c>
      <c r="I5098" t="b">
        <v>0</v>
      </c>
      <c r="J5098" t="b">
        <v>0</v>
      </c>
      <c r="K5098" t="s">
        <v>31</v>
      </c>
      <c r="L5098" t="s">
        <v>22</v>
      </c>
      <c r="M5098">
        <v>102500</v>
      </c>
      <c r="O5098" t="s">
        <v>7315</v>
      </c>
      <c r="P5098" t="s">
        <v>232</v>
      </c>
    </row>
    <row r="5099" spans="1:16" x14ac:dyDescent="0.35">
      <c r="A5099" t="s">
        <v>6907</v>
      </c>
      <c r="B5099" t="s">
        <v>6907</v>
      </c>
      <c r="C5099" t="s">
        <v>7316</v>
      </c>
      <c r="D5099" t="s">
        <v>36</v>
      </c>
      <c r="E5099" t="s">
        <v>20</v>
      </c>
      <c r="F5099" t="b">
        <v>0</v>
      </c>
      <c r="G5099" t="s">
        <v>43</v>
      </c>
      <c r="H5099" s="1">
        <v>45668.100462962961</v>
      </c>
      <c r="I5099" t="b">
        <v>0</v>
      </c>
      <c r="J5099" t="b">
        <v>0</v>
      </c>
      <c r="K5099" t="s">
        <v>31</v>
      </c>
      <c r="L5099" t="s">
        <v>22</v>
      </c>
      <c r="M5099">
        <v>104300</v>
      </c>
      <c r="O5099" t="s">
        <v>7317</v>
      </c>
      <c r="P5099" t="s">
        <v>7318</v>
      </c>
    </row>
    <row r="5100" spans="1:16" x14ac:dyDescent="0.35">
      <c r="A5100" t="s">
        <v>6907</v>
      </c>
      <c r="B5100" t="s">
        <v>7319</v>
      </c>
      <c r="C5100" t="s">
        <v>56</v>
      </c>
      <c r="D5100" t="s">
        <v>110</v>
      </c>
      <c r="E5100" t="s">
        <v>20</v>
      </c>
      <c r="F5100" t="b">
        <v>0</v>
      </c>
      <c r="G5100" t="s">
        <v>52</v>
      </c>
      <c r="H5100" s="1">
        <v>45668.334768518522</v>
      </c>
      <c r="I5100" t="b">
        <v>0</v>
      </c>
      <c r="J5100" t="b">
        <v>1</v>
      </c>
      <c r="K5100" t="s">
        <v>31</v>
      </c>
      <c r="L5100" t="s">
        <v>22</v>
      </c>
      <c r="M5100">
        <v>138100</v>
      </c>
      <c r="O5100" t="s">
        <v>4905</v>
      </c>
      <c r="P5100" t="s">
        <v>7320</v>
      </c>
    </row>
    <row r="5101" spans="1:16" x14ac:dyDescent="0.35">
      <c r="A5101" t="s">
        <v>6907</v>
      </c>
      <c r="B5101" t="s">
        <v>7010</v>
      </c>
      <c r="C5101" t="s">
        <v>2179</v>
      </c>
      <c r="D5101" t="s">
        <v>29</v>
      </c>
      <c r="E5101" t="s">
        <v>296</v>
      </c>
      <c r="F5101" t="b">
        <v>0</v>
      </c>
      <c r="G5101" t="s">
        <v>52</v>
      </c>
      <c r="H5101" s="1">
        <v>45668.418171296304</v>
      </c>
      <c r="I5101" t="b">
        <v>0</v>
      </c>
      <c r="J5101" t="b">
        <v>1</v>
      </c>
      <c r="K5101" t="s">
        <v>31</v>
      </c>
      <c r="L5101" t="s">
        <v>22</v>
      </c>
      <c r="M5101">
        <v>175500</v>
      </c>
      <c r="O5101" t="s">
        <v>7095</v>
      </c>
      <c r="P5101" t="s">
        <v>7096</v>
      </c>
    </row>
    <row r="5102" spans="1:16" x14ac:dyDescent="0.35">
      <c r="A5102" t="s">
        <v>6907</v>
      </c>
      <c r="B5102" t="s">
        <v>7321</v>
      </c>
      <c r="C5102" t="s">
        <v>7322</v>
      </c>
      <c r="D5102" t="s">
        <v>269</v>
      </c>
      <c r="E5102" t="s">
        <v>20</v>
      </c>
      <c r="F5102" t="b">
        <v>0</v>
      </c>
      <c r="G5102" t="s">
        <v>287</v>
      </c>
      <c r="H5102" s="1">
        <v>45668.466481481482</v>
      </c>
      <c r="I5102" t="b">
        <v>0</v>
      </c>
      <c r="J5102" t="b">
        <v>0</v>
      </c>
      <c r="K5102" t="s">
        <v>287</v>
      </c>
      <c r="L5102" t="s">
        <v>22</v>
      </c>
      <c r="M5102">
        <v>130000</v>
      </c>
      <c r="O5102" t="s">
        <v>7323</v>
      </c>
      <c r="P5102" t="s">
        <v>7324</v>
      </c>
    </row>
    <row r="5103" spans="1:16" x14ac:dyDescent="0.35">
      <c r="A5103" t="s">
        <v>6907</v>
      </c>
      <c r="B5103" t="s">
        <v>7325</v>
      </c>
      <c r="C5103" t="s">
        <v>7326</v>
      </c>
      <c r="D5103" t="s">
        <v>29</v>
      </c>
      <c r="E5103" t="s">
        <v>20</v>
      </c>
      <c r="F5103" t="b">
        <v>0</v>
      </c>
      <c r="G5103" t="s">
        <v>52</v>
      </c>
      <c r="H5103" s="1">
        <v>45668.543113425927</v>
      </c>
      <c r="I5103" t="b">
        <v>0</v>
      </c>
      <c r="J5103" t="b">
        <v>1</v>
      </c>
      <c r="K5103" t="s">
        <v>31</v>
      </c>
      <c r="L5103" t="s">
        <v>22</v>
      </c>
      <c r="M5103">
        <v>110000</v>
      </c>
      <c r="O5103" t="s">
        <v>7327</v>
      </c>
      <c r="P5103" t="s">
        <v>7328</v>
      </c>
    </row>
    <row r="5104" spans="1:16" x14ac:dyDescent="0.35">
      <c r="A5104" t="s">
        <v>6907</v>
      </c>
      <c r="B5104" t="s">
        <v>6907</v>
      </c>
      <c r="C5104" t="s">
        <v>7316</v>
      </c>
      <c r="D5104" t="s">
        <v>110</v>
      </c>
      <c r="E5104" t="s">
        <v>20</v>
      </c>
      <c r="F5104" t="b">
        <v>0</v>
      </c>
      <c r="G5104" t="s">
        <v>52</v>
      </c>
      <c r="H5104" s="1">
        <v>45668.543113425927</v>
      </c>
      <c r="I5104" t="b">
        <v>0</v>
      </c>
      <c r="J5104" t="b">
        <v>0</v>
      </c>
      <c r="K5104" t="s">
        <v>31</v>
      </c>
      <c r="L5104" t="s">
        <v>22</v>
      </c>
      <c r="M5104">
        <v>104300</v>
      </c>
      <c r="O5104" t="s">
        <v>7317</v>
      </c>
      <c r="P5104" t="s">
        <v>7318</v>
      </c>
    </row>
    <row r="5105" spans="1:16" x14ac:dyDescent="0.35">
      <c r="A5105" t="s">
        <v>6907</v>
      </c>
      <c r="B5105" t="s">
        <v>7329</v>
      </c>
      <c r="C5105" t="s">
        <v>7330</v>
      </c>
      <c r="D5105" t="s">
        <v>110</v>
      </c>
      <c r="E5105" t="s">
        <v>20</v>
      </c>
      <c r="F5105" t="b">
        <v>0</v>
      </c>
      <c r="G5105" t="s">
        <v>52</v>
      </c>
      <c r="H5105" s="1">
        <v>45668.584826388891</v>
      </c>
      <c r="I5105" t="b">
        <v>0</v>
      </c>
      <c r="J5105" t="b">
        <v>1</v>
      </c>
      <c r="K5105" t="s">
        <v>31</v>
      </c>
      <c r="L5105" t="s">
        <v>22</v>
      </c>
      <c r="M5105">
        <v>166000</v>
      </c>
      <c r="O5105" t="s">
        <v>1669</v>
      </c>
      <c r="P5105" t="s">
        <v>7331</v>
      </c>
    </row>
    <row r="5106" spans="1:16" x14ac:dyDescent="0.35">
      <c r="A5106" t="s">
        <v>6907</v>
      </c>
      <c r="B5106" t="s">
        <v>6907</v>
      </c>
      <c r="C5106" t="s">
        <v>2490</v>
      </c>
      <c r="D5106" t="s">
        <v>115</v>
      </c>
      <c r="E5106" t="s">
        <v>20</v>
      </c>
      <c r="F5106" t="b">
        <v>0</v>
      </c>
      <c r="G5106" t="s">
        <v>52</v>
      </c>
      <c r="H5106" s="1">
        <v>45668.960034722222</v>
      </c>
      <c r="I5106" t="b">
        <v>1</v>
      </c>
      <c r="J5106" t="b">
        <v>0</v>
      </c>
      <c r="K5106" t="s">
        <v>31</v>
      </c>
      <c r="L5106" t="s">
        <v>22</v>
      </c>
      <c r="M5106">
        <v>122500</v>
      </c>
      <c r="O5106" t="s">
        <v>2537</v>
      </c>
    </row>
    <row r="5107" spans="1:16" x14ac:dyDescent="0.35">
      <c r="A5107" t="s">
        <v>6907</v>
      </c>
      <c r="B5107" t="s">
        <v>7332</v>
      </c>
      <c r="C5107" t="s">
        <v>7333</v>
      </c>
      <c r="D5107" t="s">
        <v>17525</v>
      </c>
      <c r="E5107" t="s">
        <v>20</v>
      </c>
      <c r="F5107" t="b">
        <v>0</v>
      </c>
      <c r="G5107" t="s">
        <v>6393</v>
      </c>
      <c r="H5107" s="1">
        <v>45669.256562499999</v>
      </c>
      <c r="I5107" t="b">
        <v>0</v>
      </c>
      <c r="J5107" t="b">
        <v>0</v>
      </c>
      <c r="K5107" t="s">
        <v>6393</v>
      </c>
      <c r="L5107" t="s">
        <v>22</v>
      </c>
      <c r="M5107">
        <v>105000</v>
      </c>
      <c r="O5107" t="s">
        <v>7334</v>
      </c>
      <c r="P5107" t="s">
        <v>897</v>
      </c>
    </row>
    <row r="5108" spans="1:16" x14ac:dyDescent="0.35">
      <c r="A5108" t="s">
        <v>6907</v>
      </c>
      <c r="B5108" t="s">
        <v>7335</v>
      </c>
      <c r="C5108" t="s">
        <v>7336</v>
      </c>
      <c r="D5108" t="s">
        <v>573</v>
      </c>
      <c r="E5108" t="s">
        <v>296</v>
      </c>
      <c r="F5108" t="b">
        <v>0</v>
      </c>
      <c r="G5108" t="s">
        <v>52</v>
      </c>
      <c r="H5108" s="1">
        <v>45670.085011574083</v>
      </c>
      <c r="I5108" t="b">
        <v>0</v>
      </c>
      <c r="J5108" t="b">
        <v>0</v>
      </c>
      <c r="K5108" t="s">
        <v>31</v>
      </c>
      <c r="L5108" t="s">
        <v>32</v>
      </c>
      <c r="N5108">
        <v>61.159996032714837</v>
      </c>
      <c r="O5108" t="s">
        <v>7337</v>
      </c>
      <c r="P5108" t="s">
        <v>7338</v>
      </c>
    </row>
    <row r="5109" spans="1:16" x14ac:dyDescent="0.35">
      <c r="A5109" t="s">
        <v>6907</v>
      </c>
      <c r="B5109" t="s">
        <v>6907</v>
      </c>
      <c r="C5109" t="s">
        <v>7339</v>
      </c>
      <c r="D5109" t="s">
        <v>573</v>
      </c>
      <c r="E5109" t="s">
        <v>296</v>
      </c>
      <c r="F5109" t="b">
        <v>0</v>
      </c>
      <c r="G5109" t="s">
        <v>47</v>
      </c>
      <c r="H5109" s="1">
        <v>45670.085300925923</v>
      </c>
      <c r="I5109" t="b">
        <v>0</v>
      </c>
      <c r="J5109" t="b">
        <v>0</v>
      </c>
      <c r="K5109" t="s">
        <v>31</v>
      </c>
      <c r="L5109" t="s">
        <v>32</v>
      </c>
      <c r="N5109">
        <v>61.159996032714837</v>
      </c>
      <c r="O5109" t="s">
        <v>7337</v>
      </c>
      <c r="P5109" t="s">
        <v>7338</v>
      </c>
    </row>
    <row r="5110" spans="1:16" x14ac:dyDescent="0.35">
      <c r="A5110" t="s">
        <v>6907</v>
      </c>
      <c r="B5110" t="s">
        <v>7010</v>
      </c>
      <c r="C5110" t="s">
        <v>18</v>
      </c>
      <c r="D5110" t="s">
        <v>17526</v>
      </c>
      <c r="E5110" t="s">
        <v>20</v>
      </c>
      <c r="F5110" t="b">
        <v>1</v>
      </c>
      <c r="G5110" t="s">
        <v>7340</v>
      </c>
      <c r="H5110" s="1">
        <v>45670.272488425922</v>
      </c>
      <c r="I5110" t="b">
        <v>0</v>
      </c>
      <c r="J5110" t="b">
        <v>1</v>
      </c>
      <c r="K5110" t="s">
        <v>7340</v>
      </c>
      <c r="L5110" t="s">
        <v>22</v>
      </c>
      <c r="M5110">
        <v>135000</v>
      </c>
      <c r="O5110" t="s">
        <v>2238</v>
      </c>
      <c r="P5110" t="s">
        <v>7012</v>
      </c>
    </row>
    <row r="5111" spans="1:16" x14ac:dyDescent="0.35">
      <c r="A5111" t="s">
        <v>6907</v>
      </c>
      <c r="B5111" t="s">
        <v>7341</v>
      </c>
      <c r="C5111" t="s">
        <v>2933</v>
      </c>
      <c r="D5111" t="s">
        <v>29</v>
      </c>
      <c r="E5111" t="s">
        <v>296</v>
      </c>
      <c r="F5111" t="b">
        <v>0</v>
      </c>
      <c r="G5111" t="s">
        <v>47</v>
      </c>
      <c r="H5111" s="1">
        <v>45670.418055555558</v>
      </c>
      <c r="I5111" t="b">
        <v>0</v>
      </c>
      <c r="J5111" t="b">
        <v>1</v>
      </c>
      <c r="K5111" t="s">
        <v>31</v>
      </c>
      <c r="L5111" t="s">
        <v>22</v>
      </c>
      <c r="M5111">
        <v>175500</v>
      </c>
      <c r="O5111" t="s">
        <v>1225</v>
      </c>
      <c r="P5111" t="s">
        <v>7184</v>
      </c>
    </row>
    <row r="5112" spans="1:16" x14ac:dyDescent="0.35">
      <c r="A5112" t="s">
        <v>6907</v>
      </c>
      <c r="B5112" t="s">
        <v>7342</v>
      </c>
      <c r="C5112" t="s">
        <v>824</v>
      </c>
      <c r="D5112" t="s">
        <v>110</v>
      </c>
      <c r="E5112" t="s">
        <v>20</v>
      </c>
      <c r="F5112" t="b">
        <v>0</v>
      </c>
      <c r="G5112" t="s">
        <v>52</v>
      </c>
      <c r="H5112" s="1">
        <v>45670.58520833333</v>
      </c>
      <c r="I5112" t="b">
        <v>0</v>
      </c>
      <c r="J5112" t="b">
        <v>1</v>
      </c>
      <c r="K5112" t="s">
        <v>31</v>
      </c>
      <c r="L5112" t="s">
        <v>32</v>
      </c>
      <c r="N5112">
        <v>117.5</v>
      </c>
      <c r="O5112" t="s">
        <v>3027</v>
      </c>
      <c r="P5112" t="s">
        <v>7343</v>
      </c>
    </row>
    <row r="5113" spans="1:16" x14ac:dyDescent="0.35">
      <c r="A5113" t="s">
        <v>6907</v>
      </c>
      <c r="B5113" t="s">
        <v>7344</v>
      </c>
      <c r="C5113" t="s">
        <v>31</v>
      </c>
      <c r="D5113" t="s">
        <v>36</v>
      </c>
      <c r="E5113" t="s">
        <v>20</v>
      </c>
      <c r="F5113" t="b">
        <v>0</v>
      </c>
      <c r="G5113" t="s">
        <v>52</v>
      </c>
      <c r="H5113" s="1">
        <v>45670.585381944453</v>
      </c>
      <c r="I5113" t="b">
        <v>1</v>
      </c>
      <c r="J5113" t="b">
        <v>0</v>
      </c>
      <c r="K5113" t="s">
        <v>31</v>
      </c>
      <c r="L5113" t="s">
        <v>22</v>
      </c>
      <c r="M5113">
        <v>114999.5</v>
      </c>
      <c r="O5113" t="s">
        <v>159</v>
      </c>
      <c r="P5113" t="s">
        <v>7134</v>
      </c>
    </row>
    <row r="5114" spans="1:16" x14ac:dyDescent="0.35">
      <c r="A5114" t="s">
        <v>6907</v>
      </c>
      <c r="B5114" t="s">
        <v>7345</v>
      </c>
      <c r="C5114" t="s">
        <v>721</v>
      </c>
      <c r="D5114" t="s">
        <v>110</v>
      </c>
      <c r="E5114" t="s">
        <v>91</v>
      </c>
      <c r="F5114" t="b">
        <v>0</v>
      </c>
      <c r="G5114" t="s">
        <v>52</v>
      </c>
      <c r="H5114" s="1">
        <v>45670.626840277779</v>
      </c>
      <c r="I5114" t="b">
        <v>0</v>
      </c>
      <c r="J5114" t="b">
        <v>1</v>
      </c>
      <c r="K5114" t="s">
        <v>31</v>
      </c>
      <c r="L5114" t="s">
        <v>32</v>
      </c>
      <c r="N5114">
        <v>37.5</v>
      </c>
      <c r="O5114" t="s">
        <v>7346</v>
      </c>
      <c r="P5114" t="s">
        <v>7347</v>
      </c>
    </row>
    <row r="5115" spans="1:16" x14ac:dyDescent="0.35">
      <c r="A5115" t="s">
        <v>6907</v>
      </c>
      <c r="B5115" t="s">
        <v>6907</v>
      </c>
      <c r="C5115" t="s">
        <v>7348</v>
      </c>
      <c r="D5115" t="s">
        <v>36</v>
      </c>
      <c r="E5115" t="s">
        <v>20</v>
      </c>
      <c r="F5115" t="b">
        <v>0</v>
      </c>
      <c r="G5115" t="s">
        <v>52</v>
      </c>
      <c r="H5115" s="1">
        <v>45670.918495370373</v>
      </c>
      <c r="I5115" t="b">
        <v>1</v>
      </c>
      <c r="J5115" t="b">
        <v>1</v>
      </c>
      <c r="K5115" t="s">
        <v>31</v>
      </c>
      <c r="L5115" t="s">
        <v>22</v>
      </c>
      <c r="M5115">
        <v>132704</v>
      </c>
      <c r="O5115" t="s">
        <v>7349</v>
      </c>
      <c r="P5115" t="s">
        <v>7350</v>
      </c>
    </row>
    <row r="5116" spans="1:16" x14ac:dyDescent="0.35">
      <c r="A5116" t="s">
        <v>6907</v>
      </c>
      <c r="B5116" t="s">
        <v>7351</v>
      </c>
      <c r="C5116" t="s">
        <v>56</v>
      </c>
      <c r="D5116" t="s">
        <v>573</v>
      </c>
      <c r="E5116" t="s">
        <v>296</v>
      </c>
      <c r="F5116" t="b">
        <v>0</v>
      </c>
      <c r="G5116" t="s">
        <v>52</v>
      </c>
      <c r="H5116" s="1">
        <v>45670.960173611107</v>
      </c>
      <c r="I5116" t="b">
        <v>0</v>
      </c>
      <c r="J5116" t="b">
        <v>0</v>
      </c>
      <c r="K5116" t="s">
        <v>31</v>
      </c>
      <c r="L5116" t="s">
        <v>32</v>
      </c>
      <c r="N5116">
        <v>64.44000244140625</v>
      </c>
      <c r="O5116" t="s">
        <v>6509</v>
      </c>
      <c r="P5116" t="s">
        <v>7352</v>
      </c>
    </row>
    <row r="5117" spans="1:16" x14ac:dyDescent="0.35">
      <c r="A5117" t="s">
        <v>6907</v>
      </c>
      <c r="B5117" t="s">
        <v>7353</v>
      </c>
      <c r="C5117" t="s">
        <v>1305</v>
      </c>
      <c r="D5117" t="s">
        <v>573</v>
      </c>
      <c r="E5117" t="s">
        <v>296</v>
      </c>
      <c r="F5117" t="b">
        <v>0</v>
      </c>
      <c r="G5117" t="s">
        <v>52</v>
      </c>
      <c r="H5117" s="1">
        <v>45670.960231481477</v>
      </c>
      <c r="I5117" t="b">
        <v>1</v>
      </c>
      <c r="J5117" t="b">
        <v>0</v>
      </c>
      <c r="K5117" t="s">
        <v>31</v>
      </c>
      <c r="L5117" t="s">
        <v>32</v>
      </c>
      <c r="N5117">
        <v>42.194999694824219</v>
      </c>
      <c r="O5117" t="s">
        <v>7354</v>
      </c>
      <c r="P5117" t="s">
        <v>7355</v>
      </c>
    </row>
    <row r="5118" spans="1:16" x14ac:dyDescent="0.35">
      <c r="A5118" t="s">
        <v>6907</v>
      </c>
      <c r="B5118" t="s">
        <v>6907</v>
      </c>
      <c r="C5118" t="s">
        <v>7356</v>
      </c>
      <c r="D5118" t="s">
        <v>3470</v>
      </c>
      <c r="E5118" t="s">
        <v>91</v>
      </c>
      <c r="F5118" t="b">
        <v>0</v>
      </c>
      <c r="G5118" t="s">
        <v>30</v>
      </c>
      <c r="H5118" s="1">
        <v>45671.00172453704</v>
      </c>
      <c r="I5118" t="b">
        <v>0</v>
      </c>
      <c r="J5118" t="b">
        <v>0</v>
      </c>
      <c r="K5118" t="s">
        <v>31</v>
      </c>
      <c r="L5118" t="s">
        <v>22</v>
      </c>
      <c r="M5118">
        <v>125150</v>
      </c>
      <c r="O5118" t="s">
        <v>1811</v>
      </c>
      <c r="P5118" t="s">
        <v>7357</v>
      </c>
    </row>
    <row r="5119" spans="1:16" x14ac:dyDescent="0.35">
      <c r="A5119" t="s">
        <v>6907</v>
      </c>
      <c r="B5119" t="s">
        <v>7358</v>
      </c>
      <c r="C5119" t="s">
        <v>7359</v>
      </c>
      <c r="D5119" t="s">
        <v>573</v>
      </c>
      <c r="E5119" t="s">
        <v>296</v>
      </c>
      <c r="F5119" t="b">
        <v>0</v>
      </c>
      <c r="G5119" t="s">
        <v>52</v>
      </c>
      <c r="H5119" s="1">
        <v>45671.3356712963</v>
      </c>
      <c r="I5119" t="b">
        <v>0</v>
      </c>
      <c r="J5119" t="b">
        <v>0</v>
      </c>
      <c r="K5119" t="s">
        <v>31</v>
      </c>
      <c r="L5119" t="s">
        <v>32</v>
      </c>
      <c r="N5119">
        <v>52.779998779296882</v>
      </c>
      <c r="O5119" t="s">
        <v>7360</v>
      </c>
    </row>
    <row r="5120" spans="1:16" x14ac:dyDescent="0.35">
      <c r="A5120" t="s">
        <v>6907</v>
      </c>
      <c r="B5120" t="s">
        <v>7361</v>
      </c>
      <c r="C5120" t="s">
        <v>154</v>
      </c>
      <c r="D5120" t="s">
        <v>110</v>
      </c>
      <c r="E5120" t="s">
        <v>20</v>
      </c>
      <c r="F5120" t="b">
        <v>0</v>
      </c>
      <c r="G5120" t="s">
        <v>47</v>
      </c>
      <c r="H5120" s="1">
        <v>45671.335995370369</v>
      </c>
      <c r="I5120" t="b">
        <v>1</v>
      </c>
      <c r="J5120" t="b">
        <v>1</v>
      </c>
      <c r="K5120" t="s">
        <v>31</v>
      </c>
      <c r="L5120" t="s">
        <v>22</v>
      </c>
      <c r="M5120">
        <v>162500</v>
      </c>
      <c r="O5120" t="s">
        <v>4905</v>
      </c>
      <c r="P5120" t="s">
        <v>7138</v>
      </c>
    </row>
    <row r="5121" spans="1:16" x14ac:dyDescent="0.35">
      <c r="A5121" t="s">
        <v>6907</v>
      </c>
      <c r="B5121" t="s">
        <v>7341</v>
      </c>
      <c r="C5121" t="s">
        <v>549</v>
      </c>
      <c r="D5121" t="s">
        <v>36</v>
      </c>
      <c r="E5121" t="s">
        <v>20</v>
      </c>
      <c r="F5121" t="b">
        <v>0</v>
      </c>
      <c r="G5121" t="s">
        <v>43</v>
      </c>
      <c r="H5121" s="1">
        <v>45671.378055555557</v>
      </c>
      <c r="I5121" t="b">
        <v>0</v>
      </c>
      <c r="J5121" t="b">
        <v>1</v>
      </c>
      <c r="K5121" t="s">
        <v>31</v>
      </c>
      <c r="L5121" t="s">
        <v>22</v>
      </c>
      <c r="M5121">
        <v>175500</v>
      </c>
      <c r="O5121" t="s">
        <v>7362</v>
      </c>
      <c r="P5121" t="s">
        <v>7184</v>
      </c>
    </row>
    <row r="5122" spans="1:16" x14ac:dyDescent="0.35">
      <c r="A5122" t="s">
        <v>6907</v>
      </c>
      <c r="B5122" t="s">
        <v>7363</v>
      </c>
      <c r="C5122" t="s">
        <v>7364</v>
      </c>
      <c r="D5122" t="s">
        <v>36</v>
      </c>
      <c r="E5122" t="s">
        <v>20</v>
      </c>
      <c r="F5122" t="b">
        <v>0</v>
      </c>
      <c r="G5122" t="s">
        <v>47</v>
      </c>
      <c r="H5122" s="1">
        <v>45671.544398148151</v>
      </c>
      <c r="I5122" t="b">
        <v>0</v>
      </c>
      <c r="J5122" t="b">
        <v>1</v>
      </c>
      <c r="K5122" t="s">
        <v>31</v>
      </c>
      <c r="L5122" t="s">
        <v>22</v>
      </c>
      <c r="M5122">
        <v>129500</v>
      </c>
      <c r="O5122" t="s">
        <v>3100</v>
      </c>
      <c r="P5122" t="s">
        <v>7365</v>
      </c>
    </row>
    <row r="5123" spans="1:16" x14ac:dyDescent="0.35">
      <c r="A5123" t="s">
        <v>6907</v>
      </c>
      <c r="B5123" t="s">
        <v>7366</v>
      </c>
      <c r="C5123" t="s">
        <v>1914</v>
      </c>
      <c r="D5123" t="s">
        <v>36</v>
      </c>
      <c r="E5123" t="s">
        <v>20</v>
      </c>
      <c r="F5123" t="b">
        <v>0</v>
      </c>
      <c r="G5123" t="s">
        <v>47</v>
      </c>
      <c r="H5123" s="1">
        <v>45671.627685185187</v>
      </c>
      <c r="I5123" t="b">
        <v>0</v>
      </c>
      <c r="J5123" t="b">
        <v>0</v>
      </c>
      <c r="K5123" t="s">
        <v>31</v>
      </c>
      <c r="L5123" t="s">
        <v>22</v>
      </c>
      <c r="M5123">
        <v>145000</v>
      </c>
      <c r="O5123" t="s">
        <v>7367</v>
      </c>
      <c r="P5123" t="s">
        <v>7368</v>
      </c>
    </row>
    <row r="5124" spans="1:16" x14ac:dyDescent="0.35">
      <c r="A5124" t="s">
        <v>6907</v>
      </c>
      <c r="B5124" t="s">
        <v>7369</v>
      </c>
      <c r="C5124" t="s">
        <v>3402</v>
      </c>
      <c r="D5124" t="s">
        <v>36</v>
      </c>
      <c r="E5124" t="s">
        <v>20</v>
      </c>
      <c r="F5124" t="b">
        <v>0</v>
      </c>
      <c r="G5124" t="s">
        <v>68</v>
      </c>
      <c r="H5124" s="1">
        <v>45671.667847222219</v>
      </c>
      <c r="I5124" t="b">
        <v>0</v>
      </c>
      <c r="J5124" t="b">
        <v>0</v>
      </c>
      <c r="K5124" t="s">
        <v>31</v>
      </c>
      <c r="L5124" t="s">
        <v>22</v>
      </c>
      <c r="M5124">
        <v>75000</v>
      </c>
      <c r="O5124" t="s">
        <v>7370</v>
      </c>
      <c r="P5124" t="s">
        <v>7371</v>
      </c>
    </row>
    <row r="5125" spans="1:16" x14ac:dyDescent="0.35">
      <c r="A5125" t="s">
        <v>6907</v>
      </c>
      <c r="B5125" t="s">
        <v>6907</v>
      </c>
      <c r="C5125" t="s">
        <v>2639</v>
      </c>
      <c r="D5125" t="s">
        <v>36</v>
      </c>
      <c r="E5125" t="s">
        <v>91</v>
      </c>
      <c r="F5125" t="b">
        <v>0</v>
      </c>
      <c r="G5125" t="s">
        <v>52</v>
      </c>
      <c r="H5125" s="1">
        <v>45671.793969907398</v>
      </c>
      <c r="I5125" t="b">
        <v>0</v>
      </c>
      <c r="J5125" t="b">
        <v>0</v>
      </c>
      <c r="K5125" t="s">
        <v>31</v>
      </c>
      <c r="L5125" t="s">
        <v>32</v>
      </c>
      <c r="N5125">
        <v>72.5</v>
      </c>
      <c r="O5125" t="s">
        <v>3137</v>
      </c>
      <c r="P5125" t="s">
        <v>7372</v>
      </c>
    </row>
    <row r="5126" spans="1:16" x14ac:dyDescent="0.35">
      <c r="A5126" t="s">
        <v>6907</v>
      </c>
      <c r="B5126" t="s">
        <v>7373</v>
      </c>
      <c r="C5126" t="s">
        <v>142</v>
      </c>
      <c r="D5126" t="s">
        <v>36</v>
      </c>
      <c r="E5126" t="s">
        <v>20</v>
      </c>
      <c r="F5126" t="b">
        <v>0</v>
      </c>
      <c r="G5126" t="s">
        <v>68</v>
      </c>
      <c r="H5126" s="1">
        <v>45671.834398148138</v>
      </c>
      <c r="I5126" t="b">
        <v>0</v>
      </c>
      <c r="J5126" t="b">
        <v>1</v>
      </c>
      <c r="K5126" t="s">
        <v>31</v>
      </c>
      <c r="L5126" t="s">
        <v>22</v>
      </c>
      <c r="M5126">
        <v>155000</v>
      </c>
      <c r="O5126" t="s">
        <v>520</v>
      </c>
      <c r="P5126" t="s">
        <v>3981</v>
      </c>
    </row>
    <row r="5127" spans="1:16" x14ac:dyDescent="0.35">
      <c r="A5127" t="s">
        <v>6907</v>
      </c>
      <c r="B5127" t="s">
        <v>7010</v>
      </c>
      <c r="C5127" t="s">
        <v>4387</v>
      </c>
      <c r="D5127" t="s">
        <v>110</v>
      </c>
      <c r="E5127" t="s">
        <v>20</v>
      </c>
      <c r="F5127" t="b">
        <v>0</v>
      </c>
      <c r="G5127" t="s">
        <v>52</v>
      </c>
      <c r="H5127" s="1">
        <v>45671.877395833333</v>
      </c>
      <c r="I5127" t="b">
        <v>0</v>
      </c>
      <c r="J5127" t="b">
        <v>0</v>
      </c>
      <c r="K5127" t="s">
        <v>31</v>
      </c>
      <c r="L5127" t="s">
        <v>22</v>
      </c>
      <c r="M5127">
        <v>98250</v>
      </c>
      <c r="O5127" t="s">
        <v>7374</v>
      </c>
      <c r="P5127" t="s">
        <v>7375</v>
      </c>
    </row>
    <row r="5128" spans="1:16" x14ac:dyDescent="0.35">
      <c r="A5128" t="s">
        <v>6907</v>
      </c>
      <c r="B5128" t="s">
        <v>7376</v>
      </c>
      <c r="C5128" t="s">
        <v>18</v>
      </c>
      <c r="D5128" t="s">
        <v>19</v>
      </c>
      <c r="E5128" t="s">
        <v>20</v>
      </c>
      <c r="F5128" t="b">
        <v>1</v>
      </c>
      <c r="G5128" t="s">
        <v>1353</v>
      </c>
      <c r="H5128" s="1">
        <v>45672.258692129632</v>
      </c>
      <c r="I5128" t="b">
        <v>0</v>
      </c>
      <c r="J5128" t="b">
        <v>0</v>
      </c>
      <c r="K5128" t="s">
        <v>1353</v>
      </c>
      <c r="L5128" t="s">
        <v>22</v>
      </c>
      <c r="M5128">
        <v>48000</v>
      </c>
      <c r="O5128" t="s">
        <v>7377</v>
      </c>
      <c r="P5128" t="s">
        <v>7378</v>
      </c>
    </row>
    <row r="5129" spans="1:16" x14ac:dyDescent="0.35">
      <c r="A5129" t="s">
        <v>6907</v>
      </c>
      <c r="B5129" t="s">
        <v>7379</v>
      </c>
      <c r="C5129" t="s">
        <v>18</v>
      </c>
      <c r="D5129" t="s">
        <v>1869</v>
      </c>
      <c r="E5129" t="s">
        <v>20</v>
      </c>
      <c r="F5129" t="b">
        <v>1</v>
      </c>
      <c r="G5129" t="s">
        <v>2244</v>
      </c>
      <c r="H5129" s="1">
        <v>45672.275787037041</v>
      </c>
      <c r="I5129" t="b">
        <v>1</v>
      </c>
      <c r="J5129" t="b">
        <v>0</v>
      </c>
      <c r="K5129" t="s">
        <v>2244</v>
      </c>
      <c r="L5129" t="s">
        <v>22</v>
      </c>
      <c r="M5129">
        <v>93000</v>
      </c>
      <c r="O5129" t="s">
        <v>7380</v>
      </c>
      <c r="P5129" t="s">
        <v>7381</v>
      </c>
    </row>
    <row r="5130" spans="1:16" x14ac:dyDescent="0.35">
      <c r="A5130" t="s">
        <v>6907</v>
      </c>
      <c r="B5130" t="s">
        <v>7382</v>
      </c>
      <c r="C5130" t="s">
        <v>609</v>
      </c>
      <c r="D5130" t="s">
        <v>36</v>
      </c>
      <c r="E5130" t="s">
        <v>204</v>
      </c>
      <c r="F5130" t="b">
        <v>0</v>
      </c>
      <c r="G5130" t="s">
        <v>47</v>
      </c>
      <c r="H5130" s="1">
        <v>45672.334976851853</v>
      </c>
      <c r="I5130" t="b">
        <v>0</v>
      </c>
      <c r="J5130" t="b">
        <v>1</v>
      </c>
      <c r="K5130" t="s">
        <v>31</v>
      </c>
      <c r="L5130" t="s">
        <v>32</v>
      </c>
      <c r="N5130">
        <v>54.5</v>
      </c>
      <c r="O5130" t="s">
        <v>36</v>
      </c>
      <c r="P5130" t="s">
        <v>7383</v>
      </c>
    </row>
    <row r="5131" spans="1:16" x14ac:dyDescent="0.35">
      <c r="A5131" t="s">
        <v>6907</v>
      </c>
      <c r="B5131" t="s">
        <v>7384</v>
      </c>
      <c r="C5131" t="s">
        <v>7385</v>
      </c>
      <c r="D5131" t="s">
        <v>36</v>
      </c>
      <c r="E5131" t="s">
        <v>20</v>
      </c>
      <c r="F5131" t="b">
        <v>0</v>
      </c>
      <c r="G5131" t="s">
        <v>52</v>
      </c>
      <c r="H5131" s="1">
        <v>45672.460694444453</v>
      </c>
      <c r="I5131" t="b">
        <v>0</v>
      </c>
      <c r="J5131" t="b">
        <v>1</v>
      </c>
      <c r="K5131" t="s">
        <v>31</v>
      </c>
      <c r="L5131" t="s">
        <v>22</v>
      </c>
      <c r="M5131">
        <v>155000</v>
      </c>
      <c r="O5131" t="s">
        <v>7386</v>
      </c>
      <c r="P5131" t="s">
        <v>7387</v>
      </c>
    </row>
    <row r="5132" spans="1:16" x14ac:dyDescent="0.35">
      <c r="A5132" t="s">
        <v>6907</v>
      </c>
      <c r="B5132" t="s">
        <v>7053</v>
      </c>
      <c r="C5132" t="s">
        <v>7388</v>
      </c>
      <c r="D5132" t="s">
        <v>17437</v>
      </c>
      <c r="E5132" t="s">
        <v>20</v>
      </c>
      <c r="F5132" t="b">
        <v>0</v>
      </c>
      <c r="G5132" t="s">
        <v>52</v>
      </c>
      <c r="H5132" s="1">
        <v>45672.543900462973</v>
      </c>
      <c r="I5132" t="b">
        <v>1</v>
      </c>
      <c r="J5132" t="b">
        <v>0</v>
      </c>
      <c r="K5132" t="s">
        <v>31</v>
      </c>
      <c r="L5132" t="s">
        <v>22</v>
      </c>
      <c r="M5132">
        <v>95000</v>
      </c>
      <c r="O5132" t="s">
        <v>61</v>
      </c>
      <c r="P5132" t="s">
        <v>7134</v>
      </c>
    </row>
    <row r="5133" spans="1:16" x14ac:dyDescent="0.35">
      <c r="A5133" t="s">
        <v>6907</v>
      </c>
      <c r="B5133" t="s">
        <v>7389</v>
      </c>
      <c r="C5133" t="s">
        <v>2602</v>
      </c>
      <c r="D5133" t="s">
        <v>36</v>
      </c>
      <c r="E5133" t="s">
        <v>20</v>
      </c>
      <c r="F5133" t="b">
        <v>0</v>
      </c>
      <c r="G5133" t="s">
        <v>52</v>
      </c>
      <c r="H5133" s="1">
        <v>45672.625162037039</v>
      </c>
      <c r="I5133" t="b">
        <v>0</v>
      </c>
      <c r="J5133" t="b">
        <v>1</v>
      </c>
      <c r="K5133" t="s">
        <v>31</v>
      </c>
      <c r="L5133" t="s">
        <v>22</v>
      </c>
      <c r="M5133">
        <v>120050</v>
      </c>
      <c r="O5133" t="s">
        <v>53</v>
      </c>
      <c r="P5133" t="s">
        <v>7390</v>
      </c>
    </row>
    <row r="5134" spans="1:16" x14ac:dyDescent="0.35">
      <c r="A5134" t="s">
        <v>6907</v>
      </c>
      <c r="B5134" t="s">
        <v>7391</v>
      </c>
      <c r="C5134" t="s">
        <v>653</v>
      </c>
      <c r="D5134" t="s">
        <v>36</v>
      </c>
      <c r="E5134" t="s">
        <v>91</v>
      </c>
      <c r="F5134" t="b">
        <v>0</v>
      </c>
      <c r="G5134" t="s">
        <v>52</v>
      </c>
      <c r="H5134" s="1">
        <v>45672.627303240741</v>
      </c>
      <c r="I5134" t="b">
        <v>0</v>
      </c>
      <c r="J5134" t="b">
        <v>0</v>
      </c>
      <c r="K5134" t="s">
        <v>31</v>
      </c>
      <c r="L5134" t="s">
        <v>32</v>
      </c>
      <c r="N5134">
        <v>72.5</v>
      </c>
      <c r="O5134" t="s">
        <v>7392</v>
      </c>
      <c r="P5134" t="s">
        <v>7393</v>
      </c>
    </row>
    <row r="5135" spans="1:16" x14ac:dyDescent="0.35">
      <c r="A5135" t="s">
        <v>6907</v>
      </c>
      <c r="B5135" t="s">
        <v>7394</v>
      </c>
      <c r="C5135" t="s">
        <v>805</v>
      </c>
      <c r="D5135" t="s">
        <v>36</v>
      </c>
      <c r="E5135" t="s">
        <v>20</v>
      </c>
      <c r="F5135" t="b">
        <v>0</v>
      </c>
      <c r="G5135" t="s">
        <v>52</v>
      </c>
      <c r="H5135" s="1">
        <v>45672.627326388887</v>
      </c>
      <c r="I5135" t="b">
        <v>0</v>
      </c>
      <c r="J5135" t="b">
        <v>1</v>
      </c>
      <c r="K5135" t="s">
        <v>31</v>
      </c>
      <c r="L5135" t="s">
        <v>22</v>
      </c>
      <c r="M5135">
        <v>196000</v>
      </c>
      <c r="O5135" t="s">
        <v>3122</v>
      </c>
      <c r="P5135" t="s">
        <v>7395</v>
      </c>
    </row>
    <row r="5136" spans="1:16" x14ac:dyDescent="0.35">
      <c r="A5136" t="s">
        <v>6907</v>
      </c>
      <c r="B5136" t="s">
        <v>7396</v>
      </c>
      <c r="C5136" t="s">
        <v>56</v>
      </c>
      <c r="D5136" t="s">
        <v>36</v>
      </c>
      <c r="E5136" t="s">
        <v>20</v>
      </c>
      <c r="F5136" t="b">
        <v>0</v>
      </c>
      <c r="G5136" t="s">
        <v>52</v>
      </c>
      <c r="H5136" s="1">
        <v>45672.710717592592</v>
      </c>
      <c r="I5136" t="b">
        <v>0</v>
      </c>
      <c r="J5136" t="b">
        <v>1</v>
      </c>
      <c r="K5136" t="s">
        <v>31</v>
      </c>
      <c r="L5136" t="s">
        <v>22</v>
      </c>
      <c r="M5136">
        <v>90000</v>
      </c>
      <c r="O5136" t="s">
        <v>7397</v>
      </c>
      <c r="P5136" t="s">
        <v>7398</v>
      </c>
    </row>
    <row r="5137" spans="1:16" x14ac:dyDescent="0.35">
      <c r="A5137" t="s">
        <v>6907</v>
      </c>
      <c r="B5137" t="s">
        <v>7131</v>
      </c>
      <c r="C5137" t="s">
        <v>410</v>
      </c>
      <c r="D5137" t="s">
        <v>36</v>
      </c>
      <c r="E5137" t="s">
        <v>20</v>
      </c>
      <c r="F5137" t="b">
        <v>0</v>
      </c>
      <c r="G5137" t="s">
        <v>52</v>
      </c>
      <c r="H5137" s="1">
        <v>45672.752256944441</v>
      </c>
      <c r="I5137" t="b">
        <v>0</v>
      </c>
      <c r="J5137" t="b">
        <v>1</v>
      </c>
      <c r="K5137" t="s">
        <v>31</v>
      </c>
      <c r="L5137" t="s">
        <v>22</v>
      </c>
      <c r="M5137">
        <v>160000</v>
      </c>
      <c r="O5137" t="s">
        <v>7399</v>
      </c>
      <c r="P5137" t="s">
        <v>7400</v>
      </c>
    </row>
    <row r="5138" spans="1:16" x14ac:dyDescent="0.35">
      <c r="A5138" t="s">
        <v>6907</v>
      </c>
      <c r="B5138" t="s">
        <v>7401</v>
      </c>
      <c r="C5138" t="s">
        <v>517</v>
      </c>
      <c r="D5138" t="s">
        <v>110</v>
      </c>
      <c r="E5138" t="s">
        <v>91</v>
      </c>
      <c r="F5138" t="b">
        <v>0</v>
      </c>
      <c r="G5138" t="s">
        <v>52</v>
      </c>
      <c r="H5138" s="1">
        <v>45672.752280092587</v>
      </c>
      <c r="I5138" t="b">
        <v>1</v>
      </c>
      <c r="J5138" t="b">
        <v>0</v>
      </c>
      <c r="K5138" t="s">
        <v>31</v>
      </c>
      <c r="L5138" t="s">
        <v>32</v>
      </c>
      <c r="N5138">
        <v>50</v>
      </c>
      <c r="O5138" t="s">
        <v>7402</v>
      </c>
      <c r="P5138" t="s">
        <v>7403</v>
      </c>
    </row>
    <row r="5139" spans="1:16" x14ac:dyDescent="0.35">
      <c r="A5139" t="s">
        <v>6907</v>
      </c>
      <c r="B5139" t="s">
        <v>7404</v>
      </c>
      <c r="C5139" t="s">
        <v>18</v>
      </c>
      <c r="D5139" t="s">
        <v>36</v>
      </c>
      <c r="E5139" t="s">
        <v>91</v>
      </c>
      <c r="F5139" t="b">
        <v>1</v>
      </c>
      <c r="G5139" t="s">
        <v>52</v>
      </c>
      <c r="H5139" s="1">
        <v>45672.835729166669</v>
      </c>
      <c r="I5139" t="b">
        <v>0</v>
      </c>
      <c r="J5139" t="b">
        <v>1</v>
      </c>
      <c r="K5139" t="s">
        <v>31</v>
      </c>
      <c r="L5139" t="s">
        <v>32</v>
      </c>
      <c r="N5139">
        <v>105</v>
      </c>
      <c r="O5139" t="s">
        <v>1880</v>
      </c>
      <c r="P5139" t="s">
        <v>811</v>
      </c>
    </row>
    <row r="5140" spans="1:16" x14ac:dyDescent="0.35">
      <c r="A5140" t="s">
        <v>6907</v>
      </c>
      <c r="B5140" t="s">
        <v>7405</v>
      </c>
      <c r="C5140" t="s">
        <v>18</v>
      </c>
      <c r="D5140" t="s">
        <v>110</v>
      </c>
      <c r="E5140" t="s">
        <v>760</v>
      </c>
      <c r="F5140" t="b">
        <v>1</v>
      </c>
      <c r="G5140" t="s">
        <v>52</v>
      </c>
      <c r="H5140" s="1">
        <v>45672.918888888889</v>
      </c>
      <c r="I5140" t="b">
        <v>1</v>
      </c>
      <c r="J5140" t="b">
        <v>0</v>
      </c>
      <c r="K5140" t="s">
        <v>31</v>
      </c>
      <c r="L5140" t="s">
        <v>32</v>
      </c>
      <c r="N5140">
        <v>77.5</v>
      </c>
      <c r="O5140" t="s">
        <v>7406</v>
      </c>
    </row>
    <row r="5141" spans="1:16" x14ac:dyDescent="0.35">
      <c r="A5141" t="s">
        <v>6907</v>
      </c>
      <c r="B5141" t="s">
        <v>7407</v>
      </c>
      <c r="C5141" t="s">
        <v>2933</v>
      </c>
      <c r="D5141" t="s">
        <v>17527</v>
      </c>
      <c r="E5141" t="s">
        <v>20</v>
      </c>
      <c r="F5141" t="b">
        <v>0</v>
      </c>
      <c r="G5141" t="s">
        <v>171</v>
      </c>
      <c r="H5141" s="1">
        <v>45673.020324074067</v>
      </c>
      <c r="I5141" t="b">
        <v>0</v>
      </c>
      <c r="J5141" t="b">
        <v>1</v>
      </c>
      <c r="K5141" t="s">
        <v>31</v>
      </c>
      <c r="L5141" t="s">
        <v>22</v>
      </c>
      <c r="M5141">
        <v>210000</v>
      </c>
      <c r="O5141" t="s">
        <v>7408</v>
      </c>
      <c r="P5141" t="s">
        <v>7409</v>
      </c>
    </row>
    <row r="5142" spans="1:16" x14ac:dyDescent="0.35">
      <c r="A5142" t="s">
        <v>6907</v>
      </c>
      <c r="B5142" t="s">
        <v>7410</v>
      </c>
      <c r="C5142" t="s">
        <v>1754</v>
      </c>
      <c r="D5142" t="s">
        <v>29</v>
      </c>
      <c r="E5142" t="s">
        <v>20</v>
      </c>
      <c r="F5142" t="b">
        <v>0</v>
      </c>
      <c r="G5142" t="s">
        <v>52</v>
      </c>
      <c r="H5142" s="1">
        <v>45673.043946759259</v>
      </c>
      <c r="I5142" t="b">
        <v>0</v>
      </c>
      <c r="J5142" t="b">
        <v>0</v>
      </c>
      <c r="K5142" t="s">
        <v>31</v>
      </c>
      <c r="L5142" t="s">
        <v>22</v>
      </c>
      <c r="M5142">
        <v>147500</v>
      </c>
      <c r="O5142" t="s">
        <v>7411</v>
      </c>
      <c r="P5142" t="s">
        <v>7412</v>
      </c>
    </row>
    <row r="5143" spans="1:16" x14ac:dyDescent="0.35">
      <c r="A5143" t="s">
        <v>6907</v>
      </c>
      <c r="B5143" t="s">
        <v>7273</v>
      </c>
      <c r="C5143" t="s">
        <v>170</v>
      </c>
      <c r="D5143" t="s">
        <v>29</v>
      </c>
      <c r="E5143" t="s">
        <v>20</v>
      </c>
      <c r="F5143" t="b">
        <v>0</v>
      </c>
      <c r="G5143" t="s">
        <v>171</v>
      </c>
      <c r="H5143" s="1">
        <v>45673.27107638889</v>
      </c>
      <c r="I5143" t="b">
        <v>0</v>
      </c>
      <c r="J5143" t="b">
        <v>0</v>
      </c>
      <c r="K5143" t="s">
        <v>31</v>
      </c>
      <c r="L5143" t="s">
        <v>22</v>
      </c>
      <c r="M5143">
        <v>126200</v>
      </c>
      <c r="O5143" t="s">
        <v>7413</v>
      </c>
      <c r="P5143" t="s">
        <v>7414</v>
      </c>
    </row>
    <row r="5144" spans="1:16" x14ac:dyDescent="0.35">
      <c r="A5144" t="s">
        <v>6907</v>
      </c>
      <c r="B5144" t="s">
        <v>7415</v>
      </c>
      <c r="C5144" t="s">
        <v>7416</v>
      </c>
      <c r="D5144" t="s">
        <v>42</v>
      </c>
      <c r="E5144" t="s">
        <v>20</v>
      </c>
      <c r="F5144" t="b">
        <v>0</v>
      </c>
      <c r="G5144" t="s">
        <v>47</v>
      </c>
      <c r="H5144" s="1">
        <v>45673.33734953704</v>
      </c>
      <c r="I5144" t="b">
        <v>1</v>
      </c>
      <c r="J5144" t="b">
        <v>0</v>
      </c>
      <c r="K5144" t="s">
        <v>31</v>
      </c>
      <c r="L5144" t="s">
        <v>22</v>
      </c>
      <c r="M5144">
        <v>80000</v>
      </c>
      <c r="O5144" t="s">
        <v>7417</v>
      </c>
      <c r="P5144" t="s">
        <v>7418</v>
      </c>
    </row>
    <row r="5145" spans="1:16" x14ac:dyDescent="0.35">
      <c r="A5145" t="s">
        <v>6907</v>
      </c>
      <c r="B5145" t="s">
        <v>7419</v>
      </c>
      <c r="C5145" t="s">
        <v>392</v>
      </c>
      <c r="D5145" t="s">
        <v>36</v>
      </c>
      <c r="E5145" t="s">
        <v>20</v>
      </c>
      <c r="F5145" t="b">
        <v>0</v>
      </c>
      <c r="G5145" t="s">
        <v>47</v>
      </c>
      <c r="H5145" s="1">
        <v>45673.380462962959</v>
      </c>
      <c r="I5145" t="b">
        <v>0</v>
      </c>
      <c r="J5145" t="b">
        <v>0</v>
      </c>
      <c r="K5145" t="s">
        <v>31</v>
      </c>
      <c r="L5145" t="s">
        <v>22</v>
      </c>
      <c r="M5145">
        <v>180000.5</v>
      </c>
      <c r="O5145" t="s">
        <v>7420</v>
      </c>
      <c r="P5145" t="s">
        <v>7421</v>
      </c>
    </row>
    <row r="5146" spans="1:16" x14ac:dyDescent="0.35">
      <c r="A5146" t="s">
        <v>6907</v>
      </c>
      <c r="B5146" t="s">
        <v>7422</v>
      </c>
      <c r="C5146" t="s">
        <v>18</v>
      </c>
      <c r="D5146" t="s">
        <v>36</v>
      </c>
      <c r="E5146" t="s">
        <v>20</v>
      </c>
      <c r="F5146" t="b">
        <v>1</v>
      </c>
      <c r="G5146" t="s">
        <v>52</v>
      </c>
      <c r="H5146" s="1">
        <v>45673.420474537037</v>
      </c>
      <c r="I5146" t="b">
        <v>1</v>
      </c>
      <c r="J5146" t="b">
        <v>1</v>
      </c>
      <c r="K5146" t="s">
        <v>31</v>
      </c>
      <c r="L5146" t="s">
        <v>22</v>
      </c>
      <c r="M5146">
        <v>225000</v>
      </c>
      <c r="O5146" t="s">
        <v>48</v>
      </c>
      <c r="P5146" t="s">
        <v>7423</v>
      </c>
    </row>
    <row r="5147" spans="1:16" x14ac:dyDescent="0.35">
      <c r="A5147" t="s">
        <v>6907</v>
      </c>
      <c r="B5147" t="s">
        <v>7424</v>
      </c>
      <c r="C5147" t="s">
        <v>703</v>
      </c>
      <c r="D5147" t="s">
        <v>110</v>
      </c>
      <c r="E5147" t="s">
        <v>20</v>
      </c>
      <c r="F5147" t="b">
        <v>0</v>
      </c>
      <c r="G5147" t="s">
        <v>47</v>
      </c>
      <c r="H5147" s="1">
        <v>45673.504016203697</v>
      </c>
      <c r="I5147" t="b">
        <v>0</v>
      </c>
      <c r="J5147" t="b">
        <v>1</v>
      </c>
      <c r="K5147" t="s">
        <v>31</v>
      </c>
      <c r="L5147" t="s">
        <v>22</v>
      </c>
      <c r="M5147">
        <v>163500</v>
      </c>
      <c r="O5147" t="s">
        <v>2644</v>
      </c>
      <c r="P5147" t="s">
        <v>7425</v>
      </c>
    </row>
    <row r="5148" spans="1:16" x14ac:dyDescent="0.35">
      <c r="A5148" t="s">
        <v>6907</v>
      </c>
      <c r="B5148" t="s">
        <v>7426</v>
      </c>
      <c r="C5148" t="s">
        <v>31</v>
      </c>
      <c r="D5148" t="s">
        <v>36</v>
      </c>
      <c r="E5148" t="s">
        <v>91</v>
      </c>
      <c r="F5148" t="b">
        <v>0</v>
      </c>
      <c r="G5148" t="s">
        <v>52</v>
      </c>
      <c r="H5148" s="1">
        <v>45673.628668981481</v>
      </c>
      <c r="I5148" t="b">
        <v>1</v>
      </c>
      <c r="J5148" t="b">
        <v>0</v>
      </c>
      <c r="K5148" t="s">
        <v>31</v>
      </c>
      <c r="L5148" t="s">
        <v>32</v>
      </c>
      <c r="N5148">
        <v>65</v>
      </c>
      <c r="O5148" t="s">
        <v>92</v>
      </c>
      <c r="P5148" t="s">
        <v>7427</v>
      </c>
    </row>
    <row r="5149" spans="1:16" x14ac:dyDescent="0.35">
      <c r="A5149" t="s">
        <v>6907</v>
      </c>
      <c r="B5149" t="s">
        <v>6907</v>
      </c>
      <c r="C5149" t="s">
        <v>5561</v>
      </c>
      <c r="D5149" t="s">
        <v>36</v>
      </c>
      <c r="E5149" t="s">
        <v>20</v>
      </c>
      <c r="F5149" t="b">
        <v>0</v>
      </c>
      <c r="G5149" t="s">
        <v>52</v>
      </c>
      <c r="H5149" s="1">
        <v>45673.628692129627</v>
      </c>
      <c r="I5149" t="b">
        <v>1</v>
      </c>
      <c r="J5149" t="b">
        <v>0</v>
      </c>
      <c r="K5149" t="s">
        <v>31</v>
      </c>
      <c r="L5149" t="s">
        <v>22</v>
      </c>
      <c r="M5149">
        <v>100000</v>
      </c>
      <c r="O5149" t="s">
        <v>7370</v>
      </c>
      <c r="P5149" t="s">
        <v>7428</v>
      </c>
    </row>
    <row r="5150" spans="1:16" x14ac:dyDescent="0.35">
      <c r="A5150" t="s">
        <v>6907</v>
      </c>
      <c r="B5150" t="s">
        <v>7429</v>
      </c>
      <c r="C5150" t="s">
        <v>287</v>
      </c>
      <c r="D5150" t="s">
        <v>36</v>
      </c>
      <c r="E5150" t="s">
        <v>20</v>
      </c>
      <c r="F5150" t="b">
        <v>0</v>
      </c>
      <c r="G5150" t="s">
        <v>287</v>
      </c>
      <c r="H5150" s="1">
        <v>45673.634791666656</v>
      </c>
      <c r="I5150" t="b">
        <v>0</v>
      </c>
      <c r="J5150" t="b">
        <v>0</v>
      </c>
      <c r="K5150" t="s">
        <v>287</v>
      </c>
      <c r="L5150" t="s">
        <v>22</v>
      </c>
      <c r="M5150">
        <v>115000</v>
      </c>
      <c r="O5150" t="s">
        <v>7430</v>
      </c>
      <c r="P5150" t="s">
        <v>7431</v>
      </c>
    </row>
    <row r="5151" spans="1:16" x14ac:dyDescent="0.35">
      <c r="A5151" t="s">
        <v>6907</v>
      </c>
      <c r="B5151" t="s">
        <v>7432</v>
      </c>
      <c r="C5151" t="s">
        <v>2639</v>
      </c>
      <c r="D5151" t="s">
        <v>36</v>
      </c>
      <c r="E5151" t="s">
        <v>91</v>
      </c>
      <c r="F5151" t="b">
        <v>0</v>
      </c>
      <c r="G5151" t="s">
        <v>52</v>
      </c>
      <c r="H5151" s="1">
        <v>45673.670335648138</v>
      </c>
      <c r="I5151" t="b">
        <v>0</v>
      </c>
      <c r="J5151" t="b">
        <v>1</v>
      </c>
      <c r="K5151" t="s">
        <v>31</v>
      </c>
      <c r="L5151" t="s">
        <v>32</v>
      </c>
      <c r="N5151">
        <v>71</v>
      </c>
      <c r="O5151" t="s">
        <v>3548</v>
      </c>
      <c r="P5151" t="s">
        <v>7433</v>
      </c>
    </row>
    <row r="5152" spans="1:16" x14ac:dyDescent="0.35">
      <c r="A5152" t="s">
        <v>6907</v>
      </c>
      <c r="B5152" t="s">
        <v>7341</v>
      </c>
      <c r="C5152" t="s">
        <v>1814</v>
      </c>
      <c r="D5152" t="s">
        <v>2245</v>
      </c>
      <c r="E5152" t="s">
        <v>296</v>
      </c>
      <c r="F5152" t="b">
        <v>0</v>
      </c>
      <c r="G5152" t="s">
        <v>47</v>
      </c>
      <c r="H5152" s="1">
        <v>45674.251967592587</v>
      </c>
      <c r="I5152" t="b">
        <v>0</v>
      </c>
      <c r="J5152" t="b">
        <v>1</v>
      </c>
      <c r="K5152" t="s">
        <v>31</v>
      </c>
      <c r="L5152" t="s">
        <v>22</v>
      </c>
      <c r="M5152">
        <v>175500</v>
      </c>
      <c r="O5152" t="s">
        <v>1225</v>
      </c>
      <c r="P5152" t="s">
        <v>7184</v>
      </c>
    </row>
    <row r="5153" spans="1:16" x14ac:dyDescent="0.35">
      <c r="A5153" t="s">
        <v>6907</v>
      </c>
      <c r="B5153" t="s">
        <v>7434</v>
      </c>
      <c r="C5153" t="s">
        <v>410</v>
      </c>
      <c r="D5153" t="s">
        <v>110</v>
      </c>
      <c r="E5153" t="s">
        <v>20</v>
      </c>
      <c r="F5153" t="b">
        <v>0</v>
      </c>
      <c r="G5153" t="s">
        <v>47</v>
      </c>
      <c r="H5153" s="1">
        <v>45674.251967592587</v>
      </c>
      <c r="I5153" t="b">
        <v>0</v>
      </c>
      <c r="J5153" t="b">
        <v>1</v>
      </c>
      <c r="K5153" t="s">
        <v>31</v>
      </c>
      <c r="L5153" t="s">
        <v>22</v>
      </c>
      <c r="M5153">
        <v>70500</v>
      </c>
      <c r="O5153" t="s">
        <v>7435</v>
      </c>
      <c r="P5153" t="s">
        <v>7436</v>
      </c>
    </row>
    <row r="5154" spans="1:16" x14ac:dyDescent="0.35">
      <c r="A5154" t="s">
        <v>6907</v>
      </c>
      <c r="B5154" t="s">
        <v>7437</v>
      </c>
      <c r="C5154" t="s">
        <v>7438</v>
      </c>
      <c r="D5154" t="s">
        <v>443</v>
      </c>
      <c r="E5154" t="s">
        <v>20</v>
      </c>
      <c r="F5154" t="b">
        <v>0</v>
      </c>
      <c r="G5154" t="s">
        <v>68</v>
      </c>
      <c r="H5154" s="1">
        <v>45674.256006944437</v>
      </c>
      <c r="I5154" t="b">
        <v>1</v>
      </c>
      <c r="J5154" t="b">
        <v>0</v>
      </c>
      <c r="K5154" t="s">
        <v>31</v>
      </c>
      <c r="L5154" t="s">
        <v>22</v>
      </c>
      <c r="M5154">
        <v>121217</v>
      </c>
      <c r="O5154" t="s">
        <v>7439</v>
      </c>
      <c r="P5154" t="s">
        <v>7440</v>
      </c>
    </row>
    <row r="5155" spans="1:16" x14ac:dyDescent="0.35">
      <c r="A5155" t="s">
        <v>6907</v>
      </c>
      <c r="B5155" t="s">
        <v>6907</v>
      </c>
      <c r="C5155" t="s">
        <v>1663</v>
      </c>
      <c r="D5155" t="s">
        <v>443</v>
      </c>
      <c r="E5155" t="s">
        <v>20</v>
      </c>
      <c r="F5155" t="b">
        <v>0</v>
      </c>
      <c r="G5155" t="s">
        <v>68</v>
      </c>
      <c r="H5155" s="1">
        <v>45674.256006944437</v>
      </c>
      <c r="I5155" t="b">
        <v>0</v>
      </c>
      <c r="J5155" t="b">
        <v>0</v>
      </c>
      <c r="K5155" t="s">
        <v>31</v>
      </c>
      <c r="L5155" t="s">
        <v>22</v>
      </c>
      <c r="M5155">
        <v>100000</v>
      </c>
      <c r="O5155" t="s">
        <v>7441</v>
      </c>
      <c r="P5155" t="s">
        <v>7442</v>
      </c>
    </row>
    <row r="5156" spans="1:16" x14ac:dyDescent="0.35">
      <c r="A5156" t="s">
        <v>6907</v>
      </c>
      <c r="B5156" t="s">
        <v>7443</v>
      </c>
      <c r="C5156" t="s">
        <v>2179</v>
      </c>
      <c r="D5156" t="s">
        <v>29</v>
      </c>
      <c r="E5156" t="s">
        <v>296</v>
      </c>
      <c r="F5156" t="b">
        <v>0</v>
      </c>
      <c r="G5156" t="s">
        <v>52</v>
      </c>
      <c r="H5156" s="1">
        <v>45674.418495370373</v>
      </c>
      <c r="I5156" t="b">
        <v>0</v>
      </c>
      <c r="J5156" t="b">
        <v>1</v>
      </c>
      <c r="K5156" t="s">
        <v>31</v>
      </c>
      <c r="L5156" t="s">
        <v>22</v>
      </c>
      <c r="M5156">
        <v>175500</v>
      </c>
      <c r="O5156" t="s">
        <v>1225</v>
      </c>
      <c r="P5156" t="s">
        <v>6938</v>
      </c>
    </row>
    <row r="5157" spans="1:16" x14ac:dyDescent="0.35">
      <c r="A5157" t="s">
        <v>6907</v>
      </c>
      <c r="B5157" t="s">
        <v>6958</v>
      </c>
      <c r="C5157" t="s">
        <v>7444</v>
      </c>
      <c r="D5157" t="s">
        <v>29</v>
      </c>
      <c r="E5157" t="s">
        <v>296</v>
      </c>
      <c r="F5157" t="b">
        <v>0</v>
      </c>
      <c r="G5157" t="s">
        <v>52</v>
      </c>
      <c r="H5157" s="1">
        <v>45674.418530092589</v>
      </c>
      <c r="I5157" t="b">
        <v>0</v>
      </c>
      <c r="J5157" t="b">
        <v>1</v>
      </c>
      <c r="K5157" t="s">
        <v>31</v>
      </c>
      <c r="L5157" t="s">
        <v>22</v>
      </c>
      <c r="M5157">
        <v>135000</v>
      </c>
      <c r="O5157" t="s">
        <v>1225</v>
      </c>
      <c r="P5157" t="s">
        <v>7445</v>
      </c>
    </row>
    <row r="5158" spans="1:16" x14ac:dyDescent="0.35">
      <c r="A5158" t="s">
        <v>6907</v>
      </c>
      <c r="B5158" t="s">
        <v>7446</v>
      </c>
      <c r="C5158" t="s">
        <v>923</v>
      </c>
      <c r="D5158" t="s">
        <v>29</v>
      </c>
      <c r="E5158" t="s">
        <v>20</v>
      </c>
      <c r="F5158" t="b">
        <v>0</v>
      </c>
      <c r="G5158" t="s">
        <v>43</v>
      </c>
      <c r="H5158" s="1">
        <v>45674.419120370367</v>
      </c>
      <c r="I5158" t="b">
        <v>0</v>
      </c>
      <c r="J5158" t="b">
        <v>1</v>
      </c>
      <c r="K5158" t="s">
        <v>31</v>
      </c>
      <c r="L5158" t="s">
        <v>22</v>
      </c>
      <c r="M5158">
        <v>113750</v>
      </c>
      <c r="O5158" t="s">
        <v>7447</v>
      </c>
      <c r="P5158" t="s">
        <v>7448</v>
      </c>
    </row>
    <row r="5159" spans="1:16" x14ac:dyDescent="0.35">
      <c r="A5159" t="s">
        <v>6907</v>
      </c>
      <c r="B5159" t="s">
        <v>7449</v>
      </c>
      <c r="C5159" t="s">
        <v>7450</v>
      </c>
      <c r="D5159" t="s">
        <v>110</v>
      </c>
      <c r="E5159" t="s">
        <v>20</v>
      </c>
      <c r="F5159" t="b">
        <v>0</v>
      </c>
      <c r="G5159" t="s">
        <v>52</v>
      </c>
      <c r="H5159" s="1">
        <v>45674.585127314807</v>
      </c>
      <c r="I5159" t="b">
        <v>0</v>
      </c>
      <c r="J5159" t="b">
        <v>1</v>
      </c>
      <c r="K5159" t="s">
        <v>31</v>
      </c>
      <c r="L5159" t="s">
        <v>22</v>
      </c>
      <c r="M5159">
        <v>94650</v>
      </c>
      <c r="O5159" t="s">
        <v>2758</v>
      </c>
      <c r="P5159" t="s">
        <v>7451</v>
      </c>
    </row>
    <row r="5160" spans="1:16" x14ac:dyDescent="0.35">
      <c r="A5160" t="s">
        <v>6907</v>
      </c>
      <c r="B5160" t="s">
        <v>7452</v>
      </c>
      <c r="C5160" t="s">
        <v>517</v>
      </c>
      <c r="D5160" t="s">
        <v>29</v>
      </c>
      <c r="E5160" t="s">
        <v>20</v>
      </c>
      <c r="F5160" t="b">
        <v>0</v>
      </c>
      <c r="G5160" t="s">
        <v>52</v>
      </c>
      <c r="H5160" s="1">
        <v>45674.668414351851</v>
      </c>
      <c r="I5160" t="b">
        <v>0</v>
      </c>
      <c r="J5160" t="b">
        <v>1</v>
      </c>
      <c r="K5160" t="s">
        <v>31</v>
      </c>
      <c r="L5160" t="s">
        <v>22</v>
      </c>
      <c r="M5160">
        <v>90000</v>
      </c>
      <c r="O5160" t="s">
        <v>7453</v>
      </c>
      <c r="P5160" t="s">
        <v>7072</v>
      </c>
    </row>
    <row r="5161" spans="1:16" x14ac:dyDescent="0.35">
      <c r="A5161" t="s">
        <v>6907</v>
      </c>
      <c r="B5161" t="s">
        <v>7454</v>
      </c>
      <c r="C5161" t="s">
        <v>7455</v>
      </c>
      <c r="D5161" t="s">
        <v>29</v>
      </c>
      <c r="E5161" t="s">
        <v>20</v>
      </c>
      <c r="F5161" t="b">
        <v>0</v>
      </c>
      <c r="G5161" t="s">
        <v>52</v>
      </c>
      <c r="H5161" s="1">
        <v>45674.66851851852</v>
      </c>
      <c r="I5161" t="b">
        <v>1</v>
      </c>
      <c r="J5161" t="b">
        <v>1</v>
      </c>
      <c r="K5161" t="s">
        <v>31</v>
      </c>
      <c r="L5161" t="s">
        <v>32</v>
      </c>
      <c r="N5161">
        <v>50</v>
      </c>
      <c r="O5161" t="s">
        <v>7456</v>
      </c>
      <c r="P5161" t="s">
        <v>7457</v>
      </c>
    </row>
    <row r="5162" spans="1:16" x14ac:dyDescent="0.35">
      <c r="A5162" t="s">
        <v>6907</v>
      </c>
      <c r="B5162" t="s">
        <v>7458</v>
      </c>
      <c r="C5162" t="s">
        <v>18</v>
      </c>
      <c r="D5162" t="s">
        <v>36</v>
      </c>
      <c r="E5162" t="s">
        <v>20</v>
      </c>
      <c r="F5162" t="b">
        <v>1</v>
      </c>
      <c r="G5162" t="s">
        <v>52</v>
      </c>
      <c r="H5162" s="1">
        <v>45674.710081018522</v>
      </c>
      <c r="I5162" t="b">
        <v>0</v>
      </c>
      <c r="J5162" t="b">
        <v>0</v>
      </c>
      <c r="K5162" t="s">
        <v>31</v>
      </c>
      <c r="L5162" t="s">
        <v>32</v>
      </c>
      <c r="N5162">
        <v>65</v>
      </c>
      <c r="O5162" t="s">
        <v>7459</v>
      </c>
      <c r="P5162" t="s">
        <v>7460</v>
      </c>
    </row>
    <row r="5163" spans="1:16" x14ac:dyDescent="0.35">
      <c r="A5163" t="s">
        <v>6907</v>
      </c>
      <c r="B5163" t="s">
        <v>7461</v>
      </c>
      <c r="C5163" t="s">
        <v>6022</v>
      </c>
      <c r="D5163" t="s">
        <v>110</v>
      </c>
      <c r="E5163" t="s">
        <v>20</v>
      </c>
      <c r="F5163" t="b">
        <v>0</v>
      </c>
      <c r="G5163" t="s">
        <v>52</v>
      </c>
      <c r="H5163" s="1">
        <v>45674.835115740738</v>
      </c>
      <c r="I5163" t="b">
        <v>0</v>
      </c>
      <c r="J5163" t="b">
        <v>1</v>
      </c>
      <c r="K5163" t="s">
        <v>31</v>
      </c>
      <c r="L5163" t="s">
        <v>22</v>
      </c>
      <c r="M5163">
        <v>110000</v>
      </c>
      <c r="O5163" t="s">
        <v>7462</v>
      </c>
      <c r="P5163" t="s">
        <v>7463</v>
      </c>
    </row>
    <row r="5164" spans="1:16" x14ac:dyDescent="0.35">
      <c r="A5164" t="s">
        <v>6907</v>
      </c>
      <c r="B5164" t="s">
        <v>7265</v>
      </c>
      <c r="C5164" t="s">
        <v>597</v>
      </c>
      <c r="D5164" t="s">
        <v>110</v>
      </c>
      <c r="E5164" t="s">
        <v>20</v>
      </c>
      <c r="F5164" t="b">
        <v>0</v>
      </c>
      <c r="G5164" t="s">
        <v>47</v>
      </c>
      <c r="H5164" s="1">
        <v>45674.835393518522</v>
      </c>
      <c r="I5164" t="b">
        <v>0</v>
      </c>
      <c r="J5164" t="b">
        <v>0</v>
      </c>
      <c r="K5164" t="s">
        <v>31</v>
      </c>
      <c r="L5164" t="s">
        <v>32</v>
      </c>
      <c r="N5164">
        <v>67.5</v>
      </c>
      <c r="O5164" t="s">
        <v>7464</v>
      </c>
      <c r="P5164" t="s">
        <v>7465</v>
      </c>
    </row>
    <row r="5165" spans="1:16" x14ac:dyDescent="0.35">
      <c r="A5165" t="s">
        <v>6907</v>
      </c>
      <c r="B5165" t="s">
        <v>7466</v>
      </c>
      <c r="C5165" t="s">
        <v>2400</v>
      </c>
      <c r="D5165" t="s">
        <v>36</v>
      </c>
      <c r="E5165" t="s">
        <v>20</v>
      </c>
      <c r="F5165" t="b">
        <v>0</v>
      </c>
      <c r="G5165" t="s">
        <v>30</v>
      </c>
      <c r="H5165" s="1">
        <v>45674.836527777778</v>
      </c>
      <c r="I5165" t="b">
        <v>0</v>
      </c>
      <c r="J5165" t="b">
        <v>1</v>
      </c>
      <c r="K5165" t="s">
        <v>31</v>
      </c>
      <c r="L5165" t="s">
        <v>22</v>
      </c>
      <c r="M5165">
        <v>142500</v>
      </c>
      <c r="O5165" t="s">
        <v>3251</v>
      </c>
      <c r="P5165" t="s">
        <v>7467</v>
      </c>
    </row>
    <row r="5166" spans="1:16" x14ac:dyDescent="0.35">
      <c r="A5166" t="s">
        <v>6907</v>
      </c>
      <c r="B5166" t="s">
        <v>6916</v>
      </c>
      <c r="C5166" t="s">
        <v>2923</v>
      </c>
      <c r="D5166" t="s">
        <v>36</v>
      </c>
      <c r="E5166" t="s">
        <v>20</v>
      </c>
      <c r="F5166" t="b">
        <v>0</v>
      </c>
      <c r="G5166" t="s">
        <v>52</v>
      </c>
      <c r="H5166" s="1">
        <v>45674.960196759261</v>
      </c>
      <c r="I5166" t="b">
        <v>0</v>
      </c>
      <c r="J5166" t="b">
        <v>1</v>
      </c>
      <c r="K5166" t="s">
        <v>31</v>
      </c>
      <c r="L5166" t="s">
        <v>22</v>
      </c>
      <c r="M5166">
        <v>144300</v>
      </c>
      <c r="O5166" t="s">
        <v>351</v>
      </c>
      <c r="P5166" t="s">
        <v>7468</v>
      </c>
    </row>
    <row r="5167" spans="1:16" x14ac:dyDescent="0.35">
      <c r="A5167" t="s">
        <v>6907</v>
      </c>
      <c r="B5167" t="s">
        <v>7469</v>
      </c>
      <c r="C5167" t="s">
        <v>51</v>
      </c>
      <c r="D5167" t="s">
        <v>974</v>
      </c>
      <c r="E5167" t="s">
        <v>20</v>
      </c>
      <c r="F5167" t="b">
        <v>0</v>
      </c>
      <c r="G5167" t="s">
        <v>52</v>
      </c>
      <c r="H5167" s="1">
        <v>45675.001782407409</v>
      </c>
      <c r="I5167" t="b">
        <v>0</v>
      </c>
      <c r="J5167" t="b">
        <v>0</v>
      </c>
      <c r="K5167" t="s">
        <v>31</v>
      </c>
      <c r="L5167" t="s">
        <v>22</v>
      </c>
      <c r="M5167">
        <v>88582</v>
      </c>
      <c r="O5167" t="s">
        <v>2425</v>
      </c>
    </row>
    <row r="5168" spans="1:16" x14ac:dyDescent="0.35">
      <c r="A5168" t="s">
        <v>6907</v>
      </c>
      <c r="B5168" t="s">
        <v>7470</v>
      </c>
      <c r="C5168" t="s">
        <v>7471</v>
      </c>
      <c r="D5168" t="s">
        <v>573</v>
      </c>
      <c r="E5168" t="s">
        <v>296</v>
      </c>
      <c r="F5168" t="b">
        <v>0</v>
      </c>
      <c r="G5168" t="s">
        <v>47</v>
      </c>
      <c r="H5168" s="1">
        <v>45675.002106481479</v>
      </c>
      <c r="I5168" t="b">
        <v>0</v>
      </c>
      <c r="J5168" t="b">
        <v>0</v>
      </c>
      <c r="K5168" t="s">
        <v>31</v>
      </c>
      <c r="L5168" t="s">
        <v>32</v>
      </c>
      <c r="N5168">
        <v>57.060001373291023</v>
      </c>
      <c r="O5168" t="s">
        <v>7472</v>
      </c>
      <c r="P5168" t="s">
        <v>7473</v>
      </c>
    </row>
    <row r="5169" spans="1:16" x14ac:dyDescent="0.35">
      <c r="A5169" t="s">
        <v>6907</v>
      </c>
      <c r="B5169" t="s">
        <v>6907</v>
      </c>
      <c r="C5169" t="s">
        <v>7474</v>
      </c>
      <c r="D5169" t="s">
        <v>321</v>
      </c>
      <c r="E5169" t="s">
        <v>20</v>
      </c>
      <c r="F5169" t="b">
        <v>0</v>
      </c>
      <c r="G5169" t="s">
        <v>30</v>
      </c>
      <c r="H5169" s="1">
        <v>45675.002986111111</v>
      </c>
      <c r="I5169" t="b">
        <v>0</v>
      </c>
      <c r="J5169" t="b">
        <v>0</v>
      </c>
      <c r="K5169" t="s">
        <v>31</v>
      </c>
      <c r="L5169" t="s">
        <v>22</v>
      </c>
      <c r="M5169">
        <v>189500</v>
      </c>
      <c r="O5169" t="s">
        <v>7475</v>
      </c>
      <c r="P5169" t="s">
        <v>7476</v>
      </c>
    </row>
    <row r="5170" spans="1:16" x14ac:dyDescent="0.35">
      <c r="A5170" t="s">
        <v>6907</v>
      </c>
      <c r="B5170" t="s">
        <v>7477</v>
      </c>
      <c r="C5170" t="s">
        <v>919</v>
      </c>
      <c r="D5170" t="s">
        <v>36</v>
      </c>
      <c r="E5170" t="s">
        <v>20</v>
      </c>
      <c r="F5170" t="b">
        <v>0</v>
      </c>
      <c r="G5170" t="s">
        <v>52</v>
      </c>
      <c r="H5170" s="1">
        <v>45675.085034722222</v>
      </c>
      <c r="I5170" t="b">
        <v>0</v>
      </c>
      <c r="J5170" t="b">
        <v>1</v>
      </c>
      <c r="K5170" t="s">
        <v>31</v>
      </c>
      <c r="L5170" t="s">
        <v>22</v>
      </c>
      <c r="M5170">
        <v>151500</v>
      </c>
      <c r="O5170" t="s">
        <v>2449</v>
      </c>
      <c r="P5170" t="s">
        <v>7478</v>
      </c>
    </row>
    <row r="5171" spans="1:16" x14ac:dyDescent="0.35">
      <c r="A5171" t="s">
        <v>6907</v>
      </c>
      <c r="B5171" t="s">
        <v>7479</v>
      </c>
      <c r="C5171" t="s">
        <v>1718</v>
      </c>
      <c r="D5171" t="s">
        <v>110</v>
      </c>
      <c r="E5171" t="s">
        <v>20</v>
      </c>
      <c r="F5171" t="b">
        <v>0</v>
      </c>
      <c r="G5171" t="s">
        <v>47</v>
      </c>
      <c r="H5171" s="1">
        <v>45675.251967592587</v>
      </c>
      <c r="I5171" t="b">
        <v>0</v>
      </c>
      <c r="J5171" t="b">
        <v>0</v>
      </c>
      <c r="K5171" t="s">
        <v>31</v>
      </c>
      <c r="L5171" t="s">
        <v>22</v>
      </c>
      <c r="M5171">
        <v>105000</v>
      </c>
      <c r="O5171" t="s">
        <v>7480</v>
      </c>
      <c r="P5171" t="s">
        <v>7481</v>
      </c>
    </row>
    <row r="5172" spans="1:16" x14ac:dyDescent="0.35">
      <c r="A5172" t="s">
        <v>6907</v>
      </c>
      <c r="B5172" t="s">
        <v>7482</v>
      </c>
      <c r="C5172" t="s">
        <v>832</v>
      </c>
      <c r="D5172" t="s">
        <v>443</v>
      </c>
      <c r="E5172" t="s">
        <v>20</v>
      </c>
      <c r="F5172" t="b">
        <v>0</v>
      </c>
      <c r="G5172" t="s">
        <v>47</v>
      </c>
      <c r="H5172" s="1">
        <v>45675.251967592587</v>
      </c>
      <c r="I5172" t="b">
        <v>0</v>
      </c>
      <c r="J5172" t="b">
        <v>1</v>
      </c>
      <c r="K5172" t="s">
        <v>31</v>
      </c>
      <c r="L5172" t="s">
        <v>22</v>
      </c>
      <c r="M5172">
        <v>148500</v>
      </c>
      <c r="O5172" t="s">
        <v>7483</v>
      </c>
      <c r="P5172" t="s">
        <v>7484</v>
      </c>
    </row>
    <row r="5173" spans="1:16" x14ac:dyDescent="0.35">
      <c r="A5173" t="s">
        <v>6907</v>
      </c>
      <c r="B5173" t="s">
        <v>7025</v>
      </c>
      <c r="C5173" t="s">
        <v>552</v>
      </c>
      <c r="D5173" t="s">
        <v>110</v>
      </c>
      <c r="E5173" t="s">
        <v>20</v>
      </c>
      <c r="F5173" t="b">
        <v>0</v>
      </c>
      <c r="G5173" t="s">
        <v>68</v>
      </c>
      <c r="H5173" s="1">
        <v>45675.252534722233</v>
      </c>
      <c r="I5173" t="b">
        <v>1</v>
      </c>
      <c r="J5173" t="b">
        <v>1</v>
      </c>
      <c r="K5173" t="s">
        <v>31</v>
      </c>
      <c r="L5173" t="s">
        <v>22</v>
      </c>
      <c r="M5173">
        <v>176938.65625</v>
      </c>
      <c r="O5173" t="s">
        <v>7485</v>
      </c>
      <c r="P5173" t="s">
        <v>7350</v>
      </c>
    </row>
    <row r="5174" spans="1:16" x14ac:dyDescent="0.35">
      <c r="A5174" t="s">
        <v>6907</v>
      </c>
      <c r="B5174" t="s">
        <v>6907</v>
      </c>
      <c r="C5174" t="s">
        <v>7486</v>
      </c>
      <c r="D5174" t="s">
        <v>110</v>
      </c>
      <c r="E5174" t="s">
        <v>20</v>
      </c>
      <c r="F5174" t="b">
        <v>0</v>
      </c>
      <c r="G5174" t="s">
        <v>30</v>
      </c>
      <c r="H5174" s="1">
        <v>45675.25277777778</v>
      </c>
      <c r="I5174" t="b">
        <v>1</v>
      </c>
      <c r="J5174" t="b">
        <v>1</v>
      </c>
      <c r="K5174" t="s">
        <v>31</v>
      </c>
      <c r="L5174" t="s">
        <v>22</v>
      </c>
      <c r="M5174">
        <v>155000</v>
      </c>
      <c r="O5174" t="s">
        <v>7487</v>
      </c>
      <c r="P5174" t="s">
        <v>7488</v>
      </c>
    </row>
    <row r="5175" spans="1:16" x14ac:dyDescent="0.35">
      <c r="A5175" t="s">
        <v>6907</v>
      </c>
      <c r="B5175" t="s">
        <v>7489</v>
      </c>
      <c r="C5175" t="s">
        <v>537</v>
      </c>
      <c r="D5175" t="s">
        <v>2104</v>
      </c>
      <c r="E5175" t="s">
        <v>20</v>
      </c>
      <c r="F5175" t="b">
        <v>0</v>
      </c>
      <c r="G5175" t="s">
        <v>171</v>
      </c>
      <c r="H5175" s="1">
        <v>45675.266377314823</v>
      </c>
      <c r="I5175" t="b">
        <v>0</v>
      </c>
      <c r="J5175" t="b">
        <v>0</v>
      </c>
      <c r="K5175" t="s">
        <v>31</v>
      </c>
      <c r="L5175" t="s">
        <v>22</v>
      </c>
      <c r="M5175">
        <v>172000</v>
      </c>
      <c r="O5175" t="s">
        <v>5086</v>
      </c>
      <c r="P5175" t="s">
        <v>7490</v>
      </c>
    </row>
    <row r="5176" spans="1:16" x14ac:dyDescent="0.35">
      <c r="A5176" t="s">
        <v>6907</v>
      </c>
      <c r="B5176" t="s">
        <v>7491</v>
      </c>
      <c r="C5176" t="s">
        <v>537</v>
      </c>
      <c r="D5176" t="s">
        <v>110</v>
      </c>
      <c r="E5176" t="s">
        <v>91</v>
      </c>
      <c r="F5176" t="b">
        <v>0</v>
      </c>
      <c r="G5176" t="s">
        <v>171</v>
      </c>
      <c r="H5176" s="1">
        <v>45675.280023148152</v>
      </c>
      <c r="I5176" t="b">
        <v>1</v>
      </c>
      <c r="J5176" t="b">
        <v>0</v>
      </c>
      <c r="K5176" t="s">
        <v>31</v>
      </c>
      <c r="L5176" t="s">
        <v>32</v>
      </c>
      <c r="N5176">
        <v>40</v>
      </c>
      <c r="O5176" t="s">
        <v>7492</v>
      </c>
    </row>
    <row r="5177" spans="1:16" x14ac:dyDescent="0.35">
      <c r="A5177" t="s">
        <v>6907</v>
      </c>
      <c r="B5177" t="s">
        <v>7493</v>
      </c>
      <c r="C5177" t="s">
        <v>7018</v>
      </c>
      <c r="D5177" t="s">
        <v>249</v>
      </c>
      <c r="E5177" t="s">
        <v>20</v>
      </c>
      <c r="F5177" t="b">
        <v>0</v>
      </c>
      <c r="G5177" t="s">
        <v>7018</v>
      </c>
      <c r="H5177" s="1">
        <v>45675.381516203714</v>
      </c>
      <c r="I5177" t="b">
        <v>0</v>
      </c>
      <c r="J5177" t="b">
        <v>0</v>
      </c>
      <c r="K5177" t="s">
        <v>7018</v>
      </c>
      <c r="L5177" t="s">
        <v>22</v>
      </c>
      <c r="M5177">
        <v>48000</v>
      </c>
      <c r="O5177" t="s">
        <v>306</v>
      </c>
      <c r="P5177" t="s">
        <v>7494</v>
      </c>
    </row>
    <row r="5178" spans="1:16" x14ac:dyDescent="0.35">
      <c r="A5178" t="s">
        <v>6907</v>
      </c>
      <c r="B5178" t="s">
        <v>7382</v>
      </c>
      <c r="C5178" t="s">
        <v>18</v>
      </c>
      <c r="D5178" t="s">
        <v>29</v>
      </c>
      <c r="E5178" t="s">
        <v>204</v>
      </c>
      <c r="F5178" t="b">
        <v>1</v>
      </c>
      <c r="G5178" t="s">
        <v>52</v>
      </c>
      <c r="H5178" s="1">
        <v>45675.418217592603</v>
      </c>
      <c r="I5178" t="b">
        <v>0</v>
      </c>
      <c r="J5178" t="b">
        <v>1</v>
      </c>
      <c r="K5178" t="s">
        <v>31</v>
      </c>
      <c r="L5178" t="s">
        <v>32</v>
      </c>
      <c r="N5178">
        <v>54.5</v>
      </c>
      <c r="O5178" t="s">
        <v>36</v>
      </c>
      <c r="P5178" t="s">
        <v>7383</v>
      </c>
    </row>
    <row r="5179" spans="1:16" x14ac:dyDescent="0.35">
      <c r="A5179" t="s">
        <v>6907</v>
      </c>
      <c r="B5179" t="s">
        <v>6907</v>
      </c>
      <c r="C5179" t="s">
        <v>18</v>
      </c>
      <c r="D5179" t="s">
        <v>19</v>
      </c>
      <c r="E5179" t="s">
        <v>20</v>
      </c>
      <c r="F5179" t="b">
        <v>1</v>
      </c>
      <c r="G5179" t="s">
        <v>1353</v>
      </c>
      <c r="H5179" s="1">
        <v>45675.548414351862</v>
      </c>
      <c r="I5179" t="b">
        <v>0</v>
      </c>
      <c r="J5179" t="b">
        <v>0</v>
      </c>
      <c r="K5179" t="s">
        <v>1353</v>
      </c>
      <c r="L5179" t="s">
        <v>22</v>
      </c>
      <c r="M5179">
        <v>45000</v>
      </c>
      <c r="O5179" t="s">
        <v>7495</v>
      </c>
      <c r="P5179" t="s">
        <v>7496</v>
      </c>
    </row>
    <row r="5180" spans="1:16" x14ac:dyDescent="0.35">
      <c r="A5180" t="s">
        <v>6907</v>
      </c>
      <c r="B5180" t="s">
        <v>7497</v>
      </c>
      <c r="C5180" t="s">
        <v>18</v>
      </c>
      <c r="D5180" t="s">
        <v>36</v>
      </c>
      <c r="E5180" t="s">
        <v>91</v>
      </c>
      <c r="F5180" t="b">
        <v>1</v>
      </c>
      <c r="G5180" t="s">
        <v>68</v>
      </c>
      <c r="H5180" s="1">
        <v>45675.625648148147</v>
      </c>
      <c r="I5180" t="b">
        <v>1</v>
      </c>
      <c r="J5180" t="b">
        <v>0</v>
      </c>
      <c r="K5180" t="s">
        <v>31</v>
      </c>
      <c r="L5180" t="s">
        <v>32</v>
      </c>
      <c r="N5180">
        <v>68.5</v>
      </c>
      <c r="O5180" t="s">
        <v>1600</v>
      </c>
      <c r="P5180" t="s">
        <v>7498</v>
      </c>
    </row>
    <row r="5181" spans="1:16" x14ac:dyDescent="0.35">
      <c r="A5181" t="s">
        <v>6907</v>
      </c>
      <c r="B5181" t="s">
        <v>7499</v>
      </c>
      <c r="C5181" t="s">
        <v>170</v>
      </c>
      <c r="D5181" t="s">
        <v>36</v>
      </c>
      <c r="E5181" t="s">
        <v>91</v>
      </c>
      <c r="F5181" t="b">
        <v>0</v>
      </c>
      <c r="G5181" t="s">
        <v>52</v>
      </c>
      <c r="H5181" s="1">
        <v>45675.709861111107</v>
      </c>
      <c r="I5181" t="b">
        <v>0</v>
      </c>
      <c r="J5181" t="b">
        <v>0</v>
      </c>
      <c r="K5181" t="s">
        <v>31</v>
      </c>
      <c r="L5181" t="s">
        <v>32</v>
      </c>
      <c r="N5181">
        <v>91</v>
      </c>
      <c r="O5181" t="s">
        <v>7500</v>
      </c>
      <c r="P5181" t="s">
        <v>7501</v>
      </c>
    </row>
    <row r="5182" spans="1:16" x14ac:dyDescent="0.35">
      <c r="A5182" t="s">
        <v>6907</v>
      </c>
      <c r="B5182" t="s">
        <v>7502</v>
      </c>
      <c r="C5182" t="s">
        <v>7503</v>
      </c>
      <c r="D5182" t="s">
        <v>17445</v>
      </c>
      <c r="E5182" t="s">
        <v>20</v>
      </c>
      <c r="F5182" t="b">
        <v>0</v>
      </c>
      <c r="G5182" t="s">
        <v>52</v>
      </c>
      <c r="H5182" s="1">
        <v>45676.001493055563</v>
      </c>
      <c r="I5182" t="b">
        <v>0</v>
      </c>
      <c r="J5182" t="b">
        <v>1</v>
      </c>
      <c r="K5182" t="s">
        <v>31</v>
      </c>
      <c r="L5182" t="s">
        <v>22</v>
      </c>
      <c r="M5182">
        <v>140500</v>
      </c>
      <c r="O5182" t="s">
        <v>6269</v>
      </c>
      <c r="P5182" t="s">
        <v>7504</v>
      </c>
    </row>
    <row r="5183" spans="1:16" x14ac:dyDescent="0.35">
      <c r="A5183" t="s">
        <v>6907</v>
      </c>
      <c r="B5183" t="s">
        <v>7415</v>
      </c>
      <c r="C5183" t="s">
        <v>7503</v>
      </c>
      <c r="D5183" t="s">
        <v>17445</v>
      </c>
      <c r="E5183" t="s">
        <v>20</v>
      </c>
      <c r="F5183" t="b">
        <v>0</v>
      </c>
      <c r="G5183" t="s">
        <v>52</v>
      </c>
      <c r="H5183" s="1">
        <v>45676.001516203702</v>
      </c>
      <c r="I5183" t="b">
        <v>0</v>
      </c>
      <c r="J5183" t="b">
        <v>1</v>
      </c>
      <c r="K5183" t="s">
        <v>31</v>
      </c>
      <c r="L5183" t="s">
        <v>22</v>
      </c>
      <c r="M5183">
        <v>163000</v>
      </c>
      <c r="O5183" t="s">
        <v>6269</v>
      </c>
      <c r="P5183" t="s">
        <v>7504</v>
      </c>
    </row>
    <row r="5184" spans="1:16" x14ac:dyDescent="0.35">
      <c r="A5184" t="s">
        <v>6907</v>
      </c>
      <c r="B5184" t="s">
        <v>7505</v>
      </c>
      <c r="C5184" t="s">
        <v>2625</v>
      </c>
      <c r="D5184" t="s">
        <v>17445</v>
      </c>
      <c r="E5184" t="s">
        <v>20</v>
      </c>
      <c r="F5184" t="b">
        <v>0</v>
      </c>
      <c r="G5184" t="s">
        <v>47</v>
      </c>
      <c r="H5184" s="1">
        <v>45676.251493055563</v>
      </c>
      <c r="I5184" t="b">
        <v>0</v>
      </c>
      <c r="J5184" t="b">
        <v>0</v>
      </c>
      <c r="K5184" t="s">
        <v>31</v>
      </c>
      <c r="L5184" t="s">
        <v>22</v>
      </c>
      <c r="M5184">
        <v>206500</v>
      </c>
      <c r="O5184" t="s">
        <v>7506</v>
      </c>
      <c r="P5184" t="s">
        <v>7507</v>
      </c>
    </row>
    <row r="5185" spans="1:16" x14ac:dyDescent="0.35">
      <c r="A5185" t="s">
        <v>6907</v>
      </c>
      <c r="B5185" t="s">
        <v>6907</v>
      </c>
      <c r="C5185" t="s">
        <v>2563</v>
      </c>
      <c r="D5185" t="s">
        <v>2253</v>
      </c>
      <c r="E5185" t="s">
        <v>20</v>
      </c>
      <c r="F5185" t="b">
        <v>0</v>
      </c>
      <c r="G5185" t="s">
        <v>43</v>
      </c>
      <c r="H5185" s="1">
        <v>45676.251863425918</v>
      </c>
      <c r="I5185" t="b">
        <v>0</v>
      </c>
      <c r="J5185" t="b">
        <v>1</v>
      </c>
      <c r="K5185" t="s">
        <v>31</v>
      </c>
      <c r="L5185" t="s">
        <v>22</v>
      </c>
      <c r="M5185">
        <v>100000</v>
      </c>
      <c r="O5185" t="s">
        <v>7508</v>
      </c>
      <c r="P5185" t="s">
        <v>7509</v>
      </c>
    </row>
    <row r="5186" spans="1:16" x14ac:dyDescent="0.35">
      <c r="A5186" t="s">
        <v>6907</v>
      </c>
      <c r="B5186" t="s">
        <v>7510</v>
      </c>
      <c r="C5186" t="s">
        <v>56</v>
      </c>
      <c r="D5186" t="s">
        <v>295</v>
      </c>
      <c r="E5186" t="s">
        <v>20</v>
      </c>
      <c r="F5186" t="b">
        <v>0</v>
      </c>
      <c r="G5186" t="s">
        <v>52</v>
      </c>
      <c r="H5186" s="1">
        <v>45676.334537037037</v>
      </c>
      <c r="I5186" t="b">
        <v>1</v>
      </c>
      <c r="J5186" t="b">
        <v>0</v>
      </c>
      <c r="K5186" t="s">
        <v>31</v>
      </c>
      <c r="L5186" t="s">
        <v>22</v>
      </c>
      <c r="M5186">
        <v>57600</v>
      </c>
      <c r="O5186" t="s">
        <v>53</v>
      </c>
      <c r="P5186" t="s">
        <v>7511</v>
      </c>
    </row>
    <row r="5187" spans="1:16" x14ac:dyDescent="0.35">
      <c r="A5187" t="s">
        <v>6907</v>
      </c>
      <c r="B5187" t="s">
        <v>7351</v>
      </c>
      <c r="C5187" t="s">
        <v>7512</v>
      </c>
      <c r="D5187" t="s">
        <v>17528</v>
      </c>
      <c r="E5187" t="s">
        <v>20</v>
      </c>
      <c r="F5187" t="b">
        <v>0</v>
      </c>
      <c r="G5187" t="s">
        <v>105</v>
      </c>
      <c r="H5187" s="1">
        <v>45676.419895833344</v>
      </c>
      <c r="I5187" t="b">
        <v>0</v>
      </c>
      <c r="J5187" t="b">
        <v>0</v>
      </c>
      <c r="K5187" t="s">
        <v>105</v>
      </c>
      <c r="L5187" t="s">
        <v>22</v>
      </c>
      <c r="M5187">
        <v>105000</v>
      </c>
      <c r="O5187" t="s">
        <v>7513</v>
      </c>
      <c r="P5187" t="s">
        <v>7514</v>
      </c>
    </row>
    <row r="5188" spans="1:16" x14ac:dyDescent="0.35">
      <c r="A5188" t="s">
        <v>6907</v>
      </c>
      <c r="B5188" t="s">
        <v>7515</v>
      </c>
      <c r="C5188" t="s">
        <v>51</v>
      </c>
      <c r="D5188" t="s">
        <v>110</v>
      </c>
      <c r="E5188" t="s">
        <v>20</v>
      </c>
      <c r="F5188" t="b">
        <v>0</v>
      </c>
      <c r="G5188" t="s">
        <v>47</v>
      </c>
      <c r="H5188" s="1">
        <v>45676.876516203702</v>
      </c>
      <c r="I5188" t="b">
        <v>0</v>
      </c>
      <c r="J5188" t="b">
        <v>1</v>
      </c>
      <c r="K5188" t="s">
        <v>31</v>
      </c>
      <c r="L5188" t="s">
        <v>22</v>
      </c>
      <c r="M5188">
        <v>105000</v>
      </c>
      <c r="O5188" t="s">
        <v>7516</v>
      </c>
      <c r="P5188" t="s">
        <v>7517</v>
      </c>
    </row>
    <row r="5189" spans="1:16" x14ac:dyDescent="0.35">
      <c r="A5189" t="s">
        <v>6907</v>
      </c>
      <c r="B5189" t="s">
        <v>7518</v>
      </c>
      <c r="C5189" t="s">
        <v>51</v>
      </c>
      <c r="D5189" t="s">
        <v>36</v>
      </c>
      <c r="E5189" t="s">
        <v>20</v>
      </c>
      <c r="F5189" t="b">
        <v>0</v>
      </c>
      <c r="G5189" t="s">
        <v>43</v>
      </c>
      <c r="H5189" s="1">
        <v>45677.251863425918</v>
      </c>
      <c r="I5189" t="b">
        <v>1</v>
      </c>
      <c r="J5189" t="b">
        <v>0</v>
      </c>
      <c r="K5189" t="s">
        <v>31</v>
      </c>
      <c r="L5189" t="s">
        <v>22</v>
      </c>
      <c r="M5189">
        <v>150000</v>
      </c>
      <c r="O5189" t="s">
        <v>7519</v>
      </c>
      <c r="P5189" t="s">
        <v>7520</v>
      </c>
    </row>
    <row r="5190" spans="1:16" x14ac:dyDescent="0.35">
      <c r="A5190" t="s">
        <v>6907</v>
      </c>
      <c r="B5190" t="s">
        <v>6907</v>
      </c>
      <c r="C5190" t="s">
        <v>18</v>
      </c>
      <c r="D5190" t="s">
        <v>2104</v>
      </c>
      <c r="E5190" t="s">
        <v>20</v>
      </c>
      <c r="F5190" t="b">
        <v>1</v>
      </c>
      <c r="G5190" t="s">
        <v>4199</v>
      </c>
      <c r="H5190" s="1">
        <v>45677.262962962966</v>
      </c>
      <c r="I5190" t="b">
        <v>1</v>
      </c>
      <c r="J5190" t="b">
        <v>0</v>
      </c>
      <c r="K5190" t="s">
        <v>4199</v>
      </c>
      <c r="L5190" t="s">
        <v>22</v>
      </c>
      <c r="M5190">
        <v>100000</v>
      </c>
      <c r="O5190" t="s">
        <v>7521</v>
      </c>
      <c r="P5190" t="s">
        <v>7522</v>
      </c>
    </row>
    <row r="5191" spans="1:16" x14ac:dyDescent="0.35">
      <c r="A5191" t="s">
        <v>6907</v>
      </c>
      <c r="B5191" t="s">
        <v>6916</v>
      </c>
      <c r="C5191" t="s">
        <v>350</v>
      </c>
      <c r="D5191" t="s">
        <v>42</v>
      </c>
      <c r="E5191" t="s">
        <v>20</v>
      </c>
      <c r="F5191" t="b">
        <v>0</v>
      </c>
      <c r="G5191" t="s">
        <v>47</v>
      </c>
      <c r="H5191" s="1">
        <v>45677.376655092587</v>
      </c>
      <c r="I5191" t="b">
        <v>0</v>
      </c>
      <c r="J5191" t="b">
        <v>1</v>
      </c>
      <c r="K5191" t="s">
        <v>31</v>
      </c>
      <c r="L5191" t="s">
        <v>22</v>
      </c>
      <c r="M5191">
        <v>144300</v>
      </c>
      <c r="O5191" t="s">
        <v>7523</v>
      </c>
      <c r="P5191" t="s">
        <v>7468</v>
      </c>
    </row>
    <row r="5192" spans="1:16" x14ac:dyDescent="0.35">
      <c r="A5192" t="s">
        <v>6907</v>
      </c>
      <c r="B5192" t="s">
        <v>6916</v>
      </c>
      <c r="C5192" t="s">
        <v>7524</v>
      </c>
      <c r="D5192" t="s">
        <v>42</v>
      </c>
      <c r="E5192" t="s">
        <v>760</v>
      </c>
      <c r="F5192" t="b">
        <v>0</v>
      </c>
      <c r="G5192" t="s">
        <v>47</v>
      </c>
      <c r="H5192" s="1">
        <v>45677.709988425922</v>
      </c>
      <c r="I5192" t="b">
        <v>0</v>
      </c>
      <c r="J5192" t="b">
        <v>1</v>
      </c>
      <c r="K5192" t="s">
        <v>31</v>
      </c>
      <c r="L5192" t="s">
        <v>22</v>
      </c>
      <c r="M5192">
        <v>165000</v>
      </c>
      <c r="O5192" t="s">
        <v>7525</v>
      </c>
      <c r="P5192" t="s">
        <v>7526</v>
      </c>
    </row>
    <row r="5193" spans="1:16" x14ac:dyDescent="0.35">
      <c r="A5193" t="s">
        <v>6907</v>
      </c>
      <c r="B5193" t="s">
        <v>7527</v>
      </c>
      <c r="C5193" t="s">
        <v>4212</v>
      </c>
      <c r="D5193" t="s">
        <v>29</v>
      </c>
      <c r="E5193" t="s">
        <v>20</v>
      </c>
      <c r="F5193" t="b">
        <v>0</v>
      </c>
      <c r="G5193" t="s">
        <v>68</v>
      </c>
      <c r="H5193" s="1">
        <v>45677.751944444448</v>
      </c>
      <c r="I5193" t="b">
        <v>1</v>
      </c>
      <c r="J5193" t="b">
        <v>0</v>
      </c>
      <c r="K5193" t="s">
        <v>31</v>
      </c>
      <c r="L5193" t="s">
        <v>32</v>
      </c>
      <c r="N5193">
        <v>67.5</v>
      </c>
      <c r="O5193" t="s">
        <v>7528</v>
      </c>
      <c r="P5193" t="s">
        <v>7529</v>
      </c>
    </row>
    <row r="5194" spans="1:16" x14ac:dyDescent="0.35">
      <c r="A5194" t="s">
        <v>6907</v>
      </c>
      <c r="B5194" t="s">
        <v>7530</v>
      </c>
      <c r="C5194" t="s">
        <v>170</v>
      </c>
      <c r="D5194" t="s">
        <v>17448</v>
      </c>
      <c r="E5194" t="s">
        <v>91</v>
      </c>
      <c r="F5194" t="b">
        <v>0</v>
      </c>
      <c r="G5194" t="s">
        <v>171</v>
      </c>
      <c r="H5194" s="1">
        <v>45678.264618055553</v>
      </c>
      <c r="I5194" t="b">
        <v>1</v>
      </c>
      <c r="J5194" t="b">
        <v>0</v>
      </c>
      <c r="K5194" t="s">
        <v>31</v>
      </c>
      <c r="L5194" t="s">
        <v>32</v>
      </c>
      <c r="N5194">
        <v>73.904998779296875</v>
      </c>
      <c r="O5194" t="s">
        <v>1195</v>
      </c>
      <c r="P5194" t="s">
        <v>7531</v>
      </c>
    </row>
    <row r="5195" spans="1:16" x14ac:dyDescent="0.35">
      <c r="A5195" t="s">
        <v>6907</v>
      </c>
      <c r="B5195" t="s">
        <v>7532</v>
      </c>
      <c r="C5195" t="s">
        <v>72</v>
      </c>
      <c r="D5195" t="s">
        <v>443</v>
      </c>
      <c r="E5195" t="s">
        <v>20</v>
      </c>
      <c r="F5195" t="b">
        <v>0</v>
      </c>
      <c r="G5195" t="s">
        <v>30</v>
      </c>
      <c r="H5195" s="1">
        <v>45678.293206018519</v>
      </c>
      <c r="I5195" t="b">
        <v>0</v>
      </c>
      <c r="J5195" t="b">
        <v>0</v>
      </c>
      <c r="K5195" t="s">
        <v>31</v>
      </c>
      <c r="L5195" t="s">
        <v>22</v>
      </c>
      <c r="M5195">
        <v>140000</v>
      </c>
      <c r="O5195" t="s">
        <v>1009</v>
      </c>
      <c r="P5195" t="s">
        <v>7533</v>
      </c>
    </row>
    <row r="5196" spans="1:16" x14ac:dyDescent="0.35">
      <c r="A5196" t="s">
        <v>6907</v>
      </c>
      <c r="B5196" t="s">
        <v>6939</v>
      </c>
      <c r="C5196" t="s">
        <v>170</v>
      </c>
      <c r="D5196" t="s">
        <v>115</v>
      </c>
      <c r="E5196" t="s">
        <v>20</v>
      </c>
      <c r="F5196" t="b">
        <v>0</v>
      </c>
      <c r="G5196" t="s">
        <v>52</v>
      </c>
      <c r="H5196" s="1">
        <v>45678.293587962973</v>
      </c>
      <c r="I5196" t="b">
        <v>1</v>
      </c>
      <c r="J5196" t="b">
        <v>0</v>
      </c>
      <c r="K5196" t="s">
        <v>31</v>
      </c>
      <c r="L5196" t="s">
        <v>22</v>
      </c>
      <c r="M5196">
        <v>168800</v>
      </c>
      <c r="O5196" t="s">
        <v>3471</v>
      </c>
      <c r="P5196" t="s">
        <v>6940</v>
      </c>
    </row>
    <row r="5197" spans="1:16" x14ac:dyDescent="0.35">
      <c r="A5197" t="s">
        <v>6907</v>
      </c>
      <c r="B5197" t="s">
        <v>7010</v>
      </c>
      <c r="C5197" t="s">
        <v>7094</v>
      </c>
      <c r="D5197" t="s">
        <v>17529</v>
      </c>
      <c r="E5197" t="s">
        <v>296</v>
      </c>
      <c r="F5197" t="b">
        <v>0</v>
      </c>
      <c r="G5197" t="s">
        <v>52</v>
      </c>
      <c r="H5197" s="1">
        <v>45678.376770833333</v>
      </c>
      <c r="I5197" t="b">
        <v>0</v>
      </c>
      <c r="J5197" t="b">
        <v>1</v>
      </c>
      <c r="K5197" t="s">
        <v>31</v>
      </c>
      <c r="L5197" t="s">
        <v>22</v>
      </c>
      <c r="M5197">
        <v>135000</v>
      </c>
      <c r="O5197" t="s">
        <v>1225</v>
      </c>
      <c r="P5197" t="s">
        <v>7012</v>
      </c>
    </row>
    <row r="5198" spans="1:16" x14ac:dyDescent="0.35">
      <c r="A5198" t="s">
        <v>6907</v>
      </c>
      <c r="B5198" t="s">
        <v>7534</v>
      </c>
      <c r="C5198" t="s">
        <v>5214</v>
      </c>
      <c r="D5198" t="s">
        <v>573</v>
      </c>
      <c r="E5198" t="s">
        <v>296</v>
      </c>
      <c r="F5198" t="b">
        <v>0</v>
      </c>
      <c r="G5198" t="s">
        <v>30</v>
      </c>
      <c r="H5198" s="1">
        <v>45678.503206018519</v>
      </c>
      <c r="I5198" t="b">
        <v>1</v>
      </c>
      <c r="J5198" t="b">
        <v>0</v>
      </c>
      <c r="K5198" t="s">
        <v>31</v>
      </c>
      <c r="L5198" t="s">
        <v>32</v>
      </c>
      <c r="N5198">
        <v>54.420001983642578</v>
      </c>
      <c r="O5198" t="s">
        <v>7535</v>
      </c>
      <c r="P5198" t="s">
        <v>7536</v>
      </c>
    </row>
    <row r="5199" spans="1:16" x14ac:dyDescent="0.35">
      <c r="A5199" t="s">
        <v>6907</v>
      </c>
      <c r="B5199" t="s">
        <v>7537</v>
      </c>
      <c r="C5199" t="s">
        <v>105</v>
      </c>
      <c r="D5199" t="s">
        <v>249</v>
      </c>
      <c r="E5199" t="s">
        <v>20</v>
      </c>
      <c r="F5199" t="b">
        <v>0</v>
      </c>
      <c r="G5199" t="s">
        <v>105</v>
      </c>
      <c r="H5199" s="1">
        <v>45678.503680555557</v>
      </c>
      <c r="I5199" t="b">
        <v>0</v>
      </c>
      <c r="J5199" t="b">
        <v>0</v>
      </c>
      <c r="K5199" t="s">
        <v>105</v>
      </c>
      <c r="L5199" t="s">
        <v>22</v>
      </c>
      <c r="M5199">
        <v>93664.5</v>
      </c>
      <c r="O5199" t="s">
        <v>7538</v>
      </c>
    </row>
    <row r="5200" spans="1:16" x14ac:dyDescent="0.35">
      <c r="A5200" t="s">
        <v>6907</v>
      </c>
      <c r="B5200" t="s">
        <v>7539</v>
      </c>
      <c r="C5200" t="s">
        <v>2602</v>
      </c>
      <c r="D5200" t="s">
        <v>269</v>
      </c>
      <c r="E5200" t="s">
        <v>91</v>
      </c>
      <c r="F5200" t="b">
        <v>0</v>
      </c>
      <c r="G5200" t="s">
        <v>52</v>
      </c>
      <c r="H5200" s="1">
        <v>45678.626643518517</v>
      </c>
      <c r="I5200" t="b">
        <v>0</v>
      </c>
      <c r="J5200" t="b">
        <v>0</v>
      </c>
      <c r="K5200" t="s">
        <v>31</v>
      </c>
      <c r="L5200" t="s">
        <v>32</v>
      </c>
      <c r="N5200">
        <v>75</v>
      </c>
      <c r="O5200" t="s">
        <v>7212</v>
      </c>
      <c r="P5200" t="s">
        <v>7540</v>
      </c>
    </row>
    <row r="5201" spans="1:16" x14ac:dyDescent="0.35">
      <c r="A5201" t="s">
        <v>6907</v>
      </c>
      <c r="B5201" t="s">
        <v>7541</v>
      </c>
      <c r="C5201" t="s">
        <v>3254</v>
      </c>
      <c r="D5201" t="s">
        <v>36</v>
      </c>
      <c r="E5201" t="s">
        <v>20</v>
      </c>
      <c r="F5201" t="b">
        <v>0</v>
      </c>
      <c r="G5201" t="s">
        <v>52</v>
      </c>
      <c r="H5201" s="1">
        <v>45678.70994212963</v>
      </c>
      <c r="I5201" t="b">
        <v>0</v>
      </c>
      <c r="J5201" t="b">
        <v>1</v>
      </c>
      <c r="K5201" t="s">
        <v>31</v>
      </c>
      <c r="L5201" t="s">
        <v>22</v>
      </c>
      <c r="M5201">
        <v>175000</v>
      </c>
      <c r="O5201" t="s">
        <v>7542</v>
      </c>
      <c r="P5201" t="s">
        <v>7543</v>
      </c>
    </row>
    <row r="5202" spans="1:16" x14ac:dyDescent="0.35">
      <c r="A5202" t="s">
        <v>6907</v>
      </c>
      <c r="B5202" t="s">
        <v>7544</v>
      </c>
      <c r="C5202" t="s">
        <v>6980</v>
      </c>
      <c r="D5202" t="s">
        <v>36</v>
      </c>
      <c r="E5202" t="s">
        <v>91</v>
      </c>
      <c r="F5202" t="b">
        <v>0</v>
      </c>
      <c r="G5202" t="s">
        <v>52</v>
      </c>
      <c r="H5202" s="1">
        <v>45678.876736111109</v>
      </c>
      <c r="I5202" t="b">
        <v>0</v>
      </c>
      <c r="J5202" t="b">
        <v>0</v>
      </c>
      <c r="K5202" t="s">
        <v>31</v>
      </c>
      <c r="L5202" t="s">
        <v>32</v>
      </c>
      <c r="N5202">
        <v>62.5</v>
      </c>
      <c r="O5202" t="s">
        <v>92</v>
      </c>
      <c r="P5202" t="s">
        <v>6982</v>
      </c>
    </row>
    <row r="5203" spans="1:16" x14ac:dyDescent="0.35">
      <c r="A5203" t="s">
        <v>6907</v>
      </c>
      <c r="B5203" t="s">
        <v>7545</v>
      </c>
      <c r="C5203" t="s">
        <v>283</v>
      </c>
      <c r="D5203" t="s">
        <v>36</v>
      </c>
      <c r="E5203" t="s">
        <v>91</v>
      </c>
      <c r="F5203" t="b">
        <v>0</v>
      </c>
      <c r="G5203" t="s">
        <v>47</v>
      </c>
      <c r="H5203" s="1">
        <v>45678.877245370371</v>
      </c>
      <c r="I5203" t="b">
        <v>1</v>
      </c>
      <c r="J5203" t="b">
        <v>0</v>
      </c>
      <c r="K5203" t="s">
        <v>31</v>
      </c>
      <c r="L5203" t="s">
        <v>32</v>
      </c>
      <c r="N5203">
        <v>62.5</v>
      </c>
      <c r="O5203" t="s">
        <v>7546</v>
      </c>
      <c r="P5203" t="s">
        <v>7547</v>
      </c>
    </row>
    <row r="5204" spans="1:16" x14ac:dyDescent="0.35">
      <c r="A5204" t="s">
        <v>6907</v>
      </c>
      <c r="B5204" t="s">
        <v>7548</v>
      </c>
      <c r="C5204" t="s">
        <v>410</v>
      </c>
      <c r="D5204" t="s">
        <v>36</v>
      </c>
      <c r="E5204" t="s">
        <v>91</v>
      </c>
      <c r="F5204" t="b">
        <v>0</v>
      </c>
      <c r="G5204" t="s">
        <v>52</v>
      </c>
      <c r="H5204" s="1">
        <v>45679.001782407409</v>
      </c>
      <c r="I5204" t="b">
        <v>1</v>
      </c>
      <c r="J5204" t="b">
        <v>1</v>
      </c>
      <c r="K5204" t="s">
        <v>31</v>
      </c>
      <c r="L5204" t="s">
        <v>32</v>
      </c>
      <c r="N5204">
        <v>70</v>
      </c>
      <c r="O5204" t="s">
        <v>527</v>
      </c>
      <c r="P5204" t="s">
        <v>7549</v>
      </c>
    </row>
    <row r="5205" spans="1:16" x14ac:dyDescent="0.35">
      <c r="A5205" t="s">
        <v>6907</v>
      </c>
      <c r="B5205" t="s">
        <v>7550</v>
      </c>
      <c r="C5205" t="s">
        <v>7551</v>
      </c>
      <c r="D5205" t="s">
        <v>36</v>
      </c>
      <c r="E5205" t="s">
        <v>20</v>
      </c>
      <c r="F5205" t="b">
        <v>0</v>
      </c>
      <c r="G5205" t="s">
        <v>52</v>
      </c>
      <c r="H5205" s="1">
        <v>45679.043402777781</v>
      </c>
      <c r="I5205" t="b">
        <v>0</v>
      </c>
      <c r="J5205" t="b">
        <v>0</v>
      </c>
      <c r="K5205" t="s">
        <v>31</v>
      </c>
      <c r="L5205" t="s">
        <v>22</v>
      </c>
      <c r="M5205">
        <v>156000</v>
      </c>
      <c r="O5205" t="s">
        <v>7552</v>
      </c>
      <c r="P5205" t="s">
        <v>7553</v>
      </c>
    </row>
    <row r="5206" spans="1:16" x14ac:dyDescent="0.35">
      <c r="A5206" t="s">
        <v>6907</v>
      </c>
      <c r="B5206" t="s">
        <v>7554</v>
      </c>
      <c r="C5206" t="s">
        <v>1814</v>
      </c>
      <c r="D5206" t="s">
        <v>295</v>
      </c>
      <c r="E5206" t="s">
        <v>20</v>
      </c>
      <c r="F5206" t="b">
        <v>0</v>
      </c>
      <c r="G5206" t="s">
        <v>171</v>
      </c>
      <c r="H5206" s="1">
        <v>45679.102650462963</v>
      </c>
      <c r="I5206" t="b">
        <v>0</v>
      </c>
      <c r="J5206" t="b">
        <v>0</v>
      </c>
      <c r="K5206" t="s">
        <v>31</v>
      </c>
      <c r="L5206" t="s">
        <v>22</v>
      </c>
      <c r="M5206">
        <v>90000</v>
      </c>
      <c r="O5206" t="s">
        <v>53</v>
      </c>
      <c r="P5206" t="s">
        <v>7555</v>
      </c>
    </row>
    <row r="5207" spans="1:16" x14ac:dyDescent="0.35">
      <c r="A5207" t="s">
        <v>6907</v>
      </c>
      <c r="B5207" t="s">
        <v>7556</v>
      </c>
      <c r="C5207" t="s">
        <v>18</v>
      </c>
      <c r="D5207" t="s">
        <v>17530</v>
      </c>
      <c r="E5207" t="s">
        <v>20</v>
      </c>
      <c r="F5207" t="b">
        <v>1</v>
      </c>
      <c r="G5207" t="s">
        <v>52</v>
      </c>
      <c r="H5207" s="1">
        <v>45679.251574074071</v>
      </c>
      <c r="I5207" t="b">
        <v>1</v>
      </c>
      <c r="J5207" t="b">
        <v>0</v>
      </c>
      <c r="K5207" t="s">
        <v>31</v>
      </c>
      <c r="L5207" t="s">
        <v>22</v>
      </c>
      <c r="M5207">
        <v>268000</v>
      </c>
      <c r="O5207" t="s">
        <v>7557</v>
      </c>
      <c r="P5207" t="s">
        <v>7558</v>
      </c>
    </row>
    <row r="5208" spans="1:16" x14ac:dyDescent="0.35">
      <c r="A5208" t="s">
        <v>6907</v>
      </c>
      <c r="B5208" t="s">
        <v>7025</v>
      </c>
      <c r="C5208" t="s">
        <v>4564</v>
      </c>
      <c r="D5208" t="s">
        <v>29</v>
      </c>
      <c r="E5208" t="s">
        <v>20</v>
      </c>
      <c r="F5208" t="b">
        <v>0</v>
      </c>
      <c r="G5208" t="s">
        <v>52</v>
      </c>
      <c r="H5208" s="1">
        <v>45679.252002314817</v>
      </c>
      <c r="I5208" t="b">
        <v>1</v>
      </c>
      <c r="J5208" t="b">
        <v>0</v>
      </c>
      <c r="K5208" t="s">
        <v>31</v>
      </c>
      <c r="L5208" t="s">
        <v>22</v>
      </c>
      <c r="M5208">
        <v>125000</v>
      </c>
      <c r="O5208" t="s">
        <v>1660</v>
      </c>
      <c r="P5208" t="s">
        <v>7559</v>
      </c>
    </row>
    <row r="5209" spans="1:16" x14ac:dyDescent="0.35">
      <c r="A5209" t="s">
        <v>6907</v>
      </c>
      <c r="B5209" t="s">
        <v>7560</v>
      </c>
      <c r="C5209" t="s">
        <v>154</v>
      </c>
      <c r="D5209" t="s">
        <v>1162</v>
      </c>
      <c r="E5209" t="s">
        <v>296</v>
      </c>
      <c r="F5209" t="b">
        <v>0</v>
      </c>
      <c r="G5209" t="s">
        <v>52</v>
      </c>
      <c r="H5209" s="1">
        <v>45679.252002314817</v>
      </c>
      <c r="I5209" t="b">
        <v>0</v>
      </c>
      <c r="J5209" t="b">
        <v>1</v>
      </c>
      <c r="K5209" t="s">
        <v>31</v>
      </c>
      <c r="L5209" t="s">
        <v>32</v>
      </c>
      <c r="N5209">
        <v>84.519996643066406</v>
      </c>
      <c r="O5209" t="s">
        <v>3479</v>
      </c>
      <c r="P5209" t="s">
        <v>7561</v>
      </c>
    </row>
    <row r="5210" spans="1:16" x14ac:dyDescent="0.35">
      <c r="A5210" t="s">
        <v>6907</v>
      </c>
      <c r="B5210" t="s">
        <v>7518</v>
      </c>
      <c r="C5210" t="s">
        <v>51</v>
      </c>
      <c r="D5210" t="s">
        <v>110</v>
      </c>
      <c r="E5210" t="s">
        <v>20</v>
      </c>
      <c r="F5210" t="b">
        <v>0</v>
      </c>
      <c r="G5210" t="s">
        <v>43</v>
      </c>
      <c r="H5210" s="1">
        <v>45679.25240740741</v>
      </c>
      <c r="I5210" t="b">
        <v>1</v>
      </c>
      <c r="J5210" t="b">
        <v>0</v>
      </c>
      <c r="K5210" t="s">
        <v>31</v>
      </c>
      <c r="L5210" t="s">
        <v>22</v>
      </c>
      <c r="M5210">
        <v>150000</v>
      </c>
      <c r="O5210" t="s">
        <v>7519</v>
      </c>
      <c r="P5210" t="s">
        <v>7520</v>
      </c>
    </row>
    <row r="5211" spans="1:16" x14ac:dyDescent="0.35">
      <c r="A5211" t="s">
        <v>6907</v>
      </c>
      <c r="B5211" t="s">
        <v>7562</v>
      </c>
      <c r="C5211" t="s">
        <v>1349</v>
      </c>
      <c r="D5211" t="s">
        <v>110</v>
      </c>
      <c r="E5211" t="s">
        <v>20</v>
      </c>
      <c r="F5211" t="b">
        <v>0</v>
      </c>
      <c r="G5211" t="s">
        <v>47</v>
      </c>
      <c r="H5211" s="1">
        <v>45679.29415509259</v>
      </c>
      <c r="I5211" t="b">
        <v>0</v>
      </c>
      <c r="J5211" t="b">
        <v>1</v>
      </c>
      <c r="K5211" t="s">
        <v>31</v>
      </c>
      <c r="L5211" t="s">
        <v>22</v>
      </c>
      <c r="M5211">
        <v>98000</v>
      </c>
      <c r="O5211" t="s">
        <v>7269</v>
      </c>
      <c r="P5211" t="s">
        <v>7270</v>
      </c>
    </row>
    <row r="5212" spans="1:16" x14ac:dyDescent="0.35">
      <c r="A5212" t="s">
        <v>6907</v>
      </c>
      <c r="B5212" t="s">
        <v>7563</v>
      </c>
      <c r="C5212" t="s">
        <v>146</v>
      </c>
      <c r="D5212" t="s">
        <v>249</v>
      </c>
      <c r="E5212" t="s">
        <v>20</v>
      </c>
      <c r="F5212" t="b">
        <v>0</v>
      </c>
      <c r="G5212" t="s">
        <v>47</v>
      </c>
      <c r="H5212" s="1">
        <v>45679.375509259262</v>
      </c>
      <c r="I5212" t="b">
        <v>0</v>
      </c>
      <c r="J5212" t="b">
        <v>1</v>
      </c>
      <c r="K5212" t="s">
        <v>31</v>
      </c>
      <c r="L5212" t="s">
        <v>22</v>
      </c>
      <c r="M5212">
        <v>321979</v>
      </c>
      <c r="O5212" t="s">
        <v>7564</v>
      </c>
      <c r="P5212" t="s">
        <v>7565</v>
      </c>
    </row>
    <row r="5213" spans="1:16" x14ac:dyDescent="0.35">
      <c r="A5213" t="s">
        <v>6907</v>
      </c>
      <c r="B5213" t="s">
        <v>7566</v>
      </c>
      <c r="C5213" t="s">
        <v>18</v>
      </c>
      <c r="D5213" t="s">
        <v>6984</v>
      </c>
      <c r="E5213" t="s">
        <v>91</v>
      </c>
      <c r="F5213" t="b">
        <v>1</v>
      </c>
      <c r="G5213" t="s">
        <v>52</v>
      </c>
      <c r="H5213" s="1">
        <v>45679.460497685177</v>
      </c>
      <c r="I5213" t="b">
        <v>1</v>
      </c>
      <c r="J5213" t="b">
        <v>0</v>
      </c>
      <c r="K5213" t="s">
        <v>31</v>
      </c>
      <c r="L5213" t="s">
        <v>32</v>
      </c>
      <c r="N5213">
        <v>20</v>
      </c>
      <c r="O5213" t="s">
        <v>6984</v>
      </c>
    </row>
    <row r="5214" spans="1:16" x14ac:dyDescent="0.35">
      <c r="A5214" t="s">
        <v>6907</v>
      </c>
      <c r="B5214" t="s">
        <v>6907</v>
      </c>
      <c r="C5214" t="s">
        <v>2490</v>
      </c>
      <c r="D5214" t="s">
        <v>36</v>
      </c>
      <c r="E5214" t="s">
        <v>20</v>
      </c>
      <c r="F5214" t="b">
        <v>0</v>
      </c>
      <c r="G5214" t="s">
        <v>52</v>
      </c>
      <c r="H5214" s="1">
        <v>45679.54383101852</v>
      </c>
      <c r="I5214" t="b">
        <v>0</v>
      </c>
      <c r="J5214" t="b">
        <v>0</v>
      </c>
      <c r="K5214" t="s">
        <v>31</v>
      </c>
      <c r="L5214" t="s">
        <v>22</v>
      </c>
      <c r="M5214">
        <v>122500</v>
      </c>
      <c r="O5214" t="s">
        <v>2537</v>
      </c>
      <c r="P5214" t="s">
        <v>7274</v>
      </c>
    </row>
    <row r="5215" spans="1:16" x14ac:dyDescent="0.35">
      <c r="A5215" t="s">
        <v>6907</v>
      </c>
      <c r="B5215" t="s">
        <v>7567</v>
      </c>
      <c r="C5215" t="s">
        <v>401</v>
      </c>
      <c r="D5215" t="s">
        <v>110</v>
      </c>
      <c r="E5215" t="s">
        <v>20</v>
      </c>
      <c r="F5215" t="b">
        <v>0</v>
      </c>
      <c r="G5215" t="s">
        <v>52</v>
      </c>
      <c r="H5215" s="1">
        <v>45679.62709490741</v>
      </c>
      <c r="I5215" t="b">
        <v>1</v>
      </c>
      <c r="J5215" t="b">
        <v>1</v>
      </c>
      <c r="K5215" t="s">
        <v>31</v>
      </c>
      <c r="L5215" t="s">
        <v>22</v>
      </c>
      <c r="M5215">
        <v>85000</v>
      </c>
      <c r="O5215" t="s">
        <v>6996</v>
      </c>
      <c r="P5215" t="s">
        <v>7568</v>
      </c>
    </row>
    <row r="5216" spans="1:16" x14ac:dyDescent="0.35">
      <c r="A5216" t="s">
        <v>6907</v>
      </c>
      <c r="B5216" t="s">
        <v>7053</v>
      </c>
      <c r="C5216" t="s">
        <v>7569</v>
      </c>
      <c r="D5216" t="s">
        <v>17437</v>
      </c>
      <c r="E5216" t="s">
        <v>20</v>
      </c>
      <c r="F5216" t="b">
        <v>0</v>
      </c>
      <c r="G5216" t="s">
        <v>52</v>
      </c>
      <c r="H5216" s="1">
        <v>45679.627175925933</v>
      </c>
      <c r="I5216" t="b">
        <v>1</v>
      </c>
      <c r="J5216" t="b">
        <v>0</v>
      </c>
      <c r="K5216" t="s">
        <v>31</v>
      </c>
      <c r="L5216" t="s">
        <v>22</v>
      </c>
      <c r="M5216">
        <v>145000</v>
      </c>
      <c r="O5216" t="s">
        <v>61</v>
      </c>
      <c r="P5216" t="s">
        <v>64</v>
      </c>
    </row>
    <row r="5217" spans="1:16" x14ac:dyDescent="0.35">
      <c r="A5217" t="s">
        <v>6907</v>
      </c>
      <c r="B5217" t="s">
        <v>6907</v>
      </c>
      <c r="C5217" t="s">
        <v>2490</v>
      </c>
      <c r="D5217" t="s">
        <v>29</v>
      </c>
      <c r="E5217" t="s">
        <v>20</v>
      </c>
      <c r="F5217" t="b">
        <v>0</v>
      </c>
      <c r="G5217" t="s">
        <v>43</v>
      </c>
      <c r="H5217" s="1">
        <v>45679.62771990741</v>
      </c>
      <c r="I5217" t="b">
        <v>0</v>
      </c>
      <c r="J5217" t="b">
        <v>0</v>
      </c>
      <c r="K5217" t="s">
        <v>31</v>
      </c>
      <c r="L5217" t="s">
        <v>22</v>
      </c>
      <c r="M5217">
        <v>122500</v>
      </c>
      <c r="O5217" t="s">
        <v>2537</v>
      </c>
      <c r="P5217" t="s">
        <v>7274</v>
      </c>
    </row>
    <row r="5218" spans="1:16" x14ac:dyDescent="0.35">
      <c r="A5218" t="s">
        <v>6907</v>
      </c>
      <c r="B5218" t="s">
        <v>7570</v>
      </c>
      <c r="C5218" t="s">
        <v>2312</v>
      </c>
      <c r="D5218" t="s">
        <v>110</v>
      </c>
      <c r="E5218" t="s">
        <v>20</v>
      </c>
      <c r="F5218" t="b">
        <v>0</v>
      </c>
      <c r="G5218" t="s">
        <v>47</v>
      </c>
      <c r="H5218" s="1">
        <v>45679.710833333331</v>
      </c>
      <c r="I5218" t="b">
        <v>0</v>
      </c>
      <c r="J5218" t="b">
        <v>1</v>
      </c>
      <c r="K5218" t="s">
        <v>31</v>
      </c>
      <c r="L5218" t="s">
        <v>22</v>
      </c>
      <c r="M5218">
        <v>111022.5</v>
      </c>
      <c r="O5218" t="s">
        <v>7571</v>
      </c>
      <c r="P5218" t="s">
        <v>7572</v>
      </c>
    </row>
    <row r="5219" spans="1:16" x14ac:dyDescent="0.35">
      <c r="A5219" t="s">
        <v>6907</v>
      </c>
      <c r="B5219" t="s">
        <v>7573</v>
      </c>
      <c r="C5219" t="s">
        <v>7302</v>
      </c>
      <c r="D5219" t="s">
        <v>36</v>
      </c>
      <c r="E5219" t="s">
        <v>20</v>
      </c>
      <c r="F5219" t="b">
        <v>0</v>
      </c>
      <c r="G5219" t="s">
        <v>47</v>
      </c>
      <c r="H5219" s="1">
        <v>45679.752592592587</v>
      </c>
      <c r="I5219" t="b">
        <v>0</v>
      </c>
      <c r="J5219" t="b">
        <v>1</v>
      </c>
      <c r="K5219" t="s">
        <v>31</v>
      </c>
      <c r="L5219" t="s">
        <v>22</v>
      </c>
      <c r="M5219">
        <v>163500</v>
      </c>
      <c r="O5219" t="s">
        <v>7574</v>
      </c>
      <c r="P5219" t="s">
        <v>2887</v>
      </c>
    </row>
    <row r="5220" spans="1:16" x14ac:dyDescent="0.35">
      <c r="A5220" t="s">
        <v>6907</v>
      </c>
      <c r="B5220" t="s">
        <v>7575</v>
      </c>
      <c r="C5220" t="s">
        <v>1616</v>
      </c>
      <c r="D5220" t="s">
        <v>36</v>
      </c>
      <c r="E5220" t="s">
        <v>20</v>
      </c>
      <c r="F5220" t="b">
        <v>0</v>
      </c>
      <c r="G5220" t="s">
        <v>52</v>
      </c>
      <c r="H5220" s="1">
        <v>45679.877083333333</v>
      </c>
      <c r="I5220" t="b">
        <v>0</v>
      </c>
      <c r="J5220" t="b">
        <v>1</v>
      </c>
      <c r="K5220" t="s">
        <v>31</v>
      </c>
      <c r="L5220" t="s">
        <v>22</v>
      </c>
      <c r="M5220">
        <v>189500</v>
      </c>
      <c r="O5220" t="s">
        <v>1048</v>
      </c>
      <c r="P5220" t="s">
        <v>7576</v>
      </c>
    </row>
    <row r="5221" spans="1:16" x14ac:dyDescent="0.35">
      <c r="A5221" t="s">
        <v>6907</v>
      </c>
      <c r="B5221" t="s">
        <v>7577</v>
      </c>
      <c r="C5221" t="s">
        <v>18</v>
      </c>
      <c r="D5221" t="s">
        <v>6984</v>
      </c>
      <c r="E5221" t="s">
        <v>91</v>
      </c>
      <c r="F5221" t="b">
        <v>1</v>
      </c>
      <c r="G5221" t="s">
        <v>52</v>
      </c>
      <c r="H5221" s="1">
        <v>45680.043749999997</v>
      </c>
      <c r="I5221" t="b">
        <v>1</v>
      </c>
      <c r="J5221" t="b">
        <v>0</v>
      </c>
      <c r="K5221" t="s">
        <v>31</v>
      </c>
      <c r="L5221" t="s">
        <v>32</v>
      </c>
      <c r="N5221">
        <v>30</v>
      </c>
      <c r="O5221" t="s">
        <v>6984</v>
      </c>
      <c r="P5221" t="s">
        <v>7578</v>
      </c>
    </row>
    <row r="5222" spans="1:16" x14ac:dyDescent="0.35">
      <c r="A5222" t="s">
        <v>6907</v>
      </c>
      <c r="B5222" t="s">
        <v>7579</v>
      </c>
      <c r="C5222" t="s">
        <v>410</v>
      </c>
      <c r="D5222" t="s">
        <v>17456</v>
      </c>
      <c r="E5222" t="s">
        <v>20</v>
      </c>
      <c r="F5222" t="b">
        <v>0</v>
      </c>
      <c r="G5222" t="s">
        <v>47</v>
      </c>
      <c r="H5222" s="1">
        <v>45680.252384259264</v>
      </c>
      <c r="I5222" t="b">
        <v>0</v>
      </c>
      <c r="J5222" t="b">
        <v>1</v>
      </c>
      <c r="K5222" t="s">
        <v>31</v>
      </c>
      <c r="L5222" t="s">
        <v>22</v>
      </c>
      <c r="M5222">
        <v>248000</v>
      </c>
      <c r="O5222" t="s">
        <v>7580</v>
      </c>
      <c r="P5222" t="s">
        <v>7581</v>
      </c>
    </row>
    <row r="5223" spans="1:16" x14ac:dyDescent="0.35">
      <c r="A5223" t="s">
        <v>6907</v>
      </c>
      <c r="B5223" t="s">
        <v>7582</v>
      </c>
      <c r="C5223" t="s">
        <v>649</v>
      </c>
      <c r="D5223" t="s">
        <v>443</v>
      </c>
      <c r="E5223" t="s">
        <v>20</v>
      </c>
      <c r="F5223" t="b">
        <v>0</v>
      </c>
      <c r="G5223" t="s">
        <v>43</v>
      </c>
      <c r="H5223" s="1">
        <v>45680.252650462957</v>
      </c>
      <c r="I5223" t="b">
        <v>0</v>
      </c>
      <c r="J5223" t="b">
        <v>1</v>
      </c>
      <c r="K5223" t="s">
        <v>31</v>
      </c>
      <c r="L5223" t="s">
        <v>22</v>
      </c>
      <c r="M5223">
        <v>126268</v>
      </c>
      <c r="O5223" t="s">
        <v>7583</v>
      </c>
      <c r="P5223" t="s">
        <v>7584</v>
      </c>
    </row>
    <row r="5224" spans="1:16" x14ac:dyDescent="0.35">
      <c r="A5224" t="s">
        <v>6907</v>
      </c>
      <c r="B5224" t="s">
        <v>7585</v>
      </c>
      <c r="C5224" t="s">
        <v>7586</v>
      </c>
      <c r="D5224" t="s">
        <v>974</v>
      </c>
      <c r="E5224" t="s">
        <v>20</v>
      </c>
      <c r="F5224" t="b">
        <v>0</v>
      </c>
      <c r="G5224" t="s">
        <v>30</v>
      </c>
      <c r="H5224" s="1">
        <v>45680.253379629627</v>
      </c>
      <c r="I5224" t="b">
        <v>1</v>
      </c>
      <c r="J5224" t="b">
        <v>1</v>
      </c>
      <c r="K5224" t="s">
        <v>31</v>
      </c>
      <c r="L5224" t="s">
        <v>22</v>
      </c>
      <c r="M5224">
        <v>88582</v>
      </c>
      <c r="O5224" t="s">
        <v>4377</v>
      </c>
      <c r="P5224" t="s">
        <v>7587</v>
      </c>
    </row>
    <row r="5225" spans="1:16" x14ac:dyDescent="0.35">
      <c r="A5225" t="s">
        <v>6907</v>
      </c>
      <c r="B5225" t="s">
        <v>7363</v>
      </c>
      <c r="C5225" t="s">
        <v>7364</v>
      </c>
      <c r="D5225" t="s">
        <v>443</v>
      </c>
      <c r="E5225" t="s">
        <v>20</v>
      </c>
      <c r="F5225" t="b">
        <v>0</v>
      </c>
      <c r="G5225" t="s">
        <v>52</v>
      </c>
      <c r="H5225" s="1">
        <v>45680.335335648153</v>
      </c>
      <c r="I5225" t="b">
        <v>0</v>
      </c>
      <c r="J5225" t="b">
        <v>1</v>
      </c>
      <c r="K5225" t="s">
        <v>31</v>
      </c>
      <c r="L5225" t="s">
        <v>22</v>
      </c>
      <c r="M5225">
        <v>129500</v>
      </c>
      <c r="O5225" t="s">
        <v>3100</v>
      </c>
      <c r="P5225" t="s">
        <v>7365</v>
      </c>
    </row>
    <row r="5226" spans="1:16" x14ac:dyDescent="0.35">
      <c r="A5226" t="s">
        <v>6907</v>
      </c>
      <c r="B5226" t="s">
        <v>7588</v>
      </c>
      <c r="C5226" t="s">
        <v>801</v>
      </c>
      <c r="D5226" t="s">
        <v>36</v>
      </c>
      <c r="E5226" t="s">
        <v>20</v>
      </c>
      <c r="F5226" t="b">
        <v>0</v>
      </c>
      <c r="G5226" t="s">
        <v>52</v>
      </c>
      <c r="H5226" s="1">
        <v>45680.418749999997</v>
      </c>
      <c r="I5226" t="b">
        <v>0</v>
      </c>
      <c r="J5226" t="b">
        <v>1</v>
      </c>
      <c r="K5226" t="s">
        <v>31</v>
      </c>
      <c r="L5226" t="s">
        <v>22</v>
      </c>
      <c r="M5226">
        <v>134028</v>
      </c>
      <c r="O5226" t="s">
        <v>802</v>
      </c>
      <c r="P5226" t="s">
        <v>7589</v>
      </c>
    </row>
    <row r="5227" spans="1:16" x14ac:dyDescent="0.35">
      <c r="A5227" t="s">
        <v>6907</v>
      </c>
      <c r="B5227" t="s">
        <v>7590</v>
      </c>
      <c r="C5227" t="s">
        <v>272</v>
      </c>
      <c r="D5227" t="s">
        <v>443</v>
      </c>
      <c r="E5227" t="s">
        <v>20</v>
      </c>
      <c r="F5227" t="b">
        <v>0</v>
      </c>
      <c r="G5227" t="s">
        <v>47</v>
      </c>
      <c r="H5227" s="1">
        <v>45680.418981481482</v>
      </c>
      <c r="I5227" t="b">
        <v>0</v>
      </c>
      <c r="J5227" t="b">
        <v>0</v>
      </c>
      <c r="K5227" t="s">
        <v>31</v>
      </c>
      <c r="L5227" t="s">
        <v>22</v>
      </c>
      <c r="M5227">
        <v>161000</v>
      </c>
      <c r="O5227" t="s">
        <v>2687</v>
      </c>
      <c r="P5227" t="s">
        <v>7591</v>
      </c>
    </row>
    <row r="5228" spans="1:16" x14ac:dyDescent="0.35">
      <c r="A5228" t="s">
        <v>6907</v>
      </c>
      <c r="B5228" t="s">
        <v>6907</v>
      </c>
      <c r="C5228" t="s">
        <v>7592</v>
      </c>
      <c r="D5228" t="s">
        <v>443</v>
      </c>
      <c r="E5228" t="s">
        <v>20</v>
      </c>
      <c r="F5228" t="b">
        <v>0</v>
      </c>
      <c r="G5228" t="s">
        <v>52</v>
      </c>
      <c r="H5228" s="1">
        <v>45680.501909722218</v>
      </c>
      <c r="I5228" t="b">
        <v>0</v>
      </c>
      <c r="J5228" t="b">
        <v>1</v>
      </c>
      <c r="K5228" t="s">
        <v>31</v>
      </c>
      <c r="L5228" t="s">
        <v>22</v>
      </c>
      <c r="M5228">
        <v>110000</v>
      </c>
      <c r="O5228" t="s">
        <v>7043</v>
      </c>
      <c r="P5228" t="s">
        <v>7044</v>
      </c>
    </row>
    <row r="5229" spans="1:16" x14ac:dyDescent="0.35">
      <c r="A5229" t="s">
        <v>6907</v>
      </c>
      <c r="B5229" t="s">
        <v>7251</v>
      </c>
      <c r="C5229" t="s">
        <v>105</v>
      </c>
      <c r="D5229" t="s">
        <v>249</v>
      </c>
      <c r="E5229" t="s">
        <v>20</v>
      </c>
      <c r="F5229" t="b">
        <v>0</v>
      </c>
      <c r="G5229" t="s">
        <v>105</v>
      </c>
      <c r="H5229" s="1">
        <v>45680.504016203697</v>
      </c>
      <c r="I5229" t="b">
        <v>1</v>
      </c>
      <c r="J5229" t="b">
        <v>0</v>
      </c>
      <c r="K5229" t="s">
        <v>105</v>
      </c>
      <c r="L5229" t="s">
        <v>22</v>
      </c>
      <c r="M5229">
        <v>57640</v>
      </c>
      <c r="O5229" t="s">
        <v>7252</v>
      </c>
      <c r="P5229" t="s">
        <v>7253</v>
      </c>
    </row>
    <row r="5230" spans="1:16" x14ac:dyDescent="0.35">
      <c r="A5230" t="s">
        <v>6907</v>
      </c>
      <c r="B5230" t="s">
        <v>6907</v>
      </c>
      <c r="C5230" t="s">
        <v>7593</v>
      </c>
      <c r="D5230" t="s">
        <v>17437</v>
      </c>
      <c r="E5230" t="s">
        <v>20</v>
      </c>
      <c r="F5230" t="b">
        <v>0</v>
      </c>
      <c r="G5230" t="s">
        <v>52</v>
      </c>
      <c r="H5230" s="1">
        <v>45680.585243055553</v>
      </c>
      <c r="I5230" t="b">
        <v>1</v>
      </c>
      <c r="J5230" t="b">
        <v>0</v>
      </c>
      <c r="K5230" t="s">
        <v>31</v>
      </c>
      <c r="L5230" t="s">
        <v>22</v>
      </c>
      <c r="M5230">
        <v>112500</v>
      </c>
      <c r="O5230" t="s">
        <v>61</v>
      </c>
    </row>
    <row r="5231" spans="1:16" x14ac:dyDescent="0.35">
      <c r="A5231" t="s">
        <v>6907</v>
      </c>
      <c r="B5231" t="s">
        <v>7594</v>
      </c>
      <c r="C5231" t="s">
        <v>868</v>
      </c>
      <c r="D5231" t="s">
        <v>110</v>
      </c>
      <c r="E5231" t="s">
        <v>20</v>
      </c>
      <c r="F5231" t="b">
        <v>0</v>
      </c>
      <c r="G5231" t="s">
        <v>43</v>
      </c>
      <c r="H5231" s="1">
        <v>45680.586030092592</v>
      </c>
      <c r="I5231" t="b">
        <v>0</v>
      </c>
      <c r="J5231" t="b">
        <v>1</v>
      </c>
      <c r="K5231" t="s">
        <v>31</v>
      </c>
      <c r="L5231" t="s">
        <v>22</v>
      </c>
      <c r="M5231">
        <v>166000</v>
      </c>
      <c r="O5231" t="s">
        <v>1669</v>
      </c>
      <c r="P5231" t="s">
        <v>7595</v>
      </c>
    </row>
    <row r="5232" spans="1:16" x14ac:dyDescent="0.35">
      <c r="A5232" t="s">
        <v>6907</v>
      </c>
      <c r="B5232" t="s">
        <v>7429</v>
      </c>
      <c r="C5232" t="s">
        <v>287</v>
      </c>
      <c r="D5232" t="s">
        <v>36</v>
      </c>
      <c r="E5232" t="s">
        <v>20</v>
      </c>
      <c r="F5232" t="b">
        <v>0</v>
      </c>
      <c r="G5232" t="s">
        <v>287</v>
      </c>
      <c r="H5232" s="1">
        <v>45680.632326388892</v>
      </c>
      <c r="I5232" t="b">
        <v>0</v>
      </c>
      <c r="J5232" t="b">
        <v>0</v>
      </c>
      <c r="K5232" t="s">
        <v>287</v>
      </c>
      <c r="L5232" t="s">
        <v>22</v>
      </c>
      <c r="M5232">
        <v>115000</v>
      </c>
      <c r="O5232" t="s">
        <v>7430</v>
      </c>
      <c r="P5232" t="s">
        <v>7431</v>
      </c>
    </row>
    <row r="5233" spans="1:16" x14ac:dyDescent="0.35">
      <c r="A5233" t="s">
        <v>6907</v>
      </c>
      <c r="B5233" t="s">
        <v>7596</v>
      </c>
      <c r="C5233" t="s">
        <v>703</v>
      </c>
      <c r="D5233" t="s">
        <v>110</v>
      </c>
      <c r="E5233" t="s">
        <v>20</v>
      </c>
      <c r="F5233" t="b">
        <v>0</v>
      </c>
      <c r="G5233" t="s">
        <v>47</v>
      </c>
      <c r="H5233" s="1">
        <v>45680.668923611112</v>
      </c>
      <c r="I5233" t="b">
        <v>0</v>
      </c>
      <c r="J5233" t="b">
        <v>1</v>
      </c>
      <c r="K5233" t="s">
        <v>31</v>
      </c>
      <c r="L5233" t="s">
        <v>22</v>
      </c>
      <c r="M5233">
        <v>150590</v>
      </c>
      <c r="O5233" t="s">
        <v>96</v>
      </c>
      <c r="P5233" t="s">
        <v>7597</v>
      </c>
    </row>
    <row r="5234" spans="1:16" x14ac:dyDescent="0.35">
      <c r="A5234" t="s">
        <v>6907</v>
      </c>
      <c r="B5234" t="s">
        <v>7598</v>
      </c>
      <c r="C5234" t="s">
        <v>7599</v>
      </c>
      <c r="D5234" t="s">
        <v>110</v>
      </c>
      <c r="E5234" t="s">
        <v>2323</v>
      </c>
      <c r="F5234" t="b">
        <v>0</v>
      </c>
      <c r="G5234" t="s">
        <v>47</v>
      </c>
      <c r="H5234" s="1">
        <v>45680.668981481482</v>
      </c>
      <c r="I5234" t="b">
        <v>0</v>
      </c>
      <c r="J5234" t="b">
        <v>0</v>
      </c>
      <c r="K5234" t="s">
        <v>31</v>
      </c>
      <c r="L5234" t="s">
        <v>32</v>
      </c>
      <c r="N5234">
        <v>26.5</v>
      </c>
      <c r="O5234" t="s">
        <v>7600</v>
      </c>
      <c r="P5234" t="s">
        <v>7601</v>
      </c>
    </row>
    <row r="5235" spans="1:16" x14ac:dyDescent="0.35">
      <c r="A5235" t="s">
        <v>6907</v>
      </c>
      <c r="B5235" t="s">
        <v>7602</v>
      </c>
      <c r="C5235" t="s">
        <v>18</v>
      </c>
      <c r="D5235" t="s">
        <v>19</v>
      </c>
      <c r="E5235" t="s">
        <v>20</v>
      </c>
      <c r="F5235" t="b">
        <v>1</v>
      </c>
      <c r="G5235" t="s">
        <v>300</v>
      </c>
      <c r="H5235" s="1">
        <v>45680.669571759259</v>
      </c>
      <c r="I5235" t="b">
        <v>0</v>
      </c>
      <c r="J5235" t="b">
        <v>0</v>
      </c>
      <c r="K5235" t="s">
        <v>300</v>
      </c>
      <c r="L5235" t="s">
        <v>22</v>
      </c>
      <c r="M5235">
        <v>63360</v>
      </c>
      <c r="O5235" t="s">
        <v>593</v>
      </c>
      <c r="P5235" t="s">
        <v>7603</v>
      </c>
    </row>
    <row r="5236" spans="1:16" x14ac:dyDescent="0.35">
      <c r="A5236" t="s">
        <v>6907</v>
      </c>
      <c r="B5236" t="s">
        <v>7604</v>
      </c>
      <c r="C5236" t="s">
        <v>7605</v>
      </c>
      <c r="D5236" t="s">
        <v>110</v>
      </c>
      <c r="E5236" t="s">
        <v>20</v>
      </c>
      <c r="F5236" t="b">
        <v>0</v>
      </c>
      <c r="G5236" t="s">
        <v>52</v>
      </c>
      <c r="H5236" s="1">
        <v>45680.710324074083</v>
      </c>
      <c r="I5236" t="b">
        <v>0</v>
      </c>
      <c r="J5236" t="b">
        <v>0</v>
      </c>
      <c r="K5236" t="s">
        <v>31</v>
      </c>
      <c r="L5236" t="s">
        <v>22</v>
      </c>
      <c r="M5236">
        <v>90094.2578125</v>
      </c>
      <c r="O5236" t="s">
        <v>7606</v>
      </c>
      <c r="P5236" t="s">
        <v>7607</v>
      </c>
    </row>
    <row r="5237" spans="1:16" x14ac:dyDescent="0.35">
      <c r="A5237" t="s">
        <v>6907</v>
      </c>
      <c r="B5237" t="s">
        <v>7608</v>
      </c>
      <c r="C5237" t="s">
        <v>2602</v>
      </c>
      <c r="D5237" t="s">
        <v>269</v>
      </c>
      <c r="E5237" t="s">
        <v>91</v>
      </c>
      <c r="F5237" t="b">
        <v>0</v>
      </c>
      <c r="G5237" t="s">
        <v>52</v>
      </c>
      <c r="H5237" s="1">
        <v>45680.793553240743</v>
      </c>
      <c r="I5237" t="b">
        <v>0</v>
      </c>
      <c r="J5237" t="b">
        <v>0</v>
      </c>
      <c r="K5237" t="s">
        <v>31</v>
      </c>
      <c r="L5237" t="s">
        <v>32</v>
      </c>
      <c r="N5237">
        <v>55</v>
      </c>
      <c r="O5237" t="s">
        <v>7609</v>
      </c>
      <c r="P5237" t="s">
        <v>7610</v>
      </c>
    </row>
    <row r="5238" spans="1:16" x14ac:dyDescent="0.35">
      <c r="A5238" t="s">
        <v>6907</v>
      </c>
      <c r="B5238" t="s">
        <v>7611</v>
      </c>
      <c r="C5238" t="s">
        <v>283</v>
      </c>
      <c r="D5238" t="s">
        <v>269</v>
      </c>
      <c r="E5238" t="s">
        <v>20</v>
      </c>
      <c r="F5238" t="b">
        <v>0</v>
      </c>
      <c r="G5238" t="s">
        <v>47</v>
      </c>
      <c r="H5238" s="1">
        <v>45680.793958333343</v>
      </c>
      <c r="I5238" t="b">
        <v>1</v>
      </c>
      <c r="J5238" t="b">
        <v>0</v>
      </c>
      <c r="K5238" t="s">
        <v>31</v>
      </c>
      <c r="L5238" t="s">
        <v>32</v>
      </c>
      <c r="N5238">
        <v>55</v>
      </c>
      <c r="O5238" t="s">
        <v>2073</v>
      </c>
      <c r="P5238" t="s">
        <v>7612</v>
      </c>
    </row>
    <row r="5239" spans="1:16" x14ac:dyDescent="0.35">
      <c r="A5239" t="s">
        <v>6907</v>
      </c>
      <c r="B5239" t="s">
        <v>7025</v>
      </c>
      <c r="C5239" t="s">
        <v>261</v>
      </c>
      <c r="D5239" t="s">
        <v>36</v>
      </c>
      <c r="E5239" t="s">
        <v>20</v>
      </c>
      <c r="F5239" t="b">
        <v>0</v>
      </c>
      <c r="G5239" t="s">
        <v>47</v>
      </c>
      <c r="H5239" s="1">
        <v>45680.958738425928</v>
      </c>
      <c r="I5239" t="b">
        <v>0</v>
      </c>
      <c r="J5239" t="b">
        <v>1</v>
      </c>
      <c r="K5239" t="s">
        <v>31</v>
      </c>
      <c r="L5239" t="s">
        <v>32</v>
      </c>
      <c r="N5239">
        <v>89</v>
      </c>
      <c r="O5239" t="s">
        <v>194</v>
      </c>
      <c r="P5239" t="s">
        <v>7613</v>
      </c>
    </row>
    <row r="5240" spans="1:16" x14ac:dyDescent="0.35">
      <c r="A5240" t="s">
        <v>6907</v>
      </c>
      <c r="B5240" t="s">
        <v>7614</v>
      </c>
      <c r="C5240" t="s">
        <v>7615</v>
      </c>
      <c r="D5240" t="s">
        <v>110</v>
      </c>
      <c r="E5240" t="s">
        <v>20</v>
      </c>
      <c r="F5240" t="b">
        <v>0</v>
      </c>
      <c r="G5240" t="s">
        <v>52</v>
      </c>
      <c r="H5240" s="1">
        <v>45680.960243055553</v>
      </c>
      <c r="I5240" t="b">
        <v>0</v>
      </c>
      <c r="J5240" t="b">
        <v>1</v>
      </c>
      <c r="K5240" t="s">
        <v>31</v>
      </c>
      <c r="L5240" t="s">
        <v>32</v>
      </c>
      <c r="N5240">
        <v>67.5</v>
      </c>
      <c r="O5240" t="s">
        <v>7616</v>
      </c>
      <c r="P5240" t="s">
        <v>7617</v>
      </c>
    </row>
    <row r="5241" spans="1:16" x14ac:dyDescent="0.35">
      <c r="A5241" t="s">
        <v>6907</v>
      </c>
      <c r="B5241" t="s">
        <v>7618</v>
      </c>
      <c r="C5241" t="s">
        <v>3022</v>
      </c>
      <c r="D5241" t="s">
        <v>249</v>
      </c>
      <c r="E5241" t="s">
        <v>20</v>
      </c>
      <c r="F5241" t="b">
        <v>0</v>
      </c>
      <c r="G5241" t="s">
        <v>105</v>
      </c>
      <c r="H5241" s="1">
        <v>45681.004016203697</v>
      </c>
      <c r="I5241" t="b">
        <v>0</v>
      </c>
      <c r="J5241" t="b">
        <v>0</v>
      </c>
      <c r="K5241" t="s">
        <v>105</v>
      </c>
      <c r="L5241" t="s">
        <v>22</v>
      </c>
      <c r="M5241">
        <v>68730</v>
      </c>
      <c r="O5241" t="s">
        <v>1324</v>
      </c>
      <c r="P5241" t="s">
        <v>7619</v>
      </c>
    </row>
    <row r="5242" spans="1:16" x14ac:dyDescent="0.35">
      <c r="A5242" t="s">
        <v>6907</v>
      </c>
      <c r="B5242" t="s">
        <v>7620</v>
      </c>
      <c r="C5242" t="s">
        <v>7621</v>
      </c>
      <c r="D5242" t="s">
        <v>249</v>
      </c>
      <c r="E5242" t="s">
        <v>20</v>
      </c>
      <c r="F5242" t="b">
        <v>0</v>
      </c>
      <c r="G5242" t="s">
        <v>105</v>
      </c>
      <c r="H5242" s="1">
        <v>45681.00409722222</v>
      </c>
      <c r="I5242" t="b">
        <v>0</v>
      </c>
      <c r="J5242" t="b">
        <v>0</v>
      </c>
      <c r="K5242" t="s">
        <v>105</v>
      </c>
      <c r="L5242" t="s">
        <v>22</v>
      </c>
      <c r="M5242">
        <v>68730</v>
      </c>
      <c r="O5242" t="s">
        <v>1324</v>
      </c>
      <c r="P5242" t="s">
        <v>7622</v>
      </c>
    </row>
    <row r="5243" spans="1:16" x14ac:dyDescent="0.35">
      <c r="A5243" t="s">
        <v>6907</v>
      </c>
      <c r="B5243" t="s">
        <v>7623</v>
      </c>
      <c r="C5243" t="s">
        <v>7624</v>
      </c>
      <c r="D5243" t="s">
        <v>2865</v>
      </c>
      <c r="E5243" t="s">
        <v>20</v>
      </c>
      <c r="F5243" t="b">
        <v>0</v>
      </c>
      <c r="G5243" t="s">
        <v>30</v>
      </c>
      <c r="H5243" s="1">
        <v>45681.253379629627</v>
      </c>
      <c r="I5243" t="b">
        <v>1</v>
      </c>
      <c r="J5243" t="b">
        <v>0</v>
      </c>
      <c r="K5243" t="s">
        <v>31</v>
      </c>
      <c r="L5243" t="s">
        <v>22</v>
      </c>
      <c r="M5243">
        <v>205000</v>
      </c>
      <c r="O5243" t="s">
        <v>7625</v>
      </c>
    </row>
    <row r="5244" spans="1:16" x14ac:dyDescent="0.35">
      <c r="A5244" t="s">
        <v>6907</v>
      </c>
      <c r="B5244" t="s">
        <v>7231</v>
      </c>
      <c r="C5244" t="s">
        <v>2521</v>
      </c>
      <c r="D5244" t="s">
        <v>443</v>
      </c>
      <c r="E5244" t="s">
        <v>20</v>
      </c>
      <c r="F5244" t="b">
        <v>0</v>
      </c>
      <c r="G5244" t="s">
        <v>47</v>
      </c>
      <c r="H5244" s="1">
        <v>45681.378877314812</v>
      </c>
      <c r="I5244" t="b">
        <v>1</v>
      </c>
      <c r="J5244" t="b">
        <v>0</v>
      </c>
      <c r="K5244" t="s">
        <v>31</v>
      </c>
      <c r="L5244" t="s">
        <v>22</v>
      </c>
      <c r="M5244">
        <v>100000</v>
      </c>
      <c r="O5244" t="s">
        <v>2522</v>
      </c>
    </row>
    <row r="5245" spans="1:16" x14ac:dyDescent="0.35">
      <c r="A5245" t="s">
        <v>6907</v>
      </c>
      <c r="B5245" t="s">
        <v>7626</v>
      </c>
      <c r="C5245" t="s">
        <v>1595</v>
      </c>
      <c r="D5245" t="s">
        <v>249</v>
      </c>
      <c r="E5245" t="s">
        <v>20</v>
      </c>
      <c r="F5245" t="b">
        <v>0</v>
      </c>
      <c r="G5245" t="s">
        <v>1346</v>
      </c>
      <c r="H5245" s="1">
        <v>45681.635243055563</v>
      </c>
      <c r="I5245" t="b">
        <v>0</v>
      </c>
      <c r="J5245" t="b">
        <v>0</v>
      </c>
      <c r="K5245" t="s">
        <v>1346</v>
      </c>
      <c r="L5245" t="s">
        <v>22</v>
      </c>
      <c r="M5245">
        <v>44999.5</v>
      </c>
      <c r="O5245" t="s">
        <v>7627</v>
      </c>
      <c r="P5245" t="s">
        <v>7628</v>
      </c>
    </row>
    <row r="5246" spans="1:16" x14ac:dyDescent="0.35">
      <c r="A5246" t="s">
        <v>6907</v>
      </c>
      <c r="B5246" t="s">
        <v>7229</v>
      </c>
      <c r="C5246" t="s">
        <v>1066</v>
      </c>
      <c r="D5246" t="s">
        <v>2865</v>
      </c>
      <c r="E5246" t="s">
        <v>20</v>
      </c>
      <c r="F5246" t="b">
        <v>0</v>
      </c>
      <c r="G5246" t="s">
        <v>1067</v>
      </c>
      <c r="H5246" s="1">
        <v>45681.667025462957</v>
      </c>
      <c r="I5246" t="b">
        <v>1</v>
      </c>
      <c r="J5246" t="b">
        <v>0</v>
      </c>
      <c r="K5246" t="s">
        <v>1067</v>
      </c>
      <c r="L5246" t="s">
        <v>22</v>
      </c>
      <c r="M5246">
        <v>160000</v>
      </c>
      <c r="O5246" t="s">
        <v>7629</v>
      </c>
    </row>
    <row r="5247" spans="1:16" x14ac:dyDescent="0.35">
      <c r="A5247" t="s">
        <v>6907</v>
      </c>
      <c r="B5247" t="s">
        <v>7630</v>
      </c>
      <c r="C5247" t="s">
        <v>201</v>
      </c>
      <c r="D5247" t="s">
        <v>295</v>
      </c>
      <c r="E5247" t="s">
        <v>91</v>
      </c>
      <c r="F5247" t="b">
        <v>0</v>
      </c>
      <c r="G5247" t="s">
        <v>52</v>
      </c>
      <c r="H5247" s="1">
        <v>45681.711956018517</v>
      </c>
      <c r="I5247" t="b">
        <v>1</v>
      </c>
      <c r="J5247" t="b">
        <v>0</v>
      </c>
      <c r="K5247" t="s">
        <v>31</v>
      </c>
      <c r="L5247" t="s">
        <v>22</v>
      </c>
      <c r="M5247">
        <v>90000</v>
      </c>
      <c r="O5247" t="s">
        <v>7631</v>
      </c>
    </row>
    <row r="5248" spans="1:16" x14ac:dyDescent="0.35">
      <c r="A5248" t="s">
        <v>6907</v>
      </c>
      <c r="B5248" t="s">
        <v>7632</v>
      </c>
      <c r="C5248" t="s">
        <v>18</v>
      </c>
      <c r="D5248" t="s">
        <v>19</v>
      </c>
      <c r="E5248" t="s">
        <v>20</v>
      </c>
      <c r="F5248" t="b">
        <v>1</v>
      </c>
      <c r="G5248" t="s">
        <v>2494</v>
      </c>
      <c r="H5248" s="1">
        <v>45681.723009259258</v>
      </c>
      <c r="I5248" t="b">
        <v>1</v>
      </c>
      <c r="J5248" t="b">
        <v>0</v>
      </c>
      <c r="K5248" t="s">
        <v>2494</v>
      </c>
      <c r="L5248" t="s">
        <v>22</v>
      </c>
      <c r="M5248">
        <v>122500</v>
      </c>
      <c r="O5248" t="s">
        <v>7633</v>
      </c>
      <c r="P5248" t="s">
        <v>7634</v>
      </c>
    </row>
    <row r="5249" spans="1:16" x14ac:dyDescent="0.35">
      <c r="A5249" t="s">
        <v>6907</v>
      </c>
      <c r="B5249" t="s">
        <v>7635</v>
      </c>
      <c r="C5249" t="s">
        <v>2224</v>
      </c>
      <c r="D5249" t="s">
        <v>36</v>
      </c>
      <c r="E5249" t="s">
        <v>20</v>
      </c>
      <c r="F5249" t="b">
        <v>0</v>
      </c>
      <c r="G5249" t="s">
        <v>52</v>
      </c>
      <c r="H5249" s="1">
        <v>45681.753587962958</v>
      </c>
      <c r="I5249" t="b">
        <v>0</v>
      </c>
      <c r="J5249" t="b">
        <v>1</v>
      </c>
      <c r="K5249" t="s">
        <v>31</v>
      </c>
      <c r="L5249" t="s">
        <v>22</v>
      </c>
      <c r="M5249">
        <v>163000</v>
      </c>
      <c r="O5249" t="s">
        <v>6269</v>
      </c>
      <c r="P5249" t="s">
        <v>7636</v>
      </c>
    </row>
    <row r="5250" spans="1:16" x14ac:dyDescent="0.35">
      <c r="A5250" t="s">
        <v>6907</v>
      </c>
      <c r="B5250" t="s">
        <v>7637</v>
      </c>
      <c r="C5250" t="s">
        <v>5568</v>
      </c>
      <c r="D5250" t="s">
        <v>29</v>
      </c>
      <c r="E5250" t="s">
        <v>20</v>
      </c>
      <c r="F5250" t="b">
        <v>0</v>
      </c>
      <c r="G5250" t="s">
        <v>52</v>
      </c>
      <c r="H5250" s="1">
        <v>45681.753611111111</v>
      </c>
      <c r="I5250" t="b">
        <v>1</v>
      </c>
      <c r="J5250" t="b">
        <v>1</v>
      </c>
      <c r="K5250" t="s">
        <v>31</v>
      </c>
      <c r="L5250" t="s">
        <v>32</v>
      </c>
      <c r="N5250">
        <v>72.5</v>
      </c>
      <c r="O5250" t="s">
        <v>5344</v>
      </c>
      <c r="P5250" t="s">
        <v>7638</v>
      </c>
    </row>
    <row r="5251" spans="1:16" x14ac:dyDescent="0.35">
      <c r="A5251" t="s">
        <v>6907</v>
      </c>
      <c r="B5251" t="s">
        <v>7639</v>
      </c>
      <c r="C5251" t="s">
        <v>5568</v>
      </c>
      <c r="D5251" t="s">
        <v>110</v>
      </c>
      <c r="E5251" t="s">
        <v>760</v>
      </c>
      <c r="F5251" t="b">
        <v>0</v>
      </c>
      <c r="G5251" t="s">
        <v>52</v>
      </c>
      <c r="H5251" s="1">
        <v>45681.753622685188</v>
      </c>
      <c r="I5251" t="b">
        <v>0</v>
      </c>
      <c r="J5251" t="b">
        <v>1</v>
      </c>
      <c r="K5251" t="s">
        <v>31</v>
      </c>
      <c r="L5251" t="s">
        <v>32</v>
      </c>
      <c r="N5251">
        <v>62.5</v>
      </c>
      <c r="O5251" t="s">
        <v>4186</v>
      </c>
      <c r="P5251" t="s">
        <v>7638</v>
      </c>
    </row>
    <row r="5252" spans="1:16" x14ac:dyDescent="0.35">
      <c r="A5252" t="s">
        <v>6907</v>
      </c>
      <c r="B5252" t="s">
        <v>7640</v>
      </c>
      <c r="C5252" t="s">
        <v>146</v>
      </c>
      <c r="D5252" t="s">
        <v>110</v>
      </c>
      <c r="E5252" t="s">
        <v>20</v>
      </c>
      <c r="F5252" t="b">
        <v>0</v>
      </c>
      <c r="G5252" t="s">
        <v>30</v>
      </c>
      <c r="H5252" s="1">
        <v>45681.795902777783</v>
      </c>
      <c r="I5252" t="b">
        <v>0</v>
      </c>
      <c r="J5252" t="b">
        <v>1</v>
      </c>
      <c r="K5252" t="s">
        <v>31</v>
      </c>
      <c r="L5252" t="s">
        <v>22</v>
      </c>
      <c r="M5252">
        <v>103500</v>
      </c>
      <c r="O5252" t="s">
        <v>7641</v>
      </c>
      <c r="P5252" t="s">
        <v>7642</v>
      </c>
    </row>
    <row r="5253" spans="1:16" x14ac:dyDescent="0.35">
      <c r="A5253" t="s">
        <v>6907</v>
      </c>
      <c r="B5253" t="s">
        <v>6907</v>
      </c>
      <c r="C5253" t="s">
        <v>7643</v>
      </c>
      <c r="D5253" t="s">
        <v>269</v>
      </c>
      <c r="E5253" t="s">
        <v>20</v>
      </c>
      <c r="F5253" t="b">
        <v>0</v>
      </c>
      <c r="G5253" t="s">
        <v>52</v>
      </c>
      <c r="H5253" s="1">
        <v>45681.836886574078</v>
      </c>
      <c r="I5253" t="b">
        <v>1</v>
      </c>
      <c r="J5253" t="b">
        <v>1</v>
      </c>
      <c r="K5253" t="s">
        <v>31</v>
      </c>
      <c r="L5253" t="s">
        <v>22</v>
      </c>
      <c r="M5253">
        <v>121000</v>
      </c>
      <c r="O5253" t="s">
        <v>7644</v>
      </c>
    </row>
    <row r="5254" spans="1:16" x14ac:dyDescent="0.35">
      <c r="A5254" t="s">
        <v>6907</v>
      </c>
      <c r="B5254" t="s">
        <v>7645</v>
      </c>
      <c r="C5254" t="s">
        <v>4631</v>
      </c>
      <c r="D5254" t="s">
        <v>36</v>
      </c>
      <c r="E5254" t="s">
        <v>20</v>
      </c>
      <c r="F5254" t="b">
        <v>0</v>
      </c>
      <c r="G5254" t="s">
        <v>52</v>
      </c>
      <c r="H5254" s="1">
        <v>45681.878622685188</v>
      </c>
      <c r="I5254" t="b">
        <v>0</v>
      </c>
      <c r="J5254" t="b">
        <v>1</v>
      </c>
      <c r="K5254" t="s">
        <v>31</v>
      </c>
      <c r="L5254" t="s">
        <v>22</v>
      </c>
      <c r="M5254">
        <v>125000</v>
      </c>
      <c r="O5254" t="s">
        <v>7646</v>
      </c>
      <c r="P5254" t="s">
        <v>7647</v>
      </c>
    </row>
    <row r="5255" spans="1:16" x14ac:dyDescent="0.35">
      <c r="A5255" t="s">
        <v>6907</v>
      </c>
      <c r="B5255" t="s">
        <v>7648</v>
      </c>
      <c r="C5255" t="s">
        <v>7649</v>
      </c>
      <c r="D5255" t="s">
        <v>36</v>
      </c>
      <c r="E5255" t="s">
        <v>20</v>
      </c>
      <c r="F5255" t="b">
        <v>0</v>
      </c>
      <c r="G5255" t="s">
        <v>52</v>
      </c>
      <c r="H5255" s="1">
        <v>45681.878703703696</v>
      </c>
      <c r="I5255" t="b">
        <v>0</v>
      </c>
      <c r="J5255" t="b">
        <v>1</v>
      </c>
      <c r="K5255" t="s">
        <v>31</v>
      </c>
      <c r="L5255" t="s">
        <v>22</v>
      </c>
      <c r="M5255">
        <v>122500</v>
      </c>
      <c r="O5255" t="s">
        <v>7650</v>
      </c>
      <c r="P5255" t="s">
        <v>7651</v>
      </c>
    </row>
    <row r="5256" spans="1:16" x14ac:dyDescent="0.35">
      <c r="A5256" t="s">
        <v>6907</v>
      </c>
      <c r="B5256" t="s">
        <v>7652</v>
      </c>
      <c r="C5256" t="s">
        <v>56</v>
      </c>
      <c r="D5256" t="s">
        <v>110</v>
      </c>
      <c r="E5256" t="s">
        <v>20</v>
      </c>
      <c r="F5256" t="b">
        <v>0</v>
      </c>
      <c r="G5256" t="s">
        <v>52</v>
      </c>
      <c r="H5256" s="1">
        <v>45681.920243055552</v>
      </c>
      <c r="I5256" t="b">
        <v>0</v>
      </c>
      <c r="J5256" t="b">
        <v>1</v>
      </c>
      <c r="K5256" t="s">
        <v>31</v>
      </c>
      <c r="L5256" t="s">
        <v>22</v>
      </c>
      <c r="M5256">
        <v>162500</v>
      </c>
      <c r="O5256" t="s">
        <v>7653</v>
      </c>
      <c r="P5256" t="s">
        <v>7654</v>
      </c>
    </row>
    <row r="5257" spans="1:16" x14ac:dyDescent="0.35">
      <c r="A5257" t="s">
        <v>6907</v>
      </c>
      <c r="B5257" t="s">
        <v>7655</v>
      </c>
      <c r="C5257" t="s">
        <v>868</v>
      </c>
      <c r="D5257" t="s">
        <v>17531</v>
      </c>
      <c r="E5257" t="s">
        <v>20</v>
      </c>
      <c r="F5257" t="b">
        <v>0</v>
      </c>
      <c r="G5257" t="s">
        <v>47</v>
      </c>
      <c r="H5257" s="1">
        <v>45682.252337962957</v>
      </c>
      <c r="I5257" t="b">
        <v>1</v>
      </c>
      <c r="J5257" t="b">
        <v>0</v>
      </c>
      <c r="K5257" t="s">
        <v>31</v>
      </c>
      <c r="L5257" t="s">
        <v>32</v>
      </c>
      <c r="N5257">
        <v>43</v>
      </c>
      <c r="O5257" t="s">
        <v>7656</v>
      </c>
      <c r="P5257" t="s">
        <v>1766</v>
      </c>
    </row>
    <row r="5258" spans="1:16" x14ac:dyDescent="0.35">
      <c r="A5258" t="s">
        <v>6907</v>
      </c>
      <c r="B5258" t="s">
        <v>7053</v>
      </c>
      <c r="C5258" t="s">
        <v>6603</v>
      </c>
      <c r="D5258" t="s">
        <v>42</v>
      </c>
      <c r="E5258" t="s">
        <v>20</v>
      </c>
      <c r="F5258" t="b">
        <v>0</v>
      </c>
      <c r="G5258" t="s">
        <v>52</v>
      </c>
      <c r="H5258" s="1">
        <v>45682.335428240738</v>
      </c>
      <c r="I5258" t="b">
        <v>1</v>
      </c>
      <c r="J5258" t="b">
        <v>0</v>
      </c>
      <c r="K5258" t="s">
        <v>31</v>
      </c>
      <c r="L5258" t="s">
        <v>22</v>
      </c>
      <c r="M5258">
        <v>150000</v>
      </c>
      <c r="O5258" t="s">
        <v>7657</v>
      </c>
      <c r="P5258" t="s">
        <v>7134</v>
      </c>
    </row>
    <row r="5259" spans="1:16" x14ac:dyDescent="0.35">
      <c r="A5259" t="s">
        <v>6907</v>
      </c>
      <c r="B5259" t="s">
        <v>7658</v>
      </c>
      <c r="C5259" t="s">
        <v>923</v>
      </c>
      <c r="D5259" t="s">
        <v>110</v>
      </c>
      <c r="E5259" t="s">
        <v>20</v>
      </c>
      <c r="F5259" t="b">
        <v>0</v>
      </c>
      <c r="G5259" t="s">
        <v>52</v>
      </c>
      <c r="H5259" s="1">
        <v>45682.335439814808</v>
      </c>
      <c r="I5259" t="b">
        <v>0</v>
      </c>
      <c r="J5259" t="b">
        <v>0</v>
      </c>
      <c r="K5259" t="s">
        <v>31</v>
      </c>
      <c r="L5259" t="s">
        <v>22</v>
      </c>
      <c r="M5259">
        <v>166600</v>
      </c>
      <c r="O5259" t="s">
        <v>1620</v>
      </c>
      <c r="P5259" t="s">
        <v>7659</v>
      </c>
    </row>
    <row r="5260" spans="1:16" x14ac:dyDescent="0.35">
      <c r="A5260" t="s">
        <v>6907</v>
      </c>
      <c r="B5260" t="s">
        <v>7660</v>
      </c>
      <c r="C5260" t="s">
        <v>7661</v>
      </c>
      <c r="D5260" t="s">
        <v>42</v>
      </c>
      <c r="E5260" t="s">
        <v>20</v>
      </c>
      <c r="F5260" t="b">
        <v>0</v>
      </c>
      <c r="G5260" t="s">
        <v>30</v>
      </c>
      <c r="H5260" s="1">
        <v>45682.378125000003</v>
      </c>
      <c r="I5260" t="b">
        <v>0</v>
      </c>
      <c r="J5260" t="b">
        <v>1</v>
      </c>
      <c r="K5260" t="s">
        <v>31</v>
      </c>
      <c r="L5260" t="s">
        <v>22</v>
      </c>
      <c r="M5260">
        <v>135000</v>
      </c>
      <c r="O5260" t="s">
        <v>7662</v>
      </c>
      <c r="P5260" t="s">
        <v>7663</v>
      </c>
    </row>
    <row r="5261" spans="1:16" x14ac:dyDescent="0.35">
      <c r="A5261" t="s">
        <v>6907</v>
      </c>
      <c r="B5261" t="s">
        <v>7664</v>
      </c>
      <c r="C5261" t="s">
        <v>7665</v>
      </c>
      <c r="D5261" t="s">
        <v>249</v>
      </c>
      <c r="E5261" t="s">
        <v>20</v>
      </c>
      <c r="F5261" t="b">
        <v>0</v>
      </c>
      <c r="G5261" t="s">
        <v>7666</v>
      </c>
      <c r="H5261" s="1">
        <v>45682.397314814807</v>
      </c>
      <c r="I5261" t="b">
        <v>0</v>
      </c>
      <c r="J5261" t="b">
        <v>0</v>
      </c>
      <c r="K5261" t="s">
        <v>7666</v>
      </c>
      <c r="L5261" t="s">
        <v>22</v>
      </c>
      <c r="M5261">
        <v>59045.5</v>
      </c>
      <c r="O5261" t="s">
        <v>7667</v>
      </c>
      <c r="P5261" t="s">
        <v>255</v>
      </c>
    </row>
    <row r="5262" spans="1:16" x14ac:dyDescent="0.35">
      <c r="A5262" t="s">
        <v>6907</v>
      </c>
      <c r="B5262" t="s">
        <v>7668</v>
      </c>
      <c r="C5262" t="s">
        <v>18</v>
      </c>
      <c r="D5262" t="s">
        <v>19</v>
      </c>
      <c r="E5262" t="s">
        <v>20</v>
      </c>
      <c r="F5262" t="b">
        <v>1</v>
      </c>
      <c r="G5262" t="s">
        <v>7669</v>
      </c>
      <c r="H5262" s="1">
        <v>45682.438680555562</v>
      </c>
      <c r="I5262" t="b">
        <v>1</v>
      </c>
      <c r="J5262" t="b">
        <v>0</v>
      </c>
      <c r="K5262" t="s">
        <v>7669</v>
      </c>
      <c r="L5262" t="s">
        <v>22</v>
      </c>
      <c r="M5262">
        <v>30720</v>
      </c>
      <c r="O5262" t="s">
        <v>7670</v>
      </c>
      <c r="P5262" t="s">
        <v>232</v>
      </c>
    </row>
    <row r="5263" spans="1:16" x14ac:dyDescent="0.35">
      <c r="A5263" t="s">
        <v>6907</v>
      </c>
      <c r="B5263" t="s">
        <v>7550</v>
      </c>
      <c r="C5263" t="s">
        <v>7551</v>
      </c>
      <c r="D5263" t="s">
        <v>443</v>
      </c>
      <c r="E5263" t="s">
        <v>20</v>
      </c>
      <c r="F5263" t="b">
        <v>0</v>
      </c>
      <c r="G5263" t="s">
        <v>52</v>
      </c>
      <c r="H5263" s="1">
        <v>45682.460405092592</v>
      </c>
      <c r="I5263" t="b">
        <v>0</v>
      </c>
      <c r="J5263" t="b">
        <v>0</v>
      </c>
      <c r="K5263" t="s">
        <v>31</v>
      </c>
      <c r="L5263" t="s">
        <v>22</v>
      </c>
      <c r="M5263">
        <v>156000</v>
      </c>
      <c r="O5263" t="s">
        <v>7552</v>
      </c>
      <c r="P5263" t="s">
        <v>7553</v>
      </c>
    </row>
    <row r="5264" spans="1:16" x14ac:dyDescent="0.35">
      <c r="A5264" t="s">
        <v>6907</v>
      </c>
      <c r="B5264" t="s">
        <v>7671</v>
      </c>
      <c r="C5264" t="s">
        <v>105</v>
      </c>
      <c r="D5264" t="s">
        <v>249</v>
      </c>
      <c r="E5264" t="s">
        <v>20</v>
      </c>
      <c r="F5264" t="b">
        <v>0</v>
      </c>
      <c r="G5264" t="s">
        <v>105</v>
      </c>
      <c r="H5264" s="1">
        <v>45682.504224537042</v>
      </c>
      <c r="I5264" t="b">
        <v>0</v>
      </c>
      <c r="J5264" t="b">
        <v>0</v>
      </c>
      <c r="K5264" t="s">
        <v>105</v>
      </c>
      <c r="L5264" t="s">
        <v>22</v>
      </c>
      <c r="M5264">
        <v>72050</v>
      </c>
      <c r="O5264" t="s">
        <v>306</v>
      </c>
      <c r="P5264" t="s">
        <v>7672</v>
      </c>
    </row>
    <row r="5265" spans="1:16" x14ac:dyDescent="0.35">
      <c r="A5265" t="s">
        <v>6907</v>
      </c>
      <c r="B5265" t="s">
        <v>7673</v>
      </c>
      <c r="C5265" t="s">
        <v>619</v>
      </c>
      <c r="D5265" t="s">
        <v>29</v>
      </c>
      <c r="E5265" t="s">
        <v>20</v>
      </c>
      <c r="F5265" t="b">
        <v>0</v>
      </c>
      <c r="G5265" t="s">
        <v>52</v>
      </c>
      <c r="H5265" s="1">
        <v>45682.585439814808</v>
      </c>
      <c r="I5265" t="b">
        <v>0</v>
      </c>
      <c r="J5265" t="b">
        <v>1</v>
      </c>
      <c r="K5265" t="s">
        <v>31</v>
      </c>
      <c r="L5265" t="s">
        <v>22</v>
      </c>
      <c r="M5265">
        <v>314656.5</v>
      </c>
      <c r="O5265" t="s">
        <v>725</v>
      </c>
      <c r="P5265" t="s">
        <v>7674</v>
      </c>
    </row>
    <row r="5266" spans="1:16" x14ac:dyDescent="0.35">
      <c r="A5266" t="s">
        <v>6907</v>
      </c>
      <c r="B5266" t="s">
        <v>7675</v>
      </c>
      <c r="C5266" t="s">
        <v>3922</v>
      </c>
      <c r="D5266" t="s">
        <v>36</v>
      </c>
      <c r="E5266" t="s">
        <v>20</v>
      </c>
      <c r="F5266" t="b">
        <v>0</v>
      </c>
      <c r="G5266" t="s">
        <v>68</v>
      </c>
      <c r="H5266" s="1">
        <v>45682.711122685178</v>
      </c>
      <c r="I5266" t="b">
        <v>0</v>
      </c>
      <c r="J5266" t="b">
        <v>1</v>
      </c>
      <c r="K5266" t="s">
        <v>31</v>
      </c>
      <c r="L5266" t="s">
        <v>22</v>
      </c>
      <c r="M5266">
        <v>164272.5</v>
      </c>
      <c r="O5266" t="s">
        <v>7676</v>
      </c>
      <c r="P5266" t="s">
        <v>7677</v>
      </c>
    </row>
    <row r="5267" spans="1:16" x14ac:dyDescent="0.35">
      <c r="A5267" t="s">
        <v>6907</v>
      </c>
      <c r="B5267" t="s">
        <v>7678</v>
      </c>
      <c r="C5267" t="s">
        <v>18</v>
      </c>
      <c r="D5267" t="s">
        <v>6984</v>
      </c>
      <c r="E5267" t="s">
        <v>91</v>
      </c>
      <c r="F5267" t="b">
        <v>1</v>
      </c>
      <c r="G5267" t="s">
        <v>52</v>
      </c>
      <c r="H5267" s="1">
        <v>45682.75209490741</v>
      </c>
      <c r="I5267" t="b">
        <v>1</v>
      </c>
      <c r="J5267" t="b">
        <v>0</v>
      </c>
      <c r="K5267" t="s">
        <v>31</v>
      </c>
      <c r="L5267" t="s">
        <v>32</v>
      </c>
      <c r="N5267">
        <v>13.5</v>
      </c>
      <c r="O5267" t="s">
        <v>6984</v>
      </c>
    </row>
    <row r="5268" spans="1:16" x14ac:dyDescent="0.35">
      <c r="A5268" t="s">
        <v>6907</v>
      </c>
      <c r="B5268" t="s">
        <v>7679</v>
      </c>
      <c r="C5268" t="s">
        <v>1188</v>
      </c>
      <c r="D5268" t="s">
        <v>269</v>
      </c>
      <c r="E5268" t="s">
        <v>20</v>
      </c>
      <c r="F5268" t="b">
        <v>0</v>
      </c>
      <c r="G5268" t="s">
        <v>52</v>
      </c>
      <c r="H5268" s="1">
        <v>45682.918773148151</v>
      </c>
      <c r="I5268" t="b">
        <v>1</v>
      </c>
      <c r="J5268" t="b">
        <v>1</v>
      </c>
      <c r="K5268" t="s">
        <v>31</v>
      </c>
      <c r="L5268" t="s">
        <v>22</v>
      </c>
      <c r="M5268">
        <v>230000</v>
      </c>
      <c r="O5268" t="s">
        <v>7680</v>
      </c>
      <c r="P5268" t="s">
        <v>7681</v>
      </c>
    </row>
    <row r="5269" spans="1:16" x14ac:dyDescent="0.35">
      <c r="A5269" t="s">
        <v>6907</v>
      </c>
      <c r="B5269" t="s">
        <v>7053</v>
      </c>
      <c r="C5269" t="s">
        <v>7388</v>
      </c>
      <c r="D5269" t="s">
        <v>269</v>
      </c>
      <c r="E5269" t="s">
        <v>20</v>
      </c>
      <c r="F5269" t="b">
        <v>0</v>
      </c>
      <c r="G5269" t="s">
        <v>47</v>
      </c>
      <c r="H5269" s="1">
        <v>45682.960763888892</v>
      </c>
      <c r="I5269" t="b">
        <v>0</v>
      </c>
      <c r="J5269" t="b">
        <v>0</v>
      </c>
      <c r="K5269" t="s">
        <v>31</v>
      </c>
      <c r="L5269" t="s">
        <v>22</v>
      </c>
      <c r="M5269">
        <v>95000</v>
      </c>
      <c r="O5269" t="s">
        <v>61</v>
      </c>
      <c r="P5269" t="s">
        <v>7682</v>
      </c>
    </row>
    <row r="5270" spans="1:16" x14ac:dyDescent="0.35">
      <c r="A5270" t="s">
        <v>6907</v>
      </c>
      <c r="B5270" t="s">
        <v>7683</v>
      </c>
      <c r="C5270" t="s">
        <v>18</v>
      </c>
      <c r="D5270" t="s">
        <v>17445</v>
      </c>
      <c r="E5270" t="s">
        <v>20</v>
      </c>
      <c r="F5270" t="b">
        <v>1</v>
      </c>
      <c r="G5270" t="s">
        <v>30</v>
      </c>
      <c r="H5270" s="1">
        <v>45683.003125000003</v>
      </c>
      <c r="I5270" t="b">
        <v>0</v>
      </c>
      <c r="J5270" t="b">
        <v>1</v>
      </c>
      <c r="K5270" t="s">
        <v>31</v>
      </c>
      <c r="L5270" t="s">
        <v>22</v>
      </c>
      <c r="M5270">
        <v>240000</v>
      </c>
      <c r="O5270" t="s">
        <v>7684</v>
      </c>
      <c r="P5270" t="s">
        <v>7685</v>
      </c>
    </row>
    <row r="5271" spans="1:16" x14ac:dyDescent="0.35">
      <c r="A5271" t="s">
        <v>6907</v>
      </c>
      <c r="B5271" t="s">
        <v>6916</v>
      </c>
      <c r="C5271" t="s">
        <v>7686</v>
      </c>
      <c r="D5271" t="s">
        <v>29</v>
      </c>
      <c r="E5271" t="s">
        <v>20</v>
      </c>
      <c r="F5271" t="b">
        <v>0</v>
      </c>
      <c r="G5271" t="s">
        <v>43</v>
      </c>
      <c r="H5271" s="1">
        <v>45683.252164351848</v>
      </c>
      <c r="I5271" t="b">
        <v>0</v>
      </c>
      <c r="J5271" t="b">
        <v>0</v>
      </c>
      <c r="K5271" t="s">
        <v>31</v>
      </c>
      <c r="L5271" t="s">
        <v>22</v>
      </c>
      <c r="M5271">
        <v>100000</v>
      </c>
      <c r="O5271" t="s">
        <v>7687</v>
      </c>
      <c r="P5271" t="s">
        <v>7688</v>
      </c>
    </row>
    <row r="5272" spans="1:16" x14ac:dyDescent="0.35">
      <c r="A5272" t="s">
        <v>6907</v>
      </c>
      <c r="B5272" t="s">
        <v>7415</v>
      </c>
      <c r="C5272" t="s">
        <v>300</v>
      </c>
      <c r="D5272" t="s">
        <v>249</v>
      </c>
      <c r="E5272" t="s">
        <v>20</v>
      </c>
      <c r="F5272" t="b">
        <v>0</v>
      </c>
      <c r="G5272" t="s">
        <v>300</v>
      </c>
      <c r="H5272" s="1">
        <v>45683.261817129627</v>
      </c>
      <c r="I5272" t="b">
        <v>1</v>
      </c>
      <c r="J5272" t="b">
        <v>0</v>
      </c>
      <c r="K5272" t="s">
        <v>300</v>
      </c>
      <c r="L5272" t="s">
        <v>22</v>
      </c>
      <c r="M5272">
        <v>72050</v>
      </c>
      <c r="O5272" t="s">
        <v>4725</v>
      </c>
    </row>
    <row r="5273" spans="1:16" x14ac:dyDescent="0.35">
      <c r="A5273" t="s">
        <v>6907</v>
      </c>
      <c r="B5273" t="s">
        <v>7689</v>
      </c>
      <c r="C5273" t="s">
        <v>7690</v>
      </c>
      <c r="D5273" t="s">
        <v>110</v>
      </c>
      <c r="E5273" t="s">
        <v>20</v>
      </c>
      <c r="F5273" t="b">
        <v>0</v>
      </c>
      <c r="G5273" t="s">
        <v>30</v>
      </c>
      <c r="H5273" s="1">
        <v>45683.504270833328</v>
      </c>
      <c r="I5273" t="b">
        <v>0</v>
      </c>
      <c r="J5273" t="b">
        <v>1</v>
      </c>
      <c r="K5273" t="s">
        <v>31</v>
      </c>
      <c r="L5273" t="s">
        <v>32</v>
      </c>
      <c r="N5273">
        <v>40</v>
      </c>
      <c r="O5273" t="s">
        <v>7691</v>
      </c>
      <c r="P5273" t="s">
        <v>7692</v>
      </c>
    </row>
    <row r="5274" spans="1:16" x14ac:dyDescent="0.35">
      <c r="A5274" t="s">
        <v>6907</v>
      </c>
      <c r="B5274" t="s">
        <v>7693</v>
      </c>
      <c r="C5274" t="s">
        <v>18</v>
      </c>
      <c r="D5274" t="s">
        <v>29</v>
      </c>
      <c r="E5274" t="s">
        <v>20</v>
      </c>
      <c r="F5274" t="b">
        <v>1</v>
      </c>
      <c r="G5274" t="s">
        <v>52</v>
      </c>
      <c r="H5274" s="1">
        <v>45683.751504629632</v>
      </c>
      <c r="I5274" t="b">
        <v>1</v>
      </c>
      <c r="J5274" t="b">
        <v>0</v>
      </c>
      <c r="K5274" t="s">
        <v>31</v>
      </c>
      <c r="L5274" t="s">
        <v>22</v>
      </c>
      <c r="M5274">
        <v>90000</v>
      </c>
      <c r="O5274" t="s">
        <v>7694</v>
      </c>
      <c r="P5274" t="s">
        <v>7695</v>
      </c>
    </row>
    <row r="5275" spans="1:16" x14ac:dyDescent="0.35">
      <c r="A5275" t="s">
        <v>6907</v>
      </c>
      <c r="B5275" t="s">
        <v>7696</v>
      </c>
      <c r="C5275" t="s">
        <v>51</v>
      </c>
      <c r="D5275" t="s">
        <v>7697</v>
      </c>
      <c r="E5275" t="s">
        <v>20</v>
      </c>
      <c r="F5275" t="b">
        <v>0</v>
      </c>
      <c r="G5275" t="s">
        <v>43</v>
      </c>
      <c r="H5275" s="1">
        <v>45684.252164351848</v>
      </c>
      <c r="I5275" t="b">
        <v>0</v>
      </c>
      <c r="J5275" t="b">
        <v>0</v>
      </c>
      <c r="K5275" t="s">
        <v>31</v>
      </c>
      <c r="L5275" t="s">
        <v>22</v>
      </c>
      <c r="M5275">
        <v>101500</v>
      </c>
      <c r="O5275" t="s">
        <v>601</v>
      </c>
    </row>
    <row r="5276" spans="1:16" x14ac:dyDescent="0.35">
      <c r="A5276" t="s">
        <v>6907</v>
      </c>
      <c r="B5276" t="s">
        <v>7698</v>
      </c>
      <c r="C5276" t="s">
        <v>154</v>
      </c>
      <c r="D5276" t="s">
        <v>110</v>
      </c>
      <c r="E5276" t="s">
        <v>20</v>
      </c>
      <c r="F5276" t="b">
        <v>0</v>
      </c>
      <c r="G5276" t="s">
        <v>52</v>
      </c>
      <c r="H5276" s="1">
        <v>45684.253680555557</v>
      </c>
      <c r="I5276" t="b">
        <v>1</v>
      </c>
      <c r="J5276" t="b">
        <v>1</v>
      </c>
      <c r="K5276" t="s">
        <v>31</v>
      </c>
      <c r="L5276" t="s">
        <v>22</v>
      </c>
      <c r="M5276">
        <v>162500</v>
      </c>
      <c r="O5276" t="s">
        <v>7699</v>
      </c>
      <c r="P5276" t="s">
        <v>7700</v>
      </c>
    </row>
    <row r="5277" spans="1:16" x14ac:dyDescent="0.35">
      <c r="A5277" t="s">
        <v>6907</v>
      </c>
      <c r="B5277" t="s">
        <v>6952</v>
      </c>
      <c r="C5277" t="s">
        <v>1828</v>
      </c>
      <c r="D5277" t="s">
        <v>1872</v>
      </c>
      <c r="E5277" t="s">
        <v>2323</v>
      </c>
      <c r="F5277" t="b">
        <v>0</v>
      </c>
      <c r="G5277" t="s">
        <v>994</v>
      </c>
      <c r="H5277" s="1">
        <v>45684.265486111108</v>
      </c>
      <c r="I5277" t="b">
        <v>0</v>
      </c>
      <c r="J5277" t="b">
        <v>0</v>
      </c>
      <c r="K5277" t="s">
        <v>994</v>
      </c>
      <c r="L5277" t="s">
        <v>32</v>
      </c>
      <c r="N5277">
        <v>35.994998931884773</v>
      </c>
      <c r="O5277" t="s">
        <v>2979</v>
      </c>
      <c r="P5277" t="s">
        <v>6954</v>
      </c>
    </row>
    <row r="5278" spans="1:16" x14ac:dyDescent="0.35">
      <c r="A5278" t="s">
        <v>6907</v>
      </c>
      <c r="B5278" t="s">
        <v>7701</v>
      </c>
      <c r="C5278" t="s">
        <v>2504</v>
      </c>
      <c r="D5278" t="s">
        <v>295</v>
      </c>
      <c r="E5278" t="s">
        <v>20</v>
      </c>
      <c r="F5278" t="b">
        <v>0</v>
      </c>
      <c r="G5278" t="s">
        <v>592</v>
      </c>
      <c r="H5278" s="1">
        <v>45684.300370370373</v>
      </c>
      <c r="I5278" t="b">
        <v>0</v>
      </c>
      <c r="J5278" t="b">
        <v>0</v>
      </c>
      <c r="K5278" t="s">
        <v>592</v>
      </c>
      <c r="L5278" t="s">
        <v>22</v>
      </c>
      <c r="M5278">
        <v>90000</v>
      </c>
      <c r="O5278" t="s">
        <v>7702</v>
      </c>
      <c r="P5278" t="s">
        <v>7703</v>
      </c>
    </row>
    <row r="5279" spans="1:16" x14ac:dyDescent="0.35">
      <c r="A5279" t="s">
        <v>6907</v>
      </c>
      <c r="B5279" t="s">
        <v>7704</v>
      </c>
      <c r="C5279" t="s">
        <v>7074</v>
      </c>
      <c r="D5279" t="s">
        <v>29</v>
      </c>
      <c r="E5279" t="s">
        <v>296</v>
      </c>
      <c r="F5279" t="b">
        <v>0</v>
      </c>
      <c r="G5279" t="s">
        <v>52</v>
      </c>
      <c r="H5279" s="1">
        <v>45684.420416666668</v>
      </c>
      <c r="I5279" t="b">
        <v>0</v>
      </c>
      <c r="J5279" t="b">
        <v>1</v>
      </c>
      <c r="K5279" t="s">
        <v>31</v>
      </c>
      <c r="L5279" t="s">
        <v>22</v>
      </c>
      <c r="M5279">
        <v>165000</v>
      </c>
      <c r="O5279" t="s">
        <v>1225</v>
      </c>
      <c r="P5279" t="s">
        <v>7705</v>
      </c>
    </row>
    <row r="5280" spans="1:16" x14ac:dyDescent="0.35">
      <c r="A5280" t="s">
        <v>6907</v>
      </c>
      <c r="B5280" t="s">
        <v>7706</v>
      </c>
      <c r="C5280" t="s">
        <v>142</v>
      </c>
      <c r="D5280" t="s">
        <v>17532</v>
      </c>
      <c r="E5280" t="s">
        <v>296</v>
      </c>
      <c r="F5280" t="b">
        <v>0</v>
      </c>
      <c r="G5280" t="s">
        <v>52</v>
      </c>
      <c r="H5280" s="1">
        <v>45684.462129629632</v>
      </c>
      <c r="I5280" t="b">
        <v>0</v>
      </c>
      <c r="J5280" t="b">
        <v>1</v>
      </c>
      <c r="K5280" t="s">
        <v>31</v>
      </c>
      <c r="L5280" t="s">
        <v>22</v>
      </c>
      <c r="M5280">
        <v>257000</v>
      </c>
      <c r="O5280" t="s">
        <v>3479</v>
      </c>
      <c r="P5280" t="s">
        <v>7707</v>
      </c>
    </row>
    <row r="5281" spans="1:16" x14ac:dyDescent="0.35">
      <c r="A5281" t="s">
        <v>6907</v>
      </c>
      <c r="B5281" t="s">
        <v>7708</v>
      </c>
      <c r="C5281" t="s">
        <v>7709</v>
      </c>
      <c r="D5281" t="s">
        <v>36</v>
      </c>
      <c r="E5281" t="s">
        <v>20</v>
      </c>
      <c r="F5281" t="b">
        <v>0</v>
      </c>
      <c r="G5281" t="s">
        <v>52</v>
      </c>
      <c r="H5281" s="1">
        <v>45684.712048611109</v>
      </c>
      <c r="I5281" t="b">
        <v>0</v>
      </c>
      <c r="J5281" t="b">
        <v>0</v>
      </c>
      <c r="K5281" t="s">
        <v>31</v>
      </c>
      <c r="L5281" t="s">
        <v>22</v>
      </c>
      <c r="M5281">
        <v>158000</v>
      </c>
      <c r="O5281" t="s">
        <v>7710</v>
      </c>
      <c r="P5281" t="s">
        <v>7711</v>
      </c>
    </row>
    <row r="5282" spans="1:16" x14ac:dyDescent="0.35">
      <c r="A5282" t="s">
        <v>6907</v>
      </c>
      <c r="B5282" t="s">
        <v>7673</v>
      </c>
      <c r="C5282" t="s">
        <v>7712</v>
      </c>
      <c r="D5282" t="s">
        <v>36</v>
      </c>
      <c r="E5282" t="s">
        <v>91</v>
      </c>
      <c r="F5282" t="b">
        <v>0</v>
      </c>
      <c r="G5282" t="s">
        <v>47</v>
      </c>
      <c r="H5282" s="1">
        <v>45684.795706018522</v>
      </c>
      <c r="I5282" t="b">
        <v>0</v>
      </c>
      <c r="J5282" t="b">
        <v>0</v>
      </c>
      <c r="K5282" t="s">
        <v>31</v>
      </c>
      <c r="L5282" t="s">
        <v>32</v>
      </c>
      <c r="N5282">
        <v>65</v>
      </c>
      <c r="O5282" t="s">
        <v>1195</v>
      </c>
      <c r="P5282" t="s">
        <v>7713</v>
      </c>
    </row>
    <row r="5283" spans="1:16" x14ac:dyDescent="0.35">
      <c r="A5283" t="s">
        <v>6907</v>
      </c>
      <c r="B5283" t="s">
        <v>7714</v>
      </c>
      <c r="C5283" t="s">
        <v>1113</v>
      </c>
      <c r="D5283" t="s">
        <v>321</v>
      </c>
      <c r="E5283" t="s">
        <v>20</v>
      </c>
      <c r="F5283" t="b">
        <v>0</v>
      </c>
      <c r="G5283" t="s">
        <v>52</v>
      </c>
      <c r="H5283" s="1">
        <v>45684.878703703696</v>
      </c>
      <c r="I5283" t="b">
        <v>1</v>
      </c>
      <c r="J5283" t="b">
        <v>0</v>
      </c>
      <c r="K5283" t="s">
        <v>31</v>
      </c>
      <c r="L5283" t="s">
        <v>22</v>
      </c>
      <c r="M5283">
        <v>60000</v>
      </c>
      <c r="O5283" t="s">
        <v>7296</v>
      </c>
      <c r="P5283" t="s">
        <v>7715</v>
      </c>
    </row>
    <row r="5284" spans="1:16" x14ac:dyDescent="0.35">
      <c r="A5284" t="s">
        <v>6907</v>
      </c>
      <c r="B5284" t="s">
        <v>7716</v>
      </c>
      <c r="C5284" t="s">
        <v>628</v>
      </c>
      <c r="D5284" t="s">
        <v>7717</v>
      </c>
      <c r="E5284" t="s">
        <v>20</v>
      </c>
      <c r="F5284" t="b">
        <v>0</v>
      </c>
      <c r="G5284" t="s">
        <v>52</v>
      </c>
      <c r="H5284" s="1">
        <v>45684.878784722219</v>
      </c>
      <c r="I5284" t="b">
        <v>1</v>
      </c>
      <c r="J5284" t="b">
        <v>1</v>
      </c>
      <c r="K5284" t="s">
        <v>31</v>
      </c>
      <c r="L5284" t="s">
        <v>22</v>
      </c>
      <c r="M5284">
        <v>162500</v>
      </c>
      <c r="O5284" t="s">
        <v>53</v>
      </c>
      <c r="P5284" t="s">
        <v>7257</v>
      </c>
    </row>
    <row r="5285" spans="1:16" x14ac:dyDescent="0.35">
      <c r="A5285" t="s">
        <v>6907</v>
      </c>
      <c r="B5285" t="s">
        <v>7139</v>
      </c>
      <c r="C5285" t="s">
        <v>5998</v>
      </c>
      <c r="D5285" t="s">
        <v>110</v>
      </c>
      <c r="E5285" t="s">
        <v>20</v>
      </c>
      <c r="F5285" t="b">
        <v>0</v>
      </c>
      <c r="G5285" t="s">
        <v>52</v>
      </c>
      <c r="H5285" s="1">
        <v>45685.00372685185</v>
      </c>
      <c r="I5285" t="b">
        <v>0</v>
      </c>
      <c r="J5285" t="b">
        <v>0</v>
      </c>
      <c r="K5285" t="s">
        <v>31</v>
      </c>
      <c r="L5285" t="s">
        <v>22</v>
      </c>
      <c r="M5285">
        <v>180000</v>
      </c>
      <c r="O5285" t="s">
        <v>7718</v>
      </c>
      <c r="P5285" t="s">
        <v>7719</v>
      </c>
    </row>
    <row r="5286" spans="1:16" x14ac:dyDescent="0.35">
      <c r="A5286" t="s">
        <v>6907</v>
      </c>
      <c r="B5286" t="s">
        <v>7720</v>
      </c>
      <c r="C5286" t="s">
        <v>201</v>
      </c>
      <c r="D5286" t="s">
        <v>110</v>
      </c>
      <c r="E5286" t="s">
        <v>20</v>
      </c>
      <c r="F5286" t="b">
        <v>0</v>
      </c>
      <c r="G5286" t="s">
        <v>43</v>
      </c>
      <c r="H5286" s="1">
        <v>45685.253287037027</v>
      </c>
      <c r="I5286" t="b">
        <v>0</v>
      </c>
      <c r="J5286" t="b">
        <v>0</v>
      </c>
      <c r="K5286" t="s">
        <v>31</v>
      </c>
      <c r="L5286" t="s">
        <v>22</v>
      </c>
      <c r="M5286">
        <v>156000</v>
      </c>
      <c r="O5286" t="s">
        <v>7721</v>
      </c>
      <c r="P5286" t="s">
        <v>7722</v>
      </c>
    </row>
    <row r="5287" spans="1:16" x14ac:dyDescent="0.35">
      <c r="A5287" t="s">
        <v>6907</v>
      </c>
      <c r="B5287" t="s">
        <v>7723</v>
      </c>
      <c r="C5287" t="s">
        <v>7724</v>
      </c>
      <c r="D5287" t="s">
        <v>2253</v>
      </c>
      <c r="E5287" t="s">
        <v>20</v>
      </c>
      <c r="F5287" t="b">
        <v>0</v>
      </c>
      <c r="G5287" t="s">
        <v>30</v>
      </c>
      <c r="H5287" s="1">
        <v>45685.268657407411</v>
      </c>
      <c r="I5287" t="b">
        <v>0</v>
      </c>
      <c r="J5287" t="b">
        <v>0</v>
      </c>
      <c r="K5287" t="s">
        <v>31</v>
      </c>
      <c r="L5287" t="s">
        <v>22</v>
      </c>
      <c r="M5287">
        <v>100000</v>
      </c>
      <c r="O5287" t="s">
        <v>7725</v>
      </c>
      <c r="P5287" t="s">
        <v>7726</v>
      </c>
    </row>
    <row r="5288" spans="1:16" x14ac:dyDescent="0.35">
      <c r="A5288" t="s">
        <v>6907</v>
      </c>
      <c r="B5288" t="s">
        <v>7727</v>
      </c>
      <c r="C5288" t="s">
        <v>4626</v>
      </c>
      <c r="D5288" t="s">
        <v>42</v>
      </c>
      <c r="E5288" t="s">
        <v>20</v>
      </c>
      <c r="F5288" t="b">
        <v>0</v>
      </c>
      <c r="G5288" t="s">
        <v>52</v>
      </c>
      <c r="H5288" s="1">
        <v>45685.29414351852</v>
      </c>
      <c r="I5288" t="b">
        <v>0</v>
      </c>
      <c r="J5288" t="b">
        <v>0</v>
      </c>
      <c r="K5288" t="s">
        <v>31</v>
      </c>
      <c r="L5288" t="s">
        <v>22</v>
      </c>
      <c r="M5288">
        <v>110000</v>
      </c>
      <c r="O5288" t="s">
        <v>7728</v>
      </c>
      <c r="P5288" t="s">
        <v>7729</v>
      </c>
    </row>
    <row r="5289" spans="1:16" x14ac:dyDescent="0.35">
      <c r="A5289" t="s">
        <v>6907</v>
      </c>
      <c r="B5289" t="s">
        <v>7167</v>
      </c>
      <c r="C5289" t="s">
        <v>170</v>
      </c>
      <c r="D5289" t="s">
        <v>36</v>
      </c>
      <c r="E5289" t="s">
        <v>20</v>
      </c>
      <c r="F5289" t="b">
        <v>0</v>
      </c>
      <c r="G5289" t="s">
        <v>171</v>
      </c>
      <c r="H5289" s="1">
        <v>45685.310983796298</v>
      </c>
      <c r="I5289" t="b">
        <v>0</v>
      </c>
      <c r="J5289" t="b">
        <v>1</v>
      </c>
      <c r="K5289" t="s">
        <v>31</v>
      </c>
      <c r="L5289" t="s">
        <v>22</v>
      </c>
      <c r="M5289">
        <v>133200</v>
      </c>
      <c r="O5289" t="s">
        <v>1229</v>
      </c>
      <c r="P5289" t="s">
        <v>7730</v>
      </c>
    </row>
    <row r="5290" spans="1:16" x14ac:dyDescent="0.35">
      <c r="A5290" t="s">
        <v>6907</v>
      </c>
      <c r="B5290" t="s">
        <v>7731</v>
      </c>
      <c r="C5290" t="s">
        <v>7732</v>
      </c>
      <c r="D5290" t="s">
        <v>36</v>
      </c>
      <c r="E5290" t="s">
        <v>20</v>
      </c>
      <c r="F5290" t="b">
        <v>0</v>
      </c>
      <c r="G5290" t="s">
        <v>52</v>
      </c>
      <c r="H5290" s="1">
        <v>45685.669178240743</v>
      </c>
      <c r="I5290" t="b">
        <v>0</v>
      </c>
      <c r="J5290" t="b">
        <v>0</v>
      </c>
      <c r="K5290" t="s">
        <v>31</v>
      </c>
      <c r="L5290" t="s">
        <v>22</v>
      </c>
      <c r="M5290">
        <v>117200</v>
      </c>
      <c r="O5290" t="s">
        <v>273</v>
      </c>
      <c r="P5290" t="s">
        <v>7733</v>
      </c>
    </row>
    <row r="5291" spans="1:16" x14ac:dyDescent="0.35">
      <c r="A5291" t="s">
        <v>6907</v>
      </c>
      <c r="B5291" t="s">
        <v>7734</v>
      </c>
      <c r="C5291" t="s">
        <v>193</v>
      </c>
      <c r="D5291" t="s">
        <v>36</v>
      </c>
      <c r="E5291" t="s">
        <v>20</v>
      </c>
      <c r="F5291" t="b">
        <v>0</v>
      </c>
      <c r="G5291" t="s">
        <v>52</v>
      </c>
      <c r="H5291" s="1">
        <v>45685.752500000002</v>
      </c>
      <c r="I5291" t="b">
        <v>0</v>
      </c>
      <c r="J5291" t="b">
        <v>1</v>
      </c>
      <c r="K5291" t="s">
        <v>31</v>
      </c>
      <c r="L5291" t="s">
        <v>22</v>
      </c>
      <c r="M5291">
        <v>177500</v>
      </c>
      <c r="O5291" t="s">
        <v>7227</v>
      </c>
      <c r="P5291" t="s">
        <v>7735</v>
      </c>
    </row>
    <row r="5292" spans="1:16" x14ac:dyDescent="0.35">
      <c r="A5292" t="s">
        <v>6907</v>
      </c>
      <c r="B5292" t="s">
        <v>7736</v>
      </c>
      <c r="C5292" t="s">
        <v>3273</v>
      </c>
      <c r="D5292" t="s">
        <v>36</v>
      </c>
      <c r="E5292" t="s">
        <v>91</v>
      </c>
      <c r="F5292" t="b">
        <v>0</v>
      </c>
      <c r="G5292" t="s">
        <v>52</v>
      </c>
      <c r="H5292" s="1">
        <v>45685.752500000002</v>
      </c>
      <c r="I5292" t="b">
        <v>1</v>
      </c>
      <c r="J5292" t="b">
        <v>0</v>
      </c>
      <c r="K5292" t="s">
        <v>31</v>
      </c>
      <c r="L5292" t="s">
        <v>32</v>
      </c>
      <c r="N5292">
        <v>82.5</v>
      </c>
      <c r="O5292" t="s">
        <v>4266</v>
      </c>
      <c r="P5292" t="s">
        <v>7737</v>
      </c>
    </row>
    <row r="5293" spans="1:16" x14ac:dyDescent="0.35">
      <c r="A5293" t="s">
        <v>6907</v>
      </c>
      <c r="B5293" t="s">
        <v>6916</v>
      </c>
      <c r="C5293" t="s">
        <v>410</v>
      </c>
      <c r="D5293" t="s">
        <v>36</v>
      </c>
      <c r="E5293" t="s">
        <v>20</v>
      </c>
      <c r="F5293" t="b">
        <v>0</v>
      </c>
      <c r="G5293" t="s">
        <v>52</v>
      </c>
      <c r="H5293" s="1">
        <v>45685.752511574072</v>
      </c>
      <c r="I5293" t="b">
        <v>1</v>
      </c>
      <c r="J5293" t="b">
        <v>1</v>
      </c>
      <c r="K5293" t="s">
        <v>31</v>
      </c>
      <c r="L5293" t="s">
        <v>22</v>
      </c>
      <c r="M5293">
        <v>185000</v>
      </c>
      <c r="O5293" t="s">
        <v>7738</v>
      </c>
      <c r="P5293" t="s">
        <v>7739</v>
      </c>
    </row>
    <row r="5294" spans="1:16" x14ac:dyDescent="0.35">
      <c r="A5294" t="s">
        <v>6907</v>
      </c>
      <c r="B5294" t="s">
        <v>7740</v>
      </c>
      <c r="C5294" t="s">
        <v>7741</v>
      </c>
      <c r="D5294" t="s">
        <v>36</v>
      </c>
      <c r="E5294" t="s">
        <v>20</v>
      </c>
      <c r="F5294" t="b">
        <v>0</v>
      </c>
      <c r="G5294" t="s">
        <v>52</v>
      </c>
      <c r="H5294" s="1">
        <v>45685.919166666667</v>
      </c>
      <c r="I5294" t="b">
        <v>0</v>
      </c>
      <c r="J5294" t="b">
        <v>1</v>
      </c>
      <c r="K5294" t="s">
        <v>31</v>
      </c>
      <c r="L5294" t="s">
        <v>22</v>
      </c>
      <c r="M5294">
        <v>106237.5</v>
      </c>
      <c r="O5294" t="s">
        <v>7742</v>
      </c>
      <c r="P5294" t="s">
        <v>7743</v>
      </c>
    </row>
    <row r="5295" spans="1:16" x14ac:dyDescent="0.35">
      <c r="A5295" t="s">
        <v>6907</v>
      </c>
      <c r="B5295" t="s">
        <v>7505</v>
      </c>
      <c r="C5295" t="s">
        <v>2625</v>
      </c>
      <c r="D5295" t="s">
        <v>110</v>
      </c>
      <c r="E5295" t="s">
        <v>20</v>
      </c>
      <c r="F5295" t="b">
        <v>0</v>
      </c>
      <c r="G5295" t="s">
        <v>47</v>
      </c>
      <c r="H5295" s="1">
        <v>45686.252812500003</v>
      </c>
      <c r="I5295" t="b">
        <v>0</v>
      </c>
      <c r="J5295" t="b">
        <v>0</v>
      </c>
      <c r="K5295" t="s">
        <v>31</v>
      </c>
      <c r="L5295" t="s">
        <v>22</v>
      </c>
      <c r="M5295">
        <v>206500</v>
      </c>
      <c r="O5295" t="s">
        <v>7506</v>
      </c>
      <c r="P5295" t="s">
        <v>7507</v>
      </c>
    </row>
    <row r="5296" spans="1:16" x14ac:dyDescent="0.35">
      <c r="A5296" t="s">
        <v>6907</v>
      </c>
      <c r="B5296" t="s">
        <v>7744</v>
      </c>
      <c r="C5296" t="s">
        <v>609</v>
      </c>
      <c r="D5296" t="s">
        <v>36</v>
      </c>
      <c r="E5296" t="s">
        <v>20</v>
      </c>
      <c r="F5296" t="b">
        <v>0</v>
      </c>
      <c r="G5296" t="s">
        <v>52</v>
      </c>
      <c r="H5296" s="1">
        <v>45686.335428240738</v>
      </c>
      <c r="I5296" t="b">
        <v>0</v>
      </c>
      <c r="J5296" t="b">
        <v>1</v>
      </c>
      <c r="K5296" t="s">
        <v>31</v>
      </c>
      <c r="L5296" t="s">
        <v>22</v>
      </c>
      <c r="M5296">
        <v>193500</v>
      </c>
      <c r="O5296" t="s">
        <v>36</v>
      </c>
      <c r="P5296" t="s">
        <v>7745</v>
      </c>
    </row>
    <row r="5297" spans="1:16" x14ac:dyDescent="0.35">
      <c r="A5297" t="s">
        <v>6907</v>
      </c>
      <c r="B5297" t="s">
        <v>7746</v>
      </c>
      <c r="C5297" t="s">
        <v>142</v>
      </c>
      <c r="D5297" t="s">
        <v>36</v>
      </c>
      <c r="E5297" t="s">
        <v>20</v>
      </c>
      <c r="F5297" t="b">
        <v>0</v>
      </c>
      <c r="G5297" t="s">
        <v>68</v>
      </c>
      <c r="H5297" s="1">
        <v>45686.45925925926</v>
      </c>
      <c r="I5297" t="b">
        <v>0</v>
      </c>
      <c r="J5297" t="b">
        <v>1</v>
      </c>
      <c r="K5297" t="s">
        <v>31</v>
      </c>
      <c r="L5297" t="s">
        <v>22</v>
      </c>
      <c r="M5297">
        <v>140500</v>
      </c>
      <c r="O5297" t="s">
        <v>7747</v>
      </c>
      <c r="P5297" t="s">
        <v>7748</v>
      </c>
    </row>
    <row r="5298" spans="1:16" x14ac:dyDescent="0.35">
      <c r="A5298" t="s">
        <v>6907</v>
      </c>
      <c r="B5298" t="s">
        <v>7749</v>
      </c>
      <c r="C5298" t="s">
        <v>105</v>
      </c>
      <c r="D5298" t="s">
        <v>249</v>
      </c>
      <c r="E5298" t="s">
        <v>20</v>
      </c>
      <c r="F5298" t="b">
        <v>0</v>
      </c>
      <c r="G5298" t="s">
        <v>105</v>
      </c>
      <c r="H5298" s="1">
        <v>45686.519282407397</v>
      </c>
      <c r="I5298" t="b">
        <v>0</v>
      </c>
      <c r="J5298" t="b">
        <v>0</v>
      </c>
      <c r="K5298" t="s">
        <v>105</v>
      </c>
      <c r="L5298" t="s">
        <v>22</v>
      </c>
      <c r="M5298">
        <v>40000</v>
      </c>
      <c r="O5298" t="s">
        <v>306</v>
      </c>
      <c r="P5298" t="s">
        <v>7750</v>
      </c>
    </row>
    <row r="5299" spans="1:16" x14ac:dyDescent="0.35">
      <c r="A5299" t="s">
        <v>6907</v>
      </c>
      <c r="B5299" t="s">
        <v>7751</v>
      </c>
      <c r="C5299" t="s">
        <v>18</v>
      </c>
      <c r="D5299" t="s">
        <v>36</v>
      </c>
      <c r="E5299" t="s">
        <v>296</v>
      </c>
      <c r="F5299" t="b">
        <v>1</v>
      </c>
      <c r="G5299" t="s">
        <v>47</v>
      </c>
      <c r="H5299" s="1">
        <v>45686.58390046296</v>
      </c>
      <c r="I5299" t="b">
        <v>1</v>
      </c>
      <c r="J5299" t="b">
        <v>1</v>
      </c>
      <c r="K5299" t="s">
        <v>31</v>
      </c>
      <c r="L5299" t="s">
        <v>32</v>
      </c>
      <c r="N5299">
        <v>25</v>
      </c>
      <c r="O5299" t="s">
        <v>7752</v>
      </c>
    </row>
    <row r="5300" spans="1:16" x14ac:dyDescent="0.35">
      <c r="A5300" t="s">
        <v>6907</v>
      </c>
      <c r="B5300" t="s">
        <v>6907</v>
      </c>
      <c r="C5300" t="s">
        <v>533</v>
      </c>
      <c r="D5300" t="s">
        <v>17437</v>
      </c>
      <c r="E5300" t="s">
        <v>20</v>
      </c>
      <c r="F5300" t="b">
        <v>0</v>
      </c>
      <c r="G5300" t="s">
        <v>52</v>
      </c>
      <c r="H5300" s="1">
        <v>45686.585173611107</v>
      </c>
      <c r="I5300" t="b">
        <v>1</v>
      </c>
      <c r="J5300" t="b">
        <v>0</v>
      </c>
      <c r="K5300" t="s">
        <v>31</v>
      </c>
      <c r="L5300" t="s">
        <v>22</v>
      </c>
      <c r="M5300">
        <v>122000</v>
      </c>
      <c r="O5300" t="s">
        <v>61</v>
      </c>
      <c r="P5300" t="s">
        <v>7753</v>
      </c>
    </row>
    <row r="5301" spans="1:16" x14ac:dyDescent="0.35">
      <c r="A5301" t="s">
        <v>6907</v>
      </c>
      <c r="B5301" t="s">
        <v>7754</v>
      </c>
      <c r="C5301" t="s">
        <v>7755</v>
      </c>
      <c r="D5301" t="s">
        <v>269</v>
      </c>
      <c r="E5301" t="s">
        <v>20</v>
      </c>
      <c r="F5301" t="b">
        <v>0</v>
      </c>
      <c r="G5301" t="s">
        <v>52</v>
      </c>
      <c r="H5301" s="1">
        <v>45686.626875000002</v>
      </c>
      <c r="I5301" t="b">
        <v>0</v>
      </c>
      <c r="J5301" t="b">
        <v>0</v>
      </c>
      <c r="K5301" t="s">
        <v>31</v>
      </c>
      <c r="L5301" t="s">
        <v>22</v>
      </c>
      <c r="M5301">
        <v>120000</v>
      </c>
      <c r="O5301" t="s">
        <v>7756</v>
      </c>
      <c r="P5301" t="s">
        <v>7757</v>
      </c>
    </row>
    <row r="5302" spans="1:16" x14ac:dyDescent="0.35">
      <c r="A5302" t="s">
        <v>6907</v>
      </c>
      <c r="B5302" t="s">
        <v>7215</v>
      </c>
      <c r="C5302" t="s">
        <v>201</v>
      </c>
      <c r="D5302" t="s">
        <v>36</v>
      </c>
      <c r="E5302" t="s">
        <v>20</v>
      </c>
      <c r="F5302" t="b">
        <v>0</v>
      </c>
      <c r="G5302" t="s">
        <v>52</v>
      </c>
      <c r="H5302" s="1">
        <v>45686.710219907407</v>
      </c>
      <c r="I5302" t="b">
        <v>1</v>
      </c>
      <c r="J5302" t="b">
        <v>0</v>
      </c>
      <c r="K5302" t="s">
        <v>31</v>
      </c>
      <c r="L5302" t="s">
        <v>22</v>
      </c>
      <c r="M5302">
        <v>67500</v>
      </c>
      <c r="O5302" t="s">
        <v>7758</v>
      </c>
      <c r="P5302" t="s">
        <v>7759</v>
      </c>
    </row>
    <row r="5303" spans="1:16" x14ac:dyDescent="0.35">
      <c r="A5303" t="s">
        <v>6907</v>
      </c>
      <c r="B5303" t="s">
        <v>7760</v>
      </c>
      <c r="C5303" t="s">
        <v>7761</v>
      </c>
      <c r="D5303" t="s">
        <v>3130</v>
      </c>
      <c r="E5303" t="s">
        <v>20</v>
      </c>
      <c r="F5303" t="b">
        <v>0</v>
      </c>
      <c r="G5303" t="s">
        <v>52</v>
      </c>
      <c r="H5303" s="1">
        <v>45686.751817129632</v>
      </c>
      <c r="I5303" t="b">
        <v>0</v>
      </c>
      <c r="J5303" t="b">
        <v>1</v>
      </c>
      <c r="K5303" t="s">
        <v>31</v>
      </c>
      <c r="L5303" t="s">
        <v>22</v>
      </c>
      <c r="M5303">
        <v>110000</v>
      </c>
      <c r="O5303" t="s">
        <v>1225</v>
      </c>
      <c r="P5303" t="s">
        <v>7006</v>
      </c>
    </row>
    <row r="5304" spans="1:16" x14ac:dyDescent="0.35">
      <c r="A5304" t="s">
        <v>6907</v>
      </c>
      <c r="B5304" t="s">
        <v>7762</v>
      </c>
      <c r="C5304" t="s">
        <v>18</v>
      </c>
      <c r="D5304" t="s">
        <v>110</v>
      </c>
      <c r="E5304" t="s">
        <v>20</v>
      </c>
      <c r="F5304" t="b">
        <v>1</v>
      </c>
      <c r="G5304" t="s">
        <v>52</v>
      </c>
      <c r="H5304" s="1">
        <v>45686.793506944443</v>
      </c>
      <c r="I5304" t="b">
        <v>0</v>
      </c>
      <c r="J5304" t="b">
        <v>1</v>
      </c>
      <c r="K5304" t="s">
        <v>31</v>
      </c>
      <c r="L5304" t="s">
        <v>22</v>
      </c>
      <c r="M5304">
        <v>124025</v>
      </c>
      <c r="O5304" t="s">
        <v>7763</v>
      </c>
      <c r="P5304" t="s">
        <v>7764</v>
      </c>
    </row>
    <row r="5305" spans="1:16" x14ac:dyDescent="0.35">
      <c r="A5305" t="s">
        <v>6907</v>
      </c>
      <c r="B5305" t="s">
        <v>7765</v>
      </c>
      <c r="C5305" t="s">
        <v>5724</v>
      </c>
      <c r="D5305" t="s">
        <v>36</v>
      </c>
      <c r="E5305" t="s">
        <v>91</v>
      </c>
      <c r="F5305" t="b">
        <v>0</v>
      </c>
      <c r="G5305" t="s">
        <v>52</v>
      </c>
      <c r="H5305" s="1">
        <v>45686.835150462961</v>
      </c>
      <c r="I5305" t="b">
        <v>0</v>
      </c>
      <c r="J5305" t="b">
        <v>0</v>
      </c>
      <c r="K5305" t="s">
        <v>31</v>
      </c>
      <c r="L5305" t="s">
        <v>22</v>
      </c>
      <c r="M5305">
        <v>110000</v>
      </c>
      <c r="O5305" t="s">
        <v>5846</v>
      </c>
      <c r="P5305" t="s">
        <v>7766</v>
      </c>
    </row>
    <row r="5306" spans="1:16" x14ac:dyDescent="0.35">
      <c r="A5306" t="s">
        <v>6907</v>
      </c>
      <c r="B5306" t="s">
        <v>7767</v>
      </c>
      <c r="C5306" t="s">
        <v>5998</v>
      </c>
      <c r="D5306" t="s">
        <v>36</v>
      </c>
      <c r="E5306" t="s">
        <v>20</v>
      </c>
      <c r="F5306" t="b">
        <v>0</v>
      </c>
      <c r="G5306" t="s">
        <v>52</v>
      </c>
      <c r="H5306" s="1">
        <v>45686.87699074074</v>
      </c>
      <c r="I5306" t="b">
        <v>0</v>
      </c>
      <c r="J5306" t="b">
        <v>0</v>
      </c>
      <c r="K5306" t="s">
        <v>31</v>
      </c>
      <c r="L5306" t="s">
        <v>22</v>
      </c>
      <c r="M5306">
        <v>122500</v>
      </c>
      <c r="O5306" t="s">
        <v>1183</v>
      </c>
      <c r="P5306" t="s">
        <v>7768</v>
      </c>
    </row>
    <row r="5307" spans="1:16" x14ac:dyDescent="0.35">
      <c r="A5307" t="s">
        <v>6907</v>
      </c>
      <c r="B5307" t="s">
        <v>7767</v>
      </c>
      <c r="C5307" t="s">
        <v>530</v>
      </c>
      <c r="D5307" t="s">
        <v>36</v>
      </c>
      <c r="E5307" t="s">
        <v>20</v>
      </c>
      <c r="F5307" t="b">
        <v>0</v>
      </c>
      <c r="G5307" t="s">
        <v>43</v>
      </c>
      <c r="H5307" s="1">
        <v>45686.892164351862</v>
      </c>
      <c r="I5307" t="b">
        <v>0</v>
      </c>
      <c r="J5307" t="b">
        <v>0</v>
      </c>
      <c r="K5307" t="s">
        <v>31</v>
      </c>
      <c r="L5307" t="s">
        <v>22</v>
      </c>
      <c r="M5307">
        <v>122500</v>
      </c>
      <c r="O5307" t="s">
        <v>1183</v>
      </c>
      <c r="P5307" t="s">
        <v>7768</v>
      </c>
    </row>
    <row r="5308" spans="1:16" x14ac:dyDescent="0.35">
      <c r="A5308" t="s">
        <v>6907</v>
      </c>
      <c r="B5308" t="s">
        <v>7767</v>
      </c>
      <c r="C5308" t="s">
        <v>1734</v>
      </c>
      <c r="D5308" t="s">
        <v>36</v>
      </c>
      <c r="E5308" t="s">
        <v>20</v>
      </c>
      <c r="F5308" t="b">
        <v>0</v>
      </c>
      <c r="G5308" t="s">
        <v>43</v>
      </c>
      <c r="H5308" s="1">
        <v>45686.892199074071</v>
      </c>
      <c r="I5308" t="b">
        <v>0</v>
      </c>
      <c r="J5308" t="b">
        <v>0</v>
      </c>
      <c r="K5308" t="s">
        <v>31</v>
      </c>
      <c r="L5308" t="s">
        <v>22</v>
      </c>
      <c r="M5308">
        <v>122500</v>
      </c>
      <c r="O5308" t="s">
        <v>1183</v>
      </c>
      <c r="P5308" t="s">
        <v>7768</v>
      </c>
    </row>
    <row r="5309" spans="1:16" x14ac:dyDescent="0.35">
      <c r="A5309" t="s">
        <v>6907</v>
      </c>
      <c r="B5309" t="s">
        <v>7767</v>
      </c>
      <c r="C5309" t="s">
        <v>7769</v>
      </c>
      <c r="D5309" t="s">
        <v>36</v>
      </c>
      <c r="E5309" t="s">
        <v>20</v>
      </c>
      <c r="F5309" t="b">
        <v>0</v>
      </c>
      <c r="G5309" t="s">
        <v>68</v>
      </c>
      <c r="H5309" s="1">
        <v>45686.892465277779</v>
      </c>
      <c r="I5309" t="b">
        <v>0</v>
      </c>
      <c r="J5309" t="b">
        <v>0</v>
      </c>
      <c r="K5309" t="s">
        <v>31</v>
      </c>
      <c r="L5309" t="s">
        <v>22</v>
      </c>
      <c r="M5309">
        <v>122500</v>
      </c>
      <c r="O5309" t="s">
        <v>1183</v>
      </c>
      <c r="P5309" t="s">
        <v>7768</v>
      </c>
    </row>
    <row r="5310" spans="1:16" x14ac:dyDescent="0.35">
      <c r="A5310" t="s">
        <v>6907</v>
      </c>
      <c r="B5310" t="s">
        <v>6964</v>
      </c>
      <c r="C5310" t="s">
        <v>649</v>
      </c>
      <c r="D5310" t="s">
        <v>115</v>
      </c>
      <c r="E5310" t="s">
        <v>20</v>
      </c>
      <c r="F5310" t="b">
        <v>0</v>
      </c>
      <c r="G5310" t="s">
        <v>52</v>
      </c>
      <c r="H5310" s="1">
        <v>45686.918761574067</v>
      </c>
      <c r="I5310" t="b">
        <v>1</v>
      </c>
      <c r="J5310" t="b">
        <v>0</v>
      </c>
      <c r="K5310" t="s">
        <v>31</v>
      </c>
      <c r="L5310" t="s">
        <v>32</v>
      </c>
      <c r="N5310">
        <v>57.060001373291023</v>
      </c>
      <c r="O5310" t="s">
        <v>6965</v>
      </c>
      <c r="P5310" t="s">
        <v>6966</v>
      </c>
    </row>
    <row r="5311" spans="1:16" x14ac:dyDescent="0.35">
      <c r="A5311" t="s">
        <v>6907</v>
      </c>
      <c r="B5311" t="s">
        <v>7770</v>
      </c>
      <c r="C5311" t="s">
        <v>868</v>
      </c>
      <c r="D5311" t="s">
        <v>36</v>
      </c>
      <c r="E5311" t="s">
        <v>91</v>
      </c>
      <c r="F5311" t="b">
        <v>0</v>
      </c>
      <c r="G5311" t="s">
        <v>47</v>
      </c>
      <c r="H5311" s="1">
        <v>45686.958784722221</v>
      </c>
      <c r="I5311" t="b">
        <v>1</v>
      </c>
      <c r="J5311" t="b">
        <v>0</v>
      </c>
      <c r="K5311" t="s">
        <v>31</v>
      </c>
      <c r="L5311" t="s">
        <v>32</v>
      </c>
      <c r="N5311">
        <v>42.5</v>
      </c>
      <c r="O5311" t="s">
        <v>7771</v>
      </c>
      <c r="P5311" t="s">
        <v>164</v>
      </c>
    </row>
    <row r="5312" spans="1:16" x14ac:dyDescent="0.35">
      <c r="A5312" t="s">
        <v>6907</v>
      </c>
      <c r="B5312" t="s">
        <v>7772</v>
      </c>
      <c r="C5312" t="s">
        <v>51</v>
      </c>
      <c r="D5312" t="s">
        <v>36</v>
      </c>
      <c r="E5312" t="s">
        <v>20</v>
      </c>
      <c r="F5312" t="b">
        <v>0</v>
      </c>
      <c r="G5312" t="s">
        <v>52</v>
      </c>
      <c r="H5312" s="1">
        <v>45687.00203703704</v>
      </c>
      <c r="I5312" t="b">
        <v>0</v>
      </c>
      <c r="J5312" t="b">
        <v>1</v>
      </c>
      <c r="K5312" t="s">
        <v>31</v>
      </c>
      <c r="L5312" t="s">
        <v>22</v>
      </c>
      <c r="M5312">
        <v>175000</v>
      </c>
      <c r="O5312" t="s">
        <v>7773</v>
      </c>
      <c r="P5312" t="s">
        <v>156</v>
      </c>
    </row>
    <row r="5313" spans="1:16" x14ac:dyDescent="0.35">
      <c r="A5313" t="s">
        <v>6907</v>
      </c>
      <c r="B5313" t="s">
        <v>6907</v>
      </c>
      <c r="C5313" t="s">
        <v>7774</v>
      </c>
      <c r="D5313" t="s">
        <v>36</v>
      </c>
      <c r="E5313" t="s">
        <v>20</v>
      </c>
      <c r="F5313" t="b">
        <v>0</v>
      </c>
      <c r="G5313" t="s">
        <v>43</v>
      </c>
      <c r="H5313" s="1">
        <v>45687.100451388891</v>
      </c>
      <c r="I5313" t="b">
        <v>0</v>
      </c>
      <c r="J5313" t="b">
        <v>1</v>
      </c>
      <c r="K5313" t="s">
        <v>31</v>
      </c>
      <c r="L5313" t="s">
        <v>22</v>
      </c>
      <c r="M5313">
        <v>98700</v>
      </c>
      <c r="O5313" t="s">
        <v>607</v>
      </c>
      <c r="P5313" t="s">
        <v>7775</v>
      </c>
    </row>
    <row r="5314" spans="1:16" x14ac:dyDescent="0.35">
      <c r="A5314" t="s">
        <v>6907</v>
      </c>
      <c r="B5314" t="s">
        <v>7776</v>
      </c>
      <c r="C5314" t="s">
        <v>7777</v>
      </c>
      <c r="D5314" t="s">
        <v>29</v>
      </c>
      <c r="E5314" t="s">
        <v>20</v>
      </c>
      <c r="F5314" t="b">
        <v>0</v>
      </c>
      <c r="G5314" t="s">
        <v>52</v>
      </c>
      <c r="H5314" s="1">
        <v>45687.16851851852</v>
      </c>
      <c r="I5314" t="b">
        <v>0</v>
      </c>
      <c r="J5314" t="b">
        <v>1</v>
      </c>
      <c r="K5314" t="s">
        <v>31</v>
      </c>
      <c r="L5314" t="s">
        <v>22</v>
      </c>
      <c r="M5314">
        <v>152625</v>
      </c>
      <c r="O5314" t="s">
        <v>3100</v>
      </c>
      <c r="P5314" t="s">
        <v>7778</v>
      </c>
    </row>
    <row r="5315" spans="1:16" x14ac:dyDescent="0.35">
      <c r="A5315" t="s">
        <v>6907</v>
      </c>
      <c r="B5315" t="s">
        <v>7675</v>
      </c>
      <c r="C5315" t="s">
        <v>7779</v>
      </c>
      <c r="D5315" t="s">
        <v>3006</v>
      </c>
      <c r="E5315" t="s">
        <v>20</v>
      </c>
      <c r="F5315" t="b">
        <v>0</v>
      </c>
      <c r="G5315" t="s">
        <v>47</v>
      </c>
      <c r="H5315" s="1">
        <v>45687.252141203702</v>
      </c>
      <c r="I5315" t="b">
        <v>0</v>
      </c>
      <c r="J5315" t="b">
        <v>1</v>
      </c>
      <c r="K5315" t="s">
        <v>31</v>
      </c>
      <c r="L5315" t="s">
        <v>22</v>
      </c>
      <c r="M5315">
        <v>213554</v>
      </c>
      <c r="O5315" t="s">
        <v>7780</v>
      </c>
      <c r="P5315" t="s">
        <v>7677</v>
      </c>
    </row>
    <row r="5316" spans="1:16" x14ac:dyDescent="0.35">
      <c r="A5316" t="s">
        <v>6907</v>
      </c>
      <c r="B5316" t="s">
        <v>7541</v>
      </c>
      <c r="C5316" t="s">
        <v>3254</v>
      </c>
      <c r="D5316" t="s">
        <v>36</v>
      </c>
      <c r="E5316" t="s">
        <v>20</v>
      </c>
      <c r="F5316" t="b">
        <v>0</v>
      </c>
      <c r="G5316" t="s">
        <v>52</v>
      </c>
      <c r="H5316" s="1">
        <v>45687.253275462957</v>
      </c>
      <c r="I5316" t="b">
        <v>0</v>
      </c>
      <c r="J5316" t="b">
        <v>1</v>
      </c>
      <c r="K5316" t="s">
        <v>31</v>
      </c>
      <c r="L5316" t="s">
        <v>22</v>
      </c>
      <c r="M5316">
        <v>175000</v>
      </c>
      <c r="O5316" t="s">
        <v>7542</v>
      </c>
      <c r="P5316" t="s">
        <v>7543</v>
      </c>
    </row>
    <row r="5317" spans="1:16" x14ac:dyDescent="0.35">
      <c r="A5317" t="s">
        <v>6907</v>
      </c>
      <c r="B5317" t="s">
        <v>7781</v>
      </c>
      <c r="C5317" t="s">
        <v>5954</v>
      </c>
      <c r="D5317" t="s">
        <v>974</v>
      </c>
      <c r="E5317" t="s">
        <v>20</v>
      </c>
      <c r="F5317" t="b">
        <v>0</v>
      </c>
      <c r="G5317" t="s">
        <v>43</v>
      </c>
      <c r="H5317" s="1">
        <v>45687.253946759258</v>
      </c>
      <c r="I5317" t="b">
        <v>1</v>
      </c>
      <c r="J5317" t="b">
        <v>0</v>
      </c>
      <c r="K5317" t="s">
        <v>31</v>
      </c>
      <c r="L5317" t="s">
        <v>22</v>
      </c>
      <c r="M5317">
        <v>108267</v>
      </c>
      <c r="O5317" t="s">
        <v>7782</v>
      </c>
      <c r="P5317" t="s">
        <v>7783</v>
      </c>
    </row>
    <row r="5318" spans="1:16" x14ac:dyDescent="0.35">
      <c r="A5318" t="s">
        <v>6907</v>
      </c>
      <c r="B5318" t="s">
        <v>7614</v>
      </c>
      <c r="C5318" t="s">
        <v>7615</v>
      </c>
      <c r="D5318" t="s">
        <v>115</v>
      </c>
      <c r="E5318" t="s">
        <v>20</v>
      </c>
      <c r="F5318" t="b">
        <v>0</v>
      </c>
      <c r="G5318" t="s">
        <v>52</v>
      </c>
      <c r="H5318" s="1">
        <v>45687.336689814823</v>
      </c>
      <c r="I5318" t="b">
        <v>0</v>
      </c>
      <c r="J5318" t="b">
        <v>0</v>
      </c>
      <c r="K5318" t="s">
        <v>31</v>
      </c>
      <c r="L5318" t="s">
        <v>32</v>
      </c>
      <c r="N5318">
        <v>67.5</v>
      </c>
      <c r="O5318" t="s">
        <v>7616</v>
      </c>
      <c r="P5318" t="s">
        <v>7617</v>
      </c>
    </row>
    <row r="5319" spans="1:16" x14ac:dyDescent="0.35">
      <c r="A5319" t="s">
        <v>6907</v>
      </c>
      <c r="B5319" t="s">
        <v>6907</v>
      </c>
      <c r="C5319" t="s">
        <v>2815</v>
      </c>
      <c r="D5319" t="s">
        <v>17437</v>
      </c>
      <c r="E5319" t="s">
        <v>20</v>
      </c>
      <c r="F5319" t="b">
        <v>0</v>
      </c>
      <c r="G5319" t="s">
        <v>47</v>
      </c>
      <c r="H5319" s="1">
        <v>45687.587013888893</v>
      </c>
      <c r="I5319" t="b">
        <v>1</v>
      </c>
      <c r="J5319" t="b">
        <v>0</v>
      </c>
      <c r="K5319" t="s">
        <v>31</v>
      </c>
      <c r="L5319" t="s">
        <v>22</v>
      </c>
      <c r="M5319">
        <v>130000</v>
      </c>
      <c r="O5319" t="s">
        <v>61</v>
      </c>
      <c r="P5319" t="s">
        <v>1881</v>
      </c>
    </row>
    <row r="5320" spans="1:16" x14ac:dyDescent="0.35">
      <c r="A5320" t="s">
        <v>6907</v>
      </c>
      <c r="B5320" t="s">
        <v>7784</v>
      </c>
      <c r="C5320" t="s">
        <v>407</v>
      </c>
      <c r="D5320" t="s">
        <v>36</v>
      </c>
      <c r="E5320" t="s">
        <v>20</v>
      </c>
      <c r="F5320" t="b">
        <v>0</v>
      </c>
      <c r="G5320" t="s">
        <v>52</v>
      </c>
      <c r="H5320" s="1">
        <v>45687.670173611114</v>
      </c>
      <c r="I5320" t="b">
        <v>1</v>
      </c>
      <c r="J5320" t="b">
        <v>1</v>
      </c>
      <c r="K5320" t="s">
        <v>31</v>
      </c>
      <c r="L5320" t="s">
        <v>22</v>
      </c>
      <c r="M5320">
        <v>162500</v>
      </c>
      <c r="O5320" t="s">
        <v>53</v>
      </c>
      <c r="P5320" t="s">
        <v>7785</v>
      </c>
    </row>
    <row r="5321" spans="1:16" x14ac:dyDescent="0.35">
      <c r="A5321" t="s">
        <v>6907</v>
      </c>
      <c r="B5321" t="s">
        <v>7786</v>
      </c>
      <c r="C5321" t="s">
        <v>3012</v>
      </c>
      <c r="D5321" t="s">
        <v>295</v>
      </c>
      <c r="E5321" t="s">
        <v>20</v>
      </c>
      <c r="F5321" t="b">
        <v>0</v>
      </c>
      <c r="G5321" t="s">
        <v>52</v>
      </c>
      <c r="H5321" s="1">
        <v>45687.71166666667</v>
      </c>
      <c r="I5321" t="b">
        <v>1</v>
      </c>
      <c r="J5321" t="b">
        <v>0</v>
      </c>
      <c r="K5321" t="s">
        <v>31</v>
      </c>
      <c r="L5321" t="s">
        <v>22</v>
      </c>
      <c r="M5321">
        <v>90000</v>
      </c>
      <c r="O5321" t="s">
        <v>7787</v>
      </c>
    </row>
    <row r="5322" spans="1:16" x14ac:dyDescent="0.35">
      <c r="A5322" t="s">
        <v>6907</v>
      </c>
      <c r="B5322" t="s">
        <v>7788</v>
      </c>
      <c r="C5322" t="s">
        <v>72</v>
      </c>
      <c r="D5322" t="s">
        <v>36</v>
      </c>
      <c r="E5322" t="s">
        <v>91</v>
      </c>
      <c r="F5322" t="b">
        <v>0</v>
      </c>
      <c r="G5322" t="s">
        <v>30</v>
      </c>
      <c r="H5322" s="1">
        <v>45687.835856481477</v>
      </c>
      <c r="I5322" t="b">
        <v>1</v>
      </c>
      <c r="J5322" t="b">
        <v>0</v>
      </c>
      <c r="K5322" t="s">
        <v>31</v>
      </c>
      <c r="L5322" t="s">
        <v>32</v>
      </c>
      <c r="N5322">
        <v>50</v>
      </c>
      <c r="O5322" t="s">
        <v>553</v>
      </c>
      <c r="P5322" t="s">
        <v>7789</v>
      </c>
    </row>
    <row r="5323" spans="1:16" x14ac:dyDescent="0.35">
      <c r="A5323" t="s">
        <v>6907</v>
      </c>
      <c r="B5323" t="s">
        <v>7790</v>
      </c>
      <c r="C5323" t="s">
        <v>496</v>
      </c>
      <c r="D5323" t="s">
        <v>36</v>
      </c>
      <c r="E5323" t="s">
        <v>20</v>
      </c>
      <c r="F5323" t="b">
        <v>0</v>
      </c>
      <c r="G5323" t="s">
        <v>52</v>
      </c>
      <c r="H5323" s="1">
        <v>45687.878391203703</v>
      </c>
      <c r="I5323" t="b">
        <v>0</v>
      </c>
      <c r="J5323" t="b">
        <v>1</v>
      </c>
      <c r="K5323" t="s">
        <v>31</v>
      </c>
      <c r="L5323" t="s">
        <v>22</v>
      </c>
      <c r="M5323">
        <v>200000</v>
      </c>
      <c r="O5323" t="s">
        <v>306</v>
      </c>
      <c r="P5323" t="s">
        <v>7791</v>
      </c>
    </row>
    <row r="5324" spans="1:16" x14ac:dyDescent="0.35">
      <c r="A5324" t="s">
        <v>6907</v>
      </c>
      <c r="B5324" t="s">
        <v>7792</v>
      </c>
      <c r="C5324" t="s">
        <v>5998</v>
      </c>
      <c r="D5324" t="s">
        <v>36</v>
      </c>
      <c r="E5324" t="s">
        <v>20</v>
      </c>
      <c r="F5324" t="b">
        <v>0</v>
      </c>
      <c r="G5324" t="s">
        <v>52</v>
      </c>
      <c r="H5324" s="1">
        <v>45687.961724537039</v>
      </c>
      <c r="I5324" t="b">
        <v>0</v>
      </c>
      <c r="J5324" t="b">
        <v>1</v>
      </c>
      <c r="K5324" t="s">
        <v>31</v>
      </c>
      <c r="L5324" t="s">
        <v>22</v>
      </c>
      <c r="M5324">
        <v>137377.5</v>
      </c>
      <c r="O5324" t="s">
        <v>172</v>
      </c>
      <c r="P5324" t="s">
        <v>7793</v>
      </c>
    </row>
    <row r="5325" spans="1:16" x14ac:dyDescent="0.35">
      <c r="A5325" t="s">
        <v>6907</v>
      </c>
      <c r="B5325" t="s">
        <v>7794</v>
      </c>
      <c r="C5325" t="s">
        <v>1448</v>
      </c>
      <c r="D5325" t="s">
        <v>36</v>
      </c>
      <c r="E5325" t="s">
        <v>20</v>
      </c>
      <c r="F5325" t="b">
        <v>0</v>
      </c>
      <c r="G5325" t="s">
        <v>52</v>
      </c>
      <c r="H5325" s="1">
        <v>45688.086759259262</v>
      </c>
      <c r="I5325" t="b">
        <v>0</v>
      </c>
      <c r="J5325" t="b">
        <v>1</v>
      </c>
      <c r="K5325" t="s">
        <v>31</v>
      </c>
      <c r="L5325" t="s">
        <v>22</v>
      </c>
      <c r="M5325">
        <v>135000</v>
      </c>
      <c r="O5325" t="s">
        <v>1494</v>
      </c>
    </row>
    <row r="5326" spans="1:16" x14ac:dyDescent="0.35">
      <c r="A5326" t="s">
        <v>6907</v>
      </c>
      <c r="B5326" t="s">
        <v>6907</v>
      </c>
      <c r="C5326" t="s">
        <v>142</v>
      </c>
      <c r="D5326" t="s">
        <v>17472</v>
      </c>
      <c r="E5326" t="s">
        <v>20</v>
      </c>
      <c r="F5326" t="b">
        <v>0</v>
      </c>
      <c r="G5326" t="s">
        <v>68</v>
      </c>
      <c r="H5326" s="1">
        <v>45688.25340277778</v>
      </c>
      <c r="I5326" t="b">
        <v>1</v>
      </c>
      <c r="J5326" t="b">
        <v>1</v>
      </c>
      <c r="K5326" t="s">
        <v>31</v>
      </c>
      <c r="L5326" t="s">
        <v>22</v>
      </c>
      <c r="M5326">
        <v>135000</v>
      </c>
      <c r="O5326" t="s">
        <v>2819</v>
      </c>
      <c r="P5326" t="s">
        <v>7795</v>
      </c>
    </row>
    <row r="5327" spans="1:16" x14ac:dyDescent="0.35">
      <c r="A5327" t="s">
        <v>6907</v>
      </c>
      <c r="B5327" t="s">
        <v>7796</v>
      </c>
      <c r="C5327" t="s">
        <v>6146</v>
      </c>
      <c r="D5327" t="s">
        <v>321</v>
      </c>
      <c r="E5327" t="s">
        <v>91</v>
      </c>
      <c r="F5327" t="b">
        <v>0</v>
      </c>
      <c r="G5327" t="s">
        <v>30</v>
      </c>
      <c r="H5327" s="1">
        <v>45688.268333333333</v>
      </c>
      <c r="I5327" t="b">
        <v>1</v>
      </c>
      <c r="J5327" t="b">
        <v>0</v>
      </c>
      <c r="K5327" t="s">
        <v>31</v>
      </c>
      <c r="L5327" t="s">
        <v>32</v>
      </c>
      <c r="N5327">
        <v>52.5</v>
      </c>
      <c r="O5327" t="s">
        <v>7797</v>
      </c>
      <c r="P5327" t="s">
        <v>7798</v>
      </c>
    </row>
    <row r="5328" spans="1:16" x14ac:dyDescent="0.35">
      <c r="A5328" t="s">
        <v>6907</v>
      </c>
      <c r="B5328" t="s">
        <v>6907</v>
      </c>
      <c r="C5328" t="s">
        <v>18</v>
      </c>
      <c r="D5328" t="s">
        <v>17533</v>
      </c>
      <c r="E5328" t="s">
        <v>20</v>
      </c>
      <c r="F5328" t="b">
        <v>1</v>
      </c>
      <c r="G5328" t="s">
        <v>7799</v>
      </c>
      <c r="H5328" s="1">
        <v>45688.29896990741</v>
      </c>
      <c r="I5328" t="b">
        <v>0</v>
      </c>
      <c r="J5328" t="b">
        <v>0</v>
      </c>
      <c r="K5328" t="s">
        <v>7799</v>
      </c>
      <c r="L5328" t="s">
        <v>22</v>
      </c>
      <c r="M5328">
        <v>34200</v>
      </c>
      <c r="O5328" t="s">
        <v>7800</v>
      </c>
      <c r="P5328" t="s">
        <v>7801</v>
      </c>
    </row>
    <row r="5329" spans="1:16" x14ac:dyDescent="0.35">
      <c r="A5329" t="s">
        <v>6907</v>
      </c>
      <c r="B5329" t="s">
        <v>7802</v>
      </c>
      <c r="C5329" t="s">
        <v>1978</v>
      </c>
      <c r="D5329" t="s">
        <v>29</v>
      </c>
      <c r="E5329" t="s">
        <v>20</v>
      </c>
      <c r="F5329" t="b">
        <v>0</v>
      </c>
      <c r="G5329" t="s">
        <v>47</v>
      </c>
      <c r="H5329" s="1">
        <v>45688.336006944453</v>
      </c>
      <c r="I5329" t="b">
        <v>0</v>
      </c>
      <c r="J5329" t="b">
        <v>0</v>
      </c>
      <c r="K5329" t="s">
        <v>31</v>
      </c>
      <c r="L5329" t="s">
        <v>32</v>
      </c>
      <c r="N5329">
        <v>67.5</v>
      </c>
      <c r="O5329" t="s">
        <v>7803</v>
      </c>
      <c r="P5329" t="s">
        <v>7804</v>
      </c>
    </row>
    <row r="5330" spans="1:16" x14ac:dyDescent="0.35">
      <c r="A5330" t="s">
        <v>6907</v>
      </c>
      <c r="B5330" t="s">
        <v>7805</v>
      </c>
      <c r="C5330" t="s">
        <v>4574</v>
      </c>
      <c r="D5330" t="s">
        <v>36</v>
      </c>
      <c r="E5330" t="s">
        <v>91</v>
      </c>
      <c r="F5330" t="b">
        <v>0</v>
      </c>
      <c r="G5330" t="s">
        <v>52</v>
      </c>
      <c r="H5330" s="1">
        <v>45688.62736111111</v>
      </c>
      <c r="I5330" t="b">
        <v>0</v>
      </c>
      <c r="J5330" t="b">
        <v>1</v>
      </c>
      <c r="K5330" t="s">
        <v>31</v>
      </c>
      <c r="L5330" t="s">
        <v>32</v>
      </c>
      <c r="N5330">
        <v>73</v>
      </c>
      <c r="O5330" t="s">
        <v>317</v>
      </c>
      <c r="P5330" t="s">
        <v>7806</v>
      </c>
    </row>
    <row r="5331" spans="1:16" x14ac:dyDescent="0.35">
      <c r="A5331" t="s">
        <v>6907</v>
      </c>
      <c r="B5331" t="s">
        <v>7807</v>
      </c>
      <c r="C5331" t="s">
        <v>7808</v>
      </c>
      <c r="D5331" t="s">
        <v>36</v>
      </c>
      <c r="E5331" t="s">
        <v>91</v>
      </c>
      <c r="F5331" t="b">
        <v>0</v>
      </c>
      <c r="G5331" t="s">
        <v>52</v>
      </c>
      <c r="H5331" s="1">
        <v>45688.666828703703</v>
      </c>
      <c r="I5331" t="b">
        <v>1</v>
      </c>
      <c r="J5331" t="b">
        <v>0</v>
      </c>
      <c r="K5331" t="s">
        <v>31</v>
      </c>
      <c r="L5331" t="s">
        <v>32</v>
      </c>
      <c r="N5331">
        <v>72.5</v>
      </c>
      <c r="O5331" t="s">
        <v>7809</v>
      </c>
    </row>
    <row r="5332" spans="1:16" x14ac:dyDescent="0.35">
      <c r="A5332" t="s">
        <v>6907</v>
      </c>
      <c r="B5332" t="s">
        <v>7810</v>
      </c>
      <c r="C5332" t="s">
        <v>320</v>
      </c>
      <c r="D5332" t="s">
        <v>36</v>
      </c>
      <c r="E5332" t="s">
        <v>20</v>
      </c>
      <c r="F5332" t="b">
        <v>0</v>
      </c>
      <c r="G5332" t="s">
        <v>52</v>
      </c>
      <c r="H5332" s="1">
        <v>45688.708622685182</v>
      </c>
      <c r="I5332" t="b">
        <v>0</v>
      </c>
      <c r="J5332" t="b">
        <v>1</v>
      </c>
      <c r="K5332" t="s">
        <v>31</v>
      </c>
      <c r="L5332" t="s">
        <v>22</v>
      </c>
      <c r="M5332">
        <v>127500</v>
      </c>
      <c r="O5332" t="s">
        <v>1949</v>
      </c>
    </row>
    <row r="5333" spans="1:16" x14ac:dyDescent="0.35">
      <c r="A5333" t="s">
        <v>6907</v>
      </c>
      <c r="B5333" t="s">
        <v>7811</v>
      </c>
      <c r="C5333" t="s">
        <v>2330</v>
      </c>
      <c r="D5333" t="s">
        <v>295</v>
      </c>
      <c r="E5333" t="s">
        <v>20</v>
      </c>
      <c r="F5333" t="b">
        <v>0</v>
      </c>
      <c r="G5333" t="s">
        <v>52</v>
      </c>
      <c r="H5333" s="1">
        <v>45688.710601851853</v>
      </c>
      <c r="I5333" t="b">
        <v>0</v>
      </c>
      <c r="J5333" t="b">
        <v>1</v>
      </c>
      <c r="K5333" t="s">
        <v>31</v>
      </c>
      <c r="L5333" t="s">
        <v>22</v>
      </c>
      <c r="M5333">
        <v>165000</v>
      </c>
      <c r="O5333" t="s">
        <v>6685</v>
      </c>
      <c r="P5333" t="s">
        <v>7812</v>
      </c>
    </row>
    <row r="5334" spans="1:16" x14ac:dyDescent="0.35">
      <c r="A5334" t="s">
        <v>6907</v>
      </c>
      <c r="B5334" t="s">
        <v>7813</v>
      </c>
      <c r="C5334" t="s">
        <v>1848</v>
      </c>
      <c r="D5334" t="s">
        <v>110</v>
      </c>
      <c r="E5334" t="s">
        <v>20</v>
      </c>
      <c r="F5334" t="b">
        <v>0</v>
      </c>
      <c r="G5334" t="s">
        <v>52</v>
      </c>
      <c r="H5334" s="1">
        <v>45688.96056712963</v>
      </c>
      <c r="I5334" t="b">
        <v>0</v>
      </c>
      <c r="J5334" t="b">
        <v>1</v>
      </c>
      <c r="K5334" t="s">
        <v>31</v>
      </c>
      <c r="L5334" t="s">
        <v>32</v>
      </c>
      <c r="N5334">
        <v>81</v>
      </c>
      <c r="O5334" t="s">
        <v>7814</v>
      </c>
      <c r="P5334" t="s">
        <v>7815</v>
      </c>
    </row>
    <row r="5335" spans="1:16" x14ac:dyDescent="0.35">
      <c r="A5335" t="s">
        <v>6907</v>
      </c>
      <c r="B5335" t="s">
        <v>6907</v>
      </c>
      <c r="C5335" t="s">
        <v>2563</v>
      </c>
      <c r="D5335" t="s">
        <v>29</v>
      </c>
      <c r="E5335" t="s">
        <v>20</v>
      </c>
      <c r="F5335" t="b">
        <v>0</v>
      </c>
      <c r="G5335" t="s">
        <v>43</v>
      </c>
      <c r="H5335" s="1">
        <v>45689.253067129634</v>
      </c>
      <c r="I5335" t="b">
        <v>0</v>
      </c>
      <c r="J5335" t="b">
        <v>1</v>
      </c>
      <c r="K5335" t="s">
        <v>31</v>
      </c>
      <c r="L5335" t="s">
        <v>22</v>
      </c>
      <c r="M5335">
        <v>100000</v>
      </c>
      <c r="O5335" t="s">
        <v>7508</v>
      </c>
      <c r="P5335" t="s">
        <v>7509</v>
      </c>
    </row>
    <row r="5336" spans="1:16" x14ac:dyDescent="0.35">
      <c r="A5336" t="s">
        <v>6907</v>
      </c>
      <c r="B5336" t="s">
        <v>7382</v>
      </c>
      <c r="C5336" t="s">
        <v>609</v>
      </c>
      <c r="D5336" t="s">
        <v>115</v>
      </c>
      <c r="E5336" t="s">
        <v>204</v>
      </c>
      <c r="F5336" t="b">
        <v>0</v>
      </c>
      <c r="G5336" t="s">
        <v>47</v>
      </c>
      <c r="H5336" s="1">
        <v>45689.584976851853</v>
      </c>
      <c r="I5336" t="b">
        <v>0</v>
      </c>
      <c r="J5336" t="b">
        <v>0</v>
      </c>
      <c r="K5336" t="s">
        <v>31</v>
      </c>
      <c r="L5336" t="s">
        <v>32</v>
      </c>
      <c r="N5336">
        <v>54.5</v>
      </c>
      <c r="O5336" t="s">
        <v>36</v>
      </c>
      <c r="P5336" t="s">
        <v>7383</v>
      </c>
    </row>
    <row r="5337" spans="1:16" x14ac:dyDescent="0.35">
      <c r="A5337" t="s">
        <v>6907</v>
      </c>
      <c r="B5337" t="s">
        <v>6961</v>
      </c>
      <c r="C5337" t="s">
        <v>549</v>
      </c>
      <c r="D5337" t="s">
        <v>115</v>
      </c>
      <c r="E5337" t="s">
        <v>20</v>
      </c>
      <c r="F5337" t="b">
        <v>0</v>
      </c>
      <c r="G5337" t="s">
        <v>30</v>
      </c>
      <c r="H5337" s="1">
        <v>45689.713275462957</v>
      </c>
      <c r="I5337" t="b">
        <v>1</v>
      </c>
      <c r="J5337" t="b">
        <v>0</v>
      </c>
      <c r="K5337" t="s">
        <v>31</v>
      </c>
      <c r="L5337" t="s">
        <v>32</v>
      </c>
      <c r="N5337">
        <v>68.2449951171875</v>
      </c>
      <c r="O5337" t="s">
        <v>6962</v>
      </c>
      <c r="P5337" t="s">
        <v>6963</v>
      </c>
    </row>
    <row r="5338" spans="1:16" x14ac:dyDescent="0.35">
      <c r="A5338" t="s">
        <v>6907</v>
      </c>
      <c r="B5338" t="s">
        <v>7816</v>
      </c>
      <c r="C5338" t="s">
        <v>154</v>
      </c>
      <c r="D5338" t="s">
        <v>36</v>
      </c>
      <c r="E5338" t="s">
        <v>91</v>
      </c>
      <c r="F5338" t="b">
        <v>0</v>
      </c>
      <c r="G5338" t="s">
        <v>43</v>
      </c>
      <c r="H5338" s="1">
        <v>45689.87767361111</v>
      </c>
      <c r="I5338" t="b">
        <v>1</v>
      </c>
      <c r="J5338" t="b">
        <v>0</v>
      </c>
      <c r="K5338" t="s">
        <v>31</v>
      </c>
      <c r="L5338" t="s">
        <v>32</v>
      </c>
      <c r="N5338">
        <v>85</v>
      </c>
      <c r="O5338" t="s">
        <v>7817</v>
      </c>
      <c r="P5338" t="s">
        <v>7125</v>
      </c>
    </row>
    <row r="5339" spans="1:16" x14ac:dyDescent="0.35">
      <c r="A5339" t="s">
        <v>6907</v>
      </c>
      <c r="B5339" t="s">
        <v>7818</v>
      </c>
      <c r="C5339" t="s">
        <v>1974</v>
      </c>
      <c r="D5339" t="s">
        <v>11914</v>
      </c>
      <c r="E5339" t="s">
        <v>20</v>
      </c>
      <c r="F5339" t="b">
        <v>0</v>
      </c>
      <c r="G5339" t="s">
        <v>52</v>
      </c>
      <c r="H5339" s="1">
        <v>45689.96025462963</v>
      </c>
      <c r="I5339" t="b">
        <v>0</v>
      </c>
      <c r="J5339" t="b">
        <v>0</v>
      </c>
      <c r="K5339" t="s">
        <v>31</v>
      </c>
      <c r="L5339" t="s">
        <v>22</v>
      </c>
      <c r="M5339">
        <v>137500</v>
      </c>
      <c r="O5339" t="s">
        <v>7819</v>
      </c>
      <c r="P5339" t="s">
        <v>7820</v>
      </c>
    </row>
    <row r="5340" spans="1:16" x14ac:dyDescent="0.35">
      <c r="A5340" t="s">
        <v>6907</v>
      </c>
      <c r="B5340" t="s">
        <v>6907</v>
      </c>
      <c r="C5340" t="s">
        <v>491</v>
      </c>
      <c r="D5340" t="s">
        <v>110</v>
      </c>
      <c r="E5340" t="s">
        <v>760</v>
      </c>
      <c r="F5340" t="b">
        <v>0</v>
      </c>
      <c r="G5340" t="s">
        <v>47</v>
      </c>
      <c r="H5340" s="1">
        <v>45689.960659722223</v>
      </c>
      <c r="I5340" t="b">
        <v>0</v>
      </c>
      <c r="J5340" t="b">
        <v>0</v>
      </c>
      <c r="K5340" t="s">
        <v>31</v>
      </c>
      <c r="L5340" t="s">
        <v>22</v>
      </c>
      <c r="M5340">
        <v>80000</v>
      </c>
      <c r="O5340" t="s">
        <v>7821</v>
      </c>
      <c r="P5340" t="s">
        <v>7822</v>
      </c>
    </row>
    <row r="5341" spans="1:16" x14ac:dyDescent="0.35">
      <c r="A5341" t="s">
        <v>6907</v>
      </c>
      <c r="B5341" t="s">
        <v>7823</v>
      </c>
      <c r="C5341" t="s">
        <v>410</v>
      </c>
      <c r="D5341" t="s">
        <v>443</v>
      </c>
      <c r="E5341" t="s">
        <v>20</v>
      </c>
      <c r="F5341" t="b">
        <v>0</v>
      </c>
      <c r="G5341" t="s">
        <v>47</v>
      </c>
      <c r="H5341" s="1">
        <v>45690.252233796287</v>
      </c>
      <c r="I5341" t="b">
        <v>0</v>
      </c>
      <c r="J5341" t="b">
        <v>0</v>
      </c>
      <c r="K5341" t="s">
        <v>31</v>
      </c>
      <c r="L5341" t="s">
        <v>22</v>
      </c>
      <c r="M5341">
        <v>165000</v>
      </c>
      <c r="O5341" t="s">
        <v>7824</v>
      </c>
      <c r="P5341" t="s">
        <v>7825</v>
      </c>
    </row>
    <row r="5342" spans="1:16" x14ac:dyDescent="0.35">
      <c r="A5342" t="s">
        <v>6907</v>
      </c>
      <c r="B5342" t="s">
        <v>6916</v>
      </c>
      <c r="C5342" t="s">
        <v>261</v>
      </c>
      <c r="D5342" t="s">
        <v>7697</v>
      </c>
      <c r="E5342" t="s">
        <v>20</v>
      </c>
      <c r="F5342" t="b">
        <v>0</v>
      </c>
      <c r="G5342" t="s">
        <v>47</v>
      </c>
      <c r="H5342" s="1">
        <v>45690.252233796287</v>
      </c>
      <c r="I5342" t="b">
        <v>0</v>
      </c>
      <c r="J5342" t="b">
        <v>0</v>
      </c>
      <c r="K5342" t="s">
        <v>31</v>
      </c>
      <c r="L5342" t="s">
        <v>22</v>
      </c>
      <c r="M5342">
        <v>140000</v>
      </c>
      <c r="O5342" t="s">
        <v>1009</v>
      </c>
    </row>
    <row r="5343" spans="1:16" x14ac:dyDescent="0.35">
      <c r="A5343" t="s">
        <v>6907</v>
      </c>
      <c r="B5343" t="s">
        <v>7826</v>
      </c>
      <c r="C5343" t="s">
        <v>154</v>
      </c>
      <c r="D5343" t="s">
        <v>36</v>
      </c>
      <c r="E5343" t="s">
        <v>20</v>
      </c>
      <c r="F5343" t="b">
        <v>0</v>
      </c>
      <c r="G5343" t="s">
        <v>52</v>
      </c>
      <c r="H5343" s="1">
        <v>45690.252303240741</v>
      </c>
      <c r="I5343" t="b">
        <v>0</v>
      </c>
      <c r="J5343" t="b">
        <v>1</v>
      </c>
      <c r="K5343" t="s">
        <v>31</v>
      </c>
      <c r="L5343" t="s">
        <v>22</v>
      </c>
      <c r="M5343">
        <v>127707.5</v>
      </c>
      <c r="O5343" t="s">
        <v>1494</v>
      </c>
      <c r="P5343" t="s">
        <v>7827</v>
      </c>
    </row>
    <row r="5344" spans="1:16" x14ac:dyDescent="0.35">
      <c r="A5344" t="s">
        <v>6907</v>
      </c>
      <c r="B5344" t="s">
        <v>6907</v>
      </c>
      <c r="C5344" t="s">
        <v>2563</v>
      </c>
      <c r="D5344" t="s">
        <v>110</v>
      </c>
      <c r="E5344" t="s">
        <v>20</v>
      </c>
      <c r="F5344" t="b">
        <v>0</v>
      </c>
      <c r="G5344" t="s">
        <v>43</v>
      </c>
      <c r="H5344" s="1">
        <v>45690.252627314818</v>
      </c>
      <c r="I5344" t="b">
        <v>0</v>
      </c>
      <c r="J5344" t="b">
        <v>1</v>
      </c>
      <c r="K5344" t="s">
        <v>31</v>
      </c>
      <c r="L5344" t="s">
        <v>22</v>
      </c>
      <c r="M5344">
        <v>100000</v>
      </c>
      <c r="O5344" t="s">
        <v>7508</v>
      </c>
      <c r="P5344" t="s">
        <v>7509</v>
      </c>
    </row>
    <row r="5345" spans="1:16" x14ac:dyDescent="0.35">
      <c r="A5345" t="s">
        <v>6907</v>
      </c>
      <c r="B5345" t="s">
        <v>7828</v>
      </c>
      <c r="C5345" t="s">
        <v>7829</v>
      </c>
      <c r="D5345" t="s">
        <v>110</v>
      </c>
      <c r="E5345" t="s">
        <v>20</v>
      </c>
      <c r="F5345" t="b">
        <v>0</v>
      </c>
      <c r="G5345" t="s">
        <v>30</v>
      </c>
      <c r="H5345" s="1">
        <v>45690.253252314818</v>
      </c>
      <c r="I5345" t="b">
        <v>0</v>
      </c>
      <c r="J5345" t="b">
        <v>1</v>
      </c>
      <c r="K5345" t="s">
        <v>31</v>
      </c>
      <c r="L5345" t="s">
        <v>22</v>
      </c>
      <c r="M5345">
        <v>166000</v>
      </c>
      <c r="O5345" t="s">
        <v>1669</v>
      </c>
      <c r="P5345" t="s">
        <v>7830</v>
      </c>
    </row>
    <row r="5346" spans="1:16" x14ac:dyDescent="0.35">
      <c r="A5346" t="s">
        <v>6907</v>
      </c>
      <c r="B5346" t="s">
        <v>6939</v>
      </c>
      <c r="C5346" t="s">
        <v>18</v>
      </c>
      <c r="D5346" t="s">
        <v>17445</v>
      </c>
      <c r="E5346" t="s">
        <v>20</v>
      </c>
      <c r="F5346" t="b">
        <v>1</v>
      </c>
      <c r="G5346" t="s">
        <v>7340</v>
      </c>
      <c r="H5346" s="1">
        <v>45690.257430555554</v>
      </c>
      <c r="I5346" t="b">
        <v>0</v>
      </c>
      <c r="J5346" t="b">
        <v>1</v>
      </c>
      <c r="K5346" t="s">
        <v>7340</v>
      </c>
      <c r="L5346" t="s">
        <v>22</v>
      </c>
      <c r="M5346">
        <v>184000</v>
      </c>
      <c r="O5346" t="s">
        <v>7831</v>
      </c>
      <c r="P5346" t="s">
        <v>7832</v>
      </c>
    </row>
    <row r="5347" spans="1:16" x14ac:dyDescent="0.35">
      <c r="A5347" t="s">
        <v>6907</v>
      </c>
      <c r="B5347" t="s">
        <v>7833</v>
      </c>
      <c r="C5347" t="s">
        <v>6277</v>
      </c>
      <c r="D5347" t="s">
        <v>6276</v>
      </c>
      <c r="E5347" t="s">
        <v>20</v>
      </c>
      <c r="F5347" t="b">
        <v>0</v>
      </c>
      <c r="G5347" t="s">
        <v>6277</v>
      </c>
      <c r="H5347" s="1">
        <v>45690.284525462957</v>
      </c>
      <c r="I5347" t="b">
        <v>0</v>
      </c>
      <c r="J5347" t="b">
        <v>0</v>
      </c>
      <c r="K5347" t="s">
        <v>6277</v>
      </c>
      <c r="L5347" t="s">
        <v>22</v>
      </c>
      <c r="M5347">
        <v>110000</v>
      </c>
      <c r="O5347" t="s">
        <v>6276</v>
      </c>
      <c r="P5347" t="s">
        <v>7834</v>
      </c>
    </row>
    <row r="5348" spans="1:16" x14ac:dyDescent="0.35">
      <c r="A5348" t="s">
        <v>6907</v>
      </c>
      <c r="B5348" t="s">
        <v>7708</v>
      </c>
      <c r="C5348" t="s">
        <v>7835</v>
      </c>
      <c r="D5348" t="s">
        <v>443</v>
      </c>
      <c r="E5348" t="s">
        <v>20</v>
      </c>
      <c r="F5348" t="b">
        <v>0</v>
      </c>
      <c r="G5348" t="s">
        <v>52</v>
      </c>
      <c r="H5348" s="1">
        <v>45690.335682870369</v>
      </c>
      <c r="I5348" t="b">
        <v>0</v>
      </c>
      <c r="J5348" t="b">
        <v>0</v>
      </c>
      <c r="K5348" t="s">
        <v>31</v>
      </c>
      <c r="L5348" t="s">
        <v>22</v>
      </c>
      <c r="M5348">
        <v>158000</v>
      </c>
      <c r="O5348" t="s">
        <v>7710</v>
      </c>
      <c r="P5348" t="s">
        <v>7711</v>
      </c>
    </row>
    <row r="5349" spans="1:16" x14ac:dyDescent="0.35">
      <c r="A5349" t="s">
        <v>6907</v>
      </c>
      <c r="B5349" t="s">
        <v>7836</v>
      </c>
      <c r="C5349" t="s">
        <v>2625</v>
      </c>
      <c r="D5349" t="s">
        <v>295</v>
      </c>
      <c r="E5349" t="s">
        <v>20</v>
      </c>
      <c r="F5349" t="b">
        <v>0</v>
      </c>
      <c r="G5349" t="s">
        <v>52</v>
      </c>
      <c r="H5349" s="1">
        <v>45690.9606712963</v>
      </c>
      <c r="I5349" t="b">
        <v>0</v>
      </c>
      <c r="J5349" t="b">
        <v>0</v>
      </c>
      <c r="K5349" t="s">
        <v>31</v>
      </c>
      <c r="L5349" t="s">
        <v>22</v>
      </c>
      <c r="M5349">
        <v>167000</v>
      </c>
      <c r="O5349" t="s">
        <v>7837</v>
      </c>
      <c r="P5349" t="s">
        <v>7838</v>
      </c>
    </row>
    <row r="5350" spans="1:16" x14ac:dyDescent="0.35">
      <c r="A5350" t="s">
        <v>6907</v>
      </c>
      <c r="B5350" t="s">
        <v>6907</v>
      </c>
      <c r="C5350" t="s">
        <v>7839</v>
      </c>
      <c r="D5350" t="s">
        <v>7697</v>
      </c>
      <c r="E5350" t="s">
        <v>20</v>
      </c>
      <c r="F5350" t="b">
        <v>0</v>
      </c>
      <c r="G5350" t="s">
        <v>52</v>
      </c>
      <c r="H5350" s="1">
        <v>45691.252303240741</v>
      </c>
      <c r="I5350" t="b">
        <v>1</v>
      </c>
      <c r="J5350" t="b">
        <v>0</v>
      </c>
      <c r="K5350" t="s">
        <v>31</v>
      </c>
      <c r="L5350" t="s">
        <v>22</v>
      </c>
      <c r="M5350">
        <v>110000</v>
      </c>
      <c r="O5350" t="s">
        <v>7840</v>
      </c>
      <c r="P5350" t="s">
        <v>7841</v>
      </c>
    </row>
    <row r="5351" spans="1:16" x14ac:dyDescent="0.35">
      <c r="A5351" t="s">
        <v>6907</v>
      </c>
      <c r="B5351" t="s">
        <v>6907</v>
      </c>
      <c r="C5351" t="s">
        <v>142</v>
      </c>
      <c r="D5351" t="s">
        <v>29</v>
      </c>
      <c r="E5351" t="s">
        <v>20</v>
      </c>
      <c r="F5351" t="b">
        <v>0</v>
      </c>
      <c r="G5351" t="s">
        <v>68</v>
      </c>
      <c r="H5351" s="1">
        <v>45691.253495370373</v>
      </c>
      <c r="I5351" t="b">
        <v>0</v>
      </c>
      <c r="J5351" t="b">
        <v>1</v>
      </c>
      <c r="K5351" t="s">
        <v>31</v>
      </c>
      <c r="L5351" t="s">
        <v>22</v>
      </c>
      <c r="M5351">
        <v>115000</v>
      </c>
      <c r="O5351" t="s">
        <v>7842</v>
      </c>
      <c r="P5351" t="s">
        <v>7843</v>
      </c>
    </row>
    <row r="5352" spans="1:16" x14ac:dyDescent="0.35">
      <c r="A5352" t="s">
        <v>6907</v>
      </c>
      <c r="B5352" t="s">
        <v>7714</v>
      </c>
      <c r="C5352" t="s">
        <v>7761</v>
      </c>
      <c r="D5352" t="s">
        <v>269</v>
      </c>
      <c r="E5352" t="s">
        <v>91</v>
      </c>
      <c r="F5352" t="b">
        <v>0</v>
      </c>
      <c r="G5352" t="s">
        <v>43</v>
      </c>
      <c r="H5352" s="1">
        <v>45691.267384259263</v>
      </c>
      <c r="I5352" t="b">
        <v>0</v>
      </c>
      <c r="J5352" t="b">
        <v>0</v>
      </c>
      <c r="K5352" t="s">
        <v>31</v>
      </c>
      <c r="L5352" t="s">
        <v>32</v>
      </c>
      <c r="N5352">
        <v>62.5</v>
      </c>
      <c r="O5352" t="s">
        <v>7844</v>
      </c>
      <c r="P5352" t="s">
        <v>7845</v>
      </c>
    </row>
    <row r="5353" spans="1:16" x14ac:dyDescent="0.35">
      <c r="A5353" t="s">
        <v>6907</v>
      </c>
      <c r="B5353" t="s">
        <v>7846</v>
      </c>
      <c r="C5353" t="s">
        <v>142</v>
      </c>
      <c r="D5353" t="s">
        <v>29</v>
      </c>
      <c r="E5353" t="s">
        <v>20</v>
      </c>
      <c r="F5353" t="b">
        <v>0</v>
      </c>
      <c r="G5353" t="s">
        <v>68</v>
      </c>
      <c r="H5353" s="1">
        <v>45691.267743055563</v>
      </c>
      <c r="I5353" t="b">
        <v>0</v>
      </c>
      <c r="J5353" t="b">
        <v>0</v>
      </c>
      <c r="K5353" t="s">
        <v>31</v>
      </c>
      <c r="L5353" t="s">
        <v>22</v>
      </c>
      <c r="M5353">
        <v>205000</v>
      </c>
      <c r="O5353" t="s">
        <v>7847</v>
      </c>
      <c r="P5353" t="s">
        <v>7848</v>
      </c>
    </row>
    <row r="5354" spans="1:16" x14ac:dyDescent="0.35">
      <c r="A5354" t="s">
        <v>6907</v>
      </c>
      <c r="B5354" t="s">
        <v>7849</v>
      </c>
      <c r="C5354" t="s">
        <v>2650</v>
      </c>
      <c r="D5354" t="s">
        <v>110</v>
      </c>
      <c r="E5354" t="s">
        <v>20</v>
      </c>
      <c r="F5354" t="b">
        <v>0</v>
      </c>
      <c r="G5354" t="s">
        <v>52</v>
      </c>
      <c r="H5354" s="1">
        <v>45691.558368055557</v>
      </c>
      <c r="I5354" t="b">
        <v>0</v>
      </c>
      <c r="J5354" t="b">
        <v>1</v>
      </c>
      <c r="K5354" t="s">
        <v>31</v>
      </c>
      <c r="L5354" t="s">
        <v>22</v>
      </c>
      <c r="M5354">
        <v>125000</v>
      </c>
      <c r="O5354" t="s">
        <v>7850</v>
      </c>
      <c r="P5354" t="s">
        <v>7851</v>
      </c>
    </row>
    <row r="5355" spans="1:16" x14ac:dyDescent="0.35">
      <c r="A5355" t="s">
        <v>6907</v>
      </c>
      <c r="B5355" t="s">
        <v>7852</v>
      </c>
      <c r="C5355" t="s">
        <v>7853</v>
      </c>
      <c r="D5355" t="s">
        <v>42</v>
      </c>
      <c r="E5355" t="s">
        <v>20</v>
      </c>
      <c r="F5355" t="b">
        <v>0</v>
      </c>
      <c r="G5355" t="s">
        <v>52</v>
      </c>
      <c r="H5355" s="1">
        <v>45691.641724537039</v>
      </c>
      <c r="I5355" t="b">
        <v>0</v>
      </c>
      <c r="J5355" t="b">
        <v>0</v>
      </c>
      <c r="K5355" t="s">
        <v>31</v>
      </c>
      <c r="L5355" t="s">
        <v>22</v>
      </c>
      <c r="M5355">
        <v>156000</v>
      </c>
      <c r="O5355" t="s">
        <v>4414</v>
      </c>
      <c r="P5355" t="s">
        <v>7854</v>
      </c>
    </row>
    <row r="5356" spans="1:16" x14ac:dyDescent="0.35">
      <c r="A5356" t="s">
        <v>6907</v>
      </c>
      <c r="B5356" t="s">
        <v>7855</v>
      </c>
      <c r="C5356" t="s">
        <v>7856</v>
      </c>
      <c r="D5356" t="s">
        <v>7857</v>
      </c>
      <c r="E5356" t="s">
        <v>20</v>
      </c>
      <c r="F5356" t="b">
        <v>0</v>
      </c>
      <c r="G5356" t="s">
        <v>592</v>
      </c>
      <c r="H5356" s="1">
        <v>45691.689062500001</v>
      </c>
      <c r="I5356" t="b">
        <v>1</v>
      </c>
      <c r="J5356" t="b">
        <v>0</v>
      </c>
      <c r="K5356" t="s">
        <v>592</v>
      </c>
      <c r="L5356" t="s">
        <v>22</v>
      </c>
      <c r="M5356">
        <v>250000</v>
      </c>
      <c r="O5356" t="s">
        <v>7858</v>
      </c>
      <c r="P5356" t="s">
        <v>7859</v>
      </c>
    </row>
    <row r="5357" spans="1:16" x14ac:dyDescent="0.35">
      <c r="A5357" t="s">
        <v>6907</v>
      </c>
      <c r="B5357" t="s">
        <v>7860</v>
      </c>
      <c r="C5357" t="s">
        <v>592</v>
      </c>
      <c r="D5357" t="s">
        <v>36</v>
      </c>
      <c r="E5357" t="s">
        <v>20</v>
      </c>
      <c r="F5357" t="b">
        <v>0</v>
      </c>
      <c r="G5357" t="s">
        <v>592</v>
      </c>
      <c r="H5357" s="1">
        <v>45691.689074074071</v>
      </c>
      <c r="I5357" t="b">
        <v>1</v>
      </c>
      <c r="J5357" t="b">
        <v>0</v>
      </c>
      <c r="K5357" t="s">
        <v>592</v>
      </c>
      <c r="L5357" t="s">
        <v>22</v>
      </c>
      <c r="M5357">
        <v>300000</v>
      </c>
      <c r="O5357" t="s">
        <v>7861</v>
      </c>
    </row>
    <row r="5358" spans="1:16" x14ac:dyDescent="0.35">
      <c r="A5358" t="s">
        <v>6907</v>
      </c>
      <c r="B5358" t="s">
        <v>7862</v>
      </c>
      <c r="C5358" t="s">
        <v>537</v>
      </c>
      <c r="D5358" t="s">
        <v>36</v>
      </c>
      <c r="E5358" t="s">
        <v>91</v>
      </c>
      <c r="F5358" t="b">
        <v>0</v>
      </c>
      <c r="G5358" t="s">
        <v>171</v>
      </c>
      <c r="H5358" s="1">
        <v>45691.754016203697</v>
      </c>
      <c r="I5358" t="b">
        <v>1</v>
      </c>
      <c r="J5358" t="b">
        <v>0</v>
      </c>
      <c r="K5358" t="s">
        <v>31</v>
      </c>
      <c r="L5358" t="s">
        <v>32</v>
      </c>
      <c r="N5358">
        <v>22</v>
      </c>
      <c r="O5358" t="s">
        <v>33</v>
      </c>
    </row>
    <row r="5359" spans="1:16" x14ac:dyDescent="0.35">
      <c r="A5359" t="s">
        <v>6907</v>
      </c>
      <c r="B5359" t="s">
        <v>7863</v>
      </c>
      <c r="C5359" t="s">
        <v>276</v>
      </c>
      <c r="D5359" t="s">
        <v>36</v>
      </c>
      <c r="E5359" t="s">
        <v>20</v>
      </c>
      <c r="F5359" t="b">
        <v>0</v>
      </c>
      <c r="G5359" t="s">
        <v>52</v>
      </c>
      <c r="H5359" s="1">
        <v>45691.80840277778</v>
      </c>
      <c r="I5359" t="b">
        <v>0</v>
      </c>
      <c r="J5359" t="b">
        <v>0</v>
      </c>
      <c r="K5359" t="s">
        <v>31</v>
      </c>
      <c r="L5359" t="s">
        <v>22</v>
      </c>
      <c r="M5359">
        <v>100000</v>
      </c>
      <c r="O5359" t="s">
        <v>61</v>
      </c>
      <c r="P5359" t="s">
        <v>7864</v>
      </c>
    </row>
    <row r="5360" spans="1:16" x14ac:dyDescent="0.35">
      <c r="A5360" t="s">
        <v>6907</v>
      </c>
      <c r="B5360" t="s">
        <v>7865</v>
      </c>
      <c r="C5360" t="s">
        <v>7866</v>
      </c>
      <c r="D5360" t="s">
        <v>573</v>
      </c>
      <c r="E5360" t="s">
        <v>296</v>
      </c>
      <c r="F5360" t="b">
        <v>0</v>
      </c>
      <c r="G5360" t="s">
        <v>52</v>
      </c>
      <c r="H5360" s="1">
        <v>45691.850046296298</v>
      </c>
      <c r="I5360" t="b">
        <v>0</v>
      </c>
      <c r="J5360" t="b">
        <v>1</v>
      </c>
      <c r="K5360" t="s">
        <v>31</v>
      </c>
      <c r="L5360" t="s">
        <v>32</v>
      </c>
      <c r="N5360">
        <v>56</v>
      </c>
      <c r="O5360" t="s">
        <v>7867</v>
      </c>
      <c r="P5360" t="s">
        <v>7868</v>
      </c>
    </row>
    <row r="5361" spans="1:16" x14ac:dyDescent="0.35">
      <c r="A5361" t="s">
        <v>6907</v>
      </c>
      <c r="B5361" t="s">
        <v>7869</v>
      </c>
      <c r="C5361" t="s">
        <v>7870</v>
      </c>
      <c r="D5361" t="s">
        <v>573</v>
      </c>
      <c r="E5361" t="s">
        <v>296</v>
      </c>
      <c r="F5361" t="b">
        <v>0</v>
      </c>
      <c r="G5361" t="s">
        <v>52</v>
      </c>
      <c r="H5361" s="1">
        <v>45691.850057870368</v>
      </c>
      <c r="I5361" t="b">
        <v>0</v>
      </c>
      <c r="J5361" t="b">
        <v>1</v>
      </c>
      <c r="K5361" t="s">
        <v>31</v>
      </c>
      <c r="L5361" t="s">
        <v>32</v>
      </c>
      <c r="N5361">
        <v>46.550003051757813</v>
      </c>
      <c r="O5361" t="s">
        <v>3097</v>
      </c>
      <c r="P5361" t="s">
        <v>7871</v>
      </c>
    </row>
    <row r="5362" spans="1:16" x14ac:dyDescent="0.35">
      <c r="A5362" t="s">
        <v>6907</v>
      </c>
      <c r="B5362" t="s">
        <v>7872</v>
      </c>
      <c r="C5362" t="s">
        <v>7661</v>
      </c>
      <c r="D5362" t="s">
        <v>573</v>
      </c>
      <c r="E5362" t="s">
        <v>296</v>
      </c>
      <c r="F5362" t="b">
        <v>0</v>
      </c>
      <c r="G5362" t="s">
        <v>52</v>
      </c>
      <c r="H5362" s="1">
        <v>45691.850069444437</v>
      </c>
      <c r="I5362" t="b">
        <v>0</v>
      </c>
      <c r="J5362" t="b">
        <v>1</v>
      </c>
      <c r="K5362" t="s">
        <v>31</v>
      </c>
      <c r="L5362" t="s">
        <v>32</v>
      </c>
      <c r="N5362">
        <v>56</v>
      </c>
      <c r="O5362" t="s">
        <v>3097</v>
      </c>
      <c r="P5362" t="s">
        <v>7871</v>
      </c>
    </row>
    <row r="5363" spans="1:16" x14ac:dyDescent="0.35">
      <c r="A5363" t="s">
        <v>6907</v>
      </c>
      <c r="B5363" t="s">
        <v>7873</v>
      </c>
      <c r="C5363" t="s">
        <v>3273</v>
      </c>
      <c r="D5363" t="s">
        <v>36</v>
      </c>
      <c r="E5363" t="s">
        <v>20</v>
      </c>
      <c r="F5363" t="b">
        <v>0</v>
      </c>
      <c r="G5363" t="s">
        <v>52</v>
      </c>
      <c r="H5363" s="1">
        <v>45691.850115740737</v>
      </c>
      <c r="I5363" t="b">
        <v>0</v>
      </c>
      <c r="J5363" t="b">
        <v>1</v>
      </c>
      <c r="K5363" t="s">
        <v>31</v>
      </c>
      <c r="L5363" t="s">
        <v>22</v>
      </c>
      <c r="M5363">
        <v>227000</v>
      </c>
      <c r="O5363" t="s">
        <v>7874</v>
      </c>
      <c r="P5363" t="s">
        <v>7875</v>
      </c>
    </row>
    <row r="5364" spans="1:16" x14ac:dyDescent="0.35">
      <c r="A5364" t="s">
        <v>6907</v>
      </c>
      <c r="B5364" t="s">
        <v>7876</v>
      </c>
      <c r="C5364" t="s">
        <v>7877</v>
      </c>
      <c r="D5364" t="s">
        <v>573</v>
      </c>
      <c r="E5364" t="s">
        <v>296</v>
      </c>
      <c r="F5364" t="b">
        <v>0</v>
      </c>
      <c r="G5364" t="s">
        <v>68</v>
      </c>
      <c r="H5364" s="1">
        <v>45691.851157407407</v>
      </c>
      <c r="I5364" t="b">
        <v>0</v>
      </c>
      <c r="J5364" t="b">
        <v>1</v>
      </c>
      <c r="K5364" t="s">
        <v>31</v>
      </c>
      <c r="L5364" t="s">
        <v>32</v>
      </c>
      <c r="N5364">
        <v>56</v>
      </c>
      <c r="O5364" t="s">
        <v>7867</v>
      </c>
      <c r="P5364" t="s">
        <v>7868</v>
      </c>
    </row>
    <row r="5365" spans="1:16" x14ac:dyDescent="0.35">
      <c r="A5365" t="s">
        <v>6907</v>
      </c>
      <c r="B5365" t="s">
        <v>7878</v>
      </c>
      <c r="C5365" t="s">
        <v>51</v>
      </c>
      <c r="D5365" t="s">
        <v>29</v>
      </c>
      <c r="E5365" t="s">
        <v>91</v>
      </c>
      <c r="F5365" t="b">
        <v>0</v>
      </c>
      <c r="G5365" t="s">
        <v>52</v>
      </c>
      <c r="H5365" s="1">
        <v>45691.891724537039</v>
      </c>
      <c r="I5365" t="b">
        <v>1</v>
      </c>
      <c r="J5365" t="b">
        <v>0</v>
      </c>
      <c r="K5365" t="s">
        <v>31</v>
      </c>
      <c r="L5365" t="s">
        <v>32</v>
      </c>
      <c r="N5365">
        <v>60</v>
      </c>
      <c r="O5365" t="s">
        <v>7879</v>
      </c>
      <c r="P5365" t="s">
        <v>1420</v>
      </c>
    </row>
    <row r="5366" spans="1:16" x14ac:dyDescent="0.35">
      <c r="A5366" t="s">
        <v>6907</v>
      </c>
      <c r="B5366" t="s">
        <v>7880</v>
      </c>
      <c r="C5366" t="s">
        <v>320</v>
      </c>
      <c r="D5366" t="s">
        <v>36</v>
      </c>
      <c r="E5366" t="s">
        <v>91</v>
      </c>
      <c r="F5366" t="b">
        <v>0</v>
      </c>
      <c r="G5366" t="s">
        <v>52</v>
      </c>
      <c r="H5366" s="1">
        <v>45691.975034722222</v>
      </c>
      <c r="I5366" t="b">
        <v>0</v>
      </c>
      <c r="J5366" t="b">
        <v>1</v>
      </c>
      <c r="K5366" t="s">
        <v>31</v>
      </c>
      <c r="L5366" t="s">
        <v>32</v>
      </c>
      <c r="N5366">
        <v>72.5</v>
      </c>
      <c r="O5366" t="s">
        <v>3179</v>
      </c>
      <c r="P5366" t="s">
        <v>7881</v>
      </c>
    </row>
    <row r="5367" spans="1:16" x14ac:dyDescent="0.35">
      <c r="A5367" t="s">
        <v>6907</v>
      </c>
      <c r="B5367" t="s">
        <v>7415</v>
      </c>
      <c r="C5367" t="s">
        <v>7882</v>
      </c>
      <c r="D5367" t="s">
        <v>3470</v>
      </c>
      <c r="E5367" t="s">
        <v>20</v>
      </c>
      <c r="F5367" t="b">
        <v>0</v>
      </c>
      <c r="G5367" t="s">
        <v>171</v>
      </c>
      <c r="H5367" s="1">
        <v>45692.004467592589</v>
      </c>
      <c r="I5367" t="b">
        <v>1</v>
      </c>
      <c r="J5367" t="b">
        <v>0</v>
      </c>
      <c r="K5367" t="s">
        <v>31</v>
      </c>
      <c r="L5367" t="s">
        <v>22</v>
      </c>
      <c r="M5367">
        <v>119500</v>
      </c>
      <c r="O5367" t="s">
        <v>7883</v>
      </c>
      <c r="P5367" t="s">
        <v>7884</v>
      </c>
    </row>
    <row r="5368" spans="1:16" x14ac:dyDescent="0.35">
      <c r="A5368" t="s">
        <v>6907</v>
      </c>
      <c r="B5368" t="s">
        <v>7885</v>
      </c>
      <c r="C5368" t="s">
        <v>18</v>
      </c>
      <c r="D5368" t="s">
        <v>17445</v>
      </c>
      <c r="E5368" t="s">
        <v>20</v>
      </c>
      <c r="F5368" t="b">
        <v>1</v>
      </c>
      <c r="G5368" t="s">
        <v>105</v>
      </c>
      <c r="H5368" s="1">
        <v>45692.02</v>
      </c>
      <c r="I5368" t="b">
        <v>0</v>
      </c>
      <c r="J5368" t="b">
        <v>1</v>
      </c>
      <c r="K5368" t="s">
        <v>105</v>
      </c>
      <c r="L5368" t="s">
        <v>22</v>
      </c>
      <c r="M5368">
        <v>156000</v>
      </c>
      <c r="O5368" t="s">
        <v>7831</v>
      </c>
      <c r="P5368" t="s">
        <v>7886</v>
      </c>
    </row>
    <row r="5369" spans="1:16" x14ac:dyDescent="0.35">
      <c r="A5369" t="s">
        <v>6907</v>
      </c>
      <c r="B5369" t="s">
        <v>7887</v>
      </c>
      <c r="C5369" t="s">
        <v>7888</v>
      </c>
      <c r="D5369" t="s">
        <v>249</v>
      </c>
      <c r="E5369" t="s">
        <v>20</v>
      </c>
      <c r="F5369" t="b">
        <v>0</v>
      </c>
      <c r="G5369" t="s">
        <v>105</v>
      </c>
      <c r="H5369" s="1">
        <v>45692.255011574067</v>
      </c>
      <c r="I5369" t="b">
        <v>0</v>
      </c>
      <c r="J5369" t="b">
        <v>0</v>
      </c>
      <c r="K5369" t="s">
        <v>105</v>
      </c>
      <c r="L5369" t="s">
        <v>22</v>
      </c>
      <c r="M5369">
        <v>80000</v>
      </c>
      <c r="O5369" t="s">
        <v>7889</v>
      </c>
      <c r="P5369" t="s">
        <v>7890</v>
      </c>
    </row>
    <row r="5370" spans="1:16" x14ac:dyDescent="0.35">
      <c r="A5370" t="s">
        <v>6907</v>
      </c>
      <c r="B5370" t="s">
        <v>7004</v>
      </c>
      <c r="C5370" t="s">
        <v>18</v>
      </c>
      <c r="D5370" t="s">
        <v>17445</v>
      </c>
      <c r="E5370" t="s">
        <v>20</v>
      </c>
      <c r="F5370" t="b">
        <v>1</v>
      </c>
      <c r="G5370" t="s">
        <v>7340</v>
      </c>
      <c r="H5370" s="1">
        <v>45692.258402777778</v>
      </c>
      <c r="I5370" t="b">
        <v>0</v>
      </c>
      <c r="J5370" t="b">
        <v>1</v>
      </c>
      <c r="K5370" t="s">
        <v>7340</v>
      </c>
      <c r="L5370" t="s">
        <v>22</v>
      </c>
      <c r="M5370">
        <v>135000</v>
      </c>
      <c r="O5370" t="s">
        <v>2238</v>
      </c>
      <c r="P5370" t="s">
        <v>7006</v>
      </c>
    </row>
    <row r="5371" spans="1:16" x14ac:dyDescent="0.35">
      <c r="A5371" t="s">
        <v>6907</v>
      </c>
      <c r="B5371" t="s">
        <v>6916</v>
      </c>
      <c r="C5371" t="s">
        <v>18</v>
      </c>
      <c r="D5371" t="s">
        <v>1869</v>
      </c>
      <c r="E5371" t="s">
        <v>20</v>
      </c>
      <c r="F5371" t="b">
        <v>1</v>
      </c>
      <c r="G5371" t="s">
        <v>7340</v>
      </c>
      <c r="H5371" s="1">
        <v>45692.300069444442</v>
      </c>
      <c r="I5371" t="b">
        <v>0</v>
      </c>
      <c r="J5371" t="b">
        <v>0</v>
      </c>
      <c r="K5371" t="s">
        <v>7340</v>
      </c>
      <c r="L5371" t="s">
        <v>22</v>
      </c>
      <c r="M5371">
        <v>210000</v>
      </c>
      <c r="O5371" t="s">
        <v>7891</v>
      </c>
      <c r="P5371" t="s">
        <v>7892</v>
      </c>
    </row>
    <row r="5372" spans="1:16" x14ac:dyDescent="0.35">
      <c r="A5372" t="s">
        <v>6907</v>
      </c>
      <c r="B5372" t="s">
        <v>7893</v>
      </c>
      <c r="C5372" t="s">
        <v>628</v>
      </c>
      <c r="D5372" t="s">
        <v>36</v>
      </c>
      <c r="E5372" t="s">
        <v>20</v>
      </c>
      <c r="F5372" t="b">
        <v>0</v>
      </c>
      <c r="G5372" t="s">
        <v>52</v>
      </c>
      <c r="H5372" s="1">
        <v>45692.376967592587</v>
      </c>
      <c r="I5372" t="b">
        <v>0</v>
      </c>
      <c r="J5372" t="b">
        <v>1</v>
      </c>
      <c r="K5372" t="s">
        <v>31</v>
      </c>
      <c r="L5372" t="s">
        <v>22</v>
      </c>
      <c r="M5372">
        <v>138100</v>
      </c>
      <c r="O5372" t="s">
        <v>53</v>
      </c>
      <c r="P5372" t="s">
        <v>7894</v>
      </c>
    </row>
    <row r="5373" spans="1:16" x14ac:dyDescent="0.35">
      <c r="A5373" t="s">
        <v>6907</v>
      </c>
      <c r="B5373" t="s">
        <v>7895</v>
      </c>
      <c r="C5373" t="s">
        <v>537</v>
      </c>
      <c r="D5373" t="s">
        <v>36</v>
      </c>
      <c r="E5373" t="s">
        <v>20</v>
      </c>
      <c r="F5373" t="b">
        <v>0</v>
      </c>
      <c r="G5373" t="s">
        <v>171</v>
      </c>
      <c r="H5373" s="1">
        <v>45692.496736111112</v>
      </c>
      <c r="I5373" t="b">
        <v>0</v>
      </c>
      <c r="J5373" t="b">
        <v>1</v>
      </c>
      <c r="K5373" t="s">
        <v>31</v>
      </c>
      <c r="L5373" t="s">
        <v>22</v>
      </c>
      <c r="M5373">
        <v>118950</v>
      </c>
      <c r="O5373" t="s">
        <v>6160</v>
      </c>
      <c r="P5373" t="s">
        <v>7896</v>
      </c>
    </row>
    <row r="5374" spans="1:16" x14ac:dyDescent="0.35">
      <c r="A5374" t="s">
        <v>6907</v>
      </c>
      <c r="B5374" t="s">
        <v>7482</v>
      </c>
      <c r="C5374" t="s">
        <v>832</v>
      </c>
      <c r="D5374" t="s">
        <v>295</v>
      </c>
      <c r="E5374" t="s">
        <v>20</v>
      </c>
      <c r="F5374" t="b">
        <v>0</v>
      </c>
      <c r="G5374" t="s">
        <v>52</v>
      </c>
      <c r="H5374" s="1">
        <v>45692.501967592587</v>
      </c>
      <c r="I5374" t="b">
        <v>0</v>
      </c>
      <c r="J5374" t="b">
        <v>1</v>
      </c>
      <c r="K5374" t="s">
        <v>31</v>
      </c>
      <c r="L5374" t="s">
        <v>22</v>
      </c>
      <c r="M5374">
        <v>148500</v>
      </c>
      <c r="O5374" t="s">
        <v>7897</v>
      </c>
      <c r="P5374" t="s">
        <v>7484</v>
      </c>
    </row>
    <row r="5375" spans="1:16" x14ac:dyDescent="0.35">
      <c r="A5375" t="s">
        <v>6907</v>
      </c>
      <c r="B5375" t="s">
        <v>7898</v>
      </c>
      <c r="C5375" t="s">
        <v>7899</v>
      </c>
      <c r="D5375" t="s">
        <v>29</v>
      </c>
      <c r="E5375" t="s">
        <v>20</v>
      </c>
      <c r="F5375" t="b">
        <v>0</v>
      </c>
      <c r="G5375" t="s">
        <v>52</v>
      </c>
      <c r="H5375" s="1">
        <v>45692.668692129628</v>
      </c>
      <c r="I5375" t="b">
        <v>1</v>
      </c>
      <c r="J5375" t="b">
        <v>0</v>
      </c>
      <c r="K5375" t="s">
        <v>31</v>
      </c>
      <c r="L5375" t="s">
        <v>32</v>
      </c>
      <c r="N5375">
        <v>45.5</v>
      </c>
      <c r="O5375" t="s">
        <v>7809</v>
      </c>
    </row>
    <row r="5376" spans="1:16" x14ac:dyDescent="0.35">
      <c r="A5376" t="s">
        <v>6907</v>
      </c>
      <c r="B5376" t="s">
        <v>7900</v>
      </c>
      <c r="C5376" t="s">
        <v>3435</v>
      </c>
      <c r="D5376" t="s">
        <v>36</v>
      </c>
      <c r="E5376" t="s">
        <v>91</v>
      </c>
      <c r="F5376" t="b">
        <v>0</v>
      </c>
      <c r="G5376" t="s">
        <v>68</v>
      </c>
      <c r="H5376" s="1">
        <v>45692.709155092591</v>
      </c>
      <c r="I5376" t="b">
        <v>0</v>
      </c>
      <c r="J5376" t="b">
        <v>0</v>
      </c>
      <c r="K5376" t="s">
        <v>31</v>
      </c>
      <c r="L5376" t="s">
        <v>32</v>
      </c>
      <c r="N5376">
        <v>85</v>
      </c>
      <c r="O5376" t="s">
        <v>4266</v>
      </c>
      <c r="P5376" t="s">
        <v>7901</v>
      </c>
    </row>
    <row r="5377" spans="1:16" x14ac:dyDescent="0.35">
      <c r="A5377" t="s">
        <v>6907</v>
      </c>
      <c r="B5377" t="s">
        <v>7902</v>
      </c>
      <c r="C5377" t="s">
        <v>67</v>
      </c>
      <c r="D5377" t="s">
        <v>36</v>
      </c>
      <c r="E5377" t="s">
        <v>91</v>
      </c>
      <c r="F5377" t="b">
        <v>0</v>
      </c>
      <c r="G5377" t="s">
        <v>68</v>
      </c>
      <c r="H5377" s="1">
        <v>45692.70921296296</v>
      </c>
      <c r="I5377" t="b">
        <v>1</v>
      </c>
      <c r="J5377" t="b">
        <v>0</v>
      </c>
      <c r="K5377" t="s">
        <v>31</v>
      </c>
      <c r="L5377" t="s">
        <v>32</v>
      </c>
      <c r="N5377">
        <v>60</v>
      </c>
      <c r="O5377" t="s">
        <v>1071</v>
      </c>
      <c r="P5377" t="s">
        <v>7903</v>
      </c>
    </row>
    <row r="5378" spans="1:16" x14ac:dyDescent="0.35">
      <c r="A5378" t="s">
        <v>6907</v>
      </c>
      <c r="B5378" t="s">
        <v>7904</v>
      </c>
      <c r="C5378" t="s">
        <v>1630</v>
      </c>
      <c r="D5378" t="s">
        <v>29</v>
      </c>
      <c r="E5378" t="s">
        <v>20</v>
      </c>
      <c r="F5378" t="b">
        <v>0</v>
      </c>
      <c r="G5378" t="s">
        <v>30</v>
      </c>
      <c r="H5378" s="1">
        <v>45692.711504629631</v>
      </c>
      <c r="I5378" t="b">
        <v>0</v>
      </c>
      <c r="J5378" t="b">
        <v>1</v>
      </c>
      <c r="K5378" t="s">
        <v>31</v>
      </c>
      <c r="L5378" t="s">
        <v>22</v>
      </c>
      <c r="M5378">
        <v>180000</v>
      </c>
      <c r="O5378" t="s">
        <v>7905</v>
      </c>
      <c r="P5378" t="s">
        <v>7906</v>
      </c>
    </row>
    <row r="5379" spans="1:16" x14ac:dyDescent="0.35">
      <c r="A5379" t="s">
        <v>6907</v>
      </c>
      <c r="B5379" t="s">
        <v>7907</v>
      </c>
      <c r="C5379" t="s">
        <v>491</v>
      </c>
      <c r="D5379" t="s">
        <v>29</v>
      </c>
      <c r="E5379" t="s">
        <v>91</v>
      </c>
      <c r="F5379" t="b">
        <v>0</v>
      </c>
      <c r="G5379" t="s">
        <v>52</v>
      </c>
      <c r="H5379" s="1">
        <v>45692.793622685182</v>
      </c>
      <c r="I5379" t="b">
        <v>0</v>
      </c>
      <c r="J5379" t="b">
        <v>0</v>
      </c>
      <c r="K5379" t="s">
        <v>31</v>
      </c>
      <c r="L5379" t="s">
        <v>32</v>
      </c>
      <c r="N5379">
        <v>57.5</v>
      </c>
      <c r="O5379" t="s">
        <v>7908</v>
      </c>
      <c r="P5379" t="s">
        <v>7909</v>
      </c>
    </row>
    <row r="5380" spans="1:16" x14ac:dyDescent="0.35">
      <c r="A5380" t="s">
        <v>6907</v>
      </c>
      <c r="B5380" t="s">
        <v>7010</v>
      </c>
      <c r="C5380" t="s">
        <v>628</v>
      </c>
      <c r="D5380" t="s">
        <v>36</v>
      </c>
      <c r="E5380" t="s">
        <v>20</v>
      </c>
      <c r="F5380" t="b">
        <v>0</v>
      </c>
      <c r="G5380" t="s">
        <v>52</v>
      </c>
      <c r="H5380" s="1">
        <v>45692.835347222222</v>
      </c>
      <c r="I5380" t="b">
        <v>0</v>
      </c>
      <c r="J5380" t="b">
        <v>1</v>
      </c>
      <c r="K5380" t="s">
        <v>31</v>
      </c>
      <c r="L5380" t="s">
        <v>22</v>
      </c>
      <c r="M5380">
        <v>150000</v>
      </c>
      <c r="O5380" t="s">
        <v>7083</v>
      </c>
      <c r="P5380" t="s">
        <v>7084</v>
      </c>
    </row>
    <row r="5381" spans="1:16" x14ac:dyDescent="0.35">
      <c r="A5381" t="s">
        <v>6907</v>
      </c>
      <c r="B5381" t="s">
        <v>7910</v>
      </c>
      <c r="C5381" t="s">
        <v>18</v>
      </c>
      <c r="D5381" t="s">
        <v>36</v>
      </c>
      <c r="E5381" t="s">
        <v>20</v>
      </c>
      <c r="F5381" t="b">
        <v>1</v>
      </c>
      <c r="G5381" t="s">
        <v>52</v>
      </c>
      <c r="H5381" s="1">
        <v>45692.876967592587</v>
      </c>
      <c r="I5381" t="b">
        <v>1</v>
      </c>
      <c r="J5381" t="b">
        <v>1</v>
      </c>
      <c r="K5381" t="s">
        <v>31</v>
      </c>
      <c r="L5381" t="s">
        <v>22</v>
      </c>
      <c r="M5381">
        <v>195000</v>
      </c>
      <c r="O5381" t="s">
        <v>7911</v>
      </c>
      <c r="P5381" t="s">
        <v>7912</v>
      </c>
    </row>
    <row r="5382" spans="1:16" x14ac:dyDescent="0.35">
      <c r="A5382" t="s">
        <v>6907</v>
      </c>
      <c r="B5382" t="s">
        <v>7025</v>
      </c>
      <c r="C5382" t="s">
        <v>1188</v>
      </c>
      <c r="D5382" t="s">
        <v>29</v>
      </c>
      <c r="E5382" t="s">
        <v>20</v>
      </c>
      <c r="F5382" t="b">
        <v>0</v>
      </c>
      <c r="G5382" t="s">
        <v>52</v>
      </c>
      <c r="H5382" s="1">
        <v>45692.918715277781</v>
      </c>
      <c r="I5382" t="b">
        <v>0</v>
      </c>
      <c r="J5382" t="b">
        <v>1</v>
      </c>
      <c r="K5382" t="s">
        <v>31</v>
      </c>
      <c r="L5382" t="s">
        <v>22</v>
      </c>
      <c r="M5382">
        <v>141500</v>
      </c>
      <c r="O5382" t="s">
        <v>3453</v>
      </c>
      <c r="P5382" t="s">
        <v>7913</v>
      </c>
    </row>
    <row r="5383" spans="1:16" x14ac:dyDescent="0.35">
      <c r="A5383" t="s">
        <v>6907</v>
      </c>
      <c r="B5383" t="s">
        <v>6907</v>
      </c>
      <c r="C5383" t="s">
        <v>7914</v>
      </c>
      <c r="D5383" t="s">
        <v>36</v>
      </c>
      <c r="E5383" t="s">
        <v>20</v>
      </c>
      <c r="F5383" t="b">
        <v>0</v>
      </c>
      <c r="G5383" t="s">
        <v>52</v>
      </c>
      <c r="H5383" s="1">
        <v>45692.960381944453</v>
      </c>
      <c r="I5383" t="b">
        <v>0</v>
      </c>
      <c r="J5383" t="b">
        <v>0</v>
      </c>
      <c r="K5383" t="s">
        <v>31</v>
      </c>
      <c r="L5383" t="s">
        <v>32</v>
      </c>
      <c r="N5383">
        <v>47.5</v>
      </c>
      <c r="O5383" t="s">
        <v>3268</v>
      </c>
      <c r="P5383" t="s">
        <v>7915</v>
      </c>
    </row>
    <row r="5384" spans="1:16" x14ac:dyDescent="0.35">
      <c r="A5384" t="s">
        <v>6907</v>
      </c>
      <c r="B5384" t="s">
        <v>7916</v>
      </c>
      <c r="C5384" t="s">
        <v>619</v>
      </c>
      <c r="D5384" t="s">
        <v>110</v>
      </c>
      <c r="E5384" t="s">
        <v>20</v>
      </c>
      <c r="F5384" t="b">
        <v>0</v>
      </c>
      <c r="G5384" t="s">
        <v>52</v>
      </c>
      <c r="H5384" s="1">
        <v>45693.001967592587</v>
      </c>
      <c r="I5384" t="b">
        <v>0</v>
      </c>
      <c r="J5384" t="b">
        <v>1</v>
      </c>
      <c r="K5384" t="s">
        <v>31</v>
      </c>
      <c r="L5384" t="s">
        <v>22</v>
      </c>
      <c r="M5384">
        <v>207500</v>
      </c>
      <c r="O5384" t="s">
        <v>7917</v>
      </c>
      <c r="P5384" t="s">
        <v>7918</v>
      </c>
    </row>
    <row r="5385" spans="1:16" x14ac:dyDescent="0.35">
      <c r="A5385" t="s">
        <v>6907</v>
      </c>
      <c r="B5385" t="s">
        <v>7919</v>
      </c>
      <c r="C5385" t="s">
        <v>201</v>
      </c>
      <c r="D5385" t="s">
        <v>321</v>
      </c>
      <c r="E5385" t="s">
        <v>20</v>
      </c>
      <c r="F5385" t="b">
        <v>0</v>
      </c>
      <c r="G5385" t="s">
        <v>52</v>
      </c>
      <c r="H5385" s="1">
        <v>45693.043622685182</v>
      </c>
      <c r="I5385" t="b">
        <v>0</v>
      </c>
      <c r="J5385" t="b">
        <v>1</v>
      </c>
      <c r="K5385" t="s">
        <v>31</v>
      </c>
      <c r="L5385" t="s">
        <v>22</v>
      </c>
      <c r="M5385">
        <v>92400</v>
      </c>
      <c r="O5385" t="s">
        <v>7920</v>
      </c>
      <c r="P5385" t="s">
        <v>7921</v>
      </c>
    </row>
    <row r="5386" spans="1:16" x14ac:dyDescent="0.35">
      <c r="A5386" t="s">
        <v>6907</v>
      </c>
      <c r="B5386" t="s">
        <v>7714</v>
      </c>
      <c r="C5386" t="s">
        <v>18</v>
      </c>
      <c r="D5386" t="s">
        <v>2219</v>
      </c>
      <c r="E5386" t="s">
        <v>20</v>
      </c>
      <c r="F5386" t="b">
        <v>1</v>
      </c>
      <c r="G5386" t="s">
        <v>994</v>
      </c>
      <c r="H5386" s="1">
        <v>45693.280081018522</v>
      </c>
      <c r="I5386" t="b">
        <v>1</v>
      </c>
      <c r="J5386" t="b">
        <v>0</v>
      </c>
      <c r="K5386" t="s">
        <v>994</v>
      </c>
      <c r="L5386" t="s">
        <v>22</v>
      </c>
      <c r="M5386">
        <v>70000</v>
      </c>
      <c r="O5386" t="s">
        <v>7922</v>
      </c>
      <c r="P5386" t="s">
        <v>7923</v>
      </c>
    </row>
    <row r="5387" spans="1:16" x14ac:dyDescent="0.35">
      <c r="A5387" t="s">
        <v>6907</v>
      </c>
      <c r="B5387" t="s">
        <v>7491</v>
      </c>
      <c r="C5387" t="s">
        <v>537</v>
      </c>
      <c r="D5387" t="s">
        <v>110</v>
      </c>
      <c r="E5387" t="s">
        <v>91</v>
      </c>
      <c r="F5387" t="b">
        <v>0</v>
      </c>
      <c r="G5387" t="s">
        <v>171</v>
      </c>
      <c r="H5387" s="1">
        <v>45693.282488425917</v>
      </c>
      <c r="I5387" t="b">
        <v>1</v>
      </c>
      <c r="J5387" t="b">
        <v>0</v>
      </c>
      <c r="K5387" t="s">
        <v>31</v>
      </c>
      <c r="L5387" t="s">
        <v>32</v>
      </c>
      <c r="N5387">
        <v>40</v>
      </c>
      <c r="O5387" t="s">
        <v>7492</v>
      </c>
    </row>
    <row r="5388" spans="1:16" x14ac:dyDescent="0.35">
      <c r="A5388" t="s">
        <v>6907</v>
      </c>
      <c r="B5388" t="s">
        <v>7924</v>
      </c>
      <c r="C5388" t="s">
        <v>51</v>
      </c>
      <c r="D5388" t="s">
        <v>36</v>
      </c>
      <c r="E5388" t="s">
        <v>20</v>
      </c>
      <c r="F5388" t="b">
        <v>0</v>
      </c>
      <c r="G5388" t="s">
        <v>43</v>
      </c>
      <c r="H5388" s="1">
        <v>45693.375509259262</v>
      </c>
      <c r="I5388" t="b">
        <v>1</v>
      </c>
      <c r="J5388" t="b">
        <v>1</v>
      </c>
      <c r="K5388" t="s">
        <v>31</v>
      </c>
      <c r="L5388" t="s">
        <v>22</v>
      </c>
      <c r="M5388">
        <v>162500</v>
      </c>
      <c r="O5388" t="s">
        <v>53</v>
      </c>
      <c r="P5388" t="s">
        <v>7925</v>
      </c>
    </row>
    <row r="5389" spans="1:16" x14ac:dyDescent="0.35">
      <c r="A5389" t="s">
        <v>6907</v>
      </c>
      <c r="B5389" t="s">
        <v>7907</v>
      </c>
      <c r="C5389" t="s">
        <v>491</v>
      </c>
      <c r="D5389" t="s">
        <v>7926</v>
      </c>
      <c r="E5389" t="s">
        <v>20</v>
      </c>
      <c r="F5389" t="b">
        <v>0</v>
      </c>
      <c r="G5389" t="s">
        <v>52</v>
      </c>
      <c r="H5389" s="1">
        <v>45693.376562500001</v>
      </c>
      <c r="I5389" t="b">
        <v>0</v>
      </c>
      <c r="J5389" t="b">
        <v>0</v>
      </c>
      <c r="K5389" t="s">
        <v>31</v>
      </c>
      <c r="L5389" t="s">
        <v>32</v>
      </c>
      <c r="N5389">
        <v>57.5</v>
      </c>
      <c r="O5389" t="s">
        <v>7908</v>
      </c>
      <c r="P5389" t="s">
        <v>7909</v>
      </c>
    </row>
    <row r="5390" spans="1:16" x14ac:dyDescent="0.35">
      <c r="A5390" t="s">
        <v>6907</v>
      </c>
      <c r="B5390" t="s">
        <v>7927</v>
      </c>
      <c r="C5390" t="s">
        <v>7928</v>
      </c>
      <c r="D5390" t="s">
        <v>249</v>
      </c>
      <c r="E5390" t="s">
        <v>20</v>
      </c>
      <c r="F5390" t="b">
        <v>0</v>
      </c>
      <c r="G5390" t="s">
        <v>105</v>
      </c>
      <c r="H5390" s="1">
        <v>45693.379606481481</v>
      </c>
      <c r="I5390" t="b">
        <v>0</v>
      </c>
      <c r="J5390" t="b">
        <v>0</v>
      </c>
      <c r="K5390" t="s">
        <v>105</v>
      </c>
      <c r="L5390" t="s">
        <v>22</v>
      </c>
      <c r="M5390">
        <v>70000</v>
      </c>
      <c r="O5390" t="s">
        <v>7929</v>
      </c>
      <c r="P5390" t="s">
        <v>7930</v>
      </c>
    </row>
    <row r="5391" spans="1:16" x14ac:dyDescent="0.35">
      <c r="A5391" t="s">
        <v>6907</v>
      </c>
      <c r="B5391" t="s">
        <v>7931</v>
      </c>
      <c r="C5391" t="s">
        <v>7932</v>
      </c>
      <c r="D5391" t="s">
        <v>443</v>
      </c>
      <c r="E5391" t="s">
        <v>20</v>
      </c>
      <c r="F5391" t="b">
        <v>0</v>
      </c>
      <c r="G5391" t="s">
        <v>52</v>
      </c>
      <c r="H5391" s="1">
        <v>45693.418275462973</v>
      </c>
      <c r="I5391" t="b">
        <v>0</v>
      </c>
      <c r="J5391" t="b">
        <v>1</v>
      </c>
      <c r="K5391" t="s">
        <v>31</v>
      </c>
      <c r="L5391" t="s">
        <v>22</v>
      </c>
      <c r="M5391">
        <v>118650</v>
      </c>
      <c r="O5391" t="s">
        <v>1393</v>
      </c>
      <c r="P5391" t="s">
        <v>7933</v>
      </c>
    </row>
    <row r="5392" spans="1:16" x14ac:dyDescent="0.35">
      <c r="A5392" t="s">
        <v>6907</v>
      </c>
      <c r="B5392" t="s">
        <v>7934</v>
      </c>
      <c r="C5392" t="s">
        <v>2602</v>
      </c>
      <c r="D5392" t="s">
        <v>36</v>
      </c>
      <c r="E5392" t="s">
        <v>20</v>
      </c>
      <c r="F5392" t="b">
        <v>0</v>
      </c>
      <c r="G5392" t="s">
        <v>47</v>
      </c>
      <c r="H5392" s="1">
        <v>45693.419004629628</v>
      </c>
      <c r="I5392" t="b">
        <v>0</v>
      </c>
      <c r="J5392" t="b">
        <v>1</v>
      </c>
      <c r="K5392" t="s">
        <v>31</v>
      </c>
      <c r="L5392" t="s">
        <v>22</v>
      </c>
      <c r="M5392">
        <v>211000</v>
      </c>
      <c r="O5392" t="s">
        <v>7935</v>
      </c>
      <c r="P5392" t="s">
        <v>7936</v>
      </c>
    </row>
    <row r="5393" spans="1:16" x14ac:dyDescent="0.35">
      <c r="A5393" t="s">
        <v>6907</v>
      </c>
      <c r="B5393" t="s">
        <v>7937</v>
      </c>
      <c r="C5393" t="s">
        <v>56</v>
      </c>
      <c r="D5393" t="s">
        <v>36</v>
      </c>
      <c r="E5393" t="s">
        <v>20</v>
      </c>
      <c r="F5393" t="b">
        <v>0</v>
      </c>
      <c r="G5393" t="s">
        <v>52</v>
      </c>
      <c r="H5393" s="1">
        <v>45693.460231481477</v>
      </c>
      <c r="I5393" t="b">
        <v>0</v>
      </c>
      <c r="J5393" t="b">
        <v>1</v>
      </c>
      <c r="K5393" t="s">
        <v>31</v>
      </c>
      <c r="L5393" t="s">
        <v>32</v>
      </c>
      <c r="N5393">
        <v>66.395004272460938</v>
      </c>
      <c r="O5393" t="s">
        <v>53</v>
      </c>
      <c r="P5393" t="s">
        <v>7938</v>
      </c>
    </row>
    <row r="5394" spans="1:16" x14ac:dyDescent="0.35">
      <c r="A5394" t="s">
        <v>6907</v>
      </c>
      <c r="B5394" t="s">
        <v>7939</v>
      </c>
      <c r="C5394" t="s">
        <v>7940</v>
      </c>
      <c r="D5394" t="s">
        <v>29</v>
      </c>
      <c r="E5394" t="s">
        <v>20</v>
      </c>
      <c r="F5394" t="b">
        <v>0</v>
      </c>
      <c r="G5394" t="s">
        <v>52</v>
      </c>
      <c r="H5394" s="1">
        <v>45693.626608796287</v>
      </c>
      <c r="I5394" t="b">
        <v>1</v>
      </c>
      <c r="J5394" t="b">
        <v>0</v>
      </c>
      <c r="K5394" t="s">
        <v>31</v>
      </c>
      <c r="L5394" t="s">
        <v>32</v>
      </c>
      <c r="N5394">
        <v>47.5</v>
      </c>
      <c r="O5394" t="s">
        <v>7941</v>
      </c>
      <c r="P5394" t="s">
        <v>7942</v>
      </c>
    </row>
    <row r="5395" spans="1:16" x14ac:dyDescent="0.35">
      <c r="A5395" t="s">
        <v>6907</v>
      </c>
      <c r="B5395" t="s">
        <v>7943</v>
      </c>
      <c r="C5395" t="s">
        <v>7899</v>
      </c>
      <c r="D5395" t="s">
        <v>36</v>
      </c>
      <c r="F5395" t="b">
        <v>0</v>
      </c>
      <c r="G5395" t="s">
        <v>52</v>
      </c>
      <c r="H5395" s="1">
        <v>45693.626770833333</v>
      </c>
      <c r="I5395" t="b">
        <v>0</v>
      </c>
      <c r="J5395" t="b">
        <v>0</v>
      </c>
      <c r="K5395" t="s">
        <v>31</v>
      </c>
      <c r="L5395" t="s">
        <v>32</v>
      </c>
      <c r="N5395">
        <v>45</v>
      </c>
      <c r="O5395" t="s">
        <v>3027</v>
      </c>
    </row>
    <row r="5396" spans="1:16" x14ac:dyDescent="0.35">
      <c r="A5396" t="s">
        <v>6907</v>
      </c>
      <c r="B5396" t="s">
        <v>7265</v>
      </c>
      <c r="C5396" t="s">
        <v>51</v>
      </c>
      <c r="D5396" t="s">
        <v>36</v>
      </c>
      <c r="E5396" t="s">
        <v>91</v>
      </c>
      <c r="F5396" t="b">
        <v>0</v>
      </c>
      <c r="G5396" t="s">
        <v>43</v>
      </c>
      <c r="H5396" s="1">
        <v>45693.667245370372</v>
      </c>
      <c r="I5396" t="b">
        <v>0</v>
      </c>
      <c r="J5396" t="b">
        <v>0</v>
      </c>
      <c r="K5396" t="s">
        <v>31</v>
      </c>
      <c r="L5396" t="s">
        <v>32</v>
      </c>
      <c r="N5396">
        <v>100</v>
      </c>
      <c r="O5396" t="s">
        <v>7944</v>
      </c>
      <c r="P5396" t="s">
        <v>7945</v>
      </c>
    </row>
    <row r="5397" spans="1:16" x14ac:dyDescent="0.35">
      <c r="A5397" t="s">
        <v>6907</v>
      </c>
      <c r="B5397" t="s">
        <v>7946</v>
      </c>
      <c r="C5397" t="s">
        <v>158</v>
      </c>
      <c r="D5397" t="s">
        <v>36</v>
      </c>
      <c r="E5397" t="s">
        <v>20</v>
      </c>
      <c r="F5397" t="b">
        <v>0</v>
      </c>
      <c r="G5397" t="s">
        <v>30</v>
      </c>
      <c r="H5397" s="1">
        <v>45693.667615740742</v>
      </c>
      <c r="I5397" t="b">
        <v>1</v>
      </c>
      <c r="J5397" t="b">
        <v>0</v>
      </c>
      <c r="K5397" t="s">
        <v>31</v>
      </c>
      <c r="L5397" t="s">
        <v>22</v>
      </c>
      <c r="M5397">
        <v>100000</v>
      </c>
      <c r="O5397" t="s">
        <v>159</v>
      </c>
      <c r="P5397" t="s">
        <v>232</v>
      </c>
    </row>
    <row r="5398" spans="1:16" x14ac:dyDescent="0.35">
      <c r="A5398" t="s">
        <v>6907</v>
      </c>
      <c r="B5398" t="s">
        <v>7567</v>
      </c>
      <c r="C5398" t="s">
        <v>7829</v>
      </c>
      <c r="D5398" t="s">
        <v>110</v>
      </c>
      <c r="E5398" t="s">
        <v>91</v>
      </c>
      <c r="F5398" t="b">
        <v>0</v>
      </c>
      <c r="G5398" t="s">
        <v>52</v>
      </c>
      <c r="H5398" s="1">
        <v>45693.668275462973</v>
      </c>
      <c r="I5398" t="b">
        <v>0</v>
      </c>
      <c r="J5398" t="b">
        <v>0</v>
      </c>
      <c r="K5398" t="s">
        <v>31</v>
      </c>
      <c r="L5398" t="s">
        <v>32</v>
      </c>
      <c r="N5398">
        <v>45.5</v>
      </c>
      <c r="O5398" t="s">
        <v>7947</v>
      </c>
      <c r="P5398" t="s">
        <v>7948</v>
      </c>
    </row>
    <row r="5399" spans="1:16" x14ac:dyDescent="0.35">
      <c r="A5399" t="s">
        <v>6907</v>
      </c>
      <c r="B5399" t="s">
        <v>7949</v>
      </c>
      <c r="C5399" t="s">
        <v>18</v>
      </c>
      <c r="D5399" t="s">
        <v>36</v>
      </c>
      <c r="E5399" t="s">
        <v>20</v>
      </c>
      <c r="F5399" t="b">
        <v>1</v>
      </c>
      <c r="G5399" t="s">
        <v>52</v>
      </c>
      <c r="H5399" s="1">
        <v>45693.668379629627</v>
      </c>
      <c r="I5399" t="b">
        <v>0</v>
      </c>
      <c r="J5399" t="b">
        <v>1</v>
      </c>
      <c r="K5399" t="s">
        <v>31</v>
      </c>
      <c r="L5399" t="s">
        <v>22</v>
      </c>
      <c r="M5399">
        <v>175000</v>
      </c>
      <c r="O5399" t="s">
        <v>7950</v>
      </c>
      <c r="P5399" t="s">
        <v>7951</v>
      </c>
    </row>
    <row r="5400" spans="1:16" x14ac:dyDescent="0.35">
      <c r="A5400" t="s">
        <v>6907</v>
      </c>
      <c r="B5400" t="s">
        <v>6907</v>
      </c>
      <c r="C5400" t="s">
        <v>7952</v>
      </c>
      <c r="D5400" t="s">
        <v>29</v>
      </c>
      <c r="E5400" t="s">
        <v>20</v>
      </c>
      <c r="F5400" t="b">
        <v>0</v>
      </c>
      <c r="G5400" t="s">
        <v>52</v>
      </c>
      <c r="H5400" s="1">
        <v>45693.668414351851</v>
      </c>
      <c r="I5400" t="b">
        <v>0</v>
      </c>
      <c r="J5400" t="b">
        <v>0</v>
      </c>
      <c r="K5400" t="s">
        <v>31</v>
      </c>
      <c r="L5400" t="s">
        <v>32</v>
      </c>
      <c r="N5400">
        <v>51</v>
      </c>
      <c r="O5400" t="s">
        <v>7953</v>
      </c>
      <c r="P5400" t="s">
        <v>7954</v>
      </c>
    </row>
    <row r="5401" spans="1:16" x14ac:dyDescent="0.35">
      <c r="A5401" t="s">
        <v>6907</v>
      </c>
      <c r="B5401" t="s">
        <v>7955</v>
      </c>
      <c r="C5401" t="s">
        <v>410</v>
      </c>
      <c r="D5401" t="s">
        <v>36</v>
      </c>
      <c r="E5401" t="s">
        <v>20</v>
      </c>
      <c r="F5401" t="b">
        <v>0</v>
      </c>
      <c r="G5401" t="s">
        <v>68</v>
      </c>
      <c r="H5401" s="1">
        <v>45693.711342592593</v>
      </c>
      <c r="I5401" t="b">
        <v>0</v>
      </c>
      <c r="J5401" t="b">
        <v>0</v>
      </c>
      <c r="K5401" t="s">
        <v>31</v>
      </c>
      <c r="L5401" t="s">
        <v>22</v>
      </c>
      <c r="M5401">
        <v>350000</v>
      </c>
      <c r="O5401" t="s">
        <v>7956</v>
      </c>
      <c r="P5401" t="s">
        <v>7957</v>
      </c>
    </row>
    <row r="5402" spans="1:16" x14ac:dyDescent="0.35">
      <c r="A5402" t="s">
        <v>6907</v>
      </c>
      <c r="B5402" t="s">
        <v>7958</v>
      </c>
      <c r="C5402" t="s">
        <v>7959</v>
      </c>
      <c r="D5402" t="s">
        <v>17534</v>
      </c>
      <c r="F5402" t="b">
        <v>0</v>
      </c>
      <c r="G5402" t="s">
        <v>948</v>
      </c>
      <c r="H5402" s="1">
        <v>45693.758229166669</v>
      </c>
      <c r="I5402" t="b">
        <v>1</v>
      </c>
      <c r="J5402" t="b">
        <v>0</v>
      </c>
      <c r="K5402" t="s">
        <v>948</v>
      </c>
      <c r="L5402" t="s">
        <v>22</v>
      </c>
      <c r="M5402">
        <v>140000</v>
      </c>
      <c r="O5402" t="s">
        <v>7960</v>
      </c>
      <c r="P5402" t="s">
        <v>7961</v>
      </c>
    </row>
    <row r="5403" spans="1:16" x14ac:dyDescent="0.35">
      <c r="A5403" t="s">
        <v>6907</v>
      </c>
      <c r="B5403" t="s">
        <v>7962</v>
      </c>
      <c r="C5403" t="s">
        <v>56</v>
      </c>
      <c r="D5403" t="s">
        <v>36</v>
      </c>
      <c r="E5403" t="s">
        <v>20</v>
      </c>
      <c r="F5403" t="b">
        <v>0</v>
      </c>
      <c r="G5403" t="s">
        <v>52</v>
      </c>
      <c r="H5403" s="1">
        <v>45693.793356481481</v>
      </c>
      <c r="I5403" t="b">
        <v>0</v>
      </c>
      <c r="J5403" t="b">
        <v>1</v>
      </c>
      <c r="K5403" t="s">
        <v>31</v>
      </c>
      <c r="L5403" t="s">
        <v>22</v>
      </c>
      <c r="M5403">
        <v>199000</v>
      </c>
      <c r="O5403" t="s">
        <v>7963</v>
      </c>
      <c r="P5403" t="s">
        <v>7964</v>
      </c>
    </row>
    <row r="5404" spans="1:16" x14ac:dyDescent="0.35">
      <c r="A5404" t="s">
        <v>6907</v>
      </c>
      <c r="B5404" t="s">
        <v>7965</v>
      </c>
      <c r="C5404" t="s">
        <v>537</v>
      </c>
      <c r="D5404" t="s">
        <v>269</v>
      </c>
      <c r="E5404" t="s">
        <v>20</v>
      </c>
      <c r="F5404" t="b">
        <v>0</v>
      </c>
      <c r="G5404" t="s">
        <v>52</v>
      </c>
      <c r="H5404" s="1">
        <v>45693.793379629627</v>
      </c>
      <c r="I5404" t="b">
        <v>1</v>
      </c>
      <c r="J5404" t="b">
        <v>0</v>
      </c>
      <c r="K5404" t="s">
        <v>31</v>
      </c>
      <c r="L5404" t="s">
        <v>22</v>
      </c>
      <c r="M5404">
        <v>120000</v>
      </c>
      <c r="O5404" t="s">
        <v>6933</v>
      </c>
      <c r="P5404" t="s">
        <v>7966</v>
      </c>
    </row>
    <row r="5405" spans="1:16" x14ac:dyDescent="0.35">
      <c r="A5405" t="s">
        <v>6907</v>
      </c>
      <c r="B5405" t="s">
        <v>7967</v>
      </c>
      <c r="C5405" t="s">
        <v>18</v>
      </c>
      <c r="D5405" t="s">
        <v>36</v>
      </c>
      <c r="E5405" t="s">
        <v>20</v>
      </c>
      <c r="F5405" t="b">
        <v>1</v>
      </c>
      <c r="G5405" t="s">
        <v>43</v>
      </c>
      <c r="H5405" s="1">
        <v>45693.8359375</v>
      </c>
      <c r="I5405" t="b">
        <v>0</v>
      </c>
      <c r="J5405" t="b">
        <v>1</v>
      </c>
      <c r="K5405" t="s">
        <v>31</v>
      </c>
      <c r="L5405" t="s">
        <v>22</v>
      </c>
      <c r="M5405">
        <v>132500</v>
      </c>
      <c r="O5405" t="s">
        <v>7968</v>
      </c>
      <c r="P5405" t="s">
        <v>7969</v>
      </c>
    </row>
    <row r="5406" spans="1:16" x14ac:dyDescent="0.35">
      <c r="A5406" t="s">
        <v>6907</v>
      </c>
      <c r="B5406" t="s">
        <v>7970</v>
      </c>
      <c r="C5406" t="s">
        <v>868</v>
      </c>
      <c r="D5406" t="s">
        <v>3006</v>
      </c>
      <c r="E5406" t="s">
        <v>20</v>
      </c>
      <c r="F5406" t="b">
        <v>0</v>
      </c>
      <c r="G5406" t="s">
        <v>52</v>
      </c>
      <c r="H5406" s="1">
        <v>45694.043252314812</v>
      </c>
      <c r="I5406" t="b">
        <v>0</v>
      </c>
      <c r="J5406" t="b">
        <v>1</v>
      </c>
      <c r="K5406" t="s">
        <v>31</v>
      </c>
      <c r="L5406" t="s">
        <v>22</v>
      </c>
      <c r="M5406">
        <v>410000</v>
      </c>
      <c r="O5406" t="s">
        <v>7564</v>
      </c>
      <c r="P5406" t="s">
        <v>7971</v>
      </c>
    </row>
    <row r="5407" spans="1:16" x14ac:dyDescent="0.35">
      <c r="A5407" t="s">
        <v>6907</v>
      </c>
      <c r="B5407" t="s">
        <v>7972</v>
      </c>
      <c r="C5407" t="s">
        <v>824</v>
      </c>
      <c r="D5407" t="s">
        <v>29</v>
      </c>
      <c r="E5407" t="s">
        <v>20</v>
      </c>
      <c r="F5407" t="b">
        <v>0</v>
      </c>
      <c r="G5407" t="s">
        <v>52</v>
      </c>
      <c r="H5407" s="1">
        <v>45694.25172453704</v>
      </c>
      <c r="I5407" t="b">
        <v>0</v>
      </c>
      <c r="J5407" t="b">
        <v>0</v>
      </c>
      <c r="K5407" t="s">
        <v>31</v>
      </c>
      <c r="L5407" t="s">
        <v>22</v>
      </c>
      <c r="M5407">
        <v>95000</v>
      </c>
      <c r="O5407" t="s">
        <v>7973</v>
      </c>
      <c r="P5407" t="s">
        <v>7974</v>
      </c>
    </row>
    <row r="5408" spans="1:16" x14ac:dyDescent="0.35">
      <c r="A5408" t="s">
        <v>6907</v>
      </c>
      <c r="B5408" t="s">
        <v>7975</v>
      </c>
      <c r="C5408" t="s">
        <v>7976</v>
      </c>
      <c r="D5408" t="s">
        <v>2865</v>
      </c>
      <c r="E5408" t="s">
        <v>20</v>
      </c>
      <c r="F5408" t="b">
        <v>0</v>
      </c>
      <c r="G5408" t="s">
        <v>948</v>
      </c>
      <c r="H5408" s="1">
        <v>45694.257719907408</v>
      </c>
      <c r="I5408" t="b">
        <v>1</v>
      </c>
      <c r="J5408" t="b">
        <v>0</v>
      </c>
      <c r="K5408" t="s">
        <v>948</v>
      </c>
      <c r="L5408" t="s">
        <v>22</v>
      </c>
      <c r="M5408">
        <v>102500</v>
      </c>
      <c r="O5408" t="s">
        <v>7977</v>
      </c>
    </row>
    <row r="5409" spans="1:16" x14ac:dyDescent="0.35">
      <c r="A5409" t="s">
        <v>6907</v>
      </c>
      <c r="B5409" t="s">
        <v>7714</v>
      </c>
      <c r="C5409" t="s">
        <v>868</v>
      </c>
      <c r="D5409" t="s">
        <v>3006</v>
      </c>
      <c r="E5409" t="s">
        <v>20</v>
      </c>
      <c r="F5409" t="b">
        <v>0</v>
      </c>
      <c r="G5409" t="s">
        <v>52</v>
      </c>
      <c r="H5409" s="1">
        <v>45694.50167824074</v>
      </c>
      <c r="I5409" t="b">
        <v>0</v>
      </c>
      <c r="J5409" t="b">
        <v>1</v>
      </c>
      <c r="K5409" t="s">
        <v>31</v>
      </c>
      <c r="L5409" t="s">
        <v>22</v>
      </c>
      <c r="M5409">
        <v>191000</v>
      </c>
      <c r="O5409" t="s">
        <v>1009</v>
      </c>
      <c r="P5409" t="s">
        <v>7978</v>
      </c>
    </row>
    <row r="5410" spans="1:16" x14ac:dyDescent="0.35">
      <c r="A5410" t="s">
        <v>6907</v>
      </c>
      <c r="B5410" t="s">
        <v>7025</v>
      </c>
      <c r="C5410" t="s">
        <v>707</v>
      </c>
      <c r="D5410" t="s">
        <v>269</v>
      </c>
      <c r="E5410" t="s">
        <v>20</v>
      </c>
      <c r="F5410" t="b">
        <v>0</v>
      </c>
      <c r="G5410" t="s">
        <v>43</v>
      </c>
      <c r="H5410" s="1">
        <v>45694.543981481482</v>
      </c>
      <c r="I5410" t="b">
        <v>1</v>
      </c>
      <c r="J5410" t="b">
        <v>1</v>
      </c>
      <c r="K5410" t="s">
        <v>31</v>
      </c>
      <c r="L5410" t="s">
        <v>22</v>
      </c>
      <c r="M5410">
        <v>208000</v>
      </c>
      <c r="O5410" t="s">
        <v>6836</v>
      </c>
      <c r="P5410" t="s">
        <v>7979</v>
      </c>
    </row>
    <row r="5411" spans="1:16" x14ac:dyDescent="0.35">
      <c r="A5411" t="s">
        <v>6907</v>
      </c>
      <c r="B5411" t="s">
        <v>7980</v>
      </c>
      <c r="C5411" t="s">
        <v>7981</v>
      </c>
      <c r="D5411" t="s">
        <v>17535</v>
      </c>
      <c r="E5411" t="s">
        <v>20</v>
      </c>
      <c r="F5411" t="b">
        <v>0</v>
      </c>
      <c r="G5411" t="s">
        <v>1902</v>
      </c>
      <c r="H5411" s="1">
        <v>45694.685069444437</v>
      </c>
      <c r="I5411" t="b">
        <v>0</v>
      </c>
      <c r="J5411" t="b">
        <v>0</v>
      </c>
      <c r="K5411" t="s">
        <v>1902</v>
      </c>
      <c r="L5411" t="s">
        <v>22</v>
      </c>
      <c r="M5411">
        <v>28000</v>
      </c>
      <c r="O5411" t="s">
        <v>7982</v>
      </c>
    </row>
    <row r="5412" spans="1:16" x14ac:dyDescent="0.35">
      <c r="A5412" t="s">
        <v>6907</v>
      </c>
      <c r="B5412" t="s">
        <v>7983</v>
      </c>
      <c r="C5412" t="s">
        <v>18</v>
      </c>
      <c r="D5412" t="s">
        <v>6984</v>
      </c>
      <c r="E5412" t="s">
        <v>91</v>
      </c>
      <c r="F5412" t="b">
        <v>1</v>
      </c>
      <c r="G5412" t="s">
        <v>52</v>
      </c>
      <c r="H5412" s="1">
        <v>45694.75167824074</v>
      </c>
      <c r="I5412" t="b">
        <v>1</v>
      </c>
      <c r="J5412" t="b">
        <v>0</v>
      </c>
      <c r="K5412" t="s">
        <v>31</v>
      </c>
      <c r="L5412" t="s">
        <v>32</v>
      </c>
      <c r="N5412">
        <v>37.5</v>
      </c>
      <c r="O5412" t="s">
        <v>6984</v>
      </c>
      <c r="P5412" t="s">
        <v>7984</v>
      </c>
    </row>
    <row r="5413" spans="1:16" x14ac:dyDescent="0.35">
      <c r="A5413" t="s">
        <v>6907</v>
      </c>
      <c r="B5413" t="s">
        <v>7985</v>
      </c>
      <c r="C5413" t="s">
        <v>549</v>
      </c>
      <c r="D5413" t="s">
        <v>36</v>
      </c>
      <c r="E5413" t="s">
        <v>20</v>
      </c>
      <c r="F5413" t="b">
        <v>0</v>
      </c>
      <c r="G5413" t="s">
        <v>47</v>
      </c>
      <c r="H5413" s="1">
        <v>45694.792210648149</v>
      </c>
      <c r="I5413" t="b">
        <v>0</v>
      </c>
      <c r="J5413" t="b">
        <v>1</v>
      </c>
      <c r="K5413" t="s">
        <v>31</v>
      </c>
      <c r="L5413" t="s">
        <v>22</v>
      </c>
      <c r="M5413">
        <v>193500</v>
      </c>
      <c r="O5413" t="s">
        <v>36</v>
      </c>
      <c r="P5413" t="s">
        <v>7986</v>
      </c>
    </row>
    <row r="5414" spans="1:16" x14ac:dyDescent="0.35">
      <c r="A5414" t="s">
        <v>6907</v>
      </c>
      <c r="B5414" t="s">
        <v>7826</v>
      </c>
      <c r="C5414" t="s">
        <v>95</v>
      </c>
      <c r="D5414" t="s">
        <v>36</v>
      </c>
      <c r="E5414" t="s">
        <v>20</v>
      </c>
      <c r="F5414" t="b">
        <v>0</v>
      </c>
      <c r="G5414" t="s">
        <v>47</v>
      </c>
      <c r="H5414" s="1">
        <v>45694.835509259261</v>
      </c>
      <c r="I5414" t="b">
        <v>0</v>
      </c>
      <c r="J5414" t="b">
        <v>1</v>
      </c>
      <c r="K5414" t="s">
        <v>31</v>
      </c>
      <c r="L5414" t="s">
        <v>22</v>
      </c>
      <c r="M5414">
        <v>122207.5</v>
      </c>
      <c r="O5414" t="s">
        <v>1494</v>
      </c>
      <c r="P5414" t="s">
        <v>7987</v>
      </c>
    </row>
    <row r="5415" spans="1:16" x14ac:dyDescent="0.35">
      <c r="A5415" t="s">
        <v>6907</v>
      </c>
      <c r="B5415" t="s">
        <v>7025</v>
      </c>
      <c r="C5415" t="s">
        <v>7976</v>
      </c>
      <c r="D5415" t="s">
        <v>249</v>
      </c>
      <c r="E5415" t="s">
        <v>20</v>
      </c>
      <c r="F5415" t="b">
        <v>0</v>
      </c>
      <c r="G5415" t="s">
        <v>948</v>
      </c>
      <c r="H5415" s="1">
        <v>45694.882592592592</v>
      </c>
      <c r="I5415" t="b">
        <v>0</v>
      </c>
      <c r="J5415" t="b">
        <v>0</v>
      </c>
      <c r="K5415" t="s">
        <v>948</v>
      </c>
      <c r="L5415" t="s">
        <v>22</v>
      </c>
      <c r="M5415">
        <v>83999.5</v>
      </c>
      <c r="O5415" t="s">
        <v>7988</v>
      </c>
      <c r="P5415" t="s">
        <v>7989</v>
      </c>
    </row>
    <row r="5416" spans="1:16" x14ac:dyDescent="0.35">
      <c r="A5416" t="s">
        <v>6907</v>
      </c>
      <c r="B5416" t="s">
        <v>7990</v>
      </c>
      <c r="C5416" t="s">
        <v>1942</v>
      </c>
      <c r="D5416" t="s">
        <v>269</v>
      </c>
      <c r="E5416" t="s">
        <v>91</v>
      </c>
      <c r="F5416" t="b">
        <v>0</v>
      </c>
      <c r="G5416" t="s">
        <v>52</v>
      </c>
      <c r="H5416" s="1">
        <v>45694.918344907397</v>
      </c>
      <c r="I5416" t="b">
        <v>1</v>
      </c>
      <c r="J5416" t="b">
        <v>0</v>
      </c>
      <c r="K5416" t="s">
        <v>31</v>
      </c>
      <c r="L5416" t="s">
        <v>32</v>
      </c>
      <c r="N5416">
        <v>42.5</v>
      </c>
      <c r="O5416" t="s">
        <v>7991</v>
      </c>
      <c r="P5416" t="s">
        <v>7992</v>
      </c>
    </row>
    <row r="5417" spans="1:16" x14ac:dyDescent="0.35">
      <c r="A5417" t="s">
        <v>6907</v>
      </c>
      <c r="B5417" t="s">
        <v>7025</v>
      </c>
      <c r="C5417" t="s">
        <v>354</v>
      </c>
      <c r="D5417" t="s">
        <v>29</v>
      </c>
      <c r="E5417" t="s">
        <v>20</v>
      </c>
      <c r="F5417" t="b">
        <v>0</v>
      </c>
      <c r="G5417" t="s">
        <v>43</v>
      </c>
      <c r="H5417" s="1">
        <v>45695.252175925933</v>
      </c>
      <c r="I5417" t="b">
        <v>0</v>
      </c>
      <c r="J5417" t="b">
        <v>1</v>
      </c>
      <c r="K5417" t="s">
        <v>31</v>
      </c>
      <c r="L5417" t="s">
        <v>22</v>
      </c>
      <c r="M5417">
        <v>147500</v>
      </c>
      <c r="O5417" t="s">
        <v>1102</v>
      </c>
      <c r="P5417" t="s">
        <v>7993</v>
      </c>
    </row>
    <row r="5418" spans="1:16" x14ac:dyDescent="0.35">
      <c r="A5418" t="s">
        <v>6907</v>
      </c>
      <c r="B5418" t="s">
        <v>6907</v>
      </c>
      <c r="C5418" t="s">
        <v>18</v>
      </c>
      <c r="D5418" t="s">
        <v>17536</v>
      </c>
      <c r="E5418" t="s">
        <v>20</v>
      </c>
      <c r="F5418" t="b">
        <v>1</v>
      </c>
      <c r="G5418" t="s">
        <v>7994</v>
      </c>
      <c r="H5418" s="1">
        <v>45695.275462962964</v>
      </c>
      <c r="I5418" t="b">
        <v>0</v>
      </c>
      <c r="J5418" t="b">
        <v>0</v>
      </c>
      <c r="K5418" t="s">
        <v>7994</v>
      </c>
      <c r="L5418" t="s">
        <v>22</v>
      </c>
      <c r="M5418">
        <v>34200</v>
      </c>
      <c r="O5418" t="s">
        <v>7800</v>
      </c>
      <c r="P5418" t="s">
        <v>7801</v>
      </c>
    </row>
    <row r="5419" spans="1:16" x14ac:dyDescent="0.35">
      <c r="A5419" t="s">
        <v>6907</v>
      </c>
      <c r="B5419" t="s">
        <v>7995</v>
      </c>
      <c r="C5419" t="s">
        <v>2069</v>
      </c>
      <c r="D5419" t="s">
        <v>443</v>
      </c>
      <c r="E5419" t="s">
        <v>20</v>
      </c>
      <c r="F5419" t="b">
        <v>0</v>
      </c>
      <c r="G5419" t="s">
        <v>171</v>
      </c>
      <c r="H5419" s="1">
        <v>45695.28465277778</v>
      </c>
      <c r="I5419" t="b">
        <v>0</v>
      </c>
      <c r="J5419" t="b">
        <v>0</v>
      </c>
      <c r="K5419" t="s">
        <v>31</v>
      </c>
      <c r="L5419" t="s">
        <v>22</v>
      </c>
      <c r="M5419">
        <v>81311.5</v>
      </c>
      <c r="O5419" t="s">
        <v>7996</v>
      </c>
    </row>
    <row r="5420" spans="1:16" x14ac:dyDescent="0.35">
      <c r="A5420" t="s">
        <v>6907</v>
      </c>
      <c r="B5420" t="s">
        <v>7997</v>
      </c>
      <c r="C5420" t="s">
        <v>2602</v>
      </c>
      <c r="D5420" t="s">
        <v>29</v>
      </c>
      <c r="E5420" t="s">
        <v>20</v>
      </c>
      <c r="F5420" t="b">
        <v>0</v>
      </c>
      <c r="G5420" t="s">
        <v>52</v>
      </c>
      <c r="H5420" s="1">
        <v>45695.293113425927</v>
      </c>
      <c r="I5420" t="b">
        <v>0</v>
      </c>
      <c r="J5420" t="b">
        <v>0</v>
      </c>
      <c r="K5420" t="s">
        <v>31</v>
      </c>
      <c r="L5420" t="s">
        <v>22</v>
      </c>
      <c r="M5420">
        <v>63800</v>
      </c>
      <c r="O5420" t="s">
        <v>7998</v>
      </c>
      <c r="P5420" t="s">
        <v>7999</v>
      </c>
    </row>
    <row r="5421" spans="1:16" x14ac:dyDescent="0.35">
      <c r="A5421" t="s">
        <v>6907</v>
      </c>
      <c r="B5421" t="s">
        <v>8000</v>
      </c>
      <c r="C5421" t="s">
        <v>170</v>
      </c>
      <c r="D5421" t="s">
        <v>36</v>
      </c>
      <c r="E5421" t="s">
        <v>20</v>
      </c>
      <c r="F5421" t="b">
        <v>0</v>
      </c>
      <c r="G5421" t="s">
        <v>52</v>
      </c>
      <c r="H5421" s="1">
        <v>45695.293240740742</v>
      </c>
      <c r="I5421" t="b">
        <v>0</v>
      </c>
      <c r="J5421" t="b">
        <v>1</v>
      </c>
      <c r="K5421" t="s">
        <v>31</v>
      </c>
      <c r="L5421" t="s">
        <v>22</v>
      </c>
      <c r="M5421">
        <v>145000</v>
      </c>
      <c r="O5421" t="s">
        <v>48</v>
      </c>
      <c r="P5421" t="s">
        <v>8001</v>
      </c>
    </row>
    <row r="5422" spans="1:16" x14ac:dyDescent="0.35">
      <c r="A5422" t="s">
        <v>6907</v>
      </c>
      <c r="B5422" t="s">
        <v>8002</v>
      </c>
      <c r="C5422" t="s">
        <v>105</v>
      </c>
      <c r="D5422" t="s">
        <v>249</v>
      </c>
      <c r="E5422" t="s">
        <v>20</v>
      </c>
      <c r="F5422" t="b">
        <v>0</v>
      </c>
      <c r="G5422" t="s">
        <v>105</v>
      </c>
      <c r="H5422" s="1">
        <v>45695.393703703703</v>
      </c>
      <c r="I5422" t="b">
        <v>0</v>
      </c>
      <c r="J5422" t="b">
        <v>0</v>
      </c>
      <c r="K5422" t="s">
        <v>105</v>
      </c>
      <c r="L5422" t="s">
        <v>22</v>
      </c>
      <c r="M5422">
        <v>70000</v>
      </c>
      <c r="O5422" t="s">
        <v>1324</v>
      </c>
      <c r="P5422" t="s">
        <v>8003</v>
      </c>
    </row>
    <row r="5423" spans="1:16" x14ac:dyDescent="0.35">
      <c r="A5423" t="s">
        <v>6907</v>
      </c>
      <c r="B5423" t="s">
        <v>7010</v>
      </c>
      <c r="C5423" t="s">
        <v>7244</v>
      </c>
      <c r="D5423" t="s">
        <v>29</v>
      </c>
      <c r="E5423" t="s">
        <v>20</v>
      </c>
      <c r="F5423" t="b">
        <v>0</v>
      </c>
      <c r="G5423" t="s">
        <v>52</v>
      </c>
      <c r="H5423" s="1">
        <v>45695.418229166673</v>
      </c>
      <c r="I5423" t="b">
        <v>0</v>
      </c>
      <c r="J5423" t="b">
        <v>1</v>
      </c>
      <c r="K5423" t="s">
        <v>31</v>
      </c>
      <c r="L5423" t="s">
        <v>22</v>
      </c>
      <c r="M5423">
        <v>135000</v>
      </c>
      <c r="O5423" t="s">
        <v>1225</v>
      </c>
      <c r="P5423" t="s">
        <v>7012</v>
      </c>
    </row>
    <row r="5424" spans="1:16" x14ac:dyDescent="0.35">
      <c r="A5424" t="s">
        <v>6907</v>
      </c>
      <c r="B5424" t="s">
        <v>8004</v>
      </c>
      <c r="C5424" t="s">
        <v>2602</v>
      </c>
      <c r="D5424" t="s">
        <v>36</v>
      </c>
      <c r="E5424" t="s">
        <v>20</v>
      </c>
      <c r="F5424" t="b">
        <v>0</v>
      </c>
      <c r="G5424" t="s">
        <v>52</v>
      </c>
      <c r="H5424" s="1">
        <v>45695.418379629627</v>
      </c>
      <c r="I5424" t="b">
        <v>0</v>
      </c>
      <c r="J5424" t="b">
        <v>1</v>
      </c>
      <c r="K5424" t="s">
        <v>31</v>
      </c>
      <c r="L5424" t="s">
        <v>22</v>
      </c>
      <c r="M5424">
        <v>190875</v>
      </c>
      <c r="O5424" t="s">
        <v>3821</v>
      </c>
      <c r="P5424" t="s">
        <v>1563</v>
      </c>
    </row>
    <row r="5425" spans="1:16" x14ac:dyDescent="0.35">
      <c r="A5425" t="s">
        <v>6907</v>
      </c>
      <c r="B5425" t="s">
        <v>8005</v>
      </c>
      <c r="C5425" t="s">
        <v>56</v>
      </c>
      <c r="D5425" t="s">
        <v>36</v>
      </c>
      <c r="E5425" t="s">
        <v>20</v>
      </c>
      <c r="F5425" t="b">
        <v>0</v>
      </c>
      <c r="G5425" t="s">
        <v>52</v>
      </c>
      <c r="H5425" s="1">
        <v>45695.418391203697</v>
      </c>
      <c r="I5425" t="b">
        <v>0</v>
      </c>
      <c r="J5425" t="b">
        <v>1</v>
      </c>
      <c r="K5425" t="s">
        <v>31</v>
      </c>
      <c r="L5425" t="s">
        <v>22</v>
      </c>
      <c r="M5425">
        <v>162500</v>
      </c>
      <c r="O5425" t="s">
        <v>1048</v>
      </c>
      <c r="P5425" t="s">
        <v>7257</v>
      </c>
    </row>
    <row r="5426" spans="1:16" x14ac:dyDescent="0.35">
      <c r="A5426" t="s">
        <v>6907</v>
      </c>
      <c r="B5426" t="s">
        <v>7182</v>
      </c>
      <c r="C5426" t="s">
        <v>8006</v>
      </c>
      <c r="D5426" t="s">
        <v>29</v>
      </c>
      <c r="E5426" t="s">
        <v>20</v>
      </c>
      <c r="F5426" t="b">
        <v>0</v>
      </c>
      <c r="G5426" t="s">
        <v>47</v>
      </c>
      <c r="H5426" s="1">
        <v>45695.418645833342</v>
      </c>
      <c r="I5426" t="b">
        <v>0</v>
      </c>
      <c r="J5426" t="b">
        <v>1</v>
      </c>
      <c r="K5426" t="s">
        <v>31</v>
      </c>
      <c r="L5426" t="s">
        <v>22</v>
      </c>
      <c r="M5426">
        <v>175500</v>
      </c>
      <c r="O5426" t="s">
        <v>1225</v>
      </c>
      <c r="P5426" t="s">
        <v>7184</v>
      </c>
    </row>
    <row r="5427" spans="1:16" x14ac:dyDescent="0.35">
      <c r="A5427" t="s">
        <v>6907</v>
      </c>
      <c r="B5427" t="s">
        <v>8007</v>
      </c>
      <c r="C5427" t="s">
        <v>597</v>
      </c>
      <c r="D5427" t="s">
        <v>36</v>
      </c>
      <c r="E5427" t="s">
        <v>20</v>
      </c>
      <c r="F5427" t="b">
        <v>0</v>
      </c>
      <c r="G5427" t="s">
        <v>52</v>
      </c>
      <c r="H5427" s="1">
        <v>45695.458553240736</v>
      </c>
      <c r="I5427" t="b">
        <v>0</v>
      </c>
      <c r="J5427" t="b">
        <v>1</v>
      </c>
      <c r="K5427" t="s">
        <v>31</v>
      </c>
      <c r="L5427" t="s">
        <v>22</v>
      </c>
      <c r="M5427">
        <v>162500</v>
      </c>
      <c r="O5427" t="s">
        <v>1048</v>
      </c>
      <c r="P5427" t="s">
        <v>7257</v>
      </c>
    </row>
    <row r="5428" spans="1:16" x14ac:dyDescent="0.35">
      <c r="A5428" t="s">
        <v>6907</v>
      </c>
      <c r="B5428" t="s">
        <v>8008</v>
      </c>
      <c r="C5428" t="s">
        <v>18</v>
      </c>
      <c r="D5428" t="s">
        <v>29</v>
      </c>
      <c r="E5428" t="s">
        <v>20</v>
      </c>
      <c r="F5428" t="b">
        <v>1</v>
      </c>
      <c r="G5428" t="s">
        <v>47</v>
      </c>
      <c r="H5428" s="1">
        <v>45695.46025462963</v>
      </c>
      <c r="I5428" t="b">
        <v>1</v>
      </c>
      <c r="J5428" t="b">
        <v>0</v>
      </c>
      <c r="K5428" t="s">
        <v>31</v>
      </c>
      <c r="L5428" t="s">
        <v>32</v>
      </c>
      <c r="N5428">
        <v>60</v>
      </c>
      <c r="O5428" t="s">
        <v>8009</v>
      </c>
      <c r="P5428" t="s">
        <v>8010</v>
      </c>
    </row>
    <row r="5429" spans="1:16" x14ac:dyDescent="0.35">
      <c r="A5429" t="s">
        <v>6907</v>
      </c>
      <c r="B5429" t="s">
        <v>6907</v>
      </c>
      <c r="C5429" t="s">
        <v>2490</v>
      </c>
      <c r="D5429" t="s">
        <v>36</v>
      </c>
      <c r="E5429" t="s">
        <v>20</v>
      </c>
      <c r="F5429" t="b">
        <v>0</v>
      </c>
      <c r="G5429" t="s">
        <v>68</v>
      </c>
      <c r="H5429" s="1">
        <v>45695.542314814818</v>
      </c>
      <c r="I5429" t="b">
        <v>0</v>
      </c>
      <c r="J5429" t="b">
        <v>0</v>
      </c>
      <c r="K5429" t="s">
        <v>31</v>
      </c>
      <c r="L5429" t="s">
        <v>22</v>
      </c>
      <c r="M5429">
        <v>122500</v>
      </c>
      <c r="O5429" t="s">
        <v>2537</v>
      </c>
      <c r="P5429" t="s">
        <v>7274</v>
      </c>
    </row>
    <row r="5430" spans="1:16" x14ac:dyDescent="0.35">
      <c r="A5430" t="s">
        <v>6907</v>
      </c>
      <c r="B5430" t="s">
        <v>6916</v>
      </c>
      <c r="C5430" t="s">
        <v>8011</v>
      </c>
      <c r="D5430" t="s">
        <v>3600</v>
      </c>
      <c r="E5430" t="s">
        <v>20</v>
      </c>
      <c r="F5430" t="b">
        <v>0</v>
      </c>
      <c r="G5430" t="s">
        <v>52</v>
      </c>
      <c r="H5430" s="1">
        <v>45695.584756944438</v>
      </c>
      <c r="I5430" t="b">
        <v>0</v>
      </c>
      <c r="J5430" t="b">
        <v>1</v>
      </c>
      <c r="K5430" t="s">
        <v>31</v>
      </c>
      <c r="L5430" t="s">
        <v>22</v>
      </c>
      <c r="M5430">
        <v>178000</v>
      </c>
      <c r="O5430" t="s">
        <v>8012</v>
      </c>
      <c r="P5430" t="s">
        <v>8013</v>
      </c>
    </row>
    <row r="5431" spans="1:16" x14ac:dyDescent="0.35">
      <c r="A5431" t="s">
        <v>6907</v>
      </c>
      <c r="B5431" t="s">
        <v>8014</v>
      </c>
      <c r="C5431" t="s">
        <v>599</v>
      </c>
      <c r="D5431" t="s">
        <v>321</v>
      </c>
      <c r="E5431" t="s">
        <v>20</v>
      </c>
      <c r="F5431" t="b">
        <v>0</v>
      </c>
      <c r="G5431" t="s">
        <v>52</v>
      </c>
      <c r="H5431" s="1">
        <v>45695.62636574074</v>
      </c>
      <c r="I5431" t="b">
        <v>1</v>
      </c>
      <c r="J5431" t="b">
        <v>0</v>
      </c>
      <c r="K5431" t="s">
        <v>31</v>
      </c>
      <c r="L5431" t="s">
        <v>22</v>
      </c>
      <c r="M5431">
        <v>60000</v>
      </c>
      <c r="O5431" t="s">
        <v>7296</v>
      </c>
      <c r="P5431" t="s">
        <v>8015</v>
      </c>
    </row>
    <row r="5432" spans="1:16" x14ac:dyDescent="0.35">
      <c r="A5432" t="s">
        <v>6907</v>
      </c>
      <c r="B5432" t="s">
        <v>6907</v>
      </c>
      <c r="C5432" t="s">
        <v>8016</v>
      </c>
      <c r="D5432" t="s">
        <v>42</v>
      </c>
      <c r="E5432" t="s">
        <v>20</v>
      </c>
      <c r="F5432" t="b">
        <v>0</v>
      </c>
      <c r="G5432" t="s">
        <v>52</v>
      </c>
      <c r="H5432" s="1">
        <v>45695.626469907409</v>
      </c>
      <c r="I5432" t="b">
        <v>0</v>
      </c>
      <c r="J5432" t="b">
        <v>0</v>
      </c>
      <c r="K5432" t="s">
        <v>31</v>
      </c>
      <c r="L5432" t="s">
        <v>22</v>
      </c>
      <c r="M5432">
        <v>112901.6171875</v>
      </c>
      <c r="O5432" t="s">
        <v>8017</v>
      </c>
      <c r="P5432" t="s">
        <v>8018</v>
      </c>
    </row>
    <row r="5433" spans="1:16" x14ac:dyDescent="0.35">
      <c r="A5433" t="s">
        <v>6907</v>
      </c>
      <c r="B5433" t="s">
        <v>8019</v>
      </c>
      <c r="C5433" t="s">
        <v>8020</v>
      </c>
      <c r="D5433" t="s">
        <v>36</v>
      </c>
      <c r="E5433" t="s">
        <v>20</v>
      </c>
      <c r="F5433" t="b">
        <v>0</v>
      </c>
      <c r="G5433" t="s">
        <v>47</v>
      </c>
      <c r="H5433" s="1">
        <v>45695.627071759263</v>
      </c>
      <c r="I5433" t="b">
        <v>0</v>
      </c>
      <c r="J5433" t="b">
        <v>0</v>
      </c>
      <c r="K5433" t="s">
        <v>31</v>
      </c>
      <c r="L5433" t="s">
        <v>32</v>
      </c>
      <c r="N5433">
        <v>47.5</v>
      </c>
      <c r="O5433" t="s">
        <v>166</v>
      </c>
      <c r="P5433" t="s">
        <v>8021</v>
      </c>
    </row>
    <row r="5434" spans="1:16" x14ac:dyDescent="0.35">
      <c r="A5434" t="s">
        <v>6907</v>
      </c>
      <c r="B5434" t="s">
        <v>8022</v>
      </c>
      <c r="C5434" t="s">
        <v>31</v>
      </c>
      <c r="D5434" t="s">
        <v>249</v>
      </c>
      <c r="E5434" t="s">
        <v>20</v>
      </c>
      <c r="F5434" t="b">
        <v>0</v>
      </c>
      <c r="G5434" t="s">
        <v>52</v>
      </c>
      <c r="H5434" s="1">
        <v>45695.751423611109</v>
      </c>
      <c r="I5434" t="b">
        <v>0</v>
      </c>
      <c r="J5434" t="b">
        <v>1</v>
      </c>
      <c r="K5434" t="s">
        <v>31</v>
      </c>
      <c r="L5434" t="s">
        <v>22</v>
      </c>
      <c r="M5434">
        <v>172500</v>
      </c>
      <c r="O5434" t="s">
        <v>306</v>
      </c>
      <c r="P5434" t="s">
        <v>8023</v>
      </c>
    </row>
    <row r="5435" spans="1:16" x14ac:dyDescent="0.35">
      <c r="A5435" t="s">
        <v>6907</v>
      </c>
      <c r="B5435" t="s">
        <v>8024</v>
      </c>
      <c r="C5435" t="s">
        <v>18</v>
      </c>
      <c r="D5435" t="s">
        <v>110</v>
      </c>
      <c r="E5435" t="s">
        <v>20</v>
      </c>
      <c r="F5435" t="b">
        <v>1</v>
      </c>
      <c r="G5435" t="s">
        <v>47</v>
      </c>
      <c r="H5435" s="1">
        <v>45695.751782407409</v>
      </c>
      <c r="I5435" t="b">
        <v>0</v>
      </c>
      <c r="J5435" t="b">
        <v>0</v>
      </c>
      <c r="K5435" t="s">
        <v>31</v>
      </c>
      <c r="L5435" t="s">
        <v>32</v>
      </c>
      <c r="N5435">
        <v>67.5</v>
      </c>
      <c r="O5435" t="s">
        <v>8025</v>
      </c>
      <c r="P5435" t="s">
        <v>8026</v>
      </c>
    </row>
    <row r="5436" spans="1:16" x14ac:dyDescent="0.35">
      <c r="A5436" t="s">
        <v>6907</v>
      </c>
      <c r="B5436" t="s">
        <v>8027</v>
      </c>
      <c r="C5436" t="s">
        <v>193</v>
      </c>
      <c r="D5436" t="s">
        <v>36</v>
      </c>
      <c r="E5436" t="s">
        <v>20</v>
      </c>
      <c r="F5436" t="b">
        <v>0</v>
      </c>
      <c r="G5436" t="s">
        <v>52</v>
      </c>
      <c r="H5436" s="1">
        <v>45695.79179398148</v>
      </c>
      <c r="I5436" t="b">
        <v>1</v>
      </c>
      <c r="J5436" t="b">
        <v>1</v>
      </c>
      <c r="K5436" t="s">
        <v>31</v>
      </c>
      <c r="L5436" t="s">
        <v>22</v>
      </c>
      <c r="M5436">
        <v>170000</v>
      </c>
      <c r="O5436" t="s">
        <v>8028</v>
      </c>
      <c r="P5436" t="s">
        <v>8029</v>
      </c>
    </row>
    <row r="5437" spans="1:16" x14ac:dyDescent="0.35">
      <c r="A5437" t="s">
        <v>6907</v>
      </c>
      <c r="B5437" t="s">
        <v>8030</v>
      </c>
      <c r="C5437" t="s">
        <v>18</v>
      </c>
      <c r="D5437" t="s">
        <v>36</v>
      </c>
      <c r="E5437" t="s">
        <v>91</v>
      </c>
      <c r="F5437" t="b">
        <v>1</v>
      </c>
      <c r="G5437" t="s">
        <v>52</v>
      </c>
      <c r="H5437" s="1">
        <v>45695.793032407397</v>
      </c>
      <c r="I5437" t="b">
        <v>1</v>
      </c>
      <c r="J5437" t="b">
        <v>0</v>
      </c>
      <c r="K5437" t="s">
        <v>31</v>
      </c>
      <c r="L5437" t="s">
        <v>32</v>
      </c>
      <c r="N5437">
        <v>60</v>
      </c>
      <c r="O5437" t="s">
        <v>8031</v>
      </c>
      <c r="P5437" t="s">
        <v>8032</v>
      </c>
    </row>
    <row r="5438" spans="1:16" x14ac:dyDescent="0.35">
      <c r="A5438" t="s">
        <v>6907</v>
      </c>
      <c r="B5438" t="s">
        <v>8033</v>
      </c>
      <c r="C5438" t="s">
        <v>142</v>
      </c>
      <c r="D5438" t="s">
        <v>36</v>
      </c>
      <c r="E5438" t="s">
        <v>20</v>
      </c>
      <c r="F5438" t="b">
        <v>0</v>
      </c>
      <c r="G5438" t="s">
        <v>52</v>
      </c>
      <c r="H5438" s="1">
        <v>45695.835046296299</v>
      </c>
      <c r="I5438" t="b">
        <v>0</v>
      </c>
      <c r="J5438" t="b">
        <v>1</v>
      </c>
      <c r="K5438" t="s">
        <v>31</v>
      </c>
      <c r="L5438" t="s">
        <v>22</v>
      </c>
      <c r="M5438">
        <v>185500</v>
      </c>
      <c r="O5438" t="s">
        <v>520</v>
      </c>
      <c r="P5438" t="s">
        <v>8034</v>
      </c>
    </row>
    <row r="5439" spans="1:16" x14ac:dyDescent="0.35">
      <c r="A5439" t="s">
        <v>6907</v>
      </c>
      <c r="B5439" t="s">
        <v>8022</v>
      </c>
      <c r="C5439" t="s">
        <v>3895</v>
      </c>
      <c r="D5439" t="s">
        <v>36</v>
      </c>
      <c r="E5439" t="s">
        <v>20</v>
      </c>
      <c r="F5439" t="b">
        <v>0</v>
      </c>
      <c r="G5439" t="s">
        <v>52</v>
      </c>
      <c r="H5439" s="1">
        <v>45695.876631944448</v>
      </c>
      <c r="I5439" t="b">
        <v>0</v>
      </c>
      <c r="J5439" t="b">
        <v>1</v>
      </c>
      <c r="K5439" t="s">
        <v>31</v>
      </c>
      <c r="L5439" t="s">
        <v>22</v>
      </c>
      <c r="M5439">
        <v>158500</v>
      </c>
      <c r="O5439" t="s">
        <v>306</v>
      </c>
      <c r="P5439" t="s">
        <v>8023</v>
      </c>
    </row>
    <row r="5440" spans="1:16" x14ac:dyDescent="0.35">
      <c r="A5440" t="s">
        <v>6907</v>
      </c>
      <c r="B5440" t="s">
        <v>8035</v>
      </c>
      <c r="C5440" t="s">
        <v>272</v>
      </c>
      <c r="D5440" t="s">
        <v>36</v>
      </c>
      <c r="E5440" t="s">
        <v>20</v>
      </c>
      <c r="F5440" t="b">
        <v>0</v>
      </c>
      <c r="G5440" t="s">
        <v>52</v>
      </c>
      <c r="H5440" s="1">
        <v>45695.916898148149</v>
      </c>
      <c r="I5440" t="b">
        <v>0</v>
      </c>
      <c r="J5440" t="b">
        <v>0</v>
      </c>
      <c r="K5440" t="s">
        <v>31</v>
      </c>
      <c r="L5440" t="s">
        <v>22</v>
      </c>
      <c r="M5440">
        <v>129875</v>
      </c>
      <c r="O5440" t="s">
        <v>273</v>
      </c>
    </row>
    <row r="5441" spans="1:16" x14ac:dyDescent="0.35">
      <c r="A5441" t="s">
        <v>6907</v>
      </c>
      <c r="B5441" t="s">
        <v>8036</v>
      </c>
      <c r="C5441" t="s">
        <v>8037</v>
      </c>
      <c r="D5441" t="s">
        <v>29</v>
      </c>
      <c r="E5441" t="s">
        <v>20</v>
      </c>
      <c r="F5441" t="b">
        <v>0</v>
      </c>
      <c r="G5441" t="s">
        <v>52</v>
      </c>
      <c r="H5441" s="1">
        <v>45695.959733796299</v>
      </c>
      <c r="I5441" t="b">
        <v>0</v>
      </c>
      <c r="J5441" t="b">
        <v>0</v>
      </c>
      <c r="K5441" t="s">
        <v>31</v>
      </c>
      <c r="L5441" t="s">
        <v>22</v>
      </c>
      <c r="M5441">
        <v>175000</v>
      </c>
      <c r="O5441" t="s">
        <v>8038</v>
      </c>
      <c r="P5441" t="s">
        <v>8039</v>
      </c>
    </row>
    <row r="5442" spans="1:16" x14ac:dyDescent="0.35">
      <c r="A5442" t="s">
        <v>6907</v>
      </c>
      <c r="B5442" t="s">
        <v>8040</v>
      </c>
      <c r="C5442" t="s">
        <v>619</v>
      </c>
      <c r="D5442" t="s">
        <v>321</v>
      </c>
      <c r="E5442" t="s">
        <v>91</v>
      </c>
      <c r="F5442" t="b">
        <v>0</v>
      </c>
      <c r="G5442" t="s">
        <v>52</v>
      </c>
      <c r="H5442" s="1">
        <v>45695.959733796299</v>
      </c>
      <c r="I5442" t="b">
        <v>0</v>
      </c>
      <c r="J5442" t="b">
        <v>0</v>
      </c>
      <c r="K5442" t="s">
        <v>31</v>
      </c>
      <c r="L5442" t="s">
        <v>32</v>
      </c>
      <c r="N5442">
        <v>60.5</v>
      </c>
      <c r="O5442" t="s">
        <v>8041</v>
      </c>
      <c r="P5442" t="s">
        <v>8042</v>
      </c>
    </row>
    <row r="5443" spans="1:16" x14ac:dyDescent="0.35">
      <c r="A5443" t="s">
        <v>6907</v>
      </c>
      <c r="B5443" t="s">
        <v>8043</v>
      </c>
      <c r="C5443" t="s">
        <v>8044</v>
      </c>
      <c r="D5443" t="s">
        <v>36</v>
      </c>
      <c r="E5443" t="s">
        <v>20</v>
      </c>
      <c r="F5443" t="b">
        <v>0</v>
      </c>
      <c r="G5443" t="s">
        <v>52</v>
      </c>
      <c r="H5443" s="1">
        <v>45695.95994212963</v>
      </c>
      <c r="I5443" t="b">
        <v>0</v>
      </c>
      <c r="J5443" t="b">
        <v>1</v>
      </c>
      <c r="K5443" t="s">
        <v>31</v>
      </c>
      <c r="L5443" t="s">
        <v>22</v>
      </c>
      <c r="M5443">
        <v>100828.5</v>
      </c>
      <c r="O5443" t="s">
        <v>8045</v>
      </c>
      <c r="P5443" t="s">
        <v>8046</v>
      </c>
    </row>
    <row r="5444" spans="1:16" x14ac:dyDescent="0.35">
      <c r="A5444" t="s">
        <v>6907</v>
      </c>
      <c r="B5444" t="s">
        <v>6907</v>
      </c>
      <c r="C5444" t="s">
        <v>2490</v>
      </c>
      <c r="D5444" t="s">
        <v>29</v>
      </c>
      <c r="E5444" t="s">
        <v>20</v>
      </c>
      <c r="F5444" t="b">
        <v>0</v>
      </c>
      <c r="G5444" t="s">
        <v>43</v>
      </c>
      <c r="H5444" s="1">
        <v>45695.960601851853</v>
      </c>
      <c r="I5444" t="b">
        <v>0</v>
      </c>
      <c r="J5444" t="b">
        <v>0</v>
      </c>
      <c r="K5444" t="s">
        <v>31</v>
      </c>
      <c r="L5444" t="s">
        <v>22</v>
      </c>
      <c r="M5444">
        <v>137500</v>
      </c>
      <c r="O5444" t="s">
        <v>2537</v>
      </c>
    </row>
    <row r="5445" spans="1:16" x14ac:dyDescent="0.35">
      <c r="A5445" t="s">
        <v>6907</v>
      </c>
      <c r="B5445" t="s">
        <v>8047</v>
      </c>
      <c r="C5445" t="s">
        <v>563</v>
      </c>
      <c r="D5445" t="s">
        <v>36</v>
      </c>
      <c r="E5445" t="s">
        <v>20</v>
      </c>
      <c r="F5445" t="b">
        <v>0</v>
      </c>
      <c r="G5445" t="s">
        <v>52</v>
      </c>
      <c r="H5445" s="1">
        <v>45696.000173611108</v>
      </c>
      <c r="I5445" t="b">
        <v>0</v>
      </c>
      <c r="J5445" t="b">
        <v>0</v>
      </c>
      <c r="K5445" t="s">
        <v>31</v>
      </c>
      <c r="L5445" t="s">
        <v>22</v>
      </c>
      <c r="M5445">
        <v>82850</v>
      </c>
      <c r="O5445" t="s">
        <v>209</v>
      </c>
      <c r="P5445" t="s">
        <v>8048</v>
      </c>
    </row>
    <row r="5446" spans="1:16" x14ac:dyDescent="0.35">
      <c r="A5446" t="s">
        <v>6907</v>
      </c>
      <c r="B5446" t="s">
        <v>8049</v>
      </c>
      <c r="C5446" t="s">
        <v>283</v>
      </c>
      <c r="D5446" t="s">
        <v>17445</v>
      </c>
      <c r="E5446" t="s">
        <v>20</v>
      </c>
      <c r="F5446" t="b">
        <v>0</v>
      </c>
      <c r="G5446" t="s">
        <v>47</v>
      </c>
      <c r="H5446" s="1">
        <v>45696.00209490741</v>
      </c>
      <c r="I5446" t="b">
        <v>0</v>
      </c>
      <c r="J5446" t="b">
        <v>1</v>
      </c>
      <c r="K5446" t="s">
        <v>31</v>
      </c>
      <c r="L5446" t="s">
        <v>22</v>
      </c>
      <c r="M5446">
        <v>220900</v>
      </c>
      <c r="O5446" t="s">
        <v>2465</v>
      </c>
      <c r="P5446" t="s">
        <v>8050</v>
      </c>
    </row>
    <row r="5447" spans="1:16" x14ac:dyDescent="0.35">
      <c r="A5447" t="s">
        <v>6907</v>
      </c>
      <c r="B5447" t="s">
        <v>8051</v>
      </c>
      <c r="C5447" t="s">
        <v>865</v>
      </c>
      <c r="D5447" t="s">
        <v>36</v>
      </c>
      <c r="E5447" t="s">
        <v>20</v>
      </c>
      <c r="F5447" t="b">
        <v>0</v>
      </c>
      <c r="G5447" t="s">
        <v>43</v>
      </c>
      <c r="H5447" s="1">
        <v>45696.002395833333</v>
      </c>
      <c r="I5447" t="b">
        <v>0</v>
      </c>
      <c r="J5447" t="b">
        <v>1</v>
      </c>
      <c r="K5447" t="s">
        <v>31</v>
      </c>
      <c r="L5447" t="s">
        <v>22</v>
      </c>
      <c r="M5447">
        <v>122087</v>
      </c>
      <c r="O5447" t="s">
        <v>209</v>
      </c>
      <c r="P5447" t="s">
        <v>8052</v>
      </c>
    </row>
    <row r="5448" spans="1:16" x14ac:dyDescent="0.35">
      <c r="A5448" t="s">
        <v>6907</v>
      </c>
      <c r="B5448" t="s">
        <v>8053</v>
      </c>
      <c r="C5448" t="s">
        <v>132</v>
      </c>
      <c r="D5448" t="s">
        <v>36</v>
      </c>
      <c r="E5448" t="s">
        <v>20</v>
      </c>
      <c r="F5448" t="b">
        <v>0</v>
      </c>
      <c r="G5448" t="s">
        <v>30</v>
      </c>
      <c r="H5448" s="1">
        <v>45696.003298611111</v>
      </c>
      <c r="I5448" t="b">
        <v>0</v>
      </c>
      <c r="J5448" t="b">
        <v>1</v>
      </c>
      <c r="K5448" t="s">
        <v>31</v>
      </c>
      <c r="L5448" t="s">
        <v>22</v>
      </c>
      <c r="M5448">
        <v>115000</v>
      </c>
      <c r="O5448" t="s">
        <v>133</v>
      </c>
      <c r="P5448" t="s">
        <v>8054</v>
      </c>
    </row>
    <row r="5449" spans="1:16" x14ac:dyDescent="0.35">
      <c r="A5449" t="s">
        <v>6907</v>
      </c>
      <c r="B5449" t="s">
        <v>6907</v>
      </c>
      <c r="C5449" t="s">
        <v>8055</v>
      </c>
      <c r="D5449" t="s">
        <v>17461</v>
      </c>
      <c r="E5449" t="s">
        <v>20</v>
      </c>
      <c r="F5449" t="b">
        <v>0</v>
      </c>
      <c r="G5449" t="s">
        <v>4199</v>
      </c>
      <c r="H5449" s="1">
        <v>45696.273310185177</v>
      </c>
      <c r="I5449" t="b">
        <v>1</v>
      </c>
      <c r="J5449" t="b">
        <v>0</v>
      </c>
      <c r="K5449" t="s">
        <v>4199</v>
      </c>
      <c r="L5449" t="s">
        <v>22</v>
      </c>
      <c r="M5449">
        <v>65000</v>
      </c>
      <c r="O5449" t="s">
        <v>8056</v>
      </c>
      <c r="P5449" t="s">
        <v>8057</v>
      </c>
    </row>
    <row r="5450" spans="1:16" x14ac:dyDescent="0.35">
      <c r="A5450" t="s">
        <v>6907</v>
      </c>
      <c r="B5450" t="s">
        <v>8058</v>
      </c>
      <c r="C5450" t="s">
        <v>597</v>
      </c>
      <c r="D5450" t="s">
        <v>29</v>
      </c>
      <c r="E5450" t="s">
        <v>20</v>
      </c>
      <c r="F5450" t="b">
        <v>0</v>
      </c>
      <c r="G5450" t="s">
        <v>52</v>
      </c>
      <c r="H5450" s="1">
        <v>45696.293217592603</v>
      </c>
      <c r="I5450" t="b">
        <v>0</v>
      </c>
      <c r="J5450" t="b">
        <v>0</v>
      </c>
      <c r="K5450" t="s">
        <v>31</v>
      </c>
      <c r="L5450" t="s">
        <v>22</v>
      </c>
      <c r="M5450">
        <v>180000</v>
      </c>
      <c r="O5450" t="s">
        <v>8059</v>
      </c>
      <c r="P5450" t="s">
        <v>8060</v>
      </c>
    </row>
    <row r="5451" spans="1:16" x14ac:dyDescent="0.35">
      <c r="A5451" t="s">
        <v>6907</v>
      </c>
      <c r="B5451" t="s">
        <v>8061</v>
      </c>
      <c r="C5451" t="s">
        <v>7709</v>
      </c>
      <c r="D5451" t="s">
        <v>573</v>
      </c>
      <c r="E5451" t="s">
        <v>20</v>
      </c>
      <c r="F5451" t="b">
        <v>0</v>
      </c>
      <c r="G5451" t="s">
        <v>52</v>
      </c>
      <c r="H5451" s="1">
        <v>45696.334675925929</v>
      </c>
      <c r="I5451" t="b">
        <v>0</v>
      </c>
      <c r="J5451" t="b">
        <v>1</v>
      </c>
      <c r="K5451" t="s">
        <v>31</v>
      </c>
      <c r="L5451" t="s">
        <v>32</v>
      </c>
      <c r="N5451">
        <v>38.215000152587891</v>
      </c>
      <c r="O5451" t="s">
        <v>1324</v>
      </c>
      <c r="P5451" t="s">
        <v>7134</v>
      </c>
    </row>
    <row r="5452" spans="1:16" x14ac:dyDescent="0.35">
      <c r="A5452" t="s">
        <v>6907</v>
      </c>
      <c r="B5452" t="s">
        <v>8062</v>
      </c>
      <c r="C5452" t="s">
        <v>2770</v>
      </c>
      <c r="D5452" t="s">
        <v>443</v>
      </c>
      <c r="E5452" t="s">
        <v>20</v>
      </c>
      <c r="F5452" t="b">
        <v>0</v>
      </c>
      <c r="G5452" t="s">
        <v>37</v>
      </c>
      <c r="H5452" s="1">
        <v>45696.350810185177</v>
      </c>
      <c r="I5452" t="b">
        <v>0</v>
      </c>
      <c r="J5452" t="b">
        <v>0</v>
      </c>
      <c r="K5452" t="s">
        <v>37</v>
      </c>
      <c r="L5452" t="s">
        <v>22</v>
      </c>
      <c r="M5452">
        <v>109605.5</v>
      </c>
      <c r="O5452" t="s">
        <v>8063</v>
      </c>
      <c r="P5452" t="s">
        <v>8064</v>
      </c>
    </row>
    <row r="5453" spans="1:16" x14ac:dyDescent="0.35">
      <c r="A5453" t="s">
        <v>6907</v>
      </c>
      <c r="B5453" t="s">
        <v>7073</v>
      </c>
      <c r="C5453" t="s">
        <v>7244</v>
      </c>
      <c r="D5453" t="s">
        <v>29</v>
      </c>
      <c r="E5453" t="s">
        <v>296</v>
      </c>
      <c r="F5453" t="b">
        <v>0</v>
      </c>
      <c r="G5453" t="s">
        <v>47</v>
      </c>
      <c r="H5453" s="1">
        <v>45696.418923611112</v>
      </c>
      <c r="I5453" t="b">
        <v>0</v>
      </c>
      <c r="J5453" t="b">
        <v>1</v>
      </c>
      <c r="K5453" t="s">
        <v>31</v>
      </c>
      <c r="L5453" t="s">
        <v>22</v>
      </c>
      <c r="M5453">
        <v>165000</v>
      </c>
      <c r="O5453" t="s">
        <v>1225</v>
      </c>
      <c r="P5453" t="s">
        <v>8065</v>
      </c>
    </row>
    <row r="5454" spans="1:16" x14ac:dyDescent="0.35">
      <c r="A5454" t="s">
        <v>6907</v>
      </c>
      <c r="B5454" t="s">
        <v>7746</v>
      </c>
      <c r="C5454" t="s">
        <v>142</v>
      </c>
      <c r="D5454" t="s">
        <v>36</v>
      </c>
      <c r="E5454" t="s">
        <v>20</v>
      </c>
      <c r="F5454" t="b">
        <v>0</v>
      </c>
      <c r="G5454" t="s">
        <v>68</v>
      </c>
      <c r="H5454" s="1">
        <v>45696.45925925926</v>
      </c>
      <c r="I5454" t="b">
        <v>0</v>
      </c>
      <c r="J5454" t="b">
        <v>1</v>
      </c>
      <c r="K5454" t="s">
        <v>31</v>
      </c>
      <c r="L5454" t="s">
        <v>22</v>
      </c>
      <c r="M5454">
        <v>140500</v>
      </c>
      <c r="O5454" t="s">
        <v>7747</v>
      </c>
      <c r="P5454" t="s">
        <v>7748</v>
      </c>
    </row>
    <row r="5455" spans="1:16" x14ac:dyDescent="0.35">
      <c r="A5455" t="s">
        <v>6907</v>
      </c>
      <c r="B5455" t="s">
        <v>6916</v>
      </c>
      <c r="C5455" t="s">
        <v>18</v>
      </c>
      <c r="D5455" t="s">
        <v>17537</v>
      </c>
      <c r="E5455" t="s">
        <v>20</v>
      </c>
      <c r="F5455" t="b">
        <v>1</v>
      </c>
      <c r="G5455" t="s">
        <v>2105</v>
      </c>
      <c r="H5455" s="1">
        <v>45696.489560185182</v>
      </c>
      <c r="I5455" t="b">
        <v>1</v>
      </c>
      <c r="J5455" t="b">
        <v>0</v>
      </c>
      <c r="K5455" t="s">
        <v>2105</v>
      </c>
      <c r="L5455" t="s">
        <v>22</v>
      </c>
      <c r="M5455">
        <v>200000</v>
      </c>
      <c r="O5455" t="s">
        <v>8066</v>
      </c>
      <c r="P5455" t="s">
        <v>8067</v>
      </c>
    </row>
    <row r="5456" spans="1:16" x14ac:dyDescent="0.35">
      <c r="A5456" t="s">
        <v>6907</v>
      </c>
      <c r="B5456" t="s">
        <v>8068</v>
      </c>
      <c r="C5456" t="s">
        <v>193</v>
      </c>
      <c r="D5456" t="s">
        <v>36</v>
      </c>
      <c r="E5456" t="s">
        <v>20</v>
      </c>
      <c r="F5456" t="b">
        <v>0</v>
      </c>
      <c r="G5456" t="s">
        <v>52</v>
      </c>
      <c r="H5456" s="1">
        <v>45696.501689814817</v>
      </c>
      <c r="I5456" t="b">
        <v>0</v>
      </c>
      <c r="J5456" t="b">
        <v>1</v>
      </c>
      <c r="K5456" t="s">
        <v>31</v>
      </c>
      <c r="L5456" t="s">
        <v>22</v>
      </c>
      <c r="M5456">
        <v>207500</v>
      </c>
      <c r="O5456" t="s">
        <v>725</v>
      </c>
      <c r="P5456" t="s">
        <v>8069</v>
      </c>
    </row>
    <row r="5457" spans="1:16" x14ac:dyDescent="0.35">
      <c r="A5457" t="s">
        <v>6907</v>
      </c>
      <c r="B5457" t="s">
        <v>8070</v>
      </c>
      <c r="C5457" t="s">
        <v>31</v>
      </c>
      <c r="D5457" t="s">
        <v>321</v>
      </c>
      <c r="E5457" t="s">
        <v>20</v>
      </c>
      <c r="F5457" t="b">
        <v>0</v>
      </c>
      <c r="G5457" t="s">
        <v>52</v>
      </c>
      <c r="H5457" s="1">
        <v>45696.626979166656</v>
      </c>
      <c r="I5457" t="b">
        <v>0</v>
      </c>
      <c r="J5457" t="b">
        <v>0</v>
      </c>
      <c r="K5457" t="s">
        <v>31</v>
      </c>
      <c r="L5457" t="s">
        <v>22</v>
      </c>
      <c r="M5457">
        <v>126500</v>
      </c>
      <c r="O5457" t="s">
        <v>8071</v>
      </c>
      <c r="P5457" t="s">
        <v>8072</v>
      </c>
    </row>
    <row r="5458" spans="1:16" x14ac:dyDescent="0.35">
      <c r="A5458" t="s">
        <v>6907</v>
      </c>
      <c r="B5458" t="s">
        <v>7604</v>
      </c>
      <c r="C5458" t="s">
        <v>7605</v>
      </c>
      <c r="D5458" t="s">
        <v>110</v>
      </c>
      <c r="E5458" t="s">
        <v>20</v>
      </c>
      <c r="F5458" t="b">
        <v>0</v>
      </c>
      <c r="G5458" t="s">
        <v>52</v>
      </c>
      <c r="H5458" s="1">
        <v>45696.710324074083</v>
      </c>
      <c r="I5458" t="b">
        <v>0</v>
      </c>
      <c r="J5458" t="b">
        <v>0</v>
      </c>
      <c r="K5458" t="s">
        <v>31</v>
      </c>
      <c r="L5458" t="s">
        <v>22</v>
      </c>
      <c r="M5458">
        <v>90094.2578125</v>
      </c>
      <c r="O5458" t="s">
        <v>7606</v>
      </c>
      <c r="P5458" t="s">
        <v>7607</v>
      </c>
    </row>
    <row r="5459" spans="1:16" x14ac:dyDescent="0.35">
      <c r="A5459" t="s">
        <v>6907</v>
      </c>
      <c r="B5459" t="s">
        <v>7955</v>
      </c>
      <c r="C5459" t="s">
        <v>410</v>
      </c>
      <c r="D5459" t="s">
        <v>36</v>
      </c>
      <c r="E5459" t="s">
        <v>20</v>
      </c>
      <c r="F5459" t="b">
        <v>0</v>
      </c>
      <c r="G5459" t="s">
        <v>68</v>
      </c>
      <c r="H5459" s="1">
        <v>45696.711342592593</v>
      </c>
      <c r="I5459" t="b">
        <v>0</v>
      </c>
      <c r="J5459" t="b">
        <v>0</v>
      </c>
      <c r="K5459" t="s">
        <v>31</v>
      </c>
      <c r="L5459" t="s">
        <v>22</v>
      </c>
      <c r="M5459">
        <v>350000</v>
      </c>
      <c r="O5459" t="s">
        <v>7956</v>
      </c>
      <c r="P5459" t="s">
        <v>7957</v>
      </c>
    </row>
    <row r="5460" spans="1:16" x14ac:dyDescent="0.35">
      <c r="A5460" t="s">
        <v>6907</v>
      </c>
      <c r="B5460" t="s">
        <v>8073</v>
      </c>
      <c r="C5460" t="s">
        <v>330</v>
      </c>
      <c r="D5460" t="s">
        <v>269</v>
      </c>
      <c r="E5460" t="s">
        <v>20</v>
      </c>
      <c r="F5460" t="b">
        <v>0</v>
      </c>
      <c r="G5460" t="s">
        <v>52</v>
      </c>
      <c r="H5460" s="1">
        <v>45696.751388888893</v>
      </c>
      <c r="I5460" t="b">
        <v>1</v>
      </c>
      <c r="J5460" t="b">
        <v>1</v>
      </c>
      <c r="K5460" t="s">
        <v>31</v>
      </c>
      <c r="L5460" t="s">
        <v>22</v>
      </c>
      <c r="M5460">
        <v>145000</v>
      </c>
      <c r="O5460" t="s">
        <v>8074</v>
      </c>
      <c r="P5460" t="s">
        <v>8075</v>
      </c>
    </row>
    <row r="5461" spans="1:16" x14ac:dyDescent="0.35">
      <c r="A5461" t="s">
        <v>6907</v>
      </c>
      <c r="B5461" t="s">
        <v>7985</v>
      </c>
      <c r="C5461" t="s">
        <v>549</v>
      </c>
      <c r="D5461" t="s">
        <v>36</v>
      </c>
      <c r="E5461" t="s">
        <v>20</v>
      </c>
      <c r="F5461" t="b">
        <v>0</v>
      </c>
      <c r="G5461" t="s">
        <v>47</v>
      </c>
      <c r="H5461" s="1">
        <v>45696.792210648149</v>
      </c>
      <c r="I5461" t="b">
        <v>0</v>
      </c>
      <c r="J5461" t="b">
        <v>1</v>
      </c>
      <c r="K5461" t="s">
        <v>31</v>
      </c>
      <c r="L5461" t="s">
        <v>22</v>
      </c>
      <c r="M5461">
        <v>193500</v>
      </c>
      <c r="O5461" t="s">
        <v>36</v>
      </c>
      <c r="P5461" t="s">
        <v>7986</v>
      </c>
    </row>
    <row r="5462" spans="1:16" x14ac:dyDescent="0.35">
      <c r="A5462" t="s">
        <v>6907</v>
      </c>
      <c r="B5462" t="s">
        <v>8076</v>
      </c>
      <c r="C5462" t="s">
        <v>31</v>
      </c>
      <c r="D5462" t="s">
        <v>249</v>
      </c>
      <c r="E5462" t="s">
        <v>20</v>
      </c>
      <c r="F5462" t="b">
        <v>0</v>
      </c>
      <c r="G5462" t="s">
        <v>47</v>
      </c>
      <c r="H5462" s="1">
        <v>45696.877106481479</v>
      </c>
      <c r="I5462" t="b">
        <v>1</v>
      </c>
      <c r="J5462" t="b">
        <v>1</v>
      </c>
      <c r="K5462" t="s">
        <v>31</v>
      </c>
      <c r="L5462" t="s">
        <v>22</v>
      </c>
      <c r="M5462">
        <v>125000</v>
      </c>
      <c r="O5462" t="s">
        <v>1592</v>
      </c>
      <c r="P5462" t="s">
        <v>8077</v>
      </c>
    </row>
    <row r="5463" spans="1:16" x14ac:dyDescent="0.35">
      <c r="A5463" t="s">
        <v>6907</v>
      </c>
      <c r="B5463" t="s">
        <v>7116</v>
      </c>
      <c r="C5463" t="s">
        <v>7117</v>
      </c>
      <c r="D5463" t="s">
        <v>36</v>
      </c>
      <c r="E5463" t="s">
        <v>20</v>
      </c>
      <c r="F5463" t="b">
        <v>0</v>
      </c>
      <c r="G5463" t="s">
        <v>52</v>
      </c>
      <c r="H5463" s="1">
        <v>45696.918055555558</v>
      </c>
      <c r="I5463" t="b">
        <v>1</v>
      </c>
      <c r="J5463" t="b">
        <v>1</v>
      </c>
      <c r="K5463" t="s">
        <v>31</v>
      </c>
      <c r="L5463" t="s">
        <v>32</v>
      </c>
      <c r="N5463">
        <v>60</v>
      </c>
      <c r="O5463" t="s">
        <v>7118</v>
      </c>
      <c r="P5463" t="s">
        <v>1881</v>
      </c>
    </row>
    <row r="5464" spans="1:16" x14ac:dyDescent="0.35">
      <c r="A5464" t="s">
        <v>6907</v>
      </c>
      <c r="B5464" t="s">
        <v>8047</v>
      </c>
      <c r="C5464" t="s">
        <v>563</v>
      </c>
      <c r="D5464" t="s">
        <v>36</v>
      </c>
      <c r="E5464" t="s">
        <v>20</v>
      </c>
      <c r="F5464" t="b">
        <v>0</v>
      </c>
      <c r="G5464" t="s">
        <v>52</v>
      </c>
      <c r="H5464" s="1">
        <v>45697.000173611108</v>
      </c>
      <c r="I5464" t="b">
        <v>0</v>
      </c>
      <c r="J5464" t="b">
        <v>0</v>
      </c>
      <c r="K5464" t="s">
        <v>31</v>
      </c>
      <c r="L5464" t="s">
        <v>22</v>
      </c>
      <c r="M5464">
        <v>82850</v>
      </c>
      <c r="O5464" t="s">
        <v>209</v>
      </c>
      <c r="P5464" t="s">
        <v>8048</v>
      </c>
    </row>
    <row r="5465" spans="1:16" x14ac:dyDescent="0.35">
      <c r="A5465" t="s">
        <v>6907</v>
      </c>
      <c r="B5465" t="s">
        <v>8049</v>
      </c>
      <c r="C5465" t="s">
        <v>283</v>
      </c>
      <c r="D5465" t="s">
        <v>17445</v>
      </c>
      <c r="E5465" t="s">
        <v>20</v>
      </c>
      <c r="F5465" t="b">
        <v>0</v>
      </c>
      <c r="G5465" t="s">
        <v>47</v>
      </c>
      <c r="H5465" s="1">
        <v>45697.00209490741</v>
      </c>
      <c r="I5465" t="b">
        <v>0</v>
      </c>
      <c r="J5465" t="b">
        <v>1</v>
      </c>
      <c r="K5465" t="s">
        <v>31</v>
      </c>
      <c r="L5465" t="s">
        <v>22</v>
      </c>
      <c r="M5465">
        <v>220900</v>
      </c>
      <c r="O5465" t="s">
        <v>2465</v>
      </c>
      <c r="P5465" t="s">
        <v>8050</v>
      </c>
    </row>
    <row r="5466" spans="1:16" x14ac:dyDescent="0.35">
      <c r="A5466" t="s">
        <v>6907</v>
      </c>
      <c r="B5466" t="s">
        <v>8051</v>
      </c>
      <c r="C5466" t="s">
        <v>865</v>
      </c>
      <c r="D5466" t="s">
        <v>36</v>
      </c>
      <c r="E5466" t="s">
        <v>20</v>
      </c>
      <c r="F5466" t="b">
        <v>0</v>
      </c>
      <c r="G5466" t="s">
        <v>43</v>
      </c>
      <c r="H5466" s="1">
        <v>45697.002395833333</v>
      </c>
      <c r="I5466" t="b">
        <v>0</v>
      </c>
      <c r="J5466" t="b">
        <v>1</v>
      </c>
      <c r="K5466" t="s">
        <v>31</v>
      </c>
      <c r="L5466" t="s">
        <v>22</v>
      </c>
      <c r="M5466">
        <v>122087</v>
      </c>
      <c r="O5466" t="s">
        <v>209</v>
      </c>
      <c r="P5466" t="s">
        <v>8052</v>
      </c>
    </row>
    <row r="5467" spans="1:16" x14ac:dyDescent="0.35">
      <c r="A5467" t="s">
        <v>6907</v>
      </c>
      <c r="B5467" t="s">
        <v>8053</v>
      </c>
      <c r="C5467" t="s">
        <v>132</v>
      </c>
      <c r="D5467" t="s">
        <v>36</v>
      </c>
      <c r="E5467" t="s">
        <v>20</v>
      </c>
      <c r="F5467" t="b">
        <v>0</v>
      </c>
      <c r="G5467" t="s">
        <v>30</v>
      </c>
      <c r="H5467" s="1">
        <v>45697.003298611111</v>
      </c>
      <c r="I5467" t="b">
        <v>0</v>
      </c>
      <c r="J5467" t="b">
        <v>1</v>
      </c>
      <c r="K5467" t="s">
        <v>31</v>
      </c>
      <c r="L5467" t="s">
        <v>22</v>
      </c>
      <c r="M5467">
        <v>115000</v>
      </c>
      <c r="O5467" t="s">
        <v>133</v>
      </c>
      <c r="P5467" t="s">
        <v>8054</v>
      </c>
    </row>
    <row r="5468" spans="1:16" x14ac:dyDescent="0.35">
      <c r="A5468" t="s">
        <v>6907</v>
      </c>
      <c r="B5468" t="s">
        <v>6907</v>
      </c>
      <c r="C5468" t="s">
        <v>8055</v>
      </c>
      <c r="D5468" t="s">
        <v>17461</v>
      </c>
      <c r="E5468" t="s">
        <v>20</v>
      </c>
      <c r="F5468" t="b">
        <v>0</v>
      </c>
      <c r="G5468" t="s">
        <v>4199</v>
      </c>
      <c r="H5468" s="1">
        <v>45697.273310185177</v>
      </c>
      <c r="I5468" t="b">
        <v>1</v>
      </c>
      <c r="J5468" t="b">
        <v>0</v>
      </c>
      <c r="K5468" t="s">
        <v>4199</v>
      </c>
      <c r="L5468" t="s">
        <v>22</v>
      </c>
      <c r="M5468">
        <v>65000</v>
      </c>
      <c r="O5468" t="s">
        <v>8056</v>
      </c>
      <c r="P5468" t="s">
        <v>8057</v>
      </c>
    </row>
    <row r="5469" spans="1:16" x14ac:dyDescent="0.35">
      <c r="A5469" t="s">
        <v>6907</v>
      </c>
      <c r="B5469" t="s">
        <v>8058</v>
      </c>
      <c r="C5469" t="s">
        <v>597</v>
      </c>
      <c r="D5469" t="s">
        <v>29</v>
      </c>
      <c r="E5469" t="s">
        <v>20</v>
      </c>
      <c r="F5469" t="b">
        <v>0</v>
      </c>
      <c r="G5469" t="s">
        <v>52</v>
      </c>
      <c r="H5469" s="1">
        <v>45697.293217592603</v>
      </c>
      <c r="I5469" t="b">
        <v>0</v>
      </c>
      <c r="J5469" t="b">
        <v>0</v>
      </c>
      <c r="K5469" t="s">
        <v>31</v>
      </c>
      <c r="L5469" t="s">
        <v>22</v>
      </c>
      <c r="M5469">
        <v>180000</v>
      </c>
      <c r="O5469" t="s">
        <v>8059</v>
      </c>
      <c r="P5469" t="s">
        <v>8060</v>
      </c>
    </row>
    <row r="5470" spans="1:16" x14ac:dyDescent="0.35">
      <c r="A5470" t="s">
        <v>6907</v>
      </c>
      <c r="B5470" t="s">
        <v>8061</v>
      </c>
      <c r="C5470" t="s">
        <v>7709</v>
      </c>
      <c r="D5470" t="s">
        <v>573</v>
      </c>
      <c r="E5470" t="s">
        <v>20</v>
      </c>
      <c r="F5470" t="b">
        <v>0</v>
      </c>
      <c r="G5470" t="s">
        <v>52</v>
      </c>
      <c r="H5470" s="1">
        <v>45697.334675925929</v>
      </c>
      <c r="I5470" t="b">
        <v>0</v>
      </c>
      <c r="J5470" t="b">
        <v>1</v>
      </c>
      <c r="K5470" t="s">
        <v>31</v>
      </c>
      <c r="L5470" t="s">
        <v>32</v>
      </c>
      <c r="N5470">
        <v>38.215000152587891</v>
      </c>
      <c r="O5470" t="s">
        <v>1324</v>
      </c>
      <c r="P5470" t="s">
        <v>7134</v>
      </c>
    </row>
    <row r="5471" spans="1:16" x14ac:dyDescent="0.35">
      <c r="A5471" t="s">
        <v>6907</v>
      </c>
      <c r="B5471" t="s">
        <v>8062</v>
      </c>
      <c r="C5471" t="s">
        <v>2770</v>
      </c>
      <c r="D5471" t="s">
        <v>443</v>
      </c>
      <c r="E5471" t="s">
        <v>20</v>
      </c>
      <c r="F5471" t="b">
        <v>0</v>
      </c>
      <c r="G5471" t="s">
        <v>37</v>
      </c>
      <c r="H5471" s="1">
        <v>45697.350810185177</v>
      </c>
      <c r="I5471" t="b">
        <v>0</v>
      </c>
      <c r="J5471" t="b">
        <v>0</v>
      </c>
      <c r="K5471" t="s">
        <v>37</v>
      </c>
      <c r="L5471" t="s">
        <v>22</v>
      </c>
      <c r="M5471">
        <v>109605.5</v>
      </c>
      <c r="O5471" t="s">
        <v>8063</v>
      </c>
      <c r="P5471" t="s">
        <v>8064</v>
      </c>
    </row>
    <row r="5472" spans="1:16" x14ac:dyDescent="0.35">
      <c r="A5472" t="s">
        <v>6907</v>
      </c>
      <c r="B5472" t="s">
        <v>7073</v>
      </c>
      <c r="C5472" t="s">
        <v>7244</v>
      </c>
      <c r="D5472" t="s">
        <v>29</v>
      </c>
      <c r="E5472" t="s">
        <v>296</v>
      </c>
      <c r="F5472" t="b">
        <v>0</v>
      </c>
      <c r="G5472" t="s">
        <v>47</v>
      </c>
      <c r="H5472" s="1">
        <v>45697.418923611112</v>
      </c>
      <c r="I5472" t="b">
        <v>0</v>
      </c>
      <c r="J5472" t="b">
        <v>1</v>
      </c>
      <c r="K5472" t="s">
        <v>31</v>
      </c>
      <c r="L5472" t="s">
        <v>22</v>
      </c>
      <c r="M5472">
        <v>165000</v>
      </c>
      <c r="O5472" t="s">
        <v>1225</v>
      </c>
      <c r="P5472" t="s">
        <v>8065</v>
      </c>
    </row>
    <row r="5473" spans="1:16" x14ac:dyDescent="0.35">
      <c r="A5473" t="s">
        <v>6907</v>
      </c>
      <c r="B5473" t="s">
        <v>7746</v>
      </c>
      <c r="C5473" t="s">
        <v>142</v>
      </c>
      <c r="D5473" t="s">
        <v>36</v>
      </c>
      <c r="E5473" t="s">
        <v>20</v>
      </c>
      <c r="F5473" t="b">
        <v>0</v>
      </c>
      <c r="G5473" t="s">
        <v>68</v>
      </c>
      <c r="H5473" s="1">
        <v>45697.45925925926</v>
      </c>
      <c r="I5473" t="b">
        <v>0</v>
      </c>
      <c r="J5473" t="b">
        <v>1</v>
      </c>
      <c r="K5473" t="s">
        <v>31</v>
      </c>
      <c r="L5473" t="s">
        <v>22</v>
      </c>
      <c r="M5473">
        <v>140500</v>
      </c>
      <c r="O5473" t="s">
        <v>7747</v>
      </c>
      <c r="P5473" t="s">
        <v>7748</v>
      </c>
    </row>
    <row r="5474" spans="1:16" x14ac:dyDescent="0.35">
      <c r="A5474" t="s">
        <v>6907</v>
      </c>
      <c r="B5474" t="s">
        <v>6916</v>
      </c>
      <c r="C5474" t="s">
        <v>18</v>
      </c>
      <c r="D5474" t="s">
        <v>17537</v>
      </c>
      <c r="E5474" t="s">
        <v>20</v>
      </c>
      <c r="F5474" t="b">
        <v>1</v>
      </c>
      <c r="G5474" t="s">
        <v>2105</v>
      </c>
      <c r="H5474" s="1">
        <v>45697.489560185182</v>
      </c>
      <c r="I5474" t="b">
        <v>1</v>
      </c>
      <c r="J5474" t="b">
        <v>0</v>
      </c>
      <c r="K5474" t="s">
        <v>2105</v>
      </c>
      <c r="L5474" t="s">
        <v>22</v>
      </c>
      <c r="M5474">
        <v>200000</v>
      </c>
      <c r="O5474" t="s">
        <v>8066</v>
      </c>
      <c r="P5474" t="s">
        <v>8067</v>
      </c>
    </row>
    <row r="5475" spans="1:16" x14ac:dyDescent="0.35">
      <c r="A5475" t="s">
        <v>6907</v>
      </c>
      <c r="B5475" t="s">
        <v>8047</v>
      </c>
      <c r="C5475" t="s">
        <v>6425</v>
      </c>
      <c r="D5475" t="s">
        <v>36</v>
      </c>
      <c r="E5475" t="s">
        <v>20</v>
      </c>
      <c r="F5475" t="b">
        <v>0</v>
      </c>
      <c r="G5475" t="s">
        <v>52</v>
      </c>
      <c r="H5475" s="1">
        <v>45697.501215277778</v>
      </c>
      <c r="I5475" t="b">
        <v>0</v>
      </c>
      <c r="J5475" t="b">
        <v>0</v>
      </c>
      <c r="K5475" t="s">
        <v>31</v>
      </c>
      <c r="L5475" t="s">
        <v>22</v>
      </c>
      <c r="M5475">
        <v>82850</v>
      </c>
      <c r="O5475" t="s">
        <v>209</v>
      </c>
      <c r="P5475" t="s">
        <v>8048</v>
      </c>
    </row>
    <row r="5476" spans="1:16" x14ac:dyDescent="0.35">
      <c r="A5476" t="s">
        <v>6907</v>
      </c>
      <c r="B5476" t="s">
        <v>8068</v>
      </c>
      <c r="C5476" t="s">
        <v>193</v>
      </c>
      <c r="D5476" t="s">
        <v>36</v>
      </c>
      <c r="E5476" t="s">
        <v>20</v>
      </c>
      <c r="F5476" t="b">
        <v>0</v>
      </c>
      <c r="G5476" t="s">
        <v>52</v>
      </c>
      <c r="H5476" s="1">
        <v>45697.501689814817</v>
      </c>
      <c r="I5476" t="b">
        <v>0</v>
      </c>
      <c r="J5476" t="b">
        <v>1</v>
      </c>
      <c r="K5476" t="s">
        <v>31</v>
      </c>
      <c r="L5476" t="s">
        <v>22</v>
      </c>
      <c r="M5476">
        <v>207500</v>
      </c>
      <c r="O5476" t="s">
        <v>725</v>
      </c>
      <c r="P5476" t="s">
        <v>8069</v>
      </c>
    </row>
    <row r="5477" spans="1:16" x14ac:dyDescent="0.35">
      <c r="A5477" t="s">
        <v>6907</v>
      </c>
      <c r="B5477" t="s">
        <v>8070</v>
      </c>
      <c r="C5477" t="s">
        <v>31</v>
      </c>
      <c r="D5477" t="s">
        <v>321</v>
      </c>
      <c r="E5477" t="s">
        <v>20</v>
      </c>
      <c r="F5477" t="b">
        <v>0</v>
      </c>
      <c r="G5477" t="s">
        <v>52</v>
      </c>
      <c r="H5477" s="1">
        <v>45697.626979166656</v>
      </c>
      <c r="I5477" t="b">
        <v>0</v>
      </c>
      <c r="J5477" t="b">
        <v>0</v>
      </c>
      <c r="K5477" t="s">
        <v>31</v>
      </c>
      <c r="L5477" t="s">
        <v>22</v>
      </c>
      <c r="M5477">
        <v>126500</v>
      </c>
      <c r="O5477" t="s">
        <v>8071</v>
      </c>
      <c r="P5477" t="s">
        <v>8072</v>
      </c>
    </row>
    <row r="5478" spans="1:16" x14ac:dyDescent="0.35">
      <c r="A5478" t="s">
        <v>6907</v>
      </c>
      <c r="B5478" t="s">
        <v>7604</v>
      </c>
      <c r="C5478" t="s">
        <v>7605</v>
      </c>
      <c r="D5478" t="s">
        <v>110</v>
      </c>
      <c r="E5478" t="s">
        <v>20</v>
      </c>
      <c r="F5478" t="b">
        <v>0</v>
      </c>
      <c r="G5478" t="s">
        <v>52</v>
      </c>
      <c r="H5478" s="1">
        <v>45697.710324074083</v>
      </c>
      <c r="I5478" t="b">
        <v>0</v>
      </c>
      <c r="J5478" t="b">
        <v>0</v>
      </c>
      <c r="K5478" t="s">
        <v>31</v>
      </c>
      <c r="L5478" t="s">
        <v>22</v>
      </c>
      <c r="M5478">
        <v>90094.2578125</v>
      </c>
      <c r="O5478" t="s">
        <v>7606</v>
      </c>
      <c r="P5478" t="s">
        <v>7607</v>
      </c>
    </row>
    <row r="5479" spans="1:16" x14ac:dyDescent="0.35">
      <c r="A5479" t="s">
        <v>6907</v>
      </c>
      <c r="B5479" t="s">
        <v>7955</v>
      </c>
      <c r="C5479" t="s">
        <v>410</v>
      </c>
      <c r="D5479" t="s">
        <v>36</v>
      </c>
      <c r="E5479" t="s">
        <v>20</v>
      </c>
      <c r="F5479" t="b">
        <v>0</v>
      </c>
      <c r="G5479" t="s">
        <v>68</v>
      </c>
      <c r="H5479" s="1">
        <v>45697.711342592593</v>
      </c>
      <c r="I5479" t="b">
        <v>0</v>
      </c>
      <c r="J5479" t="b">
        <v>0</v>
      </c>
      <c r="K5479" t="s">
        <v>31</v>
      </c>
      <c r="L5479" t="s">
        <v>22</v>
      </c>
      <c r="M5479">
        <v>350000</v>
      </c>
      <c r="O5479" t="s">
        <v>7956</v>
      </c>
      <c r="P5479" t="s">
        <v>7957</v>
      </c>
    </row>
    <row r="5480" spans="1:16" x14ac:dyDescent="0.35">
      <c r="A5480" t="s">
        <v>6907</v>
      </c>
      <c r="B5480" t="s">
        <v>8073</v>
      </c>
      <c r="C5480" t="s">
        <v>330</v>
      </c>
      <c r="D5480" t="s">
        <v>269</v>
      </c>
      <c r="E5480" t="s">
        <v>20</v>
      </c>
      <c r="F5480" t="b">
        <v>0</v>
      </c>
      <c r="G5480" t="s">
        <v>52</v>
      </c>
      <c r="H5480" s="1">
        <v>45697.751388888893</v>
      </c>
      <c r="I5480" t="b">
        <v>1</v>
      </c>
      <c r="J5480" t="b">
        <v>1</v>
      </c>
      <c r="K5480" t="s">
        <v>31</v>
      </c>
      <c r="L5480" t="s">
        <v>22</v>
      </c>
      <c r="M5480">
        <v>145000</v>
      </c>
      <c r="O5480" t="s">
        <v>8074</v>
      </c>
      <c r="P5480" t="s">
        <v>8075</v>
      </c>
    </row>
    <row r="5481" spans="1:16" x14ac:dyDescent="0.35">
      <c r="A5481" t="s">
        <v>6907</v>
      </c>
      <c r="B5481" t="s">
        <v>7985</v>
      </c>
      <c r="C5481" t="s">
        <v>549</v>
      </c>
      <c r="D5481" t="s">
        <v>36</v>
      </c>
      <c r="E5481" t="s">
        <v>20</v>
      </c>
      <c r="F5481" t="b">
        <v>0</v>
      </c>
      <c r="G5481" t="s">
        <v>47</v>
      </c>
      <c r="H5481" s="1">
        <v>45697.792210648149</v>
      </c>
      <c r="I5481" t="b">
        <v>0</v>
      </c>
      <c r="J5481" t="b">
        <v>1</v>
      </c>
      <c r="K5481" t="s">
        <v>31</v>
      </c>
      <c r="L5481" t="s">
        <v>22</v>
      </c>
      <c r="M5481">
        <v>193500</v>
      </c>
      <c r="O5481" t="s">
        <v>36</v>
      </c>
      <c r="P5481" t="s">
        <v>7986</v>
      </c>
    </row>
    <row r="5482" spans="1:16" x14ac:dyDescent="0.35">
      <c r="A5482" t="s">
        <v>6907</v>
      </c>
      <c r="B5482" t="s">
        <v>8076</v>
      </c>
      <c r="C5482" t="s">
        <v>31</v>
      </c>
      <c r="D5482" t="s">
        <v>249</v>
      </c>
      <c r="E5482" t="s">
        <v>20</v>
      </c>
      <c r="F5482" t="b">
        <v>0</v>
      </c>
      <c r="G5482" t="s">
        <v>47</v>
      </c>
      <c r="H5482" s="1">
        <v>45697.877106481479</v>
      </c>
      <c r="I5482" t="b">
        <v>1</v>
      </c>
      <c r="J5482" t="b">
        <v>1</v>
      </c>
      <c r="K5482" t="s">
        <v>31</v>
      </c>
      <c r="L5482" t="s">
        <v>22</v>
      </c>
      <c r="M5482">
        <v>125000</v>
      </c>
      <c r="O5482" t="s">
        <v>1592</v>
      </c>
      <c r="P5482" t="s">
        <v>8077</v>
      </c>
    </row>
    <row r="5483" spans="1:16" x14ac:dyDescent="0.35">
      <c r="A5483" t="s">
        <v>6907</v>
      </c>
      <c r="B5483" t="s">
        <v>7116</v>
      </c>
      <c r="C5483" t="s">
        <v>7117</v>
      </c>
      <c r="D5483" t="s">
        <v>36</v>
      </c>
      <c r="E5483" t="s">
        <v>20</v>
      </c>
      <c r="F5483" t="b">
        <v>0</v>
      </c>
      <c r="G5483" t="s">
        <v>52</v>
      </c>
      <c r="H5483" s="1">
        <v>45697.918055555558</v>
      </c>
      <c r="I5483" t="b">
        <v>1</v>
      </c>
      <c r="J5483" t="b">
        <v>1</v>
      </c>
      <c r="K5483" t="s">
        <v>31</v>
      </c>
      <c r="L5483" t="s">
        <v>32</v>
      </c>
      <c r="N5483">
        <v>60</v>
      </c>
      <c r="O5483" t="s">
        <v>7118</v>
      </c>
      <c r="P5483" t="s">
        <v>1881</v>
      </c>
    </row>
    <row r="5484" spans="1:16" x14ac:dyDescent="0.35">
      <c r="A5484" t="s">
        <v>6907</v>
      </c>
      <c r="B5484" t="s">
        <v>8047</v>
      </c>
      <c r="C5484" t="s">
        <v>563</v>
      </c>
      <c r="D5484" t="s">
        <v>36</v>
      </c>
      <c r="E5484" t="s">
        <v>20</v>
      </c>
      <c r="F5484" t="b">
        <v>0</v>
      </c>
      <c r="G5484" t="s">
        <v>52</v>
      </c>
      <c r="H5484" s="1">
        <v>45698.000173611108</v>
      </c>
      <c r="I5484" t="b">
        <v>0</v>
      </c>
      <c r="J5484" t="b">
        <v>0</v>
      </c>
      <c r="K5484" t="s">
        <v>31</v>
      </c>
      <c r="L5484" t="s">
        <v>22</v>
      </c>
      <c r="M5484">
        <v>82850</v>
      </c>
      <c r="O5484" t="s">
        <v>209</v>
      </c>
      <c r="P5484" t="s">
        <v>8048</v>
      </c>
    </row>
    <row r="5485" spans="1:16" x14ac:dyDescent="0.35">
      <c r="A5485" t="s">
        <v>6907</v>
      </c>
      <c r="B5485" t="s">
        <v>8049</v>
      </c>
      <c r="C5485" t="s">
        <v>283</v>
      </c>
      <c r="D5485" t="s">
        <v>17445</v>
      </c>
      <c r="E5485" t="s">
        <v>20</v>
      </c>
      <c r="F5485" t="b">
        <v>0</v>
      </c>
      <c r="G5485" t="s">
        <v>47</v>
      </c>
      <c r="H5485" s="1">
        <v>45698.00209490741</v>
      </c>
      <c r="I5485" t="b">
        <v>0</v>
      </c>
      <c r="J5485" t="b">
        <v>1</v>
      </c>
      <c r="K5485" t="s">
        <v>31</v>
      </c>
      <c r="L5485" t="s">
        <v>22</v>
      </c>
      <c r="M5485">
        <v>220900</v>
      </c>
      <c r="O5485" t="s">
        <v>2465</v>
      </c>
      <c r="P5485" t="s">
        <v>8050</v>
      </c>
    </row>
    <row r="5486" spans="1:16" x14ac:dyDescent="0.35">
      <c r="A5486" t="s">
        <v>6907</v>
      </c>
      <c r="B5486" t="s">
        <v>8051</v>
      </c>
      <c r="C5486" t="s">
        <v>865</v>
      </c>
      <c r="D5486" t="s">
        <v>36</v>
      </c>
      <c r="E5486" t="s">
        <v>20</v>
      </c>
      <c r="F5486" t="b">
        <v>0</v>
      </c>
      <c r="G5486" t="s">
        <v>43</v>
      </c>
      <c r="H5486" s="1">
        <v>45698.002395833333</v>
      </c>
      <c r="I5486" t="b">
        <v>0</v>
      </c>
      <c r="J5486" t="b">
        <v>1</v>
      </c>
      <c r="K5486" t="s">
        <v>31</v>
      </c>
      <c r="L5486" t="s">
        <v>22</v>
      </c>
      <c r="M5486">
        <v>122087</v>
      </c>
      <c r="O5486" t="s">
        <v>209</v>
      </c>
      <c r="P5486" t="s">
        <v>8052</v>
      </c>
    </row>
    <row r="5487" spans="1:16" x14ac:dyDescent="0.35">
      <c r="A5487" t="s">
        <v>6907</v>
      </c>
      <c r="B5487" t="s">
        <v>8053</v>
      </c>
      <c r="C5487" t="s">
        <v>132</v>
      </c>
      <c r="D5487" t="s">
        <v>36</v>
      </c>
      <c r="E5487" t="s">
        <v>20</v>
      </c>
      <c r="F5487" t="b">
        <v>0</v>
      </c>
      <c r="G5487" t="s">
        <v>30</v>
      </c>
      <c r="H5487" s="1">
        <v>45698.003298611111</v>
      </c>
      <c r="I5487" t="b">
        <v>0</v>
      </c>
      <c r="J5487" t="b">
        <v>1</v>
      </c>
      <c r="K5487" t="s">
        <v>31</v>
      </c>
      <c r="L5487" t="s">
        <v>22</v>
      </c>
      <c r="M5487">
        <v>115000</v>
      </c>
      <c r="O5487" t="s">
        <v>133</v>
      </c>
      <c r="P5487" t="s">
        <v>8054</v>
      </c>
    </row>
    <row r="5488" spans="1:16" x14ac:dyDescent="0.35">
      <c r="A5488" t="s">
        <v>6907</v>
      </c>
      <c r="B5488" t="s">
        <v>8078</v>
      </c>
      <c r="C5488" t="s">
        <v>8079</v>
      </c>
      <c r="D5488" t="s">
        <v>110</v>
      </c>
      <c r="E5488" t="s">
        <v>20</v>
      </c>
      <c r="F5488" t="b">
        <v>0</v>
      </c>
      <c r="G5488" t="s">
        <v>171</v>
      </c>
      <c r="H5488" s="1">
        <v>45698.059699074067</v>
      </c>
      <c r="I5488" t="b">
        <v>1</v>
      </c>
      <c r="J5488" t="b">
        <v>1</v>
      </c>
      <c r="K5488" t="s">
        <v>31</v>
      </c>
      <c r="L5488" t="s">
        <v>22</v>
      </c>
      <c r="M5488">
        <v>46000</v>
      </c>
      <c r="O5488" t="s">
        <v>8080</v>
      </c>
      <c r="P5488" t="s">
        <v>8081</v>
      </c>
    </row>
    <row r="5489" spans="1:16" x14ac:dyDescent="0.35">
      <c r="A5489" t="s">
        <v>6907</v>
      </c>
      <c r="B5489" t="s">
        <v>6939</v>
      </c>
      <c r="C5489" t="s">
        <v>18</v>
      </c>
      <c r="D5489" t="s">
        <v>17445</v>
      </c>
      <c r="E5489" t="s">
        <v>20</v>
      </c>
      <c r="F5489" t="b">
        <v>1</v>
      </c>
      <c r="G5489" t="s">
        <v>7340</v>
      </c>
      <c r="H5489" s="1">
        <v>45698.257430555554</v>
      </c>
      <c r="I5489" t="b">
        <v>0</v>
      </c>
      <c r="J5489" t="b">
        <v>1</v>
      </c>
      <c r="K5489" t="s">
        <v>7340</v>
      </c>
      <c r="L5489" t="s">
        <v>22</v>
      </c>
      <c r="M5489">
        <v>184000</v>
      </c>
      <c r="O5489" t="s">
        <v>7831</v>
      </c>
      <c r="P5489" t="s">
        <v>7832</v>
      </c>
    </row>
    <row r="5490" spans="1:16" x14ac:dyDescent="0.35">
      <c r="A5490" t="s">
        <v>6907</v>
      </c>
      <c r="B5490" t="s">
        <v>6907</v>
      </c>
      <c r="C5490" t="s">
        <v>8055</v>
      </c>
      <c r="D5490" t="s">
        <v>17461</v>
      </c>
      <c r="E5490" t="s">
        <v>20</v>
      </c>
      <c r="F5490" t="b">
        <v>0</v>
      </c>
      <c r="G5490" t="s">
        <v>4199</v>
      </c>
      <c r="H5490" s="1">
        <v>45698.273310185177</v>
      </c>
      <c r="I5490" t="b">
        <v>1</v>
      </c>
      <c r="J5490" t="b">
        <v>0</v>
      </c>
      <c r="K5490" t="s">
        <v>4199</v>
      </c>
      <c r="L5490" t="s">
        <v>22</v>
      </c>
      <c r="M5490">
        <v>65000</v>
      </c>
      <c r="O5490" t="s">
        <v>8056</v>
      </c>
      <c r="P5490" t="s">
        <v>8057</v>
      </c>
    </row>
    <row r="5491" spans="1:16" x14ac:dyDescent="0.35">
      <c r="A5491" t="s">
        <v>6907</v>
      </c>
      <c r="B5491" t="s">
        <v>8058</v>
      </c>
      <c r="C5491" t="s">
        <v>597</v>
      </c>
      <c r="D5491" t="s">
        <v>29</v>
      </c>
      <c r="E5491" t="s">
        <v>20</v>
      </c>
      <c r="F5491" t="b">
        <v>0</v>
      </c>
      <c r="G5491" t="s">
        <v>52</v>
      </c>
      <c r="H5491" s="1">
        <v>45698.293217592603</v>
      </c>
      <c r="I5491" t="b">
        <v>0</v>
      </c>
      <c r="J5491" t="b">
        <v>0</v>
      </c>
      <c r="K5491" t="s">
        <v>31</v>
      </c>
      <c r="L5491" t="s">
        <v>22</v>
      </c>
      <c r="M5491">
        <v>180000</v>
      </c>
      <c r="O5491" t="s">
        <v>8059</v>
      </c>
      <c r="P5491" t="s">
        <v>8060</v>
      </c>
    </row>
    <row r="5492" spans="1:16" x14ac:dyDescent="0.35">
      <c r="A5492" t="s">
        <v>6907</v>
      </c>
      <c r="B5492" t="s">
        <v>8061</v>
      </c>
      <c r="C5492" t="s">
        <v>7709</v>
      </c>
      <c r="D5492" t="s">
        <v>573</v>
      </c>
      <c r="E5492" t="s">
        <v>20</v>
      </c>
      <c r="F5492" t="b">
        <v>0</v>
      </c>
      <c r="G5492" t="s">
        <v>52</v>
      </c>
      <c r="H5492" s="1">
        <v>45698.334675925929</v>
      </c>
      <c r="I5492" t="b">
        <v>0</v>
      </c>
      <c r="J5492" t="b">
        <v>1</v>
      </c>
      <c r="K5492" t="s">
        <v>31</v>
      </c>
      <c r="L5492" t="s">
        <v>32</v>
      </c>
      <c r="N5492">
        <v>38.215000152587891</v>
      </c>
      <c r="O5492" t="s">
        <v>1324</v>
      </c>
      <c r="P5492" t="s">
        <v>7134</v>
      </c>
    </row>
    <row r="5493" spans="1:16" x14ac:dyDescent="0.35">
      <c r="A5493" t="s">
        <v>6907</v>
      </c>
      <c r="B5493" t="s">
        <v>8062</v>
      </c>
      <c r="C5493" t="s">
        <v>2770</v>
      </c>
      <c r="D5493" t="s">
        <v>443</v>
      </c>
      <c r="E5493" t="s">
        <v>20</v>
      </c>
      <c r="F5493" t="b">
        <v>0</v>
      </c>
      <c r="G5493" t="s">
        <v>37</v>
      </c>
      <c r="H5493" s="1">
        <v>45698.350810185177</v>
      </c>
      <c r="I5493" t="b">
        <v>0</v>
      </c>
      <c r="J5493" t="b">
        <v>0</v>
      </c>
      <c r="K5493" t="s">
        <v>37</v>
      </c>
      <c r="L5493" t="s">
        <v>22</v>
      </c>
      <c r="M5493">
        <v>109605.5</v>
      </c>
      <c r="O5493" t="s">
        <v>8063</v>
      </c>
      <c r="P5493" t="s">
        <v>8064</v>
      </c>
    </row>
    <row r="5494" spans="1:16" x14ac:dyDescent="0.35">
      <c r="A5494" t="s">
        <v>6907</v>
      </c>
      <c r="B5494" t="s">
        <v>7073</v>
      </c>
      <c r="C5494" t="s">
        <v>7244</v>
      </c>
      <c r="D5494" t="s">
        <v>29</v>
      </c>
      <c r="E5494" t="s">
        <v>296</v>
      </c>
      <c r="F5494" t="b">
        <v>0</v>
      </c>
      <c r="G5494" t="s">
        <v>47</v>
      </c>
      <c r="H5494" s="1">
        <v>45698.418923611112</v>
      </c>
      <c r="I5494" t="b">
        <v>0</v>
      </c>
      <c r="J5494" t="b">
        <v>1</v>
      </c>
      <c r="K5494" t="s">
        <v>31</v>
      </c>
      <c r="L5494" t="s">
        <v>22</v>
      </c>
      <c r="M5494">
        <v>165000</v>
      </c>
      <c r="O5494" t="s">
        <v>1225</v>
      </c>
      <c r="P5494" t="s">
        <v>8065</v>
      </c>
    </row>
    <row r="5495" spans="1:16" x14ac:dyDescent="0.35">
      <c r="A5495" t="s">
        <v>6907</v>
      </c>
      <c r="B5495" t="s">
        <v>7746</v>
      </c>
      <c r="C5495" t="s">
        <v>142</v>
      </c>
      <c r="D5495" t="s">
        <v>36</v>
      </c>
      <c r="E5495" t="s">
        <v>20</v>
      </c>
      <c r="F5495" t="b">
        <v>0</v>
      </c>
      <c r="G5495" t="s">
        <v>68</v>
      </c>
      <c r="H5495" s="1">
        <v>45698.45925925926</v>
      </c>
      <c r="I5495" t="b">
        <v>0</v>
      </c>
      <c r="J5495" t="b">
        <v>1</v>
      </c>
      <c r="K5495" t="s">
        <v>31</v>
      </c>
      <c r="L5495" t="s">
        <v>22</v>
      </c>
      <c r="M5495">
        <v>140500</v>
      </c>
      <c r="O5495" t="s">
        <v>7747</v>
      </c>
      <c r="P5495" t="s">
        <v>7748</v>
      </c>
    </row>
    <row r="5496" spans="1:16" x14ac:dyDescent="0.35">
      <c r="A5496" t="s">
        <v>6907</v>
      </c>
      <c r="B5496" t="s">
        <v>6916</v>
      </c>
      <c r="C5496" t="s">
        <v>18</v>
      </c>
      <c r="D5496" t="s">
        <v>17537</v>
      </c>
      <c r="E5496" t="s">
        <v>20</v>
      </c>
      <c r="F5496" t="b">
        <v>1</v>
      </c>
      <c r="G5496" t="s">
        <v>2105</v>
      </c>
      <c r="H5496" s="1">
        <v>45698.489560185182</v>
      </c>
      <c r="I5496" t="b">
        <v>1</v>
      </c>
      <c r="J5496" t="b">
        <v>0</v>
      </c>
      <c r="K5496" t="s">
        <v>2105</v>
      </c>
      <c r="L5496" t="s">
        <v>22</v>
      </c>
      <c r="M5496">
        <v>200000</v>
      </c>
      <c r="O5496" t="s">
        <v>8066</v>
      </c>
      <c r="P5496" t="s">
        <v>8067</v>
      </c>
    </row>
    <row r="5497" spans="1:16" x14ac:dyDescent="0.35">
      <c r="A5497" t="s">
        <v>6907</v>
      </c>
      <c r="B5497" t="s">
        <v>8047</v>
      </c>
      <c r="C5497" t="s">
        <v>6425</v>
      </c>
      <c r="D5497" t="s">
        <v>36</v>
      </c>
      <c r="E5497" t="s">
        <v>20</v>
      </c>
      <c r="F5497" t="b">
        <v>0</v>
      </c>
      <c r="G5497" t="s">
        <v>52</v>
      </c>
      <c r="H5497" s="1">
        <v>45698.501215277778</v>
      </c>
      <c r="I5497" t="b">
        <v>0</v>
      </c>
      <c r="J5497" t="b">
        <v>0</v>
      </c>
      <c r="K5497" t="s">
        <v>31</v>
      </c>
      <c r="L5497" t="s">
        <v>22</v>
      </c>
      <c r="M5497">
        <v>82850</v>
      </c>
      <c r="O5497" t="s">
        <v>209</v>
      </c>
      <c r="P5497" t="s">
        <v>8048</v>
      </c>
    </row>
    <row r="5498" spans="1:16" x14ac:dyDescent="0.35">
      <c r="A5498" t="s">
        <v>6907</v>
      </c>
      <c r="B5498" t="s">
        <v>8068</v>
      </c>
      <c r="C5498" t="s">
        <v>193</v>
      </c>
      <c r="D5498" t="s">
        <v>36</v>
      </c>
      <c r="E5498" t="s">
        <v>20</v>
      </c>
      <c r="F5498" t="b">
        <v>0</v>
      </c>
      <c r="G5498" t="s">
        <v>52</v>
      </c>
      <c r="H5498" s="1">
        <v>45698.501689814817</v>
      </c>
      <c r="I5498" t="b">
        <v>0</v>
      </c>
      <c r="J5498" t="b">
        <v>1</v>
      </c>
      <c r="K5498" t="s">
        <v>31</v>
      </c>
      <c r="L5498" t="s">
        <v>22</v>
      </c>
      <c r="M5498">
        <v>207500</v>
      </c>
      <c r="O5498" t="s">
        <v>725</v>
      </c>
      <c r="P5498" t="s">
        <v>8069</v>
      </c>
    </row>
    <row r="5499" spans="1:16" x14ac:dyDescent="0.35">
      <c r="A5499" t="s">
        <v>6907</v>
      </c>
      <c r="B5499" t="s">
        <v>8070</v>
      </c>
      <c r="C5499" t="s">
        <v>31</v>
      </c>
      <c r="D5499" t="s">
        <v>321</v>
      </c>
      <c r="E5499" t="s">
        <v>20</v>
      </c>
      <c r="F5499" t="b">
        <v>0</v>
      </c>
      <c r="G5499" t="s">
        <v>52</v>
      </c>
      <c r="H5499" s="1">
        <v>45698.626979166656</v>
      </c>
      <c r="I5499" t="b">
        <v>0</v>
      </c>
      <c r="J5499" t="b">
        <v>0</v>
      </c>
      <c r="K5499" t="s">
        <v>31</v>
      </c>
      <c r="L5499" t="s">
        <v>22</v>
      </c>
      <c r="M5499">
        <v>126500</v>
      </c>
      <c r="O5499" t="s">
        <v>8071</v>
      </c>
      <c r="P5499" t="s">
        <v>8072</v>
      </c>
    </row>
    <row r="5500" spans="1:16" x14ac:dyDescent="0.35">
      <c r="A5500" t="s">
        <v>6907</v>
      </c>
      <c r="B5500" t="s">
        <v>7604</v>
      </c>
      <c r="C5500" t="s">
        <v>7605</v>
      </c>
      <c r="D5500" t="s">
        <v>110</v>
      </c>
      <c r="E5500" t="s">
        <v>20</v>
      </c>
      <c r="F5500" t="b">
        <v>0</v>
      </c>
      <c r="G5500" t="s">
        <v>52</v>
      </c>
      <c r="H5500" s="1">
        <v>45698.710324074083</v>
      </c>
      <c r="I5500" t="b">
        <v>0</v>
      </c>
      <c r="J5500" t="b">
        <v>0</v>
      </c>
      <c r="K5500" t="s">
        <v>31</v>
      </c>
      <c r="L5500" t="s">
        <v>22</v>
      </c>
      <c r="M5500">
        <v>90094.2578125</v>
      </c>
      <c r="O5500" t="s">
        <v>7606</v>
      </c>
      <c r="P5500" t="s">
        <v>7607</v>
      </c>
    </row>
    <row r="5501" spans="1:16" x14ac:dyDescent="0.35">
      <c r="A5501" t="s">
        <v>6907</v>
      </c>
      <c r="B5501" t="s">
        <v>7955</v>
      </c>
      <c r="C5501" t="s">
        <v>410</v>
      </c>
      <c r="D5501" t="s">
        <v>36</v>
      </c>
      <c r="E5501" t="s">
        <v>20</v>
      </c>
      <c r="F5501" t="b">
        <v>0</v>
      </c>
      <c r="G5501" t="s">
        <v>68</v>
      </c>
      <c r="H5501" s="1">
        <v>45698.711342592593</v>
      </c>
      <c r="I5501" t="b">
        <v>0</v>
      </c>
      <c r="J5501" t="b">
        <v>0</v>
      </c>
      <c r="K5501" t="s">
        <v>31</v>
      </c>
      <c r="L5501" t="s">
        <v>22</v>
      </c>
      <c r="M5501">
        <v>350000</v>
      </c>
      <c r="O5501" t="s">
        <v>7956</v>
      </c>
      <c r="P5501" t="s">
        <v>7957</v>
      </c>
    </row>
    <row r="5502" spans="1:16" x14ac:dyDescent="0.35">
      <c r="A5502" t="s">
        <v>6907</v>
      </c>
      <c r="B5502" t="s">
        <v>8073</v>
      </c>
      <c r="C5502" t="s">
        <v>330</v>
      </c>
      <c r="D5502" t="s">
        <v>269</v>
      </c>
      <c r="E5502" t="s">
        <v>20</v>
      </c>
      <c r="F5502" t="b">
        <v>0</v>
      </c>
      <c r="G5502" t="s">
        <v>52</v>
      </c>
      <c r="H5502" s="1">
        <v>45698.751388888893</v>
      </c>
      <c r="I5502" t="b">
        <v>1</v>
      </c>
      <c r="J5502" t="b">
        <v>1</v>
      </c>
      <c r="K5502" t="s">
        <v>31</v>
      </c>
      <c r="L5502" t="s">
        <v>22</v>
      </c>
      <c r="M5502">
        <v>145000</v>
      </c>
      <c r="O5502" t="s">
        <v>8074</v>
      </c>
      <c r="P5502" t="s">
        <v>8075</v>
      </c>
    </row>
    <row r="5503" spans="1:16" x14ac:dyDescent="0.35">
      <c r="A5503" t="s">
        <v>6907</v>
      </c>
      <c r="B5503" t="s">
        <v>7985</v>
      </c>
      <c r="C5503" t="s">
        <v>549</v>
      </c>
      <c r="D5503" t="s">
        <v>36</v>
      </c>
      <c r="E5503" t="s">
        <v>20</v>
      </c>
      <c r="F5503" t="b">
        <v>0</v>
      </c>
      <c r="G5503" t="s">
        <v>47</v>
      </c>
      <c r="H5503" s="1">
        <v>45698.792210648149</v>
      </c>
      <c r="I5503" t="b">
        <v>0</v>
      </c>
      <c r="J5503" t="b">
        <v>1</v>
      </c>
      <c r="K5503" t="s">
        <v>31</v>
      </c>
      <c r="L5503" t="s">
        <v>22</v>
      </c>
      <c r="M5503">
        <v>193500</v>
      </c>
      <c r="O5503" t="s">
        <v>36</v>
      </c>
      <c r="P5503" t="s">
        <v>7986</v>
      </c>
    </row>
    <row r="5504" spans="1:16" x14ac:dyDescent="0.35">
      <c r="A5504" t="s">
        <v>6907</v>
      </c>
      <c r="B5504" t="s">
        <v>8082</v>
      </c>
      <c r="C5504" t="s">
        <v>4923</v>
      </c>
      <c r="D5504" t="s">
        <v>17488</v>
      </c>
      <c r="E5504" t="s">
        <v>20</v>
      </c>
      <c r="F5504" t="b">
        <v>0</v>
      </c>
      <c r="G5504" t="s">
        <v>52</v>
      </c>
      <c r="H5504" s="1">
        <v>45698.792962962973</v>
      </c>
      <c r="I5504" t="b">
        <v>0</v>
      </c>
      <c r="J5504" t="b">
        <v>0</v>
      </c>
      <c r="K5504" t="s">
        <v>31</v>
      </c>
      <c r="L5504" t="s">
        <v>22</v>
      </c>
      <c r="M5504">
        <v>90000</v>
      </c>
      <c r="O5504" t="s">
        <v>8083</v>
      </c>
      <c r="P5504" t="s">
        <v>8084</v>
      </c>
    </row>
    <row r="5505" spans="1:16" x14ac:dyDescent="0.35">
      <c r="A5505" t="s">
        <v>6907</v>
      </c>
      <c r="B5505" t="s">
        <v>8076</v>
      </c>
      <c r="C5505" t="s">
        <v>31</v>
      </c>
      <c r="D5505" t="s">
        <v>249</v>
      </c>
      <c r="E5505" t="s">
        <v>20</v>
      </c>
      <c r="F5505" t="b">
        <v>0</v>
      </c>
      <c r="G5505" t="s">
        <v>47</v>
      </c>
      <c r="H5505" s="1">
        <v>45698.877106481479</v>
      </c>
      <c r="I5505" t="b">
        <v>1</v>
      </c>
      <c r="J5505" t="b">
        <v>1</v>
      </c>
      <c r="K5505" t="s">
        <v>31</v>
      </c>
      <c r="L5505" t="s">
        <v>22</v>
      </c>
      <c r="M5505">
        <v>125000</v>
      </c>
      <c r="O5505" t="s">
        <v>1592</v>
      </c>
      <c r="P5505" t="s">
        <v>8077</v>
      </c>
    </row>
    <row r="5506" spans="1:16" x14ac:dyDescent="0.35">
      <c r="A5506" t="s">
        <v>6907</v>
      </c>
      <c r="B5506" t="s">
        <v>7116</v>
      </c>
      <c r="C5506" t="s">
        <v>7117</v>
      </c>
      <c r="D5506" t="s">
        <v>36</v>
      </c>
      <c r="E5506" t="s">
        <v>20</v>
      </c>
      <c r="F5506" t="b">
        <v>0</v>
      </c>
      <c r="G5506" t="s">
        <v>52</v>
      </c>
      <c r="H5506" s="1">
        <v>45698.918055555558</v>
      </c>
      <c r="I5506" t="b">
        <v>1</v>
      </c>
      <c r="J5506" t="b">
        <v>1</v>
      </c>
      <c r="K5506" t="s">
        <v>31</v>
      </c>
      <c r="L5506" t="s">
        <v>32</v>
      </c>
      <c r="N5506">
        <v>60</v>
      </c>
      <c r="O5506" t="s">
        <v>7118</v>
      </c>
      <c r="P5506" t="s">
        <v>1881</v>
      </c>
    </row>
    <row r="5507" spans="1:16" x14ac:dyDescent="0.35">
      <c r="A5507" t="s">
        <v>6907</v>
      </c>
      <c r="B5507" t="s">
        <v>8047</v>
      </c>
      <c r="C5507" t="s">
        <v>563</v>
      </c>
      <c r="D5507" t="s">
        <v>36</v>
      </c>
      <c r="E5507" t="s">
        <v>20</v>
      </c>
      <c r="F5507" t="b">
        <v>0</v>
      </c>
      <c r="G5507" t="s">
        <v>52</v>
      </c>
      <c r="H5507" s="1">
        <v>45699.000173611108</v>
      </c>
      <c r="I5507" t="b">
        <v>0</v>
      </c>
      <c r="J5507" t="b">
        <v>0</v>
      </c>
      <c r="K5507" t="s">
        <v>31</v>
      </c>
      <c r="L5507" t="s">
        <v>22</v>
      </c>
      <c r="M5507">
        <v>82850</v>
      </c>
      <c r="O5507" t="s">
        <v>209</v>
      </c>
      <c r="P5507" t="s">
        <v>8048</v>
      </c>
    </row>
    <row r="5508" spans="1:16" x14ac:dyDescent="0.35">
      <c r="A5508" t="s">
        <v>6907</v>
      </c>
      <c r="B5508" t="s">
        <v>8049</v>
      </c>
      <c r="C5508" t="s">
        <v>283</v>
      </c>
      <c r="D5508" t="s">
        <v>17445</v>
      </c>
      <c r="E5508" t="s">
        <v>20</v>
      </c>
      <c r="F5508" t="b">
        <v>0</v>
      </c>
      <c r="G5508" t="s">
        <v>47</v>
      </c>
      <c r="H5508" s="1">
        <v>45699.00209490741</v>
      </c>
      <c r="I5508" t="b">
        <v>0</v>
      </c>
      <c r="J5508" t="b">
        <v>1</v>
      </c>
      <c r="K5508" t="s">
        <v>31</v>
      </c>
      <c r="L5508" t="s">
        <v>22</v>
      </c>
      <c r="M5508">
        <v>220900</v>
      </c>
      <c r="O5508" t="s">
        <v>2465</v>
      </c>
      <c r="P5508" t="s">
        <v>8050</v>
      </c>
    </row>
    <row r="5509" spans="1:16" x14ac:dyDescent="0.35">
      <c r="A5509" t="s">
        <v>6907</v>
      </c>
      <c r="B5509" t="s">
        <v>8051</v>
      </c>
      <c r="C5509" t="s">
        <v>865</v>
      </c>
      <c r="D5509" t="s">
        <v>36</v>
      </c>
      <c r="E5509" t="s">
        <v>20</v>
      </c>
      <c r="F5509" t="b">
        <v>0</v>
      </c>
      <c r="G5509" t="s">
        <v>43</v>
      </c>
      <c r="H5509" s="1">
        <v>45699.002395833333</v>
      </c>
      <c r="I5509" t="b">
        <v>0</v>
      </c>
      <c r="J5509" t="b">
        <v>1</v>
      </c>
      <c r="K5509" t="s">
        <v>31</v>
      </c>
      <c r="L5509" t="s">
        <v>22</v>
      </c>
      <c r="M5509">
        <v>122087</v>
      </c>
      <c r="O5509" t="s">
        <v>209</v>
      </c>
      <c r="P5509" t="s">
        <v>8052</v>
      </c>
    </row>
    <row r="5510" spans="1:16" x14ac:dyDescent="0.35">
      <c r="A5510" t="s">
        <v>6907</v>
      </c>
      <c r="B5510" t="s">
        <v>8053</v>
      </c>
      <c r="C5510" t="s">
        <v>132</v>
      </c>
      <c r="D5510" t="s">
        <v>36</v>
      </c>
      <c r="E5510" t="s">
        <v>20</v>
      </c>
      <c r="F5510" t="b">
        <v>0</v>
      </c>
      <c r="G5510" t="s">
        <v>30</v>
      </c>
      <c r="H5510" s="1">
        <v>45699.003298611111</v>
      </c>
      <c r="I5510" t="b">
        <v>0</v>
      </c>
      <c r="J5510" t="b">
        <v>1</v>
      </c>
      <c r="K5510" t="s">
        <v>31</v>
      </c>
      <c r="L5510" t="s">
        <v>22</v>
      </c>
      <c r="M5510">
        <v>115000</v>
      </c>
      <c r="O5510" t="s">
        <v>133</v>
      </c>
      <c r="P5510" t="s">
        <v>8054</v>
      </c>
    </row>
    <row r="5511" spans="1:16" x14ac:dyDescent="0.35">
      <c r="A5511" t="s">
        <v>6907</v>
      </c>
      <c r="B5511" t="s">
        <v>8078</v>
      </c>
      <c r="C5511" t="s">
        <v>8079</v>
      </c>
      <c r="D5511" t="s">
        <v>110</v>
      </c>
      <c r="E5511" t="s">
        <v>20</v>
      </c>
      <c r="F5511" t="b">
        <v>0</v>
      </c>
      <c r="G5511" t="s">
        <v>171</v>
      </c>
      <c r="H5511" s="1">
        <v>45699.059699074067</v>
      </c>
      <c r="I5511" t="b">
        <v>1</v>
      </c>
      <c r="J5511" t="b">
        <v>1</v>
      </c>
      <c r="K5511" t="s">
        <v>31</v>
      </c>
      <c r="L5511" t="s">
        <v>22</v>
      </c>
      <c r="M5511">
        <v>46000</v>
      </c>
      <c r="O5511" t="s">
        <v>8080</v>
      </c>
      <c r="P5511" t="s">
        <v>8081</v>
      </c>
    </row>
    <row r="5512" spans="1:16" x14ac:dyDescent="0.35">
      <c r="A5512" t="s">
        <v>6907</v>
      </c>
      <c r="B5512" t="s">
        <v>6939</v>
      </c>
      <c r="C5512" t="s">
        <v>18</v>
      </c>
      <c r="D5512" t="s">
        <v>17445</v>
      </c>
      <c r="E5512" t="s">
        <v>20</v>
      </c>
      <c r="F5512" t="b">
        <v>1</v>
      </c>
      <c r="G5512" t="s">
        <v>7340</v>
      </c>
      <c r="H5512" s="1">
        <v>45699.257430555554</v>
      </c>
      <c r="I5512" t="b">
        <v>0</v>
      </c>
      <c r="J5512" t="b">
        <v>1</v>
      </c>
      <c r="K5512" t="s">
        <v>7340</v>
      </c>
      <c r="L5512" t="s">
        <v>22</v>
      </c>
      <c r="M5512">
        <v>184000</v>
      </c>
      <c r="O5512" t="s">
        <v>7831</v>
      </c>
      <c r="P5512" t="s">
        <v>7832</v>
      </c>
    </row>
    <row r="5513" spans="1:16" x14ac:dyDescent="0.35">
      <c r="A5513" t="s">
        <v>6907</v>
      </c>
      <c r="B5513" t="s">
        <v>6907</v>
      </c>
      <c r="C5513" t="s">
        <v>8055</v>
      </c>
      <c r="D5513" t="s">
        <v>17461</v>
      </c>
      <c r="E5513" t="s">
        <v>20</v>
      </c>
      <c r="F5513" t="b">
        <v>0</v>
      </c>
      <c r="G5513" t="s">
        <v>4199</v>
      </c>
      <c r="H5513" s="1">
        <v>45699.273310185177</v>
      </c>
      <c r="I5513" t="b">
        <v>1</v>
      </c>
      <c r="J5513" t="b">
        <v>0</v>
      </c>
      <c r="K5513" t="s">
        <v>4199</v>
      </c>
      <c r="L5513" t="s">
        <v>22</v>
      </c>
      <c r="M5513">
        <v>65000</v>
      </c>
      <c r="O5513" t="s">
        <v>8056</v>
      </c>
      <c r="P5513" t="s">
        <v>8057</v>
      </c>
    </row>
    <row r="5514" spans="1:16" x14ac:dyDescent="0.35">
      <c r="A5514" t="s">
        <v>6907</v>
      </c>
      <c r="B5514" t="s">
        <v>8058</v>
      </c>
      <c r="C5514" t="s">
        <v>597</v>
      </c>
      <c r="D5514" t="s">
        <v>29</v>
      </c>
      <c r="E5514" t="s">
        <v>20</v>
      </c>
      <c r="F5514" t="b">
        <v>0</v>
      </c>
      <c r="G5514" t="s">
        <v>52</v>
      </c>
      <c r="H5514" s="1">
        <v>45699.293217592603</v>
      </c>
      <c r="I5514" t="b">
        <v>0</v>
      </c>
      <c r="J5514" t="b">
        <v>0</v>
      </c>
      <c r="K5514" t="s">
        <v>31</v>
      </c>
      <c r="L5514" t="s">
        <v>22</v>
      </c>
      <c r="M5514">
        <v>180000</v>
      </c>
      <c r="O5514" t="s">
        <v>8059</v>
      </c>
      <c r="P5514" t="s">
        <v>8060</v>
      </c>
    </row>
    <row r="5515" spans="1:16" x14ac:dyDescent="0.35">
      <c r="A5515" t="s">
        <v>6907</v>
      </c>
      <c r="B5515" t="s">
        <v>8061</v>
      </c>
      <c r="C5515" t="s">
        <v>7709</v>
      </c>
      <c r="D5515" t="s">
        <v>573</v>
      </c>
      <c r="E5515" t="s">
        <v>20</v>
      </c>
      <c r="F5515" t="b">
        <v>0</v>
      </c>
      <c r="G5515" t="s">
        <v>52</v>
      </c>
      <c r="H5515" s="1">
        <v>45699.334675925929</v>
      </c>
      <c r="I5515" t="b">
        <v>0</v>
      </c>
      <c r="J5515" t="b">
        <v>1</v>
      </c>
      <c r="K5515" t="s">
        <v>31</v>
      </c>
      <c r="L5515" t="s">
        <v>32</v>
      </c>
      <c r="N5515">
        <v>38.215000152587891</v>
      </c>
      <c r="O5515" t="s">
        <v>1324</v>
      </c>
      <c r="P5515" t="s">
        <v>7134</v>
      </c>
    </row>
    <row r="5516" spans="1:16" x14ac:dyDescent="0.35">
      <c r="A5516" t="s">
        <v>6907</v>
      </c>
      <c r="B5516" t="s">
        <v>8062</v>
      </c>
      <c r="C5516" t="s">
        <v>2770</v>
      </c>
      <c r="D5516" t="s">
        <v>443</v>
      </c>
      <c r="E5516" t="s">
        <v>20</v>
      </c>
      <c r="F5516" t="b">
        <v>0</v>
      </c>
      <c r="G5516" t="s">
        <v>37</v>
      </c>
      <c r="H5516" s="1">
        <v>45699.350810185177</v>
      </c>
      <c r="I5516" t="b">
        <v>0</v>
      </c>
      <c r="J5516" t="b">
        <v>0</v>
      </c>
      <c r="K5516" t="s">
        <v>37</v>
      </c>
      <c r="L5516" t="s">
        <v>22</v>
      </c>
      <c r="M5516">
        <v>109605.5</v>
      </c>
      <c r="O5516" t="s">
        <v>8063</v>
      </c>
      <c r="P5516" t="s">
        <v>8064</v>
      </c>
    </row>
    <row r="5517" spans="1:16" x14ac:dyDescent="0.35">
      <c r="A5517" t="s">
        <v>6907</v>
      </c>
      <c r="B5517" t="s">
        <v>7073</v>
      </c>
      <c r="C5517" t="s">
        <v>7244</v>
      </c>
      <c r="D5517" t="s">
        <v>29</v>
      </c>
      <c r="E5517" t="s">
        <v>296</v>
      </c>
      <c r="F5517" t="b">
        <v>0</v>
      </c>
      <c r="G5517" t="s">
        <v>47</v>
      </c>
      <c r="H5517" s="1">
        <v>45699.418923611112</v>
      </c>
      <c r="I5517" t="b">
        <v>0</v>
      </c>
      <c r="J5517" t="b">
        <v>1</v>
      </c>
      <c r="K5517" t="s">
        <v>31</v>
      </c>
      <c r="L5517" t="s">
        <v>22</v>
      </c>
      <c r="M5517">
        <v>165000</v>
      </c>
      <c r="O5517" t="s">
        <v>1225</v>
      </c>
      <c r="P5517" t="s">
        <v>8065</v>
      </c>
    </row>
    <row r="5518" spans="1:16" x14ac:dyDescent="0.35">
      <c r="A5518" t="s">
        <v>6907</v>
      </c>
      <c r="B5518" t="s">
        <v>7746</v>
      </c>
      <c r="C5518" t="s">
        <v>142</v>
      </c>
      <c r="D5518" t="s">
        <v>36</v>
      </c>
      <c r="E5518" t="s">
        <v>20</v>
      </c>
      <c r="F5518" t="b">
        <v>0</v>
      </c>
      <c r="G5518" t="s">
        <v>68</v>
      </c>
      <c r="H5518" s="1">
        <v>45699.45925925926</v>
      </c>
      <c r="I5518" t="b">
        <v>0</v>
      </c>
      <c r="J5518" t="b">
        <v>1</v>
      </c>
      <c r="K5518" t="s">
        <v>31</v>
      </c>
      <c r="L5518" t="s">
        <v>22</v>
      </c>
      <c r="M5518">
        <v>140500</v>
      </c>
      <c r="O5518" t="s">
        <v>7747</v>
      </c>
      <c r="P5518" t="s">
        <v>7748</v>
      </c>
    </row>
    <row r="5519" spans="1:16" x14ac:dyDescent="0.35">
      <c r="A5519" t="s">
        <v>6907</v>
      </c>
      <c r="B5519" t="s">
        <v>6916</v>
      </c>
      <c r="C5519" t="s">
        <v>18</v>
      </c>
      <c r="D5519" t="s">
        <v>17537</v>
      </c>
      <c r="E5519" t="s">
        <v>20</v>
      </c>
      <c r="F5519" t="b">
        <v>1</v>
      </c>
      <c r="G5519" t="s">
        <v>2105</v>
      </c>
      <c r="H5519" s="1">
        <v>45699.489560185182</v>
      </c>
      <c r="I5519" t="b">
        <v>1</v>
      </c>
      <c r="J5519" t="b">
        <v>0</v>
      </c>
      <c r="K5519" t="s">
        <v>2105</v>
      </c>
      <c r="L5519" t="s">
        <v>22</v>
      </c>
      <c r="M5519">
        <v>200000</v>
      </c>
      <c r="O5519" t="s">
        <v>8066</v>
      </c>
      <c r="P5519" t="s">
        <v>8067</v>
      </c>
    </row>
    <row r="5520" spans="1:16" x14ac:dyDescent="0.35">
      <c r="A5520" t="s">
        <v>6907</v>
      </c>
      <c r="B5520" t="s">
        <v>8047</v>
      </c>
      <c r="C5520" t="s">
        <v>6425</v>
      </c>
      <c r="D5520" t="s">
        <v>36</v>
      </c>
      <c r="E5520" t="s">
        <v>20</v>
      </c>
      <c r="F5520" t="b">
        <v>0</v>
      </c>
      <c r="G5520" t="s">
        <v>52</v>
      </c>
      <c r="H5520" s="1">
        <v>45699.501215277778</v>
      </c>
      <c r="I5520" t="b">
        <v>0</v>
      </c>
      <c r="J5520" t="b">
        <v>0</v>
      </c>
      <c r="K5520" t="s">
        <v>31</v>
      </c>
      <c r="L5520" t="s">
        <v>22</v>
      </c>
      <c r="M5520">
        <v>82850</v>
      </c>
      <c r="O5520" t="s">
        <v>209</v>
      </c>
      <c r="P5520" t="s">
        <v>8048</v>
      </c>
    </row>
    <row r="5521" spans="1:16" x14ac:dyDescent="0.35">
      <c r="A5521" t="s">
        <v>6907</v>
      </c>
      <c r="B5521" t="s">
        <v>8068</v>
      </c>
      <c r="C5521" t="s">
        <v>193</v>
      </c>
      <c r="D5521" t="s">
        <v>36</v>
      </c>
      <c r="E5521" t="s">
        <v>20</v>
      </c>
      <c r="F5521" t="b">
        <v>0</v>
      </c>
      <c r="G5521" t="s">
        <v>52</v>
      </c>
      <c r="H5521" s="1">
        <v>45699.501689814817</v>
      </c>
      <c r="I5521" t="b">
        <v>0</v>
      </c>
      <c r="J5521" t="b">
        <v>1</v>
      </c>
      <c r="K5521" t="s">
        <v>31</v>
      </c>
      <c r="L5521" t="s">
        <v>22</v>
      </c>
      <c r="M5521">
        <v>207500</v>
      </c>
      <c r="O5521" t="s">
        <v>725</v>
      </c>
      <c r="P5521" t="s">
        <v>8069</v>
      </c>
    </row>
    <row r="5522" spans="1:16" x14ac:dyDescent="0.35">
      <c r="A5522" t="s">
        <v>6907</v>
      </c>
      <c r="B5522" t="s">
        <v>8070</v>
      </c>
      <c r="C5522" t="s">
        <v>31</v>
      </c>
      <c r="D5522" t="s">
        <v>321</v>
      </c>
      <c r="E5522" t="s">
        <v>20</v>
      </c>
      <c r="F5522" t="b">
        <v>0</v>
      </c>
      <c r="G5522" t="s">
        <v>52</v>
      </c>
      <c r="H5522" s="1">
        <v>45699.626979166656</v>
      </c>
      <c r="I5522" t="b">
        <v>0</v>
      </c>
      <c r="J5522" t="b">
        <v>0</v>
      </c>
      <c r="K5522" t="s">
        <v>31</v>
      </c>
      <c r="L5522" t="s">
        <v>22</v>
      </c>
      <c r="M5522">
        <v>126500</v>
      </c>
      <c r="O5522" t="s">
        <v>8071</v>
      </c>
      <c r="P5522" t="s">
        <v>8072</v>
      </c>
    </row>
    <row r="5523" spans="1:16" x14ac:dyDescent="0.35">
      <c r="A5523" t="s">
        <v>6907</v>
      </c>
      <c r="B5523" t="s">
        <v>7604</v>
      </c>
      <c r="C5523" t="s">
        <v>7605</v>
      </c>
      <c r="D5523" t="s">
        <v>110</v>
      </c>
      <c r="E5523" t="s">
        <v>20</v>
      </c>
      <c r="F5523" t="b">
        <v>0</v>
      </c>
      <c r="G5523" t="s">
        <v>52</v>
      </c>
      <c r="H5523" s="1">
        <v>45699.710324074083</v>
      </c>
      <c r="I5523" t="b">
        <v>0</v>
      </c>
      <c r="J5523" t="b">
        <v>0</v>
      </c>
      <c r="K5523" t="s">
        <v>31</v>
      </c>
      <c r="L5523" t="s">
        <v>22</v>
      </c>
      <c r="M5523">
        <v>90094.2578125</v>
      </c>
      <c r="O5523" t="s">
        <v>7606</v>
      </c>
      <c r="P5523" t="s">
        <v>7607</v>
      </c>
    </row>
    <row r="5524" spans="1:16" x14ac:dyDescent="0.35">
      <c r="A5524" t="s">
        <v>6907</v>
      </c>
      <c r="B5524" t="s">
        <v>7955</v>
      </c>
      <c r="C5524" t="s">
        <v>410</v>
      </c>
      <c r="D5524" t="s">
        <v>36</v>
      </c>
      <c r="E5524" t="s">
        <v>20</v>
      </c>
      <c r="F5524" t="b">
        <v>0</v>
      </c>
      <c r="G5524" t="s">
        <v>68</v>
      </c>
      <c r="H5524" s="1">
        <v>45699.711342592593</v>
      </c>
      <c r="I5524" t="b">
        <v>0</v>
      </c>
      <c r="J5524" t="b">
        <v>0</v>
      </c>
      <c r="K5524" t="s">
        <v>31</v>
      </c>
      <c r="L5524" t="s">
        <v>22</v>
      </c>
      <c r="M5524">
        <v>350000</v>
      </c>
      <c r="O5524" t="s">
        <v>7956</v>
      </c>
      <c r="P5524" t="s">
        <v>7957</v>
      </c>
    </row>
    <row r="5525" spans="1:16" x14ac:dyDescent="0.35">
      <c r="A5525" t="s">
        <v>6907</v>
      </c>
      <c r="B5525" t="s">
        <v>8073</v>
      </c>
      <c r="C5525" t="s">
        <v>330</v>
      </c>
      <c r="D5525" t="s">
        <v>269</v>
      </c>
      <c r="E5525" t="s">
        <v>20</v>
      </c>
      <c r="F5525" t="b">
        <v>0</v>
      </c>
      <c r="G5525" t="s">
        <v>52</v>
      </c>
      <c r="H5525" s="1">
        <v>45699.751388888893</v>
      </c>
      <c r="I5525" t="b">
        <v>1</v>
      </c>
      <c r="J5525" t="b">
        <v>1</v>
      </c>
      <c r="K5525" t="s">
        <v>31</v>
      </c>
      <c r="L5525" t="s">
        <v>22</v>
      </c>
      <c r="M5525">
        <v>145000</v>
      </c>
      <c r="O5525" t="s">
        <v>8074</v>
      </c>
      <c r="P5525" t="s">
        <v>8075</v>
      </c>
    </row>
    <row r="5526" spans="1:16" x14ac:dyDescent="0.35">
      <c r="A5526" t="s">
        <v>6907</v>
      </c>
      <c r="B5526" t="s">
        <v>7985</v>
      </c>
      <c r="C5526" t="s">
        <v>549</v>
      </c>
      <c r="D5526" t="s">
        <v>36</v>
      </c>
      <c r="E5526" t="s">
        <v>20</v>
      </c>
      <c r="F5526" t="b">
        <v>0</v>
      </c>
      <c r="G5526" t="s">
        <v>47</v>
      </c>
      <c r="H5526" s="1">
        <v>45699.792210648149</v>
      </c>
      <c r="I5526" t="b">
        <v>0</v>
      </c>
      <c r="J5526" t="b">
        <v>1</v>
      </c>
      <c r="K5526" t="s">
        <v>31</v>
      </c>
      <c r="L5526" t="s">
        <v>22</v>
      </c>
      <c r="M5526">
        <v>193500</v>
      </c>
      <c r="O5526" t="s">
        <v>36</v>
      </c>
      <c r="P5526" t="s">
        <v>7986</v>
      </c>
    </row>
    <row r="5527" spans="1:16" x14ac:dyDescent="0.35">
      <c r="A5527" t="s">
        <v>6907</v>
      </c>
      <c r="B5527" t="s">
        <v>8082</v>
      </c>
      <c r="C5527" t="s">
        <v>4923</v>
      </c>
      <c r="D5527" t="s">
        <v>17488</v>
      </c>
      <c r="E5527" t="s">
        <v>20</v>
      </c>
      <c r="F5527" t="b">
        <v>0</v>
      </c>
      <c r="G5527" t="s">
        <v>52</v>
      </c>
      <c r="H5527" s="1">
        <v>45699.792962962973</v>
      </c>
      <c r="I5527" t="b">
        <v>0</v>
      </c>
      <c r="J5527" t="b">
        <v>0</v>
      </c>
      <c r="K5527" t="s">
        <v>31</v>
      </c>
      <c r="L5527" t="s">
        <v>22</v>
      </c>
      <c r="M5527">
        <v>90000</v>
      </c>
      <c r="O5527" t="s">
        <v>8083</v>
      </c>
      <c r="P5527" t="s">
        <v>8084</v>
      </c>
    </row>
    <row r="5528" spans="1:16" x14ac:dyDescent="0.35">
      <c r="A5528" t="s">
        <v>6907</v>
      </c>
      <c r="B5528" t="s">
        <v>8076</v>
      </c>
      <c r="C5528" t="s">
        <v>31</v>
      </c>
      <c r="D5528" t="s">
        <v>249</v>
      </c>
      <c r="E5528" t="s">
        <v>20</v>
      </c>
      <c r="F5528" t="b">
        <v>0</v>
      </c>
      <c r="G5528" t="s">
        <v>47</v>
      </c>
      <c r="H5528" s="1">
        <v>45699.877106481479</v>
      </c>
      <c r="I5528" t="b">
        <v>1</v>
      </c>
      <c r="J5528" t="b">
        <v>1</v>
      </c>
      <c r="K5528" t="s">
        <v>31</v>
      </c>
      <c r="L5528" t="s">
        <v>22</v>
      </c>
      <c r="M5528">
        <v>125000</v>
      </c>
      <c r="O5528" t="s">
        <v>1592</v>
      </c>
      <c r="P5528" t="s">
        <v>8077</v>
      </c>
    </row>
    <row r="5529" spans="1:16" x14ac:dyDescent="0.35">
      <c r="A5529" t="s">
        <v>6907</v>
      </c>
      <c r="B5529" t="s">
        <v>7116</v>
      </c>
      <c r="C5529" t="s">
        <v>7117</v>
      </c>
      <c r="D5529" t="s">
        <v>36</v>
      </c>
      <c r="E5529" t="s">
        <v>20</v>
      </c>
      <c r="F5529" t="b">
        <v>0</v>
      </c>
      <c r="G5529" t="s">
        <v>52</v>
      </c>
      <c r="H5529" s="1">
        <v>45699.918055555558</v>
      </c>
      <c r="I5529" t="b">
        <v>1</v>
      </c>
      <c r="J5529" t="b">
        <v>1</v>
      </c>
      <c r="K5529" t="s">
        <v>31</v>
      </c>
      <c r="L5529" t="s">
        <v>32</v>
      </c>
      <c r="N5529">
        <v>60</v>
      </c>
      <c r="O5529" t="s">
        <v>7118</v>
      </c>
      <c r="P5529" t="s">
        <v>1881</v>
      </c>
    </row>
    <row r="5530" spans="1:16" x14ac:dyDescent="0.35">
      <c r="A5530" t="s">
        <v>6907</v>
      </c>
      <c r="B5530" t="s">
        <v>8047</v>
      </c>
      <c r="C5530" t="s">
        <v>563</v>
      </c>
      <c r="D5530" t="s">
        <v>36</v>
      </c>
      <c r="E5530" t="s">
        <v>20</v>
      </c>
      <c r="F5530" t="b">
        <v>0</v>
      </c>
      <c r="G5530" t="s">
        <v>52</v>
      </c>
      <c r="H5530" s="1">
        <v>45700.000173611108</v>
      </c>
      <c r="I5530" t="b">
        <v>0</v>
      </c>
      <c r="J5530" t="b">
        <v>0</v>
      </c>
      <c r="K5530" t="s">
        <v>31</v>
      </c>
      <c r="L5530" t="s">
        <v>22</v>
      </c>
      <c r="M5530">
        <v>82850</v>
      </c>
      <c r="O5530" t="s">
        <v>209</v>
      </c>
      <c r="P5530" t="s">
        <v>8048</v>
      </c>
    </row>
    <row r="5531" spans="1:16" x14ac:dyDescent="0.35">
      <c r="A5531" t="s">
        <v>6907</v>
      </c>
      <c r="B5531" t="s">
        <v>8049</v>
      </c>
      <c r="C5531" t="s">
        <v>283</v>
      </c>
      <c r="D5531" t="s">
        <v>17445</v>
      </c>
      <c r="E5531" t="s">
        <v>20</v>
      </c>
      <c r="F5531" t="b">
        <v>0</v>
      </c>
      <c r="G5531" t="s">
        <v>47</v>
      </c>
      <c r="H5531" s="1">
        <v>45700.00209490741</v>
      </c>
      <c r="I5531" t="b">
        <v>0</v>
      </c>
      <c r="J5531" t="b">
        <v>1</v>
      </c>
      <c r="K5531" t="s">
        <v>31</v>
      </c>
      <c r="L5531" t="s">
        <v>22</v>
      </c>
      <c r="M5531">
        <v>220900</v>
      </c>
      <c r="O5531" t="s">
        <v>2465</v>
      </c>
      <c r="P5531" t="s">
        <v>8050</v>
      </c>
    </row>
    <row r="5532" spans="1:16" x14ac:dyDescent="0.35">
      <c r="A5532" t="s">
        <v>6907</v>
      </c>
      <c r="B5532" t="s">
        <v>8051</v>
      </c>
      <c r="C5532" t="s">
        <v>865</v>
      </c>
      <c r="D5532" t="s">
        <v>36</v>
      </c>
      <c r="E5532" t="s">
        <v>20</v>
      </c>
      <c r="F5532" t="b">
        <v>0</v>
      </c>
      <c r="G5532" t="s">
        <v>43</v>
      </c>
      <c r="H5532" s="1">
        <v>45700.002395833333</v>
      </c>
      <c r="I5532" t="b">
        <v>0</v>
      </c>
      <c r="J5532" t="b">
        <v>1</v>
      </c>
      <c r="K5532" t="s">
        <v>31</v>
      </c>
      <c r="L5532" t="s">
        <v>22</v>
      </c>
      <c r="M5532">
        <v>122087</v>
      </c>
      <c r="O5532" t="s">
        <v>209</v>
      </c>
      <c r="P5532" t="s">
        <v>8052</v>
      </c>
    </row>
    <row r="5533" spans="1:16" x14ac:dyDescent="0.35">
      <c r="A5533" t="s">
        <v>6907</v>
      </c>
      <c r="B5533" t="s">
        <v>8053</v>
      </c>
      <c r="C5533" t="s">
        <v>132</v>
      </c>
      <c r="D5533" t="s">
        <v>36</v>
      </c>
      <c r="E5533" t="s">
        <v>20</v>
      </c>
      <c r="F5533" t="b">
        <v>0</v>
      </c>
      <c r="G5533" t="s">
        <v>30</v>
      </c>
      <c r="H5533" s="1">
        <v>45700.003298611111</v>
      </c>
      <c r="I5533" t="b">
        <v>0</v>
      </c>
      <c r="J5533" t="b">
        <v>1</v>
      </c>
      <c r="K5533" t="s">
        <v>31</v>
      </c>
      <c r="L5533" t="s">
        <v>22</v>
      </c>
      <c r="M5533">
        <v>115000</v>
      </c>
      <c r="O5533" t="s">
        <v>133</v>
      </c>
      <c r="P5533" t="s">
        <v>8054</v>
      </c>
    </row>
    <row r="5534" spans="1:16" x14ac:dyDescent="0.35">
      <c r="A5534" t="s">
        <v>6907</v>
      </c>
      <c r="B5534" t="s">
        <v>8078</v>
      </c>
      <c r="C5534" t="s">
        <v>8079</v>
      </c>
      <c r="D5534" t="s">
        <v>110</v>
      </c>
      <c r="E5534" t="s">
        <v>20</v>
      </c>
      <c r="F5534" t="b">
        <v>0</v>
      </c>
      <c r="G5534" t="s">
        <v>171</v>
      </c>
      <c r="H5534" s="1">
        <v>45700.059699074067</v>
      </c>
      <c r="I5534" t="b">
        <v>1</v>
      </c>
      <c r="J5534" t="b">
        <v>1</v>
      </c>
      <c r="K5534" t="s">
        <v>31</v>
      </c>
      <c r="L5534" t="s">
        <v>22</v>
      </c>
      <c r="M5534">
        <v>46000</v>
      </c>
      <c r="O5534" t="s">
        <v>8080</v>
      </c>
      <c r="P5534" t="s">
        <v>8081</v>
      </c>
    </row>
    <row r="5535" spans="1:16" x14ac:dyDescent="0.35">
      <c r="A5535" t="s">
        <v>6907</v>
      </c>
      <c r="B5535" t="s">
        <v>6939</v>
      </c>
      <c r="C5535" t="s">
        <v>18</v>
      </c>
      <c r="D5535" t="s">
        <v>17445</v>
      </c>
      <c r="E5535" t="s">
        <v>20</v>
      </c>
      <c r="F5535" t="b">
        <v>1</v>
      </c>
      <c r="G5535" t="s">
        <v>7340</v>
      </c>
      <c r="H5535" s="1">
        <v>45700.257430555554</v>
      </c>
      <c r="I5535" t="b">
        <v>0</v>
      </c>
      <c r="J5535" t="b">
        <v>1</v>
      </c>
      <c r="K5535" t="s">
        <v>7340</v>
      </c>
      <c r="L5535" t="s">
        <v>22</v>
      </c>
      <c r="M5535">
        <v>184000</v>
      </c>
      <c r="O5535" t="s">
        <v>7831</v>
      </c>
      <c r="P5535" t="s">
        <v>7832</v>
      </c>
    </row>
    <row r="5536" spans="1:16" x14ac:dyDescent="0.35">
      <c r="A5536" t="s">
        <v>6907</v>
      </c>
      <c r="B5536" t="s">
        <v>6907</v>
      </c>
      <c r="C5536" t="s">
        <v>8055</v>
      </c>
      <c r="D5536" t="s">
        <v>17461</v>
      </c>
      <c r="E5536" t="s">
        <v>20</v>
      </c>
      <c r="F5536" t="b">
        <v>0</v>
      </c>
      <c r="G5536" t="s">
        <v>4199</v>
      </c>
      <c r="H5536" s="1">
        <v>45700.273310185177</v>
      </c>
      <c r="I5536" t="b">
        <v>1</v>
      </c>
      <c r="J5536" t="b">
        <v>0</v>
      </c>
      <c r="K5536" t="s">
        <v>4199</v>
      </c>
      <c r="L5536" t="s">
        <v>22</v>
      </c>
      <c r="M5536">
        <v>65000</v>
      </c>
      <c r="O5536" t="s">
        <v>8056</v>
      </c>
      <c r="P5536" t="s">
        <v>8057</v>
      </c>
    </row>
    <row r="5537" spans="1:16" x14ac:dyDescent="0.35">
      <c r="A5537" t="s">
        <v>6907</v>
      </c>
      <c r="B5537" t="s">
        <v>8058</v>
      </c>
      <c r="C5537" t="s">
        <v>597</v>
      </c>
      <c r="D5537" t="s">
        <v>29</v>
      </c>
      <c r="E5537" t="s">
        <v>20</v>
      </c>
      <c r="F5537" t="b">
        <v>0</v>
      </c>
      <c r="G5537" t="s">
        <v>52</v>
      </c>
      <c r="H5537" s="1">
        <v>45700.293217592603</v>
      </c>
      <c r="I5537" t="b">
        <v>0</v>
      </c>
      <c r="J5537" t="b">
        <v>0</v>
      </c>
      <c r="K5537" t="s">
        <v>31</v>
      </c>
      <c r="L5537" t="s">
        <v>22</v>
      </c>
      <c r="M5537">
        <v>180000</v>
      </c>
      <c r="O5537" t="s">
        <v>8059</v>
      </c>
      <c r="P5537" t="s">
        <v>8060</v>
      </c>
    </row>
    <row r="5538" spans="1:16" x14ac:dyDescent="0.35">
      <c r="A5538" t="s">
        <v>6907</v>
      </c>
      <c r="B5538" t="s">
        <v>8061</v>
      </c>
      <c r="C5538" t="s">
        <v>7709</v>
      </c>
      <c r="D5538" t="s">
        <v>573</v>
      </c>
      <c r="E5538" t="s">
        <v>20</v>
      </c>
      <c r="F5538" t="b">
        <v>0</v>
      </c>
      <c r="G5538" t="s">
        <v>52</v>
      </c>
      <c r="H5538" s="1">
        <v>45700.334675925929</v>
      </c>
      <c r="I5538" t="b">
        <v>0</v>
      </c>
      <c r="J5538" t="b">
        <v>1</v>
      </c>
      <c r="K5538" t="s">
        <v>31</v>
      </c>
      <c r="L5538" t="s">
        <v>32</v>
      </c>
      <c r="N5538">
        <v>38.215000152587891</v>
      </c>
      <c r="O5538" t="s">
        <v>1324</v>
      </c>
      <c r="P5538" t="s">
        <v>7134</v>
      </c>
    </row>
    <row r="5539" spans="1:16" x14ac:dyDescent="0.35">
      <c r="A5539" t="s">
        <v>6907</v>
      </c>
      <c r="B5539" t="s">
        <v>8085</v>
      </c>
      <c r="C5539" t="s">
        <v>552</v>
      </c>
      <c r="D5539" t="s">
        <v>42</v>
      </c>
      <c r="E5539" t="s">
        <v>20</v>
      </c>
      <c r="F5539" t="b">
        <v>0</v>
      </c>
      <c r="G5539" t="s">
        <v>43</v>
      </c>
      <c r="H5539" s="1">
        <v>45700.335509259261</v>
      </c>
      <c r="I5539" t="b">
        <v>0</v>
      </c>
      <c r="J5539" t="b">
        <v>0</v>
      </c>
      <c r="K5539" t="s">
        <v>31</v>
      </c>
      <c r="L5539" t="s">
        <v>22</v>
      </c>
      <c r="M5539">
        <v>125000</v>
      </c>
      <c r="O5539" t="s">
        <v>48</v>
      </c>
      <c r="P5539" t="s">
        <v>8086</v>
      </c>
    </row>
    <row r="5540" spans="1:16" x14ac:dyDescent="0.35">
      <c r="A5540" t="s">
        <v>6907</v>
      </c>
      <c r="B5540" t="s">
        <v>8062</v>
      </c>
      <c r="C5540" t="s">
        <v>2770</v>
      </c>
      <c r="D5540" t="s">
        <v>443</v>
      </c>
      <c r="E5540" t="s">
        <v>20</v>
      </c>
      <c r="F5540" t="b">
        <v>0</v>
      </c>
      <c r="G5540" t="s">
        <v>37</v>
      </c>
      <c r="H5540" s="1">
        <v>45700.350810185177</v>
      </c>
      <c r="I5540" t="b">
        <v>0</v>
      </c>
      <c r="J5540" t="b">
        <v>0</v>
      </c>
      <c r="K5540" t="s">
        <v>37</v>
      </c>
      <c r="L5540" t="s">
        <v>22</v>
      </c>
      <c r="M5540">
        <v>109605.5</v>
      </c>
      <c r="O5540" t="s">
        <v>8063</v>
      </c>
      <c r="P5540" t="s">
        <v>8064</v>
      </c>
    </row>
    <row r="5541" spans="1:16" x14ac:dyDescent="0.35">
      <c r="A5541" t="s">
        <v>6907</v>
      </c>
      <c r="B5541" t="s">
        <v>7073</v>
      </c>
      <c r="C5541" t="s">
        <v>7244</v>
      </c>
      <c r="D5541" t="s">
        <v>29</v>
      </c>
      <c r="E5541" t="s">
        <v>296</v>
      </c>
      <c r="F5541" t="b">
        <v>0</v>
      </c>
      <c r="G5541" t="s">
        <v>47</v>
      </c>
      <c r="H5541" s="1">
        <v>45700.418923611112</v>
      </c>
      <c r="I5541" t="b">
        <v>0</v>
      </c>
      <c r="J5541" t="b">
        <v>1</v>
      </c>
      <c r="K5541" t="s">
        <v>31</v>
      </c>
      <c r="L5541" t="s">
        <v>22</v>
      </c>
      <c r="M5541">
        <v>165000</v>
      </c>
      <c r="O5541" t="s">
        <v>1225</v>
      </c>
      <c r="P5541" t="s">
        <v>8065</v>
      </c>
    </row>
    <row r="5542" spans="1:16" x14ac:dyDescent="0.35">
      <c r="A5542" t="s">
        <v>6907</v>
      </c>
      <c r="B5542" t="s">
        <v>7746</v>
      </c>
      <c r="C5542" t="s">
        <v>142</v>
      </c>
      <c r="D5542" t="s">
        <v>36</v>
      </c>
      <c r="E5542" t="s">
        <v>20</v>
      </c>
      <c r="F5542" t="b">
        <v>0</v>
      </c>
      <c r="G5542" t="s">
        <v>68</v>
      </c>
      <c r="H5542" s="1">
        <v>45700.45925925926</v>
      </c>
      <c r="I5542" t="b">
        <v>0</v>
      </c>
      <c r="J5542" t="b">
        <v>1</v>
      </c>
      <c r="K5542" t="s">
        <v>31</v>
      </c>
      <c r="L5542" t="s">
        <v>22</v>
      </c>
      <c r="M5542">
        <v>140500</v>
      </c>
      <c r="O5542" t="s">
        <v>7747</v>
      </c>
      <c r="P5542" t="s">
        <v>7748</v>
      </c>
    </row>
    <row r="5543" spans="1:16" x14ac:dyDescent="0.35">
      <c r="A5543" t="s">
        <v>6907</v>
      </c>
      <c r="B5543" t="s">
        <v>6916</v>
      </c>
      <c r="C5543" t="s">
        <v>18</v>
      </c>
      <c r="D5543" t="s">
        <v>17537</v>
      </c>
      <c r="E5543" t="s">
        <v>20</v>
      </c>
      <c r="F5543" t="b">
        <v>1</v>
      </c>
      <c r="G5543" t="s">
        <v>2105</v>
      </c>
      <c r="H5543" s="1">
        <v>45700.489560185182</v>
      </c>
      <c r="I5543" t="b">
        <v>1</v>
      </c>
      <c r="J5543" t="b">
        <v>0</v>
      </c>
      <c r="K5543" t="s">
        <v>2105</v>
      </c>
      <c r="L5543" t="s">
        <v>22</v>
      </c>
      <c r="M5543">
        <v>200000</v>
      </c>
      <c r="O5543" t="s">
        <v>8066</v>
      </c>
      <c r="P5543" t="s">
        <v>8067</v>
      </c>
    </row>
    <row r="5544" spans="1:16" x14ac:dyDescent="0.35">
      <c r="A5544" t="s">
        <v>6907</v>
      </c>
      <c r="B5544" t="s">
        <v>8047</v>
      </c>
      <c r="C5544" t="s">
        <v>6425</v>
      </c>
      <c r="D5544" t="s">
        <v>36</v>
      </c>
      <c r="E5544" t="s">
        <v>20</v>
      </c>
      <c r="F5544" t="b">
        <v>0</v>
      </c>
      <c r="G5544" t="s">
        <v>52</v>
      </c>
      <c r="H5544" s="1">
        <v>45700.501215277778</v>
      </c>
      <c r="I5544" t="b">
        <v>0</v>
      </c>
      <c r="J5544" t="b">
        <v>0</v>
      </c>
      <c r="K5544" t="s">
        <v>31</v>
      </c>
      <c r="L5544" t="s">
        <v>22</v>
      </c>
      <c r="M5544">
        <v>82850</v>
      </c>
      <c r="O5544" t="s">
        <v>209</v>
      </c>
      <c r="P5544" t="s">
        <v>8048</v>
      </c>
    </row>
    <row r="5545" spans="1:16" x14ac:dyDescent="0.35">
      <c r="A5545" t="s">
        <v>6907</v>
      </c>
      <c r="B5545" t="s">
        <v>8068</v>
      </c>
      <c r="C5545" t="s">
        <v>193</v>
      </c>
      <c r="D5545" t="s">
        <v>36</v>
      </c>
      <c r="E5545" t="s">
        <v>20</v>
      </c>
      <c r="F5545" t="b">
        <v>0</v>
      </c>
      <c r="G5545" t="s">
        <v>52</v>
      </c>
      <c r="H5545" s="1">
        <v>45700.501689814817</v>
      </c>
      <c r="I5545" t="b">
        <v>0</v>
      </c>
      <c r="J5545" t="b">
        <v>1</v>
      </c>
      <c r="K5545" t="s">
        <v>31</v>
      </c>
      <c r="L5545" t="s">
        <v>22</v>
      </c>
      <c r="M5545">
        <v>207500</v>
      </c>
      <c r="O5545" t="s">
        <v>725</v>
      </c>
      <c r="P5545" t="s">
        <v>8069</v>
      </c>
    </row>
    <row r="5546" spans="1:16" x14ac:dyDescent="0.35">
      <c r="A5546" t="s">
        <v>6907</v>
      </c>
      <c r="B5546" t="s">
        <v>8087</v>
      </c>
      <c r="C5546" t="s">
        <v>8088</v>
      </c>
      <c r="D5546" t="s">
        <v>573</v>
      </c>
      <c r="E5546" t="s">
        <v>20</v>
      </c>
      <c r="F5546" t="b">
        <v>0</v>
      </c>
      <c r="G5546" t="s">
        <v>52</v>
      </c>
      <c r="H5546" s="1">
        <v>45700.584618055553</v>
      </c>
      <c r="I5546" t="b">
        <v>0</v>
      </c>
      <c r="J5546" t="b">
        <v>1</v>
      </c>
      <c r="K5546" t="s">
        <v>31</v>
      </c>
      <c r="L5546" t="s">
        <v>32</v>
      </c>
      <c r="N5546">
        <v>46.060001373291023</v>
      </c>
      <c r="O5546" t="s">
        <v>8089</v>
      </c>
      <c r="P5546" t="s">
        <v>8090</v>
      </c>
    </row>
    <row r="5547" spans="1:16" x14ac:dyDescent="0.35">
      <c r="A5547" t="s">
        <v>6907</v>
      </c>
      <c r="B5547" t="s">
        <v>8070</v>
      </c>
      <c r="C5547" t="s">
        <v>31</v>
      </c>
      <c r="D5547" t="s">
        <v>321</v>
      </c>
      <c r="E5547" t="s">
        <v>20</v>
      </c>
      <c r="F5547" t="b">
        <v>0</v>
      </c>
      <c r="G5547" t="s">
        <v>52</v>
      </c>
      <c r="H5547" s="1">
        <v>45700.626979166656</v>
      </c>
      <c r="I5547" t="b">
        <v>0</v>
      </c>
      <c r="J5547" t="b">
        <v>0</v>
      </c>
      <c r="K5547" t="s">
        <v>31</v>
      </c>
      <c r="L5547" t="s">
        <v>22</v>
      </c>
      <c r="M5547">
        <v>126500</v>
      </c>
      <c r="O5547" t="s">
        <v>8071</v>
      </c>
      <c r="P5547" t="s">
        <v>8072</v>
      </c>
    </row>
    <row r="5548" spans="1:16" x14ac:dyDescent="0.35">
      <c r="A5548" t="s">
        <v>6907</v>
      </c>
      <c r="B5548" t="s">
        <v>7604</v>
      </c>
      <c r="C5548" t="s">
        <v>7605</v>
      </c>
      <c r="D5548" t="s">
        <v>110</v>
      </c>
      <c r="E5548" t="s">
        <v>20</v>
      </c>
      <c r="F5548" t="b">
        <v>0</v>
      </c>
      <c r="G5548" t="s">
        <v>52</v>
      </c>
      <c r="H5548" s="1">
        <v>45700.710324074083</v>
      </c>
      <c r="I5548" t="b">
        <v>0</v>
      </c>
      <c r="J5548" t="b">
        <v>0</v>
      </c>
      <c r="K5548" t="s">
        <v>31</v>
      </c>
      <c r="L5548" t="s">
        <v>22</v>
      </c>
      <c r="M5548">
        <v>90094.2578125</v>
      </c>
      <c r="O5548" t="s">
        <v>7606</v>
      </c>
      <c r="P5548" t="s">
        <v>7607</v>
      </c>
    </row>
    <row r="5549" spans="1:16" x14ac:dyDescent="0.35">
      <c r="A5549" t="s">
        <v>6907</v>
      </c>
      <c r="B5549" t="s">
        <v>7955</v>
      </c>
      <c r="C5549" t="s">
        <v>410</v>
      </c>
      <c r="D5549" t="s">
        <v>36</v>
      </c>
      <c r="E5549" t="s">
        <v>20</v>
      </c>
      <c r="F5549" t="b">
        <v>0</v>
      </c>
      <c r="G5549" t="s">
        <v>68</v>
      </c>
      <c r="H5549" s="1">
        <v>45700.711342592593</v>
      </c>
      <c r="I5549" t="b">
        <v>0</v>
      </c>
      <c r="J5549" t="b">
        <v>0</v>
      </c>
      <c r="K5549" t="s">
        <v>31</v>
      </c>
      <c r="L5549" t="s">
        <v>22</v>
      </c>
      <c r="M5549">
        <v>350000</v>
      </c>
      <c r="O5549" t="s">
        <v>7956</v>
      </c>
      <c r="P5549" t="s">
        <v>7957</v>
      </c>
    </row>
    <row r="5550" spans="1:16" x14ac:dyDescent="0.35">
      <c r="A5550" t="s">
        <v>6907</v>
      </c>
      <c r="B5550" t="s">
        <v>8073</v>
      </c>
      <c r="C5550" t="s">
        <v>330</v>
      </c>
      <c r="D5550" t="s">
        <v>269</v>
      </c>
      <c r="E5550" t="s">
        <v>20</v>
      </c>
      <c r="F5550" t="b">
        <v>0</v>
      </c>
      <c r="G5550" t="s">
        <v>52</v>
      </c>
      <c r="H5550" s="1">
        <v>45700.751388888893</v>
      </c>
      <c r="I5550" t="b">
        <v>1</v>
      </c>
      <c r="J5550" t="b">
        <v>1</v>
      </c>
      <c r="K5550" t="s">
        <v>31</v>
      </c>
      <c r="L5550" t="s">
        <v>22</v>
      </c>
      <c r="M5550">
        <v>145000</v>
      </c>
      <c r="O5550" t="s">
        <v>8074</v>
      </c>
      <c r="P5550" t="s">
        <v>8075</v>
      </c>
    </row>
    <row r="5551" spans="1:16" x14ac:dyDescent="0.35">
      <c r="A5551" t="s">
        <v>6907</v>
      </c>
      <c r="B5551" t="s">
        <v>7985</v>
      </c>
      <c r="C5551" t="s">
        <v>549</v>
      </c>
      <c r="D5551" t="s">
        <v>36</v>
      </c>
      <c r="E5551" t="s">
        <v>20</v>
      </c>
      <c r="F5551" t="b">
        <v>0</v>
      </c>
      <c r="G5551" t="s">
        <v>47</v>
      </c>
      <c r="H5551" s="1">
        <v>45700.792210648149</v>
      </c>
      <c r="I5551" t="b">
        <v>0</v>
      </c>
      <c r="J5551" t="b">
        <v>1</v>
      </c>
      <c r="K5551" t="s">
        <v>31</v>
      </c>
      <c r="L5551" t="s">
        <v>22</v>
      </c>
      <c r="M5551">
        <v>193500</v>
      </c>
      <c r="O5551" t="s">
        <v>36</v>
      </c>
      <c r="P5551" t="s">
        <v>7986</v>
      </c>
    </row>
    <row r="5552" spans="1:16" x14ac:dyDescent="0.35">
      <c r="A5552" t="s">
        <v>6907</v>
      </c>
      <c r="B5552" t="s">
        <v>8082</v>
      </c>
      <c r="C5552" t="s">
        <v>4923</v>
      </c>
      <c r="D5552" t="s">
        <v>17488</v>
      </c>
      <c r="E5552" t="s">
        <v>20</v>
      </c>
      <c r="F5552" t="b">
        <v>0</v>
      </c>
      <c r="G5552" t="s">
        <v>52</v>
      </c>
      <c r="H5552" s="1">
        <v>45700.792962962973</v>
      </c>
      <c r="I5552" t="b">
        <v>0</v>
      </c>
      <c r="J5552" t="b">
        <v>0</v>
      </c>
      <c r="K5552" t="s">
        <v>31</v>
      </c>
      <c r="L5552" t="s">
        <v>22</v>
      </c>
      <c r="M5552">
        <v>90000</v>
      </c>
      <c r="O5552" t="s">
        <v>8083</v>
      </c>
      <c r="P5552" t="s">
        <v>8084</v>
      </c>
    </row>
    <row r="5553" spans="1:16" x14ac:dyDescent="0.35">
      <c r="A5553" t="s">
        <v>6907</v>
      </c>
      <c r="B5553" t="s">
        <v>8076</v>
      </c>
      <c r="C5553" t="s">
        <v>31</v>
      </c>
      <c r="D5553" t="s">
        <v>249</v>
      </c>
      <c r="E5553" t="s">
        <v>20</v>
      </c>
      <c r="F5553" t="b">
        <v>0</v>
      </c>
      <c r="G5553" t="s">
        <v>47</v>
      </c>
      <c r="H5553" s="1">
        <v>45700.877106481479</v>
      </c>
      <c r="I5553" t="b">
        <v>1</v>
      </c>
      <c r="J5553" t="b">
        <v>1</v>
      </c>
      <c r="K5553" t="s">
        <v>31</v>
      </c>
      <c r="L5553" t="s">
        <v>22</v>
      </c>
      <c r="M5553">
        <v>125000</v>
      </c>
      <c r="O5553" t="s">
        <v>1592</v>
      </c>
      <c r="P5553" t="s">
        <v>8077</v>
      </c>
    </row>
    <row r="5554" spans="1:16" x14ac:dyDescent="0.35">
      <c r="A5554" t="s">
        <v>6907</v>
      </c>
      <c r="B5554" t="s">
        <v>7116</v>
      </c>
      <c r="C5554" t="s">
        <v>7117</v>
      </c>
      <c r="D5554" t="s">
        <v>36</v>
      </c>
      <c r="E5554" t="s">
        <v>20</v>
      </c>
      <c r="F5554" t="b">
        <v>0</v>
      </c>
      <c r="G5554" t="s">
        <v>52</v>
      </c>
      <c r="H5554" s="1">
        <v>45700.918055555558</v>
      </c>
      <c r="I5554" t="b">
        <v>1</v>
      </c>
      <c r="J5554" t="b">
        <v>1</v>
      </c>
      <c r="K5554" t="s">
        <v>31</v>
      </c>
      <c r="L5554" t="s">
        <v>32</v>
      </c>
      <c r="N5554">
        <v>60</v>
      </c>
      <c r="O5554" t="s">
        <v>7118</v>
      </c>
      <c r="P5554" t="s">
        <v>1881</v>
      </c>
    </row>
    <row r="5555" spans="1:16" x14ac:dyDescent="0.35">
      <c r="A5555" t="s">
        <v>6907</v>
      </c>
      <c r="B5555" t="s">
        <v>8047</v>
      </c>
      <c r="C5555" t="s">
        <v>563</v>
      </c>
      <c r="D5555" t="s">
        <v>36</v>
      </c>
      <c r="E5555" t="s">
        <v>20</v>
      </c>
      <c r="F5555" t="b">
        <v>0</v>
      </c>
      <c r="G5555" t="s">
        <v>52</v>
      </c>
      <c r="H5555" s="1">
        <v>45701.000173611108</v>
      </c>
      <c r="I5555" t="b">
        <v>0</v>
      </c>
      <c r="J5555" t="b">
        <v>0</v>
      </c>
      <c r="K5555" t="s">
        <v>31</v>
      </c>
      <c r="L5555" t="s">
        <v>22</v>
      </c>
      <c r="M5555">
        <v>82850</v>
      </c>
      <c r="O5555" t="s">
        <v>209</v>
      </c>
      <c r="P5555" t="s">
        <v>8048</v>
      </c>
    </row>
    <row r="5556" spans="1:16" x14ac:dyDescent="0.35">
      <c r="A5556" t="s">
        <v>6907</v>
      </c>
      <c r="B5556" t="s">
        <v>8091</v>
      </c>
      <c r="C5556" t="s">
        <v>18</v>
      </c>
      <c r="D5556" t="s">
        <v>17445</v>
      </c>
      <c r="E5556" t="s">
        <v>20</v>
      </c>
      <c r="F5556" t="b">
        <v>1</v>
      </c>
      <c r="G5556" t="s">
        <v>52</v>
      </c>
      <c r="H5556" s="1">
        <v>45701.001273148147</v>
      </c>
      <c r="I5556" t="b">
        <v>0</v>
      </c>
      <c r="J5556" t="b">
        <v>0</v>
      </c>
      <c r="K5556" t="s">
        <v>31</v>
      </c>
      <c r="L5556" t="s">
        <v>22</v>
      </c>
      <c r="M5556">
        <v>155000</v>
      </c>
      <c r="O5556" t="s">
        <v>8092</v>
      </c>
      <c r="P5556" t="s">
        <v>8093</v>
      </c>
    </row>
    <row r="5557" spans="1:16" x14ac:dyDescent="0.35">
      <c r="A5557" t="s">
        <v>6907</v>
      </c>
      <c r="B5557" t="s">
        <v>8049</v>
      </c>
      <c r="C5557" t="s">
        <v>283</v>
      </c>
      <c r="D5557" t="s">
        <v>17445</v>
      </c>
      <c r="E5557" t="s">
        <v>20</v>
      </c>
      <c r="F5557" t="b">
        <v>0</v>
      </c>
      <c r="G5557" t="s">
        <v>47</v>
      </c>
      <c r="H5557" s="1">
        <v>45701.00209490741</v>
      </c>
      <c r="I5557" t="b">
        <v>0</v>
      </c>
      <c r="J5557" t="b">
        <v>1</v>
      </c>
      <c r="K5557" t="s">
        <v>31</v>
      </c>
      <c r="L5557" t="s">
        <v>22</v>
      </c>
      <c r="M5557">
        <v>220900</v>
      </c>
      <c r="O5557" t="s">
        <v>2465</v>
      </c>
      <c r="P5557" t="s">
        <v>8050</v>
      </c>
    </row>
    <row r="5558" spans="1:16" x14ac:dyDescent="0.35">
      <c r="A5558" t="s">
        <v>6907</v>
      </c>
      <c r="B5558" t="s">
        <v>8051</v>
      </c>
      <c r="C5558" t="s">
        <v>865</v>
      </c>
      <c r="D5558" t="s">
        <v>36</v>
      </c>
      <c r="E5558" t="s">
        <v>20</v>
      </c>
      <c r="F5558" t="b">
        <v>0</v>
      </c>
      <c r="G5558" t="s">
        <v>43</v>
      </c>
      <c r="H5558" s="1">
        <v>45701.002395833333</v>
      </c>
      <c r="I5558" t="b">
        <v>0</v>
      </c>
      <c r="J5558" t="b">
        <v>1</v>
      </c>
      <c r="K5558" t="s">
        <v>31</v>
      </c>
      <c r="L5558" t="s">
        <v>22</v>
      </c>
      <c r="M5558">
        <v>122087</v>
      </c>
      <c r="O5558" t="s">
        <v>209</v>
      </c>
      <c r="P5558" t="s">
        <v>8052</v>
      </c>
    </row>
    <row r="5559" spans="1:16" x14ac:dyDescent="0.35">
      <c r="A5559" t="s">
        <v>6907</v>
      </c>
      <c r="B5559" t="s">
        <v>8053</v>
      </c>
      <c r="C5559" t="s">
        <v>132</v>
      </c>
      <c r="D5559" t="s">
        <v>36</v>
      </c>
      <c r="E5559" t="s">
        <v>20</v>
      </c>
      <c r="F5559" t="b">
        <v>0</v>
      </c>
      <c r="G5559" t="s">
        <v>30</v>
      </c>
      <c r="H5559" s="1">
        <v>45701.003298611111</v>
      </c>
      <c r="I5559" t="b">
        <v>0</v>
      </c>
      <c r="J5559" t="b">
        <v>1</v>
      </c>
      <c r="K5559" t="s">
        <v>31</v>
      </c>
      <c r="L5559" t="s">
        <v>22</v>
      </c>
      <c r="M5559">
        <v>115000</v>
      </c>
      <c r="O5559" t="s">
        <v>133</v>
      </c>
      <c r="P5559" t="s">
        <v>8054</v>
      </c>
    </row>
    <row r="5560" spans="1:16" x14ac:dyDescent="0.35">
      <c r="A5560" t="s">
        <v>6907</v>
      </c>
      <c r="B5560" t="s">
        <v>8078</v>
      </c>
      <c r="C5560" t="s">
        <v>8079</v>
      </c>
      <c r="D5560" t="s">
        <v>110</v>
      </c>
      <c r="E5560" t="s">
        <v>20</v>
      </c>
      <c r="F5560" t="b">
        <v>0</v>
      </c>
      <c r="G5560" t="s">
        <v>171</v>
      </c>
      <c r="H5560" s="1">
        <v>45701.059699074067</v>
      </c>
      <c r="I5560" t="b">
        <v>1</v>
      </c>
      <c r="J5560" t="b">
        <v>1</v>
      </c>
      <c r="K5560" t="s">
        <v>31</v>
      </c>
      <c r="L5560" t="s">
        <v>22</v>
      </c>
      <c r="M5560">
        <v>46000</v>
      </c>
      <c r="O5560" t="s">
        <v>8080</v>
      </c>
      <c r="P5560" t="s">
        <v>8081</v>
      </c>
    </row>
    <row r="5561" spans="1:16" x14ac:dyDescent="0.35">
      <c r="A5561" t="s">
        <v>6907</v>
      </c>
      <c r="B5561" t="s">
        <v>7039</v>
      </c>
      <c r="C5561" t="s">
        <v>577</v>
      </c>
      <c r="D5561" t="s">
        <v>36</v>
      </c>
      <c r="E5561" t="s">
        <v>20</v>
      </c>
      <c r="F5561" t="b">
        <v>0</v>
      </c>
      <c r="G5561" t="s">
        <v>52</v>
      </c>
      <c r="H5561" s="1">
        <v>45701.084456018521</v>
      </c>
      <c r="I5561" t="b">
        <v>0</v>
      </c>
      <c r="J5561" t="b">
        <v>0</v>
      </c>
      <c r="K5561" t="s">
        <v>31</v>
      </c>
      <c r="L5561" t="s">
        <v>22</v>
      </c>
      <c r="M5561">
        <v>142500</v>
      </c>
      <c r="O5561" t="s">
        <v>209</v>
      </c>
      <c r="P5561" t="s">
        <v>8094</v>
      </c>
    </row>
    <row r="5562" spans="1:16" x14ac:dyDescent="0.35">
      <c r="A5562" t="s">
        <v>6907</v>
      </c>
      <c r="B5562" t="s">
        <v>8095</v>
      </c>
      <c r="C5562" t="s">
        <v>146</v>
      </c>
      <c r="D5562" t="s">
        <v>36</v>
      </c>
      <c r="E5562" t="s">
        <v>20</v>
      </c>
      <c r="F5562" t="b">
        <v>0</v>
      </c>
      <c r="G5562" t="s">
        <v>47</v>
      </c>
      <c r="H5562" s="1">
        <v>45701.121493055558</v>
      </c>
      <c r="I5562" t="b">
        <v>0</v>
      </c>
      <c r="J5562" t="b">
        <v>1</v>
      </c>
      <c r="K5562" t="s">
        <v>31</v>
      </c>
      <c r="L5562" t="s">
        <v>32</v>
      </c>
      <c r="N5562">
        <v>40.375</v>
      </c>
      <c r="O5562" t="s">
        <v>8096</v>
      </c>
      <c r="P5562" t="s">
        <v>1812</v>
      </c>
    </row>
    <row r="5563" spans="1:16" x14ac:dyDescent="0.35">
      <c r="A5563" t="s">
        <v>6907</v>
      </c>
      <c r="B5563" t="s">
        <v>6939</v>
      </c>
      <c r="C5563" t="s">
        <v>18</v>
      </c>
      <c r="D5563" t="s">
        <v>17445</v>
      </c>
      <c r="E5563" t="s">
        <v>20</v>
      </c>
      <c r="F5563" t="b">
        <v>1</v>
      </c>
      <c r="G5563" t="s">
        <v>7340</v>
      </c>
      <c r="H5563" s="1">
        <v>45701.257430555554</v>
      </c>
      <c r="I5563" t="b">
        <v>0</v>
      </c>
      <c r="J5563" t="b">
        <v>1</v>
      </c>
      <c r="K5563" t="s">
        <v>7340</v>
      </c>
      <c r="L5563" t="s">
        <v>22</v>
      </c>
      <c r="M5563">
        <v>184000</v>
      </c>
      <c r="O5563" t="s">
        <v>7831</v>
      </c>
      <c r="P5563" t="s">
        <v>7832</v>
      </c>
    </row>
    <row r="5564" spans="1:16" x14ac:dyDescent="0.35">
      <c r="A5564" t="s">
        <v>6907</v>
      </c>
      <c r="B5564" t="s">
        <v>6907</v>
      </c>
      <c r="C5564" t="s">
        <v>8055</v>
      </c>
      <c r="D5564" t="s">
        <v>17461</v>
      </c>
      <c r="E5564" t="s">
        <v>20</v>
      </c>
      <c r="F5564" t="b">
        <v>0</v>
      </c>
      <c r="G5564" t="s">
        <v>4199</v>
      </c>
      <c r="H5564" s="1">
        <v>45701.273310185177</v>
      </c>
      <c r="I5564" t="b">
        <v>1</v>
      </c>
      <c r="J5564" t="b">
        <v>0</v>
      </c>
      <c r="K5564" t="s">
        <v>4199</v>
      </c>
      <c r="L5564" t="s">
        <v>22</v>
      </c>
      <c r="M5564">
        <v>65000</v>
      </c>
      <c r="O5564" t="s">
        <v>8056</v>
      </c>
      <c r="P5564" t="s">
        <v>8057</v>
      </c>
    </row>
    <row r="5565" spans="1:16" x14ac:dyDescent="0.35">
      <c r="A5565" t="s">
        <v>6907</v>
      </c>
      <c r="B5565" t="s">
        <v>8058</v>
      </c>
      <c r="C5565" t="s">
        <v>597</v>
      </c>
      <c r="D5565" t="s">
        <v>29</v>
      </c>
      <c r="E5565" t="s">
        <v>20</v>
      </c>
      <c r="F5565" t="b">
        <v>0</v>
      </c>
      <c r="G5565" t="s">
        <v>52</v>
      </c>
      <c r="H5565" s="1">
        <v>45701.293217592603</v>
      </c>
      <c r="I5565" t="b">
        <v>0</v>
      </c>
      <c r="J5565" t="b">
        <v>0</v>
      </c>
      <c r="K5565" t="s">
        <v>31</v>
      </c>
      <c r="L5565" t="s">
        <v>22</v>
      </c>
      <c r="M5565">
        <v>180000</v>
      </c>
      <c r="O5565" t="s">
        <v>8059</v>
      </c>
      <c r="P5565" t="s">
        <v>8060</v>
      </c>
    </row>
    <row r="5566" spans="1:16" x14ac:dyDescent="0.35">
      <c r="A5566" t="s">
        <v>6907</v>
      </c>
      <c r="B5566" t="s">
        <v>8097</v>
      </c>
      <c r="C5566" t="s">
        <v>18</v>
      </c>
      <c r="D5566" t="s">
        <v>17538</v>
      </c>
      <c r="E5566" t="s">
        <v>20</v>
      </c>
      <c r="F5566" t="b">
        <v>1</v>
      </c>
      <c r="G5566" t="s">
        <v>8099</v>
      </c>
      <c r="H5566" s="1">
        <v>45701.29515046296</v>
      </c>
      <c r="I5566" t="b">
        <v>0</v>
      </c>
      <c r="J5566" t="b">
        <v>0</v>
      </c>
      <c r="K5566" t="s">
        <v>8099</v>
      </c>
      <c r="L5566" t="s">
        <v>22</v>
      </c>
      <c r="M5566">
        <v>87500</v>
      </c>
      <c r="O5566" t="s">
        <v>8098</v>
      </c>
      <c r="P5566" t="s">
        <v>8100</v>
      </c>
    </row>
    <row r="5567" spans="1:16" x14ac:dyDescent="0.35">
      <c r="A5567" t="s">
        <v>6907</v>
      </c>
      <c r="B5567" t="s">
        <v>8061</v>
      </c>
      <c r="C5567" t="s">
        <v>7709</v>
      </c>
      <c r="D5567" t="s">
        <v>573</v>
      </c>
      <c r="E5567" t="s">
        <v>20</v>
      </c>
      <c r="F5567" t="b">
        <v>0</v>
      </c>
      <c r="G5567" t="s">
        <v>52</v>
      </c>
      <c r="H5567" s="1">
        <v>45701.334675925929</v>
      </c>
      <c r="I5567" t="b">
        <v>0</v>
      </c>
      <c r="J5567" t="b">
        <v>1</v>
      </c>
      <c r="K5567" t="s">
        <v>31</v>
      </c>
      <c r="L5567" t="s">
        <v>32</v>
      </c>
      <c r="N5567">
        <v>38.215000152587891</v>
      </c>
      <c r="O5567" t="s">
        <v>1324</v>
      </c>
      <c r="P5567" t="s">
        <v>7134</v>
      </c>
    </row>
    <row r="5568" spans="1:16" x14ac:dyDescent="0.35">
      <c r="A5568" t="s">
        <v>6907</v>
      </c>
      <c r="B5568" t="s">
        <v>8085</v>
      </c>
      <c r="C5568" t="s">
        <v>552</v>
      </c>
      <c r="D5568" t="s">
        <v>42</v>
      </c>
      <c r="E5568" t="s">
        <v>20</v>
      </c>
      <c r="F5568" t="b">
        <v>0</v>
      </c>
      <c r="G5568" t="s">
        <v>43</v>
      </c>
      <c r="H5568" s="1">
        <v>45701.335509259261</v>
      </c>
      <c r="I5568" t="b">
        <v>0</v>
      </c>
      <c r="J5568" t="b">
        <v>0</v>
      </c>
      <c r="K5568" t="s">
        <v>31</v>
      </c>
      <c r="L5568" t="s">
        <v>22</v>
      </c>
      <c r="M5568">
        <v>125000</v>
      </c>
      <c r="O5568" t="s">
        <v>48</v>
      </c>
      <c r="P5568" t="s">
        <v>8086</v>
      </c>
    </row>
    <row r="5569" spans="1:16" x14ac:dyDescent="0.35">
      <c r="A5569" t="s">
        <v>6907</v>
      </c>
      <c r="B5569" t="s">
        <v>8062</v>
      </c>
      <c r="C5569" t="s">
        <v>2770</v>
      </c>
      <c r="D5569" t="s">
        <v>443</v>
      </c>
      <c r="E5569" t="s">
        <v>20</v>
      </c>
      <c r="F5569" t="b">
        <v>0</v>
      </c>
      <c r="G5569" t="s">
        <v>37</v>
      </c>
      <c r="H5569" s="1">
        <v>45701.350810185177</v>
      </c>
      <c r="I5569" t="b">
        <v>0</v>
      </c>
      <c r="J5569" t="b">
        <v>0</v>
      </c>
      <c r="K5569" t="s">
        <v>37</v>
      </c>
      <c r="L5569" t="s">
        <v>22</v>
      </c>
      <c r="M5569">
        <v>109605.5</v>
      </c>
      <c r="O5569" t="s">
        <v>8063</v>
      </c>
      <c r="P5569" t="s">
        <v>8064</v>
      </c>
    </row>
    <row r="5570" spans="1:16" x14ac:dyDescent="0.35">
      <c r="A5570" t="s">
        <v>6907</v>
      </c>
      <c r="B5570" t="s">
        <v>7073</v>
      </c>
      <c r="C5570" t="s">
        <v>7244</v>
      </c>
      <c r="D5570" t="s">
        <v>29</v>
      </c>
      <c r="E5570" t="s">
        <v>296</v>
      </c>
      <c r="F5570" t="b">
        <v>0</v>
      </c>
      <c r="G5570" t="s">
        <v>47</v>
      </c>
      <c r="H5570" s="1">
        <v>45701.418923611112</v>
      </c>
      <c r="I5570" t="b">
        <v>0</v>
      </c>
      <c r="J5570" t="b">
        <v>1</v>
      </c>
      <c r="K5570" t="s">
        <v>31</v>
      </c>
      <c r="L5570" t="s">
        <v>22</v>
      </c>
      <c r="M5570">
        <v>165000</v>
      </c>
      <c r="O5570" t="s">
        <v>1225</v>
      </c>
      <c r="P5570" t="s">
        <v>8065</v>
      </c>
    </row>
    <row r="5571" spans="1:16" x14ac:dyDescent="0.35">
      <c r="A5571" t="s">
        <v>6907</v>
      </c>
      <c r="B5571" t="s">
        <v>7010</v>
      </c>
      <c r="C5571" t="s">
        <v>8101</v>
      </c>
      <c r="D5571" t="s">
        <v>29</v>
      </c>
      <c r="E5571" t="s">
        <v>296</v>
      </c>
      <c r="F5571" t="b">
        <v>0</v>
      </c>
      <c r="G5571" t="s">
        <v>68</v>
      </c>
      <c r="H5571" s="1">
        <v>45701.419374999998</v>
      </c>
      <c r="I5571" t="b">
        <v>0</v>
      </c>
      <c r="J5571" t="b">
        <v>1</v>
      </c>
      <c r="K5571" t="s">
        <v>31</v>
      </c>
      <c r="L5571" t="s">
        <v>22</v>
      </c>
      <c r="M5571">
        <v>135000</v>
      </c>
      <c r="O5571" t="s">
        <v>1225</v>
      </c>
      <c r="P5571" t="s">
        <v>7241</v>
      </c>
    </row>
    <row r="5572" spans="1:16" x14ac:dyDescent="0.35">
      <c r="A5572" t="s">
        <v>6907</v>
      </c>
      <c r="B5572" t="s">
        <v>7746</v>
      </c>
      <c r="C5572" t="s">
        <v>142</v>
      </c>
      <c r="D5572" t="s">
        <v>36</v>
      </c>
      <c r="E5572" t="s">
        <v>20</v>
      </c>
      <c r="F5572" t="b">
        <v>0</v>
      </c>
      <c r="G5572" t="s">
        <v>68</v>
      </c>
      <c r="H5572" s="1">
        <v>45701.45925925926</v>
      </c>
      <c r="I5572" t="b">
        <v>0</v>
      </c>
      <c r="J5572" t="b">
        <v>1</v>
      </c>
      <c r="K5572" t="s">
        <v>31</v>
      </c>
      <c r="L5572" t="s">
        <v>22</v>
      </c>
      <c r="M5572">
        <v>140500</v>
      </c>
      <c r="O5572" t="s">
        <v>7747</v>
      </c>
      <c r="P5572" t="s">
        <v>7748</v>
      </c>
    </row>
    <row r="5573" spans="1:16" x14ac:dyDescent="0.35">
      <c r="A5573" t="s">
        <v>6907</v>
      </c>
      <c r="B5573" t="s">
        <v>6916</v>
      </c>
      <c r="C5573" t="s">
        <v>18</v>
      </c>
      <c r="D5573" t="s">
        <v>17537</v>
      </c>
      <c r="E5573" t="s">
        <v>20</v>
      </c>
      <c r="F5573" t="b">
        <v>1</v>
      </c>
      <c r="G5573" t="s">
        <v>2105</v>
      </c>
      <c r="H5573" s="1">
        <v>45701.489560185182</v>
      </c>
      <c r="I5573" t="b">
        <v>1</v>
      </c>
      <c r="J5573" t="b">
        <v>0</v>
      </c>
      <c r="K5573" t="s">
        <v>2105</v>
      </c>
      <c r="L5573" t="s">
        <v>22</v>
      </c>
      <c r="M5573">
        <v>200000</v>
      </c>
      <c r="O5573" t="s">
        <v>8066</v>
      </c>
      <c r="P5573" t="s">
        <v>8067</v>
      </c>
    </row>
    <row r="5574" spans="1:16" x14ac:dyDescent="0.35">
      <c r="A5574" t="s">
        <v>6907</v>
      </c>
      <c r="B5574" t="s">
        <v>8047</v>
      </c>
      <c r="C5574" t="s">
        <v>6425</v>
      </c>
      <c r="D5574" t="s">
        <v>36</v>
      </c>
      <c r="E5574" t="s">
        <v>20</v>
      </c>
      <c r="F5574" t="b">
        <v>0</v>
      </c>
      <c r="G5574" t="s">
        <v>52</v>
      </c>
      <c r="H5574" s="1">
        <v>45701.501215277778</v>
      </c>
      <c r="I5574" t="b">
        <v>0</v>
      </c>
      <c r="J5574" t="b">
        <v>0</v>
      </c>
      <c r="K5574" t="s">
        <v>31</v>
      </c>
      <c r="L5574" t="s">
        <v>22</v>
      </c>
      <c r="M5574">
        <v>82850</v>
      </c>
      <c r="O5574" t="s">
        <v>209</v>
      </c>
      <c r="P5574" t="s">
        <v>8048</v>
      </c>
    </row>
    <row r="5575" spans="1:16" x14ac:dyDescent="0.35">
      <c r="A5575" t="s">
        <v>6907</v>
      </c>
      <c r="B5575" t="s">
        <v>8068</v>
      </c>
      <c r="C5575" t="s">
        <v>193</v>
      </c>
      <c r="D5575" t="s">
        <v>36</v>
      </c>
      <c r="E5575" t="s">
        <v>20</v>
      </c>
      <c r="F5575" t="b">
        <v>0</v>
      </c>
      <c r="G5575" t="s">
        <v>52</v>
      </c>
      <c r="H5575" s="1">
        <v>45701.501689814817</v>
      </c>
      <c r="I5575" t="b">
        <v>0</v>
      </c>
      <c r="J5575" t="b">
        <v>1</v>
      </c>
      <c r="K5575" t="s">
        <v>31</v>
      </c>
      <c r="L5575" t="s">
        <v>22</v>
      </c>
      <c r="M5575">
        <v>207500</v>
      </c>
      <c r="O5575" t="s">
        <v>725</v>
      </c>
      <c r="P5575" t="s">
        <v>8069</v>
      </c>
    </row>
    <row r="5576" spans="1:16" x14ac:dyDescent="0.35">
      <c r="A5576" t="s">
        <v>6907</v>
      </c>
      <c r="B5576" t="s">
        <v>8087</v>
      </c>
      <c r="C5576" t="s">
        <v>8088</v>
      </c>
      <c r="D5576" t="s">
        <v>573</v>
      </c>
      <c r="E5576" t="s">
        <v>20</v>
      </c>
      <c r="F5576" t="b">
        <v>0</v>
      </c>
      <c r="G5576" t="s">
        <v>52</v>
      </c>
      <c r="H5576" s="1">
        <v>45701.584618055553</v>
      </c>
      <c r="I5576" t="b">
        <v>0</v>
      </c>
      <c r="J5576" t="b">
        <v>1</v>
      </c>
      <c r="K5576" t="s">
        <v>31</v>
      </c>
      <c r="L5576" t="s">
        <v>32</v>
      </c>
      <c r="N5576">
        <v>46.060001373291023</v>
      </c>
      <c r="O5576" t="s">
        <v>8089</v>
      </c>
      <c r="P5576" t="s">
        <v>8090</v>
      </c>
    </row>
    <row r="5577" spans="1:16" x14ac:dyDescent="0.35">
      <c r="A5577" t="s">
        <v>6907</v>
      </c>
      <c r="B5577" t="s">
        <v>8070</v>
      </c>
      <c r="C5577" t="s">
        <v>31</v>
      </c>
      <c r="D5577" t="s">
        <v>321</v>
      </c>
      <c r="E5577" t="s">
        <v>20</v>
      </c>
      <c r="F5577" t="b">
        <v>0</v>
      </c>
      <c r="G5577" t="s">
        <v>52</v>
      </c>
      <c r="H5577" s="1">
        <v>45701.626979166656</v>
      </c>
      <c r="I5577" t="b">
        <v>0</v>
      </c>
      <c r="J5577" t="b">
        <v>0</v>
      </c>
      <c r="K5577" t="s">
        <v>31</v>
      </c>
      <c r="L5577" t="s">
        <v>22</v>
      </c>
      <c r="M5577">
        <v>126500</v>
      </c>
      <c r="O5577" t="s">
        <v>8071</v>
      </c>
      <c r="P5577" t="s">
        <v>8072</v>
      </c>
    </row>
    <row r="5578" spans="1:16" x14ac:dyDescent="0.35">
      <c r="A5578" t="s">
        <v>6907</v>
      </c>
      <c r="B5578" t="s">
        <v>7604</v>
      </c>
      <c r="C5578" t="s">
        <v>7605</v>
      </c>
      <c r="D5578" t="s">
        <v>110</v>
      </c>
      <c r="E5578" t="s">
        <v>20</v>
      </c>
      <c r="F5578" t="b">
        <v>0</v>
      </c>
      <c r="G5578" t="s">
        <v>52</v>
      </c>
      <c r="H5578" s="1">
        <v>45701.710324074083</v>
      </c>
      <c r="I5578" t="b">
        <v>0</v>
      </c>
      <c r="J5578" t="b">
        <v>0</v>
      </c>
      <c r="K5578" t="s">
        <v>31</v>
      </c>
      <c r="L5578" t="s">
        <v>22</v>
      </c>
      <c r="M5578">
        <v>90094.2578125</v>
      </c>
      <c r="O5578" t="s">
        <v>7606</v>
      </c>
      <c r="P5578" t="s">
        <v>7607</v>
      </c>
    </row>
    <row r="5579" spans="1:16" x14ac:dyDescent="0.35">
      <c r="A5579" t="s">
        <v>6907</v>
      </c>
      <c r="B5579" t="s">
        <v>7955</v>
      </c>
      <c r="C5579" t="s">
        <v>410</v>
      </c>
      <c r="D5579" t="s">
        <v>36</v>
      </c>
      <c r="E5579" t="s">
        <v>20</v>
      </c>
      <c r="F5579" t="b">
        <v>0</v>
      </c>
      <c r="G5579" t="s">
        <v>68</v>
      </c>
      <c r="H5579" s="1">
        <v>45701.711342592593</v>
      </c>
      <c r="I5579" t="b">
        <v>0</v>
      </c>
      <c r="J5579" t="b">
        <v>0</v>
      </c>
      <c r="K5579" t="s">
        <v>31</v>
      </c>
      <c r="L5579" t="s">
        <v>22</v>
      </c>
      <c r="M5579">
        <v>350000</v>
      </c>
      <c r="O5579" t="s">
        <v>7956</v>
      </c>
      <c r="P5579" t="s">
        <v>7957</v>
      </c>
    </row>
    <row r="5580" spans="1:16" x14ac:dyDescent="0.35">
      <c r="A5580" t="s">
        <v>6907</v>
      </c>
      <c r="B5580" t="s">
        <v>8073</v>
      </c>
      <c r="C5580" t="s">
        <v>330</v>
      </c>
      <c r="D5580" t="s">
        <v>269</v>
      </c>
      <c r="E5580" t="s">
        <v>20</v>
      </c>
      <c r="F5580" t="b">
        <v>0</v>
      </c>
      <c r="G5580" t="s">
        <v>52</v>
      </c>
      <c r="H5580" s="1">
        <v>45701.751388888893</v>
      </c>
      <c r="I5580" t="b">
        <v>1</v>
      </c>
      <c r="J5580" t="b">
        <v>1</v>
      </c>
      <c r="K5580" t="s">
        <v>31</v>
      </c>
      <c r="L5580" t="s">
        <v>22</v>
      </c>
      <c r="M5580">
        <v>145000</v>
      </c>
      <c r="O5580" t="s">
        <v>8074</v>
      </c>
      <c r="P5580" t="s">
        <v>8075</v>
      </c>
    </row>
    <row r="5581" spans="1:16" x14ac:dyDescent="0.35">
      <c r="A5581" t="s">
        <v>6907</v>
      </c>
      <c r="B5581" t="s">
        <v>7985</v>
      </c>
      <c r="C5581" t="s">
        <v>549</v>
      </c>
      <c r="D5581" t="s">
        <v>36</v>
      </c>
      <c r="E5581" t="s">
        <v>20</v>
      </c>
      <c r="F5581" t="b">
        <v>0</v>
      </c>
      <c r="G5581" t="s">
        <v>47</v>
      </c>
      <c r="H5581" s="1">
        <v>45701.792210648149</v>
      </c>
      <c r="I5581" t="b">
        <v>0</v>
      </c>
      <c r="J5581" t="b">
        <v>1</v>
      </c>
      <c r="K5581" t="s">
        <v>31</v>
      </c>
      <c r="L5581" t="s">
        <v>22</v>
      </c>
      <c r="M5581">
        <v>193500</v>
      </c>
      <c r="O5581" t="s">
        <v>36</v>
      </c>
      <c r="P5581" t="s">
        <v>7986</v>
      </c>
    </row>
    <row r="5582" spans="1:16" x14ac:dyDescent="0.35">
      <c r="A5582" t="s">
        <v>6907</v>
      </c>
      <c r="B5582" t="s">
        <v>8082</v>
      </c>
      <c r="C5582" t="s">
        <v>4923</v>
      </c>
      <c r="D5582" t="s">
        <v>17488</v>
      </c>
      <c r="E5582" t="s">
        <v>20</v>
      </c>
      <c r="F5582" t="b">
        <v>0</v>
      </c>
      <c r="G5582" t="s">
        <v>52</v>
      </c>
      <c r="H5582" s="1">
        <v>45701.792962962973</v>
      </c>
      <c r="I5582" t="b">
        <v>0</v>
      </c>
      <c r="J5582" t="b">
        <v>0</v>
      </c>
      <c r="K5582" t="s">
        <v>31</v>
      </c>
      <c r="L5582" t="s">
        <v>22</v>
      </c>
      <c r="M5582">
        <v>90000</v>
      </c>
      <c r="O5582" t="s">
        <v>8083</v>
      </c>
      <c r="P5582" t="s">
        <v>8084</v>
      </c>
    </row>
    <row r="5583" spans="1:16" x14ac:dyDescent="0.35">
      <c r="A5583" t="s">
        <v>6907</v>
      </c>
      <c r="B5583" t="s">
        <v>8076</v>
      </c>
      <c r="C5583" t="s">
        <v>31</v>
      </c>
      <c r="D5583" t="s">
        <v>249</v>
      </c>
      <c r="E5583" t="s">
        <v>20</v>
      </c>
      <c r="F5583" t="b">
        <v>0</v>
      </c>
      <c r="G5583" t="s">
        <v>47</v>
      </c>
      <c r="H5583" s="1">
        <v>45701.877106481479</v>
      </c>
      <c r="I5583" t="b">
        <v>1</v>
      </c>
      <c r="J5583" t="b">
        <v>1</v>
      </c>
      <c r="K5583" t="s">
        <v>31</v>
      </c>
      <c r="L5583" t="s">
        <v>22</v>
      </c>
      <c r="M5583">
        <v>125000</v>
      </c>
      <c r="O5583" t="s">
        <v>1592</v>
      </c>
      <c r="P5583" t="s">
        <v>8077</v>
      </c>
    </row>
    <row r="5584" spans="1:16" x14ac:dyDescent="0.35">
      <c r="A5584" t="s">
        <v>6907</v>
      </c>
      <c r="B5584" t="s">
        <v>7116</v>
      </c>
      <c r="C5584" t="s">
        <v>7117</v>
      </c>
      <c r="D5584" t="s">
        <v>36</v>
      </c>
      <c r="E5584" t="s">
        <v>20</v>
      </c>
      <c r="F5584" t="b">
        <v>0</v>
      </c>
      <c r="G5584" t="s">
        <v>52</v>
      </c>
      <c r="H5584" s="1">
        <v>45701.918055555558</v>
      </c>
      <c r="I5584" t="b">
        <v>1</v>
      </c>
      <c r="J5584" t="b">
        <v>1</v>
      </c>
      <c r="K5584" t="s">
        <v>31</v>
      </c>
      <c r="L5584" t="s">
        <v>32</v>
      </c>
      <c r="N5584">
        <v>60</v>
      </c>
      <c r="O5584" t="s">
        <v>7118</v>
      </c>
      <c r="P5584" t="s">
        <v>1881</v>
      </c>
    </row>
    <row r="5585" spans="1:16" x14ac:dyDescent="0.35">
      <c r="A5585" t="s">
        <v>6907</v>
      </c>
      <c r="B5585" t="s">
        <v>8047</v>
      </c>
      <c r="C5585" t="s">
        <v>563</v>
      </c>
      <c r="D5585" t="s">
        <v>36</v>
      </c>
      <c r="E5585" t="s">
        <v>20</v>
      </c>
      <c r="F5585" t="b">
        <v>0</v>
      </c>
      <c r="G5585" t="s">
        <v>52</v>
      </c>
      <c r="H5585" s="1">
        <v>45702.000173611108</v>
      </c>
      <c r="I5585" t="b">
        <v>0</v>
      </c>
      <c r="J5585" t="b">
        <v>0</v>
      </c>
      <c r="K5585" t="s">
        <v>31</v>
      </c>
      <c r="L5585" t="s">
        <v>22</v>
      </c>
      <c r="M5585">
        <v>82850</v>
      </c>
      <c r="O5585" t="s">
        <v>209</v>
      </c>
      <c r="P5585" t="s">
        <v>8048</v>
      </c>
    </row>
    <row r="5586" spans="1:16" x14ac:dyDescent="0.35">
      <c r="A5586" t="s">
        <v>6907</v>
      </c>
      <c r="B5586" t="s">
        <v>8049</v>
      </c>
      <c r="C5586" t="s">
        <v>283</v>
      </c>
      <c r="D5586" t="s">
        <v>17445</v>
      </c>
      <c r="E5586" t="s">
        <v>20</v>
      </c>
      <c r="F5586" t="b">
        <v>0</v>
      </c>
      <c r="G5586" t="s">
        <v>47</v>
      </c>
      <c r="H5586" s="1">
        <v>45702.00209490741</v>
      </c>
      <c r="I5586" t="b">
        <v>0</v>
      </c>
      <c r="J5586" t="b">
        <v>1</v>
      </c>
      <c r="K5586" t="s">
        <v>31</v>
      </c>
      <c r="L5586" t="s">
        <v>22</v>
      </c>
      <c r="M5586">
        <v>220900</v>
      </c>
      <c r="O5586" t="s">
        <v>2465</v>
      </c>
      <c r="P5586" t="s">
        <v>8050</v>
      </c>
    </row>
    <row r="5587" spans="1:16" x14ac:dyDescent="0.35">
      <c r="A5587" t="s">
        <v>6907</v>
      </c>
      <c r="B5587" t="s">
        <v>8051</v>
      </c>
      <c r="C5587" t="s">
        <v>865</v>
      </c>
      <c r="D5587" t="s">
        <v>36</v>
      </c>
      <c r="E5587" t="s">
        <v>20</v>
      </c>
      <c r="F5587" t="b">
        <v>0</v>
      </c>
      <c r="G5587" t="s">
        <v>43</v>
      </c>
      <c r="H5587" s="1">
        <v>45702.002395833333</v>
      </c>
      <c r="I5587" t="b">
        <v>0</v>
      </c>
      <c r="J5587" t="b">
        <v>1</v>
      </c>
      <c r="K5587" t="s">
        <v>31</v>
      </c>
      <c r="L5587" t="s">
        <v>22</v>
      </c>
      <c r="M5587">
        <v>122087</v>
      </c>
      <c r="O5587" t="s">
        <v>209</v>
      </c>
      <c r="P5587" t="s">
        <v>8052</v>
      </c>
    </row>
    <row r="5588" spans="1:16" x14ac:dyDescent="0.35">
      <c r="A5588" t="s">
        <v>6907</v>
      </c>
      <c r="B5588" t="s">
        <v>8053</v>
      </c>
      <c r="C5588" t="s">
        <v>132</v>
      </c>
      <c r="D5588" t="s">
        <v>36</v>
      </c>
      <c r="E5588" t="s">
        <v>20</v>
      </c>
      <c r="F5588" t="b">
        <v>0</v>
      </c>
      <c r="G5588" t="s">
        <v>30</v>
      </c>
      <c r="H5588" s="1">
        <v>45702.003298611111</v>
      </c>
      <c r="I5588" t="b">
        <v>0</v>
      </c>
      <c r="J5588" t="b">
        <v>1</v>
      </c>
      <c r="K5588" t="s">
        <v>31</v>
      </c>
      <c r="L5588" t="s">
        <v>22</v>
      </c>
      <c r="M5588">
        <v>115000</v>
      </c>
      <c r="O5588" t="s">
        <v>133</v>
      </c>
      <c r="P5588" t="s">
        <v>8054</v>
      </c>
    </row>
    <row r="5589" spans="1:16" x14ac:dyDescent="0.35">
      <c r="A5589" t="s">
        <v>6907</v>
      </c>
      <c r="B5589" t="s">
        <v>8078</v>
      </c>
      <c r="C5589" t="s">
        <v>8079</v>
      </c>
      <c r="D5589" t="s">
        <v>110</v>
      </c>
      <c r="E5589" t="s">
        <v>20</v>
      </c>
      <c r="F5589" t="b">
        <v>0</v>
      </c>
      <c r="G5589" t="s">
        <v>171</v>
      </c>
      <c r="H5589" s="1">
        <v>45702.059699074067</v>
      </c>
      <c r="I5589" t="b">
        <v>1</v>
      </c>
      <c r="J5589" t="b">
        <v>1</v>
      </c>
      <c r="K5589" t="s">
        <v>31</v>
      </c>
      <c r="L5589" t="s">
        <v>22</v>
      </c>
      <c r="M5589">
        <v>46000</v>
      </c>
      <c r="O5589" t="s">
        <v>8080</v>
      </c>
      <c r="P5589" t="s">
        <v>8081</v>
      </c>
    </row>
    <row r="5590" spans="1:16" x14ac:dyDescent="0.35">
      <c r="A5590" t="s">
        <v>6907</v>
      </c>
      <c r="B5590" t="s">
        <v>6939</v>
      </c>
      <c r="C5590" t="s">
        <v>18</v>
      </c>
      <c r="D5590" t="s">
        <v>17445</v>
      </c>
      <c r="E5590" t="s">
        <v>20</v>
      </c>
      <c r="F5590" t="b">
        <v>1</v>
      </c>
      <c r="G5590" t="s">
        <v>7340</v>
      </c>
      <c r="H5590" s="1">
        <v>45702.257430555554</v>
      </c>
      <c r="I5590" t="b">
        <v>0</v>
      </c>
      <c r="J5590" t="b">
        <v>1</v>
      </c>
      <c r="K5590" t="s">
        <v>7340</v>
      </c>
      <c r="L5590" t="s">
        <v>22</v>
      </c>
      <c r="M5590">
        <v>184000</v>
      </c>
      <c r="O5590" t="s">
        <v>7831</v>
      </c>
      <c r="P5590" t="s">
        <v>7832</v>
      </c>
    </row>
    <row r="5591" spans="1:16" x14ac:dyDescent="0.35">
      <c r="A5591" t="s">
        <v>6907</v>
      </c>
      <c r="B5591" t="s">
        <v>6907</v>
      </c>
      <c r="C5591" t="s">
        <v>8055</v>
      </c>
      <c r="D5591" t="s">
        <v>17461</v>
      </c>
      <c r="E5591" t="s">
        <v>20</v>
      </c>
      <c r="F5591" t="b">
        <v>0</v>
      </c>
      <c r="G5591" t="s">
        <v>4199</v>
      </c>
      <c r="H5591" s="1">
        <v>45702.273310185177</v>
      </c>
      <c r="I5591" t="b">
        <v>1</v>
      </c>
      <c r="J5591" t="b">
        <v>0</v>
      </c>
      <c r="K5591" t="s">
        <v>4199</v>
      </c>
      <c r="L5591" t="s">
        <v>22</v>
      </c>
      <c r="M5591">
        <v>65000</v>
      </c>
      <c r="O5591" t="s">
        <v>8056</v>
      </c>
      <c r="P5591" t="s">
        <v>8057</v>
      </c>
    </row>
    <row r="5592" spans="1:16" x14ac:dyDescent="0.35">
      <c r="A5592" t="s">
        <v>6907</v>
      </c>
      <c r="B5592" t="s">
        <v>8058</v>
      </c>
      <c r="C5592" t="s">
        <v>597</v>
      </c>
      <c r="D5592" t="s">
        <v>29</v>
      </c>
      <c r="E5592" t="s">
        <v>20</v>
      </c>
      <c r="F5592" t="b">
        <v>0</v>
      </c>
      <c r="G5592" t="s">
        <v>52</v>
      </c>
      <c r="H5592" s="1">
        <v>45702.293217592603</v>
      </c>
      <c r="I5592" t="b">
        <v>0</v>
      </c>
      <c r="J5592" t="b">
        <v>0</v>
      </c>
      <c r="K5592" t="s">
        <v>31</v>
      </c>
      <c r="L5592" t="s">
        <v>22</v>
      </c>
      <c r="M5592">
        <v>180000</v>
      </c>
      <c r="O5592" t="s">
        <v>8059</v>
      </c>
      <c r="P5592" t="s">
        <v>8060</v>
      </c>
    </row>
    <row r="5593" spans="1:16" x14ac:dyDescent="0.35">
      <c r="A5593" t="s">
        <v>6907</v>
      </c>
      <c r="B5593" t="s">
        <v>8061</v>
      </c>
      <c r="C5593" t="s">
        <v>7709</v>
      </c>
      <c r="D5593" t="s">
        <v>573</v>
      </c>
      <c r="E5593" t="s">
        <v>20</v>
      </c>
      <c r="F5593" t="b">
        <v>0</v>
      </c>
      <c r="G5593" t="s">
        <v>52</v>
      </c>
      <c r="H5593" s="1">
        <v>45702.334675925929</v>
      </c>
      <c r="I5593" t="b">
        <v>0</v>
      </c>
      <c r="J5593" t="b">
        <v>1</v>
      </c>
      <c r="K5593" t="s">
        <v>31</v>
      </c>
      <c r="L5593" t="s">
        <v>32</v>
      </c>
      <c r="N5593">
        <v>38.215000152587891</v>
      </c>
      <c r="O5593" t="s">
        <v>1324</v>
      </c>
      <c r="P5593" t="s">
        <v>7134</v>
      </c>
    </row>
    <row r="5594" spans="1:16" x14ac:dyDescent="0.35">
      <c r="A5594" t="s">
        <v>6907</v>
      </c>
      <c r="B5594" t="s">
        <v>8062</v>
      </c>
      <c r="C5594" t="s">
        <v>2770</v>
      </c>
      <c r="D5594" t="s">
        <v>443</v>
      </c>
      <c r="E5594" t="s">
        <v>20</v>
      </c>
      <c r="F5594" t="b">
        <v>0</v>
      </c>
      <c r="G5594" t="s">
        <v>37</v>
      </c>
      <c r="H5594" s="1">
        <v>45702.350810185177</v>
      </c>
      <c r="I5594" t="b">
        <v>0</v>
      </c>
      <c r="J5594" t="b">
        <v>0</v>
      </c>
      <c r="K5594" t="s">
        <v>37</v>
      </c>
      <c r="L5594" t="s">
        <v>22</v>
      </c>
      <c r="M5594">
        <v>109605.5</v>
      </c>
      <c r="O5594" t="s">
        <v>8063</v>
      </c>
      <c r="P5594" t="s">
        <v>8064</v>
      </c>
    </row>
    <row r="5595" spans="1:16" x14ac:dyDescent="0.35">
      <c r="A5595" t="s">
        <v>6907</v>
      </c>
      <c r="B5595" t="s">
        <v>7073</v>
      </c>
      <c r="C5595" t="s">
        <v>7244</v>
      </c>
      <c r="D5595" t="s">
        <v>29</v>
      </c>
      <c r="E5595" t="s">
        <v>296</v>
      </c>
      <c r="F5595" t="b">
        <v>0</v>
      </c>
      <c r="G5595" t="s">
        <v>47</v>
      </c>
      <c r="H5595" s="1">
        <v>45702.418923611112</v>
      </c>
      <c r="I5595" t="b">
        <v>0</v>
      </c>
      <c r="J5595" t="b">
        <v>1</v>
      </c>
      <c r="K5595" t="s">
        <v>31</v>
      </c>
      <c r="L5595" t="s">
        <v>22</v>
      </c>
      <c r="M5595">
        <v>165000</v>
      </c>
      <c r="O5595" t="s">
        <v>1225</v>
      </c>
      <c r="P5595" t="s">
        <v>8065</v>
      </c>
    </row>
    <row r="5596" spans="1:16" x14ac:dyDescent="0.35">
      <c r="A5596" t="s">
        <v>6907</v>
      </c>
      <c r="B5596" t="s">
        <v>7746</v>
      </c>
      <c r="C5596" t="s">
        <v>142</v>
      </c>
      <c r="D5596" t="s">
        <v>36</v>
      </c>
      <c r="E5596" t="s">
        <v>20</v>
      </c>
      <c r="F5596" t="b">
        <v>0</v>
      </c>
      <c r="G5596" t="s">
        <v>68</v>
      </c>
      <c r="H5596" s="1">
        <v>45702.45925925926</v>
      </c>
      <c r="I5596" t="b">
        <v>0</v>
      </c>
      <c r="J5596" t="b">
        <v>1</v>
      </c>
      <c r="K5596" t="s">
        <v>31</v>
      </c>
      <c r="L5596" t="s">
        <v>22</v>
      </c>
      <c r="M5596">
        <v>140500</v>
      </c>
      <c r="O5596" t="s">
        <v>7747</v>
      </c>
      <c r="P5596" t="s">
        <v>7748</v>
      </c>
    </row>
    <row r="5597" spans="1:16" x14ac:dyDescent="0.35">
      <c r="A5597" t="s">
        <v>6907</v>
      </c>
      <c r="B5597" t="s">
        <v>6916</v>
      </c>
      <c r="C5597" t="s">
        <v>18</v>
      </c>
      <c r="D5597" t="s">
        <v>17537</v>
      </c>
      <c r="E5597" t="s">
        <v>20</v>
      </c>
      <c r="F5597" t="b">
        <v>1</v>
      </c>
      <c r="G5597" t="s">
        <v>2105</v>
      </c>
      <c r="H5597" s="1">
        <v>45702.489560185182</v>
      </c>
      <c r="I5597" t="b">
        <v>1</v>
      </c>
      <c r="J5597" t="b">
        <v>0</v>
      </c>
      <c r="K5597" t="s">
        <v>2105</v>
      </c>
      <c r="L5597" t="s">
        <v>22</v>
      </c>
      <c r="M5597">
        <v>200000</v>
      </c>
      <c r="O5597" t="s">
        <v>8066</v>
      </c>
      <c r="P5597" t="s">
        <v>8067</v>
      </c>
    </row>
    <row r="5598" spans="1:16" x14ac:dyDescent="0.35">
      <c r="A5598" t="s">
        <v>6907</v>
      </c>
      <c r="B5598" t="s">
        <v>8047</v>
      </c>
      <c r="C5598" t="s">
        <v>6425</v>
      </c>
      <c r="D5598" t="s">
        <v>36</v>
      </c>
      <c r="E5598" t="s">
        <v>20</v>
      </c>
      <c r="F5598" t="b">
        <v>0</v>
      </c>
      <c r="G5598" t="s">
        <v>52</v>
      </c>
      <c r="H5598" s="1">
        <v>45702.501215277778</v>
      </c>
      <c r="I5598" t="b">
        <v>0</v>
      </c>
      <c r="J5598" t="b">
        <v>0</v>
      </c>
      <c r="K5598" t="s">
        <v>31</v>
      </c>
      <c r="L5598" t="s">
        <v>22</v>
      </c>
      <c r="M5598">
        <v>82850</v>
      </c>
      <c r="O5598" t="s">
        <v>209</v>
      </c>
      <c r="P5598" t="s">
        <v>8048</v>
      </c>
    </row>
    <row r="5599" spans="1:16" x14ac:dyDescent="0.35">
      <c r="A5599" t="s">
        <v>6907</v>
      </c>
      <c r="B5599" t="s">
        <v>8068</v>
      </c>
      <c r="C5599" t="s">
        <v>193</v>
      </c>
      <c r="D5599" t="s">
        <v>36</v>
      </c>
      <c r="E5599" t="s">
        <v>20</v>
      </c>
      <c r="F5599" t="b">
        <v>0</v>
      </c>
      <c r="G5599" t="s">
        <v>52</v>
      </c>
      <c r="H5599" s="1">
        <v>45702.501689814817</v>
      </c>
      <c r="I5599" t="b">
        <v>0</v>
      </c>
      <c r="J5599" t="b">
        <v>1</v>
      </c>
      <c r="K5599" t="s">
        <v>31</v>
      </c>
      <c r="L5599" t="s">
        <v>22</v>
      </c>
      <c r="M5599">
        <v>207500</v>
      </c>
      <c r="O5599" t="s">
        <v>725</v>
      </c>
      <c r="P5599" t="s">
        <v>8069</v>
      </c>
    </row>
    <row r="5600" spans="1:16" x14ac:dyDescent="0.35">
      <c r="A5600" t="s">
        <v>6907</v>
      </c>
      <c r="B5600" t="s">
        <v>8070</v>
      </c>
      <c r="C5600" t="s">
        <v>31</v>
      </c>
      <c r="D5600" t="s">
        <v>321</v>
      </c>
      <c r="E5600" t="s">
        <v>20</v>
      </c>
      <c r="F5600" t="b">
        <v>0</v>
      </c>
      <c r="G5600" t="s">
        <v>52</v>
      </c>
      <c r="H5600" s="1">
        <v>45702.626979166656</v>
      </c>
      <c r="I5600" t="b">
        <v>0</v>
      </c>
      <c r="J5600" t="b">
        <v>0</v>
      </c>
      <c r="K5600" t="s">
        <v>31</v>
      </c>
      <c r="L5600" t="s">
        <v>22</v>
      </c>
      <c r="M5600">
        <v>126500</v>
      </c>
      <c r="O5600" t="s">
        <v>8071</v>
      </c>
      <c r="P5600" t="s">
        <v>8072</v>
      </c>
    </row>
    <row r="5601" spans="1:16" x14ac:dyDescent="0.35">
      <c r="A5601" t="s">
        <v>6907</v>
      </c>
      <c r="B5601" t="s">
        <v>7604</v>
      </c>
      <c r="C5601" t="s">
        <v>7605</v>
      </c>
      <c r="D5601" t="s">
        <v>110</v>
      </c>
      <c r="E5601" t="s">
        <v>20</v>
      </c>
      <c r="F5601" t="b">
        <v>0</v>
      </c>
      <c r="G5601" t="s">
        <v>52</v>
      </c>
      <c r="H5601" s="1">
        <v>45702.710324074083</v>
      </c>
      <c r="I5601" t="b">
        <v>0</v>
      </c>
      <c r="J5601" t="b">
        <v>0</v>
      </c>
      <c r="K5601" t="s">
        <v>31</v>
      </c>
      <c r="L5601" t="s">
        <v>22</v>
      </c>
      <c r="M5601">
        <v>90094.2578125</v>
      </c>
      <c r="O5601" t="s">
        <v>7606</v>
      </c>
      <c r="P5601" t="s">
        <v>7607</v>
      </c>
    </row>
    <row r="5602" spans="1:16" x14ac:dyDescent="0.35">
      <c r="A5602" t="s">
        <v>6907</v>
      </c>
      <c r="B5602" t="s">
        <v>7955</v>
      </c>
      <c r="C5602" t="s">
        <v>410</v>
      </c>
      <c r="D5602" t="s">
        <v>36</v>
      </c>
      <c r="E5602" t="s">
        <v>20</v>
      </c>
      <c r="F5602" t="b">
        <v>0</v>
      </c>
      <c r="G5602" t="s">
        <v>68</v>
      </c>
      <c r="H5602" s="1">
        <v>45702.711342592593</v>
      </c>
      <c r="I5602" t="b">
        <v>0</v>
      </c>
      <c r="J5602" t="b">
        <v>0</v>
      </c>
      <c r="K5602" t="s">
        <v>31</v>
      </c>
      <c r="L5602" t="s">
        <v>22</v>
      </c>
      <c r="M5602">
        <v>350000</v>
      </c>
      <c r="O5602" t="s">
        <v>7956</v>
      </c>
      <c r="P5602" t="s">
        <v>7957</v>
      </c>
    </row>
    <row r="5603" spans="1:16" x14ac:dyDescent="0.35">
      <c r="A5603" t="s">
        <v>6907</v>
      </c>
      <c r="B5603" t="s">
        <v>8073</v>
      </c>
      <c r="C5603" t="s">
        <v>330</v>
      </c>
      <c r="D5603" t="s">
        <v>269</v>
      </c>
      <c r="E5603" t="s">
        <v>20</v>
      </c>
      <c r="F5603" t="b">
        <v>0</v>
      </c>
      <c r="G5603" t="s">
        <v>52</v>
      </c>
      <c r="H5603" s="1">
        <v>45702.751388888893</v>
      </c>
      <c r="I5603" t="b">
        <v>1</v>
      </c>
      <c r="J5603" t="b">
        <v>1</v>
      </c>
      <c r="K5603" t="s">
        <v>31</v>
      </c>
      <c r="L5603" t="s">
        <v>22</v>
      </c>
      <c r="M5603">
        <v>145000</v>
      </c>
      <c r="O5603" t="s">
        <v>8074</v>
      </c>
      <c r="P5603" t="s">
        <v>8075</v>
      </c>
    </row>
    <row r="5604" spans="1:16" x14ac:dyDescent="0.35">
      <c r="A5604" t="s">
        <v>6907</v>
      </c>
      <c r="B5604" t="s">
        <v>7985</v>
      </c>
      <c r="C5604" t="s">
        <v>549</v>
      </c>
      <c r="D5604" t="s">
        <v>36</v>
      </c>
      <c r="E5604" t="s">
        <v>20</v>
      </c>
      <c r="F5604" t="b">
        <v>0</v>
      </c>
      <c r="G5604" t="s">
        <v>47</v>
      </c>
      <c r="H5604" s="1">
        <v>45702.792210648149</v>
      </c>
      <c r="I5604" t="b">
        <v>0</v>
      </c>
      <c r="J5604" t="b">
        <v>1</v>
      </c>
      <c r="K5604" t="s">
        <v>31</v>
      </c>
      <c r="L5604" t="s">
        <v>22</v>
      </c>
      <c r="M5604">
        <v>193500</v>
      </c>
      <c r="O5604" t="s">
        <v>36</v>
      </c>
      <c r="P5604" t="s">
        <v>7986</v>
      </c>
    </row>
    <row r="5605" spans="1:16" x14ac:dyDescent="0.35">
      <c r="A5605" t="s">
        <v>6907</v>
      </c>
      <c r="B5605" t="s">
        <v>8082</v>
      </c>
      <c r="C5605" t="s">
        <v>4923</v>
      </c>
      <c r="D5605" t="s">
        <v>17488</v>
      </c>
      <c r="E5605" t="s">
        <v>20</v>
      </c>
      <c r="F5605" t="b">
        <v>0</v>
      </c>
      <c r="G5605" t="s">
        <v>52</v>
      </c>
      <c r="H5605" s="1">
        <v>45702.792962962973</v>
      </c>
      <c r="I5605" t="b">
        <v>0</v>
      </c>
      <c r="J5605" t="b">
        <v>0</v>
      </c>
      <c r="K5605" t="s">
        <v>31</v>
      </c>
      <c r="L5605" t="s">
        <v>22</v>
      </c>
      <c r="M5605">
        <v>90000</v>
      </c>
      <c r="O5605" t="s">
        <v>8083</v>
      </c>
      <c r="P5605" t="s">
        <v>8084</v>
      </c>
    </row>
    <row r="5606" spans="1:16" x14ac:dyDescent="0.35">
      <c r="A5606" t="s">
        <v>6907</v>
      </c>
      <c r="B5606" t="s">
        <v>8076</v>
      </c>
      <c r="C5606" t="s">
        <v>31</v>
      </c>
      <c r="D5606" t="s">
        <v>249</v>
      </c>
      <c r="E5606" t="s">
        <v>20</v>
      </c>
      <c r="F5606" t="b">
        <v>0</v>
      </c>
      <c r="G5606" t="s">
        <v>47</v>
      </c>
      <c r="H5606" s="1">
        <v>45702.877106481479</v>
      </c>
      <c r="I5606" t="b">
        <v>1</v>
      </c>
      <c r="J5606" t="b">
        <v>1</v>
      </c>
      <c r="K5606" t="s">
        <v>31</v>
      </c>
      <c r="L5606" t="s">
        <v>22</v>
      </c>
      <c r="M5606">
        <v>125000</v>
      </c>
      <c r="O5606" t="s">
        <v>1592</v>
      </c>
      <c r="P5606" t="s">
        <v>8077</v>
      </c>
    </row>
    <row r="5607" spans="1:16" x14ac:dyDescent="0.35">
      <c r="A5607" t="s">
        <v>6907</v>
      </c>
      <c r="B5607" t="s">
        <v>7116</v>
      </c>
      <c r="C5607" t="s">
        <v>7117</v>
      </c>
      <c r="D5607" t="s">
        <v>36</v>
      </c>
      <c r="E5607" t="s">
        <v>20</v>
      </c>
      <c r="F5607" t="b">
        <v>0</v>
      </c>
      <c r="G5607" t="s">
        <v>52</v>
      </c>
      <c r="H5607" s="1">
        <v>45702.918055555558</v>
      </c>
      <c r="I5607" t="b">
        <v>1</v>
      </c>
      <c r="J5607" t="b">
        <v>1</v>
      </c>
      <c r="K5607" t="s">
        <v>31</v>
      </c>
      <c r="L5607" t="s">
        <v>32</v>
      </c>
      <c r="N5607">
        <v>60</v>
      </c>
      <c r="O5607" t="s">
        <v>7118</v>
      </c>
      <c r="P5607" t="s">
        <v>1881</v>
      </c>
    </row>
    <row r="5608" spans="1:16" x14ac:dyDescent="0.35">
      <c r="A5608" t="s">
        <v>6907</v>
      </c>
      <c r="B5608" t="s">
        <v>8047</v>
      </c>
      <c r="C5608" t="s">
        <v>563</v>
      </c>
      <c r="D5608" t="s">
        <v>36</v>
      </c>
      <c r="E5608" t="s">
        <v>20</v>
      </c>
      <c r="F5608" t="b">
        <v>0</v>
      </c>
      <c r="G5608" t="s">
        <v>52</v>
      </c>
      <c r="H5608" s="1">
        <v>45703.000173611108</v>
      </c>
      <c r="I5608" t="b">
        <v>0</v>
      </c>
      <c r="J5608" t="b">
        <v>0</v>
      </c>
      <c r="K5608" t="s">
        <v>31</v>
      </c>
      <c r="L5608" t="s">
        <v>22</v>
      </c>
      <c r="M5608">
        <v>82850</v>
      </c>
      <c r="O5608" t="s">
        <v>209</v>
      </c>
      <c r="P5608" t="s">
        <v>8048</v>
      </c>
    </row>
    <row r="5609" spans="1:16" x14ac:dyDescent="0.35">
      <c r="A5609" t="s">
        <v>6907</v>
      </c>
      <c r="B5609" t="s">
        <v>8049</v>
      </c>
      <c r="C5609" t="s">
        <v>283</v>
      </c>
      <c r="D5609" t="s">
        <v>17445</v>
      </c>
      <c r="E5609" t="s">
        <v>20</v>
      </c>
      <c r="F5609" t="b">
        <v>0</v>
      </c>
      <c r="G5609" t="s">
        <v>47</v>
      </c>
      <c r="H5609" s="1">
        <v>45703.00209490741</v>
      </c>
      <c r="I5609" t="b">
        <v>0</v>
      </c>
      <c r="J5609" t="b">
        <v>1</v>
      </c>
      <c r="K5609" t="s">
        <v>31</v>
      </c>
      <c r="L5609" t="s">
        <v>22</v>
      </c>
      <c r="M5609">
        <v>220900</v>
      </c>
      <c r="O5609" t="s">
        <v>2465</v>
      </c>
      <c r="P5609" t="s">
        <v>8050</v>
      </c>
    </row>
    <row r="5610" spans="1:16" x14ac:dyDescent="0.35">
      <c r="A5610" t="s">
        <v>6907</v>
      </c>
      <c r="B5610" t="s">
        <v>8051</v>
      </c>
      <c r="C5610" t="s">
        <v>865</v>
      </c>
      <c r="D5610" t="s">
        <v>36</v>
      </c>
      <c r="E5610" t="s">
        <v>20</v>
      </c>
      <c r="F5610" t="b">
        <v>0</v>
      </c>
      <c r="G5610" t="s">
        <v>43</v>
      </c>
      <c r="H5610" s="1">
        <v>45703.002395833333</v>
      </c>
      <c r="I5610" t="b">
        <v>0</v>
      </c>
      <c r="J5610" t="b">
        <v>1</v>
      </c>
      <c r="K5610" t="s">
        <v>31</v>
      </c>
      <c r="L5610" t="s">
        <v>22</v>
      </c>
      <c r="M5610">
        <v>122087</v>
      </c>
      <c r="O5610" t="s">
        <v>209</v>
      </c>
      <c r="P5610" t="s">
        <v>8052</v>
      </c>
    </row>
    <row r="5611" spans="1:16" x14ac:dyDescent="0.35">
      <c r="A5611" t="s">
        <v>6907</v>
      </c>
      <c r="B5611" t="s">
        <v>8053</v>
      </c>
      <c r="C5611" t="s">
        <v>132</v>
      </c>
      <c r="D5611" t="s">
        <v>36</v>
      </c>
      <c r="E5611" t="s">
        <v>20</v>
      </c>
      <c r="F5611" t="b">
        <v>0</v>
      </c>
      <c r="G5611" t="s">
        <v>30</v>
      </c>
      <c r="H5611" s="1">
        <v>45703.003298611111</v>
      </c>
      <c r="I5611" t="b">
        <v>0</v>
      </c>
      <c r="J5611" t="b">
        <v>1</v>
      </c>
      <c r="K5611" t="s">
        <v>31</v>
      </c>
      <c r="L5611" t="s">
        <v>22</v>
      </c>
      <c r="M5611">
        <v>115000</v>
      </c>
      <c r="O5611" t="s">
        <v>133</v>
      </c>
      <c r="P5611" t="s">
        <v>8054</v>
      </c>
    </row>
    <row r="5612" spans="1:16" x14ac:dyDescent="0.35">
      <c r="A5612" t="s">
        <v>6907</v>
      </c>
      <c r="B5612" t="s">
        <v>8078</v>
      </c>
      <c r="C5612" t="s">
        <v>8079</v>
      </c>
      <c r="D5612" t="s">
        <v>110</v>
      </c>
      <c r="E5612" t="s">
        <v>20</v>
      </c>
      <c r="F5612" t="b">
        <v>0</v>
      </c>
      <c r="G5612" t="s">
        <v>171</v>
      </c>
      <c r="H5612" s="1">
        <v>45703.059699074067</v>
      </c>
      <c r="I5612" t="b">
        <v>1</v>
      </c>
      <c r="J5612" t="b">
        <v>1</v>
      </c>
      <c r="K5612" t="s">
        <v>31</v>
      </c>
      <c r="L5612" t="s">
        <v>22</v>
      </c>
      <c r="M5612">
        <v>46000</v>
      </c>
      <c r="O5612" t="s">
        <v>8080</v>
      </c>
      <c r="P5612" t="s">
        <v>8081</v>
      </c>
    </row>
    <row r="5613" spans="1:16" x14ac:dyDescent="0.35">
      <c r="A5613" t="s">
        <v>6907</v>
      </c>
      <c r="B5613" t="s">
        <v>6939</v>
      </c>
      <c r="C5613" t="s">
        <v>18</v>
      </c>
      <c r="D5613" t="s">
        <v>17445</v>
      </c>
      <c r="E5613" t="s">
        <v>20</v>
      </c>
      <c r="F5613" t="b">
        <v>1</v>
      </c>
      <c r="G5613" t="s">
        <v>7340</v>
      </c>
      <c r="H5613" s="1">
        <v>45703.257430555554</v>
      </c>
      <c r="I5613" t="b">
        <v>0</v>
      </c>
      <c r="J5613" t="b">
        <v>1</v>
      </c>
      <c r="K5613" t="s">
        <v>7340</v>
      </c>
      <c r="L5613" t="s">
        <v>22</v>
      </c>
      <c r="M5613">
        <v>184000</v>
      </c>
      <c r="O5613" t="s">
        <v>7831</v>
      </c>
      <c r="P5613" t="s">
        <v>7832</v>
      </c>
    </row>
    <row r="5614" spans="1:16" x14ac:dyDescent="0.35">
      <c r="A5614" t="s">
        <v>6907</v>
      </c>
      <c r="B5614" t="s">
        <v>6907</v>
      </c>
      <c r="C5614" t="s">
        <v>8055</v>
      </c>
      <c r="D5614" t="s">
        <v>17461</v>
      </c>
      <c r="E5614" t="s">
        <v>20</v>
      </c>
      <c r="F5614" t="b">
        <v>0</v>
      </c>
      <c r="G5614" t="s">
        <v>4199</v>
      </c>
      <c r="H5614" s="1">
        <v>45703.273310185177</v>
      </c>
      <c r="I5614" t="b">
        <v>1</v>
      </c>
      <c r="J5614" t="b">
        <v>0</v>
      </c>
      <c r="K5614" t="s">
        <v>4199</v>
      </c>
      <c r="L5614" t="s">
        <v>22</v>
      </c>
      <c r="M5614">
        <v>65000</v>
      </c>
      <c r="O5614" t="s">
        <v>8056</v>
      </c>
      <c r="P5614" t="s">
        <v>8057</v>
      </c>
    </row>
    <row r="5615" spans="1:16" x14ac:dyDescent="0.35">
      <c r="A5615" t="s">
        <v>6907</v>
      </c>
      <c r="B5615" t="s">
        <v>8058</v>
      </c>
      <c r="C5615" t="s">
        <v>597</v>
      </c>
      <c r="D5615" t="s">
        <v>29</v>
      </c>
      <c r="E5615" t="s">
        <v>20</v>
      </c>
      <c r="F5615" t="b">
        <v>0</v>
      </c>
      <c r="G5615" t="s">
        <v>52</v>
      </c>
      <c r="H5615" s="1">
        <v>45703.293217592603</v>
      </c>
      <c r="I5615" t="b">
        <v>0</v>
      </c>
      <c r="J5615" t="b">
        <v>0</v>
      </c>
      <c r="K5615" t="s">
        <v>31</v>
      </c>
      <c r="L5615" t="s">
        <v>22</v>
      </c>
      <c r="M5615">
        <v>180000</v>
      </c>
      <c r="O5615" t="s">
        <v>8059</v>
      </c>
      <c r="P5615" t="s">
        <v>8060</v>
      </c>
    </row>
    <row r="5616" spans="1:16" x14ac:dyDescent="0.35">
      <c r="A5616" t="s">
        <v>6907</v>
      </c>
      <c r="B5616" t="s">
        <v>8061</v>
      </c>
      <c r="C5616" t="s">
        <v>7709</v>
      </c>
      <c r="D5616" t="s">
        <v>573</v>
      </c>
      <c r="E5616" t="s">
        <v>20</v>
      </c>
      <c r="F5616" t="b">
        <v>0</v>
      </c>
      <c r="G5616" t="s">
        <v>52</v>
      </c>
      <c r="H5616" s="1">
        <v>45703.334675925929</v>
      </c>
      <c r="I5616" t="b">
        <v>0</v>
      </c>
      <c r="J5616" t="b">
        <v>1</v>
      </c>
      <c r="K5616" t="s">
        <v>31</v>
      </c>
      <c r="L5616" t="s">
        <v>32</v>
      </c>
      <c r="N5616">
        <v>38.215000152587891</v>
      </c>
      <c r="O5616" t="s">
        <v>1324</v>
      </c>
      <c r="P5616" t="s">
        <v>7134</v>
      </c>
    </row>
    <row r="5617" spans="1:16" x14ac:dyDescent="0.35">
      <c r="A5617" t="s">
        <v>6907</v>
      </c>
      <c r="B5617" t="s">
        <v>8062</v>
      </c>
      <c r="C5617" t="s">
        <v>2770</v>
      </c>
      <c r="D5617" t="s">
        <v>443</v>
      </c>
      <c r="E5617" t="s">
        <v>20</v>
      </c>
      <c r="F5617" t="b">
        <v>0</v>
      </c>
      <c r="G5617" t="s">
        <v>37</v>
      </c>
      <c r="H5617" s="1">
        <v>45703.350810185177</v>
      </c>
      <c r="I5617" t="b">
        <v>0</v>
      </c>
      <c r="J5617" t="b">
        <v>0</v>
      </c>
      <c r="K5617" t="s">
        <v>37</v>
      </c>
      <c r="L5617" t="s">
        <v>22</v>
      </c>
      <c r="M5617">
        <v>109605.5</v>
      </c>
      <c r="O5617" t="s">
        <v>8063</v>
      </c>
      <c r="P5617" t="s">
        <v>8064</v>
      </c>
    </row>
    <row r="5618" spans="1:16" x14ac:dyDescent="0.35">
      <c r="A5618" t="s">
        <v>6907</v>
      </c>
      <c r="B5618" t="s">
        <v>7073</v>
      </c>
      <c r="C5618" t="s">
        <v>7244</v>
      </c>
      <c r="D5618" t="s">
        <v>29</v>
      </c>
      <c r="E5618" t="s">
        <v>296</v>
      </c>
      <c r="F5618" t="b">
        <v>0</v>
      </c>
      <c r="G5618" t="s">
        <v>47</v>
      </c>
      <c r="H5618" s="1">
        <v>45703.418923611112</v>
      </c>
      <c r="I5618" t="b">
        <v>0</v>
      </c>
      <c r="J5618" t="b">
        <v>1</v>
      </c>
      <c r="K5618" t="s">
        <v>31</v>
      </c>
      <c r="L5618" t="s">
        <v>22</v>
      </c>
      <c r="M5618">
        <v>165000</v>
      </c>
      <c r="O5618" t="s">
        <v>1225</v>
      </c>
      <c r="P5618" t="s">
        <v>8065</v>
      </c>
    </row>
    <row r="5619" spans="1:16" x14ac:dyDescent="0.35">
      <c r="A5619" t="s">
        <v>6907</v>
      </c>
      <c r="B5619" t="s">
        <v>7746</v>
      </c>
      <c r="C5619" t="s">
        <v>142</v>
      </c>
      <c r="D5619" t="s">
        <v>36</v>
      </c>
      <c r="E5619" t="s">
        <v>20</v>
      </c>
      <c r="F5619" t="b">
        <v>0</v>
      </c>
      <c r="G5619" t="s">
        <v>68</v>
      </c>
      <c r="H5619" s="1">
        <v>45703.45925925926</v>
      </c>
      <c r="I5619" t="b">
        <v>0</v>
      </c>
      <c r="J5619" t="b">
        <v>1</v>
      </c>
      <c r="K5619" t="s">
        <v>31</v>
      </c>
      <c r="L5619" t="s">
        <v>22</v>
      </c>
      <c r="M5619">
        <v>140500</v>
      </c>
      <c r="O5619" t="s">
        <v>7747</v>
      </c>
      <c r="P5619" t="s">
        <v>7748</v>
      </c>
    </row>
    <row r="5620" spans="1:16" x14ac:dyDescent="0.35">
      <c r="A5620" t="s">
        <v>6907</v>
      </c>
      <c r="B5620" t="s">
        <v>6916</v>
      </c>
      <c r="C5620" t="s">
        <v>18</v>
      </c>
      <c r="D5620" t="s">
        <v>17537</v>
      </c>
      <c r="E5620" t="s">
        <v>20</v>
      </c>
      <c r="F5620" t="b">
        <v>1</v>
      </c>
      <c r="G5620" t="s">
        <v>2105</v>
      </c>
      <c r="H5620" s="1">
        <v>45703.489560185182</v>
      </c>
      <c r="I5620" t="b">
        <v>1</v>
      </c>
      <c r="J5620" t="b">
        <v>0</v>
      </c>
      <c r="K5620" t="s">
        <v>2105</v>
      </c>
      <c r="L5620" t="s">
        <v>22</v>
      </c>
      <c r="M5620">
        <v>200000</v>
      </c>
      <c r="O5620" t="s">
        <v>8066</v>
      </c>
      <c r="P5620" t="s">
        <v>8067</v>
      </c>
    </row>
    <row r="5621" spans="1:16" x14ac:dyDescent="0.35">
      <c r="A5621" t="s">
        <v>6907</v>
      </c>
      <c r="B5621" t="s">
        <v>8047</v>
      </c>
      <c r="C5621" t="s">
        <v>6425</v>
      </c>
      <c r="D5621" t="s">
        <v>36</v>
      </c>
      <c r="E5621" t="s">
        <v>20</v>
      </c>
      <c r="F5621" t="b">
        <v>0</v>
      </c>
      <c r="G5621" t="s">
        <v>52</v>
      </c>
      <c r="H5621" s="1">
        <v>45703.501215277778</v>
      </c>
      <c r="I5621" t="b">
        <v>0</v>
      </c>
      <c r="J5621" t="b">
        <v>0</v>
      </c>
      <c r="K5621" t="s">
        <v>31</v>
      </c>
      <c r="L5621" t="s">
        <v>22</v>
      </c>
      <c r="M5621">
        <v>82850</v>
      </c>
      <c r="O5621" t="s">
        <v>209</v>
      </c>
      <c r="P5621" t="s">
        <v>8048</v>
      </c>
    </row>
    <row r="5622" spans="1:16" x14ac:dyDescent="0.35">
      <c r="A5622" t="s">
        <v>6907</v>
      </c>
      <c r="B5622" t="s">
        <v>8068</v>
      </c>
      <c r="C5622" t="s">
        <v>193</v>
      </c>
      <c r="D5622" t="s">
        <v>36</v>
      </c>
      <c r="E5622" t="s">
        <v>20</v>
      </c>
      <c r="F5622" t="b">
        <v>0</v>
      </c>
      <c r="G5622" t="s">
        <v>52</v>
      </c>
      <c r="H5622" s="1">
        <v>45703.501689814817</v>
      </c>
      <c r="I5622" t="b">
        <v>0</v>
      </c>
      <c r="J5622" t="b">
        <v>1</v>
      </c>
      <c r="K5622" t="s">
        <v>31</v>
      </c>
      <c r="L5622" t="s">
        <v>22</v>
      </c>
      <c r="M5622">
        <v>207500</v>
      </c>
      <c r="O5622" t="s">
        <v>725</v>
      </c>
      <c r="P5622" t="s">
        <v>8069</v>
      </c>
    </row>
    <row r="5623" spans="1:16" x14ac:dyDescent="0.35">
      <c r="A5623" t="s">
        <v>6907</v>
      </c>
      <c r="B5623" t="s">
        <v>8070</v>
      </c>
      <c r="C5623" t="s">
        <v>31</v>
      </c>
      <c r="D5623" t="s">
        <v>321</v>
      </c>
      <c r="E5623" t="s">
        <v>20</v>
      </c>
      <c r="F5623" t="b">
        <v>0</v>
      </c>
      <c r="G5623" t="s">
        <v>52</v>
      </c>
      <c r="H5623" s="1">
        <v>45703.626979166656</v>
      </c>
      <c r="I5623" t="b">
        <v>0</v>
      </c>
      <c r="J5623" t="b">
        <v>0</v>
      </c>
      <c r="K5623" t="s">
        <v>31</v>
      </c>
      <c r="L5623" t="s">
        <v>22</v>
      </c>
      <c r="M5623">
        <v>126500</v>
      </c>
      <c r="O5623" t="s">
        <v>8071</v>
      </c>
      <c r="P5623" t="s">
        <v>8072</v>
      </c>
    </row>
    <row r="5624" spans="1:16" x14ac:dyDescent="0.35">
      <c r="A5624" t="s">
        <v>6907</v>
      </c>
      <c r="B5624" t="s">
        <v>7604</v>
      </c>
      <c r="C5624" t="s">
        <v>7605</v>
      </c>
      <c r="D5624" t="s">
        <v>110</v>
      </c>
      <c r="E5624" t="s">
        <v>20</v>
      </c>
      <c r="F5624" t="b">
        <v>0</v>
      </c>
      <c r="G5624" t="s">
        <v>52</v>
      </c>
      <c r="H5624" s="1">
        <v>45703.710324074083</v>
      </c>
      <c r="I5624" t="b">
        <v>0</v>
      </c>
      <c r="J5624" t="b">
        <v>0</v>
      </c>
      <c r="K5624" t="s">
        <v>31</v>
      </c>
      <c r="L5624" t="s">
        <v>22</v>
      </c>
      <c r="M5624">
        <v>90094.2578125</v>
      </c>
      <c r="O5624" t="s">
        <v>7606</v>
      </c>
      <c r="P5624" t="s">
        <v>7607</v>
      </c>
    </row>
    <row r="5625" spans="1:16" x14ac:dyDescent="0.35">
      <c r="A5625" t="s">
        <v>6907</v>
      </c>
      <c r="B5625" t="s">
        <v>7955</v>
      </c>
      <c r="C5625" t="s">
        <v>410</v>
      </c>
      <c r="D5625" t="s">
        <v>36</v>
      </c>
      <c r="E5625" t="s">
        <v>20</v>
      </c>
      <c r="F5625" t="b">
        <v>0</v>
      </c>
      <c r="G5625" t="s">
        <v>68</v>
      </c>
      <c r="H5625" s="1">
        <v>45703.711342592593</v>
      </c>
      <c r="I5625" t="b">
        <v>0</v>
      </c>
      <c r="J5625" t="b">
        <v>0</v>
      </c>
      <c r="K5625" t="s">
        <v>31</v>
      </c>
      <c r="L5625" t="s">
        <v>22</v>
      </c>
      <c r="M5625">
        <v>350000</v>
      </c>
      <c r="O5625" t="s">
        <v>7956</v>
      </c>
      <c r="P5625" t="s">
        <v>7957</v>
      </c>
    </row>
    <row r="5626" spans="1:16" x14ac:dyDescent="0.35">
      <c r="A5626" t="s">
        <v>6907</v>
      </c>
      <c r="B5626" t="s">
        <v>8073</v>
      </c>
      <c r="C5626" t="s">
        <v>330</v>
      </c>
      <c r="D5626" t="s">
        <v>269</v>
      </c>
      <c r="E5626" t="s">
        <v>20</v>
      </c>
      <c r="F5626" t="b">
        <v>0</v>
      </c>
      <c r="G5626" t="s">
        <v>52</v>
      </c>
      <c r="H5626" s="1">
        <v>45703.751388888893</v>
      </c>
      <c r="I5626" t="b">
        <v>1</v>
      </c>
      <c r="J5626" t="b">
        <v>1</v>
      </c>
      <c r="K5626" t="s">
        <v>31</v>
      </c>
      <c r="L5626" t="s">
        <v>22</v>
      </c>
      <c r="M5626">
        <v>145000</v>
      </c>
      <c r="O5626" t="s">
        <v>8074</v>
      </c>
      <c r="P5626" t="s">
        <v>8075</v>
      </c>
    </row>
    <row r="5627" spans="1:16" x14ac:dyDescent="0.35">
      <c r="A5627" t="s">
        <v>6907</v>
      </c>
      <c r="B5627" t="s">
        <v>7985</v>
      </c>
      <c r="C5627" t="s">
        <v>549</v>
      </c>
      <c r="D5627" t="s">
        <v>36</v>
      </c>
      <c r="E5627" t="s">
        <v>20</v>
      </c>
      <c r="F5627" t="b">
        <v>0</v>
      </c>
      <c r="G5627" t="s">
        <v>47</v>
      </c>
      <c r="H5627" s="1">
        <v>45703.792210648149</v>
      </c>
      <c r="I5627" t="b">
        <v>0</v>
      </c>
      <c r="J5627" t="b">
        <v>1</v>
      </c>
      <c r="K5627" t="s">
        <v>31</v>
      </c>
      <c r="L5627" t="s">
        <v>22</v>
      </c>
      <c r="M5627">
        <v>193500</v>
      </c>
      <c r="O5627" t="s">
        <v>36</v>
      </c>
      <c r="P5627" t="s">
        <v>7986</v>
      </c>
    </row>
    <row r="5628" spans="1:16" x14ac:dyDescent="0.35">
      <c r="A5628" t="s">
        <v>6907</v>
      </c>
      <c r="B5628" t="s">
        <v>8082</v>
      </c>
      <c r="C5628" t="s">
        <v>4923</v>
      </c>
      <c r="D5628" t="s">
        <v>17488</v>
      </c>
      <c r="E5628" t="s">
        <v>20</v>
      </c>
      <c r="F5628" t="b">
        <v>0</v>
      </c>
      <c r="G5628" t="s">
        <v>52</v>
      </c>
      <c r="H5628" s="1">
        <v>45703.792962962973</v>
      </c>
      <c r="I5628" t="b">
        <v>0</v>
      </c>
      <c r="J5628" t="b">
        <v>0</v>
      </c>
      <c r="K5628" t="s">
        <v>31</v>
      </c>
      <c r="L5628" t="s">
        <v>22</v>
      </c>
      <c r="M5628">
        <v>90000</v>
      </c>
      <c r="O5628" t="s">
        <v>8083</v>
      </c>
      <c r="P5628" t="s">
        <v>8084</v>
      </c>
    </row>
    <row r="5629" spans="1:16" x14ac:dyDescent="0.35">
      <c r="A5629" t="s">
        <v>6907</v>
      </c>
      <c r="B5629" t="s">
        <v>8076</v>
      </c>
      <c r="C5629" t="s">
        <v>31</v>
      </c>
      <c r="D5629" t="s">
        <v>249</v>
      </c>
      <c r="E5629" t="s">
        <v>20</v>
      </c>
      <c r="F5629" t="b">
        <v>0</v>
      </c>
      <c r="G5629" t="s">
        <v>47</v>
      </c>
      <c r="H5629" s="1">
        <v>45703.877106481479</v>
      </c>
      <c r="I5629" t="b">
        <v>1</v>
      </c>
      <c r="J5629" t="b">
        <v>1</v>
      </c>
      <c r="K5629" t="s">
        <v>31</v>
      </c>
      <c r="L5629" t="s">
        <v>22</v>
      </c>
      <c r="M5629">
        <v>125000</v>
      </c>
      <c r="O5629" t="s">
        <v>1592</v>
      </c>
      <c r="P5629" t="s">
        <v>8077</v>
      </c>
    </row>
    <row r="5630" spans="1:16" x14ac:dyDescent="0.35">
      <c r="A5630" t="s">
        <v>6907</v>
      </c>
      <c r="B5630" t="s">
        <v>7116</v>
      </c>
      <c r="C5630" t="s">
        <v>7117</v>
      </c>
      <c r="D5630" t="s">
        <v>36</v>
      </c>
      <c r="E5630" t="s">
        <v>20</v>
      </c>
      <c r="F5630" t="b">
        <v>0</v>
      </c>
      <c r="G5630" t="s">
        <v>52</v>
      </c>
      <c r="H5630" s="1">
        <v>45703.918055555558</v>
      </c>
      <c r="I5630" t="b">
        <v>1</v>
      </c>
      <c r="J5630" t="b">
        <v>1</v>
      </c>
      <c r="K5630" t="s">
        <v>31</v>
      </c>
      <c r="L5630" t="s">
        <v>32</v>
      </c>
      <c r="N5630">
        <v>60</v>
      </c>
      <c r="O5630" t="s">
        <v>7118</v>
      </c>
      <c r="P5630" t="s">
        <v>1881</v>
      </c>
    </row>
    <row r="5631" spans="1:16" x14ac:dyDescent="0.35">
      <c r="A5631" t="s">
        <v>6907</v>
      </c>
      <c r="B5631" t="s">
        <v>8047</v>
      </c>
      <c r="C5631" t="s">
        <v>563</v>
      </c>
      <c r="D5631" t="s">
        <v>36</v>
      </c>
      <c r="E5631" t="s">
        <v>20</v>
      </c>
      <c r="F5631" t="b">
        <v>0</v>
      </c>
      <c r="G5631" t="s">
        <v>52</v>
      </c>
      <c r="H5631" s="1">
        <v>45704.000173611108</v>
      </c>
      <c r="I5631" t="b">
        <v>0</v>
      </c>
      <c r="J5631" t="b">
        <v>0</v>
      </c>
      <c r="K5631" t="s">
        <v>31</v>
      </c>
      <c r="L5631" t="s">
        <v>22</v>
      </c>
      <c r="M5631">
        <v>82850</v>
      </c>
      <c r="O5631" t="s">
        <v>209</v>
      </c>
      <c r="P5631" t="s">
        <v>8048</v>
      </c>
    </row>
    <row r="5632" spans="1:16" x14ac:dyDescent="0.35">
      <c r="A5632" t="s">
        <v>6907</v>
      </c>
      <c r="B5632" t="s">
        <v>8049</v>
      </c>
      <c r="C5632" t="s">
        <v>283</v>
      </c>
      <c r="D5632" t="s">
        <v>17445</v>
      </c>
      <c r="E5632" t="s">
        <v>20</v>
      </c>
      <c r="F5632" t="b">
        <v>0</v>
      </c>
      <c r="G5632" t="s">
        <v>47</v>
      </c>
      <c r="H5632" s="1">
        <v>45704.00209490741</v>
      </c>
      <c r="I5632" t="b">
        <v>0</v>
      </c>
      <c r="J5632" t="b">
        <v>1</v>
      </c>
      <c r="K5632" t="s">
        <v>31</v>
      </c>
      <c r="L5632" t="s">
        <v>22</v>
      </c>
      <c r="M5632">
        <v>220900</v>
      </c>
      <c r="O5632" t="s">
        <v>2465</v>
      </c>
      <c r="P5632" t="s">
        <v>8050</v>
      </c>
    </row>
    <row r="5633" spans="1:16" x14ac:dyDescent="0.35">
      <c r="A5633" t="s">
        <v>6907</v>
      </c>
      <c r="B5633" t="s">
        <v>8051</v>
      </c>
      <c r="C5633" t="s">
        <v>865</v>
      </c>
      <c r="D5633" t="s">
        <v>36</v>
      </c>
      <c r="E5633" t="s">
        <v>20</v>
      </c>
      <c r="F5633" t="b">
        <v>0</v>
      </c>
      <c r="G5633" t="s">
        <v>43</v>
      </c>
      <c r="H5633" s="1">
        <v>45704.002395833333</v>
      </c>
      <c r="I5633" t="b">
        <v>0</v>
      </c>
      <c r="J5633" t="b">
        <v>1</v>
      </c>
      <c r="K5633" t="s">
        <v>31</v>
      </c>
      <c r="L5633" t="s">
        <v>22</v>
      </c>
      <c r="M5633">
        <v>122087</v>
      </c>
      <c r="O5633" t="s">
        <v>209</v>
      </c>
      <c r="P5633" t="s">
        <v>8052</v>
      </c>
    </row>
    <row r="5634" spans="1:16" x14ac:dyDescent="0.35">
      <c r="A5634" t="s">
        <v>6907</v>
      </c>
      <c r="B5634" t="s">
        <v>8053</v>
      </c>
      <c r="C5634" t="s">
        <v>132</v>
      </c>
      <c r="D5634" t="s">
        <v>36</v>
      </c>
      <c r="E5634" t="s">
        <v>20</v>
      </c>
      <c r="F5634" t="b">
        <v>0</v>
      </c>
      <c r="G5634" t="s">
        <v>30</v>
      </c>
      <c r="H5634" s="1">
        <v>45704.003298611111</v>
      </c>
      <c r="I5634" t="b">
        <v>0</v>
      </c>
      <c r="J5634" t="b">
        <v>1</v>
      </c>
      <c r="K5634" t="s">
        <v>31</v>
      </c>
      <c r="L5634" t="s">
        <v>22</v>
      </c>
      <c r="M5634">
        <v>115000</v>
      </c>
      <c r="O5634" t="s">
        <v>133</v>
      </c>
      <c r="P5634" t="s">
        <v>8054</v>
      </c>
    </row>
    <row r="5635" spans="1:16" x14ac:dyDescent="0.35">
      <c r="A5635" t="s">
        <v>6907</v>
      </c>
      <c r="B5635" t="s">
        <v>8078</v>
      </c>
      <c r="C5635" t="s">
        <v>8079</v>
      </c>
      <c r="D5635" t="s">
        <v>110</v>
      </c>
      <c r="E5635" t="s">
        <v>20</v>
      </c>
      <c r="F5635" t="b">
        <v>0</v>
      </c>
      <c r="G5635" t="s">
        <v>171</v>
      </c>
      <c r="H5635" s="1">
        <v>45704.059699074067</v>
      </c>
      <c r="I5635" t="b">
        <v>1</v>
      </c>
      <c r="J5635" t="b">
        <v>1</v>
      </c>
      <c r="K5635" t="s">
        <v>31</v>
      </c>
      <c r="L5635" t="s">
        <v>22</v>
      </c>
      <c r="M5635">
        <v>46000</v>
      </c>
      <c r="O5635" t="s">
        <v>8080</v>
      </c>
      <c r="P5635" t="s">
        <v>8081</v>
      </c>
    </row>
    <row r="5636" spans="1:16" x14ac:dyDescent="0.35">
      <c r="A5636" t="s">
        <v>6907</v>
      </c>
      <c r="B5636" t="s">
        <v>6907</v>
      </c>
      <c r="C5636" t="s">
        <v>8055</v>
      </c>
      <c r="D5636" t="s">
        <v>17461</v>
      </c>
      <c r="E5636" t="s">
        <v>20</v>
      </c>
      <c r="F5636" t="b">
        <v>0</v>
      </c>
      <c r="G5636" t="s">
        <v>4199</v>
      </c>
      <c r="H5636" s="1">
        <v>45704.273310185177</v>
      </c>
      <c r="I5636" t="b">
        <v>1</v>
      </c>
      <c r="J5636" t="b">
        <v>0</v>
      </c>
      <c r="K5636" t="s">
        <v>4199</v>
      </c>
      <c r="L5636" t="s">
        <v>22</v>
      </c>
      <c r="M5636">
        <v>65000</v>
      </c>
      <c r="O5636" t="s">
        <v>8056</v>
      </c>
      <c r="P5636" t="s">
        <v>8057</v>
      </c>
    </row>
    <row r="5637" spans="1:16" x14ac:dyDescent="0.35">
      <c r="A5637" t="s">
        <v>6907</v>
      </c>
      <c r="B5637" t="s">
        <v>8058</v>
      </c>
      <c r="C5637" t="s">
        <v>597</v>
      </c>
      <c r="D5637" t="s">
        <v>29</v>
      </c>
      <c r="E5637" t="s">
        <v>20</v>
      </c>
      <c r="F5637" t="b">
        <v>0</v>
      </c>
      <c r="G5637" t="s">
        <v>52</v>
      </c>
      <c r="H5637" s="1">
        <v>45704.293217592603</v>
      </c>
      <c r="I5637" t="b">
        <v>0</v>
      </c>
      <c r="J5637" t="b">
        <v>0</v>
      </c>
      <c r="K5637" t="s">
        <v>31</v>
      </c>
      <c r="L5637" t="s">
        <v>22</v>
      </c>
      <c r="M5637">
        <v>180000</v>
      </c>
      <c r="O5637" t="s">
        <v>8059</v>
      </c>
      <c r="P5637" t="s">
        <v>8060</v>
      </c>
    </row>
    <row r="5638" spans="1:16" x14ac:dyDescent="0.35">
      <c r="A5638" t="s">
        <v>6907</v>
      </c>
      <c r="B5638" t="s">
        <v>8061</v>
      </c>
      <c r="C5638" t="s">
        <v>7709</v>
      </c>
      <c r="D5638" t="s">
        <v>573</v>
      </c>
      <c r="E5638" t="s">
        <v>20</v>
      </c>
      <c r="F5638" t="b">
        <v>0</v>
      </c>
      <c r="G5638" t="s">
        <v>52</v>
      </c>
      <c r="H5638" s="1">
        <v>45704.334675925929</v>
      </c>
      <c r="I5638" t="b">
        <v>0</v>
      </c>
      <c r="J5638" t="b">
        <v>1</v>
      </c>
      <c r="K5638" t="s">
        <v>31</v>
      </c>
      <c r="L5638" t="s">
        <v>32</v>
      </c>
      <c r="N5638">
        <v>38.215000152587891</v>
      </c>
      <c r="O5638" t="s">
        <v>1324</v>
      </c>
      <c r="P5638" t="s">
        <v>7134</v>
      </c>
    </row>
    <row r="5639" spans="1:16" x14ac:dyDescent="0.35">
      <c r="A5639" t="s">
        <v>6907</v>
      </c>
      <c r="B5639" t="s">
        <v>8062</v>
      </c>
      <c r="C5639" t="s">
        <v>2770</v>
      </c>
      <c r="D5639" t="s">
        <v>443</v>
      </c>
      <c r="E5639" t="s">
        <v>20</v>
      </c>
      <c r="F5639" t="b">
        <v>0</v>
      </c>
      <c r="G5639" t="s">
        <v>37</v>
      </c>
      <c r="H5639" s="1">
        <v>45704.350810185177</v>
      </c>
      <c r="I5639" t="b">
        <v>0</v>
      </c>
      <c r="J5639" t="b">
        <v>0</v>
      </c>
      <c r="K5639" t="s">
        <v>37</v>
      </c>
      <c r="L5639" t="s">
        <v>22</v>
      </c>
      <c r="M5639">
        <v>109605.5</v>
      </c>
      <c r="O5639" t="s">
        <v>8063</v>
      </c>
      <c r="P5639" t="s">
        <v>8064</v>
      </c>
    </row>
    <row r="5640" spans="1:16" x14ac:dyDescent="0.35">
      <c r="A5640" t="s">
        <v>6907</v>
      </c>
      <c r="B5640" t="s">
        <v>7073</v>
      </c>
      <c r="C5640" t="s">
        <v>7244</v>
      </c>
      <c r="D5640" t="s">
        <v>29</v>
      </c>
      <c r="E5640" t="s">
        <v>296</v>
      </c>
      <c r="F5640" t="b">
        <v>0</v>
      </c>
      <c r="G5640" t="s">
        <v>47</v>
      </c>
      <c r="H5640" s="1">
        <v>45704.418923611112</v>
      </c>
      <c r="I5640" t="b">
        <v>0</v>
      </c>
      <c r="J5640" t="b">
        <v>1</v>
      </c>
      <c r="K5640" t="s">
        <v>31</v>
      </c>
      <c r="L5640" t="s">
        <v>22</v>
      </c>
      <c r="M5640">
        <v>165000</v>
      </c>
      <c r="O5640" t="s">
        <v>1225</v>
      </c>
      <c r="P5640" t="s">
        <v>8065</v>
      </c>
    </row>
    <row r="5641" spans="1:16" x14ac:dyDescent="0.35">
      <c r="A5641" t="s">
        <v>6907</v>
      </c>
      <c r="B5641" t="s">
        <v>7746</v>
      </c>
      <c r="C5641" t="s">
        <v>142</v>
      </c>
      <c r="D5641" t="s">
        <v>36</v>
      </c>
      <c r="E5641" t="s">
        <v>20</v>
      </c>
      <c r="F5641" t="b">
        <v>0</v>
      </c>
      <c r="G5641" t="s">
        <v>68</v>
      </c>
      <c r="H5641" s="1">
        <v>45704.45925925926</v>
      </c>
      <c r="I5641" t="b">
        <v>0</v>
      </c>
      <c r="J5641" t="b">
        <v>1</v>
      </c>
      <c r="K5641" t="s">
        <v>31</v>
      </c>
      <c r="L5641" t="s">
        <v>22</v>
      </c>
      <c r="M5641">
        <v>140500</v>
      </c>
      <c r="O5641" t="s">
        <v>7747</v>
      </c>
      <c r="P5641" t="s">
        <v>7748</v>
      </c>
    </row>
    <row r="5642" spans="1:16" x14ac:dyDescent="0.35">
      <c r="A5642" t="s">
        <v>6907</v>
      </c>
      <c r="B5642" t="s">
        <v>6916</v>
      </c>
      <c r="C5642" t="s">
        <v>18</v>
      </c>
      <c r="D5642" t="s">
        <v>17537</v>
      </c>
      <c r="E5642" t="s">
        <v>20</v>
      </c>
      <c r="F5642" t="b">
        <v>1</v>
      </c>
      <c r="G5642" t="s">
        <v>2105</v>
      </c>
      <c r="H5642" s="1">
        <v>45704.489560185182</v>
      </c>
      <c r="I5642" t="b">
        <v>1</v>
      </c>
      <c r="J5642" t="b">
        <v>0</v>
      </c>
      <c r="K5642" t="s">
        <v>2105</v>
      </c>
      <c r="L5642" t="s">
        <v>22</v>
      </c>
      <c r="M5642">
        <v>200000</v>
      </c>
      <c r="O5642" t="s">
        <v>8066</v>
      </c>
      <c r="P5642" t="s">
        <v>8067</v>
      </c>
    </row>
    <row r="5643" spans="1:16" x14ac:dyDescent="0.35">
      <c r="A5643" t="s">
        <v>6907</v>
      </c>
      <c r="B5643" t="s">
        <v>8047</v>
      </c>
      <c r="C5643" t="s">
        <v>6425</v>
      </c>
      <c r="D5643" t="s">
        <v>36</v>
      </c>
      <c r="E5643" t="s">
        <v>20</v>
      </c>
      <c r="F5643" t="b">
        <v>0</v>
      </c>
      <c r="G5643" t="s">
        <v>52</v>
      </c>
      <c r="H5643" s="1">
        <v>45704.501215277778</v>
      </c>
      <c r="I5643" t="b">
        <v>0</v>
      </c>
      <c r="J5643" t="b">
        <v>0</v>
      </c>
      <c r="K5643" t="s">
        <v>31</v>
      </c>
      <c r="L5643" t="s">
        <v>22</v>
      </c>
      <c r="M5643">
        <v>82850</v>
      </c>
      <c r="O5643" t="s">
        <v>209</v>
      </c>
      <c r="P5643" t="s">
        <v>8048</v>
      </c>
    </row>
    <row r="5644" spans="1:16" x14ac:dyDescent="0.35">
      <c r="A5644" t="s">
        <v>6907</v>
      </c>
      <c r="B5644" t="s">
        <v>8068</v>
      </c>
      <c r="C5644" t="s">
        <v>193</v>
      </c>
      <c r="D5644" t="s">
        <v>36</v>
      </c>
      <c r="E5644" t="s">
        <v>20</v>
      </c>
      <c r="F5644" t="b">
        <v>0</v>
      </c>
      <c r="G5644" t="s">
        <v>52</v>
      </c>
      <c r="H5644" s="1">
        <v>45704.501689814817</v>
      </c>
      <c r="I5644" t="b">
        <v>0</v>
      </c>
      <c r="J5644" t="b">
        <v>1</v>
      </c>
      <c r="K5644" t="s">
        <v>31</v>
      </c>
      <c r="L5644" t="s">
        <v>22</v>
      </c>
      <c r="M5644">
        <v>207500</v>
      </c>
      <c r="O5644" t="s">
        <v>725</v>
      </c>
      <c r="P5644" t="s">
        <v>8069</v>
      </c>
    </row>
    <row r="5645" spans="1:16" x14ac:dyDescent="0.35">
      <c r="A5645" t="s">
        <v>6907</v>
      </c>
      <c r="B5645" t="s">
        <v>8070</v>
      </c>
      <c r="C5645" t="s">
        <v>31</v>
      </c>
      <c r="D5645" t="s">
        <v>321</v>
      </c>
      <c r="E5645" t="s">
        <v>20</v>
      </c>
      <c r="F5645" t="b">
        <v>0</v>
      </c>
      <c r="G5645" t="s">
        <v>52</v>
      </c>
      <c r="H5645" s="1">
        <v>45704.626979166656</v>
      </c>
      <c r="I5645" t="b">
        <v>0</v>
      </c>
      <c r="J5645" t="b">
        <v>0</v>
      </c>
      <c r="K5645" t="s">
        <v>31</v>
      </c>
      <c r="L5645" t="s">
        <v>22</v>
      </c>
      <c r="M5645">
        <v>126500</v>
      </c>
      <c r="O5645" t="s">
        <v>8071</v>
      </c>
      <c r="P5645" t="s">
        <v>8072</v>
      </c>
    </row>
    <row r="5646" spans="1:16" x14ac:dyDescent="0.35">
      <c r="A5646" t="s">
        <v>6907</v>
      </c>
      <c r="B5646" t="s">
        <v>7604</v>
      </c>
      <c r="C5646" t="s">
        <v>7605</v>
      </c>
      <c r="D5646" t="s">
        <v>110</v>
      </c>
      <c r="E5646" t="s">
        <v>20</v>
      </c>
      <c r="F5646" t="b">
        <v>0</v>
      </c>
      <c r="G5646" t="s">
        <v>52</v>
      </c>
      <c r="H5646" s="1">
        <v>45704.710324074083</v>
      </c>
      <c r="I5646" t="b">
        <v>0</v>
      </c>
      <c r="J5646" t="b">
        <v>0</v>
      </c>
      <c r="K5646" t="s">
        <v>31</v>
      </c>
      <c r="L5646" t="s">
        <v>22</v>
      </c>
      <c r="M5646">
        <v>90094.2578125</v>
      </c>
      <c r="O5646" t="s">
        <v>7606</v>
      </c>
      <c r="P5646" t="s">
        <v>7607</v>
      </c>
    </row>
    <row r="5647" spans="1:16" x14ac:dyDescent="0.35">
      <c r="A5647" t="s">
        <v>6907</v>
      </c>
      <c r="B5647" t="s">
        <v>7955</v>
      </c>
      <c r="C5647" t="s">
        <v>410</v>
      </c>
      <c r="D5647" t="s">
        <v>36</v>
      </c>
      <c r="E5647" t="s">
        <v>20</v>
      </c>
      <c r="F5647" t="b">
        <v>0</v>
      </c>
      <c r="G5647" t="s">
        <v>68</v>
      </c>
      <c r="H5647" s="1">
        <v>45704.711342592593</v>
      </c>
      <c r="I5647" t="b">
        <v>0</v>
      </c>
      <c r="J5647" t="b">
        <v>0</v>
      </c>
      <c r="K5647" t="s">
        <v>31</v>
      </c>
      <c r="L5647" t="s">
        <v>22</v>
      </c>
      <c r="M5647">
        <v>350000</v>
      </c>
      <c r="O5647" t="s">
        <v>7956</v>
      </c>
      <c r="P5647" t="s">
        <v>7957</v>
      </c>
    </row>
    <row r="5648" spans="1:16" x14ac:dyDescent="0.35">
      <c r="A5648" t="s">
        <v>6907</v>
      </c>
      <c r="B5648" t="s">
        <v>8073</v>
      </c>
      <c r="C5648" t="s">
        <v>330</v>
      </c>
      <c r="D5648" t="s">
        <v>269</v>
      </c>
      <c r="E5648" t="s">
        <v>20</v>
      </c>
      <c r="F5648" t="b">
        <v>0</v>
      </c>
      <c r="G5648" t="s">
        <v>52</v>
      </c>
      <c r="H5648" s="1">
        <v>45704.751388888893</v>
      </c>
      <c r="I5648" t="b">
        <v>1</v>
      </c>
      <c r="J5648" t="b">
        <v>1</v>
      </c>
      <c r="K5648" t="s">
        <v>31</v>
      </c>
      <c r="L5648" t="s">
        <v>22</v>
      </c>
      <c r="M5648">
        <v>145000</v>
      </c>
      <c r="O5648" t="s">
        <v>8074</v>
      </c>
      <c r="P5648" t="s">
        <v>8075</v>
      </c>
    </row>
    <row r="5649" spans="1:16" x14ac:dyDescent="0.35">
      <c r="A5649" t="s">
        <v>6907</v>
      </c>
      <c r="B5649" t="s">
        <v>7985</v>
      </c>
      <c r="C5649" t="s">
        <v>549</v>
      </c>
      <c r="D5649" t="s">
        <v>36</v>
      </c>
      <c r="E5649" t="s">
        <v>20</v>
      </c>
      <c r="F5649" t="b">
        <v>0</v>
      </c>
      <c r="G5649" t="s">
        <v>47</v>
      </c>
      <c r="H5649" s="1">
        <v>45704.792210648149</v>
      </c>
      <c r="I5649" t="b">
        <v>0</v>
      </c>
      <c r="J5649" t="b">
        <v>1</v>
      </c>
      <c r="K5649" t="s">
        <v>31</v>
      </c>
      <c r="L5649" t="s">
        <v>22</v>
      </c>
      <c r="M5649">
        <v>193500</v>
      </c>
      <c r="O5649" t="s">
        <v>36</v>
      </c>
      <c r="P5649" t="s">
        <v>7986</v>
      </c>
    </row>
    <row r="5650" spans="1:16" x14ac:dyDescent="0.35">
      <c r="A5650" t="s">
        <v>6907</v>
      </c>
      <c r="B5650" t="s">
        <v>8082</v>
      </c>
      <c r="C5650" t="s">
        <v>4923</v>
      </c>
      <c r="D5650" t="s">
        <v>17488</v>
      </c>
      <c r="E5650" t="s">
        <v>20</v>
      </c>
      <c r="F5650" t="b">
        <v>0</v>
      </c>
      <c r="G5650" t="s">
        <v>52</v>
      </c>
      <c r="H5650" s="1">
        <v>45704.792962962973</v>
      </c>
      <c r="I5650" t="b">
        <v>0</v>
      </c>
      <c r="J5650" t="b">
        <v>0</v>
      </c>
      <c r="K5650" t="s">
        <v>31</v>
      </c>
      <c r="L5650" t="s">
        <v>22</v>
      </c>
      <c r="M5650">
        <v>90000</v>
      </c>
      <c r="O5650" t="s">
        <v>8083</v>
      </c>
      <c r="P5650" t="s">
        <v>8084</v>
      </c>
    </row>
    <row r="5651" spans="1:16" x14ac:dyDescent="0.35">
      <c r="A5651" t="s">
        <v>6907</v>
      </c>
      <c r="B5651" t="s">
        <v>8076</v>
      </c>
      <c r="C5651" t="s">
        <v>31</v>
      </c>
      <c r="D5651" t="s">
        <v>249</v>
      </c>
      <c r="E5651" t="s">
        <v>20</v>
      </c>
      <c r="F5651" t="b">
        <v>0</v>
      </c>
      <c r="G5651" t="s">
        <v>47</v>
      </c>
      <c r="H5651" s="1">
        <v>45704.877106481479</v>
      </c>
      <c r="I5651" t="b">
        <v>1</v>
      </c>
      <c r="J5651" t="b">
        <v>1</v>
      </c>
      <c r="K5651" t="s">
        <v>31</v>
      </c>
      <c r="L5651" t="s">
        <v>22</v>
      </c>
      <c r="M5651">
        <v>125000</v>
      </c>
      <c r="O5651" t="s">
        <v>1592</v>
      </c>
      <c r="P5651" t="s">
        <v>8077</v>
      </c>
    </row>
    <row r="5652" spans="1:16" x14ac:dyDescent="0.35">
      <c r="A5652" t="s">
        <v>6907</v>
      </c>
      <c r="B5652" t="s">
        <v>7116</v>
      </c>
      <c r="C5652" t="s">
        <v>7117</v>
      </c>
      <c r="D5652" t="s">
        <v>36</v>
      </c>
      <c r="E5652" t="s">
        <v>20</v>
      </c>
      <c r="F5652" t="b">
        <v>0</v>
      </c>
      <c r="G5652" t="s">
        <v>52</v>
      </c>
      <c r="H5652" s="1">
        <v>45704.918055555558</v>
      </c>
      <c r="I5652" t="b">
        <v>1</v>
      </c>
      <c r="J5652" t="b">
        <v>1</v>
      </c>
      <c r="K5652" t="s">
        <v>31</v>
      </c>
      <c r="L5652" t="s">
        <v>32</v>
      </c>
      <c r="N5652">
        <v>60</v>
      </c>
      <c r="O5652" t="s">
        <v>7118</v>
      </c>
      <c r="P5652" t="s">
        <v>1881</v>
      </c>
    </row>
    <row r="5653" spans="1:16" x14ac:dyDescent="0.35">
      <c r="A5653" t="s">
        <v>6907</v>
      </c>
      <c r="B5653" t="s">
        <v>8047</v>
      </c>
      <c r="C5653" t="s">
        <v>563</v>
      </c>
      <c r="D5653" t="s">
        <v>36</v>
      </c>
      <c r="E5653" t="s">
        <v>20</v>
      </c>
      <c r="F5653" t="b">
        <v>0</v>
      </c>
      <c r="G5653" t="s">
        <v>52</v>
      </c>
      <c r="H5653" s="1">
        <v>45705.000173611108</v>
      </c>
      <c r="I5653" t="b">
        <v>0</v>
      </c>
      <c r="J5653" t="b">
        <v>0</v>
      </c>
      <c r="K5653" t="s">
        <v>31</v>
      </c>
      <c r="L5653" t="s">
        <v>22</v>
      </c>
      <c r="M5653">
        <v>82850</v>
      </c>
      <c r="O5653" t="s">
        <v>209</v>
      </c>
      <c r="P5653" t="s">
        <v>8048</v>
      </c>
    </row>
    <row r="5654" spans="1:16" x14ac:dyDescent="0.35">
      <c r="A5654" t="s">
        <v>6907</v>
      </c>
      <c r="B5654" t="s">
        <v>8049</v>
      </c>
      <c r="C5654" t="s">
        <v>283</v>
      </c>
      <c r="D5654" t="s">
        <v>17445</v>
      </c>
      <c r="E5654" t="s">
        <v>20</v>
      </c>
      <c r="F5654" t="b">
        <v>0</v>
      </c>
      <c r="G5654" t="s">
        <v>47</v>
      </c>
      <c r="H5654" s="1">
        <v>45705.00209490741</v>
      </c>
      <c r="I5654" t="b">
        <v>0</v>
      </c>
      <c r="J5654" t="b">
        <v>1</v>
      </c>
      <c r="K5654" t="s">
        <v>31</v>
      </c>
      <c r="L5654" t="s">
        <v>22</v>
      </c>
      <c r="M5654">
        <v>220900</v>
      </c>
      <c r="O5654" t="s">
        <v>2465</v>
      </c>
      <c r="P5654" t="s">
        <v>8050</v>
      </c>
    </row>
    <row r="5655" spans="1:16" x14ac:dyDescent="0.35">
      <c r="A5655" t="s">
        <v>6907</v>
      </c>
      <c r="B5655" t="s">
        <v>8051</v>
      </c>
      <c r="C5655" t="s">
        <v>865</v>
      </c>
      <c r="D5655" t="s">
        <v>36</v>
      </c>
      <c r="E5655" t="s">
        <v>20</v>
      </c>
      <c r="F5655" t="b">
        <v>0</v>
      </c>
      <c r="G5655" t="s">
        <v>43</v>
      </c>
      <c r="H5655" s="1">
        <v>45705.002395833333</v>
      </c>
      <c r="I5655" t="b">
        <v>0</v>
      </c>
      <c r="J5655" t="b">
        <v>1</v>
      </c>
      <c r="K5655" t="s">
        <v>31</v>
      </c>
      <c r="L5655" t="s">
        <v>22</v>
      </c>
      <c r="M5655">
        <v>122087</v>
      </c>
      <c r="O5655" t="s">
        <v>209</v>
      </c>
      <c r="P5655" t="s">
        <v>8052</v>
      </c>
    </row>
    <row r="5656" spans="1:16" x14ac:dyDescent="0.35">
      <c r="A5656" t="s">
        <v>6907</v>
      </c>
      <c r="B5656" t="s">
        <v>8053</v>
      </c>
      <c r="C5656" t="s">
        <v>132</v>
      </c>
      <c r="D5656" t="s">
        <v>36</v>
      </c>
      <c r="E5656" t="s">
        <v>20</v>
      </c>
      <c r="F5656" t="b">
        <v>0</v>
      </c>
      <c r="G5656" t="s">
        <v>30</v>
      </c>
      <c r="H5656" s="1">
        <v>45705.003298611111</v>
      </c>
      <c r="I5656" t="b">
        <v>0</v>
      </c>
      <c r="J5656" t="b">
        <v>1</v>
      </c>
      <c r="K5656" t="s">
        <v>31</v>
      </c>
      <c r="L5656" t="s">
        <v>22</v>
      </c>
      <c r="M5656">
        <v>115000</v>
      </c>
      <c r="O5656" t="s">
        <v>133</v>
      </c>
      <c r="P5656" t="s">
        <v>8054</v>
      </c>
    </row>
    <row r="5657" spans="1:16" x14ac:dyDescent="0.35">
      <c r="A5657" t="s">
        <v>6907</v>
      </c>
      <c r="B5657" t="s">
        <v>8078</v>
      </c>
      <c r="C5657" t="s">
        <v>8079</v>
      </c>
      <c r="D5657" t="s">
        <v>110</v>
      </c>
      <c r="E5657" t="s">
        <v>20</v>
      </c>
      <c r="F5657" t="b">
        <v>0</v>
      </c>
      <c r="G5657" t="s">
        <v>171</v>
      </c>
      <c r="H5657" s="1">
        <v>45705.059699074067</v>
      </c>
      <c r="I5657" t="b">
        <v>1</v>
      </c>
      <c r="J5657" t="b">
        <v>1</v>
      </c>
      <c r="K5657" t="s">
        <v>31</v>
      </c>
      <c r="L5657" t="s">
        <v>22</v>
      </c>
      <c r="M5657">
        <v>46000</v>
      </c>
      <c r="O5657" t="s">
        <v>8080</v>
      </c>
      <c r="P5657" t="s">
        <v>8081</v>
      </c>
    </row>
    <row r="5658" spans="1:16" x14ac:dyDescent="0.35">
      <c r="A5658" t="s">
        <v>6907</v>
      </c>
      <c r="B5658" t="s">
        <v>6939</v>
      </c>
      <c r="C5658" t="s">
        <v>18</v>
      </c>
      <c r="D5658" t="s">
        <v>17445</v>
      </c>
      <c r="E5658" t="s">
        <v>20</v>
      </c>
      <c r="F5658" t="b">
        <v>1</v>
      </c>
      <c r="G5658" t="s">
        <v>7340</v>
      </c>
      <c r="H5658" s="1">
        <v>45705.257430555554</v>
      </c>
      <c r="I5658" t="b">
        <v>0</v>
      </c>
      <c r="J5658" t="b">
        <v>1</v>
      </c>
      <c r="K5658" t="s">
        <v>7340</v>
      </c>
      <c r="L5658" t="s">
        <v>22</v>
      </c>
      <c r="M5658">
        <v>184000</v>
      </c>
      <c r="O5658" t="s">
        <v>7831</v>
      </c>
      <c r="P5658" t="s">
        <v>7832</v>
      </c>
    </row>
    <row r="5659" spans="1:16" x14ac:dyDescent="0.35">
      <c r="A5659" t="s">
        <v>6907</v>
      </c>
      <c r="B5659" t="s">
        <v>6907</v>
      </c>
      <c r="C5659" t="s">
        <v>8055</v>
      </c>
      <c r="D5659" t="s">
        <v>17461</v>
      </c>
      <c r="E5659" t="s">
        <v>20</v>
      </c>
      <c r="F5659" t="b">
        <v>0</v>
      </c>
      <c r="G5659" t="s">
        <v>4199</v>
      </c>
      <c r="H5659" s="1">
        <v>45705.273310185177</v>
      </c>
      <c r="I5659" t="b">
        <v>1</v>
      </c>
      <c r="J5659" t="b">
        <v>0</v>
      </c>
      <c r="K5659" t="s">
        <v>4199</v>
      </c>
      <c r="L5659" t="s">
        <v>22</v>
      </c>
      <c r="M5659">
        <v>65000</v>
      </c>
      <c r="O5659" t="s">
        <v>8056</v>
      </c>
      <c r="P5659" t="s">
        <v>8057</v>
      </c>
    </row>
    <row r="5660" spans="1:16" x14ac:dyDescent="0.35">
      <c r="A5660" t="s">
        <v>6907</v>
      </c>
      <c r="B5660" t="s">
        <v>8058</v>
      </c>
      <c r="C5660" t="s">
        <v>597</v>
      </c>
      <c r="D5660" t="s">
        <v>29</v>
      </c>
      <c r="E5660" t="s">
        <v>20</v>
      </c>
      <c r="F5660" t="b">
        <v>0</v>
      </c>
      <c r="G5660" t="s">
        <v>52</v>
      </c>
      <c r="H5660" s="1">
        <v>45705.293217592603</v>
      </c>
      <c r="I5660" t="b">
        <v>0</v>
      </c>
      <c r="J5660" t="b">
        <v>0</v>
      </c>
      <c r="K5660" t="s">
        <v>31</v>
      </c>
      <c r="L5660" t="s">
        <v>22</v>
      </c>
      <c r="M5660">
        <v>180000</v>
      </c>
      <c r="O5660" t="s">
        <v>8059</v>
      </c>
      <c r="P5660" t="s">
        <v>8060</v>
      </c>
    </row>
    <row r="5661" spans="1:16" x14ac:dyDescent="0.35">
      <c r="A5661" t="s">
        <v>6907</v>
      </c>
      <c r="B5661" t="s">
        <v>8061</v>
      </c>
      <c r="C5661" t="s">
        <v>7709</v>
      </c>
      <c r="D5661" t="s">
        <v>573</v>
      </c>
      <c r="E5661" t="s">
        <v>20</v>
      </c>
      <c r="F5661" t="b">
        <v>0</v>
      </c>
      <c r="G5661" t="s">
        <v>52</v>
      </c>
      <c r="H5661" s="1">
        <v>45705.334675925929</v>
      </c>
      <c r="I5661" t="b">
        <v>0</v>
      </c>
      <c r="J5661" t="b">
        <v>1</v>
      </c>
      <c r="K5661" t="s">
        <v>31</v>
      </c>
      <c r="L5661" t="s">
        <v>32</v>
      </c>
      <c r="N5661">
        <v>38.215000152587891</v>
      </c>
      <c r="O5661" t="s">
        <v>1324</v>
      </c>
      <c r="P5661" t="s">
        <v>7134</v>
      </c>
    </row>
    <row r="5662" spans="1:16" x14ac:dyDescent="0.35">
      <c r="A5662" t="s">
        <v>6907</v>
      </c>
      <c r="B5662" t="s">
        <v>8085</v>
      </c>
      <c r="C5662" t="s">
        <v>552</v>
      </c>
      <c r="D5662" t="s">
        <v>42</v>
      </c>
      <c r="E5662" t="s">
        <v>20</v>
      </c>
      <c r="F5662" t="b">
        <v>0</v>
      </c>
      <c r="G5662" t="s">
        <v>43</v>
      </c>
      <c r="H5662" s="1">
        <v>45705.335509259261</v>
      </c>
      <c r="I5662" t="b">
        <v>0</v>
      </c>
      <c r="J5662" t="b">
        <v>0</v>
      </c>
      <c r="K5662" t="s">
        <v>31</v>
      </c>
      <c r="L5662" t="s">
        <v>22</v>
      </c>
      <c r="M5662">
        <v>125000</v>
      </c>
      <c r="O5662" t="s">
        <v>48</v>
      </c>
      <c r="P5662" t="s">
        <v>8086</v>
      </c>
    </row>
    <row r="5663" spans="1:16" x14ac:dyDescent="0.35">
      <c r="A5663" t="s">
        <v>6907</v>
      </c>
      <c r="B5663" t="s">
        <v>8062</v>
      </c>
      <c r="C5663" t="s">
        <v>2770</v>
      </c>
      <c r="D5663" t="s">
        <v>443</v>
      </c>
      <c r="E5663" t="s">
        <v>20</v>
      </c>
      <c r="F5663" t="b">
        <v>0</v>
      </c>
      <c r="G5663" t="s">
        <v>37</v>
      </c>
      <c r="H5663" s="1">
        <v>45705.350810185177</v>
      </c>
      <c r="I5663" t="b">
        <v>0</v>
      </c>
      <c r="J5663" t="b">
        <v>0</v>
      </c>
      <c r="K5663" t="s">
        <v>37</v>
      </c>
      <c r="L5663" t="s">
        <v>22</v>
      </c>
      <c r="M5663">
        <v>109605.5</v>
      </c>
      <c r="O5663" t="s">
        <v>8063</v>
      </c>
      <c r="P5663" t="s">
        <v>8064</v>
      </c>
    </row>
    <row r="5664" spans="1:16" x14ac:dyDescent="0.35">
      <c r="A5664" t="s">
        <v>6907</v>
      </c>
      <c r="B5664" t="s">
        <v>7073</v>
      </c>
      <c r="C5664" t="s">
        <v>7244</v>
      </c>
      <c r="D5664" t="s">
        <v>29</v>
      </c>
      <c r="E5664" t="s">
        <v>296</v>
      </c>
      <c r="F5664" t="b">
        <v>0</v>
      </c>
      <c r="G5664" t="s">
        <v>47</v>
      </c>
      <c r="H5664" s="1">
        <v>45705.418923611112</v>
      </c>
      <c r="I5664" t="b">
        <v>0</v>
      </c>
      <c r="J5664" t="b">
        <v>1</v>
      </c>
      <c r="K5664" t="s">
        <v>31</v>
      </c>
      <c r="L5664" t="s">
        <v>22</v>
      </c>
      <c r="M5664">
        <v>165000</v>
      </c>
      <c r="O5664" t="s">
        <v>1225</v>
      </c>
      <c r="P5664" t="s">
        <v>8065</v>
      </c>
    </row>
    <row r="5665" spans="1:16" x14ac:dyDescent="0.35">
      <c r="A5665" t="s">
        <v>6907</v>
      </c>
      <c r="B5665" t="s">
        <v>7746</v>
      </c>
      <c r="C5665" t="s">
        <v>142</v>
      </c>
      <c r="D5665" t="s">
        <v>36</v>
      </c>
      <c r="E5665" t="s">
        <v>20</v>
      </c>
      <c r="F5665" t="b">
        <v>0</v>
      </c>
      <c r="G5665" t="s">
        <v>68</v>
      </c>
      <c r="H5665" s="1">
        <v>45705.45925925926</v>
      </c>
      <c r="I5665" t="b">
        <v>0</v>
      </c>
      <c r="J5665" t="b">
        <v>1</v>
      </c>
      <c r="K5665" t="s">
        <v>31</v>
      </c>
      <c r="L5665" t="s">
        <v>22</v>
      </c>
      <c r="M5665">
        <v>140500</v>
      </c>
      <c r="O5665" t="s">
        <v>7747</v>
      </c>
      <c r="P5665" t="s">
        <v>7748</v>
      </c>
    </row>
    <row r="5666" spans="1:16" x14ac:dyDescent="0.35">
      <c r="A5666" t="s">
        <v>6907</v>
      </c>
      <c r="B5666" t="s">
        <v>6916</v>
      </c>
      <c r="C5666" t="s">
        <v>18</v>
      </c>
      <c r="D5666" t="s">
        <v>17537</v>
      </c>
      <c r="E5666" t="s">
        <v>20</v>
      </c>
      <c r="F5666" t="b">
        <v>1</v>
      </c>
      <c r="G5666" t="s">
        <v>2105</v>
      </c>
      <c r="H5666" s="1">
        <v>45705.489560185182</v>
      </c>
      <c r="I5666" t="b">
        <v>1</v>
      </c>
      <c r="J5666" t="b">
        <v>0</v>
      </c>
      <c r="K5666" t="s">
        <v>2105</v>
      </c>
      <c r="L5666" t="s">
        <v>22</v>
      </c>
      <c r="M5666">
        <v>200000</v>
      </c>
      <c r="O5666" t="s">
        <v>8066</v>
      </c>
      <c r="P5666" t="s">
        <v>8067</v>
      </c>
    </row>
    <row r="5667" spans="1:16" x14ac:dyDescent="0.35">
      <c r="A5667" t="s">
        <v>6907</v>
      </c>
      <c r="B5667" t="s">
        <v>8047</v>
      </c>
      <c r="C5667" t="s">
        <v>6425</v>
      </c>
      <c r="D5667" t="s">
        <v>36</v>
      </c>
      <c r="E5667" t="s">
        <v>20</v>
      </c>
      <c r="F5667" t="b">
        <v>0</v>
      </c>
      <c r="G5667" t="s">
        <v>52</v>
      </c>
      <c r="H5667" s="1">
        <v>45705.501215277778</v>
      </c>
      <c r="I5667" t="b">
        <v>0</v>
      </c>
      <c r="J5667" t="b">
        <v>0</v>
      </c>
      <c r="K5667" t="s">
        <v>31</v>
      </c>
      <c r="L5667" t="s">
        <v>22</v>
      </c>
      <c r="M5667">
        <v>82850</v>
      </c>
      <c r="O5667" t="s">
        <v>209</v>
      </c>
      <c r="P5667" t="s">
        <v>8048</v>
      </c>
    </row>
    <row r="5668" spans="1:16" x14ac:dyDescent="0.35">
      <c r="A5668" t="s">
        <v>6907</v>
      </c>
      <c r="B5668" t="s">
        <v>8068</v>
      </c>
      <c r="C5668" t="s">
        <v>193</v>
      </c>
      <c r="D5668" t="s">
        <v>36</v>
      </c>
      <c r="E5668" t="s">
        <v>20</v>
      </c>
      <c r="F5668" t="b">
        <v>0</v>
      </c>
      <c r="G5668" t="s">
        <v>52</v>
      </c>
      <c r="H5668" s="1">
        <v>45705.501689814817</v>
      </c>
      <c r="I5668" t="b">
        <v>0</v>
      </c>
      <c r="J5668" t="b">
        <v>1</v>
      </c>
      <c r="K5668" t="s">
        <v>31</v>
      </c>
      <c r="L5668" t="s">
        <v>22</v>
      </c>
      <c r="M5668">
        <v>207500</v>
      </c>
      <c r="O5668" t="s">
        <v>725</v>
      </c>
      <c r="P5668" t="s">
        <v>8069</v>
      </c>
    </row>
    <row r="5669" spans="1:16" x14ac:dyDescent="0.35">
      <c r="A5669" t="s">
        <v>6907</v>
      </c>
      <c r="B5669" t="s">
        <v>8087</v>
      </c>
      <c r="C5669" t="s">
        <v>8088</v>
      </c>
      <c r="D5669" t="s">
        <v>573</v>
      </c>
      <c r="E5669" t="s">
        <v>20</v>
      </c>
      <c r="F5669" t="b">
        <v>0</v>
      </c>
      <c r="G5669" t="s">
        <v>52</v>
      </c>
      <c r="H5669" s="1">
        <v>45705.584618055553</v>
      </c>
      <c r="I5669" t="b">
        <v>0</v>
      </c>
      <c r="J5669" t="b">
        <v>1</v>
      </c>
      <c r="K5669" t="s">
        <v>31</v>
      </c>
      <c r="L5669" t="s">
        <v>32</v>
      </c>
      <c r="N5669">
        <v>46.060001373291023</v>
      </c>
      <c r="O5669" t="s">
        <v>8089</v>
      </c>
      <c r="P5669" t="s">
        <v>8090</v>
      </c>
    </row>
    <row r="5670" spans="1:16" x14ac:dyDescent="0.35">
      <c r="A5670" t="s">
        <v>6907</v>
      </c>
      <c r="B5670" t="s">
        <v>8070</v>
      </c>
      <c r="C5670" t="s">
        <v>31</v>
      </c>
      <c r="D5670" t="s">
        <v>321</v>
      </c>
      <c r="E5670" t="s">
        <v>20</v>
      </c>
      <c r="F5670" t="b">
        <v>0</v>
      </c>
      <c r="G5670" t="s">
        <v>52</v>
      </c>
      <c r="H5670" s="1">
        <v>45705.626979166656</v>
      </c>
      <c r="I5670" t="b">
        <v>0</v>
      </c>
      <c r="J5670" t="b">
        <v>0</v>
      </c>
      <c r="K5670" t="s">
        <v>31</v>
      </c>
      <c r="L5670" t="s">
        <v>22</v>
      </c>
      <c r="M5670">
        <v>126500</v>
      </c>
      <c r="O5670" t="s">
        <v>8071</v>
      </c>
      <c r="P5670" t="s">
        <v>8072</v>
      </c>
    </row>
    <row r="5671" spans="1:16" x14ac:dyDescent="0.35">
      <c r="A5671" t="s">
        <v>6907</v>
      </c>
      <c r="B5671" t="s">
        <v>7604</v>
      </c>
      <c r="C5671" t="s">
        <v>7605</v>
      </c>
      <c r="D5671" t="s">
        <v>110</v>
      </c>
      <c r="E5671" t="s">
        <v>20</v>
      </c>
      <c r="F5671" t="b">
        <v>0</v>
      </c>
      <c r="G5671" t="s">
        <v>52</v>
      </c>
      <c r="H5671" s="1">
        <v>45705.710324074083</v>
      </c>
      <c r="I5671" t="b">
        <v>0</v>
      </c>
      <c r="J5671" t="b">
        <v>0</v>
      </c>
      <c r="K5671" t="s">
        <v>31</v>
      </c>
      <c r="L5671" t="s">
        <v>22</v>
      </c>
      <c r="M5671">
        <v>90094.2578125</v>
      </c>
      <c r="O5671" t="s">
        <v>7606</v>
      </c>
      <c r="P5671" t="s">
        <v>7607</v>
      </c>
    </row>
    <row r="5672" spans="1:16" x14ac:dyDescent="0.35">
      <c r="A5672" t="s">
        <v>6907</v>
      </c>
      <c r="B5672" t="s">
        <v>7955</v>
      </c>
      <c r="C5672" t="s">
        <v>410</v>
      </c>
      <c r="D5672" t="s">
        <v>36</v>
      </c>
      <c r="E5672" t="s">
        <v>20</v>
      </c>
      <c r="F5672" t="b">
        <v>0</v>
      </c>
      <c r="G5672" t="s">
        <v>68</v>
      </c>
      <c r="H5672" s="1">
        <v>45705.711342592593</v>
      </c>
      <c r="I5672" t="b">
        <v>0</v>
      </c>
      <c r="J5672" t="b">
        <v>0</v>
      </c>
      <c r="K5672" t="s">
        <v>31</v>
      </c>
      <c r="L5672" t="s">
        <v>22</v>
      </c>
      <c r="M5672">
        <v>350000</v>
      </c>
      <c r="O5672" t="s">
        <v>7956</v>
      </c>
      <c r="P5672" t="s">
        <v>7957</v>
      </c>
    </row>
    <row r="5673" spans="1:16" x14ac:dyDescent="0.35">
      <c r="A5673" t="s">
        <v>6907</v>
      </c>
      <c r="B5673" t="s">
        <v>8073</v>
      </c>
      <c r="C5673" t="s">
        <v>330</v>
      </c>
      <c r="D5673" t="s">
        <v>269</v>
      </c>
      <c r="E5673" t="s">
        <v>20</v>
      </c>
      <c r="F5673" t="b">
        <v>0</v>
      </c>
      <c r="G5673" t="s">
        <v>52</v>
      </c>
      <c r="H5673" s="1">
        <v>45705.751388888893</v>
      </c>
      <c r="I5673" t="b">
        <v>1</v>
      </c>
      <c r="J5673" t="b">
        <v>1</v>
      </c>
      <c r="K5673" t="s">
        <v>31</v>
      </c>
      <c r="L5673" t="s">
        <v>22</v>
      </c>
      <c r="M5673">
        <v>145000</v>
      </c>
      <c r="O5673" t="s">
        <v>8074</v>
      </c>
      <c r="P5673" t="s">
        <v>8075</v>
      </c>
    </row>
    <row r="5674" spans="1:16" x14ac:dyDescent="0.35">
      <c r="A5674" t="s">
        <v>6907</v>
      </c>
      <c r="B5674" t="s">
        <v>7985</v>
      </c>
      <c r="C5674" t="s">
        <v>549</v>
      </c>
      <c r="D5674" t="s">
        <v>36</v>
      </c>
      <c r="E5674" t="s">
        <v>20</v>
      </c>
      <c r="F5674" t="b">
        <v>0</v>
      </c>
      <c r="G5674" t="s">
        <v>47</v>
      </c>
      <c r="H5674" s="1">
        <v>45705.792210648149</v>
      </c>
      <c r="I5674" t="b">
        <v>0</v>
      </c>
      <c r="J5674" t="b">
        <v>1</v>
      </c>
      <c r="K5674" t="s">
        <v>31</v>
      </c>
      <c r="L5674" t="s">
        <v>22</v>
      </c>
      <c r="M5674">
        <v>193500</v>
      </c>
      <c r="O5674" t="s">
        <v>36</v>
      </c>
      <c r="P5674" t="s">
        <v>7986</v>
      </c>
    </row>
    <row r="5675" spans="1:16" x14ac:dyDescent="0.35">
      <c r="A5675" t="s">
        <v>6907</v>
      </c>
      <c r="B5675" t="s">
        <v>8082</v>
      </c>
      <c r="C5675" t="s">
        <v>4923</v>
      </c>
      <c r="D5675" t="s">
        <v>17488</v>
      </c>
      <c r="E5675" t="s">
        <v>20</v>
      </c>
      <c r="F5675" t="b">
        <v>0</v>
      </c>
      <c r="G5675" t="s">
        <v>52</v>
      </c>
      <c r="H5675" s="1">
        <v>45705.792962962973</v>
      </c>
      <c r="I5675" t="b">
        <v>0</v>
      </c>
      <c r="J5675" t="b">
        <v>0</v>
      </c>
      <c r="K5675" t="s">
        <v>31</v>
      </c>
      <c r="L5675" t="s">
        <v>22</v>
      </c>
      <c r="M5675">
        <v>90000</v>
      </c>
      <c r="O5675" t="s">
        <v>8083</v>
      </c>
      <c r="P5675" t="s">
        <v>8084</v>
      </c>
    </row>
    <row r="5676" spans="1:16" x14ac:dyDescent="0.35">
      <c r="A5676" t="s">
        <v>6907</v>
      </c>
      <c r="B5676" t="s">
        <v>8076</v>
      </c>
      <c r="C5676" t="s">
        <v>31</v>
      </c>
      <c r="D5676" t="s">
        <v>249</v>
      </c>
      <c r="E5676" t="s">
        <v>20</v>
      </c>
      <c r="F5676" t="b">
        <v>0</v>
      </c>
      <c r="G5676" t="s">
        <v>47</v>
      </c>
      <c r="H5676" s="1">
        <v>45705.877106481479</v>
      </c>
      <c r="I5676" t="b">
        <v>1</v>
      </c>
      <c r="J5676" t="b">
        <v>1</v>
      </c>
      <c r="K5676" t="s">
        <v>31</v>
      </c>
      <c r="L5676" t="s">
        <v>22</v>
      </c>
      <c r="M5676">
        <v>125000</v>
      </c>
      <c r="O5676" t="s">
        <v>1592</v>
      </c>
      <c r="P5676" t="s">
        <v>8077</v>
      </c>
    </row>
    <row r="5677" spans="1:16" x14ac:dyDescent="0.35">
      <c r="A5677" t="s">
        <v>6907</v>
      </c>
      <c r="B5677" t="s">
        <v>7116</v>
      </c>
      <c r="C5677" t="s">
        <v>7117</v>
      </c>
      <c r="D5677" t="s">
        <v>36</v>
      </c>
      <c r="E5677" t="s">
        <v>20</v>
      </c>
      <c r="F5677" t="b">
        <v>0</v>
      </c>
      <c r="G5677" t="s">
        <v>52</v>
      </c>
      <c r="H5677" s="1">
        <v>45705.918055555558</v>
      </c>
      <c r="I5677" t="b">
        <v>1</v>
      </c>
      <c r="J5677" t="b">
        <v>1</v>
      </c>
      <c r="K5677" t="s">
        <v>31</v>
      </c>
      <c r="L5677" t="s">
        <v>32</v>
      </c>
      <c r="N5677">
        <v>60</v>
      </c>
      <c r="O5677" t="s">
        <v>7118</v>
      </c>
      <c r="P5677" t="s">
        <v>1881</v>
      </c>
    </row>
    <row r="5678" spans="1:16" x14ac:dyDescent="0.35">
      <c r="A5678" t="s">
        <v>6907</v>
      </c>
      <c r="B5678" t="s">
        <v>8047</v>
      </c>
      <c r="C5678" t="s">
        <v>563</v>
      </c>
      <c r="D5678" t="s">
        <v>36</v>
      </c>
      <c r="E5678" t="s">
        <v>20</v>
      </c>
      <c r="F5678" t="b">
        <v>0</v>
      </c>
      <c r="G5678" t="s">
        <v>52</v>
      </c>
      <c r="H5678" s="1">
        <v>45706.000173611108</v>
      </c>
      <c r="I5678" t="b">
        <v>0</v>
      </c>
      <c r="J5678" t="b">
        <v>0</v>
      </c>
      <c r="K5678" t="s">
        <v>31</v>
      </c>
      <c r="L5678" t="s">
        <v>22</v>
      </c>
      <c r="M5678">
        <v>82850</v>
      </c>
      <c r="O5678" t="s">
        <v>209</v>
      </c>
      <c r="P5678" t="s">
        <v>8048</v>
      </c>
    </row>
    <row r="5679" spans="1:16" x14ac:dyDescent="0.35">
      <c r="A5679" t="s">
        <v>6907</v>
      </c>
      <c r="B5679" t="s">
        <v>8049</v>
      </c>
      <c r="C5679" t="s">
        <v>283</v>
      </c>
      <c r="D5679" t="s">
        <v>17445</v>
      </c>
      <c r="E5679" t="s">
        <v>20</v>
      </c>
      <c r="F5679" t="b">
        <v>0</v>
      </c>
      <c r="G5679" t="s">
        <v>47</v>
      </c>
      <c r="H5679" s="1">
        <v>45706.00209490741</v>
      </c>
      <c r="I5679" t="b">
        <v>0</v>
      </c>
      <c r="J5679" t="b">
        <v>1</v>
      </c>
      <c r="K5679" t="s">
        <v>31</v>
      </c>
      <c r="L5679" t="s">
        <v>22</v>
      </c>
      <c r="M5679">
        <v>220900</v>
      </c>
      <c r="O5679" t="s">
        <v>2465</v>
      </c>
      <c r="P5679" t="s">
        <v>8050</v>
      </c>
    </row>
    <row r="5680" spans="1:16" x14ac:dyDescent="0.35">
      <c r="A5680" t="s">
        <v>6907</v>
      </c>
      <c r="B5680" t="s">
        <v>8051</v>
      </c>
      <c r="C5680" t="s">
        <v>865</v>
      </c>
      <c r="D5680" t="s">
        <v>36</v>
      </c>
      <c r="E5680" t="s">
        <v>20</v>
      </c>
      <c r="F5680" t="b">
        <v>0</v>
      </c>
      <c r="G5680" t="s">
        <v>43</v>
      </c>
      <c r="H5680" s="1">
        <v>45706.002395833333</v>
      </c>
      <c r="I5680" t="b">
        <v>0</v>
      </c>
      <c r="J5680" t="b">
        <v>1</v>
      </c>
      <c r="K5680" t="s">
        <v>31</v>
      </c>
      <c r="L5680" t="s">
        <v>22</v>
      </c>
      <c r="M5680">
        <v>122087</v>
      </c>
      <c r="O5680" t="s">
        <v>209</v>
      </c>
      <c r="P5680" t="s">
        <v>8052</v>
      </c>
    </row>
    <row r="5681" spans="1:16" x14ac:dyDescent="0.35">
      <c r="A5681" t="s">
        <v>6907</v>
      </c>
      <c r="B5681" t="s">
        <v>8053</v>
      </c>
      <c r="C5681" t="s">
        <v>132</v>
      </c>
      <c r="D5681" t="s">
        <v>36</v>
      </c>
      <c r="E5681" t="s">
        <v>20</v>
      </c>
      <c r="F5681" t="b">
        <v>0</v>
      </c>
      <c r="G5681" t="s">
        <v>30</v>
      </c>
      <c r="H5681" s="1">
        <v>45706.003298611111</v>
      </c>
      <c r="I5681" t="b">
        <v>0</v>
      </c>
      <c r="J5681" t="b">
        <v>1</v>
      </c>
      <c r="K5681" t="s">
        <v>31</v>
      </c>
      <c r="L5681" t="s">
        <v>22</v>
      </c>
      <c r="M5681">
        <v>115000</v>
      </c>
      <c r="O5681" t="s">
        <v>133</v>
      </c>
      <c r="P5681" t="s">
        <v>8054</v>
      </c>
    </row>
    <row r="5682" spans="1:16" x14ac:dyDescent="0.35">
      <c r="A5682" t="s">
        <v>6907</v>
      </c>
      <c r="B5682" t="s">
        <v>8078</v>
      </c>
      <c r="C5682" t="s">
        <v>8079</v>
      </c>
      <c r="D5682" t="s">
        <v>110</v>
      </c>
      <c r="E5682" t="s">
        <v>20</v>
      </c>
      <c r="F5682" t="b">
        <v>0</v>
      </c>
      <c r="G5682" t="s">
        <v>171</v>
      </c>
      <c r="H5682" s="1">
        <v>45706.059699074067</v>
      </c>
      <c r="I5682" t="b">
        <v>1</v>
      </c>
      <c r="J5682" t="b">
        <v>1</v>
      </c>
      <c r="K5682" t="s">
        <v>31</v>
      </c>
      <c r="L5682" t="s">
        <v>22</v>
      </c>
      <c r="M5682">
        <v>46000</v>
      </c>
      <c r="O5682" t="s">
        <v>8080</v>
      </c>
      <c r="P5682" t="s">
        <v>8081</v>
      </c>
    </row>
    <row r="5683" spans="1:16" x14ac:dyDescent="0.35">
      <c r="A5683" t="s">
        <v>6907</v>
      </c>
      <c r="B5683" t="s">
        <v>6939</v>
      </c>
      <c r="C5683" t="s">
        <v>18</v>
      </c>
      <c r="D5683" t="s">
        <v>17445</v>
      </c>
      <c r="E5683" t="s">
        <v>20</v>
      </c>
      <c r="F5683" t="b">
        <v>1</v>
      </c>
      <c r="G5683" t="s">
        <v>7340</v>
      </c>
      <c r="H5683" s="1">
        <v>45706.257430555554</v>
      </c>
      <c r="I5683" t="b">
        <v>0</v>
      </c>
      <c r="J5683" t="b">
        <v>1</v>
      </c>
      <c r="K5683" t="s">
        <v>7340</v>
      </c>
      <c r="L5683" t="s">
        <v>22</v>
      </c>
      <c r="M5683">
        <v>184000</v>
      </c>
      <c r="O5683" t="s">
        <v>7831</v>
      </c>
      <c r="P5683" t="s">
        <v>7832</v>
      </c>
    </row>
    <row r="5684" spans="1:16" x14ac:dyDescent="0.35">
      <c r="A5684" t="s">
        <v>6907</v>
      </c>
      <c r="B5684" t="s">
        <v>6907</v>
      </c>
      <c r="C5684" t="s">
        <v>8055</v>
      </c>
      <c r="D5684" t="s">
        <v>17461</v>
      </c>
      <c r="E5684" t="s">
        <v>20</v>
      </c>
      <c r="F5684" t="b">
        <v>0</v>
      </c>
      <c r="G5684" t="s">
        <v>4199</v>
      </c>
      <c r="H5684" s="1">
        <v>45706.273310185177</v>
      </c>
      <c r="I5684" t="b">
        <v>1</v>
      </c>
      <c r="J5684" t="b">
        <v>0</v>
      </c>
      <c r="K5684" t="s">
        <v>4199</v>
      </c>
      <c r="L5684" t="s">
        <v>22</v>
      </c>
      <c r="M5684">
        <v>65000</v>
      </c>
      <c r="O5684" t="s">
        <v>8056</v>
      </c>
      <c r="P5684" t="s">
        <v>8057</v>
      </c>
    </row>
    <row r="5685" spans="1:16" x14ac:dyDescent="0.35">
      <c r="A5685" t="s">
        <v>6907</v>
      </c>
      <c r="B5685" t="s">
        <v>8058</v>
      </c>
      <c r="C5685" t="s">
        <v>597</v>
      </c>
      <c r="D5685" t="s">
        <v>29</v>
      </c>
      <c r="E5685" t="s">
        <v>20</v>
      </c>
      <c r="F5685" t="b">
        <v>0</v>
      </c>
      <c r="G5685" t="s">
        <v>52</v>
      </c>
      <c r="H5685" s="1">
        <v>45706.293217592603</v>
      </c>
      <c r="I5685" t="b">
        <v>0</v>
      </c>
      <c r="J5685" t="b">
        <v>0</v>
      </c>
      <c r="K5685" t="s">
        <v>31</v>
      </c>
      <c r="L5685" t="s">
        <v>22</v>
      </c>
      <c r="M5685">
        <v>180000</v>
      </c>
      <c r="O5685" t="s">
        <v>8059</v>
      </c>
      <c r="P5685" t="s">
        <v>8060</v>
      </c>
    </row>
    <row r="5686" spans="1:16" x14ac:dyDescent="0.35">
      <c r="A5686" t="s">
        <v>6907</v>
      </c>
      <c r="B5686" t="s">
        <v>8061</v>
      </c>
      <c r="C5686" t="s">
        <v>7709</v>
      </c>
      <c r="D5686" t="s">
        <v>573</v>
      </c>
      <c r="E5686" t="s">
        <v>20</v>
      </c>
      <c r="F5686" t="b">
        <v>0</v>
      </c>
      <c r="G5686" t="s">
        <v>52</v>
      </c>
      <c r="H5686" s="1">
        <v>45706.334675925929</v>
      </c>
      <c r="I5686" t="b">
        <v>0</v>
      </c>
      <c r="J5686" t="b">
        <v>1</v>
      </c>
      <c r="K5686" t="s">
        <v>31</v>
      </c>
      <c r="L5686" t="s">
        <v>32</v>
      </c>
      <c r="N5686">
        <v>38.215000152587891</v>
      </c>
      <c r="O5686" t="s">
        <v>1324</v>
      </c>
      <c r="P5686" t="s">
        <v>7134</v>
      </c>
    </row>
    <row r="5687" spans="1:16" x14ac:dyDescent="0.35">
      <c r="A5687" t="s">
        <v>6907</v>
      </c>
      <c r="B5687" t="s">
        <v>8085</v>
      </c>
      <c r="C5687" t="s">
        <v>552</v>
      </c>
      <c r="D5687" t="s">
        <v>42</v>
      </c>
      <c r="E5687" t="s">
        <v>20</v>
      </c>
      <c r="F5687" t="b">
        <v>0</v>
      </c>
      <c r="G5687" t="s">
        <v>43</v>
      </c>
      <c r="H5687" s="1">
        <v>45706.335509259261</v>
      </c>
      <c r="I5687" t="b">
        <v>0</v>
      </c>
      <c r="J5687" t="b">
        <v>0</v>
      </c>
      <c r="K5687" t="s">
        <v>31</v>
      </c>
      <c r="L5687" t="s">
        <v>22</v>
      </c>
      <c r="M5687">
        <v>125000</v>
      </c>
      <c r="O5687" t="s">
        <v>48</v>
      </c>
      <c r="P5687" t="s">
        <v>8086</v>
      </c>
    </row>
    <row r="5688" spans="1:16" x14ac:dyDescent="0.35">
      <c r="A5688" t="s">
        <v>6907</v>
      </c>
      <c r="B5688" t="s">
        <v>8062</v>
      </c>
      <c r="C5688" t="s">
        <v>2770</v>
      </c>
      <c r="D5688" t="s">
        <v>443</v>
      </c>
      <c r="E5688" t="s">
        <v>20</v>
      </c>
      <c r="F5688" t="b">
        <v>0</v>
      </c>
      <c r="G5688" t="s">
        <v>37</v>
      </c>
      <c r="H5688" s="1">
        <v>45706.350810185177</v>
      </c>
      <c r="I5688" t="b">
        <v>0</v>
      </c>
      <c r="J5688" t="b">
        <v>0</v>
      </c>
      <c r="K5688" t="s">
        <v>37</v>
      </c>
      <c r="L5688" t="s">
        <v>22</v>
      </c>
      <c r="M5688">
        <v>109605.5</v>
      </c>
      <c r="O5688" t="s">
        <v>8063</v>
      </c>
      <c r="P5688" t="s">
        <v>8064</v>
      </c>
    </row>
    <row r="5689" spans="1:16" x14ac:dyDescent="0.35">
      <c r="A5689" t="s">
        <v>6907</v>
      </c>
      <c r="B5689" t="s">
        <v>7073</v>
      </c>
      <c r="C5689" t="s">
        <v>7244</v>
      </c>
      <c r="D5689" t="s">
        <v>29</v>
      </c>
      <c r="E5689" t="s">
        <v>296</v>
      </c>
      <c r="F5689" t="b">
        <v>0</v>
      </c>
      <c r="G5689" t="s">
        <v>47</v>
      </c>
      <c r="H5689" s="1">
        <v>45706.418923611112</v>
      </c>
      <c r="I5689" t="b">
        <v>0</v>
      </c>
      <c r="J5689" t="b">
        <v>1</v>
      </c>
      <c r="K5689" t="s">
        <v>31</v>
      </c>
      <c r="L5689" t="s">
        <v>22</v>
      </c>
      <c r="M5689">
        <v>165000</v>
      </c>
      <c r="O5689" t="s">
        <v>1225</v>
      </c>
      <c r="P5689" t="s">
        <v>8065</v>
      </c>
    </row>
    <row r="5690" spans="1:16" x14ac:dyDescent="0.35">
      <c r="A5690" t="s">
        <v>6907</v>
      </c>
      <c r="B5690" t="s">
        <v>7746</v>
      </c>
      <c r="C5690" t="s">
        <v>142</v>
      </c>
      <c r="D5690" t="s">
        <v>36</v>
      </c>
      <c r="E5690" t="s">
        <v>20</v>
      </c>
      <c r="F5690" t="b">
        <v>0</v>
      </c>
      <c r="G5690" t="s">
        <v>68</v>
      </c>
      <c r="H5690" s="1">
        <v>45706.45925925926</v>
      </c>
      <c r="I5690" t="b">
        <v>0</v>
      </c>
      <c r="J5690" t="b">
        <v>1</v>
      </c>
      <c r="K5690" t="s">
        <v>31</v>
      </c>
      <c r="L5690" t="s">
        <v>22</v>
      </c>
      <c r="M5690">
        <v>140500</v>
      </c>
      <c r="O5690" t="s">
        <v>7747</v>
      </c>
      <c r="P5690" t="s">
        <v>7748</v>
      </c>
    </row>
    <row r="5691" spans="1:16" x14ac:dyDescent="0.35">
      <c r="A5691" t="s">
        <v>6907</v>
      </c>
      <c r="B5691" t="s">
        <v>6916</v>
      </c>
      <c r="C5691" t="s">
        <v>18</v>
      </c>
      <c r="D5691" t="s">
        <v>17537</v>
      </c>
      <c r="E5691" t="s">
        <v>20</v>
      </c>
      <c r="F5691" t="b">
        <v>1</v>
      </c>
      <c r="G5691" t="s">
        <v>2105</v>
      </c>
      <c r="H5691" s="1">
        <v>45706.489560185182</v>
      </c>
      <c r="I5691" t="b">
        <v>1</v>
      </c>
      <c r="J5691" t="b">
        <v>0</v>
      </c>
      <c r="K5691" t="s">
        <v>2105</v>
      </c>
      <c r="L5691" t="s">
        <v>22</v>
      </c>
      <c r="M5691">
        <v>200000</v>
      </c>
      <c r="O5691" t="s">
        <v>8066</v>
      </c>
      <c r="P5691" t="s">
        <v>8067</v>
      </c>
    </row>
    <row r="5692" spans="1:16" x14ac:dyDescent="0.35">
      <c r="A5692" t="s">
        <v>6907</v>
      </c>
      <c r="B5692" t="s">
        <v>8047</v>
      </c>
      <c r="C5692" t="s">
        <v>6425</v>
      </c>
      <c r="D5692" t="s">
        <v>36</v>
      </c>
      <c r="E5692" t="s">
        <v>20</v>
      </c>
      <c r="F5692" t="b">
        <v>0</v>
      </c>
      <c r="G5692" t="s">
        <v>52</v>
      </c>
      <c r="H5692" s="1">
        <v>45706.501215277778</v>
      </c>
      <c r="I5692" t="b">
        <v>0</v>
      </c>
      <c r="J5692" t="b">
        <v>0</v>
      </c>
      <c r="K5692" t="s">
        <v>31</v>
      </c>
      <c r="L5692" t="s">
        <v>22</v>
      </c>
      <c r="M5692">
        <v>82850</v>
      </c>
      <c r="O5692" t="s">
        <v>209</v>
      </c>
      <c r="P5692" t="s">
        <v>8048</v>
      </c>
    </row>
    <row r="5693" spans="1:16" x14ac:dyDescent="0.35">
      <c r="A5693" t="s">
        <v>6907</v>
      </c>
      <c r="B5693" t="s">
        <v>8068</v>
      </c>
      <c r="C5693" t="s">
        <v>193</v>
      </c>
      <c r="D5693" t="s">
        <v>36</v>
      </c>
      <c r="E5693" t="s">
        <v>20</v>
      </c>
      <c r="F5693" t="b">
        <v>0</v>
      </c>
      <c r="G5693" t="s">
        <v>52</v>
      </c>
      <c r="H5693" s="1">
        <v>45706.501689814817</v>
      </c>
      <c r="I5693" t="b">
        <v>0</v>
      </c>
      <c r="J5693" t="b">
        <v>1</v>
      </c>
      <c r="K5693" t="s">
        <v>31</v>
      </c>
      <c r="L5693" t="s">
        <v>22</v>
      </c>
      <c r="M5693">
        <v>207500</v>
      </c>
      <c r="O5693" t="s">
        <v>725</v>
      </c>
      <c r="P5693" t="s">
        <v>8069</v>
      </c>
    </row>
    <row r="5694" spans="1:16" x14ac:dyDescent="0.35">
      <c r="A5694" t="s">
        <v>6907</v>
      </c>
      <c r="B5694" t="s">
        <v>8087</v>
      </c>
      <c r="C5694" t="s">
        <v>8088</v>
      </c>
      <c r="D5694" t="s">
        <v>573</v>
      </c>
      <c r="E5694" t="s">
        <v>20</v>
      </c>
      <c r="F5694" t="b">
        <v>0</v>
      </c>
      <c r="G5694" t="s">
        <v>52</v>
      </c>
      <c r="H5694" s="1">
        <v>45706.584618055553</v>
      </c>
      <c r="I5694" t="b">
        <v>0</v>
      </c>
      <c r="J5694" t="b">
        <v>1</v>
      </c>
      <c r="K5694" t="s">
        <v>31</v>
      </c>
      <c r="L5694" t="s">
        <v>32</v>
      </c>
      <c r="N5694">
        <v>46.060001373291023</v>
      </c>
      <c r="O5694" t="s">
        <v>8089</v>
      </c>
      <c r="P5694" t="s">
        <v>8090</v>
      </c>
    </row>
    <row r="5695" spans="1:16" x14ac:dyDescent="0.35">
      <c r="A5695" t="s">
        <v>6907</v>
      </c>
      <c r="B5695" t="s">
        <v>8070</v>
      </c>
      <c r="C5695" t="s">
        <v>31</v>
      </c>
      <c r="D5695" t="s">
        <v>321</v>
      </c>
      <c r="E5695" t="s">
        <v>20</v>
      </c>
      <c r="F5695" t="b">
        <v>0</v>
      </c>
      <c r="G5695" t="s">
        <v>52</v>
      </c>
      <c r="H5695" s="1">
        <v>45706.626979166656</v>
      </c>
      <c r="I5695" t="b">
        <v>0</v>
      </c>
      <c r="J5695" t="b">
        <v>0</v>
      </c>
      <c r="K5695" t="s">
        <v>31</v>
      </c>
      <c r="L5695" t="s">
        <v>22</v>
      </c>
      <c r="M5695">
        <v>126500</v>
      </c>
      <c r="O5695" t="s">
        <v>8071</v>
      </c>
      <c r="P5695" t="s">
        <v>8072</v>
      </c>
    </row>
    <row r="5696" spans="1:16" x14ac:dyDescent="0.35">
      <c r="A5696" t="s">
        <v>6907</v>
      </c>
      <c r="B5696" t="s">
        <v>7604</v>
      </c>
      <c r="C5696" t="s">
        <v>7605</v>
      </c>
      <c r="D5696" t="s">
        <v>110</v>
      </c>
      <c r="E5696" t="s">
        <v>20</v>
      </c>
      <c r="F5696" t="b">
        <v>0</v>
      </c>
      <c r="G5696" t="s">
        <v>52</v>
      </c>
      <c r="H5696" s="1">
        <v>45706.710324074083</v>
      </c>
      <c r="I5696" t="b">
        <v>0</v>
      </c>
      <c r="J5696" t="b">
        <v>0</v>
      </c>
      <c r="K5696" t="s">
        <v>31</v>
      </c>
      <c r="L5696" t="s">
        <v>22</v>
      </c>
      <c r="M5696">
        <v>90094.2578125</v>
      </c>
      <c r="O5696" t="s">
        <v>7606</v>
      </c>
      <c r="P5696" t="s">
        <v>7607</v>
      </c>
    </row>
    <row r="5697" spans="1:16" x14ac:dyDescent="0.35">
      <c r="A5697" t="s">
        <v>6907</v>
      </c>
      <c r="B5697" t="s">
        <v>7955</v>
      </c>
      <c r="C5697" t="s">
        <v>410</v>
      </c>
      <c r="D5697" t="s">
        <v>36</v>
      </c>
      <c r="E5697" t="s">
        <v>20</v>
      </c>
      <c r="F5697" t="b">
        <v>0</v>
      </c>
      <c r="G5697" t="s">
        <v>68</v>
      </c>
      <c r="H5697" s="1">
        <v>45706.711342592593</v>
      </c>
      <c r="I5697" t="b">
        <v>0</v>
      </c>
      <c r="J5697" t="b">
        <v>0</v>
      </c>
      <c r="K5697" t="s">
        <v>31</v>
      </c>
      <c r="L5697" t="s">
        <v>22</v>
      </c>
      <c r="M5697">
        <v>350000</v>
      </c>
      <c r="O5697" t="s">
        <v>7956</v>
      </c>
      <c r="P5697" t="s">
        <v>7957</v>
      </c>
    </row>
    <row r="5698" spans="1:16" x14ac:dyDescent="0.35">
      <c r="A5698" t="s">
        <v>6907</v>
      </c>
      <c r="B5698" t="s">
        <v>8073</v>
      </c>
      <c r="C5698" t="s">
        <v>330</v>
      </c>
      <c r="D5698" t="s">
        <v>269</v>
      </c>
      <c r="E5698" t="s">
        <v>20</v>
      </c>
      <c r="F5698" t="b">
        <v>0</v>
      </c>
      <c r="G5698" t="s">
        <v>52</v>
      </c>
      <c r="H5698" s="1">
        <v>45706.751388888893</v>
      </c>
      <c r="I5698" t="b">
        <v>1</v>
      </c>
      <c r="J5698" t="b">
        <v>1</v>
      </c>
      <c r="K5698" t="s">
        <v>31</v>
      </c>
      <c r="L5698" t="s">
        <v>22</v>
      </c>
      <c r="M5698">
        <v>145000</v>
      </c>
      <c r="O5698" t="s">
        <v>8074</v>
      </c>
      <c r="P5698" t="s">
        <v>8075</v>
      </c>
    </row>
    <row r="5699" spans="1:16" x14ac:dyDescent="0.35">
      <c r="A5699" t="s">
        <v>6907</v>
      </c>
      <c r="B5699" t="s">
        <v>7985</v>
      </c>
      <c r="C5699" t="s">
        <v>549</v>
      </c>
      <c r="D5699" t="s">
        <v>36</v>
      </c>
      <c r="E5699" t="s">
        <v>20</v>
      </c>
      <c r="F5699" t="b">
        <v>0</v>
      </c>
      <c r="G5699" t="s">
        <v>47</v>
      </c>
      <c r="H5699" s="1">
        <v>45706.792210648149</v>
      </c>
      <c r="I5699" t="b">
        <v>0</v>
      </c>
      <c r="J5699" t="b">
        <v>1</v>
      </c>
      <c r="K5699" t="s">
        <v>31</v>
      </c>
      <c r="L5699" t="s">
        <v>22</v>
      </c>
      <c r="M5699">
        <v>193500</v>
      </c>
      <c r="O5699" t="s">
        <v>36</v>
      </c>
      <c r="P5699" t="s">
        <v>7986</v>
      </c>
    </row>
    <row r="5700" spans="1:16" x14ac:dyDescent="0.35">
      <c r="A5700" t="s">
        <v>6907</v>
      </c>
      <c r="B5700" t="s">
        <v>8082</v>
      </c>
      <c r="C5700" t="s">
        <v>4923</v>
      </c>
      <c r="D5700" t="s">
        <v>17488</v>
      </c>
      <c r="E5700" t="s">
        <v>20</v>
      </c>
      <c r="F5700" t="b">
        <v>0</v>
      </c>
      <c r="G5700" t="s">
        <v>52</v>
      </c>
      <c r="H5700" s="1">
        <v>45706.792962962973</v>
      </c>
      <c r="I5700" t="b">
        <v>0</v>
      </c>
      <c r="J5700" t="b">
        <v>0</v>
      </c>
      <c r="K5700" t="s">
        <v>31</v>
      </c>
      <c r="L5700" t="s">
        <v>22</v>
      </c>
      <c r="M5700">
        <v>90000</v>
      </c>
      <c r="O5700" t="s">
        <v>8083</v>
      </c>
      <c r="P5700" t="s">
        <v>8084</v>
      </c>
    </row>
    <row r="5701" spans="1:16" x14ac:dyDescent="0.35">
      <c r="A5701" t="s">
        <v>6907</v>
      </c>
      <c r="B5701" t="s">
        <v>8076</v>
      </c>
      <c r="C5701" t="s">
        <v>31</v>
      </c>
      <c r="D5701" t="s">
        <v>249</v>
      </c>
      <c r="E5701" t="s">
        <v>20</v>
      </c>
      <c r="F5701" t="b">
        <v>0</v>
      </c>
      <c r="G5701" t="s">
        <v>47</v>
      </c>
      <c r="H5701" s="1">
        <v>45706.877106481479</v>
      </c>
      <c r="I5701" t="b">
        <v>1</v>
      </c>
      <c r="J5701" t="b">
        <v>1</v>
      </c>
      <c r="K5701" t="s">
        <v>31</v>
      </c>
      <c r="L5701" t="s">
        <v>22</v>
      </c>
      <c r="M5701">
        <v>125000</v>
      </c>
      <c r="O5701" t="s">
        <v>1592</v>
      </c>
      <c r="P5701" t="s">
        <v>8077</v>
      </c>
    </row>
    <row r="5702" spans="1:16" x14ac:dyDescent="0.35">
      <c r="A5702" t="s">
        <v>6907</v>
      </c>
      <c r="B5702" t="s">
        <v>7116</v>
      </c>
      <c r="C5702" t="s">
        <v>7117</v>
      </c>
      <c r="D5702" t="s">
        <v>36</v>
      </c>
      <c r="E5702" t="s">
        <v>20</v>
      </c>
      <c r="F5702" t="b">
        <v>0</v>
      </c>
      <c r="G5702" t="s">
        <v>52</v>
      </c>
      <c r="H5702" s="1">
        <v>45706.918055555558</v>
      </c>
      <c r="I5702" t="b">
        <v>1</v>
      </c>
      <c r="J5702" t="b">
        <v>1</v>
      </c>
      <c r="K5702" t="s">
        <v>31</v>
      </c>
      <c r="L5702" t="s">
        <v>32</v>
      </c>
      <c r="N5702">
        <v>60</v>
      </c>
      <c r="O5702" t="s">
        <v>7118</v>
      </c>
      <c r="P5702" t="s">
        <v>1881</v>
      </c>
    </row>
    <row r="5703" spans="1:16" x14ac:dyDescent="0.35">
      <c r="A5703" t="s">
        <v>6907</v>
      </c>
      <c r="B5703" t="s">
        <v>8047</v>
      </c>
      <c r="C5703" t="s">
        <v>563</v>
      </c>
      <c r="D5703" t="s">
        <v>36</v>
      </c>
      <c r="E5703" t="s">
        <v>20</v>
      </c>
      <c r="F5703" t="b">
        <v>0</v>
      </c>
      <c r="G5703" t="s">
        <v>52</v>
      </c>
      <c r="H5703" s="1">
        <v>45707.000173611108</v>
      </c>
      <c r="I5703" t="b">
        <v>0</v>
      </c>
      <c r="J5703" t="b">
        <v>0</v>
      </c>
      <c r="K5703" t="s">
        <v>31</v>
      </c>
      <c r="L5703" t="s">
        <v>22</v>
      </c>
      <c r="M5703">
        <v>82850</v>
      </c>
      <c r="O5703" t="s">
        <v>209</v>
      </c>
      <c r="P5703" t="s">
        <v>8048</v>
      </c>
    </row>
    <row r="5704" spans="1:16" x14ac:dyDescent="0.35">
      <c r="A5704" t="s">
        <v>6907</v>
      </c>
      <c r="B5704" t="s">
        <v>8091</v>
      </c>
      <c r="C5704" t="s">
        <v>18</v>
      </c>
      <c r="D5704" t="s">
        <v>17445</v>
      </c>
      <c r="E5704" t="s">
        <v>20</v>
      </c>
      <c r="F5704" t="b">
        <v>1</v>
      </c>
      <c r="G5704" t="s">
        <v>52</v>
      </c>
      <c r="H5704" s="1">
        <v>45707.001273148147</v>
      </c>
      <c r="I5704" t="b">
        <v>0</v>
      </c>
      <c r="J5704" t="b">
        <v>0</v>
      </c>
      <c r="K5704" t="s">
        <v>31</v>
      </c>
      <c r="L5704" t="s">
        <v>22</v>
      </c>
      <c r="M5704">
        <v>155000</v>
      </c>
      <c r="O5704" t="s">
        <v>8092</v>
      </c>
      <c r="P5704" t="s">
        <v>8093</v>
      </c>
    </row>
    <row r="5705" spans="1:16" x14ac:dyDescent="0.35">
      <c r="A5705" t="s">
        <v>6907</v>
      </c>
      <c r="B5705" t="s">
        <v>8049</v>
      </c>
      <c r="C5705" t="s">
        <v>283</v>
      </c>
      <c r="D5705" t="s">
        <v>17445</v>
      </c>
      <c r="E5705" t="s">
        <v>20</v>
      </c>
      <c r="F5705" t="b">
        <v>0</v>
      </c>
      <c r="G5705" t="s">
        <v>47</v>
      </c>
      <c r="H5705" s="1">
        <v>45707.00209490741</v>
      </c>
      <c r="I5705" t="b">
        <v>0</v>
      </c>
      <c r="J5705" t="b">
        <v>1</v>
      </c>
      <c r="K5705" t="s">
        <v>31</v>
      </c>
      <c r="L5705" t="s">
        <v>22</v>
      </c>
      <c r="M5705">
        <v>220900</v>
      </c>
      <c r="O5705" t="s">
        <v>2465</v>
      </c>
      <c r="P5705" t="s">
        <v>8050</v>
      </c>
    </row>
    <row r="5706" spans="1:16" x14ac:dyDescent="0.35">
      <c r="A5706" t="s">
        <v>6907</v>
      </c>
      <c r="B5706" t="s">
        <v>8051</v>
      </c>
      <c r="C5706" t="s">
        <v>865</v>
      </c>
      <c r="D5706" t="s">
        <v>36</v>
      </c>
      <c r="E5706" t="s">
        <v>20</v>
      </c>
      <c r="F5706" t="b">
        <v>0</v>
      </c>
      <c r="G5706" t="s">
        <v>43</v>
      </c>
      <c r="H5706" s="1">
        <v>45707.002395833333</v>
      </c>
      <c r="I5706" t="b">
        <v>0</v>
      </c>
      <c r="J5706" t="b">
        <v>1</v>
      </c>
      <c r="K5706" t="s">
        <v>31</v>
      </c>
      <c r="L5706" t="s">
        <v>22</v>
      </c>
      <c r="M5706">
        <v>122087</v>
      </c>
      <c r="O5706" t="s">
        <v>209</v>
      </c>
      <c r="P5706" t="s">
        <v>8052</v>
      </c>
    </row>
    <row r="5707" spans="1:16" x14ac:dyDescent="0.35">
      <c r="A5707" t="s">
        <v>6907</v>
      </c>
      <c r="B5707" t="s">
        <v>8053</v>
      </c>
      <c r="C5707" t="s">
        <v>132</v>
      </c>
      <c r="D5707" t="s">
        <v>36</v>
      </c>
      <c r="E5707" t="s">
        <v>20</v>
      </c>
      <c r="F5707" t="b">
        <v>0</v>
      </c>
      <c r="G5707" t="s">
        <v>30</v>
      </c>
      <c r="H5707" s="1">
        <v>45707.003298611111</v>
      </c>
      <c r="I5707" t="b">
        <v>0</v>
      </c>
      <c r="J5707" t="b">
        <v>1</v>
      </c>
      <c r="K5707" t="s">
        <v>31</v>
      </c>
      <c r="L5707" t="s">
        <v>22</v>
      </c>
      <c r="M5707">
        <v>115000</v>
      </c>
      <c r="O5707" t="s">
        <v>133</v>
      </c>
      <c r="P5707" t="s">
        <v>8054</v>
      </c>
    </row>
    <row r="5708" spans="1:16" x14ac:dyDescent="0.35">
      <c r="A5708" t="s">
        <v>6907</v>
      </c>
      <c r="B5708" t="s">
        <v>8078</v>
      </c>
      <c r="C5708" t="s">
        <v>8079</v>
      </c>
      <c r="D5708" t="s">
        <v>110</v>
      </c>
      <c r="E5708" t="s">
        <v>20</v>
      </c>
      <c r="F5708" t="b">
        <v>0</v>
      </c>
      <c r="G5708" t="s">
        <v>171</v>
      </c>
      <c r="H5708" s="1">
        <v>45707.059699074067</v>
      </c>
      <c r="I5708" t="b">
        <v>1</v>
      </c>
      <c r="J5708" t="b">
        <v>1</v>
      </c>
      <c r="K5708" t="s">
        <v>31</v>
      </c>
      <c r="L5708" t="s">
        <v>22</v>
      </c>
      <c r="M5708">
        <v>46000</v>
      </c>
      <c r="O5708" t="s">
        <v>8080</v>
      </c>
      <c r="P5708" t="s">
        <v>8081</v>
      </c>
    </row>
    <row r="5709" spans="1:16" x14ac:dyDescent="0.35">
      <c r="A5709" t="s">
        <v>6907</v>
      </c>
      <c r="B5709" t="s">
        <v>7039</v>
      </c>
      <c r="C5709" t="s">
        <v>577</v>
      </c>
      <c r="D5709" t="s">
        <v>36</v>
      </c>
      <c r="E5709" t="s">
        <v>20</v>
      </c>
      <c r="F5709" t="b">
        <v>0</v>
      </c>
      <c r="G5709" t="s">
        <v>52</v>
      </c>
      <c r="H5709" s="1">
        <v>45707.084456018521</v>
      </c>
      <c r="I5709" t="b">
        <v>0</v>
      </c>
      <c r="J5709" t="b">
        <v>0</v>
      </c>
      <c r="K5709" t="s">
        <v>31</v>
      </c>
      <c r="L5709" t="s">
        <v>22</v>
      </c>
      <c r="M5709">
        <v>142500</v>
      </c>
      <c r="O5709" t="s">
        <v>209</v>
      </c>
      <c r="P5709" t="s">
        <v>8094</v>
      </c>
    </row>
    <row r="5710" spans="1:16" x14ac:dyDescent="0.35">
      <c r="A5710" t="s">
        <v>6907</v>
      </c>
      <c r="B5710" t="s">
        <v>8095</v>
      </c>
      <c r="C5710" t="s">
        <v>146</v>
      </c>
      <c r="D5710" t="s">
        <v>36</v>
      </c>
      <c r="E5710" t="s">
        <v>20</v>
      </c>
      <c r="F5710" t="b">
        <v>0</v>
      </c>
      <c r="G5710" t="s">
        <v>47</v>
      </c>
      <c r="H5710" s="1">
        <v>45707.121493055558</v>
      </c>
      <c r="I5710" t="b">
        <v>0</v>
      </c>
      <c r="J5710" t="b">
        <v>1</v>
      </c>
      <c r="K5710" t="s">
        <v>31</v>
      </c>
      <c r="L5710" t="s">
        <v>32</v>
      </c>
      <c r="N5710">
        <v>40.375</v>
      </c>
      <c r="O5710" t="s">
        <v>8096</v>
      </c>
      <c r="P5710" t="s">
        <v>1812</v>
      </c>
    </row>
    <row r="5711" spans="1:16" x14ac:dyDescent="0.35">
      <c r="A5711" t="s">
        <v>6907</v>
      </c>
      <c r="B5711" t="s">
        <v>6939</v>
      </c>
      <c r="C5711" t="s">
        <v>18</v>
      </c>
      <c r="D5711" t="s">
        <v>17445</v>
      </c>
      <c r="E5711" t="s">
        <v>20</v>
      </c>
      <c r="F5711" t="b">
        <v>1</v>
      </c>
      <c r="G5711" t="s">
        <v>7340</v>
      </c>
      <c r="H5711" s="1">
        <v>45707.257430555554</v>
      </c>
      <c r="I5711" t="b">
        <v>0</v>
      </c>
      <c r="J5711" t="b">
        <v>1</v>
      </c>
      <c r="K5711" t="s">
        <v>7340</v>
      </c>
      <c r="L5711" t="s">
        <v>22</v>
      </c>
      <c r="M5711">
        <v>184000</v>
      </c>
      <c r="O5711" t="s">
        <v>7831</v>
      </c>
      <c r="P5711" t="s">
        <v>7832</v>
      </c>
    </row>
    <row r="5712" spans="1:16" x14ac:dyDescent="0.35">
      <c r="A5712" t="s">
        <v>6907</v>
      </c>
      <c r="B5712" t="s">
        <v>6907</v>
      </c>
      <c r="C5712" t="s">
        <v>8055</v>
      </c>
      <c r="D5712" t="s">
        <v>17461</v>
      </c>
      <c r="E5712" t="s">
        <v>20</v>
      </c>
      <c r="F5712" t="b">
        <v>0</v>
      </c>
      <c r="G5712" t="s">
        <v>4199</v>
      </c>
      <c r="H5712" s="1">
        <v>45707.273310185177</v>
      </c>
      <c r="I5712" t="b">
        <v>1</v>
      </c>
      <c r="J5712" t="b">
        <v>0</v>
      </c>
      <c r="K5712" t="s">
        <v>4199</v>
      </c>
      <c r="L5712" t="s">
        <v>22</v>
      </c>
      <c r="M5712">
        <v>65000</v>
      </c>
      <c r="O5712" t="s">
        <v>8056</v>
      </c>
      <c r="P5712" t="s">
        <v>8057</v>
      </c>
    </row>
    <row r="5713" spans="1:16" x14ac:dyDescent="0.35">
      <c r="A5713" t="s">
        <v>6907</v>
      </c>
      <c r="B5713" t="s">
        <v>7714</v>
      </c>
      <c r="C5713" t="s">
        <v>18</v>
      </c>
      <c r="D5713" t="s">
        <v>2219</v>
      </c>
      <c r="E5713" t="s">
        <v>20</v>
      </c>
      <c r="F5713" t="b">
        <v>1</v>
      </c>
      <c r="G5713" t="s">
        <v>994</v>
      </c>
      <c r="H5713" s="1">
        <v>45707.280081018522</v>
      </c>
      <c r="I5713" t="b">
        <v>1</v>
      </c>
      <c r="J5713" t="b">
        <v>0</v>
      </c>
      <c r="K5713" t="s">
        <v>994</v>
      </c>
      <c r="L5713" t="s">
        <v>22</v>
      </c>
      <c r="M5713">
        <v>70000</v>
      </c>
      <c r="O5713" t="s">
        <v>7922</v>
      </c>
      <c r="P5713" t="s">
        <v>7923</v>
      </c>
    </row>
    <row r="5714" spans="1:16" x14ac:dyDescent="0.35">
      <c r="A5714" t="s">
        <v>6907</v>
      </c>
      <c r="B5714" t="s">
        <v>8058</v>
      </c>
      <c r="C5714" t="s">
        <v>597</v>
      </c>
      <c r="D5714" t="s">
        <v>29</v>
      </c>
      <c r="E5714" t="s">
        <v>20</v>
      </c>
      <c r="F5714" t="b">
        <v>0</v>
      </c>
      <c r="G5714" t="s">
        <v>52</v>
      </c>
      <c r="H5714" s="1">
        <v>45707.293217592603</v>
      </c>
      <c r="I5714" t="b">
        <v>0</v>
      </c>
      <c r="J5714" t="b">
        <v>0</v>
      </c>
      <c r="K5714" t="s">
        <v>31</v>
      </c>
      <c r="L5714" t="s">
        <v>22</v>
      </c>
      <c r="M5714">
        <v>180000</v>
      </c>
      <c r="O5714" t="s">
        <v>8059</v>
      </c>
      <c r="P5714" t="s">
        <v>8060</v>
      </c>
    </row>
    <row r="5715" spans="1:16" x14ac:dyDescent="0.35">
      <c r="A5715" t="s">
        <v>6907</v>
      </c>
      <c r="B5715" t="s">
        <v>8097</v>
      </c>
      <c r="C5715" t="s">
        <v>18</v>
      </c>
      <c r="D5715" t="s">
        <v>17538</v>
      </c>
      <c r="E5715" t="s">
        <v>20</v>
      </c>
      <c r="F5715" t="b">
        <v>1</v>
      </c>
      <c r="G5715" t="s">
        <v>8099</v>
      </c>
      <c r="H5715" s="1">
        <v>45707.29515046296</v>
      </c>
      <c r="I5715" t="b">
        <v>0</v>
      </c>
      <c r="J5715" t="b">
        <v>0</v>
      </c>
      <c r="K5715" t="s">
        <v>8099</v>
      </c>
      <c r="L5715" t="s">
        <v>22</v>
      </c>
      <c r="M5715">
        <v>87500</v>
      </c>
      <c r="O5715" t="s">
        <v>8098</v>
      </c>
      <c r="P5715" t="s">
        <v>8100</v>
      </c>
    </row>
    <row r="5716" spans="1:16" x14ac:dyDescent="0.35">
      <c r="A5716" t="s">
        <v>6907</v>
      </c>
      <c r="B5716" t="s">
        <v>8061</v>
      </c>
      <c r="C5716" t="s">
        <v>7709</v>
      </c>
      <c r="D5716" t="s">
        <v>573</v>
      </c>
      <c r="E5716" t="s">
        <v>20</v>
      </c>
      <c r="F5716" t="b">
        <v>0</v>
      </c>
      <c r="G5716" t="s">
        <v>52</v>
      </c>
      <c r="H5716" s="1">
        <v>45707.334675925929</v>
      </c>
      <c r="I5716" t="b">
        <v>0</v>
      </c>
      <c r="J5716" t="b">
        <v>1</v>
      </c>
      <c r="K5716" t="s">
        <v>31</v>
      </c>
      <c r="L5716" t="s">
        <v>32</v>
      </c>
      <c r="N5716">
        <v>38.215000152587891</v>
      </c>
      <c r="O5716" t="s">
        <v>1324</v>
      </c>
      <c r="P5716" t="s">
        <v>7134</v>
      </c>
    </row>
    <row r="5717" spans="1:16" x14ac:dyDescent="0.35">
      <c r="A5717" t="s">
        <v>6907</v>
      </c>
      <c r="B5717" t="s">
        <v>8085</v>
      </c>
      <c r="C5717" t="s">
        <v>552</v>
      </c>
      <c r="D5717" t="s">
        <v>42</v>
      </c>
      <c r="E5717" t="s">
        <v>20</v>
      </c>
      <c r="F5717" t="b">
        <v>0</v>
      </c>
      <c r="G5717" t="s">
        <v>43</v>
      </c>
      <c r="H5717" s="1">
        <v>45707.335509259261</v>
      </c>
      <c r="I5717" t="b">
        <v>0</v>
      </c>
      <c r="J5717" t="b">
        <v>0</v>
      </c>
      <c r="K5717" t="s">
        <v>31</v>
      </c>
      <c r="L5717" t="s">
        <v>22</v>
      </c>
      <c r="M5717">
        <v>125000</v>
      </c>
      <c r="O5717" t="s">
        <v>48</v>
      </c>
      <c r="P5717" t="s">
        <v>8086</v>
      </c>
    </row>
    <row r="5718" spans="1:16" x14ac:dyDescent="0.35">
      <c r="A5718" t="s">
        <v>6907</v>
      </c>
      <c r="B5718" t="s">
        <v>8062</v>
      </c>
      <c r="C5718" t="s">
        <v>2770</v>
      </c>
      <c r="D5718" t="s">
        <v>443</v>
      </c>
      <c r="E5718" t="s">
        <v>20</v>
      </c>
      <c r="F5718" t="b">
        <v>0</v>
      </c>
      <c r="G5718" t="s">
        <v>37</v>
      </c>
      <c r="H5718" s="1">
        <v>45707.350810185177</v>
      </c>
      <c r="I5718" t="b">
        <v>0</v>
      </c>
      <c r="J5718" t="b">
        <v>0</v>
      </c>
      <c r="K5718" t="s">
        <v>37</v>
      </c>
      <c r="L5718" t="s">
        <v>22</v>
      </c>
      <c r="M5718">
        <v>109605.5</v>
      </c>
      <c r="O5718" t="s">
        <v>8063</v>
      </c>
      <c r="P5718" t="s">
        <v>8064</v>
      </c>
    </row>
    <row r="5719" spans="1:16" x14ac:dyDescent="0.35">
      <c r="A5719" t="s">
        <v>6907</v>
      </c>
      <c r="B5719" t="s">
        <v>7073</v>
      </c>
      <c r="C5719" t="s">
        <v>7244</v>
      </c>
      <c r="D5719" t="s">
        <v>29</v>
      </c>
      <c r="E5719" t="s">
        <v>296</v>
      </c>
      <c r="F5719" t="b">
        <v>0</v>
      </c>
      <c r="G5719" t="s">
        <v>47</v>
      </c>
      <c r="H5719" s="1">
        <v>45707.418923611112</v>
      </c>
      <c r="I5719" t="b">
        <v>0</v>
      </c>
      <c r="J5719" t="b">
        <v>1</v>
      </c>
      <c r="K5719" t="s">
        <v>31</v>
      </c>
      <c r="L5719" t="s">
        <v>22</v>
      </c>
      <c r="M5719">
        <v>165000</v>
      </c>
      <c r="O5719" t="s">
        <v>1225</v>
      </c>
      <c r="P5719" t="s">
        <v>8065</v>
      </c>
    </row>
    <row r="5720" spans="1:16" x14ac:dyDescent="0.35">
      <c r="A5720" t="s">
        <v>6907</v>
      </c>
      <c r="B5720" t="s">
        <v>7010</v>
      </c>
      <c r="C5720" t="s">
        <v>8101</v>
      </c>
      <c r="D5720" t="s">
        <v>29</v>
      </c>
      <c r="E5720" t="s">
        <v>296</v>
      </c>
      <c r="F5720" t="b">
        <v>0</v>
      </c>
      <c r="G5720" t="s">
        <v>68</v>
      </c>
      <c r="H5720" s="1">
        <v>45707.419374999998</v>
      </c>
      <c r="I5720" t="b">
        <v>0</v>
      </c>
      <c r="J5720" t="b">
        <v>1</v>
      </c>
      <c r="K5720" t="s">
        <v>31</v>
      </c>
      <c r="L5720" t="s">
        <v>22</v>
      </c>
      <c r="M5720">
        <v>135000</v>
      </c>
      <c r="O5720" t="s">
        <v>1225</v>
      </c>
      <c r="P5720" t="s">
        <v>7241</v>
      </c>
    </row>
    <row r="5721" spans="1:16" x14ac:dyDescent="0.35">
      <c r="A5721" t="s">
        <v>6907</v>
      </c>
      <c r="B5721" t="s">
        <v>7746</v>
      </c>
      <c r="C5721" t="s">
        <v>142</v>
      </c>
      <c r="D5721" t="s">
        <v>36</v>
      </c>
      <c r="E5721" t="s">
        <v>20</v>
      </c>
      <c r="F5721" t="b">
        <v>0</v>
      </c>
      <c r="G5721" t="s">
        <v>68</v>
      </c>
      <c r="H5721" s="1">
        <v>45707.45925925926</v>
      </c>
      <c r="I5721" t="b">
        <v>0</v>
      </c>
      <c r="J5721" t="b">
        <v>1</v>
      </c>
      <c r="K5721" t="s">
        <v>31</v>
      </c>
      <c r="L5721" t="s">
        <v>22</v>
      </c>
      <c r="M5721">
        <v>140500</v>
      </c>
      <c r="O5721" t="s">
        <v>7747</v>
      </c>
      <c r="P5721" t="s">
        <v>7748</v>
      </c>
    </row>
    <row r="5722" spans="1:16" x14ac:dyDescent="0.35">
      <c r="A5722" t="s">
        <v>6907</v>
      </c>
      <c r="B5722" t="s">
        <v>6916</v>
      </c>
      <c r="C5722" t="s">
        <v>18</v>
      </c>
      <c r="D5722" t="s">
        <v>17537</v>
      </c>
      <c r="E5722" t="s">
        <v>20</v>
      </c>
      <c r="F5722" t="b">
        <v>1</v>
      </c>
      <c r="G5722" t="s">
        <v>2105</v>
      </c>
      <c r="H5722" s="1">
        <v>45707.489560185182</v>
      </c>
      <c r="I5722" t="b">
        <v>1</v>
      </c>
      <c r="J5722" t="b">
        <v>0</v>
      </c>
      <c r="K5722" t="s">
        <v>2105</v>
      </c>
      <c r="L5722" t="s">
        <v>22</v>
      </c>
      <c r="M5722">
        <v>200000</v>
      </c>
      <c r="O5722" t="s">
        <v>8066</v>
      </c>
      <c r="P5722" t="s">
        <v>8067</v>
      </c>
    </row>
    <row r="5723" spans="1:16" x14ac:dyDescent="0.35">
      <c r="A5723" t="s">
        <v>6907</v>
      </c>
      <c r="B5723" t="s">
        <v>8047</v>
      </c>
      <c r="C5723" t="s">
        <v>6425</v>
      </c>
      <c r="D5723" t="s">
        <v>36</v>
      </c>
      <c r="E5723" t="s">
        <v>20</v>
      </c>
      <c r="F5723" t="b">
        <v>0</v>
      </c>
      <c r="G5723" t="s">
        <v>52</v>
      </c>
      <c r="H5723" s="1">
        <v>45707.501215277778</v>
      </c>
      <c r="I5723" t="b">
        <v>0</v>
      </c>
      <c r="J5723" t="b">
        <v>0</v>
      </c>
      <c r="K5723" t="s">
        <v>31</v>
      </c>
      <c r="L5723" t="s">
        <v>22</v>
      </c>
      <c r="M5723">
        <v>82850</v>
      </c>
      <c r="O5723" t="s">
        <v>209</v>
      </c>
      <c r="P5723" t="s">
        <v>8048</v>
      </c>
    </row>
    <row r="5724" spans="1:16" x14ac:dyDescent="0.35">
      <c r="A5724" t="s">
        <v>6907</v>
      </c>
      <c r="B5724" t="s">
        <v>8068</v>
      </c>
      <c r="C5724" t="s">
        <v>193</v>
      </c>
      <c r="D5724" t="s">
        <v>36</v>
      </c>
      <c r="E5724" t="s">
        <v>20</v>
      </c>
      <c r="F5724" t="b">
        <v>0</v>
      </c>
      <c r="G5724" t="s">
        <v>52</v>
      </c>
      <c r="H5724" s="1">
        <v>45707.501689814817</v>
      </c>
      <c r="I5724" t="b">
        <v>0</v>
      </c>
      <c r="J5724" t="b">
        <v>1</v>
      </c>
      <c r="K5724" t="s">
        <v>31</v>
      </c>
      <c r="L5724" t="s">
        <v>22</v>
      </c>
      <c r="M5724">
        <v>207500</v>
      </c>
      <c r="O5724" t="s">
        <v>725</v>
      </c>
      <c r="P5724" t="s">
        <v>8069</v>
      </c>
    </row>
    <row r="5725" spans="1:16" x14ac:dyDescent="0.35">
      <c r="A5725" t="s">
        <v>6907</v>
      </c>
      <c r="B5725" t="s">
        <v>8087</v>
      </c>
      <c r="C5725" t="s">
        <v>8088</v>
      </c>
      <c r="D5725" t="s">
        <v>573</v>
      </c>
      <c r="E5725" t="s">
        <v>20</v>
      </c>
      <c r="F5725" t="b">
        <v>0</v>
      </c>
      <c r="G5725" t="s">
        <v>52</v>
      </c>
      <c r="H5725" s="1">
        <v>45707.584618055553</v>
      </c>
      <c r="I5725" t="b">
        <v>0</v>
      </c>
      <c r="J5725" t="b">
        <v>1</v>
      </c>
      <c r="K5725" t="s">
        <v>31</v>
      </c>
      <c r="L5725" t="s">
        <v>32</v>
      </c>
      <c r="N5725">
        <v>46.060001373291023</v>
      </c>
      <c r="O5725" t="s">
        <v>8089</v>
      </c>
      <c r="P5725" t="s">
        <v>8090</v>
      </c>
    </row>
    <row r="5726" spans="1:16" x14ac:dyDescent="0.35">
      <c r="A5726" t="s">
        <v>6907</v>
      </c>
      <c r="B5726" t="s">
        <v>8070</v>
      </c>
      <c r="C5726" t="s">
        <v>31</v>
      </c>
      <c r="D5726" t="s">
        <v>321</v>
      </c>
      <c r="E5726" t="s">
        <v>20</v>
      </c>
      <c r="F5726" t="b">
        <v>0</v>
      </c>
      <c r="G5726" t="s">
        <v>52</v>
      </c>
      <c r="H5726" s="1">
        <v>45707.626979166656</v>
      </c>
      <c r="I5726" t="b">
        <v>0</v>
      </c>
      <c r="J5726" t="b">
        <v>0</v>
      </c>
      <c r="K5726" t="s">
        <v>31</v>
      </c>
      <c r="L5726" t="s">
        <v>22</v>
      </c>
      <c r="M5726">
        <v>126500</v>
      </c>
      <c r="O5726" t="s">
        <v>8071</v>
      </c>
      <c r="P5726" t="s">
        <v>8072</v>
      </c>
    </row>
    <row r="5727" spans="1:16" x14ac:dyDescent="0.35">
      <c r="A5727" t="s">
        <v>6907</v>
      </c>
      <c r="B5727" t="s">
        <v>7604</v>
      </c>
      <c r="C5727" t="s">
        <v>7605</v>
      </c>
      <c r="D5727" t="s">
        <v>110</v>
      </c>
      <c r="E5727" t="s">
        <v>20</v>
      </c>
      <c r="F5727" t="b">
        <v>0</v>
      </c>
      <c r="G5727" t="s">
        <v>52</v>
      </c>
      <c r="H5727" s="1">
        <v>45707.710324074083</v>
      </c>
      <c r="I5727" t="b">
        <v>0</v>
      </c>
      <c r="J5727" t="b">
        <v>0</v>
      </c>
      <c r="K5727" t="s">
        <v>31</v>
      </c>
      <c r="L5727" t="s">
        <v>22</v>
      </c>
      <c r="M5727">
        <v>90094.2578125</v>
      </c>
      <c r="O5727" t="s">
        <v>7606</v>
      </c>
      <c r="P5727" t="s">
        <v>7607</v>
      </c>
    </row>
    <row r="5728" spans="1:16" x14ac:dyDescent="0.35">
      <c r="A5728" t="s">
        <v>6907</v>
      </c>
      <c r="B5728" t="s">
        <v>7955</v>
      </c>
      <c r="C5728" t="s">
        <v>410</v>
      </c>
      <c r="D5728" t="s">
        <v>36</v>
      </c>
      <c r="E5728" t="s">
        <v>20</v>
      </c>
      <c r="F5728" t="b">
        <v>0</v>
      </c>
      <c r="G5728" t="s">
        <v>68</v>
      </c>
      <c r="H5728" s="1">
        <v>45707.711342592593</v>
      </c>
      <c r="I5728" t="b">
        <v>0</v>
      </c>
      <c r="J5728" t="b">
        <v>0</v>
      </c>
      <c r="K5728" t="s">
        <v>31</v>
      </c>
      <c r="L5728" t="s">
        <v>22</v>
      </c>
      <c r="M5728">
        <v>350000</v>
      </c>
      <c r="O5728" t="s">
        <v>7956</v>
      </c>
      <c r="P5728" t="s">
        <v>7957</v>
      </c>
    </row>
    <row r="5729" spans="1:16" x14ac:dyDescent="0.35">
      <c r="A5729" t="s">
        <v>6907</v>
      </c>
      <c r="B5729" t="s">
        <v>8073</v>
      </c>
      <c r="C5729" t="s">
        <v>330</v>
      </c>
      <c r="D5729" t="s">
        <v>269</v>
      </c>
      <c r="E5729" t="s">
        <v>20</v>
      </c>
      <c r="F5729" t="b">
        <v>0</v>
      </c>
      <c r="G5729" t="s">
        <v>52</v>
      </c>
      <c r="H5729" s="1">
        <v>45707.751388888893</v>
      </c>
      <c r="I5729" t="b">
        <v>1</v>
      </c>
      <c r="J5729" t="b">
        <v>1</v>
      </c>
      <c r="K5729" t="s">
        <v>31</v>
      </c>
      <c r="L5729" t="s">
        <v>22</v>
      </c>
      <c r="M5729">
        <v>145000</v>
      </c>
      <c r="O5729" t="s">
        <v>8074</v>
      </c>
      <c r="P5729" t="s">
        <v>8075</v>
      </c>
    </row>
    <row r="5730" spans="1:16" x14ac:dyDescent="0.35">
      <c r="A5730" t="s">
        <v>6907</v>
      </c>
      <c r="B5730" t="s">
        <v>7985</v>
      </c>
      <c r="C5730" t="s">
        <v>549</v>
      </c>
      <c r="D5730" t="s">
        <v>36</v>
      </c>
      <c r="E5730" t="s">
        <v>20</v>
      </c>
      <c r="F5730" t="b">
        <v>0</v>
      </c>
      <c r="G5730" t="s">
        <v>47</v>
      </c>
      <c r="H5730" s="1">
        <v>45707.792210648149</v>
      </c>
      <c r="I5730" t="b">
        <v>0</v>
      </c>
      <c r="J5730" t="b">
        <v>1</v>
      </c>
      <c r="K5730" t="s">
        <v>31</v>
      </c>
      <c r="L5730" t="s">
        <v>22</v>
      </c>
      <c r="M5730">
        <v>193500</v>
      </c>
      <c r="O5730" t="s">
        <v>36</v>
      </c>
      <c r="P5730" t="s">
        <v>7986</v>
      </c>
    </row>
    <row r="5731" spans="1:16" x14ac:dyDescent="0.35">
      <c r="A5731" t="s">
        <v>6907</v>
      </c>
      <c r="B5731" t="s">
        <v>8082</v>
      </c>
      <c r="C5731" t="s">
        <v>4923</v>
      </c>
      <c r="D5731" t="s">
        <v>17488</v>
      </c>
      <c r="E5731" t="s">
        <v>20</v>
      </c>
      <c r="F5731" t="b">
        <v>0</v>
      </c>
      <c r="G5731" t="s">
        <v>52</v>
      </c>
      <c r="H5731" s="1">
        <v>45707.792962962973</v>
      </c>
      <c r="I5731" t="b">
        <v>0</v>
      </c>
      <c r="J5731" t="b">
        <v>0</v>
      </c>
      <c r="K5731" t="s">
        <v>31</v>
      </c>
      <c r="L5731" t="s">
        <v>22</v>
      </c>
      <c r="M5731">
        <v>90000</v>
      </c>
      <c r="O5731" t="s">
        <v>8083</v>
      </c>
      <c r="P5731" t="s">
        <v>8084</v>
      </c>
    </row>
    <row r="5732" spans="1:16" x14ac:dyDescent="0.35">
      <c r="A5732" t="s">
        <v>6907</v>
      </c>
      <c r="B5732" t="s">
        <v>8102</v>
      </c>
      <c r="C5732" t="s">
        <v>8103</v>
      </c>
      <c r="D5732" t="s">
        <v>17539</v>
      </c>
      <c r="E5732" t="s">
        <v>91</v>
      </c>
      <c r="F5732" t="b">
        <v>0</v>
      </c>
      <c r="G5732" t="s">
        <v>287</v>
      </c>
      <c r="H5732" s="1">
        <v>45707.796990740739</v>
      </c>
      <c r="I5732" t="b">
        <v>1</v>
      </c>
      <c r="J5732" t="b">
        <v>0</v>
      </c>
      <c r="K5732" t="s">
        <v>287</v>
      </c>
      <c r="L5732" t="s">
        <v>22</v>
      </c>
      <c r="M5732">
        <v>150000</v>
      </c>
      <c r="O5732" t="s">
        <v>8104</v>
      </c>
      <c r="P5732" t="s">
        <v>8105</v>
      </c>
    </row>
    <row r="5733" spans="1:16" x14ac:dyDescent="0.35">
      <c r="A5733" t="s">
        <v>6907</v>
      </c>
      <c r="B5733" t="s">
        <v>8076</v>
      </c>
      <c r="C5733" t="s">
        <v>31</v>
      </c>
      <c r="D5733" t="s">
        <v>249</v>
      </c>
      <c r="E5733" t="s">
        <v>20</v>
      </c>
      <c r="F5733" t="b">
        <v>0</v>
      </c>
      <c r="G5733" t="s">
        <v>47</v>
      </c>
      <c r="H5733" s="1">
        <v>45707.877106481479</v>
      </c>
      <c r="I5733" t="b">
        <v>1</v>
      </c>
      <c r="J5733" t="b">
        <v>1</v>
      </c>
      <c r="K5733" t="s">
        <v>31</v>
      </c>
      <c r="L5733" t="s">
        <v>22</v>
      </c>
      <c r="M5733">
        <v>125000</v>
      </c>
      <c r="O5733" t="s">
        <v>1592</v>
      </c>
      <c r="P5733" t="s">
        <v>8077</v>
      </c>
    </row>
    <row r="5734" spans="1:16" x14ac:dyDescent="0.35">
      <c r="A5734" t="s">
        <v>6907</v>
      </c>
      <c r="B5734" t="s">
        <v>7116</v>
      </c>
      <c r="C5734" t="s">
        <v>7117</v>
      </c>
      <c r="D5734" t="s">
        <v>36</v>
      </c>
      <c r="E5734" t="s">
        <v>20</v>
      </c>
      <c r="F5734" t="b">
        <v>0</v>
      </c>
      <c r="G5734" t="s">
        <v>52</v>
      </c>
      <c r="H5734" s="1">
        <v>45707.918055555558</v>
      </c>
      <c r="I5734" t="b">
        <v>1</v>
      </c>
      <c r="J5734" t="b">
        <v>1</v>
      </c>
      <c r="K5734" t="s">
        <v>31</v>
      </c>
      <c r="L5734" t="s">
        <v>32</v>
      </c>
      <c r="N5734">
        <v>60</v>
      </c>
      <c r="O5734" t="s">
        <v>7118</v>
      </c>
      <c r="P5734" t="s">
        <v>1881</v>
      </c>
    </row>
    <row r="5735" spans="1:16" x14ac:dyDescent="0.35">
      <c r="A5735" t="s">
        <v>6907</v>
      </c>
      <c r="B5735" t="s">
        <v>8047</v>
      </c>
      <c r="C5735" t="s">
        <v>563</v>
      </c>
      <c r="D5735" t="s">
        <v>36</v>
      </c>
      <c r="E5735" t="s">
        <v>20</v>
      </c>
      <c r="F5735" t="b">
        <v>0</v>
      </c>
      <c r="G5735" t="s">
        <v>52</v>
      </c>
      <c r="H5735" s="1">
        <v>45708.000173611108</v>
      </c>
      <c r="I5735" t="b">
        <v>0</v>
      </c>
      <c r="J5735" t="b">
        <v>0</v>
      </c>
      <c r="K5735" t="s">
        <v>31</v>
      </c>
      <c r="L5735" t="s">
        <v>22</v>
      </c>
      <c r="M5735">
        <v>82850</v>
      </c>
      <c r="O5735" t="s">
        <v>209</v>
      </c>
      <c r="P5735" t="s">
        <v>8048</v>
      </c>
    </row>
    <row r="5736" spans="1:16" x14ac:dyDescent="0.35">
      <c r="A5736" t="s">
        <v>6907</v>
      </c>
      <c r="B5736" t="s">
        <v>8091</v>
      </c>
      <c r="C5736" t="s">
        <v>18</v>
      </c>
      <c r="D5736" t="s">
        <v>17445</v>
      </c>
      <c r="E5736" t="s">
        <v>20</v>
      </c>
      <c r="F5736" t="b">
        <v>1</v>
      </c>
      <c r="G5736" t="s">
        <v>52</v>
      </c>
      <c r="H5736" s="1">
        <v>45708.001273148147</v>
      </c>
      <c r="I5736" t="b">
        <v>0</v>
      </c>
      <c r="J5736" t="b">
        <v>0</v>
      </c>
      <c r="K5736" t="s">
        <v>31</v>
      </c>
      <c r="L5736" t="s">
        <v>22</v>
      </c>
      <c r="M5736">
        <v>155000</v>
      </c>
      <c r="O5736" t="s">
        <v>8092</v>
      </c>
      <c r="P5736" t="s">
        <v>8093</v>
      </c>
    </row>
    <row r="5737" spans="1:16" x14ac:dyDescent="0.35">
      <c r="A5737" t="s">
        <v>6907</v>
      </c>
      <c r="B5737" t="s">
        <v>8049</v>
      </c>
      <c r="C5737" t="s">
        <v>283</v>
      </c>
      <c r="D5737" t="s">
        <v>17445</v>
      </c>
      <c r="E5737" t="s">
        <v>20</v>
      </c>
      <c r="F5737" t="b">
        <v>0</v>
      </c>
      <c r="G5737" t="s">
        <v>47</v>
      </c>
      <c r="H5737" s="1">
        <v>45708.00209490741</v>
      </c>
      <c r="I5737" t="b">
        <v>0</v>
      </c>
      <c r="J5737" t="b">
        <v>1</v>
      </c>
      <c r="K5737" t="s">
        <v>31</v>
      </c>
      <c r="L5737" t="s">
        <v>22</v>
      </c>
      <c r="M5737">
        <v>220900</v>
      </c>
      <c r="O5737" t="s">
        <v>2465</v>
      </c>
      <c r="P5737" t="s">
        <v>8050</v>
      </c>
    </row>
    <row r="5738" spans="1:16" x14ac:dyDescent="0.35">
      <c r="A5738" t="s">
        <v>6907</v>
      </c>
      <c r="B5738" t="s">
        <v>8051</v>
      </c>
      <c r="C5738" t="s">
        <v>865</v>
      </c>
      <c r="D5738" t="s">
        <v>36</v>
      </c>
      <c r="E5738" t="s">
        <v>20</v>
      </c>
      <c r="F5738" t="b">
        <v>0</v>
      </c>
      <c r="G5738" t="s">
        <v>43</v>
      </c>
      <c r="H5738" s="1">
        <v>45708.002395833333</v>
      </c>
      <c r="I5738" t="b">
        <v>0</v>
      </c>
      <c r="J5738" t="b">
        <v>1</v>
      </c>
      <c r="K5738" t="s">
        <v>31</v>
      </c>
      <c r="L5738" t="s">
        <v>22</v>
      </c>
      <c r="M5738">
        <v>122087</v>
      </c>
      <c r="O5738" t="s">
        <v>209</v>
      </c>
      <c r="P5738" t="s">
        <v>8052</v>
      </c>
    </row>
    <row r="5739" spans="1:16" x14ac:dyDescent="0.35">
      <c r="A5739" t="s">
        <v>6907</v>
      </c>
      <c r="B5739" t="s">
        <v>8053</v>
      </c>
      <c r="C5739" t="s">
        <v>132</v>
      </c>
      <c r="D5739" t="s">
        <v>36</v>
      </c>
      <c r="E5739" t="s">
        <v>20</v>
      </c>
      <c r="F5739" t="b">
        <v>0</v>
      </c>
      <c r="G5739" t="s">
        <v>30</v>
      </c>
      <c r="H5739" s="1">
        <v>45708.003298611111</v>
      </c>
      <c r="I5739" t="b">
        <v>0</v>
      </c>
      <c r="J5739" t="b">
        <v>1</v>
      </c>
      <c r="K5739" t="s">
        <v>31</v>
      </c>
      <c r="L5739" t="s">
        <v>22</v>
      </c>
      <c r="M5739">
        <v>115000</v>
      </c>
      <c r="O5739" t="s">
        <v>133</v>
      </c>
      <c r="P5739" t="s">
        <v>8054</v>
      </c>
    </row>
    <row r="5740" spans="1:16" x14ac:dyDescent="0.35">
      <c r="A5740" t="s">
        <v>6907</v>
      </c>
      <c r="B5740" t="s">
        <v>8078</v>
      </c>
      <c r="C5740" t="s">
        <v>8079</v>
      </c>
      <c r="D5740" t="s">
        <v>110</v>
      </c>
      <c r="E5740" t="s">
        <v>20</v>
      </c>
      <c r="F5740" t="b">
        <v>0</v>
      </c>
      <c r="G5740" t="s">
        <v>171</v>
      </c>
      <c r="H5740" s="1">
        <v>45708.059699074067</v>
      </c>
      <c r="I5740" t="b">
        <v>1</v>
      </c>
      <c r="J5740" t="b">
        <v>1</v>
      </c>
      <c r="K5740" t="s">
        <v>31</v>
      </c>
      <c r="L5740" t="s">
        <v>22</v>
      </c>
      <c r="M5740">
        <v>46000</v>
      </c>
      <c r="O5740" t="s">
        <v>8080</v>
      </c>
      <c r="P5740" t="s">
        <v>8081</v>
      </c>
    </row>
    <row r="5741" spans="1:16" x14ac:dyDescent="0.35">
      <c r="A5741" t="s">
        <v>6907</v>
      </c>
      <c r="B5741" t="s">
        <v>7039</v>
      </c>
      <c r="C5741" t="s">
        <v>577</v>
      </c>
      <c r="D5741" t="s">
        <v>36</v>
      </c>
      <c r="E5741" t="s">
        <v>20</v>
      </c>
      <c r="F5741" t="b">
        <v>0</v>
      </c>
      <c r="G5741" t="s">
        <v>52</v>
      </c>
      <c r="H5741" s="1">
        <v>45708.084456018521</v>
      </c>
      <c r="I5741" t="b">
        <v>0</v>
      </c>
      <c r="J5741" t="b">
        <v>0</v>
      </c>
      <c r="K5741" t="s">
        <v>31</v>
      </c>
      <c r="L5741" t="s">
        <v>22</v>
      </c>
      <c r="M5741">
        <v>142500</v>
      </c>
      <c r="O5741" t="s">
        <v>209</v>
      </c>
      <c r="P5741" t="s">
        <v>8094</v>
      </c>
    </row>
    <row r="5742" spans="1:16" x14ac:dyDescent="0.35">
      <c r="A5742" t="s">
        <v>6907</v>
      </c>
      <c r="B5742" t="s">
        <v>8095</v>
      </c>
      <c r="C5742" t="s">
        <v>146</v>
      </c>
      <c r="D5742" t="s">
        <v>36</v>
      </c>
      <c r="E5742" t="s">
        <v>20</v>
      </c>
      <c r="F5742" t="b">
        <v>0</v>
      </c>
      <c r="G5742" t="s">
        <v>47</v>
      </c>
      <c r="H5742" s="1">
        <v>45708.121493055558</v>
      </c>
      <c r="I5742" t="b">
        <v>0</v>
      </c>
      <c r="J5742" t="b">
        <v>1</v>
      </c>
      <c r="K5742" t="s">
        <v>31</v>
      </c>
      <c r="L5742" t="s">
        <v>32</v>
      </c>
      <c r="N5742">
        <v>40.375</v>
      </c>
      <c r="O5742" t="s">
        <v>8096</v>
      </c>
      <c r="P5742" t="s">
        <v>1812</v>
      </c>
    </row>
    <row r="5743" spans="1:16" x14ac:dyDescent="0.35">
      <c r="A5743" t="s">
        <v>6907</v>
      </c>
      <c r="B5743" t="s">
        <v>6939</v>
      </c>
      <c r="C5743" t="s">
        <v>18</v>
      </c>
      <c r="D5743" t="s">
        <v>17445</v>
      </c>
      <c r="E5743" t="s">
        <v>20</v>
      </c>
      <c r="F5743" t="b">
        <v>1</v>
      </c>
      <c r="G5743" t="s">
        <v>7340</v>
      </c>
      <c r="H5743" s="1">
        <v>45708.257430555554</v>
      </c>
      <c r="I5743" t="b">
        <v>0</v>
      </c>
      <c r="J5743" t="b">
        <v>1</v>
      </c>
      <c r="K5743" t="s">
        <v>7340</v>
      </c>
      <c r="L5743" t="s">
        <v>22</v>
      </c>
      <c r="M5743">
        <v>184000</v>
      </c>
      <c r="O5743" t="s">
        <v>7831</v>
      </c>
      <c r="P5743" t="s">
        <v>7832</v>
      </c>
    </row>
    <row r="5744" spans="1:16" x14ac:dyDescent="0.35">
      <c r="A5744" t="s">
        <v>6907</v>
      </c>
      <c r="B5744" t="s">
        <v>6907</v>
      </c>
      <c r="C5744" t="s">
        <v>8055</v>
      </c>
      <c r="D5744" t="s">
        <v>17461</v>
      </c>
      <c r="E5744" t="s">
        <v>20</v>
      </c>
      <c r="F5744" t="b">
        <v>0</v>
      </c>
      <c r="G5744" t="s">
        <v>4199</v>
      </c>
      <c r="H5744" s="1">
        <v>45708.273310185177</v>
      </c>
      <c r="I5744" t="b">
        <v>1</v>
      </c>
      <c r="J5744" t="b">
        <v>0</v>
      </c>
      <c r="K5744" t="s">
        <v>4199</v>
      </c>
      <c r="L5744" t="s">
        <v>22</v>
      </c>
      <c r="M5744">
        <v>65000</v>
      </c>
      <c r="O5744" t="s">
        <v>8056</v>
      </c>
      <c r="P5744" t="s">
        <v>8057</v>
      </c>
    </row>
    <row r="5745" spans="1:16" x14ac:dyDescent="0.35">
      <c r="A5745" t="s">
        <v>6907</v>
      </c>
      <c r="B5745" t="s">
        <v>7714</v>
      </c>
      <c r="C5745" t="s">
        <v>18</v>
      </c>
      <c r="D5745" t="s">
        <v>2219</v>
      </c>
      <c r="E5745" t="s">
        <v>20</v>
      </c>
      <c r="F5745" t="b">
        <v>1</v>
      </c>
      <c r="G5745" t="s">
        <v>994</v>
      </c>
      <c r="H5745" s="1">
        <v>45708.280081018522</v>
      </c>
      <c r="I5745" t="b">
        <v>1</v>
      </c>
      <c r="J5745" t="b">
        <v>0</v>
      </c>
      <c r="K5745" t="s">
        <v>994</v>
      </c>
      <c r="L5745" t="s">
        <v>22</v>
      </c>
      <c r="M5745">
        <v>70000</v>
      </c>
      <c r="O5745" t="s">
        <v>7922</v>
      </c>
      <c r="P5745" t="s">
        <v>7923</v>
      </c>
    </row>
    <row r="5746" spans="1:16" x14ac:dyDescent="0.35">
      <c r="A5746" t="s">
        <v>6907</v>
      </c>
      <c r="B5746" t="s">
        <v>8058</v>
      </c>
      <c r="C5746" t="s">
        <v>597</v>
      </c>
      <c r="D5746" t="s">
        <v>29</v>
      </c>
      <c r="E5746" t="s">
        <v>20</v>
      </c>
      <c r="F5746" t="b">
        <v>0</v>
      </c>
      <c r="G5746" t="s">
        <v>52</v>
      </c>
      <c r="H5746" s="1">
        <v>45708.293217592603</v>
      </c>
      <c r="I5746" t="b">
        <v>0</v>
      </c>
      <c r="J5746" t="b">
        <v>0</v>
      </c>
      <c r="K5746" t="s">
        <v>31</v>
      </c>
      <c r="L5746" t="s">
        <v>22</v>
      </c>
      <c r="M5746">
        <v>180000</v>
      </c>
      <c r="O5746" t="s">
        <v>8059</v>
      </c>
      <c r="P5746" t="s">
        <v>8060</v>
      </c>
    </row>
    <row r="5747" spans="1:16" x14ac:dyDescent="0.35">
      <c r="A5747" t="s">
        <v>6907</v>
      </c>
      <c r="B5747" t="s">
        <v>8097</v>
      </c>
      <c r="C5747" t="s">
        <v>18</v>
      </c>
      <c r="D5747" t="s">
        <v>17538</v>
      </c>
      <c r="E5747" t="s">
        <v>20</v>
      </c>
      <c r="F5747" t="b">
        <v>1</v>
      </c>
      <c r="G5747" t="s">
        <v>8099</v>
      </c>
      <c r="H5747" s="1">
        <v>45708.29515046296</v>
      </c>
      <c r="I5747" t="b">
        <v>0</v>
      </c>
      <c r="J5747" t="b">
        <v>0</v>
      </c>
      <c r="K5747" t="s">
        <v>8099</v>
      </c>
      <c r="L5747" t="s">
        <v>22</v>
      </c>
      <c r="M5747">
        <v>87500</v>
      </c>
      <c r="O5747" t="s">
        <v>8098</v>
      </c>
      <c r="P5747" t="s">
        <v>8100</v>
      </c>
    </row>
    <row r="5748" spans="1:16" x14ac:dyDescent="0.35">
      <c r="A5748" t="s">
        <v>6907</v>
      </c>
      <c r="B5748" t="s">
        <v>8061</v>
      </c>
      <c r="C5748" t="s">
        <v>7709</v>
      </c>
      <c r="D5748" t="s">
        <v>573</v>
      </c>
      <c r="E5748" t="s">
        <v>20</v>
      </c>
      <c r="F5748" t="b">
        <v>0</v>
      </c>
      <c r="G5748" t="s">
        <v>52</v>
      </c>
      <c r="H5748" s="1">
        <v>45708.334675925929</v>
      </c>
      <c r="I5748" t="b">
        <v>0</v>
      </c>
      <c r="J5748" t="b">
        <v>1</v>
      </c>
      <c r="K5748" t="s">
        <v>31</v>
      </c>
      <c r="L5748" t="s">
        <v>32</v>
      </c>
      <c r="N5748">
        <v>38.215000152587891</v>
      </c>
      <c r="O5748" t="s">
        <v>1324</v>
      </c>
      <c r="P5748" t="s">
        <v>7134</v>
      </c>
    </row>
    <row r="5749" spans="1:16" x14ac:dyDescent="0.35">
      <c r="A5749" t="s">
        <v>6907</v>
      </c>
      <c r="B5749" t="s">
        <v>8085</v>
      </c>
      <c r="C5749" t="s">
        <v>552</v>
      </c>
      <c r="D5749" t="s">
        <v>42</v>
      </c>
      <c r="E5749" t="s">
        <v>20</v>
      </c>
      <c r="F5749" t="b">
        <v>0</v>
      </c>
      <c r="G5749" t="s">
        <v>43</v>
      </c>
      <c r="H5749" s="1">
        <v>45708.335509259261</v>
      </c>
      <c r="I5749" t="b">
        <v>0</v>
      </c>
      <c r="J5749" t="b">
        <v>0</v>
      </c>
      <c r="K5749" t="s">
        <v>31</v>
      </c>
      <c r="L5749" t="s">
        <v>22</v>
      </c>
      <c r="M5749">
        <v>125000</v>
      </c>
      <c r="O5749" t="s">
        <v>48</v>
      </c>
      <c r="P5749" t="s">
        <v>8086</v>
      </c>
    </row>
    <row r="5750" spans="1:16" x14ac:dyDescent="0.35">
      <c r="A5750" t="s">
        <v>6907</v>
      </c>
      <c r="B5750" t="s">
        <v>7614</v>
      </c>
      <c r="C5750" t="s">
        <v>7615</v>
      </c>
      <c r="D5750" t="s">
        <v>115</v>
      </c>
      <c r="E5750" t="s">
        <v>20</v>
      </c>
      <c r="F5750" t="b">
        <v>0</v>
      </c>
      <c r="G5750" t="s">
        <v>52</v>
      </c>
      <c r="H5750" s="1">
        <v>45708.336689814823</v>
      </c>
      <c r="I5750" t="b">
        <v>0</v>
      </c>
      <c r="J5750" t="b">
        <v>0</v>
      </c>
      <c r="K5750" t="s">
        <v>31</v>
      </c>
      <c r="L5750" t="s">
        <v>32</v>
      </c>
      <c r="N5750">
        <v>67.5</v>
      </c>
      <c r="O5750" t="s">
        <v>7616</v>
      </c>
      <c r="P5750" t="s">
        <v>7617</v>
      </c>
    </row>
    <row r="5751" spans="1:16" x14ac:dyDescent="0.35">
      <c r="A5751" t="s">
        <v>6907</v>
      </c>
      <c r="B5751" t="s">
        <v>8062</v>
      </c>
      <c r="C5751" t="s">
        <v>2770</v>
      </c>
      <c r="D5751" t="s">
        <v>443</v>
      </c>
      <c r="E5751" t="s">
        <v>20</v>
      </c>
      <c r="F5751" t="b">
        <v>0</v>
      </c>
      <c r="G5751" t="s">
        <v>37</v>
      </c>
      <c r="H5751" s="1">
        <v>45708.350810185177</v>
      </c>
      <c r="I5751" t="b">
        <v>0</v>
      </c>
      <c r="J5751" t="b">
        <v>0</v>
      </c>
      <c r="K5751" t="s">
        <v>37</v>
      </c>
      <c r="L5751" t="s">
        <v>22</v>
      </c>
      <c r="M5751">
        <v>109605.5</v>
      </c>
      <c r="O5751" t="s">
        <v>8063</v>
      </c>
      <c r="P5751" t="s">
        <v>8064</v>
      </c>
    </row>
    <row r="5752" spans="1:16" x14ac:dyDescent="0.35">
      <c r="A5752" t="s">
        <v>6907</v>
      </c>
      <c r="B5752" t="s">
        <v>7073</v>
      </c>
      <c r="C5752" t="s">
        <v>7244</v>
      </c>
      <c r="D5752" t="s">
        <v>29</v>
      </c>
      <c r="E5752" t="s">
        <v>296</v>
      </c>
      <c r="F5752" t="b">
        <v>0</v>
      </c>
      <c r="G5752" t="s">
        <v>47</v>
      </c>
      <c r="H5752" s="1">
        <v>45708.418923611112</v>
      </c>
      <c r="I5752" t="b">
        <v>0</v>
      </c>
      <c r="J5752" t="b">
        <v>1</v>
      </c>
      <c r="K5752" t="s">
        <v>31</v>
      </c>
      <c r="L5752" t="s">
        <v>22</v>
      </c>
      <c r="M5752">
        <v>165000</v>
      </c>
      <c r="O5752" t="s">
        <v>1225</v>
      </c>
      <c r="P5752" t="s">
        <v>8065</v>
      </c>
    </row>
    <row r="5753" spans="1:16" x14ac:dyDescent="0.35">
      <c r="A5753" t="s">
        <v>6907</v>
      </c>
      <c r="B5753" t="s">
        <v>7010</v>
      </c>
      <c r="C5753" t="s">
        <v>8101</v>
      </c>
      <c r="D5753" t="s">
        <v>29</v>
      </c>
      <c r="E5753" t="s">
        <v>296</v>
      </c>
      <c r="F5753" t="b">
        <v>0</v>
      </c>
      <c r="G5753" t="s">
        <v>68</v>
      </c>
      <c r="H5753" s="1">
        <v>45708.419374999998</v>
      </c>
      <c r="I5753" t="b">
        <v>0</v>
      </c>
      <c r="J5753" t="b">
        <v>1</v>
      </c>
      <c r="K5753" t="s">
        <v>31</v>
      </c>
      <c r="L5753" t="s">
        <v>22</v>
      </c>
      <c r="M5753">
        <v>135000</v>
      </c>
      <c r="O5753" t="s">
        <v>1225</v>
      </c>
      <c r="P5753" t="s">
        <v>7241</v>
      </c>
    </row>
    <row r="5754" spans="1:16" x14ac:dyDescent="0.35">
      <c r="A5754" t="s">
        <v>6907</v>
      </c>
      <c r="B5754" t="s">
        <v>7746</v>
      </c>
      <c r="C5754" t="s">
        <v>142</v>
      </c>
      <c r="D5754" t="s">
        <v>36</v>
      </c>
      <c r="E5754" t="s">
        <v>20</v>
      </c>
      <c r="F5754" t="b">
        <v>0</v>
      </c>
      <c r="G5754" t="s">
        <v>68</v>
      </c>
      <c r="H5754" s="1">
        <v>45708.45925925926</v>
      </c>
      <c r="I5754" t="b">
        <v>0</v>
      </c>
      <c r="J5754" t="b">
        <v>1</v>
      </c>
      <c r="K5754" t="s">
        <v>31</v>
      </c>
      <c r="L5754" t="s">
        <v>22</v>
      </c>
      <c r="M5754">
        <v>140500</v>
      </c>
      <c r="O5754" t="s">
        <v>7747</v>
      </c>
      <c r="P5754" t="s">
        <v>7748</v>
      </c>
    </row>
    <row r="5755" spans="1:16" x14ac:dyDescent="0.35">
      <c r="A5755" t="s">
        <v>6907</v>
      </c>
      <c r="B5755" t="s">
        <v>6916</v>
      </c>
      <c r="C5755" t="s">
        <v>18</v>
      </c>
      <c r="D5755" t="s">
        <v>17537</v>
      </c>
      <c r="E5755" t="s">
        <v>20</v>
      </c>
      <c r="F5755" t="b">
        <v>1</v>
      </c>
      <c r="G5755" t="s">
        <v>2105</v>
      </c>
      <c r="H5755" s="1">
        <v>45708.489560185182</v>
      </c>
      <c r="I5755" t="b">
        <v>1</v>
      </c>
      <c r="J5755" t="b">
        <v>0</v>
      </c>
      <c r="K5755" t="s">
        <v>2105</v>
      </c>
      <c r="L5755" t="s">
        <v>22</v>
      </c>
      <c r="M5755">
        <v>200000</v>
      </c>
      <c r="O5755" t="s">
        <v>8066</v>
      </c>
      <c r="P5755" t="s">
        <v>8067</v>
      </c>
    </row>
    <row r="5756" spans="1:16" x14ac:dyDescent="0.35">
      <c r="A5756" t="s">
        <v>6907</v>
      </c>
      <c r="B5756" t="s">
        <v>8047</v>
      </c>
      <c r="C5756" t="s">
        <v>6425</v>
      </c>
      <c r="D5756" t="s">
        <v>36</v>
      </c>
      <c r="E5756" t="s">
        <v>20</v>
      </c>
      <c r="F5756" t="b">
        <v>0</v>
      </c>
      <c r="G5756" t="s">
        <v>52</v>
      </c>
      <c r="H5756" s="1">
        <v>45708.501215277778</v>
      </c>
      <c r="I5756" t="b">
        <v>0</v>
      </c>
      <c r="J5756" t="b">
        <v>0</v>
      </c>
      <c r="K5756" t="s">
        <v>31</v>
      </c>
      <c r="L5756" t="s">
        <v>22</v>
      </c>
      <c r="M5756">
        <v>82850</v>
      </c>
      <c r="O5756" t="s">
        <v>209</v>
      </c>
      <c r="P5756" t="s">
        <v>8048</v>
      </c>
    </row>
    <row r="5757" spans="1:16" x14ac:dyDescent="0.35">
      <c r="A5757" t="s">
        <v>6907</v>
      </c>
      <c r="B5757" t="s">
        <v>8068</v>
      </c>
      <c r="C5757" t="s">
        <v>193</v>
      </c>
      <c r="D5757" t="s">
        <v>36</v>
      </c>
      <c r="E5757" t="s">
        <v>20</v>
      </c>
      <c r="F5757" t="b">
        <v>0</v>
      </c>
      <c r="G5757" t="s">
        <v>52</v>
      </c>
      <c r="H5757" s="1">
        <v>45708.501689814817</v>
      </c>
      <c r="I5757" t="b">
        <v>0</v>
      </c>
      <c r="J5757" t="b">
        <v>1</v>
      </c>
      <c r="K5757" t="s">
        <v>31</v>
      </c>
      <c r="L5757" t="s">
        <v>22</v>
      </c>
      <c r="M5757">
        <v>207500</v>
      </c>
      <c r="O5757" t="s">
        <v>725</v>
      </c>
      <c r="P5757" t="s">
        <v>8069</v>
      </c>
    </row>
    <row r="5758" spans="1:16" x14ac:dyDescent="0.35">
      <c r="A5758" t="s">
        <v>6907</v>
      </c>
      <c r="B5758" t="s">
        <v>8087</v>
      </c>
      <c r="C5758" t="s">
        <v>8088</v>
      </c>
      <c r="D5758" t="s">
        <v>573</v>
      </c>
      <c r="E5758" t="s">
        <v>20</v>
      </c>
      <c r="F5758" t="b">
        <v>0</v>
      </c>
      <c r="G5758" t="s">
        <v>52</v>
      </c>
      <c r="H5758" s="1">
        <v>45708.584618055553</v>
      </c>
      <c r="I5758" t="b">
        <v>0</v>
      </c>
      <c r="J5758" t="b">
        <v>1</v>
      </c>
      <c r="K5758" t="s">
        <v>31</v>
      </c>
      <c r="L5758" t="s">
        <v>32</v>
      </c>
      <c r="N5758">
        <v>46.060001373291023</v>
      </c>
      <c r="O5758" t="s">
        <v>8089</v>
      </c>
      <c r="P5758" t="s">
        <v>8090</v>
      </c>
    </row>
    <row r="5759" spans="1:16" x14ac:dyDescent="0.35">
      <c r="A5759" t="s">
        <v>6907</v>
      </c>
      <c r="B5759" t="s">
        <v>8087</v>
      </c>
      <c r="C5759" t="s">
        <v>8106</v>
      </c>
      <c r="D5759" t="s">
        <v>573</v>
      </c>
      <c r="E5759" t="s">
        <v>20</v>
      </c>
      <c r="F5759" t="b">
        <v>0</v>
      </c>
      <c r="G5759" t="s">
        <v>68</v>
      </c>
      <c r="H5759" s="1">
        <v>45708.585613425923</v>
      </c>
      <c r="I5759" t="b">
        <v>0</v>
      </c>
      <c r="J5759" t="b">
        <v>0</v>
      </c>
      <c r="K5759" t="s">
        <v>31</v>
      </c>
      <c r="L5759" t="s">
        <v>32</v>
      </c>
      <c r="N5759">
        <v>45.745002746582031</v>
      </c>
      <c r="O5759" t="s">
        <v>8107</v>
      </c>
      <c r="P5759" t="s">
        <v>8108</v>
      </c>
    </row>
    <row r="5760" spans="1:16" x14ac:dyDescent="0.35">
      <c r="A5760" t="s">
        <v>6907</v>
      </c>
      <c r="B5760" t="s">
        <v>8070</v>
      </c>
      <c r="C5760" t="s">
        <v>31</v>
      </c>
      <c r="D5760" t="s">
        <v>321</v>
      </c>
      <c r="E5760" t="s">
        <v>20</v>
      </c>
      <c r="F5760" t="b">
        <v>0</v>
      </c>
      <c r="G5760" t="s">
        <v>52</v>
      </c>
      <c r="H5760" s="1">
        <v>45708.626979166656</v>
      </c>
      <c r="I5760" t="b">
        <v>0</v>
      </c>
      <c r="J5760" t="b">
        <v>0</v>
      </c>
      <c r="K5760" t="s">
        <v>31</v>
      </c>
      <c r="L5760" t="s">
        <v>22</v>
      </c>
      <c r="M5760">
        <v>126500</v>
      </c>
      <c r="O5760" t="s">
        <v>8071</v>
      </c>
      <c r="P5760" t="s">
        <v>8072</v>
      </c>
    </row>
    <row r="5761" spans="1:16" x14ac:dyDescent="0.35">
      <c r="A5761" t="s">
        <v>6907</v>
      </c>
      <c r="B5761" t="s">
        <v>8109</v>
      </c>
      <c r="C5761" t="s">
        <v>8110</v>
      </c>
      <c r="D5761" t="s">
        <v>36</v>
      </c>
      <c r="E5761" t="s">
        <v>20</v>
      </c>
      <c r="F5761" t="b">
        <v>0</v>
      </c>
      <c r="G5761" t="s">
        <v>52</v>
      </c>
      <c r="H5761" s="1">
        <v>45708.710104166668</v>
      </c>
      <c r="I5761" t="b">
        <v>0</v>
      </c>
      <c r="J5761" t="b">
        <v>1</v>
      </c>
      <c r="K5761" t="s">
        <v>31</v>
      </c>
      <c r="L5761" t="s">
        <v>22</v>
      </c>
      <c r="M5761">
        <v>161955</v>
      </c>
      <c r="O5761" t="s">
        <v>8111</v>
      </c>
      <c r="P5761" t="s">
        <v>8112</v>
      </c>
    </row>
    <row r="5762" spans="1:16" x14ac:dyDescent="0.35">
      <c r="A5762" t="s">
        <v>6907</v>
      </c>
      <c r="B5762" t="s">
        <v>7604</v>
      </c>
      <c r="C5762" t="s">
        <v>7605</v>
      </c>
      <c r="D5762" t="s">
        <v>110</v>
      </c>
      <c r="E5762" t="s">
        <v>20</v>
      </c>
      <c r="F5762" t="b">
        <v>0</v>
      </c>
      <c r="G5762" t="s">
        <v>52</v>
      </c>
      <c r="H5762" s="1">
        <v>45708.710324074083</v>
      </c>
      <c r="I5762" t="b">
        <v>0</v>
      </c>
      <c r="J5762" t="b">
        <v>0</v>
      </c>
      <c r="K5762" t="s">
        <v>31</v>
      </c>
      <c r="L5762" t="s">
        <v>22</v>
      </c>
      <c r="M5762">
        <v>90094.2578125</v>
      </c>
      <c r="O5762" t="s">
        <v>7606</v>
      </c>
      <c r="P5762" t="s">
        <v>7607</v>
      </c>
    </row>
    <row r="5763" spans="1:16" x14ac:dyDescent="0.35">
      <c r="A5763" t="s">
        <v>6907</v>
      </c>
      <c r="B5763" t="s">
        <v>8113</v>
      </c>
      <c r="C5763" t="s">
        <v>8114</v>
      </c>
      <c r="D5763" t="s">
        <v>110</v>
      </c>
      <c r="E5763" t="s">
        <v>436</v>
      </c>
      <c r="F5763" t="b">
        <v>0</v>
      </c>
      <c r="G5763" t="s">
        <v>47</v>
      </c>
      <c r="H5763" s="1">
        <v>45708.710474537038</v>
      </c>
      <c r="I5763" t="b">
        <v>0</v>
      </c>
      <c r="J5763" t="b">
        <v>0</v>
      </c>
      <c r="K5763" t="s">
        <v>31</v>
      </c>
      <c r="L5763" t="s">
        <v>32</v>
      </c>
      <c r="N5763">
        <v>25</v>
      </c>
      <c r="O5763" t="s">
        <v>8115</v>
      </c>
      <c r="P5763" t="s">
        <v>1319</v>
      </c>
    </row>
    <row r="5764" spans="1:16" x14ac:dyDescent="0.35">
      <c r="A5764" t="s">
        <v>6907</v>
      </c>
      <c r="B5764" t="s">
        <v>7955</v>
      </c>
      <c r="C5764" t="s">
        <v>410</v>
      </c>
      <c r="D5764" t="s">
        <v>36</v>
      </c>
      <c r="E5764" t="s">
        <v>20</v>
      </c>
      <c r="F5764" t="b">
        <v>0</v>
      </c>
      <c r="G5764" t="s">
        <v>68</v>
      </c>
      <c r="H5764" s="1">
        <v>45708.711342592593</v>
      </c>
      <c r="I5764" t="b">
        <v>0</v>
      </c>
      <c r="J5764" t="b">
        <v>0</v>
      </c>
      <c r="K5764" t="s">
        <v>31</v>
      </c>
      <c r="L5764" t="s">
        <v>22</v>
      </c>
      <c r="M5764">
        <v>350000</v>
      </c>
      <c r="O5764" t="s">
        <v>7956</v>
      </c>
      <c r="P5764" t="s">
        <v>7957</v>
      </c>
    </row>
    <row r="5765" spans="1:16" x14ac:dyDescent="0.35">
      <c r="A5765" t="s">
        <v>6907</v>
      </c>
      <c r="B5765" t="s">
        <v>8073</v>
      </c>
      <c r="C5765" t="s">
        <v>330</v>
      </c>
      <c r="D5765" t="s">
        <v>269</v>
      </c>
      <c r="E5765" t="s">
        <v>20</v>
      </c>
      <c r="F5765" t="b">
        <v>0</v>
      </c>
      <c r="G5765" t="s">
        <v>52</v>
      </c>
      <c r="H5765" s="1">
        <v>45708.751388888893</v>
      </c>
      <c r="I5765" t="b">
        <v>1</v>
      </c>
      <c r="J5765" t="b">
        <v>1</v>
      </c>
      <c r="K5765" t="s">
        <v>31</v>
      </c>
      <c r="L5765" t="s">
        <v>22</v>
      </c>
      <c r="M5765">
        <v>145000</v>
      </c>
      <c r="O5765" t="s">
        <v>8074</v>
      </c>
      <c r="P5765" t="s">
        <v>8075</v>
      </c>
    </row>
    <row r="5766" spans="1:16" x14ac:dyDescent="0.35">
      <c r="A5766" t="s">
        <v>6907</v>
      </c>
      <c r="B5766" t="s">
        <v>7985</v>
      </c>
      <c r="C5766" t="s">
        <v>549</v>
      </c>
      <c r="D5766" t="s">
        <v>36</v>
      </c>
      <c r="E5766" t="s">
        <v>20</v>
      </c>
      <c r="F5766" t="b">
        <v>0</v>
      </c>
      <c r="G5766" t="s">
        <v>47</v>
      </c>
      <c r="H5766" s="1">
        <v>45708.792210648149</v>
      </c>
      <c r="I5766" t="b">
        <v>0</v>
      </c>
      <c r="J5766" t="b">
        <v>1</v>
      </c>
      <c r="K5766" t="s">
        <v>31</v>
      </c>
      <c r="L5766" t="s">
        <v>22</v>
      </c>
      <c r="M5766">
        <v>193500</v>
      </c>
      <c r="O5766" t="s">
        <v>36</v>
      </c>
      <c r="P5766" t="s">
        <v>7986</v>
      </c>
    </row>
    <row r="5767" spans="1:16" x14ac:dyDescent="0.35">
      <c r="A5767" t="s">
        <v>6907</v>
      </c>
      <c r="B5767" t="s">
        <v>8082</v>
      </c>
      <c r="C5767" t="s">
        <v>4923</v>
      </c>
      <c r="D5767" t="s">
        <v>17488</v>
      </c>
      <c r="E5767" t="s">
        <v>20</v>
      </c>
      <c r="F5767" t="b">
        <v>0</v>
      </c>
      <c r="G5767" t="s">
        <v>52</v>
      </c>
      <c r="H5767" s="1">
        <v>45708.792962962973</v>
      </c>
      <c r="I5767" t="b">
        <v>0</v>
      </c>
      <c r="J5767" t="b">
        <v>0</v>
      </c>
      <c r="K5767" t="s">
        <v>31</v>
      </c>
      <c r="L5767" t="s">
        <v>22</v>
      </c>
      <c r="M5767">
        <v>90000</v>
      </c>
      <c r="O5767" t="s">
        <v>8083</v>
      </c>
      <c r="P5767" t="s">
        <v>8084</v>
      </c>
    </row>
    <row r="5768" spans="1:16" x14ac:dyDescent="0.35">
      <c r="A5768" t="s">
        <v>6907</v>
      </c>
      <c r="B5768" t="s">
        <v>8102</v>
      </c>
      <c r="C5768" t="s">
        <v>8103</v>
      </c>
      <c r="D5768" t="s">
        <v>17539</v>
      </c>
      <c r="E5768" t="s">
        <v>91</v>
      </c>
      <c r="F5768" t="b">
        <v>0</v>
      </c>
      <c r="G5768" t="s">
        <v>287</v>
      </c>
      <c r="H5768" s="1">
        <v>45708.796990740739</v>
      </c>
      <c r="I5768" t="b">
        <v>1</v>
      </c>
      <c r="J5768" t="b">
        <v>0</v>
      </c>
      <c r="K5768" t="s">
        <v>287</v>
      </c>
      <c r="L5768" t="s">
        <v>22</v>
      </c>
      <c r="M5768">
        <v>150000</v>
      </c>
      <c r="O5768" t="s">
        <v>8104</v>
      </c>
      <c r="P5768" t="s">
        <v>8105</v>
      </c>
    </row>
    <row r="5769" spans="1:16" x14ac:dyDescent="0.35">
      <c r="A5769" t="s">
        <v>6907</v>
      </c>
      <c r="B5769" t="s">
        <v>8076</v>
      </c>
      <c r="C5769" t="s">
        <v>31</v>
      </c>
      <c r="D5769" t="s">
        <v>249</v>
      </c>
      <c r="E5769" t="s">
        <v>20</v>
      </c>
      <c r="F5769" t="b">
        <v>0</v>
      </c>
      <c r="G5769" t="s">
        <v>47</v>
      </c>
      <c r="H5769" s="1">
        <v>45708.877106481479</v>
      </c>
      <c r="I5769" t="b">
        <v>1</v>
      </c>
      <c r="J5769" t="b">
        <v>1</v>
      </c>
      <c r="K5769" t="s">
        <v>31</v>
      </c>
      <c r="L5769" t="s">
        <v>22</v>
      </c>
      <c r="M5769">
        <v>125000</v>
      </c>
      <c r="O5769" t="s">
        <v>1592</v>
      </c>
      <c r="P5769" t="s">
        <v>8077</v>
      </c>
    </row>
    <row r="5770" spans="1:16" x14ac:dyDescent="0.35">
      <c r="A5770" t="s">
        <v>6907</v>
      </c>
      <c r="B5770" t="s">
        <v>7116</v>
      </c>
      <c r="C5770" t="s">
        <v>7117</v>
      </c>
      <c r="D5770" t="s">
        <v>36</v>
      </c>
      <c r="E5770" t="s">
        <v>20</v>
      </c>
      <c r="F5770" t="b">
        <v>0</v>
      </c>
      <c r="G5770" t="s">
        <v>52</v>
      </c>
      <c r="H5770" s="1">
        <v>45708.918055555558</v>
      </c>
      <c r="I5770" t="b">
        <v>1</v>
      </c>
      <c r="J5770" t="b">
        <v>1</v>
      </c>
      <c r="K5770" t="s">
        <v>31</v>
      </c>
      <c r="L5770" t="s">
        <v>32</v>
      </c>
      <c r="N5770">
        <v>60</v>
      </c>
      <c r="O5770" t="s">
        <v>7118</v>
      </c>
      <c r="P5770" t="s">
        <v>1881</v>
      </c>
    </row>
    <row r="5771" spans="1:16" x14ac:dyDescent="0.35">
      <c r="A5771" t="s">
        <v>6907</v>
      </c>
      <c r="B5771" t="s">
        <v>8047</v>
      </c>
      <c r="C5771" t="s">
        <v>563</v>
      </c>
      <c r="D5771" t="s">
        <v>36</v>
      </c>
      <c r="E5771" t="s">
        <v>20</v>
      </c>
      <c r="F5771" t="b">
        <v>0</v>
      </c>
      <c r="G5771" t="s">
        <v>52</v>
      </c>
      <c r="H5771" s="1">
        <v>45709.000173611108</v>
      </c>
      <c r="I5771" t="b">
        <v>0</v>
      </c>
      <c r="J5771" t="b">
        <v>0</v>
      </c>
      <c r="K5771" t="s">
        <v>31</v>
      </c>
      <c r="L5771" t="s">
        <v>22</v>
      </c>
      <c r="M5771">
        <v>82850</v>
      </c>
      <c r="O5771" t="s">
        <v>209</v>
      </c>
      <c r="P5771" t="s">
        <v>8048</v>
      </c>
    </row>
    <row r="5772" spans="1:16" x14ac:dyDescent="0.35">
      <c r="A5772" t="s">
        <v>6907</v>
      </c>
      <c r="B5772" t="s">
        <v>8049</v>
      </c>
      <c r="C5772" t="s">
        <v>283</v>
      </c>
      <c r="D5772" t="s">
        <v>17445</v>
      </c>
      <c r="E5772" t="s">
        <v>20</v>
      </c>
      <c r="F5772" t="b">
        <v>0</v>
      </c>
      <c r="G5772" t="s">
        <v>47</v>
      </c>
      <c r="H5772" s="1">
        <v>45709.00209490741</v>
      </c>
      <c r="I5772" t="b">
        <v>0</v>
      </c>
      <c r="J5772" t="b">
        <v>1</v>
      </c>
      <c r="K5772" t="s">
        <v>31</v>
      </c>
      <c r="L5772" t="s">
        <v>22</v>
      </c>
      <c r="M5772">
        <v>220900</v>
      </c>
      <c r="O5772" t="s">
        <v>2465</v>
      </c>
      <c r="P5772" t="s">
        <v>8050</v>
      </c>
    </row>
    <row r="5773" spans="1:16" x14ac:dyDescent="0.35">
      <c r="A5773" t="s">
        <v>6907</v>
      </c>
      <c r="B5773" t="s">
        <v>8051</v>
      </c>
      <c r="C5773" t="s">
        <v>865</v>
      </c>
      <c r="D5773" t="s">
        <v>36</v>
      </c>
      <c r="E5773" t="s">
        <v>20</v>
      </c>
      <c r="F5773" t="b">
        <v>0</v>
      </c>
      <c r="G5773" t="s">
        <v>43</v>
      </c>
      <c r="H5773" s="1">
        <v>45709.002395833333</v>
      </c>
      <c r="I5773" t="b">
        <v>0</v>
      </c>
      <c r="J5773" t="b">
        <v>1</v>
      </c>
      <c r="K5773" t="s">
        <v>31</v>
      </c>
      <c r="L5773" t="s">
        <v>22</v>
      </c>
      <c r="M5773">
        <v>122087</v>
      </c>
      <c r="O5773" t="s">
        <v>209</v>
      </c>
      <c r="P5773" t="s">
        <v>8052</v>
      </c>
    </row>
    <row r="5774" spans="1:16" x14ac:dyDescent="0.35">
      <c r="A5774" t="s">
        <v>6907</v>
      </c>
      <c r="B5774" t="s">
        <v>8053</v>
      </c>
      <c r="C5774" t="s">
        <v>132</v>
      </c>
      <c r="D5774" t="s">
        <v>36</v>
      </c>
      <c r="E5774" t="s">
        <v>20</v>
      </c>
      <c r="F5774" t="b">
        <v>0</v>
      </c>
      <c r="G5774" t="s">
        <v>30</v>
      </c>
      <c r="H5774" s="1">
        <v>45709.003298611111</v>
      </c>
      <c r="I5774" t="b">
        <v>0</v>
      </c>
      <c r="J5774" t="b">
        <v>1</v>
      </c>
      <c r="K5774" t="s">
        <v>31</v>
      </c>
      <c r="L5774" t="s">
        <v>22</v>
      </c>
      <c r="M5774">
        <v>115000</v>
      </c>
      <c r="O5774" t="s">
        <v>133</v>
      </c>
      <c r="P5774" t="s">
        <v>8054</v>
      </c>
    </row>
    <row r="5775" spans="1:16" x14ac:dyDescent="0.35">
      <c r="A5775" t="s">
        <v>6907</v>
      </c>
      <c r="B5775" t="s">
        <v>8078</v>
      </c>
      <c r="C5775" t="s">
        <v>8079</v>
      </c>
      <c r="D5775" t="s">
        <v>110</v>
      </c>
      <c r="E5775" t="s">
        <v>20</v>
      </c>
      <c r="F5775" t="b">
        <v>0</v>
      </c>
      <c r="G5775" t="s">
        <v>171</v>
      </c>
      <c r="H5775" s="1">
        <v>45709.059699074067</v>
      </c>
      <c r="I5775" t="b">
        <v>1</v>
      </c>
      <c r="J5775" t="b">
        <v>1</v>
      </c>
      <c r="K5775" t="s">
        <v>31</v>
      </c>
      <c r="L5775" t="s">
        <v>22</v>
      </c>
      <c r="M5775">
        <v>46000</v>
      </c>
      <c r="O5775" t="s">
        <v>8080</v>
      </c>
      <c r="P5775" t="s">
        <v>8081</v>
      </c>
    </row>
    <row r="5776" spans="1:16" x14ac:dyDescent="0.35">
      <c r="A5776" t="s">
        <v>6907</v>
      </c>
      <c r="B5776" t="s">
        <v>6939</v>
      </c>
      <c r="C5776" t="s">
        <v>18</v>
      </c>
      <c r="D5776" t="s">
        <v>17445</v>
      </c>
      <c r="E5776" t="s">
        <v>20</v>
      </c>
      <c r="F5776" t="b">
        <v>1</v>
      </c>
      <c r="G5776" t="s">
        <v>7340</v>
      </c>
      <c r="H5776" s="1">
        <v>45709.257430555554</v>
      </c>
      <c r="I5776" t="b">
        <v>0</v>
      </c>
      <c r="J5776" t="b">
        <v>1</v>
      </c>
      <c r="K5776" t="s">
        <v>7340</v>
      </c>
      <c r="L5776" t="s">
        <v>22</v>
      </c>
      <c r="M5776">
        <v>184000</v>
      </c>
      <c r="O5776" t="s">
        <v>7831</v>
      </c>
      <c r="P5776" t="s">
        <v>7832</v>
      </c>
    </row>
    <row r="5777" spans="1:16" x14ac:dyDescent="0.35">
      <c r="A5777" t="s">
        <v>6907</v>
      </c>
      <c r="B5777" t="s">
        <v>6907</v>
      </c>
      <c r="C5777" t="s">
        <v>8055</v>
      </c>
      <c r="D5777" t="s">
        <v>17461</v>
      </c>
      <c r="E5777" t="s">
        <v>20</v>
      </c>
      <c r="F5777" t="b">
        <v>0</v>
      </c>
      <c r="G5777" t="s">
        <v>4199</v>
      </c>
      <c r="H5777" s="1">
        <v>45709.273310185177</v>
      </c>
      <c r="I5777" t="b">
        <v>1</v>
      </c>
      <c r="J5777" t="b">
        <v>0</v>
      </c>
      <c r="K5777" t="s">
        <v>4199</v>
      </c>
      <c r="L5777" t="s">
        <v>22</v>
      </c>
      <c r="M5777">
        <v>65000</v>
      </c>
      <c r="O5777" t="s">
        <v>8056</v>
      </c>
      <c r="P5777" t="s">
        <v>8057</v>
      </c>
    </row>
    <row r="5778" spans="1:16" x14ac:dyDescent="0.35">
      <c r="A5778" t="s">
        <v>6907</v>
      </c>
      <c r="B5778" t="s">
        <v>8058</v>
      </c>
      <c r="C5778" t="s">
        <v>597</v>
      </c>
      <c r="D5778" t="s">
        <v>29</v>
      </c>
      <c r="E5778" t="s">
        <v>20</v>
      </c>
      <c r="F5778" t="b">
        <v>0</v>
      </c>
      <c r="G5778" t="s">
        <v>52</v>
      </c>
      <c r="H5778" s="1">
        <v>45709.293217592603</v>
      </c>
      <c r="I5778" t="b">
        <v>0</v>
      </c>
      <c r="J5778" t="b">
        <v>0</v>
      </c>
      <c r="K5778" t="s">
        <v>31</v>
      </c>
      <c r="L5778" t="s">
        <v>22</v>
      </c>
      <c r="M5778">
        <v>180000</v>
      </c>
      <c r="O5778" t="s">
        <v>8059</v>
      </c>
      <c r="P5778" t="s">
        <v>8060</v>
      </c>
    </row>
    <row r="5779" spans="1:16" x14ac:dyDescent="0.35">
      <c r="A5779" t="s">
        <v>6907</v>
      </c>
      <c r="B5779" t="s">
        <v>8061</v>
      </c>
      <c r="C5779" t="s">
        <v>7709</v>
      </c>
      <c r="D5779" t="s">
        <v>573</v>
      </c>
      <c r="E5779" t="s">
        <v>20</v>
      </c>
      <c r="F5779" t="b">
        <v>0</v>
      </c>
      <c r="G5779" t="s">
        <v>52</v>
      </c>
      <c r="H5779" s="1">
        <v>45709.334675925929</v>
      </c>
      <c r="I5779" t="b">
        <v>0</v>
      </c>
      <c r="J5779" t="b">
        <v>1</v>
      </c>
      <c r="K5779" t="s">
        <v>31</v>
      </c>
      <c r="L5779" t="s">
        <v>32</v>
      </c>
      <c r="N5779">
        <v>38.215000152587891</v>
      </c>
      <c r="O5779" t="s">
        <v>1324</v>
      </c>
      <c r="P5779" t="s">
        <v>7134</v>
      </c>
    </row>
    <row r="5780" spans="1:16" x14ac:dyDescent="0.35">
      <c r="A5780" t="s">
        <v>6907</v>
      </c>
      <c r="B5780" t="s">
        <v>8085</v>
      </c>
      <c r="C5780" t="s">
        <v>552</v>
      </c>
      <c r="D5780" t="s">
        <v>42</v>
      </c>
      <c r="E5780" t="s">
        <v>20</v>
      </c>
      <c r="F5780" t="b">
        <v>0</v>
      </c>
      <c r="G5780" t="s">
        <v>43</v>
      </c>
      <c r="H5780" s="1">
        <v>45709.335509259261</v>
      </c>
      <c r="I5780" t="b">
        <v>0</v>
      </c>
      <c r="J5780" t="b">
        <v>0</v>
      </c>
      <c r="K5780" t="s">
        <v>31</v>
      </c>
      <c r="L5780" t="s">
        <v>22</v>
      </c>
      <c r="M5780">
        <v>125000</v>
      </c>
      <c r="O5780" t="s">
        <v>48</v>
      </c>
      <c r="P5780" t="s">
        <v>8086</v>
      </c>
    </row>
    <row r="5781" spans="1:16" x14ac:dyDescent="0.35">
      <c r="A5781" t="s">
        <v>6907</v>
      </c>
      <c r="B5781" t="s">
        <v>8062</v>
      </c>
      <c r="C5781" t="s">
        <v>2770</v>
      </c>
      <c r="D5781" t="s">
        <v>443</v>
      </c>
      <c r="E5781" t="s">
        <v>20</v>
      </c>
      <c r="F5781" t="b">
        <v>0</v>
      </c>
      <c r="G5781" t="s">
        <v>37</v>
      </c>
      <c r="H5781" s="1">
        <v>45709.350810185177</v>
      </c>
      <c r="I5781" t="b">
        <v>0</v>
      </c>
      <c r="J5781" t="b">
        <v>0</v>
      </c>
      <c r="K5781" t="s">
        <v>37</v>
      </c>
      <c r="L5781" t="s">
        <v>22</v>
      </c>
      <c r="M5781">
        <v>109605.5</v>
      </c>
      <c r="O5781" t="s">
        <v>8063</v>
      </c>
      <c r="P5781" t="s">
        <v>8064</v>
      </c>
    </row>
    <row r="5782" spans="1:16" x14ac:dyDescent="0.35">
      <c r="A5782" t="s">
        <v>6907</v>
      </c>
      <c r="B5782" t="s">
        <v>7073</v>
      </c>
      <c r="C5782" t="s">
        <v>7244</v>
      </c>
      <c r="D5782" t="s">
        <v>29</v>
      </c>
      <c r="E5782" t="s">
        <v>296</v>
      </c>
      <c r="F5782" t="b">
        <v>0</v>
      </c>
      <c r="G5782" t="s">
        <v>47</v>
      </c>
      <c r="H5782" s="1">
        <v>45709.418923611112</v>
      </c>
      <c r="I5782" t="b">
        <v>0</v>
      </c>
      <c r="J5782" t="b">
        <v>1</v>
      </c>
      <c r="K5782" t="s">
        <v>31</v>
      </c>
      <c r="L5782" t="s">
        <v>22</v>
      </c>
      <c r="M5782">
        <v>165000</v>
      </c>
      <c r="O5782" t="s">
        <v>1225</v>
      </c>
      <c r="P5782" t="s">
        <v>8065</v>
      </c>
    </row>
    <row r="5783" spans="1:16" x14ac:dyDescent="0.35">
      <c r="A5783" t="s">
        <v>6907</v>
      </c>
      <c r="B5783" t="s">
        <v>7746</v>
      </c>
      <c r="C5783" t="s">
        <v>142</v>
      </c>
      <c r="D5783" t="s">
        <v>36</v>
      </c>
      <c r="E5783" t="s">
        <v>20</v>
      </c>
      <c r="F5783" t="b">
        <v>0</v>
      </c>
      <c r="G5783" t="s">
        <v>68</v>
      </c>
      <c r="H5783" s="1">
        <v>45709.45925925926</v>
      </c>
      <c r="I5783" t="b">
        <v>0</v>
      </c>
      <c r="J5783" t="b">
        <v>1</v>
      </c>
      <c r="K5783" t="s">
        <v>31</v>
      </c>
      <c r="L5783" t="s">
        <v>22</v>
      </c>
      <c r="M5783">
        <v>140500</v>
      </c>
      <c r="O5783" t="s">
        <v>7747</v>
      </c>
      <c r="P5783" t="s">
        <v>7748</v>
      </c>
    </row>
    <row r="5784" spans="1:16" x14ac:dyDescent="0.35">
      <c r="A5784" t="s">
        <v>6907</v>
      </c>
      <c r="B5784" t="s">
        <v>6916</v>
      </c>
      <c r="C5784" t="s">
        <v>18</v>
      </c>
      <c r="D5784" t="s">
        <v>17537</v>
      </c>
      <c r="E5784" t="s">
        <v>20</v>
      </c>
      <c r="F5784" t="b">
        <v>1</v>
      </c>
      <c r="G5784" t="s">
        <v>2105</v>
      </c>
      <c r="H5784" s="1">
        <v>45709.489560185182</v>
      </c>
      <c r="I5784" t="b">
        <v>1</v>
      </c>
      <c r="J5784" t="b">
        <v>0</v>
      </c>
      <c r="K5784" t="s">
        <v>2105</v>
      </c>
      <c r="L5784" t="s">
        <v>22</v>
      </c>
      <c r="M5784">
        <v>200000</v>
      </c>
      <c r="O5784" t="s">
        <v>8066</v>
      </c>
      <c r="P5784" t="s">
        <v>8067</v>
      </c>
    </row>
    <row r="5785" spans="1:16" x14ac:dyDescent="0.35">
      <c r="A5785" t="s">
        <v>6907</v>
      </c>
      <c r="B5785" t="s">
        <v>8047</v>
      </c>
      <c r="C5785" t="s">
        <v>6425</v>
      </c>
      <c r="D5785" t="s">
        <v>36</v>
      </c>
      <c r="E5785" t="s">
        <v>20</v>
      </c>
      <c r="F5785" t="b">
        <v>0</v>
      </c>
      <c r="G5785" t="s">
        <v>52</v>
      </c>
      <c r="H5785" s="1">
        <v>45709.501215277778</v>
      </c>
      <c r="I5785" t="b">
        <v>0</v>
      </c>
      <c r="J5785" t="b">
        <v>0</v>
      </c>
      <c r="K5785" t="s">
        <v>31</v>
      </c>
      <c r="L5785" t="s">
        <v>22</v>
      </c>
      <c r="M5785">
        <v>82850</v>
      </c>
      <c r="O5785" t="s">
        <v>209</v>
      </c>
      <c r="P5785" t="s">
        <v>8048</v>
      </c>
    </row>
    <row r="5786" spans="1:16" x14ac:dyDescent="0.35">
      <c r="A5786" t="s">
        <v>6907</v>
      </c>
      <c r="B5786" t="s">
        <v>8068</v>
      </c>
      <c r="C5786" t="s">
        <v>193</v>
      </c>
      <c r="D5786" t="s">
        <v>36</v>
      </c>
      <c r="E5786" t="s">
        <v>20</v>
      </c>
      <c r="F5786" t="b">
        <v>0</v>
      </c>
      <c r="G5786" t="s">
        <v>52</v>
      </c>
      <c r="H5786" s="1">
        <v>45709.501689814817</v>
      </c>
      <c r="I5786" t="b">
        <v>0</v>
      </c>
      <c r="J5786" t="b">
        <v>1</v>
      </c>
      <c r="K5786" t="s">
        <v>31</v>
      </c>
      <c r="L5786" t="s">
        <v>22</v>
      </c>
      <c r="M5786">
        <v>207500</v>
      </c>
      <c r="O5786" t="s">
        <v>725</v>
      </c>
      <c r="P5786" t="s">
        <v>8069</v>
      </c>
    </row>
    <row r="5787" spans="1:16" x14ac:dyDescent="0.35">
      <c r="A5787" t="s">
        <v>6907</v>
      </c>
      <c r="B5787" t="s">
        <v>8087</v>
      </c>
      <c r="C5787" t="s">
        <v>8088</v>
      </c>
      <c r="D5787" t="s">
        <v>573</v>
      </c>
      <c r="E5787" t="s">
        <v>20</v>
      </c>
      <c r="F5787" t="b">
        <v>0</v>
      </c>
      <c r="G5787" t="s">
        <v>52</v>
      </c>
      <c r="H5787" s="1">
        <v>45709.584618055553</v>
      </c>
      <c r="I5787" t="b">
        <v>0</v>
      </c>
      <c r="J5787" t="b">
        <v>1</v>
      </c>
      <c r="K5787" t="s">
        <v>31</v>
      </c>
      <c r="L5787" t="s">
        <v>32</v>
      </c>
      <c r="N5787">
        <v>46.060001373291023</v>
      </c>
      <c r="O5787" t="s">
        <v>8089</v>
      </c>
      <c r="P5787" t="s">
        <v>8090</v>
      </c>
    </row>
    <row r="5788" spans="1:16" x14ac:dyDescent="0.35">
      <c r="A5788" t="s">
        <v>6907</v>
      </c>
      <c r="B5788" t="s">
        <v>8070</v>
      </c>
      <c r="C5788" t="s">
        <v>31</v>
      </c>
      <c r="D5788" t="s">
        <v>321</v>
      </c>
      <c r="E5788" t="s">
        <v>20</v>
      </c>
      <c r="F5788" t="b">
        <v>0</v>
      </c>
      <c r="G5788" t="s">
        <v>52</v>
      </c>
      <c r="H5788" s="1">
        <v>45709.626979166656</v>
      </c>
      <c r="I5788" t="b">
        <v>0</v>
      </c>
      <c r="J5788" t="b">
        <v>0</v>
      </c>
      <c r="K5788" t="s">
        <v>31</v>
      </c>
      <c r="L5788" t="s">
        <v>22</v>
      </c>
      <c r="M5788">
        <v>126500</v>
      </c>
      <c r="O5788" t="s">
        <v>8071</v>
      </c>
      <c r="P5788" t="s">
        <v>8072</v>
      </c>
    </row>
    <row r="5789" spans="1:16" x14ac:dyDescent="0.35">
      <c r="A5789" t="s">
        <v>6907</v>
      </c>
      <c r="B5789" t="s">
        <v>7604</v>
      </c>
      <c r="C5789" t="s">
        <v>7605</v>
      </c>
      <c r="D5789" t="s">
        <v>110</v>
      </c>
      <c r="E5789" t="s">
        <v>20</v>
      </c>
      <c r="F5789" t="b">
        <v>0</v>
      </c>
      <c r="G5789" t="s">
        <v>52</v>
      </c>
      <c r="H5789" s="1">
        <v>45709.710324074083</v>
      </c>
      <c r="I5789" t="b">
        <v>0</v>
      </c>
      <c r="J5789" t="b">
        <v>0</v>
      </c>
      <c r="K5789" t="s">
        <v>31</v>
      </c>
      <c r="L5789" t="s">
        <v>22</v>
      </c>
      <c r="M5789">
        <v>90094.2578125</v>
      </c>
      <c r="O5789" t="s">
        <v>7606</v>
      </c>
      <c r="P5789" t="s">
        <v>7607</v>
      </c>
    </row>
    <row r="5790" spans="1:16" x14ac:dyDescent="0.35">
      <c r="A5790" t="s">
        <v>6907</v>
      </c>
      <c r="B5790" t="s">
        <v>7955</v>
      </c>
      <c r="C5790" t="s">
        <v>410</v>
      </c>
      <c r="D5790" t="s">
        <v>36</v>
      </c>
      <c r="E5790" t="s">
        <v>20</v>
      </c>
      <c r="F5790" t="b">
        <v>0</v>
      </c>
      <c r="G5790" t="s">
        <v>68</v>
      </c>
      <c r="H5790" s="1">
        <v>45709.711342592593</v>
      </c>
      <c r="I5790" t="b">
        <v>0</v>
      </c>
      <c r="J5790" t="b">
        <v>0</v>
      </c>
      <c r="K5790" t="s">
        <v>31</v>
      </c>
      <c r="L5790" t="s">
        <v>22</v>
      </c>
      <c r="M5790">
        <v>350000</v>
      </c>
      <c r="O5790" t="s">
        <v>7956</v>
      </c>
      <c r="P5790" t="s">
        <v>7957</v>
      </c>
    </row>
    <row r="5791" spans="1:16" x14ac:dyDescent="0.35">
      <c r="A5791" t="s">
        <v>6907</v>
      </c>
      <c r="B5791" t="s">
        <v>8073</v>
      </c>
      <c r="C5791" t="s">
        <v>330</v>
      </c>
      <c r="D5791" t="s">
        <v>269</v>
      </c>
      <c r="E5791" t="s">
        <v>20</v>
      </c>
      <c r="F5791" t="b">
        <v>0</v>
      </c>
      <c r="G5791" t="s">
        <v>52</v>
      </c>
      <c r="H5791" s="1">
        <v>45709.751388888893</v>
      </c>
      <c r="I5791" t="b">
        <v>1</v>
      </c>
      <c r="J5791" t="b">
        <v>1</v>
      </c>
      <c r="K5791" t="s">
        <v>31</v>
      </c>
      <c r="L5791" t="s">
        <v>22</v>
      </c>
      <c r="M5791">
        <v>145000</v>
      </c>
      <c r="O5791" t="s">
        <v>8074</v>
      </c>
      <c r="P5791" t="s">
        <v>8075</v>
      </c>
    </row>
    <row r="5792" spans="1:16" x14ac:dyDescent="0.35">
      <c r="A5792" t="s">
        <v>6907</v>
      </c>
      <c r="B5792" t="s">
        <v>7985</v>
      </c>
      <c r="C5792" t="s">
        <v>549</v>
      </c>
      <c r="D5792" t="s">
        <v>36</v>
      </c>
      <c r="E5792" t="s">
        <v>20</v>
      </c>
      <c r="F5792" t="b">
        <v>0</v>
      </c>
      <c r="G5792" t="s">
        <v>47</v>
      </c>
      <c r="H5792" s="1">
        <v>45709.792210648149</v>
      </c>
      <c r="I5792" t="b">
        <v>0</v>
      </c>
      <c r="J5792" t="b">
        <v>1</v>
      </c>
      <c r="K5792" t="s">
        <v>31</v>
      </c>
      <c r="L5792" t="s">
        <v>22</v>
      </c>
      <c r="M5792">
        <v>193500</v>
      </c>
      <c r="O5792" t="s">
        <v>36</v>
      </c>
      <c r="P5792" t="s">
        <v>7986</v>
      </c>
    </row>
    <row r="5793" spans="1:16" x14ac:dyDescent="0.35">
      <c r="A5793" t="s">
        <v>6907</v>
      </c>
      <c r="B5793" t="s">
        <v>8082</v>
      </c>
      <c r="C5793" t="s">
        <v>4923</v>
      </c>
      <c r="D5793" t="s">
        <v>17488</v>
      </c>
      <c r="E5793" t="s">
        <v>20</v>
      </c>
      <c r="F5793" t="b">
        <v>0</v>
      </c>
      <c r="G5793" t="s">
        <v>52</v>
      </c>
      <c r="H5793" s="1">
        <v>45709.792962962973</v>
      </c>
      <c r="I5793" t="b">
        <v>0</v>
      </c>
      <c r="J5793" t="b">
        <v>0</v>
      </c>
      <c r="K5793" t="s">
        <v>31</v>
      </c>
      <c r="L5793" t="s">
        <v>22</v>
      </c>
      <c r="M5793">
        <v>90000</v>
      </c>
      <c r="O5793" t="s">
        <v>8083</v>
      </c>
      <c r="P5793" t="s">
        <v>8084</v>
      </c>
    </row>
    <row r="5794" spans="1:16" x14ac:dyDescent="0.35">
      <c r="A5794" t="s">
        <v>6907</v>
      </c>
      <c r="B5794" t="s">
        <v>8076</v>
      </c>
      <c r="C5794" t="s">
        <v>31</v>
      </c>
      <c r="D5794" t="s">
        <v>249</v>
      </c>
      <c r="E5794" t="s">
        <v>20</v>
      </c>
      <c r="F5794" t="b">
        <v>0</v>
      </c>
      <c r="G5794" t="s">
        <v>47</v>
      </c>
      <c r="H5794" s="1">
        <v>45709.877106481479</v>
      </c>
      <c r="I5794" t="b">
        <v>1</v>
      </c>
      <c r="J5794" t="b">
        <v>1</v>
      </c>
      <c r="K5794" t="s">
        <v>31</v>
      </c>
      <c r="L5794" t="s">
        <v>22</v>
      </c>
      <c r="M5794">
        <v>125000</v>
      </c>
      <c r="O5794" t="s">
        <v>1592</v>
      </c>
      <c r="P5794" t="s">
        <v>8077</v>
      </c>
    </row>
    <row r="5795" spans="1:16" x14ac:dyDescent="0.35">
      <c r="A5795" t="s">
        <v>6907</v>
      </c>
      <c r="B5795" t="s">
        <v>7116</v>
      </c>
      <c r="C5795" t="s">
        <v>7117</v>
      </c>
      <c r="D5795" t="s">
        <v>36</v>
      </c>
      <c r="E5795" t="s">
        <v>20</v>
      </c>
      <c r="F5795" t="b">
        <v>0</v>
      </c>
      <c r="G5795" t="s">
        <v>52</v>
      </c>
      <c r="H5795" s="1">
        <v>45709.918055555558</v>
      </c>
      <c r="I5795" t="b">
        <v>1</v>
      </c>
      <c r="J5795" t="b">
        <v>1</v>
      </c>
      <c r="K5795" t="s">
        <v>31</v>
      </c>
      <c r="L5795" t="s">
        <v>32</v>
      </c>
      <c r="N5795">
        <v>60</v>
      </c>
      <c r="O5795" t="s">
        <v>7118</v>
      </c>
      <c r="P5795" t="s">
        <v>1881</v>
      </c>
    </row>
    <row r="5796" spans="1:16" x14ac:dyDescent="0.35">
      <c r="A5796" t="s">
        <v>6907</v>
      </c>
      <c r="B5796" t="s">
        <v>8047</v>
      </c>
      <c r="C5796" t="s">
        <v>563</v>
      </c>
      <c r="D5796" t="s">
        <v>36</v>
      </c>
      <c r="E5796" t="s">
        <v>20</v>
      </c>
      <c r="F5796" t="b">
        <v>0</v>
      </c>
      <c r="G5796" t="s">
        <v>52</v>
      </c>
      <c r="H5796" s="1">
        <v>45710.000173611108</v>
      </c>
      <c r="I5796" t="b">
        <v>0</v>
      </c>
      <c r="J5796" t="b">
        <v>0</v>
      </c>
      <c r="K5796" t="s">
        <v>31</v>
      </c>
      <c r="L5796" t="s">
        <v>22</v>
      </c>
      <c r="M5796">
        <v>82850</v>
      </c>
      <c r="O5796" t="s">
        <v>209</v>
      </c>
      <c r="P5796" t="s">
        <v>8048</v>
      </c>
    </row>
    <row r="5797" spans="1:16" x14ac:dyDescent="0.35">
      <c r="A5797" t="s">
        <v>6907</v>
      </c>
      <c r="B5797" t="s">
        <v>8049</v>
      </c>
      <c r="C5797" t="s">
        <v>283</v>
      </c>
      <c r="D5797" t="s">
        <v>17445</v>
      </c>
      <c r="E5797" t="s">
        <v>20</v>
      </c>
      <c r="F5797" t="b">
        <v>0</v>
      </c>
      <c r="G5797" t="s">
        <v>47</v>
      </c>
      <c r="H5797" s="1">
        <v>45710.00209490741</v>
      </c>
      <c r="I5797" t="b">
        <v>0</v>
      </c>
      <c r="J5797" t="b">
        <v>1</v>
      </c>
      <c r="K5797" t="s">
        <v>31</v>
      </c>
      <c r="L5797" t="s">
        <v>22</v>
      </c>
      <c r="M5797">
        <v>220900</v>
      </c>
      <c r="O5797" t="s">
        <v>2465</v>
      </c>
      <c r="P5797" t="s">
        <v>8050</v>
      </c>
    </row>
    <row r="5798" spans="1:16" x14ac:dyDescent="0.35">
      <c r="A5798" t="s">
        <v>6907</v>
      </c>
      <c r="B5798" t="s">
        <v>8051</v>
      </c>
      <c r="C5798" t="s">
        <v>865</v>
      </c>
      <c r="D5798" t="s">
        <v>36</v>
      </c>
      <c r="E5798" t="s">
        <v>20</v>
      </c>
      <c r="F5798" t="b">
        <v>0</v>
      </c>
      <c r="G5798" t="s">
        <v>43</v>
      </c>
      <c r="H5798" s="1">
        <v>45710.002395833333</v>
      </c>
      <c r="I5798" t="b">
        <v>0</v>
      </c>
      <c r="J5798" t="b">
        <v>1</v>
      </c>
      <c r="K5798" t="s">
        <v>31</v>
      </c>
      <c r="L5798" t="s">
        <v>22</v>
      </c>
      <c r="M5798">
        <v>122087</v>
      </c>
      <c r="O5798" t="s">
        <v>209</v>
      </c>
      <c r="P5798" t="s">
        <v>8052</v>
      </c>
    </row>
    <row r="5799" spans="1:16" x14ac:dyDescent="0.35">
      <c r="A5799" t="s">
        <v>6907</v>
      </c>
      <c r="B5799" t="s">
        <v>8053</v>
      </c>
      <c r="C5799" t="s">
        <v>132</v>
      </c>
      <c r="D5799" t="s">
        <v>36</v>
      </c>
      <c r="E5799" t="s">
        <v>20</v>
      </c>
      <c r="F5799" t="b">
        <v>0</v>
      </c>
      <c r="G5799" t="s">
        <v>30</v>
      </c>
      <c r="H5799" s="1">
        <v>45710.003298611111</v>
      </c>
      <c r="I5799" t="b">
        <v>0</v>
      </c>
      <c r="J5799" t="b">
        <v>1</v>
      </c>
      <c r="K5799" t="s">
        <v>31</v>
      </c>
      <c r="L5799" t="s">
        <v>22</v>
      </c>
      <c r="M5799">
        <v>115000</v>
      </c>
      <c r="O5799" t="s">
        <v>133</v>
      </c>
      <c r="P5799" t="s">
        <v>8054</v>
      </c>
    </row>
    <row r="5800" spans="1:16" x14ac:dyDescent="0.35">
      <c r="A5800" t="s">
        <v>6907</v>
      </c>
      <c r="B5800" t="s">
        <v>8078</v>
      </c>
      <c r="C5800" t="s">
        <v>8079</v>
      </c>
      <c r="D5800" t="s">
        <v>110</v>
      </c>
      <c r="E5800" t="s">
        <v>20</v>
      </c>
      <c r="F5800" t="b">
        <v>0</v>
      </c>
      <c r="G5800" t="s">
        <v>171</v>
      </c>
      <c r="H5800" s="1">
        <v>45710.059699074067</v>
      </c>
      <c r="I5800" t="b">
        <v>1</v>
      </c>
      <c r="J5800" t="b">
        <v>1</v>
      </c>
      <c r="K5800" t="s">
        <v>31</v>
      </c>
      <c r="L5800" t="s">
        <v>22</v>
      </c>
      <c r="M5800">
        <v>46000</v>
      </c>
      <c r="O5800" t="s">
        <v>8080</v>
      </c>
      <c r="P5800" t="s">
        <v>8081</v>
      </c>
    </row>
    <row r="5801" spans="1:16" x14ac:dyDescent="0.35">
      <c r="A5801" t="s">
        <v>6907</v>
      </c>
      <c r="B5801" t="s">
        <v>6939</v>
      </c>
      <c r="C5801" t="s">
        <v>18</v>
      </c>
      <c r="D5801" t="s">
        <v>17445</v>
      </c>
      <c r="E5801" t="s">
        <v>20</v>
      </c>
      <c r="F5801" t="b">
        <v>1</v>
      </c>
      <c r="G5801" t="s">
        <v>7340</v>
      </c>
      <c r="H5801" s="1">
        <v>45710.257430555554</v>
      </c>
      <c r="I5801" t="b">
        <v>0</v>
      </c>
      <c r="J5801" t="b">
        <v>1</v>
      </c>
      <c r="K5801" t="s">
        <v>7340</v>
      </c>
      <c r="L5801" t="s">
        <v>22</v>
      </c>
      <c r="M5801">
        <v>184000</v>
      </c>
      <c r="O5801" t="s">
        <v>7831</v>
      </c>
      <c r="P5801" t="s">
        <v>7832</v>
      </c>
    </row>
    <row r="5802" spans="1:16" x14ac:dyDescent="0.35">
      <c r="A5802" t="s">
        <v>6907</v>
      </c>
      <c r="B5802" t="s">
        <v>6907</v>
      </c>
      <c r="C5802" t="s">
        <v>8055</v>
      </c>
      <c r="D5802" t="s">
        <v>17461</v>
      </c>
      <c r="E5802" t="s">
        <v>20</v>
      </c>
      <c r="F5802" t="b">
        <v>0</v>
      </c>
      <c r="G5802" t="s">
        <v>4199</v>
      </c>
      <c r="H5802" s="1">
        <v>45710.273310185177</v>
      </c>
      <c r="I5802" t="b">
        <v>1</v>
      </c>
      <c r="J5802" t="b">
        <v>0</v>
      </c>
      <c r="K5802" t="s">
        <v>4199</v>
      </c>
      <c r="L5802" t="s">
        <v>22</v>
      </c>
      <c r="M5802">
        <v>65000</v>
      </c>
      <c r="O5802" t="s">
        <v>8056</v>
      </c>
      <c r="P5802" t="s">
        <v>8057</v>
      </c>
    </row>
    <row r="5803" spans="1:16" x14ac:dyDescent="0.35">
      <c r="A5803" t="s">
        <v>6907</v>
      </c>
      <c r="B5803" t="s">
        <v>8058</v>
      </c>
      <c r="C5803" t="s">
        <v>597</v>
      </c>
      <c r="D5803" t="s">
        <v>29</v>
      </c>
      <c r="E5803" t="s">
        <v>20</v>
      </c>
      <c r="F5803" t="b">
        <v>0</v>
      </c>
      <c r="G5803" t="s">
        <v>52</v>
      </c>
      <c r="H5803" s="1">
        <v>45710.293217592603</v>
      </c>
      <c r="I5803" t="b">
        <v>0</v>
      </c>
      <c r="J5803" t="b">
        <v>0</v>
      </c>
      <c r="K5803" t="s">
        <v>31</v>
      </c>
      <c r="L5803" t="s">
        <v>22</v>
      </c>
      <c r="M5803">
        <v>180000</v>
      </c>
      <c r="O5803" t="s">
        <v>8059</v>
      </c>
      <c r="P5803" t="s">
        <v>8060</v>
      </c>
    </row>
    <row r="5804" spans="1:16" x14ac:dyDescent="0.35">
      <c r="A5804" t="s">
        <v>6907</v>
      </c>
      <c r="B5804" t="s">
        <v>8061</v>
      </c>
      <c r="C5804" t="s">
        <v>7709</v>
      </c>
      <c r="D5804" t="s">
        <v>573</v>
      </c>
      <c r="E5804" t="s">
        <v>20</v>
      </c>
      <c r="F5804" t="b">
        <v>0</v>
      </c>
      <c r="G5804" t="s">
        <v>52</v>
      </c>
      <c r="H5804" s="1">
        <v>45710.334675925929</v>
      </c>
      <c r="I5804" t="b">
        <v>0</v>
      </c>
      <c r="J5804" t="b">
        <v>1</v>
      </c>
      <c r="K5804" t="s">
        <v>31</v>
      </c>
      <c r="L5804" t="s">
        <v>32</v>
      </c>
      <c r="N5804">
        <v>38.215000152587891</v>
      </c>
      <c r="O5804" t="s">
        <v>1324</v>
      </c>
      <c r="P5804" t="s">
        <v>7134</v>
      </c>
    </row>
    <row r="5805" spans="1:16" x14ac:dyDescent="0.35">
      <c r="A5805" t="s">
        <v>6907</v>
      </c>
      <c r="B5805" t="s">
        <v>8062</v>
      </c>
      <c r="C5805" t="s">
        <v>2770</v>
      </c>
      <c r="D5805" t="s">
        <v>443</v>
      </c>
      <c r="E5805" t="s">
        <v>20</v>
      </c>
      <c r="F5805" t="b">
        <v>0</v>
      </c>
      <c r="G5805" t="s">
        <v>37</v>
      </c>
      <c r="H5805" s="1">
        <v>45710.350810185177</v>
      </c>
      <c r="I5805" t="b">
        <v>0</v>
      </c>
      <c r="J5805" t="b">
        <v>0</v>
      </c>
      <c r="K5805" t="s">
        <v>37</v>
      </c>
      <c r="L5805" t="s">
        <v>22</v>
      </c>
      <c r="M5805">
        <v>109605.5</v>
      </c>
      <c r="O5805" t="s">
        <v>8063</v>
      </c>
      <c r="P5805" t="s">
        <v>8064</v>
      </c>
    </row>
    <row r="5806" spans="1:16" x14ac:dyDescent="0.35">
      <c r="A5806" t="s">
        <v>6907</v>
      </c>
      <c r="B5806" t="s">
        <v>7073</v>
      </c>
      <c r="C5806" t="s">
        <v>7244</v>
      </c>
      <c r="D5806" t="s">
        <v>29</v>
      </c>
      <c r="E5806" t="s">
        <v>296</v>
      </c>
      <c r="F5806" t="b">
        <v>0</v>
      </c>
      <c r="G5806" t="s">
        <v>47</v>
      </c>
      <c r="H5806" s="1">
        <v>45710.418923611112</v>
      </c>
      <c r="I5806" t="b">
        <v>0</v>
      </c>
      <c r="J5806" t="b">
        <v>1</v>
      </c>
      <c r="K5806" t="s">
        <v>31</v>
      </c>
      <c r="L5806" t="s">
        <v>22</v>
      </c>
      <c r="M5806">
        <v>165000</v>
      </c>
      <c r="O5806" t="s">
        <v>1225</v>
      </c>
      <c r="P5806" t="s">
        <v>8065</v>
      </c>
    </row>
    <row r="5807" spans="1:16" x14ac:dyDescent="0.35">
      <c r="A5807" t="s">
        <v>6907</v>
      </c>
      <c r="B5807" t="s">
        <v>7746</v>
      </c>
      <c r="C5807" t="s">
        <v>142</v>
      </c>
      <c r="D5807" t="s">
        <v>36</v>
      </c>
      <c r="E5807" t="s">
        <v>20</v>
      </c>
      <c r="F5807" t="b">
        <v>0</v>
      </c>
      <c r="G5807" t="s">
        <v>68</v>
      </c>
      <c r="H5807" s="1">
        <v>45710.45925925926</v>
      </c>
      <c r="I5807" t="b">
        <v>0</v>
      </c>
      <c r="J5807" t="b">
        <v>1</v>
      </c>
      <c r="K5807" t="s">
        <v>31</v>
      </c>
      <c r="L5807" t="s">
        <v>22</v>
      </c>
      <c r="M5807">
        <v>140500</v>
      </c>
      <c r="O5807" t="s">
        <v>7747</v>
      </c>
      <c r="P5807" t="s">
        <v>7748</v>
      </c>
    </row>
    <row r="5808" spans="1:16" x14ac:dyDescent="0.35">
      <c r="A5808" t="s">
        <v>6907</v>
      </c>
      <c r="B5808" t="s">
        <v>6916</v>
      </c>
      <c r="C5808" t="s">
        <v>18</v>
      </c>
      <c r="D5808" t="s">
        <v>17537</v>
      </c>
      <c r="E5808" t="s">
        <v>20</v>
      </c>
      <c r="F5808" t="b">
        <v>1</v>
      </c>
      <c r="G5808" t="s">
        <v>2105</v>
      </c>
      <c r="H5808" s="1">
        <v>45710.489560185182</v>
      </c>
      <c r="I5808" t="b">
        <v>1</v>
      </c>
      <c r="J5808" t="b">
        <v>0</v>
      </c>
      <c r="K5808" t="s">
        <v>2105</v>
      </c>
      <c r="L5808" t="s">
        <v>22</v>
      </c>
      <c r="M5808">
        <v>200000</v>
      </c>
      <c r="O5808" t="s">
        <v>8066</v>
      </c>
      <c r="P5808" t="s">
        <v>8067</v>
      </c>
    </row>
    <row r="5809" spans="1:16" x14ac:dyDescent="0.35">
      <c r="A5809" t="s">
        <v>6907</v>
      </c>
      <c r="B5809" t="s">
        <v>8047</v>
      </c>
      <c r="C5809" t="s">
        <v>6425</v>
      </c>
      <c r="D5809" t="s">
        <v>36</v>
      </c>
      <c r="E5809" t="s">
        <v>20</v>
      </c>
      <c r="F5809" t="b">
        <v>0</v>
      </c>
      <c r="G5809" t="s">
        <v>52</v>
      </c>
      <c r="H5809" s="1">
        <v>45710.501215277778</v>
      </c>
      <c r="I5809" t="b">
        <v>0</v>
      </c>
      <c r="J5809" t="b">
        <v>0</v>
      </c>
      <c r="K5809" t="s">
        <v>31</v>
      </c>
      <c r="L5809" t="s">
        <v>22</v>
      </c>
      <c r="M5809">
        <v>82850</v>
      </c>
      <c r="O5809" t="s">
        <v>209</v>
      </c>
      <c r="P5809" t="s">
        <v>8048</v>
      </c>
    </row>
    <row r="5810" spans="1:16" x14ac:dyDescent="0.35">
      <c r="A5810" t="s">
        <v>6907</v>
      </c>
      <c r="B5810" t="s">
        <v>8068</v>
      </c>
      <c r="C5810" t="s">
        <v>193</v>
      </c>
      <c r="D5810" t="s">
        <v>36</v>
      </c>
      <c r="E5810" t="s">
        <v>20</v>
      </c>
      <c r="F5810" t="b">
        <v>0</v>
      </c>
      <c r="G5810" t="s">
        <v>52</v>
      </c>
      <c r="H5810" s="1">
        <v>45710.501689814817</v>
      </c>
      <c r="I5810" t="b">
        <v>0</v>
      </c>
      <c r="J5810" t="b">
        <v>1</v>
      </c>
      <c r="K5810" t="s">
        <v>31</v>
      </c>
      <c r="L5810" t="s">
        <v>22</v>
      </c>
      <c r="M5810">
        <v>207500</v>
      </c>
      <c r="O5810" t="s">
        <v>725</v>
      </c>
      <c r="P5810" t="s">
        <v>8069</v>
      </c>
    </row>
    <row r="5811" spans="1:16" x14ac:dyDescent="0.35">
      <c r="A5811" t="s">
        <v>6907</v>
      </c>
      <c r="B5811" t="s">
        <v>8070</v>
      </c>
      <c r="C5811" t="s">
        <v>31</v>
      </c>
      <c r="D5811" t="s">
        <v>321</v>
      </c>
      <c r="E5811" t="s">
        <v>20</v>
      </c>
      <c r="F5811" t="b">
        <v>0</v>
      </c>
      <c r="G5811" t="s">
        <v>52</v>
      </c>
      <c r="H5811" s="1">
        <v>45710.626979166656</v>
      </c>
      <c r="I5811" t="b">
        <v>0</v>
      </c>
      <c r="J5811" t="b">
        <v>0</v>
      </c>
      <c r="K5811" t="s">
        <v>31</v>
      </c>
      <c r="L5811" t="s">
        <v>22</v>
      </c>
      <c r="M5811">
        <v>126500</v>
      </c>
      <c r="O5811" t="s">
        <v>8071</v>
      </c>
      <c r="P5811" t="s">
        <v>8072</v>
      </c>
    </row>
    <row r="5812" spans="1:16" x14ac:dyDescent="0.35">
      <c r="A5812" t="s">
        <v>6907</v>
      </c>
      <c r="B5812" t="s">
        <v>7604</v>
      </c>
      <c r="C5812" t="s">
        <v>7605</v>
      </c>
      <c r="D5812" t="s">
        <v>110</v>
      </c>
      <c r="E5812" t="s">
        <v>20</v>
      </c>
      <c r="F5812" t="b">
        <v>0</v>
      </c>
      <c r="G5812" t="s">
        <v>52</v>
      </c>
      <c r="H5812" s="1">
        <v>45710.710324074083</v>
      </c>
      <c r="I5812" t="b">
        <v>0</v>
      </c>
      <c r="J5812" t="b">
        <v>0</v>
      </c>
      <c r="K5812" t="s">
        <v>31</v>
      </c>
      <c r="L5812" t="s">
        <v>22</v>
      </c>
      <c r="M5812">
        <v>90094.2578125</v>
      </c>
      <c r="O5812" t="s">
        <v>7606</v>
      </c>
      <c r="P5812" t="s">
        <v>7607</v>
      </c>
    </row>
    <row r="5813" spans="1:16" x14ac:dyDescent="0.35">
      <c r="A5813" t="s">
        <v>6907</v>
      </c>
      <c r="B5813" t="s">
        <v>7955</v>
      </c>
      <c r="C5813" t="s">
        <v>410</v>
      </c>
      <c r="D5813" t="s">
        <v>36</v>
      </c>
      <c r="E5813" t="s">
        <v>20</v>
      </c>
      <c r="F5813" t="b">
        <v>0</v>
      </c>
      <c r="G5813" t="s">
        <v>68</v>
      </c>
      <c r="H5813" s="1">
        <v>45710.711342592593</v>
      </c>
      <c r="I5813" t="b">
        <v>0</v>
      </c>
      <c r="J5813" t="b">
        <v>0</v>
      </c>
      <c r="K5813" t="s">
        <v>31</v>
      </c>
      <c r="L5813" t="s">
        <v>22</v>
      </c>
      <c r="M5813">
        <v>350000</v>
      </c>
      <c r="O5813" t="s">
        <v>7956</v>
      </c>
      <c r="P5813" t="s">
        <v>7957</v>
      </c>
    </row>
    <row r="5814" spans="1:16" x14ac:dyDescent="0.35">
      <c r="A5814" t="s">
        <v>6907</v>
      </c>
      <c r="B5814" t="s">
        <v>8073</v>
      </c>
      <c r="C5814" t="s">
        <v>330</v>
      </c>
      <c r="D5814" t="s">
        <v>269</v>
      </c>
      <c r="E5814" t="s">
        <v>20</v>
      </c>
      <c r="F5814" t="b">
        <v>0</v>
      </c>
      <c r="G5814" t="s">
        <v>52</v>
      </c>
      <c r="H5814" s="1">
        <v>45710.751388888893</v>
      </c>
      <c r="I5814" t="b">
        <v>1</v>
      </c>
      <c r="J5814" t="b">
        <v>1</v>
      </c>
      <c r="K5814" t="s">
        <v>31</v>
      </c>
      <c r="L5814" t="s">
        <v>22</v>
      </c>
      <c r="M5814">
        <v>145000</v>
      </c>
      <c r="O5814" t="s">
        <v>8074</v>
      </c>
      <c r="P5814" t="s">
        <v>8075</v>
      </c>
    </row>
    <row r="5815" spans="1:16" x14ac:dyDescent="0.35">
      <c r="A5815" t="s">
        <v>6907</v>
      </c>
      <c r="B5815" t="s">
        <v>7985</v>
      </c>
      <c r="C5815" t="s">
        <v>549</v>
      </c>
      <c r="D5815" t="s">
        <v>36</v>
      </c>
      <c r="E5815" t="s">
        <v>20</v>
      </c>
      <c r="F5815" t="b">
        <v>0</v>
      </c>
      <c r="G5815" t="s">
        <v>47</v>
      </c>
      <c r="H5815" s="1">
        <v>45710.792210648149</v>
      </c>
      <c r="I5815" t="b">
        <v>0</v>
      </c>
      <c r="J5815" t="b">
        <v>1</v>
      </c>
      <c r="K5815" t="s">
        <v>31</v>
      </c>
      <c r="L5815" t="s">
        <v>22</v>
      </c>
      <c r="M5815">
        <v>193500</v>
      </c>
      <c r="O5815" t="s">
        <v>36</v>
      </c>
      <c r="P5815" t="s">
        <v>7986</v>
      </c>
    </row>
    <row r="5816" spans="1:16" x14ac:dyDescent="0.35">
      <c r="A5816" t="s">
        <v>6907</v>
      </c>
      <c r="B5816" t="s">
        <v>8082</v>
      </c>
      <c r="C5816" t="s">
        <v>4923</v>
      </c>
      <c r="D5816" t="s">
        <v>17488</v>
      </c>
      <c r="E5816" t="s">
        <v>20</v>
      </c>
      <c r="F5816" t="b">
        <v>0</v>
      </c>
      <c r="G5816" t="s">
        <v>52</v>
      </c>
      <c r="H5816" s="1">
        <v>45710.792962962973</v>
      </c>
      <c r="I5816" t="b">
        <v>0</v>
      </c>
      <c r="J5816" t="b">
        <v>0</v>
      </c>
      <c r="K5816" t="s">
        <v>31</v>
      </c>
      <c r="L5816" t="s">
        <v>22</v>
      </c>
      <c r="M5816">
        <v>90000</v>
      </c>
      <c r="O5816" t="s">
        <v>8083</v>
      </c>
      <c r="P5816" t="s">
        <v>8084</v>
      </c>
    </row>
    <row r="5817" spans="1:16" x14ac:dyDescent="0.35">
      <c r="A5817" t="s">
        <v>6907</v>
      </c>
      <c r="B5817" t="s">
        <v>8076</v>
      </c>
      <c r="C5817" t="s">
        <v>31</v>
      </c>
      <c r="D5817" t="s">
        <v>249</v>
      </c>
      <c r="E5817" t="s">
        <v>20</v>
      </c>
      <c r="F5817" t="b">
        <v>0</v>
      </c>
      <c r="G5817" t="s">
        <v>47</v>
      </c>
      <c r="H5817" s="1">
        <v>45710.877106481479</v>
      </c>
      <c r="I5817" t="b">
        <v>1</v>
      </c>
      <c r="J5817" t="b">
        <v>1</v>
      </c>
      <c r="K5817" t="s">
        <v>31</v>
      </c>
      <c r="L5817" t="s">
        <v>22</v>
      </c>
      <c r="M5817">
        <v>125000</v>
      </c>
      <c r="O5817" t="s">
        <v>1592</v>
      </c>
      <c r="P5817" t="s">
        <v>8077</v>
      </c>
    </row>
    <row r="5818" spans="1:16" x14ac:dyDescent="0.35">
      <c r="A5818" t="s">
        <v>6907</v>
      </c>
      <c r="B5818" t="s">
        <v>7116</v>
      </c>
      <c r="C5818" t="s">
        <v>7117</v>
      </c>
      <c r="D5818" t="s">
        <v>36</v>
      </c>
      <c r="E5818" t="s">
        <v>20</v>
      </c>
      <c r="F5818" t="b">
        <v>0</v>
      </c>
      <c r="G5818" t="s">
        <v>52</v>
      </c>
      <c r="H5818" s="1">
        <v>45710.918055555558</v>
      </c>
      <c r="I5818" t="b">
        <v>1</v>
      </c>
      <c r="J5818" t="b">
        <v>1</v>
      </c>
      <c r="K5818" t="s">
        <v>31</v>
      </c>
      <c r="L5818" t="s">
        <v>32</v>
      </c>
      <c r="N5818">
        <v>60</v>
      </c>
      <c r="O5818" t="s">
        <v>7118</v>
      </c>
      <c r="P5818" t="s">
        <v>1881</v>
      </c>
    </row>
    <row r="5819" spans="1:16" x14ac:dyDescent="0.35">
      <c r="A5819" t="s">
        <v>6907</v>
      </c>
      <c r="B5819" t="s">
        <v>8047</v>
      </c>
      <c r="C5819" t="s">
        <v>563</v>
      </c>
      <c r="D5819" t="s">
        <v>36</v>
      </c>
      <c r="E5819" t="s">
        <v>20</v>
      </c>
      <c r="F5819" t="b">
        <v>0</v>
      </c>
      <c r="G5819" t="s">
        <v>52</v>
      </c>
      <c r="H5819" s="1">
        <v>45711.000173611108</v>
      </c>
      <c r="I5819" t="b">
        <v>0</v>
      </c>
      <c r="J5819" t="b">
        <v>0</v>
      </c>
      <c r="K5819" t="s">
        <v>31</v>
      </c>
      <c r="L5819" t="s">
        <v>22</v>
      </c>
      <c r="M5819">
        <v>82850</v>
      </c>
      <c r="O5819" t="s">
        <v>209</v>
      </c>
      <c r="P5819" t="s">
        <v>8048</v>
      </c>
    </row>
    <row r="5820" spans="1:16" x14ac:dyDescent="0.35">
      <c r="A5820" t="s">
        <v>6907</v>
      </c>
      <c r="B5820" t="s">
        <v>8049</v>
      </c>
      <c r="C5820" t="s">
        <v>283</v>
      </c>
      <c r="D5820" t="s">
        <v>17445</v>
      </c>
      <c r="E5820" t="s">
        <v>20</v>
      </c>
      <c r="F5820" t="b">
        <v>0</v>
      </c>
      <c r="G5820" t="s">
        <v>47</v>
      </c>
      <c r="H5820" s="1">
        <v>45711.00209490741</v>
      </c>
      <c r="I5820" t="b">
        <v>0</v>
      </c>
      <c r="J5820" t="b">
        <v>1</v>
      </c>
      <c r="K5820" t="s">
        <v>31</v>
      </c>
      <c r="L5820" t="s">
        <v>22</v>
      </c>
      <c r="M5820">
        <v>220900</v>
      </c>
      <c r="O5820" t="s">
        <v>2465</v>
      </c>
      <c r="P5820" t="s">
        <v>8050</v>
      </c>
    </row>
    <row r="5821" spans="1:16" x14ac:dyDescent="0.35">
      <c r="A5821" t="s">
        <v>6907</v>
      </c>
      <c r="B5821" t="s">
        <v>8051</v>
      </c>
      <c r="C5821" t="s">
        <v>865</v>
      </c>
      <c r="D5821" t="s">
        <v>36</v>
      </c>
      <c r="E5821" t="s">
        <v>20</v>
      </c>
      <c r="F5821" t="b">
        <v>0</v>
      </c>
      <c r="G5821" t="s">
        <v>43</v>
      </c>
      <c r="H5821" s="1">
        <v>45711.002395833333</v>
      </c>
      <c r="I5821" t="b">
        <v>0</v>
      </c>
      <c r="J5821" t="b">
        <v>1</v>
      </c>
      <c r="K5821" t="s">
        <v>31</v>
      </c>
      <c r="L5821" t="s">
        <v>22</v>
      </c>
      <c r="M5821">
        <v>122087</v>
      </c>
      <c r="O5821" t="s">
        <v>209</v>
      </c>
      <c r="P5821" t="s">
        <v>8052</v>
      </c>
    </row>
    <row r="5822" spans="1:16" x14ac:dyDescent="0.35">
      <c r="A5822" t="s">
        <v>6907</v>
      </c>
      <c r="B5822" t="s">
        <v>8053</v>
      </c>
      <c r="C5822" t="s">
        <v>132</v>
      </c>
      <c r="D5822" t="s">
        <v>36</v>
      </c>
      <c r="E5822" t="s">
        <v>20</v>
      </c>
      <c r="F5822" t="b">
        <v>0</v>
      </c>
      <c r="G5822" t="s">
        <v>30</v>
      </c>
      <c r="H5822" s="1">
        <v>45711.003298611111</v>
      </c>
      <c r="I5822" t="b">
        <v>0</v>
      </c>
      <c r="J5822" t="b">
        <v>1</v>
      </c>
      <c r="K5822" t="s">
        <v>31</v>
      </c>
      <c r="L5822" t="s">
        <v>22</v>
      </c>
      <c r="M5822">
        <v>115000</v>
      </c>
      <c r="O5822" t="s">
        <v>133</v>
      </c>
      <c r="P5822" t="s">
        <v>8054</v>
      </c>
    </row>
    <row r="5823" spans="1:16" x14ac:dyDescent="0.35">
      <c r="A5823" t="s">
        <v>6907</v>
      </c>
      <c r="B5823" t="s">
        <v>8078</v>
      </c>
      <c r="C5823" t="s">
        <v>8079</v>
      </c>
      <c r="D5823" t="s">
        <v>110</v>
      </c>
      <c r="E5823" t="s">
        <v>20</v>
      </c>
      <c r="F5823" t="b">
        <v>0</v>
      </c>
      <c r="G5823" t="s">
        <v>171</v>
      </c>
      <c r="H5823" s="1">
        <v>45711.059699074067</v>
      </c>
      <c r="I5823" t="b">
        <v>1</v>
      </c>
      <c r="J5823" t="b">
        <v>1</v>
      </c>
      <c r="K5823" t="s">
        <v>31</v>
      </c>
      <c r="L5823" t="s">
        <v>22</v>
      </c>
      <c r="M5823">
        <v>46000</v>
      </c>
      <c r="O5823" t="s">
        <v>8080</v>
      </c>
      <c r="P5823" t="s">
        <v>8081</v>
      </c>
    </row>
    <row r="5824" spans="1:16" x14ac:dyDescent="0.35">
      <c r="A5824" t="s">
        <v>6907</v>
      </c>
      <c r="B5824" t="s">
        <v>6939</v>
      </c>
      <c r="C5824" t="s">
        <v>18</v>
      </c>
      <c r="D5824" t="s">
        <v>17445</v>
      </c>
      <c r="E5824" t="s">
        <v>20</v>
      </c>
      <c r="F5824" t="b">
        <v>1</v>
      </c>
      <c r="G5824" t="s">
        <v>7340</v>
      </c>
      <c r="H5824" s="1">
        <v>45711.257430555554</v>
      </c>
      <c r="I5824" t="b">
        <v>0</v>
      </c>
      <c r="J5824" t="b">
        <v>1</v>
      </c>
      <c r="K5824" t="s">
        <v>7340</v>
      </c>
      <c r="L5824" t="s">
        <v>22</v>
      </c>
      <c r="M5824">
        <v>184000</v>
      </c>
      <c r="O5824" t="s">
        <v>7831</v>
      </c>
      <c r="P5824" t="s">
        <v>7832</v>
      </c>
    </row>
    <row r="5825" spans="1:16" x14ac:dyDescent="0.35">
      <c r="A5825" t="s">
        <v>6907</v>
      </c>
      <c r="B5825" t="s">
        <v>6907</v>
      </c>
      <c r="C5825" t="s">
        <v>8055</v>
      </c>
      <c r="D5825" t="s">
        <v>17461</v>
      </c>
      <c r="E5825" t="s">
        <v>20</v>
      </c>
      <c r="F5825" t="b">
        <v>0</v>
      </c>
      <c r="G5825" t="s">
        <v>4199</v>
      </c>
      <c r="H5825" s="1">
        <v>45711.273310185177</v>
      </c>
      <c r="I5825" t="b">
        <v>1</v>
      </c>
      <c r="J5825" t="b">
        <v>0</v>
      </c>
      <c r="K5825" t="s">
        <v>4199</v>
      </c>
      <c r="L5825" t="s">
        <v>22</v>
      </c>
      <c r="M5825">
        <v>65000</v>
      </c>
      <c r="O5825" t="s">
        <v>8056</v>
      </c>
      <c r="P5825" t="s">
        <v>8057</v>
      </c>
    </row>
    <row r="5826" spans="1:16" x14ac:dyDescent="0.35">
      <c r="A5826" t="s">
        <v>6907</v>
      </c>
      <c r="B5826" t="s">
        <v>8058</v>
      </c>
      <c r="C5826" t="s">
        <v>597</v>
      </c>
      <c r="D5826" t="s">
        <v>29</v>
      </c>
      <c r="E5826" t="s">
        <v>20</v>
      </c>
      <c r="F5826" t="b">
        <v>0</v>
      </c>
      <c r="G5826" t="s">
        <v>52</v>
      </c>
      <c r="H5826" s="1">
        <v>45711.293217592603</v>
      </c>
      <c r="I5826" t="b">
        <v>0</v>
      </c>
      <c r="J5826" t="b">
        <v>0</v>
      </c>
      <c r="K5826" t="s">
        <v>31</v>
      </c>
      <c r="L5826" t="s">
        <v>22</v>
      </c>
      <c r="M5826">
        <v>180000</v>
      </c>
      <c r="O5826" t="s">
        <v>8059</v>
      </c>
      <c r="P5826" t="s">
        <v>8060</v>
      </c>
    </row>
    <row r="5827" spans="1:16" x14ac:dyDescent="0.35">
      <c r="A5827" t="s">
        <v>6907</v>
      </c>
      <c r="B5827" t="s">
        <v>8061</v>
      </c>
      <c r="C5827" t="s">
        <v>7709</v>
      </c>
      <c r="D5827" t="s">
        <v>573</v>
      </c>
      <c r="E5827" t="s">
        <v>20</v>
      </c>
      <c r="F5827" t="b">
        <v>0</v>
      </c>
      <c r="G5827" t="s">
        <v>52</v>
      </c>
      <c r="H5827" s="1">
        <v>45711.334675925929</v>
      </c>
      <c r="I5827" t="b">
        <v>0</v>
      </c>
      <c r="J5827" t="b">
        <v>1</v>
      </c>
      <c r="K5827" t="s">
        <v>31</v>
      </c>
      <c r="L5827" t="s">
        <v>32</v>
      </c>
      <c r="N5827">
        <v>38.215000152587891</v>
      </c>
      <c r="O5827" t="s">
        <v>1324</v>
      </c>
      <c r="P5827" t="s">
        <v>7134</v>
      </c>
    </row>
    <row r="5828" spans="1:16" x14ac:dyDescent="0.35">
      <c r="A5828" t="s">
        <v>6907</v>
      </c>
      <c r="B5828" t="s">
        <v>8062</v>
      </c>
      <c r="C5828" t="s">
        <v>2770</v>
      </c>
      <c r="D5828" t="s">
        <v>443</v>
      </c>
      <c r="E5828" t="s">
        <v>20</v>
      </c>
      <c r="F5828" t="b">
        <v>0</v>
      </c>
      <c r="G5828" t="s">
        <v>37</v>
      </c>
      <c r="H5828" s="1">
        <v>45711.350810185177</v>
      </c>
      <c r="I5828" t="b">
        <v>0</v>
      </c>
      <c r="J5828" t="b">
        <v>0</v>
      </c>
      <c r="K5828" t="s">
        <v>37</v>
      </c>
      <c r="L5828" t="s">
        <v>22</v>
      </c>
      <c r="M5828">
        <v>109605.5</v>
      </c>
      <c r="O5828" t="s">
        <v>8063</v>
      </c>
      <c r="P5828" t="s">
        <v>8064</v>
      </c>
    </row>
    <row r="5829" spans="1:16" x14ac:dyDescent="0.35">
      <c r="A5829" t="s">
        <v>6907</v>
      </c>
      <c r="B5829" t="s">
        <v>7073</v>
      </c>
      <c r="C5829" t="s">
        <v>7244</v>
      </c>
      <c r="D5829" t="s">
        <v>29</v>
      </c>
      <c r="E5829" t="s">
        <v>296</v>
      </c>
      <c r="F5829" t="b">
        <v>0</v>
      </c>
      <c r="G5829" t="s">
        <v>47</v>
      </c>
      <c r="H5829" s="1">
        <v>45711.418923611112</v>
      </c>
      <c r="I5829" t="b">
        <v>0</v>
      </c>
      <c r="J5829" t="b">
        <v>1</v>
      </c>
      <c r="K5829" t="s">
        <v>31</v>
      </c>
      <c r="L5829" t="s">
        <v>22</v>
      </c>
      <c r="M5829">
        <v>165000</v>
      </c>
      <c r="O5829" t="s">
        <v>1225</v>
      </c>
      <c r="P5829" t="s">
        <v>8065</v>
      </c>
    </row>
    <row r="5830" spans="1:16" x14ac:dyDescent="0.35">
      <c r="A5830" t="s">
        <v>6907</v>
      </c>
      <c r="B5830" t="s">
        <v>7746</v>
      </c>
      <c r="C5830" t="s">
        <v>142</v>
      </c>
      <c r="D5830" t="s">
        <v>36</v>
      </c>
      <c r="E5830" t="s">
        <v>20</v>
      </c>
      <c r="F5830" t="b">
        <v>0</v>
      </c>
      <c r="G5830" t="s">
        <v>68</v>
      </c>
      <c r="H5830" s="1">
        <v>45711.45925925926</v>
      </c>
      <c r="I5830" t="b">
        <v>0</v>
      </c>
      <c r="J5830" t="b">
        <v>1</v>
      </c>
      <c r="K5830" t="s">
        <v>31</v>
      </c>
      <c r="L5830" t="s">
        <v>22</v>
      </c>
      <c r="M5830">
        <v>140500</v>
      </c>
      <c r="O5830" t="s">
        <v>7747</v>
      </c>
      <c r="P5830" t="s">
        <v>7748</v>
      </c>
    </row>
    <row r="5831" spans="1:16" x14ac:dyDescent="0.35">
      <c r="A5831" t="s">
        <v>6907</v>
      </c>
      <c r="B5831" t="s">
        <v>6916</v>
      </c>
      <c r="C5831" t="s">
        <v>18</v>
      </c>
      <c r="D5831" t="s">
        <v>17537</v>
      </c>
      <c r="E5831" t="s">
        <v>20</v>
      </c>
      <c r="F5831" t="b">
        <v>1</v>
      </c>
      <c r="G5831" t="s">
        <v>2105</v>
      </c>
      <c r="H5831" s="1">
        <v>45711.489560185182</v>
      </c>
      <c r="I5831" t="b">
        <v>1</v>
      </c>
      <c r="J5831" t="b">
        <v>0</v>
      </c>
      <c r="K5831" t="s">
        <v>2105</v>
      </c>
      <c r="L5831" t="s">
        <v>22</v>
      </c>
      <c r="M5831">
        <v>200000</v>
      </c>
      <c r="O5831" t="s">
        <v>8066</v>
      </c>
      <c r="P5831" t="s">
        <v>8067</v>
      </c>
    </row>
    <row r="5832" spans="1:16" x14ac:dyDescent="0.35">
      <c r="A5832" t="s">
        <v>6907</v>
      </c>
      <c r="B5832" t="s">
        <v>8047</v>
      </c>
      <c r="C5832" t="s">
        <v>6425</v>
      </c>
      <c r="D5832" t="s">
        <v>36</v>
      </c>
      <c r="E5832" t="s">
        <v>20</v>
      </c>
      <c r="F5832" t="b">
        <v>0</v>
      </c>
      <c r="G5832" t="s">
        <v>52</v>
      </c>
      <c r="H5832" s="1">
        <v>45711.501215277778</v>
      </c>
      <c r="I5832" t="b">
        <v>0</v>
      </c>
      <c r="J5832" t="b">
        <v>0</v>
      </c>
      <c r="K5832" t="s">
        <v>31</v>
      </c>
      <c r="L5832" t="s">
        <v>22</v>
      </c>
      <c r="M5832">
        <v>82850</v>
      </c>
      <c r="O5832" t="s">
        <v>209</v>
      </c>
      <c r="P5832" t="s">
        <v>8048</v>
      </c>
    </row>
    <row r="5833" spans="1:16" x14ac:dyDescent="0.35">
      <c r="A5833" t="s">
        <v>6907</v>
      </c>
      <c r="B5833" t="s">
        <v>8068</v>
      </c>
      <c r="C5833" t="s">
        <v>193</v>
      </c>
      <c r="D5833" t="s">
        <v>36</v>
      </c>
      <c r="E5833" t="s">
        <v>20</v>
      </c>
      <c r="F5833" t="b">
        <v>0</v>
      </c>
      <c r="G5833" t="s">
        <v>52</v>
      </c>
      <c r="H5833" s="1">
        <v>45711.501689814817</v>
      </c>
      <c r="I5833" t="b">
        <v>0</v>
      </c>
      <c r="J5833" t="b">
        <v>1</v>
      </c>
      <c r="K5833" t="s">
        <v>31</v>
      </c>
      <c r="L5833" t="s">
        <v>22</v>
      </c>
      <c r="M5833">
        <v>207500</v>
      </c>
      <c r="O5833" t="s">
        <v>725</v>
      </c>
      <c r="P5833" t="s">
        <v>8069</v>
      </c>
    </row>
    <row r="5834" spans="1:16" x14ac:dyDescent="0.35">
      <c r="A5834" t="s">
        <v>6907</v>
      </c>
      <c r="B5834" t="s">
        <v>8070</v>
      </c>
      <c r="C5834" t="s">
        <v>31</v>
      </c>
      <c r="D5834" t="s">
        <v>321</v>
      </c>
      <c r="E5834" t="s">
        <v>20</v>
      </c>
      <c r="F5834" t="b">
        <v>0</v>
      </c>
      <c r="G5834" t="s">
        <v>52</v>
      </c>
      <c r="H5834" s="1">
        <v>45711.626979166656</v>
      </c>
      <c r="I5834" t="b">
        <v>0</v>
      </c>
      <c r="J5834" t="b">
        <v>0</v>
      </c>
      <c r="K5834" t="s">
        <v>31</v>
      </c>
      <c r="L5834" t="s">
        <v>22</v>
      </c>
      <c r="M5834">
        <v>126500</v>
      </c>
      <c r="O5834" t="s">
        <v>8071</v>
      </c>
      <c r="P5834" t="s">
        <v>8072</v>
      </c>
    </row>
    <row r="5835" spans="1:16" x14ac:dyDescent="0.35">
      <c r="A5835" t="s">
        <v>6907</v>
      </c>
      <c r="B5835" t="s">
        <v>7604</v>
      </c>
      <c r="C5835" t="s">
        <v>7605</v>
      </c>
      <c r="D5835" t="s">
        <v>110</v>
      </c>
      <c r="E5835" t="s">
        <v>20</v>
      </c>
      <c r="F5835" t="b">
        <v>0</v>
      </c>
      <c r="G5835" t="s">
        <v>52</v>
      </c>
      <c r="H5835" s="1">
        <v>45711.710324074083</v>
      </c>
      <c r="I5835" t="b">
        <v>0</v>
      </c>
      <c r="J5835" t="b">
        <v>0</v>
      </c>
      <c r="K5835" t="s">
        <v>31</v>
      </c>
      <c r="L5835" t="s">
        <v>22</v>
      </c>
      <c r="M5835">
        <v>90094.2578125</v>
      </c>
      <c r="O5835" t="s">
        <v>7606</v>
      </c>
      <c r="P5835" t="s">
        <v>7607</v>
      </c>
    </row>
    <row r="5836" spans="1:16" x14ac:dyDescent="0.35">
      <c r="A5836" t="s">
        <v>6907</v>
      </c>
      <c r="B5836" t="s">
        <v>7955</v>
      </c>
      <c r="C5836" t="s">
        <v>410</v>
      </c>
      <c r="D5836" t="s">
        <v>36</v>
      </c>
      <c r="E5836" t="s">
        <v>20</v>
      </c>
      <c r="F5836" t="b">
        <v>0</v>
      </c>
      <c r="G5836" t="s">
        <v>68</v>
      </c>
      <c r="H5836" s="1">
        <v>45711.711342592593</v>
      </c>
      <c r="I5836" t="b">
        <v>0</v>
      </c>
      <c r="J5836" t="b">
        <v>0</v>
      </c>
      <c r="K5836" t="s">
        <v>31</v>
      </c>
      <c r="L5836" t="s">
        <v>22</v>
      </c>
      <c r="M5836">
        <v>350000</v>
      </c>
      <c r="O5836" t="s">
        <v>7956</v>
      </c>
      <c r="P5836" t="s">
        <v>7957</v>
      </c>
    </row>
    <row r="5837" spans="1:16" x14ac:dyDescent="0.35">
      <c r="A5837" t="s">
        <v>6907</v>
      </c>
      <c r="B5837" t="s">
        <v>8073</v>
      </c>
      <c r="C5837" t="s">
        <v>330</v>
      </c>
      <c r="D5837" t="s">
        <v>269</v>
      </c>
      <c r="E5837" t="s">
        <v>20</v>
      </c>
      <c r="F5837" t="b">
        <v>0</v>
      </c>
      <c r="G5837" t="s">
        <v>52</v>
      </c>
      <c r="H5837" s="1">
        <v>45711.751388888893</v>
      </c>
      <c r="I5837" t="b">
        <v>1</v>
      </c>
      <c r="J5837" t="b">
        <v>1</v>
      </c>
      <c r="K5837" t="s">
        <v>31</v>
      </c>
      <c r="L5837" t="s">
        <v>22</v>
      </c>
      <c r="M5837">
        <v>145000</v>
      </c>
      <c r="O5837" t="s">
        <v>8074</v>
      </c>
      <c r="P5837" t="s">
        <v>8075</v>
      </c>
    </row>
    <row r="5838" spans="1:16" x14ac:dyDescent="0.35">
      <c r="A5838" t="s">
        <v>6907</v>
      </c>
      <c r="B5838" t="s">
        <v>7985</v>
      </c>
      <c r="C5838" t="s">
        <v>549</v>
      </c>
      <c r="D5838" t="s">
        <v>36</v>
      </c>
      <c r="E5838" t="s">
        <v>20</v>
      </c>
      <c r="F5838" t="b">
        <v>0</v>
      </c>
      <c r="G5838" t="s">
        <v>47</v>
      </c>
      <c r="H5838" s="1">
        <v>45711.792210648149</v>
      </c>
      <c r="I5838" t="b">
        <v>0</v>
      </c>
      <c r="J5838" t="b">
        <v>1</v>
      </c>
      <c r="K5838" t="s">
        <v>31</v>
      </c>
      <c r="L5838" t="s">
        <v>22</v>
      </c>
      <c r="M5838">
        <v>193500</v>
      </c>
      <c r="O5838" t="s">
        <v>36</v>
      </c>
      <c r="P5838" t="s">
        <v>7986</v>
      </c>
    </row>
    <row r="5839" spans="1:16" x14ac:dyDescent="0.35">
      <c r="A5839" t="s">
        <v>6907</v>
      </c>
      <c r="B5839" t="s">
        <v>8082</v>
      </c>
      <c r="C5839" t="s">
        <v>4923</v>
      </c>
      <c r="D5839" t="s">
        <v>17488</v>
      </c>
      <c r="E5839" t="s">
        <v>20</v>
      </c>
      <c r="F5839" t="b">
        <v>0</v>
      </c>
      <c r="G5839" t="s">
        <v>52</v>
      </c>
      <c r="H5839" s="1">
        <v>45711.792962962973</v>
      </c>
      <c r="I5839" t="b">
        <v>0</v>
      </c>
      <c r="J5839" t="b">
        <v>0</v>
      </c>
      <c r="K5839" t="s">
        <v>31</v>
      </c>
      <c r="L5839" t="s">
        <v>22</v>
      </c>
      <c r="M5839">
        <v>90000</v>
      </c>
      <c r="O5839" t="s">
        <v>8083</v>
      </c>
      <c r="P5839" t="s">
        <v>8084</v>
      </c>
    </row>
    <row r="5840" spans="1:16" x14ac:dyDescent="0.35">
      <c r="A5840" t="s">
        <v>6907</v>
      </c>
      <c r="B5840" t="s">
        <v>8076</v>
      </c>
      <c r="C5840" t="s">
        <v>31</v>
      </c>
      <c r="D5840" t="s">
        <v>249</v>
      </c>
      <c r="E5840" t="s">
        <v>20</v>
      </c>
      <c r="F5840" t="b">
        <v>0</v>
      </c>
      <c r="G5840" t="s">
        <v>47</v>
      </c>
      <c r="H5840" s="1">
        <v>45711.877106481479</v>
      </c>
      <c r="I5840" t="b">
        <v>1</v>
      </c>
      <c r="J5840" t="b">
        <v>1</v>
      </c>
      <c r="K5840" t="s">
        <v>31</v>
      </c>
      <c r="L5840" t="s">
        <v>22</v>
      </c>
      <c r="M5840">
        <v>125000</v>
      </c>
      <c r="O5840" t="s">
        <v>1592</v>
      </c>
      <c r="P5840" t="s">
        <v>8077</v>
      </c>
    </row>
    <row r="5841" spans="1:16" x14ac:dyDescent="0.35">
      <c r="A5841" t="s">
        <v>6907</v>
      </c>
      <c r="B5841" t="s">
        <v>7116</v>
      </c>
      <c r="C5841" t="s">
        <v>7117</v>
      </c>
      <c r="D5841" t="s">
        <v>36</v>
      </c>
      <c r="E5841" t="s">
        <v>20</v>
      </c>
      <c r="F5841" t="b">
        <v>0</v>
      </c>
      <c r="G5841" t="s">
        <v>52</v>
      </c>
      <c r="H5841" s="1">
        <v>45711.918055555558</v>
      </c>
      <c r="I5841" t="b">
        <v>1</v>
      </c>
      <c r="J5841" t="b">
        <v>1</v>
      </c>
      <c r="K5841" t="s">
        <v>31</v>
      </c>
      <c r="L5841" t="s">
        <v>32</v>
      </c>
      <c r="N5841">
        <v>60</v>
      </c>
      <c r="O5841" t="s">
        <v>7118</v>
      </c>
      <c r="P5841" t="s">
        <v>1881</v>
      </c>
    </row>
    <row r="5842" spans="1:16" x14ac:dyDescent="0.35">
      <c r="A5842" t="s">
        <v>6907</v>
      </c>
      <c r="B5842" t="s">
        <v>8047</v>
      </c>
      <c r="C5842" t="s">
        <v>563</v>
      </c>
      <c r="D5842" t="s">
        <v>36</v>
      </c>
      <c r="E5842" t="s">
        <v>20</v>
      </c>
      <c r="F5842" t="b">
        <v>0</v>
      </c>
      <c r="G5842" t="s">
        <v>52</v>
      </c>
      <c r="H5842" s="1">
        <v>45712.000173611108</v>
      </c>
      <c r="I5842" t="b">
        <v>0</v>
      </c>
      <c r="J5842" t="b">
        <v>0</v>
      </c>
      <c r="K5842" t="s">
        <v>31</v>
      </c>
      <c r="L5842" t="s">
        <v>22</v>
      </c>
      <c r="M5842">
        <v>82850</v>
      </c>
      <c r="O5842" t="s">
        <v>209</v>
      </c>
      <c r="P5842" t="s">
        <v>8048</v>
      </c>
    </row>
    <row r="5843" spans="1:16" x14ac:dyDescent="0.35">
      <c r="A5843" t="s">
        <v>6907</v>
      </c>
      <c r="B5843" t="s">
        <v>8091</v>
      </c>
      <c r="C5843" t="s">
        <v>18</v>
      </c>
      <c r="D5843" t="s">
        <v>17445</v>
      </c>
      <c r="E5843" t="s">
        <v>20</v>
      </c>
      <c r="F5843" t="b">
        <v>1</v>
      </c>
      <c r="G5843" t="s">
        <v>52</v>
      </c>
      <c r="H5843" s="1">
        <v>45712.001273148147</v>
      </c>
      <c r="I5843" t="b">
        <v>0</v>
      </c>
      <c r="J5843" t="b">
        <v>0</v>
      </c>
      <c r="K5843" t="s">
        <v>31</v>
      </c>
      <c r="L5843" t="s">
        <v>22</v>
      </c>
      <c r="M5843">
        <v>155000</v>
      </c>
      <c r="O5843" t="s">
        <v>8092</v>
      </c>
      <c r="P5843" t="s">
        <v>8093</v>
      </c>
    </row>
    <row r="5844" spans="1:16" x14ac:dyDescent="0.35">
      <c r="A5844" t="s">
        <v>6907</v>
      </c>
      <c r="B5844" t="s">
        <v>8049</v>
      </c>
      <c r="C5844" t="s">
        <v>283</v>
      </c>
      <c r="D5844" t="s">
        <v>17445</v>
      </c>
      <c r="E5844" t="s">
        <v>20</v>
      </c>
      <c r="F5844" t="b">
        <v>0</v>
      </c>
      <c r="G5844" t="s">
        <v>47</v>
      </c>
      <c r="H5844" s="1">
        <v>45712.00209490741</v>
      </c>
      <c r="I5844" t="b">
        <v>0</v>
      </c>
      <c r="J5844" t="b">
        <v>1</v>
      </c>
      <c r="K5844" t="s">
        <v>31</v>
      </c>
      <c r="L5844" t="s">
        <v>22</v>
      </c>
      <c r="M5844">
        <v>220900</v>
      </c>
      <c r="O5844" t="s">
        <v>2465</v>
      </c>
      <c r="P5844" t="s">
        <v>8050</v>
      </c>
    </row>
    <row r="5845" spans="1:16" x14ac:dyDescent="0.35">
      <c r="A5845" t="s">
        <v>6907</v>
      </c>
      <c r="B5845" t="s">
        <v>8051</v>
      </c>
      <c r="C5845" t="s">
        <v>865</v>
      </c>
      <c r="D5845" t="s">
        <v>36</v>
      </c>
      <c r="E5845" t="s">
        <v>20</v>
      </c>
      <c r="F5845" t="b">
        <v>0</v>
      </c>
      <c r="G5845" t="s">
        <v>43</v>
      </c>
      <c r="H5845" s="1">
        <v>45712.002395833333</v>
      </c>
      <c r="I5845" t="b">
        <v>0</v>
      </c>
      <c r="J5845" t="b">
        <v>1</v>
      </c>
      <c r="K5845" t="s">
        <v>31</v>
      </c>
      <c r="L5845" t="s">
        <v>22</v>
      </c>
      <c r="M5845">
        <v>122087</v>
      </c>
      <c r="O5845" t="s">
        <v>209</v>
      </c>
      <c r="P5845" t="s">
        <v>8052</v>
      </c>
    </row>
    <row r="5846" spans="1:16" x14ac:dyDescent="0.35">
      <c r="A5846" t="s">
        <v>6907</v>
      </c>
      <c r="B5846" t="s">
        <v>8053</v>
      </c>
      <c r="C5846" t="s">
        <v>132</v>
      </c>
      <c r="D5846" t="s">
        <v>36</v>
      </c>
      <c r="E5846" t="s">
        <v>20</v>
      </c>
      <c r="F5846" t="b">
        <v>0</v>
      </c>
      <c r="G5846" t="s">
        <v>30</v>
      </c>
      <c r="H5846" s="1">
        <v>45712.003298611111</v>
      </c>
      <c r="I5846" t="b">
        <v>0</v>
      </c>
      <c r="J5846" t="b">
        <v>1</v>
      </c>
      <c r="K5846" t="s">
        <v>31</v>
      </c>
      <c r="L5846" t="s">
        <v>22</v>
      </c>
      <c r="M5846">
        <v>115000</v>
      </c>
      <c r="O5846" t="s">
        <v>133</v>
      </c>
      <c r="P5846" t="s">
        <v>8054</v>
      </c>
    </row>
    <row r="5847" spans="1:16" x14ac:dyDescent="0.35">
      <c r="A5847" t="s">
        <v>6907</v>
      </c>
      <c r="B5847" t="s">
        <v>8078</v>
      </c>
      <c r="C5847" t="s">
        <v>8079</v>
      </c>
      <c r="D5847" t="s">
        <v>110</v>
      </c>
      <c r="E5847" t="s">
        <v>20</v>
      </c>
      <c r="F5847" t="b">
        <v>0</v>
      </c>
      <c r="G5847" t="s">
        <v>171</v>
      </c>
      <c r="H5847" s="1">
        <v>45712.059699074067</v>
      </c>
      <c r="I5847" t="b">
        <v>1</v>
      </c>
      <c r="J5847" t="b">
        <v>1</v>
      </c>
      <c r="K5847" t="s">
        <v>31</v>
      </c>
      <c r="L5847" t="s">
        <v>22</v>
      </c>
      <c r="M5847">
        <v>46000</v>
      </c>
      <c r="O5847" t="s">
        <v>8080</v>
      </c>
      <c r="P5847" t="s">
        <v>8081</v>
      </c>
    </row>
    <row r="5848" spans="1:16" x14ac:dyDescent="0.35">
      <c r="A5848" t="s">
        <v>6907</v>
      </c>
      <c r="B5848" t="s">
        <v>6939</v>
      </c>
      <c r="C5848" t="s">
        <v>18</v>
      </c>
      <c r="D5848" t="s">
        <v>17445</v>
      </c>
      <c r="E5848" t="s">
        <v>20</v>
      </c>
      <c r="F5848" t="b">
        <v>1</v>
      </c>
      <c r="G5848" t="s">
        <v>7340</v>
      </c>
      <c r="H5848" s="1">
        <v>45712.257430555554</v>
      </c>
      <c r="I5848" t="b">
        <v>0</v>
      </c>
      <c r="J5848" t="b">
        <v>1</v>
      </c>
      <c r="K5848" t="s">
        <v>7340</v>
      </c>
      <c r="L5848" t="s">
        <v>22</v>
      </c>
      <c r="M5848">
        <v>184000</v>
      </c>
      <c r="O5848" t="s">
        <v>7831</v>
      </c>
      <c r="P5848" t="s">
        <v>7832</v>
      </c>
    </row>
    <row r="5849" spans="1:16" x14ac:dyDescent="0.35">
      <c r="A5849" t="s">
        <v>6907</v>
      </c>
      <c r="B5849" t="s">
        <v>6907</v>
      </c>
      <c r="C5849" t="s">
        <v>8055</v>
      </c>
      <c r="D5849" t="s">
        <v>17461</v>
      </c>
      <c r="E5849" t="s">
        <v>20</v>
      </c>
      <c r="F5849" t="b">
        <v>0</v>
      </c>
      <c r="G5849" t="s">
        <v>4199</v>
      </c>
      <c r="H5849" s="1">
        <v>45712.273310185177</v>
      </c>
      <c r="I5849" t="b">
        <v>1</v>
      </c>
      <c r="J5849" t="b">
        <v>0</v>
      </c>
      <c r="K5849" t="s">
        <v>4199</v>
      </c>
      <c r="L5849" t="s">
        <v>22</v>
      </c>
      <c r="M5849">
        <v>65000</v>
      </c>
      <c r="O5849" t="s">
        <v>8056</v>
      </c>
      <c r="P5849" t="s">
        <v>8057</v>
      </c>
    </row>
    <row r="5850" spans="1:16" x14ac:dyDescent="0.35">
      <c r="A5850" t="s">
        <v>6907</v>
      </c>
      <c r="B5850" t="s">
        <v>8058</v>
      </c>
      <c r="C5850" t="s">
        <v>597</v>
      </c>
      <c r="D5850" t="s">
        <v>29</v>
      </c>
      <c r="E5850" t="s">
        <v>20</v>
      </c>
      <c r="F5850" t="b">
        <v>0</v>
      </c>
      <c r="G5850" t="s">
        <v>52</v>
      </c>
      <c r="H5850" s="1">
        <v>45712.293217592603</v>
      </c>
      <c r="I5850" t="b">
        <v>0</v>
      </c>
      <c r="J5850" t="b">
        <v>0</v>
      </c>
      <c r="K5850" t="s">
        <v>31</v>
      </c>
      <c r="L5850" t="s">
        <v>22</v>
      </c>
      <c r="M5850">
        <v>180000</v>
      </c>
      <c r="O5850" t="s">
        <v>8059</v>
      </c>
      <c r="P5850" t="s">
        <v>8060</v>
      </c>
    </row>
    <row r="5851" spans="1:16" x14ac:dyDescent="0.35">
      <c r="A5851" t="s">
        <v>6907</v>
      </c>
      <c r="B5851" t="s">
        <v>8061</v>
      </c>
      <c r="C5851" t="s">
        <v>7709</v>
      </c>
      <c r="D5851" t="s">
        <v>573</v>
      </c>
      <c r="E5851" t="s">
        <v>20</v>
      </c>
      <c r="F5851" t="b">
        <v>0</v>
      </c>
      <c r="G5851" t="s">
        <v>52</v>
      </c>
      <c r="H5851" s="1">
        <v>45712.334675925929</v>
      </c>
      <c r="I5851" t="b">
        <v>0</v>
      </c>
      <c r="J5851" t="b">
        <v>1</v>
      </c>
      <c r="K5851" t="s">
        <v>31</v>
      </c>
      <c r="L5851" t="s">
        <v>32</v>
      </c>
      <c r="N5851">
        <v>38.215000152587891</v>
      </c>
      <c r="O5851" t="s">
        <v>1324</v>
      </c>
      <c r="P5851" t="s">
        <v>7134</v>
      </c>
    </row>
    <row r="5852" spans="1:16" x14ac:dyDescent="0.35">
      <c r="A5852" t="s">
        <v>6907</v>
      </c>
      <c r="B5852" t="s">
        <v>8085</v>
      </c>
      <c r="C5852" t="s">
        <v>552</v>
      </c>
      <c r="D5852" t="s">
        <v>42</v>
      </c>
      <c r="E5852" t="s">
        <v>20</v>
      </c>
      <c r="F5852" t="b">
        <v>0</v>
      </c>
      <c r="G5852" t="s">
        <v>43</v>
      </c>
      <c r="H5852" s="1">
        <v>45712.335509259261</v>
      </c>
      <c r="I5852" t="b">
        <v>0</v>
      </c>
      <c r="J5852" t="b">
        <v>0</v>
      </c>
      <c r="K5852" t="s">
        <v>31</v>
      </c>
      <c r="L5852" t="s">
        <v>22</v>
      </c>
      <c r="M5852">
        <v>125000</v>
      </c>
      <c r="O5852" t="s">
        <v>48</v>
      </c>
      <c r="P5852" t="s">
        <v>8086</v>
      </c>
    </row>
    <row r="5853" spans="1:16" x14ac:dyDescent="0.35">
      <c r="A5853" t="s">
        <v>6907</v>
      </c>
      <c r="B5853" t="s">
        <v>8062</v>
      </c>
      <c r="C5853" t="s">
        <v>2770</v>
      </c>
      <c r="D5853" t="s">
        <v>443</v>
      </c>
      <c r="E5853" t="s">
        <v>20</v>
      </c>
      <c r="F5853" t="b">
        <v>0</v>
      </c>
      <c r="G5853" t="s">
        <v>37</v>
      </c>
      <c r="H5853" s="1">
        <v>45712.350810185177</v>
      </c>
      <c r="I5853" t="b">
        <v>0</v>
      </c>
      <c r="J5853" t="b">
        <v>0</v>
      </c>
      <c r="K5853" t="s">
        <v>37</v>
      </c>
      <c r="L5853" t="s">
        <v>22</v>
      </c>
      <c r="M5853">
        <v>109605.5</v>
      </c>
      <c r="O5853" t="s">
        <v>8063</v>
      </c>
      <c r="P5853" t="s">
        <v>8064</v>
      </c>
    </row>
    <row r="5854" spans="1:16" x14ac:dyDescent="0.35">
      <c r="A5854" t="s">
        <v>6907</v>
      </c>
      <c r="B5854" t="s">
        <v>7073</v>
      </c>
      <c r="C5854" t="s">
        <v>7244</v>
      </c>
      <c r="D5854" t="s">
        <v>29</v>
      </c>
      <c r="E5854" t="s">
        <v>296</v>
      </c>
      <c r="F5854" t="b">
        <v>0</v>
      </c>
      <c r="G5854" t="s">
        <v>47</v>
      </c>
      <c r="H5854" s="1">
        <v>45712.418923611112</v>
      </c>
      <c r="I5854" t="b">
        <v>0</v>
      </c>
      <c r="J5854" t="b">
        <v>1</v>
      </c>
      <c r="K5854" t="s">
        <v>31</v>
      </c>
      <c r="L5854" t="s">
        <v>22</v>
      </c>
      <c r="M5854">
        <v>165000</v>
      </c>
      <c r="O5854" t="s">
        <v>1225</v>
      </c>
      <c r="P5854" t="s">
        <v>8065</v>
      </c>
    </row>
    <row r="5855" spans="1:16" x14ac:dyDescent="0.35">
      <c r="A5855" t="s">
        <v>6907</v>
      </c>
      <c r="B5855" t="s">
        <v>7746</v>
      </c>
      <c r="C5855" t="s">
        <v>142</v>
      </c>
      <c r="D5855" t="s">
        <v>36</v>
      </c>
      <c r="E5855" t="s">
        <v>20</v>
      </c>
      <c r="F5855" t="b">
        <v>0</v>
      </c>
      <c r="G5855" t="s">
        <v>68</v>
      </c>
      <c r="H5855" s="1">
        <v>45712.45925925926</v>
      </c>
      <c r="I5855" t="b">
        <v>0</v>
      </c>
      <c r="J5855" t="b">
        <v>1</v>
      </c>
      <c r="K5855" t="s">
        <v>31</v>
      </c>
      <c r="L5855" t="s">
        <v>22</v>
      </c>
      <c r="M5855">
        <v>140500</v>
      </c>
      <c r="O5855" t="s">
        <v>7747</v>
      </c>
      <c r="P5855" t="s">
        <v>7748</v>
      </c>
    </row>
    <row r="5856" spans="1:16" x14ac:dyDescent="0.35">
      <c r="A5856" t="s">
        <v>6907</v>
      </c>
      <c r="B5856" t="s">
        <v>6916</v>
      </c>
      <c r="C5856" t="s">
        <v>18</v>
      </c>
      <c r="D5856" t="s">
        <v>17537</v>
      </c>
      <c r="E5856" t="s">
        <v>20</v>
      </c>
      <c r="F5856" t="b">
        <v>1</v>
      </c>
      <c r="G5856" t="s">
        <v>2105</v>
      </c>
      <c r="H5856" s="1">
        <v>45712.489560185182</v>
      </c>
      <c r="I5856" t="b">
        <v>1</v>
      </c>
      <c r="J5856" t="b">
        <v>0</v>
      </c>
      <c r="K5856" t="s">
        <v>2105</v>
      </c>
      <c r="L5856" t="s">
        <v>22</v>
      </c>
      <c r="M5856">
        <v>200000</v>
      </c>
      <c r="O5856" t="s">
        <v>8066</v>
      </c>
      <c r="P5856" t="s">
        <v>8067</v>
      </c>
    </row>
    <row r="5857" spans="1:16" x14ac:dyDescent="0.35">
      <c r="A5857" t="s">
        <v>6907</v>
      </c>
      <c r="B5857" t="s">
        <v>8047</v>
      </c>
      <c r="C5857" t="s">
        <v>6425</v>
      </c>
      <c r="D5857" t="s">
        <v>36</v>
      </c>
      <c r="E5857" t="s">
        <v>20</v>
      </c>
      <c r="F5857" t="b">
        <v>0</v>
      </c>
      <c r="G5857" t="s">
        <v>52</v>
      </c>
      <c r="H5857" s="1">
        <v>45712.501215277778</v>
      </c>
      <c r="I5857" t="b">
        <v>0</v>
      </c>
      <c r="J5857" t="b">
        <v>0</v>
      </c>
      <c r="K5857" t="s">
        <v>31</v>
      </c>
      <c r="L5857" t="s">
        <v>22</v>
      </c>
      <c r="M5857">
        <v>82850</v>
      </c>
      <c r="O5857" t="s">
        <v>209</v>
      </c>
      <c r="P5857" t="s">
        <v>8048</v>
      </c>
    </row>
    <row r="5858" spans="1:16" x14ac:dyDescent="0.35">
      <c r="A5858" t="s">
        <v>6907</v>
      </c>
      <c r="B5858" t="s">
        <v>8068</v>
      </c>
      <c r="C5858" t="s">
        <v>193</v>
      </c>
      <c r="D5858" t="s">
        <v>36</v>
      </c>
      <c r="E5858" t="s">
        <v>20</v>
      </c>
      <c r="F5858" t="b">
        <v>0</v>
      </c>
      <c r="G5858" t="s">
        <v>52</v>
      </c>
      <c r="H5858" s="1">
        <v>45712.501689814817</v>
      </c>
      <c r="I5858" t="b">
        <v>0</v>
      </c>
      <c r="J5858" t="b">
        <v>1</v>
      </c>
      <c r="K5858" t="s">
        <v>31</v>
      </c>
      <c r="L5858" t="s">
        <v>22</v>
      </c>
      <c r="M5858">
        <v>207500</v>
      </c>
      <c r="O5858" t="s">
        <v>725</v>
      </c>
      <c r="P5858" t="s">
        <v>8069</v>
      </c>
    </row>
    <row r="5859" spans="1:16" x14ac:dyDescent="0.35">
      <c r="A5859" t="s">
        <v>6907</v>
      </c>
      <c r="B5859" t="s">
        <v>8087</v>
      </c>
      <c r="C5859" t="s">
        <v>8088</v>
      </c>
      <c r="D5859" t="s">
        <v>573</v>
      </c>
      <c r="E5859" t="s">
        <v>20</v>
      </c>
      <c r="F5859" t="b">
        <v>0</v>
      </c>
      <c r="G5859" t="s">
        <v>52</v>
      </c>
      <c r="H5859" s="1">
        <v>45712.584618055553</v>
      </c>
      <c r="I5859" t="b">
        <v>0</v>
      </c>
      <c r="J5859" t="b">
        <v>1</v>
      </c>
      <c r="K5859" t="s">
        <v>31</v>
      </c>
      <c r="L5859" t="s">
        <v>32</v>
      </c>
      <c r="N5859">
        <v>46.060001373291023</v>
      </c>
      <c r="O5859" t="s">
        <v>8089</v>
      </c>
      <c r="P5859" t="s">
        <v>8090</v>
      </c>
    </row>
    <row r="5860" spans="1:16" x14ac:dyDescent="0.35">
      <c r="A5860" t="s">
        <v>6907</v>
      </c>
      <c r="B5860" t="s">
        <v>8070</v>
      </c>
      <c r="C5860" t="s">
        <v>31</v>
      </c>
      <c r="D5860" t="s">
        <v>321</v>
      </c>
      <c r="E5860" t="s">
        <v>20</v>
      </c>
      <c r="F5860" t="b">
        <v>0</v>
      </c>
      <c r="G5860" t="s">
        <v>52</v>
      </c>
      <c r="H5860" s="1">
        <v>45712.626979166656</v>
      </c>
      <c r="I5860" t="b">
        <v>0</v>
      </c>
      <c r="J5860" t="b">
        <v>0</v>
      </c>
      <c r="K5860" t="s">
        <v>31</v>
      </c>
      <c r="L5860" t="s">
        <v>22</v>
      </c>
      <c r="M5860">
        <v>126500</v>
      </c>
      <c r="O5860" t="s">
        <v>8071</v>
      </c>
      <c r="P5860" t="s">
        <v>8072</v>
      </c>
    </row>
    <row r="5861" spans="1:16" x14ac:dyDescent="0.35">
      <c r="A5861" t="s">
        <v>6907</v>
      </c>
      <c r="B5861" t="s">
        <v>7604</v>
      </c>
      <c r="C5861" t="s">
        <v>7605</v>
      </c>
      <c r="D5861" t="s">
        <v>110</v>
      </c>
      <c r="E5861" t="s">
        <v>20</v>
      </c>
      <c r="F5861" t="b">
        <v>0</v>
      </c>
      <c r="G5861" t="s">
        <v>52</v>
      </c>
      <c r="H5861" s="1">
        <v>45712.710324074083</v>
      </c>
      <c r="I5861" t="b">
        <v>0</v>
      </c>
      <c r="J5861" t="b">
        <v>0</v>
      </c>
      <c r="K5861" t="s">
        <v>31</v>
      </c>
      <c r="L5861" t="s">
        <v>22</v>
      </c>
      <c r="M5861">
        <v>90094.2578125</v>
      </c>
      <c r="O5861" t="s">
        <v>7606</v>
      </c>
      <c r="P5861" t="s">
        <v>7607</v>
      </c>
    </row>
    <row r="5862" spans="1:16" x14ac:dyDescent="0.35">
      <c r="A5862" t="s">
        <v>6907</v>
      </c>
      <c r="B5862" t="s">
        <v>7955</v>
      </c>
      <c r="C5862" t="s">
        <v>410</v>
      </c>
      <c r="D5862" t="s">
        <v>36</v>
      </c>
      <c r="E5862" t="s">
        <v>20</v>
      </c>
      <c r="F5862" t="b">
        <v>0</v>
      </c>
      <c r="G5862" t="s">
        <v>68</v>
      </c>
      <c r="H5862" s="1">
        <v>45712.711342592593</v>
      </c>
      <c r="I5862" t="b">
        <v>0</v>
      </c>
      <c r="J5862" t="b">
        <v>0</v>
      </c>
      <c r="K5862" t="s">
        <v>31</v>
      </c>
      <c r="L5862" t="s">
        <v>22</v>
      </c>
      <c r="M5862">
        <v>350000</v>
      </c>
      <c r="O5862" t="s">
        <v>7956</v>
      </c>
      <c r="P5862" t="s">
        <v>7957</v>
      </c>
    </row>
    <row r="5863" spans="1:16" x14ac:dyDescent="0.35">
      <c r="A5863" t="s">
        <v>6907</v>
      </c>
      <c r="B5863" t="s">
        <v>8073</v>
      </c>
      <c r="C5863" t="s">
        <v>330</v>
      </c>
      <c r="D5863" t="s">
        <v>269</v>
      </c>
      <c r="E5863" t="s">
        <v>20</v>
      </c>
      <c r="F5863" t="b">
        <v>0</v>
      </c>
      <c r="G5863" t="s">
        <v>52</v>
      </c>
      <c r="H5863" s="1">
        <v>45712.751388888893</v>
      </c>
      <c r="I5863" t="b">
        <v>1</v>
      </c>
      <c r="J5863" t="b">
        <v>1</v>
      </c>
      <c r="K5863" t="s">
        <v>31</v>
      </c>
      <c r="L5863" t="s">
        <v>22</v>
      </c>
      <c r="M5863">
        <v>145000</v>
      </c>
      <c r="O5863" t="s">
        <v>8074</v>
      </c>
      <c r="P5863" t="s">
        <v>8075</v>
      </c>
    </row>
    <row r="5864" spans="1:16" x14ac:dyDescent="0.35">
      <c r="A5864" t="s">
        <v>6907</v>
      </c>
      <c r="B5864" t="s">
        <v>7985</v>
      </c>
      <c r="C5864" t="s">
        <v>549</v>
      </c>
      <c r="D5864" t="s">
        <v>36</v>
      </c>
      <c r="E5864" t="s">
        <v>20</v>
      </c>
      <c r="F5864" t="b">
        <v>0</v>
      </c>
      <c r="G5864" t="s">
        <v>47</v>
      </c>
      <c r="H5864" s="1">
        <v>45712.792210648149</v>
      </c>
      <c r="I5864" t="b">
        <v>0</v>
      </c>
      <c r="J5864" t="b">
        <v>1</v>
      </c>
      <c r="K5864" t="s">
        <v>31</v>
      </c>
      <c r="L5864" t="s">
        <v>22</v>
      </c>
      <c r="M5864">
        <v>193500</v>
      </c>
      <c r="O5864" t="s">
        <v>36</v>
      </c>
      <c r="P5864" t="s">
        <v>7986</v>
      </c>
    </row>
    <row r="5865" spans="1:16" x14ac:dyDescent="0.35">
      <c r="A5865" t="s">
        <v>6907</v>
      </c>
      <c r="B5865" t="s">
        <v>8082</v>
      </c>
      <c r="C5865" t="s">
        <v>4923</v>
      </c>
      <c r="D5865" t="s">
        <v>17488</v>
      </c>
      <c r="E5865" t="s">
        <v>20</v>
      </c>
      <c r="F5865" t="b">
        <v>0</v>
      </c>
      <c r="G5865" t="s">
        <v>52</v>
      </c>
      <c r="H5865" s="1">
        <v>45712.792962962973</v>
      </c>
      <c r="I5865" t="b">
        <v>0</v>
      </c>
      <c r="J5865" t="b">
        <v>0</v>
      </c>
      <c r="K5865" t="s">
        <v>31</v>
      </c>
      <c r="L5865" t="s">
        <v>22</v>
      </c>
      <c r="M5865">
        <v>90000</v>
      </c>
      <c r="O5865" t="s">
        <v>8083</v>
      </c>
      <c r="P5865" t="s">
        <v>8084</v>
      </c>
    </row>
    <row r="5866" spans="1:16" x14ac:dyDescent="0.35">
      <c r="A5866" t="s">
        <v>6907</v>
      </c>
      <c r="B5866" t="s">
        <v>8076</v>
      </c>
      <c r="C5866" t="s">
        <v>31</v>
      </c>
      <c r="D5866" t="s">
        <v>249</v>
      </c>
      <c r="E5866" t="s">
        <v>20</v>
      </c>
      <c r="F5866" t="b">
        <v>0</v>
      </c>
      <c r="G5866" t="s">
        <v>47</v>
      </c>
      <c r="H5866" s="1">
        <v>45712.877106481479</v>
      </c>
      <c r="I5866" t="b">
        <v>1</v>
      </c>
      <c r="J5866" t="b">
        <v>1</v>
      </c>
      <c r="K5866" t="s">
        <v>31</v>
      </c>
      <c r="L5866" t="s">
        <v>22</v>
      </c>
      <c r="M5866">
        <v>125000</v>
      </c>
      <c r="O5866" t="s">
        <v>1592</v>
      </c>
      <c r="P5866" t="s">
        <v>8077</v>
      </c>
    </row>
    <row r="5867" spans="1:16" x14ac:dyDescent="0.35">
      <c r="A5867" t="s">
        <v>6907</v>
      </c>
      <c r="B5867" t="s">
        <v>7116</v>
      </c>
      <c r="C5867" t="s">
        <v>7117</v>
      </c>
      <c r="D5867" t="s">
        <v>36</v>
      </c>
      <c r="E5867" t="s">
        <v>20</v>
      </c>
      <c r="F5867" t="b">
        <v>0</v>
      </c>
      <c r="G5867" t="s">
        <v>52</v>
      </c>
      <c r="H5867" s="1">
        <v>45712.918055555558</v>
      </c>
      <c r="I5867" t="b">
        <v>1</v>
      </c>
      <c r="J5867" t="b">
        <v>1</v>
      </c>
      <c r="K5867" t="s">
        <v>31</v>
      </c>
      <c r="L5867" t="s">
        <v>32</v>
      </c>
      <c r="N5867">
        <v>60</v>
      </c>
      <c r="O5867" t="s">
        <v>7118</v>
      </c>
      <c r="P5867" t="s">
        <v>1881</v>
      </c>
    </row>
    <row r="5868" spans="1:16" x14ac:dyDescent="0.35">
      <c r="A5868" t="s">
        <v>6907</v>
      </c>
      <c r="B5868" t="s">
        <v>8047</v>
      </c>
      <c r="C5868" t="s">
        <v>563</v>
      </c>
      <c r="D5868" t="s">
        <v>36</v>
      </c>
      <c r="E5868" t="s">
        <v>20</v>
      </c>
      <c r="F5868" t="b">
        <v>0</v>
      </c>
      <c r="G5868" t="s">
        <v>52</v>
      </c>
      <c r="H5868" s="1">
        <v>45713.000173611108</v>
      </c>
      <c r="I5868" t="b">
        <v>0</v>
      </c>
      <c r="J5868" t="b">
        <v>0</v>
      </c>
      <c r="K5868" t="s">
        <v>31</v>
      </c>
      <c r="L5868" t="s">
        <v>22</v>
      </c>
      <c r="M5868">
        <v>82850</v>
      </c>
      <c r="O5868" t="s">
        <v>209</v>
      </c>
      <c r="P5868" t="s">
        <v>8048</v>
      </c>
    </row>
    <row r="5869" spans="1:16" x14ac:dyDescent="0.35">
      <c r="A5869" t="s">
        <v>6907</v>
      </c>
      <c r="B5869" t="s">
        <v>8091</v>
      </c>
      <c r="C5869" t="s">
        <v>18</v>
      </c>
      <c r="D5869" t="s">
        <v>17445</v>
      </c>
      <c r="E5869" t="s">
        <v>20</v>
      </c>
      <c r="F5869" t="b">
        <v>1</v>
      </c>
      <c r="G5869" t="s">
        <v>52</v>
      </c>
      <c r="H5869" s="1">
        <v>45713.001273148147</v>
      </c>
      <c r="I5869" t="b">
        <v>0</v>
      </c>
      <c r="J5869" t="b">
        <v>0</v>
      </c>
      <c r="K5869" t="s">
        <v>31</v>
      </c>
      <c r="L5869" t="s">
        <v>22</v>
      </c>
      <c r="M5869">
        <v>155000</v>
      </c>
      <c r="O5869" t="s">
        <v>8092</v>
      </c>
      <c r="P5869" t="s">
        <v>8093</v>
      </c>
    </row>
    <row r="5870" spans="1:16" x14ac:dyDescent="0.35">
      <c r="A5870" t="s">
        <v>6907</v>
      </c>
      <c r="B5870" t="s">
        <v>8049</v>
      </c>
      <c r="C5870" t="s">
        <v>283</v>
      </c>
      <c r="D5870" t="s">
        <v>17445</v>
      </c>
      <c r="E5870" t="s">
        <v>20</v>
      </c>
      <c r="F5870" t="b">
        <v>0</v>
      </c>
      <c r="G5870" t="s">
        <v>47</v>
      </c>
      <c r="H5870" s="1">
        <v>45713.00209490741</v>
      </c>
      <c r="I5870" t="b">
        <v>0</v>
      </c>
      <c r="J5870" t="b">
        <v>1</v>
      </c>
      <c r="K5870" t="s">
        <v>31</v>
      </c>
      <c r="L5870" t="s">
        <v>22</v>
      </c>
      <c r="M5870">
        <v>220900</v>
      </c>
      <c r="O5870" t="s">
        <v>2465</v>
      </c>
      <c r="P5870" t="s">
        <v>8050</v>
      </c>
    </row>
    <row r="5871" spans="1:16" x14ac:dyDescent="0.35">
      <c r="A5871" t="s">
        <v>6907</v>
      </c>
      <c r="B5871" t="s">
        <v>8051</v>
      </c>
      <c r="C5871" t="s">
        <v>865</v>
      </c>
      <c r="D5871" t="s">
        <v>36</v>
      </c>
      <c r="E5871" t="s">
        <v>20</v>
      </c>
      <c r="F5871" t="b">
        <v>0</v>
      </c>
      <c r="G5871" t="s">
        <v>43</v>
      </c>
      <c r="H5871" s="1">
        <v>45713.002395833333</v>
      </c>
      <c r="I5871" t="b">
        <v>0</v>
      </c>
      <c r="J5871" t="b">
        <v>1</v>
      </c>
      <c r="K5871" t="s">
        <v>31</v>
      </c>
      <c r="L5871" t="s">
        <v>22</v>
      </c>
      <c r="M5871">
        <v>122087</v>
      </c>
      <c r="O5871" t="s">
        <v>209</v>
      </c>
      <c r="P5871" t="s">
        <v>8052</v>
      </c>
    </row>
    <row r="5872" spans="1:16" x14ac:dyDescent="0.35">
      <c r="A5872" t="s">
        <v>6907</v>
      </c>
      <c r="B5872" t="s">
        <v>8053</v>
      </c>
      <c r="C5872" t="s">
        <v>132</v>
      </c>
      <c r="D5872" t="s">
        <v>36</v>
      </c>
      <c r="E5872" t="s">
        <v>20</v>
      </c>
      <c r="F5872" t="b">
        <v>0</v>
      </c>
      <c r="G5872" t="s">
        <v>30</v>
      </c>
      <c r="H5872" s="1">
        <v>45713.003298611111</v>
      </c>
      <c r="I5872" t="b">
        <v>0</v>
      </c>
      <c r="J5872" t="b">
        <v>1</v>
      </c>
      <c r="K5872" t="s">
        <v>31</v>
      </c>
      <c r="L5872" t="s">
        <v>22</v>
      </c>
      <c r="M5872">
        <v>115000</v>
      </c>
      <c r="O5872" t="s">
        <v>133</v>
      </c>
      <c r="P5872" t="s">
        <v>8054</v>
      </c>
    </row>
    <row r="5873" spans="1:16" x14ac:dyDescent="0.35">
      <c r="A5873" t="s">
        <v>6907</v>
      </c>
      <c r="B5873" t="s">
        <v>8078</v>
      </c>
      <c r="C5873" t="s">
        <v>8079</v>
      </c>
      <c r="D5873" t="s">
        <v>110</v>
      </c>
      <c r="E5873" t="s">
        <v>20</v>
      </c>
      <c r="F5873" t="b">
        <v>0</v>
      </c>
      <c r="G5873" t="s">
        <v>171</v>
      </c>
      <c r="H5873" s="1">
        <v>45713.059699074067</v>
      </c>
      <c r="I5873" t="b">
        <v>1</v>
      </c>
      <c r="J5873" t="b">
        <v>1</v>
      </c>
      <c r="K5873" t="s">
        <v>31</v>
      </c>
      <c r="L5873" t="s">
        <v>22</v>
      </c>
      <c r="M5873">
        <v>46000</v>
      </c>
      <c r="O5873" t="s">
        <v>8080</v>
      </c>
      <c r="P5873" t="s">
        <v>8081</v>
      </c>
    </row>
    <row r="5874" spans="1:16" x14ac:dyDescent="0.35">
      <c r="A5874" t="s">
        <v>6907</v>
      </c>
      <c r="B5874" t="s">
        <v>7039</v>
      </c>
      <c r="C5874" t="s">
        <v>577</v>
      </c>
      <c r="D5874" t="s">
        <v>36</v>
      </c>
      <c r="E5874" t="s">
        <v>20</v>
      </c>
      <c r="F5874" t="b">
        <v>0</v>
      </c>
      <c r="G5874" t="s">
        <v>52</v>
      </c>
      <c r="H5874" s="1">
        <v>45713.084456018521</v>
      </c>
      <c r="I5874" t="b">
        <v>0</v>
      </c>
      <c r="J5874" t="b">
        <v>0</v>
      </c>
      <c r="K5874" t="s">
        <v>31</v>
      </c>
      <c r="L5874" t="s">
        <v>22</v>
      </c>
      <c r="M5874">
        <v>142500</v>
      </c>
      <c r="O5874" t="s">
        <v>209</v>
      </c>
      <c r="P5874" t="s">
        <v>8094</v>
      </c>
    </row>
    <row r="5875" spans="1:16" x14ac:dyDescent="0.35">
      <c r="A5875" t="s">
        <v>6907</v>
      </c>
      <c r="B5875" t="s">
        <v>8095</v>
      </c>
      <c r="C5875" t="s">
        <v>146</v>
      </c>
      <c r="D5875" t="s">
        <v>36</v>
      </c>
      <c r="E5875" t="s">
        <v>20</v>
      </c>
      <c r="F5875" t="b">
        <v>0</v>
      </c>
      <c r="G5875" t="s">
        <v>47</v>
      </c>
      <c r="H5875" s="1">
        <v>45713.121493055558</v>
      </c>
      <c r="I5875" t="b">
        <v>0</v>
      </c>
      <c r="J5875" t="b">
        <v>1</v>
      </c>
      <c r="K5875" t="s">
        <v>31</v>
      </c>
      <c r="L5875" t="s">
        <v>32</v>
      </c>
      <c r="N5875">
        <v>40.375</v>
      </c>
      <c r="O5875" t="s">
        <v>8096</v>
      </c>
      <c r="P5875" t="s">
        <v>1812</v>
      </c>
    </row>
    <row r="5876" spans="1:16" x14ac:dyDescent="0.35">
      <c r="A5876" t="s">
        <v>6907</v>
      </c>
      <c r="B5876" t="s">
        <v>6939</v>
      </c>
      <c r="C5876" t="s">
        <v>18</v>
      </c>
      <c r="D5876" t="s">
        <v>17445</v>
      </c>
      <c r="E5876" t="s">
        <v>20</v>
      </c>
      <c r="F5876" t="b">
        <v>1</v>
      </c>
      <c r="G5876" t="s">
        <v>7340</v>
      </c>
      <c r="H5876" s="1">
        <v>45713.257430555554</v>
      </c>
      <c r="I5876" t="b">
        <v>0</v>
      </c>
      <c r="J5876" t="b">
        <v>1</v>
      </c>
      <c r="K5876" t="s">
        <v>7340</v>
      </c>
      <c r="L5876" t="s">
        <v>22</v>
      </c>
      <c r="M5876">
        <v>184000</v>
      </c>
      <c r="O5876" t="s">
        <v>7831</v>
      </c>
      <c r="P5876" t="s">
        <v>7832</v>
      </c>
    </row>
    <row r="5877" spans="1:16" x14ac:dyDescent="0.35">
      <c r="A5877" t="s">
        <v>6907</v>
      </c>
      <c r="B5877" t="s">
        <v>6907</v>
      </c>
      <c r="C5877" t="s">
        <v>8055</v>
      </c>
      <c r="D5877" t="s">
        <v>17461</v>
      </c>
      <c r="E5877" t="s">
        <v>20</v>
      </c>
      <c r="F5877" t="b">
        <v>0</v>
      </c>
      <c r="G5877" t="s">
        <v>4199</v>
      </c>
      <c r="H5877" s="1">
        <v>45713.273310185177</v>
      </c>
      <c r="I5877" t="b">
        <v>1</v>
      </c>
      <c r="J5877" t="b">
        <v>0</v>
      </c>
      <c r="K5877" t="s">
        <v>4199</v>
      </c>
      <c r="L5877" t="s">
        <v>22</v>
      </c>
      <c r="M5877">
        <v>65000</v>
      </c>
      <c r="O5877" t="s">
        <v>8056</v>
      </c>
      <c r="P5877" t="s">
        <v>8057</v>
      </c>
    </row>
    <row r="5878" spans="1:16" x14ac:dyDescent="0.35">
      <c r="A5878" t="s">
        <v>6907</v>
      </c>
      <c r="B5878" t="s">
        <v>8058</v>
      </c>
      <c r="C5878" t="s">
        <v>597</v>
      </c>
      <c r="D5878" t="s">
        <v>29</v>
      </c>
      <c r="E5878" t="s">
        <v>20</v>
      </c>
      <c r="F5878" t="b">
        <v>0</v>
      </c>
      <c r="G5878" t="s">
        <v>52</v>
      </c>
      <c r="H5878" s="1">
        <v>45713.293217592603</v>
      </c>
      <c r="I5878" t="b">
        <v>0</v>
      </c>
      <c r="J5878" t="b">
        <v>0</v>
      </c>
      <c r="K5878" t="s">
        <v>31</v>
      </c>
      <c r="L5878" t="s">
        <v>22</v>
      </c>
      <c r="M5878">
        <v>180000</v>
      </c>
      <c r="O5878" t="s">
        <v>8059</v>
      </c>
      <c r="P5878" t="s">
        <v>8060</v>
      </c>
    </row>
    <row r="5879" spans="1:16" x14ac:dyDescent="0.35">
      <c r="A5879" t="s">
        <v>6907</v>
      </c>
      <c r="B5879" t="s">
        <v>8097</v>
      </c>
      <c r="C5879" t="s">
        <v>18</v>
      </c>
      <c r="D5879" t="s">
        <v>17538</v>
      </c>
      <c r="E5879" t="s">
        <v>20</v>
      </c>
      <c r="F5879" t="b">
        <v>1</v>
      </c>
      <c r="G5879" t="s">
        <v>8099</v>
      </c>
      <c r="H5879" s="1">
        <v>45713.29515046296</v>
      </c>
      <c r="I5879" t="b">
        <v>0</v>
      </c>
      <c r="J5879" t="b">
        <v>0</v>
      </c>
      <c r="K5879" t="s">
        <v>8099</v>
      </c>
      <c r="L5879" t="s">
        <v>22</v>
      </c>
      <c r="M5879">
        <v>87500</v>
      </c>
      <c r="O5879" t="s">
        <v>8098</v>
      </c>
      <c r="P5879" t="s">
        <v>8100</v>
      </c>
    </row>
    <row r="5880" spans="1:16" x14ac:dyDescent="0.35">
      <c r="A5880" t="s">
        <v>6907</v>
      </c>
      <c r="B5880" t="s">
        <v>8061</v>
      </c>
      <c r="C5880" t="s">
        <v>7709</v>
      </c>
      <c r="D5880" t="s">
        <v>573</v>
      </c>
      <c r="E5880" t="s">
        <v>20</v>
      </c>
      <c r="F5880" t="b">
        <v>0</v>
      </c>
      <c r="G5880" t="s">
        <v>52</v>
      </c>
      <c r="H5880" s="1">
        <v>45713.334675925929</v>
      </c>
      <c r="I5880" t="b">
        <v>0</v>
      </c>
      <c r="J5880" t="b">
        <v>1</v>
      </c>
      <c r="K5880" t="s">
        <v>31</v>
      </c>
      <c r="L5880" t="s">
        <v>32</v>
      </c>
      <c r="N5880">
        <v>38.215000152587891</v>
      </c>
      <c r="O5880" t="s">
        <v>1324</v>
      </c>
      <c r="P5880" t="s">
        <v>7134</v>
      </c>
    </row>
    <row r="5881" spans="1:16" x14ac:dyDescent="0.35">
      <c r="A5881" t="s">
        <v>6907</v>
      </c>
      <c r="B5881" t="s">
        <v>8085</v>
      </c>
      <c r="C5881" t="s">
        <v>552</v>
      </c>
      <c r="D5881" t="s">
        <v>42</v>
      </c>
      <c r="E5881" t="s">
        <v>20</v>
      </c>
      <c r="F5881" t="b">
        <v>0</v>
      </c>
      <c r="G5881" t="s">
        <v>43</v>
      </c>
      <c r="H5881" s="1">
        <v>45713.335509259261</v>
      </c>
      <c r="I5881" t="b">
        <v>0</v>
      </c>
      <c r="J5881" t="b">
        <v>0</v>
      </c>
      <c r="K5881" t="s">
        <v>31</v>
      </c>
      <c r="L5881" t="s">
        <v>22</v>
      </c>
      <c r="M5881">
        <v>125000</v>
      </c>
      <c r="O5881" t="s">
        <v>48</v>
      </c>
      <c r="P5881" t="s">
        <v>8086</v>
      </c>
    </row>
    <row r="5882" spans="1:16" x14ac:dyDescent="0.35">
      <c r="A5882" t="s">
        <v>6907</v>
      </c>
      <c r="B5882" t="s">
        <v>8062</v>
      </c>
      <c r="C5882" t="s">
        <v>2770</v>
      </c>
      <c r="D5882" t="s">
        <v>443</v>
      </c>
      <c r="E5882" t="s">
        <v>20</v>
      </c>
      <c r="F5882" t="b">
        <v>0</v>
      </c>
      <c r="G5882" t="s">
        <v>37</v>
      </c>
      <c r="H5882" s="1">
        <v>45713.350810185177</v>
      </c>
      <c r="I5882" t="b">
        <v>0</v>
      </c>
      <c r="J5882" t="b">
        <v>0</v>
      </c>
      <c r="K5882" t="s">
        <v>37</v>
      </c>
      <c r="L5882" t="s">
        <v>22</v>
      </c>
      <c r="M5882">
        <v>109605.5</v>
      </c>
      <c r="O5882" t="s">
        <v>8063</v>
      </c>
      <c r="P5882" t="s">
        <v>8064</v>
      </c>
    </row>
    <row r="5883" spans="1:16" x14ac:dyDescent="0.35">
      <c r="A5883" t="s">
        <v>6907</v>
      </c>
      <c r="B5883" t="s">
        <v>7073</v>
      </c>
      <c r="C5883" t="s">
        <v>7244</v>
      </c>
      <c r="D5883" t="s">
        <v>29</v>
      </c>
      <c r="E5883" t="s">
        <v>296</v>
      </c>
      <c r="F5883" t="b">
        <v>0</v>
      </c>
      <c r="G5883" t="s">
        <v>47</v>
      </c>
      <c r="H5883" s="1">
        <v>45713.418923611112</v>
      </c>
      <c r="I5883" t="b">
        <v>0</v>
      </c>
      <c r="J5883" t="b">
        <v>1</v>
      </c>
      <c r="K5883" t="s">
        <v>31</v>
      </c>
      <c r="L5883" t="s">
        <v>22</v>
      </c>
      <c r="M5883">
        <v>165000</v>
      </c>
      <c r="O5883" t="s">
        <v>1225</v>
      </c>
      <c r="P5883" t="s">
        <v>8065</v>
      </c>
    </row>
    <row r="5884" spans="1:16" x14ac:dyDescent="0.35">
      <c r="A5884" t="s">
        <v>6907</v>
      </c>
      <c r="B5884" t="s">
        <v>7746</v>
      </c>
      <c r="C5884" t="s">
        <v>142</v>
      </c>
      <c r="D5884" t="s">
        <v>36</v>
      </c>
      <c r="E5884" t="s">
        <v>20</v>
      </c>
      <c r="F5884" t="b">
        <v>0</v>
      </c>
      <c r="G5884" t="s">
        <v>68</v>
      </c>
      <c r="H5884" s="1">
        <v>45713.45925925926</v>
      </c>
      <c r="I5884" t="b">
        <v>0</v>
      </c>
      <c r="J5884" t="b">
        <v>1</v>
      </c>
      <c r="K5884" t="s">
        <v>31</v>
      </c>
      <c r="L5884" t="s">
        <v>22</v>
      </c>
      <c r="M5884">
        <v>140500</v>
      </c>
      <c r="O5884" t="s">
        <v>7747</v>
      </c>
      <c r="P5884" t="s">
        <v>7748</v>
      </c>
    </row>
    <row r="5885" spans="1:16" x14ac:dyDescent="0.35">
      <c r="A5885" t="s">
        <v>6907</v>
      </c>
      <c r="B5885" t="s">
        <v>6916</v>
      </c>
      <c r="C5885" t="s">
        <v>18</v>
      </c>
      <c r="D5885" t="s">
        <v>17537</v>
      </c>
      <c r="E5885" t="s">
        <v>20</v>
      </c>
      <c r="F5885" t="b">
        <v>1</v>
      </c>
      <c r="G5885" t="s">
        <v>2105</v>
      </c>
      <c r="H5885" s="1">
        <v>45713.489560185182</v>
      </c>
      <c r="I5885" t="b">
        <v>1</v>
      </c>
      <c r="J5885" t="b">
        <v>0</v>
      </c>
      <c r="K5885" t="s">
        <v>2105</v>
      </c>
      <c r="L5885" t="s">
        <v>22</v>
      </c>
      <c r="M5885">
        <v>200000</v>
      </c>
      <c r="O5885" t="s">
        <v>8066</v>
      </c>
      <c r="P5885" t="s">
        <v>8067</v>
      </c>
    </row>
    <row r="5886" spans="1:16" x14ac:dyDescent="0.35">
      <c r="A5886" t="s">
        <v>6907</v>
      </c>
      <c r="B5886" t="s">
        <v>8047</v>
      </c>
      <c r="C5886" t="s">
        <v>6425</v>
      </c>
      <c r="D5886" t="s">
        <v>36</v>
      </c>
      <c r="E5886" t="s">
        <v>20</v>
      </c>
      <c r="F5886" t="b">
        <v>0</v>
      </c>
      <c r="G5886" t="s">
        <v>52</v>
      </c>
      <c r="H5886" s="1">
        <v>45713.501215277778</v>
      </c>
      <c r="I5886" t="b">
        <v>0</v>
      </c>
      <c r="J5886" t="b">
        <v>0</v>
      </c>
      <c r="K5886" t="s">
        <v>31</v>
      </c>
      <c r="L5886" t="s">
        <v>22</v>
      </c>
      <c r="M5886">
        <v>82850</v>
      </c>
      <c r="O5886" t="s">
        <v>209</v>
      </c>
      <c r="P5886" t="s">
        <v>8048</v>
      </c>
    </row>
    <row r="5887" spans="1:16" x14ac:dyDescent="0.35">
      <c r="A5887" t="s">
        <v>6907</v>
      </c>
      <c r="B5887" t="s">
        <v>8068</v>
      </c>
      <c r="C5887" t="s">
        <v>193</v>
      </c>
      <c r="D5887" t="s">
        <v>36</v>
      </c>
      <c r="E5887" t="s">
        <v>20</v>
      </c>
      <c r="F5887" t="b">
        <v>0</v>
      </c>
      <c r="G5887" t="s">
        <v>52</v>
      </c>
      <c r="H5887" s="1">
        <v>45713.501689814817</v>
      </c>
      <c r="I5887" t="b">
        <v>0</v>
      </c>
      <c r="J5887" t="b">
        <v>1</v>
      </c>
      <c r="K5887" t="s">
        <v>31</v>
      </c>
      <c r="L5887" t="s">
        <v>22</v>
      </c>
      <c r="M5887">
        <v>207500</v>
      </c>
      <c r="O5887" t="s">
        <v>725</v>
      </c>
      <c r="P5887" t="s">
        <v>8069</v>
      </c>
    </row>
    <row r="5888" spans="1:16" x14ac:dyDescent="0.35">
      <c r="A5888" t="s">
        <v>6907</v>
      </c>
      <c r="B5888" t="s">
        <v>8087</v>
      </c>
      <c r="C5888" t="s">
        <v>8088</v>
      </c>
      <c r="D5888" t="s">
        <v>573</v>
      </c>
      <c r="E5888" t="s">
        <v>20</v>
      </c>
      <c r="F5888" t="b">
        <v>0</v>
      </c>
      <c r="G5888" t="s">
        <v>52</v>
      </c>
      <c r="H5888" s="1">
        <v>45713.584618055553</v>
      </c>
      <c r="I5888" t="b">
        <v>0</v>
      </c>
      <c r="J5888" t="b">
        <v>1</v>
      </c>
      <c r="K5888" t="s">
        <v>31</v>
      </c>
      <c r="L5888" t="s">
        <v>32</v>
      </c>
      <c r="N5888">
        <v>46.060001373291023</v>
      </c>
      <c r="O5888" t="s">
        <v>8089</v>
      </c>
      <c r="P5888" t="s">
        <v>8090</v>
      </c>
    </row>
    <row r="5889" spans="1:16" x14ac:dyDescent="0.35">
      <c r="A5889" t="s">
        <v>6907</v>
      </c>
      <c r="B5889" t="s">
        <v>8070</v>
      </c>
      <c r="C5889" t="s">
        <v>31</v>
      </c>
      <c r="D5889" t="s">
        <v>321</v>
      </c>
      <c r="E5889" t="s">
        <v>20</v>
      </c>
      <c r="F5889" t="b">
        <v>0</v>
      </c>
      <c r="G5889" t="s">
        <v>52</v>
      </c>
      <c r="H5889" s="1">
        <v>45713.626979166656</v>
      </c>
      <c r="I5889" t="b">
        <v>0</v>
      </c>
      <c r="J5889" t="b">
        <v>0</v>
      </c>
      <c r="K5889" t="s">
        <v>31</v>
      </c>
      <c r="L5889" t="s">
        <v>22</v>
      </c>
      <c r="M5889">
        <v>126500</v>
      </c>
      <c r="O5889" t="s">
        <v>8071</v>
      </c>
      <c r="P5889" t="s">
        <v>8072</v>
      </c>
    </row>
    <row r="5890" spans="1:16" x14ac:dyDescent="0.35">
      <c r="A5890" t="s">
        <v>6907</v>
      </c>
      <c r="B5890" t="s">
        <v>8116</v>
      </c>
      <c r="C5890" t="s">
        <v>805</v>
      </c>
      <c r="D5890" t="s">
        <v>36</v>
      </c>
      <c r="E5890" t="s">
        <v>20</v>
      </c>
      <c r="F5890" t="b">
        <v>0</v>
      </c>
      <c r="G5890" t="s">
        <v>30</v>
      </c>
      <c r="H5890" s="1">
        <v>45713.706921296303</v>
      </c>
      <c r="I5890" t="b">
        <v>0</v>
      </c>
      <c r="J5890" t="b">
        <v>1</v>
      </c>
      <c r="K5890" t="s">
        <v>31</v>
      </c>
      <c r="L5890" t="s">
        <v>22</v>
      </c>
      <c r="M5890">
        <v>140250</v>
      </c>
      <c r="O5890" t="s">
        <v>1324</v>
      </c>
    </row>
    <row r="5891" spans="1:16" x14ac:dyDescent="0.35">
      <c r="A5891" t="s">
        <v>6907</v>
      </c>
      <c r="B5891" t="s">
        <v>8117</v>
      </c>
      <c r="C5891" t="s">
        <v>1768</v>
      </c>
      <c r="D5891" t="s">
        <v>249</v>
      </c>
      <c r="E5891" t="s">
        <v>20</v>
      </c>
      <c r="F5891" t="b">
        <v>0</v>
      </c>
      <c r="G5891" t="s">
        <v>1768</v>
      </c>
      <c r="H5891" s="1">
        <v>45713.710173611107</v>
      </c>
      <c r="I5891" t="b">
        <v>0</v>
      </c>
      <c r="J5891" t="b">
        <v>0</v>
      </c>
      <c r="K5891" t="s">
        <v>1768</v>
      </c>
      <c r="L5891" t="s">
        <v>22</v>
      </c>
      <c r="M5891">
        <v>40000</v>
      </c>
      <c r="O5891" t="s">
        <v>8118</v>
      </c>
      <c r="P5891" t="s">
        <v>8119</v>
      </c>
    </row>
    <row r="5892" spans="1:16" x14ac:dyDescent="0.35">
      <c r="A5892" t="s">
        <v>6907</v>
      </c>
      <c r="B5892" t="s">
        <v>7604</v>
      </c>
      <c r="C5892" t="s">
        <v>7605</v>
      </c>
      <c r="D5892" t="s">
        <v>110</v>
      </c>
      <c r="E5892" t="s">
        <v>20</v>
      </c>
      <c r="F5892" t="b">
        <v>0</v>
      </c>
      <c r="G5892" t="s">
        <v>52</v>
      </c>
      <c r="H5892" s="1">
        <v>45713.710324074083</v>
      </c>
      <c r="I5892" t="b">
        <v>0</v>
      </c>
      <c r="J5892" t="b">
        <v>0</v>
      </c>
      <c r="K5892" t="s">
        <v>31</v>
      </c>
      <c r="L5892" t="s">
        <v>22</v>
      </c>
      <c r="M5892">
        <v>90094.2578125</v>
      </c>
      <c r="O5892" t="s">
        <v>7606</v>
      </c>
      <c r="P5892" t="s">
        <v>7607</v>
      </c>
    </row>
    <row r="5893" spans="1:16" x14ac:dyDescent="0.35">
      <c r="A5893" t="s">
        <v>6907</v>
      </c>
      <c r="B5893" t="s">
        <v>6907</v>
      </c>
      <c r="C5893" t="s">
        <v>18</v>
      </c>
      <c r="D5893" t="s">
        <v>19</v>
      </c>
      <c r="E5893" t="s">
        <v>20</v>
      </c>
      <c r="F5893" t="b">
        <v>1</v>
      </c>
      <c r="G5893" t="s">
        <v>6930</v>
      </c>
      <c r="H5893" s="1">
        <v>45713.710682870369</v>
      </c>
      <c r="I5893" t="b">
        <v>0</v>
      </c>
      <c r="J5893" t="b">
        <v>0</v>
      </c>
      <c r="K5893" t="s">
        <v>6930</v>
      </c>
      <c r="L5893" t="s">
        <v>22</v>
      </c>
      <c r="M5893">
        <v>37500</v>
      </c>
      <c r="O5893" t="s">
        <v>8120</v>
      </c>
      <c r="P5893" t="s">
        <v>8121</v>
      </c>
    </row>
    <row r="5894" spans="1:16" x14ac:dyDescent="0.35">
      <c r="A5894" t="s">
        <v>6907</v>
      </c>
      <c r="B5894" t="s">
        <v>7955</v>
      </c>
      <c r="C5894" t="s">
        <v>410</v>
      </c>
      <c r="D5894" t="s">
        <v>36</v>
      </c>
      <c r="E5894" t="s">
        <v>20</v>
      </c>
      <c r="F5894" t="b">
        <v>0</v>
      </c>
      <c r="G5894" t="s">
        <v>68</v>
      </c>
      <c r="H5894" s="1">
        <v>45713.711342592593</v>
      </c>
      <c r="I5894" t="b">
        <v>0</v>
      </c>
      <c r="J5894" t="b">
        <v>0</v>
      </c>
      <c r="K5894" t="s">
        <v>31</v>
      </c>
      <c r="L5894" t="s">
        <v>22</v>
      </c>
      <c r="M5894">
        <v>350000</v>
      </c>
      <c r="O5894" t="s">
        <v>7956</v>
      </c>
      <c r="P5894" t="s">
        <v>7957</v>
      </c>
    </row>
    <row r="5895" spans="1:16" x14ac:dyDescent="0.35">
      <c r="A5895" t="s">
        <v>6907</v>
      </c>
      <c r="B5895" t="s">
        <v>8122</v>
      </c>
      <c r="C5895" t="s">
        <v>149</v>
      </c>
      <c r="D5895" t="s">
        <v>573</v>
      </c>
      <c r="E5895" t="s">
        <v>20</v>
      </c>
      <c r="F5895" t="b">
        <v>0</v>
      </c>
      <c r="G5895" t="s">
        <v>150</v>
      </c>
      <c r="H5895" s="1">
        <v>45713.726956018523</v>
      </c>
      <c r="I5895" t="b">
        <v>1</v>
      </c>
      <c r="J5895" t="b">
        <v>0</v>
      </c>
      <c r="K5895" t="s">
        <v>150</v>
      </c>
      <c r="L5895" t="s">
        <v>32</v>
      </c>
      <c r="N5895">
        <v>46.550003051757813</v>
      </c>
      <c r="O5895" t="s">
        <v>2920</v>
      </c>
      <c r="P5895" t="s">
        <v>8123</v>
      </c>
    </row>
    <row r="5896" spans="1:16" x14ac:dyDescent="0.35">
      <c r="A5896" t="s">
        <v>6907</v>
      </c>
      <c r="B5896" t="s">
        <v>8124</v>
      </c>
      <c r="C5896" t="s">
        <v>142</v>
      </c>
      <c r="D5896" t="s">
        <v>29</v>
      </c>
      <c r="E5896" t="s">
        <v>20</v>
      </c>
      <c r="F5896" t="b">
        <v>0</v>
      </c>
      <c r="G5896" t="s">
        <v>43</v>
      </c>
      <c r="H5896" s="1">
        <v>45713.747928240737</v>
      </c>
      <c r="I5896" t="b">
        <v>0</v>
      </c>
      <c r="J5896" t="b">
        <v>1</v>
      </c>
      <c r="K5896" t="s">
        <v>31</v>
      </c>
      <c r="L5896" t="s">
        <v>22</v>
      </c>
      <c r="M5896">
        <v>143507.5</v>
      </c>
      <c r="O5896" t="s">
        <v>8125</v>
      </c>
      <c r="P5896" t="s">
        <v>8126</v>
      </c>
    </row>
    <row r="5897" spans="1:16" x14ac:dyDescent="0.35">
      <c r="A5897" t="s">
        <v>6907</v>
      </c>
      <c r="B5897" t="s">
        <v>7025</v>
      </c>
      <c r="C5897" t="s">
        <v>8127</v>
      </c>
      <c r="D5897" t="s">
        <v>29</v>
      </c>
      <c r="E5897" t="s">
        <v>91</v>
      </c>
      <c r="F5897" t="b">
        <v>0</v>
      </c>
      <c r="G5897" t="s">
        <v>43</v>
      </c>
      <c r="H5897" s="1">
        <v>45713.748124999998</v>
      </c>
      <c r="I5897" t="b">
        <v>0</v>
      </c>
      <c r="J5897" t="b">
        <v>1</v>
      </c>
      <c r="K5897" t="s">
        <v>31</v>
      </c>
      <c r="L5897" t="s">
        <v>32</v>
      </c>
      <c r="N5897">
        <v>70</v>
      </c>
      <c r="O5897" t="s">
        <v>2096</v>
      </c>
      <c r="P5897" t="s">
        <v>8128</v>
      </c>
    </row>
    <row r="5898" spans="1:16" x14ac:dyDescent="0.35">
      <c r="A5898" t="s">
        <v>6907</v>
      </c>
      <c r="B5898" t="s">
        <v>7215</v>
      </c>
      <c r="C5898" t="s">
        <v>7114</v>
      </c>
      <c r="D5898" t="s">
        <v>115</v>
      </c>
      <c r="E5898" t="s">
        <v>20</v>
      </c>
      <c r="F5898" t="b">
        <v>0</v>
      </c>
      <c r="G5898" t="s">
        <v>43</v>
      </c>
      <c r="H5898" s="1">
        <v>45713.748148148137</v>
      </c>
      <c r="I5898" t="b">
        <v>0</v>
      </c>
      <c r="J5898" t="b">
        <v>1</v>
      </c>
      <c r="K5898" t="s">
        <v>31</v>
      </c>
      <c r="L5898" t="s">
        <v>22</v>
      </c>
      <c r="M5898">
        <v>70000</v>
      </c>
      <c r="O5898" t="s">
        <v>8129</v>
      </c>
      <c r="P5898" t="s">
        <v>8130</v>
      </c>
    </row>
    <row r="5899" spans="1:16" x14ac:dyDescent="0.35">
      <c r="A5899" t="s">
        <v>6907</v>
      </c>
      <c r="B5899" t="s">
        <v>8073</v>
      </c>
      <c r="C5899" t="s">
        <v>330</v>
      </c>
      <c r="D5899" t="s">
        <v>269</v>
      </c>
      <c r="E5899" t="s">
        <v>20</v>
      </c>
      <c r="F5899" t="b">
        <v>0</v>
      </c>
      <c r="G5899" t="s">
        <v>52</v>
      </c>
      <c r="H5899" s="1">
        <v>45713.751388888893</v>
      </c>
      <c r="I5899" t="b">
        <v>1</v>
      </c>
      <c r="J5899" t="b">
        <v>1</v>
      </c>
      <c r="K5899" t="s">
        <v>31</v>
      </c>
      <c r="L5899" t="s">
        <v>22</v>
      </c>
      <c r="M5899">
        <v>145000</v>
      </c>
      <c r="O5899" t="s">
        <v>8074</v>
      </c>
      <c r="P5899" t="s">
        <v>8075</v>
      </c>
    </row>
    <row r="5900" spans="1:16" x14ac:dyDescent="0.35">
      <c r="A5900" t="s">
        <v>6907</v>
      </c>
      <c r="B5900" t="s">
        <v>6907</v>
      </c>
      <c r="C5900" t="s">
        <v>8131</v>
      </c>
      <c r="D5900" t="s">
        <v>110</v>
      </c>
      <c r="E5900" t="s">
        <v>20</v>
      </c>
      <c r="F5900" t="b">
        <v>0</v>
      </c>
      <c r="G5900" t="s">
        <v>68</v>
      </c>
      <c r="H5900" s="1">
        <v>45713.79</v>
      </c>
      <c r="I5900" t="b">
        <v>0</v>
      </c>
      <c r="J5900" t="b">
        <v>1</v>
      </c>
      <c r="K5900" t="s">
        <v>31</v>
      </c>
      <c r="L5900" t="s">
        <v>22</v>
      </c>
      <c r="M5900">
        <v>88838</v>
      </c>
      <c r="O5900" t="s">
        <v>3811</v>
      </c>
      <c r="P5900" t="s">
        <v>8132</v>
      </c>
    </row>
    <row r="5901" spans="1:16" x14ac:dyDescent="0.35">
      <c r="A5901" t="s">
        <v>6907</v>
      </c>
      <c r="B5901" t="s">
        <v>7985</v>
      </c>
      <c r="C5901" t="s">
        <v>549</v>
      </c>
      <c r="D5901" t="s">
        <v>36</v>
      </c>
      <c r="E5901" t="s">
        <v>20</v>
      </c>
      <c r="F5901" t="b">
        <v>0</v>
      </c>
      <c r="G5901" t="s">
        <v>47</v>
      </c>
      <c r="H5901" s="1">
        <v>45713.792210648149</v>
      </c>
      <c r="I5901" t="b">
        <v>0</v>
      </c>
      <c r="J5901" t="b">
        <v>1</v>
      </c>
      <c r="K5901" t="s">
        <v>31</v>
      </c>
      <c r="L5901" t="s">
        <v>22</v>
      </c>
      <c r="M5901">
        <v>193500</v>
      </c>
      <c r="O5901" t="s">
        <v>36</v>
      </c>
      <c r="P5901" t="s">
        <v>7986</v>
      </c>
    </row>
    <row r="5902" spans="1:16" x14ac:dyDescent="0.35">
      <c r="A5902" t="s">
        <v>6907</v>
      </c>
      <c r="B5902" t="s">
        <v>8082</v>
      </c>
      <c r="C5902" t="s">
        <v>4923</v>
      </c>
      <c r="D5902" t="s">
        <v>17488</v>
      </c>
      <c r="E5902" t="s">
        <v>20</v>
      </c>
      <c r="F5902" t="b">
        <v>0</v>
      </c>
      <c r="G5902" t="s">
        <v>52</v>
      </c>
      <c r="H5902" s="1">
        <v>45713.792962962973</v>
      </c>
      <c r="I5902" t="b">
        <v>0</v>
      </c>
      <c r="J5902" t="b">
        <v>0</v>
      </c>
      <c r="K5902" t="s">
        <v>31</v>
      </c>
      <c r="L5902" t="s">
        <v>22</v>
      </c>
      <c r="M5902">
        <v>90000</v>
      </c>
      <c r="O5902" t="s">
        <v>8083</v>
      </c>
      <c r="P5902" t="s">
        <v>8084</v>
      </c>
    </row>
    <row r="5903" spans="1:16" x14ac:dyDescent="0.35">
      <c r="A5903" t="s">
        <v>6907</v>
      </c>
      <c r="B5903" t="s">
        <v>8133</v>
      </c>
      <c r="C5903" t="s">
        <v>8134</v>
      </c>
      <c r="D5903" t="s">
        <v>36</v>
      </c>
      <c r="E5903" t="s">
        <v>20</v>
      </c>
      <c r="F5903" t="b">
        <v>0</v>
      </c>
      <c r="G5903" t="s">
        <v>43</v>
      </c>
      <c r="H5903" s="1">
        <v>45713.83148148148</v>
      </c>
      <c r="I5903" t="b">
        <v>0</v>
      </c>
      <c r="J5903" t="b">
        <v>1</v>
      </c>
      <c r="K5903" t="s">
        <v>31</v>
      </c>
      <c r="L5903" t="s">
        <v>22</v>
      </c>
      <c r="M5903">
        <v>100050</v>
      </c>
      <c r="O5903" t="s">
        <v>5881</v>
      </c>
      <c r="P5903" t="s">
        <v>8135</v>
      </c>
    </row>
    <row r="5904" spans="1:16" x14ac:dyDescent="0.35">
      <c r="A5904" t="s">
        <v>6907</v>
      </c>
      <c r="B5904" t="s">
        <v>8136</v>
      </c>
      <c r="C5904" t="s">
        <v>7724</v>
      </c>
      <c r="D5904" t="s">
        <v>110</v>
      </c>
      <c r="E5904" t="s">
        <v>20</v>
      </c>
      <c r="F5904" t="b">
        <v>0</v>
      </c>
      <c r="G5904" t="s">
        <v>43</v>
      </c>
      <c r="H5904" s="1">
        <v>45713.87300925926</v>
      </c>
      <c r="I5904" t="b">
        <v>0</v>
      </c>
      <c r="J5904" t="b">
        <v>1</v>
      </c>
      <c r="K5904" t="s">
        <v>31</v>
      </c>
      <c r="L5904" t="s">
        <v>22</v>
      </c>
      <c r="M5904">
        <v>105000</v>
      </c>
      <c r="O5904" t="s">
        <v>8137</v>
      </c>
      <c r="P5904" t="s">
        <v>8138</v>
      </c>
    </row>
    <row r="5905" spans="1:16" x14ac:dyDescent="0.35">
      <c r="A5905" t="s">
        <v>6907</v>
      </c>
      <c r="B5905" t="s">
        <v>8139</v>
      </c>
      <c r="C5905" t="s">
        <v>31</v>
      </c>
      <c r="D5905" t="s">
        <v>36</v>
      </c>
      <c r="E5905" t="s">
        <v>20</v>
      </c>
      <c r="F5905" t="b">
        <v>0</v>
      </c>
      <c r="G5905" t="s">
        <v>43</v>
      </c>
      <c r="H5905" s="1">
        <v>45713.87300925926</v>
      </c>
      <c r="I5905" t="b">
        <v>0</v>
      </c>
      <c r="J5905" t="b">
        <v>0</v>
      </c>
      <c r="K5905" t="s">
        <v>31</v>
      </c>
      <c r="L5905" t="s">
        <v>22</v>
      </c>
      <c r="M5905">
        <v>94500</v>
      </c>
      <c r="O5905" t="s">
        <v>5881</v>
      </c>
      <c r="P5905" t="s">
        <v>8140</v>
      </c>
    </row>
    <row r="5906" spans="1:16" x14ac:dyDescent="0.35">
      <c r="A5906" t="s">
        <v>6907</v>
      </c>
      <c r="B5906" t="s">
        <v>8141</v>
      </c>
      <c r="C5906" t="s">
        <v>1754</v>
      </c>
      <c r="D5906" t="s">
        <v>29</v>
      </c>
      <c r="E5906" t="s">
        <v>20</v>
      </c>
      <c r="F5906" t="b">
        <v>0</v>
      </c>
      <c r="G5906" t="s">
        <v>43</v>
      </c>
      <c r="H5906" s="1">
        <v>45713.873020833344</v>
      </c>
      <c r="I5906" t="b">
        <v>0</v>
      </c>
      <c r="J5906" t="b">
        <v>0</v>
      </c>
      <c r="K5906" t="s">
        <v>31</v>
      </c>
      <c r="L5906" t="s">
        <v>22</v>
      </c>
      <c r="M5906">
        <v>157500</v>
      </c>
      <c r="O5906" t="s">
        <v>8142</v>
      </c>
      <c r="P5906" t="s">
        <v>8143</v>
      </c>
    </row>
    <row r="5907" spans="1:16" x14ac:dyDescent="0.35">
      <c r="A5907" t="s">
        <v>6907</v>
      </c>
      <c r="B5907" t="s">
        <v>8144</v>
      </c>
      <c r="C5907" t="s">
        <v>18</v>
      </c>
      <c r="D5907" t="s">
        <v>269</v>
      </c>
      <c r="E5907" t="s">
        <v>20</v>
      </c>
      <c r="F5907" t="b">
        <v>1</v>
      </c>
      <c r="G5907" t="s">
        <v>43</v>
      </c>
      <c r="H5907" s="1">
        <v>45713.873055555552</v>
      </c>
      <c r="I5907" t="b">
        <v>0</v>
      </c>
      <c r="J5907" t="b">
        <v>1</v>
      </c>
      <c r="K5907" t="s">
        <v>31</v>
      </c>
      <c r="L5907" t="s">
        <v>22</v>
      </c>
      <c r="M5907">
        <v>188000</v>
      </c>
      <c r="O5907" t="s">
        <v>8145</v>
      </c>
      <c r="P5907" t="s">
        <v>8146</v>
      </c>
    </row>
    <row r="5908" spans="1:16" x14ac:dyDescent="0.35">
      <c r="A5908" t="s">
        <v>6907</v>
      </c>
      <c r="B5908" t="s">
        <v>8147</v>
      </c>
      <c r="C5908" t="s">
        <v>154</v>
      </c>
      <c r="D5908" t="s">
        <v>36</v>
      </c>
      <c r="E5908" t="s">
        <v>20</v>
      </c>
      <c r="F5908" t="b">
        <v>0</v>
      </c>
      <c r="G5908" t="s">
        <v>43</v>
      </c>
      <c r="H5908" s="1">
        <v>45713.873182870368</v>
      </c>
      <c r="I5908" t="b">
        <v>0</v>
      </c>
      <c r="J5908" t="b">
        <v>1</v>
      </c>
      <c r="K5908" t="s">
        <v>31</v>
      </c>
      <c r="L5908" t="s">
        <v>22</v>
      </c>
      <c r="M5908">
        <v>152500</v>
      </c>
      <c r="O5908" t="s">
        <v>8148</v>
      </c>
      <c r="P5908" t="s">
        <v>8149</v>
      </c>
    </row>
    <row r="5909" spans="1:16" x14ac:dyDescent="0.35">
      <c r="A5909" t="s">
        <v>6907</v>
      </c>
      <c r="B5909" t="s">
        <v>8076</v>
      </c>
      <c r="C5909" t="s">
        <v>31</v>
      </c>
      <c r="D5909" t="s">
        <v>249</v>
      </c>
      <c r="E5909" t="s">
        <v>20</v>
      </c>
      <c r="F5909" t="b">
        <v>0</v>
      </c>
      <c r="G5909" t="s">
        <v>47</v>
      </c>
      <c r="H5909" s="1">
        <v>45713.877106481479</v>
      </c>
      <c r="I5909" t="b">
        <v>1</v>
      </c>
      <c r="J5909" t="b">
        <v>1</v>
      </c>
      <c r="K5909" t="s">
        <v>31</v>
      </c>
      <c r="L5909" t="s">
        <v>22</v>
      </c>
      <c r="M5909">
        <v>125000</v>
      </c>
      <c r="O5909" t="s">
        <v>1592</v>
      </c>
      <c r="P5909" t="s">
        <v>8077</v>
      </c>
    </row>
    <row r="5910" spans="1:16" x14ac:dyDescent="0.35">
      <c r="A5910" t="s">
        <v>6907</v>
      </c>
      <c r="B5910" t="s">
        <v>8139</v>
      </c>
      <c r="C5910" t="s">
        <v>1092</v>
      </c>
      <c r="D5910" t="s">
        <v>36</v>
      </c>
      <c r="E5910" t="s">
        <v>20</v>
      </c>
      <c r="F5910" t="b">
        <v>0</v>
      </c>
      <c r="G5910" t="s">
        <v>68</v>
      </c>
      <c r="H5910" s="1">
        <v>45713.914259259262</v>
      </c>
      <c r="I5910" t="b">
        <v>0</v>
      </c>
      <c r="J5910" t="b">
        <v>0</v>
      </c>
      <c r="K5910" t="s">
        <v>31</v>
      </c>
      <c r="L5910" t="s">
        <v>22</v>
      </c>
      <c r="M5910">
        <v>94500</v>
      </c>
      <c r="O5910" t="s">
        <v>5881</v>
      </c>
      <c r="P5910" t="s">
        <v>8140</v>
      </c>
    </row>
    <row r="5911" spans="1:16" x14ac:dyDescent="0.35">
      <c r="A5911" t="s">
        <v>6907</v>
      </c>
      <c r="B5911" t="s">
        <v>8150</v>
      </c>
      <c r="C5911" t="s">
        <v>8151</v>
      </c>
      <c r="D5911" t="s">
        <v>36</v>
      </c>
      <c r="E5911" t="s">
        <v>20</v>
      </c>
      <c r="F5911" t="b">
        <v>0</v>
      </c>
      <c r="G5911" t="s">
        <v>43</v>
      </c>
      <c r="H5911" s="1">
        <v>45713.914826388893</v>
      </c>
      <c r="I5911" t="b">
        <v>0</v>
      </c>
      <c r="J5911" t="b">
        <v>0</v>
      </c>
      <c r="K5911" t="s">
        <v>31</v>
      </c>
      <c r="L5911" t="s">
        <v>22</v>
      </c>
      <c r="M5911">
        <v>95000</v>
      </c>
      <c r="O5911" t="s">
        <v>7646</v>
      </c>
      <c r="P5911" t="s">
        <v>8152</v>
      </c>
    </row>
    <row r="5912" spans="1:16" x14ac:dyDescent="0.35">
      <c r="A5912" t="s">
        <v>6907</v>
      </c>
      <c r="B5912" t="s">
        <v>7116</v>
      </c>
      <c r="C5912" t="s">
        <v>7117</v>
      </c>
      <c r="D5912" t="s">
        <v>36</v>
      </c>
      <c r="E5912" t="s">
        <v>20</v>
      </c>
      <c r="F5912" t="b">
        <v>0</v>
      </c>
      <c r="G5912" t="s">
        <v>52</v>
      </c>
      <c r="H5912" s="1">
        <v>45713.918055555558</v>
      </c>
      <c r="I5912" t="b">
        <v>1</v>
      </c>
      <c r="J5912" t="b">
        <v>1</v>
      </c>
      <c r="K5912" t="s">
        <v>31</v>
      </c>
      <c r="L5912" t="s">
        <v>32</v>
      </c>
      <c r="N5912">
        <v>60</v>
      </c>
      <c r="O5912" t="s">
        <v>7118</v>
      </c>
      <c r="P5912" t="s">
        <v>1881</v>
      </c>
    </row>
    <row r="5913" spans="1:16" x14ac:dyDescent="0.35">
      <c r="A5913" t="s">
        <v>6907</v>
      </c>
      <c r="B5913" t="s">
        <v>8153</v>
      </c>
      <c r="C5913" t="s">
        <v>201</v>
      </c>
      <c r="D5913" t="s">
        <v>36</v>
      </c>
      <c r="E5913" t="s">
        <v>91</v>
      </c>
      <c r="F5913" t="b">
        <v>0</v>
      </c>
      <c r="G5913" t="s">
        <v>171</v>
      </c>
      <c r="H5913" s="1">
        <v>45713.927997685183</v>
      </c>
      <c r="I5913" t="b">
        <v>1</v>
      </c>
      <c r="J5913" t="b">
        <v>0</v>
      </c>
      <c r="K5913" t="s">
        <v>31</v>
      </c>
      <c r="L5913" t="s">
        <v>22</v>
      </c>
      <c r="M5913">
        <v>110000</v>
      </c>
      <c r="O5913" t="s">
        <v>5846</v>
      </c>
      <c r="P5913" t="s">
        <v>6438</v>
      </c>
    </row>
    <row r="5914" spans="1:16" x14ac:dyDescent="0.35">
      <c r="A5914" t="s">
        <v>6907</v>
      </c>
      <c r="B5914" t="s">
        <v>8154</v>
      </c>
      <c r="C5914" t="s">
        <v>3133</v>
      </c>
      <c r="D5914" t="s">
        <v>36</v>
      </c>
      <c r="E5914" t="s">
        <v>20</v>
      </c>
      <c r="F5914" t="b">
        <v>0</v>
      </c>
      <c r="G5914" t="s">
        <v>52</v>
      </c>
      <c r="H5914" s="1">
        <v>45713.955520833333</v>
      </c>
      <c r="I5914" t="b">
        <v>0</v>
      </c>
      <c r="J5914" t="b">
        <v>0</v>
      </c>
      <c r="K5914" t="s">
        <v>31</v>
      </c>
      <c r="L5914" t="s">
        <v>22</v>
      </c>
      <c r="M5914">
        <v>145000</v>
      </c>
      <c r="O5914" t="s">
        <v>6294</v>
      </c>
      <c r="P5914" t="s">
        <v>8155</v>
      </c>
    </row>
    <row r="5915" spans="1:16" x14ac:dyDescent="0.35">
      <c r="A5915" t="s">
        <v>6907</v>
      </c>
      <c r="B5915" t="s">
        <v>7980</v>
      </c>
      <c r="C5915" t="s">
        <v>7981</v>
      </c>
      <c r="D5915" t="s">
        <v>17535</v>
      </c>
      <c r="E5915" t="s">
        <v>20</v>
      </c>
      <c r="F5915" t="b">
        <v>0</v>
      </c>
      <c r="G5915" t="s">
        <v>1902</v>
      </c>
      <c r="H5915" s="1">
        <v>45713.970555555563</v>
      </c>
      <c r="I5915" t="b">
        <v>0</v>
      </c>
      <c r="J5915" t="b">
        <v>0</v>
      </c>
      <c r="K5915" t="s">
        <v>1902</v>
      </c>
      <c r="L5915" t="s">
        <v>22</v>
      </c>
      <c r="M5915">
        <v>28000</v>
      </c>
      <c r="O5915" t="s">
        <v>7982</v>
      </c>
    </row>
    <row r="5916" spans="1:16" x14ac:dyDescent="0.35">
      <c r="A5916" t="s">
        <v>6907</v>
      </c>
      <c r="B5916" t="s">
        <v>8156</v>
      </c>
      <c r="C5916" t="s">
        <v>18</v>
      </c>
      <c r="D5916" t="s">
        <v>6984</v>
      </c>
      <c r="E5916" t="s">
        <v>91</v>
      </c>
      <c r="F5916" t="b">
        <v>1</v>
      </c>
      <c r="G5916" t="s">
        <v>43</v>
      </c>
      <c r="H5916" s="1">
        <v>45713.99795138889</v>
      </c>
      <c r="I5916" t="b">
        <v>1</v>
      </c>
      <c r="J5916" t="b">
        <v>0</v>
      </c>
      <c r="K5916" t="s">
        <v>31</v>
      </c>
      <c r="L5916" t="s">
        <v>32</v>
      </c>
      <c r="N5916">
        <v>55</v>
      </c>
      <c r="O5916" t="s">
        <v>6984</v>
      </c>
      <c r="P5916" t="s">
        <v>8157</v>
      </c>
    </row>
    <row r="5917" spans="1:16" x14ac:dyDescent="0.35">
      <c r="A5917" t="s">
        <v>6907</v>
      </c>
      <c r="B5917" t="s">
        <v>6907</v>
      </c>
      <c r="C5917" t="s">
        <v>1865</v>
      </c>
      <c r="D5917" t="s">
        <v>17437</v>
      </c>
      <c r="F5917" t="b">
        <v>0</v>
      </c>
      <c r="G5917" t="s">
        <v>43</v>
      </c>
      <c r="H5917" s="1">
        <v>45713.99795138889</v>
      </c>
      <c r="I5917" t="b">
        <v>1</v>
      </c>
      <c r="J5917" t="b">
        <v>0</v>
      </c>
      <c r="K5917" t="s">
        <v>31</v>
      </c>
      <c r="L5917" t="s">
        <v>32</v>
      </c>
      <c r="N5917">
        <v>56.5</v>
      </c>
      <c r="O5917" t="s">
        <v>61</v>
      </c>
      <c r="P5917" t="s">
        <v>2887</v>
      </c>
    </row>
    <row r="5918" spans="1:16" x14ac:dyDescent="0.35">
      <c r="A5918" t="s">
        <v>6907</v>
      </c>
      <c r="B5918" t="s">
        <v>8158</v>
      </c>
      <c r="C5918" t="s">
        <v>628</v>
      </c>
      <c r="D5918" t="s">
        <v>17540</v>
      </c>
      <c r="E5918" t="s">
        <v>20</v>
      </c>
      <c r="F5918" t="b">
        <v>0</v>
      </c>
      <c r="G5918" t="s">
        <v>43</v>
      </c>
      <c r="H5918" s="1">
        <v>45713.998020833344</v>
      </c>
      <c r="I5918" t="b">
        <v>0</v>
      </c>
      <c r="J5918" t="b">
        <v>0</v>
      </c>
      <c r="K5918" t="s">
        <v>31</v>
      </c>
      <c r="L5918" t="s">
        <v>22</v>
      </c>
      <c r="M5918">
        <v>260000</v>
      </c>
      <c r="O5918" t="s">
        <v>620</v>
      </c>
      <c r="P5918" t="s">
        <v>2020</v>
      </c>
    </row>
    <row r="5919" spans="1:16" x14ac:dyDescent="0.35">
      <c r="A5919" t="s">
        <v>6907</v>
      </c>
      <c r="B5919" t="s">
        <v>8159</v>
      </c>
      <c r="C5919" t="s">
        <v>56</v>
      </c>
      <c r="D5919" t="s">
        <v>36</v>
      </c>
      <c r="E5919" t="s">
        <v>20</v>
      </c>
      <c r="F5919" t="b">
        <v>0</v>
      </c>
      <c r="G5919" t="s">
        <v>43</v>
      </c>
      <c r="H5919" s="1">
        <v>45713.998148148137</v>
      </c>
      <c r="I5919" t="b">
        <v>0</v>
      </c>
      <c r="J5919" t="b">
        <v>1</v>
      </c>
      <c r="K5919" t="s">
        <v>31</v>
      </c>
      <c r="L5919" t="s">
        <v>22</v>
      </c>
      <c r="M5919">
        <v>162500</v>
      </c>
      <c r="O5919" t="s">
        <v>53</v>
      </c>
      <c r="P5919" t="s">
        <v>8160</v>
      </c>
    </row>
    <row r="5920" spans="1:16" x14ac:dyDescent="0.35">
      <c r="A5920" t="s">
        <v>6907</v>
      </c>
      <c r="B5920" t="s">
        <v>8161</v>
      </c>
      <c r="C5920" t="s">
        <v>8162</v>
      </c>
      <c r="D5920" t="s">
        <v>36</v>
      </c>
      <c r="E5920" t="s">
        <v>20</v>
      </c>
      <c r="F5920" t="b">
        <v>0</v>
      </c>
      <c r="G5920" t="s">
        <v>43</v>
      </c>
      <c r="H5920" s="1">
        <v>45714.039849537039</v>
      </c>
      <c r="I5920" t="b">
        <v>0</v>
      </c>
      <c r="J5920" t="b">
        <v>1</v>
      </c>
      <c r="K5920" t="s">
        <v>31</v>
      </c>
      <c r="L5920" t="s">
        <v>22</v>
      </c>
      <c r="M5920">
        <v>84182</v>
      </c>
      <c r="O5920" t="s">
        <v>8163</v>
      </c>
      <c r="P5920" t="s">
        <v>8164</v>
      </c>
    </row>
    <row r="5921" spans="1:16" x14ac:dyDescent="0.35">
      <c r="A5921" t="s">
        <v>6907</v>
      </c>
      <c r="B5921" t="s">
        <v>8095</v>
      </c>
      <c r="C5921" t="s">
        <v>146</v>
      </c>
      <c r="D5921" t="s">
        <v>36</v>
      </c>
      <c r="E5921" t="s">
        <v>20</v>
      </c>
      <c r="F5921" t="b">
        <v>0</v>
      </c>
      <c r="G5921" t="s">
        <v>47</v>
      </c>
      <c r="H5921" s="1">
        <v>45714.121493055558</v>
      </c>
      <c r="I5921" t="b">
        <v>0</v>
      </c>
      <c r="J5921" t="b">
        <v>1</v>
      </c>
      <c r="K5921" t="s">
        <v>31</v>
      </c>
      <c r="L5921" t="s">
        <v>32</v>
      </c>
      <c r="N5921">
        <v>40.375</v>
      </c>
      <c r="O5921" t="s">
        <v>8096</v>
      </c>
      <c r="P5921" t="s">
        <v>1812</v>
      </c>
    </row>
    <row r="5922" spans="1:16" x14ac:dyDescent="0.35">
      <c r="A5922" t="s">
        <v>6907</v>
      </c>
      <c r="B5922" t="s">
        <v>6916</v>
      </c>
      <c r="C5922" t="s">
        <v>6845</v>
      </c>
      <c r="D5922" t="s">
        <v>36</v>
      </c>
      <c r="E5922" t="s">
        <v>20</v>
      </c>
      <c r="F5922" t="b">
        <v>0</v>
      </c>
      <c r="G5922" t="s">
        <v>43</v>
      </c>
      <c r="H5922" s="1">
        <v>45714.206342592603</v>
      </c>
      <c r="I5922" t="b">
        <v>0</v>
      </c>
      <c r="J5922" t="b">
        <v>0</v>
      </c>
      <c r="K5922" t="s">
        <v>31</v>
      </c>
      <c r="L5922" t="s">
        <v>22</v>
      </c>
      <c r="M5922">
        <v>132500</v>
      </c>
      <c r="O5922" t="s">
        <v>194</v>
      </c>
      <c r="P5922" t="s">
        <v>8165</v>
      </c>
    </row>
    <row r="5923" spans="1:16" x14ac:dyDescent="0.35">
      <c r="A5923" t="s">
        <v>6907</v>
      </c>
      <c r="B5923" t="s">
        <v>8166</v>
      </c>
      <c r="C5923" t="s">
        <v>2373</v>
      </c>
      <c r="D5923" t="s">
        <v>110</v>
      </c>
      <c r="E5923" t="s">
        <v>91</v>
      </c>
      <c r="F5923" t="b">
        <v>0</v>
      </c>
      <c r="G5923" t="s">
        <v>52</v>
      </c>
      <c r="H5923" s="1">
        <v>45714.252025462964</v>
      </c>
      <c r="I5923" t="b">
        <v>0</v>
      </c>
      <c r="J5923" t="b">
        <v>1</v>
      </c>
      <c r="K5923" t="s">
        <v>31</v>
      </c>
      <c r="L5923" t="s">
        <v>32</v>
      </c>
      <c r="N5923">
        <v>52.5</v>
      </c>
      <c r="O5923" t="s">
        <v>8167</v>
      </c>
      <c r="P5923" t="s">
        <v>8168</v>
      </c>
    </row>
    <row r="5924" spans="1:16" x14ac:dyDescent="0.35">
      <c r="A5924" t="s">
        <v>6907</v>
      </c>
      <c r="B5924" t="s">
        <v>8169</v>
      </c>
      <c r="C5924" t="s">
        <v>533</v>
      </c>
      <c r="D5924" t="s">
        <v>29</v>
      </c>
      <c r="E5924" t="s">
        <v>20</v>
      </c>
      <c r="F5924" t="b">
        <v>0</v>
      </c>
      <c r="G5924" t="s">
        <v>52</v>
      </c>
      <c r="H5924" s="1">
        <v>45714.252129629633</v>
      </c>
      <c r="I5924" t="b">
        <v>0</v>
      </c>
      <c r="J5924" t="b">
        <v>1</v>
      </c>
      <c r="K5924" t="s">
        <v>31</v>
      </c>
      <c r="L5924" t="s">
        <v>22</v>
      </c>
      <c r="M5924">
        <v>113000</v>
      </c>
      <c r="O5924" t="s">
        <v>8170</v>
      </c>
      <c r="P5924" t="s">
        <v>232</v>
      </c>
    </row>
    <row r="5925" spans="1:16" x14ac:dyDescent="0.35">
      <c r="A5925" t="s">
        <v>6907</v>
      </c>
      <c r="B5925" t="s">
        <v>7415</v>
      </c>
      <c r="C5925" t="s">
        <v>1188</v>
      </c>
      <c r="D5925" t="s">
        <v>110</v>
      </c>
      <c r="E5925" t="s">
        <v>20</v>
      </c>
      <c r="F5925" t="b">
        <v>0</v>
      </c>
      <c r="G5925" t="s">
        <v>47</v>
      </c>
      <c r="H5925" s="1">
        <v>45714.252337962957</v>
      </c>
      <c r="I5925" t="b">
        <v>0</v>
      </c>
      <c r="J5925" t="b">
        <v>1</v>
      </c>
      <c r="K5925" t="s">
        <v>31</v>
      </c>
      <c r="L5925" t="s">
        <v>22</v>
      </c>
      <c r="M5925">
        <v>128114.578125</v>
      </c>
      <c r="O5925" t="s">
        <v>8171</v>
      </c>
      <c r="P5925" t="s">
        <v>8172</v>
      </c>
    </row>
    <row r="5926" spans="1:16" x14ac:dyDescent="0.35">
      <c r="A5926" t="s">
        <v>6907</v>
      </c>
      <c r="B5926" t="s">
        <v>7567</v>
      </c>
      <c r="C5926" t="s">
        <v>8173</v>
      </c>
      <c r="D5926" t="s">
        <v>2245</v>
      </c>
      <c r="E5926" t="s">
        <v>20</v>
      </c>
      <c r="F5926" t="b">
        <v>0</v>
      </c>
      <c r="G5926" t="s">
        <v>2217</v>
      </c>
      <c r="H5926" s="1">
        <v>45714.292673611111</v>
      </c>
      <c r="I5926" t="b">
        <v>1</v>
      </c>
      <c r="J5926" t="b">
        <v>0</v>
      </c>
      <c r="K5926" t="s">
        <v>2217</v>
      </c>
      <c r="L5926" t="s">
        <v>22</v>
      </c>
      <c r="M5926">
        <v>65000</v>
      </c>
      <c r="O5926" t="s">
        <v>8174</v>
      </c>
      <c r="P5926" t="s">
        <v>8175</v>
      </c>
    </row>
    <row r="5927" spans="1:16" x14ac:dyDescent="0.35">
      <c r="A5927" t="s">
        <v>6907</v>
      </c>
      <c r="B5927" t="s">
        <v>7025</v>
      </c>
      <c r="C5927" t="s">
        <v>8176</v>
      </c>
      <c r="D5927" t="s">
        <v>36</v>
      </c>
      <c r="E5927" t="s">
        <v>20</v>
      </c>
      <c r="F5927" t="b">
        <v>0</v>
      </c>
      <c r="G5927" t="s">
        <v>52</v>
      </c>
      <c r="H5927" s="1">
        <v>45714.418715277781</v>
      </c>
      <c r="I5927" t="b">
        <v>0</v>
      </c>
      <c r="J5927" t="b">
        <v>1</v>
      </c>
      <c r="K5927" t="s">
        <v>31</v>
      </c>
      <c r="L5927" t="s">
        <v>22</v>
      </c>
      <c r="M5927">
        <v>149500</v>
      </c>
      <c r="O5927" t="s">
        <v>209</v>
      </c>
      <c r="P5927" t="s">
        <v>8177</v>
      </c>
    </row>
    <row r="5928" spans="1:16" x14ac:dyDescent="0.35">
      <c r="A5928" t="s">
        <v>6907</v>
      </c>
      <c r="B5928" t="s">
        <v>8178</v>
      </c>
      <c r="C5928" t="s">
        <v>6425</v>
      </c>
      <c r="D5928" t="s">
        <v>36</v>
      </c>
      <c r="E5928" t="s">
        <v>20</v>
      </c>
      <c r="F5928" t="b">
        <v>0</v>
      </c>
      <c r="G5928" t="s">
        <v>52</v>
      </c>
      <c r="H5928" s="1">
        <v>45714.418726851851</v>
      </c>
      <c r="I5928" t="b">
        <v>0</v>
      </c>
      <c r="J5928" t="b">
        <v>0</v>
      </c>
      <c r="K5928" t="s">
        <v>31</v>
      </c>
      <c r="L5928" t="s">
        <v>22</v>
      </c>
      <c r="M5928">
        <v>174500</v>
      </c>
      <c r="O5928" t="s">
        <v>209</v>
      </c>
      <c r="P5928" t="s">
        <v>8179</v>
      </c>
    </row>
    <row r="5929" spans="1:16" x14ac:dyDescent="0.35">
      <c r="A5929" t="s">
        <v>6907</v>
      </c>
      <c r="B5929" t="s">
        <v>6958</v>
      </c>
      <c r="C5929" t="s">
        <v>7183</v>
      </c>
      <c r="D5929" t="s">
        <v>29</v>
      </c>
      <c r="E5929" t="s">
        <v>296</v>
      </c>
      <c r="F5929" t="b">
        <v>0</v>
      </c>
      <c r="G5929" t="s">
        <v>47</v>
      </c>
      <c r="H5929" s="1">
        <v>45714.419085648151</v>
      </c>
      <c r="I5929" t="b">
        <v>0</v>
      </c>
      <c r="J5929" t="b">
        <v>1</v>
      </c>
      <c r="K5929" t="s">
        <v>31</v>
      </c>
      <c r="L5929" t="s">
        <v>22</v>
      </c>
      <c r="M5929">
        <v>135000</v>
      </c>
      <c r="O5929" t="s">
        <v>1225</v>
      </c>
      <c r="P5929" t="s">
        <v>7012</v>
      </c>
    </row>
    <row r="5930" spans="1:16" x14ac:dyDescent="0.35">
      <c r="A5930" t="s">
        <v>6907</v>
      </c>
      <c r="B5930" t="s">
        <v>7351</v>
      </c>
      <c r="C5930" t="s">
        <v>1188</v>
      </c>
      <c r="D5930" t="s">
        <v>110</v>
      </c>
      <c r="E5930" t="s">
        <v>436</v>
      </c>
      <c r="F5930" t="b">
        <v>0</v>
      </c>
      <c r="G5930" t="s">
        <v>52</v>
      </c>
      <c r="H5930" s="1">
        <v>45714.50204861111</v>
      </c>
      <c r="I5930" t="b">
        <v>0</v>
      </c>
      <c r="J5930" t="b">
        <v>0</v>
      </c>
      <c r="K5930" t="s">
        <v>31</v>
      </c>
      <c r="L5930" t="s">
        <v>22</v>
      </c>
      <c r="M5930">
        <v>180000</v>
      </c>
      <c r="O5930" t="s">
        <v>8180</v>
      </c>
      <c r="P5930" t="s">
        <v>8181</v>
      </c>
    </row>
    <row r="5931" spans="1:16" x14ac:dyDescent="0.35">
      <c r="A5931" t="s">
        <v>6907</v>
      </c>
      <c r="B5931" t="s">
        <v>7415</v>
      </c>
      <c r="C5931" t="s">
        <v>8182</v>
      </c>
      <c r="D5931" t="s">
        <v>36</v>
      </c>
      <c r="E5931" t="s">
        <v>20</v>
      </c>
      <c r="F5931" t="b">
        <v>0</v>
      </c>
      <c r="G5931" t="s">
        <v>52</v>
      </c>
      <c r="H5931" s="1">
        <v>45714.502222222232</v>
      </c>
      <c r="I5931" t="b">
        <v>0</v>
      </c>
      <c r="J5931" t="b">
        <v>0</v>
      </c>
      <c r="K5931" t="s">
        <v>31</v>
      </c>
      <c r="L5931" t="s">
        <v>22</v>
      </c>
      <c r="M5931">
        <v>117000</v>
      </c>
      <c r="O5931" t="s">
        <v>8183</v>
      </c>
      <c r="P5931" t="s">
        <v>8184</v>
      </c>
    </row>
    <row r="5932" spans="1:16" x14ac:dyDescent="0.35">
      <c r="A5932" t="s">
        <v>6907</v>
      </c>
      <c r="B5932" t="s">
        <v>8185</v>
      </c>
      <c r="C5932" t="s">
        <v>8186</v>
      </c>
      <c r="D5932" t="s">
        <v>36</v>
      </c>
      <c r="E5932" t="s">
        <v>91</v>
      </c>
      <c r="F5932" t="b">
        <v>0</v>
      </c>
      <c r="G5932" t="s">
        <v>47</v>
      </c>
      <c r="H5932" s="1">
        <v>45714.627476851849</v>
      </c>
      <c r="I5932" t="b">
        <v>1</v>
      </c>
      <c r="J5932" t="b">
        <v>1</v>
      </c>
      <c r="K5932" t="s">
        <v>31</v>
      </c>
      <c r="L5932" t="s">
        <v>32</v>
      </c>
      <c r="N5932">
        <v>67</v>
      </c>
      <c r="O5932" t="s">
        <v>317</v>
      </c>
      <c r="P5932" t="s">
        <v>8187</v>
      </c>
    </row>
    <row r="5933" spans="1:16" x14ac:dyDescent="0.35">
      <c r="A5933" t="s">
        <v>6907</v>
      </c>
      <c r="B5933" t="s">
        <v>8188</v>
      </c>
      <c r="C5933" t="s">
        <v>201</v>
      </c>
      <c r="D5933" t="s">
        <v>110</v>
      </c>
      <c r="E5933" t="s">
        <v>20</v>
      </c>
      <c r="F5933" t="b">
        <v>0</v>
      </c>
      <c r="G5933" t="s">
        <v>43</v>
      </c>
      <c r="H5933" s="1">
        <v>45714.706238425933</v>
      </c>
      <c r="I5933" t="b">
        <v>0</v>
      </c>
      <c r="J5933" t="b">
        <v>0</v>
      </c>
      <c r="K5933" t="s">
        <v>31</v>
      </c>
      <c r="L5933" t="s">
        <v>22</v>
      </c>
      <c r="M5933">
        <v>202500</v>
      </c>
      <c r="O5933" t="s">
        <v>1620</v>
      </c>
      <c r="P5933" t="s">
        <v>8189</v>
      </c>
    </row>
    <row r="5934" spans="1:16" x14ac:dyDescent="0.35">
      <c r="A5934" t="s">
        <v>6907</v>
      </c>
      <c r="B5934" t="s">
        <v>8190</v>
      </c>
      <c r="C5934" t="s">
        <v>7314</v>
      </c>
      <c r="D5934" t="s">
        <v>321</v>
      </c>
      <c r="E5934" t="s">
        <v>91</v>
      </c>
      <c r="F5934" t="b">
        <v>0</v>
      </c>
      <c r="G5934" t="s">
        <v>52</v>
      </c>
      <c r="H5934" s="1">
        <v>45714.710416666669</v>
      </c>
      <c r="I5934" t="b">
        <v>1</v>
      </c>
      <c r="J5934" t="b">
        <v>0</v>
      </c>
      <c r="K5934" t="s">
        <v>31</v>
      </c>
      <c r="L5934" t="s">
        <v>32</v>
      </c>
      <c r="N5934">
        <v>65</v>
      </c>
      <c r="O5934" t="s">
        <v>8191</v>
      </c>
      <c r="P5934" t="s">
        <v>232</v>
      </c>
    </row>
    <row r="5935" spans="1:16" x14ac:dyDescent="0.35">
      <c r="A5935" t="s">
        <v>6907</v>
      </c>
      <c r="B5935" t="s">
        <v>8192</v>
      </c>
      <c r="C5935" t="s">
        <v>6240</v>
      </c>
      <c r="D5935" t="s">
        <v>36</v>
      </c>
      <c r="E5935" t="s">
        <v>20</v>
      </c>
      <c r="F5935" t="b">
        <v>0</v>
      </c>
      <c r="G5935" t="s">
        <v>52</v>
      </c>
      <c r="H5935" s="1">
        <v>45714.710497685177</v>
      </c>
      <c r="I5935" t="b">
        <v>0</v>
      </c>
      <c r="J5935" t="b">
        <v>1</v>
      </c>
      <c r="K5935" t="s">
        <v>31</v>
      </c>
      <c r="L5935" t="s">
        <v>22</v>
      </c>
      <c r="M5935">
        <v>120000</v>
      </c>
      <c r="O5935" t="s">
        <v>100</v>
      </c>
      <c r="P5935" t="s">
        <v>8193</v>
      </c>
    </row>
    <row r="5936" spans="1:16" x14ac:dyDescent="0.35">
      <c r="A5936" t="s">
        <v>6907</v>
      </c>
      <c r="B5936" t="s">
        <v>8194</v>
      </c>
      <c r="C5936" t="s">
        <v>8195</v>
      </c>
      <c r="D5936" t="s">
        <v>36</v>
      </c>
      <c r="E5936" t="s">
        <v>20</v>
      </c>
      <c r="F5936" t="b">
        <v>0</v>
      </c>
      <c r="G5936" t="s">
        <v>47</v>
      </c>
      <c r="H5936" s="1">
        <v>45714.710879629631</v>
      </c>
      <c r="I5936" t="b">
        <v>0</v>
      </c>
      <c r="J5936" t="b">
        <v>1</v>
      </c>
      <c r="K5936" t="s">
        <v>31</v>
      </c>
      <c r="L5936" t="s">
        <v>22</v>
      </c>
      <c r="M5936">
        <v>127500</v>
      </c>
      <c r="O5936" t="s">
        <v>1306</v>
      </c>
      <c r="P5936" t="s">
        <v>8196</v>
      </c>
    </row>
    <row r="5937" spans="1:16" x14ac:dyDescent="0.35">
      <c r="A5937" t="s">
        <v>6907</v>
      </c>
      <c r="B5937" t="s">
        <v>7967</v>
      </c>
      <c r="C5937" t="s">
        <v>3355</v>
      </c>
      <c r="D5937" t="s">
        <v>443</v>
      </c>
      <c r="E5937" t="s">
        <v>20</v>
      </c>
      <c r="F5937" t="b">
        <v>0</v>
      </c>
      <c r="G5937" t="s">
        <v>171</v>
      </c>
      <c r="H5937" s="1">
        <v>45714.719398148147</v>
      </c>
      <c r="I5937" t="b">
        <v>0</v>
      </c>
      <c r="J5937" t="b">
        <v>0</v>
      </c>
      <c r="K5937" t="s">
        <v>31</v>
      </c>
      <c r="L5937" t="s">
        <v>22</v>
      </c>
      <c r="M5937">
        <v>126268</v>
      </c>
      <c r="O5937" t="s">
        <v>8083</v>
      </c>
      <c r="P5937" t="s">
        <v>8197</v>
      </c>
    </row>
    <row r="5938" spans="1:16" x14ac:dyDescent="0.35">
      <c r="A5938" t="s">
        <v>6907</v>
      </c>
      <c r="B5938" t="s">
        <v>7567</v>
      </c>
      <c r="C5938" t="s">
        <v>18</v>
      </c>
      <c r="D5938" t="s">
        <v>19</v>
      </c>
      <c r="E5938" t="s">
        <v>91</v>
      </c>
      <c r="F5938" t="b">
        <v>1</v>
      </c>
      <c r="G5938" t="s">
        <v>730</v>
      </c>
      <c r="H5938" s="1">
        <v>45714.724594907413</v>
      </c>
      <c r="I5938" t="b">
        <v>0</v>
      </c>
      <c r="J5938" t="b">
        <v>0</v>
      </c>
      <c r="K5938" t="s">
        <v>730</v>
      </c>
      <c r="L5938" t="s">
        <v>22</v>
      </c>
      <c r="M5938">
        <v>100000</v>
      </c>
      <c r="O5938" t="s">
        <v>1123</v>
      </c>
      <c r="P5938" t="s">
        <v>8198</v>
      </c>
    </row>
    <row r="5939" spans="1:16" x14ac:dyDescent="0.35">
      <c r="A5939" t="s">
        <v>6907</v>
      </c>
      <c r="B5939" t="s">
        <v>6916</v>
      </c>
      <c r="C5939" t="s">
        <v>5914</v>
      </c>
      <c r="D5939" t="s">
        <v>269</v>
      </c>
      <c r="E5939" t="s">
        <v>20</v>
      </c>
      <c r="F5939" t="b">
        <v>0</v>
      </c>
      <c r="G5939" t="s">
        <v>52</v>
      </c>
      <c r="H5939" s="1">
        <v>45714.752060185187</v>
      </c>
      <c r="I5939" t="b">
        <v>1</v>
      </c>
      <c r="J5939" t="b">
        <v>0</v>
      </c>
      <c r="K5939" t="s">
        <v>31</v>
      </c>
      <c r="L5939" t="s">
        <v>22</v>
      </c>
      <c r="M5939">
        <v>190000</v>
      </c>
      <c r="O5939" t="s">
        <v>2537</v>
      </c>
      <c r="P5939" t="s">
        <v>8199</v>
      </c>
    </row>
    <row r="5940" spans="1:16" x14ac:dyDescent="0.35">
      <c r="A5940" t="s">
        <v>6907</v>
      </c>
      <c r="B5940" t="s">
        <v>8200</v>
      </c>
      <c r="C5940" t="s">
        <v>8201</v>
      </c>
      <c r="D5940" t="s">
        <v>17437</v>
      </c>
      <c r="E5940" t="s">
        <v>20</v>
      </c>
      <c r="F5940" t="b">
        <v>0</v>
      </c>
      <c r="G5940" t="s">
        <v>47</v>
      </c>
      <c r="H5940" s="1">
        <v>45714.75236111111</v>
      </c>
      <c r="I5940" t="b">
        <v>1</v>
      </c>
      <c r="J5940" t="b">
        <v>0</v>
      </c>
      <c r="K5940" t="s">
        <v>31</v>
      </c>
      <c r="L5940" t="s">
        <v>22</v>
      </c>
      <c r="M5940">
        <v>100000</v>
      </c>
      <c r="O5940" t="s">
        <v>61</v>
      </c>
      <c r="P5940" t="s">
        <v>8202</v>
      </c>
    </row>
    <row r="5941" spans="1:16" x14ac:dyDescent="0.35">
      <c r="A5941" t="s">
        <v>6907</v>
      </c>
      <c r="B5941" t="s">
        <v>7292</v>
      </c>
      <c r="C5941" t="s">
        <v>5914</v>
      </c>
      <c r="D5941" t="s">
        <v>110</v>
      </c>
      <c r="E5941" t="s">
        <v>20</v>
      </c>
      <c r="F5941" t="b">
        <v>0</v>
      </c>
      <c r="G5941" t="s">
        <v>43</v>
      </c>
      <c r="H5941" s="1">
        <v>45714.794340277767</v>
      </c>
      <c r="I5941" t="b">
        <v>0</v>
      </c>
      <c r="J5941" t="b">
        <v>1</v>
      </c>
      <c r="K5941" t="s">
        <v>31</v>
      </c>
      <c r="L5941" t="s">
        <v>22</v>
      </c>
      <c r="M5941">
        <v>260000</v>
      </c>
      <c r="O5941" t="s">
        <v>6348</v>
      </c>
      <c r="P5941" t="s">
        <v>8203</v>
      </c>
    </row>
    <row r="5942" spans="1:16" x14ac:dyDescent="0.35">
      <c r="A5942" t="s">
        <v>6907</v>
      </c>
      <c r="B5942" t="s">
        <v>7131</v>
      </c>
      <c r="C5942" t="s">
        <v>1642</v>
      </c>
      <c r="D5942" t="s">
        <v>110</v>
      </c>
      <c r="E5942" t="s">
        <v>20</v>
      </c>
      <c r="F5942" t="b">
        <v>0</v>
      </c>
      <c r="G5942" t="s">
        <v>52</v>
      </c>
      <c r="H5942" s="1">
        <v>45714.877060185187</v>
      </c>
      <c r="I5942" t="b">
        <v>0</v>
      </c>
      <c r="J5942" t="b">
        <v>1</v>
      </c>
      <c r="K5942" t="s">
        <v>31</v>
      </c>
      <c r="L5942" t="s">
        <v>22</v>
      </c>
      <c r="M5942">
        <v>142500</v>
      </c>
      <c r="O5942" t="s">
        <v>2794</v>
      </c>
      <c r="P5942" t="s">
        <v>8204</v>
      </c>
    </row>
    <row r="5943" spans="1:16" x14ac:dyDescent="0.35">
      <c r="A5943" t="s">
        <v>6907</v>
      </c>
      <c r="B5943" t="s">
        <v>8205</v>
      </c>
      <c r="C5943" t="s">
        <v>2417</v>
      </c>
      <c r="D5943" t="s">
        <v>269</v>
      </c>
      <c r="E5943" t="s">
        <v>91</v>
      </c>
      <c r="F5943" t="b">
        <v>0</v>
      </c>
      <c r="G5943" t="s">
        <v>52</v>
      </c>
      <c r="H5943" s="1">
        <v>45715.00204861111</v>
      </c>
      <c r="I5943" t="b">
        <v>1</v>
      </c>
      <c r="J5943" t="b">
        <v>0</v>
      </c>
      <c r="K5943" t="s">
        <v>31</v>
      </c>
      <c r="L5943" t="s">
        <v>32</v>
      </c>
      <c r="N5943">
        <v>55</v>
      </c>
      <c r="O5943" t="s">
        <v>7212</v>
      </c>
      <c r="P5943" t="s">
        <v>8206</v>
      </c>
    </row>
    <row r="5944" spans="1:16" x14ac:dyDescent="0.35">
      <c r="A5944" t="s">
        <v>6907</v>
      </c>
      <c r="B5944" t="s">
        <v>8207</v>
      </c>
      <c r="C5944" t="s">
        <v>8208</v>
      </c>
      <c r="D5944" t="s">
        <v>115</v>
      </c>
      <c r="E5944" t="s">
        <v>20</v>
      </c>
      <c r="F5944" t="b">
        <v>0</v>
      </c>
      <c r="G5944" t="s">
        <v>52</v>
      </c>
      <c r="H5944" s="1">
        <v>45715.002141203702</v>
      </c>
      <c r="I5944" t="b">
        <v>1</v>
      </c>
      <c r="J5944" t="b">
        <v>0</v>
      </c>
      <c r="K5944" t="s">
        <v>31</v>
      </c>
      <c r="L5944" t="s">
        <v>22</v>
      </c>
      <c r="M5944">
        <v>124753.5</v>
      </c>
      <c r="O5944" t="s">
        <v>8209</v>
      </c>
      <c r="P5944" t="s">
        <v>8210</v>
      </c>
    </row>
    <row r="5945" spans="1:16" x14ac:dyDescent="0.35">
      <c r="A5945" t="s">
        <v>6907</v>
      </c>
      <c r="B5945" t="s">
        <v>8211</v>
      </c>
      <c r="C5945" t="s">
        <v>7077</v>
      </c>
      <c r="D5945" t="s">
        <v>36</v>
      </c>
      <c r="E5945" t="s">
        <v>20</v>
      </c>
      <c r="F5945" t="b">
        <v>0</v>
      </c>
      <c r="G5945" t="s">
        <v>52</v>
      </c>
      <c r="H5945" s="1">
        <v>45715.085601851853</v>
      </c>
      <c r="I5945" t="b">
        <v>0</v>
      </c>
      <c r="J5945" t="b">
        <v>1</v>
      </c>
      <c r="K5945" t="s">
        <v>31</v>
      </c>
      <c r="L5945" t="s">
        <v>22</v>
      </c>
      <c r="M5945">
        <v>158300</v>
      </c>
      <c r="O5945" t="s">
        <v>607</v>
      </c>
      <c r="P5945" t="s">
        <v>8212</v>
      </c>
    </row>
    <row r="5946" spans="1:16" x14ac:dyDescent="0.35">
      <c r="A5946" t="s">
        <v>6907</v>
      </c>
      <c r="B5946" t="s">
        <v>8213</v>
      </c>
      <c r="C5946" t="s">
        <v>257</v>
      </c>
      <c r="D5946" t="s">
        <v>36</v>
      </c>
      <c r="E5946" t="s">
        <v>20</v>
      </c>
      <c r="F5946" t="b">
        <v>0</v>
      </c>
      <c r="G5946" t="s">
        <v>47</v>
      </c>
      <c r="H5946" s="1">
        <v>45715.125532407408</v>
      </c>
      <c r="I5946" t="b">
        <v>0</v>
      </c>
      <c r="J5946" t="b">
        <v>0</v>
      </c>
      <c r="K5946" t="s">
        <v>31</v>
      </c>
      <c r="L5946" t="s">
        <v>32</v>
      </c>
      <c r="N5946">
        <v>22</v>
      </c>
      <c r="O5946" t="s">
        <v>8214</v>
      </c>
      <c r="P5946" t="s">
        <v>2456</v>
      </c>
    </row>
    <row r="5947" spans="1:16" x14ac:dyDescent="0.35">
      <c r="A5947" t="s">
        <v>6907</v>
      </c>
      <c r="B5947" t="s">
        <v>6907</v>
      </c>
      <c r="C5947" t="s">
        <v>919</v>
      </c>
      <c r="D5947" t="s">
        <v>110</v>
      </c>
      <c r="E5947" t="s">
        <v>20</v>
      </c>
      <c r="F5947" t="b">
        <v>0</v>
      </c>
      <c r="G5947" t="s">
        <v>52</v>
      </c>
      <c r="H5947" s="1">
        <v>45715.252025462964</v>
      </c>
      <c r="I5947" t="b">
        <v>0</v>
      </c>
      <c r="J5947" t="b">
        <v>1</v>
      </c>
      <c r="K5947" t="s">
        <v>31</v>
      </c>
      <c r="L5947" t="s">
        <v>22</v>
      </c>
      <c r="M5947">
        <v>113400</v>
      </c>
      <c r="O5947" t="s">
        <v>8215</v>
      </c>
      <c r="P5947" t="s">
        <v>8216</v>
      </c>
    </row>
    <row r="5948" spans="1:16" x14ac:dyDescent="0.35">
      <c r="A5948" t="s">
        <v>6907</v>
      </c>
      <c r="B5948" t="s">
        <v>7714</v>
      </c>
      <c r="C5948" t="s">
        <v>8217</v>
      </c>
      <c r="D5948" t="s">
        <v>42</v>
      </c>
      <c r="E5948" t="s">
        <v>20</v>
      </c>
      <c r="F5948" t="b">
        <v>0</v>
      </c>
      <c r="G5948" t="s">
        <v>52</v>
      </c>
      <c r="H5948" s="1">
        <v>45715.252187500002</v>
      </c>
      <c r="I5948" t="b">
        <v>1</v>
      </c>
      <c r="J5948" t="b">
        <v>0</v>
      </c>
      <c r="K5948" t="s">
        <v>31</v>
      </c>
      <c r="L5948" t="s">
        <v>32</v>
      </c>
      <c r="N5948">
        <v>67.5</v>
      </c>
      <c r="O5948" t="s">
        <v>8218</v>
      </c>
      <c r="P5948" t="s">
        <v>8219</v>
      </c>
    </row>
    <row r="5949" spans="1:16" x14ac:dyDescent="0.35">
      <c r="A5949" t="s">
        <v>6907</v>
      </c>
      <c r="B5949" t="s">
        <v>8220</v>
      </c>
      <c r="C5949" t="s">
        <v>861</v>
      </c>
      <c r="D5949" t="s">
        <v>2387</v>
      </c>
      <c r="E5949" t="s">
        <v>20</v>
      </c>
      <c r="F5949" t="b">
        <v>0</v>
      </c>
      <c r="G5949" t="s">
        <v>47</v>
      </c>
      <c r="H5949" s="1">
        <v>45715.252337962957</v>
      </c>
      <c r="I5949" t="b">
        <v>1</v>
      </c>
      <c r="J5949" t="b">
        <v>1</v>
      </c>
      <c r="K5949" t="s">
        <v>31</v>
      </c>
      <c r="L5949" t="s">
        <v>22</v>
      </c>
      <c r="M5949">
        <v>104000</v>
      </c>
      <c r="O5949" t="s">
        <v>4754</v>
      </c>
      <c r="P5949" t="s">
        <v>8221</v>
      </c>
    </row>
    <row r="5950" spans="1:16" x14ac:dyDescent="0.35">
      <c r="A5950" t="s">
        <v>6907</v>
      </c>
      <c r="B5950" t="s">
        <v>8222</v>
      </c>
      <c r="C5950" t="s">
        <v>8223</v>
      </c>
      <c r="D5950" t="s">
        <v>17445</v>
      </c>
      <c r="E5950" t="s">
        <v>20</v>
      </c>
      <c r="F5950" t="b">
        <v>0</v>
      </c>
      <c r="G5950" t="s">
        <v>948</v>
      </c>
      <c r="H5950" s="1">
        <v>45715.258703703701</v>
      </c>
      <c r="I5950" t="b">
        <v>0</v>
      </c>
      <c r="J5950" t="b">
        <v>0</v>
      </c>
      <c r="K5950" t="s">
        <v>948</v>
      </c>
      <c r="L5950" t="s">
        <v>22</v>
      </c>
      <c r="M5950">
        <v>106718</v>
      </c>
      <c r="O5950" t="s">
        <v>8224</v>
      </c>
      <c r="P5950" t="s">
        <v>1563</v>
      </c>
    </row>
    <row r="5951" spans="1:16" x14ac:dyDescent="0.35">
      <c r="A5951" t="s">
        <v>6907</v>
      </c>
      <c r="B5951" t="s">
        <v>8225</v>
      </c>
      <c r="C5951" t="s">
        <v>1828</v>
      </c>
      <c r="D5951" t="s">
        <v>42</v>
      </c>
      <c r="E5951" t="s">
        <v>20</v>
      </c>
      <c r="F5951" t="b">
        <v>0</v>
      </c>
      <c r="G5951" t="s">
        <v>994</v>
      </c>
      <c r="H5951" s="1">
        <v>45715.273460648154</v>
      </c>
      <c r="I5951" t="b">
        <v>1</v>
      </c>
      <c r="J5951" t="b">
        <v>0</v>
      </c>
      <c r="K5951" t="s">
        <v>994</v>
      </c>
      <c r="L5951" t="s">
        <v>32</v>
      </c>
      <c r="N5951">
        <v>25.244998931884769</v>
      </c>
      <c r="O5951" t="s">
        <v>2920</v>
      </c>
      <c r="P5951" t="s">
        <v>8123</v>
      </c>
    </row>
    <row r="5952" spans="1:16" x14ac:dyDescent="0.35">
      <c r="A5952" t="s">
        <v>6907</v>
      </c>
      <c r="B5952" t="s">
        <v>8226</v>
      </c>
      <c r="C5952" t="s">
        <v>7486</v>
      </c>
      <c r="D5952" t="s">
        <v>29</v>
      </c>
      <c r="E5952" t="s">
        <v>20</v>
      </c>
      <c r="F5952" t="b">
        <v>0</v>
      </c>
      <c r="G5952" t="s">
        <v>52</v>
      </c>
      <c r="H5952" s="1">
        <v>45715.335474537038</v>
      </c>
      <c r="I5952" t="b">
        <v>0</v>
      </c>
      <c r="J5952" t="b">
        <v>1</v>
      </c>
      <c r="K5952" t="s">
        <v>31</v>
      </c>
      <c r="L5952" t="s">
        <v>22</v>
      </c>
      <c r="M5952">
        <v>131500</v>
      </c>
      <c r="O5952" t="s">
        <v>8227</v>
      </c>
      <c r="P5952" t="s">
        <v>8228</v>
      </c>
    </row>
    <row r="5953" spans="1:16" x14ac:dyDescent="0.35">
      <c r="A5953" t="s">
        <v>6907</v>
      </c>
      <c r="B5953" t="s">
        <v>8229</v>
      </c>
      <c r="C5953" t="s">
        <v>18</v>
      </c>
      <c r="D5953" t="s">
        <v>6984</v>
      </c>
      <c r="E5953" t="s">
        <v>91</v>
      </c>
      <c r="F5953" t="b">
        <v>1</v>
      </c>
      <c r="G5953" t="s">
        <v>52</v>
      </c>
      <c r="H5953" s="1">
        <v>45715.460474537038</v>
      </c>
      <c r="I5953" t="b">
        <v>1</v>
      </c>
      <c r="J5953" t="b">
        <v>0</v>
      </c>
      <c r="K5953" t="s">
        <v>31</v>
      </c>
      <c r="L5953" t="s">
        <v>32</v>
      </c>
      <c r="N5953">
        <v>18</v>
      </c>
      <c r="O5953" t="s">
        <v>6984</v>
      </c>
      <c r="P5953" t="s">
        <v>8230</v>
      </c>
    </row>
    <row r="5954" spans="1:16" x14ac:dyDescent="0.35">
      <c r="A5954" t="s">
        <v>6907</v>
      </c>
      <c r="B5954" t="s">
        <v>8231</v>
      </c>
      <c r="C5954" t="s">
        <v>18</v>
      </c>
      <c r="D5954" t="s">
        <v>36</v>
      </c>
      <c r="E5954" t="s">
        <v>20</v>
      </c>
      <c r="F5954" t="b">
        <v>1</v>
      </c>
      <c r="G5954" t="s">
        <v>43</v>
      </c>
      <c r="H5954" s="1">
        <v>45715.584108796298</v>
      </c>
      <c r="I5954" t="b">
        <v>0</v>
      </c>
      <c r="J5954" t="b">
        <v>0</v>
      </c>
      <c r="K5954" t="s">
        <v>31</v>
      </c>
      <c r="L5954" t="s">
        <v>22</v>
      </c>
      <c r="M5954">
        <v>160000</v>
      </c>
      <c r="O5954" t="s">
        <v>2537</v>
      </c>
      <c r="P5954" t="s">
        <v>8232</v>
      </c>
    </row>
    <row r="5955" spans="1:16" x14ac:dyDescent="0.35">
      <c r="A5955" t="s">
        <v>6907</v>
      </c>
      <c r="B5955" t="s">
        <v>8233</v>
      </c>
      <c r="C5955" t="s">
        <v>31</v>
      </c>
      <c r="D5955" t="s">
        <v>249</v>
      </c>
      <c r="E5955" t="s">
        <v>20</v>
      </c>
      <c r="F5955" t="b">
        <v>0</v>
      </c>
      <c r="G5955" t="s">
        <v>52</v>
      </c>
      <c r="H5955" s="1">
        <v>45715.627141203702</v>
      </c>
      <c r="I5955" t="b">
        <v>0</v>
      </c>
      <c r="J5955" t="b">
        <v>0</v>
      </c>
      <c r="K5955" t="s">
        <v>31</v>
      </c>
      <c r="L5955" t="s">
        <v>22</v>
      </c>
      <c r="M5955">
        <v>184799.5</v>
      </c>
      <c r="O5955" t="s">
        <v>2940</v>
      </c>
      <c r="P5955" t="s">
        <v>8234</v>
      </c>
    </row>
    <row r="5956" spans="1:16" x14ac:dyDescent="0.35">
      <c r="A5956" t="s">
        <v>6907</v>
      </c>
      <c r="B5956" t="s">
        <v>8235</v>
      </c>
      <c r="C5956" t="s">
        <v>105</v>
      </c>
      <c r="D5956" t="s">
        <v>249</v>
      </c>
      <c r="E5956" t="s">
        <v>20</v>
      </c>
      <c r="F5956" t="b">
        <v>0</v>
      </c>
      <c r="G5956" t="s">
        <v>105</v>
      </c>
      <c r="H5956" s="1">
        <v>45715.629212962973</v>
      </c>
      <c r="I5956" t="b">
        <v>0</v>
      </c>
      <c r="J5956" t="b">
        <v>0</v>
      </c>
      <c r="K5956" t="s">
        <v>105</v>
      </c>
      <c r="L5956" t="s">
        <v>22</v>
      </c>
      <c r="M5956">
        <v>32000</v>
      </c>
      <c r="O5956" t="s">
        <v>1324</v>
      </c>
      <c r="P5956" t="s">
        <v>8236</v>
      </c>
    </row>
    <row r="5957" spans="1:16" x14ac:dyDescent="0.35">
      <c r="A5957" t="s">
        <v>6907</v>
      </c>
      <c r="B5957" t="s">
        <v>8237</v>
      </c>
      <c r="C5957" t="s">
        <v>105</v>
      </c>
      <c r="D5957" t="s">
        <v>249</v>
      </c>
      <c r="E5957" t="s">
        <v>20</v>
      </c>
      <c r="F5957" t="b">
        <v>0</v>
      </c>
      <c r="G5957" t="s">
        <v>105</v>
      </c>
      <c r="H5957" s="1">
        <v>45715.629224537042</v>
      </c>
      <c r="I5957" t="b">
        <v>0</v>
      </c>
      <c r="J5957" t="b">
        <v>0</v>
      </c>
      <c r="K5957" t="s">
        <v>105</v>
      </c>
      <c r="L5957" t="s">
        <v>22</v>
      </c>
      <c r="M5957">
        <v>65000</v>
      </c>
      <c r="O5957" t="s">
        <v>1324</v>
      </c>
      <c r="P5957" t="s">
        <v>8238</v>
      </c>
    </row>
    <row r="5958" spans="1:16" x14ac:dyDescent="0.35">
      <c r="A5958" t="s">
        <v>6907</v>
      </c>
      <c r="B5958" t="s">
        <v>8239</v>
      </c>
      <c r="C5958" t="s">
        <v>948</v>
      </c>
      <c r="D5958" t="s">
        <v>249</v>
      </c>
      <c r="E5958" t="s">
        <v>20</v>
      </c>
      <c r="F5958" t="b">
        <v>0</v>
      </c>
      <c r="G5958" t="s">
        <v>948</v>
      </c>
      <c r="H5958" s="1">
        <v>45715.633634259262</v>
      </c>
      <c r="I5958" t="b">
        <v>1</v>
      </c>
      <c r="J5958" t="b">
        <v>0</v>
      </c>
      <c r="K5958" t="s">
        <v>948</v>
      </c>
      <c r="L5958" t="s">
        <v>22</v>
      </c>
      <c r="M5958">
        <v>83999.5</v>
      </c>
      <c r="O5958" t="s">
        <v>306</v>
      </c>
      <c r="P5958" t="s">
        <v>8240</v>
      </c>
    </row>
    <row r="5959" spans="1:16" x14ac:dyDescent="0.35">
      <c r="A5959" t="s">
        <v>6907</v>
      </c>
      <c r="B5959" t="s">
        <v>8241</v>
      </c>
      <c r="C5959" t="s">
        <v>193</v>
      </c>
      <c r="D5959" t="s">
        <v>36</v>
      </c>
      <c r="E5959" t="s">
        <v>204</v>
      </c>
      <c r="F5959" t="b">
        <v>0</v>
      </c>
      <c r="G5959" t="s">
        <v>52</v>
      </c>
      <c r="H5959" s="1">
        <v>45715.668888888889</v>
      </c>
      <c r="I5959" t="b">
        <v>0</v>
      </c>
      <c r="J5959" t="b">
        <v>1</v>
      </c>
      <c r="K5959" t="s">
        <v>31</v>
      </c>
      <c r="L5959" t="s">
        <v>32</v>
      </c>
      <c r="N5959">
        <v>23</v>
      </c>
      <c r="O5959" t="s">
        <v>8242</v>
      </c>
      <c r="P5959" t="s">
        <v>8243</v>
      </c>
    </row>
    <row r="5960" spans="1:16" x14ac:dyDescent="0.35">
      <c r="A5960" t="s">
        <v>6907</v>
      </c>
      <c r="B5960" t="s">
        <v>8244</v>
      </c>
      <c r="C5960" t="s">
        <v>6756</v>
      </c>
      <c r="D5960" t="s">
        <v>29</v>
      </c>
      <c r="E5960" t="s">
        <v>20</v>
      </c>
      <c r="F5960" t="b">
        <v>0</v>
      </c>
      <c r="G5960" t="s">
        <v>47</v>
      </c>
      <c r="H5960" s="1">
        <v>45715.669131944444</v>
      </c>
      <c r="I5960" t="b">
        <v>1</v>
      </c>
      <c r="J5960" t="b">
        <v>1</v>
      </c>
      <c r="K5960" t="s">
        <v>31</v>
      </c>
      <c r="L5960" t="s">
        <v>32</v>
      </c>
      <c r="N5960">
        <v>66.5</v>
      </c>
      <c r="O5960" t="s">
        <v>8245</v>
      </c>
      <c r="P5960" t="s">
        <v>8246</v>
      </c>
    </row>
    <row r="5961" spans="1:16" x14ac:dyDescent="0.35">
      <c r="A5961" t="s">
        <v>6907</v>
      </c>
      <c r="B5961" t="s">
        <v>6907</v>
      </c>
      <c r="C5961" t="s">
        <v>2942</v>
      </c>
      <c r="D5961" t="s">
        <v>36</v>
      </c>
      <c r="E5961" t="s">
        <v>20</v>
      </c>
      <c r="F5961" t="b">
        <v>0</v>
      </c>
      <c r="G5961" t="s">
        <v>47</v>
      </c>
      <c r="H5961" s="1">
        <v>45715.752465277779</v>
      </c>
      <c r="I5961" t="b">
        <v>0</v>
      </c>
      <c r="J5961" t="b">
        <v>1</v>
      </c>
      <c r="K5961" t="s">
        <v>31</v>
      </c>
      <c r="L5961" t="s">
        <v>22</v>
      </c>
      <c r="M5961">
        <v>135000</v>
      </c>
      <c r="O5961" t="s">
        <v>8247</v>
      </c>
      <c r="P5961" t="s">
        <v>8248</v>
      </c>
    </row>
    <row r="5962" spans="1:16" x14ac:dyDescent="0.35">
      <c r="A5962" t="s">
        <v>6907</v>
      </c>
      <c r="B5962" t="s">
        <v>8249</v>
      </c>
      <c r="C5962" t="s">
        <v>320</v>
      </c>
      <c r="D5962" t="s">
        <v>36</v>
      </c>
      <c r="E5962" t="s">
        <v>20</v>
      </c>
      <c r="F5962" t="b">
        <v>0</v>
      </c>
      <c r="G5962" t="s">
        <v>43</v>
      </c>
      <c r="H5962" s="1">
        <v>45715.836157407408</v>
      </c>
      <c r="I5962" t="b">
        <v>0</v>
      </c>
      <c r="J5962" t="b">
        <v>1</v>
      </c>
      <c r="K5962" t="s">
        <v>31</v>
      </c>
      <c r="L5962" t="s">
        <v>22</v>
      </c>
      <c r="M5962">
        <v>123800</v>
      </c>
      <c r="O5962" t="s">
        <v>607</v>
      </c>
      <c r="P5962" t="s">
        <v>8250</v>
      </c>
    </row>
    <row r="5963" spans="1:16" x14ac:dyDescent="0.35">
      <c r="A5963" t="s">
        <v>6907</v>
      </c>
      <c r="B5963" t="s">
        <v>8251</v>
      </c>
      <c r="C5963" t="s">
        <v>175</v>
      </c>
      <c r="D5963" t="s">
        <v>36</v>
      </c>
      <c r="E5963" t="s">
        <v>91</v>
      </c>
      <c r="F5963" t="b">
        <v>0</v>
      </c>
      <c r="G5963" t="s">
        <v>47</v>
      </c>
      <c r="H5963" s="1">
        <v>45715.875520833331</v>
      </c>
      <c r="I5963" t="b">
        <v>1</v>
      </c>
      <c r="J5963" t="b">
        <v>0</v>
      </c>
      <c r="K5963" t="s">
        <v>31</v>
      </c>
      <c r="L5963" t="s">
        <v>32</v>
      </c>
      <c r="N5963">
        <v>26.5</v>
      </c>
      <c r="O5963" t="s">
        <v>3748</v>
      </c>
      <c r="P5963" t="s">
        <v>8252</v>
      </c>
    </row>
    <row r="5964" spans="1:16" x14ac:dyDescent="0.35">
      <c r="A5964" t="s">
        <v>6907</v>
      </c>
      <c r="B5964" t="s">
        <v>8253</v>
      </c>
      <c r="C5964" t="s">
        <v>549</v>
      </c>
      <c r="D5964" t="s">
        <v>36</v>
      </c>
      <c r="E5964" t="s">
        <v>20</v>
      </c>
      <c r="F5964" t="b">
        <v>0</v>
      </c>
      <c r="G5964" t="s">
        <v>52</v>
      </c>
      <c r="H5964" s="1">
        <v>45715.877291666657</v>
      </c>
      <c r="I5964" t="b">
        <v>0</v>
      </c>
      <c r="J5964" t="b">
        <v>1</v>
      </c>
      <c r="K5964" t="s">
        <v>31</v>
      </c>
      <c r="L5964" t="s">
        <v>22</v>
      </c>
      <c r="M5964">
        <v>219000</v>
      </c>
      <c r="O5964" t="s">
        <v>518</v>
      </c>
      <c r="P5964" t="s">
        <v>1420</v>
      </c>
    </row>
    <row r="5965" spans="1:16" x14ac:dyDescent="0.35">
      <c r="A5965" t="s">
        <v>6907</v>
      </c>
      <c r="B5965" t="s">
        <v>8254</v>
      </c>
      <c r="C5965" t="s">
        <v>276</v>
      </c>
      <c r="D5965" t="s">
        <v>36</v>
      </c>
      <c r="E5965" t="s">
        <v>20</v>
      </c>
      <c r="F5965" t="b">
        <v>0</v>
      </c>
      <c r="G5965" t="s">
        <v>52</v>
      </c>
      <c r="H5965" s="1">
        <v>45715.960532407407</v>
      </c>
      <c r="I5965" t="b">
        <v>0</v>
      </c>
      <c r="J5965" t="b">
        <v>0</v>
      </c>
      <c r="K5965" t="s">
        <v>31</v>
      </c>
      <c r="L5965" t="s">
        <v>22</v>
      </c>
      <c r="M5965">
        <v>125000</v>
      </c>
      <c r="O5965" t="s">
        <v>194</v>
      </c>
      <c r="P5965" t="s">
        <v>8255</v>
      </c>
    </row>
    <row r="5966" spans="1:16" x14ac:dyDescent="0.35">
      <c r="A5966" t="s">
        <v>6907</v>
      </c>
      <c r="B5966" t="s">
        <v>6907</v>
      </c>
      <c r="C5966" t="s">
        <v>693</v>
      </c>
      <c r="D5966" t="s">
        <v>36</v>
      </c>
      <c r="E5966" t="s">
        <v>20</v>
      </c>
      <c r="F5966" t="b">
        <v>0</v>
      </c>
      <c r="G5966" t="s">
        <v>52</v>
      </c>
      <c r="H5966" s="1">
        <v>45716.043865740743</v>
      </c>
      <c r="I5966" t="b">
        <v>0</v>
      </c>
      <c r="J5966" t="b">
        <v>1</v>
      </c>
      <c r="K5966" t="s">
        <v>31</v>
      </c>
      <c r="L5966" t="s">
        <v>32</v>
      </c>
      <c r="N5966">
        <v>65</v>
      </c>
      <c r="O5966" t="s">
        <v>8256</v>
      </c>
      <c r="P5966" t="s">
        <v>8257</v>
      </c>
    </row>
    <row r="5967" spans="1:16" x14ac:dyDescent="0.35">
      <c r="A5967" t="s">
        <v>6907</v>
      </c>
      <c r="B5967" t="s">
        <v>8258</v>
      </c>
      <c r="C5967" t="s">
        <v>154</v>
      </c>
      <c r="D5967" t="s">
        <v>110</v>
      </c>
      <c r="E5967" t="s">
        <v>20</v>
      </c>
      <c r="F5967" t="b">
        <v>0</v>
      </c>
      <c r="G5967" t="s">
        <v>52</v>
      </c>
      <c r="H5967" s="1">
        <v>45716.252118055563</v>
      </c>
      <c r="I5967" t="b">
        <v>0</v>
      </c>
      <c r="J5967" t="b">
        <v>1</v>
      </c>
      <c r="K5967" t="s">
        <v>31</v>
      </c>
      <c r="L5967" t="s">
        <v>22</v>
      </c>
      <c r="M5967">
        <v>165500</v>
      </c>
      <c r="O5967" t="s">
        <v>1669</v>
      </c>
      <c r="P5967" t="s">
        <v>7830</v>
      </c>
    </row>
    <row r="5968" spans="1:16" x14ac:dyDescent="0.35">
      <c r="A5968" t="s">
        <v>6907</v>
      </c>
      <c r="B5968" t="s">
        <v>7415</v>
      </c>
      <c r="C5968" t="s">
        <v>18</v>
      </c>
      <c r="D5968" t="s">
        <v>17541</v>
      </c>
      <c r="E5968" t="s">
        <v>20</v>
      </c>
      <c r="F5968" t="b">
        <v>1</v>
      </c>
      <c r="G5968" t="s">
        <v>47</v>
      </c>
      <c r="H5968" s="1">
        <v>45716.25240740741</v>
      </c>
      <c r="I5968" t="b">
        <v>0</v>
      </c>
      <c r="J5968" t="b">
        <v>0</v>
      </c>
      <c r="K5968" t="s">
        <v>31</v>
      </c>
      <c r="L5968" t="s">
        <v>22</v>
      </c>
      <c r="M5968">
        <v>110000</v>
      </c>
      <c r="O5968" t="s">
        <v>8259</v>
      </c>
      <c r="P5968" t="s">
        <v>8260</v>
      </c>
    </row>
    <row r="5969" spans="1:16" x14ac:dyDescent="0.35">
      <c r="A5969" t="s">
        <v>6907</v>
      </c>
      <c r="B5969" t="s">
        <v>7714</v>
      </c>
      <c r="C5969" t="s">
        <v>628</v>
      </c>
      <c r="D5969" t="s">
        <v>36</v>
      </c>
      <c r="E5969" t="s">
        <v>20</v>
      </c>
      <c r="F5969" t="b">
        <v>0</v>
      </c>
      <c r="G5969" t="s">
        <v>52</v>
      </c>
      <c r="H5969" s="1">
        <v>45716.25277777778</v>
      </c>
      <c r="I5969" t="b">
        <v>0</v>
      </c>
      <c r="J5969" t="b">
        <v>1</v>
      </c>
      <c r="K5969" t="s">
        <v>31</v>
      </c>
      <c r="L5969" t="s">
        <v>22</v>
      </c>
      <c r="M5969">
        <v>147500</v>
      </c>
      <c r="O5969" t="s">
        <v>6160</v>
      </c>
      <c r="P5969" t="s">
        <v>8261</v>
      </c>
    </row>
    <row r="5970" spans="1:16" x14ac:dyDescent="0.35">
      <c r="A5970" t="s">
        <v>6907</v>
      </c>
      <c r="B5970" t="s">
        <v>7062</v>
      </c>
      <c r="C5970" t="s">
        <v>649</v>
      </c>
      <c r="D5970" t="s">
        <v>17459</v>
      </c>
      <c r="F5970" t="b">
        <v>0</v>
      </c>
      <c r="G5970" t="s">
        <v>43</v>
      </c>
      <c r="H5970" s="1">
        <v>45716.253344907411</v>
      </c>
      <c r="I5970" t="b">
        <v>1</v>
      </c>
      <c r="J5970" t="b">
        <v>1</v>
      </c>
      <c r="K5970" t="s">
        <v>31</v>
      </c>
      <c r="L5970" t="s">
        <v>32</v>
      </c>
      <c r="N5970">
        <v>63.5</v>
      </c>
      <c r="O5970" t="s">
        <v>2096</v>
      </c>
      <c r="P5970" t="s">
        <v>8262</v>
      </c>
    </row>
    <row r="5971" spans="1:16" x14ac:dyDescent="0.35">
      <c r="A5971" t="s">
        <v>6907</v>
      </c>
      <c r="B5971" t="s">
        <v>8263</v>
      </c>
      <c r="C5971" t="s">
        <v>948</v>
      </c>
      <c r="D5971" t="s">
        <v>249</v>
      </c>
      <c r="E5971" t="s">
        <v>20</v>
      </c>
      <c r="F5971" t="b">
        <v>0</v>
      </c>
      <c r="G5971" t="s">
        <v>948</v>
      </c>
      <c r="H5971" s="1">
        <v>45716.258599537039</v>
      </c>
      <c r="I5971" t="b">
        <v>0</v>
      </c>
      <c r="J5971" t="b">
        <v>0</v>
      </c>
      <c r="K5971" t="s">
        <v>948</v>
      </c>
      <c r="L5971" t="s">
        <v>22</v>
      </c>
      <c r="M5971">
        <v>83999.5</v>
      </c>
      <c r="O5971" t="s">
        <v>8264</v>
      </c>
      <c r="P5971" t="s">
        <v>8265</v>
      </c>
    </row>
    <row r="5972" spans="1:16" x14ac:dyDescent="0.35">
      <c r="A5972" t="s">
        <v>6907</v>
      </c>
      <c r="B5972" t="s">
        <v>8266</v>
      </c>
      <c r="C5972" t="s">
        <v>628</v>
      </c>
      <c r="D5972" t="s">
        <v>110</v>
      </c>
      <c r="E5972" t="s">
        <v>20</v>
      </c>
      <c r="F5972" t="b">
        <v>0</v>
      </c>
      <c r="G5972" t="s">
        <v>52</v>
      </c>
      <c r="H5972" s="1">
        <v>45716.336076388892</v>
      </c>
      <c r="I5972" t="b">
        <v>1</v>
      </c>
      <c r="J5972" t="b">
        <v>1</v>
      </c>
      <c r="K5972" t="s">
        <v>31</v>
      </c>
      <c r="L5972" t="s">
        <v>22</v>
      </c>
      <c r="M5972">
        <v>162500</v>
      </c>
      <c r="O5972" t="s">
        <v>8267</v>
      </c>
      <c r="P5972" t="s">
        <v>8268</v>
      </c>
    </row>
    <row r="5973" spans="1:16" x14ac:dyDescent="0.35">
      <c r="A5973" t="s">
        <v>6907</v>
      </c>
      <c r="B5973" t="s">
        <v>7696</v>
      </c>
      <c r="C5973" t="s">
        <v>182</v>
      </c>
      <c r="D5973" t="s">
        <v>110</v>
      </c>
      <c r="E5973" t="s">
        <v>20</v>
      </c>
      <c r="F5973" t="b">
        <v>0</v>
      </c>
      <c r="G5973" t="s">
        <v>52</v>
      </c>
      <c r="H5973" s="1">
        <v>45716.336111111108</v>
      </c>
      <c r="I5973" t="b">
        <v>1</v>
      </c>
      <c r="J5973" t="b">
        <v>1</v>
      </c>
      <c r="K5973" t="s">
        <v>31</v>
      </c>
      <c r="L5973" t="s">
        <v>22</v>
      </c>
      <c r="M5973">
        <v>162500</v>
      </c>
      <c r="O5973" t="s">
        <v>8269</v>
      </c>
      <c r="P5973" t="s">
        <v>7277</v>
      </c>
    </row>
    <row r="5974" spans="1:16" x14ac:dyDescent="0.35">
      <c r="A5974" t="s">
        <v>6907</v>
      </c>
      <c r="B5974" t="s">
        <v>7010</v>
      </c>
      <c r="C5974" t="s">
        <v>146</v>
      </c>
      <c r="D5974" t="s">
        <v>29</v>
      </c>
      <c r="E5974" t="s">
        <v>20</v>
      </c>
      <c r="F5974" t="b">
        <v>0</v>
      </c>
      <c r="G5974" t="s">
        <v>52</v>
      </c>
      <c r="H5974" s="1">
        <v>45716.419502314813</v>
      </c>
      <c r="I5974" t="b">
        <v>0</v>
      </c>
      <c r="J5974" t="b">
        <v>1</v>
      </c>
      <c r="K5974" t="s">
        <v>31</v>
      </c>
      <c r="L5974" t="s">
        <v>22</v>
      </c>
      <c r="M5974">
        <v>175500</v>
      </c>
      <c r="O5974" t="s">
        <v>1225</v>
      </c>
      <c r="P5974" t="s">
        <v>8270</v>
      </c>
    </row>
    <row r="5975" spans="1:16" x14ac:dyDescent="0.35">
      <c r="A5975" t="s">
        <v>6907</v>
      </c>
      <c r="B5975" t="s">
        <v>7292</v>
      </c>
      <c r="C5975" t="s">
        <v>7240</v>
      </c>
      <c r="D5975" t="s">
        <v>29</v>
      </c>
      <c r="E5975" t="s">
        <v>296</v>
      </c>
      <c r="F5975" t="b">
        <v>0</v>
      </c>
      <c r="G5975" t="s">
        <v>52</v>
      </c>
      <c r="H5975" s="1">
        <v>45716.419537037043</v>
      </c>
      <c r="I5975" t="b">
        <v>0</v>
      </c>
      <c r="J5975" t="b">
        <v>1</v>
      </c>
      <c r="K5975" t="s">
        <v>31</v>
      </c>
      <c r="L5975" t="s">
        <v>22</v>
      </c>
      <c r="M5975">
        <v>195000</v>
      </c>
      <c r="O5975" t="s">
        <v>1225</v>
      </c>
      <c r="P5975" t="s">
        <v>8271</v>
      </c>
    </row>
    <row r="5976" spans="1:16" x14ac:dyDescent="0.35">
      <c r="A5976" t="s">
        <v>6907</v>
      </c>
      <c r="B5976" t="s">
        <v>8139</v>
      </c>
      <c r="C5976" t="s">
        <v>1336</v>
      </c>
      <c r="D5976" t="s">
        <v>36</v>
      </c>
      <c r="E5976" t="s">
        <v>20</v>
      </c>
      <c r="F5976" t="b">
        <v>0</v>
      </c>
      <c r="G5976" t="s">
        <v>68</v>
      </c>
      <c r="H5976" s="1">
        <v>45716.459548611107</v>
      </c>
      <c r="I5976" t="b">
        <v>0</v>
      </c>
      <c r="J5976" t="b">
        <v>0</v>
      </c>
      <c r="K5976" t="s">
        <v>31</v>
      </c>
      <c r="L5976" t="s">
        <v>22</v>
      </c>
      <c r="M5976">
        <v>94500</v>
      </c>
      <c r="O5976" t="s">
        <v>209</v>
      </c>
      <c r="P5976" t="s">
        <v>8140</v>
      </c>
    </row>
    <row r="5977" spans="1:16" x14ac:dyDescent="0.35">
      <c r="A5977" t="s">
        <v>6907</v>
      </c>
      <c r="B5977" t="s">
        <v>8272</v>
      </c>
      <c r="C5977" t="s">
        <v>56</v>
      </c>
      <c r="D5977" t="s">
        <v>36</v>
      </c>
      <c r="E5977" t="s">
        <v>20</v>
      </c>
      <c r="F5977" t="b">
        <v>0</v>
      </c>
      <c r="G5977" t="s">
        <v>52</v>
      </c>
      <c r="H5977" s="1">
        <v>45716.627858796302</v>
      </c>
      <c r="I5977" t="b">
        <v>0</v>
      </c>
      <c r="J5977" t="b">
        <v>0</v>
      </c>
      <c r="K5977" t="s">
        <v>31</v>
      </c>
      <c r="L5977" t="s">
        <v>22</v>
      </c>
      <c r="M5977">
        <v>258300</v>
      </c>
      <c r="O5977" t="s">
        <v>1620</v>
      </c>
      <c r="P5977" t="s">
        <v>8273</v>
      </c>
    </row>
    <row r="5978" spans="1:16" x14ac:dyDescent="0.35">
      <c r="A5978" t="s">
        <v>6907</v>
      </c>
      <c r="B5978" t="s">
        <v>8274</v>
      </c>
      <c r="C5978" t="s">
        <v>31</v>
      </c>
      <c r="D5978" t="s">
        <v>249</v>
      </c>
      <c r="E5978" t="s">
        <v>20</v>
      </c>
      <c r="F5978" t="b">
        <v>0</v>
      </c>
      <c r="G5978" t="s">
        <v>47</v>
      </c>
      <c r="H5978" s="1">
        <v>45716.62804398148</v>
      </c>
      <c r="I5978" t="b">
        <v>0</v>
      </c>
      <c r="J5978" t="b">
        <v>0</v>
      </c>
      <c r="K5978" t="s">
        <v>31</v>
      </c>
      <c r="L5978" t="s">
        <v>22</v>
      </c>
      <c r="M5978">
        <v>202000</v>
      </c>
      <c r="O5978" t="s">
        <v>1009</v>
      </c>
      <c r="P5978" t="s">
        <v>8275</v>
      </c>
    </row>
    <row r="5979" spans="1:16" x14ac:dyDescent="0.35">
      <c r="A5979" t="s">
        <v>6907</v>
      </c>
      <c r="B5979" t="s">
        <v>8276</v>
      </c>
      <c r="C5979" t="s">
        <v>18</v>
      </c>
      <c r="D5979" t="s">
        <v>6984</v>
      </c>
      <c r="E5979" t="s">
        <v>91</v>
      </c>
      <c r="F5979" t="b">
        <v>1</v>
      </c>
      <c r="G5979" t="s">
        <v>47</v>
      </c>
      <c r="H5979" s="1">
        <v>45716.669710648152</v>
      </c>
      <c r="I5979" t="b">
        <v>1</v>
      </c>
      <c r="J5979" t="b">
        <v>0</v>
      </c>
      <c r="K5979" t="s">
        <v>31</v>
      </c>
      <c r="L5979" t="s">
        <v>32</v>
      </c>
      <c r="N5979">
        <v>65</v>
      </c>
      <c r="O5979" t="s">
        <v>6984</v>
      </c>
    </row>
    <row r="5980" spans="1:16" x14ac:dyDescent="0.35">
      <c r="A5980" t="s">
        <v>6907</v>
      </c>
      <c r="B5980" t="s">
        <v>7025</v>
      </c>
      <c r="C5980" t="s">
        <v>886</v>
      </c>
      <c r="D5980" t="s">
        <v>36</v>
      </c>
      <c r="E5980" t="s">
        <v>20</v>
      </c>
      <c r="F5980" t="b">
        <v>0</v>
      </c>
      <c r="G5980" t="s">
        <v>52</v>
      </c>
      <c r="H5980" s="1">
        <v>45716.794479166667</v>
      </c>
      <c r="I5980" t="b">
        <v>0</v>
      </c>
      <c r="J5980" t="b">
        <v>1</v>
      </c>
      <c r="K5980" t="s">
        <v>31</v>
      </c>
      <c r="L5980" t="s">
        <v>22</v>
      </c>
      <c r="M5980">
        <v>141500</v>
      </c>
      <c r="O5980" t="s">
        <v>3453</v>
      </c>
      <c r="P5980" t="s">
        <v>8277</v>
      </c>
    </row>
    <row r="5981" spans="1:16" x14ac:dyDescent="0.35">
      <c r="A5981" t="s">
        <v>6907</v>
      </c>
      <c r="B5981" t="s">
        <v>8278</v>
      </c>
      <c r="C5981" t="s">
        <v>56</v>
      </c>
      <c r="D5981" t="s">
        <v>29</v>
      </c>
      <c r="E5981" t="s">
        <v>20</v>
      </c>
      <c r="F5981" t="b">
        <v>0</v>
      </c>
      <c r="G5981" t="s">
        <v>52</v>
      </c>
      <c r="H5981" s="1">
        <v>45716.794479166667</v>
      </c>
      <c r="I5981" t="b">
        <v>0</v>
      </c>
      <c r="J5981" t="b">
        <v>1</v>
      </c>
      <c r="K5981" t="s">
        <v>31</v>
      </c>
      <c r="L5981" t="s">
        <v>22</v>
      </c>
      <c r="M5981">
        <v>175000</v>
      </c>
      <c r="O5981" t="s">
        <v>8279</v>
      </c>
      <c r="P5981" t="s">
        <v>8280</v>
      </c>
    </row>
    <row r="5982" spans="1:16" x14ac:dyDescent="0.35">
      <c r="A5982" t="s">
        <v>6907</v>
      </c>
      <c r="B5982" t="s">
        <v>8281</v>
      </c>
      <c r="C5982" t="s">
        <v>193</v>
      </c>
      <c r="D5982" t="s">
        <v>36</v>
      </c>
      <c r="E5982" t="s">
        <v>20</v>
      </c>
      <c r="F5982" t="b">
        <v>0</v>
      </c>
      <c r="G5982" t="s">
        <v>52</v>
      </c>
      <c r="H5982" s="1">
        <v>45716.836111111108</v>
      </c>
      <c r="I5982" t="b">
        <v>0</v>
      </c>
      <c r="J5982" t="b">
        <v>1</v>
      </c>
      <c r="K5982" t="s">
        <v>31</v>
      </c>
      <c r="L5982" t="s">
        <v>22</v>
      </c>
      <c r="M5982">
        <v>166370</v>
      </c>
      <c r="O5982" t="s">
        <v>3535</v>
      </c>
      <c r="P5982" t="s">
        <v>8282</v>
      </c>
    </row>
    <row r="5983" spans="1:16" x14ac:dyDescent="0.35">
      <c r="A5983" t="s">
        <v>6907</v>
      </c>
      <c r="B5983" t="s">
        <v>8283</v>
      </c>
      <c r="C5983" t="s">
        <v>182</v>
      </c>
      <c r="D5983" t="s">
        <v>36</v>
      </c>
      <c r="E5983" t="s">
        <v>20</v>
      </c>
      <c r="F5983" t="b">
        <v>0</v>
      </c>
      <c r="G5983" t="s">
        <v>52</v>
      </c>
      <c r="H5983" s="1">
        <v>45716.919571759259</v>
      </c>
      <c r="I5983" t="b">
        <v>0</v>
      </c>
      <c r="J5983" t="b">
        <v>0</v>
      </c>
      <c r="K5983" t="s">
        <v>31</v>
      </c>
      <c r="L5983" t="s">
        <v>22</v>
      </c>
      <c r="M5983">
        <v>195000</v>
      </c>
      <c r="O5983" t="s">
        <v>8284</v>
      </c>
      <c r="P5983" t="s">
        <v>897</v>
      </c>
    </row>
    <row r="5984" spans="1:16" x14ac:dyDescent="0.35">
      <c r="A5984" t="s">
        <v>6907</v>
      </c>
      <c r="B5984" t="s">
        <v>8285</v>
      </c>
      <c r="C5984" t="s">
        <v>597</v>
      </c>
      <c r="D5984" t="s">
        <v>36</v>
      </c>
      <c r="E5984" t="s">
        <v>20</v>
      </c>
      <c r="F5984" t="b">
        <v>0</v>
      </c>
      <c r="G5984" t="s">
        <v>52</v>
      </c>
      <c r="H5984" s="1">
        <v>45716.961076388892</v>
      </c>
      <c r="I5984" t="b">
        <v>0</v>
      </c>
      <c r="J5984" t="b">
        <v>1</v>
      </c>
      <c r="K5984" t="s">
        <v>31</v>
      </c>
      <c r="L5984" t="s">
        <v>22</v>
      </c>
      <c r="M5984">
        <v>172500</v>
      </c>
      <c r="O5984" t="s">
        <v>3252</v>
      </c>
      <c r="P5984" t="s">
        <v>8286</v>
      </c>
    </row>
    <row r="5985" spans="1:16" x14ac:dyDescent="0.35">
      <c r="A5985" t="s">
        <v>6907</v>
      </c>
      <c r="B5985" t="s">
        <v>7437</v>
      </c>
      <c r="C5985" t="s">
        <v>8287</v>
      </c>
      <c r="D5985" t="s">
        <v>3470</v>
      </c>
      <c r="E5985" t="s">
        <v>20</v>
      </c>
      <c r="F5985" t="b">
        <v>0</v>
      </c>
      <c r="G5985" t="s">
        <v>52</v>
      </c>
      <c r="H5985" s="1">
        <v>45717.002858796302</v>
      </c>
      <c r="I5985" t="b">
        <v>0</v>
      </c>
      <c r="J5985" t="b">
        <v>1</v>
      </c>
      <c r="K5985" t="s">
        <v>31</v>
      </c>
      <c r="L5985" t="s">
        <v>22</v>
      </c>
      <c r="M5985">
        <v>146500</v>
      </c>
      <c r="O5985" t="s">
        <v>8288</v>
      </c>
      <c r="P5985" t="s">
        <v>8289</v>
      </c>
    </row>
    <row r="5986" spans="1:16" x14ac:dyDescent="0.35">
      <c r="A5986" t="s">
        <v>6907</v>
      </c>
      <c r="B5986" t="s">
        <v>7604</v>
      </c>
      <c r="C5986" t="s">
        <v>5581</v>
      </c>
      <c r="D5986" t="s">
        <v>110</v>
      </c>
      <c r="E5986" t="s">
        <v>20</v>
      </c>
      <c r="F5986" t="b">
        <v>0</v>
      </c>
      <c r="G5986" t="s">
        <v>52</v>
      </c>
      <c r="H5986" s="1">
        <v>45717.044444444437</v>
      </c>
      <c r="I5986" t="b">
        <v>0</v>
      </c>
      <c r="J5986" t="b">
        <v>0</v>
      </c>
      <c r="K5986" t="s">
        <v>31</v>
      </c>
      <c r="L5986" t="s">
        <v>22</v>
      </c>
      <c r="M5986">
        <v>115000</v>
      </c>
      <c r="O5986" t="s">
        <v>8290</v>
      </c>
      <c r="P5986" t="s">
        <v>8291</v>
      </c>
    </row>
    <row r="5987" spans="1:16" x14ac:dyDescent="0.35">
      <c r="A5987" t="s">
        <v>6907</v>
      </c>
      <c r="B5987" t="s">
        <v>8292</v>
      </c>
      <c r="C5987" t="s">
        <v>2841</v>
      </c>
      <c r="D5987" t="s">
        <v>29</v>
      </c>
      <c r="E5987" t="s">
        <v>20</v>
      </c>
      <c r="F5987" t="b">
        <v>0</v>
      </c>
      <c r="G5987" t="s">
        <v>52</v>
      </c>
      <c r="H5987" s="1">
        <v>45717.086076388892</v>
      </c>
      <c r="I5987" t="b">
        <v>1</v>
      </c>
      <c r="J5987" t="b">
        <v>1</v>
      </c>
      <c r="K5987" t="s">
        <v>31</v>
      </c>
      <c r="L5987" t="s">
        <v>22</v>
      </c>
      <c r="M5987">
        <v>110000</v>
      </c>
      <c r="O5987" t="s">
        <v>8293</v>
      </c>
      <c r="P5987" t="s">
        <v>8294</v>
      </c>
    </row>
    <row r="5988" spans="1:16" x14ac:dyDescent="0.35">
      <c r="A5988" t="s">
        <v>6907</v>
      </c>
      <c r="B5988" t="s">
        <v>8283</v>
      </c>
      <c r="C5988" t="s">
        <v>31</v>
      </c>
      <c r="D5988" t="s">
        <v>36</v>
      </c>
      <c r="E5988" t="s">
        <v>20</v>
      </c>
      <c r="F5988" t="b">
        <v>0</v>
      </c>
      <c r="G5988" t="s">
        <v>52</v>
      </c>
      <c r="H5988" s="1">
        <v>45717.127789351849</v>
      </c>
      <c r="I5988" t="b">
        <v>0</v>
      </c>
      <c r="J5988" t="b">
        <v>1</v>
      </c>
      <c r="K5988" t="s">
        <v>31</v>
      </c>
      <c r="L5988" t="s">
        <v>22</v>
      </c>
      <c r="M5988">
        <v>195000</v>
      </c>
      <c r="O5988" t="s">
        <v>8284</v>
      </c>
      <c r="P5988" t="s">
        <v>897</v>
      </c>
    </row>
    <row r="5989" spans="1:16" x14ac:dyDescent="0.35">
      <c r="A5989" t="s">
        <v>6907</v>
      </c>
      <c r="B5989" t="s">
        <v>8295</v>
      </c>
      <c r="C5989" t="s">
        <v>2273</v>
      </c>
      <c r="D5989" t="s">
        <v>110</v>
      </c>
      <c r="E5989" t="s">
        <v>204</v>
      </c>
      <c r="F5989" t="b">
        <v>0</v>
      </c>
      <c r="G5989" t="s">
        <v>43</v>
      </c>
      <c r="H5989" s="1">
        <v>45717.378101851849</v>
      </c>
      <c r="I5989" t="b">
        <v>0</v>
      </c>
      <c r="J5989" t="b">
        <v>1</v>
      </c>
      <c r="K5989" t="s">
        <v>31</v>
      </c>
      <c r="L5989" t="s">
        <v>32</v>
      </c>
      <c r="N5989">
        <v>22.25</v>
      </c>
      <c r="O5989" t="s">
        <v>8296</v>
      </c>
      <c r="P5989" t="s">
        <v>8297</v>
      </c>
    </row>
    <row r="5990" spans="1:16" x14ac:dyDescent="0.35">
      <c r="A5990" t="s">
        <v>6907</v>
      </c>
      <c r="B5990" t="s">
        <v>8298</v>
      </c>
      <c r="C5990" t="s">
        <v>2179</v>
      </c>
      <c r="D5990" t="s">
        <v>29</v>
      </c>
      <c r="E5990" t="s">
        <v>296</v>
      </c>
      <c r="F5990" t="b">
        <v>0</v>
      </c>
      <c r="G5990" t="s">
        <v>52</v>
      </c>
      <c r="H5990" s="1">
        <v>45717.41909722222</v>
      </c>
      <c r="I5990" t="b">
        <v>0</v>
      </c>
      <c r="J5990" t="b">
        <v>1</v>
      </c>
      <c r="K5990" t="s">
        <v>31</v>
      </c>
      <c r="L5990" t="s">
        <v>22</v>
      </c>
      <c r="M5990">
        <v>214500</v>
      </c>
      <c r="O5990" t="s">
        <v>1225</v>
      </c>
      <c r="P5990" t="s">
        <v>8299</v>
      </c>
    </row>
    <row r="5991" spans="1:16" x14ac:dyDescent="0.35">
      <c r="A5991" t="s">
        <v>6907</v>
      </c>
      <c r="B5991" t="s">
        <v>8300</v>
      </c>
      <c r="C5991" t="s">
        <v>1443</v>
      </c>
      <c r="D5991" t="s">
        <v>29</v>
      </c>
      <c r="E5991" t="s">
        <v>204</v>
      </c>
      <c r="F5991" t="b">
        <v>0</v>
      </c>
      <c r="G5991" t="s">
        <v>47</v>
      </c>
      <c r="H5991" s="1">
        <v>45718.251840277779</v>
      </c>
      <c r="I5991" t="b">
        <v>0</v>
      </c>
      <c r="J5991" t="b">
        <v>1</v>
      </c>
      <c r="K5991" t="s">
        <v>31</v>
      </c>
      <c r="L5991" t="s">
        <v>32</v>
      </c>
      <c r="N5991">
        <v>32.5</v>
      </c>
      <c r="O5991" t="s">
        <v>8301</v>
      </c>
      <c r="P5991" t="s">
        <v>8302</v>
      </c>
    </row>
    <row r="5992" spans="1:16" x14ac:dyDescent="0.35">
      <c r="A5992" t="s">
        <v>6907</v>
      </c>
      <c r="B5992" t="s">
        <v>8303</v>
      </c>
      <c r="C5992" t="s">
        <v>491</v>
      </c>
      <c r="D5992" t="s">
        <v>36</v>
      </c>
      <c r="E5992" t="s">
        <v>20</v>
      </c>
      <c r="F5992" t="b">
        <v>0</v>
      </c>
      <c r="G5992" t="s">
        <v>52</v>
      </c>
      <c r="H5992" s="1">
        <v>45718.416828703703</v>
      </c>
      <c r="I5992" t="b">
        <v>0</v>
      </c>
      <c r="J5992" t="b">
        <v>1</v>
      </c>
      <c r="K5992" t="s">
        <v>31</v>
      </c>
      <c r="L5992" t="s">
        <v>22</v>
      </c>
      <c r="M5992">
        <v>146648.5</v>
      </c>
      <c r="O5992" t="s">
        <v>2449</v>
      </c>
      <c r="P5992" t="s">
        <v>8304</v>
      </c>
    </row>
    <row r="5993" spans="1:16" x14ac:dyDescent="0.35">
      <c r="A5993" t="s">
        <v>6907</v>
      </c>
      <c r="B5993" t="s">
        <v>8305</v>
      </c>
      <c r="C5993" t="s">
        <v>18</v>
      </c>
      <c r="D5993" t="s">
        <v>573</v>
      </c>
      <c r="E5993" t="s">
        <v>296</v>
      </c>
      <c r="F5993" t="b">
        <v>1</v>
      </c>
      <c r="G5993" t="s">
        <v>52</v>
      </c>
      <c r="H5993" s="1">
        <v>45718.501597222217</v>
      </c>
      <c r="I5993" t="b">
        <v>0</v>
      </c>
      <c r="J5993" t="b">
        <v>0</v>
      </c>
      <c r="K5993" t="s">
        <v>31</v>
      </c>
      <c r="L5993" t="s">
        <v>32</v>
      </c>
      <c r="N5993">
        <v>57.5</v>
      </c>
      <c r="O5993" t="s">
        <v>4441</v>
      </c>
      <c r="P5993" t="s">
        <v>8306</v>
      </c>
    </row>
    <row r="5994" spans="1:16" x14ac:dyDescent="0.35">
      <c r="A5994" t="s">
        <v>6907</v>
      </c>
      <c r="B5994" t="s">
        <v>8307</v>
      </c>
      <c r="C5994" t="s">
        <v>18</v>
      </c>
      <c r="D5994" t="s">
        <v>3130</v>
      </c>
      <c r="E5994" t="s">
        <v>20</v>
      </c>
      <c r="F5994" t="b">
        <v>1</v>
      </c>
      <c r="G5994" t="s">
        <v>47</v>
      </c>
      <c r="H5994" s="1">
        <v>45718.626863425918</v>
      </c>
      <c r="I5994" t="b">
        <v>0</v>
      </c>
      <c r="J5994" t="b">
        <v>1</v>
      </c>
      <c r="K5994" t="s">
        <v>31</v>
      </c>
      <c r="L5994" t="s">
        <v>22</v>
      </c>
      <c r="M5994">
        <v>106650</v>
      </c>
      <c r="O5994" t="s">
        <v>362</v>
      </c>
      <c r="P5994" t="s">
        <v>8308</v>
      </c>
    </row>
    <row r="5995" spans="1:16" x14ac:dyDescent="0.35">
      <c r="A5995" t="s">
        <v>6907</v>
      </c>
      <c r="B5995" t="s">
        <v>8309</v>
      </c>
      <c r="C5995" t="s">
        <v>18</v>
      </c>
      <c r="D5995" t="s">
        <v>6984</v>
      </c>
      <c r="E5995" t="s">
        <v>91</v>
      </c>
      <c r="F5995" t="b">
        <v>1</v>
      </c>
      <c r="G5995" t="s">
        <v>47</v>
      </c>
      <c r="H5995" s="1">
        <v>45718.710196759261</v>
      </c>
      <c r="I5995" t="b">
        <v>1</v>
      </c>
      <c r="J5995" t="b">
        <v>0</v>
      </c>
      <c r="K5995" t="s">
        <v>31</v>
      </c>
      <c r="L5995" t="s">
        <v>32</v>
      </c>
      <c r="N5995">
        <v>55</v>
      </c>
      <c r="O5995" t="s">
        <v>6984</v>
      </c>
    </row>
    <row r="5996" spans="1:16" x14ac:dyDescent="0.35">
      <c r="A5996" t="s">
        <v>6907</v>
      </c>
      <c r="B5996" t="s">
        <v>8310</v>
      </c>
      <c r="C5996" t="s">
        <v>868</v>
      </c>
      <c r="D5996" t="s">
        <v>36</v>
      </c>
      <c r="E5996" t="s">
        <v>20</v>
      </c>
      <c r="F5996" t="b">
        <v>0</v>
      </c>
      <c r="G5996" t="s">
        <v>52</v>
      </c>
      <c r="H5996" s="1">
        <v>45718.959907407407</v>
      </c>
      <c r="I5996" t="b">
        <v>1</v>
      </c>
      <c r="J5996" t="b">
        <v>1</v>
      </c>
      <c r="K5996" t="s">
        <v>31</v>
      </c>
      <c r="L5996" t="s">
        <v>22</v>
      </c>
      <c r="M5996">
        <v>200000</v>
      </c>
      <c r="O5996" t="s">
        <v>8311</v>
      </c>
      <c r="P5996" t="s">
        <v>8312</v>
      </c>
    </row>
    <row r="5997" spans="1:16" x14ac:dyDescent="0.35">
      <c r="A5997" t="s">
        <v>6907</v>
      </c>
      <c r="B5997" t="s">
        <v>7704</v>
      </c>
      <c r="C5997" t="s">
        <v>8101</v>
      </c>
      <c r="D5997" t="s">
        <v>29</v>
      </c>
      <c r="E5997" t="s">
        <v>296</v>
      </c>
      <c r="F5997" t="b">
        <v>0</v>
      </c>
      <c r="G5997" t="s">
        <v>52</v>
      </c>
      <c r="H5997" s="1">
        <v>45719.418692129628</v>
      </c>
      <c r="I5997" t="b">
        <v>0</v>
      </c>
      <c r="J5997" t="b">
        <v>1</v>
      </c>
      <c r="K5997" t="s">
        <v>31</v>
      </c>
      <c r="L5997" t="s">
        <v>22</v>
      </c>
      <c r="M5997">
        <v>165000</v>
      </c>
      <c r="O5997" t="s">
        <v>1225</v>
      </c>
      <c r="P5997" t="s">
        <v>8313</v>
      </c>
    </row>
    <row r="5998" spans="1:16" x14ac:dyDescent="0.35">
      <c r="A5998" t="s">
        <v>6907</v>
      </c>
      <c r="B5998" t="s">
        <v>8314</v>
      </c>
      <c r="C5998" t="s">
        <v>18</v>
      </c>
      <c r="D5998" t="s">
        <v>29</v>
      </c>
      <c r="E5998" t="s">
        <v>20</v>
      </c>
      <c r="F5998" t="b">
        <v>1</v>
      </c>
      <c r="G5998" t="s">
        <v>52</v>
      </c>
      <c r="H5998" s="1">
        <v>45719.418703703697</v>
      </c>
      <c r="I5998" t="b">
        <v>0</v>
      </c>
      <c r="J5998" t="b">
        <v>1</v>
      </c>
      <c r="K5998" t="s">
        <v>31</v>
      </c>
      <c r="L5998" t="s">
        <v>22</v>
      </c>
      <c r="M5998">
        <v>90000</v>
      </c>
      <c r="O5998" t="s">
        <v>8315</v>
      </c>
      <c r="P5998" t="s">
        <v>64</v>
      </c>
    </row>
    <row r="5999" spans="1:16" x14ac:dyDescent="0.35">
      <c r="A5999" t="s">
        <v>6907</v>
      </c>
      <c r="B5999" t="s">
        <v>8316</v>
      </c>
      <c r="C5999" t="s">
        <v>3015</v>
      </c>
      <c r="D5999" t="s">
        <v>36</v>
      </c>
      <c r="E5999" t="s">
        <v>20</v>
      </c>
      <c r="F5999" t="b">
        <v>0</v>
      </c>
      <c r="G5999" t="s">
        <v>47</v>
      </c>
      <c r="H5999" s="1">
        <v>45719.460810185177</v>
      </c>
      <c r="I5999" t="b">
        <v>0</v>
      </c>
      <c r="J5999" t="b">
        <v>1</v>
      </c>
      <c r="K5999" t="s">
        <v>31</v>
      </c>
      <c r="L5999" t="s">
        <v>22</v>
      </c>
      <c r="M5999">
        <v>200000</v>
      </c>
      <c r="O5999" t="s">
        <v>8317</v>
      </c>
      <c r="P5999" t="s">
        <v>8318</v>
      </c>
    </row>
    <row r="6000" spans="1:16" x14ac:dyDescent="0.35">
      <c r="A6000" t="s">
        <v>6907</v>
      </c>
      <c r="B6000" t="s">
        <v>6916</v>
      </c>
      <c r="C6000" t="s">
        <v>18</v>
      </c>
      <c r="D6000" t="s">
        <v>17537</v>
      </c>
      <c r="E6000" t="s">
        <v>20</v>
      </c>
      <c r="F6000" t="b">
        <v>1</v>
      </c>
      <c r="G6000" t="s">
        <v>2105</v>
      </c>
      <c r="H6000" s="1">
        <v>45719.489560185182</v>
      </c>
      <c r="I6000" t="b">
        <v>1</v>
      </c>
      <c r="J6000" t="b">
        <v>0</v>
      </c>
      <c r="K6000" t="s">
        <v>2105</v>
      </c>
      <c r="L6000" t="s">
        <v>22</v>
      </c>
      <c r="M6000">
        <v>200000</v>
      </c>
      <c r="O6000" t="s">
        <v>8066</v>
      </c>
      <c r="P6000" t="s">
        <v>8067</v>
      </c>
    </row>
    <row r="6001" spans="1:16" x14ac:dyDescent="0.35">
      <c r="A6001" t="s">
        <v>6907</v>
      </c>
      <c r="B6001" t="s">
        <v>8319</v>
      </c>
      <c r="C6001" t="s">
        <v>649</v>
      </c>
      <c r="D6001" t="s">
        <v>36</v>
      </c>
      <c r="E6001" t="s">
        <v>91</v>
      </c>
      <c r="F6001" t="b">
        <v>0</v>
      </c>
      <c r="G6001" t="s">
        <v>52</v>
      </c>
      <c r="H6001" s="1">
        <v>45719.502060185187</v>
      </c>
      <c r="I6001" t="b">
        <v>1</v>
      </c>
      <c r="J6001" t="b">
        <v>0</v>
      </c>
      <c r="K6001" t="s">
        <v>31</v>
      </c>
      <c r="L6001" t="s">
        <v>32</v>
      </c>
      <c r="N6001">
        <v>55</v>
      </c>
      <c r="O6001" t="s">
        <v>1195</v>
      </c>
      <c r="P6001" t="s">
        <v>8320</v>
      </c>
    </row>
    <row r="6002" spans="1:16" x14ac:dyDescent="0.35">
      <c r="A6002" t="s">
        <v>6907</v>
      </c>
      <c r="B6002" t="s">
        <v>8321</v>
      </c>
      <c r="C6002" t="s">
        <v>5998</v>
      </c>
      <c r="D6002" t="s">
        <v>269</v>
      </c>
      <c r="E6002" t="s">
        <v>20</v>
      </c>
      <c r="F6002" t="b">
        <v>0</v>
      </c>
      <c r="G6002" t="s">
        <v>52</v>
      </c>
      <c r="H6002" s="1">
        <v>45719.668495370373</v>
      </c>
      <c r="I6002" t="b">
        <v>1</v>
      </c>
      <c r="J6002" t="b">
        <v>0</v>
      </c>
      <c r="K6002" t="s">
        <v>31</v>
      </c>
      <c r="L6002" t="s">
        <v>22</v>
      </c>
      <c r="M6002">
        <v>110000</v>
      </c>
      <c r="O6002" t="s">
        <v>8322</v>
      </c>
      <c r="P6002" t="s">
        <v>8323</v>
      </c>
    </row>
    <row r="6003" spans="1:16" x14ac:dyDescent="0.35">
      <c r="A6003" t="s">
        <v>6907</v>
      </c>
      <c r="B6003" t="s">
        <v>8324</v>
      </c>
      <c r="C6003" t="s">
        <v>5998</v>
      </c>
      <c r="D6003" t="s">
        <v>269</v>
      </c>
      <c r="E6003" t="s">
        <v>20</v>
      </c>
      <c r="F6003" t="b">
        <v>0</v>
      </c>
      <c r="G6003" t="s">
        <v>52</v>
      </c>
      <c r="H6003" s="1">
        <v>45719.668576388889</v>
      </c>
      <c r="I6003" t="b">
        <v>1</v>
      </c>
      <c r="J6003" t="b">
        <v>0</v>
      </c>
      <c r="K6003" t="s">
        <v>31</v>
      </c>
      <c r="L6003" t="s">
        <v>22</v>
      </c>
      <c r="M6003">
        <v>110000</v>
      </c>
      <c r="O6003" t="s">
        <v>8322</v>
      </c>
      <c r="P6003" t="s">
        <v>897</v>
      </c>
    </row>
    <row r="6004" spans="1:16" x14ac:dyDescent="0.35">
      <c r="A6004" t="s">
        <v>6907</v>
      </c>
      <c r="B6004" t="s">
        <v>8325</v>
      </c>
      <c r="C6004" t="s">
        <v>31</v>
      </c>
      <c r="D6004" t="s">
        <v>36</v>
      </c>
      <c r="E6004" t="s">
        <v>20</v>
      </c>
      <c r="F6004" t="b">
        <v>0</v>
      </c>
      <c r="G6004" t="s">
        <v>52</v>
      </c>
      <c r="H6004" s="1">
        <v>45719.71020833333</v>
      </c>
      <c r="I6004" t="b">
        <v>0</v>
      </c>
      <c r="J6004" t="b">
        <v>0</v>
      </c>
      <c r="K6004" t="s">
        <v>31</v>
      </c>
      <c r="L6004" t="s">
        <v>32</v>
      </c>
      <c r="N6004">
        <v>62.5</v>
      </c>
      <c r="O6004" t="s">
        <v>7459</v>
      </c>
      <c r="P6004" t="s">
        <v>8326</v>
      </c>
    </row>
    <row r="6005" spans="1:16" x14ac:dyDescent="0.35">
      <c r="A6005" t="s">
        <v>6907</v>
      </c>
      <c r="B6005" t="s">
        <v>7062</v>
      </c>
      <c r="C6005" t="s">
        <v>8327</v>
      </c>
      <c r="D6005" t="s">
        <v>110</v>
      </c>
      <c r="E6005" t="s">
        <v>20</v>
      </c>
      <c r="F6005" t="b">
        <v>0</v>
      </c>
      <c r="G6005" t="s">
        <v>52</v>
      </c>
      <c r="H6005" s="1">
        <v>45719.71020833333</v>
      </c>
      <c r="I6005" t="b">
        <v>0</v>
      </c>
      <c r="J6005" t="b">
        <v>0</v>
      </c>
      <c r="K6005" t="s">
        <v>31</v>
      </c>
      <c r="L6005" t="s">
        <v>22</v>
      </c>
      <c r="M6005">
        <v>120000</v>
      </c>
      <c r="O6005" t="s">
        <v>7370</v>
      </c>
      <c r="P6005" t="s">
        <v>8328</v>
      </c>
    </row>
    <row r="6006" spans="1:16" x14ac:dyDescent="0.35">
      <c r="A6006" t="s">
        <v>6907</v>
      </c>
      <c r="B6006" t="s">
        <v>8329</v>
      </c>
      <c r="C6006" t="s">
        <v>549</v>
      </c>
      <c r="D6006" t="s">
        <v>573</v>
      </c>
      <c r="E6006" t="s">
        <v>296</v>
      </c>
      <c r="F6006" t="b">
        <v>0</v>
      </c>
      <c r="G6006" t="s">
        <v>52</v>
      </c>
      <c r="H6006" s="1">
        <v>45719.751851851863</v>
      </c>
      <c r="I6006" t="b">
        <v>0</v>
      </c>
      <c r="J6006" t="b">
        <v>1</v>
      </c>
      <c r="K6006" t="s">
        <v>31</v>
      </c>
      <c r="L6006" t="s">
        <v>32</v>
      </c>
      <c r="N6006">
        <v>68.2449951171875</v>
      </c>
      <c r="O6006" t="s">
        <v>518</v>
      </c>
      <c r="P6006" t="s">
        <v>232</v>
      </c>
    </row>
    <row r="6007" spans="1:16" x14ac:dyDescent="0.35">
      <c r="A6007" t="s">
        <v>6907</v>
      </c>
      <c r="B6007" t="s">
        <v>7025</v>
      </c>
      <c r="C6007" t="s">
        <v>1877</v>
      </c>
      <c r="D6007" t="s">
        <v>29</v>
      </c>
      <c r="E6007" t="s">
        <v>20</v>
      </c>
      <c r="F6007" t="b">
        <v>0</v>
      </c>
      <c r="G6007" t="s">
        <v>52</v>
      </c>
      <c r="H6007" s="1">
        <v>45719.751932870371</v>
      </c>
      <c r="I6007" t="b">
        <v>0</v>
      </c>
      <c r="J6007" t="b">
        <v>0</v>
      </c>
      <c r="K6007" t="s">
        <v>31</v>
      </c>
      <c r="L6007" t="s">
        <v>22</v>
      </c>
      <c r="M6007">
        <v>150000</v>
      </c>
      <c r="O6007" t="s">
        <v>8330</v>
      </c>
      <c r="P6007" t="s">
        <v>8331</v>
      </c>
    </row>
    <row r="6008" spans="1:16" x14ac:dyDescent="0.35">
      <c r="A6008" t="s">
        <v>6907</v>
      </c>
      <c r="B6008" t="s">
        <v>8332</v>
      </c>
      <c r="C6008" t="s">
        <v>18</v>
      </c>
      <c r="D6008" t="s">
        <v>36</v>
      </c>
      <c r="E6008" t="s">
        <v>20</v>
      </c>
      <c r="F6008" t="b">
        <v>1</v>
      </c>
      <c r="G6008" t="s">
        <v>52</v>
      </c>
      <c r="H6008" s="1">
        <v>45719.835462962961</v>
      </c>
      <c r="I6008" t="b">
        <v>1</v>
      </c>
      <c r="J6008" t="b">
        <v>0</v>
      </c>
      <c r="K6008" t="s">
        <v>31</v>
      </c>
      <c r="L6008" t="s">
        <v>22</v>
      </c>
      <c r="M6008">
        <v>137500</v>
      </c>
      <c r="O6008" t="s">
        <v>8333</v>
      </c>
      <c r="P6008" t="s">
        <v>8334</v>
      </c>
    </row>
    <row r="6009" spans="1:16" x14ac:dyDescent="0.35">
      <c r="A6009" t="s">
        <v>6907</v>
      </c>
      <c r="B6009" t="s">
        <v>8335</v>
      </c>
      <c r="C6009" t="s">
        <v>8336</v>
      </c>
      <c r="D6009" t="s">
        <v>269</v>
      </c>
      <c r="E6009" t="s">
        <v>91</v>
      </c>
      <c r="F6009" t="b">
        <v>0</v>
      </c>
      <c r="G6009" t="s">
        <v>52</v>
      </c>
      <c r="H6009" s="1">
        <v>45719.876851851863</v>
      </c>
      <c r="I6009" t="b">
        <v>1</v>
      </c>
      <c r="J6009" t="b">
        <v>0</v>
      </c>
      <c r="K6009" t="s">
        <v>31</v>
      </c>
      <c r="L6009" t="s">
        <v>32</v>
      </c>
      <c r="N6009">
        <v>60</v>
      </c>
      <c r="O6009" t="s">
        <v>8337</v>
      </c>
      <c r="P6009" t="s">
        <v>8338</v>
      </c>
    </row>
    <row r="6010" spans="1:16" x14ac:dyDescent="0.35">
      <c r="A6010" t="s">
        <v>6907</v>
      </c>
      <c r="B6010" t="s">
        <v>8339</v>
      </c>
      <c r="C6010" t="s">
        <v>2373</v>
      </c>
      <c r="D6010" t="s">
        <v>36</v>
      </c>
      <c r="E6010" t="s">
        <v>20</v>
      </c>
      <c r="F6010" t="b">
        <v>0</v>
      </c>
      <c r="G6010" t="s">
        <v>47</v>
      </c>
      <c r="H6010" s="1">
        <v>45719.877476851849</v>
      </c>
      <c r="I6010" t="b">
        <v>0</v>
      </c>
      <c r="J6010" t="b">
        <v>1</v>
      </c>
      <c r="K6010" t="s">
        <v>31</v>
      </c>
      <c r="L6010" t="s">
        <v>22</v>
      </c>
      <c r="M6010">
        <v>170000</v>
      </c>
      <c r="O6010" t="s">
        <v>8340</v>
      </c>
      <c r="P6010" t="s">
        <v>8341</v>
      </c>
    </row>
    <row r="6011" spans="1:16" x14ac:dyDescent="0.35">
      <c r="A6011" t="s">
        <v>6907</v>
      </c>
      <c r="B6011" t="s">
        <v>8342</v>
      </c>
      <c r="C6011" t="s">
        <v>18</v>
      </c>
      <c r="D6011" t="s">
        <v>6984</v>
      </c>
      <c r="E6011" t="s">
        <v>91</v>
      </c>
      <c r="F6011" t="b">
        <v>1</v>
      </c>
      <c r="G6011" t="s">
        <v>52</v>
      </c>
      <c r="H6011" s="1">
        <v>45719.918541666673</v>
      </c>
      <c r="I6011" t="b">
        <v>0</v>
      </c>
      <c r="J6011" t="b">
        <v>0</v>
      </c>
      <c r="K6011" t="s">
        <v>31</v>
      </c>
      <c r="L6011" t="s">
        <v>32</v>
      </c>
      <c r="N6011">
        <v>57.5</v>
      </c>
      <c r="O6011" t="s">
        <v>6984</v>
      </c>
      <c r="P6011" t="s">
        <v>8343</v>
      </c>
    </row>
    <row r="6012" spans="1:16" x14ac:dyDescent="0.35">
      <c r="A6012" t="s">
        <v>6907</v>
      </c>
      <c r="B6012" t="s">
        <v>8344</v>
      </c>
      <c r="C6012" t="s">
        <v>1814</v>
      </c>
      <c r="D6012" t="s">
        <v>36</v>
      </c>
      <c r="E6012" t="s">
        <v>20</v>
      </c>
      <c r="F6012" t="b">
        <v>0</v>
      </c>
      <c r="G6012" t="s">
        <v>52</v>
      </c>
      <c r="H6012" s="1">
        <v>45719.960416666669</v>
      </c>
      <c r="I6012" t="b">
        <v>0</v>
      </c>
      <c r="J6012" t="b">
        <v>0</v>
      </c>
      <c r="K6012" t="s">
        <v>31</v>
      </c>
      <c r="L6012" t="s">
        <v>22</v>
      </c>
      <c r="M6012">
        <v>250000</v>
      </c>
      <c r="O6012" t="s">
        <v>8345</v>
      </c>
      <c r="P6012" t="s">
        <v>8346</v>
      </c>
    </row>
    <row r="6013" spans="1:16" x14ac:dyDescent="0.35">
      <c r="A6013" t="s">
        <v>6907</v>
      </c>
      <c r="B6013" t="s">
        <v>8347</v>
      </c>
      <c r="C6013" t="s">
        <v>3478</v>
      </c>
      <c r="D6013" t="s">
        <v>3470</v>
      </c>
      <c r="E6013" t="s">
        <v>20</v>
      </c>
      <c r="F6013" t="b">
        <v>0</v>
      </c>
      <c r="G6013" t="s">
        <v>52</v>
      </c>
      <c r="H6013" s="1">
        <v>45720.001909722218</v>
      </c>
      <c r="I6013" t="b">
        <v>0</v>
      </c>
      <c r="J6013" t="b">
        <v>1</v>
      </c>
      <c r="K6013" t="s">
        <v>31</v>
      </c>
      <c r="L6013" t="s">
        <v>22</v>
      </c>
      <c r="M6013">
        <v>123800</v>
      </c>
      <c r="O6013" t="s">
        <v>607</v>
      </c>
      <c r="P6013" t="s">
        <v>8250</v>
      </c>
    </row>
    <row r="6014" spans="1:16" x14ac:dyDescent="0.35">
      <c r="A6014" t="s">
        <v>6907</v>
      </c>
      <c r="B6014" t="s">
        <v>7714</v>
      </c>
      <c r="C6014" t="s">
        <v>8348</v>
      </c>
      <c r="D6014" t="s">
        <v>36</v>
      </c>
      <c r="E6014" t="s">
        <v>20</v>
      </c>
      <c r="F6014" t="b">
        <v>0</v>
      </c>
      <c r="G6014" t="s">
        <v>52</v>
      </c>
      <c r="H6014" s="1">
        <v>45720.043692129628</v>
      </c>
      <c r="I6014" t="b">
        <v>0</v>
      </c>
      <c r="J6014" t="b">
        <v>1</v>
      </c>
      <c r="K6014" t="s">
        <v>31</v>
      </c>
      <c r="L6014" t="s">
        <v>22</v>
      </c>
      <c r="M6014">
        <v>157000</v>
      </c>
      <c r="O6014" t="s">
        <v>8349</v>
      </c>
      <c r="P6014" t="s">
        <v>8350</v>
      </c>
    </row>
    <row r="6015" spans="1:16" x14ac:dyDescent="0.35">
      <c r="A6015" t="s">
        <v>6907</v>
      </c>
      <c r="B6015" t="s">
        <v>8351</v>
      </c>
      <c r="C6015" t="s">
        <v>8352</v>
      </c>
      <c r="D6015" t="s">
        <v>110</v>
      </c>
      <c r="F6015" t="b">
        <v>0</v>
      </c>
      <c r="G6015" t="s">
        <v>43</v>
      </c>
      <c r="H6015" s="1">
        <v>45720.127604166657</v>
      </c>
      <c r="I6015" t="b">
        <v>1</v>
      </c>
      <c r="J6015" t="b">
        <v>1</v>
      </c>
      <c r="K6015" t="s">
        <v>31</v>
      </c>
      <c r="L6015" t="s">
        <v>32</v>
      </c>
      <c r="N6015">
        <v>80</v>
      </c>
      <c r="O6015" t="s">
        <v>2096</v>
      </c>
      <c r="P6015" t="s">
        <v>8353</v>
      </c>
    </row>
    <row r="6016" spans="1:16" x14ac:dyDescent="0.35">
      <c r="A6016" t="s">
        <v>6907</v>
      </c>
      <c r="B6016" t="s">
        <v>8300</v>
      </c>
      <c r="C6016" t="s">
        <v>1443</v>
      </c>
      <c r="D6016" t="s">
        <v>29</v>
      </c>
      <c r="E6016" t="s">
        <v>204</v>
      </c>
      <c r="F6016" t="b">
        <v>0</v>
      </c>
      <c r="G6016" t="s">
        <v>47</v>
      </c>
      <c r="H6016" s="1">
        <v>45720.254201388889</v>
      </c>
      <c r="I6016" t="b">
        <v>0</v>
      </c>
      <c r="J6016" t="b">
        <v>1</v>
      </c>
      <c r="K6016" t="s">
        <v>31</v>
      </c>
      <c r="L6016" t="s">
        <v>32</v>
      </c>
      <c r="N6016">
        <v>32.5</v>
      </c>
      <c r="O6016" t="s">
        <v>8301</v>
      </c>
      <c r="P6016" t="s">
        <v>8302</v>
      </c>
    </row>
    <row r="6017" spans="1:16" x14ac:dyDescent="0.35">
      <c r="A6017" t="s">
        <v>6907</v>
      </c>
      <c r="B6017" t="s">
        <v>7073</v>
      </c>
      <c r="C6017" t="s">
        <v>8101</v>
      </c>
      <c r="D6017" t="s">
        <v>29</v>
      </c>
      <c r="E6017" t="s">
        <v>296</v>
      </c>
      <c r="F6017" t="b">
        <v>0</v>
      </c>
      <c r="G6017" t="s">
        <v>47</v>
      </c>
      <c r="H6017" s="1">
        <v>45720.421087962961</v>
      </c>
      <c r="I6017" t="b">
        <v>0</v>
      </c>
      <c r="J6017" t="b">
        <v>1</v>
      </c>
      <c r="K6017" t="s">
        <v>31</v>
      </c>
      <c r="L6017" t="s">
        <v>22</v>
      </c>
      <c r="M6017">
        <v>165000</v>
      </c>
      <c r="O6017" t="s">
        <v>1225</v>
      </c>
      <c r="P6017" t="s">
        <v>8354</v>
      </c>
    </row>
    <row r="6018" spans="1:16" x14ac:dyDescent="0.35">
      <c r="A6018" t="s">
        <v>6907</v>
      </c>
      <c r="B6018" t="s">
        <v>8355</v>
      </c>
      <c r="C6018" t="s">
        <v>948</v>
      </c>
      <c r="D6018" t="s">
        <v>249</v>
      </c>
      <c r="E6018" t="s">
        <v>20</v>
      </c>
      <c r="F6018" t="b">
        <v>0</v>
      </c>
      <c r="G6018" t="s">
        <v>948</v>
      </c>
      <c r="H6018" s="1">
        <v>45720.509745370371</v>
      </c>
      <c r="I6018" t="b">
        <v>0</v>
      </c>
      <c r="J6018" t="b">
        <v>0</v>
      </c>
      <c r="K6018" t="s">
        <v>948</v>
      </c>
      <c r="L6018" t="s">
        <v>22</v>
      </c>
      <c r="M6018">
        <v>70000</v>
      </c>
      <c r="O6018" t="s">
        <v>8356</v>
      </c>
      <c r="P6018" t="s">
        <v>8357</v>
      </c>
    </row>
    <row r="6019" spans="1:16" x14ac:dyDescent="0.35">
      <c r="A6019" t="s">
        <v>6907</v>
      </c>
      <c r="B6019" t="s">
        <v>7062</v>
      </c>
      <c r="C6019" t="s">
        <v>986</v>
      </c>
      <c r="D6019" t="s">
        <v>36</v>
      </c>
      <c r="E6019" t="s">
        <v>20</v>
      </c>
      <c r="F6019" t="b">
        <v>0</v>
      </c>
      <c r="G6019" t="s">
        <v>171</v>
      </c>
      <c r="H6019" s="1">
        <v>45720.601689814823</v>
      </c>
      <c r="I6019" t="b">
        <v>1</v>
      </c>
      <c r="J6019" t="b">
        <v>0</v>
      </c>
      <c r="K6019" t="s">
        <v>31</v>
      </c>
      <c r="L6019" t="s">
        <v>22</v>
      </c>
      <c r="M6019">
        <v>112500</v>
      </c>
      <c r="O6019" t="s">
        <v>8358</v>
      </c>
      <c r="P6019" t="s">
        <v>8359</v>
      </c>
    </row>
    <row r="6020" spans="1:16" x14ac:dyDescent="0.35">
      <c r="A6020" t="s">
        <v>6907</v>
      </c>
      <c r="B6020" t="s">
        <v>8360</v>
      </c>
      <c r="C6020" t="s">
        <v>8361</v>
      </c>
      <c r="D6020" t="s">
        <v>36</v>
      </c>
      <c r="E6020" t="s">
        <v>91</v>
      </c>
      <c r="F6020" t="b">
        <v>0</v>
      </c>
      <c r="G6020" t="s">
        <v>52</v>
      </c>
      <c r="H6020" s="1">
        <v>45720.6253125</v>
      </c>
      <c r="I6020" t="b">
        <v>0</v>
      </c>
      <c r="J6020" t="b">
        <v>1</v>
      </c>
      <c r="K6020" t="s">
        <v>31</v>
      </c>
      <c r="L6020" t="s">
        <v>32</v>
      </c>
      <c r="N6020">
        <v>67</v>
      </c>
      <c r="O6020" t="s">
        <v>2360</v>
      </c>
      <c r="P6020" t="s">
        <v>8362</v>
      </c>
    </row>
    <row r="6021" spans="1:16" x14ac:dyDescent="0.35">
      <c r="A6021" t="s">
        <v>6907</v>
      </c>
      <c r="B6021" t="s">
        <v>8363</v>
      </c>
      <c r="C6021" t="s">
        <v>2417</v>
      </c>
      <c r="D6021" t="s">
        <v>36</v>
      </c>
      <c r="E6021" t="s">
        <v>20</v>
      </c>
      <c r="F6021" t="b">
        <v>0</v>
      </c>
      <c r="G6021" t="s">
        <v>52</v>
      </c>
      <c r="H6021" s="1">
        <v>45720.62537037037</v>
      </c>
      <c r="I6021" t="b">
        <v>0</v>
      </c>
      <c r="J6021" t="b">
        <v>1</v>
      </c>
      <c r="K6021" t="s">
        <v>31</v>
      </c>
      <c r="L6021" t="s">
        <v>22</v>
      </c>
      <c r="M6021">
        <v>97500</v>
      </c>
      <c r="O6021" t="s">
        <v>8364</v>
      </c>
      <c r="P6021" t="s">
        <v>8365</v>
      </c>
    </row>
    <row r="6022" spans="1:16" x14ac:dyDescent="0.35">
      <c r="A6022" t="s">
        <v>6907</v>
      </c>
      <c r="B6022" t="s">
        <v>8366</v>
      </c>
      <c r="C6022" t="s">
        <v>5682</v>
      </c>
      <c r="D6022" t="s">
        <v>36</v>
      </c>
      <c r="E6022" t="s">
        <v>20</v>
      </c>
      <c r="F6022" t="b">
        <v>0</v>
      </c>
      <c r="G6022" t="s">
        <v>52</v>
      </c>
      <c r="H6022" s="1">
        <v>45720.628078703703</v>
      </c>
      <c r="I6022" t="b">
        <v>0</v>
      </c>
      <c r="J6022" t="b">
        <v>1</v>
      </c>
      <c r="K6022" t="s">
        <v>31</v>
      </c>
      <c r="L6022" t="s">
        <v>22</v>
      </c>
      <c r="M6022">
        <v>100000</v>
      </c>
      <c r="O6022" t="s">
        <v>8367</v>
      </c>
      <c r="P6022" t="s">
        <v>8368</v>
      </c>
    </row>
    <row r="6023" spans="1:16" x14ac:dyDescent="0.35">
      <c r="A6023" t="s">
        <v>6907</v>
      </c>
      <c r="B6023" t="s">
        <v>8369</v>
      </c>
      <c r="C6023" t="s">
        <v>1026</v>
      </c>
      <c r="D6023" t="s">
        <v>36</v>
      </c>
      <c r="E6023" t="s">
        <v>91</v>
      </c>
      <c r="F6023" t="b">
        <v>0</v>
      </c>
      <c r="G6023" t="s">
        <v>52</v>
      </c>
      <c r="H6023" s="1">
        <v>45720.628912037027</v>
      </c>
      <c r="I6023" t="b">
        <v>1</v>
      </c>
      <c r="J6023" t="b">
        <v>0</v>
      </c>
      <c r="K6023" t="s">
        <v>31</v>
      </c>
      <c r="L6023" t="s">
        <v>32</v>
      </c>
      <c r="N6023">
        <v>40</v>
      </c>
      <c r="O6023" t="s">
        <v>8370</v>
      </c>
      <c r="P6023" t="s">
        <v>8371</v>
      </c>
    </row>
    <row r="6024" spans="1:16" x14ac:dyDescent="0.35">
      <c r="A6024" t="s">
        <v>6907</v>
      </c>
      <c r="B6024" t="s">
        <v>8372</v>
      </c>
      <c r="C6024" t="s">
        <v>1005</v>
      </c>
      <c r="D6024" t="s">
        <v>36</v>
      </c>
      <c r="E6024" t="s">
        <v>20</v>
      </c>
      <c r="F6024" t="b">
        <v>0</v>
      </c>
      <c r="G6024" t="s">
        <v>47</v>
      </c>
      <c r="H6024" s="1">
        <v>45720.667245370372</v>
      </c>
      <c r="I6024" t="b">
        <v>1</v>
      </c>
      <c r="J6024" t="b">
        <v>1</v>
      </c>
      <c r="K6024" t="s">
        <v>31</v>
      </c>
      <c r="L6024" t="s">
        <v>22</v>
      </c>
      <c r="M6024">
        <v>92500</v>
      </c>
      <c r="O6024" t="s">
        <v>7861</v>
      </c>
      <c r="P6024" t="s">
        <v>8373</v>
      </c>
    </row>
    <row r="6025" spans="1:16" x14ac:dyDescent="0.35">
      <c r="A6025" t="s">
        <v>6907</v>
      </c>
      <c r="B6025" t="s">
        <v>8374</v>
      </c>
      <c r="C6025" t="s">
        <v>4510</v>
      </c>
      <c r="D6025" t="s">
        <v>573</v>
      </c>
      <c r="E6025" t="s">
        <v>20</v>
      </c>
      <c r="F6025" t="b">
        <v>0</v>
      </c>
      <c r="G6025" t="s">
        <v>47</v>
      </c>
      <c r="H6025" s="1">
        <v>45720.75445601852</v>
      </c>
      <c r="I6025" t="b">
        <v>0</v>
      </c>
      <c r="J6025" t="b">
        <v>1</v>
      </c>
      <c r="K6025" t="s">
        <v>31</v>
      </c>
      <c r="L6025" t="s">
        <v>32</v>
      </c>
      <c r="N6025">
        <v>46.455001831054688</v>
      </c>
      <c r="O6025" t="s">
        <v>3306</v>
      </c>
      <c r="P6025" t="s">
        <v>8375</v>
      </c>
    </row>
    <row r="6026" spans="1:16" x14ac:dyDescent="0.35">
      <c r="A6026" t="s">
        <v>6907</v>
      </c>
      <c r="B6026" t="s">
        <v>8376</v>
      </c>
      <c r="C6026" t="s">
        <v>2284</v>
      </c>
      <c r="D6026" t="s">
        <v>573</v>
      </c>
      <c r="E6026" t="s">
        <v>20</v>
      </c>
      <c r="F6026" t="b">
        <v>0</v>
      </c>
      <c r="G6026" t="s">
        <v>171</v>
      </c>
      <c r="H6026" s="1">
        <v>45720.768310185187</v>
      </c>
      <c r="I6026" t="b">
        <v>0</v>
      </c>
      <c r="J6026" t="b">
        <v>1</v>
      </c>
      <c r="K6026" t="s">
        <v>31</v>
      </c>
      <c r="L6026" t="s">
        <v>32</v>
      </c>
      <c r="N6026">
        <v>61.159996032714837</v>
      </c>
      <c r="O6026" t="s">
        <v>4884</v>
      </c>
      <c r="P6026" t="s">
        <v>8377</v>
      </c>
    </row>
    <row r="6027" spans="1:16" x14ac:dyDescent="0.35">
      <c r="A6027" t="s">
        <v>6907</v>
      </c>
      <c r="B6027" t="s">
        <v>8378</v>
      </c>
      <c r="C6027" t="s">
        <v>3133</v>
      </c>
      <c r="D6027" t="s">
        <v>573</v>
      </c>
      <c r="E6027" t="s">
        <v>20</v>
      </c>
      <c r="F6027" t="b">
        <v>0</v>
      </c>
      <c r="G6027" t="s">
        <v>52</v>
      </c>
      <c r="H6027" s="1">
        <v>45720.795497685183</v>
      </c>
      <c r="I6027" t="b">
        <v>0</v>
      </c>
      <c r="J6027" t="b">
        <v>0</v>
      </c>
      <c r="K6027" t="s">
        <v>31</v>
      </c>
      <c r="L6027" t="s">
        <v>32</v>
      </c>
      <c r="N6027">
        <v>52.919998168945313</v>
      </c>
      <c r="O6027" t="s">
        <v>3134</v>
      </c>
      <c r="P6027" t="s">
        <v>8379</v>
      </c>
    </row>
    <row r="6028" spans="1:16" x14ac:dyDescent="0.35">
      <c r="A6028" t="s">
        <v>6907</v>
      </c>
      <c r="B6028" t="s">
        <v>8087</v>
      </c>
      <c r="C6028" t="s">
        <v>3943</v>
      </c>
      <c r="D6028" t="s">
        <v>573</v>
      </c>
      <c r="E6028" t="s">
        <v>20</v>
      </c>
      <c r="F6028" t="b">
        <v>0</v>
      </c>
      <c r="G6028" t="s">
        <v>52</v>
      </c>
      <c r="H6028" s="1">
        <v>45720.795497685183</v>
      </c>
      <c r="I6028" t="b">
        <v>0</v>
      </c>
      <c r="J6028" t="b">
        <v>0</v>
      </c>
      <c r="K6028" t="s">
        <v>31</v>
      </c>
      <c r="L6028" t="s">
        <v>32</v>
      </c>
      <c r="N6028">
        <v>61.159996032714837</v>
      </c>
      <c r="O6028" t="s">
        <v>8380</v>
      </c>
      <c r="P6028" t="s">
        <v>8381</v>
      </c>
    </row>
    <row r="6029" spans="1:16" x14ac:dyDescent="0.35">
      <c r="A6029" t="s">
        <v>6907</v>
      </c>
      <c r="B6029" t="s">
        <v>8382</v>
      </c>
      <c r="C6029" t="s">
        <v>1476</v>
      </c>
      <c r="D6029" t="s">
        <v>573</v>
      </c>
      <c r="E6029" t="s">
        <v>20</v>
      </c>
      <c r="F6029" t="b">
        <v>0</v>
      </c>
      <c r="G6029" t="s">
        <v>52</v>
      </c>
      <c r="H6029" s="1">
        <v>45720.795520833337</v>
      </c>
      <c r="I6029" t="b">
        <v>1</v>
      </c>
      <c r="J6029" t="b">
        <v>1</v>
      </c>
      <c r="K6029" t="s">
        <v>31</v>
      </c>
      <c r="L6029" t="s">
        <v>32</v>
      </c>
      <c r="N6029">
        <v>52.779998779296882</v>
      </c>
      <c r="O6029" t="s">
        <v>1911</v>
      </c>
    </row>
    <row r="6030" spans="1:16" x14ac:dyDescent="0.35">
      <c r="A6030" t="s">
        <v>6907</v>
      </c>
      <c r="B6030" t="s">
        <v>8383</v>
      </c>
      <c r="C6030" t="s">
        <v>8384</v>
      </c>
      <c r="D6030" t="s">
        <v>573</v>
      </c>
      <c r="E6030" t="s">
        <v>20</v>
      </c>
      <c r="F6030" t="b">
        <v>0</v>
      </c>
      <c r="G6030" t="s">
        <v>52</v>
      </c>
      <c r="H6030" s="1">
        <v>45720.795543981483</v>
      </c>
      <c r="I6030" t="b">
        <v>0</v>
      </c>
      <c r="J6030" t="b">
        <v>1</v>
      </c>
      <c r="K6030" t="s">
        <v>31</v>
      </c>
      <c r="L6030" t="s">
        <v>32</v>
      </c>
      <c r="N6030">
        <v>50.965000152587891</v>
      </c>
      <c r="O6030" t="s">
        <v>2991</v>
      </c>
      <c r="P6030" t="s">
        <v>8385</v>
      </c>
    </row>
    <row r="6031" spans="1:16" x14ac:dyDescent="0.35">
      <c r="A6031" t="s">
        <v>6907</v>
      </c>
      <c r="B6031" t="s">
        <v>8386</v>
      </c>
      <c r="C6031" t="s">
        <v>1176</v>
      </c>
      <c r="D6031" t="s">
        <v>573</v>
      </c>
      <c r="E6031" t="s">
        <v>20</v>
      </c>
      <c r="F6031" t="b">
        <v>0</v>
      </c>
      <c r="G6031" t="s">
        <v>52</v>
      </c>
      <c r="H6031" s="1">
        <v>45720.795555555553</v>
      </c>
      <c r="I6031" t="b">
        <v>0</v>
      </c>
      <c r="J6031" t="b">
        <v>0</v>
      </c>
      <c r="K6031" t="s">
        <v>31</v>
      </c>
      <c r="L6031" t="s">
        <v>32</v>
      </c>
      <c r="N6031">
        <v>50.669998168945313</v>
      </c>
      <c r="O6031" t="s">
        <v>1721</v>
      </c>
      <c r="P6031" t="s">
        <v>8387</v>
      </c>
    </row>
    <row r="6032" spans="1:16" x14ac:dyDescent="0.35">
      <c r="A6032" t="s">
        <v>6907</v>
      </c>
      <c r="B6032" t="s">
        <v>8087</v>
      </c>
      <c r="C6032" t="s">
        <v>8388</v>
      </c>
      <c r="D6032" t="s">
        <v>573</v>
      </c>
      <c r="E6032" t="s">
        <v>20</v>
      </c>
      <c r="F6032" t="b">
        <v>0</v>
      </c>
      <c r="G6032" t="s">
        <v>52</v>
      </c>
      <c r="H6032" s="1">
        <v>45720.795648148152</v>
      </c>
      <c r="I6032" t="b">
        <v>0</v>
      </c>
      <c r="J6032" t="b">
        <v>1</v>
      </c>
      <c r="K6032" t="s">
        <v>31</v>
      </c>
      <c r="L6032" t="s">
        <v>32</v>
      </c>
      <c r="N6032">
        <v>47.439998626708977</v>
      </c>
      <c r="O6032" t="s">
        <v>8389</v>
      </c>
      <c r="P6032" t="s">
        <v>8390</v>
      </c>
    </row>
    <row r="6033" spans="1:16" x14ac:dyDescent="0.35">
      <c r="A6033" t="s">
        <v>6907</v>
      </c>
      <c r="B6033" t="s">
        <v>8391</v>
      </c>
      <c r="C6033" t="s">
        <v>154</v>
      </c>
      <c r="D6033" t="s">
        <v>573</v>
      </c>
      <c r="E6033" t="s">
        <v>20</v>
      </c>
      <c r="F6033" t="b">
        <v>0</v>
      </c>
      <c r="G6033" t="s">
        <v>47</v>
      </c>
      <c r="H6033" s="1">
        <v>45720.796122685177</v>
      </c>
      <c r="I6033" t="b">
        <v>0</v>
      </c>
      <c r="J6033" t="b">
        <v>1</v>
      </c>
      <c r="K6033" t="s">
        <v>31</v>
      </c>
      <c r="L6033" t="s">
        <v>32</v>
      </c>
      <c r="N6033">
        <v>54.420001983642578</v>
      </c>
      <c r="O6033" t="s">
        <v>426</v>
      </c>
      <c r="P6033" t="s">
        <v>8392</v>
      </c>
    </row>
    <row r="6034" spans="1:16" x14ac:dyDescent="0.35">
      <c r="A6034" t="s">
        <v>6907</v>
      </c>
      <c r="B6034" t="s">
        <v>8393</v>
      </c>
      <c r="C6034" t="s">
        <v>8394</v>
      </c>
      <c r="D6034" t="s">
        <v>573</v>
      </c>
      <c r="E6034" t="s">
        <v>20</v>
      </c>
      <c r="F6034" t="b">
        <v>0</v>
      </c>
      <c r="G6034" t="s">
        <v>47</v>
      </c>
      <c r="H6034" s="1">
        <v>45720.796134259261</v>
      </c>
      <c r="I6034" t="b">
        <v>0</v>
      </c>
      <c r="J6034" t="b">
        <v>1</v>
      </c>
      <c r="K6034" t="s">
        <v>31</v>
      </c>
      <c r="L6034" t="s">
        <v>32</v>
      </c>
      <c r="N6034">
        <v>45.634998321533203</v>
      </c>
      <c r="O6034" t="s">
        <v>8395</v>
      </c>
      <c r="P6034" t="s">
        <v>8396</v>
      </c>
    </row>
    <row r="6035" spans="1:16" x14ac:dyDescent="0.35">
      <c r="A6035" t="s">
        <v>6907</v>
      </c>
      <c r="B6035" t="s">
        <v>8397</v>
      </c>
      <c r="C6035" t="s">
        <v>2224</v>
      </c>
      <c r="D6035" t="s">
        <v>29</v>
      </c>
      <c r="E6035" t="s">
        <v>20</v>
      </c>
      <c r="F6035" t="b">
        <v>0</v>
      </c>
      <c r="G6035" t="s">
        <v>52</v>
      </c>
      <c r="H6035" s="1">
        <v>45720.878888888888</v>
      </c>
      <c r="I6035" t="b">
        <v>0</v>
      </c>
      <c r="J6035" t="b">
        <v>1</v>
      </c>
      <c r="K6035" t="s">
        <v>31</v>
      </c>
      <c r="L6035" t="s">
        <v>22</v>
      </c>
      <c r="M6035">
        <v>118965</v>
      </c>
      <c r="O6035" t="s">
        <v>8398</v>
      </c>
      <c r="P6035" t="s">
        <v>8399</v>
      </c>
    </row>
    <row r="6036" spans="1:16" x14ac:dyDescent="0.35">
      <c r="A6036" t="s">
        <v>6907</v>
      </c>
      <c r="B6036" t="s">
        <v>6916</v>
      </c>
      <c r="C6036" t="s">
        <v>7314</v>
      </c>
      <c r="D6036" t="s">
        <v>36</v>
      </c>
      <c r="E6036" t="s">
        <v>20</v>
      </c>
      <c r="F6036" t="b">
        <v>0</v>
      </c>
      <c r="G6036" t="s">
        <v>52</v>
      </c>
      <c r="H6036" s="1">
        <v>45720.879050925927</v>
      </c>
      <c r="I6036" t="b">
        <v>0</v>
      </c>
      <c r="J6036" t="b">
        <v>1</v>
      </c>
      <c r="K6036" t="s">
        <v>31</v>
      </c>
      <c r="L6036" t="s">
        <v>22</v>
      </c>
      <c r="M6036">
        <v>195000</v>
      </c>
      <c r="O6036" t="s">
        <v>8400</v>
      </c>
      <c r="P6036" t="s">
        <v>8401</v>
      </c>
    </row>
    <row r="6037" spans="1:16" x14ac:dyDescent="0.35">
      <c r="A6037" t="s">
        <v>6907</v>
      </c>
      <c r="B6037" t="s">
        <v>8402</v>
      </c>
      <c r="C6037" t="s">
        <v>8403</v>
      </c>
      <c r="D6037" t="s">
        <v>36</v>
      </c>
      <c r="E6037" t="s">
        <v>20</v>
      </c>
      <c r="F6037" t="b">
        <v>0</v>
      </c>
      <c r="G6037" t="s">
        <v>47</v>
      </c>
      <c r="H6037" s="1">
        <v>45720.879467592589</v>
      </c>
      <c r="I6037" t="b">
        <v>0</v>
      </c>
      <c r="J6037" t="b">
        <v>1</v>
      </c>
      <c r="K6037" t="s">
        <v>31</v>
      </c>
      <c r="L6037" t="s">
        <v>32</v>
      </c>
      <c r="N6037">
        <v>45.75</v>
      </c>
      <c r="O6037" t="s">
        <v>3018</v>
      </c>
      <c r="P6037" t="s">
        <v>8404</v>
      </c>
    </row>
    <row r="6038" spans="1:16" x14ac:dyDescent="0.35">
      <c r="A6038" t="s">
        <v>6907</v>
      </c>
      <c r="B6038" t="s">
        <v>8402</v>
      </c>
      <c r="C6038" t="s">
        <v>8405</v>
      </c>
      <c r="D6038" t="s">
        <v>36</v>
      </c>
      <c r="E6038" t="s">
        <v>20</v>
      </c>
      <c r="F6038" t="b">
        <v>0</v>
      </c>
      <c r="G6038" t="s">
        <v>43</v>
      </c>
      <c r="H6038" s="1">
        <v>45720.880011574067</v>
      </c>
      <c r="I6038" t="b">
        <v>0</v>
      </c>
      <c r="J6038" t="b">
        <v>1</v>
      </c>
      <c r="K6038" t="s">
        <v>31</v>
      </c>
      <c r="L6038" t="s">
        <v>32</v>
      </c>
      <c r="N6038">
        <v>45.75</v>
      </c>
      <c r="O6038" t="s">
        <v>3018</v>
      </c>
      <c r="P6038" t="s">
        <v>8404</v>
      </c>
    </row>
    <row r="6039" spans="1:16" x14ac:dyDescent="0.35">
      <c r="A6039" t="s">
        <v>6907</v>
      </c>
      <c r="B6039" t="s">
        <v>8406</v>
      </c>
      <c r="C6039" t="s">
        <v>154</v>
      </c>
      <c r="D6039" t="s">
        <v>36</v>
      </c>
      <c r="E6039" t="s">
        <v>20</v>
      </c>
      <c r="F6039" t="b">
        <v>0</v>
      </c>
      <c r="G6039" t="s">
        <v>68</v>
      </c>
      <c r="H6039" s="1">
        <v>45720.880219907413</v>
      </c>
      <c r="I6039" t="b">
        <v>0</v>
      </c>
      <c r="J6039" t="b">
        <v>1</v>
      </c>
      <c r="K6039" t="s">
        <v>31</v>
      </c>
      <c r="L6039" t="s">
        <v>22</v>
      </c>
      <c r="M6039">
        <v>150000</v>
      </c>
      <c r="O6039" t="s">
        <v>8407</v>
      </c>
      <c r="P6039" t="s">
        <v>8408</v>
      </c>
    </row>
    <row r="6040" spans="1:16" x14ac:dyDescent="0.35">
      <c r="A6040" t="s">
        <v>6907</v>
      </c>
      <c r="B6040" t="s">
        <v>8409</v>
      </c>
      <c r="C6040" t="s">
        <v>2224</v>
      </c>
      <c r="D6040" t="s">
        <v>36</v>
      </c>
      <c r="E6040" t="s">
        <v>20</v>
      </c>
      <c r="F6040" t="b">
        <v>0</v>
      </c>
      <c r="G6040" t="s">
        <v>52</v>
      </c>
      <c r="H6040" s="1">
        <v>45721.003831018519</v>
      </c>
      <c r="I6040" t="b">
        <v>0</v>
      </c>
      <c r="J6040" t="b">
        <v>1</v>
      </c>
      <c r="K6040" t="s">
        <v>31</v>
      </c>
      <c r="L6040" t="s">
        <v>22</v>
      </c>
      <c r="M6040">
        <v>163000</v>
      </c>
      <c r="O6040" t="s">
        <v>6269</v>
      </c>
    </row>
    <row r="6041" spans="1:16" x14ac:dyDescent="0.35">
      <c r="A6041" t="s">
        <v>6907</v>
      </c>
      <c r="B6041" t="s">
        <v>8410</v>
      </c>
      <c r="C6041" t="s">
        <v>4923</v>
      </c>
      <c r="D6041" t="s">
        <v>110</v>
      </c>
      <c r="E6041" t="s">
        <v>20</v>
      </c>
      <c r="F6041" t="b">
        <v>0</v>
      </c>
      <c r="G6041" t="s">
        <v>47</v>
      </c>
      <c r="H6041" s="1">
        <v>45721.087685185194</v>
      </c>
      <c r="I6041" t="b">
        <v>0</v>
      </c>
      <c r="J6041" t="b">
        <v>1</v>
      </c>
      <c r="K6041" t="s">
        <v>31</v>
      </c>
      <c r="L6041" t="s">
        <v>22</v>
      </c>
      <c r="M6041">
        <v>105000</v>
      </c>
      <c r="O6041" t="s">
        <v>8411</v>
      </c>
      <c r="P6041" t="s">
        <v>8412</v>
      </c>
    </row>
    <row r="6042" spans="1:16" x14ac:dyDescent="0.35">
      <c r="A6042" t="s">
        <v>6907</v>
      </c>
      <c r="B6042" t="s">
        <v>6907</v>
      </c>
      <c r="C6042" t="s">
        <v>142</v>
      </c>
      <c r="D6042" t="s">
        <v>17542</v>
      </c>
      <c r="E6042" t="s">
        <v>20</v>
      </c>
      <c r="F6042" t="b">
        <v>0</v>
      </c>
      <c r="G6042" t="s">
        <v>68</v>
      </c>
      <c r="H6042" s="1">
        <v>45721.255914351852</v>
      </c>
      <c r="I6042" t="b">
        <v>1</v>
      </c>
      <c r="J6042" t="b">
        <v>0</v>
      </c>
      <c r="K6042" t="s">
        <v>31</v>
      </c>
      <c r="L6042" t="s">
        <v>22</v>
      </c>
      <c r="M6042">
        <v>225000</v>
      </c>
      <c r="O6042" t="s">
        <v>4062</v>
      </c>
      <c r="P6042" t="s">
        <v>1821</v>
      </c>
    </row>
    <row r="6043" spans="1:16" x14ac:dyDescent="0.35">
      <c r="A6043" t="s">
        <v>6907</v>
      </c>
      <c r="B6043" t="s">
        <v>7025</v>
      </c>
      <c r="C6043" t="s">
        <v>8413</v>
      </c>
      <c r="D6043" t="s">
        <v>17543</v>
      </c>
      <c r="E6043" t="s">
        <v>20</v>
      </c>
      <c r="F6043" t="b">
        <v>0</v>
      </c>
      <c r="G6043" t="s">
        <v>1353</v>
      </c>
      <c r="H6043" s="1">
        <v>45721.26662037037</v>
      </c>
      <c r="I6043" t="b">
        <v>1</v>
      </c>
      <c r="J6043" t="b">
        <v>0</v>
      </c>
      <c r="K6043" t="s">
        <v>1353</v>
      </c>
      <c r="L6043" t="s">
        <v>22</v>
      </c>
      <c r="M6043">
        <v>57000</v>
      </c>
      <c r="O6043" t="s">
        <v>8414</v>
      </c>
      <c r="P6043" t="s">
        <v>8415</v>
      </c>
    </row>
    <row r="6044" spans="1:16" x14ac:dyDescent="0.35">
      <c r="A6044" t="s">
        <v>6907</v>
      </c>
      <c r="B6044" t="s">
        <v>8416</v>
      </c>
      <c r="C6044" t="s">
        <v>2659</v>
      </c>
      <c r="D6044" t="s">
        <v>443</v>
      </c>
      <c r="E6044" t="s">
        <v>20</v>
      </c>
      <c r="F6044" t="b">
        <v>0</v>
      </c>
      <c r="G6044" t="s">
        <v>43</v>
      </c>
      <c r="H6044" s="1">
        <v>45721.297280092593</v>
      </c>
      <c r="I6044" t="b">
        <v>0</v>
      </c>
      <c r="J6044" t="b">
        <v>1</v>
      </c>
      <c r="K6044" t="s">
        <v>31</v>
      </c>
      <c r="L6044" t="s">
        <v>22</v>
      </c>
      <c r="M6044">
        <v>200000</v>
      </c>
      <c r="O6044" t="s">
        <v>8417</v>
      </c>
      <c r="P6044" t="s">
        <v>8418</v>
      </c>
    </row>
    <row r="6045" spans="1:16" x14ac:dyDescent="0.35">
      <c r="A6045" t="s">
        <v>6907</v>
      </c>
      <c r="B6045" t="s">
        <v>8419</v>
      </c>
      <c r="C6045" t="s">
        <v>146</v>
      </c>
      <c r="D6045" t="s">
        <v>36</v>
      </c>
      <c r="E6045" t="s">
        <v>20</v>
      </c>
      <c r="F6045" t="b">
        <v>0</v>
      </c>
      <c r="G6045" t="s">
        <v>52</v>
      </c>
      <c r="H6045" s="1">
        <v>45721.338240740741</v>
      </c>
      <c r="I6045" t="b">
        <v>0</v>
      </c>
      <c r="J6045" t="b">
        <v>1</v>
      </c>
      <c r="K6045" t="s">
        <v>31</v>
      </c>
      <c r="L6045" t="s">
        <v>22</v>
      </c>
      <c r="M6045">
        <v>184328.5</v>
      </c>
      <c r="O6045" t="s">
        <v>7564</v>
      </c>
      <c r="P6045" t="s">
        <v>8420</v>
      </c>
    </row>
    <row r="6046" spans="1:16" x14ac:dyDescent="0.35">
      <c r="A6046" t="s">
        <v>6907</v>
      </c>
      <c r="B6046" t="s">
        <v>8421</v>
      </c>
      <c r="C6046" t="s">
        <v>446</v>
      </c>
      <c r="D6046" t="s">
        <v>110</v>
      </c>
      <c r="E6046" t="s">
        <v>91</v>
      </c>
      <c r="F6046" t="b">
        <v>0</v>
      </c>
      <c r="G6046" t="s">
        <v>52</v>
      </c>
      <c r="H6046" s="1">
        <v>45721.379745370366</v>
      </c>
      <c r="I6046" t="b">
        <v>1</v>
      </c>
      <c r="J6046" t="b">
        <v>0</v>
      </c>
      <c r="K6046" t="s">
        <v>31</v>
      </c>
      <c r="L6046" t="s">
        <v>32</v>
      </c>
      <c r="N6046">
        <v>65</v>
      </c>
      <c r="O6046" t="s">
        <v>1177</v>
      </c>
      <c r="P6046" t="s">
        <v>8422</v>
      </c>
    </row>
    <row r="6047" spans="1:16" x14ac:dyDescent="0.35">
      <c r="A6047" t="s">
        <v>6907</v>
      </c>
      <c r="B6047" t="s">
        <v>8423</v>
      </c>
      <c r="C6047" t="s">
        <v>407</v>
      </c>
      <c r="D6047" t="s">
        <v>36</v>
      </c>
      <c r="E6047" t="s">
        <v>20</v>
      </c>
      <c r="F6047" t="b">
        <v>0</v>
      </c>
      <c r="G6047" t="s">
        <v>52</v>
      </c>
      <c r="H6047" s="1">
        <v>45721.379872685182</v>
      </c>
      <c r="I6047" t="b">
        <v>0</v>
      </c>
      <c r="J6047" t="b">
        <v>1</v>
      </c>
      <c r="K6047" t="s">
        <v>31</v>
      </c>
      <c r="L6047" t="s">
        <v>22</v>
      </c>
      <c r="M6047">
        <v>162500</v>
      </c>
      <c r="O6047" t="s">
        <v>53</v>
      </c>
      <c r="P6047" t="s">
        <v>8424</v>
      </c>
    </row>
    <row r="6048" spans="1:16" x14ac:dyDescent="0.35">
      <c r="A6048" t="s">
        <v>6907</v>
      </c>
      <c r="B6048" t="s">
        <v>7351</v>
      </c>
      <c r="C6048" t="s">
        <v>582</v>
      </c>
      <c r="D6048" t="s">
        <v>36</v>
      </c>
      <c r="E6048" t="s">
        <v>20</v>
      </c>
      <c r="F6048" t="b">
        <v>0</v>
      </c>
      <c r="G6048" t="s">
        <v>68</v>
      </c>
      <c r="H6048" s="1">
        <v>45721.419212962966</v>
      </c>
      <c r="I6048" t="b">
        <v>0</v>
      </c>
      <c r="J6048" t="b">
        <v>1</v>
      </c>
      <c r="K6048" t="s">
        <v>31</v>
      </c>
      <c r="L6048" t="s">
        <v>32</v>
      </c>
      <c r="N6048">
        <v>65</v>
      </c>
      <c r="O6048" t="s">
        <v>209</v>
      </c>
      <c r="P6048" t="s">
        <v>8425</v>
      </c>
    </row>
    <row r="6049" spans="1:16" x14ac:dyDescent="0.35">
      <c r="A6049" t="s">
        <v>6907</v>
      </c>
      <c r="B6049" t="s">
        <v>8426</v>
      </c>
      <c r="C6049" t="s">
        <v>7444</v>
      </c>
      <c r="D6049" t="s">
        <v>29</v>
      </c>
      <c r="E6049" t="s">
        <v>296</v>
      </c>
      <c r="F6049" t="b">
        <v>0</v>
      </c>
      <c r="G6049" t="s">
        <v>52</v>
      </c>
      <c r="H6049" s="1">
        <v>45721.42150462963</v>
      </c>
      <c r="I6049" t="b">
        <v>0</v>
      </c>
      <c r="J6049" t="b">
        <v>1</v>
      </c>
      <c r="K6049" t="s">
        <v>31</v>
      </c>
      <c r="L6049" t="s">
        <v>22</v>
      </c>
      <c r="M6049">
        <v>135000</v>
      </c>
      <c r="O6049" t="s">
        <v>1225</v>
      </c>
      <c r="P6049" t="s">
        <v>8427</v>
      </c>
    </row>
    <row r="6050" spans="1:16" x14ac:dyDescent="0.35">
      <c r="A6050" t="s">
        <v>6907</v>
      </c>
      <c r="B6050" t="s">
        <v>7505</v>
      </c>
      <c r="C6050" t="s">
        <v>1188</v>
      </c>
      <c r="D6050" t="s">
        <v>29</v>
      </c>
      <c r="E6050" t="s">
        <v>20</v>
      </c>
      <c r="F6050" t="b">
        <v>0</v>
      </c>
      <c r="G6050" t="s">
        <v>52</v>
      </c>
      <c r="H6050" s="1">
        <v>45721.42150462963</v>
      </c>
      <c r="I6050" t="b">
        <v>0</v>
      </c>
      <c r="J6050" t="b">
        <v>0</v>
      </c>
      <c r="K6050" t="s">
        <v>31</v>
      </c>
      <c r="L6050" t="s">
        <v>22</v>
      </c>
      <c r="M6050">
        <v>167500</v>
      </c>
      <c r="O6050" t="s">
        <v>8428</v>
      </c>
      <c r="P6050" t="s">
        <v>8429</v>
      </c>
    </row>
    <row r="6051" spans="1:16" x14ac:dyDescent="0.35">
      <c r="A6051" t="s">
        <v>6907</v>
      </c>
      <c r="B6051" t="s">
        <v>8430</v>
      </c>
      <c r="C6051" t="s">
        <v>142</v>
      </c>
      <c r="D6051" t="s">
        <v>573</v>
      </c>
      <c r="E6051" t="s">
        <v>296</v>
      </c>
      <c r="F6051" t="b">
        <v>0</v>
      </c>
      <c r="G6051" t="s">
        <v>52</v>
      </c>
      <c r="H6051" s="1">
        <v>45721.421539351853</v>
      </c>
      <c r="I6051" t="b">
        <v>1</v>
      </c>
      <c r="J6051" t="b">
        <v>0</v>
      </c>
      <c r="K6051" t="s">
        <v>31</v>
      </c>
      <c r="L6051" t="s">
        <v>32</v>
      </c>
      <c r="N6051">
        <v>50.669998168945313</v>
      </c>
      <c r="O6051" t="s">
        <v>3848</v>
      </c>
      <c r="P6051" t="s">
        <v>8431</v>
      </c>
    </row>
    <row r="6052" spans="1:16" x14ac:dyDescent="0.35">
      <c r="A6052" t="s">
        <v>6907</v>
      </c>
      <c r="B6052" t="s">
        <v>6958</v>
      </c>
      <c r="C6052" t="s">
        <v>2933</v>
      </c>
      <c r="D6052" t="s">
        <v>29</v>
      </c>
      <c r="E6052" t="s">
        <v>296</v>
      </c>
      <c r="F6052" t="b">
        <v>0</v>
      </c>
      <c r="G6052" t="s">
        <v>52</v>
      </c>
      <c r="H6052" s="1">
        <v>45721.421574074076</v>
      </c>
      <c r="I6052" t="b">
        <v>0</v>
      </c>
      <c r="J6052" t="b">
        <v>1</v>
      </c>
      <c r="K6052" t="s">
        <v>31</v>
      </c>
      <c r="L6052" t="s">
        <v>22</v>
      </c>
      <c r="M6052">
        <v>175500</v>
      </c>
      <c r="O6052" t="s">
        <v>1225</v>
      </c>
      <c r="P6052" t="s">
        <v>8432</v>
      </c>
    </row>
    <row r="6053" spans="1:16" x14ac:dyDescent="0.35">
      <c r="A6053" t="s">
        <v>6907</v>
      </c>
      <c r="B6053" t="s">
        <v>8433</v>
      </c>
      <c r="C6053" t="s">
        <v>8434</v>
      </c>
      <c r="D6053" t="s">
        <v>573</v>
      </c>
      <c r="E6053" t="s">
        <v>296</v>
      </c>
      <c r="F6053" t="b">
        <v>0</v>
      </c>
      <c r="G6053" t="s">
        <v>52</v>
      </c>
      <c r="H6053" s="1">
        <v>45721.421585648153</v>
      </c>
      <c r="I6053" t="b">
        <v>1</v>
      </c>
      <c r="J6053" t="b">
        <v>0</v>
      </c>
      <c r="K6053" t="s">
        <v>31</v>
      </c>
      <c r="L6053" t="s">
        <v>32</v>
      </c>
      <c r="N6053">
        <v>66.839996337890625</v>
      </c>
      <c r="O6053" t="s">
        <v>8435</v>
      </c>
    </row>
    <row r="6054" spans="1:16" x14ac:dyDescent="0.35">
      <c r="A6054" t="s">
        <v>6907</v>
      </c>
      <c r="B6054" t="s">
        <v>7025</v>
      </c>
      <c r="C6054" t="s">
        <v>8436</v>
      </c>
      <c r="D6054" t="s">
        <v>36</v>
      </c>
      <c r="E6054" t="s">
        <v>20</v>
      </c>
      <c r="F6054" t="b">
        <v>0</v>
      </c>
      <c r="G6054" t="s">
        <v>52</v>
      </c>
      <c r="H6054" s="1">
        <v>45721.421597222223</v>
      </c>
      <c r="I6054" t="b">
        <v>0</v>
      </c>
      <c r="J6054" t="b">
        <v>1</v>
      </c>
      <c r="K6054" t="s">
        <v>31</v>
      </c>
      <c r="L6054" t="s">
        <v>22</v>
      </c>
      <c r="M6054">
        <v>149500</v>
      </c>
      <c r="O6054" t="s">
        <v>209</v>
      </c>
      <c r="P6054" t="s">
        <v>8177</v>
      </c>
    </row>
    <row r="6055" spans="1:16" x14ac:dyDescent="0.35">
      <c r="A6055" t="s">
        <v>6907</v>
      </c>
      <c r="B6055" t="s">
        <v>8158</v>
      </c>
      <c r="C6055" t="s">
        <v>628</v>
      </c>
      <c r="D6055" t="s">
        <v>36</v>
      </c>
      <c r="E6055" t="s">
        <v>20</v>
      </c>
      <c r="F6055" t="b">
        <v>0</v>
      </c>
      <c r="G6055" t="s">
        <v>52</v>
      </c>
      <c r="H6055" s="1">
        <v>45721.421736111108</v>
      </c>
      <c r="I6055" t="b">
        <v>0</v>
      </c>
      <c r="J6055" t="b">
        <v>1</v>
      </c>
      <c r="K6055" t="s">
        <v>31</v>
      </c>
      <c r="L6055" t="s">
        <v>22</v>
      </c>
      <c r="M6055">
        <v>260000</v>
      </c>
      <c r="O6055" t="s">
        <v>620</v>
      </c>
      <c r="P6055" t="s">
        <v>2020</v>
      </c>
    </row>
    <row r="6056" spans="1:16" x14ac:dyDescent="0.35">
      <c r="A6056" t="s">
        <v>6907</v>
      </c>
      <c r="B6056" t="s">
        <v>8437</v>
      </c>
      <c r="C6056" t="s">
        <v>1814</v>
      </c>
      <c r="D6056" t="s">
        <v>29</v>
      </c>
      <c r="E6056" t="s">
        <v>296</v>
      </c>
      <c r="F6056" t="b">
        <v>0</v>
      </c>
      <c r="G6056" t="s">
        <v>30</v>
      </c>
      <c r="H6056" s="1">
        <v>45721.422986111109</v>
      </c>
      <c r="I6056" t="b">
        <v>0</v>
      </c>
      <c r="J6056" t="b">
        <v>1</v>
      </c>
      <c r="K6056" t="s">
        <v>31</v>
      </c>
      <c r="L6056" t="s">
        <v>22</v>
      </c>
      <c r="M6056">
        <v>165000</v>
      </c>
      <c r="O6056" t="s">
        <v>1225</v>
      </c>
      <c r="P6056" t="s">
        <v>8438</v>
      </c>
    </row>
    <row r="6057" spans="1:16" x14ac:dyDescent="0.35">
      <c r="A6057" t="s">
        <v>6907</v>
      </c>
      <c r="B6057" t="s">
        <v>7943</v>
      </c>
      <c r="C6057" t="s">
        <v>6385</v>
      </c>
      <c r="D6057" t="s">
        <v>110</v>
      </c>
      <c r="E6057" t="s">
        <v>91</v>
      </c>
      <c r="F6057" t="b">
        <v>0</v>
      </c>
      <c r="G6057" t="s">
        <v>30</v>
      </c>
      <c r="H6057" s="1">
        <v>45721.464791666673</v>
      </c>
      <c r="I6057" t="b">
        <v>1</v>
      </c>
      <c r="J6057" t="b">
        <v>0</v>
      </c>
      <c r="K6057" t="s">
        <v>31</v>
      </c>
      <c r="L6057" t="s">
        <v>32</v>
      </c>
      <c r="N6057">
        <v>45</v>
      </c>
      <c r="O6057" t="s">
        <v>8439</v>
      </c>
    </row>
    <row r="6058" spans="1:16" x14ac:dyDescent="0.35">
      <c r="A6058" t="s">
        <v>6907</v>
      </c>
      <c r="B6058" t="s">
        <v>8440</v>
      </c>
      <c r="C6058" t="s">
        <v>175</v>
      </c>
      <c r="D6058" t="s">
        <v>36</v>
      </c>
      <c r="E6058" t="s">
        <v>20</v>
      </c>
      <c r="F6058" t="b">
        <v>0</v>
      </c>
      <c r="G6058" t="s">
        <v>52</v>
      </c>
      <c r="H6058" s="1">
        <v>45721.505115740743</v>
      </c>
      <c r="I6058" t="b">
        <v>0</v>
      </c>
      <c r="J6058" t="b">
        <v>1</v>
      </c>
      <c r="K6058" t="s">
        <v>31</v>
      </c>
      <c r="L6058" t="s">
        <v>22</v>
      </c>
      <c r="M6058">
        <v>186000</v>
      </c>
      <c r="O6058" t="s">
        <v>2979</v>
      </c>
      <c r="P6058" t="s">
        <v>8441</v>
      </c>
    </row>
    <row r="6059" spans="1:16" x14ac:dyDescent="0.35">
      <c r="A6059" t="s">
        <v>6907</v>
      </c>
      <c r="B6059" t="s">
        <v>8087</v>
      </c>
      <c r="C6059" t="s">
        <v>2852</v>
      </c>
      <c r="D6059" t="s">
        <v>573</v>
      </c>
      <c r="E6059" t="s">
        <v>20</v>
      </c>
      <c r="F6059" t="b">
        <v>0</v>
      </c>
      <c r="G6059" t="s">
        <v>52</v>
      </c>
      <c r="H6059" s="1">
        <v>45721.588067129633</v>
      </c>
      <c r="I6059" t="b">
        <v>0</v>
      </c>
      <c r="J6059" t="b">
        <v>1</v>
      </c>
      <c r="K6059" t="s">
        <v>31</v>
      </c>
      <c r="L6059" t="s">
        <v>32</v>
      </c>
      <c r="N6059">
        <v>54.985000610351563</v>
      </c>
      <c r="O6059" t="s">
        <v>426</v>
      </c>
      <c r="P6059" t="s">
        <v>8442</v>
      </c>
    </row>
    <row r="6060" spans="1:16" x14ac:dyDescent="0.35">
      <c r="A6060" t="s">
        <v>6907</v>
      </c>
      <c r="B6060" t="s">
        <v>6916</v>
      </c>
      <c r="C6060" t="s">
        <v>8443</v>
      </c>
      <c r="D6060" t="s">
        <v>573</v>
      </c>
      <c r="E6060" t="s">
        <v>20</v>
      </c>
      <c r="F6060" t="b">
        <v>0</v>
      </c>
      <c r="G6060" t="s">
        <v>52</v>
      </c>
      <c r="H6060" s="1">
        <v>45721.588206018518</v>
      </c>
      <c r="I6060" t="b">
        <v>0</v>
      </c>
      <c r="J6060" t="b">
        <v>1</v>
      </c>
      <c r="K6060" t="s">
        <v>31</v>
      </c>
      <c r="L6060" t="s">
        <v>32</v>
      </c>
      <c r="N6060">
        <v>45.745002746582031</v>
      </c>
      <c r="O6060" t="s">
        <v>8444</v>
      </c>
      <c r="P6060" t="s">
        <v>8445</v>
      </c>
    </row>
    <row r="6061" spans="1:16" x14ac:dyDescent="0.35">
      <c r="A6061" t="s">
        <v>6907</v>
      </c>
      <c r="B6061" t="s">
        <v>8446</v>
      </c>
      <c r="C6061" t="s">
        <v>196</v>
      </c>
      <c r="D6061" t="s">
        <v>573</v>
      </c>
      <c r="E6061" t="s">
        <v>296</v>
      </c>
      <c r="F6061" t="b">
        <v>0</v>
      </c>
      <c r="G6061" t="s">
        <v>52</v>
      </c>
      <c r="H6061" s="1">
        <v>45721.671701388892</v>
      </c>
      <c r="I6061" t="b">
        <v>0</v>
      </c>
      <c r="J6061" t="b">
        <v>0</v>
      </c>
      <c r="K6061" t="s">
        <v>31</v>
      </c>
      <c r="L6061" t="s">
        <v>32</v>
      </c>
      <c r="N6061">
        <v>52.779998779296882</v>
      </c>
      <c r="O6061" t="s">
        <v>7360</v>
      </c>
    </row>
    <row r="6062" spans="1:16" x14ac:dyDescent="0.35">
      <c r="A6062" t="s">
        <v>6907</v>
      </c>
      <c r="B6062" t="s">
        <v>7025</v>
      </c>
      <c r="C6062" t="s">
        <v>653</v>
      </c>
      <c r="D6062" t="s">
        <v>17437</v>
      </c>
      <c r="F6062" t="b">
        <v>0</v>
      </c>
      <c r="G6062" t="s">
        <v>47</v>
      </c>
      <c r="H6062" s="1">
        <v>45721.671898148154</v>
      </c>
      <c r="I6062" t="b">
        <v>1</v>
      </c>
      <c r="J6062" t="b">
        <v>0</v>
      </c>
      <c r="K6062" t="s">
        <v>31</v>
      </c>
      <c r="L6062" t="s">
        <v>32</v>
      </c>
      <c r="N6062">
        <v>51.5</v>
      </c>
      <c r="O6062" t="s">
        <v>61</v>
      </c>
      <c r="P6062" t="s">
        <v>8447</v>
      </c>
    </row>
    <row r="6063" spans="1:16" x14ac:dyDescent="0.35">
      <c r="A6063" t="s">
        <v>6907</v>
      </c>
      <c r="B6063" t="s">
        <v>8448</v>
      </c>
      <c r="C6063" t="s">
        <v>1070</v>
      </c>
      <c r="D6063" t="s">
        <v>321</v>
      </c>
      <c r="E6063" t="s">
        <v>91</v>
      </c>
      <c r="F6063" t="b">
        <v>0</v>
      </c>
      <c r="G6063" t="s">
        <v>68</v>
      </c>
      <c r="H6063" s="1">
        <v>45721.67260416667</v>
      </c>
      <c r="I6063" t="b">
        <v>0</v>
      </c>
      <c r="J6063" t="b">
        <v>0</v>
      </c>
      <c r="K6063" t="s">
        <v>31</v>
      </c>
      <c r="L6063" t="s">
        <v>32</v>
      </c>
      <c r="N6063">
        <v>65</v>
      </c>
      <c r="O6063" t="s">
        <v>8449</v>
      </c>
      <c r="P6063" t="s">
        <v>8450</v>
      </c>
    </row>
    <row r="6064" spans="1:16" x14ac:dyDescent="0.35">
      <c r="A6064" t="s">
        <v>6907</v>
      </c>
      <c r="B6064" t="s">
        <v>6916</v>
      </c>
      <c r="C6064" t="s">
        <v>491</v>
      </c>
      <c r="D6064" t="s">
        <v>110</v>
      </c>
      <c r="E6064" t="s">
        <v>20</v>
      </c>
      <c r="F6064" t="b">
        <v>0</v>
      </c>
      <c r="G6064" t="s">
        <v>52</v>
      </c>
      <c r="H6064" s="1">
        <v>45721.713078703702</v>
      </c>
      <c r="I6064" t="b">
        <v>1</v>
      </c>
      <c r="J6064" t="b">
        <v>1</v>
      </c>
      <c r="K6064" t="s">
        <v>31</v>
      </c>
      <c r="L6064" t="s">
        <v>22</v>
      </c>
      <c r="M6064">
        <v>145000</v>
      </c>
      <c r="O6064" t="s">
        <v>8451</v>
      </c>
      <c r="P6064" t="s">
        <v>8452</v>
      </c>
    </row>
    <row r="6065" spans="1:16" x14ac:dyDescent="0.35">
      <c r="A6065" t="s">
        <v>6907</v>
      </c>
      <c r="B6065" t="s">
        <v>6907</v>
      </c>
      <c r="C6065" t="s">
        <v>1778</v>
      </c>
      <c r="D6065" t="s">
        <v>110</v>
      </c>
      <c r="E6065" t="s">
        <v>20</v>
      </c>
      <c r="F6065" t="b">
        <v>0</v>
      </c>
      <c r="G6065" t="s">
        <v>47</v>
      </c>
      <c r="H6065" s="1">
        <v>45721.713622685187</v>
      </c>
      <c r="I6065" t="b">
        <v>0</v>
      </c>
      <c r="J6065" t="b">
        <v>0</v>
      </c>
      <c r="K6065" t="s">
        <v>31</v>
      </c>
      <c r="L6065" t="s">
        <v>22</v>
      </c>
      <c r="M6065">
        <v>105000</v>
      </c>
      <c r="O6065" t="s">
        <v>8453</v>
      </c>
      <c r="P6065" t="s">
        <v>8454</v>
      </c>
    </row>
    <row r="6066" spans="1:16" x14ac:dyDescent="0.35">
      <c r="A6066" t="s">
        <v>6907</v>
      </c>
      <c r="B6066" t="s">
        <v>8455</v>
      </c>
      <c r="C6066" t="s">
        <v>4570</v>
      </c>
      <c r="D6066" t="s">
        <v>36</v>
      </c>
      <c r="E6066" t="s">
        <v>91</v>
      </c>
      <c r="F6066" t="b">
        <v>0</v>
      </c>
      <c r="G6066" t="s">
        <v>52</v>
      </c>
      <c r="H6066" s="1">
        <v>45721.750081018523</v>
      </c>
      <c r="I6066" t="b">
        <v>0</v>
      </c>
      <c r="J6066" t="b">
        <v>0</v>
      </c>
      <c r="K6066" t="s">
        <v>31</v>
      </c>
      <c r="L6066" t="s">
        <v>32</v>
      </c>
      <c r="N6066">
        <v>54</v>
      </c>
      <c r="O6066" t="s">
        <v>8456</v>
      </c>
      <c r="P6066" t="s">
        <v>8457</v>
      </c>
    </row>
    <row r="6067" spans="1:16" x14ac:dyDescent="0.35">
      <c r="A6067" t="s">
        <v>6907</v>
      </c>
      <c r="B6067" t="s">
        <v>7167</v>
      </c>
      <c r="C6067" t="s">
        <v>261</v>
      </c>
      <c r="D6067" t="s">
        <v>36</v>
      </c>
      <c r="E6067" t="s">
        <v>91</v>
      </c>
      <c r="F6067" t="b">
        <v>0</v>
      </c>
      <c r="G6067" t="s">
        <v>47</v>
      </c>
      <c r="H6067" s="1">
        <v>45721.792083333326</v>
      </c>
      <c r="I6067" t="b">
        <v>0</v>
      </c>
      <c r="J6067" t="b">
        <v>0</v>
      </c>
      <c r="K6067" t="s">
        <v>31</v>
      </c>
      <c r="L6067" t="s">
        <v>32</v>
      </c>
      <c r="N6067">
        <v>89</v>
      </c>
      <c r="O6067" t="s">
        <v>8458</v>
      </c>
      <c r="P6067" t="s">
        <v>8459</v>
      </c>
    </row>
    <row r="6068" spans="1:16" x14ac:dyDescent="0.35">
      <c r="A6068" t="s">
        <v>6907</v>
      </c>
      <c r="B6068" t="s">
        <v>8460</v>
      </c>
      <c r="C6068" t="s">
        <v>1279</v>
      </c>
      <c r="D6068" t="s">
        <v>573</v>
      </c>
      <c r="E6068" t="s">
        <v>20</v>
      </c>
      <c r="F6068" t="b">
        <v>0</v>
      </c>
      <c r="G6068" t="s">
        <v>47</v>
      </c>
      <c r="H6068" s="1">
        <v>45721.838599537034</v>
      </c>
      <c r="I6068" t="b">
        <v>1</v>
      </c>
      <c r="J6068" t="b">
        <v>0</v>
      </c>
      <c r="K6068" t="s">
        <v>31</v>
      </c>
      <c r="L6068" t="s">
        <v>32</v>
      </c>
      <c r="N6068">
        <v>54.420001983642578</v>
      </c>
      <c r="O6068" t="s">
        <v>543</v>
      </c>
      <c r="P6068" t="s">
        <v>8461</v>
      </c>
    </row>
    <row r="6069" spans="1:16" x14ac:dyDescent="0.35">
      <c r="A6069" t="s">
        <v>6907</v>
      </c>
      <c r="B6069" t="s">
        <v>8087</v>
      </c>
      <c r="C6069" t="s">
        <v>51</v>
      </c>
      <c r="D6069" t="s">
        <v>573</v>
      </c>
      <c r="E6069" t="s">
        <v>20</v>
      </c>
      <c r="F6069" t="b">
        <v>0</v>
      </c>
      <c r="G6069" t="s">
        <v>47</v>
      </c>
      <c r="H6069" s="1">
        <v>45721.838703703703</v>
      </c>
      <c r="I6069" t="b">
        <v>0</v>
      </c>
      <c r="J6069" t="b">
        <v>1</v>
      </c>
      <c r="K6069" t="s">
        <v>31</v>
      </c>
      <c r="L6069" t="s">
        <v>32</v>
      </c>
      <c r="N6069">
        <v>67.379997253417969</v>
      </c>
      <c r="O6069" t="s">
        <v>8462</v>
      </c>
      <c r="P6069" t="s">
        <v>8463</v>
      </c>
    </row>
    <row r="6070" spans="1:16" x14ac:dyDescent="0.35">
      <c r="A6070" t="s">
        <v>6907</v>
      </c>
      <c r="B6070" t="s">
        <v>8464</v>
      </c>
      <c r="C6070" t="s">
        <v>18</v>
      </c>
      <c r="D6070" t="s">
        <v>110</v>
      </c>
      <c r="E6070" t="s">
        <v>20</v>
      </c>
      <c r="F6070" t="b">
        <v>1</v>
      </c>
      <c r="G6070" t="s">
        <v>47</v>
      </c>
      <c r="H6070" s="1">
        <v>45721.921886574077</v>
      </c>
      <c r="I6070" t="b">
        <v>1</v>
      </c>
      <c r="J6070" t="b">
        <v>1</v>
      </c>
      <c r="K6070" t="s">
        <v>31</v>
      </c>
      <c r="L6070" t="s">
        <v>22</v>
      </c>
      <c r="M6070">
        <v>100000</v>
      </c>
      <c r="O6070" t="s">
        <v>8465</v>
      </c>
      <c r="P6070" t="s">
        <v>8466</v>
      </c>
    </row>
    <row r="6071" spans="1:16" x14ac:dyDescent="0.35">
      <c r="A6071" t="s">
        <v>6907</v>
      </c>
      <c r="B6071" t="s">
        <v>8467</v>
      </c>
      <c r="C6071" t="s">
        <v>832</v>
      </c>
      <c r="D6071" t="s">
        <v>36</v>
      </c>
      <c r="E6071" t="s">
        <v>20</v>
      </c>
      <c r="F6071" t="b">
        <v>0</v>
      </c>
      <c r="G6071" t="s">
        <v>30</v>
      </c>
      <c r="H6071" s="1">
        <v>45721.923344907409</v>
      </c>
      <c r="I6071" t="b">
        <v>0</v>
      </c>
      <c r="J6071" t="b">
        <v>0</v>
      </c>
      <c r="K6071" t="s">
        <v>31</v>
      </c>
      <c r="L6071" t="s">
        <v>32</v>
      </c>
      <c r="N6071">
        <v>20</v>
      </c>
      <c r="O6071" t="s">
        <v>8468</v>
      </c>
      <c r="P6071" t="s">
        <v>8469</v>
      </c>
    </row>
    <row r="6072" spans="1:16" x14ac:dyDescent="0.35">
      <c r="A6072" t="s">
        <v>6907</v>
      </c>
      <c r="B6072" t="s">
        <v>8470</v>
      </c>
      <c r="C6072" t="s">
        <v>1748</v>
      </c>
      <c r="D6072" t="s">
        <v>36</v>
      </c>
      <c r="E6072" t="s">
        <v>20</v>
      </c>
      <c r="F6072" t="b">
        <v>0</v>
      </c>
      <c r="G6072" t="s">
        <v>52</v>
      </c>
      <c r="H6072" s="1">
        <v>45721.963113425933</v>
      </c>
      <c r="I6072" t="b">
        <v>0</v>
      </c>
      <c r="J6072" t="b">
        <v>1</v>
      </c>
      <c r="K6072" t="s">
        <v>31</v>
      </c>
      <c r="L6072" t="s">
        <v>32</v>
      </c>
      <c r="N6072">
        <v>71.5</v>
      </c>
      <c r="O6072" t="s">
        <v>194</v>
      </c>
      <c r="P6072" t="s">
        <v>8471</v>
      </c>
    </row>
    <row r="6073" spans="1:16" x14ac:dyDescent="0.35">
      <c r="A6073" t="s">
        <v>6907</v>
      </c>
      <c r="B6073" t="s">
        <v>7062</v>
      </c>
      <c r="C6073" t="s">
        <v>8472</v>
      </c>
      <c r="D6073" t="s">
        <v>29</v>
      </c>
      <c r="E6073" t="s">
        <v>20</v>
      </c>
      <c r="F6073" t="b">
        <v>0</v>
      </c>
      <c r="G6073" t="s">
        <v>52</v>
      </c>
      <c r="H6073" s="1">
        <v>45721.963206018518</v>
      </c>
      <c r="I6073" t="b">
        <v>0</v>
      </c>
      <c r="J6073" t="b">
        <v>1</v>
      </c>
      <c r="K6073" t="s">
        <v>31</v>
      </c>
      <c r="L6073" t="s">
        <v>22</v>
      </c>
      <c r="M6073">
        <v>129500.0390625</v>
      </c>
      <c r="O6073" t="s">
        <v>3100</v>
      </c>
      <c r="P6073" t="s">
        <v>8473</v>
      </c>
    </row>
    <row r="6074" spans="1:16" x14ac:dyDescent="0.35">
      <c r="A6074" t="s">
        <v>6907</v>
      </c>
      <c r="B6074" t="s">
        <v>8474</v>
      </c>
      <c r="C6074" t="s">
        <v>2437</v>
      </c>
      <c r="D6074" t="s">
        <v>36</v>
      </c>
      <c r="E6074" t="s">
        <v>20</v>
      </c>
      <c r="F6074" t="b">
        <v>0</v>
      </c>
      <c r="G6074" t="s">
        <v>43</v>
      </c>
      <c r="H6074" s="1">
        <v>45722.005856481483</v>
      </c>
      <c r="I6074" t="b">
        <v>0</v>
      </c>
      <c r="J6074" t="b">
        <v>0</v>
      </c>
      <c r="K6074" t="s">
        <v>31</v>
      </c>
      <c r="L6074" t="s">
        <v>22</v>
      </c>
      <c r="M6074">
        <v>96309.1953125</v>
      </c>
      <c r="O6074" t="s">
        <v>8475</v>
      </c>
      <c r="P6074" t="s">
        <v>8476</v>
      </c>
    </row>
    <row r="6075" spans="1:16" x14ac:dyDescent="0.35">
      <c r="A6075" t="s">
        <v>6907</v>
      </c>
      <c r="B6075" t="s">
        <v>6939</v>
      </c>
      <c r="C6075" t="s">
        <v>142</v>
      </c>
      <c r="D6075" t="s">
        <v>36</v>
      </c>
      <c r="E6075" t="s">
        <v>20</v>
      </c>
      <c r="F6075" t="b">
        <v>0</v>
      </c>
      <c r="G6075" t="s">
        <v>68</v>
      </c>
      <c r="H6075" s="1">
        <v>45722.127523148149</v>
      </c>
      <c r="I6075" t="b">
        <v>1</v>
      </c>
      <c r="J6075" t="b">
        <v>0</v>
      </c>
      <c r="K6075" t="s">
        <v>31</v>
      </c>
      <c r="L6075" t="s">
        <v>22</v>
      </c>
      <c r="M6075">
        <v>168800</v>
      </c>
      <c r="O6075" t="s">
        <v>3471</v>
      </c>
      <c r="P6075" t="s">
        <v>8477</v>
      </c>
    </row>
    <row r="6076" spans="1:16" x14ac:dyDescent="0.35">
      <c r="A6076" t="s">
        <v>6907</v>
      </c>
      <c r="B6076" t="s">
        <v>7550</v>
      </c>
      <c r="C6076" t="s">
        <v>526</v>
      </c>
      <c r="D6076" t="s">
        <v>36</v>
      </c>
      <c r="E6076" t="s">
        <v>20</v>
      </c>
      <c r="F6076" t="b">
        <v>0</v>
      </c>
      <c r="G6076" t="s">
        <v>30</v>
      </c>
      <c r="H6076" s="1">
        <v>45722.171284722222</v>
      </c>
      <c r="I6076" t="b">
        <v>0</v>
      </c>
      <c r="J6076" t="b">
        <v>1</v>
      </c>
      <c r="K6076" t="s">
        <v>31</v>
      </c>
      <c r="L6076" t="s">
        <v>32</v>
      </c>
      <c r="N6076">
        <v>55</v>
      </c>
      <c r="O6076" t="s">
        <v>8478</v>
      </c>
      <c r="P6076" t="s">
        <v>8479</v>
      </c>
    </row>
    <row r="6077" spans="1:16" x14ac:dyDescent="0.35">
      <c r="A6077" t="s">
        <v>6907</v>
      </c>
      <c r="B6077" t="s">
        <v>8480</v>
      </c>
      <c r="C6077" t="s">
        <v>201</v>
      </c>
      <c r="D6077" t="s">
        <v>443</v>
      </c>
      <c r="E6077" t="s">
        <v>20</v>
      </c>
      <c r="F6077" t="b">
        <v>0</v>
      </c>
      <c r="G6077" t="s">
        <v>52</v>
      </c>
      <c r="H6077" s="1">
        <v>45722.252453703702</v>
      </c>
      <c r="I6077" t="b">
        <v>0</v>
      </c>
      <c r="J6077" t="b">
        <v>1</v>
      </c>
      <c r="K6077" t="s">
        <v>31</v>
      </c>
      <c r="L6077" t="s">
        <v>22</v>
      </c>
      <c r="M6077">
        <v>227500</v>
      </c>
      <c r="O6077" t="s">
        <v>8481</v>
      </c>
      <c r="P6077" t="s">
        <v>1080</v>
      </c>
    </row>
    <row r="6078" spans="1:16" x14ac:dyDescent="0.35">
      <c r="A6078" t="s">
        <v>6907</v>
      </c>
      <c r="B6078" t="s">
        <v>8482</v>
      </c>
      <c r="C6078" t="s">
        <v>8483</v>
      </c>
      <c r="D6078" t="s">
        <v>17544</v>
      </c>
      <c r="E6078" t="s">
        <v>20</v>
      </c>
      <c r="F6078" t="b">
        <v>0</v>
      </c>
      <c r="G6078" t="s">
        <v>5468</v>
      </c>
      <c r="H6078" s="1">
        <v>45722.28402777778</v>
      </c>
      <c r="I6078" t="b">
        <v>0</v>
      </c>
      <c r="J6078" t="b">
        <v>0</v>
      </c>
      <c r="K6078" t="s">
        <v>5468</v>
      </c>
      <c r="L6078" t="s">
        <v>22</v>
      </c>
      <c r="M6078">
        <v>101728.5</v>
      </c>
      <c r="O6078" t="s">
        <v>8484</v>
      </c>
      <c r="P6078" t="s">
        <v>8485</v>
      </c>
    </row>
    <row r="6079" spans="1:16" x14ac:dyDescent="0.35">
      <c r="A6079" t="s">
        <v>6907</v>
      </c>
      <c r="B6079" t="s">
        <v>8486</v>
      </c>
      <c r="C6079" t="s">
        <v>1282</v>
      </c>
      <c r="D6079" t="s">
        <v>36</v>
      </c>
      <c r="E6079" t="s">
        <v>20</v>
      </c>
      <c r="F6079" t="b">
        <v>0</v>
      </c>
      <c r="G6079" t="s">
        <v>52</v>
      </c>
      <c r="H6079" s="1">
        <v>45722.335902777777</v>
      </c>
      <c r="I6079" t="b">
        <v>0</v>
      </c>
      <c r="J6079" t="b">
        <v>0</v>
      </c>
      <c r="K6079" t="s">
        <v>31</v>
      </c>
      <c r="L6079" t="s">
        <v>22</v>
      </c>
      <c r="M6079">
        <v>77500</v>
      </c>
      <c r="O6079" t="s">
        <v>48</v>
      </c>
      <c r="P6079" t="s">
        <v>8487</v>
      </c>
    </row>
    <row r="6080" spans="1:16" x14ac:dyDescent="0.35">
      <c r="A6080" t="s">
        <v>6907</v>
      </c>
      <c r="B6080" t="s">
        <v>8488</v>
      </c>
      <c r="C6080" t="s">
        <v>8489</v>
      </c>
      <c r="D6080" t="s">
        <v>36</v>
      </c>
      <c r="E6080" t="s">
        <v>20</v>
      </c>
      <c r="F6080" t="b">
        <v>0</v>
      </c>
      <c r="G6080" t="s">
        <v>52</v>
      </c>
      <c r="H6080" s="1">
        <v>45722.419131944444</v>
      </c>
      <c r="I6080" t="b">
        <v>0</v>
      </c>
      <c r="J6080" t="b">
        <v>1</v>
      </c>
      <c r="K6080" t="s">
        <v>31</v>
      </c>
      <c r="L6080" t="s">
        <v>22</v>
      </c>
      <c r="M6080">
        <v>116738.5</v>
      </c>
      <c r="O6080" t="s">
        <v>209</v>
      </c>
      <c r="P6080" t="s">
        <v>8490</v>
      </c>
    </row>
    <row r="6081" spans="1:16" x14ac:dyDescent="0.35">
      <c r="A6081" t="s">
        <v>6907</v>
      </c>
      <c r="B6081" t="s">
        <v>7351</v>
      </c>
      <c r="C6081" t="s">
        <v>245</v>
      </c>
      <c r="D6081" t="s">
        <v>36</v>
      </c>
      <c r="E6081" t="s">
        <v>20</v>
      </c>
      <c r="F6081" t="b">
        <v>0</v>
      </c>
      <c r="G6081" t="s">
        <v>52</v>
      </c>
      <c r="H6081" s="1">
        <v>45722.419166666667</v>
      </c>
      <c r="I6081" t="b">
        <v>0</v>
      </c>
      <c r="J6081" t="b">
        <v>1</v>
      </c>
      <c r="K6081" t="s">
        <v>31</v>
      </c>
      <c r="L6081" t="s">
        <v>32</v>
      </c>
      <c r="N6081">
        <v>65</v>
      </c>
      <c r="O6081" t="s">
        <v>209</v>
      </c>
      <c r="P6081" t="s">
        <v>8425</v>
      </c>
    </row>
    <row r="6082" spans="1:16" x14ac:dyDescent="0.35">
      <c r="A6082" t="s">
        <v>6907</v>
      </c>
      <c r="B6082" t="s">
        <v>8491</v>
      </c>
      <c r="C6082" t="s">
        <v>7761</v>
      </c>
      <c r="D6082" t="s">
        <v>36</v>
      </c>
      <c r="E6082" t="s">
        <v>20</v>
      </c>
      <c r="F6082" t="b">
        <v>0</v>
      </c>
      <c r="G6082" t="s">
        <v>68</v>
      </c>
      <c r="H6082" s="1">
        <v>45722.481956018521</v>
      </c>
      <c r="I6082" t="b">
        <v>0</v>
      </c>
      <c r="J6082" t="b">
        <v>1</v>
      </c>
      <c r="K6082" t="s">
        <v>31</v>
      </c>
      <c r="L6082" t="s">
        <v>22</v>
      </c>
      <c r="M6082">
        <v>165000</v>
      </c>
      <c r="O6082" t="s">
        <v>1225</v>
      </c>
      <c r="P6082" t="s">
        <v>8492</v>
      </c>
    </row>
    <row r="6083" spans="1:16" x14ac:dyDescent="0.35">
      <c r="A6083" t="s">
        <v>6907</v>
      </c>
      <c r="B6083" t="s">
        <v>8493</v>
      </c>
      <c r="C6083" t="s">
        <v>3596</v>
      </c>
      <c r="D6083" t="s">
        <v>249</v>
      </c>
      <c r="E6083" t="s">
        <v>20</v>
      </c>
      <c r="F6083" t="b">
        <v>0</v>
      </c>
      <c r="G6083" t="s">
        <v>3596</v>
      </c>
      <c r="H6083" s="1">
        <v>45722.488275462973</v>
      </c>
      <c r="I6083" t="b">
        <v>0</v>
      </c>
      <c r="J6083" t="b">
        <v>0</v>
      </c>
      <c r="K6083" t="s">
        <v>3596</v>
      </c>
      <c r="L6083" t="s">
        <v>22</v>
      </c>
      <c r="M6083">
        <v>90999.5</v>
      </c>
      <c r="O6083" t="s">
        <v>3023</v>
      </c>
      <c r="P6083" t="s">
        <v>8494</v>
      </c>
    </row>
    <row r="6084" spans="1:16" x14ac:dyDescent="0.35">
      <c r="A6084" t="s">
        <v>6907</v>
      </c>
      <c r="B6084" t="s">
        <v>8495</v>
      </c>
      <c r="C6084" t="s">
        <v>1630</v>
      </c>
      <c r="D6084" t="s">
        <v>573</v>
      </c>
      <c r="E6084" t="s">
        <v>20</v>
      </c>
      <c r="F6084" t="b">
        <v>0</v>
      </c>
      <c r="G6084" t="s">
        <v>68</v>
      </c>
      <c r="H6084" s="1">
        <v>45722.56527777778</v>
      </c>
      <c r="I6084" t="b">
        <v>0</v>
      </c>
      <c r="J6084" t="b">
        <v>1</v>
      </c>
      <c r="K6084" t="s">
        <v>31</v>
      </c>
      <c r="L6084" t="s">
        <v>32</v>
      </c>
      <c r="N6084">
        <v>50.965000152587891</v>
      </c>
      <c r="O6084" t="s">
        <v>2920</v>
      </c>
      <c r="P6084" t="s">
        <v>8496</v>
      </c>
    </row>
    <row r="6085" spans="1:16" x14ac:dyDescent="0.35">
      <c r="A6085" t="s">
        <v>6907</v>
      </c>
      <c r="B6085" t="s">
        <v>8258</v>
      </c>
      <c r="C6085" t="s">
        <v>8497</v>
      </c>
      <c r="D6085" t="s">
        <v>573</v>
      </c>
      <c r="E6085" t="s">
        <v>20</v>
      </c>
      <c r="F6085" t="b">
        <v>0</v>
      </c>
      <c r="G6085" t="s">
        <v>68</v>
      </c>
      <c r="H6085" s="1">
        <v>45722.565312500003</v>
      </c>
      <c r="I6085" t="b">
        <v>0</v>
      </c>
      <c r="J6085" t="b">
        <v>1</v>
      </c>
      <c r="K6085" t="s">
        <v>31</v>
      </c>
      <c r="L6085" t="s">
        <v>32</v>
      </c>
      <c r="N6085">
        <v>56.145000457763672</v>
      </c>
      <c r="O6085" t="s">
        <v>1324</v>
      </c>
      <c r="P6085" t="s">
        <v>7830</v>
      </c>
    </row>
    <row r="6086" spans="1:16" x14ac:dyDescent="0.35">
      <c r="A6086" t="s">
        <v>6907</v>
      </c>
      <c r="B6086" t="s">
        <v>8498</v>
      </c>
      <c r="C6086" t="s">
        <v>170</v>
      </c>
      <c r="D6086" t="s">
        <v>36</v>
      </c>
      <c r="E6086" t="s">
        <v>20</v>
      </c>
      <c r="F6086" t="b">
        <v>0</v>
      </c>
      <c r="G6086" t="s">
        <v>171</v>
      </c>
      <c r="H6086" s="1">
        <v>45722.58258101852</v>
      </c>
      <c r="I6086" t="b">
        <v>0</v>
      </c>
      <c r="J6086" t="b">
        <v>1</v>
      </c>
      <c r="K6086" t="s">
        <v>31</v>
      </c>
      <c r="L6086" t="s">
        <v>22</v>
      </c>
      <c r="M6086">
        <v>102500</v>
      </c>
      <c r="O6086" t="s">
        <v>419</v>
      </c>
      <c r="P6086" t="s">
        <v>8499</v>
      </c>
    </row>
    <row r="6087" spans="1:16" x14ac:dyDescent="0.35">
      <c r="A6087" t="s">
        <v>6907</v>
      </c>
      <c r="B6087" t="s">
        <v>8500</v>
      </c>
      <c r="C6087" t="s">
        <v>170</v>
      </c>
      <c r="D6087" t="s">
        <v>36</v>
      </c>
      <c r="E6087" t="s">
        <v>20</v>
      </c>
      <c r="F6087" t="b">
        <v>0</v>
      </c>
      <c r="G6087" t="s">
        <v>171</v>
      </c>
      <c r="H6087" s="1">
        <v>45722.582708333342</v>
      </c>
      <c r="I6087" t="b">
        <v>0</v>
      </c>
      <c r="J6087" t="b">
        <v>1</v>
      </c>
      <c r="K6087" t="s">
        <v>31</v>
      </c>
      <c r="L6087" t="s">
        <v>32</v>
      </c>
      <c r="N6087">
        <v>104.5</v>
      </c>
      <c r="O6087" t="s">
        <v>419</v>
      </c>
      <c r="P6087" t="s">
        <v>8501</v>
      </c>
    </row>
    <row r="6088" spans="1:16" x14ac:dyDescent="0.35">
      <c r="A6088" t="s">
        <v>6907</v>
      </c>
      <c r="B6088" t="s">
        <v>8502</v>
      </c>
      <c r="C6088" t="s">
        <v>8503</v>
      </c>
      <c r="D6088" t="s">
        <v>573</v>
      </c>
      <c r="E6088" t="s">
        <v>20</v>
      </c>
      <c r="F6088" t="b">
        <v>0</v>
      </c>
      <c r="G6088" t="s">
        <v>52</v>
      </c>
      <c r="H6088" s="1">
        <v>45722.585798611108</v>
      </c>
      <c r="I6088" t="b">
        <v>0</v>
      </c>
      <c r="J6088" t="b">
        <v>1</v>
      </c>
      <c r="K6088" t="s">
        <v>31</v>
      </c>
      <c r="L6088" t="s">
        <v>32</v>
      </c>
      <c r="N6088">
        <v>45.654998779296882</v>
      </c>
      <c r="O6088" t="s">
        <v>8504</v>
      </c>
      <c r="P6088" t="s">
        <v>8505</v>
      </c>
    </row>
    <row r="6089" spans="1:16" x14ac:dyDescent="0.35">
      <c r="A6089" t="s">
        <v>6907</v>
      </c>
      <c r="B6089" t="s">
        <v>8506</v>
      </c>
      <c r="C6089" t="s">
        <v>170</v>
      </c>
      <c r="D6089" t="s">
        <v>573</v>
      </c>
      <c r="E6089" t="s">
        <v>20</v>
      </c>
      <c r="F6089" t="b">
        <v>0</v>
      </c>
      <c r="G6089" t="s">
        <v>52</v>
      </c>
      <c r="H6089" s="1">
        <v>45722.585902777777</v>
      </c>
      <c r="I6089" t="b">
        <v>0</v>
      </c>
      <c r="J6089" t="b">
        <v>1</v>
      </c>
      <c r="K6089" t="s">
        <v>31</v>
      </c>
      <c r="L6089" t="s">
        <v>32</v>
      </c>
      <c r="N6089">
        <v>50.870002746582031</v>
      </c>
      <c r="O6089" t="s">
        <v>8507</v>
      </c>
      <c r="P6089" t="s">
        <v>8508</v>
      </c>
    </row>
    <row r="6090" spans="1:16" x14ac:dyDescent="0.35">
      <c r="A6090" t="s">
        <v>6907</v>
      </c>
      <c r="B6090" t="s">
        <v>6907</v>
      </c>
      <c r="C6090" t="s">
        <v>552</v>
      </c>
      <c r="D6090" t="s">
        <v>17437</v>
      </c>
      <c r="E6090" t="s">
        <v>20</v>
      </c>
      <c r="F6090" t="b">
        <v>0</v>
      </c>
      <c r="G6090" t="s">
        <v>47</v>
      </c>
      <c r="H6090" s="1">
        <v>45722.669444444437</v>
      </c>
      <c r="I6090" t="b">
        <v>1</v>
      </c>
      <c r="J6090" t="b">
        <v>0</v>
      </c>
      <c r="K6090" t="s">
        <v>31</v>
      </c>
      <c r="L6090" t="s">
        <v>22</v>
      </c>
      <c r="M6090">
        <v>120000</v>
      </c>
      <c r="O6090" t="s">
        <v>61</v>
      </c>
      <c r="P6090" t="s">
        <v>8509</v>
      </c>
    </row>
    <row r="6091" spans="1:16" x14ac:dyDescent="0.35">
      <c r="A6091" t="s">
        <v>6907</v>
      </c>
      <c r="B6091" t="s">
        <v>7826</v>
      </c>
      <c r="C6091" t="s">
        <v>1671</v>
      </c>
      <c r="D6091" t="s">
        <v>110</v>
      </c>
      <c r="E6091" t="s">
        <v>20</v>
      </c>
      <c r="F6091" t="b">
        <v>0</v>
      </c>
      <c r="G6091" t="s">
        <v>47</v>
      </c>
      <c r="H6091" s="1">
        <v>45722.669525462959</v>
      </c>
      <c r="I6091" t="b">
        <v>1</v>
      </c>
      <c r="J6091" t="b">
        <v>1</v>
      </c>
      <c r="K6091" t="s">
        <v>31</v>
      </c>
      <c r="L6091" t="s">
        <v>22</v>
      </c>
      <c r="M6091">
        <v>124107.5</v>
      </c>
      <c r="O6091" t="s">
        <v>1494</v>
      </c>
      <c r="P6091" t="s">
        <v>8510</v>
      </c>
    </row>
    <row r="6092" spans="1:16" x14ac:dyDescent="0.35">
      <c r="A6092" t="s">
        <v>6907</v>
      </c>
      <c r="B6092" t="s">
        <v>8511</v>
      </c>
      <c r="C6092" t="s">
        <v>4850</v>
      </c>
      <c r="D6092" t="s">
        <v>573</v>
      </c>
      <c r="E6092" t="s">
        <v>20</v>
      </c>
      <c r="F6092" t="b">
        <v>0</v>
      </c>
      <c r="G6092" t="s">
        <v>68</v>
      </c>
      <c r="H6092" s="1">
        <v>45722.835358796299</v>
      </c>
      <c r="I6092" t="b">
        <v>0</v>
      </c>
      <c r="J6092" t="b">
        <v>1</v>
      </c>
      <c r="K6092" t="s">
        <v>31</v>
      </c>
      <c r="L6092" t="s">
        <v>32</v>
      </c>
      <c r="N6092">
        <v>25.2400016784668</v>
      </c>
      <c r="O6092" t="s">
        <v>8512</v>
      </c>
      <c r="P6092" t="s">
        <v>8513</v>
      </c>
    </row>
    <row r="6093" spans="1:16" x14ac:dyDescent="0.35">
      <c r="A6093" t="s">
        <v>6907</v>
      </c>
      <c r="B6093" t="s">
        <v>6907</v>
      </c>
      <c r="C6093" t="s">
        <v>8514</v>
      </c>
      <c r="D6093" t="s">
        <v>573</v>
      </c>
      <c r="E6093" t="s">
        <v>20</v>
      </c>
      <c r="F6093" t="b">
        <v>0</v>
      </c>
      <c r="G6093" t="s">
        <v>52</v>
      </c>
      <c r="H6093" s="1">
        <v>45722.835787037038</v>
      </c>
      <c r="I6093" t="b">
        <v>0</v>
      </c>
      <c r="J6093" t="b">
        <v>0</v>
      </c>
      <c r="K6093" t="s">
        <v>31</v>
      </c>
      <c r="L6093" t="s">
        <v>32</v>
      </c>
      <c r="N6093">
        <v>45.745002746582031</v>
      </c>
      <c r="O6093" t="s">
        <v>8515</v>
      </c>
      <c r="P6093" t="s">
        <v>8516</v>
      </c>
    </row>
    <row r="6094" spans="1:16" x14ac:dyDescent="0.35">
      <c r="A6094" t="s">
        <v>6907</v>
      </c>
      <c r="B6094" t="s">
        <v>8517</v>
      </c>
      <c r="C6094" t="s">
        <v>7314</v>
      </c>
      <c r="D6094" t="s">
        <v>573</v>
      </c>
      <c r="E6094" t="s">
        <v>20</v>
      </c>
      <c r="F6094" t="b">
        <v>0</v>
      </c>
      <c r="G6094" t="s">
        <v>47</v>
      </c>
      <c r="H6094" s="1">
        <v>45722.836134259262</v>
      </c>
      <c r="I6094" t="b">
        <v>0</v>
      </c>
      <c r="J6094" t="b">
        <v>1</v>
      </c>
      <c r="K6094" t="s">
        <v>31</v>
      </c>
      <c r="L6094" t="s">
        <v>32</v>
      </c>
      <c r="N6094">
        <v>56</v>
      </c>
      <c r="O6094" t="s">
        <v>2920</v>
      </c>
      <c r="P6094" t="s">
        <v>8496</v>
      </c>
    </row>
    <row r="6095" spans="1:16" x14ac:dyDescent="0.35">
      <c r="A6095" t="s">
        <v>6907</v>
      </c>
      <c r="B6095" t="s">
        <v>8085</v>
      </c>
      <c r="C6095" t="s">
        <v>8518</v>
      </c>
      <c r="D6095" t="s">
        <v>573</v>
      </c>
      <c r="E6095" t="s">
        <v>20</v>
      </c>
      <c r="F6095" t="b">
        <v>0</v>
      </c>
      <c r="G6095" t="s">
        <v>47</v>
      </c>
      <c r="H6095" s="1">
        <v>45722.836157407408</v>
      </c>
      <c r="I6095" t="b">
        <v>0</v>
      </c>
      <c r="J6095" t="b">
        <v>1</v>
      </c>
      <c r="K6095" t="s">
        <v>31</v>
      </c>
      <c r="L6095" t="s">
        <v>32</v>
      </c>
      <c r="N6095">
        <v>45.745002746582031</v>
      </c>
      <c r="O6095" t="s">
        <v>8519</v>
      </c>
      <c r="P6095" t="s">
        <v>8520</v>
      </c>
    </row>
    <row r="6096" spans="1:16" x14ac:dyDescent="0.35">
      <c r="A6096" t="s">
        <v>6907</v>
      </c>
      <c r="B6096" t="s">
        <v>8225</v>
      </c>
      <c r="C6096" t="s">
        <v>1828</v>
      </c>
      <c r="D6096" t="s">
        <v>573</v>
      </c>
      <c r="E6096" t="s">
        <v>20</v>
      </c>
      <c r="F6096" t="b">
        <v>0</v>
      </c>
      <c r="G6096" t="s">
        <v>994</v>
      </c>
      <c r="H6096" s="1">
        <v>45722.842800925922</v>
      </c>
      <c r="I6096" t="b">
        <v>1</v>
      </c>
      <c r="J6096" t="b">
        <v>0</v>
      </c>
      <c r="K6096" t="s">
        <v>994</v>
      </c>
      <c r="L6096" t="s">
        <v>32</v>
      </c>
      <c r="N6096">
        <v>25.244998931884769</v>
      </c>
      <c r="O6096" t="s">
        <v>2920</v>
      </c>
      <c r="P6096" t="s">
        <v>8123</v>
      </c>
    </row>
    <row r="6097" spans="1:16" x14ac:dyDescent="0.35">
      <c r="A6097" t="s">
        <v>6907</v>
      </c>
      <c r="B6097" t="s">
        <v>8521</v>
      </c>
      <c r="C6097" t="s">
        <v>8182</v>
      </c>
      <c r="D6097" t="s">
        <v>36</v>
      </c>
      <c r="E6097" t="s">
        <v>20</v>
      </c>
      <c r="F6097" t="b">
        <v>0</v>
      </c>
      <c r="G6097" t="s">
        <v>52</v>
      </c>
      <c r="H6097" s="1">
        <v>45722.877500000002</v>
      </c>
      <c r="I6097" t="b">
        <v>1</v>
      </c>
      <c r="J6097" t="b">
        <v>1</v>
      </c>
      <c r="K6097" t="s">
        <v>31</v>
      </c>
      <c r="L6097" t="s">
        <v>22</v>
      </c>
      <c r="M6097">
        <v>110000</v>
      </c>
      <c r="O6097" t="s">
        <v>8522</v>
      </c>
      <c r="P6097" t="s">
        <v>8523</v>
      </c>
    </row>
    <row r="6098" spans="1:16" x14ac:dyDescent="0.35">
      <c r="A6098" t="s">
        <v>6907</v>
      </c>
      <c r="B6098" t="s">
        <v>8524</v>
      </c>
      <c r="C6098" t="s">
        <v>7314</v>
      </c>
      <c r="D6098" t="s">
        <v>36</v>
      </c>
      <c r="E6098" t="s">
        <v>20</v>
      </c>
      <c r="F6098" t="b">
        <v>0</v>
      </c>
      <c r="G6098" t="s">
        <v>68</v>
      </c>
      <c r="H6098" s="1">
        <v>45722.898564814823</v>
      </c>
      <c r="I6098" t="b">
        <v>1</v>
      </c>
      <c r="J6098" t="b">
        <v>0</v>
      </c>
      <c r="K6098" t="s">
        <v>31</v>
      </c>
      <c r="L6098" t="s">
        <v>22</v>
      </c>
      <c r="M6098">
        <v>65000</v>
      </c>
      <c r="O6098" t="s">
        <v>2947</v>
      </c>
      <c r="P6098" t="s">
        <v>8525</v>
      </c>
    </row>
    <row r="6099" spans="1:16" x14ac:dyDescent="0.35">
      <c r="A6099" t="s">
        <v>6907</v>
      </c>
      <c r="B6099" t="s">
        <v>8526</v>
      </c>
      <c r="C6099" t="s">
        <v>3405</v>
      </c>
      <c r="D6099" t="s">
        <v>110</v>
      </c>
      <c r="E6099" t="s">
        <v>296</v>
      </c>
      <c r="F6099" t="b">
        <v>0</v>
      </c>
      <c r="G6099" t="s">
        <v>52</v>
      </c>
      <c r="H6099" s="1">
        <v>45722.91909722222</v>
      </c>
      <c r="I6099" t="b">
        <v>0</v>
      </c>
      <c r="J6099" t="b">
        <v>1</v>
      </c>
      <c r="K6099" t="s">
        <v>31</v>
      </c>
      <c r="L6099" t="s">
        <v>32</v>
      </c>
      <c r="N6099">
        <v>65</v>
      </c>
      <c r="O6099" t="s">
        <v>8527</v>
      </c>
      <c r="P6099" t="s">
        <v>8528</v>
      </c>
    </row>
    <row r="6100" spans="1:16" x14ac:dyDescent="0.35">
      <c r="A6100" t="s">
        <v>6907</v>
      </c>
      <c r="B6100" t="s">
        <v>8529</v>
      </c>
      <c r="C6100" t="s">
        <v>868</v>
      </c>
      <c r="D6100" t="s">
        <v>2762</v>
      </c>
      <c r="E6100" t="s">
        <v>20</v>
      </c>
      <c r="F6100" t="b">
        <v>0</v>
      </c>
      <c r="G6100" t="s">
        <v>47</v>
      </c>
      <c r="H6100" s="1">
        <v>45723.267106481479</v>
      </c>
      <c r="I6100" t="b">
        <v>0</v>
      </c>
      <c r="J6100" t="b">
        <v>1</v>
      </c>
      <c r="K6100" t="s">
        <v>31</v>
      </c>
      <c r="L6100" t="s">
        <v>22</v>
      </c>
      <c r="M6100">
        <v>118500</v>
      </c>
      <c r="O6100" t="s">
        <v>8530</v>
      </c>
      <c r="P6100" t="s">
        <v>8531</v>
      </c>
    </row>
    <row r="6101" spans="1:16" x14ac:dyDescent="0.35">
      <c r="A6101" t="s">
        <v>6907</v>
      </c>
      <c r="B6101" t="s">
        <v>6907</v>
      </c>
      <c r="C6101" t="s">
        <v>8532</v>
      </c>
      <c r="D6101" t="s">
        <v>17445</v>
      </c>
      <c r="E6101" t="s">
        <v>20</v>
      </c>
      <c r="F6101" t="b">
        <v>0</v>
      </c>
      <c r="G6101" t="s">
        <v>68</v>
      </c>
      <c r="H6101" s="1">
        <v>45723.267777777779</v>
      </c>
      <c r="I6101" t="b">
        <v>0</v>
      </c>
      <c r="J6101" t="b">
        <v>0</v>
      </c>
      <c r="K6101" t="s">
        <v>31</v>
      </c>
      <c r="L6101" t="s">
        <v>22</v>
      </c>
      <c r="M6101">
        <v>104300</v>
      </c>
      <c r="O6101" t="s">
        <v>7317</v>
      </c>
      <c r="P6101" t="s">
        <v>7318</v>
      </c>
    </row>
    <row r="6102" spans="1:16" x14ac:dyDescent="0.35">
      <c r="A6102" t="s">
        <v>6907</v>
      </c>
      <c r="B6102" t="s">
        <v>7215</v>
      </c>
      <c r="C6102" t="s">
        <v>8533</v>
      </c>
      <c r="D6102" t="s">
        <v>249</v>
      </c>
      <c r="E6102" t="s">
        <v>20</v>
      </c>
      <c r="F6102" t="b">
        <v>0</v>
      </c>
      <c r="G6102" t="s">
        <v>8534</v>
      </c>
      <c r="H6102" s="1">
        <v>45723.281006944453</v>
      </c>
      <c r="I6102" t="b">
        <v>0</v>
      </c>
      <c r="J6102" t="b">
        <v>0</v>
      </c>
      <c r="K6102" t="s">
        <v>8534</v>
      </c>
      <c r="L6102" t="s">
        <v>22</v>
      </c>
      <c r="M6102">
        <v>102048.5</v>
      </c>
      <c r="O6102" t="s">
        <v>8535</v>
      </c>
      <c r="P6102" t="s">
        <v>8536</v>
      </c>
    </row>
    <row r="6103" spans="1:16" x14ac:dyDescent="0.35">
      <c r="A6103" t="s">
        <v>6907</v>
      </c>
      <c r="B6103" t="s">
        <v>7025</v>
      </c>
      <c r="C6103" t="s">
        <v>1828</v>
      </c>
      <c r="D6103" t="s">
        <v>110</v>
      </c>
      <c r="E6103" t="s">
        <v>20</v>
      </c>
      <c r="F6103" t="b">
        <v>0</v>
      </c>
      <c r="G6103" t="s">
        <v>994</v>
      </c>
      <c r="H6103" s="1">
        <v>45723.305324074077</v>
      </c>
      <c r="I6103" t="b">
        <v>1</v>
      </c>
      <c r="J6103" t="b">
        <v>0</v>
      </c>
      <c r="K6103" t="s">
        <v>994</v>
      </c>
      <c r="L6103" t="s">
        <v>22</v>
      </c>
      <c r="M6103">
        <v>162500</v>
      </c>
      <c r="O6103" t="s">
        <v>8537</v>
      </c>
      <c r="P6103" t="s">
        <v>8538</v>
      </c>
    </row>
    <row r="6104" spans="1:16" x14ac:dyDescent="0.35">
      <c r="A6104" t="s">
        <v>6907</v>
      </c>
      <c r="B6104" t="s">
        <v>7010</v>
      </c>
      <c r="C6104" t="s">
        <v>840</v>
      </c>
      <c r="D6104" t="s">
        <v>36</v>
      </c>
      <c r="E6104" t="s">
        <v>20</v>
      </c>
      <c r="F6104" t="b">
        <v>0</v>
      </c>
      <c r="G6104" t="s">
        <v>47</v>
      </c>
      <c r="H6104" s="1">
        <v>45723.417175925933</v>
      </c>
      <c r="I6104" t="b">
        <v>0</v>
      </c>
      <c r="J6104" t="b">
        <v>1</v>
      </c>
      <c r="K6104" t="s">
        <v>31</v>
      </c>
      <c r="L6104" t="s">
        <v>22</v>
      </c>
      <c r="M6104">
        <v>137872.796875</v>
      </c>
      <c r="O6104" t="s">
        <v>8539</v>
      </c>
      <c r="P6104" t="s">
        <v>8540</v>
      </c>
    </row>
    <row r="6105" spans="1:16" x14ac:dyDescent="0.35">
      <c r="A6105" t="s">
        <v>6907</v>
      </c>
      <c r="B6105" t="s">
        <v>8541</v>
      </c>
      <c r="C6105" t="s">
        <v>8514</v>
      </c>
      <c r="D6105" t="s">
        <v>573</v>
      </c>
      <c r="E6105" t="s">
        <v>20</v>
      </c>
      <c r="F6105" t="b">
        <v>0</v>
      </c>
      <c r="G6105" t="s">
        <v>52</v>
      </c>
      <c r="H6105" s="1">
        <v>45723.558599537027</v>
      </c>
      <c r="I6105" t="b">
        <v>0</v>
      </c>
      <c r="J6105" t="b">
        <v>0</v>
      </c>
      <c r="K6105" t="s">
        <v>31</v>
      </c>
      <c r="L6105" t="s">
        <v>32</v>
      </c>
      <c r="N6105">
        <v>45.745002746582031</v>
      </c>
      <c r="O6105" t="s">
        <v>8515</v>
      </c>
      <c r="P6105" t="s">
        <v>8542</v>
      </c>
    </row>
    <row r="6106" spans="1:16" x14ac:dyDescent="0.35">
      <c r="A6106" t="s">
        <v>6907</v>
      </c>
      <c r="B6106" t="s">
        <v>8543</v>
      </c>
      <c r="C6106" t="s">
        <v>18</v>
      </c>
      <c r="D6106" t="s">
        <v>36</v>
      </c>
      <c r="E6106" t="s">
        <v>91</v>
      </c>
      <c r="F6106" t="b">
        <v>1</v>
      </c>
      <c r="G6106" t="s">
        <v>43</v>
      </c>
      <c r="H6106" s="1">
        <v>45723.583935185183</v>
      </c>
      <c r="I6106" t="b">
        <v>1</v>
      </c>
      <c r="J6106" t="b">
        <v>0</v>
      </c>
      <c r="K6106" t="s">
        <v>31</v>
      </c>
      <c r="L6106" t="s">
        <v>32</v>
      </c>
      <c r="N6106">
        <v>67.5</v>
      </c>
      <c r="O6106" t="s">
        <v>8544</v>
      </c>
      <c r="P6106" t="s">
        <v>8545</v>
      </c>
    </row>
    <row r="6107" spans="1:16" x14ac:dyDescent="0.35">
      <c r="A6107" t="s">
        <v>6907</v>
      </c>
      <c r="B6107" t="s">
        <v>7415</v>
      </c>
      <c r="C6107" t="s">
        <v>369</v>
      </c>
      <c r="D6107" t="s">
        <v>3358</v>
      </c>
      <c r="E6107" t="s">
        <v>20</v>
      </c>
      <c r="F6107" t="b">
        <v>0</v>
      </c>
      <c r="G6107" t="s">
        <v>52</v>
      </c>
      <c r="H6107" s="1">
        <v>45723.600277777783</v>
      </c>
      <c r="I6107" t="b">
        <v>0</v>
      </c>
      <c r="J6107" t="b">
        <v>0</v>
      </c>
      <c r="K6107" t="s">
        <v>31</v>
      </c>
      <c r="L6107" t="s">
        <v>22</v>
      </c>
      <c r="M6107">
        <v>75000</v>
      </c>
      <c r="O6107" t="s">
        <v>8546</v>
      </c>
      <c r="P6107" t="s">
        <v>8547</v>
      </c>
    </row>
    <row r="6108" spans="1:16" x14ac:dyDescent="0.35">
      <c r="A6108" t="s">
        <v>6907</v>
      </c>
      <c r="B6108" t="s">
        <v>6916</v>
      </c>
      <c r="C6108" t="s">
        <v>8336</v>
      </c>
      <c r="D6108" t="s">
        <v>110</v>
      </c>
      <c r="E6108" t="s">
        <v>20</v>
      </c>
      <c r="F6108" t="b">
        <v>0</v>
      </c>
      <c r="G6108" t="s">
        <v>52</v>
      </c>
      <c r="H6108" s="1">
        <v>45723.641863425917</v>
      </c>
      <c r="I6108" t="b">
        <v>1</v>
      </c>
      <c r="J6108" t="b">
        <v>0</v>
      </c>
      <c r="K6108" t="s">
        <v>31</v>
      </c>
      <c r="L6108" t="s">
        <v>32</v>
      </c>
      <c r="N6108">
        <v>72.5</v>
      </c>
      <c r="O6108" t="s">
        <v>8548</v>
      </c>
      <c r="P6108" t="s">
        <v>8549</v>
      </c>
    </row>
    <row r="6109" spans="1:16" x14ac:dyDescent="0.35">
      <c r="A6109" t="s">
        <v>6907</v>
      </c>
      <c r="B6109" t="s">
        <v>7025</v>
      </c>
      <c r="C6109" t="s">
        <v>6022</v>
      </c>
      <c r="D6109" t="s">
        <v>110</v>
      </c>
      <c r="E6109" t="s">
        <v>20</v>
      </c>
      <c r="F6109" t="b">
        <v>0</v>
      </c>
      <c r="G6109" t="s">
        <v>47</v>
      </c>
      <c r="H6109" s="1">
        <v>45723.642141203702</v>
      </c>
      <c r="I6109" t="b">
        <v>0</v>
      </c>
      <c r="J6109" t="b">
        <v>1</v>
      </c>
      <c r="K6109" t="s">
        <v>31</v>
      </c>
      <c r="L6109" t="s">
        <v>22</v>
      </c>
      <c r="M6109">
        <v>100000</v>
      </c>
      <c r="O6109" t="s">
        <v>8550</v>
      </c>
      <c r="P6109" t="s">
        <v>8551</v>
      </c>
    </row>
    <row r="6110" spans="1:16" x14ac:dyDescent="0.35">
      <c r="A6110" t="s">
        <v>6907</v>
      </c>
      <c r="B6110" t="s">
        <v>8552</v>
      </c>
      <c r="C6110" t="s">
        <v>3761</v>
      </c>
      <c r="D6110" t="s">
        <v>110</v>
      </c>
      <c r="E6110" t="s">
        <v>20</v>
      </c>
      <c r="F6110" t="b">
        <v>0</v>
      </c>
      <c r="G6110" t="s">
        <v>52</v>
      </c>
      <c r="H6110" s="1">
        <v>45723.766840277778</v>
      </c>
      <c r="I6110" t="b">
        <v>0</v>
      </c>
      <c r="J6110" t="b">
        <v>1</v>
      </c>
      <c r="K6110" t="s">
        <v>31</v>
      </c>
      <c r="L6110" t="s">
        <v>22</v>
      </c>
      <c r="M6110">
        <v>88500</v>
      </c>
      <c r="O6110" t="s">
        <v>8553</v>
      </c>
      <c r="P6110" t="s">
        <v>8554</v>
      </c>
    </row>
    <row r="6111" spans="1:16" x14ac:dyDescent="0.35">
      <c r="A6111" t="s">
        <v>6907</v>
      </c>
      <c r="B6111" t="s">
        <v>8555</v>
      </c>
      <c r="C6111" t="s">
        <v>8514</v>
      </c>
      <c r="D6111" t="s">
        <v>573</v>
      </c>
      <c r="E6111" t="s">
        <v>20</v>
      </c>
      <c r="F6111" t="b">
        <v>0</v>
      </c>
      <c r="G6111" t="s">
        <v>52</v>
      </c>
      <c r="H6111" s="1">
        <v>45723.850266203714</v>
      </c>
      <c r="I6111" t="b">
        <v>0</v>
      </c>
      <c r="J6111" t="b">
        <v>0</v>
      </c>
      <c r="K6111" t="s">
        <v>31</v>
      </c>
      <c r="L6111" t="s">
        <v>32</v>
      </c>
      <c r="N6111">
        <v>45.745002746582031</v>
      </c>
      <c r="O6111" t="s">
        <v>8515</v>
      </c>
      <c r="P6111" t="s">
        <v>8556</v>
      </c>
    </row>
    <row r="6112" spans="1:16" x14ac:dyDescent="0.35">
      <c r="A6112" t="s">
        <v>6907</v>
      </c>
      <c r="B6112" t="s">
        <v>6907</v>
      </c>
      <c r="C6112" t="s">
        <v>8557</v>
      </c>
      <c r="D6112" t="s">
        <v>573</v>
      </c>
      <c r="E6112" t="s">
        <v>20</v>
      </c>
      <c r="F6112" t="b">
        <v>0</v>
      </c>
      <c r="G6112" t="s">
        <v>52</v>
      </c>
      <c r="H6112" s="1">
        <v>45723.850277777783</v>
      </c>
      <c r="I6112" t="b">
        <v>0</v>
      </c>
      <c r="J6112" t="b">
        <v>1</v>
      </c>
      <c r="K6112" t="s">
        <v>31</v>
      </c>
      <c r="L6112" t="s">
        <v>32</v>
      </c>
      <c r="N6112">
        <v>45.745002746582031</v>
      </c>
      <c r="O6112" t="s">
        <v>8558</v>
      </c>
      <c r="P6112" t="s">
        <v>8559</v>
      </c>
    </row>
    <row r="6113" spans="1:16" x14ac:dyDescent="0.35">
      <c r="A6113" t="s">
        <v>6907</v>
      </c>
      <c r="B6113" t="s">
        <v>8560</v>
      </c>
      <c r="C6113" t="s">
        <v>824</v>
      </c>
      <c r="D6113" t="s">
        <v>269</v>
      </c>
      <c r="E6113" t="s">
        <v>91</v>
      </c>
      <c r="F6113" t="b">
        <v>0</v>
      </c>
      <c r="G6113" t="s">
        <v>52</v>
      </c>
      <c r="H6113" s="1">
        <v>45723.891840277778</v>
      </c>
      <c r="I6113" t="b">
        <v>0</v>
      </c>
      <c r="J6113" t="b">
        <v>0</v>
      </c>
      <c r="K6113" t="s">
        <v>31</v>
      </c>
      <c r="L6113" t="s">
        <v>32</v>
      </c>
      <c r="N6113">
        <v>25</v>
      </c>
      <c r="O6113" t="s">
        <v>8561</v>
      </c>
    </row>
    <row r="6114" spans="1:16" x14ac:dyDescent="0.35">
      <c r="A6114" t="s">
        <v>6907</v>
      </c>
      <c r="B6114" t="s">
        <v>6907</v>
      </c>
      <c r="C6114" t="s">
        <v>1668</v>
      </c>
      <c r="D6114" t="s">
        <v>110</v>
      </c>
      <c r="E6114" t="s">
        <v>20</v>
      </c>
      <c r="F6114" t="b">
        <v>0</v>
      </c>
      <c r="G6114" t="s">
        <v>47</v>
      </c>
      <c r="H6114" s="1">
        <v>45723.892175925917</v>
      </c>
      <c r="I6114" t="b">
        <v>0</v>
      </c>
      <c r="J6114" t="b">
        <v>1</v>
      </c>
      <c r="K6114" t="s">
        <v>31</v>
      </c>
      <c r="L6114" t="s">
        <v>22</v>
      </c>
      <c r="M6114">
        <v>87500</v>
      </c>
      <c r="O6114" t="s">
        <v>8562</v>
      </c>
      <c r="P6114" t="s">
        <v>8563</v>
      </c>
    </row>
    <row r="6115" spans="1:16" x14ac:dyDescent="0.35">
      <c r="A6115" t="s">
        <v>6907</v>
      </c>
      <c r="B6115" t="s">
        <v>8564</v>
      </c>
      <c r="C6115" t="s">
        <v>7077</v>
      </c>
      <c r="D6115" t="s">
        <v>110</v>
      </c>
      <c r="E6115" t="s">
        <v>20</v>
      </c>
      <c r="F6115" t="b">
        <v>0</v>
      </c>
      <c r="G6115" t="s">
        <v>52</v>
      </c>
      <c r="H6115" s="1">
        <v>45724.016886574071</v>
      </c>
      <c r="I6115" t="b">
        <v>0</v>
      </c>
      <c r="J6115" t="b">
        <v>1</v>
      </c>
      <c r="K6115" t="s">
        <v>31</v>
      </c>
      <c r="L6115" t="s">
        <v>22</v>
      </c>
      <c r="M6115">
        <v>157500</v>
      </c>
      <c r="O6115" t="s">
        <v>8565</v>
      </c>
      <c r="P6115" t="s">
        <v>8566</v>
      </c>
    </row>
    <row r="6116" spans="1:16" x14ac:dyDescent="0.35">
      <c r="A6116" t="s">
        <v>6907</v>
      </c>
      <c r="B6116" t="s">
        <v>8567</v>
      </c>
      <c r="C6116" t="s">
        <v>18</v>
      </c>
      <c r="D6116" t="s">
        <v>17441</v>
      </c>
      <c r="E6116" t="s">
        <v>204</v>
      </c>
      <c r="F6116" t="b">
        <v>1</v>
      </c>
      <c r="G6116" t="s">
        <v>47</v>
      </c>
      <c r="H6116" s="1">
        <v>45724.252326388887</v>
      </c>
      <c r="I6116" t="b">
        <v>0</v>
      </c>
      <c r="J6116" t="b">
        <v>1</v>
      </c>
      <c r="K6116" t="s">
        <v>31</v>
      </c>
      <c r="L6116" t="s">
        <v>32</v>
      </c>
      <c r="N6116">
        <v>60</v>
      </c>
      <c r="O6116" t="s">
        <v>57</v>
      </c>
      <c r="P6116" t="s">
        <v>8568</v>
      </c>
    </row>
    <row r="6117" spans="1:16" x14ac:dyDescent="0.35">
      <c r="A6117" t="s">
        <v>6907</v>
      </c>
      <c r="B6117" t="s">
        <v>6916</v>
      </c>
      <c r="C6117" t="s">
        <v>2458</v>
      </c>
      <c r="D6117" t="s">
        <v>4344</v>
      </c>
      <c r="E6117" t="s">
        <v>20</v>
      </c>
      <c r="F6117" t="b">
        <v>0</v>
      </c>
      <c r="G6117" t="s">
        <v>68</v>
      </c>
      <c r="H6117" s="1">
        <v>45724.25309027778</v>
      </c>
      <c r="I6117" t="b">
        <v>0</v>
      </c>
      <c r="J6117" t="b">
        <v>1</v>
      </c>
      <c r="K6117" t="s">
        <v>31</v>
      </c>
      <c r="L6117" t="s">
        <v>22</v>
      </c>
      <c r="M6117">
        <v>226000</v>
      </c>
      <c r="O6117" t="s">
        <v>3479</v>
      </c>
      <c r="P6117" t="s">
        <v>8569</v>
      </c>
    </row>
    <row r="6118" spans="1:16" x14ac:dyDescent="0.35">
      <c r="A6118" t="s">
        <v>6907</v>
      </c>
      <c r="B6118" t="s">
        <v>8570</v>
      </c>
      <c r="C6118" t="s">
        <v>31</v>
      </c>
      <c r="D6118" t="s">
        <v>36</v>
      </c>
      <c r="E6118" t="s">
        <v>20</v>
      </c>
      <c r="F6118" t="b">
        <v>0</v>
      </c>
      <c r="G6118" t="s">
        <v>52</v>
      </c>
      <c r="H6118" s="1">
        <v>45724.41883101852</v>
      </c>
      <c r="I6118" t="b">
        <v>0</v>
      </c>
      <c r="J6118" t="b">
        <v>0</v>
      </c>
      <c r="K6118" t="s">
        <v>31</v>
      </c>
      <c r="L6118" t="s">
        <v>22</v>
      </c>
      <c r="M6118">
        <v>108617.5</v>
      </c>
      <c r="O6118" t="s">
        <v>8571</v>
      </c>
      <c r="P6118" t="s">
        <v>8572</v>
      </c>
    </row>
    <row r="6119" spans="1:16" x14ac:dyDescent="0.35">
      <c r="A6119" t="s">
        <v>6907</v>
      </c>
      <c r="B6119" t="s">
        <v>7477</v>
      </c>
      <c r="C6119" t="s">
        <v>7385</v>
      </c>
      <c r="D6119" t="s">
        <v>36</v>
      </c>
      <c r="E6119" t="s">
        <v>20</v>
      </c>
      <c r="F6119" t="b">
        <v>0</v>
      </c>
      <c r="G6119" t="s">
        <v>52</v>
      </c>
      <c r="H6119" s="1">
        <v>45724.418877314813</v>
      </c>
      <c r="I6119" t="b">
        <v>0</v>
      </c>
      <c r="J6119" t="b">
        <v>1</v>
      </c>
      <c r="K6119" t="s">
        <v>31</v>
      </c>
      <c r="L6119" t="s">
        <v>22</v>
      </c>
      <c r="M6119">
        <v>151500</v>
      </c>
      <c r="O6119" t="s">
        <v>2449</v>
      </c>
      <c r="P6119" t="s">
        <v>7478</v>
      </c>
    </row>
    <row r="6120" spans="1:16" x14ac:dyDescent="0.35">
      <c r="A6120" t="s">
        <v>6907</v>
      </c>
      <c r="B6120" t="s">
        <v>8573</v>
      </c>
      <c r="C6120" t="s">
        <v>3273</v>
      </c>
      <c r="D6120" t="s">
        <v>17488</v>
      </c>
      <c r="E6120" t="s">
        <v>20</v>
      </c>
      <c r="F6120" t="b">
        <v>0</v>
      </c>
      <c r="G6120" t="s">
        <v>52</v>
      </c>
      <c r="H6120" s="1">
        <v>45724.460381944453</v>
      </c>
      <c r="I6120" t="b">
        <v>1</v>
      </c>
      <c r="J6120" t="b">
        <v>0</v>
      </c>
      <c r="K6120" t="s">
        <v>31</v>
      </c>
      <c r="L6120" t="s">
        <v>22</v>
      </c>
      <c r="M6120">
        <v>48000</v>
      </c>
      <c r="O6120" t="s">
        <v>8574</v>
      </c>
      <c r="P6120" t="s">
        <v>6528</v>
      </c>
    </row>
    <row r="6121" spans="1:16" x14ac:dyDescent="0.35">
      <c r="A6121" t="s">
        <v>6907</v>
      </c>
      <c r="B6121" t="s">
        <v>8575</v>
      </c>
      <c r="C6121" t="s">
        <v>193</v>
      </c>
      <c r="D6121" t="s">
        <v>36</v>
      </c>
      <c r="E6121" t="s">
        <v>20</v>
      </c>
      <c r="F6121" t="b">
        <v>0</v>
      </c>
      <c r="G6121" t="s">
        <v>52</v>
      </c>
      <c r="H6121" s="1">
        <v>45724.460439814808</v>
      </c>
      <c r="I6121" t="b">
        <v>0</v>
      </c>
      <c r="J6121" t="b">
        <v>1</v>
      </c>
      <c r="K6121" t="s">
        <v>31</v>
      </c>
      <c r="L6121" t="s">
        <v>22</v>
      </c>
      <c r="M6121">
        <v>160000</v>
      </c>
      <c r="O6121" t="s">
        <v>48</v>
      </c>
      <c r="P6121" t="s">
        <v>7014</v>
      </c>
    </row>
    <row r="6122" spans="1:16" x14ac:dyDescent="0.35">
      <c r="A6122" t="s">
        <v>6907</v>
      </c>
      <c r="B6122" t="s">
        <v>8576</v>
      </c>
      <c r="C6122" t="s">
        <v>8577</v>
      </c>
      <c r="D6122" t="s">
        <v>17488</v>
      </c>
      <c r="E6122" t="s">
        <v>20</v>
      </c>
      <c r="F6122" t="b">
        <v>0</v>
      </c>
      <c r="G6122" t="s">
        <v>52</v>
      </c>
      <c r="H6122" s="1">
        <v>45724.543715277781</v>
      </c>
      <c r="I6122" t="b">
        <v>0</v>
      </c>
      <c r="J6122" t="b">
        <v>0</v>
      </c>
      <c r="K6122" t="s">
        <v>31</v>
      </c>
      <c r="L6122" t="s">
        <v>22</v>
      </c>
      <c r="M6122">
        <v>57600</v>
      </c>
      <c r="O6122" t="s">
        <v>8578</v>
      </c>
      <c r="P6122" t="s">
        <v>2225</v>
      </c>
    </row>
    <row r="6123" spans="1:16" x14ac:dyDescent="0.35">
      <c r="A6123" t="s">
        <v>6907</v>
      </c>
      <c r="B6123" t="s">
        <v>8579</v>
      </c>
      <c r="C6123" t="s">
        <v>72</v>
      </c>
      <c r="D6123" t="s">
        <v>17488</v>
      </c>
      <c r="E6123" t="s">
        <v>20</v>
      </c>
      <c r="F6123" t="b">
        <v>0</v>
      </c>
      <c r="G6123" t="s">
        <v>52</v>
      </c>
      <c r="H6123" s="1">
        <v>45724.543715277781</v>
      </c>
      <c r="I6123" t="b">
        <v>1</v>
      </c>
      <c r="J6123" t="b">
        <v>0</v>
      </c>
      <c r="K6123" t="s">
        <v>31</v>
      </c>
      <c r="L6123" t="s">
        <v>22</v>
      </c>
      <c r="M6123">
        <v>57600</v>
      </c>
      <c r="O6123" t="s">
        <v>8580</v>
      </c>
      <c r="P6123" t="s">
        <v>917</v>
      </c>
    </row>
    <row r="6124" spans="1:16" x14ac:dyDescent="0.35">
      <c r="A6124" t="s">
        <v>6907</v>
      </c>
      <c r="B6124" t="s">
        <v>8581</v>
      </c>
      <c r="C6124" t="s">
        <v>56</v>
      </c>
      <c r="D6124" t="s">
        <v>17509</v>
      </c>
      <c r="E6124" t="s">
        <v>20</v>
      </c>
      <c r="F6124" t="b">
        <v>0</v>
      </c>
      <c r="G6124" t="s">
        <v>47</v>
      </c>
      <c r="H6124" s="1">
        <v>45724.544062499997</v>
      </c>
      <c r="I6124" t="b">
        <v>0</v>
      </c>
      <c r="J6124" t="b">
        <v>1</v>
      </c>
      <c r="K6124" t="s">
        <v>31</v>
      </c>
      <c r="L6124" t="s">
        <v>22</v>
      </c>
      <c r="M6124">
        <v>178000</v>
      </c>
      <c r="O6124" t="s">
        <v>8012</v>
      </c>
      <c r="P6124" t="s">
        <v>8582</v>
      </c>
    </row>
    <row r="6125" spans="1:16" x14ac:dyDescent="0.35">
      <c r="A6125" t="s">
        <v>6907</v>
      </c>
      <c r="B6125" t="s">
        <v>8583</v>
      </c>
      <c r="C6125" t="s">
        <v>1301</v>
      </c>
      <c r="D6125" t="s">
        <v>36</v>
      </c>
      <c r="E6125" t="s">
        <v>20</v>
      </c>
      <c r="F6125" t="b">
        <v>0</v>
      </c>
      <c r="G6125" t="s">
        <v>52</v>
      </c>
      <c r="H6125" s="1">
        <v>45724.585439814808</v>
      </c>
      <c r="I6125" t="b">
        <v>1</v>
      </c>
      <c r="J6125" t="b">
        <v>1</v>
      </c>
      <c r="K6125" t="s">
        <v>31</v>
      </c>
      <c r="L6125" t="s">
        <v>22</v>
      </c>
      <c r="M6125">
        <v>177500</v>
      </c>
      <c r="O6125" t="s">
        <v>8340</v>
      </c>
      <c r="P6125" t="s">
        <v>8584</v>
      </c>
    </row>
    <row r="6126" spans="1:16" x14ac:dyDescent="0.35">
      <c r="A6126" t="s">
        <v>6907</v>
      </c>
      <c r="B6126" t="s">
        <v>8585</v>
      </c>
      <c r="C6126" t="s">
        <v>609</v>
      </c>
      <c r="D6126" t="s">
        <v>36</v>
      </c>
      <c r="E6126" t="s">
        <v>20</v>
      </c>
      <c r="F6126" t="b">
        <v>0</v>
      </c>
      <c r="G6126" t="s">
        <v>52</v>
      </c>
      <c r="H6126" s="1">
        <v>45724.585613425923</v>
      </c>
      <c r="I6126" t="b">
        <v>0</v>
      </c>
      <c r="J6126" t="b">
        <v>1</v>
      </c>
      <c r="K6126" t="s">
        <v>31</v>
      </c>
      <c r="L6126" t="s">
        <v>22</v>
      </c>
      <c r="M6126">
        <v>184328.5</v>
      </c>
      <c r="O6126" t="s">
        <v>3535</v>
      </c>
      <c r="P6126" t="s">
        <v>8586</v>
      </c>
    </row>
    <row r="6127" spans="1:16" x14ac:dyDescent="0.35">
      <c r="A6127" t="s">
        <v>6907</v>
      </c>
      <c r="B6127" t="s">
        <v>8587</v>
      </c>
      <c r="C6127" t="s">
        <v>201</v>
      </c>
      <c r="D6127" t="s">
        <v>573</v>
      </c>
      <c r="E6127" t="s">
        <v>20</v>
      </c>
      <c r="F6127" t="b">
        <v>0</v>
      </c>
      <c r="G6127" t="s">
        <v>47</v>
      </c>
      <c r="H6127" s="1">
        <v>45724.585902777777</v>
      </c>
      <c r="I6127" t="b">
        <v>0</v>
      </c>
      <c r="J6127" t="b">
        <v>0</v>
      </c>
      <c r="K6127" t="s">
        <v>31</v>
      </c>
      <c r="L6127" t="s">
        <v>32</v>
      </c>
      <c r="N6127">
        <v>57.060001373291023</v>
      </c>
      <c r="O6127" t="s">
        <v>151</v>
      </c>
      <c r="P6127" t="s">
        <v>8588</v>
      </c>
    </row>
    <row r="6128" spans="1:16" x14ac:dyDescent="0.35">
      <c r="A6128" t="s">
        <v>6907</v>
      </c>
      <c r="B6128" t="s">
        <v>8589</v>
      </c>
      <c r="C6128" t="s">
        <v>4826</v>
      </c>
      <c r="D6128" t="s">
        <v>17488</v>
      </c>
      <c r="E6128" t="s">
        <v>20</v>
      </c>
      <c r="F6128" t="b">
        <v>0</v>
      </c>
      <c r="G6128" t="s">
        <v>47</v>
      </c>
      <c r="H6128" s="1">
        <v>45724.752349537041</v>
      </c>
      <c r="I6128" t="b">
        <v>0</v>
      </c>
      <c r="J6128" t="b">
        <v>0</v>
      </c>
      <c r="K6128" t="s">
        <v>31</v>
      </c>
      <c r="L6128" t="s">
        <v>22</v>
      </c>
      <c r="M6128">
        <v>90000</v>
      </c>
      <c r="O6128" t="s">
        <v>1306</v>
      </c>
      <c r="P6128" t="s">
        <v>8590</v>
      </c>
    </row>
    <row r="6129" spans="1:16" x14ac:dyDescent="0.35">
      <c r="A6129" t="s">
        <v>6907</v>
      </c>
      <c r="B6129" t="s">
        <v>8591</v>
      </c>
      <c r="C6129" t="s">
        <v>8592</v>
      </c>
      <c r="D6129" t="s">
        <v>573</v>
      </c>
      <c r="E6129" t="s">
        <v>20</v>
      </c>
      <c r="F6129" t="b">
        <v>0</v>
      </c>
      <c r="G6129" t="s">
        <v>52</v>
      </c>
      <c r="H6129" s="1">
        <v>45724.793819444443</v>
      </c>
      <c r="I6129" t="b">
        <v>0</v>
      </c>
      <c r="J6129" t="b">
        <v>1</v>
      </c>
      <c r="K6129" t="s">
        <v>31</v>
      </c>
      <c r="L6129" t="s">
        <v>32</v>
      </c>
      <c r="N6129">
        <v>47.549999237060547</v>
      </c>
      <c r="O6129" t="s">
        <v>8593</v>
      </c>
      <c r="P6129" t="s">
        <v>8034</v>
      </c>
    </row>
    <row r="6130" spans="1:16" x14ac:dyDescent="0.35">
      <c r="A6130" t="s">
        <v>6907</v>
      </c>
      <c r="B6130" t="s">
        <v>7714</v>
      </c>
      <c r="C6130" t="s">
        <v>415</v>
      </c>
      <c r="D6130" t="s">
        <v>36</v>
      </c>
      <c r="E6130" t="s">
        <v>20</v>
      </c>
      <c r="F6130" t="b">
        <v>0</v>
      </c>
      <c r="G6130" t="s">
        <v>52</v>
      </c>
      <c r="H6130" s="1">
        <v>45724.833437499998</v>
      </c>
      <c r="I6130" t="b">
        <v>0</v>
      </c>
      <c r="J6130" t="b">
        <v>1</v>
      </c>
      <c r="K6130" t="s">
        <v>31</v>
      </c>
      <c r="L6130" t="s">
        <v>22</v>
      </c>
      <c r="M6130">
        <v>145000</v>
      </c>
      <c r="O6130" t="s">
        <v>61</v>
      </c>
      <c r="P6130" t="s">
        <v>8594</v>
      </c>
    </row>
    <row r="6131" spans="1:16" x14ac:dyDescent="0.35">
      <c r="A6131" t="s">
        <v>6907</v>
      </c>
      <c r="B6131" t="s">
        <v>8595</v>
      </c>
      <c r="C6131" t="s">
        <v>2675</v>
      </c>
      <c r="D6131" t="s">
        <v>573</v>
      </c>
      <c r="E6131" t="s">
        <v>20</v>
      </c>
      <c r="F6131" t="b">
        <v>0</v>
      </c>
      <c r="G6131" t="s">
        <v>52</v>
      </c>
      <c r="H6131" s="1">
        <v>45724.835416666669</v>
      </c>
      <c r="I6131" t="b">
        <v>0</v>
      </c>
      <c r="J6131" t="b">
        <v>1</v>
      </c>
      <c r="K6131" t="s">
        <v>31</v>
      </c>
      <c r="L6131" t="s">
        <v>32</v>
      </c>
      <c r="N6131">
        <v>44.159999847412109</v>
      </c>
      <c r="O6131" t="s">
        <v>574</v>
      </c>
      <c r="P6131" t="s">
        <v>8596</v>
      </c>
    </row>
    <row r="6132" spans="1:16" x14ac:dyDescent="0.35">
      <c r="A6132" t="s">
        <v>6907</v>
      </c>
      <c r="B6132" t="s">
        <v>8087</v>
      </c>
      <c r="C6132" t="s">
        <v>1762</v>
      </c>
      <c r="D6132" t="s">
        <v>573</v>
      </c>
      <c r="E6132" t="s">
        <v>20</v>
      </c>
      <c r="F6132" t="b">
        <v>0</v>
      </c>
      <c r="G6132" t="s">
        <v>52</v>
      </c>
      <c r="H6132" s="1">
        <v>45724.835428240738</v>
      </c>
      <c r="I6132" t="b">
        <v>1</v>
      </c>
      <c r="J6132" t="b">
        <v>0</v>
      </c>
      <c r="K6132" t="s">
        <v>31</v>
      </c>
      <c r="L6132" t="s">
        <v>32</v>
      </c>
      <c r="N6132">
        <v>49.084999084472663</v>
      </c>
      <c r="O6132" t="s">
        <v>8597</v>
      </c>
      <c r="P6132" t="s">
        <v>8598</v>
      </c>
    </row>
    <row r="6133" spans="1:16" x14ac:dyDescent="0.35">
      <c r="A6133" t="s">
        <v>6907</v>
      </c>
      <c r="B6133" t="s">
        <v>8599</v>
      </c>
      <c r="C6133" t="s">
        <v>8600</v>
      </c>
      <c r="D6133" t="s">
        <v>573</v>
      </c>
      <c r="E6133" t="s">
        <v>20</v>
      </c>
      <c r="F6133" t="b">
        <v>0</v>
      </c>
      <c r="G6133" t="s">
        <v>52</v>
      </c>
      <c r="H6133" s="1">
        <v>45724.835462962961</v>
      </c>
      <c r="I6133" t="b">
        <v>0</v>
      </c>
      <c r="J6133" t="b">
        <v>0</v>
      </c>
      <c r="K6133" t="s">
        <v>31</v>
      </c>
      <c r="L6133" t="s">
        <v>32</v>
      </c>
      <c r="N6133">
        <v>38.215000152587891</v>
      </c>
      <c r="O6133" t="s">
        <v>8601</v>
      </c>
      <c r="P6133" t="s">
        <v>8602</v>
      </c>
    </row>
    <row r="6134" spans="1:16" x14ac:dyDescent="0.35">
      <c r="A6134" t="s">
        <v>6907</v>
      </c>
      <c r="B6134" t="s">
        <v>8603</v>
      </c>
      <c r="C6134" t="s">
        <v>8489</v>
      </c>
      <c r="D6134" t="s">
        <v>573</v>
      </c>
      <c r="E6134" t="s">
        <v>20</v>
      </c>
      <c r="F6134" t="b">
        <v>0</v>
      </c>
      <c r="G6134" t="s">
        <v>52</v>
      </c>
      <c r="H6134" s="1">
        <v>45724.835486111107</v>
      </c>
      <c r="I6134" t="b">
        <v>0</v>
      </c>
      <c r="J6134" t="b">
        <v>0</v>
      </c>
      <c r="K6134" t="s">
        <v>31</v>
      </c>
      <c r="L6134" t="s">
        <v>32</v>
      </c>
      <c r="N6134">
        <v>36.599998474121087</v>
      </c>
      <c r="O6134" t="s">
        <v>4985</v>
      </c>
      <c r="P6134" t="s">
        <v>8604</v>
      </c>
    </row>
    <row r="6135" spans="1:16" x14ac:dyDescent="0.35">
      <c r="A6135" t="s">
        <v>6907</v>
      </c>
      <c r="B6135" t="s">
        <v>8605</v>
      </c>
      <c r="C6135" t="s">
        <v>18</v>
      </c>
      <c r="D6135" t="s">
        <v>269</v>
      </c>
      <c r="E6135" t="s">
        <v>20</v>
      </c>
      <c r="F6135" t="b">
        <v>1</v>
      </c>
      <c r="G6135" t="s">
        <v>171</v>
      </c>
      <c r="H6135" s="1">
        <v>45724.839675925927</v>
      </c>
      <c r="I6135" t="b">
        <v>0</v>
      </c>
      <c r="J6135" t="b">
        <v>1</v>
      </c>
      <c r="K6135" t="s">
        <v>31</v>
      </c>
      <c r="L6135" t="s">
        <v>22</v>
      </c>
      <c r="M6135">
        <v>197730</v>
      </c>
      <c r="O6135" t="s">
        <v>96</v>
      </c>
      <c r="P6135" t="s">
        <v>7597</v>
      </c>
    </row>
    <row r="6136" spans="1:16" x14ac:dyDescent="0.35">
      <c r="A6136" t="s">
        <v>6907</v>
      </c>
      <c r="B6136" t="s">
        <v>8087</v>
      </c>
      <c r="C6136" t="s">
        <v>8489</v>
      </c>
      <c r="D6136" t="s">
        <v>573</v>
      </c>
      <c r="E6136" t="s">
        <v>20</v>
      </c>
      <c r="F6136" t="b">
        <v>0</v>
      </c>
      <c r="G6136" t="s">
        <v>171</v>
      </c>
      <c r="H6136" s="1">
        <v>45724.839803240742</v>
      </c>
      <c r="I6136" t="b">
        <v>1</v>
      </c>
      <c r="J6136" t="b">
        <v>0</v>
      </c>
      <c r="K6136" t="s">
        <v>31</v>
      </c>
      <c r="L6136" t="s">
        <v>32</v>
      </c>
      <c r="N6136">
        <v>36.599998474121087</v>
      </c>
      <c r="O6136" t="s">
        <v>4985</v>
      </c>
      <c r="P6136" t="s">
        <v>8606</v>
      </c>
    </row>
    <row r="6137" spans="1:16" x14ac:dyDescent="0.35">
      <c r="A6137" t="s">
        <v>6907</v>
      </c>
      <c r="B6137" t="s">
        <v>8607</v>
      </c>
      <c r="C6137" t="s">
        <v>3086</v>
      </c>
      <c r="D6137" t="s">
        <v>573</v>
      </c>
      <c r="E6137" t="s">
        <v>296</v>
      </c>
      <c r="F6137" t="b">
        <v>0</v>
      </c>
      <c r="G6137" t="s">
        <v>43</v>
      </c>
      <c r="H6137" s="1">
        <v>45724.919537037043</v>
      </c>
      <c r="I6137" t="b">
        <v>1</v>
      </c>
      <c r="J6137" t="b">
        <v>0</v>
      </c>
      <c r="K6137" t="s">
        <v>31</v>
      </c>
      <c r="L6137" t="s">
        <v>32</v>
      </c>
      <c r="N6137">
        <v>52.409999847412109</v>
      </c>
      <c r="O6137" t="s">
        <v>8608</v>
      </c>
      <c r="P6137" t="s">
        <v>251</v>
      </c>
    </row>
    <row r="6138" spans="1:16" x14ac:dyDescent="0.35">
      <c r="A6138" t="s">
        <v>6907</v>
      </c>
      <c r="B6138" t="s">
        <v>6935</v>
      </c>
      <c r="C6138" t="s">
        <v>7709</v>
      </c>
      <c r="D6138" t="s">
        <v>974</v>
      </c>
      <c r="E6138" t="s">
        <v>20</v>
      </c>
      <c r="F6138" t="b">
        <v>0</v>
      </c>
      <c r="G6138" t="s">
        <v>52</v>
      </c>
      <c r="H6138" s="1">
        <v>45725.001157407409</v>
      </c>
      <c r="I6138" t="b">
        <v>1</v>
      </c>
      <c r="J6138" t="b">
        <v>1</v>
      </c>
      <c r="K6138" t="s">
        <v>31</v>
      </c>
      <c r="L6138" t="s">
        <v>22</v>
      </c>
      <c r="M6138">
        <v>88582</v>
      </c>
      <c r="O6138" t="s">
        <v>4754</v>
      </c>
      <c r="P6138" t="s">
        <v>8609</v>
      </c>
    </row>
    <row r="6139" spans="1:16" x14ac:dyDescent="0.35">
      <c r="A6139" t="s">
        <v>6907</v>
      </c>
      <c r="B6139" t="s">
        <v>7415</v>
      </c>
      <c r="C6139" t="s">
        <v>1188</v>
      </c>
      <c r="D6139" t="s">
        <v>110</v>
      </c>
      <c r="E6139" t="s">
        <v>20</v>
      </c>
      <c r="F6139" t="b">
        <v>0</v>
      </c>
      <c r="G6139" t="s">
        <v>47</v>
      </c>
      <c r="H6139" s="1">
        <v>45725.252337962957</v>
      </c>
      <c r="I6139" t="b">
        <v>0</v>
      </c>
      <c r="J6139" t="b">
        <v>1</v>
      </c>
      <c r="K6139" t="s">
        <v>31</v>
      </c>
      <c r="L6139" t="s">
        <v>22</v>
      </c>
      <c r="M6139">
        <v>128114.578125</v>
      </c>
      <c r="O6139" t="s">
        <v>8171</v>
      </c>
      <c r="P6139" t="s">
        <v>8172</v>
      </c>
    </row>
    <row r="6140" spans="1:16" x14ac:dyDescent="0.35">
      <c r="A6140" t="s">
        <v>6907</v>
      </c>
      <c r="B6140" t="s">
        <v>8610</v>
      </c>
      <c r="C6140" t="s">
        <v>994</v>
      </c>
      <c r="D6140" t="s">
        <v>29</v>
      </c>
      <c r="E6140" t="s">
        <v>20</v>
      </c>
      <c r="F6140" t="b">
        <v>0</v>
      </c>
      <c r="G6140" t="s">
        <v>994</v>
      </c>
      <c r="H6140" s="1">
        <v>45725.263842592591</v>
      </c>
      <c r="I6140" t="b">
        <v>1</v>
      </c>
      <c r="J6140" t="b">
        <v>0</v>
      </c>
      <c r="K6140" t="s">
        <v>994</v>
      </c>
      <c r="L6140" t="s">
        <v>22</v>
      </c>
      <c r="M6140">
        <v>162500</v>
      </c>
      <c r="O6140" t="s">
        <v>8611</v>
      </c>
      <c r="P6140" t="s">
        <v>8612</v>
      </c>
    </row>
    <row r="6141" spans="1:16" x14ac:dyDescent="0.35">
      <c r="A6141" t="s">
        <v>6907</v>
      </c>
      <c r="B6141" t="s">
        <v>7048</v>
      </c>
      <c r="C6141" t="s">
        <v>1157</v>
      </c>
      <c r="D6141" t="s">
        <v>2865</v>
      </c>
      <c r="E6141" t="s">
        <v>20</v>
      </c>
      <c r="F6141" t="b">
        <v>0</v>
      </c>
      <c r="G6141" t="s">
        <v>382</v>
      </c>
      <c r="H6141" s="1">
        <v>45725.285879629628</v>
      </c>
      <c r="I6141" t="b">
        <v>1</v>
      </c>
      <c r="J6141" t="b">
        <v>0</v>
      </c>
      <c r="K6141" t="s">
        <v>382</v>
      </c>
      <c r="L6141" t="s">
        <v>22</v>
      </c>
      <c r="M6141">
        <v>410000</v>
      </c>
      <c r="O6141" t="s">
        <v>1911</v>
      </c>
    </row>
    <row r="6142" spans="1:16" x14ac:dyDescent="0.35">
      <c r="A6142" t="s">
        <v>6907</v>
      </c>
      <c r="B6142" t="s">
        <v>8613</v>
      </c>
      <c r="C6142" t="s">
        <v>5687</v>
      </c>
      <c r="D6142" t="s">
        <v>110</v>
      </c>
      <c r="E6142" t="s">
        <v>20</v>
      </c>
      <c r="F6142" t="b">
        <v>0</v>
      </c>
      <c r="G6142" t="s">
        <v>47</v>
      </c>
      <c r="H6142" s="1">
        <v>45725.37667824074</v>
      </c>
      <c r="I6142" t="b">
        <v>0</v>
      </c>
      <c r="J6142" t="b">
        <v>1</v>
      </c>
      <c r="K6142" t="s">
        <v>31</v>
      </c>
      <c r="L6142" t="s">
        <v>22</v>
      </c>
      <c r="M6142">
        <v>90750</v>
      </c>
      <c r="O6142" t="s">
        <v>2028</v>
      </c>
      <c r="P6142" t="s">
        <v>8614</v>
      </c>
    </row>
    <row r="6143" spans="1:16" x14ac:dyDescent="0.35">
      <c r="A6143" t="s">
        <v>6907</v>
      </c>
      <c r="B6143" t="s">
        <v>8615</v>
      </c>
      <c r="C6143" t="s">
        <v>533</v>
      </c>
      <c r="D6143" t="s">
        <v>3130</v>
      </c>
      <c r="E6143" t="s">
        <v>20</v>
      </c>
      <c r="F6143" t="b">
        <v>0</v>
      </c>
      <c r="G6143" t="s">
        <v>52</v>
      </c>
      <c r="H6143" s="1">
        <v>45725.377337962957</v>
      </c>
      <c r="I6143" t="b">
        <v>0</v>
      </c>
      <c r="J6143" t="b">
        <v>1</v>
      </c>
      <c r="K6143" t="s">
        <v>31</v>
      </c>
      <c r="L6143" t="s">
        <v>22</v>
      </c>
      <c r="M6143">
        <v>207000</v>
      </c>
      <c r="O6143" t="s">
        <v>3479</v>
      </c>
      <c r="P6143" t="s">
        <v>6917</v>
      </c>
    </row>
    <row r="6144" spans="1:16" x14ac:dyDescent="0.35">
      <c r="A6144" t="s">
        <v>6907</v>
      </c>
      <c r="B6144" t="s">
        <v>7004</v>
      </c>
      <c r="C6144" t="s">
        <v>2933</v>
      </c>
      <c r="D6144" t="s">
        <v>29</v>
      </c>
      <c r="E6144" t="s">
        <v>296</v>
      </c>
      <c r="F6144" t="b">
        <v>0</v>
      </c>
      <c r="G6144" t="s">
        <v>52</v>
      </c>
      <c r="H6144" s="1">
        <v>45725.432141203702</v>
      </c>
      <c r="I6144" t="b">
        <v>0</v>
      </c>
      <c r="J6144" t="b">
        <v>1</v>
      </c>
      <c r="K6144" t="s">
        <v>31</v>
      </c>
      <c r="L6144" t="s">
        <v>22</v>
      </c>
      <c r="M6144">
        <v>175500</v>
      </c>
      <c r="O6144" t="s">
        <v>1225</v>
      </c>
      <c r="P6144" t="s">
        <v>7009</v>
      </c>
    </row>
    <row r="6145" spans="1:16" x14ac:dyDescent="0.35">
      <c r="A6145" t="s">
        <v>6907</v>
      </c>
      <c r="B6145" t="s">
        <v>8047</v>
      </c>
      <c r="C6145" t="s">
        <v>1718</v>
      </c>
      <c r="D6145" t="s">
        <v>36</v>
      </c>
      <c r="E6145" t="s">
        <v>20</v>
      </c>
      <c r="F6145" t="b">
        <v>0</v>
      </c>
      <c r="G6145" t="s">
        <v>47</v>
      </c>
      <c r="H6145" s="1">
        <v>45725.501400462963</v>
      </c>
      <c r="I6145" t="b">
        <v>0</v>
      </c>
      <c r="J6145" t="b">
        <v>0</v>
      </c>
      <c r="K6145" t="s">
        <v>31</v>
      </c>
      <c r="L6145" t="s">
        <v>22</v>
      </c>
      <c r="M6145">
        <v>82850</v>
      </c>
      <c r="O6145" t="s">
        <v>209</v>
      </c>
      <c r="P6145" t="s">
        <v>8048</v>
      </c>
    </row>
    <row r="6146" spans="1:16" x14ac:dyDescent="0.35">
      <c r="A6146" t="s">
        <v>6907</v>
      </c>
      <c r="B6146" t="s">
        <v>8616</v>
      </c>
      <c r="C6146" t="s">
        <v>5914</v>
      </c>
      <c r="D6146" t="s">
        <v>36</v>
      </c>
      <c r="E6146" t="s">
        <v>20</v>
      </c>
      <c r="F6146" t="b">
        <v>0</v>
      </c>
      <c r="G6146" t="s">
        <v>47</v>
      </c>
      <c r="H6146" s="1">
        <v>45725.502187500002</v>
      </c>
      <c r="I6146" t="b">
        <v>0</v>
      </c>
      <c r="J6146" t="b">
        <v>1</v>
      </c>
      <c r="K6146" t="s">
        <v>31</v>
      </c>
      <c r="L6146" t="s">
        <v>22</v>
      </c>
      <c r="M6146">
        <v>122900</v>
      </c>
      <c r="O6146" t="s">
        <v>209</v>
      </c>
      <c r="P6146" t="s">
        <v>8617</v>
      </c>
    </row>
    <row r="6147" spans="1:16" x14ac:dyDescent="0.35">
      <c r="A6147" t="s">
        <v>6907</v>
      </c>
      <c r="B6147" t="s">
        <v>8618</v>
      </c>
      <c r="C6147" t="s">
        <v>4826</v>
      </c>
      <c r="D6147" t="s">
        <v>110</v>
      </c>
      <c r="E6147" t="s">
        <v>20</v>
      </c>
      <c r="F6147" t="b">
        <v>0</v>
      </c>
      <c r="G6147" t="s">
        <v>52</v>
      </c>
      <c r="H6147" s="1">
        <v>45725.543055555558</v>
      </c>
      <c r="I6147" t="b">
        <v>0</v>
      </c>
      <c r="J6147" t="b">
        <v>1</v>
      </c>
      <c r="K6147" t="s">
        <v>31</v>
      </c>
      <c r="L6147" t="s">
        <v>32</v>
      </c>
      <c r="N6147">
        <v>63.5</v>
      </c>
      <c r="O6147" t="s">
        <v>981</v>
      </c>
      <c r="P6147" t="s">
        <v>8619</v>
      </c>
    </row>
    <row r="6148" spans="1:16" x14ac:dyDescent="0.35">
      <c r="A6148" t="s">
        <v>6907</v>
      </c>
      <c r="B6148" t="s">
        <v>6907</v>
      </c>
      <c r="C6148" t="s">
        <v>4798</v>
      </c>
      <c r="D6148" t="s">
        <v>17437</v>
      </c>
      <c r="E6148" t="s">
        <v>20</v>
      </c>
      <c r="F6148" t="b">
        <v>0</v>
      </c>
      <c r="G6148" t="s">
        <v>47</v>
      </c>
      <c r="H6148" s="1">
        <v>45725.554652777777</v>
      </c>
      <c r="I6148" t="b">
        <v>1</v>
      </c>
      <c r="J6148" t="b">
        <v>0</v>
      </c>
      <c r="K6148" t="s">
        <v>31</v>
      </c>
      <c r="L6148" t="s">
        <v>22</v>
      </c>
      <c r="M6148">
        <v>130000</v>
      </c>
      <c r="O6148" t="s">
        <v>61</v>
      </c>
      <c r="P6148" t="s">
        <v>8620</v>
      </c>
    </row>
    <row r="6149" spans="1:16" x14ac:dyDescent="0.35">
      <c r="A6149" t="s">
        <v>6907</v>
      </c>
      <c r="B6149" t="s">
        <v>6907</v>
      </c>
      <c r="C6149" t="s">
        <v>8621</v>
      </c>
      <c r="D6149" t="s">
        <v>36</v>
      </c>
      <c r="E6149" t="s">
        <v>20</v>
      </c>
      <c r="F6149" t="b">
        <v>0</v>
      </c>
      <c r="G6149" t="s">
        <v>30</v>
      </c>
      <c r="H6149" s="1">
        <v>45725.629131944443</v>
      </c>
      <c r="I6149" t="b">
        <v>0</v>
      </c>
      <c r="J6149" t="b">
        <v>1</v>
      </c>
      <c r="K6149" t="s">
        <v>31</v>
      </c>
      <c r="L6149" t="s">
        <v>22</v>
      </c>
      <c r="M6149">
        <v>187153</v>
      </c>
      <c r="O6149" t="s">
        <v>209</v>
      </c>
      <c r="P6149" t="s">
        <v>8622</v>
      </c>
    </row>
    <row r="6150" spans="1:16" x14ac:dyDescent="0.35">
      <c r="A6150" t="s">
        <v>6907</v>
      </c>
      <c r="B6150" t="s">
        <v>7283</v>
      </c>
      <c r="C6150" t="s">
        <v>272</v>
      </c>
      <c r="D6150" t="s">
        <v>36</v>
      </c>
      <c r="E6150" t="s">
        <v>20</v>
      </c>
      <c r="F6150" t="b">
        <v>0</v>
      </c>
      <c r="G6150" t="s">
        <v>52</v>
      </c>
      <c r="H6150" s="1">
        <v>45725.641516203701</v>
      </c>
      <c r="I6150" t="b">
        <v>0</v>
      </c>
      <c r="J6150" t="b">
        <v>0</v>
      </c>
      <c r="K6150" t="s">
        <v>31</v>
      </c>
      <c r="L6150" t="s">
        <v>22</v>
      </c>
      <c r="M6150">
        <v>130000</v>
      </c>
      <c r="O6150" t="s">
        <v>7284</v>
      </c>
    </row>
    <row r="6151" spans="1:16" x14ac:dyDescent="0.35">
      <c r="A6151" t="s">
        <v>6907</v>
      </c>
      <c r="B6151" t="s">
        <v>7980</v>
      </c>
      <c r="C6151" t="s">
        <v>7981</v>
      </c>
      <c r="D6151" t="s">
        <v>17535</v>
      </c>
      <c r="E6151" t="s">
        <v>20</v>
      </c>
      <c r="F6151" t="b">
        <v>0</v>
      </c>
      <c r="G6151" t="s">
        <v>1902</v>
      </c>
      <c r="H6151" s="1">
        <v>45725.685069444437</v>
      </c>
      <c r="I6151" t="b">
        <v>0</v>
      </c>
      <c r="J6151" t="b">
        <v>0</v>
      </c>
      <c r="K6151" t="s">
        <v>1902</v>
      </c>
      <c r="L6151" t="s">
        <v>22</v>
      </c>
      <c r="M6151">
        <v>28000</v>
      </c>
      <c r="O6151" t="s">
        <v>7982</v>
      </c>
    </row>
    <row r="6152" spans="1:16" x14ac:dyDescent="0.35">
      <c r="A6152" t="s">
        <v>6907</v>
      </c>
      <c r="B6152" t="s">
        <v>8623</v>
      </c>
      <c r="C6152" t="s">
        <v>597</v>
      </c>
      <c r="D6152" t="s">
        <v>36</v>
      </c>
      <c r="E6152" t="s">
        <v>20</v>
      </c>
      <c r="F6152" t="b">
        <v>0</v>
      </c>
      <c r="G6152" t="s">
        <v>52</v>
      </c>
      <c r="H6152" s="1">
        <v>45725.710231481477</v>
      </c>
      <c r="I6152" t="b">
        <v>0</v>
      </c>
      <c r="J6152" t="b">
        <v>1</v>
      </c>
      <c r="K6152" t="s">
        <v>31</v>
      </c>
      <c r="L6152" t="s">
        <v>22</v>
      </c>
      <c r="M6152">
        <v>162500</v>
      </c>
      <c r="O6152" t="s">
        <v>53</v>
      </c>
      <c r="P6152" t="s">
        <v>8624</v>
      </c>
    </row>
    <row r="6153" spans="1:16" x14ac:dyDescent="0.35">
      <c r="A6153" t="s">
        <v>6907</v>
      </c>
      <c r="B6153" t="s">
        <v>8625</v>
      </c>
      <c r="C6153" t="s">
        <v>4265</v>
      </c>
      <c r="D6153" t="s">
        <v>29</v>
      </c>
      <c r="E6153" t="s">
        <v>20</v>
      </c>
      <c r="F6153" t="b">
        <v>0</v>
      </c>
      <c r="G6153" t="s">
        <v>52</v>
      </c>
      <c r="H6153" s="1">
        <v>45725.710277777784</v>
      </c>
      <c r="I6153" t="b">
        <v>0</v>
      </c>
      <c r="J6153" t="b">
        <v>1</v>
      </c>
      <c r="K6153" t="s">
        <v>31</v>
      </c>
      <c r="L6153" t="s">
        <v>22</v>
      </c>
      <c r="M6153">
        <v>135000</v>
      </c>
      <c r="O6153" t="s">
        <v>8626</v>
      </c>
      <c r="P6153" t="s">
        <v>8627</v>
      </c>
    </row>
    <row r="6154" spans="1:16" x14ac:dyDescent="0.35">
      <c r="A6154" t="s">
        <v>6907</v>
      </c>
      <c r="B6154" t="s">
        <v>6907</v>
      </c>
      <c r="C6154" t="s">
        <v>18</v>
      </c>
      <c r="D6154" t="s">
        <v>19</v>
      </c>
      <c r="E6154" t="s">
        <v>20</v>
      </c>
      <c r="F6154" t="b">
        <v>1</v>
      </c>
      <c r="G6154" t="s">
        <v>6930</v>
      </c>
      <c r="H6154" s="1">
        <v>45725.710682870369</v>
      </c>
      <c r="I6154" t="b">
        <v>0</v>
      </c>
      <c r="J6154" t="b">
        <v>0</v>
      </c>
      <c r="K6154" t="s">
        <v>6930</v>
      </c>
      <c r="L6154" t="s">
        <v>22</v>
      </c>
      <c r="M6154">
        <v>37500</v>
      </c>
      <c r="O6154" t="s">
        <v>8120</v>
      </c>
      <c r="P6154" t="s">
        <v>8121</v>
      </c>
    </row>
    <row r="6155" spans="1:16" x14ac:dyDescent="0.35">
      <c r="A6155" t="s">
        <v>6907</v>
      </c>
      <c r="B6155" t="s">
        <v>8628</v>
      </c>
      <c r="C6155" t="s">
        <v>8629</v>
      </c>
      <c r="D6155" t="s">
        <v>115</v>
      </c>
      <c r="E6155" t="s">
        <v>20</v>
      </c>
      <c r="F6155" t="b">
        <v>0</v>
      </c>
      <c r="G6155" t="s">
        <v>105</v>
      </c>
      <c r="H6155" s="1">
        <v>45725.712916666656</v>
      </c>
      <c r="I6155" t="b">
        <v>0</v>
      </c>
      <c r="J6155" t="b">
        <v>0</v>
      </c>
      <c r="K6155" t="s">
        <v>105</v>
      </c>
      <c r="L6155" t="s">
        <v>22</v>
      </c>
      <c r="M6155">
        <v>110000</v>
      </c>
      <c r="O6155" t="s">
        <v>8630</v>
      </c>
      <c r="P6155" t="s">
        <v>8631</v>
      </c>
    </row>
    <row r="6156" spans="1:16" x14ac:dyDescent="0.35">
      <c r="A6156" t="s">
        <v>6907</v>
      </c>
      <c r="B6156" t="s">
        <v>8632</v>
      </c>
      <c r="C6156" t="s">
        <v>8633</v>
      </c>
      <c r="D6156" t="s">
        <v>110</v>
      </c>
      <c r="E6156" t="s">
        <v>760</v>
      </c>
      <c r="F6156" t="b">
        <v>0</v>
      </c>
      <c r="G6156" t="s">
        <v>994</v>
      </c>
      <c r="H6156" s="1">
        <v>45725.738020833327</v>
      </c>
      <c r="I6156" t="b">
        <v>0</v>
      </c>
      <c r="J6156" t="b">
        <v>0</v>
      </c>
      <c r="K6156" t="s">
        <v>994</v>
      </c>
      <c r="L6156" t="s">
        <v>32</v>
      </c>
      <c r="N6156">
        <v>32.5</v>
      </c>
      <c r="O6156" t="s">
        <v>8634</v>
      </c>
    </row>
    <row r="6157" spans="1:16" x14ac:dyDescent="0.35">
      <c r="A6157" t="s">
        <v>6907</v>
      </c>
      <c r="B6157" t="s">
        <v>8635</v>
      </c>
      <c r="C6157" t="s">
        <v>95</v>
      </c>
      <c r="D6157" t="s">
        <v>269</v>
      </c>
      <c r="E6157" t="s">
        <v>20</v>
      </c>
      <c r="F6157" t="b">
        <v>0</v>
      </c>
      <c r="G6157" t="s">
        <v>52</v>
      </c>
      <c r="H6157" s="1">
        <v>45725.752106481479</v>
      </c>
      <c r="I6157" t="b">
        <v>1</v>
      </c>
      <c r="J6157" t="b">
        <v>0</v>
      </c>
      <c r="K6157" t="s">
        <v>31</v>
      </c>
      <c r="L6157" t="s">
        <v>22</v>
      </c>
      <c r="M6157">
        <v>95000</v>
      </c>
      <c r="O6157" t="s">
        <v>8636</v>
      </c>
      <c r="P6157" t="s">
        <v>340</v>
      </c>
    </row>
    <row r="6158" spans="1:16" x14ac:dyDescent="0.35">
      <c r="A6158" t="s">
        <v>6907</v>
      </c>
      <c r="B6158" t="s">
        <v>8376</v>
      </c>
      <c r="C6158" t="s">
        <v>2284</v>
      </c>
      <c r="D6158" t="s">
        <v>573</v>
      </c>
      <c r="E6158" t="s">
        <v>20</v>
      </c>
      <c r="F6158" t="b">
        <v>0</v>
      </c>
      <c r="G6158" t="s">
        <v>171</v>
      </c>
      <c r="H6158" s="1">
        <v>45725.768310185187</v>
      </c>
      <c r="I6158" t="b">
        <v>0</v>
      </c>
      <c r="J6158" t="b">
        <v>1</v>
      </c>
      <c r="K6158" t="s">
        <v>31</v>
      </c>
      <c r="L6158" t="s">
        <v>32</v>
      </c>
      <c r="N6158">
        <v>61.159996032714837</v>
      </c>
      <c r="O6158" t="s">
        <v>4884</v>
      </c>
      <c r="P6158" t="s">
        <v>8377</v>
      </c>
    </row>
    <row r="6159" spans="1:16" x14ac:dyDescent="0.35">
      <c r="A6159" t="s">
        <v>6907</v>
      </c>
      <c r="B6159" t="s">
        <v>8637</v>
      </c>
      <c r="C6159" t="s">
        <v>4541</v>
      </c>
      <c r="D6159" t="s">
        <v>269</v>
      </c>
      <c r="E6159" t="s">
        <v>91</v>
      </c>
      <c r="F6159" t="b">
        <v>0</v>
      </c>
      <c r="G6159" t="s">
        <v>43</v>
      </c>
      <c r="H6159" s="1">
        <v>45725.793356481481</v>
      </c>
      <c r="I6159" t="b">
        <v>1</v>
      </c>
      <c r="J6159" t="b">
        <v>0</v>
      </c>
      <c r="K6159" t="s">
        <v>31</v>
      </c>
      <c r="L6159" t="s">
        <v>32</v>
      </c>
      <c r="N6159">
        <v>65</v>
      </c>
      <c r="O6159" t="s">
        <v>8638</v>
      </c>
      <c r="P6159" t="s">
        <v>3286</v>
      </c>
    </row>
    <row r="6160" spans="1:16" x14ac:dyDescent="0.35">
      <c r="A6160" t="s">
        <v>6907</v>
      </c>
      <c r="B6160" t="s">
        <v>8639</v>
      </c>
      <c r="C6160" t="s">
        <v>8640</v>
      </c>
      <c r="D6160" t="s">
        <v>36</v>
      </c>
      <c r="E6160" t="s">
        <v>20</v>
      </c>
      <c r="F6160" t="b">
        <v>0</v>
      </c>
      <c r="G6160" t="s">
        <v>52</v>
      </c>
      <c r="H6160" s="1">
        <v>45725.793703703697</v>
      </c>
      <c r="I6160" t="b">
        <v>0</v>
      </c>
      <c r="J6160" t="b">
        <v>1</v>
      </c>
      <c r="K6160" t="s">
        <v>31</v>
      </c>
      <c r="L6160" t="s">
        <v>22</v>
      </c>
      <c r="M6160">
        <v>119000</v>
      </c>
      <c r="O6160" t="s">
        <v>7600</v>
      </c>
      <c r="P6160" t="s">
        <v>8641</v>
      </c>
    </row>
    <row r="6161" spans="1:16" x14ac:dyDescent="0.35">
      <c r="A6161" t="s">
        <v>6907</v>
      </c>
      <c r="B6161" t="s">
        <v>8642</v>
      </c>
      <c r="C6161" t="s">
        <v>142</v>
      </c>
      <c r="D6161" t="s">
        <v>36</v>
      </c>
      <c r="E6161" t="s">
        <v>20</v>
      </c>
      <c r="F6161" t="b">
        <v>0</v>
      </c>
      <c r="G6161" t="s">
        <v>68</v>
      </c>
      <c r="H6161" s="1">
        <v>45725.835636574076</v>
      </c>
      <c r="I6161" t="b">
        <v>0</v>
      </c>
      <c r="J6161" t="b">
        <v>1</v>
      </c>
      <c r="K6161" t="s">
        <v>31</v>
      </c>
      <c r="L6161" t="s">
        <v>22</v>
      </c>
      <c r="M6161">
        <v>130500</v>
      </c>
      <c r="O6161" t="s">
        <v>8643</v>
      </c>
      <c r="P6161" t="s">
        <v>8644</v>
      </c>
    </row>
    <row r="6162" spans="1:16" x14ac:dyDescent="0.35">
      <c r="A6162" t="s">
        <v>6907</v>
      </c>
      <c r="B6162" t="s">
        <v>6943</v>
      </c>
      <c r="C6162" t="s">
        <v>2602</v>
      </c>
      <c r="D6162" t="s">
        <v>573</v>
      </c>
      <c r="E6162" t="s">
        <v>296</v>
      </c>
      <c r="F6162" t="b">
        <v>0</v>
      </c>
      <c r="G6162" t="s">
        <v>47</v>
      </c>
      <c r="H6162" s="1">
        <v>45725.835763888892</v>
      </c>
      <c r="I6162" t="b">
        <v>1</v>
      </c>
      <c r="J6162" t="b">
        <v>1</v>
      </c>
      <c r="K6162" t="s">
        <v>31</v>
      </c>
      <c r="L6162" t="s">
        <v>32</v>
      </c>
      <c r="N6162">
        <v>56.475002288818359</v>
      </c>
      <c r="O6162" t="s">
        <v>6944</v>
      </c>
      <c r="P6162" t="s">
        <v>6945</v>
      </c>
    </row>
    <row r="6163" spans="1:16" x14ac:dyDescent="0.35">
      <c r="A6163" t="s">
        <v>6907</v>
      </c>
      <c r="B6163" t="s">
        <v>8645</v>
      </c>
      <c r="C6163" t="s">
        <v>2273</v>
      </c>
      <c r="D6163" t="s">
        <v>110</v>
      </c>
      <c r="E6163" t="s">
        <v>20</v>
      </c>
      <c r="F6163" t="b">
        <v>0</v>
      </c>
      <c r="G6163" t="s">
        <v>30</v>
      </c>
      <c r="H6163" s="1">
        <v>45725.838194444441</v>
      </c>
      <c r="I6163" t="b">
        <v>0</v>
      </c>
      <c r="J6163" t="b">
        <v>1</v>
      </c>
      <c r="K6163" t="s">
        <v>31</v>
      </c>
      <c r="L6163" t="s">
        <v>22</v>
      </c>
      <c r="M6163">
        <v>98883</v>
      </c>
      <c r="O6163" t="s">
        <v>8646</v>
      </c>
      <c r="P6163" t="s">
        <v>8647</v>
      </c>
    </row>
    <row r="6164" spans="1:16" x14ac:dyDescent="0.35">
      <c r="A6164" t="s">
        <v>6907</v>
      </c>
      <c r="B6164" t="s">
        <v>8648</v>
      </c>
      <c r="C6164" t="s">
        <v>401</v>
      </c>
      <c r="D6164" t="s">
        <v>110</v>
      </c>
      <c r="E6164" t="s">
        <v>20</v>
      </c>
      <c r="F6164" t="b">
        <v>0</v>
      </c>
      <c r="G6164" t="s">
        <v>52</v>
      </c>
      <c r="H6164" s="1">
        <v>45725.917870370373</v>
      </c>
      <c r="I6164" t="b">
        <v>0</v>
      </c>
      <c r="J6164" t="b">
        <v>1</v>
      </c>
      <c r="K6164" t="s">
        <v>31</v>
      </c>
      <c r="L6164" t="s">
        <v>22</v>
      </c>
      <c r="M6164">
        <v>204500</v>
      </c>
      <c r="O6164" t="s">
        <v>8649</v>
      </c>
      <c r="P6164" t="s">
        <v>8650</v>
      </c>
    </row>
    <row r="6165" spans="1:16" x14ac:dyDescent="0.35">
      <c r="A6165" t="s">
        <v>6907</v>
      </c>
      <c r="B6165" t="s">
        <v>8651</v>
      </c>
      <c r="C6165" t="s">
        <v>1748</v>
      </c>
      <c r="D6165" t="s">
        <v>36</v>
      </c>
      <c r="E6165" t="s">
        <v>204</v>
      </c>
      <c r="F6165" t="b">
        <v>0</v>
      </c>
      <c r="G6165" t="s">
        <v>47</v>
      </c>
      <c r="H6165" s="1">
        <v>45725.971516203703</v>
      </c>
      <c r="I6165" t="b">
        <v>0</v>
      </c>
      <c r="J6165" t="b">
        <v>0</v>
      </c>
      <c r="K6165" t="s">
        <v>31</v>
      </c>
      <c r="L6165" t="s">
        <v>22</v>
      </c>
      <c r="M6165">
        <v>87000</v>
      </c>
      <c r="O6165" t="s">
        <v>1739</v>
      </c>
      <c r="P6165" t="s">
        <v>8652</v>
      </c>
    </row>
    <row r="6166" spans="1:16" x14ac:dyDescent="0.35">
      <c r="A6166" t="s">
        <v>6907</v>
      </c>
      <c r="B6166" t="s">
        <v>6935</v>
      </c>
      <c r="C6166" t="s">
        <v>7709</v>
      </c>
      <c r="D6166" t="s">
        <v>974</v>
      </c>
      <c r="E6166" t="s">
        <v>20</v>
      </c>
      <c r="F6166" t="b">
        <v>0</v>
      </c>
      <c r="G6166" t="s">
        <v>52</v>
      </c>
      <c r="H6166" s="1">
        <v>45726.001157407409</v>
      </c>
      <c r="I6166" t="b">
        <v>1</v>
      </c>
      <c r="J6166" t="b">
        <v>1</v>
      </c>
      <c r="K6166" t="s">
        <v>31</v>
      </c>
      <c r="L6166" t="s">
        <v>22</v>
      </c>
      <c r="M6166">
        <v>88582</v>
      </c>
      <c r="O6166" t="s">
        <v>4754</v>
      </c>
      <c r="P6166" t="s">
        <v>8609</v>
      </c>
    </row>
    <row r="6167" spans="1:16" x14ac:dyDescent="0.35">
      <c r="A6167" t="s">
        <v>6907</v>
      </c>
      <c r="B6167" t="s">
        <v>6907</v>
      </c>
      <c r="C6167" t="s">
        <v>8653</v>
      </c>
      <c r="D6167" t="s">
        <v>36</v>
      </c>
      <c r="E6167" t="s">
        <v>20</v>
      </c>
      <c r="F6167" t="b">
        <v>0</v>
      </c>
      <c r="G6167" t="s">
        <v>52</v>
      </c>
      <c r="H6167" s="1">
        <v>45726.001620370371</v>
      </c>
      <c r="I6167" t="b">
        <v>0</v>
      </c>
      <c r="J6167" t="b">
        <v>1</v>
      </c>
      <c r="K6167" t="s">
        <v>31</v>
      </c>
      <c r="L6167" t="s">
        <v>22</v>
      </c>
      <c r="M6167">
        <v>90000</v>
      </c>
      <c r="O6167" t="s">
        <v>194</v>
      </c>
      <c r="P6167" t="s">
        <v>8654</v>
      </c>
    </row>
    <row r="6168" spans="1:16" x14ac:dyDescent="0.35">
      <c r="A6168" t="s">
        <v>6907</v>
      </c>
      <c r="B6168" t="s">
        <v>7415</v>
      </c>
      <c r="C6168" t="s">
        <v>1188</v>
      </c>
      <c r="D6168" t="s">
        <v>110</v>
      </c>
      <c r="E6168" t="s">
        <v>20</v>
      </c>
      <c r="F6168" t="b">
        <v>0</v>
      </c>
      <c r="G6168" t="s">
        <v>47</v>
      </c>
      <c r="H6168" s="1">
        <v>45726.252337962957</v>
      </c>
      <c r="I6168" t="b">
        <v>0</v>
      </c>
      <c r="J6168" t="b">
        <v>1</v>
      </c>
      <c r="K6168" t="s">
        <v>31</v>
      </c>
      <c r="L6168" t="s">
        <v>22</v>
      </c>
      <c r="M6168">
        <v>128114.578125</v>
      </c>
      <c r="O6168" t="s">
        <v>8171</v>
      </c>
      <c r="P6168" t="s">
        <v>8172</v>
      </c>
    </row>
    <row r="6169" spans="1:16" x14ac:dyDescent="0.35">
      <c r="A6169" t="s">
        <v>6907</v>
      </c>
      <c r="B6169" t="s">
        <v>8610</v>
      </c>
      <c r="C6169" t="s">
        <v>994</v>
      </c>
      <c r="D6169" t="s">
        <v>29</v>
      </c>
      <c r="E6169" t="s">
        <v>20</v>
      </c>
      <c r="F6169" t="b">
        <v>0</v>
      </c>
      <c r="G6169" t="s">
        <v>994</v>
      </c>
      <c r="H6169" s="1">
        <v>45726.263842592591</v>
      </c>
      <c r="I6169" t="b">
        <v>1</v>
      </c>
      <c r="J6169" t="b">
        <v>0</v>
      </c>
      <c r="K6169" t="s">
        <v>994</v>
      </c>
      <c r="L6169" t="s">
        <v>22</v>
      </c>
      <c r="M6169">
        <v>162500</v>
      </c>
      <c r="O6169" t="s">
        <v>8611</v>
      </c>
      <c r="P6169" t="s">
        <v>8612</v>
      </c>
    </row>
    <row r="6170" spans="1:16" x14ac:dyDescent="0.35">
      <c r="A6170" t="s">
        <v>6907</v>
      </c>
      <c r="B6170" t="s">
        <v>7048</v>
      </c>
      <c r="C6170" t="s">
        <v>1157</v>
      </c>
      <c r="D6170" t="s">
        <v>2865</v>
      </c>
      <c r="E6170" t="s">
        <v>20</v>
      </c>
      <c r="F6170" t="b">
        <v>0</v>
      </c>
      <c r="G6170" t="s">
        <v>382</v>
      </c>
      <c r="H6170" s="1">
        <v>45726.285879629628</v>
      </c>
      <c r="I6170" t="b">
        <v>1</v>
      </c>
      <c r="J6170" t="b">
        <v>0</v>
      </c>
      <c r="K6170" t="s">
        <v>382</v>
      </c>
      <c r="L6170" t="s">
        <v>22</v>
      </c>
      <c r="M6170">
        <v>410000</v>
      </c>
      <c r="O6170" t="s">
        <v>1911</v>
      </c>
    </row>
    <row r="6171" spans="1:16" x14ac:dyDescent="0.35">
      <c r="A6171" t="s">
        <v>6907</v>
      </c>
      <c r="B6171" t="s">
        <v>8613</v>
      </c>
      <c r="C6171" t="s">
        <v>5687</v>
      </c>
      <c r="D6171" t="s">
        <v>110</v>
      </c>
      <c r="E6171" t="s">
        <v>20</v>
      </c>
      <c r="F6171" t="b">
        <v>0</v>
      </c>
      <c r="G6171" t="s">
        <v>47</v>
      </c>
      <c r="H6171" s="1">
        <v>45726.37667824074</v>
      </c>
      <c r="I6171" t="b">
        <v>0</v>
      </c>
      <c r="J6171" t="b">
        <v>1</v>
      </c>
      <c r="K6171" t="s">
        <v>31</v>
      </c>
      <c r="L6171" t="s">
        <v>22</v>
      </c>
      <c r="M6171">
        <v>90750</v>
      </c>
      <c r="O6171" t="s">
        <v>2028</v>
      </c>
      <c r="P6171" t="s">
        <v>8614</v>
      </c>
    </row>
    <row r="6172" spans="1:16" x14ac:dyDescent="0.35">
      <c r="A6172" t="s">
        <v>6907</v>
      </c>
      <c r="B6172" t="s">
        <v>8615</v>
      </c>
      <c r="C6172" t="s">
        <v>533</v>
      </c>
      <c r="D6172" t="s">
        <v>3130</v>
      </c>
      <c r="E6172" t="s">
        <v>20</v>
      </c>
      <c r="F6172" t="b">
        <v>0</v>
      </c>
      <c r="G6172" t="s">
        <v>52</v>
      </c>
      <c r="H6172" s="1">
        <v>45726.377337962957</v>
      </c>
      <c r="I6172" t="b">
        <v>0</v>
      </c>
      <c r="J6172" t="b">
        <v>1</v>
      </c>
      <c r="K6172" t="s">
        <v>31</v>
      </c>
      <c r="L6172" t="s">
        <v>22</v>
      </c>
      <c r="M6172">
        <v>207000</v>
      </c>
      <c r="O6172" t="s">
        <v>3479</v>
      </c>
      <c r="P6172" t="s">
        <v>6917</v>
      </c>
    </row>
    <row r="6173" spans="1:16" x14ac:dyDescent="0.35">
      <c r="A6173" t="s">
        <v>6907</v>
      </c>
      <c r="B6173" t="s">
        <v>7004</v>
      </c>
      <c r="C6173" t="s">
        <v>2933</v>
      </c>
      <c r="D6173" t="s">
        <v>29</v>
      </c>
      <c r="E6173" t="s">
        <v>296</v>
      </c>
      <c r="F6173" t="b">
        <v>0</v>
      </c>
      <c r="G6173" t="s">
        <v>52</v>
      </c>
      <c r="H6173" s="1">
        <v>45726.432141203702</v>
      </c>
      <c r="I6173" t="b">
        <v>0</v>
      </c>
      <c r="J6173" t="b">
        <v>1</v>
      </c>
      <c r="K6173" t="s">
        <v>31</v>
      </c>
      <c r="L6173" t="s">
        <v>22</v>
      </c>
      <c r="M6173">
        <v>175500</v>
      </c>
      <c r="O6173" t="s">
        <v>1225</v>
      </c>
      <c r="P6173" t="s">
        <v>7009</v>
      </c>
    </row>
    <row r="6174" spans="1:16" x14ac:dyDescent="0.35">
      <c r="A6174" t="s">
        <v>6907</v>
      </c>
      <c r="B6174" t="s">
        <v>8047</v>
      </c>
      <c r="C6174" t="s">
        <v>1718</v>
      </c>
      <c r="D6174" t="s">
        <v>36</v>
      </c>
      <c r="E6174" t="s">
        <v>20</v>
      </c>
      <c r="F6174" t="b">
        <v>0</v>
      </c>
      <c r="G6174" t="s">
        <v>47</v>
      </c>
      <c r="H6174" s="1">
        <v>45726.501400462963</v>
      </c>
      <c r="I6174" t="b">
        <v>0</v>
      </c>
      <c r="J6174" t="b">
        <v>0</v>
      </c>
      <c r="K6174" t="s">
        <v>31</v>
      </c>
      <c r="L6174" t="s">
        <v>22</v>
      </c>
      <c r="M6174">
        <v>82850</v>
      </c>
      <c r="O6174" t="s">
        <v>209</v>
      </c>
      <c r="P6174" t="s">
        <v>8048</v>
      </c>
    </row>
    <row r="6175" spans="1:16" x14ac:dyDescent="0.35">
      <c r="A6175" t="s">
        <v>6907</v>
      </c>
      <c r="B6175" t="s">
        <v>8616</v>
      </c>
      <c r="C6175" t="s">
        <v>5914</v>
      </c>
      <c r="D6175" t="s">
        <v>36</v>
      </c>
      <c r="E6175" t="s">
        <v>20</v>
      </c>
      <c r="F6175" t="b">
        <v>0</v>
      </c>
      <c r="G6175" t="s">
        <v>47</v>
      </c>
      <c r="H6175" s="1">
        <v>45726.502187500002</v>
      </c>
      <c r="I6175" t="b">
        <v>0</v>
      </c>
      <c r="J6175" t="b">
        <v>1</v>
      </c>
      <c r="K6175" t="s">
        <v>31</v>
      </c>
      <c r="L6175" t="s">
        <v>22</v>
      </c>
      <c r="M6175">
        <v>122900</v>
      </c>
      <c r="O6175" t="s">
        <v>209</v>
      </c>
      <c r="P6175" t="s">
        <v>8617</v>
      </c>
    </row>
    <row r="6176" spans="1:16" x14ac:dyDescent="0.35">
      <c r="A6176" t="s">
        <v>6907</v>
      </c>
      <c r="B6176" t="s">
        <v>8618</v>
      </c>
      <c r="C6176" t="s">
        <v>4826</v>
      </c>
      <c r="D6176" t="s">
        <v>110</v>
      </c>
      <c r="E6176" t="s">
        <v>20</v>
      </c>
      <c r="F6176" t="b">
        <v>0</v>
      </c>
      <c r="G6176" t="s">
        <v>52</v>
      </c>
      <c r="H6176" s="1">
        <v>45726.543055555558</v>
      </c>
      <c r="I6176" t="b">
        <v>0</v>
      </c>
      <c r="J6176" t="b">
        <v>1</v>
      </c>
      <c r="K6176" t="s">
        <v>31</v>
      </c>
      <c r="L6176" t="s">
        <v>32</v>
      </c>
      <c r="N6176">
        <v>63.5</v>
      </c>
      <c r="O6176" t="s">
        <v>981</v>
      </c>
      <c r="P6176" t="s">
        <v>8619</v>
      </c>
    </row>
    <row r="6177" spans="1:16" x14ac:dyDescent="0.35">
      <c r="A6177" t="s">
        <v>6907</v>
      </c>
      <c r="B6177" t="s">
        <v>6907</v>
      </c>
      <c r="C6177" t="s">
        <v>4798</v>
      </c>
      <c r="D6177" t="s">
        <v>17437</v>
      </c>
      <c r="E6177" t="s">
        <v>20</v>
      </c>
      <c r="F6177" t="b">
        <v>0</v>
      </c>
      <c r="G6177" t="s">
        <v>47</v>
      </c>
      <c r="H6177" s="1">
        <v>45726.554652777777</v>
      </c>
      <c r="I6177" t="b">
        <v>1</v>
      </c>
      <c r="J6177" t="b">
        <v>0</v>
      </c>
      <c r="K6177" t="s">
        <v>31</v>
      </c>
      <c r="L6177" t="s">
        <v>22</v>
      </c>
      <c r="M6177">
        <v>130000</v>
      </c>
      <c r="O6177" t="s">
        <v>61</v>
      </c>
      <c r="P6177" t="s">
        <v>8620</v>
      </c>
    </row>
    <row r="6178" spans="1:16" x14ac:dyDescent="0.35">
      <c r="A6178" t="s">
        <v>6907</v>
      </c>
      <c r="B6178" t="s">
        <v>6907</v>
      </c>
      <c r="C6178" t="s">
        <v>8655</v>
      </c>
      <c r="D6178" t="s">
        <v>110</v>
      </c>
      <c r="E6178" t="s">
        <v>20</v>
      </c>
      <c r="F6178" t="b">
        <v>0</v>
      </c>
      <c r="G6178" t="s">
        <v>47</v>
      </c>
      <c r="H6178" s="1">
        <v>45726.585625</v>
      </c>
      <c r="I6178" t="b">
        <v>1</v>
      </c>
      <c r="J6178" t="b">
        <v>1</v>
      </c>
      <c r="K6178" t="s">
        <v>31</v>
      </c>
      <c r="L6178" t="s">
        <v>22</v>
      </c>
      <c r="M6178">
        <v>128825</v>
      </c>
      <c r="O6178" t="s">
        <v>3131</v>
      </c>
      <c r="P6178" t="s">
        <v>8656</v>
      </c>
    </row>
    <row r="6179" spans="1:16" x14ac:dyDescent="0.35">
      <c r="A6179" t="s">
        <v>6907</v>
      </c>
      <c r="B6179" t="s">
        <v>6907</v>
      </c>
      <c r="C6179" t="s">
        <v>8621</v>
      </c>
      <c r="D6179" t="s">
        <v>36</v>
      </c>
      <c r="E6179" t="s">
        <v>20</v>
      </c>
      <c r="F6179" t="b">
        <v>0</v>
      </c>
      <c r="G6179" t="s">
        <v>30</v>
      </c>
      <c r="H6179" s="1">
        <v>45726.629131944443</v>
      </c>
      <c r="I6179" t="b">
        <v>0</v>
      </c>
      <c r="J6179" t="b">
        <v>1</v>
      </c>
      <c r="K6179" t="s">
        <v>31</v>
      </c>
      <c r="L6179" t="s">
        <v>22</v>
      </c>
      <c r="M6179">
        <v>187153</v>
      </c>
      <c r="O6179" t="s">
        <v>209</v>
      </c>
      <c r="P6179" t="s">
        <v>8622</v>
      </c>
    </row>
    <row r="6180" spans="1:16" x14ac:dyDescent="0.35">
      <c r="A6180" t="s">
        <v>6907</v>
      </c>
      <c r="B6180" t="s">
        <v>7283</v>
      </c>
      <c r="C6180" t="s">
        <v>272</v>
      </c>
      <c r="D6180" t="s">
        <v>36</v>
      </c>
      <c r="E6180" t="s">
        <v>20</v>
      </c>
      <c r="F6180" t="b">
        <v>0</v>
      </c>
      <c r="G6180" t="s">
        <v>52</v>
      </c>
      <c r="H6180" s="1">
        <v>45726.641516203701</v>
      </c>
      <c r="I6180" t="b">
        <v>0</v>
      </c>
      <c r="J6180" t="b">
        <v>0</v>
      </c>
      <c r="K6180" t="s">
        <v>31</v>
      </c>
      <c r="L6180" t="s">
        <v>22</v>
      </c>
      <c r="M6180">
        <v>130000</v>
      </c>
      <c r="O6180" t="s">
        <v>7284</v>
      </c>
    </row>
    <row r="6181" spans="1:16" x14ac:dyDescent="0.35">
      <c r="A6181" t="s">
        <v>6907</v>
      </c>
      <c r="B6181" t="s">
        <v>7980</v>
      </c>
      <c r="C6181" t="s">
        <v>7981</v>
      </c>
      <c r="D6181" t="s">
        <v>17535</v>
      </c>
      <c r="E6181" t="s">
        <v>20</v>
      </c>
      <c r="F6181" t="b">
        <v>0</v>
      </c>
      <c r="G6181" t="s">
        <v>1902</v>
      </c>
      <c r="H6181" s="1">
        <v>45726.685069444437</v>
      </c>
      <c r="I6181" t="b">
        <v>0</v>
      </c>
      <c r="J6181" t="b">
        <v>0</v>
      </c>
      <c r="K6181" t="s">
        <v>1902</v>
      </c>
      <c r="L6181" t="s">
        <v>22</v>
      </c>
      <c r="M6181">
        <v>28000</v>
      </c>
      <c r="O6181" t="s">
        <v>7982</v>
      </c>
    </row>
    <row r="6182" spans="1:16" x14ac:dyDescent="0.35">
      <c r="A6182" t="s">
        <v>6907</v>
      </c>
      <c r="B6182" t="s">
        <v>8623</v>
      </c>
      <c r="C6182" t="s">
        <v>597</v>
      </c>
      <c r="D6182" t="s">
        <v>36</v>
      </c>
      <c r="E6182" t="s">
        <v>20</v>
      </c>
      <c r="F6182" t="b">
        <v>0</v>
      </c>
      <c r="G6182" t="s">
        <v>52</v>
      </c>
      <c r="H6182" s="1">
        <v>45726.710231481477</v>
      </c>
      <c r="I6182" t="b">
        <v>0</v>
      </c>
      <c r="J6182" t="b">
        <v>1</v>
      </c>
      <c r="K6182" t="s">
        <v>31</v>
      </c>
      <c r="L6182" t="s">
        <v>22</v>
      </c>
      <c r="M6182">
        <v>162500</v>
      </c>
      <c r="O6182" t="s">
        <v>53</v>
      </c>
      <c r="P6182" t="s">
        <v>8624</v>
      </c>
    </row>
    <row r="6183" spans="1:16" x14ac:dyDescent="0.35">
      <c r="A6183" t="s">
        <v>6907</v>
      </c>
      <c r="B6183" t="s">
        <v>8625</v>
      </c>
      <c r="C6183" t="s">
        <v>4265</v>
      </c>
      <c r="D6183" t="s">
        <v>29</v>
      </c>
      <c r="E6183" t="s">
        <v>20</v>
      </c>
      <c r="F6183" t="b">
        <v>0</v>
      </c>
      <c r="G6183" t="s">
        <v>52</v>
      </c>
      <c r="H6183" s="1">
        <v>45726.710277777784</v>
      </c>
      <c r="I6183" t="b">
        <v>0</v>
      </c>
      <c r="J6183" t="b">
        <v>1</v>
      </c>
      <c r="K6183" t="s">
        <v>31</v>
      </c>
      <c r="L6183" t="s">
        <v>22</v>
      </c>
      <c r="M6183">
        <v>135000</v>
      </c>
      <c r="O6183" t="s">
        <v>8626</v>
      </c>
      <c r="P6183" t="s">
        <v>8627</v>
      </c>
    </row>
    <row r="6184" spans="1:16" x14ac:dyDescent="0.35">
      <c r="A6184" t="s">
        <v>6907</v>
      </c>
      <c r="B6184" t="s">
        <v>6907</v>
      </c>
      <c r="C6184" t="s">
        <v>18</v>
      </c>
      <c r="D6184" t="s">
        <v>19</v>
      </c>
      <c r="E6184" t="s">
        <v>20</v>
      </c>
      <c r="F6184" t="b">
        <v>1</v>
      </c>
      <c r="G6184" t="s">
        <v>6930</v>
      </c>
      <c r="H6184" s="1">
        <v>45726.710682870369</v>
      </c>
      <c r="I6184" t="b">
        <v>0</v>
      </c>
      <c r="J6184" t="b">
        <v>0</v>
      </c>
      <c r="K6184" t="s">
        <v>6930</v>
      </c>
      <c r="L6184" t="s">
        <v>22</v>
      </c>
      <c r="M6184">
        <v>37500</v>
      </c>
      <c r="O6184" t="s">
        <v>8120</v>
      </c>
      <c r="P6184" t="s">
        <v>8121</v>
      </c>
    </row>
    <row r="6185" spans="1:16" x14ac:dyDescent="0.35">
      <c r="A6185" t="s">
        <v>6907</v>
      </c>
      <c r="B6185" t="s">
        <v>8628</v>
      </c>
      <c r="C6185" t="s">
        <v>8629</v>
      </c>
      <c r="D6185" t="s">
        <v>115</v>
      </c>
      <c r="E6185" t="s">
        <v>20</v>
      </c>
      <c r="F6185" t="b">
        <v>0</v>
      </c>
      <c r="G6185" t="s">
        <v>105</v>
      </c>
      <c r="H6185" s="1">
        <v>45726.712916666656</v>
      </c>
      <c r="I6185" t="b">
        <v>0</v>
      </c>
      <c r="J6185" t="b">
        <v>0</v>
      </c>
      <c r="K6185" t="s">
        <v>105</v>
      </c>
      <c r="L6185" t="s">
        <v>22</v>
      </c>
      <c r="M6185">
        <v>110000</v>
      </c>
      <c r="O6185" t="s">
        <v>8630</v>
      </c>
      <c r="P6185" t="s">
        <v>8631</v>
      </c>
    </row>
    <row r="6186" spans="1:16" x14ac:dyDescent="0.35">
      <c r="A6186" t="s">
        <v>6907</v>
      </c>
      <c r="B6186" t="s">
        <v>8632</v>
      </c>
      <c r="C6186" t="s">
        <v>8633</v>
      </c>
      <c r="D6186" t="s">
        <v>110</v>
      </c>
      <c r="E6186" t="s">
        <v>760</v>
      </c>
      <c r="F6186" t="b">
        <v>0</v>
      </c>
      <c r="G6186" t="s">
        <v>994</v>
      </c>
      <c r="H6186" s="1">
        <v>45726.738020833327</v>
      </c>
      <c r="I6186" t="b">
        <v>0</v>
      </c>
      <c r="J6186" t="b">
        <v>0</v>
      </c>
      <c r="K6186" t="s">
        <v>994</v>
      </c>
      <c r="L6186" t="s">
        <v>32</v>
      </c>
      <c r="N6186">
        <v>32.5</v>
      </c>
      <c r="O6186" t="s">
        <v>8634</v>
      </c>
    </row>
    <row r="6187" spans="1:16" x14ac:dyDescent="0.35">
      <c r="A6187" t="s">
        <v>6907</v>
      </c>
      <c r="B6187" t="s">
        <v>8635</v>
      </c>
      <c r="C6187" t="s">
        <v>95</v>
      </c>
      <c r="D6187" t="s">
        <v>269</v>
      </c>
      <c r="E6187" t="s">
        <v>20</v>
      </c>
      <c r="F6187" t="b">
        <v>0</v>
      </c>
      <c r="G6187" t="s">
        <v>52</v>
      </c>
      <c r="H6187" s="1">
        <v>45726.752106481479</v>
      </c>
      <c r="I6187" t="b">
        <v>1</v>
      </c>
      <c r="J6187" t="b">
        <v>0</v>
      </c>
      <c r="K6187" t="s">
        <v>31</v>
      </c>
      <c r="L6187" t="s">
        <v>22</v>
      </c>
      <c r="M6187">
        <v>95000</v>
      </c>
      <c r="O6187" t="s">
        <v>8636</v>
      </c>
      <c r="P6187" t="s">
        <v>340</v>
      </c>
    </row>
    <row r="6188" spans="1:16" x14ac:dyDescent="0.35">
      <c r="A6188" t="s">
        <v>6907</v>
      </c>
      <c r="B6188" t="s">
        <v>8376</v>
      </c>
      <c r="C6188" t="s">
        <v>2284</v>
      </c>
      <c r="D6188" t="s">
        <v>573</v>
      </c>
      <c r="E6188" t="s">
        <v>20</v>
      </c>
      <c r="F6188" t="b">
        <v>0</v>
      </c>
      <c r="G6188" t="s">
        <v>171</v>
      </c>
      <c r="H6188" s="1">
        <v>45726.768310185187</v>
      </c>
      <c r="I6188" t="b">
        <v>0</v>
      </c>
      <c r="J6188" t="b">
        <v>1</v>
      </c>
      <c r="K6188" t="s">
        <v>31</v>
      </c>
      <c r="L6188" t="s">
        <v>32</v>
      </c>
      <c r="N6188">
        <v>61.159996032714837</v>
      </c>
      <c r="O6188" t="s">
        <v>4884</v>
      </c>
      <c r="P6188" t="s">
        <v>8377</v>
      </c>
    </row>
    <row r="6189" spans="1:16" x14ac:dyDescent="0.35">
      <c r="A6189" t="s">
        <v>6907</v>
      </c>
      <c r="B6189" t="s">
        <v>8637</v>
      </c>
      <c r="C6189" t="s">
        <v>4541</v>
      </c>
      <c r="D6189" t="s">
        <v>269</v>
      </c>
      <c r="E6189" t="s">
        <v>91</v>
      </c>
      <c r="F6189" t="b">
        <v>0</v>
      </c>
      <c r="G6189" t="s">
        <v>43</v>
      </c>
      <c r="H6189" s="1">
        <v>45726.793356481481</v>
      </c>
      <c r="I6189" t="b">
        <v>1</v>
      </c>
      <c r="J6189" t="b">
        <v>0</v>
      </c>
      <c r="K6189" t="s">
        <v>31</v>
      </c>
      <c r="L6189" t="s">
        <v>32</v>
      </c>
      <c r="N6189">
        <v>65</v>
      </c>
      <c r="O6189" t="s">
        <v>8638</v>
      </c>
      <c r="P6189" t="s">
        <v>3286</v>
      </c>
    </row>
    <row r="6190" spans="1:16" x14ac:dyDescent="0.35">
      <c r="A6190" t="s">
        <v>6907</v>
      </c>
      <c r="B6190" t="s">
        <v>8639</v>
      </c>
      <c r="C6190" t="s">
        <v>8640</v>
      </c>
      <c r="D6190" t="s">
        <v>36</v>
      </c>
      <c r="E6190" t="s">
        <v>20</v>
      </c>
      <c r="F6190" t="b">
        <v>0</v>
      </c>
      <c r="G6190" t="s">
        <v>52</v>
      </c>
      <c r="H6190" s="1">
        <v>45726.793703703697</v>
      </c>
      <c r="I6190" t="b">
        <v>0</v>
      </c>
      <c r="J6190" t="b">
        <v>1</v>
      </c>
      <c r="K6190" t="s">
        <v>31</v>
      </c>
      <c r="L6190" t="s">
        <v>22</v>
      </c>
      <c r="M6190">
        <v>119000</v>
      </c>
      <c r="O6190" t="s">
        <v>7600</v>
      </c>
      <c r="P6190" t="s">
        <v>8641</v>
      </c>
    </row>
    <row r="6191" spans="1:16" x14ac:dyDescent="0.35">
      <c r="A6191" t="s">
        <v>6907</v>
      </c>
      <c r="B6191" t="s">
        <v>8642</v>
      </c>
      <c r="C6191" t="s">
        <v>142</v>
      </c>
      <c r="D6191" t="s">
        <v>36</v>
      </c>
      <c r="E6191" t="s">
        <v>20</v>
      </c>
      <c r="F6191" t="b">
        <v>0</v>
      </c>
      <c r="G6191" t="s">
        <v>68</v>
      </c>
      <c r="H6191" s="1">
        <v>45726.835636574076</v>
      </c>
      <c r="I6191" t="b">
        <v>0</v>
      </c>
      <c r="J6191" t="b">
        <v>1</v>
      </c>
      <c r="K6191" t="s">
        <v>31</v>
      </c>
      <c r="L6191" t="s">
        <v>22</v>
      </c>
      <c r="M6191">
        <v>130500</v>
      </c>
      <c r="O6191" t="s">
        <v>8643</v>
      </c>
      <c r="P6191" t="s">
        <v>8644</v>
      </c>
    </row>
    <row r="6192" spans="1:16" x14ac:dyDescent="0.35">
      <c r="A6192" t="s">
        <v>6907</v>
      </c>
      <c r="B6192" t="s">
        <v>6943</v>
      </c>
      <c r="C6192" t="s">
        <v>2602</v>
      </c>
      <c r="D6192" t="s">
        <v>573</v>
      </c>
      <c r="E6192" t="s">
        <v>296</v>
      </c>
      <c r="F6192" t="b">
        <v>0</v>
      </c>
      <c r="G6192" t="s">
        <v>47</v>
      </c>
      <c r="H6192" s="1">
        <v>45726.835763888892</v>
      </c>
      <c r="I6192" t="b">
        <v>1</v>
      </c>
      <c r="J6192" t="b">
        <v>1</v>
      </c>
      <c r="K6192" t="s">
        <v>31</v>
      </c>
      <c r="L6192" t="s">
        <v>32</v>
      </c>
      <c r="N6192">
        <v>56.475002288818359</v>
      </c>
      <c r="O6192" t="s">
        <v>6944</v>
      </c>
      <c r="P6192" t="s">
        <v>6945</v>
      </c>
    </row>
    <row r="6193" spans="1:16" x14ac:dyDescent="0.35">
      <c r="A6193" t="s">
        <v>6907</v>
      </c>
      <c r="B6193" t="s">
        <v>8645</v>
      </c>
      <c r="C6193" t="s">
        <v>2273</v>
      </c>
      <c r="D6193" t="s">
        <v>110</v>
      </c>
      <c r="E6193" t="s">
        <v>20</v>
      </c>
      <c r="F6193" t="b">
        <v>0</v>
      </c>
      <c r="G6193" t="s">
        <v>30</v>
      </c>
      <c r="H6193" s="1">
        <v>45726.838194444441</v>
      </c>
      <c r="I6193" t="b">
        <v>0</v>
      </c>
      <c r="J6193" t="b">
        <v>1</v>
      </c>
      <c r="K6193" t="s">
        <v>31</v>
      </c>
      <c r="L6193" t="s">
        <v>22</v>
      </c>
      <c r="M6193">
        <v>98883</v>
      </c>
      <c r="O6193" t="s">
        <v>8646</v>
      </c>
      <c r="P6193" t="s">
        <v>8647</v>
      </c>
    </row>
    <row r="6194" spans="1:16" x14ac:dyDescent="0.35">
      <c r="A6194" t="s">
        <v>6907</v>
      </c>
      <c r="B6194" t="s">
        <v>8648</v>
      </c>
      <c r="C6194" t="s">
        <v>401</v>
      </c>
      <c r="D6194" t="s">
        <v>110</v>
      </c>
      <c r="E6194" t="s">
        <v>20</v>
      </c>
      <c r="F6194" t="b">
        <v>0</v>
      </c>
      <c r="G6194" t="s">
        <v>52</v>
      </c>
      <c r="H6194" s="1">
        <v>45726.917870370373</v>
      </c>
      <c r="I6194" t="b">
        <v>0</v>
      </c>
      <c r="J6194" t="b">
        <v>1</v>
      </c>
      <c r="K6194" t="s">
        <v>31</v>
      </c>
      <c r="L6194" t="s">
        <v>22</v>
      </c>
      <c r="M6194">
        <v>204500</v>
      </c>
      <c r="O6194" t="s">
        <v>8649</v>
      </c>
      <c r="P6194" t="s">
        <v>8650</v>
      </c>
    </row>
    <row r="6195" spans="1:16" x14ac:dyDescent="0.35">
      <c r="A6195" t="s">
        <v>6907</v>
      </c>
      <c r="B6195" t="s">
        <v>8651</v>
      </c>
      <c r="C6195" t="s">
        <v>1748</v>
      </c>
      <c r="D6195" t="s">
        <v>36</v>
      </c>
      <c r="E6195" t="s">
        <v>204</v>
      </c>
      <c r="F6195" t="b">
        <v>0</v>
      </c>
      <c r="G6195" t="s">
        <v>47</v>
      </c>
      <c r="H6195" s="1">
        <v>45726.971516203703</v>
      </c>
      <c r="I6195" t="b">
        <v>0</v>
      </c>
      <c r="J6195" t="b">
        <v>0</v>
      </c>
      <c r="K6195" t="s">
        <v>31</v>
      </c>
      <c r="L6195" t="s">
        <v>22</v>
      </c>
      <c r="M6195">
        <v>87000</v>
      </c>
      <c r="O6195" t="s">
        <v>1739</v>
      </c>
      <c r="P6195" t="s">
        <v>8652</v>
      </c>
    </row>
    <row r="6196" spans="1:16" x14ac:dyDescent="0.35">
      <c r="A6196" t="s">
        <v>6907</v>
      </c>
      <c r="B6196" t="s">
        <v>6935</v>
      </c>
      <c r="C6196" t="s">
        <v>7709</v>
      </c>
      <c r="D6196" t="s">
        <v>974</v>
      </c>
      <c r="E6196" t="s">
        <v>20</v>
      </c>
      <c r="F6196" t="b">
        <v>0</v>
      </c>
      <c r="G6196" t="s">
        <v>52</v>
      </c>
      <c r="H6196" s="1">
        <v>45727.001157407409</v>
      </c>
      <c r="I6196" t="b">
        <v>1</v>
      </c>
      <c r="J6196" t="b">
        <v>1</v>
      </c>
      <c r="K6196" t="s">
        <v>31</v>
      </c>
      <c r="L6196" t="s">
        <v>22</v>
      </c>
      <c r="M6196">
        <v>88582</v>
      </c>
      <c r="O6196" t="s">
        <v>4754</v>
      </c>
      <c r="P6196" t="s">
        <v>8609</v>
      </c>
    </row>
    <row r="6197" spans="1:16" x14ac:dyDescent="0.35">
      <c r="A6197" t="s">
        <v>6907</v>
      </c>
      <c r="B6197" t="s">
        <v>6907</v>
      </c>
      <c r="C6197" t="s">
        <v>8653</v>
      </c>
      <c r="D6197" t="s">
        <v>36</v>
      </c>
      <c r="E6197" t="s">
        <v>20</v>
      </c>
      <c r="F6197" t="b">
        <v>0</v>
      </c>
      <c r="G6197" t="s">
        <v>52</v>
      </c>
      <c r="H6197" s="1">
        <v>45727.001620370371</v>
      </c>
      <c r="I6197" t="b">
        <v>0</v>
      </c>
      <c r="J6197" t="b">
        <v>1</v>
      </c>
      <c r="K6197" t="s">
        <v>31</v>
      </c>
      <c r="L6197" t="s">
        <v>22</v>
      </c>
      <c r="M6197">
        <v>90000</v>
      </c>
      <c r="O6197" t="s">
        <v>194</v>
      </c>
      <c r="P6197" t="s">
        <v>8654</v>
      </c>
    </row>
    <row r="6198" spans="1:16" x14ac:dyDescent="0.35">
      <c r="A6198" t="s">
        <v>6907</v>
      </c>
      <c r="B6198" t="s">
        <v>7415</v>
      </c>
      <c r="C6198" t="s">
        <v>1188</v>
      </c>
      <c r="D6198" t="s">
        <v>110</v>
      </c>
      <c r="E6198" t="s">
        <v>20</v>
      </c>
      <c r="F6198" t="b">
        <v>0</v>
      </c>
      <c r="G6198" t="s">
        <v>47</v>
      </c>
      <c r="H6198" s="1">
        <v>45727.252337962957</v>
      </c>
      <c r="I6198" t="b">
        <v>0</v>
      </c>
      <c r="J6198" t="b">
        <v>1</v>
      </c>
      <c r="K6198" t="s">
        <v>31</v>
      </c>
      <c r="L6198" t="s">
        <v>22</v>
      </c>
      <c r="M6198">
        <v>128114.578125</v>
      </c>
      <c r="O6198" t="s">
        <v>8171</v>
      </c>
      <c r="P6198" t="s">
        <v>8172</v>
      </c>
    </row>
    <row r="6199" spans="1:16" x14ac:dyDescent="0.35">
      <c r="A6199" t="s">
        <v>6907</v>
      </c>
      <c r="B6199" t="s">
        <v>8610</v>
      </c>
      <c r="C6199" t="s">
        <v>994</v>
      </c>
      <c r="D6199" t="s">
        <v>29</v>
      </c>
      <c r="E6199" t="s">
        <v>20</v>
      </c>
      <c r="F6199" t="b">
        <v>0</v>
      </c>
      <c r="G6199" t="s">
        <v>994</v>
      </c>
      <c r="H6199" s="1">
        <v>45727.263842592591</v>
      </c>
      <c r="I6199" t="b">
        <v>1</v>
      </c>
      <c r="J6199" t="b">
        <v>0</v>
      </c>
      <c r="K6199" t="s">
        <v>994</v>
      </c>
      <c r="L6199" t="s">
        <v>22</v>
      </c>
      <c r="M6199">
        <v>162500</v>
      </c>
      <c r="O6199" t="s">
        <v>8611</v>
      </c>
      <c r="P6199" t="s">
        <v>8612</v>
      </c>
    </row>
    <row r="6200" spans="1:16" x14ac:dyDescent="0.35">
      <c r="A6200" t="s">
        <v>6907</v>
      </c>
      <c r="B6200" t="s">
        <v>7048</v>
      </c>
      <c r="C6200" t="s">
        <v>1157</v>
      </c>
      <c r="D6200" t="s">
        <v>2865</v>
      </c>
      <c r="E6200" t="s">
        <v>20</v>
      </c>
      <c r="F6200" t="b">
        <v>0</v>
      </c>
      <c r="G6200" t="s">
        <v>382</v>
      </c>
      <c r="H6200" s="1">
        <v>45727.285879629628</v>
      </c>
      <c r="I6200" t="b">
        <v>1</v>
      </c>
      <c r="J6200" t="b">
        <v>0</v>
      </c>
      <c r="K6200" t="s">
        <v>382</v>
      </c>
      <c r="L6200" t="s">
        <v>22</v>
      </c>
      <c r="M6200">
        <v>410000</v>
      </c>
      <c r="O6200" t="s">
        <v>1911</v>
      </c>
    </row>
    <row r="6201" spans="1:16" x14ac:dyDescent="0.35">
      <c r="A6201" t="s">
        <v>6907</v>
      </c>
      <c r="B6201" t="s">
        <v>8613</v>
      </c>
      <c r="C6201" t="s">
        <v>5687</v>
      </c>
      <c r="D6201" t="s">
        <v>110</v>
      </c>
      <c r="E6201" t="s">
        <v>20</v>
      </c>
      <c r="F6201" t="b">
        <v>0</v>
      </c>
      <c r="G6201" t="s">
        <v>47</v>
      </c>
      <c r="H6201" s="1">
        <v>45727.37667824074</v>
      </c>
      <c r="I6201" t="b">
        <v>0</v>
      </c>
      <c r="J6201" t="b">
        <v>1</v>
      </c>
      <c r="K6201" t="s">
        <v>31</v>
      </c>
      <c r="L6201" t="s">
        <v>22</v>
      </c>
      <c r="M6201">
        <v>90750</v>
      </c>
      <c r="O6201" t="s">
        <v>2028</v>
      </c>
      <c r="P6201" t="s">
        <v>8614</v>
      </c>
    </row>
    <row r="6202" spans="1:16" x14ac:dyDescent="0.35">
      <c r="A6202" t="s">
        <v>6907</v>
      </c>
      <c r="B6202" t="s">
        <v>8615</v>
      </c>
      <c r="C6202" t="s">
        <v>533</v>
      </c>
      <c r="D6202" t="s">
        <v>3130</v>
      </c>
      <c r="E6202" t="s">
        <v>20</v>
      </c>
      <c r="F6202" t="b">
        <v>0</v>
      </c>
      <c r="G6202" t="s">
        <v>52</v>
      </c>
      <c r="H6202" s="1">
        <v>45727.377337962957</v>
      </c>
      <c r="I6202" t="b">
        <v>0</v>
      </c>
      <c r="J6202" t="b">
        <v>1</v>
      </c>
      <c r="K6202" t="s">
        <v>31</v>
      </c>
      <c r="L6202" t="s">
        <v>22</v>
      </c>
      <c r="M6202">
        <v>207000</v>
      </c>
      <c r="O6202" t="s">
        <v>3479</v>
      </c>
      <c r="P6202" t="s">
        <v>6917</v>
      </c>
    </row>
    <row r="6203" spans="1:16" x14ac:dyDescent="0.35">
      <c r="A6203" t="s">
        <v>6907</v>
      </c>
      <c r="B6203" t="s">
        <v>7004</v>
      </c>
      <c r="C6203" t="s">
        <v>2933</v>
      </c>
      <c r="D6203" t="s">
        <v>29</v>
      </c>
      <c r="E6203" t="s">
        <v>296</v>
      </c>
      <c r="F6203" t="b">
        <v>0</v>
      </c>
      <c r="G6203" t="s">
        <v>52</v>
      </c>
      <c r="H6203" s="1">
        <v>45727.432141203702</v>
      </c>
      <c r="I6203" t="b">
        <v>0</v>
      </c>
      <c r="J6203" t="b">
        <v>1</v>
      </c>
      <c r="K6203" t="s">
        <v>31</v>
      </c>
      <c r="L6203" t="s">
        <v>22</v>
      </c>
      <c r="M6203">
        <v>175500</v>
      </c>
      <c r="O6203" t="s">
        <v>1225</v>
      </c>
      <c r="P6203" t="s">
        <v>7009</v>
      </c>
    </row>
    <row r="6204" spans="1:16" x14ac:dyDescent="0.35">
      <c r="A6204" t="s">
        <v>6907</v>
      </c>
      <c r="B6204" t="s">
        <v>8047</v>
      </c>
      <c r="C6204" t="s">
        <v>1718</v>
      </c>
      <c r="D6204" t="s">
        <v>36</v>
      </c>
      <c r="E6204" t="s">
        <v>20</v>
      </c>
      <c r="F6204" t="b">
        <v>0</v>
      </c>
      <c r="G6204" t="s">
        <v>47</v>
      </c>
      <c r="H6204" s="1">
        <v>45727.501400462963</v>
      </c>
      <c r="I6204" t="b">
        <v>0</v>
      </c>
      <c r="J6204" t="b">
        <v>0</v>
      </c>
      <c r="K6204" t="s">
        <v>31</v>
      </c>
      <c r="L6204" t="s">
        <v>22</v>
      </c>
      <c r="M6204">
        <v>82850</v>
      </c>
      <c r="O6204" t="s">
        <v>209</v>
      </c>
      <c r="P6204" t="s">
        <v>8048</v>
      </c>
    </row>
    <row r="6205" spans="1:16" x14ac:dyDescent="0.35">
      <c r="A6205" t="s">
        <v>6907</v>
      </c>
      <c r="B6205" t="s">
        <v>8616</v>
      </c>
      <c r="C6205" t="s">
        <v>5914</v>
      </c>
      <c r="D6205" t="s">
        <v>36</v>
      </c>
      <c r="E6205" t="s">
        <v>20</v>
      </c>
      <c r="F6205" t="b">
        <v>0</v>
      </c>
      <c r="G6205" t="s">
        <v>47</v>
      </c>
      <c r="H6205" s="1">
        <v>45727.502187500002</v>
      </c>
      <c r="I6205" t="b">
        <v>0</v>
      </c>
      <c r="J6205" t="b">
        <v>1</v>
      </c>
      <c r="K6205" t="s">
        <v>31</v>
      </c>
      <c r="L6205" t="s">
        <v>22</v>
      </c>
      <c r="M6205">
        <v>122900</v>
      </c>
      <c r="O6205" t="s">
        <v>209</v>
      </c>
      <c r="P6205" t="s">
        <v>8617</v>
      </c>
    </row>
    <row r="6206" spans="1:16" x14ac:dyDescent="0.35">
      <c r="A6206" t="s">
        <v>6907</v>
      </c>
      <c r="B6206" t="s">
        <v>8618</v>
      </c>
      <c r="C6206" t="s">
        <v>4826</v>
      </c>
      <c r="D6206" t="s">
        <v>110</v>
      </c>
      <c r="E6206" t="s">
        <v>20</v>
      </c>
      <c r="F6206" t="b">
        <v>0</v>
      </c>
      <c r="G6206" t="s">
        <v>52</v>
      </c>
      <c r="H6206" s="1">
        <v>45727.543055555558</v>
      </c>
      <c r="I6206" t="b">
        <v>0</v>
      </c>
      <c r="J6206" t="b">
        <v>1</v>
      </c>
      <c r="K6206" t="s">
        <v>31</v>
      </c>
      <c r="L6206" t="s">
        <v>32</v>
      </c>
      <c r="N6206">
        <v>63.5</v>
      </c>
      <c r="O6206" t="s">
        <v>981</v>
      </c>
      <c r="P6206" t="s">
        <v>8619</v>
      </c>
    </row>
    <row r="6207" spans="1:16" x14ac:dyDescent="0.35">
      <c r="A6207" t="s">
        <v>6907</v>
      </c>
      <c r="B6207" t="s">
        <v>6907</v>
      </c>
      <c r="C6207" t="s">
        <v>4798</v>
      </c>
      <c r="D6207" t="s">
        <v>17437</v>
      </c>
      <c r="E6207" t="s">
        <v>20</v>
      </c>
      <c r="F6207" t="b">
        <v>0</v>
      </c>
      <c r="G6207" t="s">
        <v>47</v>
      </c>
      <c r="H6207" s="1">
        <v>45727.554652777777</v>
      </c>
      <c r="I6207" t="b">
        <v>1</v>
      </c>
      <c r="J6207" t="b">
        <v>0</v>
      </c>
      <c r="K6207" t="s">
        <v>31</v>
      </c>
      <c r="L6207" t="s">
        <v>22</v>
      </c>
      <c r="M6207">
        <v>130000</v>
      </c>
      <c r="O6207" t="s">
        <v>61</v>
      </c>
      <c r="P6207" t="s">
        <v>8620</v>
      </c>
    </row>
    <row r="6208" spans="1:16" x14ac:dyDescent="0.35">
      <c r="A6208" t="s">
        <v>6907</v>
      </c>
      <c r="B6208" t="s">
        <v>6907</v>
      </c>
      <c r="C6208" t="s">
        <v>8655</v>
      </c>
      <c r="D6208" t="s">
        <v>110</v>
      </c>
      <c r="E6208" t="s">
        <v>20</v>
      </c>
      <c r="F6208" t="b">
        <v>0</v>
      </c>
      <c r="G6208" t="s">
        <v>47</v>
      </c>
      <c r="H6208" s="1">
        <v>45727.585625</v>
      </c>
      <c r="I6208" t="b">
        <v>1</v>
      </c>
      <c r="J6208" t="b">
        <v>1</v>
      </c>
      <c r="K6208" t="s">
        <v>31</v>
      </c>
      <c r="L6208" t="s">
        <v>22</v>
      </c>
      <c r="M6208">
        <v>128825</v>
      </c>
      <c r="O6208" t="s">
        <v>3131</v>
      </c>
      <c r="P6208" t="s">
        <v>8656</v>
      </c>
    </row>
    <row r="6209" spans="1:16" x14ac:dyDescent="0.35">
      <c r="A6209" t="s">
        <v>6907</v>
      </c>
      <c r="B6209" t="s">
        <v>6907</v>
      </c>
      <c r="C6209" t="s">
        <v>8621</v>
      </c>
      <c r="D6209" t="s">
        <v>36</v>
      </c>
      <c r="E6209" t="s">
        <v>20</v>
      </c>
      <c r="F6209" t="b">
        <v>0</v>
      </c>
      <c r="G6209" t="s">
        <v>30</v>
      </c>
      <c r="H6209" s="1">
        <v>45727.629131944443</v>
      </c>
      <c r="I6209" t="b">
        <v>0</v>
      </c>
      <c r="J6209" t="b">
        <v>1</v>
      </c>
      <c r="K6209" t="s">
        <v>31</v>
      </c>
      <c r="L6209" t="s">
        <v>22</v>
      </c>
      <c r="M6209">
        <v>187153</v>
      </c>
      <c r="O6209" t="s">
        <v>209</v>
      </c>
      <c r="P6209" t="s">
        <v>8622</v>
      </c>
    </row>
    <row r="6210" spans="1:16" x14ac:dyDescent="0.35">
      <c r="A6210" t="s">
        <v>6907</v>
      </c>
      <c r="B6210" t="s">
        <v>7283</v>
      </c>
      <c r="C6210" t="s">
        <v>272</v>
      </c>
      <c r="D6210" t="s">
        <v>36</v>
      </c>
      <c r="E6210" t="s">
        <v>20</v>
      </c>
      <c r="F6210" t="b">
        <v>0</v>
      </c>
      <c r="G6210" t="s">
        <v>52</v>
      </c>
      <c r="H6210" s="1">
        <v>45727.641516203701</v>
      </c>
      <c r="I6210" t="b">
        <v>0</v>
      </c>
      <c r="J6210" t="b">
        <v>0</v>
      </c>
      <c r="K6210" t="s">
        <v>31</v>
      </c>
      <c r="L6210" t="s">
        <v>22</v>
      </c>
      <c r="M6210">
        <v>130000</v>
      </c>
      <c r="O6210" t="s">
        <v>7284</v>
      </c>
    </row>
    <row r="6211" spans="1:16" x14ac:dyDescent="0.35">
      <c r="A6211" t="s">
        <v>6907</v>
      </c>
      <c r="B6211" t="s">
        <v>7980</v>
      </c>
      <c r="C6211" t="s">
        <v>7981</v>
      </c>
      <c r="D6211" t="s">
        <v>17535</v>
      </c>
      <c r="E6211" t="s">
        <v>20</v>
      </c>
      <c r="F6211" t="b">
        <v>0</v>
      </c>
      <c r="G6211" t="s">
        <v>1902</v>
      </c>
      <c r="H6211" s="1">
        <v>45727.685069444437</v>
      </c>
      <c r="I6211" t="b">
        <v>0</v>
      </c>
      <c r="J6211" t="b">
        <v>0</v>
      </c>
      <c r="K6211" t="s">
        <v>1902</v>
      </c>
      <c r="L6211" t="s">
        <v>22</v>
      </c>
      <c r="M6211">
        <v>28000</v>
      </c>
      <c r="O6211" t="s">
        <v>7982</v>
      </c>
    </row>
    <row r="6212" spans="1:16" x14ac:dyDescent="0.35">
      <c r="A6212" t="s">
        <v>6907</v>
      </c>
      <c r="B6212" t="s">
        <v>8623</v>
      </c>
      <c r="C6212" t="s">
        <v>597</v>
      </c>
      <c r="D6212" t="s">
        <v>36</v>
      </c>
      <c r="E6212" t="s">
        <v>20</v>
      </c>
      <c r="F6212" t="b">
        <v>0</v>
      </c>
      <c r="G6212" t="s">
        <v>52</v>
      </c>
      <c r="H6212" s="1">
        <v>45727.710231481477</v>
      </c>
      <c r="I6212" t="b">
        <v>0</v>
      </c>
      <c r="J6212" t="b">
        <v>1</v>
      </c>
      <c r="K6212" t="s">
        <v>31</v>
      </c>
      <c r="L6212" t="s">
        <v>22</v>
      </c>
      <c r="M6212">
        <v>162500</v>
      </c>
      <c r="O6212" t="s">
        <v>53</v>
      </c>
      <c r="P6212" t="s">
        <v>8624</v>
      </c>
    </row>
    <row r="6213" spans="1:16" x14ac:dyDescent="0.35">
      <c r="A6213" t="s">
        <v>6907</v>
      </c>
      <c r="B6213" t="s">
        <v>8625</v>
      </c>
      <c r="C6213" t="s">
        <v>4265</v>
      </c>
      <c r="D6213" t="s">
        <v>29</v>
      </c>
      <c r="E6213" t="s">
        <v>20</v>
      </c>
      <c r="F6213" t="b">
        <v>0</v>
      </c>
      <c r="G6213" t="s">
        <v>52</v>
      </c>
      <c r="H6213" s="1">
        <v>45727.710277777784</v>
      </c>
      <c r="I6213" t="b">
        <v>0</v>
      </c>
      <c r="J6213" t="b">
        <v>1</v>
      </c>
      <c r="K6213" t="s">
        <v>31</v>
      </c>
      <c r="L6213" t="s">
        <v>22</v>
      </c>
      <c r="M6213">
        <v>135000</v>
      </c>
      <c r="O6213" t="s">
        <v>8626</v>
      </c>
      <c r="P6213" t="s">
        <v>8627</v>
      </c>
    </row>
    <row r="6214" spans="1:16" x14ac:dyDescent="0.35">
      <c r="A6214" t="s">
        <v>6907</v>
      </c>
      <c r="B6214" t="s">
        <v>6907</v>
      </c>
      <c r="C6214" t="s">
        <v>18</v>
      </c>
      <c r="D6214" t="s">
        <v>19</v>
      </c>
      <c r="E6214" t="s">
        <v>20</v>
      </c>
      <c r="F6214" t="b">
        <v>1</v>
      </c>
      <c r="G6214" t="s">
        <v>6930</v>
      </c>
      <c r="H6214" s="1">
        <v>45727.710682870369</v>
      </c>
      <c r="I6214" t="b">
        <v>0</v>
      </c>
      <c r="J6214" t="b">
        <v>0</v>
      </c>
      <c r="K6214" t="s">
        <v>6930</v>
      </c>
      <c r="L6214" t="s">
        <v>22</v>
      </c>
      <c r="M6214">
        <v>37500</v>
      </c>
      <c r="O6214" t="s">
        <v>8120</v>
      </c>
      <c r="P6214" t="s">
        <v>8121</v>
      </c>
    </row>
    <row r="6215" spans="1:16" x14ac:dyDescent="0.35">
      <c r="A6215" t="s">
        <v>6907</v>
      </c>
      <c r="B6215" t="s">
        <v>8628</v>
      </c>
      <c r="C6215" t="s">
        <v>8629</v>
      </c>
      <c r="D6215" t="s">
        <v>115</v>
      </c>
      <c r="E6215" t="s">
        <v>20</v>
      </c>
      <c r="F6215" t="b">
        <v>0</v>
      </c>
      <c r="G6215" t="s">
        <v>105</v>
      </c>
      <c r="H6215" s="1">
        <v>45727.712916666656</v>
      </c>
      <c r="I6215" t="b">
        <v>0</v>
      </c>
      <c r="J6215" t="b">
        <v>0</v>
      </c>
      <c r="K6215" t="s">
        <v>105</v>
      </c>
      <c r="L6215" t="s">
        <v>22</v>
      </c>
      <c r="M6215">
        <v>110000</v>
      </c>
      <c r="O6215" t="s">
        <v>8630</v>
      </c>
      <c r="P6215" t="s">
        <v>8631</v>
      </c>
    </row>
    <row r="6216" spans="1:16" x14ac:dyDescent="0.35">
      <c r="A6216" t="s">
        <v>6907</v>
      </c>
      <c r="B6216" t="s">
        <v>8632</v>
      </c>
      <c r="C6216" t="s">
        <v>8633</v>
      </c>
      <c r="D6216" t="s">
        <v>110</v>
      </c>
      <c r="E6216" t="s">
        <v>760</v>
      </c>
      <c r="F6216" t="b">
        <v>0</v>
      </c>
      <c r="G6216" t="s">
        <v>994</v>
      </c>
      <c r="H6216" s="1">
        <v>45727.738020833327</v>
      </c>
      <c r="I6216" t="b">
        <v>0</v>
      </c>
      <c r="J6216" t="b">
        <v>0</v>
      </c>
      <c r="K6216" t="s">
        <v>994</v>
      </c>
      <c r="L6216" t="s">
        <v>32</v>
      </c>
      <c r="N6216">
        <v>32.5</v>
      </c>
      <c r="O6216" t="s">
        <v>8634</v>
      </c>
    </row>
    <row r="6217" spans="1:16" x14ac:dyDescent="0.35">
      <c r="A6217" t="s">
        <v>6907</v>
      </c>
      <c r="B6217" t="s">
        <v>8657</v>
      </c>
      <c r="C6217" t="s">
        <v>649</v>
      </c>
      <c r="D6217" t="s">
        <v>249</v>
      </c>
      <c r="E6217" t="s">
        <v>20</v>
      </c>
      <c r="F6217" t="b">
        <v>0</v>
      </c>
      <c r="G6217" t="s">
        <v>52</v>
      </c>
      <c r="H6217" s="1">
        <v>45727.751516203702</v>
      </c>
      <c r="I6217" t="b">
        <v>0</v>
      </c>
      <c r="J6217" t="b">
        <v>0</v>
      </c>
      <c r="K6217" t="s">
        <v>31</v>
      </c>
      <c r="L6217" t="s">
        <v>22</v>
      </c>
      <c r="M6217">
        <v>184799.5</v>
      </c>
      <c r="O6217" t="s">
        <v>8658</v>
      </c>
      <c r="P6217" t="s">
        <v>8659</v>
      </c>
    </row>
    <row r="6218" spans="1:16" x14ac:dyDescent="0.35">
      <c r="A6218" t="s">
        <v>6907</v>
      </c>
      <c r="B6218" t="s">
        <v>8635</v>
      </c>
      <c r="C6218" t="s">
        <v>95</v>
      </c>
      <c r="D6218" t="s">
        <v>269</v>
      </c>
      <c r="E6218" t="s">
        <v>20</v>
      </c>
      <c r="F6218" t="b">
        <v>0</v>
      </c>
      <c r="G6218" t="s">
        <v>52</v>
      </c>
      <c r="H6218" s="1">
        <v>45727.752106481479</v>
      </c>
      <c r="I6218" t="b">
        <v>1</v>
      </c>
      <c r="J6218" t="b">
        <v>0</v>
      </c>
      <c r="K6218" t="s">
        <v>31</v>
      </c>
      <c r="L6218" t="s">
        <v>22</v>
      </c>
      <c r="M6218">
        <v>95000</v>
      </c>
      <c r="O6218" t="s">
        <v>8636</v>
      </c>
      <c r="P6218" t="s">
        <v>340</v>
      </c>
    </row>
    <row r="6219" spans="1:16" x14ac:dyDescent="0.35">
      <c r="A6219" t="s">
        <v>6907</v>
      </c>
      <c r="B6219" t="s">
        <v>8376</v>
      </c>
      <c r="C6219" t="s">
        <v>2284</v>
      </c>
      <c r="D6219" t="s">
        <v>573</v>
      </c>
      <c r="E6219" t="s">
        <v>20</v>
      </c>
      <c r="F6219" t="b">
        <v>0</v>
      </c>
      <c r="G6219" t="s">
        <v>171</v>
      </c>
      <c r="H6219" s="1">
        <v>45727.768310185187</v>
      </c>
      <c r="I6219" t="b">
        <v>0</v>
      </c>
      <c r="J6219" t="b">
        <v>1</v>
      </c>
      <c r="K6219" t="s">
        <v>31</v>
      </c>
      <c r="L6219" t="s">
        <v>32</v>
      </c>
      <c r="N6219">
        <v>61.159996032714837</v>
      </c>
      <c r="O6219" t="s">
        <v>4884</v>
      </c>
      <c r="P6219" t="s">
        <v>8377</v>
      </c>
    </row>
    <row r="6220" spans="1:16" x14ac:dyDescent="0.35">
      <c r="A6220" t="s">
        <v>6907</v>
      </c>
      <c r="B6220" t="s">
        <v>8637</v>
      </c>
      <c r="C6220" t="s">
        <v>4541</v>
      </c>
      <c r="D6220" t="s">
        <v>269</v>
      </c>
      <c r="E6220" t="s">
        <v>91</v>
      </c>
      <c r="F6220" t="b">
        <v>0</v>
      </c>
      <c r="G6220" t="s">
        <v>43</v>
      </c>
      <c r="H6220" s="1">
        <v>45727.793356481481</v>
      </c>
      <c r="I6220" t="b">
        <v>1</v>
      </c>
      <c r="J6220" t="b">
        <v>0</v>
      </c>
      <c r="K6220" t="s">
        <v>31</v>
      </c>
      <c r="L6220" t="s">
        <v>32</v>
      </c>
      <c r="N6220">
        <v>65</v>
      </c>
      <c r="O6220" t="s">
        <v>8638</v>
      </c>
      <c r="P6220" t="s">
        <v>3286</v>
      </c>
    </row>
    <row r="6221" spans="1:16" x14ac:dyDescent="0.35">
      <c r="A6221" t="s">
        <v>6907</v>
      </c>
      <c r="B6221" t="s">
        <v>8639</v>
      </c>
      <c r="C6221" t="s">
        <v>8640</v>
      </c>
      <c r="D6221" t="s">
        <v>36</v>
      </c>
      <c r="E6221" t="s">
        <v>20</v>
      </c>
      <c r="F6221" t="b">
        <v>0</v>
      </c>
      <c r="G6221" t="s">
        <v>52</v>
      </c>
      <c r="H6221" s="1">
        <v>45727.793703703697</v>
      </c>
      <c r="I6221" t="b">
        <v>0</v>
      </c>
      <c r="J6221" t="b">
        <v>1</v>
      </c>
      <c r="K6221" t="s">
        <v>31</v>
      </c>
      <c r="L6221" t="s">
        <v>22</v>
      </c>
      <c r="M6221">
        <v>119000</v>
      </c>
      <c r="O6221" t="s">
        <v>7600</v>
      </c>
      <c r="P6221" t="s">
        <v>8641</v>
      </c>
    </row>
    <row r="6222" spans="1:16" x14ac:dyDescent="0.35">
      <c r="A6222" t="s">
        <v>6907</v>
      </c>
      <c r="B6222" t="s">
        <v>8642</v>
      </c>
      <c r="C6222" t="s">
        <v>142</v>
      </c>
      <c r="D6222" t="s">
        <v>36</v>
      </c>
      <c r="E6222" t="s">
        <v>20</v>
      </c>
      <c r="F6222" t="b">
        <v>0</v>
      </c>
      <c r="G6222" t="s">
        <v>68</v>
      </c>
      <c r="H6222" s="1">
        <v>45727.835636574076</v>
      </c>
      <c r="I6222" t="b">
        <v>0</v>
      </c>
      <c r="J6222" t="b">
        <v>1</v>
      </c>
      <c r="K6222" t="s">
        <v>31</v>
      </c>
      <c r="L6222" t="s">
        <v>22</v>
      </c>
      <c r="M6222">
        <v>130500</v>
      </c>
      <c r="O6222" t="s">
        <v>8643</v>
      </c>
      <c r="P6222" t="s">
        <v>8644</v>
      </c>
    </row>
    <row r="6223" spans="1:16" x14ac:dyDescent="0.35">
      <c r="A6223" t="s">
        <v>6907</v>
      </c>
      <c r="B6223" t="s">
        <v>6943</v>
      </c>
      <c r="C6223" t="s">
        <v>2602</v>
      </c>
      <c r="D6223" t="s">
        <v>573</v>
      </c>
      <c r="E6223" t="s">
        <v>296</v>
      </c>
      <c r="F6223" t="b">
        <v>0</v>
      </c>
      <c r="G6223" t="s">
        <v>47</v>
      </c>
      <c r="H6223" s="1">
        <v>45727.835763888892</v>
      </c>
      <c r="I6223" t="b">
        <v>1</v>
      </c>
      <c r="J6223" t="b">
        <v>1</v>
      </c>
      <c r="K6223" t="s">
        <v>31</v>
      </c>
      <c r="L6223" t="s">
        <v>32</v>
      </c>
      <c r="N6223">
        <v>56.475002288818359</v>
      </c>
      <c r="O6223" t="s">
        <v>6944</v>
      </c>
      <c r="P6223" t="s">
        <v>6945</v>
      </c>
    </row>
    <row r="6224" spans="1:16" x14ac:dyDescent="0.35">
      <c r="A6224" t="s">
        <v>6907</v>
      </c>
      <c r="B6224" t="s">
        <v>8645</v>
      </c>
      <c r="C6224" t="s">
        <v>2273</v>
      </c>
      <c r="D6224" t="s">
        <v>110</v>
      </c>
      <c r="E6224" t="s">
        <v>20</v>
      </c>
      <c r="F6224" t="b">
        <v>0</v>
      </c>
      <c r="G6224" t="s">
        <v>30</v>
      </c>
      <c r="H6224" s="1">
        <v>45727.838194444441</v>
      </c>
      <c r="I6224" t="b">
        <v>0</v>
      </c>
      <c r="J6224" t="b">
        <v>1</v>
      </c>
      <c r="K6224" t="s">
        <v>31</v>
      </c>
      <c r="L6224" t="s">
        <v>22</v>
      </c>
      <c r="M6224">
        <v>98883</v>
      </c>
      <c r="O6224" t="s">
        <v>8646</v>
      </c>
      <c r="P6224" t="s">
        <v>8647</v>
      </c>
    </row>
    <row r="6225" spans="1:16" x14ac:dyDescent="0.35">
      <c r="A6225" t="s">
        <v>6907</v>
      </c>
      <c r="B6225" t="s">
        <v>8648</v>
      </c>
      <c r="C6225" t="s">
        <v>401</v>
      </c>
      <c r="D6225" t="s">
        <v>110</v>
      </c>
      <c r="E6225" t="s">
        <v>20</v>
      </c>
      <c r="F6225" t="b">
        <v>0</v>
      </c>
      <c r="G6225" t="s">
        <v>52</v>
      </c>
      <c r="H6225" s="1">
        <v>45727.917870370373</v>
      </c>
      <c r="I6225" t="b">
        <v>0</v>
      </c>
      <c r="J6225" t="b">
        <v>1</v>
      </c>
      <c r="K6225" t="s">
        <v>31</v>
      </c>
      <c r="L6225" t="s">
        <v>22</v>
      </c>
      <c r="M6225">
        <v>204500</v>
      </c>
      <c r="O6225" t="s">
        <v>8649</v>
      </c>
      <c r="P6225" t="s">
        <v>8650</v>
      </c>
    </row>
    <row r="6226" spans="1:16" x14ac:dyDescent="0.35">
      <c r="A6226" t="s">
        <v>6907</v>
      </c>
      <c r="B6226" t="s">
        <v>8651</v>
      </c>
      <c r="C6226" t="s">
        <v>1748</v>
      </c>
      <c r="D6226" t="s">
        <v>36</v>
      </c>
      <c r="E6226" t="s">
        <v>204</v>
      </c>
      <c r="F6226" t="b">
        <v>0</v>
      </c>
      <c r="G6226" t="s">
        <v>47</v>
      </c>
      <c r="H6226" s="1">
        <v>45727.971516203703</v>
      </c>
      <c r="I6226" t="b">
        <v>0</v>
      </c>
      <c r="J6226" t="b">
        <v>0</v>
      </c>
      <c r="K6226" t="s">
        <v>31</v>
      </c>
      <c r="L6226" t="s">
        <v>22</v>
      </c>
      <c r="M6226">
        <v>87000</v>
      </c>
      <c r="O6226" t="s">
        <v>1739</v>
      </c>
      <c r="P6226" t="s">
        <v>8652</v>
      </c>
    </row>
    <row r="6227" spans="1:16" x14ac:dyDescent="0.35">
      <c r="A6227" t="s">
        <v>6907</v>
      </c>
      <c r="B6227" t="s">
        <v>6935</v>
      </c>
      <c r="C6227" t="s">
        <v>7709</v>
      </c>
      <c r="D6227" t="s">
        <v>974</v>
      </c>
      <c r="E6227" t="s">
        <v>20</v>
      </c>
      <c r="F6227" t="b">
        <v>0</v>
      </c>
      <c r="G6227" t="s">
        <v>52</v>
      </c>
      <c r="H6227" s="1">
        <v>45728.001157407409</v>
      </c>
      <c r="I6227" t="b">
        <v>1</v>
      </c>
      <c r="J6227" t="b">
        <v>1</v>
      </c>
      <c r="K6227" t="s">
        <v>31</v>
      </c>
      <c r="L6227" t="s">
        <v>22</v>
      </c>
      <c r="M6227">
        <v>88582</v>
      </c>
      <c r="O6227" t="s">
        <v>4754</v>
      </c>
      <c r="P6227" t="s">
        <v>8609</v>
      </c>
    </row>
    <row r="6228" spans="1:16" x14ac:dyDescent="0.35">
      <c r="A6228" t="s">
        <v>6907</v>
      </c>
      <c r="B6228" t="s">
        <v>6907</v>
      </c>
      <c r="C6228" t="s">
        <v>8653</v>
      </c>
      <c r="D6228" t="s">
        <v>36</v>
      </c>
      <c r="E6228" t="s">
        <v>20</v>
      </c>
      <c r="F6228" t="b">
        <v>0</v>
      </c>
      <c r="G6228" t="s">
        <v>52</v>
      </c>
      <c r="H6228" s="1">
        <v>45728.001620370371</v>
      </c>
      <c r="I6228" t="b">
        <v>0</v>
      </c>
      <c r="J6228" t="b">
        <v>1</v>
      </c>
      <c r="K6228" t="s">
        <v>31</v>
      </c>
      <c r="L6228" t="s">
        <v>22</v>
      </c>
      <c r="M6228">
        <v>90000</v>
      </c>
      <c r="O6228" t="s">
        <v>194</v>
      </c>
      <c r="P6228" t="s">
        <v>8654</v>
      </c>
    </row>
    <row r="6229" spans="1:16" x14ac:dyDescent="0.35">
      <c r="A6229" t="s">
        <v>6907</v>
      </c>
      <c r="B6229" t="s">
        <v>7846</v>
      </c>
      <c r="C6229" t="s">
        <v>142</v>
      </c>
      <c r="D6229" t="s">
        <v>17445</v>
      </c>
      <c r="E6229" t="s">
        <v>20</v>
      </c>
      <c r="F6229" t="b">
        <v>0</v>
      </c>
      <c r="G6229" t="s">
        <v>43</v>
      </c>
      <c r="H6229" s="1">
        <v>45728.002337962957</v>
      </c>
      <c r="I6229" t="b">
        <v>0</v>
      </c>
      <c r="J6229" t="b">
        <v>0</v>
      </c>
      <c r="K6229" t="s">
        <v>31</v>
      </c>
      <c r="L6229" t="s">
        <v>22</v>
      </c>
      <c r="M6229">
        <v>166500</v>
      </c>
      <c r="O6229" t="s">
        <v>8660</v>
      </c>
      <c r="P6229" t="s">
        <v>7848</v>
      </c>
    </row>
    <row r="6230" spans="1:16" x14ac:dyDescent="0.35">
      <c r="A6230" t="s">
        <v>6907</v>
      </c>
      <c r="B6230" t="s">
        <v>7415</v>
      </c>
      <c r="C6230" t="s">
        <v>1188</v>
      </c>
      <c r="D6230" t="s">
        <v>110</v>
      </c>
      <c r="E6230" t="s">
        <v>20</v>
      </c>
      <c r="F6230" t="b">
        <v>0</v>
      </c>
      <c r="G6230" t="s">
        <v>47</v>
      </c>
      <c r="H6230" s="1">
        <v>45728.252337962957</v>
      </c>
      <c r="I6230" t="b">
        <v>0</v>
      </c>
      <c r="J6230" t="b">
        <v>1</v>
      </c>
      <c r="K6230" t="s">
        <v>31</v>
      </c>
      <c r="L6230" t="s">
        <v>22</v>
      </c>
      <c r="M6230">
        <v>128114.578125</v>
      </c>
      <c r="O6230" t="s">
        <v>8171</v>
      </c>
      <c r="P6230" t="s">
        <v>8172</v>
      </c>
    </row>
    <row r="6231" spans="1:16" x14ac:dyDescent="0.35">
      <c r="A6231" t="s">
        <v>6907</v>
      </c>
      <c r="B6231" t="s">
        <v>8610</v>
      </c>
      <c r="C6231" t="s">
        <v>994</v>
      </c>
      <c r="D6231" t="s">
        <v>29</v>
      </c>
      <c r="E6231" t="s">
        <v>20</v>
      </c>
      <c r="F6231" t="b">
        <v>0</v>
      </c>
      <c r="G6231" t="s">
        <v>994</v>
      </c>
      <c r="H6231" s="1">
        <v>45728.263842592591</v>
      </c>
      <c r="I6231" t="b">
        <v>1</v>
      </c>
      <c r="J6231" t="b">
        <v>0</v>
      </c>
      <c r="K6231" t="s">
        <v>994</v>
      </c>
      <c r="L6231" t="s">
        <v>22</v>
      </c>
      <c r="M6231">
        <v>162500</v>
      </c>
      <c r="O6231" t="s">
        <v>8611</v>
      </c>
      <c r="P6231" t="s">
        <v>8612</v>
      </c>
    </row>
    <row r="6232" spans="1:16" x14ac:dyDescent="0.35">
      <c r="A6232" t="s">
        <v>6907</v>
      </c>
      <c r="B6232" t="s">
        <v>7048</v>
      </c>
      <c r="C6232" t="s">
        <v>1157</v>
      </c>
      <c r="D6232" t="s">
        <v>2865</v>
      </c>
      <c r="E6232" t="s">
        <v>20</v>
      </c>
      <c r="F6232" t="b">
        <v>0</v>
      </c>
      <c r="G6232" t="s">
        <v>382</v>
      </c>
      <c r="H6232" s="1">
        <v>45728.285879629628</v>
      </c>
      <c r="I6232" t="b">
        <v>1</v>
      </c>
      <c r="J6232" t="b">
        <v>0</v>
      </c>
      <c r="K6232" t="s">
        <v>382</v>
      </c>
      <c r="L6232" t="s">
        <v>22</v>
      </c>
      <c r="M6232">
        <v>410000</v>
      </c>
      <c r="O6232" t="s">
        <v>1911</v>
      </c>
    </row>
    <row r="6233" spans="1:16" x14ac:dyDescent="0.35">
      <c r="A6233" t="s">
        <v>6907</v>
      </c>
      <c r="B6233" t="s">
        <v>8613</v>
      </c>
      <c r="C6233" t="s">
        <v>5687</v>
      </c>
      <c r="D6233" t="s">
        <v>110</v>
      </c>
      <c r="E6233" t="s">
        <v>20</v>
      </c>
      <c r="F6233" t="b">
        <v>0</v>
      </c>
      <c r="G6233" t="s">
        <v>47</v>
      </c>
      <c r="H6233" s="1">
        <v>45728.37667824074</v>
      </c>
      <c r="I6233" t="b">
        <v>0</v>
      </c>
      <c r="J6233" t="b">
        <v>1</v>
      </c>
      <c r="K6233" t="s">
        <v>31</v>
      </c>
      <c r="L6233" t="s">
        <v>22</v>
      </c>
      <c r="M6233">
        <v>90750</v>
      </c>
      <c r="O6233" t="s">
        <v>2028</v>
      </c>
      <c r="P6233" t="s">
        <v>8614</v>
      </c>
    </row>
    <row r="6234" spans="1:16" x14ac:dyDescent="0.35">
      <c r="A6234" t="s">
        <v>6907</v>
      </c>
      <c r="B6234" t="s">
        <v>8615</v>
      </c>
      <c r="C6234" t="s">
        <v>533</v>
      </c>
      <c r="D6234" t="s">
        <v>3130</v>
      </c>
      <c r="E6234" t="s">
        <v>20</v>
      </c>
      <c r="F6234" t="b">
        <v>0</v>
      </c>
      <c r="G6234" t="s">
        <v>52</v>
      </c>
      <c r="H6234" s="1">
        <v>45728.377337962957</v>
      </c>
      <c r="I6234" t="b">
        <v>0</v>
      </c>
      <c r="J6234" t="b">
        <v>1</v>
      </c>
      <c r="K6234" t="s">
        <v>31</v>
      </c>
      <c r="L6234" t="s">
        <v>22</v>
      </c>
      <c r="M6234">
        <v>207000</v>
      </c>
      <c r="O6234" t="s">
        <v>3479</v>
      </c>
      <c r="P6234" t="s">
        <v>6917</v>
      </c>
    </row>
    <row r="6235" spans="1:16" x14ac:dyDescent="0.35">
      <c r="A6235" t="s">
        <v>6907</v>
      </c>
      <c r="B6235" t="s">
        <v>7004</v>
      </c>
      <c r="C6235" t="s">
        <v>2933</v>
      </c>
      <c r="D6235" t="s">
        <v>29</v>
      </c>
      <c r="E6235" t="s">
        <v>296</v>
      </c>
      <c r="F6235" t="b">
        <v>0</v>
      </c>
      <c r="G6235" t="s">
        <v>52</v>
      </c>
      <c r="H6235" s="1">
        <v>45728.432141203702</v>
      </c>
      <c r="I6235" t="b">
        <v>0</v>
      </c>
      <c r="J6235" t="b">
        <v>1</v>
      </c>
      <c r="K6235" t="s">
        <v>31</v>
      </c>
      <c r="L6235" t="s">
        <v>22</v>
      </c>
      <c r="M6235">
        <v>175500</v>
      </c>
      <c r="O6235" t="s">
        <v>1225</v>
      </c>
      <c r="P6235" t="s">
        <v>7009</v>
      </c>
    </row>
    <row r="6236" spans="1:16" x14ac:dyDescent="0.35">
      <c r="A6236" t="s">
        <v>6907</v>
      </c>
      <c r="B6236" t="s">
        <v>8047</v>
      </c>
      <c r="C6236" t="s">
        <v>1718</v>
      </c>
      <c r="D6236" t="s">
        <v>36</v>
      </c>
      <c r="E6236" t="s">
        <v>20</v>
      </c>
      <c r="F6236" t="b">
        <v>0</v>
      </c>
      <c r="G6236" t="s">
        <v>47</v>
      </c>
      <c r="H6236" s="1">
        <v>45728.501400462963</v>
      </c>
      <c r="I6236" t="b">
        <v>0</v>
      </c>
      <c r="J6236" t="b">
        <v>0</v>
      </c>
      <c r="K6236" t="s">
        <v>31</v>
      </c>
      <c r="L6236" t="s">
        <v>22</v>
      </c>
      <c r="M6236">
        <v>82850</v>
      </c>
      <c r="O6236" t="s">
        <v>209</v>
      </c>
      <c r="P6236" t="s">
        <v>8048</v>
      </c>
    </row>
    <row r="6237" spans="1:16" x14ac:dyDescent="0.35">
      <c r="A6237" t="s">
        <v>6907</v>
      </c>
      <c r="B6237" t="s">
        <v>8616</v>
      </c>
      <c r="C6237" t="s">
        <v>5914</v>
      </c>
      <c r="D6237" t="s">
        <v>36</v>
      </c>
      <c r="E6237" t="s">
        <v>20</v>
      </c>
      <c r="F6237" t="b">
        <v>0</v>
      </c>
      <c r="G6237" t="s">
        <v>47</v>
      </c>
      <c r="H6237" s="1">
        <v>45728.502187500002</v>
      </c>
      <c r="I6237" t="b">
        <v>0</v>
      </c>
      <c r="J6237" t="b">
        <v>1</v>
      </c>
      <c r="K6237" t="s">
        <v>31</v>
      </c>
      <c r="L6237" t="s">
        <v>22</v>
      </c>
      <c r="M6237">
        <v>122900</v>
      </c>
      <c r="O6237" t="s">
        <v>209</v>
      </c>
      <c r="P6237" t="s">
        <v>8617</v>
      </c>
    </row>
    <row r="6238" spans="1:16" x14ac:dyDescent="0.35">
      <c r="A6238" t="s">
        <v>6907</v>
      </c>
      <c r="B6238" t="s">
        <v>8618</v>
      </c>
      <c r="C6238" t="s">
        <v>4826</v>
      </c>
      <c r="D6238" t="s">
        <v>110</v>
      </c>
      <c r="E6238" t="s">
        <v>20</v>
      </c>
      <c r="F6238" t="b">
        <v>0</v>
      </c>
      <c r="G6238" t="s">
        <v>52</v>
      </c>
      <c r="H6238" s="1">
        <v>45728.543055555558</v>
      </c>
      <c r="I6238" t="b">
        <v>0</v>
      </c>
      <c r="J6238" t="b">
        <v>1</v>
      </c>
      <c r="K6238" t="s">
        <v>31</v>
      </c>
      <c r="L6238" t="s">
        <v>32</v>
      </c>
      <c r="N6238">
        <v>63.5</v>
      </c>
      <c r="O6238" t="s">
        <v>981</v>
      </c>
      <c r="P6238" t="s">
        <v>8619</v>
      </c>
    </row>
    <row r="6239" spans="1:16" x14ac:dyDescent="0.35">
      <c r="A6239" t="s">
        <v>6907</v>
      </c>
      <c r="B6239" t="s">
        <v>6907</v>
      </c>
      <c r="C6239" t="s">
        <v>4798</v>
      </c>
      <c r="D6239" t="s">
        <v>17437</v>
      </c>
      <c r="E6239" t="s">
        <v>20</v>
      </c>
      <c r="F6239" t="b">
        <v>0</v>
      </c>
      <c r="G6239" t="s">
        <v>47</v>
      </c>
      <c r="H6239" s="1">
        <v>45728.554652777777</v>
      </c>
      <c r="I6239" t="b">
        <v>1</v>
      </c>
      <c r="J6239" t="b">
        <v>0</v>
      </c>
      <c r="K6239" t="s">
        <v>31</v>
      </c>
      <c r="L6239" t="s">
        <v>22</v>
      </c>
      <c r="M6239">
        <v>130000</v>
      </c>
      <c r="O6239" t="s">
        <v>61</v>
      </c>
      <c r="P6239" t="s">
        <v>8620</v>
      </c>
    </row>
    <row r="6240" spans="1:16" x14ac:dyDescent="0.35">
      <c r="A6240" t="s">
        <v>6907</v>
      </c>
      <c r="B6240" t="s">
        <v>6907</v>
      </c>
      <c r="C6240" t="s">
        <v>8655</v>
      </c>
      <c r="D6240" t="s">
        <v>110</v>
      </c>
      <c r="E6240" t="s">
        <v>20</v>
      </c>
      <c r="F6240" t="b">
        <v>0</v>
      </c>
      <c r="G6240" t="s">
        <v>47</v>
      </c>
      <c r="H6240" s="1">
        <v>45728.585625</v>
      </c>
      <c r="I6240" t="b">
        <v>1</v>
      </c>
      <c r="J6240" t="b">
        <v>1</v>
      </c>
      <c r="K6240" t="s">
        <v>31</v>
      </c>
      <c r="L6240" t="s">
        <v>22</v>
      </c>
      <c r="M6240">
        <v>128825</v>
      </c>
      <c r="O6240" t="s">
        <v>3131</v>
      </c>
      <c r="P6240" t="s">
        <v>8656</v>
      </c>
    </row>
    <row r="6241" spans="1:16" x14ac:dyDescent="0.35">
      <c r="A6241" t="s">
        <v>6907</v>
      </c>
      <c r="B6241" t="s">
        <v>6907</v>
      </c>
      <c r="C6241" t="s">
        <v>8621</v>
      </c>
      <c r="D6241" t="s">
        <v>36</v>
      </c>
      <c r="E6241" t="s">
        <v>20</v>
      </c>
      <c r="F6241" t="b">
        <v>0</v>
      </c>
      <c r="G6241" t="s">
        <v>30</v>
      </c>
      <c r="H6241" s="1">
        <v>45728.629131944443</v>
      </c>
      <c r="I6241" t="b">
        <v>0</v>
      </c>
      <c r="J6241" t="b">
        <v>1</v>
      </c>
      <c r="K6241" t="s">
        <v>31</v>
      </c>
      <c r="L6241" t="s">
        <v>22</v>
      </c>
      <c r="M6241">
        <v>187153</v>
      </c>
      <c r="O6241" t="s">
        <v>209</v>
      </c>
      <c r="P6241" t="s">
        <v>8622</v>
      </c>
    </row>
    <row r="6242" spans="1:16" x14ac:dyDescent="0.35">
      <c r="A6242" t="s">
        <v>6907</v>
      </c>
      <c r="B6242" t="s">
        <v>7283</v>
      </c>
      <c r="C6242" t="s">
        <v>272</v>
      </c>
      <c r="D6242" t="s">
        <v>36</v>
      </c>
      <c r="E6242" t="s">
        <v>20</v>
      </c>
      <c r="F6242" t="b">
        <v>0</v>
      </c>
      <c r="G6242" t="s">
        <v>52</v>
      </c>
      <c r="H6242" s="1">
        <v>45728.641516203701</v>
      </c>
      <c r="I6242" t="b">
        <v>0</v>
      </c>
      <c r="J6242" t="b">
        <v>0</v>
      </c>
      <c r="K6242" t="s">
        <v>31</v>
      </c>
      <c r="L6242" t="s">
        <v>22</v>
      </c>
      <c r="M6242">
        <v>130000</v>
      </c>
      <c r="O6242" t="s">
        <v>7284</v>
      </c>
    </row>
    <row r="6243" spans="1:16" x14ac:dyDescent="0.35">
      <c r="A6243" t="s">
        <v>6907</v>
      </c>
      <c r="B6243" t="s">
        <v>8500</v>
      </c>
      <c r="C6243" t="s">
        <v>609</v>
      </c>
      <c r="D6243" t="s">
        <v>110</v>
      </c>
      <c r="E6243" t="s">
        <v>91</v>
      </c>
      <c r="F6243" t="b">
        <v>0</v>
      </c>
      <c r="G6243" t="s">
        <v>52</v>
      </c>
      <c r="H6243" s="1">
        <v>45728.668414351851</v>
      </c>
      <c r="I6243" t="b">
        <v>1</v>
      </c>
      <c r="J6243" t="b">
        <v>0</v>
      </c>
      <c r="K6243" t="s">
        <v>31</v>
      </c>
      <c r="L6243" t="s">
        <v>32</v>
      </c>
      <c r="N6243">
        <v>60</v>
      </c>
      <c r="O6243" t="s">
        <v>8661</v>
      </c>
      <c r="P6243" t="s">
        <v>8662</v>
      </c>
    </row>
    <row r="6244" spans="1:16" x14ac:dyDescent="0.35">
      <c r="A6244" t="s">
        <v>6907</v>
      </c>
      <c r="B6244" t="s">
        <v>7980</v>
      </c>
      <c r="C6244" t="s">
        <v>7981</v>
      </c>
      <c r="D6244" t="s">
        <v>17535</v>
      </c>
      <c r="E6244" t="s">
        <v>20</v>
      </c>
      <c r="F6244" t="b">
        <v>0</v>
      </c>
      <c r="G6244" t="s">
        <v>1902</v>
      </c>
      <c r="H6244" s="1">
        <v>45728.685069444437</v>
      </c>
      <c r="I6244" t="b">
        <v>0</v>
      </c>
      <c r="J6244" t="b">
        <v>0</v>
      </c>
      <c r="K6244" t="s">
        <v>1902</v>
      </c>
      <c r="L6244" t="s">
        <v>22</v>
      </c>
      <c r="M6244">
        <v>28000</v>
      </c>
      <c r="O6244" t="s">
        <v>7982</v>
      </c>
    </row>
    <row r="6245" spans="1:16" x14ac:dyDescent="0.35">
      <c r="A6245" t="s">
        <v>6907</v>
      </c>
      <c r="B6245" t="s">
        <v>8623</v>
      </c>
      <c r="C6245" t="s">
        <v>597</v>
      </c>
      <c r="D6245" t="s">
        <v>36</v>
      </c>
      <c r="E6245" t="s">
        <v>20</v>
      </c>
      <c r="F6245" t="b">
        <v>0</v>
      </c>
      <c r="G6245" t="s">
        <v>52</v>
      </c>
      <c r="H6245" s="1">
        <v>45728.710231481477</v>
      </c>
      <c r="I6245" t="b">
        <v>0</v>
      </c>
      <c r="J6245" t="b">
        <v>1</v>
      </c>
      <c r="K6245" t="s">
        <v>31</v>
      </c>
      <c r="L6245" t="s">
        <v>22</v>
      </c>
      <c r="M6245">
        <v>162500</v>
      </c>
      <c r="O6245" t="s">
        <v>53</v>
      </c>
      <c r="P6245" t="s">
        <v>8624</v>
      </c>
    </row>
    <row r="6246" spans="1:16" x14ac:dyDescent="0.35">
      <c r="A6246" t="s">
        <v>6907</v>
      </c>
      <c r="B6246" t="s">
        <v>8625</v>
      </c>
      <c r="C6246" t="s">
        <v>4265</v>
      </c>
      <c r="D6246" t="s">
        <v>29</v>
      </c>
      <c r="E6246" t="s">
        <v>20</v>
      </c>
      <c r="F6246" t="b">
        <v>0</v>
      </c>
      <c r="G6246" t="s">
        <v>52</v>
      </c>
      <c r="H6246" s="1">
        <v>45728.710277777784</v>
      </c>
      <c r="I6246" t="b">
        <v>0</v>
      </c>
      <c r="J6246" t="b">
        <v>1</v>
      </c>
      <c r="K6246" t="s">
        <v>31</v>
      </c>
      <c r="L6246" t="s">
        <v>22</v>
      </c>
      <c r="M6246">
        <v>135000</v>
      </c>
      <c r="O6246" t="s">
        <v>8626</v>
      </c>
      <c r="P6246" t="s">
        <v>8627</v>
      </c>
    </row>
    <row r="6247" spans="1:16" x14ac:dyDescent="0.35">
      <c r="A6247" t="s">
        <v>6907</v>
      </c>
      <c r="B6247" t="s">
        <v>6907</v>
      </c>
      <c r="C6247" t="s">
        <v>18</v>
      </c>
      <c r="D6247" t="s">
        <v>19</v>
      </c>
      <c r="E6247" t="s">
        <v>20</v>
      </c>
      <c r="F6247" t="b">
        <v>1</v>
      </c>
      <c r="G6247" t="s">
        <v>6930</v>
      </c>
      <c r="H6247" s="1">
        <v>45728.710682870369</v>
      </c>
      <c r="I6247" t="b">
        <v>0</v>
      </c>
      <c r="J6247" t="b">
        <v>0</v>
      </c>
      <c r="K6247" t="s">
        <v>6930</v>
      </c>
      <c r="L6247" t="s">
        <v>22</v>
      </c>
      <c r="M6247">
        <v>37500</v>
      </c>
      <c r="O6247" t="s">
        <v>8120</v>
      </c>
      <c r="P6247" t="s">
        <v>8121</v>
      </c>
    </row>
    <row r="6248" spans="1:16" x14ac:dyDescent="0.35">
      <c r="A6248" t="s">
        <v>6907</v>
      </c>
      <c r="B6248" t="s">
        <v>8628</v>
      </c>
      <c r="C6248" t="s">
        <v>8629</v>
      </c>
      <c r="D6248" t="s">
        <v>115</v>
      </c>
      <c r="E6248" t="s">
        <v>20</v>
      </c>
      <c r="F6248" t="b">
        <v>0</v>
      </c>
      <c r="G6248" t="s">
        <v>105</v>
      </c>
      <c r="H6248" s="1">
        <v>45728.712916666656</v>
      </c>
      <c r="I6248" t="b">
        <v>0</v>
      </c>
      <c r="J6248" t="b">
        <v>0</v>
      </c>
      <c r="K6248" t="s">
        <v>105</v>
      </c>
      <c r="L6248" t="s">
        <v>22</v>
      </c>
      <c r="M6248">
        <v>110000</v>
      </c>
      <c r="O6248" t="s">
        <v>8630</v>
      </c>
      <c r="P6248" t="s">
        <v>8631</v>
      </c>
    </row>
    <row r="6249" spans="1:16" x14ac:dyDescent="0.35">
      <c r="A6249" t="s">
        <v>6907</v>
      </c>
      <c r="B6249" t="s">
        <v>8632</v>
      </c>
      <c r="C6249" t="s">
        <v>8633</v>
      </c>
      <c r="D6249" t="s">
        <v>110</v>
      </c>
      <c r="E6249" t="s">
        <v>760</v>
      </c>
      <c r="F6249" t="b">
        <v>0</v>
      </c>
      <c r="G6249" t="s">
        <v>994</v>
      </c>
      <c r="H6249" s="1">
        <v>45728.738020833327</v>
      </c>
      <c r="I6249" t="b">
        <v>0</v>
      </c>
      <c r="J6249" t="b">
        <v>0</v>
      </c>
      <c r="K6249" t="s">
        <v>994</v>
      </c>
      <c r="L6249" t="s">
        <v>32</v>
      </c>
      <c r="N6249">
        <v>32.5</v>
      </c>
      <c r="O6249" t="s">
        <v>8634</v>
      </c>
    </row>
    <row r="6250" spans="1:16" x14ac:dyDescent="0.35">
      <c r="A6250" t="s">
        <v>6907</v>
      </c>
      <c r="B6250" t="s">
        <v>8657</v>
      </c>
      <c r="C6250" t="s">
        <v>649</v>
      </c>
      <c r="D6250" t="s">
        <v>249</v>
      </c>
      <c r="E6250" t="s">
        <v>20</v>
      </c>
      <c r="F6250" t="b">
        <v>0</v>
      </c>
      <c r="G6250" t="s">
        <v>52</v>
      </c>
      <c r="H6250" s="1">
        <v>45728.751516203702</v>
      </c>
      <c r="I6250" t="b">
        <v>0</v>
      </c>
      <c r="J6250" t="b">
        <v>0</v>
      </c>
      <c r="K6250" t="s">
        <v>31</v>
      </c>
      <c r="L6250" t="s">
        <v>22</v>
      </c>
      <c r="M6250">
        <v>184799.5</v>
      </c>
      <c r="O6250" t="s">
        <v>8658</v>
      </c>
      <c r="P6250" t="s">
        <v>8659</v>
      </c>
    </row>
    <row r="6251" spans="1:16" x14ac:dyDescent="0.35">
      <c r="A6251" t="s">
        <v>6907</v>
      </c>
      <c r="B6251" t="s">
        <v>8635</v>
      </c>
      <c r="C6251" t="s">
        <v>95</v>
      </c>
      <c r="D6251" t="s">
        <v>269</v>
      </c>
      <c r="E6251" t="s">
        <v>20</v>
      </c>
      <c r="F6251" t="b">
        <v>0</v>
      </c>
      <c r="G6251" t="s">
        <v>52</v>
      </c>
      <c r="H6251" s="1">
        <v>45728.752106481479</v>
      </c>
      <c r="I6251" t="b">
        <v>1</v>
      </c>
      <c r="J6251" t="b">
        <v>0</v>
      </c>
      <c r="K6251" t="s">
        <v>31</v>
      </c>
      <c r="L6251" t="s">
        <v>22</v>
      </c>
      <c r="M6251">
        <v>95000</v>
      </c>
      <c r="O6251" t="s">
        <v>8636</v>
      </c>
      <c r="P6251" t="s">
        <v>340</v>
      </c>
    </row>
    <row r="6252" spans="1:16" x14ac:dyDescent="0.35">
      <c r="A6252" t="s">
        <v>6907</v>
      </c>
      <c r="B6252" t="s">
        <v>8376</v>
      </c>
      <c r="C6252" t="s">
        <v>2284</v>
      </c>
      <c r="D6252" t="s">
        <v>573</v>
      </c>
      <c r="E6252" t="s">
        <v>20</v>
      </c>
      <c r="F6252" t="b">
        <v>0</v>
      </c>
      <c r="G6252" t="s">
        <v>171</v>
      </c>
      <c r="H6252" s="1">
        <v>45728.768310185187</v>
      </c>
      <c r="I6252" t="b">
        <v>0</v>
      </c>
      <c r="J6252" t="b">
        <v>1</v>
      </c>
      <c r="K6252" t="s">
        <v>31</v>
      </c>
      <c r="L6252" t="s">
        <v>32</v>
      </c>
      <c r="N6252">
        <v>61.159996032714837</v>
      </c>
      <c r="O6252" t="s">
        <v>4884</v>
      </c>
      <c r="P6252" t="s">
        <v>8377</v>
      </c>
    </row>
    <row r="6253" spans="1:16" x14ac:dyDescent="0.35">
      <c r="A6253" t="s">
        <v>6907</v>
      </c>
      <c r="B6253" t="s">
        <v>8637</v>
      </c>
      <c r="C6253" t="s">
        <v>4541</v>
      </c>
      <c r="D6253" t="s">
        <v>269</v>
      </c>
      <c r="E6253" t="s">
        <v>91</v>
      </c>
      <c r="F6253" t="b">
        <v>0</v>
      </c>
      <c r="G6253" t="s">
        <v>43</v>
      </c>
      <c r="H6253" s="1">
        <v>45728.793356481481</v>
      </c>
      <c r="I6253" t="b">
        <v>1</v>
      </c>
      <c r="J6253" t="b">
        <v>0</v>
      </c>
      <c r="K6253" t="s">
        <v>31</v>
      </c>
      <c r="L6253" t="s">
        <v>32</v>
      </c>
      <c r="N6253">
        <v>65</v>
      </c>
      <c r="O6253" t="s">
        <v>8638</v>
      </c>
      <c r="P6253" t="s">
        <v>3286</v>
      </c>
    </row>
    <row r="6254" spans="1:16" x14ac:dyDescent="0.35">
      <c r="A6254" t="s">
        <v>6907</v>
      </c>
      <c r="B6254" t="s">
        <v>8639</v>
      </c>
      <c r="C6254" t="s">
        <v>8640</v>
      </c>
      <c r="D6254" t="s">
        <v>36</v>
      </c>
      <c r="E6254" t="s">
        <v>20</v>
      </c>
      <c r="F6254" t="b">
        <v>0</v>
      </c>
      <c r="G6254" t="s">
        <v>52</v>
      </c>
      <c r="H6254" s="1">
        <v>45728.793703703697</v>
      </c>
      <c r="I6254" t="b">
        <v>0</v>
      </c>
      <c r="J6254" t="b">
        <v>1</v>
      </c>
      <c r="K6254" t="s">
        <v>31</v>
      </c>
      <c r="L6254" t="s">
        <v>22</v>
      </c>
      <c r="M6254">
        <v>119000</v>
      </c>
      <c r="O6254" t="s">
        <v>7600</v>
      </c>
      <c r="P6254" t="s">
        <v>8641</v>
      </c>
    </row>
    <row r="6255" spans="1:16" x14ac:dyDescent="0.35">
      <c r="A6255" t="s">
        <v>6907</v>
      </c>
      <c r="B6255" t="s">
        <v>8642</v>
      </c>
      <c r="C6255" t="s">
        <v>142</v>
      </c>
      <c r="D6255" t="s">
        <v>36</v>
      </c>
      <c r="E6255" t="s">
        <v>20</v>
      </c>
      <c r="F6255" t="b">
        <v>0</v>
      </c>
      <c r="G6255" t="s">
        <v>68</v>
      </c>
      <c r="H6255" s="1">
        <v>45728.835636574076</v>
      </c>
      <c r="I6255" t="b">
        <v>0</v>
      </c>
      <c r="J6255" t="b">
        <v>1</v>
      </c>
      <c r="K6255" t="s">
        <v>31</v>
      </c>
      <c r="L6255" t="s">
        <v>22</v>
      </c>
      <c r="M6255">
        <v>130500</v>
      </c>
      <c r="O6255" t="s">
        <v>8643</v>
      </c>
      <c r="P6255" t="s">
        <v>8644</v>
      </c>
    </row>
    <row r="6256" spans="1:16" x14ac:dyDescent="0.35">
      <c r="A6256" t="s">
        <v>6907</v>
      </c>
      <c r="B6256" t="s">
        <v>6943</v>
      </c>
      <c r="C6256" t="s">
        <v>2602</v>
      </c>
      <c r="D6256" t="s">
        <v>573</v>
      </c>
      <c r="E6256" t="s">
        <v>296</v>
      </c>
      <c r="F6256" t="b">
        <v>0</v>
      </c>
      <c r="G6256" t="s">
        <v>47</v>
      </c>
      <c r="H6256" s="1">
        <v>45728.835763888892</v>
      </c>
      <c r="I6256" t="b">
        <v>1</v>
      </c>
      <c r="J6256" t="b">
        <v>1</v>
      </c>
      <c r="K6256" t="s">
        <v>31</v>
      </c>
      <c r="L6256" t="s">
        <v>32</v>
      </c>
      <c r="N6256">
        <v>56.475002288818359</v>
      </c>
      <c r="O6256" t="s">
        <v>6944</v>
      </c>
      <c r="P6256" t="s">
        <v>6945</v>
      </c>
    </row>
    <row r="6257" spans="1:16" x14ac:dyDescent="0.35">
      <c r="A6257" t="s">
        <v>6907</v>
      </c>
      <c r="B6257" t="s">
        <v>8645</v>
      </c>
      <c r="C6257" t="s">
        <v>2273</v>
      </c>
      <c r="D6257" t="s">
        <v>110</v>
      </c>
      <c r="E6257" t="s">
        <v>20</v>
      </c>
      <c r="F6257" t="b">
        <v>0</v>
      </c>
      <c r="G6257" t="s">
        <v>30</v>
      </c>
      <c r="H6257" s="1">
        <v>45728.838194444441</v>
      </c>
      <c r="I6257" t="b">
        <v>0</v>
      </c>
      <c r="J6257" t="b">
        <v>1</v>
      </c>
      <c r="K6257" t="s">
        <v>31</v>
      </c>
      <c r="L6257" t="s">
        <v>22</v>
      </c>
      <c r="M6257">
        <v>98883</v>
      </c>
      <c r="O6257" t="s">
        <v>8646</v>
      </c>
      <c r="P6257" t="s">
        <v>8647</v>
      </c>
    </row>
    <row r="6258" spans="1:16" x14ac:dyDescent="0.35">
      <c r="A6258" t="s">
        <v>6907</v>
      </c>
      <c r="B6258" t="s">
        <v>8648</v>
      </c>
      <c r="C6258" t="s">
        <v>401</v>
      </c>
      <c r="D6258" t="s">
        <v>110</v>
      </c>
      <c r="E6258" t="s">
        <v>20</v>
      </c>
      <c r="F6258" t="b">
        <v>0</v>
      </c>
      <c r="G6258" t="s">
        <v>52</v>
      </c>
      <c r="H6258" s="1">
        <v>45728.917870370373</v>
      </c>
      <c r="I6258" t="b">
        <v>0</v>
      </c>
      <c r="J6258" t="b">
        <v>1</v>
      </c>
      <c r="K6258" t="s">
        <v>31</v>
      </c>
      <c r="L6258" t="s">
        <v>22</v>
      </c>
      <c r="M6258">
        <v>204500</v>
      </c>
      <c r="O6258" t="s">
        <v>8649</v>
      </c>
      <c r="P6258" t="s">
        <v>8650</v>
      </c>
    </row>
    <row r="6259" spans="1:16" x14ac:dyDescent="0.35">
      <c r="A6259" t="s">
        <v>6907</v>
      </c>
      <c r="B6259" t="s">
        <v>8651</v>
      </c>
      <c r="C6259" t="s">
        <v>1748</v>
      </c>
      <c r="D6259" t="s">
        <v>36</v>
      </c>
      <c r="E6259" t="s">
        <v>204</v>
      </c>
      <c r="F6259" t="b">
        <v>0</v>
      </c>
      <c r="G6259" t="s">
        <v>47</v>
      </c>
      <c r="H6259" s="1">
        <v>45728.971516203703</v>
      </c>
      <c r="I6259" t="b">
        <v>0</v>
      </c>
      <c r="J6259" t="b">
        <v>0</v>
      </c>
      <c r="K6259" t="s">
        <v>31</v>
      </c>
      <c r="L6259" t="s">
        <v>22</v>
      </c>
      <c r="M6259">
        <v>87000</v>
      </c>
      <c r="O6259" t="s">
        <v>1739</v>
      </c>
      <c r="P6259" t="s">
        <v>8652</v>
      </c>
    </row>
    <row r="6260" spans="1:16" x14ac:dyDescent="0.35">
      <c r="A6260" t="s">
        <v>6907</v>
      </c>
      <c r="B6260" t="s">
        <v>6935</v>
      </c>
      <c r="C6260" t="s">
        <v>7709</v>
      </c>
      <c r="D6260" t="s">
        <v>974</v>
      </c>
      <c r="E6260" t="s">
        <v>20</v>
      </c>
      <c r="F6260" t="b">
        <v>0</v>
      </c>
      <c r="G6260" t="s">
        <v>52</v>
      </c>
      <c r="H6260" s="1">
        <v>45729.001157407409</v>
      </c>
      <c r="I6260" t="b">
        <v>1</v>
      </c>
      <c r="J6260" t="b">
        <v>1</v>
      </c>
      <c r="K6260" t="s">
        <v>31</v>
      </c>
      <c r="L6260" t="s">
        <v>22</v>
      </c>
      <c r="M6260">
        <v>88582</v>
      </c>
      <c r="O6260" t="s">
        <v>4754</v>
      </c>
      <c r="P6260" t="s">
        <v>8609</v>
      </c>
    </row>
    <row r="6261" spans="1:16" x14ac:dyDescent="0.35">
      <c r="A6261" t="s">
        <v>6907</v>
      </c>
      <c r="B6261" t="s">
        <v>6907</v>
      </c>
      <c r="C6261" t="s">
        <v>8653</v>
      </c>
      <c r="D6261" t="s">
        <v>36</v>
      </c>
      <c r="E6261" t="s">
        <v>20</v>
      </c>
      <c r="F6261" t="b">
        <v>0</v>
      </c>
      <c r="G6261" t="s">
        <v>52</v>
      </c>
      <c r="H6261" s="1">
        <v>45729.001620370371</v>
      </c>
      <c r="I6261" t="b">
        <v>0</v>
      </c>
      <c r="J6261" t="b">
        <v>1</v>
      </c>
      <c r="K6261" t="s">
        <v>31</v>
      </c>
      <c r="L6261" t="s">
        <v>22</v>
      </c>
      <c r="M6261">
        <v>90000</v>
      </c>
      <c r="O6261" t="s">
        <v>194</v>
      </c>
      <c r="P6261" t="s">
        <v>8654</v>
      </c>
    </row>
    <row r="6262" spans="1:16" x14ac:dyDescent="0.35">
      <c r="A6262" t="s">
        <v>6907</v>
      </c>
      <c r="B6262" t="s">
        <v>7846</v>
      </c>
      <c r="C6262" t="s">
        <v>142</v>
      </c>
      <c r="D6262" t="s">
        <v>17445</v>
      </c>
      <c r="E6262" t="s">
        <v>20</v>
      </c>
      <c r="F6262" t="b">
        <v>0</v>
      </c>
      <c r="G6262" t="s">
        <v>43</v>
      </c>
      <c r="H6262" s="1">
        <v>45729.002337962957</v>
      </c>
      <c r="I6262" t="b">
        <v>0</v>
      </c>
      <c r="J6262" t="b">
        <v>0</v>
      </c>
      <c r="K6262" t="s">
        <v>31</v>
      </c>
      <c r="L6262" t="s">
        <v>22</v>
      </c>
      <c r="M6262">
        <v>166500</v>
      </c>
      <c r="O6262" t="s">
        <v>8660</v>
      </c>
      <c r="P6262" t="s">
        <v>7848</v>
      </c>
    </row>
    <row r="6263" spans="1:16" x14ac:dyDescent="0.35">
      <c r="A6263" t="s">
        <v>6907</v>
      </c>
      <c r="B6263" t="s">
        <v>7415</v>
      </c>
      <c r="C6263" t="s">
        <v>1188</v>
      </c>
      <c r="D6263" t="s">
        <v>110</v>
      </c>
      <c r="E6263" t="s">
        <v>20</v>
      </c>
      <c r="F6263" t="b">
        <v>0</v>
      </c>
      <c r="G6263" t="s">
        <v>47</v>
      </c>
      <c r="H6263" s="1">
        <v>45729.252337962957</v>
      </c>
      <c r="I6263" t="b">
        <v>0</v>
      </c>
      <c r="J6263" t="b">
        <v>1</v>
      </c>
      <c r="K6263" t="s">
        <v>31</v>
      </c>
      <c r="L6263" t="s">
        <v>22</v>
      </c>
      <c r="M6263">
        <v>128114.578125</v>
      </c>
      <c r="O6263" t="s">
        <v>8171</v>
      </c>
      <c r="P6263" t="s">
        <v>8172</v>
      </c>
    </row>
    <row r="6264" spans="1:16" x14ac:dyDescent="0.35">
      <c r="A6264" t="s">
        <v>6907</v>
      </c>
      <c r="B6264" t="s">
        <v>8610</v>
      </c>
      <c r="C6264" t="s">
        <v>994</v>
      </c>
      <c r="D6264" t="s">
        <v>29</v>
      </c>
      <c r="E6264" t="s">
        <v>20</v>
      </c>
      <c r="F6264" t="b">
        <v>0</v>
      </c>
      <c r="G6264" t="s">
        <v>994</v>
      </c>
      <c r="H6264" s="1">
        <v>45729.263842592591</v>
      </c>
      <c r="I6264" t="b">
        <v>1</v>
      </c>
      <c r="J6264" t="b">
        <v>0</v>
      </c>
      <c r="K6264" t="s">
        <v>994</v>
      </c>
      <c r="L6264" t="s">
        <v>22</v>
      </c>
      <c r="M6264">
        <v>162500</v>
      </c>
      <c r="O6264" t="s">
        <v>8611</v>
      </c>
      <c r="P6264" t="s">
        <v>8612</v>
      </c>
    </row>
    <row r="6265" spans="1:16" x14ac:dyDescent="0.35">
      <c r="A6265" t="s">
        <v>6907</v>
      </c>
      <c r="B6265" t="s">
        <v>7048</v>
      </c>
      <c r="C6265" t="s">
        <v>1157</v>
      </c>
      <c r="D6265" t="s">
        <v>2865</v>
      </c>
      <c r="E6265" t="s">
        <v>20</v>
      </c>
      <c r="F6265" t="b">
        <v>0</v>
      </c>
      <c r="G6265" t="s">
        <v>382</v>
      </c>
      <c r="H6265" s="1">
        <v>45729.285879629628</v>
      </c>
      <c r="I6265" t="b">
        <v>1</v>
      </c>
      <c r="J6265" t="b">
        <v>0</v>
      </c>
      <c r="K6265" t="s">
        <v>382</v>
      </c>
      <c r="L6265" t="s">
        <v>22</v>
      </c>
      <c r="M6265">
        <v>410000</v>
      </c>
      <c r="O6265" t="s">
        <v>1911</v>
      </c>
    </row>
    <row r="6266" spans="1:16" x14ac:dyDescent="0.35">
      <c r="A6266" t="s">
        <v>6907</v>
      </c>
      <c r="B6266" t="s">
        <v>6907</v>
      </c>
      <c r="C6266" t="s">
        <v>347</v>
      </c>
      <c r="D6266" t="s">
        <v>42</v>
      </c>
      <c r="E6266" t="s">
        <v>20</v>
      </c>
      <c r="F6266" t="b">
        <v>0</v>
      </c>
      <c r="G6266" t="s">
        <v>68</v>
      </c>
      <c r="H6266" s="1">
        <v>45729.346805555557</v>
      </c>
      <c r="I6266" t="b">
        <v>0</v>
      </c>
      <c r="J6266" t="b">
        <v>0</v>
      </c>
      <c r="K6266" t="s">
        <v>31</v>
      </c>
      <c r="L6266" t="s">
        <v>32</v>
      </c>
      <c r="N6266">
        <v>42.5</v>
      </c>
      <c r="O6266" t="s">
        <v>8663</v>
      </c>
      <c r="P6266" t="s">
        <v>8664</v>
      </c>
    </row>
    <row r="6267" spans="1:16" x14ac:dyDescent="0.35">
      <c r="A6267" t="s">
        <v>6907</v>
      </c>
      <c r="B6267" t="s">
        <v>8613</v>
      </c>
      <c r="C6267" t="s">
        <v>5687</v>
      </c>
      <c r="D6267" t="s">
        <v>110</v>
      </c>
      <c r="E6267" t="s">
        <v>20</v>
      </c>
      <c r="F6267" t="b">
        <v>0</v>
      </c>
      <c r="G6267" t="s">
        <v>47</v>
      </c>
      <c r="H6267" s="1">
        <v>45729.37667824074</v>
      </c>
      <c r="I6267" t="b">
        <v>0</v>
      </c>
      <c r="J6267" t="b">
        <v>1</v>
      </c>
      <c r="K6267" t="s">
        <v>31</v>
      </c>
      <c r="L6267" t="s">
        <v>22</v>
      </c>
      <c r="M6267">
        <v>90750</v>
      </c>
      <c r="O6267" t="s">
        <v>2028</v>
      </c>
      <c r="P6267" t="s">
        <v>8614</v>
      </c>
    </row>
    <row r="6268" spans="1:16" x14ac:dyDescent="0.35">
      <c r="A6268" t="s">
        <v>6907</v>
      </c>
      <c r="B6268" t="s">
        <v>8615</v>
      </c>
      <c r="C6268" t="s">
        <v>533</v>
      </c>
      <c r="D6268" t="s">
        <v>3130</v>
      </c>
      <c r="E6268" t="s">
        <v>20</v>
      </c>
      <c r="F6268" t="b">
        <v>0</v>
      </c>
      <c r="G6268" t="s">
        <v>52</v>
      </c>
      <c r="H6268" s="1">
        <v>45729.377337962957</v>
      </c>
      <c r="I6268" t="b">
        <v>0</v>
      </c>
      <c r="J6268" t="b">
        <v>1</v>
      </c>
      <c r="K6268" t="s">
        <v>31</v>
      </c>
      <c r="L6268" t="s">
        <v>22</v>
      </c>
      <c r="M6268">
        <v>207000</v>
      </c>
      <c r="O6268" t="s">
        <v>3479</v>
      </c>
      <c r="P6268" t="s">
        <v>6917</v>
      </c>
    </row>
    <row r="6269" spans="1:16" x14ac:dyDescent="0.35">
      <c r="A6269" t="s">
        <v>6907</v>
      </c>
      <c r="B6269" t="s">
        <v>8665</v>
      </c>
      <c r="C6269" t="s">
        <v>1443</v>
      </c>
      <c r="D6269" t="s">
        <v>36</v>
      </c>
      <c r="E6269" t="s">
        <v>20</v>
      </c>
      <c r="F6269" t="b">
        <v>0</v>
      </c>
      <c r="G6269" t="s">
        <v>52</v>
      </c>
      <c r="H6269" s="1">
        <v>45729.420219907413</v>
      </c>
      <c r="I6269" t="b">
        <v>0</v>
      </c>
      <c r="J6269" t="b">
        <v>1</v>
      </c>
      <c r="K6269" t="s">
        <v>31</v>
      </c>
      <c r="L6269" t="s">
        <v>22</v>
      </c>
      <c r="M6269">
        <v>180000</v>
      </c>
      <c r="O6269" t="s">
        <v>8666</v>
      </c>
      <c r="P6269" t="s">
        <v>8667</v>
      </c>
    </row>
    <row r="6270" spans="1:16" x14ac:dyDescent="0.35">
      <c r="A6270" t="s">
        <v>6907</v>
      </c>
      <c r="B6270" t="s">
        <v>7004</v>
      </c>
      <c r="C6270" t="s">
        <v>2933</v>
      </c>
      <c r="D6270" t="s">
        <v>29</v>
      </c>
      <c r="E6270" t="s">
        <v>296</v>
      </c>
      <c r="F6270" t="b">
        <v>0</v>
      </c>
      <c r="G6270" t="s">
        <v>52</v>
      </c>
      <c r="H6270" s="1">
        <v>45729.432141203702</v>
      </c>
      <c r="I6270" t="b">
        <v>0</v>
      </c>
      <c r="J6270" t="b">
        <v>1</v>
      </c>
      <c r="K6270" t="s">
        <v>31</v>
      </c>
      <c r="L6270" t="s">
        <v>22</v>
      </c>
      <c r="M6270">
        <v>175500</v>
      </c>
      <c r="O6270" t="s">
        <v>1225</v>
      </c>
      <c r="P6270" t="s">
        <v>7009</v>
      </c>
    </row>
    <row r="6271" spans="1:16" x14ac:dyDescent="0.35">
      <c r="A6271" t="s">
        <v>6907</v>
      </c>
      <c r="B6271" t="s">
        <v>8616</v>
      </c>
      <c r="C6271" t="s">
        <v>577</v>
      </c>
      <c r="D6271" t="s">
        <v>36</v>
      </c>
      <c r="E6271" t="s">
        <v>20</v>
      </c>
      <c r="F6271" t="b">
        <v>0</v>
      </c>
      <c r="G6271" t="s">
        <v>52</v>
      </c>
      <c r="H6271" s="1">
        <v>45729.501006944447</v>
      </c>
      <c r="I6271" t="b">
        <v>0</v>
      </c>
      <c r="J6271" t="b">
        <v>1</v>
      </c>
      <c r="K6271" t="s">
        <v>31</v>
      </c>
      <c r="L6271" t="s">
        <v>22</v>
      </c>
      <c r="M6271">
        <v>122900</v>
      </c>
      <c r="O6271" t="s">
        <v>209</v>
      </c>
      <c r="P6271" t="s">
        <v>8617</v>
      </c>
    </row>
    <row r="6272" spans="1:16" x14ac:dyDescent="0.35">
      <c r="A6272" t="s">
        <v>6907</v>
      </c>
      <c r="B6272" t="s">
        <v>8047</v>
      </c>
      <c r="C6272" t="s">
        <v>1718</v>
      </c>
      <c r="D6272" t="s">
        <v>36</v>
      </c>
      <c r="E6272" t="s">
        <v>20</v>
      </c>
      <c r="F6272" t="b">
        <v>0</v>
      </c>
      <c r="G6272" t="s">
        <v>47</v>
      </c>
      <c r="H6272" s="1">
        <v>45729.501400462963</v>
      </c>
      <c r="I6272" t="b">
        <v>0</v>
      </c>
      <c r="J6272" t="b">
        <v>0</v>
      </c>
      <c r="K6272" t="s">
        <v>31</v>
      </c>
      <c r="L6272" t="s">
        <v>22</v>
      </c>
      <c r="M6272">
        <v>82850</v>
      </c>
      <c r="O6272" t="s">
        <v>209</v>
      </c>
      <c r="P6272" t="s">
        <v>8048</v>
      </c>
    </row>
    <row r="6273" spans="1:16" x14ac:dyDescent="0.35">
      <c r="A6273" t="s">
        <v>6907</v>
      </c>
      <c r="B6273" t="s">
        <v>8616</v>
      </c>
      <c r="C6273" t="s">
        <v>5914</v>
      </c>
      <c r="D6273" t="s">
        <v>36</v>
      </c>
      <c r="E6273" t="s">
        <v>20</v>
      </c>
      <c r="F6273" t="b">
        <v>0</v>
      </c>
      <c r="G6273" t="s">
        <v>47</v>
      </c>
      <c r="H6273" s="1">
        <v>45729.502187500002</v>
      </c>
      <c r="I6273" t="b">
        <v>0</v>
      </c>
      <c r="J6273" t="b">
        <v>1</v>
      </c>
      <c r="K6273" t="s">
        <v>31</v>
      </c>
      <c r="L6273" t="s">
        <v>22</v>
      </c>
      <c r="M6273">
        <v>122900</v>
      </c>
      <c r="O6273" t="s">
        <v>209</v>
      </c>
      <c r="P6273" t="s">
        <v>8617</v>
      </c>
    </row>
    <row r="6274" spans="1:16" x14ac:dyDescent="0.35">
      <c r="A6274" t="s">
        <v>6907</v>
      </c>
      <c r="B6274" t="s">
        <v>8618</v>
      </c>
      <c r="C6274" t="s">
        <v>4826</v>
      </c>
      <c r="D6274" t="s">
        <v>110</v>
      </c>
      <c r="E6274" t="s">
        <v>20</v>
      </c>
      <c r="F6274" t="b">
        <v>0</v>
      </c>
      <c r="G6274" t="s">
        <v>52</v>
      </c>
      <c r="H6274" s="1">
        <v>45729.543055555558</v>
      </c>
      <c r="I6274" t="b">
        <v>0</v>
      </c>
      <c r="J6274" t="b">
        <v>1</v>
      </c>
      <c r="K6274" t="s">
        <v>31</v>
      </c>
      <c r="L6274" t="s">
        <v>32</v>
      </c>
      <c r="N6274">
        <v>63.5</v>
      </c>
      <c r="O6274" t="s">
        <v>981</v>
      </c>
      <c r="P6274" t="s">
        <v>8619</v>
      </c>
    </row>
    <row r="6275" spans="1:16" x14ac:dyDescent="0.35">
      <c r="A6275" t="s">
        <v>6907</v>
      </c>
      <c r="B6275" t="s">
        <v>6907</v>
      </c>
      <c r="C6275" t="s">
        <v>4798</v>
      </c>
      <c r="D6275" t="s">
        <v>17437</v>
      </c>
      <c r="E6275" t="s">
        <v>20</v>
      </c>
      <c r="F6275" t="b">
        <v>0</v>
      </c>
      <c r="G6275" t="s">
        <v>47</v>
      </c>
      <c r="H6275" s="1">
        <v>45729.554652777777</v>
      </c>
      <c r="I6275" t="b">
        <v>1</v>
      </c>
      <c r="J6275" t="b">
        <v>0</v>
      </c>
      <c r="K6275" t="s">
        <v>31</v>
      </c>
      <c r="L6275" t="s">
        <v>22</v>
      </c>
      <c r="M6275">
        <v>130000</v>
      </c>
      <c r="O6275" t="s">
        <v>61</v>
      </c>
      <c r="P6275" t="s">
        <v>8620</v>
      </c>
    </row>
    <row r="6276" spans="1:16" x14ac:dyDescent="0.35">
      <c r="A6276" t="s">
        <v>6907</v>
      </c>
      <c r="B6276" t="s">
        <v>8668</v>
      </c>
      <c r="C6276" t="s">
        <v>6925</v>
      </c>
      <c r="D6276" t="s">
        <v>573</v>
      </c>
      <c r="E6276" t="s">
        <v>20</v>
      </c>
      <c r="F6276" t="b">
        <v>0</v>
      </c>
      <c r="G6276" t="s">
        <v>994</v>
      </c>
      <c r="H6276" s="1">
        <v>45729.57135416667</v>
      </c>
      <c r="I6276" t="b">
        <v>0</v>
      </c>
      <c r="J6276" t="b">
        <v>0</v>
      </c>
      <c r="K6276" t="s">
        <v>994</v>
      </c>
      <c r="L6276" t="s">
        <v>32</v>
      </c>
      <c r="N6276">
        <v>24.819999694824219</v>
      </c>
      <c r="O6276" t="s">
        <v>4257</v>
      </c>
      <c r="P6276" t="s">
        <v>8669</v>
      </c>
    </row>
    <row r="6277" spans="1:16" x14ac:dyDescent="0.35">
      <c r="A6277" t="s">
        <v>6907</v>
      </c>
      <c r="B6277" t="s">
        <v>6907</v>
      </c>
      <c r="C6277" t="s">
        <v>8655</v>
      </c>
      <c r="D6277" t="s">
        <v>110</v>
      </c>
      <c r="E6277" t="s">
        <v>20</v>
      </c>
      <c r="F6277" t="b">
        <v>0</v>
      </c>
      <c r="G6277" t="s">
        <v>47</v>
      </c>
      <c r="H6277" s="1">
        <v>45729.585625</v>
      </c>
      <c r="I6277" t="b">
        <v>1</v>
      </c>
      <c r="J6277" t="b">
        <v>1</v>
      </c>
      <c r="K6277" t="s">
        <v>31</v>
      </c>
      <c r="L6277" t="s">
        <v>22</v>
      </c>
      <c r="M6277">
        <v>128825</v>
      </c>
      <c r="O6277" t="s">
        <v>3131</v>
      </c>
      <c r="P6277" t="s">
        <v>8656</v>
      </c>
    </row>
    <row r="6278" spans="1:16" x14ac:dyDescent="0.35">
      <c r="A6278" t="s">
        <v>6907</v>
      </c>
      <c r="B6278" t="s">
        <v>8670</v>
      </c>
      <c r="C6278" t="s">
        <v>8671</v>
      </c>
      <c r="D6278" t="s">
        <v>573</v>
      </c>
      <c r="E6278" t="s">
        <v>20</v>
      </c>
      <c r="F6278" t="b">
        <v>0</v>
      </c>
      <c r="G6278" t="s">
        <v>68</v>
      </c>
      <c r="H6278" s="1">
        <v>45729.586099537039</v>
      </c>
      <c r="I6278" t="b">
        <v>0</v>
      </c>
      <c r="J6278" t="b">
        <v>0</v>
      </c>
      <c r="K6278" t="s">
        <v>31</v>
      </c>
      <c r="L6278" t="s">
        <v>32</v>
      </c>
      <c r="N6278">
        <v>34.334999084472663</v>
      </c>
      <c r="O6278" t="s">
        <v>3632</v>
      </c>
      <c r="P6278" t="s">
        <v>8672</v>
      </c>
    </row>
    <row r="6279" spans="1:16" x14ac:dyDescent="0.35">
      <c r="A6279" t="s">
        <v>6907</v>
      </c>
      <c r="B6279" t="s">
        <v>8272</v>
      </c>
      <c r="C6279" t="s">
        <v>56</v>
      </c>
      <c r="D6279" t="s">
        <v>36</v>
      </c>
      <c r="E6279" t="s">
        <v>20</v>
      </c>
      <c r="F6279" t="b">
        <v>0</v>
      </c>
      <c r="G6279" t="s">
        <v>52</v>
      </c>
      <c r="H6279" s="1">
        <v>45729.627858796302</v>
      </c>
      <c r="I6279" t="b">
        <v>0</v>
      </c>
      <c r="J6279" t="b">
        <v>0</v>
      </c>
      <c r="K6279" t="s">
        <v>31</v>
      </c>
      <c r="L6279" t="s">
        <v>22</v>
      </c>
      <c r="M6279">
        <v>258300</v>
      </c>
      <c r="O6279" t="s">
        <v>1620</v>
      </c>
      <c r="P6279" t="s">
        <v>8273</v>
      </c>
    </row>
    <row r="6280" spans="1:16" x14ac:dyDescent="0.35">
      <c r="A6280" t="s">
        <v>6907</v>
      </c>
      <c r="B6280" t="s">
        <v>6907</v>
      </c>
      <c r="C6280" t="s">
        <v>8621</v>
      </c>
      <c r="D6280" t="s">
        <v>36</v>
      </c>
      <c r="E6280" t="s">
        <v>20</v>
      </c>
      <c r="F6280" t="b">
        <v>0</v>
      </c>
      <c r="G6280" t="s">
        <v>30</v>
      </c>
      <c r="H6280" s="1">
        <v>45729.629131944443</v>
      </c>
      <c r="I6280" t="b">
        <v>0</v>
      </c>
      <c r="J6280" t="b">
        <v>1</v>
      </c>
      <c r="K6280" t="s">
        <v>31</v>
      </c>
      <c r="L6280" t="s">
        <v>22</v>
      </c>
      <c r="M6280">
        <v>187153</v>
      </c>
      <c r="O6280" t="s">
        <v>209</v>
      </c>
      <c r="P6280" t="s">
        <v>8622</v>
      </c>
    </row>
    <row r="6281" spans="1:16" x14ac:dyDescent="0.35">
      <c r="A6281" t="s">
        <v>6907</v>
      </c>
      <c r="B6281" t="s">
        <v>7283</v>
      </c>
      <c r="C6281" t="s">
        <v>272</v>
      </c>
      <c r="D6281" t="s">
        <v>36</v>
      </c>
      <c r="E6281" t="s">
        <v>20</v>
      </c>
      <c r="F6281" t="b">
        <v>0</v>
      </c>
      <c r="G6281" t="s">
        <v>52</v>
      </c>
      <c r="H6281" s="1">
        <v>45729.641516203701</v>
      </c>
      <c r="I6281" t="b">
        <v>0</v>
      </c>
      <c r="J6281" t="b">
        <v>0</v>
      </c>
      <c r="K6281" t="s">
        <v>31</v>
      </c>
      <c r="L6281" t="s">
        <v>22</v>
      </c>
      <c r="M6281">
        <v>130000</v>
      </c>
      <c r="O6281" t="s">
        <v>7284</v>
      </c>
    </row>
    <row r="6282" spans="1:16" x14ac:dyDescent="0.35">
      <c r="A6282" t="s">
        <v>6907</v>
      </c>
      <c r="B6282" t="s">
        <v>8500</v>
      </c>
      <c r="C6282" t="s">
        <v>609</v>
      </c>
      <c r="D6282" t="s">
        <v>110</v>
      </c>
      <c r="E6282" t="s">
        <v>91</v>
      </c>
      <c r="F6282" t="b">
        <v>0</v>
      </c>
      <c r="G6282" t="s">
        <v>52</v>
      </c>
      <c r="H6282" s="1">
        <v>45729.668414351851</v>
      </c>
      <c r="I6282" t="b">
        <v>1</v>
      </c>
      <c r="J6282" t="b">
        <v>0</v>
      </c>
      <c r="K6282" t="s">
        <v>31</v>
      </c>
      <c r="L6282" t="s">
        <v>32</v>
      </c>
      <c r="N6282">
        <v>60</v>
      </c>
      <c r="O6282" t="s">
        <v>8661</v>
      </c>
      <c r="P6282" t="s">
        <v>8662</v>
      </c>
    </row>
    <row r="6283" spans="1:16" x14ac:dyDescent="0.35">
      <c r="A6283" t="s">
        <v>6907</v>
      </c>
      <c r="B6283" t="s">
        <v>7980</v>
      </c>
      <c r="C6283" t="s">
        <v>7981</v>
      </c>
      <c r="D6283" t="s">
        <v>17535</v>
      </c>
      <c r="E6283" t="s">
        <v>20</v>
      </c>
      <c r="F6283" t="b">
        <v>0</v>
      </c>
      <c r="G6283" t="s">
        <v>1902</v>
      </c>
      <c r="H6283" s="1">
        <v>45729.685069444437</v>
      </c>
      <c r="I6283" t="b">
        <v>0</v>
      </c>
      <c r="J6283" t="b">
        <v>0</v>
      </c>
      <c r="K6283" t="s">
        <v>1902</v>
      </c>
      <c r="L6283" t="s">
        <v>22</v>
      </c>
      <c r="M6283">
        <v>28000</v>
      </c>
      <c r="O6283" t="s">
        <v>7982</v>
      </c>
    </row>
    <row r="6284" spans="1:16" x14ac:dyDescent="0.35">
      <c r="A6284" t="s">
        <v>6907</v>
      </c>
      <c r="B6284" t="s">
        <v>8623</v>
      </c>
      <c r="C6284" t="s">
        <v>597</v>
      </c>
      <c r="D6284" t="s">
        <v>36</v>
      </c>
      <c r="E6284" t="s">
        <v>20</v>
      </c>
      <c r="F6284" t="b">
        <v>0</v>
      </c>
      <c r="G6284" t="s">
        <v>52</v>
      </c>
      <c r="H6284" s="1">
        <v>45729.710231481477</v>
      </c>
      <c r="I6284" t="b">
        <v>0</v>
      </c>
      <c r="J6284" t="b">
        <v>1</v>
      </c>
      <c r="K6284" t="s">
        <v>31</v>
      </c>
      <c r="L6284" t="s">
        <v>22</v>
      </c>
      <c r="M6284">
        <v>162500</v>
      </c>
      <c r="O6284" t="s">
        <v>53</v>
      </c>
      <c r="P6284" t="s">
        <v>8624</v>
      </c>
    </row>
    <row r="6285" spans="1:16" x14ac:dyDescent="0.35">
      <c r="A6285" t="s">
        <v>6907</v>
      </c>
      <c r="B6285" t="s">
        <v>8625</v>
      </c>
      <c r="C6285" t="s">
        <v>4265</v>
      </c>
      <c r="D6285" t="s">
        <v>29</v>
      </c>
      <c r="E6285" t="s">
        <v>20</v>
      </c>
      <c r="F6285" t="b">
        <v>0</v>
      </c>
      <c r="G6285" t="s">
        <v>52</v>
      </c>
      <c r="H6285" s="1">
        <v>45729.710277777784</v>
      </c>
      <c r="I6285" t="b">
        <v>0</v>
      </c>
      <c r="J6285" t="b">
        <v>1</v>
      </c>
      <c r="K6285" t="s">
        <v>31</v>
      </c>
      <c r="L6285" t="s">
        <v>22</v>
      </c>
      <c r="M6285">
        <v>135000</v>
      </c>
      <c r="O6285" t="s">
        <v>8626</v>
      </c>
      <c r="P6285" t="s">
        <v>8627</v>
      </c>
    </row>
    <row r="6286" spans="1:16" x14ac:dyDescent="0.35">
      <c r="A6286" t="s">
        <v>6907</v>
      </c>
      <c r="B6286" t="s">
        <v>6907</v>
      </c>
      <c r="C6286" t="s">
        <v>18</v>
      </c>
      <c r="D6286" t="s">
        <v>19</v>
      </c>
      <c r="E6286" t="s">
        <v>20</v>
      </c>
      <c r="F6286" t="b">
        <v>1</v>
      </c>
      <c r="G6286" t="s">
        <v>6930</v>
      </c>
      <c r="H6286" s="1">
        <v>45729.710682870369</v>
      </c>
      <c r="I6286" t="b">
        <v>0</v>
      </c>
      <c r="J6286" t="b">
        <v>0</v>
      </c>
      <c r="K6286" t="s">
        <v>6930</v>
      </c>
      <c r="L6286" t="s">
        <v>22</v>
      </c>
      <c r="M6286">
        <v>37500</v>
      </c>
      <c r="O6286" t="s">
        <v>8120</v>
      </c>
      <c r="P6286" t="s">
        <v>8121</v>
      </c>
    </row>
    <row r="6287" spans="1:16" x14ac:dyDescent="0.35">
      <c r="A6287" t="s">
        <v>6907</v>
      </c>
      <c r="B6287" t="s">
        <v>8628</v>
      </c>
      <c r="C6287" t="s">
        <v>8629</v>
      </c>
      <c r="D6287" t="s">
        <v>115</v>
      </c>
      <c r="E6287" t="s">
        <v>20</v>
      </c>
      <c r="F6287" t="b">
        <v>0</v>
      </c>
      <c r="G6287" t="s">
        <v>105</v>
      </c>
      <c r="H6287" s="1">
        <v>45729.712916666656</v>
      </c>
      <c r="I6287" t="b">
        <v>0</v>
      </c>
      <c r="J6287" t="b">
        <v>0</v>
      </c>
      <c r="K6287" t="s">
        <v>105</v>
      </c>
      <c r="L6287" t="s">
        <v>22</v>
      </c>
      <c r="M6287">
        <v>110000</v>
      </c>
      <c r="O6287" t="s">
        <v>8630</v>
      </c>
      <c r="P6287" t="s">
        <v>8631</v>
      </c>
    </row>
    <row r="6288" spans="1:16" x14ac:dyDescent="0.35">
      <c r="A6288" t="s">
        <v>6907</v>
      </c>
      <c r="B6288" t="s">
        <v>8632</v>
      </c>
      <c r="C6288" t="s">
        <v>8633</v>
      </c>
      <c r="D6288" t="s">
        <v>110</v>
      </c>
      <c r="E6288" t="s">
        <v>760</v>
      </c>
      <c r="F6288" t="b">
        <v>0</v>
      </c>
      <c r="G6288" t="s">
        <v>994</v>
      </c>
      <c r="H6288" s="1">
        <v>45729.738020833327</v>
      </c>
      <c r="I6288" t="b">
        <v>0</v>
      </c>
      <c r="J6288" t="b">
        <v>0</v>
      </c>
      <c r="K6288" t="s">
        <v>994</v>
      </c>
      <c r="L6288" t="s">
        <v>32</v>
      </c>
      <c r="N6288">
        <v>32.5</v>
      </c>
      <c r="O6288" t="s">
        <v>8634</v>
      </c>
    </row>
    <row r="6289" spans="1:16" x14ac:dyDescent="0.35">
      <c r="A6289" t="s">
        <v>6907</v>
      </c>
      <c r="B6289" t="s">
        <v>8657</v>
      </c>
      <c r="C6289" t="s">
        <v>649</v>
      </c>
      <c r="D6289" t="s">
        <v>249</v>
      </c>
      <c r="E6289" t="s">
        <v>20</v>
      </c>
      <c r="F6289" t="b">
        <v>0</v>
      </c>
      <c r="G6289" t="s">
        <v>52</v>
      </c>
      <c r="H6289" s="1">
        <v>45729.751516203702</v>
      </c>
      <c r="I6289" t="b">
        <v>0</v>
      </c>
      <c r="J6289" t="b">
        <v>0</v>
      </c>
      <c r="K6289" t="s">
        <v>31</v>
      </c>
      <c r="L6289" t="s">
        <v>22</v>
      </c>
      <c r="M6289">
        <v>184799.5</v>
      </c>
      <c r="O6289" t="s">
        <v>8658</v>
      </c>
      <c r="P6289" t="s">
        <v>8659</v>
      </c>
    </row>
    <row r="6290" spans="1:16" x14ac:dyDescent="0.35">
      <c r="A6290" t="s">
        <v>6907</v>
      </c>
      <c r="B6290" t="s">
        <v>8635</v>
      </c>
      <c r="C6290" t="s">
        <v>95</v>
      </c>
      <c r="D6290" t="s">
        <v>269</v>
      </c>
      <c r="E6290" t="s">
        <v>20</v>
      </c>
      <c r="F6290" t="b">
        <v>0</v>
      </c>
      <c r="G6290" t="s">
        <v>52</v>
      </c>
      <c r="H6290" s="1">
        <v>45729.752106481479</v>
      </c>
      <c r="I6290" t="b">
        <v>1</v>
      </c>
      <c r="J6290" t="b">
        <v>0</v>
      </c>
      <c r="K6290" t="s">
        <v>31</v>
      </c>
      <c r="L6290" t="s">
        <v>22</v>
      </c>
      <c r="M6290">
        <v>95000</v>
      </c>
      <c r="O6290" t="s">
        <v>8636</v>
      </c>
      <c r="P6290" t="s">
        <v>340</v>
      </c>
    </row>
    <row r="6291" spans="1:16" x14ac:dyDescent="0.35">
      <c r="A6291" t="s">
        <v>6907</v>
      </c>
      <c r="B6291" t="s">
        <v>8376</v>
      </c>
      <c r="C6291" t="s">
        <v>2284</v>
      </c>
      <c r="D6291" t="s">
        <v>573</v>
      </c>
      <c r="E6291" t="s">
        <v>20</v>
      </c>
      <c r="F6291" t="b">
        <v>0</v>
      </c>
      <c r="G6291" t="s">
        <v>171</v>
      </c>
      <c r="H6291" s="1">
        <v>45729.768310185187</v>
      </c>
      <c r="I6291" t="b">
        <v>0</v>
      </c>
      <c r="J6291" t="b">
        <v>1</v>
      </c>
      <c r="K6291" t="s">
        <v>31</v>
      </c>
      <c r="L6291" t="s">
        <v>32</v>
      </c>
      <c r="N6291">
        <v>61.159996032714837</v>
      </c>
      <c r="O6291" t="s">
        <v>4884</v>
      </c>
      <c r="P6291" t="s">
        <v>8377</v>
      </c>
    </row>
    <row r="6292" spans="1:16" x14ac:dyDescent="0.35">
      <c r="A6292" t="s">
        <v>6907</v>
      </c>
      <c r="B6292" t="s">
        <v>8637</v>
      </c>
      <c r="C6292" t="s">
        <v>4541</v>
      </c>
      <c r="D6292" t="s">
        <v>269</v>
      </c>
      <c r="E6292" t="s">
        <v>91</v>
      </c>
      <c r="F6292" t="b">
        <v>0</v>
      </c>
      <c r="G6292" t="s">
        <v>43</v>
      </c>
      <c r="H6292" s="1">
        <v>45729.793356481481</v>
      </c>
      <c r="I6292" t="b">
        <v>1</v>
      </c>
      <c r="J6292" t="b">
        <v>0</v>
      </c>
      <c r="K6292" t="s">
        <v>31</v>
      </c>
      <c r="L6292" t="s">
        <v>32</v>
      </c>
      <c r="N6292">
        <v>65</v>
      </c>
      <c r="O6292" t="s">
        <v>8638</v>
      </c>
      <c r="P6292" t="s">
        <v>3286</v>
      </c>
    </row>
    <row r="6293" spans="1:16" x14ac:dyDescent="0.35">
      <c r="A6293" t="s">
        <v>6907</v>
      </c>
      <c r="B6293" t="s">
        <v>8639</v>
      </c>
      <c r="C6293" t="s">
        <v>8640</v>
      </c>
      <c r="D6293" t="s">
        <v>36</v>
      </c>
      <c r="E6293" t="s">
        <v>20</v>
      </c>
      <c r="F6293" t="b">
        <v>0</v>
      </c>
      <c r="G6293" t="s">
        <v>52</v>
      </c>
      <c r="H6293" s="1">
        <v>45729.793703703697</v>
      </c>
      <c r="I6293" t="b">
        <v>0</v>
      </c>
      <c r="J6293" t="b">
        <v>1</v>
      </c>
      <c r="K6293" t="s">
        <v>31</v>
      </c>
      <c r="L6293" t="s">
        <v>22</v>
      </c>
      <c r="M6293">
        <v>119000</v>
      </c>
      <c r="O6293" t="s">
        <v>7600</v>
      </c>
      <c r="P6293" t="s">
        <v>8641</v>
      </c>
    </row>
    <row r="6294" spans="1:16" x14ac:dyDescent="0.35">
      <c r="A6294" t="s">
        <v>6907</v>
      </c>
      <c r="B6294" t="s">
        <v>8642</v>
      </c>
      <c r="C6294" t="s">
        <v>142</v>
      </c>
      <c r="D6294" t="s">
        <v>36</v>
      </c>
      <c r="E6294" t="s">
        <v>20</v>
      </c>
      <c r="F6294" t="b">
        <v>0</v>
      </c>
      <c r="G6294" t="s">
        <v>68</v>
      </c>
      <c r="H6294" s="1">
        <v>45729.835636574076</v>
      </c>
      <c r="I6294" t="b">
        <v>0</v>
      </c>
      <c r="J6294" t="b">
        <v>1</v>
      </c>
      <c r="K6294" t="s">
        <v>31</v>
      </c>
      <c r="L6294" t="s">
        <v>22</v>
      </c>
      <c r="M6294">
        <v>130500</v>
      </c>
      <c r="O6294" t="s">
        <v>8643</v>
      </c>
      <c r="P6294" t="s">
        <v>8644</v>
      </c>
    </row>
    <row r="6295" spans="1:16" x14ac:dyDescent="0.35">
      <c r="A6295" t="s">
        <v>6907</v>
      </c>
      <c r="B6295" t="s">
        <v>6943</v>
      </c>
      <c r="C6295" t="s">
        <v>2602</v>
      </c>
      <c r="D6295" t="s">
        <v>573</v>
      </c>
      <c r="E6295" t="s">
        <v>296</v>
      </c>
      <c r="F6295" t="b">
        <v>0</v>
      </c>
      <c r="G6295" t="s">
        <v>47</v>
      </c>
      <c r="H6295" s="1">
        <v>45729.835763888892</v>
      </c>
      <c r="I6295" t="b">
        <v>1</v>
      </c>
      <c r="J6295" t="b">
        <v>1</v>
      </c>
      <c r="K6295" t="s">
        <v>31</v>
      </c>
      <c r="L6295" t="s">
        <v>32</v>
      </c>
      <c r="N6295">
        <v>56.475002288818359</v>
      </c>
      <c r="O6295" t="s">
        <v>6944</v>
      </c>
      <c r="P6295" t="s">
        <v>6945</v>
      </c>
    </row>
    <row r="6296" spans="1:16" x14ac:dyDescent="0.35">
      <c r="A6296" t="s">
        <v>6907</v>
      </c>
      <c r="B6296" t="s">
        <v>8645</v>
      </c>
      <c r="C6296" t="s">
        <v>2273</v>
      </c>
      <c r="D6296" t="s">
        <v>110</v>
      </c>
      <c r="E6296" t="s">
        <v>20</v>
      </c>
      <c r="F6296" t="b">
        <v>0</v>
      </c>
      <c r="G6296" t="s">
        <v>30</v>
      </c>
      <c r="H6296" s="1">
        <v>45729.838194444441</v>
      </c>
      <c r="I6296" t="b">
        <v>0</v>
      </c>
      <c r="J6296" t="b">
        <v>1</v>
      </c>
      <c r="K6296" t="s">
        <v>31</v>
      </c>
      <c r="L6296" t="s">
        <v>22</v>
      </c>
      <c r="M6296">
        <v>98883</v>
      </c>
      <c r="O6296" t="s">
        <v>8646</v>
      </c>
      <c r="P6296" t="s">
        <v>8647</v>
      </c>
    </row>
    <row r="6297" spans="1:16" x14ac:dyDescent="0.35">
      <c r="A6297" t="s">
        <v>6907</v>
      </c>
      <c r="B6297" t="s">
        <v>8144</v>
      </c>
      <c r="C6297" t="s">
        <v>18</v>
      </c>
      <c r="D6297" t="s">
        <v>269</v>
      </c>
      <c r="E6297" t="s">
        <v>20</v>
      </c>
      <c r="F6297" t="b">
        <v>1</v>
      </c>
      <c r="G6297" t="s">
        <v>43</v>
      </c>
      <c r="H6297" s="1">
        <v>45729.873055555552</v>
      </c>
      <c r="I6297" t="b">
        <v>0</v>
      </c>
      <c r="J6297" t="b">
        <v>1</v>
      </c>
      <c r="K6297" t="s">
        <v>31</v>
      </c>
      <c r="L6297" t="s">
        <v>22</v>
      </c>
      <c r="M6297">
        <v>188000</v>
      </c>
      <c r="O6297" t="s">
        <v>8145</v>
      </c>
      <c r="P6297" t="s">
        <v>8146</v>
      </c>
    </row>
    <row r="6298" spans="1:16" x14ac:dyDescent="0.35">
      <c r="A6298" t="s">
        <v>6907</v>
      </c>
      <c r="B6298" t="s">
        <v>8648</v>
      </c>
      <c r="C6298" t="s">
        <v>401</v>
      </c>
      <c r="D6298" t="s">
        <v>110</v>
      </c>
      <c r="E6298" t="s">
        <v>20</v>
      </c>
      <c r="F6298" t="b">
        <v>0</v>
      </c>
      <c r="G6298" t="s">
        <v>52</v>
      </c>
      <c r="H6298" s="1">
        <v>45729.917870370373</v>
      </c>
      <c r="I6298" t="b">
        <v>0</v>
      </c>
      <c r="J6298" t="b">
        <v>1</v>
      </c>
      <c r="K6298" t="s">
        <v>31</v>
      </c>
      <c r="L6298" t="s">
        <v>22</v>
      </c>
      <c r="M6298">
        <v>204500</v>
      </c>
      <c r="O6298" t="s">
        <v>8649</v>
      </c>
      <c r="P6298" t="s">
        <v>8650</v>
      </c>
    </row>
    <row r="6299" spans="1:16" x14ac:dyDescent="0.35">
      <c r="A6299" t="s">
        <v>6907</v>
      </c>
      <c r="B6299" t="s">
        <v>7836</v>
      </c>
      <c r="C6299" t="s">
        <v>2625</v>
      </c>
      <c r="D6299" t="s">
        <v>295</v>
      </c>
      <c r="E6299" t="s">
        <v>20</v>
      </c>
      <c r="F6299" t="b">
        <v>0</v>
      </c>
      <c r="G6299" t="s">
        <v>52</v>
      </c>
      <c r="H6299" s="1">
        <v>45729.9606712963</v>
      </c>
      <c r="I6299" t="b">
        <v>0</v>
      </c>
      <c r="J6299" t="b">
        <v>0</v>
      </c>
      <c r="K6299" t="s">
        <v>31</v>
      </c>
      <c r="L6299" t="s">
        <v>22</v>
      </c>
      <c r="M6299">
        <v>167000</v>
      </c>
      <c r="O6299" t="s">
        <v>7837</v>
      </c>
      <c r="P6299" t="s">
        <v>7838</v>
      </c>
    </row>
    <row r="6300" spans="1:16" x14ac:dyDescent="0.35">
      <c r="A6300" t="s">
        <v>6907</v>
      </c>
      <c r="B6300" t="s">
        <v>8651</v>
      </c>
      <c r="C6300" t="s">
        <v>1748</v>
      </c>
      <c r="D6300" t="s">
        <v>36</v>
      </c>
      <c r="E6300" t="s">
        <v>204</v>
      </c>
      <c r="F6300" t="b">
        <v>0</v>
      </c>
      <c r="G6300" t="s">
        <v>47</v>
      </c>
      <c r="H6300" s="1">
        <v>45729.971516203703</v>
      </c>
      <c r="I6300" t="b">
        <v>0</v>
      </c>
      <c r="J6300" t="b">
        <v>0</v>
      </c>
      <c r="K6300" t="s">
        <v>31</v>
      </c>
      <c r="L6300" t="s">
        <v>22</v>
      </c>
      <c r="M6300">
        <v>87000</v>
      </c>
      <c r="O6300" t="s">
        <v>1739</v>
      </c>
      <c r="P6300" t="s">
        <v>8652</v>
      </c>
    </row>
    <row r="6301" spans="1:16" x14ac:dyDescent="0.35">
      <c r="A6301" t="s">
        <v>6907</v>
      </c>
      <c r="B6301" t="s">
        <v>6935</v>
      </c>
      <c r="C6301" t="s">
        <v>7709</v>
      </c>
      <c r="D6301" t="s">
        <v>974</v>
      </c>
      <c r="E6301" t="s">
        <v>20</v>
      </c>
      <c r="F6301" t="b">
        <v>0</v>
      </c>
      <c r="G6301" t="s">
        <v>52</v>
      </c>
      <c r="H6301" s="1">
        <v>45730.001157407409</v>
      </c>
      <c r="I6301" t="b">
        <v>1</v>
      </c>
      <c r="J6301" t="b">
        <v>1</v>
      </c>
      <c r="K6301" t="s">
        <v>31</v>
      </c>
      <c r="L6301" t="s">
        <v>22</v>
      </c>
      <c r="M6301">
        <v>88582</v>
      </c>
      <c r="O6301" t="s">
        <v>4754</v>
      </c>
      <c r="P6301" t="s">
        <v>8609</v>
      </c>
    </row>
    <row r="6302" spans="1:16" x14ac:dyDescent="0.35">
      <c r="A6302" t="s">
        <v>6907</v>
      </c>
      <c r="B6302" t="s">
        <v>7415</v>
      </c>
      <c r="C6302" t="s">
        <v>1188</v>
      </c>
      <c r="D6302" t="s">
        <v>110</v>
      </c>
      <c r="E6302" t="s">
        <v>20</v>
      </c>
      <c r="F6302" t="b">
        <v>0</v>
      </c>
      <c r="G6302" t="s">
        <v>47</v>
      </c>
      <c r="H6302" s="1">
        <v>45730.252337962957</v>
      </c>
      <c r="I6302" t="b">
        <v>0</v>
      </c>
      <c r="J6302" t="b">
        <v>1</v>
      </c>
      <c r="K6302" t="s">
        <v>31</v>
      </c>
      <c r="L6302" t="s">
        <v>22</v>
      </c>
      <c r="M6302">
        <v>128114.578125</v>
      </c>
      <c r="O6302" t="s">
        <v>8171</v>
      </c>
      <c r="P6302" t="s">
        <v>8172</v>
      </c>
    </row>
    <row r="6303" spans="1:16" x14ac:dyDescent="0.35">
      <c r="A6303" t="s">
        <v>6907</v>
      </c>
      <c r="B6303" t="s">
        <v>8610</v>
      </c>
      <c r="C6303" t="s">
        <v>994</v>
      </c>
      <c r="D6303" t="s">
        <v>29</v>
      </c>
      <c r="E6303" t="s">
        <v>20</v>
      </c>
      <c r="F6303" t="b">
        <v>0</v>
      </c>
      <c r="G6303" t="s">
        <v>994</v>
      </c>
      <c r="H6303" s="1">
        <v>45730.263842592591</v>
      </c>
      <c r="I6303" t="b">
        <v>1</v>
      </c>
      <c r="J6303" t="b">
        <v>0</v>
      </c>
      <c r="K6303" t="s">
        <v>994</v>
      </c>
      <c r="L6303" t="s">
        <v>22</v>
      </c>
      <c r="M6303">
        <v>162500</v>
      </c>
      <c r="O6303" t="s">
        <v>8611</v>
      </c>
      <c r="P6303" t="s">
        <v>8612</v>
      </c>
    </row>
    <row r="6304" spans="1:16" x14ac:dyDescent="0.35">
      <c r="A6304" t="s">
        <v>6907</v>
      </c>
      <c r="B6304" t="s">
        <v>7048</v>
      </c>
      <c r="C6304" t="s">
        <v>1157</v>
      </c>
      <c r="D6304" t="s">
        <v>2865</v>
      </c>
      <c r="E6304" t="s">
        <v>20</v>
      </c>
      <c r="F6304" t="b">
        <v>0</v>
      </c>
      <c r="G6304" t="s">
        <v>382</v>
      </c>
      <c r="H6304" s="1">
        <v>45730.285879629628</v>
      </c>
      <c r="I6304" t="b">
        <v>1</v>
      </c>
      <c r="J6304" t="b">
        <v>0</v>
      </c>
      <c r="K6304" t="s">
        <v>382</v>
      </c>
      <c r="L6304" t="s">
        <v>22</v>
      </c>
      <c r="M6304">
        <v>410000</v>
      </c>
      <c r="O6304" t="s">
        <v>1911</v>
      </c>
    </row>
    <row r="6305" spans="1:16" x14ac:dyDescent="0.35">
      <c r="A6305" t="s">
        <v>6907</v>
      </c>
      <c r="B6305" t="s">
        <v>8613</v>
      </c>
      <c r="C6305" t="s">
        <v>5687</v>
      </c>
      <c r="D6305" t="s">
        <v>110</v>
      </c>
      <c r="E6305" t="s">
        <v>20</v>
      </c>
      <c r="F6305" t="b">
        <v>0</v>
      </c>
      <c r="G6305" t="s">
        <v>47</v>
      </c>
      <c r="H6305" s="1">
        <v>45730.37667824074</v>
      </c>
      <c r="I6305" t="b">
        <v>0</v>
      </c>
      <c r="J6305" t="b">
        <v>1</v>
      </c>
      <c r="K6305" t="s">
        <v>31</v>
      </c>
      <c r="L6305" t="s">
        <v>22</v>
      </c>
      <c r="M6305">
        <v>90750</v>
      </c>
      <c r="O6305" t="s">
        <v>2028</v>
      </c>
      <c r="P6305" t="s">
        <v>8614</v>
      </c>
    </row>
    <row r="6306" spans="1:16" x14ac:dyDescent="0.35">
      <c r="A6306" t="s">
        <v>6907</v>
      </c>
      <c r="B6306" t="s">
        <v>8615</v>
      </c>
      <c r="C6306" t="s">
        <v>533</v>
      </c>
      <c r="D6306" t="s">
        <v>3130</v>
      </c>
      <c r="E6306" t="s">
        <v>20</v>
      </c>
      <c r="F6306" t="b">
        <v>0</v>
      </c>
      <c r="G6306" t="s">
        <v>52</v>
      </c>
      <c r="H6306" s="1">
        <v>45730.377337962957</v>
      </c>
      <c r="I6306" t="b">
        <v>0</v>
      </c>
      <c r="J6306" t="b">
        <v>1</v>
      </c>
      <c r="K6306" t="s">
        <v>31</v>
      </c>
      <c r="L6306" t="s">
        <v>22</v>
      </c>
      <c r="M6306">
        <v>207000</v>
      </c>
      <c r="O6306" t="s">
        <v>3479</v>
      </c>
      <c r="P6306" t="s">
        <v>6917</v>
      </c>
    </row>
    <row r="6307" spans="1:16" x14ac:dyDescent="0.35">
      <c r="A6307" t="s">
        <v>6907</v>
      </c>
      <c r="B6307" t="s">
        <v>7004</v>
      </c>
      <c r="C6307" t="s">
        <v>2933</v>
      </c>
      <c r="D6307" t="s">
        <v>29</v>
      </c>
      <c r="E6307" t="s">
        <v>296</v>
      </c>
      <c r="F6307" t="b">
        <v>0</v>
      </c>
      <c r="G6307" t="s">
        <v>52</v>
      </c>
      <c r="H6307" s="1">
        <v>45730.432141203702</v>
      </c>
      <c r="I6307" t="b">
        <v>0</v>
      </c>
      <c r="J6307" t="b">
        <v>1</v>
      </c>
      <c r="K6307" t="s">
        <v>31</v>
      </c>
      <c r="L6307" t="s">
        <v>22</v>
      </c>
      <c r="M6307">
        <v>175500</v>
      </c>
      <c r="O6307" t="s">
        <v>1225</v>
      </c>
      <c r="P6307" t="s">
        <v>7009</v>
      </c>
    </row>
    <row r="6308" spans="1:16" x14ac:dyDescent="0.35">
      <c r="A6308" t="s">
        <v>6907</v>
      </c>
      <c r="B6308" t="s">
        <v>8047</v>
      </c>
      <c r="C6308" t="s">
        <v>1718</v>
      </c>
      <c r="D6308" t="s">
        <v>36</v>
      </c>
      <c r="E6308" t="s">
        <v>20</v>
      </c>
      <c r="F6308" t="b">
        <v>0</v>
      </c>
      <c r="G6308" t="s">
        <v>47</v>
      </c>
      <c r="H6308" s="1">
        <v>45730.501400462963</v>
      </c>
      <c r="I6308" t="b">
        <v>0</v>
      </c>
      <c r="J6308" t="b">
        <v>0</v>
      </c>
      <c r="K6308" t="s">
        <v>31</v>
      </c>
      <c r="L6308" t="s">
        <v>22</v>
      </c>
      <c r="M6308">
        <v>82850</v>
      </c>
      <c r="O6308" t="s">
        <v>209</v>
      </c>
      <c r="P6308" t="s">
        <v>8048</v>
      </c>
    </row>
    <row r="6309" spans="1:16" x14ac:dyDescent="0.35">
      <c r="A6309" t="s">
        <v>6907</v>
      </c>
      <c r="B6309" t="s">
        <v>8616</v>
      </c>
      <c r="C6309" t="s">
        <v>5914</v>
      </c>
      <c r="D6309" t="s">
        <v>36</v>
      </c>
      <c r="E6309" t="s">
        <v>20</v>
      </c>
      <c r="F6309" t="b">
        <v>0</v>
      </c>
      <c r="G6309" t="s">
        <v>47</v>
      </c>
      <c r="H6309" s="1">
        <v>45730.502187500002</v>
      </c>
      <c r="I6309" t="b">
        <v>0</v>
      </c>
      <c r="J6309" t="b">
        <v>1</v>
      </c>
      <c r="K6309" t="s">
        <v>31</v>
      </c>
      <c r="L6309" t="s">
        <v>22</v>
      </c>
      <c r="M6309">
        <v>122900</v>
      </c>
      <c r="O6309" t="s">
        <v>209</v>
      </c>
      <c r="P6309" t="s">
        <v>8617</v>
      </c>
    </row>
    <row r="6310" spans="1:16" x14ac:dyDescent="0.35">
      <c r="A6310" t="s">
        <v>6907</v>
      </c>
      <c r="B6310" t="s">
        <v>8618</v>
      </c>
      <c r="C6310" t="s">
        <v>4826</v>
      </c>
      <c r="D6310" t="s">
        <v>110</v>
      </c>
      <c r="E6310" t="s">
        <v>20</v>
      </c>
      <c r="F6310" t="b">
        <v>0</v>
      </c>
      <c r="G6310" t="s">
        <v>52</v>
      </c>
      <c r="H6310" s="1">
        <v>45730.543055555558</v>
      </c>
      <c r="I6310" t="b">
        <v>0</v>
      </c>
      <c r="J6310" t="b">
        <v>1</v>
      </c>
      <c r="K6310" t="s">
        <v>31</v>
      </c>
      <c r="L6310" t="s">
        <v>32</v>
      </c>
      <c r="N6310">
        <v>63.5</v>
      </c>
      <c r="O6310" t="s">
        <v>981</v>
      </c>
      <c r="P6310" t="s">
        <v>8619</v>
      </c>
    </row>
    <row r="6311" spans="1:16" x14ac:dyDescent="0.35">
      <c r="A6311" t="s">
        <v>6907</v>
      </c>
      <c r="B6311" t="s">
        <v>6907</v>
      </c>
      <c r="C6311" t="s">
        <v>4798</v>
      </c>
      <c r="D6311" t="s">
        <v>17437</v>
      </c>
      <c r="E6311" t="s">
        <v>20</v>
      </c>
      <c r="F6311" t="b">
        <v>0</v>
      </c>
      <c r="G6311" t="s">
        <v>47</v>
      </c>
      <c r="H6311" s="1">
        <v>45730.554652777777</v>
      </c>
      <c r="I6311" t="b">
        <v>1</v>
      </c>
      <c r="J6311" t="b">
        <v>0</v>
      </c>
      <c r="K6311" t="s">
        <v>31</v>
      </c>
      <c r="L6311" t="s">
        <v>22</v>
      </c>
      <c r="M6311">
        <v>130000</v>
      </c>
      <c r="O6311" t="s">
        <v>61</v>
      </c>
      <c r="P6311" t="s">
        <v>8620</v>
      </c>
    </row>
    <row r="6312" spans="1:16" x14ac:dyDescent="0.35">
      <c r="A6312" t="s">
        <v>6907</v>
      </c>
      <c r="B6312" t="s">
        <v>6907</v>
      </c>
      <c r="C6312" t="s">
        <v>8621</v>
      </c>
      <c r="D6312" t="s">
        <v>36</v>
      </c>
      <c r="E6312" t="s">
        <v>20</v>
      </c>
      <c r="F6312" t="b">
        <v>0</v>
      </c>
      <c r="G6312" t="s">
        <v>30</v>
      </c>
      <c r="H6312" s="1">
        <v>45730.629131944443</v>
      </c>
      <c r="I6312" t="b">
        <v>0</v>
      </c>
      <c r="J6312" t="b">
        <v>1</v>
      </c>
      <c r="K6312" t="s">
        <v>31</v>
      </c>
      <c r="L6312" t="s">
        <v>22</v>
      </c>
      <c r="M6312">
        <v>187153</v>
      </c>
      <c r="O6312" t="s">
        <v>209</v>
      </c>
      <c r="P6312" t="s">
        <v>8622</v>
      </c>
    </row>
    <row r="6313" spans="1:16" x14ac:dyDescent="0.35">
      <c r="A6313" t="s">
        <v>6907</v>
      </c>
      <c r="B6313" t="s">
        <v>7283</v>
      </c>
      <c r="C6313" t="s">
        <v>272</v>
      </c>
      <c r="D6313" t="s">
        <v>36</v>
      </c>
      <c r="E6313" t="s">
        <v>20</v>
      </c>
      <c r="F6313" t="b">
        <v>0</v>
      </c>
      <c r="G6313" t="s">
        <v>52</v>
      </c>
      <c r="H6313" s="1">
        <v>45730.641516203701</v>
      </c>
      <c r="I6313" t="b">
        <v>0</v>
      </c>
      <c r="J6313" t="b">
        <v>0</v>
      </c>
      <c r="K6313" t="s">
        <v>31</v>
      </c>
      <c r="L6313" t="s">
        <v>22</v>
      </c>
      <c r="M6313">
        <v>130000</v>
      </c>
      <c r="O6313" t="s">
        <v>7284</v>
      </c>
    </row>
    <row r="6314" spans="1:16" x14ac:dyDescent="0.35">
      <c r="A6314" t="s">
        <v>6907</v>
      </c>
      <c r="B6314" t="s">
        <v>7980</v>
      </c>
      <c r="C6314" t="s">
        <v>7981</v>
      </c>
      <c r="D6314" t="s">
        <v>17535</v>
      </c>
      <c r="E6314" t="s">
        <v>20</v>
      </c>
      <c r="F6314" t="b">
        <v>0</v>
      </c>
      <c r="G6314" t="s">
        <v>1902</v>
      </c>
      <c r="H6314" s="1">
        <v>45730.685069444437</v>
      </c>
      <c r="I6314" t="b">
        <v>0</v>
      </c>
      <c r="J6314" t="b">
        <v>0</v>
      </c>
      <c r="K6314" t="s">
        <v>1902</v>
      </c>
      <c r="L6314" t="s">
        <v>22</v>
      </c>
      <c r="M6314">
        <v>28000</v>
      </c>
      <c r="O6314" t="s">
        <v>7982</v>
      </c>
    </row>
    <row r="6315" spans="1:16" x14ac:dyDescent="0.35">
      <c r="A6315" t="s">
        <v>6907</v>
      </c>
      <c r="B6315" t="s">
        <v>8623</v>
      </c>
      <c r="C6315" t="s">
        <v>597</v>
      </c>
      <c r="D6315" t="s">
        <v>36</v>
      </c>
      <c r="E6315" t="s">
        <v>20</v>
      </c>
      <c r="F6315" t="b">
        <v>0</v>
      </c>
      <c r="G6315" t="s">
        <v>52</v>
      </c>
      <c r="H6315" s="1">
        <v>45730.710231481477</v>
      </c>
      <c r="I6315" t="b">
        <v>0</v>
      </c>
      <c r="J6315" t="b">
        <v>1</v>
      </c>
      <c r="K6315" t="s">
        <v>31</v>
      </c>
      <c r="L6315" t="s">
        <v>22</v>
      </c>
      <c r="M6315">
        <v>162500</v>
      </c>
      <c r="O6315" t="s">
        <v>53</v>
      </c>
      <c r="P6315" t="s">
        <v>8624</v>
      </c>
    </row>
    <row r="6316" spans="1:16" x14ac:dyDescent="0.35">
      <c r="A6316" t="s">
        <v>6907</v>
      </c>
      <c r="B6316" t="s">
        <v>8625</v>
      </c>
      <c r="C6316" t="s">
        <v>4265</v>
      </c>
      <c r="D6316" t="s">
        <v>29</v>
      </c>
      <c r="E6316" t="s">
        <v>20</v>
      </c>
      <c r="F6316" t="b">
        <v>0</v>
      </c>
      <c r="G6316" t="s">
        <v>52</v>
      </c>
      <c r="H6316" s="1">
        <v>45730.710277777784</v>
      </c>
      <c r="I6316" t="b">
        <v>0</v>
      </c>
      <c r="J6316" t="b">
        <v>1</v>
      </c>
      <c r="K6316" t="s">
        <v>31</v>
      </c>
      <c r="L6316" t="s">
        <v>22</v>
      </c>
      <c r="M6316">
        <v>135000</v>
      </c>
      <c r="O6316" t="s">
        <v>8626</v>
      </c>
      <c r="P6316" t="s">
        <v>8627</v>
      </c>
    </row>
    <row r="6317" spans="1:16" x14ac:dyDescent="0.35">
      <c r="A6317" t="s">
        <v>6907</v>
      </c>
      <c r="B6317" t="s">
        <v>6907</v>
      </c>
      <c r="C6317" t="s">
        <v>18</v>
      </c>
      <c r="D6317" t="s">
        <v>19</v>
      </c>
      <c r="E6317" t="s">
        <v>20</v>
      </c>
      <c r="F6317" t="b">
        <v>1</v>
      </c>
      <c r="G6317" t="s">
        <v>6930</v>
      </c>
      <c r="H6317" s="1">
        <v>45730.710682870369</v>
      </c>
      <c r="I6317" t="b">
        <v>0</v>
      </c>
      <c r="J6317" t="b">
        <v>0</v>
      </c>
      <c r="K6317" t="s">
        <v>6930</v>
      </c>
      <c r="L6317" t="s">
        <v>22</v>
      </c>
      <c r="M6317">
        <v>37500</v>
      </c>
      <c r="O6317" t="s">
        <v>8120</v>
      </c>
      <c r="P6317" t="s">
        <v>8121</v>
      </c>
    </row>
    <row r="6318" spans="1:16" x14ac:dyDescent="0.35">
      <c r="A6318" t="s">
        <v>6907</v>
      </c>
      <c r="B6318" t="s">
        <v>8628</v>
      </c>
      <c r="C6318" t="s">
        <v>8629</v>
      </c>
      <c r="D6318" t="s">
        <v>115</v>
      </c>
      <c r="E6318" t="s">
        <v>20</v>
      </c>
      <c r="F6318" t="b">
        <v>0</v>
      </c>
      <c r="G6318" t="s">
        <v>105</v>
      </c>
      <c r="H6318" s="1">
        <v>45730.712916666656</v>
      </c>
      <c r="I6318" t="b">
        <v>0</v>
      </c>
      <c r="J6318" t="b">
        <v>0</v>
      </c>
      <c r="K6318" t="s">
        <v>105</v>
      </c>
      <c r="L6318" t="s">
        <v>22</v>
      </c>
      <c r="M6318">
        <v>110000</v>
      </c>
      <c r="O6318" t="s">
        <v>8630</v>
      </c>
      <c r="P6318" t="s">
        <v>8631</v>
      </c>
    </row>
    <row r="6319" spans="1:16" x14ac:dyDescent="0.35">
      <c r="A6319" t="s">
        <v>6907</v>
      </c>
      <c r="B6319" t="s">
        <v>8632</v>
      </c>
      <c r="C6319" t="s">
        <v>8633</v>
      </c>
      <c r="D6319" t="s">
        <v>110</v>
      </c>
      <c r="E6319" t="s">
        <v>760</v>
      </c>
      <c r="F6319" t="b">
        <v>0</v>
      </c>
      <c r="G6319" t="s">
        <v>994</v>
      </c>
      <c r="H6319" s="1">
        <v>45730.738020833327</v>
      </c>
      <c r="I6319" t="b">
        <v>0</v>
      </c>
      <c r="J6319" t="b">
        <v>0</v>
      </c>
      <c r="K6319" t="s">
        <v>994</v>
      </c>
      <c r="L6319" t="s">
        <v>32</v>
      </c>
      <c r="N6319">
        <v>32.5</v>
      </c>
      <c r="O6319" t="s">
        <v>8634</v>
      </c>
    </row>
    <row r="6320" spans="1:16" x14ac:dyDescent="0.35">
      <c r="A6320" t="s">
        <v>6907</v>
      </c>
      <c r="B6320" t="s">
        <v>8635</v>
      </c>
      <c r="C6320" t="s">
        <v>95</v>
      </c>
      <c r="D6320" t="s">
        <v>269</v>
      </c>
      <c r="E6320" t="s">
        <v>20</v>
      </c>
      <c r="F6320" t="b">
        <v>0</v>
      </c>
      <c r="G6320" t="s">
        <v>52</v>
      </c>
      <c r="H6320" s="1">
        <v>45730.752106481479</v>
      </c>
      <c r="I6320" t="b">
        <v>1</v>
      </c>
      <c r="J6320" t="b">
        <v>0</v>
      </c>
      <c r="K6320" t="s">
        <v>31</v>
      </c>
      <c r="L6320" t="s">
        <v>22</v>
      </c>
      <c r="M6320">
        <v>95000</v>
      </c>
      <c r="O6320" t="s">
        <v>8636</v>
      </c>
      <c r="P6320" t="s">
        <v>340</v>
      </c>
    </row>
    <row r="6321" spans="1:16" x14ac:dyDescent="0.35">
      <c r="A6321" t="s">
        <v>6907</v>
      </c>
      <c r="B6321" t="s">
        <v>8376</v>
      </c>
      <c r="C6321" t="s">
        <v>2284</v>
      </c>
      <c r="D6321" t="s">
        <v>573</v>
      </c>
      <c r="E6321" t="s">
        <v>20</v>
      </c>
      <c r="F6321" t="b">
        <v>0</v>
      </c>
      <c r="G6321" t="s">
        <v>171</v>
      </c>
      <c r="H6321" s="1">
        <v>45730.768310185187</v>
      </c>
      <c r="I6321" t="b">
        <v>0</v>
      </c>
      <c r="J6321" t="b">
        <v>1</v>
      </c>
      <c r="K6321" t="s">
        <v>31</v>
      </c>
      <c r="L6321" t="s">
        <v>32</v>
      </c>
      <c r="N6321">
        <v>61.159996032714837</v>
      </c>
      <c r="O6321" t="s">
        <v>4884</v>
      </c>
      <c r="P6321" t="s">
        <v>8377</v>
      </c>
    </row>
    <row r="6322" spans="1:16" x14ac:dyDescent="0.35">
      <c r="A6322" t="s">
        <v>6907</v>
      </c>
      <c r="B6322" t="s">
        <v>8637</v>
      </c>
      <c r="C6322" t="s">
        <v>4541</v>
      </c>
      <c r="D6322" t="s">
        <v>269</v>
      </c>
      <c r="E6322" t="s">
        <v>91</v>
      </c>
      <c r="F6322" t="b">
        <v>0</v>
      </c>
      <c r="G6322" t="s">
        <v>43</v>
      </c>
      <c r="H6322" s="1">
        <v>45730.793356481481</v>
      </c>
      <c r="I6322" t="b">
        <v>1</v>
      </c>
      <c r="J6322" t="b">
        <v>0</v>
      </c>
      <c r="K6322" t="s">
        <v>31</v>
      </c>
      <c r="L6322" t="s">
        <v>32</v>
      </c>
      <c r="N6322">
        <v>65</v>
      </c>
      <c r="O6322" t="s">
        <v>8638</v>
      </c>
      <c r="P6322" t="s">
        <v>3286</v>
      </c>
    </row>
    <row r="6323" spans="1:16" x14ac:dyDescent="0.35">
      <c r="A6323" t="s">
        <v>6907</v>
      </c>
      <c r="B6323" t="s">
        <v>8639</v>
      </c>
      <c r="C6323" t="s">
        <v>8640</v>
      </c>
      <c r="D6323" t="s">
        <v>36</v>
      </c>
      <c r="E6323" t="s">
        <v>20</v>
      </c>
      <c r="F6323" t="b">
        <v>0</v>
      </c>
      <c r="G6323" t="s">
        <v>52</v>
      </c>
      <c r="H6323" s="1">
        <v>45730.793703703697</v>
      </c>
      <c r="I6323" t="b">
        <v>0</v>
      </c>
      <c r="J6323" t="b">
        <v>1</v>
      </c>
      <c r="K6323" t="s">
        <v>31</v>
      </c>
      <c r="L6323" t="s">
        <v>22</v>
      </c>
      <c r="M6323">
        <v>119000</v>
      </c>
      <c r="O6323" t="s">
        <v>7600</v>
      </c>
      <c r="P6323" t="s">
        <v>8641</v>
      </c>
    </row>
    <row r="6324" spans="1:16" x14ac:dyDescent="0.35">
      <c r="A6324" t="s">
        <v>6907</v>
      </c>
      <c r="B6324" t="s">
        <v>8642</v>
      </c>
      <c r="C6324" t="s">
        <v>142</v>
      </c>
      <c r="D6324" t="s">
        <v>36</v>
      </c>
      <c r="E6324" t="s">
        <v>20</v>
      </c>
      <c r="F6324" t="b">
        <v>0</v>
      </c>
      <c r="G6324" t="s">
        <v>68</v>
      </c>
      <c r="H6324" s="1">
        <v>45730.835636574076</v>
      </c>
      <c r="I6324" t="b">
        <v>0</v>
      </c>
      <c r="J6324" t="b">
        <v>1</v>
      </c>
      <c r="K6324" t="s">
        <v>31</v>
      </c>
      <c r="L6324" t="s">
        <v>22</v>
      </c>
      <c r="M6324">
        <v>130500</v>
      </c>
      <c r="O6324" t="s">
        <v>8643</v>
      </c>
      <c r="P6324" t="s">
        <v>8644</v>
      </c>
    </row>
    <row r="6325" spans="1:16" x14ac:dyDescent="0.35">
      <c r="A6325" t="s">
        <v>6907</v>
      </c>
      <c r="B6325" t="s">
        <v>6943</v>
      </c>
      <c r="C6325" t="s">
        <v>2602</v>
      </c>
      <c r="D6325" t="s">
        <v>573</v>
      </c>
      <c r="E6325" t="s">
        <v>296</v>
      </c>
      <c r="F6325" t="b">
        <v>0</v>
      </c>
      <c r="G6325" t="s">
        <v>47</v>
      </c>
      <c r="H6325" s="1">
        <v>45730.835763888892</v>
      </c>
      <c r="I6325" t="b">
        <v>1</v>
      </c>
      <c r="J6325" t="b">
        <v>1</v>
      </c>
      <c r="K6325" t="s">
        <v>31</v>
      </c>
      <c r="L6325" t="s">
        <v>32</v>
      </c>
      <c r="N6325">
        <v>56.475002288818359</v>
      </c>
      <c r="O6325" t="s">
        <v>6944</v>
      </c>
      <c r="P6325" t="s">
        <v>6945</v>
      </c>
    </row>
    <row r="6326" spans="1:16" x14ac:dyDescent="0.35">
      <c r="A6326" t="s">
        <v>6907</v>
      </c>
      <c r="B6326" t="s">
        <v>8645</v>
      </c>
      <c r="C6326" t="s">
        <v>2273</v>
      </c>
      <c r="D6326" t="s">
        <v>110</v>
      </c>
      <c r="E6326" t="s">
        <v>20</v>
      </c>
      <c r="F6326" t="b">
        <v>0</v>
      </c>
      <c r="G6326" t="s">
        <v>30</v>
      </c>
      <c r="H6326" s="1">
        <v>45730.838194444441</v>
      </c>
      <c r="I6326" t="b">
        <v>0</v>
      </c>
      <c r="J6326" t="b">
        <v>1</v>
      </c>
      <c r="K6326" t="s">
        <v>31</v>
      </c>
      <c r="L6326" t="s">
        <v>22</v>
      </c>
      <c r="M6326">
        <v>98883</v>
      </c>
      <c r="O6326" t="s">
        <v>8646</v>
      </c>
      <c r="P6326" t="s">
        <v>8647</v>
      </c>
    </row>
    <row r="6327" spans="1:16" x14ac:dyDescent="0.35">
      <c r="A6327" t="s">
        <v>6907</v>
      </c>
      <c r="B6327" t="s">
        <v>8648</v>
      </c>
      <c r="C6327" t="s">
        <v>401</v>
      </c>
      <c r="D6327" t="s">
        <v>110</v>
      </c>
      <c r="E6327" t="s">
        <v>20</v>
      </c>
      <c r="F6327" t="b">
        <v>0</v>
      </c>
      <c r="G6327" t="s">
        <v>52</v>
      </c>
      <c r="H6327" s="1">
        <v>45730.917870370373</v>
      </c>
      <c r="I6327" t="b">
        <v>0</v>
      </c>
      <c r="J6327" t="b">
        <v>1</v>
      </c>
      <c r="K6327" t="s">
        <v>31</v>
      </c>
      <c r="L6327" t="s">
        <v>22</v>
      </c>
      <c r="M6327">
        <v>204500</v>
      </c>
      <c r="O6327" t="s">
        <v>8649</v>
      </c>
      <c r="P6327" t="s">
        <v>8650</v>
      </c>
    </row>
    <row r="6328" spans="1:16" x14ac:dyDescent="0.35">
      <c r="A6328" t="s">
        <v>6907</v>
      </c>
      <c r="B6328" t="s">
        <v>8651</v>
      </c>
      <c r="C6328" t="s">
        <v>1748</v>
      </c>
      <c r="D6328" t="s">
        <v>36</v>
      </c>
      <c r="E6328" t="s">
        <v>204</v>
      </c>
      <c r="F6328" t="b">
        <v>0</v>
      </c>
      <c r="G6328" t="s">
        <v>47</v>
      </c>
      <c r="H6328" s="1">
        <v>45730.971516203703</v>
      </c>
      <c r="I6328" t="b">
        <v>0</v>
      </c>
      <c r="J6328" t="b">
        <v>0</v>
      </c>
      <c r="K6328" t="s">
        <v>31</v>
      </c>
      <c r="L6328" t="s">
        <v>22</v>
      </c>
      <c r="M6328">
        <v>87000</v>
      </c>
      <c r="O6328" t="s">
        <v>1739</v>
      </c>
      <c r="P6328" t="s">
        <v>8652</v>
      </c>
    </row>
    <row r="6329" spans="1:16" x14ac:dyDescent="0.35">
      <c r="A6329" t="s">
        <v>6907</v>
      </c>
      <c r="B6329" t="s">
        <v>6935</v>
      </c>
      <c r="C6329" t="s">
        <v>7709</v>
      </c>
      <c r="D6329" t="s">
        <v>974</v>
      </c>
      <c r="E6329" t="s">
        <v>20</v>
      </c>
      <c r="F6329" t="b">
        <v>0</v>
      </c>
      <c r="G6329" t="s">
        <v>52</v>
      </c>
      <c r="H6329" s="1">
        <v>45731.001157407409</v>
      </c>
      <c r="I6329" t="b">
        <v>1</v>
      </c>
      <c r="J6329" t="b">
        <v>1</v>
      </c>
      <c r="K6329" t="s">
        <v>31</v>
      </c>
      <c r="L6329" t="s">
        <v>22</v>
      </c>
      <c r="M6329">
        <v>88582</v>
      </c>
      <c r="O6329" t="s">
        <v>4754</v>
      </c>
      <c r="P6329" t="s">
        <v>8609</v>
      </c>
    </row>
    <row r="6330" spans="1:16" x14ac:dyDescent="0.35">
      <c r="A6330" t="s">
        <v>6907</v>
      </c>
      <c r="B6330" t="s">
        <v>7415</v>
      </c>
      <c r="C6330" t="s">
        <v>1188</v>
      </c>
      <c r="D6330" t="s">
        <v>110</v>
      </c>
      <c r="E6330" t="s">
        <v>20</v>
      </c>
      <c r="F6330" t="b">
        <v>0</v>
      </c>
      <c r="G6330" t="s">
        <v>47</v>
      </c>
      <c r="H6330" s="1">
        <v>45731.252337962957</v>
      </c>
      <c r="I6330" t="b">
        <v>0</v>
      </c>
      <c r="J6330" t="b">
        <v>1</v>
      </c>
      <c r="K6330" t="s">
        <v>31</v>
      </c>
      <c r="L6330" t="s">
        <v>22</v>
      </c>
      <c r="M6330">
        <v>128114.578125</v>
      </c>
      <c r="O6330" t="s">
        <v>8171</v>
      </c>
      <c r="P6330" t="s">
        <v>8172</v>
      </c>
    </row>
    <row r="6331" spans="1:16" x14ac:dyDescent="0.35">
      <c r="A6331" t="s">
        <v>6907</v>
      </c>
      <c r="B6331" t="s">
        <v>8610</v>
      </c>
      <c r="C6331" t="s">
        <v>994</v>
      </c>
      <c r="D6331" t="s">
        <v>29</v>
      </c>
      <c r="E6331" t="s">
        <v>20</v>
      </c>
      <c r="F6331" t="b">
        <v>0</v>
      </c>
      <c r="G6331" t="s">
        <v>994</v>
      </c>
      <c r="H6331" s="1">
        <v>45731.263842592591</v>
      </c>
      <c r="I6331" t="b">
        <v>1</v>
      </c>
      <c r="J6331" t="b">
        <v>0</v>
      </c>
      <c r="K6331" t="s">
        <v>994</v>
      </c>
      <c r="L6331" t="s">
        <v>22</v>
      </c>
      <c r="M6331">
        <v>162500</v>
      </c>
      <c r="O6331" t="s">
        <v>8611</v>
      </c>
      <c r="P6331" t="s">
        <v>8612</v>
      </c>
    </row>
    <row r="6332" spans="1:16" x14ac:dyDescent="0.35">
      <c r="A6332" t="s">
        <v>6907</v>
      </c>
      <c r="B6332" t="s">
        <v>7048</v>
      </c>
      <c r="C6332" t="s">
        <v>1157</v>
      </c>
      <c r="D6332" t="s">
        <v>2865</v>
      </c>
      <c r="E6332" t="s">
        <v>20</v>
      </c>
      <c r="F6332" t="b">
        <v>0</v>
      </c>
      <c r="G6332" t="s">
        <v>382</v>
      </c>
      <c r="H6332" s="1">
        <v>45731.285879629628</v>
      </c>
      <c r="I6332" t="b">
        <v>1</v>
      </c>
      <c r="J6332" t="b">
        <v>0</v>
      </c>
      <c r="K6332" t="s">
        <v>382</v>
      </c>
      <c r="L6332" t="s">
        <v>22</v>
      </c>
      <c r="M6332">
        <v>410000</v>
      </c>
      <c r="O6332" t="s">
        <v>1911</v>
      </c>
    </row>
    <row r="6333" spans="1:16" x14ac:dyDescent="0.35">
      <c r="A6333" t="s">
        <v>6907</v>
      </c>
      <c r="B6333" t="s">
        <v>8613</v>
      </c>
      <c r="C6333" t="s">
        <v>5687</v>
      </c>
      <c r="D6333" t="s">
        <v>110</v>
      </c>
      <c r="E6333" t="s">
        <v>20</v>
      </c>
      <c r="F6333" t="b">
        <v>0</v>
      </c>
      <c r="G6333" t="s">
        <v>47</v>
      </c>
      <c r="H6333" s="1">
        <v>45731.37667824074</v>
      </c>
      <c r="I6333" t="b">
        <v>0</v>
      </c>
      <c r="J6333" t="b">
        <v>1</v>
      </c>
      <c r="K6333" t="s">
        <v>31</v>
      </c>
      <c r="L6333" t="s">
        <v>22</v>
      </c>
      <c r="M6333">
        <v>90750</v>
      </c>
      <c r="O6333" t="s">
        <v>2028</v>
      </c>
      <c r="P6333" t="s">
        <v>8614</v>
      </c>
    </row>
    <row r="6334" spans="1:16" x14ac:dyDescent="0.35">
      <c r="A6334" t="s">
        <v>6907</v>
      </c>
      <c r="B6334" t="s">
        <v>8615</v>
      </c>
      <c r="C6334" t="s">
        <v>533</v>
      </c>
      <c r="D6334" t="s">
        <v>3130</v>
      </c>
      <c r="E6334" t="s">
        <v>20</v>
      </c>
      <c r="F6334" t="b">
        <v>0</v>
      </c>
      <c r="G6334" t="s">
        <v>52</v>
      </c>
      <c r="H6334" s="1">
        <v>45731.377337962957</v>
      </c>
      <c r="I6334" t="b">
        <v>0</v>
      </c>
      <c r="J6334" t="b">
        <v>1</v>
      </c>
      <c r="K6334" t="s">
        <v>31</v>
      </c>
      <c r="L6334" t="s">
        <v>22</v>
      </c>
      <c r="M6334">
        <v>207000</v>
      </c>
      <c r="O6334" t="s">
        <v>3479</v>
      </c>
      <c r="P6334" t="s">
        <v>6917</v>
      </c>
    </row>
    <row r="6335" spans="1:16" x14ac:dyDescent="0.35">
      <c r="A6335" t="s">
        <v>6907</v>
      </c>
      <c r="B6335" t="s">
        <v>7004</v>
      </c>
      <c r="C6335" t="s">
        <v>2933</v>
      </c>
      <c r="D6335" t="s">
        <v>29</v>
      </c>
      <c r="E6335" t="s">
        <v>296</v>
      </c>
      <c r="F6335" t="b">
        <v>0</v>
      </c>
      <c r="G6335" t="s">
        <v>52</v>
      </c>
      <c r="H6335" s="1">
        <v>45731.432141203702</v>
      </c>
      <c r="I6335" t="b">
        <v>0</v>
      </c>
      <c r="J6335" t="b">
        <v>1</v>
      </c>
      <c r="K6335" t="s">
        <v>31</v>
      </c>
      <c r="L6335" t="s">
        <v>22</v>
      </c>
      <c r="M6335">
        <v>175500</v>
      </c>
      <c r="O6335" t="s">
        <v>1225</v>
      </c>
      <c r="P6335" t="s">
        <v>7009</v>
      </c>
    </row>
    <row r="6336" spans="1:16" x14ac:dyDescent="0.35">
      <c r="A6336" t="s">
        <v>6907</v>
      </c>
      <c r="B6336" t="s">
        <v>8047</v>
      </c>
      <c r="C6336" t="s">
        <v>1718</v>
      </c>
      <c r="D6336" t="s">
        <v>36</v>
      </c>
      <c r="E6336" t="s">
        <v>20</v>
      </c>
      <c r="F6336" t="b">
        <v>0</v>
      </c>
      <c r="G6336" t="s">
        <v>47</v>
      </c>
      <c r="H6336" s="1">
        <v>45731.501400462963</v>
      </c>
      <c r="I6336" t="b">
        <v>0</v>
      </c>
      <c r="J6336" t="b">
        <v>0</v>
      </c>
      <c r="K6336" t="s">
        <v>31</v>
      </c>
      <c r="L6336" t="s">
        <v>22</v>
      </c>
      <c r="M6336">
        <v>82850</v>
      </c>
      <c r="O6336" t="s">
        <v>209</v>
      </c>
      <c r="P6336" t="s">
        <v>8048</v>
      </c>
    </row>
    <row r="6337" spans="1:16" x14ac:dyDescent="0.35">
      <c r="A6337" t="s">
        <v>6907</v>
      </c>
      <c r="B6337" t="s">
        <v>8616</v>
      </c>
      <c r="C6337" t="s">
        <v>5914</v>
      </c>
      <c r="D6337" t="s">
        <v>36</v>
      </c>
      <c r="E6337" t="s">
        <v>20</v>
      </c>
      <c r="F6337" t="b">
        <v>0</v>
      </c>
      <c r="G6337" t="s">
        <v>47</v>
      </c>
      <c r="H6337" s="1">
        <v>45731.502187500002</v>
      </c>
      <c r="I6337" t="b">
        <v>0</v>
      </c>
      <c r="J6337" t="b">
        <v>1</v>
      </c>
      <c r="K6337" t="s">
        <v>31</v>
      </c>
      <c r="L6337" t="s">
        <v>22</v>
      </c>
      <c r="M6337">
        <v>122900</v>
      </c>
      <c r="O6337" t="s">
        <v>209</v>
      </c>
      <c r="P6337" t="s">
        <v>8617</v>
      </c>
    </row>
    <row r="6338" spans="1:16" x14ac:dyDescent="0.35">
      <c r="A6338" t="s">
        <v>6907</v>
      </c>
      <c r="B6338" t="s">
        <v>8618</v>
      </c>
      <c r="C6338" t="s">
        <v>4826</v>
      </c>
      <c r="D6338" t="s">
        <v>110</v>
      </c>
      <c r="E6338" t="s">
        <v>20</v>
      </c>
      <c r="F6338" t="b">
        <v>0</v>
      </c>
      <c r="G6338" t="s">
        <v>52</v>
      </c>
      <c r="H6338" s="1">
        <v>45731.543055555558</v>
      </c>
      <c r="I6338" t="b">
        <v>0</v>
      </c>
      <c r="J6338" t="b">
        <v>1</v>
      </c>
      <c r="K6338" t="s">
        <v>31</v>
      </c>
      <c r="L6338" t="s">
        <v>32</v>
      </c>
      <c r="N6338">
        <v>63.5</v>
      </c>
      <c r="O6338" t="s">
        <v>981</v>
      </c>
      <c r="P6338" t="s">
        <v>8619</v>
      </c>
    </row>
    <row r="6339" spans="1:16" x14ac:dyDescent="0.35">
      <c r="A6339" t="s">
        <v>6907</v>
      </c>
      <c r="B6339" t="s">
        <v>6907</v>
      </c>
      <c r="C6339" t="s">
        <v>4798</v>
      </c>
      <c r="D6339" t="s">
        <v>17437</v>
      </c>
      <c r="E6339" t="s">
        <v>20</v>
      </c>
      <c r="F6339" t="b">
        <v>0</v>
      </c>
      <c r="G6339" t="s">
        <v>47</v>
      </c>
      <c r="H6339" s="1">
        <v>45731.554652777777</v>
      </c>
      <c r="I6339" t="b">
        <v>1</v>
      </c>
      <c r="J6339" t="b">
        <v>0</v>
      </c>
      <c r="K6339" t="s">
        <v>31</v>
      </c>
      <c r="L6339" t="s">
        <v>22</v>
      </c>
      <c r="M6339">
        <v>130000</v>
      </c>
      <c r="O6339" t="s">
        <v>61</v>
      </c>
      <c r="P6339" t="s">
        <v>8620</v>
      </c>
    </row>
    <row r="6340" spans="1:16" x14ac:dyDescent="0.35">
      <c r="A6340" t="s">
        <v>6907</v>
      </c>
      <c r="B6340" t="s">
        <v>6907</v>
      </c>
      <c r="C6340" t="s">
        <v>8621</v>
      </c>
      <c r="D6340" t="s">
        <v>36</v>
      </c>
      <c r="E6340" t="s">
        <v>20</v>
      </c>
      <c r="F6340" t="b">
        <v>0</v>
      </c>
      <c r="G6340" t="s">
        <v>30</v>
      </c>
      <c r="H6340" s="1">
        <v>45731.629131944443</v>
      </c>
      <c r="I6340" t="b">
        <v>0</v>
      </c>
      <c r="J6340" t="b">
        <v>1</v>
      </c>
      <c r="K6340" t="s">
        <v>31</v>
      </c>
      <c r="L6340" t="s">
        <v>22</v>
      </c>
      <c r="M6340">
        <v>187153</v>
      </c>
      <c r="O6340" t="s">
        <v>209</v>
      </c>
      <c r="P6340" t="s">
        <v>8622</v>
      </c>
    </row>
    <row r="6341" spans="1:16" x14ac:dyDescent="0.35">
      <c r="A6341" t="s">
        <v>6907</v>
      </c>
      <c r="B6341" t="s">
        <v>7283</v>
      </c>
      <c r="C6341" t="s">
        <v>272</v>
      </c>
      <c r="D6341" t="s">
        <v>36</v>
      </c>
      <c r="E6341" t="s">
        <v>20</v>
      </c>
      <c r="F6341" t="b">
        <v>0</v>
      </c>
      <c r="G6341" t="s">
        <v>52</v>
      </c>
      <c r="H6341" s="1">
        <v>45731.641516203701</v>
      </c>
      <c r="I6341" t="b">
        <v>0</v>
      </c>
      <c r="J6341" t="b">
        <v>0</v>
      </c>
      <c r="K6341" t="s">
        <v>31</v>
      </c>
      <c r="L6341" t="s">
        <v>22</v>
      </c>
      <c r="M6341">
        <v>130000</v>
      </c>
      <c r="O6341" t="s">
        <v>7284</v>
      </c>
    </row>
    <row r="6342" spans="1:16" x14ac:dyDescent="0.35">
      <c r="A6342" t="s">
        <v>6907</v>
      </c>
      <c r="B6342" t="s">
        <v>7980</v>
      </c>
      <c r="C6342" t="s">
        <v>7981</v>
      </c>
      <c r="D6342" t="s">
        <v>17535</v>
      </c>
      <c r="E6342" t="s">
        <v>20</v>
      </c>
      <c r="F6342" t="b">
        <v>0</v>
      </c>
      <c r="G6342" t="s">
        <v>1902</v>
      </c>
      <c r="H6342" s="1">
        <v>45731.685069444437</v>
      </c>
      <c r="I6342" t="b">
        <v>0</v>
      </c>
      <c r="J6342" t="b">
        <v>0</v>
      </c>
      <c r="K6342" t="s">
        <v>1902</v>
      </c>
      <c r="L6342" t="s">
        <v>22</v>
      </c>
      <c r="M6342">
        <v>28000</v>
      </c>
      <c r="O6342" t="s">
        <v>7982</v>
      </c>
    </row>
    <row r="6343" spans="1:16" x14ac:dyDescent="0.35">
      <c r="A6343" t="s">
        <v>6907</v>
      </c>
      <c r="B6343" t="s">
        <v>8623</v>
      </c>
      <c r="C6343" t="s">
        <v>597</v>
      </c>
      <c r="D6343" t="s">
        <v>36</v>
      </c>
      <c r="E6343" t="s">
        <v>20</v>
      </c>
      <c r="F6343" t="b">
        <v>0</v>
      </c>
      <c r="G6343" t="s">
        <v>52</v>
      </c>
      <c r="H6343" s="1">
        <v>45731.710231481477</v>
      </c>
      <c r="I6343" t="b">
        <v>0</v>
      </c>
      <c r="J6343" t="b">
        <v>1</v>
      </c>
      <c r="K6343" t="s">
        <v>31</v>
      </c>
      <c r="L6343" t="s">
        <v>22</v>
      </c>
      <c r="M6343">
        <v>162500</v>
      </c>
      <c r="O6343" t="s">
        <v>53</v>
      </c>
      <c r="P6343" t="s">
        <v>8624</v>
      </c>
    </row>
    <row r="6344" spans="1:16" x14ac:dyDescent="0.35">
      <c r="A6344" t="s">
        <v>6907</v>
      </c>
      <c r="B6344" t="s">
        <v>8625</v>
      </c>
      <c r="C6344" t="s">
        <v>4265</v>
      </c>
      <c r="D6344" t="s">
        <v>29</v>
      </c>
      <c r="E6344" t="s">
        <v>20</v>
      </c>
      <c r="F6344" t="b">
        <v>0</v>
      </c>
      <c r="G6344" t="s">
        <v>52</v>
      </c>
      <c r="H6344" s="1">
        <v>45731.710277777784</v>
      </c>
      <c r="I6344" t="b">
        <v>0</v>
      </c>
      <c r="J6344" t="b">
        <v>1</v>
      </c>
      <c r="K6344" t="s">
        <v>31</v>
      </c>
      <c r="L6344" t="s">
        <v>22</v>
      </c>
      <c r="M6344">
        <v>135000</v>
      </c>
      <c r="O6344" t="s">
        <v>8626</v>
      </c>
      <c r="P6344" t="s">
        <v>8627</v>
      </c>
    </row>
    <row r="6345" spans="1:16" x14ac:dyDescent="0.35">
      <c r="A6345" t="s">
        <v>6907</v>
      </c>
      <c r="B6345" t="s">
        <v>6907</v>
      </c>
      <c r="C6345" t="s">
        <v>18</v>
      </c>
      <c r="D6345" t="s">
        <v>19</v>
      </c>
      <c r="E6345" t="s">
        <v>20</v>
      </c>
      <c r="F6345" t="b">
        <v>1</v>
      </c>
      <c r="G6345" t="s">
        <v>6930</v>
      </c>
      <c r="H6345" s="1">
        <v>45731.710682870369</v>
      </c>
      <c r="I6345" t="b">
        <v>0</v>
      </c>
      <c r="J6345" t="b">
        <v>0</v>
      </c>
      <c r="K6345" t="s">
        <v>6930</v>
      </c>
      <c r="L6345" t="s">
        <v>22</v>
      </c>
      <c r="M6345">
        <v>37500</v>
      </c>
      <c r="O6345" t="s">
        <v>8120</v>
      </c>
      <c r="P6345" t="s">
        <v>8121</v>
      </c>
    </row>
    <row r="6346" spans="1:16" x14ac:dyDescent="0.35">
      <c r="A6346" t="s">
        <v>6907</v>
      </c>
      <c r="B6346" t="s">
        <v>8628</v>
      </c>
      <c r="C6346" t="s">
        <v>8629</v>
      </c>
      <c r="D6346" t="s">
        <v>115</v>
      </c>
      <c r="E6346" t="s">
        <v>20</v>
      </c>
      <c r="F6346" t="b">
        <v>0</v>
      </c>
      <c r="G6346" t="s">
        <v>105</v>
      </c>
      <c r="H6346" s="1">
        <v>45731.712916666656</v>
      </c>
      <c r="I6346" t="b">
        <v>0</v>
      </c>
      <c r="J6346" t="b">
        <v>0</v>
      </c>
      <c r="K6346" t="s">
        <v>105</v>
      </c>
      <c r="L6346" t="s">
        <v>22</v>
      </c>
      <c r="M6346">
        <v>110000</v>
      </c>
      <c r="O6346" t="s">
        <v>8630</v>
      </c>
      <c r="P6346" t="s">
        <v>8631</v>
      </c>
    </row>
    <row r="6347" spans="1:16" x14ac:dyDescent="0.35">
      <c r="A6347" t="s">
        <v>6907</v>
      </c>
      <c r="B6347" t="s">
        <v>8632</v>
      </c>
      <c r="C6347" t="s">
        <v>8633</v>
      </c>
      <c r="D6347" t="s">
        <v>110</v>
      </c>
      <c r="E6347" t="s">
        <v>760</v>
      </c>
      <c r="F6347" t="b">
        <v>0</v>
      </c>
      <c r="G6347" t="s">
        <v>994</v>
      </c>
      <c r="H6347" s="1">
        <v>45731.738020833327</v>
      </c>
      <c r="I6347" t="b">
        <v>0</v>
      </c>
      <c r="J6347" t="b">
        <v>0</v>
      </c>
      <c r="K6347" t="s">
        <v>994</v>
      </c>
      <c r="L6347" t="s">
        <v>32</v>
      </c>
      <c r="N6347">
        <v>32.5</v>
      </c>
      <c r="O6347" t="s">
        <v>8634</v>
      </c>
    </row>
    <row r="6348" spans="1:16" x14ac:dyDescent="0.35">
      <c r="A6348" t="s">
        <v>6907</v>
      </c>
      <c r="B6348" t="s">
        <v>8635</v>
      </c>
      <c r="C6348" t="s">
        <v>95</v>
      </c>
      <c r="D6348" t="s">
        <v>269</v>
      </c>
      <c r="E6348" t="s">
        <v>20</v>
      </c>
      <c r="F6348" t="b">
        <v>0</v>
      </c>
      <c r="G6348" t="s">
        <v>52</v>
      </c>
      <c r="H6348" s="1">
        <v>45731.752106481479</v>
      </c>
      <c r="I6348" t="b">
        <v>1</v>
      </c>
      <c r="J6348" t="b">
        <v>0</v>
      </c>
      <c r="K6348" t="s">
        <v>31</v>
      </c>
      <c r="L6348" t="s">
        <v>22</v>
      </c>
      <c r="M6348">
        <v>95000</v>
      </c>
      <c r="O6348" t="s">
        <v>8636</v>
      </c>
      <c r="P6348" t="s">
        <v>340</v>
      </c>
    </row>
    <row r="6349" spans="1:16" x14ac:dyDescent="0.35">
      <c r="A6349" t="s">
        <v>6907</v>
      </c>
      <c r="B6349" t="s">
        <v>8376</v>
      </c>
      <c r="C6349" t="s">
        <v>2284</v>
      </c>
      <c r="D6349" t="s">
        <v>573</v>
      </c>
      <c r="E6349" t="s">
        <v>20</v>
      </c>
      <c r="F6349" t="b">
        <v>0</v>
      </c>
      <c r="G6349" t="s">
        <v>171</v>
      </c>
      <c r="H6349" s="1">
        <v>45731.768310185187</v>
      </c>
      <c r="I6349" t="b">
        <v>0</v>
      </c>
      <c r="J6349" t="b">
        <v>1</v>
      </c>
      <c r="K6349" t="s">
        <v>31</v>
      </c>
      <c r="L6349" t="s">
        <v>32</v>
      </c>
      <c r="N6349">
        <v>61.159996032714837</v>
      </c>
      <c r="O6349" t="s">
        <v>4884</v>
      </c>
      <c r="P6349" t="s">
        <v>8377</v>
      </c>
    </row>
    <row r="6350" spans="1:16" x14ac:dyDescent="0.35">
      <c r="A6350" t="s">
        <v>6907</v>
      </c>
      <c r="B6350" t="s">
        <v>8637</v>
      </c>
      <c r="C6350" t="s">
        <v>4541</v>
      </c>
      <c r="D6350" t="s">
        <v>269</v>
      </c>
      <c r="E6350" t="s">
        <v>91</v>
      </c>
      <c r="F6350" t="b">
        <v>0</v>
      </c>
      <c r="G6350" t="s">
        <v>43</v>
      </c>
      <c r="H6350" s="1">
        <v>45731.793356481481</v>
      </c>
      <c r="I6350" t="b">
        <v>1</v>
      </c>
      <c r="J6350" t="b">
        <v>0</v>
      </c>
      <c r="K6350" t="s">
        <v>31</v>
      </c>
      <c r="L6350" t="s">
        <v>32</v>
      </c>
      <c r="N6350">
        <v>65</v>
      </c>
      <c r="O6350" t="s">
        <v>8638</v>
      </c>
      <c r="P6350" t="s">
        <v>3286</v>
      </c>
    </row>
    <row r="6351" spans="1:16" x14ac:dyDescent="0.35">
      <c r="A6351" t="s">
        <v>6907</v>
      </c>
      <c r="B6351" t="s">
        <v>8639</v>
      </c>
      <c r="C6351" t="s">
        <v>8640</v>
      </c>
      <c r="D6351" t="s">
        <v>36</v>
      </c>
      <c r="E6351" t="s">
        <v>20</v>
      </c>
      <c r="F6351" t="b">
        <v>0</v>
      </c>
      <c r="G6351" t="s">
        <v>52</v>
      </c>
      <c r="H6351" s="1">
        <v>45731.793703703697</v>
      </c>
      <c r="I6351" t="b">
        <v>0</v>
      </c>
      <c r="J6351" t="b">
        <v>1</v>
      </c>
      <c r="K6351" t="s">
        <v>31</v>
      </c>
      <c r="L6351" t="s">
        <v>22</v>
      </c>
      <c r="M6351">
        <v>119000</v>
      </c>
      <c r="O6351" t="s">
        <v>7600</v>
      </c>
      <c r="P6351" t="s">
        <v>8641</v>
      </c>
    </row>
    <row r="6352" spans="1:16" x14ac:dyDescent="0.35">
      <c r="A6352" t="s">
        <v>6907</v>
      </c>
      <c r="B6352" t="s">
        <v>8642</v>
      </c>
      <c r="C6352" t="s">
        <v>142</v>
      </c>
      <c r="D6352" t="s">
        <v>36</v>
      </c>
      <c r="E6352" t="s">
        <v>20</v>
      </c>
      <c r="F6352" t="b">
        <v>0</v>
      </c>
      <c r="G6352" t="s">
        <v>68</v>
      </c>
      <c r="H6352" s="1">
        <v>45731.835636574076</v>
      </c>
      <c r="I6352" t="b">
        <v>0</v>
      </c>
      <c r="J6352" t="b">
        <v>1</v>
      </c>
      <c r="K6352" t="s">
        <v>31</v>
      </c>
      <c r="L6352" t="s">
        <v>22</v>
      </c>
      <c r="M6352">
        <v>130500</v>
      </c>
      <c r="O6352" t="s">
        <v>8643</v>
      </c>
      <c r="P6352" t="s">
        <v>8644</v>
      </c>
    </row>
    <row r="6353" spans="1:16" x14ac:dyDescent="0.35">
      <c r="A6353" t="s">
        <v>6907</v>
      </c>
      <c r="B6353" t="s">
        <v>6943</v>
      </c>
      <c r="C6353" t="s">
        <v>2602</v>
      </c>
      <c r="D6353" t="s">
        <v>573</v>
      </c>
      <c r="E6353" t="s">
        <v>296</v>
      </c>
      <c r="F6353" t="b">
        <v>0</v>
      </c>
      <c r="G6353" t="s">
        <v>47</v>
      </c>
      <c r="H6353" s="1">
        <v>45731.835763888892</v>
      </c>
      <c r="I6353" t="b">
        <v>1</v>
      </c>
      <c r="J6353" t="b">
        <v>1</v>
      </c>
      <c r="K6353" t="s">
        <v>31</v>
      </c>
      <c r="L6353" t="s">
        <v>32</v>
      </c>
      <c r="N6353">
        <v>56.475002288818359</v>
      </c>
      <c r="O6353" t="s">
        <v>6944</v>
      </c>
      <c r="P6353" t="s">
        <v>6945</v>
      </c>
    </row>
    <row r="6354" spans="1:16" x14ac:dyDescent="0.35">
      <c r="A6354" t="s">
        <v>6907</v>
      </c>
      <c r="B6354" t="s">
        <v>8645</v>
      </c>
      <c r="C6354" t="s">
        <v>2273</v>
      </c>
      <c r="D6354" t="s">
        <v>110</v>
      </c>
      <c r="E6354" t="s">
        <v>20</v>
      </c>
      <c r="F6354" t="b">
        <v>0</v>
      </c>
      <c r="G6354" t="s">
        <v>30</v>
      </c>
      <c r="H6354" s="1">
        <v>45731.838194444441</v>
      </c>
      <c r="I6354" t="b">
        <v>0</v>
      </c>
      <c r="J6354" t="b">
        <v>1</v>
      </c>
      <c r="K6354" t="s">
        <v>31</v>
      </c>
      <c r="L6354" t="s">
        <v>22</v>
      </c>
      <c r="M6354">
        <v>98883</v>
      </c>
      <c r="O6354" t="s">
        <v>8646</v>
      </c>
      <c r="P6354" t="s">
        <v>8647</v>
      </c>
    </row>
    <row r="6355" spans="1:16" x14ac:dyDescent="0.35">
      <c r="A6355" t="s">
        <v>6907</v>
      </c>
      <c r="B6355" t="s">
        <v>8648</v>
      </c>
      <c r="C6355" t="s">
        <v>401</v>
      </c>
      <c r="D6355" t="s">
        <v>110</v>
      </c>
      <c r="E6355" t="s">
        <v>20</v>
      </c>
      <c r="F6355" t="b">
        <v>0</v>
      </c>
      <c r="G6355" t="s">
        <v>52</v>
      </c>
      <c r="H6355" s="1">
        <v>45731.917870370373</v>
      </c>
      <c r="I6355" t="b">
        <v>0</v>
      </c>
      <c r="J6355" t="b">
        <v>1</v>
      </c>
      <c r="K6355" t="s">
        <v>31</v>
      </c>
      <c r="L6355" t="s">
        <v>22</v>
      </c>
      <c r="M6355">
        <v>204500</v>
      </c>
      <c r="O6355" t="s">
        <v>8649</v>
      </c>
      <c r="P6355" t="s">
        <v>8650</v>
      </c>
    </row>
    <row r="6356" spans="1:16" x14ac:dyDescent="0.35">
      <c r="A6356" t="s">
        <v>6907</v>
      </c>
      <c r="B6356" t="s">
        <v>8651</v>
      </c>
      <c r="C6356" t="s">
        <v>1748</v>
      </c>
      <c r="D6356" t="s">
        <v>36</v>
      </c>
      <c r="E6356" t="s">
        <v>204</v>
      </c>
      <c r="F6356" t="b">
        <v>0</v>
      </c>
      <c r="G6356" t="s">
        <v>47</v>
      </c>
      <c r="H6356" s="1">
        <v>45731.971516203703</v>
      </c>
      <c r="I6356" t="b">
        <v>0</v>
      </c>
      <c r="J6356" t="b">
        <v>0</v>
      </c>
      <c r="K6356" t="s">
        <v>31</v>
      </c>
      <c r="L6356" t="s">
        <v>22</v>
      </c>
      <c r="M6356">
        <v>87000</v>
      </c>
      <c r="O6356" t="s">
        <v>1739</v>
      </c>
      <c r="P6356" t="s">
        <v>8652</v>
      </c>
    </row>
    <row r="6357" spans="1:16" x14ac:dyDescent="0.35">
      <c r="A6357" t="s">
        <v>6907</v>
      </c>
      <c r="B6357" t="s">
        <v>6935</v>
      </c>
      <c r="C6357" t="s">
        <v>7709</v>
      </c>
      <c r="D6357" t="s">
        <v>974</v>
      </c>
      <c r="E6357" t="s">
        <v>20</v>
      </c>
      <c r="F6357" t="b">
        <v>0</v>
      </c>
      <c r="G6357" t="s">
        <v>52</v>
      </c>
      <c r="H6357" s="1">
        <v>45732.001157407409</v>
      </c>
      <c r="I6357" t="b">
        <v>1</v>
      </c>
      <c r="J6357" t="b">
        <v>1</v>
      </c>
      <c r="K6357" t="s">
        <v>31</v>
      </c>
      <c r="L6357" t="s">
        <v>22</v>
      </c>
      <c r="M6357">
        <v>88582</v>
      </c>
      <c r="O6357" t="s">
        <v>4754</v>
      </c>
      <c r="P6357" t="s">
        <v>8609</v>
      </c>
    </row>
    <row r="6358" spans="1:16" x14ac:dyDescent="0.35">
      <c r="A6358" t="s">
        <v>6907</v>
      </c>
      <c r="B6358" t="s">
        <v>7415</v>
      </c>
      <c r="C6358" t="s">
        <v>1188</v>
      </c>
      <c r="D6358" t="s">
        <v>110</v>
      </c>
      <c r="E6358" t="s">
        <v>20</v>
      </c>
      <c r="F6358" t="b">
        <v>0</v>
      </c>
      <c r="G6358" t="s">
        <v>47</v>
      </c>
      <c r="H6358" s="1">
        <v>45732.252337962957</v>
      </c>
      <c r="I6358" t="b">
        <v>0</v>
      </c>
      <c r="J6358" t="b">
        <v>1</v>
      </c>
      <c r="K6358" t="s">
        <v>31</v>
      </c>
      <c r="L6358" t="s">
        <v>22</v>
      </c>
      <c r="M6358">
        <v>128114.578125</v>
      </c>
      <c r="O6358" t="s">
        <v>8171</v>
      </c>
      <c r="P6358" t="s">
        <v>8172</v>
      </c>
    </row>
    <row r="6359" spans="1:16" x14ac:dyDescent="0.35">
      <c r="A6359" t="s">
        <v>6907</v>
      </c>
      <c r="B6359" t="s">
        <v>8610</v>
      </c>
      <c r="C6359" t="s">
        <v>994</v>
      </c>
      <c r="D6359" t="s">
        <v>29</v>
      </c>
      <c r="E6359" t="s">
        <v>20</v>
      </c>
      <c r="F6359" t="b">
        <v>0</v>
      </c>
      <c r="G6359" t="s">
        <v>994</v>
      </c>
      <c r="H6359" s="1">
        <v>45732.263842592591</v>
      </c>
      <c r="I6359" t="b">
        <v>1</v>
      </c>
      <c r="J6359" t="b">
        <v>0</v>
      </c>
      <c r="K6359" t="s">
        <v>994</v>
      </c>
      <c r="L6359" t="s">
        <v>22</v>
      </c>
      <c r="M6359">
        <v>162500</v>
      </c>
      <c r="O6359" t="s">
        <v>8611</v>
      </c>
      <c r="P6359" t="s">
        <v>8612</v>
      </c>
    </row>
    <row r="6360" spans="1:16" x14ac:dyDescent="0.35">
      <c r="A6360" t="s">
        <v>6907</v>
      </c>
      <c r="B6360" t="s">
        <v>7048</v>
      </c>
      <c r="C6360" t="s">
        <v>1157</v>
      </c>
      <c r="D6360" t="s">
        <v>2865</v>
      </c>
      <c r="E6360" t="s">
        <v>20</v>
      </c>
      <c r="F6360" t="b">
        <v>0</v>
      </c>
      <c r="G6360" t="s">
        <v>382</v>
      </c>
      <c r="H6360" s="1">
        <v>45732.285879629628</v>
      </c>
      <c r="I6360" t="b">
        <v>1</v>
      </c>
      <c r="J6360" t="b">
        <v>0</v>
      </c>
      <c r="K6360" t="s">
        <v>382</v>
      </c>
      <c r="L6360" t="s">
        <v>22</v>
      </c>
      <c r="M6360">
        <v>410000</v>
      </c>
      <c r="O6360" t="s">
        <v>1911</v>
      </c>
    </row>
    <row r="6361" spans="1:16" x14ac:dyDescent="0.35">
      <c r="A6361" t="s">
        <v>6907</v>
      </c>
      <c r="B6361" t="s">
        <v>8613</v>
      </c>
      <c r="C6361" t="s">
        <v>5687</v>
      </c>
      <c r="D6361" t="s">
        <v>110</v>
      </c>
      <c r="E6361" t="s">
        <v>20</v>
      </c>
      <c r="F6361" t="b">
        <v>0</v>
      </c>
      <c r="G6361" t="s">
        <v>47</v>
      </c>
      <c r="H6361" s="1">
        <v>45732.37667824074</v>
      </c>
      <c r="I6361" t="b">
        <v>0</v>
      </c>
      <c r="J6361" t="b">
        <v>1</v>
      </c>
      <c r="K6361" t="s">
        <v>31</v>
      </c>
      <c r="L6361" t="s">
        <v>22</v>
      </c>
      <c r="M6361">
        <v>90750</v>
      </c>
      <c r="O6361" t="s">
        <v>2028</v>
      </c>
      <c r="P6361" t="s">
        <v>8614</v>
      </c>
    </row>
    <row r="6362" spans="1:16" x14ac:dyDescent="0.35">
      <c r="A6362" t="s">
        <v>6907</v>
      </c>
      <c r="B6362" t="s">
        <v>8615</v>
      </c>
      <c r="C6362" t="s">
        <v>533</v>
      </c>
      <c r="D6362" t="s">
        <v>3130</v>
      </c>
      <c r="E6362" t="s">
        <v>20</v>
      </c>
      <c r="F6362" t="b">
        <v>0</v>
      </c>
      <c r="G6362" t="s">
        <v>52</v>
      </c>
      <c r="H6362" s="1">
        <v>45732.377337962957</v>
      </c>
      <c r="I6362" t="b">
        <v>0</v>
      </c>
      <c r="J6362" t="b">
        <v>1</v>
      </c>
      <c r="K6362" t="s">
        <v>31</v>
      </c>
      <c r="L6362" t="s">
        <v>22</v>
      </c>
      <c r="M6362">
        <v>207000</v>
      </c>
      <c r="O6362" t="s">
        <v>3479</v>
      </c>
      <c r="P6362" t="s">
        <v>6917</v>
      </c>
    </row>
    <row r="6363" spans="1:16" x14ac:dyDescent="0.35">
      <c r="A6363" t="s">
        <v>6907</v>
      </c>
      <c r="B6363" t="s">
        <v>7004</v>
      </c>
      <c r="C6363" t="s">
        <v>2933</v>
      </c>
      <c r="D6363" t="s">
        <v>29</v>
      </c>
      <c r="E6363" t="s">
        <v>296</v>
      </c>
      <c r="F6363" t="b">
        <v>0</v>
      </c>
      <c r="G6363" t="s">
        <v>52</v>
      </c>
      <c r="H6363" s="1">
        <v>45732.432141203702</v>
      </c>
      <c r="I6363" t="b">
        <v>0</v>
      </c>
      <c r="J6363" t="b">
        <v>1</v>
      </c>
      <c r="K6363" t="s">
        <v>31</v>
      </c>
      <c r="L6363" t="s">
        <v>22</v>
      </c>
      <c r="M6363">
        <v>175500</v>
      </c>
      <c r="O6363" t="s">
        <v>1225</v>
      </c>
      <c r="P6363" t="s">
        <v>7009</v>
      </c>
    </row>
    <row r="6364" spans="1:16" x14ac:dyDescent="0.35">
      <c r="A6364" t="s">
        <v>6907</v>
      </c>
      <c r="B6364" t="s">
        <v>8047</v>
      </c>
      <c r="C6364" t="s">
        <v>1718</v>
      </c>
      <c r="D6364" t="s">
        <v>36</v>
      </c>
      <c r="E6364" t="s">
        <v>20</v>
      </c>
      <c r="F6364" t="b">
        <v>0</v>
      </c>
      <c r="G6364" t="s">
        <v>47</v>
      </c>
      <c r="H6364" s="1">
        <v>45732.501400462963</v>
      </c>
      <c r="I6364" t="b">
        <v>0</v>
      </c>
      <c r="J6364" t="b">
        <v>0</v>
      </c>
      <c r="K6364" t="s">
        <v>31</v>
      </c>
      <c r="L6364" t="s">
        <v>22</v>
      </c>
      <c r="M6364">
        <v>82850</v>
      </c>
      <c r="O6364" t="s">
        <v>209</v>
      </c>
      <c r="P6364" t="s">
        <v>8048</v>
      </c>
    </row>
    <row r="6365" spans="1:16" x14ac:dyDescent="0.35">
      <c r="A6365" t="s">
        <v>6907</v>
      </c>
      <c r="B6365" t="s">
        <v>8616</v>
      </c>
      <c r="C6365" t="s">
        <v>5914</v>
      </c>
      <c r="D6365" t="s">
        <v>36</v>
      </c>
      <c r="E6365" t="s">
        <v>20</v>
      </c>
      <c r="F6365" t="b">
        <v>0</v>
      </c>
      <c r="G6365" t="s">
        <v>47</v>
      </c>
      <c r="H6365" s="1">
        <v>45732.502187500002</v>
      </c>
      <c r="I6365" t="b">
        <v>0</v>
      </c>
      <c r="J6365" t="b">
        <v>1</v>
      </c>
      <c r="K6365" t="s">
        <v>31</v>
      </c>
      <c r="L6365" t="s">
        <v>22</v>
      </c>
      <c r="M6365">
        <v>122900</v>
      </c>
      <c r="O6365" t="s">
        <v>209</v>
      </c>
      <c r="P6365" t="s">
        <v>8617</v>
      </c>
    </row>
    <row r="6366" spans="1:16" x14ac:dyDescent="0.35">
      <c r="A6366" t="s">
        <v>6907</v>
      </c>
      <c r="B6366" t="s">
        <v>6907</v>
      </c>
      <c r="C6366" t="s">
        <v>4798</v>
      </c>
      <c r="D6366" t="s">
        <v>17437</v>
      </c>
      <c r="E6366" t="s">
        <v>20</v>
      </c>
      <c r="F6366" t="b">
        <v>0</v>
      </c>
      <c r="G6366" t="s">
        <v>47</v>
      </c>
      <c r="H6366" s="1">
        <v>45732.554652777777</v>
      </c>
      <c r="I6366" t="b">
        <v>1</v>
      </c>
      <c r="J6366" t="b">
        <v>0</v>
      </c>
      <c r="K6366" t="s">
        <v>31</v>
      </c>
      <c r="L6366" t="s">
        <v>22</v>
      </c>
      <c r="M6366">
        <v>130000</v>
      </c>
      <c r="O6366" t="s">
        <v>61</v>
      </c>
      <c r="P6366" t="s">
        <v>8620</v>
      </c>
    </row>
    <row r="6367" spans="1:16" x14ac:dyDescent="0.35">
      <c r="A6367" t="s">
        <v>6907</v>
      </c>
      <c r="B6367" t="s">
        <v>6907</v>
      </c>
      <c r="C6367" t="s">
        <v>8621</v>
      </c>
      <c r="D6367" t="s">
        <v>36</v>
      </c>
      <c r="E6367" t="s">
        <v>20</v>
      </c>
      <c r="F6367" t="b">
        <v>0</v>
      </c>
      <c r="G6367" t="s">
        <v>30</v>
      </c>
      <c r="H6367" s="1">
        <v>45732.629131944443</v>
      </c>
      <c r="I6367" t="b">
        <v>0</v>
      </c>
      <c r="J6367" t="b">
        <v>1</v>
      </c>
      <c r="K6367" t="s">
        <v>31</v>
      </c>
      <c r="L6367" t="s">
        <v>22</v>
      </c>
      <c r="M6367">
        <v>187153</v>
      </c>
      <c r="O6367" t="s">
        <v>209</v>
      </c>
      <c r="P6367" t="s">
        <v>8622</v>
      </c>
    </row>
    <row r="6368" spans="1:16" x14ac:dyDescent="0.35">
      <c r="A6368" t="s">
        <v>6907</v>
      </c>
      <c r="B6368" t="s">
        <v>7283</v>
      </c>
      <c r="C6368" t="s">
        <v>272</v>
      </c>
      <c r="D6368" t="s">
        <v>36</v>
      </c>
      <c r="E6368" t="s">
        <v>20</v>
      </c>
      <c r="F6368" t="b">
        <v>0</v>
      </c>
      <c r="G6368" t="s">
        <v>52</v>
      </c>
      <c r="H6368" s="1">
        <v>45732.641516203701</v>
      </c>
      <c r="I6368" t="b">
        <v>0</v>
      </c>
      <c r="J6368" t="b">
        <v>0</v>
      </c>
      <c r="K6368" t="s">
        <v>31</v>
      </c>
      <c r="L6368" t="s">
        <v>22</v>
      </c>
      <c r="M6368">
        <v>130000</v>
      </c>
      <c r="O6368" t="s">
        <v>7284</v>
      </c>
    </row>
    <row r="6369" spans="1:16" x14ac:dyDescent="0.35">
      <c r="A6369" t="s">
        <v>6907</v>
      </c>
      <c r="B6369" t="s">
        <v>7980</v>
      </c>
      <c r="C6369" t="s">
        <v>7981</v>
      </c>
      <c r="D6369" t="s">
        <v>17535</v>
      </c>
      <c r="E6369" t="s">
        <v>20</v>
      </c>
      <c r="F6369" t="b">
        <v>0</v>
      </c>
      <c r="G6369" t="s">
        <v>1902</v>
      </c>
      <c r="H6369" s="1">
        <v>45732.685069444437</v>
      </c>
      <c r="I6369" t="b">
        <v>0</v>
      </c>
      <c r="J6369" t="b">
        <v>0</v>
      </c>
      <c r="K6369" t="s">
        <v>1902</v>
      </c>
      <c r="L6369" t="s">
        <v>22</v>
      </c>
      <c r="M6369">
        <v>28000</v>
      </c>
      <c r="O6369" t="s">
        <v>7982</v>
      </c>
    </row>
    <row r="6370" spans="1:16" x14ac:dyDescent="0.35">
      <c r="A6370" t="s">
        <v>6907</v>
      </c>
      <c r="B6370" t="s">
        <v>8623</v>
      </c>
      <c r="C6370" t="s">
        <v>597</v>
      </c>
      <c r="D6370" t="s">
        <v>36</v>
      </c>
      <c r="E6370" t="s">
        <v>20</v>
      </c>
      <c r="F6370" t="b">
        <v>0</v>
      </c>
      <c r="G6370" t="s">
        <v>52</v>
      </c>
      <c r="H6370" s="1">
        <v>45732.710231481477</v>
      </c>
      <c r="I6370" t="b">
        <v>0</v>
      </c>
      <c r="J6370" t="b">
        <v>1</v>
      </c>
      <c r="K6370" t="s">
        <v>31</v>
      </c>
      <c r="L6370" t="s">
        <v>22</v>
      </c>
      <c r="M6370">
        <v>162500</v>
      </c>
      <c r="O6370" t="s">
        <v>53</v>
      </c>
      <c r="P6370" t="s">
        <v>8624</v>
      </c>
    </row>
    <row r="6371" spans="1:16" x14ac:dyDescent="0.35">
      <c r="A6371" t="s">
        <v>6907</v>
      </c>
      <c r="B6371" t="s">
        <v>8625</v>
      </c>
      <c r="C6371" t="s">
        <v>4265</v>
      </c>
      <c r="D6371" t="s">
        <v>29</v>
      </c>
      <c r="E6371" t="s">
        <v>20</v>
      </c>
      <c r="F6371" t="b">
        <v>0</v>
      </c>
      <c r="G6371" t="s">
        <v>52</v>
      </c>
      <c r="H6371" s="1">
        <v>45732.710277777784</v>
      </c>
      <c r="I6371" t="b">
        <v>0</v>
      </c>
      <c r="J6371" t="b">
        <v>1</v>
      </c>
      <c r="K6371" t="s">
        <v>31</v>
      </c>
      <c r="L6371" t="s">
        <v>22</v>
      </c>
      <c r="M6371">
        <v>135000</v>
      </c>
      <c r="O6371" t="s">
        <v>8626</v>
      </c>
      <c r="P6371" t="s">
        <v>8627</v>
      </c>
    </row>
    <row r="6372" spans="1:16" x14ac:dyDescent="0.35">
      <c r="A6372" t="s">
        <v>6907</v>
      </c>
      <c r="B6372" t="s">
        <v>6907</v>
      </c>
      <c r="C6372" t="s">
        <v>18</v>
      </c>
      <c r="D6372" t="s">
        <v>19</v>
      </c>
      <c r="E6372" t="s">
        <v>20</v>
      </c>
      <c r="F6372" t="b">
        <v>1</v>
      </c>
      <c r="G6372" t="s">
        <v>6930</v>
      </c>
      <c r="H6372" s="1">
        <v>45732.710682870369</v>
      </c>
      <c r="I6372" t="b">
        <v>0</v>
      </c>
      <c r="J6372" t="b">
        <v>0</v>
      </c>
      <c r="K6372" t="s">
        <v>6930</v>
      </c>
      <c r="L6372" t="s">
        <v>22</v>
      </c>
      <c r="M6372">
        <v>37500</v>
      </c>
      <c r="O6372" t="s">
        <v>8120</v>
      </c>
      <c r="P6372" t="s">
        <v>8121</v>
      </c>
    </row>
    <row r="6373" spans="1:16" x14ac:dyDescent="0.35">
      <c r="A6373" t="s">
        <v>6907</v>
      </c>
      <c r="B6373" t="s">
        <v>8628</v>
      </c>
      <c r="C6373" t="s">
        <v>8629</v>
      </c>
      <c r="D6373" t="s">
        <v>115</v>
      </c>
      <c r="E6373" t="s">
        <v>20</v>
      </c>
      <c r="F6373" t="b">
        <v>0</v>
      </c>
      <c r="G6373" t="s">
        <v>105</v>
      </c>
      <c r="H6373" s="1">
        <v>45732.712916666656</v>
      </c>
      <c r="I6373" t="b">
        <v>0</v>
      </c>
      <c r="J6373" t="b">
        <v>0</v>
      </c>
      <c r="K6373" t="s">
        <v>105</v>
      </c>
      <c r="L6373" t="s">
        <v>22</v>
      </c>
      <c r="M6373">
        <v>110000</v>
      </c>
      <c r="O6373" t="s">
        <v>8630</v>
      </c>
      <c r="P6373" t="s">
        <v>8631</v>
      </c>
    </row>
    <row r="6374" spans="1:16" x14ac:dyDescent="0.35">
      <c r="A6374" t="s">
        <v>6907</v>
      </c>
      <c r="B6374" t="s">
        <v>8632</v>
      </c>
      <c r="C6374" t="s">
        <v>8633</v>
      </c>
      <c r="D6374" t="s">
        <v>110</v>
      </c>
      <c r="E6374" t="s">
        <v>760</v>
      </c>
      <c r="F6374" t="b">
        <v>0</v>
      </c>
      <c r="G6374" t="s">
        <v>994</v>
      </c>
      <c r="H6374" s="1">
        <v>45732.738020833327</v>
      </c>
      <c r="I6374" t="b">
        <v>0</v>
      </c>
      <c r="J6374" t="b">
        <v>0</v>
      </c>
      <c r="K6374" t="s">
        <v>994</v>
      </c>
      <c r="L6374" t="s">
        <v>32</v>
      </c>
      <c r="N6374">
        <v>32.5</v>
      </c>
      <c r="O6374" t="s">
        <v>8634</v>
      </c>
    </row>
    <row r="6375" spans="1:16" x14ac:dyDescent="0.35">
      <c r="A6375" t="s">
        <v>6907</v>
      </c>
      <c r="B6375" t="s">
        <v>8635</v>
      </c>
      <c r="C6375" t="s">
        <v>95</v>
      </c>
      <c r="D6375" t="s">
        <v>269</v>
      </c>
      <c r="E6375" t="s">
        <v>20</v>
      </c>
      <c r="F6375" t="b">
        <v>0</v>
      </c>
      <c r="G6375" t="s">
        <v>52</v>
      </c>
      <c r="H6375" s="1">
        <v>45732.752106481479</v>
      </c>
      <c r="I6375" t="b">
        <v>1</v>
      </c>
      <c r="J6375" t="b">
        <v>0</v>
      </c>
      <c r="K6375" t="s">
        <v>31</v>
      </c>
      <c r="L6375" t="s">
        <v>22</v>
      </c>
      <c r="M6375">
        <v>95000</v>
      </c>
      <c r="O6375" t="s">
        <v>8636</v>
      </c>
      <c r="P6375" t="s">
        <v>340</v>
      </c>
    </row>
    <row r="6376" spans="1:16" x14ac:dyDescent="0.35">
      <c r="A6376" t="s">
        <v>6907</v>
      </c>
      <c r="B6376" t="s">
        <v>8376</v>
      </c>
      <c r="C6376" t="s">
        <v>2284</v>
      </c>
      <c r="D6376" t="s">
        <v>573</v>
      </c>
      <c r="E6376" t="s">
        <v>20</v>
      </c>
      <c r="F6376" t="b">
        <v>0</v>
      </c>
      <c r="G6376" t="s">
        <v>171</v>
      </c>
      <c r="H6376" s="1">
        <v>45732.768310185187</v>
      </c>
      <c r="I6376" t="b">
        <v>0</v>
      </c>
      <c r="J6376" t="b">
        <v>1</v>
      </c>
      <c r="K6376" t="s">
        <v>31</v>
      </c>
      <c r="L6376" t="s">
        <v>32</v>
      </c>
      <c r="N6376">
        <v>61.159996032714837</v>
      </c>
      <c r="O6376" t="s">
        <v>4884</v>
      </c>
      <c r="P6376" t="s">
        <v>8377</v>
      </c>
    </row>
    <row r="6377" spans="1:16" x14ac:dyDescent="0.35">
      <c r="A6377" t="s">
        <v>6907</v>
      </c>
      <c r="B6377" t="s">
        <v>8637</v>
      </c>
      <c r="C6377" t="s">
        <v>4541</v>
      </c>
      <c r="D6377" t="s">
        <v>269</v>
      </c>
      <c r="E6377" t="s">
        <v>91</v>
      </c>
      <c r="F6377" t="b">
        <v>0</v>
      </c>
      <c r="G6377" t="s">
        <v>43</v>
      </c>
      <c r="H6377" s="1">
        <v>45732.793356481481</v>
      </c>
      <c r="I6377" t="b">
        <v>1</v>
      </c>
      <c r="J6377" t="b">
        <v>0</v>
      </c>
      <c r="K6377" t="s">
        <v>31</v>
      </c>
      <c r="L6377" t="s">
        <v>32</v>
      </c>
      <c r="N6377">
        <v>65</v>
      </c>
      <c r="O6377" t="s">
        <v>8638</v>
      </c>
      <c r="P6377" t="s">
        <v>3286</v>
      </c>
    </row>
    <row r="6378" spans="1:16" x14ac:dyDescent="0.35">
      <c r="A6378" t="s">
        <v>6907</v>
      </c>
      <c r="B6378" t="s">
        <v>8639</v>
      </c>
      <c r="C6378" t="s">
        <v>8640</v>
      </c>
      <c r="D6378" t="s">
        <v>36</v>
      </c>
      <c r="E6378" t="s">
        <v>20</v>
      </c>
      <c r="F6378" t="b">
        <v>0</v>
      </c>
      <c r="G6378" t="s">
        <v>52</v>
      </c>
      <c r="H6378" s="1">
        <v>45732.793703703697</v>
      </c>
      <c r="I6378" t="b">
        <v>0</v>
      </c>
      <c r="J6378" t="b">
        <v>1</v>
      </c>
      <c r="K6378" t="s">
        <v>31</v>
      </c>
      <c r="L6378" t="s">
        <v>22</v>
      </c>
      <c r="M6378">
        <v>119000</v>
      </c>
      <c r="O6378" t="s">
        <v>7600</v>
      </c>
      <c r="P6378" t="s">
        <v>8641</v>
      </c>
    </row>
    <row r="6379" spans="1:16" x14ac:dyDescent="0.35">
      <c r="A6379" t="s">
        <v>6907</v>
      </c>
      <c r="B6379" t="s">
        <v>8642</v>
      </c>
      <c r="C6379" t="s">
        <v>142</v>
      </c>
      <c r="D6379" t="s">
        <v>36</v>
      </c>
      <c r="E6379" t="s">
        <v>20</v>
      </c>
      <c r="F6379" t="b">
        <v>0</v>
      </c>
      <c r="G6379" t="s">
        <v>68</v>
      </c>
      <c r="H6379" s="1">
        <v>45732.835636574076</v>
      </c>
      <c r="I6379" t="b">
        <v>0</v>
      </c>
      <c r="J6379" t="b">
        <v>1</v>
      </c>
      <c r="K6379" t="s">
        <v>31</v>
      </c>
      <c r="L6379" t="s">
        <v>22</v>
      </c>
      <c r="M6379">
        <v>130500</v>
      </c>
      <c r="O6379" t="s">
        <v>8643</v>
      </c>
      <c r="P6379" t="s">
        <v>8644</v>
      </c>
    </row>
    <row r="6380" spans="1:16" x14ac:dyDescent="0.35">
      <c r="A6380" t="s">
        <v>6907</v>
      </c>
      <c r="B6380" t="s">
        <v>6943</v>
      </c>
      <c r="C6380" t="s">
        <v>2602</v>
      </c>
      <c r="D6380" t="s">
        <v>573</v>
      </c>
      <c r="E6380" t="s">
        <v>296</v>
      </c>
      <c r="F6380" t="b">
        <v>0</v>
      </c>
      <c r="G6380" t="s">
        <v>47</v>
      </c>
      <c r="H6380" s="1">
        <v>45732.835763888892</v>
      </c>
      <c r="I6380" t="b">
        <v>1</v>
      </c>
      <c r="J6380" t="b">
        <v>1</v>
      </c>
      <c r="K6380" t="s">
        <v>31</v>
      </c>
      <c r="L6380" t="s">
        <v>32</v>
      </c>
      <c r="N6380">
        <v>56.475002288818359</v>
      </c>
      <c r="O6380" t="s">
        <v>6944</v>
      </c>
      <c r="P6380" t="s">
        <v>6945</v>
      </c>
    </row>
    <row r="6381" spans="1:16" x14ac:dyDescent="0.35">
      <c r="A6381" t="s">
        <v>6907</v>
      </c>
      <c r="B6381" t="s">
        <v>8645</v>
      </c>
      <c r="C6381" t="s">
        <v>2273</v>
      </c>
      <c r="D6381" t="s">
        <v>110</v>
      </c>
      <c r="E6381" t="s">
        <v>20</v>
      </c>
      <c r="F6381" t="b">
        <v>0</v>
      </c>
      <c r="G6381" t="s">
        <v>30</v>
      </c>
      <c r="H6381" s="1">
        <v>45732.838194444441</v>
      </c>
      <c r="I6381" t="b">
        <v>0</v>
      </c>
      <c r="J6381" t="b">
        <v>1</v>
      </c>
      <c r="K6381" t="s">
        <v>31</v>
      </c>
      <c r="L6381" t="s">
        <v>22</v>
      </c>
      <c r="M6381">
        <v>98883</v>
      </c>
      <c r="O6381" t="s">
        <v>8646</v>
      </c>
      <c r="P6381" t="s">
        <v>8647</v>
      </c>
    </row>
    <row r="6382" spans="1:16" x14ac:dyDescent="0.35">
      <c r="A6382" t="s">
        <v>6907</v>
      </c>
      <c r="B6382" t="s">
        <v>8648</v>
      </c>
      <c r="C6382" t="s">
        <v>401</v>
      </c>
      <c r="D6382" t="s">
        <v>110</v>
      </c>
      <c r="E6382" t="s">
        <v>20</v>
      </c>
      <c r="F6382" t="b">
        <v>0</v>
      </c>
      <c r="G6382" t="s">
        <v>52</v>
      </c>
      <c r="H6382" s="1">
        <v>45732.917870370373</v>
      </c>
      <c r="I6382" t="b">
        <v>0</v>
      </c>
      <c r="J6382" t="b">
        <v>1</v>
      </c>
      <c r="K6382" t="s">
        <v>31</v>
      </c>
      <c r="L6382" t="s">
        <v>22</v>
      </c>
      <c r="M6382">
        <v>204500</v>
      </c>
      <c r="O6382" t="s">
        <v>8649</v>
      </c>
      <c r="P6382" t="s">
        <v>8650</v>
      </c>
    </row>
    <row r="6383" spans="1:16" x14ac:dyDescent="0.35">
      <c r="A6383" t="s">
        <v>6907</v>
      </c>
      <c r="B6383" t="s">
        <v>8651</v>
      </c>
      <c r="C6383" t="s">
        <v>1748</v>
      </c>
      <c r="D6383" t="s">
        <v>36</v>
      </c>
      <c r="E6383" t="s">
        <v>204</v>
      </c>
      <c r="F6383" t="b">
        <v>0</v>
      </c>
      <c r="G6383" t="s">
        <v>47</v>
      </c>
      <c r="H6383" s="1">
        <v>45732.971516203703</v>
      </c>
      <c r="I6383" t="b">
        <v>0</v>
      </c>
      <c r="J6383" t="b">
        <v>0</v>
      </c>
      <c r="K6383" t="s">
        <v>31</v>
      </c>
      <c r="L6383" t="s">
        <v>22</v>
      </c>
      <c r="M6383">
        <v>87000</v>
      </c>
      <c r="O6383" t="s">
        <v>1739</v>
      </c>
      <c r="P6383" t="s">
        <v>8652</v>
      </c>
    </row>
    <row r="6384" spans="1:16" x14ac:dyDescent="0.35">
      <c r="A6384" t="s">
        <v>6907</v>
      </c>
      <c r="B6384" t="s">
        <v>6935</v>
      </c>
      <c r="C6384" t="s">
        <v>7709</v>
      </c>
      <c r="D6384" t="s">
        <v>974</v>
      </c>
      <c r="E6384" t="s">
        <v>20</v>
      </c>
      <c r="F6384" t="b">
        <v>0</v>
      </c>
      <c r="G6384" t="s">
        <v>52</v>
      </c>
      <c r="H6384" s="1">
        <v>45733.001157407409</v>
      </c>
      <c r="I6384" t="b">
        <v>1</v>
      </c>
      <c r="J6384" t="b">
        <v>1</v>
      </c>
      <c r="K6384" t="s">
        <v>31</v>
      </c>
      <c r="L6384" t="s">
        <v>22</v>
      </c>
      <c r="M6384">
        <v>88582</v>
      </c>
      <c r="O6384" t="s">
        <v>4754</v>
      </c>
      <c r="P6384" t="s">
        <v>8609</v>
      </c>
    </row>
    <row r="6385" spans="1:16" x14ac:dyDescent="0.35">
      <c r="A6385" t="s">
        <v>6907</v>
      </c>
      <c r="B6385" t="s">
        <v>7415</v>
      </c>
      <c r="C6385" t="s">
        <v>1188</v>
      </c>
      <c r="D6385" t="s">
        <v>110</v>
      </c>
      <c r="E6385" t="s">
        <v>20</v>
      </c>
      <c r="F6385" t="b">
        <v>0</v>
      </c>
      <c r="G6385" t="s">
        <v>47</v>
      </c>
      <c r="H6385" s="1">
        <v>45733.252337962957</v>
      </c>
      <c r="I6385" t="b">
        <v>0</v>
      </c>
      <c r="J6385" t="b">
        <v>1</v>
      </c>
      <c r="K6385" t="s">
        <v>31</v>
      </c>
      <c r="L6385" t="s">
        <v>22</v>
      </c>
      <c r="M6385">
        <v>128114.578125</v>
      </c>
      <c r="O6385" t="s">
        <v>8171</v>
      </c>
      <c r="P6385" t="s">
        <v>8172</v>
      </c>
    </row>
    <row r="6386" spans="1:16" x14ac:dyDescent="0.35">
      <c r="A6386" t="s">
        <v>6907</v>
      </c>
      <c r="B6386" t="s">
        <v>8610</v>
      </c>
      <c r="C6386" t="s">
        <v>994</v>
      </c>
      <c r="D6386" t="s">
        <v>29</v>
      </c>
      <c r="E6386" t="s">
        <v>20</v>
      </c>
      <c r="F6386" t="b">
        <v>0</v>
      </c>
      <c r="G6386" t="s">
        <v>994</v>
      </c>
      <c r="H6386" s="1">
        <v>45733.263842592591</v>
      </c>
      <c r="I6386" t="b">
        <v>1</v>
      </c>
      <c r="J6386" t="b">
        <v>0</v>
      </c>
      <c r="K6386" t="s">
        <v>994</v>
      </c>
      <c r="L6386" t="s">
        <v>22</v>
      </c>
      <c r="M6386">
        <v>162500</v>
      </c>
      <c r="O6386" t="s">
        <v>8611</v>
      </c>
      <c r="P6386" t="s">
        <v>8612</v>
      </c>
    </row>
    <row r="6387" spans="1:16" x14ac:dyDescent="0.35">
      <c r="A6387" t="s">
        <v>6907</v>
      </c>
      <c r="B6387" t="s">
        <v>7048</v>
      </c>
      <c r="C6387" t="s">
        <v>1157</v>
      </c>
      <c r="D6387" t="s">
        <v>2865</v>
      </c>
      <c r="E6387" t="s">
        <v>20</v>
      </c>
      <c r="F6387" t="b">
        <v>0</v>
      </c>
      <c r="G6387" t="s">
        <v>382</v>
      </c>
      <c r="H6387" s="1">
        <v>45733.285879629628</v>
      </c>
      <c r="I6387" t="b">
        <v>1</v>
      </c>
      <c r="J6387" t="b">
        <v>0</v>
      </c>
      <c r="K6387" t="s">
        <v>382</v>
      </c>
      <c r="L6387" t="s">
        <v>22</v>
      </c>
      <c r="M6387">
        <v>410000</v>
      </c>
      <c r="O6387" t="s">
        <v>1911</v>
      </c>
    </row>
    <row r="6388" spans="1:16" x14ac:dyDescent="0.35">
      <c r="A6388" t="s">
        <v>6907</v>
      </c>
      <c r="B6388" t="s">
        <v>8613</v>
      </c>
      <c r="C6388" t="s">
        <v>5687</v>
      </c>
      <c r="D6388" t="s">
        <v>110</v>
      </c>
      <c r="E6388" t="s">
        <v>20</v>
      </c>
      <c r="F6388" t="b">
        <v>0</v>
      </c>
      <c r="G6388" t="s">
        <v>47</v>
      </c>
      <c r="H6388" s="1">
        <v>45733.37667824074</v>
      </c>
      <c r="I6388" t="b">
        <v>0</v>
      </c>
      <c r="J6388" t="b">
        <v>1</v>
      </c>
      <c r="K6388" t="s">
        <v>31</v>
      </c>
      <c r="L6388" t="s">
        <v>22</v>
      </c>
      <c r="M6388">
        <v>90750</v>
      </c>
      <c r="O6388" t="s">
        <v>2028</v>
      </c>
      <c r="P6388" t="s">
        <v>8614</v>
      </c>
    </row>
    <row r="6389" spans="1:16" x14ac:dyDescent="0.35">
      <c r="A6389" t="s">
        <v>6907</v>
      </c>
      <c r="B6389" t="s">
        <v>8615</v>
      </c>
      <c r="C6389" t="s">
        <v>533</v>
      </c>
      <c r="D6389" t="s">
        <v>3130</v>
      </c>
      <c r="E6389" t="s">
        <v>20</v>
      </c>
      <c r="F6389" t="b">
        <v>0</v>
      </c>
      <c r="G6389" t="s">
        <v>52</v>
      </c>
      <c r="H6389" s="1">
        <v>45733.377337962957</v>
      </c>
      <c r="I6389" t="b">
        <v>0</v>
      </c>
      <c r="J6389" t="b">
        <v>1</v>
      </c>
      <c r="K6389" t="s">
        <v>31</v>
      </c>
      <c r="L6389" t="s">
        <v>22</v>
      </c>
      <c r="M6389">
        <v>207000</v>
      </c>
      <c r="O6389" t="s">
        <v>3479</v>
      </c>
      <c r="P6389" t="s">
        <v>6917</v>
      </c>
    </row>
    <row r="6390" spans="1:16" x14ac:dyDescent="0.35">
      <c r="A6390" t="s">
        <v>6907</v>
      </c>
      <c r="B6390" t="s">
        <v>7004</v>
      </c>
      <c r="C6390" t="s">
        <v>2933</v>
      </c>
      <c r="D6390" t="s">
        <v>29</v>
      </c>
      <c r="E6390" t="s">
        <v>296</v>
      </c>
      <c r="F6390" t="b">
        <v>0</v>
      </c>
      <c r="G6390" t="s">
        <v>52</v>
      </c>
      <c r="H6390" s="1">
        <v>45733.432141203702</v>
      </c>
      <c r="I6390" t="b">
        <v>0</v>
      </c>
      <c r="J6390" t="b">
        <v>1</v>
      </c>
      <c r="K6390" t="s">
        <v>31</v>
      </c>
      <c r="L6390" t="s">
        <v>22</v>
      </c>
      <c r="M6390">
        <v>175500</v>
      </c>
      <c r="O6390" t="s">
        <v>1225</v>
      </c>
      <c r="P6390" t="s">
        <v>7009</v>
      </c>
    </row>
    <row r="6391" spans="1:16" x14ac:dyDescent="0.35">
      <c r="A6391" t="s">
        <v>6907</v>
      </c>
      <c r="B6391" t="s">
        <v>8047</v>
      </c>
      <c r="C6391" t="s">
        <v>1718</v>
      </c>
      <c r="D6391" t="s">
        <v>36</v>
      </c>
      <c r="E6391" t="s">
        <v>20</v>
      </c>
      <c r="F6391" t="b">
        <v>0</v>
      </c>
      <c r="G6391" t="s">
        <v>47</v>
      </c>
      <c r="H6391" s="1">
        <v>45733.501400462963</v>
      </c>
      <c r="I6391" t="b">
        <v>0</v>
      </c>
      <c r="J6391" t="b">
        <v>0</v>
      </c>
      <c r="K6391" t="s">
        <v>31</v>
      </c>
      <c r="L6391" t="s">
        <v>22</v>
      </c>
      <c r="M6391">
        <v>82850</v>
      </c>
      <c r="O6391" t="s">
        <v>209</v>
      </c>
      <c r="P6391" t="s">
        <v>8048</v>
      </c>
    </row>
    <row r="6392" spans="1:16" x14ac:dyDescent="0.35">
      <c r="A6392" t="s">
        <v>6907</v>
      </c>
      <c r="B6392" t="s">
        <v>8616</v>
      </c>
      <c r="C6392" t="s">
        <v>5914</v>
      </c>
      <c r="D6392" t="s">
        <v>36</v>
      </c>
      <c r="E6392" t="s">
        <v>20</v>
      </c>
      <c r="F6392" t="b">
        <v>0</v>
      </c>
      <c r="G6392" t="s">
        <v>47</v>
      </c>
      <c r="H6392" s="1">
        <v>45733.502187500002</v>
      </c>
      <c r="I6392" t="b">
        <v>0</v>
      </c>
      <c r="J6392" t="b">
        <v>1</v>
      </c>
      <c r="K6392" t="s">
        <v>31</v>
      </c>
      <c r="L6392" t="s">
        <v>22</v>
      </c>
      <c r="M6392">
        <v>122900</v>
      </c>
      <c r="O6392" t="s">
        <v>209</v>
      </c>
      <c r="P6392" t="s">
        <v>8617</v>
      </c>
    </row>
    <row r="6393" spans="1:16" x14ac:dyDescent="0.35">
      <c r="A6393" t="s">
        <v>6907</v>
      </c>
      <c r="B6393" t="s">
        <v>8618</v>
      </c>
      <c r="C6393" t="s">
        <v>4826</v>
      </c>
      <c r="D6393" t="s">
        <v>110</v>
      </c>
      <c r="E6393" t="s">
        <v>20</v>
      </c>
      <c r="F6393" t="b">
        <v>0</v>
      </c>
      <c r="G6393" t="s">
        <v>52</v>
      </c>
      <c r="H6393" s="1">
        <v>45733.543055555558</v>
      </c>
      <c r="I6393" t="b">
        <v>0</v>
      </c>
      <c r="J6393" t="b">
        <v>1</v>
      </c>
      <c r="K6393" t="s">
        <v>31</v>
      </c>
      <c r="L6393" t="s">
        <v>32</v>
      </c>
      <c r="N6393">
        <v>63.5</v>
      </c>
      <c r="O6393" t="s">
        <v>981</v>
      </c>
      <c r="P6393" t="s">
        <v>8619</v>
      </c>
    </row>
    <row r="6394" spans="1:16" x14ac:dyDescent="0.35">
      <c r="A6394" t="s">
        <v>6907</v>
      </c>
      <c r="B6394" t="s">
        <v>6907</v>
      </c>
      <c r="C6394" t="s">
        <v>4798</v>
      </c>
      <c r="D6394" t="s">
        <v>17437</v>
      </c>
      <c r="E6394" t="s">
        <v>20</v>
      </c>
      <c r="F6394" t="b">
        <v>0</v>
      </c>
      <c r="G6394" t="s">
        <v>47</v>
      </c>
      <c r="H6394" s="1">
        <v>45733.554652777777</v>
      </c>
      <c r="I6394" t="b">
        <v>1</v>
      </c>
      <c r="J6394" t="b">
        <v>0</v>
      </c>
      <c r="K6394" t="s">
        <v>31</v>
      </c>
      <c r="L6394" t="s">
        <v>22</v>
      </c>
      <c r="M6394">
        <v>130000</v>
      </c>
      <c r="O6394" t="s">
        <v>61</v>
      </c>
      <c r="P6394" t="s">
        <v>8620</v>
      </c>
    </row>
    <row r="6395" spans="1:16" x14ac:dyDescent="0.35">
      <c r="A6395" t="s">
        <v>6907</v>
      </c>
      <c r="B6395" t="s">
        <v>6907</v>
      </c>
      <c r="C6395" t="s">
        <v>8621</v>
      </c>
      <c r="D6395" t="s">
        <v>36</v>
      </c>
      <c r="E6395" t="s">
        <v>20</v>
      </c>
      <c r="F6395" t="b">
        <v>0</v>
      </c>
      <c r="G6395" t="s">
        <v>30</v>
      </c>
      <c r="H6395" s="1">
        <v>45733.629131944443</v>
      </c>
      <c r="I6395" t="b">
        <v>0</v>
      </c>
      <c r="J6395" t="b">
        <v>1</v>
      </c>
      <c r="K6395" t="s">
        <v>31</v>
      </c>
      <c r="L6395" t="s">
        <v>22</v>
      </c>
      <c r="M6395">
        <v>187153</v>
      </c>
      <c r="O6395" t="s">
        <v>209</v>
      </c>
      <c r="P6395" t="s">
        <v>8622</v>
      </c>
    </row>
    <row r="6396" spans="1:16" x14ac:dyDescent="0.35">
      <c r="A6396" t="s">
        <v>6907</v>
      </c>
      <c r="B6396" t="s">
        <v>7283</v>
      </c>
      <c r="C6396" t="s">
        <v>272</v>
      </c>
      <c r="D6396" t="s">
        <v>36</v>
      </c>
      <c r="E6396" t="s">
        <v>20</v>
      </c>
      <c r="F6396" t="b">
        <v>0</v>
      </c>
      <c r="G6396" t="s">
        <v>52</v>
      </c>
      <c r="H6396" s="1">
        <v>45733.641516203701</v>
      </c>
      <c r="I6396" t="b">
        <v>0</v>
      </c>
      <c r="J6396" t="b">
        <v>0</v>
      </c>
      <c r="K6396" t="s">
        <v>31</v>
      </c>
      <c r="L6396" t="s">
        <v>22</v>
      </c>
      <c r="M6396">
        <v>130000</v>
      </c>
      <c r="O6396" t="s">
        <v>7284</v>
      </c>
    </row>
    <row r="6397" spans="1:16" x14ac:dyDescent="0.35">
      <c r="A6397" t="s">
        <v>6907</v>
      </c>
      <c r="B6397" t="s">
        <v>7980</v>
      </c>
      <c r="C6397" t="s">
        <v>7981</v>
      </c>
      <c r="D6397" t="s">
        <v>17535</v>
      </c>
      <c r="E6397" t="s">
        <v>20</v>
      </c>
      <c r="F6397" t="b">
        <v>0</v>
      </c>
      <c r="G6397" t="s">
        <v>1902</v>
      </c>
      <c r="H6397" s="1">
        <v>45733.685069444437</v>
      </c>
      <c r="I6397" t="b">
        <v>0</v>
      </c>
      <c r="J6397" t="b">
        <v>0</v>
      </c>
      <c r="K6397" t="s">
        <v>1902</v>
      </c>
      <c r="L6397" t="s">
        <v>22</v>
      </c>
      <c r="M6397">
        <v>28000</v>
      </c>
      <c r="O6397" t="s">
        <v>7982</v>
      </c>
    </row>
    <row r="6398" spans="1:16" x14ac:dyDescent="0.35">
      <c r="A6398" t="s">
        <v>6907</v>
      </c>
      <c r="B6398" t="s">
        <v>8623</v>
      </c>
      <c r="C6398" t="s">
        <v>597</v>
      </c>
      <c r="D6398" t="s">
        <v>36</v>
      </c>
      <c r="E6398" t="s">
        <v>20</v>
      </c>
      <c r="F6398" t="b">
        <v>0</v>
      </c>
      <c r="G6398" t="s">
        <v>52</v>
      </c>
      <c r="H6398" s="1">
        <v>45733.710231481477</v>
      </c>
      <c r="I6398" t="b">
        <v>0</v>
      </c>
      <c r="J6398" t="b">
        <v>1</v>
      </c>
      <c r="K6398" t="s">
        <v>31</v>
      </c>
      <c r="L6398" t="s">
        <v>22</v>
      </c>
      <c r="M6398">
        <v>162500</v>
      </c>
      <c r="O6398" t="s">
        <v>53</v>
      </c>
      <c r="P6398" t="s">
        <v>8624</v>
      </c>
    </row>
    <row r="6399" spans="1:16" x14ac:dyDescent="0.35">
      <c r="A6399" t="s">
        <v>6907</v>
      </c>
      <c r="B6399" t="s">
        <v>8625</v>
      </c>
      <c r="C6399" t="s">
        <v>4265</v>
      </c>
      <c r="D6399" t="s">
        <v>29</v>
      </c>
      <c r="E6399" t="s">
        <v>20</v>
      </c>
      <c r="F6399" t="b">
        <v>0</v>
      </c>
      <c r="G6399" t="s">
        <v>52</v>
      </c>
      <c r="H6399" s="1">
        <v>45733.710277777784</v>
      </c>
      <c r="I6399" t="b">
        <v>0</v>
      </c>
      <c r="J6399" t="b">
        <v>1</v>
      </c>
      <c r="K6399" t="s">
        <v>31</v>
      </c>
      <c r="L6399" t="s">
        <v>22</v>
      </c>
      <c r="M6399">
        <v>135000</v>
      </c>
      <c r="O6399" t="s">
        <v>8626</v>
      </c>
      <c r="P6399" t="s">
        <v>8627</v>
      </c>
    </row>
    <row r="6400" spans="1:16" x14ac:dyDescent="0.35">
      <c r="A6400" t="s">
        <v>6907</v>
      </c>
      <c r="B6400" t="s">
        <v>6907</v>
      </c>
      <c r="C6400" t="s">
        <v>18</v>
      </c>
      <c r="D6400" t="s">
        <v>19</v>
      </c>
      <c r="E6400" t="s">
        <v>20</v>
      </c>
      <c r="F6400" t="b">
        <v>1</v>
      </c>
      <c r="G6400" t="s">
        <v>6930</v>
      </c>
      <c r="H6400" s="1">
        <v>45733.710682870369</v>
      </c>
      <c r="I6400" t="b">
        <v>0</v>
      </c>
      <c r="J6400" t="b">
        <v>0</v>
      </c>
      <c r="K6400" t="s">
        <v>6930</v>
      </c>
      <c r="L6400" t="s">
        <v>22</v>
      </c>
      <c r="M6400">
        <v>37500</v>
      </c>
      <c r="O6400" t="s">
        <v>8120</v>
      </c>
      <c r="P6400" t="s">
        <v>8121</v>
      </c>
    </row>
    <row r="6401" spans="1:16" x14ac:dyDescent="0.35">
      <c r="A6401" t="s">
        <v>6907</v>
      </c>
      <c r="B6401" t="s">
        <v>8628</v>
      </c>
      <c r="C6401" t="s">
        <v>8629</v>
      </c>
      <c r="D6401" t="s">
        <v>115</v>
      </c>
      <c r="E6401" t="s">
        <v>20</v>
      </c>
      <c r="F6401" t="b">
        <v>0</v>
      </c>
      <c r="G6401" t="s">
        <v>105</v>
      </c>
      <c r="H6401" s="1">
        <v>45733.712916666656</v>
      </c>
      <c r="I6401" t="b">
        <v>0</v>
      </c>
      <c r="J6401" t="b">
        <v>0</v>
      </c>
      <c r="K6401" t="s">
        <v>105</v>
      </c>
      <c r="L6401" t="s">
        <v>22</v>
      </c>
      <c r="M6401">
        <v>110000</v>
      </c>
      <c r="O6401" t="s">
        <v>8630</v>
      </c>
      <c r="P6401" t="s">
        <v>8631</v>
      </c>
    </row>
    <row r="6402" spans="1:16" x14ac:dyDescent="0.35">
      <c r="A6402" t="s">
        <v>6907</v>
      </c>
      <c r="B6402" t="s">
        <v>8632</v>
      </c>
      <c r="C6402" t="s">
        <v>8633</v>
      </c>
      <c r="D6402" t="s">
        <v>110</v>
      </c>
      <c r="E6402" t="s">
        <v>760</v>
      </c>
      <c r="F6402" t="b">
        <v>0</v>
      </c>
      <c r="G6402" t="s">
        <v>994</v>
      </c>
      <c r="H6402" s="1">
        <v>45733.738020833327</v>
      </c>
      <c r="I6402" t="b">
        <v>0</v>
      </c>
      <c r="J6402" t="b">
        <v>0</v>
      </c>
      <c r="K6402" t="s">
        <v>994</v>
      </c>
      <c r="L6402" t="s">
        <v>32</v>
      </c>
      <c r="N6402">
        <v>32.5</v>
      </c>
      <c r="O6402" t="s">
        <v>8634</v>
      </c>
    </row>
    <row r="6403" spans="1:16" x14ac:dyDescent="0.35">
      <c r="A6403" t="s">
        <v>6907</v>
      </c>
      <c r="B6403" t="s">
        <v>8635</v>
      </c>
      <c r="C6403" t="s">
        <v>95</v>
      </c>
      <c r="D6403" t="s">
        <v>269</v>
      </c>
      <c r="E6403" t="s">
        <v>20</v>
      </c>
      <c r="F6403" t="b">
        <v>0</v>
      </c>
      <c r="G6403" t="s">
        <v>52</v>
      </c>
      <c r="H6403" s="1">
        <v>45733.752106481479</v>
      </c>
      <c r="I6403" t="b">
        <v>1</v>
      </c>
      <c r="J6403" t="b">
        <v>0</v>
      </c>
      <c r="K6403" t="s">
        <v>31</v>
      </c>
      <c r="L6403" t="s">
        <v>22</v>
      </c>
      <c r="M6403">
        <v>95000</v>
      </c>
      <c r="O6403" t="s">
        <v>8636</v>
      </c>
      <c r="P6403" t="s">
        <v>340</v>
      </c>
    </row>
    <row r="6404" spans="1:16" x14ac:dyDescent="0.35">
      <c r="A6404" t="s">
        <v>6907</v>
      </c>
      <c r="B6404" t="s">
        <v>8376</v>
      </c>
      <c r="C6404" t="s">
        <v>2284</v>
      </c>
      <c r="D6404" t="s">
        <v>573</v>
      </c>
      <c r="E6404" t="s">
        <v>20</v>
      </c>
      <c r="F6404" t="b">
        <v>0</v>
      </c>
      <c r="G6404" t="s">
        <v>171</v>
      </c>
      <c r="H6404" s="1">
        <v>45733.768310185187</v>
      </c>
      <c r="I6404" t="b">
        <v>0</v>
      </c>
      <c r="J6404" t="b">
        <v>1</v>
      </c>
      <c r="K6404" t="s">
        <v>31</v>
      </c>
      <c r="L6404" t="s">
        <v>32</v>
      </c>
      <c r="N6404">
        <v>61.159996032714837</v>
      </c>
      <c r="O6404" t="s">
        <v>4884</v>
      </c>
      <c r="P6404" t="s">
        <v>8377</v>
      </c>
    </row>
    <row r="6405" spans="1:16" x14ac:dyDescent="0.35">
      <c r="A6405" t="s">
        <v>6907</v>
      </c>
      <c r="B6405" t="s">
        <v>8637</v>
      </c>
      <c r="C6405" t="s">
        <v>4541</v>
      </c>
      <c r="D6405" t="s">
        <v>269</v>
      </c>
      <c r="E6405" t="s">
        <v>91</v>
      </c>
      <c r="F6405" t="b">
        <v>0</v>
      </c>
      <c r="G6405" t="s">
        <v>43</v>
      </c>
      <c r="H6405" s="1">
        <v>45733.793356481481</v>
      </c>
      <c r="I6405" t="b">
        <v>1</v>
      </c>
      <c r="J6405" t="b">
        <v>0</v>
      </c>
      <c r="K6405" t="s">
        <v>31</v>
      </c>
      <c r="L6405" t="s">
        <v>32</v>
      </c>
      <c r="N6405">
        <v>65</v>
      </c>
      <c r="O6405" t="s">
        <v>8638</v>
      </c>
      <c r="P6405" t="s">
        <v>3286</v>
      </c>
    </row>
    <row r="6406" spans="1:16" x14ac:dyDescent="0.35">
      <c r="A6406" t="s">
        <v>6907</v>
      </c>
      <c r="B6406" t="s">
        <v>8639</v>
      </c>
      <c r="C6406" t="s">
        <v>8640</v>
      </c>
      <c r="D6406" t="s">
        <v>36</v>
      </c>
      <c r="E6406" t="s">
        <v>20</v>
      </c>
      <c r="F6406" t="b">
        <v>0</v>
      </c>
      <c r="G6406" t="s">
        <v>52</v>
      </c>
      <c r="H6406" s="1">
        <v>45733.793703703697</v>
      </c>
      <c r="I6406" t="b">
        <v>0</v>
      </c>
      <c r="J6406" t="b">
        <v>1</v>
      </c>
      <c r="K6406" t="s">
        <v>31</v>
      </c>
      <c r="L6406" t="s">
        <v>22</v>
      </c>
      <c r="M6406">
        <v>119000</v>
      </c>
      <c r="O6406" t="s">
        <v>7600</v>
      </c>
      <c r="P6406" t="s">
        <v>8641</v>
      </c>
    </row>
    <row r="6407" spans="1:16" x14ac:dyDescent="0.35">
      <c r="A6407" t="s">
        <v>6907</v>
      </c>
      <c r="B6407" t="s">
        <v>8642</v>
      </c>
      <c r="C6407" t="s">
        <v>142</v>
      </c>
      <c r="D6407" t="s">
        <v>36</v>
      </c>
      <c r="E6407" t="s">
        <v>20</v>
      </c>
      <c r="F6407" t="b">
        <v>0</v>
      </c>
      <c r="G6407" t="s">
        <v>68</v>
      </c>
      <c r="H6407" s="1">
        <v>45733.835636574076</v>
      </c>
      <c r="I6407" t="b">
        <v>0</v>
      </c>
      <c r="J6407" t="b">
        <v>1</v>
      </c>
      <c r="K6407" t="s">
        <v>31</v>
      </c>
      <c r="L6407" t="s">
        <v>22</v>
      </c>
      <c r="M6407">
        <v>130500</v>
      </c>
      <c r="O6407" t="s">
        <v>8643</v>
      </c>
      <c r="P6407" t="s">
        <v>8644</v>
      </c>
    </row>
    <row r="6408" spans="1:16" x14ac:dyDescent="0.35">
      <c r="A6408" t="s">
        <v>6907</v>
      </c>
      <c r="B6408" t="s">
        <v>6943</v>
      </c>
      <c r="C6408" t="s">
        <v>2602</v>
      </c>
      <c r="D6408" t="s">
        <v>573</v>
      </c>
      <c r="E6408" t="s">
        <v>296</v>
      </c>
      <c r="F6408" t="b">
        <v>0</v>
      </c>
      <c r="G6408" t="s">
        <v>47</v>
      </c>
      <c r="H6408" s="1">
        <v>45733.835763888892</v>
      </c>
      <c r="I6408" t="b">
        <v>1</v>
      </c>
      <c r="J6408" t="b">
        <v>1</v>
      </c>
      <c r="K6408" t="s">
        <v>31</v>
      </c>
      <c r="L6408" t="s">
        <v>32</v>
      </c>
      <c r="N6408">
        <v>56.475002288818359</v>
      </c>
      <c r="O6408" t="s">
        <v>6944</v>
      </c>
      <c r="P6408" t="s">
        <v>6945</v>
      </c>
    </row>
    <row r="6409" spans="1:16" x14ac:dyDescent="0.35">
      <c r="A6409" t="s">
        <v>6907</v>
      </c>
      <c r="B6409" t="s">
        <v>8645</v>
      </c>
      <c r="C6409" t="s">
        <v>2273</v>
      </c>
      <c r="D6409" t="s">
        <v>110</v>
      </c>
      <c r="E6409" t="s">
        <v>20</v>
      </c>
      <c r="F6409" t="b">
        <v>0</v>
      </c>
      <c r="G6409" t="s">
        <v>30</v>
      </c>
      <c r="H6409" s="1">
        <v>45733.838194444441</v>
      </c>
      <c r="I6409" t="b">
        <v>0</v>
      </c>
      <c r="J6409" t="b">
        <v>1</v>
      </c>
      <c r="K6409" t="s">
        <v>31</v>
      </c>
      <c r="L6409" t="s">
        <v>22</v>
      </c>
      <c r="M6409">
        <v>98883</v>
      </c>
      <c r="O6409" t="s">
        <v>8646</v>
      </c>
      <c r="P6409" t="s">
        <v>8647</v>
      </c>
    </row>
    <row r="6410" spans="1:16" x14ac:dyDescent="0.35">
      <c r="A6410" t="s">
        <v>6907</v>
      </c>
      <c r="B6410" t="s">
        <v>8648</v>
      </c>
      <c r="C6410" t="s">
        <v>401</v>
      </c>
      <c r="D6410" t="s">
        <v>110</v>
      </c>
      <c r="E6410" t="s">
        <v>20</v>
      </c>
      <c r="F6410" t="b">
        <v>0</v>
      </c>
      <c r="G6410" t="s">
        <v>52</v>
      </c>
      <c r="H6410" s="1">
        <v>45733.917870370373</v>
      </c>
      <c r="I6410" t="b">
        <v>0</v>
      </c>
      <c r="J6410" t="b">
        <v>1</v>
      </c>
      <c r="K6410" t="s">
        <v>31</v>
      </c>
      <c r="L6410" t="s">
        <v>22</v>
      </c>
      <c r="M6410">
        <v>204500</v>
      </c>
      <c r="O6410" t="s">
        <v>8649</v>
      </c>
      <c r="P6410" t="s">
        <v>8650</v>
      </c>
    </row>
    <row r="6411" spans="1:16" x14ac:dyDescent="0.35">
      <c r="A6411" t="s">
        <v>6907</v>
      </c>
      <c r="B6411" t="s">
        <v>8651</v>
      </c>
      <c r="C6411" t="s">
        <v>1748</v>
      </c>
      <c r="D6411" t="s">
        <v>36</v>
      </c>
      <c r="E6411" t="s">
        <v>204</v>
      </c>
      <c r="F6411" t="b">
        <v>0</v>
      </c>
      <c r="G6411" t="s">
        <v>47</v>
      </c>
      <c r="H6411" s="1">
        <v>45733.971516203703</v>
      </c>
      <c r="I6411" t="b">
        <v>0</v>
      </c>
      <c r="J6411" t="b">
        <v>0</v>
      </c>
      <c r="K6411" t="s">
        <v>31</v>
      </c>
      <c r="L6411" t="s">
        <v>22</v>
      </c>
      <c r="M6411">
        <v>87000</v>
      </c>
      <c r="O6411" t="s">
        <v>1739</v>
      </c>
      <c r="P6411" t="s">
        <v>8652</v>
      </c>
    </row>
    <row r="6412" spans="1:16" x14ac:dyDescent="0.35">
      <c r="A6412" t="s">
        <v>6907</v>
      </c>
      <c r="B6412" t="s">
        <v>6935</v>
      </c>
      <c r="C6412" t="s">
        <v>7709</v>
      </c>
      <c r="D6412" t="s">
        <v>974</v>
      </c>
      <c r="E6412" t="s">
        <v>20</v>
      </c>
      <c r="F6412" t="b">
        <v>0</v>
      </c>
      <c r="G6412" t="s">
        <v>52</v>
      </c>
      <c r="H6412" s="1">
        <v>45734.001157407409</v>
      </c>
      <c r="I6412" t="b">
        <v>1</v>
      </c>
      <c r="J6412" t="b">
        <v>1</v>
      </c>
      <c r="K6412" t="s">
        <v>31</v>
      </c>
      <c r="L6412" t="s">
        <v>22</v>
      </c>
      <c r="M6412">
        <v>88582</v>
      </c>
      <c r="O6412" t="s">
        <v>4754</v>
      </c>
      <c r="P6412" t="s">
        <v>8609</v>
      </c>
    </row>
    <row r="6413" spans="1:16" x14ac:dyDescent="0.35">
      <c r="A6413" t="s">
        <v>6907</v>
      </c>
      <c r="B6413" t="s">
        <v>7415</v>
      </c>
      <c r="C6413" t="s">
        <v>1188</v>
      </c>
      <c r="D6413" t="s">
        <v>110</v>
      </c>
      <c r="E6413" t="s">
        <v>20</v>
      </c>
      <c r="F6413" t="b">
        <v>0</v>
      </c>
      <c r="G6413" t="s">
        <v>47</v>
      </c>
      <c r="H6413" s="1">
        <v>45734.252337962957</v>
      </c>
      <c r="I6413" t="b">
        <v>0</v>
      </c>
      <c r="J6413" t="b">
        <v>1</v>
      </c>
      <c r="K6413" t="s">
        <v>31</v>
      </c>
      <c r="L6413" t="s">
        <v>22</v>
      </c>
      <c r="M6413">
        <v>128114.578125</v>
      </c>
      <c r="O6413" t="s">
        <v>8171</v>
      </c>
      <c r="P6413" t="s">
        <v>8172</v>
      </c>
    </row>
    <row r="6414" spans="1:16" x14ac:dyDescent="0.35">
      <c r="A6414" t="s">
        <v>6907</v>
      </c>
      <c r="B6414" t="s">
        <v>8610</v>
      </c>
      <c r="C6414" t="s">
        <v>994</v>
      </c>
      <c r="D6414" t="s">
        <v>29</v>
      </c>
      <c r="E6414" t="s">
        <v>20</v>
      </c>
      <c r="F6414" t="b">
        <v>0</v>
      </c>
      <c r="G6414" t="s">
        <v>994</v>
      </c>
      <c r="H6414" s="1">
        <v>45734.263842592591</v>
      </c>
      <c r="I6414" t="b">
        <v>1</v>
      </c>
      <c r="J6414" t="b">
        <v>0</v>
      </c>
      <c r="K6414" t="s">
        <v>994</v>
      </c>
      <c r="L6414" t="s">
        <v>22</v>
      </c>
      <c r="M6414">
        <v>162500</v>
      </c>
      <c r="O6414" t="s">
        <v>8611</v>
      </c>
      <c r="P6414" t="s">
        <v>8612</v>
      </c>
    </row>
    <row r="6415" spans="1:16" x14ac:dyDescent="0.35">
      <c r="A6415" t="s">
        <v>6907</v>
      </c>
      <c r="B6415" t="s">
        <v>7048</v>
      </c>
      <c r="C6415" t="s">
        <v>1157</v>
      </c>
      <c r="D6415" t="s">
        <v>2865</v>
      </c>
      <c r="E6415" t="s">
        <v>20</v>
      </c>
      <c r="F6415" t="b">
        <v>0</v>
      </c>
      <c r="G6415" t="s">
        <v>382</v>
      </c>
      <c r="H6415" s="1">
        <v>45734.285879629628</v>
      </c>
      <c r="I6415" t="b">
        <v>1</v>
      </c>
      <c r="J6415" t="b">
        <v>0</v>
      </c>
      <c r="K6415" t="s">
        <v>382</v>
      </c>
      <c r="L6415" t="s">
        <v>22</v>
      </c>
      <c r="M6415">
        <v>410000</v>
      </c>
      <c r="O6415" t="s">
        <v>1911</v>
      </c>
    </row>
    <row r="6416" spans="1:16" x14ac:dyDescent="0.35">
      <c r="A6416" t="s">
        <v>6907</v>
      </c>
      <c r="B6416" t="s">
        <v>8613</v>
      </c>
      <c r="C6416" t="s">
        <v>5687</v>
      </c>
      <c r="D6416" t="s">
        <v>110</v>
      </c>
      <c r="E6416" t="s">
        <v>20</v>
      </c>
      <c r="F6416" t="b">
        <v>0</v>
      </c>
      <c r="G6416" t="s">
        <v>47</v>
      </c>
      <c r="H6416" s="1">
        <v>45734.37667824074</v>
      </c>
      <c r="I6416" t="b">
        <v>0</v>
      </c>
      <c r="J6416" t="b">
        <v>1</v>
      </c>
      <c r="K6416" t="s">
        <v>31</v>
      </c>
      <c r="L6416" t="s">
        <v>22</v>
      </c>
      <c r="M6416">
        <v>90750</v>
      </c>
      <c r="O6416" t="s">
        <v>2028</v>
      </c>
      <c r="P6416" t="s">
        <v>8614</v>
      </c>
    </row>
    <row r="6417" spans="1:16" x14ac:dyDescent="0.35">
      <c r="A6417" t="s">
        <v>6907</v>
      </c>
      <c r="B6417" t="s">
        <v>8615</v>
      </c>
      <c r="C6417" t="s">
        <v>533</v>
      </c>
      <c r="D6417" t="s">
        <v>3130</v>
      </c>
      <c r="E6417" t="s">
        <v>20</v>
      </c>
      <c r="F6417" t="b">
        <v>0</v>
      </c>
      <c r="G6417" t="s">
        <v>52</v>
      </c>
      <c r="H6417" s="1">
        <v>45734.377337962957</v>
      </c>
      <c r="I6417" t="b">
        <v>0</v>
      </c>
      <c r="J6417" t="b">
        <v>1</v>
      </c>
      <c r="K6417" t="s">
        <v>31</v>
      </c>
      <c r="L6417" t="s">
        <v>22</v>
      </c>
      <c r="M6417">
        <v>207000</v>
      </c>
      <c r="O6417" t="s">
        <v>3479</v>
      </c>
      <c r="P6417" t="s">
        <v>6917</v>
      </c>
    </row>
    <row r="6418" spans="1:16" x14ac:dyDescent="0.35">
      <c r="A6418" t="s">
        <v>6907</v>
      </c>
      <c r="B6418" t="s">
        <v>7004</v>
      </c>
      <c r="C6418" t="s">
        <v>2933</v>
      </c>
      <c r="D6418" t="s">
        <v>29</v>
      </c>
      <c r="E6418" t="s">
        <v>296</v>
      </c>
      <c r="F6418" t="b">
        <v>0</v>
      </c>
      <c r="G6418" t="s">
        <v>52</v>
      </c>
      <c r="H6418" s="1">
        <v>45734.432141203702</v>
      </c>
      <c r="I6418" t="b">
        <v>0</v>
      </c>
      <c r="J6418" t="b">
        <v>1</v>
      </c>
      <c r="K6418" t="s">
        <v>31</v>
      </c>
      <c r="L6418" t="s">
        <v>22</v>
      </c>
      <c r="M6418">
        <v>175500</v>
      </c>
      <c r="O6418" t="s">
        <v>1225</v>
      </c>
      <c r="P6418" t="s">
        <v>7009</v>
      </c>
    </row>
    <row r="6419" spans="1:16" x14ac:dyDescent="0.35">
      <c r="A6419" t="s">
        <v>6907</v>
      </c>
      <c r="B6419" t="s">
        <v>8047</v>
      </c>
      <c r="C6419" t="s">
        <v>1718</v>
      </c>
      <c r="D6419" t="s">
        <v>36</v>
      </c>
      <c r="E6419" t="s">
        <v>20</v>
      </c>
      <c r="F6419" t="b">
        <v>0</v>
      </c>
      <c r="G6419" t="s">
        <v>47</v>
      </c>
      <c r="H6419" s="1">
        <v>45734.501400462963</v>
      </c>
      <c r="I6419" t="b">
        <v>0</v>
      </c>
      <c r="J6419" t="b">
        <v>0</v>
      </c>
      <c r="K6419" t="s">
        <v>31</v>
      </c>
      <c r="L6419" t="s">
        <v>22</v>
      </c>
      <c r="M6419">
        <v>82850</v>
      </c>
      <c r="O6419" t="s">
        <v>209</v>
      </c>
      <c r="P6419" t="s">
        <v>8048</v>
      </c>
    </row>
    <row r="6420" spans="1:16" x14ac:dyDescent="0.35">
      <c r="A6420" t="s">
        <v>6907</v>
      </c>
      <c r="B6420" t="s">
        <v>8616</v>
      </c>
      <c r="C6420" t="s">
        <v>5914</v>
      </c>
      <c r="D6420" t="s">
        <v>36</v>
      </c>
      <c r="E6420" t="s">
        <v>20</v>
      </c>
      <c r="F6420" t="b">
        <v>0</v>
      </c>
      <c r="G6420" t="s">
        <v>47</v>
      </c>
      <c r="H6420" s="1">
        <v>45734.502187500002</v>
      </c>
      <c r="I6420" t="b">
        <v>0</v>
      </c>
      <c r="J6420" t="b">
        <v>1</v>
      </c>
      <c r="K6420" t="s">
        <v>31</v>
      </c>
      <c r="L6420" t="s">
        <v>22</v>
      </c>
      <c r="M6420">
        <v>122900</v>
      </c>
      <c r="O6420" t="s">
        <v>209</v>
      </c>
      <c r="P6420" t="s">
        <v>8617</v>
      </c>
    </row>
    <row r="6421" spans="1:16" x14ac:dyDescent="0.35">
      <c r="A6421" t="s">
        <v>6907</v>
      </c>
      <c r="B6421" t="s">
        <v>8618</v>
      </c>
      <c r="C6421" t="s">
        <v>4826</v>
      </c>
      <c r="D6421" t="s">
        <v>110</v>
      </c>
      <c r="E6421" t="s">
        <v>20</v>
      </c>
      <c r="F6421" t="b">
        <v>0</v>
      </c>
      <c r="G6421" t="s">
        <v>52</v>
      </c>
      <c r="H6421" s="1">
        <v>45734.543055555558</v>
      </c>
      <c r="I6421" t="b">
        <v>0</v>
      </c>
      <c r="J6421" t="b">
        <v>1</v>
      </c>
      <c r="K6421" t="s">
        <v>31</v>
      </c>
      <c r="L6421" t="s">
        <v>32</v>
      </c>
      <c r="N6421">
        <v>63.5</v>
      </c>
      <c r="O6421" t="s">
        <v>981</v>
      </c>
      <c r="P6421" t="s">
        <v>8619</v>
      </c>
    </row>
    <row r="6422" spans="1:16" x14ac:dyDescent="0.35">
      <c r="A6422" t="s">
        <v>6907</v>
      </c>
      <c r="B6422" t="s">
        <v>6907</v>
      </c>
      <c r="C6422" t="s">
        <v>4798</v>
      </c>
      <c r="D6422" t="s">
        <v>17437</v>
      </c>
      <c r="E6422" t="s">
        <v>20</v>
      </c>
      <c r="F6422" t="b">
        <v>0</v>
      </c>
      <c r="G6422" t="s">
        <v>47</v>
      </c>
      <c r="H6422" s="1">
        <v>45734.554652777777</v>
      </c>
      <c r="I6422" t="b">
        <v>1</v>
      </c>
      <c r="J6422" t="b">
        <v>0</v>
      </c>
      <c r="K6422" t="s">
        <v>31</v>
      </c>
      <c r="L6422" t="s">
        <v>22</v>
      </c>
      <c r="M6422">
        <v>130000</v>
      </c>
      <c r="O6422" t="s">
        <v>61</v>
      </c>
      <c r="P6422" t="s">
        <v>8620</v>
      </c>
    </row>
    <row r="6423" spans="1:16" x14ac:dyDescent="0.35">
      <c r="A6423" t="s">
        <v>6907</v>
      </c>
      <c r="B6423" t="s">
        <v>6907</v>
      </c>
      <c r="C6423" t="s">
        <v>8621</v>
      </c>
      <c r="D6423" t="s">
        <v>36</v>
      </c>
      <c r="E6423" t="s">
        <v>20</v>
      </c>
      <c r="F6423" t="b">
        <v>0</v>
      </c>
      <c r="G6423" t="s">
        <v>30</v>
      </c>
      <c r="H6423" s="1">
        <v>45734.629131944443</v>
      </c>
      <c r="I6423" t="b">
        <v>0</v>
      </c>
      <c r="J6423" t="b">
        <v>1</v>
      </c>
      <c r="K6423" t="s">
        <v>31</v>
      </c>
      <c r="L6423" t="s">
        <v>22</v>
      </c>
      <c r="M6423">
        <v>187153</v>
      </c>
      <c r="O6423" t="s">
        <v>209</v>
      </c>
      <c r="P6423" t="s">
        <v>8622</v>
      </c>
    </row>
    <row r="6424" spans="1:16" x14ac:dyDescent="0.35">
      <c r="A6424" t="s">
        <v>6907</v>
      </c>
      <c r="B6424" t="s">
        <v>7283</v>
      </c>
      <c r="C6424" t="s">
        <v>272</v>
      </c>
      <c r="D6424" t="s">
        <v>36</v>
      </c>
      <c r="E6424" t="s">
        <v>20</v>
      </c>
      <c r="F6424" t="b">
        <v>0</v>
      </c>
      <c r="G6424" t="s">
        <v>52</v>
      </c>
      <c r="H6424" s="1">
        <v>45734.641516203701</v>
      </c>
      <c r="I6424" t="b">
        <v>0</v>
      </c>
      <c r="J6424" t="b">
        <v>0</v>
      </c>
      <c r="K6424" t="s">
        <v>31</v>
      </c>
      <c r="L6424" t="s">
        <v>22</v>
      </c>
      <c r="M6424">
        <v>130000</v>
      </c>
      <c r="O6424" t="s">
        <v>7284</v>
      </c>
    </row>
    <row r="6425" spans="1:16" x14ac:dyDescent="0.35">
      <c r="A6425" t="s">
        <v>6907</v>
      </c>
      <c r="B6425" t="s">
        <v>7980</v>
      </c>
      <c r="C6425" t="s">
        <v>7981</v>
      </c>
      <c r="D6425" t="s">
        <v>17535</v>
      </c>
      <c r="E6425" t="s">
        <v>20</v>
      </c>
      <c r="F6425" t="b">
        <v>0</v>
      </c>
      <c r="G6425" t="s">
        <v>1902</v>
      </c>
      <c r="H6425" s="1">
        <v>45734.685069444437</v>
      </c>
      <c r="I6425" t="b">
        <v>0</v>
      </c>
      <c r="J6425" t="b">
        <v>0</v>
      </c>
      <c r="K6425" t="s">
        <v>1902</v>
      </c>
      <c r="L6425" t="s">
        <v>22</v>
      </c>
      <c r="M6425">
        <v>28000</v>
      </c>
      <c r="O6425" t="s">
        <v>7982</v>
      </c>
    </row>
    <row r="6426" spans="1:16" x14ac:dyDescent="0.35">
      <c r="A6426" t="s">
        <v>6907</v>
      </c>
      <c r="B6426" t="s">
        <v>8623</v>
      </c>
      <c r="C6426" t="s">
        <v>597</v>
      </c>
      <c r="D6426" t="s">
        <v>36</v>
      </c>
      <c r="E6426" t="s">
        <v>20</v>
      </c>
      <c r="F6426" t="b">
        <v>0</v>
      </c>
      <c r="G6426" t="s">
        <v>52</v>
      </c>
      <c r="H6426" s="1">
        <v>45734.710231481477</v>
      </c>
      <c r="I6426" t="b">
        <v>0</v>
      </c>
      <c r="J6426" t="b">
        <v>1</v>
      </c>
      <c r="K6426" t="s">
        <v>31</v>
      </c>
      <c r="L6426" t="s">
        <v>22</v>
      </c>
      <c r="M6426">
        <v>162500</v>
      </c>
      <c r="O6426" t="s">
        <v>53</v>
      </c>
      <c r="P6426" t="s">
        <v>8624</v>
      </c>
    </row>
    <row r="6427" spans="1:16" x14ac:dyDescent="0.35">
      <c r="A6427" t="s">
        <v>6907</v>
      </c>
      <c r="B6427" t="s">
        <v>8625</v>
      </c>
      <c r="C6427" t="s">
        <v>4265</v>
      </c>
      <c r="D6427" t="s">
        <v>29</v>
      </c>
      <c r="E6427" t="s">
        <v>20</v>
      </c>
      <c r="F6427" t="b">
        <v>0</v>
      </c>
      <c r="G6427" t="s">
        <v>52</v>
      </c>
      <c r="H6427" s="1">
        <v>45734.710277777784</v>
      </c>
      <c r="I6427" t="b">
        <v>0</v>
      </c>
      <c r="J6427" t="b">
        <v>1</v>
      </c>
      <c r="K6427" t="s">
        <v>31</v>
      </c>
      <c r="L6427" t="s">
        <v>22</v>
      </c>
      <c r="M6427">
        <v>135000</v>
      </c>
      <c r="O6427" t="s">
        <v>8626</v>
      </c>
      <c r="P6427" t="s">
        <v>8627</v>
      </c>
    </row>
    <row r="6428" spans="1:16" x14ac:dyDescent="0.35">
      <c r="A6428" t="s">
        <v>6907</v>
      </c>
      <c r="B6428" t="s">
        <v>6907</v>
      </c>
      <c r="C6428" t="s">
        <v>18</v>
      </c>
      <c r="D6428" t="s">
        <v>19</v>
      </c>
      <c r="E6428" t="s">
        <v>20</v>
      </c>
      <c r="F6428" t="b">
        <v>1</v>
      </c>
      <c r="G6428" t="s">
        <v>6930</v>
      </c>
      <c r="H6428" s="1">
        <v>45734.710682870369</v>
      </c>
      <c r="I6428" t="b">
        <v>0</v>
      </c>
      <c r="J6428" t="b">
        <v>0</v>
      </c>
      <c r="K6428" t="s">
        <v>6930</v>
      </c>
      <c r="L6428" t="s">
        <v>22</v>
      </c>
      <c r="M6428">
        <v>37500</v>
      </c>
      <c r="O6428" t="s">
        <v>8120</v>
      </c>
      <c r="P6428" t="s">
        <v>8121</v>
      </c>
    </row>
    <row r="6429" spans="1:16" x14ac:dyDescent="0.35">
      <c r="A6429" t="s">
        <v>6907</v>
      </c>
      <c r="B6429" t="s">
        <v>8628</v>
      </c>
      <c r="C6429" t="s">
        <v>8629</v>
      </c>
      <c r="D6429" t="s">
        <v>115</v>
      </c>
      <c r="E6429" t="s">
        <v>20</v>
      </c>
      <c r="F6429" t="b">
        <v>0</v>
      </c>
      <c r="G6429" t="s">
        <v>105</v>
      </c>
      <c r="H6429" s="1">
        <v>45734.712916666656</v>
      </c>
      <c r="I6429" t="b">
        <v>0</v>
      </c>
      <c r="J6429" t="b">
        <v>0</v>
      </c>
      <c r="K6429" t="s">
        <v>105</v>
      </c>
      <c r="L6429" t="s">
        <v>22</v>
      </c>
      <c r="M6429">
        <v>110000</v>
      </c>
      <c r="O6429" t="s">
        <v>8630</v>
      </c>
      <c r="P6429" t="s">
        <v>8631</v>
      </c>
    </row>
    <row r="6430" spans="1:16" x14ac:dyDescent="0.35">
      <c r="A6430" t="s">
        <v>6907</v>
      </c>
      <c r="B6430" t="s">
        <v>8632</v>
      </c>
      <c r="C6430" t="s">
        <v>8633</v>
      </c>
      <c r="D6430" t="s">
        <v>110</v>
      </c>
      <c r="E6430" t="s">
        <v>760</v>
      </c>
      <c r="F6430" t="b">
        <v>0</v>
      </c>
      <c r="G6430" t="s">
        <v>994</v>
      </c>
      <c r="H6430" s="1">
        <v>45734.738020833327</v>
      </c>
      <c r="I6430" t="b">
        <v>0</v>
      </c>
      <c r="J6430" t="b">
        <v>0</v>
      </c>
      <c r="K6430" t="s">
        <v>994</v>
      </c>
      <c r="L6430" t="s">
        <v>32</v>
      </c>
      <c r="N6430">
        <v>32.5</v>
      </c>
      <c r="O6430" t="s">
        <v>8634</v>
      </c>
    </row>
    <row r="6431" spans="1:16" x14ac:dyDescent="0.35">
      <c r="A6431" t="s">
        <v>6907</v>
      </c>
      <c r="B6431" t="s">
        <v>8635</v>
      </c>
      <c r="C6431" t="s">
        <v>95</v>
      </c>
      <c r="D6431" t="s">
        <v>269</v>
      </c>
      <c r="E6431" t="s">
        <v>20</v>
      </c>
      <c r="F6431" t="b">
        <v>0</v>
      </c>
      <c r="G6431" t="s">
        <v>52</v>
      </c>
      <c r="H6431" s="1">
        <v>45734.752106481479</v>
      </c>
      <c r="I6431" t="b">
        <v>1</v>
      </c>
      <c r="J6431" t="b">
        <v>0</v>
      </c>
      <c r="K6431" t="s">
        <v>31</v>
      </c>
      <c r="L6431" t="s">
        <v>22</v>
      </c>
      <c r="M6431">
        <v>95000</v>
      </c>
      <c r="O6431" t="s">
        <v>8636</v>
      </c>
      <c r="P6431" t="s">
        <v>340</v>
      </c>
    </row>
    <row r="6432" spans="1:16" x14ac:dyDescent="0.35">
      <c r="A6432" t="s">
        <v>6907</v>
      </c>
      <c r="B6432" t="s">
        <v>8376</v>
      </c>
      <c r="C6432" t="s">
        <v>2284</v>
      </c>
      <c r="D6432" t="s">
        <v>573</v>
      </c>
      <c r="E6432" t="s">
        <v>20</v>
      </c>
      <c r="F6432" t="b">
        <v>0</v>
      </c>
      <c r="G6432" t="s">
        <v>171</v>
      </c>
      <c r="H6432" s="1">
        <v>45734.768310185187</v>
      </c>
      <c r="I6432" t="b">
        <v>0</v>
      </c>
      <c r="J6432" t="b">
        <v>1</v>
      </c>
      <c r="K6432" t="s">
        <v>31</v>
      </c>
      <c r="L6432" t="s">
        <v>32</v>
      </c>
      <c r="N6432">
        <v>61.159996032714837</v>
      </c>
      <c r="O6432" t="s">
        <v>4884</v>
      </c>
      <c r="P6432" t="s">
        <v>8377</v>
      </c>
    </row>
    <row r="6433" spans="1:16" x14ac:dyDescent="0.35">
      <c r="A6433" t="s">
        <v>6907</v>
      </c>
      <c r="B6433" t="s">
        <v>8637</v>
      </c>
      <c r="C6433" t="s">
        <v>4541</v>
      </c>
      <c r="D6433" t="s">
        <v>269</v>
      </c>
      <c r="E6433" t="s">
        <v>91</v>
      </c>
      <c r="F6433" t="b">
        <v>0</v>
      </c>
      <c r="G6433" t="s">
        <v>43</v>
      </c>
      <c r="H6433" s="1">
        <v>45734.793356481481</v>
      </c>
      <c r="I6433" t="b">
        <v>1</v>
      </c>
      <c r="J6433" t="b">
        <v>0</v>
      </c>
      <c r="K6433" t="s">
        <v>31</v>
      </c>
      <c r="L6433" t="s">
        <v>32</v>
      </c>
      <c r="N6433">
        <v>65</v>
      </c>
      <c r="O6433" t="s">
        <v>8638</v>
      </c>
      <c r="P6433" t="s">
        <v>3286</v>
      </c>
    </row>
    <row r="6434" spans="1:16" x14ac:dyDescent="0.35">
      <c r="A6434" t="s">
        <v>6907</v>
      </c>
      <c r="B6434" t="s">
        <v>8639</v>
      </c>
      <c r="C6434" t="s">
        <v>8640</v>
      </c>
      <c r="D6434" t="s">
        <v>36</v>
      </c>
      <c r="E6434" t="s">
        <v>20</v>
      </c>
      <c r="F6434" t="b">
        <v>0</v>
      </c>
      <c r="G6434" t="s">
        <v>52</v>
      </c>
      <c r="H6434" s="1">
        <v>45734.793703703697</v>
      </c>
      <c r="I6434" t="b">
        <v>0</v>
      </c>
      <c r="J6434" t="b">
        <v>1</v>
      </c>
      <c r="K6434" t="s">
        <v>31</v>
      </c>
      <c r="L6434" t="s">
        <v>22</v>
      </c>
      <c r="M6434">
        <v>119000</v>
      </c>
      <c r="O6434" t="s">
        <v>7600</v>
      </c>
      <c r="P6434" t="s">
        <v>8641</v>
      </c>
    </row>
    <row r="6435" spans="1:16" x14ac:dyDescent="0.35">
      <c r="A6435" t="s">
        <v>6907</v>
      </c>
      <c r="B6435" t="s">
        <v>8642</v>
      </c>
      <c r="C6435" t="s">
        <v>142</v>
      </c>
      <c r="D6435" t="s">
        <v>36</v>
      </c>
      <c r="E6435" t="s">
        <v>20</v>
      </c>
      <c r="F6435" t="b">
        <v>0</v>
      </c>
      <c r="G6435" t="s">
        <v>68</v>
      </c>
      <c r="H6435" s="1">
        <v>45734.835636574076</v>
      </c>
      <c r="I6435" t="b">
        <v>0</v>
      </c>
      <c r="J6435" t="b">
        <v>1</v>
      </c>
      <c r="K6435" t="s">
        <v>31</v>
      </c>
      <c r="L6435" t="s">
        <v>22</v>
      </c>
      <c r="M6435">
        <v>130500</v>
      </c>
      <c r="O6435" t="s">
        <v>8643</v>
      </c>
      <c r="P6435" t="s">
        <v>8644</v>
      </c>
    </row>
    <row r="6436" spans="1:16" x14ac:dyDescent="0.35">
      <c r="A6436" t="s">
        <v>6907</v>
      </c>
      <c r="B6436" t="s">
        <v>6943</v>
      </c>
      <c r="C6436" t="s">
        <v>2602</v>
      </c>
      <c r="D6436" t="s">
        <v>573</v>
      </c>
      <c r="E6436" t="s">
        <v>296</v>
      </c>
      <c r="F6436" t="b">
        <v>0</v>
      </c>
      <c r="G6436" t="s">
        <v>47</v>
      </c>
      <c r="H6436" s="1">
        <v>45734.835763888892</v>
      </c>
      <c r="I6436" t="b">
        <v>1</v>
      </c>
      <c r="J6436" t="b">
        <v>1</v>
      </c>
      <c r="K6436" t="s">
        <v>31</v>
      </c>
      <c r="L6436" t="s">
        <v>32</v>
      </c>
      <c r="N6436">
        <v>56.475002288818359</v>
      </c>
      <c r="O6436" t="s">
        <v>6944</v>
      </c>
      <c r="P6436" t="s">
        <v>6945</v>
      </c>
    </row>
    <row r="6437" spans="1:16" x14ac:dyDescent="0.35">
      <c r="A6437" t="s">
        <v>6907</v>
      </c>
      <c r="B6437" t="s">
        <v>8645</v>
      </c>
      <c r="C6437" t="s">
        <v>2273</v>
      </c>
      <c r="D6437" t="s">
        <v>110</v>
      </c>
      <c r="E6437" t="s">
        <v>20</v>
      </c>
      <c r="F6437" t="b">
        <v>0</v>
      </c>
      <c r="G6437" t="s">
        <v>30</v>
      </c>
      <c r="H6437" s="1">
        <v>45734.838194444441</v>
      </c>
      <c r="I6437" t="b">
        <v>0</v>
      </c>
      <c r="J6437" t="b">
        <v>1</v>
      </c>
      <c r="K6437" t="s">
        <v>31</v>
      </c>
      <c r="L6437" t="s">
        <v>22</v>
      </c>
      <c r="M6437">
        <v>98883</v>
      </c>
      <c r="O6437" t="s">
        <v>8646</v>
      </c>
      <c r="P6437" t="s">
        <v>8647</v>
      </c>
    </row>
    <row r="6438" spans="1:16" x14ac:dyDescent="0.35">
      <c r="A6438" t="s">
        <v>6907</v>
      </c>
      <c r="B6438" t="s">
        <v>8648</v>
      </c>
      <c r="C6438" t="s">
        <v>401</v>
      </c>
      <c r="D6438" t="s">
        <v>110</v>
      </c>
      <c r="E6438" t="s">
        <v>20</v>
      </c>
      <c r="F6438" t="b">
        <v>0</v>
      </c>
      <c r="G6438" t="s">
        <v>52</v>
      </c>
      <c r="H6438" s="1">
        <v>45734.917870370373</v>
      </c>
      <c r="I6438" t="b">
        <v>0</v>
      </c>
      <c r="J6438" t="b">
        <v>1</v>
      </c>
      <c r="K6438" t="s">
        <v>31</v>
      </c>
      <c r="L6438" t="s">
        <v>22</v>
      </c>
      <c r="M6438">
        <v>204500</v>
      </c>
      <c r="O6438" t="s">
        <v>8649</v>
      </c>
      <c r="P6438" t="s">
        <v>8650</v>
      </c>
    </row>
    <row r="6439" spans="1:16" x14ac:dyDescent="0.35">
      <c r="A6439" t="s">
        <v>6907</v>
      </c>
      <c r="B6439" t="s">
        <v>8651</v>
      </c>
      <c r="C6439" t="s">
        <v>1748</v>
      </c>
      <c r="D6439" t="s">
        <v>36</v>
      </c>
      <c r="E6439" t="s">
        <v>204</v>
      </c>
      <c r="F6439" t="b">
        <v>0</v>
      </c>
      <c r="G6439" t="s">
        <v>47</v>
      </c>
      <c r="H6439" s="1">
        <v>45734.971516203703</v>
      </c>
      <c r="I6439" t="b">
        <v>0</v>
      </c>
      <c r="J6439" t="b">
        <v>0</v>
      </c>
      <c r="K6439" t="s">
        <v>31</v>
      </c>
      <c r="L6439" t="s">
        <v>22</v>
      </c>
      <c r="M6439">
        <v>87000</v>
      </c>
      <c r="O6439" t="s">
        <v>1739</v>
      </c>
      <c r="P6439" t="s">
        <v>8652</v>
      </c>
    </row>
    <row r="6440" spans="1:16" x14ac:dyDescent="0.35">
      <c r="A6440" t="s">
        <v>6907</v>
      </c>
      <c r="B6440" t="s">
        <v>6935</v>
      </c>
      <c r="C6440" t="s">
        <v>7709</v>
      </c>
      <c r="D6440" t="s">
        <v>974</v>
      </c>
      <c r="E6440" t="s">
        <v>20</v>
      </c>
      <c r="F6440" t="b">
        <v>0</v>
      </c>
      <c r="G6440" t="s">
        <v>52</v>
      </c>
      <c r="H6440" s="1">
        <v>45735.001157407409</v>
      </c>
      <c r="I6440" t="b">
        <v>1</v>
      </c>
      <c r="J6440" t="b">
        <v>1</v>
      </c>
      <c r="K6440" t="s">
        <v>31</v>
      </c>
      <c r="L6440" t="s">
        <v>22</v>
      </c>
      <c r="M6440">
        <v>88582</v>
      </c>
      <c r="O6440" t="s">
        <v>4754</v>
      </c>
      <c r="P6440" t="s">
        <v>8609</v>
      </c>
    </row>
    <row r="6441" spans="1:16" x14ac:dyDescent="0.35">
      <c r="A6441" t="s">
        <v>6907</v>
      </c>
      <c r="B6441" t="s">
        <v>6907</v>
      </c>
      <c r="C6441" t="s">
        <v>8653</v>
      </c>
      <c r="D6441" t="s">
        <v>36</v>
      </c>
      <c r="E6441" t="s">
        <v>20</v>
      </c>
      <c r="F6441" t="b">
        <v>0</v>
      </c>
      <c r="G6441" t="s">
        <v>52</v>
      </c>
      <c r="H6441" s="1">
        <v>45735.001620370371</v>
      </c>
      <c r="I6441" t="b">
        <v>0</v>
      </c>
      <c r="J6441" t="b">
        <v>1</v>
      </c>
      <c r="K6441" t="s">
        <v>31</v>
      </c>
      <c r="L6441" t="s">
        <v>22</v>
      </c>
      <c r="M6441">
        <v>90000</v>
      </c>
      <c r="O6441" t="s">
        <v>194</v>
      </c>
      <c r="P6441" t="s">
        <v>8654</v>
      </c>
    </row>
    <row r="6442" spans="1:16" x14ac:dyDescent="0.35">
      <c r="A6442" t="s">
        <v>6907</v>
      </c>
      <c r="B6442" t="s">
        <v>7415</v>
      </c>
      <c r="C6442" t="s">
        <v>1188</v>
      </c>
      <c r="D6442" t="s">
        <v>110</v>
      </c>
      <c r="E6442" t="s">
        <v>20</v>
      </c>
      <c r="F6442" t="b">
        <v>0</v>
      </c>
      <c r="G6442" t="s">
        <v>47</v>
      </c>
      <c r="H6442" s="1">
        <v>45735.252337962957</v>
      </c>
      <c r="I6442" t="b">
        <v>0</v>
      </c>
      <c r="J6442" t="b">
        <v>1</v>
      </c>
      <c r="K6442" t="s">
        <v>31</v>
      </c>
      <c r="L6442" t="s">
        <v>22</v>
      </c>
      <c r="M6442">
        <v>128114.578125</v>
      </c>
      <c r="O6442" t="s">
        <v>8171</v>
      </c>
      <c r="P6442" t="s">
        <v>8172</v>
      </c>
    </row>
    <row r="6443" spans="1:16" x14ac:dyDescent="0.35">
      <c r="A6443" t="s">
        <v>6907</v>
      </c>
      <c r="B6443" t="s">
        <v>8610</v>
      </c>
      <c r="C6443" t="s">
        <v>994</v>
      </c>
      <c r="D6443" t="s">
        <v>29</v>
      </c>
      <c r="E6443" t="s">
        <v>20</v>
      </c>
      <c r="F6443" t="b">
        <v>0</v>
      </c>
      <c r="G6443" t="s">
        <v>994</v>
      </c>
      <c r="H6443" s="1">
        <v>45735.263842592591</v>
      </c>
      <c r="I6443" t="b">
        <v>1</v>
      </c>
      <c r="J6443" t="b">
        <v>0</v>
      </c>
      <c r="K6443" t="s">
        <v>994</v>
      </c>
      <c r="L6443" t="s">
        <v>22</v>
      </c>
      <c r="M6443">
        <v>162500</v>
      </c>
      <c r="O6443" t="s">
        <v>8611</v>
      </c>
      <c r="P6443" t="s">
        <v>8612</v>
      </c>
    </row>
    <row r="6444" spans="1:16" x14ac:dyDescent="0.35">
      <c r="A6444" t="s">
        <v>6907</v>
      </c>
      <c r="B6444" t="s">
        <v>7048</v>
      </c>
      <c r="C6444" t="s">
        <v>1157</v>
      </c>
      <c r="D6444" t="s">
        <v>2865</v>
      </c>
      <c r="E6444" t="s">
        <v>20</v>
      </c>
      <c r="F6444" t="b">
        <v>0</v>
      </c>
      <c r="G6444" t="s">
        <v>382</v>
      </c>
      <c r="H6444" s="1">
        <v>45735.285879629628</v>
      </c>
      <c r="I6444" t="b">
        <v>1</v>
      </c>
      <c r="J6444" t="b">
        <v>0</v>
      </c>
      <c r="K6444" t="s">
        <v>382</v>
      </c>
      <c r="L6444" t="s">
        <v>22</v>
      </c>
      <c r="M6444">
        <v>410000</v>
      </c>
      <c r="O6444" t="s">
        <v>1911</v>
      </c>
    </row>
    <row r="6445" spans="1:16" x14ac:dyDescent="0.35">
      <c r="A6445" t="s">
        <v>6907</v>
      </c>
      <c r="B6445" t="s">
        <v>8613</v>
      </c>
      <c r="C6445" t="s">
        <v>5687</v>
      </c>
      <c r="D6445" t="s">
        <v>110</v>
      </c>
      <c r="E6445" t="s">
        <v>20</v>
      </c>
      <c r="F6445" t="b">
        <v>0</v>
      </c>
      <c r="G6445" t="s">
        <v>47</v>
      </c>
      <c r="H6445" s="1">
        <v>45735.37667824074</v>
      </c>
      <c r="I6445" t="b">
        <v>0</v>
      </c>
      <c r="J6445" t="b">
        <v>1</v>
      </c>
      <c r="K6445" t="s">
        <v>31</v>
      </c>
      <c r="L6445" t="s">
        <v>22</v>
      </c>
      <c r="M6445">
        <v>90750</v>
      </c>
      <c r="O6445" t="s">
        <v>2028</v>
      </c>
      <c r="P6445" t="s">
        <v>8614</v>
      </c>
    </row>
    <row r="6446" spans="1:16" x14ac:dyDescent="0.35">
      <c r="A6446" t="s">
        <v>6907</v>
      </c>
      <c r="B6446" t="s">
        <v>8615</v>
      </c>
      <c r="C6446" t="s">
        <v>533</v>
      </c>
      <c r="D6446" t="s">
        <v>3130</v>
      </c>
      <c r="E6446" t="s">
        <v>20</v>
      </c>
      <c r="F6446" t="b">
        <v>0</v>
      </c>
      <c r="G6446" t="s">
        <v>52</v>
      </c>
      <c r="H6446" s="1">
        <v>45735.377337962957</v>
      </c>
      <c r="I6446" t="b">
        <v>0</v>
      </c>
      <c r="J6446" t="b">
        <v>1</v>
      </c>
      <c r="K6446" t="s">
        <v>31</v>
      </c>
      <c r="L6446" t="s">
        <v>22</v>
      </c>
      <c r="M6446">
        <v>207000</v>
      </c>
      <c r="O6446" t="s">
        <v>3479</v>
      </c>
      <c r="P6446" t="s">
        <v>6917</v>
      </c>
    </row>
    <row r="6447" spans="1:16" x14ac:dyDescent="0.35">
      <c r="A6447" t="s">
        <v>6907</v>
      </c>
      <c r="B6447" t="s">
        <v>7004</v>
      </c>
      <c r="C6447" t="s">
        <v>2933</v>
      </c>
      <c r="D6447" t="s">
        <v>29</v>
      </c>
      <c r="E6447" t="s">
        <v>296</v>
      </c>
      <c r="F6447" t="b">
        <v>0</v>
      </c>
      <c r="G6447" t="s">
        <v>52</v>
      </c>
      <c r="H6447" s="1">
        <v>45735.432141203702</v>
      </c>
      <c r="I6447" t="b">
        <v>0</v>
      </c>
      <c r="J6447" t="b">
        <v>1</v>
      </c>
      <c r="K6447" t="s">
        <v>31</v>
      </c>
      <c r="L6447" t="s">
        <v>22</v>
      </c>
      <c r="M6447">
        <v>175500</v>
      </c>
      <c r="O6447" t="s">
        <v>1225</v>
      </c>
      <c r="P6447" t="s">
        <v>7009</v>
      </c>
    </row>
    <row r="6448" spans="1:16" x14ac:dyDescent="0.35">
      <c r="A6448" t="s">
        <v>6907</v>
      </c>
      <c r="B6448" t="s">
        <v>8047</v>
      </c>
      <c r="C6448" t="s">
        <v>1718</v>
      </c>
      <c r="D6448" t="s">
        <v>36</v>
      </c>
      <c r="E6448" t="s">
        <v>20</v>
      </c>
      <c r="F6448" t="b">
        <v>0</v>
      </c>
      <c r="G6448" t="s">
        <v>47</v>
      </c>
      <c r="H6448" s="1">
        <v>45735.501400462963</v>
      </c>
      <c r="I6448" t="b">
        <v>0</v>
      </c>
      <c r="J6448" t="b">
        <v>0</v>
      </c>
      <c r="K6448" t="s">
        <v>31</v>
      </c>
      <c r="L6448" t="s">
        <v>22</v>
      </c>
      <c r="M6448">
        <v>82850</v>
      </c>
      <c r="O6448" t="s">
        <v>209</v>
      </c>
      <c r="P6448" t="s">
        <v>8048</v>
      </c>
    </row>
    <row r="6449" spans="1:16" x14ac:dyDescent="0.35">
      <c r="A6449" t="s">
        <v>6907</v>
      </c>
      <c r="B6449" t="s">
        <v>8616</v>
      </c>
      <c r="C6449" t="s">
        <v>5914</v>
      </c>
      <c r="D6449" t="s">
        <v>36</v>
      </c>
      <c r="E6449" t="s">
        <v>20</v>
      </c>
      <c r="F6449" t="b">
        <v>0</v>
      </c>
      <c r="G6449" t="s">
        <v>47</v>
      </c>
      <c r="H6449" s="1">
        <v>45735.502187500002</v>
      </c>
      <c r="I6449" t="b">
        <v>0</v>
      </c>
      <c r="J6449" t="b">
        <v>1</v>
      </c>
      <c r="K6449" t="s">
        <v>31</v>
      </c>
      <c r="L6449" t="s">
        <v>22</v>
      </c>
      <c r="M6449">
        <v>122900</v>
      </c>
      <c r="O6449" t="s">
        <v>209</v>
      </c>
      <c r="P6449" t="s">
        <v>8617</v>
      </c>
    </row>
    <row r="6450" spans="1:16" x14ac:dyDescent="0.35">
      <c r="A6450" t="s">
        <v>6907</v>
      </c>
      <c r="B6450" t="s">
        <v>8618</v>
      </c>
      <c r="C6450" t="s">
        <v>4826</v>
      </c>
      <c r="D6450" t="s">
        <v>110</v>
      </c>
      <c r="E6450" t="s">
        <v>20</v>
      </c>
      <c r="F6450" t="b">
        <v>0</v>
      </c>
      <c r="G6450" t="s">
        <v>52</v>
      </c>
      <c r="H6450" s="1">
        <v>45735.543055555558</v>
      </c>
      <c r="I6450" t="b">
        <v>0</v>
      </c>
      <c r="J6450" t="b">
        <v>1</v>
      </c>
      <c r="K6450" t="s">
        <v>31</v>
      </c>
      <c r="L6450" t="s">
        <v>32</v>
      </c>
      <c r="N6450">
        <v>63.5</v>
      </c>
      <c r="O6450" t="s">
        <v>981</v>
      </c>
      <c r="P6450" t="s">
        <v>8619</v>
      </c>
    </row>
    <row r="6451" spans="1:16" x14ac:dyDescent="0.35">
      <c r="A6451" t="s">
        <v>6907</v>
      </c>
      <c r="B6451" t="s">
        <v>6907</v>
      </c>
      <c r="C6451" t="s">
        <v>4798</v>
      </c>
      <c r="D6451" t="s">
        <v>17437</v>
      </c>
      <c r="E6451" t="s">
        <v>20</v>
      </c>
      <c r="F6451" t="b">
        <v>0</v>
      </c>
      <c r="G6451" t="s">
        <v>47</v>
      </c>
      <c r="H6451" s="1">
        <v>45735.554652777777</v>
      </c>
      <c r="I6451" t="b">
        <v>1</v>
      </c>
      <c r="J6451" t="b">
        <v>0</v>
      </c>
      <c r="K6451" t="s">
        <v>31</v>
      </c>
      <c r="L6451" t="s">
        <v>22</v>
      </c>
      <c r="M6451">
        <v>130000</v>
      </c>
      <c r="O6451" t="s">
        <v>61</v>
      </c>
      <c r="P6451" t="s">
        <v>8620</v>
      </c>
    </row>
    <row r="6452" spans="1:16" x14ac:dyDescent="0.35">
      <c r="A6452" t="s">
        <v>6907</v>
      </c>
      <c r="B6452" t="s">
        <v>6907</v>
      </c>
      <c r="C6452" t="s">
        <v>8655</v>
      </c>
      <c r="D6452" t="s">
        <v>110</v>
      </c>
      <c r="E6452" t="s">
        <v>20</v>
      </c>
      <c r="F6452" t="b">
        <v>0</v>
      </c>
      <c r="G6452" t="s">
        <v>47</v>
      </c>
      <c r="H6452" s="1">
        <v>45735.585625</v>
      </c>
      <c r="I6452" t="b">
        <v>1</v>
      </c>
      <c r="J6452" t="b">
        <v>1</v>
      </c>
      <c r="K6452" t="s">
        <v>31</v>
      </c>
      <c r="L6452" t="s">
        <v>22</v>
      </c>
      <c r="M6452">
        <v>128825</v>
      </c>
      <c r="O6452" t="s">
        <v>3131</v>
      </c>
      <c r="P6452" t="s">
        <v>8656</v>
      </c>
    </row>
    <row r="6453" spans="1:16" x14ac:dyDescent="0.35">
      <c r="A6453" t="s">
        <v>6907</v>
      </c>
      <c r="B6453" t="s">
        <v>6907</v>
      </c>
      <c r="C6453" t="s">
        <v>8621</v>
      </c>
      <c r="D6453" t="s">
        <v>36</v>
      </c>
      <c r="E6453" t="s">
        <v>20</v>
      </c>
      <c r="F6453" t="b">
        <v>0</v>
      </c>
      <c r="G6453" t="s">
        <v>30</v>
      </c>
      <c r="H6453" s="1">
        <v>45735.629131944443</v>
      </c>
      <c r="I6453" t="b">
        <v>0</v>
      </c>
      <c r="J6453" t="b">
        <v>1</v>
      </c>
      <c r="K6453" t="s">
        <v>31</v>
      </c>
      <c r="L6453" t="s">
        <v>22</v>
      </c>
      <c r="M6453">
        <v>187153</v>
      </c>
      <c r="O6453" t="s">
        <v>209</v>
      </c>
      <c r="P6453" t="s">
        <v>8622</v>
      </c>
    </row>
    <row r="6454" spans="1:16" x14ac:dyDescent="0.35">
      <c r="A6454" t="s">
        <v>6907</v>
      </c>
      <c r="B6454" t="s">
        <v>7283</v>
      </c>
      <c r="C6454" t="s">
        <v>272</v>
      </c>
      <c r="D6454" t="s">
        <v>36</v>
      </c>
      <c r="E6454" t="s">
        <v>20</v>
      </c>
      <c r="F6454" t="b">
        <v>0</v>
      </c>
      <c r="G6454" t="s">
        <v>52</v>
      </c>
      <c r="H6454" s="1">
        <v>45735.641516203701</v>
      </c>
      <c r="I6454" t="b">
        <v>0</v>
      </c>
      <c r="J6454" t="b">
        <v>0</v>
      </c>
      <c r="K6454" t="s">
        <v>31</v>
      </c>
      <c r="L6454" t="s">
        <v>22</v>
      </c>
      <c r="M6454">
        <v>130000</v>
      </c>
      <c r="O6454" t="s">
        <v>7284</v>
      </c>
    </row>
    <row r="6455" spans="1:16" x14ac:dyDescent="0.35">
      <c r="A6455" t="s">
        <v>6907</v>
      </c>
      <c r="B6455" t="s">
        <v>7980</v>
      </c>
      <c r="C6455" t="s">
        <v>7981</v>
      </c>
      <c r="D6455" t="s">
        <v>17535</v>
      </c>
      <c r="E6455" t="s">
        <v>20</v>
      </c>
      <c r="F6455" t="b">
        <v>0</v>
      </c>
      <c r="G6455" t="s">
        <v>1902</v>
      </c>
      <c r="H6455" s="1">
        <v>45735.685069444437</v>
      </c>
      <c r="I6455" t="b">
        <v>0</v>
      </c>
      <c r="J6455" t="b">
        <v>0</v>
      </c>
      <c r="K6455" t="s">
        <v>1902</v>
      </c>
      <c r="L6455" t="s">
        <v>22</v>
      </c>
      <c r="M6455">
        <v>28000</v>
      </c>
      <c r="O6455" t="s">
        <v>7982</v>
      </c>
    </row>
    <row r="6456" spans="1:16" x14ac:dyDescent="0.35">
      <c r="A6456" t="s">
        <v>6907</v>
      </c>
      <c r="B6456" t="s">
        <v>8623</v>
      </c>
      <c r="C6456" t="s">
        <v>597</v>
      </c>
      <c r="D6456" t="s">
        <v>36</v>
      </c>
      <c r="E6456" t="s">
        <v>20</v>
      </c>
      <c r="F6456" t="b">
        <v>0</v>
      </c>
      <c r="G6456" t="s">
        <v>52</v>
      </c>
      <c r="H6456" s="1">
        <v>45735.710231481477</v>
      </c>
      <c r="I6456" t="b">
        <v>0</v>
      </c>
      <c r="J6456" t="b">
        <v>1</v>
      </c>
      <c r="K6456" t="s">
        <v>31</v>
      </c>
      <c r="L6456" t="s">
        <v>22</v>
      </c>
      <c r="M6456">
        <v>162500</v>
      </c>
      <c r="O6456" t="s">
        <v>53</v>
      </c>
      <c r="P6456" t="s">
        <v>8624</v>
      </c>
    </row>
    <row r="6457" spans="1:16" x14ac:dyDescent="0.35">
      <c r="A6457" t="s">
        <v>6907</v>
      </c>
      <c r="B6457" t="s">
        <v>8625</v>
      </c>
      <c r="C6457" t="s">
        <v>4265</v>
      </c>
      <c r="D6457" t="s">
        <v>29</v>
      </c>
      <c r="E6457" t="s">
        <v>20</v>
      </c>
      <c r="F6457" t="b">
        <v>0</v>
      </c>
      <c r="G6457" t="s">
        <v>52</v>
      </c>
      <c r="H6457" s="1">
        <v>45735.710277777784</v>
      </c>
      <c r="I6457" t="b">
        <v>0</v>
      </c>
      <c r="J6457" t="b">
        <v>1</v>
      </c>
      <c r="K6457" t="s">
        <v>31</v>
      </c>
      <c r="L6457" t="s">
        <v>22</v>
      </c>
      <c r="M6457">
        <v>135000</v>
      </c>
      <c r="O6457" t="s">
        <v>8626</v>
      </c>
      <c r="P6457" t="s">
        <v>8627</v>
      </c>
    </row>
    <row r="6458" spans="1:16" x14ac:dyDescent="0.35">
      <c r="A6458" t="s">
        <v>6907</v>
      </c>
      <c r="B6458" t="s">
        <v>6907</v>
      </c>
      <c r="C6458" t="s">
        <v>18</v>
      </c>
      <c r="D6458" t="s">
        <v>19</v>
      </c>
      <c r="E6458" t="s">
        <v>20</v>
      </c>
      <c r="F6458" t="b">
        <v>1</v>
      </c>
      <c r="G6458" t="s">
        <v>6930</v>
      </c>
      <c r="H6458" s="1">
        <v>45735.710682870369</v>
      </c>
      <c r="I6458" t="b">
        <v>0</v>
      </c>
      <c r="J6458" t="b">
        <v>0</v>
      </c>
      <c r="K6458" t="s">
        <v>6930</v>
      </c>
      <c r="L6458" t="s">
        <v>22</v>
      </c>
      <c r="M6458">
        <v>37500</v>
      </c>
      <c r="O6458" t="s">
        <v>8120</v>
      </c>
      <c r="P6458" t="s">
        <v>8121</v>
      </c>
    </row>
    <row r="6459" spans="1:16" x14ac:dyDescent="0.35">
      <c r="A6459" t="s">
        <v>6907</v>
      </c>
      <c r="B6459" t="s">
        <v>8628</v>
      </c>
      <c r="C6459" t="s">
        <v>8629</v>
      </c>
      <c r="D6459" t="s">
        <v>115</v>
      </c>
      <c r="E6459" t="s">
        <v>20</v>
      </c>
      <c r="F6459" t="b">
        <v>0</v>
      </c>
      <c r="G6459" t="s">
        <v>105</v>
      </c>
      <c r="H6459" s="1">
        <v>45735.712916666656</v>
      </c>
      <c r="I6459" t="b">
        <v>0</v>
      </c>
      <c r="J6459" t="b">
        <v>0</v>
      </c>
      <c r="K6459" t="s">
        <v>105</v>
      </c>
      <c r="L6459" t="s">
        <v>22</v>
      </c>
      <c r="M6459">
        <v>110000</v>
      </c>
      <c r="O6459" t="s">
        <v>8630</v>
      </c>
      <c r="P6459" t="s">
        <v>8631</v>
      </c>
    </row>
    <row r="6460" spans="1:16" x14ac:dyDescent="0.35">
      <c r="A6460" t="s">
        <v>6907</v>
      </c>
      <c r="B6460" t="s">
        <v>8632</v>
      </c>
      <c r="C6460" t="s">
        <v>8633</v>
      </c>
      <c r="D6460" t="s">
        <v>110</v>
      </c>
      <c r="E6460" t="s">
        <v>760</v>
      </c>
      <c r="F6460" t="b">
        <v>0</v>
      </c>
      <c r="G6460" t="s">
        <v>994</v>
      </c>
      <c r="H6460" s="1">
        <v>45735.738020833327</v>
      </c>
      <c r="I6460" t="b">
        <v>0</v>
      </c>
      <c r="J6460" t="b">
        <v>0</v>
      </c>
      <c r="K6460" t="s">
        <v>994</v>
      </c>
      <c r="L6460" t="s">
        <v>32</v>
      </c>
      <c r="N6460">
        <v>32.5</v>
      </c>
      <c r="O6460" t="s">
        <v>8634</v>
      </c>
    </row>
    <row r="6461" spans="1:16" x14ac:dyDescent="0.35">
      <c r="A6461" t="s">
        <v>6907</v>
      </c>
      <c r="B6461" t="s">
        <v>8657</v>
      </c>
      <c r="C6461" t="s">
        <v>649</v>
      </c>
      <c r="D6461" t="s">
        <v>249</v>
      </c>
      <c r="E6461" t="s">
        <v>20</v>
      </c>
      <c r="F6461" t="b">
        <v>0</v>
      </c>
      <c r="G6461" t="s">
        <v>52</v>
      </c>
      <c r="H6461" s="1">
        <v>45735.751516203702</v>
      </c>
      <c r="I6461" t="b">
        <v>0</v>
      </c>
      <c r="J6461" t="b">
        <v>0</v>
      </c>
      <c r="K6461" t="s">
        <v>31</v>
      </c>
      <c r="L6461" t="s">
        <v>22</v>
      </c>
      <c r="M6461">
        <v>184799.5</v>
      </c>
      <c r="O6461" t="s">
        <v>8658</v>
      </c>
      <c r="P6461" t="s">
        <v>8659</v>
      </c>
    </row>
    <row r="6462" spans="1:16" x14ac:dyDescent="0.35">
      <c r="A6462" t="s">
        <v>6907</v>
      </c>
      <c r="B6462" t="s">
        <v>8635</v>
      </c>
      <c r="C6462" t="s">
        <v>95</v>
      </c>
      <c r="D6462" t="s">
        <v>269</v>
      </c>
      <c r="E6462" t="s">
        <v>20</v>
      </c>
      <c r="F6462" t="b">
        <v>0</v>
      </c>
      <c r="G6462" t="s">
        <v>52</v>
      </c>
      <c r="H6462" s="1">
        <v>45735.752106481479</v>
      </c>
      <c r="I6462" t="b">
        <v>1</v>
      </c>
      <c r="J6462" t="b">
        <v>0</v>
      </c>
      <c r="K6462" t="s">
        <v>31</v>
      </c>
      <c r="L6462" t="s">
        <v>22</v>
      </c>
      <c r="M6462">
        <v>95000</v>
      </c>
      <c r="O6462" t="s">
        <v>8636</v>
      </c>
      <c r="P6462" t="s">
        <v>340</v>
      </c>
    </row>
    <row r="6463" spans="1:16" x14ac:dyDescent="0.35">
      <c r="A6463" t="s">
        <v>6907</v>
      </c>
      <c r="B6463" t="s">
        <v>8376</v>
      </c>
      <c r="C6463" t="s">
        <v>2284</v>
      </c>
      <c r="D6463" t="s">
        <v>573</v>
      </c>
      <c r="E6463" t="s">
        <v>20</v>
      </c>
      <c r="F6463" t="b">
        <v>0</v>
      </c>
      <c r="G6463" t="s">
        <v>171</v>
      </c>
      <c r="H6463" s="1">
        <v>45735.768310185187</v>
      </c>
      <c r="I6463" t="b">
        <v>0</v>
      </c>
      <c r="J6463" t="b">
        <v>1</v>
      </c>
      <c r="K6463" t="s">
        <v>31</v>
      </c>
      <c r="L6463" t="s">
        <v>32</v>
      </c>
      <c r="N6463">
        <v>61.159996032714837</v>
      </c>
      <c r="O6463" t="s">
        <v>4884</v>
      </c>
      <c r="P6463" t="s">
        <v>8377</v>
      </c>
    </row>
    <row r="6464" spans="1:16" x14ac:dyDescent="0.35">
      <c r="A6464" t="s">
        <v>6907</v>
      </c>
      <c r="B6464" t="s">
        <v>8637</v>
      </c>
      <c r="C6464" t="s">
        <v>4541</v>
      </c>
      <c r="D6464" t="s">
        <v>269</v>
      </c>
      <c r="E6464" t="s">
        <v>91</v>
      </c>
      <c r="F6464" t="b">
        <v>0</v>
      </c>
      <c r="G6464" t="s">
        <v>43</v>
      </c>
      <c r="H6464" s="1">
        <v>45735.793356481481</v>
      </c>
      <c r="I6464" t="b">
        <v>1</v>
      </c>
      <c r="J6464" t="b">
        <v>0</v>
      </c>
      <c r="K6464" t="s">
        <v>31</v>
      </c>
      <c r="L6464" t="s">
        <v>32</v>
      </c>
      <c r="N6464">
        <v>65</v>
      </c>
      <c r="O6464" t="s">
        <v>8638</v>
      </c>
      <c r="P6464" t="s">
        <v>3286</v>
      </c>
    </row>
    <row r="6465" spans="1:16" x14ac:dyDescent="0.35">
      <c r="A6465" t="s">
        <v>6907</v>
      </c>
      <c r="B6465" t="s">
        <v>8639</v>
      </c>
      <c r="C6465" t="s">
        <v>8640</v>
      </c>
      <c r="D6465" t="s">
        <v>36</v>
      </c>
      <c r="E6465" t="s">
        <v>20</v>
      </c>
      <c r="F6465" t="b">
        <v>0</v>
      </c>
      <c r="G6465" t="s">
        <v>52</v>
      </c>
      <c r="H6465" s="1">
        <v>45735.793703703697</v>
      </c>
      <c r="I6465" t="b">
        <v>0</v>
      </c>
      <c r="J6465" t="b">
        <v>1</v>
      </c>
      <c r="K6465" t="s">
        <v>31</v>
      </c>
      <c r="L6465" t="s">
        <v>22</v>
      </c>
      <c r="M6465">
        <v>119000</v>
      </c>
      <c r="O6465" t="s">
        <v>7600</v>
      </c>
      <c r="P6465" t="s">
        <v>8641</v>
      </c>
    </row>
    <row r="6466" spans="1:16" x14ac:dyDescent="0.35">
      <c r="A6466" t="s">
        <v>6907</v>
      </c>
      <c r="B6466" t="s">
        <v>8642</v>
      </c>
      <c r="C6466" t="s">
        <v>142</v>
      </c>
      <c r="D6466" t="s">
        <v>36</v>
      </c>
      <c r="E6466" t="s">
        <v>20</v>
      </c>
      <c r="F6466" t="b">
        <v>0</v>
      </c>
      <c r="G6466" t="s">
        <v>68</v>
      </c>
      <c r="H6466" s="1">
        <v>45735.835636574076</v>
      </c>
      <c r="I6466" t="b">
        <v>0</v>
      </c>
      <c r="J6466" t="b">
        <v>1</v>
      </c>
      <c r="K6466" t="s">
        <v>31</v>
      </c>
      <c r="L6466" t="s">
        <v>22</v>
      </c>
      <c r="M6466">
        <v>130500</v>
      </c>
      <c r="O6466" t="s">
        <v>8643</v>
      </c>
      <c r="P6466" t="s">
        <v>8644</v>
      </c>
    </row>
    <row r="6467" spans="1:16" x14ac:dyDescent="0.35">
      <c r="A6467" t="s">
        <v>6907</v>
      </c>
      <c r="B6467" t="s">
        <v>6943</v>
      </c>
      <c r="C6467" t="s">
        <v>2602</v>
      </c>
      <c r="D6467" t="s">
        <v>573</v>
      </c>
      <c r="E6467" t="s">
        <v>296</v>
      </c>
      <c r="F6467" t="b">
        <v>0</v>
      </c>
      <c r="G6467" t="s">
        <v>47</v>
      </c>
      <c r="H6467" s="1">
        <v>45735.835763888892</v>
      </c>
      <c r="I6467" t="b">
        <v>1</v>
      </c>
      <c r="J6467" t="b">
        <v>1</v>
      </c>
      <c r="K6467" t="s">
        <v>31</v>
      </c>
      <c r="L6467" t="s">
        <v>32</v>
      </c>
      <c r="N6467">
        <v>56.475002288818359</v>
      </c>
      <c r="O6467" t="s">
        <v>6944</v>
      </c>
      <c r="P6467" t="s">
        <v>6945</v>
      </c>
    </row>
    <row r="6468" spans="1:16" x14ac:dyDescent="0.35">
      <c r="A6468" t="s">
        <v>6907</v>
      </c>
      <c r="B6468" t="s">
        <v>8645</v>
      </c>
      <c r="C6468" t="s">
        <v>2273</v>
      </c>
      <c r="D6468" t="s">
        <v>110</v>
      </c>
      <c r="E6468" t="s">
        <v>20</v>
      </c>
      <c r="F6468" t="b">
        <v>0</v>
      </c>
      <c r="G6468" t="s">
        <v>30</v>
      </c>
      <c r="H6468" s="1">
        <v>45735.838194444441</v>
      </c>
      <c r="I6468" t="b">
        <v>0</v>
      </c>
      <c r="J6468" t="b">
        <v>1</v>
      </c>
      <c r="K6468" t="s">
        <v>31</v>
      </c>
      <c r="L6468" t="s">
        <v>22</v>
      </c>
      <c r="M6468">
        <v>98883</v>
      </c>
      <c r="O6468" t="s">
        <v>8646</v>
      </c>
      <c r="P6468" t="s">
        <v>8647</v>
      </c>
    </row>
    <row r="6469" spans="1:16" x14ac:dyDescent="0.35">
      <c r="A6469" t="s">
        <v>6907</v>
      </c>
      <c r="B6469" t="s">
        <v>8648</v>
      </c>
      <c r="C6469" t="s">
        <v>401</v>
      </c>
      <c r="D6469" t="s">
        <v>110</v>
      </c>
      <c r="E6469" t="s">
        <v>20</v>
      </c>
      <c r="F6469" t="b">
        <v>0</v>
      </c>
      <c r="G6469" t="s">
        <v>52</v>
      </c>
      <c r="H6469" s="1">
        <v>45735.917870370373</v>
      </c>
      <c r="I6469" t="b">
        <v>0</v>
      </c>
      <c r="J6469" t="b">
        <v>1</v>
      </c>
      <c r="K6469" t="s">
        <v>31</v>
      </c>
      <c r="L6469" t="s">
        <v>22</v>
      </c>
      <c r="M6469">
        <v>204500</v>
      </c>
      <c r="O6469" t="s">
        <v>8649</v>
      </c>
      <c r="P6469" t="s">
        <v>8650</v>
      </c>
    </row>
    <row r="6470" spans="1:16" x14ac:dyDescent="0.35">
      <c r="A6470" t="s">
        <v>6907</v>
      </c>
      <c r="B6470" t="s">
        <v>8651</v>
      </c>
      <c r="C6470" t="s">
        <v>1748</v>
      </c>
      <c r="D6470" t="s">
        <v>36</v>
      </c>
      <c r="E6470" t="s">
        <v>204</v>
      </c>
      <c r="F6470" t="b">
        <v>0</v>
      </c>
      <c r="G6470" t="s">
        <v>47</v>
      </c>
      <c r="H6470" s="1">
        <v>45735.971516203703</v>
      </c>
      <c r="I6470" t="b">
        <v>0</v>
      </c>
      <c r="J6470" t="b">
        <v>0</v>
      </c>
      <c r="K6470" t="s">
        <v>31</v>
      </c>
      <c r="L6470" t="s">
        <v>22</v>
      </c>
      <c r="M6470">
        <v>87000</v>
      </c>
      <c r="O6470" t="s">
        <v>1739</v>
      </c>
      <c r="P6470" t="s">
        <v>8652</v>
      </c>
    </row>
    <row r="6471" spans="1:16" x14ac:dyDescent="0.35">
      <c r="A6471" t="s">
        <v>6907</v>
      </c>
      <c r="B6471" t="s">
        <v>6935</v>
      </c>
      <c r="C6471" t="s">
        <v>7709</v>
      </c>
      <c r="D6471" t="s">
        <v>974</v>
      </c>
      <c r="E6471" t="s">
        <v>20</v>
      </c>
      <c r="F6471" t="b">
        <v>0</v>
      </c>
      <c r="G6471" t="s">
        <v>52</v>
      </c>
      <c r="H6471" s="1">
        <v>45736.001157407409</v>
      </c>
      <c r="I6471" t="b">
        <v>1</v>
      </c>
      <c r="J6471" t="b">
        <v>1</v>
      </c>
      <c r="K6471" t="s">
        <v>31</v>
      </c>
      <c r="L6471" t="s">
        <v>22</v>
      </c>
      <c r="M6471">
        <v>88582</v>
      </c>
      <c r="O6471" t="s">
        <v>4754</v>
      </c>
      <c r="P6471" t="s">
        <v>8609</v>
      </c>
    </row>
    <row r="6472" spans="1:16" x14ac:dyDescent="0.35">
      <c r="A6472" t="s">
        <v>6907</v>
      </c>
      <c r="B6472" t="s">
        <v>6907</v>
      </c>
      <c r="C6472" t="s">
        <v>8653</v>
      </c>
      <c r="D6472" t="s">
        <v>36</v>
      </c>
      <c r="E6472" t="s">
        <v>20</v>
      </c>
      <c r="F6472" t="b">
        <v>0</v>
      </c>
      <c r="G6472" t="s">
        <v>52</v>
      </c>
      <c r="H6472" s="1">
        <v>45736.001620370371</v>
      </c>
      <c r="I6472" t="b">
        <v>0</v>
      </c>
      <c r="J6472" t="b">
        <v>1</v>
      </c>
      <c r="K6472" t="s">
        <v>31</v>
      </c>
      <c r="L6472" t="s">
        <v>22</v>
      </c>
      <c r="M6472">
        <v>90000</v>
      </c>
      <c r="O6472" t="s">
        <v>194</v>
      </c>
      <c r="P6472" t="s">
        <v>8654</v>
      </c>
    </row>
    <row r="6473" spans="1:16" x14ac:dyDescent="0.35">
      <c r="A6473" t="s">
        <v>6907</v>
      </c>
      <c r="B6473" t="s">
        <v>7846</v>
      </c>
      <c r="C6473" t="s">
        <v>142</v>
      </c>
      <c r="D6473" t="s">
        <v>17445</v>
      </c>
      <c r="E6473" t="s">
        <v>20</v>
      </c>
      <c r="F6473" t="b">
        <v>0</v>
      </c>
      <c r="G6473" t="s">
        <v>43</v>
      </c>
      <c r="H6473" s="1">
        <v>45736.002337962957</v>
      </c>
      <c r="I6473" t="b">
        <v>0</v>
      </c>
      <c r="J6473" t="b">
        <v>0</v>
      </c>
      <c r="K6473" t="s">
        <v>31</v>
      </c>
      <c r="L6473" t="s">
        <v>22</v>
      </c>
      <c r="M6473">
        <v>166500</v>
      </c>
      <c r="O6473" t="s">
        <v>8660</v>
      </c>
      <c r="P6473" t="s">
        <v>7848</v>
      </c>
    </row>
    <row r="6474" spans="1:16" x14ac:dyDescent="0.35">
      <c r="A6474" t="s">
        <v>6907</v>
      </c>
      <c r="B6474" t="s">
        <v>7415</v>
      </c>
      <c r="C6474" t="s">
        <v>1188</v>
      </c>
      <c r="D6474" t="s">
        <v>110</v>
      </c>
      <c r="E6474" t="s">
        <v>20</v>
      </c>
      <c r="F6474" t="b">
        <v>0</v>
      </c>
      <c r="G6474" t="s">
        <v>47</v>
      </c>
      <c r="H6474" s="1">
        <v>45736.252337962957</v>
      </c>
      <c r="I6474" t="b">
        <v>0</v>
      </c>
      <c r="J6474" t="b">
        <v>1</v>
      </c>
      <c r="K6474" t="s">
        <v>31</v>
      </c>
      <c r="L6474" t="s">
        <v>22</v>
      </c>
      <c r="M6474">
        <v>128114.578125</v>
      </c>
      <c r="O6474" t="s">
        <v>8171</v>
      </c>
      <c r="P6474" t="s">
        <v>8172</v>
      </c>
    </row>
    <row r="6475" spans="1:16" x14ac:dyDescent="0.35">
      <c r="A6475" t="s">
        <v>6907</v>
      </c>
      <c r="B6475" t="s">
        <v>8610</v>
      </c>
      <c r="C6475" t="s">
        <v>994</v>
      </c>
      <c r="D6475" t="s">
        <v>29</v>
      </c>
      <c r="E6475" t="s">
        <v>20</v>
      </c>
      <c r="F6475" t="b">
        <v>0</v>
      </c>
      <c r="G6475" t="s">
        <v>994</v>
      </c>
      <c r="H6475" s="1">
        <v>45736.263842592591</v>
      </c>
      <c r="I6475" t="b">
        <v>1</v>
      </c>
      <c r="J6475" t="b">
        <v>0</v>
      </c>
      <c r="K6475" t="s">
        <v>994</v>
      </c>
      <c r="L6475" t="s">
        <v>22</v>
      </c>
      <c r="M6475">
        <v>162500</v>
      </c>
      <c r="O6475" t="s">
        <v>8611</v>
      </c>
      <c r="P6475" t="s">
        <v>8612</v>
      </c>
    </row>
    <row r="6476" spans="1:16" x14ac:dyDescent="0.35">
      <c r="A6476" t="s">
        <v>6907</v>
      </c>
      <c r="B6476" t="s">
        <v>7048</v>
      </c>
      <c r="C6476" t="s">
        <v>1157</v>
      </c>
      <c r="D6476" t="s">
        <v>2865</v>
      </c>
      <c r="E6476" t="s">
        <v>20</v>
      </c>
      <c r="F6476" t="b">
        <v>0</v>
      </c>
      <c r="G6476" t="s">
        <v>382</v>
      </c>
      <c r="H6476" s="1">
        <v>45736.285879629628</v>
      </c>
      <c r="I6476" t="b">
        <v>1</v>
      </c>
      <c r="J6476" t="b">
        <v>0</v>
      </c>
      <c r="K6476" t="s">
        <v>382</v>
      </c>
      <c r="L6476" t="s">
        <v>22</v>
      </c>
      <c r="M6476">
        <v>410000</v>
      </c>
      <c r="O6476" t="s">
        <v>1911</v>
      </c>
    </row>
    <row r="6477" spans="1:16" x14ac:dyDescent="0.35">
      <c r="A6477" t="s">
        <v>6907</v>
      </c>
      <c r="B6477" t="s">
        <v>8613</v>
      </c>
      <c r="C6477" t="s">
        <v>5687</v>
      </c>
      <c r="D6477" t="s">
        <v>110</v>
      </c>
      <c r="E6477" t="s">
        <v>20</v>
      </c>
      <c r="F6477" t="b">
        <v>0</v>
      </c>
      <c r="G6477" t="s">
        <v>47</v>
      </c>
      <c r="H6477" s="1">
        <v>45736.37667824074</v>
      </c>
      <c r="I6477" t="b">
        <v>0</v>
      </c>
      <c r="J6477" t="b">
        <v>1</v>
      </c>
      <c r="K6477" t="s">
        <v>31</v>
      </c>
      <c r="L6477" t="s">
        <v>22</v>
      </c>
      <c r="M6477">
        <v>90750</v>
      </c>
      <c r="O6477" t="s">
        <v>2028</v>
      </c>
      <c r="P6477" t="s">
        <v>8614</v>
      </c>
    </row>
    <row r="6478" spans="1:16" x14ac:dyDescent="0.35">
      <c r="A6478" t="s">
        <v>6907</v>
      </c>
      <c r="B6478" t="s">
        <v>8615</v>
      </c>
      <c r="C6478" t="s">
        <v>533</v>
      </c>
      <c r="D6478" t="s">
        <v>3130</v>
      </c>
      <c r="E6478" t="s">
        <v>20</v>
      </c>
      <c r="F6478" t="b">
        <v>0</v>
      </c>
      <c r="G6478" t="s">
        <v>52</v>
      </c>
      <c r="H6478" s="1">
        <v>45736.377337962957</v>
      </c>
      <c r="I6478" t="b">
        <v>0</v>
      </c>
      <c r="J6478" t="b">
        <v>1</v>
      </c>
      <c r="K6478" t="s">
        <v>31</v>
      </c>
      <c r="L6478" t="s">
        <v>22</v>
      </c>
      <c r="M6478">
        <v>207000</v>
      </c>
      <c r="O6478" t="s">
        <v>3479</v>
      </c>
      <c r="P6478" t="s">
        <v>6917</v>
      </c>
    </row>
    <row r="6479" spans="1:16" x14ac:dyDescent="0.35">
      <c r="A6479" t="s">
        <v>6907</v>
      </c>
      <c r="B6479" t="s">
        <v>7004</v>
      </c>
      <c r="C6479" t="s">
        <v>2933</v>
      </c>
      <c r="D6479" t="s">
        <v>29</v>
      </c>
      <c r="E6479" t="s">
        <v>296</v>
      </c>
      <c r="F6479" t="b">
        <v>0</v>
      </c>
      <c r="G6479" t="s">
        <v>52</v>
      </c>
      <c r="H6479" s="1">
        <v>45736.432141203702</v>
      </c>
      <c r="I6479" t="b">
        <v>0</v>
      </c>
      <c r="J6479" t="b">
        <v>1</v>
      </c>
      <c r="K6479" t="s">
        <v>31</v>
      </c>
      <c r="L6479" t="s">
        <v>22</v>
      </c>
      <c r="M6479">
        <v>175500</v>
      </c>
      <c r="O6479" t="s">
        <v>1225</v>
      </c>
      <c r="P6479" t="s">
        <v>7009</v>
      </c>
    </row>
    <row r="6480" spans="1:16" x14ac:dyDescent="0.35">
      <c r="A6480" t="s">
        <v>6907</v>
      </c>
      <c r="B6480" t="s">
        <v>8616</v>
      </c>
      <c r="C6480" t="s">
        <v>577</v>
      </c>
      <c r="D6480" t="s">
        <v>36</v>
      </c>
      <c r="E6480" t="s">
        <v>20</v>
      </c>
      <c r="F6480" t="b">
        <v>0</v>
      </c>
      <c r="G6480" t="s">
        <v>52</v>
      </c>
      <c r="H6480" s="1">
        <v>45736.501006944447</v>
      </c>
      <c r="I6480" t="b">
        <v>0</v>
      </c>
      <c r="J6480" t="b">
        <v>1</v>
      </c>
      <c r="K6480" t="s">
        <v>31</v>
      </c>
      <c r="L6480" t="s">
        <v>22</v>
      </c>
      <c r="M6480">
        <v>122900</v>
      </c>
      <c r="O6480" t="s">
        <v>209</v>
      </c>
      <c r="P6480" t="s">
        <v>8617</v>
      </c>
    </row>
    <row r="6481" spans="1:16" x14ac:dyDescent="0.35">
      <c r="A6481" t="s">
        <v>6907</v>
      </c>
      <c r="B6481" t="s">
        <v>8047</v>
      </c>
      <c r="C6481" t="s">
        <v>1718</v>
      </c>
      <c r="D6481" t="s">
        <v>36</v>
      </c>
      <c r="E6481" t="s">
        <v>20</v>
      </c>
      <c r="F6481" t="b">
        <v>0</v>
      </c>
      <c r="G6481" t="s">
        <v>47</v>
      </c>
      <c r="H6481" s="1">
        <v>45736.501400462963</v>
      </c>
      <c r="I6481" t="b">
        <v>0</v>
      </c>
      <c r="J6481" t="b">
        <v>0</v>
      </c>
      <c r="K6481" t="s">
        <v>31</v>
      </c>
      <c r="L6481" t="s">
        <v>22</v>
      </c>
      <c r="M6481">
        <v>82850</v>
      </c>
      <c r="O6481" t="s">
        <v>209</v>
      </c>
      <c r="P6481" t="s">
        <v>8048</v>
      </c>
    </row>
    <row r="6482" spans="1:16" x14ac:dyDescent="0.35">
      <c r="A6482" t="s">
        <v>6907</v>
      </c>
      <c r="B6482" t="s">
        <v>8616</v>
      </c>
      <c r="C6482" t="s">
        <v>5914</v>
      </c>
      <c r="D6482" t="s">
        <v>36</v>
      </c>
      <c r="E6482" t="s">
        <v>20</v>
      </c>
      <c r="F6482" t="b">
        <v>0</v>
      </c>
      <c r="G6482" t="s">
        <v>47</v>
      </c>
      <c r="H6482" s="1">
        <v>45736.502187500002</v>
      </c>
      <c r="I6482" t="b">
        <v>0</v>
      </c>
      <c r="J6482" t="b">
        <v>1</v>
      </c>
      <c r="K6482" t="s">
        <v>31</v>
      </c>
      <c r="L6482" t="s">
        <v>22</v>
      </c>
      <c r="M6482">
        <v>122900</v>
      </c>
      <c r="O6482" t="s">
        <v>209</v>
      </c>
      <c r="P6482" t="s">
        <v>8617</v>
      </c>
    </row>
    <row r="6483" spans="1:16" x14ac:dyDescent="0.35">
      <c r="A6483" t="s">
        <v>6907</v>
      </c>
      <c r="B6483" t="s">
        <v>8618</v>
      </c>
      <c r="C6483" t="s">
        <v>4826</v>
      </c>
      <c r="D6483" t="s">
        <v>110</v>
      </c>
      <c r="E6483" t="s">
        <v>20</v>
      </c>
      <c r="F6483" t="b">
        <v>0</v>
      </c>
      <c r="G6483" t="s">
        <v>52</v>
      </c>
      <c r="H6483" s="1">
        <v>45736.543055555558</v>
      </c>
      <c r="I6483" t="b">
        <v>0</v>
      </c>
      <c r="J6483" t="b">
        <v>1</v>
      </c>
      <c r="K6483" t="s">
        <v>31</v>
      </c>
      <c r="L6483" t="s">
        <v>32</v>
      </c>
      <c r="N6483">
        <v>63.5</v>
      </c>
      <c r="O6483" t="s">
        <v>981</v>
      </c>
      <c r="P6483" t="s">
        <v>8619</v>
      </c>
    </row>
    <row r="6484" spans="1:16" x14ac:dyDescent="0.35">
      <c r="A6484" t="s">
        <v>6907</v>
      </c>
      <c r="B6484" t="s">
        <v>6907</v>
      </c>
      <c r="C6484" t="s">
        <v>4798</v>
      </c>
      <c r="D6484" t="s">
        <v>17437</v>
      </c>
      <c r="E6484" t="s">
        <v>20</v>
      </c>
      <c r="F6484" t="b">
        <v>0</v>
      </c>
      <c r="G6484" t="s">
        <v>47</v>
      </c>
      <c r="H6484" s="1">
        <v>45736.554652777777</v>
      </c>
      <c r="I6484" t="b">
        <v>1</v>
      </c>
      <c r="J6484" t="b">
        <v>0</v>
      </c>
      <c r="K6484" t="s">
        <v>31</v>
      </c>
      <c r="L6484" t="s">
        <v>22</v>
      </c>
      <c r="M6484">
        <v>130000</v>
      </c>
      <c r="O6484" t="s">
        <v>61</v>
      </c>
      <c r="P6484" t="s">
        <v>8620</v>
      </c>
    </row>
    <row r="6485" spans="1:16" x14ac:dyDescent="0.35">
      <c r="A6485" t="s">
        <v>6907</v>
      </c>
      <c r="B6485" t="s">
        <v>8668</v>
      </c>
      <c r="C6485" t="s">
        <v>6925</v>
      </c>
      <c r="D6485" t="s">
        <v>573</v>
      </c>
      <c r="E6485" t="s">
        <v>20</v>
      </c>
      <c r="F6485" t="b">
        <v>0</v>
      </c>
      <c r="G6485" t="s">
        <v>994</v>
      </c>
      <c r="H6485" s="1">
        <v>45736.57135416667</v>
      </c>
      <c r="I6485" t="b">
        <v>0</v>
      </c>
      <c r="J6485" t="b">
        <v>0</v>
      </c>
      <c r="K6485" t="s">
        <v>994</v>
      </c>
      <c r="L6485" t="s">
        <v>32</v>
      </c>
      <c r="N6485">
        <v>24.819999694824219</v>
      </c>
      <c r="O6485" t="s">
        <v>4257</v>
      </c>
      <c r="P6485" t="s">
        <v>8669</v>
      </c>
    </row>
    <row r="6486" spans="1:16" x14ac:dyDescent="0.35">
      <c r="A6486" t="s">
        <v>6907</v>
      </c>
      <c r="B6486" t="s">
        <v>6907</v>
      </c>
      <c r="C6486" t="s">
        <v>8655</v>
      </c>
      <c r="D6486" t="s">
        <v>110</v>
      </c>
      <c r="E6486" t="s">
        <v>20</v>
      </c>
      <c r="F6486" t="b">
        <v>0</v>
      </c>
      <c r="G6486" t="s">
        <v>47</v>
      </c>
      <c r="H6486" s="1">
        <v>45736.585625</v>
      </c>
      <c r="I6486" t="b">
        <v>1</v>
      </c>
      <c r="J6486" t="b">
        <v>1</v>
      </c>
      <c r="K6486" t="s">
        <v>31</v>
      </c>
      <c r="L6486" t="s">
        <v>22</v>
      </c>
      <c r="M6486">
        <v>128825</v>
      </c>
      <c r="O6486" t="s">
        <v>3131</v>
      </c>
      <c r="P6486" t="s">
        <v>8656</v>
      </c>
    </row>
    <row r="6487" spans="1:16" x14ac:dyDescent="0.35">
      <c r="A6487" t="s">
        <v>6907</v>
      </c>
      <c r="B6487" t="s">
        <v>6907</v>
      </c>
      <c r="C6487" t="s">
        <v>8621</v>
      </c>
      <c r="D6487" t="s">
        <v>36</v>
      </c>
      <c r="E6487" t="s">
        <v>20</v>
      </c>
      <c r="F6487" t="b">
        <v>0</v>
      </c>
      <c r="G6487" t="s">
        <v>30</v>
      </c>
      <c r="H6487" s="1">
        <v>45736.629131944443</v>
      </c>
      <c r="I6487" t="b">
        <v>0</v>
      </c>
      <c r="J6487" t="b">
        <v>1</v>
      </c>
      <c r="K6487" t="s">
        <v>31</v>
      </c>
      <c r="L6487" t="s">
        <v>22</v>
      </c>
      <c r="M6487">
        <v>187153</v>
      </c>
      <c r="O6487" t="s">
        <v>209</v>
      </c>
      <c r="P6487" t="s">
        <v>8622</v>
      </c>
    </row>
    <row r="6488" spans="1:16" x14ac:dyDescent="0.35">
      <c r="A6488" t="s">
        <v>6907</v>
      </c>
      <c r="B6488" t="s">
        <v>7283</v>
      </c>
      <c r="C6488" t="s">
        <v>272</v>
      </c>
      <c r="D6488" t="s">
        <v>36</v>
      </c>
      <c r="E6488" t="s">
        <v>20</v>
      </c>
      <c r="F6488" t="b">
        <v>0</v>
      </c>
      <c r="G6488" t="s">
        <v>52</v>
      </c>
      <c r="H6488" s="1">
        <v>45736.641516203701</v>
      </c>
      <c r="I6488" t="b">
        <v>0</v>
      </c>
      <c r="J6488" t="b">
        <v>0</v>
      </c>
      <c r="K6488" t="s">
        <v>31</v>
      </c>
      <c r="L6488" t="s">
        <v>22</v>
      </c>
      <c r="M6488">
        <v>130000</v>
      </c>
      <c r="O6488" t="s">
        <v>7284</v>
      </c>
    </row>
    <row r="6489" spans="1:16" x14ac:dyDescent="0.35">
      <c r="A6489" t="s">
        <v>6907</v>
      </c>
      <c r="B6489" t="s">
        <v>8500</v>
      </c>
      <c r="C6489" t="s">
        <v>609</v>
      </c>
      <c r="D6489" t="s">
        <v>110</v>
      </c>
      <c r="E6489" t="s">
        <v>91</v>
      </c>
      <c r="F6489" t="b">
        <v>0</v>
      </c>
      <c r="G6489" t="s">
        <v>52</v>
      </c>
      <c r="H6489" s="1">
        <v>45736.668414351851</v>
      </c>
      <c r="I6489" t="b">
        <v>1</v>
      </c>
      <c r="J6489" t="b">
        <v>0</v>
      </c>
      <c r="K6489" t="s">
        <v>31</v>
      </c>
      <c r="L6489" t="s">
        <v>32</v>
      </c>
      <c r="N6489">
        <v>60</v>
      </c>
      <c r="O6489" t="s">
        <v>8661</v>
      </c>
      <c r="P6489" t="s">
        <v>8662</v>
      </c>
    </row>
    <row r="6490" spans="1:16" x14ac:dyDescent="0.35">
      <c r="A6490" t="s">
        <v>6907</v>
      </c>
      <c r="B6490" t="s">
        <v>7980</v>
      </c>
      <c r="C6490" t="s">
        <v>7981</v>
      </c>
      <c r="D6490" t="s">
        <v>17535</v>
      </c>
      <c r="E6490" t="s">
        <v>20</v>
      </c>
      <c r="F6490" t="b">
        <v>0</v>
      </c>
      <c r="G6490" t="s">
        <v>1902</v>
      </c>
      <c r="H6490" s="1">
        <v>45736.685069444437</v>
      </c>
      <c r="I6490" t="b">
        <v>0</v>
      </c>
      <c r="J6490" t="b">
        <v>0</v>
      </c>
      <c r="K6490" t="s">
        <v>1902</v>
      </c>
      <c r="L6490" t="s">
        <v>22</v>
      </c>
      <c r="M6490">
        <v>28000</v>
      </c>
      <c r="O6490" t="s">
        <v>7982</v>
      </c>
    </row>
    <row r="6491" spans="1:16" x14ac:dyDescent="0.35">
      <c r="A6491" t="s">
        <v>6907</v>
      </c>
      <c r="B6491" t="s">
        <v>8623</v>
      </c>
      <c r="C6491" t="s">
        <v>597</v>
      </c>
      <c r="D6491" t="s">
        <v>36</v>
      </c>
      <c r="E6491" t="s">
        <v>20</v>
      </c>
      <c r="F6491" t="b">
        <v>0</v>
      </c>
      <c r="G6491" t="s">
        <v>52</v>
      </c>
      <c r="H6491" s="1">
        <v>45736.710231481477</v>
      </c>
      <c r="I6491" t="b">
        <v>0</v>
      </c>
      <c r="J6491" t="b">
        <v>1</v>
      </c>
      <c r="K6491" t="s">
        <v>31</v>
      </c>
      <c r="L6491" t="s">
        <v>22</v>
      </c>
      <c r="M6491">
        <v>162500</v>
      </c>
      <c r="O6491" t="s">
        <v>53</v>
      </c>
      <c r="P6491" t="s">
        <v>8624</v>
      </c>
    </row>
    <row r="6492" spans="1:16" x14ac:dyDescent="0.35">
      <c r="A6492" t="s">
        <v>6907</v>
      </c>
      <c r="B6492" t="s">
        <v>8625</v>
      </c>
      <c r="C6492" t="s">
        <v>4265</v>
      </c>
      <c r="D6492" t="s">
        <v>29</v>
      </c>
      <c r="E6492" t="s">
        <v>20</v>
      </c>
      <c r="F6492" t="b">
        <v>0</v>
      </c>
      <c r="G6492" t="s">
        <v>52</v>
      </c>
      <c r="H6492" s="1">
        <v>45736.710277777784</v>
      </c>
      <c r="I6492" t="b">
        <v>0</v>
      </c>
      <c r="J6492" t="b">
        <v>1</v>
      </c>
      <c r="K6492" t="s">
        <v>31</v>
      </c>
      <c r="L6492" t="s">
        <v>22</v>
      </c>
      <c r="M6492">
        <v>135000</v>
      </c>
      <c r="O6492" t="s">
        <v>8626</v>
      </c>
      <c r="P6492" t="s">
        <v>8627</v>
      </c>
    </row>
    <row r="6493" spans="1:16" x14ac:dyDescent="0.35">
      <c r="A6493" t="s">
        <v>6907</v>
      </c>
      <c r="B6493" t="s">
        <v>6907</v>
      </c>
      <c r="C6493" t="s">
        <v>18</v>
      </c>
      <c r="D6493" t="s">
        <v>19</v>
      </c>
      <c r="E6493" t="s">
        <v>20</v>
      </c>
      <c r="F6493" t="b">
        <v>1</v>
      </c>
      <c r="G6493" t="s">
        <v>6930</v>
      </c>
      <c r="H6493" s="1">
        <v>45736.710682870369</v>
      </c>
      <c r="I6493" t="b">
        <v>0</v>
      </c>
      <c r="J6493" t="b">
        <v>0</v>
      </c>
      <c r="K6493" t="s">
        <v>6930</v>
      </c>
      <c r="L6493" t="s">
        <v>22</v>
      </c>
      <c r="M6493">
        <v>37500</v>
      </c>
      <c r="O6493" t="s">
        <v>8120</v>
      </c>
      <c r="P6493" t="s">
        <v>8121</v>
      </c>
    </row>
    <row r="6494" spans="1:16" x14ac:dyDescent="0.35">
      <c r="A6494" t="s">
        <v>6907</v>
      </c>
      <c r="B6494" t="s">
        <v>8628</v>
      </c>
      <c r="C6494" t="s">
        <v>8629</v>
      </c>
      <c r="D6494" t="s">
        <v>115</v>
      </c>
      <c r="E6494" t="s">
        <v>20</v>
      </c>
      <c r="F6494" t="b">
        <v>0</v>
      </c>
      <c r="G6494" t="s">
        <v>105</v>
      </c>
      <c r="H6494" s="1">
        <v>45736.712916666656</v>
      </c>
      <c r="I6494" t="b">
        <v>0</v>
      </c>
      <c r="J6494" t="b">
        <v>0</v>
      </c>
      <c r="K6494" t="s">
        <v>105</v>
      </c>
      <c r="L6494" t="s">
        <v>22</v>
      </c>
      <c r="M6494">
        <v>110000</v>
      </c>
      <c r="O6494" t="s">
        <v>8630</v>
      </c>
      <c r="P6494" t="s">
        <v>8631</v>
      </c>
    </row>
    <row r="6495" spans="1:16" x14ac:dyDescent="0.35">
      <c r="A6495" t="s">
        <v>6907</v>
      </c>
      <c r="B6495" t="s">
        <v>8632</v>
      </c>
      <c r="C6495" t="s">
        <v>8633</v>
      </c>
      <c r="D6495" t="s">
        <v>110</v>
      </c>
      <c r="E6495" t="s">
        <v>760</v>
      </c>
      <c r="F6495" t="b">
        <v>0</v>
      </c>
      <c r="G6495" t="s">
        <v>994</v>
      </c>
      <c r="H6495" s="1">
        <v>45736.738020833327</v>
      </c>
      <c r="I6495" t="b">
        <v>0</v>
      </c>
      <c r="J6495" t="b">
        <v>0</v>
      </c>
      <c r="K6495" t="s">
        <v>994</v>
      </c>
      <c r="L6495" t="s">
        <v>32</v>
      </c>
      <c r="N6495">
        <v>32.5</v>
      </c>
      <c r="O6495" t="s">
        <v>8634</v>
      </c>
    </row>
    <row r="6496" spans="1:16" x14ac:dyDescent="0.35">
      <c r="A6496" t="s">
        <v>6907</v>
      </c>
      <c r="B6496" t="s">
        <v>8657</v>
      </c>
      <c r="C6496" t="s">
        <v>649</v>
      </c>
      <c r="D6496" t="s">
        <v>249</v>
      </c>
      <c r="E6496" t="s">
        <v>20</v>
      </c>
      <c r="F6496" t="b">
        <v>0</v>
      </c>
      <c r="G6496" t="s">
        <v>52</v>
      </c>
      <c r="H6496" s="1">
        <v>45736.751516203702</v>
      </c>
      <c r="I6496" t="b">
        <v>0</v>
      </c>
      <c r="J6496" t="b">
        <v>0</v>
      </c>
      <c r="K6496" t="s">
        <v>31</v>
      </c>
      <c r="L6496" t="s">
        <v>22</v>
      </c>
      <c r="M6496">
        <v>184799.5</v>
      </c>
      <c r="O6496" t="s">
        <v>8658</v>
      </c>
      <c r="P6496" t="s">
        <v>8659</v>
      </c>
    </row>
    <row r="6497" spans="1:16" x14ac:dyDescent="0.35">
      <c r="A6497" t="s">
        <v>6907</v>
      </c>
      <c r="B6497" t="s">
        <v>8635</v>
      </c>
      <c r="C6497" t="s">
        <v>95</v>
      </c>
      <c r="D6497" t="s">
        <v>269</v>
      </c>
      <c r="E6497" t="s">
        <v>20</v>
      </c>
      <c r="F6497" t="b">
        <v>0</v>
      </c>
      <c r="G6497" t="s">
        <v>52</v>
      </c>
      <c r="H6497" s="1">
        <v>45736.752106481479</v>
      </c>
      <c r="I6497" t="b">
        <v>1</v>
      </c>
      <c r="J6497" t="b">
        <v>0</v>
      </c>
      <c r="K6497" t="s">
        <v>31</v>
      </c>
      <c r="L6497" t="s">
        <v>22</v>
      </c>
      <c r="M6497">
        <v>95000</v>
      </c>
      <c r="O6497" t="s">
        <v>8636</v>
      </c>
      <c r="P6497" t="s">
        <v>340</v>
      </c>
    </row>
    <row r="6498" spans="1:16" x14ac:dyDescent="0.35">
      <c r="A6498" t="s">
        <v>6907</v>
      </c>
      <c r="B6498" t="s">
        <v>8376</v>
      </c>
      <c r="C6498" t="s">
        <v>2284</v>
      </c>
      <c r="D6498" t="s">
        <v>573</v>
      </c>
      <c r="E6498" t="s">
        <v>20</v>
      </c>
      <c r="F6498" t="b">
        <v>0</v>
      </c>
      <c r="G6498" t="s">
        <v>171</v>
      </c>
      <c r="H6498" s="1">
        <v>45736.768310185187</v>
      </c>
      <c r="I6498" t="b">
        <v>0</v>
      </c>
      <c r="J6498" t="b">
        <v>1</v>
      </c>
      <c r="K6498" t="s">
        <v>31</v>
      </c>
      <c r="L6498" t="s">
        <v>32</v>
      </c>
      <c r="N6498">
        <v>61.159996032714837</v>
      </c>
      <c r="O6498" t="s">
        <v>4884</v>
      </c>
      <c r="P6498" t="s">
        <v>8377</v>
      </c>
    </row>
    <row r="6499" spans="1:16" x14ac:dyDescent="0.35">
      <c r="A6499" t="s">
        <v>6907</v>
      </c>
      <c r="B6499" t="s">
        <v>8637</v>
      </c>
      <c r="C6499" t="s">
        <v>4541</v>
      </c>
      <c r="D6499" t="s">
        <v>269</v>
      </c>
      <c r="E6499" t="s">
        <v>91</v>
      </c>
      <c r="F6499" t="b">
        <v>0</v>
      </c>
      <c r="G6499" t="s">
        <v>43</v>
      </c>
      <c r="H6499" s="1">
        <v>45736.793356481481</v>
      </c>
      <c r="I6499" t="b">
        <v>1</v>
      </c>
      <c r="J6499" t="b">
        <v>0</v>
      </c>
      <c r="K6499" t="s">
        <v>31</v>
      </c>
      <c r="L6499" t="s">
        <v>32</v>
      </c>
      <c r="N6499">
        <v>65</v>
      </c>
      <c r="O6499" t="s">
        <v>8638</v>
      </c>
      <c r="P6499" t="s">
        <v>3286</v>
      </c>
    </row>
    <row r="6500" spans="1:16" x14ac:dyDescent="0.35">
      <c r="A6500" t="s">
        <v>6907</v>
      </c>
      <c r="B6500" t="s">
        <v>8639</v>
      </c>
      <c r="C6500" t="s">
        <v>8640</v>
      </c>
      <c r="D6500" t="s">
        <v>36</v>
      </c>
      <c r="E6500" t="s">
        <v>20</v>
      </c>
      <c r="F6500" t="b">
        <v>0</v>
      </c>
      <c r="G6500" t="s">
        <v>52</v>
      </c>
      <c r="H6500" s="1">
        <v>45736.793703703697</v>
      </c>
      <c r="I6500" t="b">
        <v>0</v>
      </c>
      <c r="J6500" t="b">
        <v>1</v>
      </c>
      <c r="K6500" t="s">
        <v>31</v>
      </c>
      <c r="L6500" t="s">
        <v>22</v>
      </c>
      <c r="M6500">
        <v>119000</v>
      </c>
      <c r="O6500" t="s">
        <v>7600</v>
      </c>
      <c r="P6500" t="s">
        <v>8641</v>
      </c>
    </row>
    <row r="6501" spans="1:16" x14ac:dyDescent="0.35">
      <c r="A6501" t="s">
        <v>6907</v>
      </c>
      <c r="B6501" t="s">
        <v>8642</v>
      </c>
      <c r="C6501" t="s">
        <v>142</v>
      </c>
      <c r="D6501" t="s">
        <v>36</v>
      </c>
      <c r="E6501" t="s">
        <v>20</v>
      </c>
      <c r="F6501" t="b">
        <v>0</v>
      </c>
      <c r="G6501" t="s">
        <v>68</v>
      </c>
      <c r="H6501" s="1">
        <v>45736.835636574076</v>
      </c>
      <c r="I6501" t="b">
        <v>0</v>
      </c>
      <c r="J6501" t="b">
        <v>1</v>
      </c>
      <c r="K6501" t="s">
        <v>31</v>
      </c>
      <c r="L6501" t="s">
        <v>22</v>
      </c>
      <c r="M6501">
        <v>130500</v>
      </c>
      <c r="O6501" t="s">
        <v>8643</v>
      </c>
      <c r="P6501" t="s">
        <v>8644</v>
      </c>
    </row>
    <row r="6502" spans="1:16" x14ac:dyDescent="0.35">
      <c r="A6502" t="s">
        <v>6907</v>
      </c>
      <c r="B6502" t="s">
        <v>6943</v>
      </c>
      <c r="C6502" t="s">
        <v>2602</v>
      </c>
      <c r="D6502" t="s">
        <v>573</v>
      </c>
      <c r="E6502" t="s">
        <v>296</v>
      </c>
      <c r="F6502" t="b">
        <v>0</v>
      </c>
      <c r="G6502" t="s">
        <v>47</v>
      </c>
      <c r="H6502" s="1">
        <v>45736.835763888892</v>
      </c>
      <c r="I6502" t="b">
        <v>1</v>
      </c>
      <c r="J6502" t="b">
        <v>1</v>
      </c>
      <c r="K6502" t="s">
        <v>31</v>
      </c>
      <c r="L6502" t="s">
        <v>32</v>
      </c>
      <c r="N6502">
        <v>56.475002288818359</v>
      </c>
      <c r="O6502" t="s">
        <v>6944</v>
      </c>
      <c r="P6502" t="s">
        <v>6945</v>
      </c>
    </row>
    <row r="6503" spans="1:16" x14ac:dyDescent="0.35">
      <c r="A6503" t="s">
        <v>6907</v>
      </c>
      <c r="B6503" t="s">
        <v>8645</v>
      </c>
      <c r="C6503" t="s">
        <v>2273</v>
      </c>
      <c r="D6503" t="s">
        <v>110</v>
      </c>
      <c r="E6503" t="s">
        <v>20</v>
      </c>
      <c r="F6503" t="b">
        <v>0</v>
      </c>
      <c r="G6503" t="s">
        <v>30</v>
      </c>
      <c r="H6503" s="1">
        <v>45736.838194444441</v>
      </c>
      <c r="I6503" t="b">
        <v>0</v>
      </c>
      <c r="J6503" t="b">
        <v>1</v>
      </c>
      <c r="K6503" t="s">
        <v>31</v>
      </c>
      <c r="L6503" t="s">
        <v>22</v>
      </c>
      <c r="M6503">
        <v>98883</v>
      </c>
      <c r="O6503" t="s">
        <v>8646</v>
      </c>
      <c r="P6503" t="s">
        <v>8647</v>
      </c>
    </row>
    <row r="6504" spans="1:16" x14ac:dyDescent="0.35">
      <c r="A6504" t="s">
        <v>6907</v>
      </c>
      <c r="B6504" t="s">
        <v>8648</v>
      </c>
      <c r="C6504" t="s">
        <v>401</v>
      </c>
      <c r="D6504" t="s">
        <v>110</v>
      </c>
      <c r="E6504" t="s">
        <v>20</v>
      </c>
      <c r="F6504" t="b">
        <v>0</v>
      </c>
      <c r="G6504" t="s">
        <v>52</v>
      </c>
      <c r="H6504" s="1">
        <v>45736.917870370373</v>
      </c>
      <c r="I6504" t="b">
        <v>0</v>
      </c>
      <c r="J6504" t="b">
        <v>1</v>
      </c>
      <c r="K6504" t="s">
        <v>31</v>
      </c>
      <c r="L6504" t="s">
        <v>22</v>
      </c>
      <c r="M6504">
        <v>204500</v>
      </c>
      <c r="O6504" t="s">
        <v>8649</v>
      </c>
      <c r="P6504" t="s">
        <v>8650</v>
      </c>
    </row>
    <row r="6505" spans="1:16" x14ac:dyDescent="0.35">
      <c r="A6505" t="s">
        <v>6907</v>
      </c>
      <c r="B6505" t="s">
        <v>8651</v>
      </c>
      <c r="C6505" t="s">
        <v>1748</v>
      </c>
      <c r="D6505" t="s">
        <v>36</v>
      </c>
      <c r="E6505" t="s">
        <v>204</v>
      </c>
      <c r="F6505" t="b">
        <v>0</v>
      </c>
      <c r="G6505" t="s">
        <v>47</v>
      </c>
      <c r="H6505" s="1">
        <v>45736.971516203703</v>
      </c>
      <c r="I6505" t="b">
        <v>0</v>
      </c>
      <c r="J6505" t="b">
        <v>0</v>
      </c>
      <c r="K6505" t="s">
        <v>31</v>
      </c>
      <c r="L6505" t="s">
        <v>22</v>
      </c>
      <c r="M6505">
        <v>87000</v>
      </c>
      <c r="O6505" t="s">
        <v>1739</v>
      </c>
      <c r="P6505" t="s">
        <v>8652</v>
      </c>
    </row>
    <row r="6506" spans="1:16" x14ac:dyDescent="0.35">
      <c r="A6506" t="s">
        <v>6907</v>
      </c>
      <c r="B6506" t="s">
        <v>6935</v>
      </c>
      <c r="C6506" t="s">
        <v>7709</v>
      </c>
      <c r="D6506" t="s">
        <v>974</v>
      </c>
      <c r="E6506" t="s">
        <v>20</v>
      </c>
      <c r="F6506" t="b">
        <v>0</v>
      </c>
      <c r="G6506" t="s">
        <v>52</v>
      </c>
      <c r="H6506" s="1">
        <v>45737.001157407409</v>
      </c>
      <c r="I6506" t="b">
        <v>1</v>
      </c>
      <c r="J6506" t="b">
        <v>1</v>
      </c>
      <c r="K6506" t="s">
        <v>31</v>
      </c>
      <c r="L6506" t="s">
        <v>22</v>
      </c>
      <c r="M6506">
        <v>88582</v>
      </c>
      <c r="O6506" t="s">
        <v>4754</v>
      </c>
      <c r="P6506" t="s">
        <v>8609</v>
      </c>
    </row>
    <row r="6507" spans="1:16" x14ac:dyDescent="0.35">
      <c r="A6507" t="s">
        <v>6907</v>
      </c>
      <c r="B6507" t="s">
        <v>7415</v>
      </c>
      <c r="C6507" t="s">
        <v>1188</v>
      </c>
      <c r="D6507" t="s">
        <v>110</v>
      </c>
      <c r="E6507" t="s">
        <v>20</v>
      </c>
      <c r="F6507" t="b">
        <v>0</v>
      </c>
      <c r="G6507" t="s">
        <v>47</v>
      </c>
      <c r="H6507" s="1">
        <v>45737.252337962957</v>
      </c>
      <c r="I6507" t="b">
        <v>0</v>
      </c>
      <c r="J6507" t="b">
        <v>1</v>
      </c>
      <c r="K6507" t="s">
        <v>31</v>
      </c>
      <c r="L6507" t="s">
        <v>22</v>
      </c>
      <c r="M6507">
        <v>128114.578125</v>
      </c>
      <c r="O6507" t="s">
        <v>8171</v>
      </c>
      <c r="P6507" t="s">
        <v>8172</v>
      </c>
    </row>
    <row r="6508" spans="1:16" x14ac:dyDescent="0.35">
      <c r="A6508" t="s">
        <v>6907</v>
      </c>
      <c r="B6508" t="s">
        <v>8610</v>
      </c>
      <c r="C6508" t="s">
        <v>994</v>
      </c>
      <c r="D6508" t="s">
        <v>29</v>
      </c>
      <c r="E6508" t="s">
        <v>20</v>
      </c>
      <c r="F6508" t="b">
        <v>0</v>
      </c>
      <c r="G6508" t="s">
        <v>994</v>
      </c>
      <c r="H6508" s="1">
        <v>45737.263842592591</v>
      </c>
      <c r="I6508" t="b">
        <v>1</v>
      </c>
      <c r="J6508" t="b">
        <v>0</v>
      </c>
      <c r="K6508" t="s">
        <v>994</v>
      </c>
      <c r="L6508" t="s">
        <v>22</v>
      </c>
      <c r="M6508">
        <v>162500</v>
      </c>
      <c r="O6508" t="s">
        <v>8611</v>
      </c>
      <c r="P6508" t="s">
        <v>8612</v>
      </c>
    </row>
    <row r="6509" spans="1:16" x14ac:dyDescent="0.35">
      <c r="A6509" t="s">
        <v>6907</v>
      </c>
      <c r="B6509" t="s">
        <v>7048</v>
      </c>
      <c r="C6509" t="s">
        <v>1157</v>
      </c>
      <c r="D6509" t="s">
        <v>2865</v>
      </c>
      <c r="E6509" t="s">
        <v>20</v>
      </c>
      <c r="F6509" t="b">
        <v>0</v>
      </c>
      <c r="G6509" t="s">
        <v>382</v>
      </c>
      <c r="H6509" s="1">
        <v>45737.285879629628</v>
      </c>
      <c r="I6509" t="b">
        <v>1</v>
      </c>
      <c r="J6509" t="b">
        <v>0</v>
      </c>
      <c r="K6509" t="s">
        <v>382</v>
      </c>
      <c r="L6509" t="s">
        <v>22</v>
      </c>
      <c r="M6509">
        <v>410000</v>
      </c>
      <c r="O6509" t="s">
        <v>1911</v>
      </c>
    </row>
    <row r="6510" spans="1:16" x14ac:dyDescent="0.35">
      <c r="A6510" t="s">
        <v>6907</v>
      </c>
      <c r="B6510" t="s">
        <v>8613</v>
      </c>
      <c r="C6510" t="s">
        <v>5687</v>
      </c>
      <c r="D6510" t="s">
        <v>110</v>
      </c>
      <c r="E6510" t="s">
        <v>20</v>
      </c>
      <c r="F6510" t="b">
        <v>0</v>
      </c>
      <c r="G6510" t="s">
        <v>47</v>
      </c>
      <c r="H6510" s="1">
        <v>45737.37667824074</v>
      </c>
      <c r="I6510" t="b">
        <v>0</v>
      </c>
      <c r="J6510" t="b">
        <v>1</v>
      </c>
      <c r="K6510" t="s">
        <v>31</v>
      </c>
      <c r="L6510" t="s">
        <v>22</v>
      </c>
      <c r="M6510">
        <v>90750</v>
      </c>
      <c r="O6510" t="s">
        <v>2028</v>
      </c>
      <c r="P6510" t="s">
        <v>8614</v>
      </c>
    </row>
    <row r="6511" spans="1:16" x14ac:dyDescent="0.35">
      <c r="A6511" t="s">
        <v>6907</v>
      </c>
      <c r="B6511" t="s">
        <v>8615</v>
      </c>
      <c r="C6511" t="s">
        <v>533</v>
      </c>
      <c r="D6511" t="s">
        <v>3130</v>
      </c>
      <c r="E6511" t="s">
        <v>20</v>
      </c>
      <c r="F6511" t="b">
        <v>0</v>
      </c>
      <c r="G6511" t="s">
        <v>52</v>
      </c>
      <c r="H6511" s="1">
        <v>45737.377337962957</v>
      </c>
      <c r="I6511" t="b">
        <v>0</v>
      </c>
      <c r="J6511" t="b">
        <v>1</v>
      </c>
      <c r="K6511" t="s">
        <v>31</v>
      </c>
      <c r="L6511" t="s">
        <v>22</v>
      </c>
      <c r="M6511">
        <v>207000</v>
      </c>
      <c r="O6511" t="s">
        <v>3479</v>
      </c>
      <c r="P6511" t="s">
        <v>6917</v>
      </c>
    </row>
    <row r="6512" spans="1:16" x14ac:dyDescent="0.35">
      <c r="A6512" t="s">
        <v>6907</v>
      </c>
      <c r="B6512" t="s">
        <v>7004</v>
      </c>
      <c r="C6512" t="s">
        <v>2933</v>
      </c>
      <c r="D6512" t="s">
        <v>29</v>
      </c>
      <c r="E6512" t="s">
        <v>296</v>
      </c>
      <c r="F6512" t="b">
        <v>0</v>
      </c>
      <c r="G6512" t="s">
        <v>52</v>
      </c>
      <c r="H6512" s="1">
        <v>45737.432141203702</v>
      </c>
      <c r="I6512" t="b">
        <v>0</v>
      </c>
      <c r="J6512" t="b">
        <v>1</v>
      </c>
      <c r="K6512" t="s">
        <v>31</v>
      </c>
      <c r="L6512" t="s">
        <v>22</v>
      </c>
      <c r="M6512">
        <v>175500</v>
      </c>
      <c r="O6512" t="s">
        <v>1225</v>
      </c>
      <c r="P6512" t="s">
        <v>7009</v>
      </c>
    </row>
    <row r="6513" spans="1:16" x14ac:dyDescent="0.35">
      <c r="A6513" t="s">
        <v>6907</v>
      </c>
      <c r="B6513" t="s">
        <v>8047</v>
      </c>
      <c r="C6513" t="s">
        <v>1718</v>
      </c>
      <c r="D6513" t="s">
        <v>36</v>
      </c>
      <c r="E6513" t="s">
        <v>20</v>
      </c>
      <c r="F6513" t="b">
        <v>0</v>
      </c>
      <c r="G6513" t="s">
        <v>47</v>
      </c>
      <c r="H6513" s="1">
        <v>45737.501400462963</v>
      </c>
      <c r="I6513" t="b">
        <v>0</v>
      </c>
      <c r="J6513" t="b">
        <v>0</v>
      </c>
      <c r="K6513" t="s">
        <v>31</v>
      </c>
      <c r="L6513" t="s">
        <v>22</v>
      </c>
      <c r="M6513">
        <v>82850</v>
      </c>
      <c r="O6513" t="s">
        <v>209</v>
      </c>
      <c r="P6513" t="s">
        <v>8048</v>
      </c>
    </row>
    <row r="6514" spans="1:16" x14ac:dyDescent="0.35">
      <c r="A6514" t="s">
        <v>6907</v>
      </c>
      <c r="B6514" t="s">
        <v>8616</v>
      </c>
      <c r="C6514" t="s">
        <v>5914</v>
      </c>
      <c r="D6514" t="s">
        <v>36</v>
      </c>
      <c r="E6514" t="s">
        <v>20</v>
      </c>
      <c r="F6514" t="b">
        <v>0</v>
      </c>
      <c r="G6514" t="s">
        <v>47</v>
      </c>
      <c r="H6514" s="1">
        <v>45737.502187500002</v>
      </c>
      <c r="I6514" t="b">
        <v>0</v>
      </c>
      <c r="J6514" t="b">
        <v>1</v>
      </c>
      <c r="K6514" t="s">
        <v>31</v>
      </c>
      <c r="L6514" t="s">
        <v>22</v>
      </c>
      <c r="M6514">
        <v>122900</v>
      </c>
      <c r="O6514" t="s">
        <v>209</v>
      </c>
      <c r="P6514" t="s">
        <v>8617</v>
      </c>
    </row>
    <row r="6515" spans="1:16" x14ac:dyDescent="0.35">
      <c r="A6515" t="s">
        <v>6907</v>
      </c>
      <c r="B6515" t="s">
        <v>8618</v>
      </c>
      <c r="C6515" t="s">
        <v>4826</v>
      </c>
      <c r="D6515" t="s">
        <v>110</v>
      </c>
      <c r="E6515" t="s">
        <v>20</v>
      </c>
      <c r="F6515" t="b">
        <v>0</v>
      </c>
      <c r="G6515" t="s">
        <v>52</v>
      </c>
      <c r="H6515" s="1">
        <v>45737.543055555558</v>
      </c>
      <c r="I6515" t="b">
        <v>0</v>
      </c>
      <c r="J6515" t="b">
        <v>1</v>
      </c>
      <c r="K6515" t="s">
        <v>31</v>
      </c>
      <c r="L6515" t="s">
        <v>32</v>
      </c>
      <c r="N6515">
        <v>63.5</v>
      </c>
      <c r="O6515" t="s">
        <v>981</v>
      </c>
      <c r="P6515" t="s">
        <v>8619</v>
      </c>
    </row>
    <row r="6516" spans="1:16" x14ac:dyDescent="0.35">
      <c r="A6516" t="s">
        <v>6907</v>
      </c>
      <c r="B6516" t="s">
        <v>6907</v>
      </c>
      <c r="C6516" t="s">
        <v>4798</v>
      </c>
      <c r="D6516" t="s">
        <v>17437</v>
      </c>
      <c r="E6516" t="s">
        <v>20</v>
      </c>
      <c r="F6516" t="b">
        <v>0</v>
      </c>
      <c r="G6516" t="s">
        <v>47</v>
      </c>
      <c r="H6516" s="1">
        <v>45737.554652777777</v>
      </c>
      <c r="I6516" t="b">
        <v>1</v>
      </c>
      <c r="J6516" t="b">
        <v>0</v>
      </c>
      <c r="K6516" t="s">
        <v>31</v>
      </c>
      <c r="L6516" t="s">
        <v>22</v>
      </c>
      <c r="M6516">
        <v>130000</v>
      </c>
      <c r="O6516" t="s">
        <v>61</v>
      </c>
      <c r="P6516" t="s">
        <v>8620</v>
      </c>
    </row>
    <row r="6517" spans="1:16" x14ac:dyDescent="0.35">
      <c r="A6517" t="s">
        <v>6907</v>
      </c>
      <c r="B6517" t="s">
        <v>6907</v>
      </c>
      <c r="C6517" t="s">
        <v>8621</v>
      </c>
      <c r="D6517" t="s">
        <v>36</v>
      </c>
      <c r="E6517" t="s">
        <v>20</v>
      </c>
      <c r="F6517" t="b">
        <v>0</v>
      </c>
      <c r="G6517" t="s">
        <v>30</v>
      </c>
      <c r="H6517" s="1">
        <v>45737.629131944443</v>
      </c>
      <c r="I6517" t="b">
        <v>0</v>
      </c>
      <c r="J6517" t="b">
        <v>1</v>
      </c>
      <c r="K6517" t="s">
        <v>31</v>
      </c>
      <c r="L6517" t="s">
        <v>22</v>
      </c>
      <c r="M6517">
        <v>187153</v>
      </c>
      <c r="O6517" t="s">
        <v>209</v>
      </c>
      <c r="P6517" t="s">
        <v>8622</v>
      </c>
    </row>
    <row r="6518" spans="1:16" x14ac:dyDescent="0.35">
      <c r="A6518" t="s">
        <v>6907</v>
      </c>
      <c r="B6518" t="s">
        <v>7283</v>
      </c>
      <c r="C6518" t="s">
        <v>272</v>
      </c>
      <c r="D6518" t="s">
        <v>36</v>
      </c>
      <c r="E6518" t="s">
        <v>20</v>
      </c>
      <c r="F6518" t="b">
        <v>0</v>
      </c>
      <c r="G6518" t="s">
        <v>52</v>
      </c>
      <c r="H6518" s="1">
        <v>45737.641516203701</v>
      </c>
      <c r="I6518" t="b">
        <v>0</v>
      </c>
      <c r="J6518" t="b">
        <v>0</v>
      </c>
      <c r="K6518" t="s">
        <v>31</v>
      </c>
      <c r="L6518" t="s">
        <v>22</v>
      </c>
      <c r="M6518">
        <v>130000</v>
      </c>
      <c r="O6518" t="s">
        <v>7284</v>
      </c>
    </row>
    <row r="6519" spans="1:16" x14ac:dyDescent="0.35">
      <c r="A6519" t="s">
        <v>6907</v>
      </c>
      <c r="B6519" t="s">
        <v>7980</v>
      </c>
      <c r="C6519" t="s">
        <v>7981</v>
      </c>
      <c r="D6519" t="s">
        <v>17535</v>
      </c>
      <c r="E6519" t="s">
        <v>20</v>
      </c>
      <c r="F6519" t="b">
        <v>0</v>
      </c>
      <c r="G6519" t="s">
        <v>1902</v>
      </c>
      <c r="H6519" s="1">
        <v>45737.685069444437</v>
      </c>
      <c r="I6519" t="b">
        <v>0</v>
      </c>
      <c r="J6519" t="b">
        <v>0</v>
      </c>
      <c r="K6519" t="s">
        <v>1902</v>
      </c>
      <c r="L6519" t="s">
        <v>22</v>
      </c>
      <c r="M6519">
        <v>28000</v>
      </c>
      <c r="O6519" t="s">
        <v>7982</v>
      </c>
    </row>
    <row r="6520" spans="1:16" x14ac:dyDescent="0.35">
      <c r="A6520" t="s">
        <v>6907</v>
      </c>
      <c r="B6520" t="s">
        <v>8623</v>
      </c>
      <c r="C6520" t="s">
        <v>597</v>
      </c>
      <c r="D6520" t="s">
        <v>36</v>
      </c>
      <c r="E6520" t="s">
        <v>20</v>
      </c>
      <c r="F6520" t="b">
        <v>0</v>
      </c>
      <c r="G6520" t="s">
        <v>52</v>
      </c>
      <c r="H6520" s="1">
        <v>45737.710231481477</v>
      </c>
      <c r="I6520" t="b">
        <v>0</v>
      </c>
      <c r="J6520" t="b">
        <v>1</v>
      </c>
      <c r="K6520" t="s">
        <v>31</v>
      </c>
      <c r="L6520" t="s">
        <v>22</v>
      </c>
      <c r="M6520">
        <v>162500</v>
      </c>
      <c r="O6520" t="s">
        <v>53</v>
      </c>
      <c r="P6520" t="s">
        <v>8624</v>
      </c>
    </row>
    <row r="6521" spans="1:16" x14ac:dyDescent="0.35">
      <c r="A6521" t="s">
        <v>6907</v>
      </c>
      <c r="B6521" t="s">
        <v>8625</v>
      </c>
      <c r="C6521" t="s">
        <v>4265</v>
      </c>
      <c r="D6521" t="s">
        <v>29</v>
      </c>
      <c r="E6521" t="s">
        <v>20</v>
      </c>
      <c r="F6521" t="b">
        <v>0</v>
      </c>
      <c r="G6521" t="s">
        <v>52</v>
      </c>
      <c r="H6521" s="1">
        <v>45737.710277777784</v>
      </c>
      <c r="I6521" t="b">
        <v>0</v>
      </c>
      <c r="J6521" t="b">
        <v>1</v>
      </c>
      <c r="K6521" t="s">
        <v>31</v>
      </c>
      <c r="L6521" t="s">
        <v>22</v>
      </c>
      <c r="M6521">
        <v>135000</v>
      </c>
      <c r="O6521" t="s">
        <v>8626</v>
      </c>
      <c r="P6521" t="s">
        <v>8627</v>
      </c>
    </row>
    <row r="6522" spans="1:16" x14ac:dyDescent="0.35">
      <c r="A6522" t="s">
        <v>6907</v>
      </c>
      <c r="B6522" t="s">
        <v>6907</v>
      </c>
      <c r="C6522" t="s">
        <v>18</v>
      </c>
      <c r="D6522" t="s">
        <v>19</v>
      </c>
      <c r="E6522" t="s">
        <v>20</v>
      </c>
      <c r="F6522" t="b">
        <v>1</v>
      </c>
      <c r="G6522" t="s">
        <v>6930</v>
      </c>
      <c r="H6522" s="1">
        <v>45737.710682870369</v>
      </c>
      <c r="I6522" t="b">
        <v>0</v>
      </c>
      <c r="J6522" t="b">
        <v>0</v>
      </c>
      <c r="K6522" t="s">
        <v>6930</v>
      </c>
      <c r="L6522" t="s">
        <v>22</v>
      </c>
      <c r="M6522">
        <v>37500</v>
      </c>
      <c r="O6522" t="s">
        <v>8120</v>
      </c>
      <c r="P6522" t="s">
        <v>8121</v>
      </c>
    </row>
    <row r="6523" spans="1:16" x14ac:dyDescent="0.35">
      <c r="A6523" t="s">
        <v>6907</v>
      </c>
      <c r="B6523" t="s">
        <v>8628</v>
      </c>
      <c r="C6523" t="s">
        <v>8629</v>
      </c>
      <c r="D6523" t="s">
        <v>115</v>
      </c>
      <c r="E6523" t="s">
        <v>20</v>
      </c>
      <c r="F6523" t="b">
        <v>0</v>
      </c>
      <c r="G6523" t="s">
        <v>105</v>
      </c>
      <c r="H6523" s="1">
        <v>45737.712916666656</v>
      </c>
      <c r="I6523" t="b">
        <v>0</v>
      </c>
      <c r="J6523" t="b">
        <v>0</v>
      </c>
      <c r="K6523" t="s">
        <v>105</v>
      </c>
      <c r="L6523" t="s">
        <v>22</v>
      </c>
      <c r="M6523">
        <v>110000</v>
      </c>
      <c r="O6523" t="s">
        <v>8630</v>
      </c>
      <c r="P6523" t="s">
        <v>8631</v>
      </c>
    </row>
    <row r="6524" spans="1:16" x14ac:dyDescent="0.35">
      <c r="A6524" t="s">
        <v>6907</v>
      </c>
      <c r="B6524" t="s">
        <v>8632</v>
      </c>
      <c r="C6524" t="s">
        <v>8633</v>
      </c>
      <c r="D6524" t="s">
        <v>110</v>
      </c>
      <c r="E6524" t="s">
        <v>760</v>
      </c>
      <c r="F6524" t="b">
        <v>0</v>
      </c>
      <c r="G6524" t="s">
        <v>994</v>
      </c>
      <c r="H6524" s="1">
        <v>45737.738020833327</v>
      </c>
      <c r="I6524" t="b">
        <v>0</v>
      </c>
      <c r="J6524" t="b">
        <v>0</v>
      </c>
      <c r="K6524" t="s">
        <v>994</v>
      </c>
      <c r="L6524" t="s">
        <v>32</v>
      </c>
      <c r="N6524">
        <v>32.5</v>
      </c>
      <c r="O6524" t="s">
        <v>8634</v>
      </c>
    </row>
    <row r="6525" spans="1:16" x14ac:dyDescent="0.35">
      <c r="A6525" t="s">
        <v>6907</v>
      </c>
      <c r="B6525" t="s">
        <v>8635</v>
      </c>
      <c r="C6525" t="s">
        <v>95</v>
      </c>
      <c r="D6525" t="s">
        <v>269</v>
      </c>
      <c r="E6525" t="s">
        <v>20</v>
      </c>
      <c r="F6525" t="b">
        <v>0</v>
      </c>
      <c r="G6525" t="s">
        <v>52</v>
      </c>
      <c r="H6525" s="1">
        <v>45737.752106481479</v>
      </c>
      <c r="I6525" t="b">
        <v>1</v>
      </c>
      <c r="J6525" t="b">
        <v>0</v>
      </c>
      <c r="K6525" t="s">
        <v>31</v>
      </c>
      <c r="L6525" t="s">
        <v>22</v>
      </c>
      <c r="M6525">
        <v>95000</v>
      </c>
      <c r="O6525" t="s">
        <v>8636</v>
      </c>
      <c r="P6525" t="s">
        <v>340</v>
      </c>
    </row>
    <row r="6526" spans="1:16" x14ac:dyDescent="0.35">
      <c r="A6526" t="s">
        <v>6907</v>
      </c>
      <c r="B6526" t="s">
        <v>8376</v>
      </c>
      <c r="C6526" t="s">
        <v>2284</v>
      </c>
      <c r="D6526" t="s">
        <v>573</v>
      </c>
      <c r="E6526" t="s">
        <v>20</v>
      </c>
      <c r="F6526" t="b">
        <v>0</v>
      </c>
      <c r="G6526" t="s">
        <v>171</v>
      </c>
      <c r="H6526" s="1">
        <v>45737.768310185187</v>
      </c>
      <c r="I6526" t="b">
        <v>0</v>
      </c>
      <c r="J6526" t="b">
        <v>1</v>
      </c>
      <c r="K6526" t="s">
        <v>31</v>
      </c>
      <c r="L6526" t="s">
        <v>32</v>
      </c>
      <c r="N6526">
        <v>61.159996032714837</v>
      </c>
      <c r="O6526" t="s">
        <v>4884</v>
      </c>
      <c r="P6526" t="s">
        <v>8377</v>
      </c>
    </row>
    <row r="6527" spans="1:16" x14ac:dyDescent="0.35">
      <c r="A6527" t="s">
        <v>6907</v>
      </c>
      <c r="B6527" t="s">
        <v>8637</v>
      </c>
      <c r="C6527" t="s">
        <v>4541</v>
      </c>
      <c r="D6527" t="s">
        <v>269</v>
      </c>
      <c r="E6527" t="s">
        <v>91</v>
      </c>
      <c r="F6527" t="b">
        <v>0</v>
      </c>
      <c r="G6527" t="s">
        <v>43</v>
      </c>
      <c r="H6527" s="1">
        <v>45737.793356481481</v>
      </c>
      <c r="I6527" t="b">
        <v>1</v>
      </c>
      <c r="J6527" t="b">
        <v>0</v>
      </c>
      <c r="K6527" t="s">
        <v>31</v>
      </c>
      <c r="L6527" t="s">
        <v>32</v>
      </c>
      <c r="N6527">
        <v>65</v>
      </c>
      <c r="O6527" t="s">
        <v>8638</v>
      </c>
      <c r="P6527" t="s">
        <v>3286</v>
      </c>
    </row>
    <row r="6528" spans="1:16" x14ac:dyDescent="0.35">
      <c r="A6528" t="s">
        <v>6907</v>
      </c>
      <c r="B6528" t="s">
        <v>8639</v>
      </c>
      <c r="C6528" t="s">
        <v>8640</v>
      </c>
      <c r="D6528" t="s">
        <v>36</v>
      </c>
      <c r="E6528" t="s">
        <v>20</v>
      </c>
      <c r="F6528" t="b">
        <v>0</v>
      </c>
      <c r="G6528" t="s">
        <v>52</v>
      </c>
      <c r="H6528" s="1">
        <v>45737.793703703697</v>
      </c>
      <c r="I6528" t="b">
        <v>0</v>
      </c>
      <c r="J6528" t="b">
        <v>1</v>
      </c>
      <c r="K6528" t="s">
        <v>31</v>
      </c>
      <c r="L6528" t="s">
        <v>22</v>
      </c>
      <c r="M6528">
        <v>119000</v>
      </c>
      <c r="O6528" t="s">
        <v>7600</v>
      </c>
      <c r="P6528" t="s">
        <v>8641</v>
      </c>
    </row>
    <row r="6529" spans="1:16" x14ac:dyDescent="0.35">
      <c r="A6529" t="s">
        <v>6907</v>
      </c>
      <c r="B6529" t="s">
        <v>8642</v>
      </c>
      <c r="C6529" t="s">
        <v>142</v>
      </c>
      <c r="D6529" t="s">
        <v>36</v>
      </c>
      <c r="E6529" t="s">
        <v>20</v>
      </c>
      <c r="F6529" t="b">
        <v>0</v>
      </c>
      <c r="G6529" t="s">
        <v>68</v>
      </c>
      <c r="H6529" s="1">
        <v>45737.835636574076</v>
      </c>
      <c r="I6529" t="b">
        <v>0</v>
      </c>
      <c r="J6529" t="b">
        <v>1</v>
      </c>
      <c r="K6529" t="s">
        <v>31</v>
      </c>
      <c r="L6529" t="s">
        <v>22</v>
      </c>
      <c r="M6529">
        <v>130500</v>
      </c>
      <c r="O6529" t="s">
        <v>8643</v>
      </c>
      <c r="P6529" t="s">
        <v>8644</v>
      </c>
    </row>
    <row r="6530" spans="1:16" x14ac:dyDescent="0.35">
      <c r="A6530" t="s">
        <v>6907</v>
      </c>
      <c r="B6530" t="s">
        <v>6943</v>
      </c>
      <c r="C6530" t="s">
        <v>2602</v>
      </c>
      <c r="D6530" t="s">
        <v>573</v>
      </c>
      <c r="E6530" t="s">
        <v>296</v>
      </c>
      <c r="F6530" t="b">
        <v>0</v>
      </c>
      <c r="G6530" t="s">
        <v>47</v>
      </c>
      <c r="H6530" s="1">
        <v>45737.835763888892</v>
      </c>
      <c r="I6530" t="b">
        <v>1</v>
      </c>
      <c r="J6530" t="b">
        <v>1</v>
      </c>
      <c r="K6530" t="s">
        <v>31</v>
      </c>
      <c r="L6530" t="s">
        <v>32</v>
      </c>
      <c r="N6530">
        <v>56.475002288818359</v>
      </c>
      <c r="O6530" t="s">
        <v>6944</v>
      </c>
      <c r="P6530" t="s">
        <v>6945</v>
      </c>
    </row>
    <row r="6531" spans="1:16" x14ac:dyDescent="0.35">
      <c r="A6531" t="s">
        <v>6907</v>
      </c>
      <c r="B6531" t="s">
        <v>8645</v>
      </c>
      <c r="C6531" t="s">
        <v>2273</v>
      </c>
      <c r="D6531" t="s">
        <v>110</v>
      </c>
      <c r="E6531" t="s">
        <v>20</v>
      </c>
      <c r="F6531" t="b">
        <v>0</v>
      </c>
      <c r="G6531" t="s">
        <v>30</v>
      </c>
      <c r="H6531" s="1">
        <v>45737.838194444441</v>
      </c>
      <c r="I6531" t="b">
        <v>0</v>
      </c>
      <c r="J6531" t="b">
        <v>1</v>
      </c>
      <c r="K6531" t="s">
        <v>31</v>
      </c>
      <c r="L6531" t="s">
        <v>22</v>
      </c>
      <c r="M6531">
        <v>98883</v>
      </c>
      <c r="O6531" t="s">
        <v>8646</v>
      </c>
      <c r="P6531" t="s">
        <v>8647</v>
      </c>
    </row>
    <row r="6532" spans="1:16" x14ac:dyDescent="0.35">
      <c r="A6532" t="s">
        <v>6907</v>
      </c>
      <c r="B6532" t="s">
        <v>8648</v>
      </c>
      <c r="C6532" t="s">
        <v>401</v>
      </c>
      <c r="D6532" t="s">
        <v>110</v>
      </c>
      <c r="E6532" t="s">
        <v>20</v>
      </c>
      <c r="F6532" t="b">
        <v>0</v>
      </c>
      <c r="G6532" t="s">
        <v>52</v>
      </c>
      <c r="H6532" s="1">
        <v>45737.917870370373</v>
      </c>
      <c r="I6532" t="b">
        <v>0</v>
      </c>
      <c r="J6532" t="b">
        <v>1</v>
      </c>
      <c r="K6532" t="s">
        <v>31</v>
      </c>
      <c r="L6532" t="s">
        <v>22</v>
      </c>
      <c r="M6532">
        <v>204500</v>
      </c>
      <c r="O6532" t="s">
        <v>8649</v>
      </c>
      <c r="P6532" t="s">
        <v>8650</v>
      </c>
    </row>
    <row r="6533" spans="1:16" x14ac:dyDescent="0.35">
      <c r="A6533" t="s">
        <v>6907</v>
      </c>
      <c r="B6533" t="s">
        <v>8651</v>
      </c>
      <c r="C6533" t="s">
        <v>1748</v>
      </c>
      <c r="D6533" t="s">
        <v>36</v>
      </c>
      <c r="E6533" t="s">
        <v>204</v>
      </c>
      <c r="F6533" t="b">
        <v>0</v>
      </c>
      <c r="G6533" t="s">
        <v>47</v>
      </c>
      <c r="H6533" s="1">
        <v>45737.971516203703</v>
      </c>
      <c r="I6533" t="b">
        <v>0</v>
      </c>
      <c r="J6533" t="b">
        <v>0</v>
      </c>
      <c r="K6533" t="s">
        <v>31</v>
      </c>
      <c r="L6533" t="s">
        <v>22</v>
      </c>
      <c r="M6533">
        <v>87000</v>
      </c>
      <c r="O6533" t="s">
        <v>1739</v>
      </c>
      <c r="P6533" t="s">
        <v>8652</v>
      </c>
    </row>
    <row r="6534" spans="1:16" x14ac:dyDescent="0.35">
      <c r="A6534" t="s">
        <v>6907</v>
      </c>
      <c r="B6534" t="s">
        <v>6935</v>
      </c>
      <c r="C6534" t="s">
        <v>7709</v>
      </c>
      <c r="D6534" t="s">
        <v>974</v>
      </c>
      <c r="E6534" t="s">
        <v>20</v>
      </c>
      <c r="F6534" t="b">
        <v>0</v>
      </c>
      <c r="G6534" t="s">
        <v>52</v>
      </c>
      <c r="H6534" s="1">
        <v>45738.001157407409</v>
      </c>
      <c r="I6534" t="b">
        <v>1</v>
      </c>
      <c r="J6534" t="b">
        <v>1</v>
      </c>
      <c r="K6534" t="s">
        <v>31</v>
      </c>
      <c r="L6534" t="s">
        <v>22</v>
      </c>
      <c r="M6534">
        <v>88582</v>
      </c>
      <c r="O6534" t="s">
        <v>4754</v>
      </c>
      <c r="P6534" t="s">
        <v>8609</v>
      </c>
    </row>
    <row r="6535" spans="1:16" x14ac:dyDescent="0.35">
      <c r="A6535" t="s">
        <v>6907</v>
      </c>
      <c r="B6535" t="s">
        <v>7415</v>
      </c>
      <c r="C6535" t="s">
        <v>1188</v>
      </c>
      <c r="D6535" t="s">
        <v>110</v>
      </c>
      <c r="E6535" t="s">
        <v>20</v>
      </c>
      <c r="F6535" t="b">
        <v>0</v>
      </c>
      <c r="G6535" t="s">
        <v>47</v>
      </c>
      <c r="H6535" s="1">
        <v>45738.252337962957</v>
      </c>
      <c r="I6535" t="b">
        <v>0</v>
      </c>
      <c r="J6535" t="b">
        <v>1</v>
      </c>
      <c r="K6535" t="s">
        <v>31</v>
      </c>
      <c r="L6535" t="s">
        <v>22</v>
      </c>
      <c r="M6535">
        <v>128114.578125</v>
      </c>
      <c r="O6535" t="s">
        <v>8171</v>
      </c>
      <c r="P6535" t="s">
        <v>8172</v>
      </c>
    </row>
    <row r="6536" spans="1:16" x14ac:dyDescent="0.35">
      <c r="A6536" t="s">
        <v>6907</v>
      </c>
      <c r="B6536" t="s">
        <v>8610</v>
      </c>
      <c r="C6536" t="s">
        <v>994</v>
      </c>
      <c r="D6536" t="s">
        <v>29</v>
      </c>
      <c r="E6536" t="s">
        <v>20</v>
      </c>
      <c r="F6536" t="b">
        <v>0</v>
      </c>
      <c r="G6536" t="s">
        <v>994</v>
      </c>
      <c r="H6536" s="1">
        <v>45738.263842592591</v>
      </c>
      <c r="I6536" t="b">
        <v>1</v>
      </c>
      <c r="J6536" t="b">
        <v>0</v>
      </c>
      <c r="K6536" t="s">
        <v>994</v>
      </c>
      <c r="L6536" t="s">
        <v>22</v>
      </c>
      <c r="M6536">
        <v>162500</v>
      </c>
      <c r="O6536" t="s">
        <v>8611</v>
      </c>
      <c r="P6536" t="s">
        <v>8612</v>
      </c>
    </row>
    <row r="6537" spans="1:16" x14ac:dyDescent="0.35">
      <c r="A6537" t="s">
        <v>6907</v>
      </c>
      <c r="B6537" t="s">
        <v>8613</v>
      </c>
      <c r="C6537" t="s">
        <v>5687</v>
      </c>
      <c r="D6537" t="s">
        <v>110</v>
      </c>
      <c r="E6537" t="s">
        <v>20</v>
      </c>
      <c r="F6537" t="b">
        <v>0</v>
      </c>
      <c r="G6537" t="s">
        <v>47</v>
      </c>
      <c r="H6537" s="1">
        <v>45738.37667824074</v>
      </c>
      <c r="I6537" t="b">
        <v>0</v>
      </c>
      <c r="J6537" t="b">
        <v>1</v>
      </c>
      <c r="K6537" t="s">
        <v>31</v>
      </c>
      <c r="L6537" t="s">
        <v>22</v>
      </c>
      <c r="M6537">
        <v>90750</v>
      </c>
      <c r="O6537" t="s">
        <v>2028</v>
      </c>
      <c r="P6537" t="s">
        <v>8614</v>
      </c>
    </row>
    <row r="6538" spans="1:16" x14ac:dyDescent="0.35">
      <c r="A6538" t="s">
        <v>6907</v>
      </c>
      <c r="B6538" t="s">
        <v>8615</v>
      </c>
      <c r="C6538" t="s">
        <v>533</v>
      </c>
      <c r="D6538" t="s">
        <v>3130</v>
      </c>
      <c r="E6538" t="s">
        <v>20</v>
      </c>
      <c r="F6538" t="b">
        <v>0</v>
      </c>
      <c r="G6538" t="s">
        <v>52</v>
      </c>
      <c r="H6538" s="1">
        <v>45738.377337962957</v>
      </c>
      <c r="I6538" t="b">
        <v>0</v>
      </c>
      <c r="J6538" t="b">
        <v>1</v>
      </c>
      <c r="K6538" t="s">
        <v>31</v>
      </c>
      <c r="L6538" t="s">
        <v>22</v>
      </c>
      <c r="M6538">
        <v>207000</v>
      </c>
      <c r="O6538" t="s">
        <v>3479</v>
      </c>
      <c r="P6538" t="s">
        <v>6917</v>
      </c>
    </row>
    <row r="6539" spans="1:16" x14ac:dyDescent="0.35">
      <c r="A6539" t="s">
        <v>6907</v>
      </c>
      <c r="B6539" t="s">
        <v>7004</v>
      </c>
      <c r="C6539" t="s">
        <v>2933</v>
      </c>
      <c r="D6539" t="s">
        <v>29</v>
      </c>
      <c r="E6539" t="s">
        <v>296</v>
      </c>
      <c r="F6539" t="b">
        <v>0</v>
      </c>
      <c r="G6539" t="s">
        <v>52</v>
      </c>
      <c r="H6539" s="1">
        <v>45738.432141203702</v>
      </c>
      <c r="I6539" t="b">
        <v>0</v>
      </c>
      <c r="J6539" t="b">
        <v>1</v>
      </c>
      <c r="K6539" t="s">
        <v>31</v>
      </c>
      <c r="L6539" t="s">
        <v>22</v>
      </c>
      <c r="M6539">
        <v>175500</v>
      </c>
      <c r="O6539" t="s">
        <v>1225</v>
      </c>
      <c r="P6539" t="s">
        <v>7009</v>
      </c>
    </row>
    <row r="6540" spans="1:16" x14ac:dyDescent="0.35">
      <c r="A6540" t="s">
        <v>6907</v>
      </c>
      <c r="B6540" t="s">
        <v>8047</v>
      </c>
      <c r="C6540" t="s">
        <v>1718</v>
      </c>
      <c r="D6540" t="s">
        <v>36</v>
      </c>
      <c r="E6540" t="s">
        <v>20</v>
      </c>
      <c r="F6540" t="b">
        <v>0</v>
      </c>
      <c r="G6540" t="s">
        <v>47</v>
      </c>
      <c r="H6540" s="1">
        <v>45738.501400462963</v>
      </c>
      <c r="I6540" t="b">
        <v>0</v>
      </c>
      <c r="J6540" t="b">
        <v>0</v>
      </c>
      <c r="K6540" t="s">
        <v>31</v>
      </c>
      <c r="L6540" t="s">
        <v>22</v>
      </c>
      <c r="M6540">
        <v>82850</v>
      </c>
      <c r="O6540" t="s">
        <v>209</v>
      </c>
      <c r="P6540" t="s">
        <v>8048</v>
      </c>
    </row>
    <row r="6541" spans="1:16" x14ac:dyDescent="0.35">
      <c r="A6541" t="s">
        <v>6907</v>
      </c>
      <c r="B6541" t="s">
        <v>8616</v>
      </c>
      <c r="C6541" t="s">
        <v>5914</v>
      </c>
      <c r="D6541" t="s">
        <v>36</v>
      </c>
      <c r="E6541" t="s">
        <v>20</v>
      </c>
      <c r="F6541" t="b">
        <v>0</v>
      </c>
      <c r="G6541" t="s">
        <v>47</v>
      </c>
      <c r="H6541" s="1">
        <v>45738.502187500002</v>
      </c>
      <c r="I6541" t="b">
        <v>0</v>
      </c>
      <c r="J6541" t="b">
        <v>1</v>
      </c>
      <c r="K6541" t="s">
        <v>31</v>
      </c>
      <c r="L6541" t="s">
        <v>22</v>
      </c>
      <c r="M6541">
        <v>122900</v>
      </c>
      <c r="O6541" t="s">
        <v>209</v>
      </c>
      <c r="P6541" t="s">
        <v>8617</v>
      </c>
    </row>
    <row r="6542" spans="1:16" x14ac:dyDescent="0.35">
      <c r="A6542" t="s">
        <v>6907</v>
      </c>
      <c r="B6542" t="s">
        <v>6907</v>
      </c>
      <c r="C6542" t="s">
        <v>4798</v>
      </c>
      <c r="D6542" t="s">
        <v>17437</v>
      </c>
      <c r="E6542" t="s">
        <v>20</v>
      </c>
      <c r="F6542" t="b">
        <v>0</v>
      </c>
      <c r="G6542" t="s">
        <v>47</v>
      </c>
      <c r="H6542" s="1">
        <v>45738.554652777777</v>
      </c>
      <c r="I6542" t="b">
        <v>1</v>
      </c>
      <c r="J6542" t="b">
        <v>0</v>
      </c>
      <c r="K6542" t="s">
        <v>31</v>
      </c>
      <c r="L6542" t="s">
        <v>22</v>
      </c>
      <c r="M6542">
        <v>130000</v>
      </c>
      <c r="O6542" t="s">
        <v>61</v>
      </c>
      <c r="P6542" t="s">
        <v>8620</v>
      </c>
    </row>
    <row r="6543" spans="1:16" x14ac:dyDescent="0.35">
      <c r="A6543" t="s">
        <v>6907</v>
      </c>
      <c r="B6543" t="s">
        <v>6907</v>
      </c>
      <c r="C6543" t="s">
        <v>8621</v>
      </c>
      <c r="D6543" t="s">
        <v>36</v>
      </c>
      <c r="E6543" t="s">
        <v>20</v>
      </c>
      <c r="F6543" t="b">
        <v>0</v>
      </c>
      <c r="G6543" t="s">
        <v>30</v>
      </c>
      <c r="H6543" s="1">
        <v>45738.629131944443</v>
      </c>
      <c r="I6543" t="b">
        <v>0</v>
      </c>
      <c r="J6543" t="b">
        <v>1</v>
      </c>
      <c r="K6543" t="s">
        <v>31</v>
      </c>
      <c r="L6543" t="s">
        <v>22</v>
      </c>
      <c r="M6543">
        <v>187153</v>
      </c>
      <c r="O6543" t="s">
        <v>209</v>
      </c>
      <c r="P6543" t="s">
        <v>8622</v>
      </c>
    </row>
    <row r="6544" spans="1:16" x14ac:dyDescent="0.35">
      <c r="A6544" t="s">
        <v>6907</v>
      </c>
      <c r="B6544" t="s">
        <v>7283</v>
      </c>
      <c r="C6544" t="s">
        <v>272</v>
      </c>
      <c r="D6544" t="s">
        <v>36</v>
      </c>
      <c r="E6544" t="s">
        <v>20</v>
      </c>
      <c r="F6544" t="b">
        <v>0</v>
      </c>
      <c r="G6544" t="s">
        <v>52</v>
      </c>
      <c r="H6544" s="1">
        <v>45738.641516203701</v>
      </c>
      <c r="I6544" t="b">
        <v>0</v>
      </c>
      <c r="J6544" t="b">
        <v>0</v>
      </c>
      <c r="K6544" t="s">
        <v>31</v>
      </c>
      <c r="L6544" t="s">
        <v>22</v>
      </c>
      <c r="M6544">
        <v>130000</v>
      </c>
      <c r="O6544" t="s">
        <v>7284</v>
      </c>
    </row>
    <row r="6545" spans="1:16" x14ac:dyDescent="0.35">
      <c r="A6545" t="s">
        <v>6907</v>
      </c>
      <c r="B6545" t="s">
        <v>7980</v>
      </c>
      <c r="C6545" t="s">
        <v>7981</v>
      </c>
      <c r="D6545" t="s">
        <v>17535</v>
      </c>
      <c r="E6545" t="s">
        <v>20</v>
      </c>
      <c r="F6545" t="b">
        <v>0</v>
      </c>
      <c r="G6545" t="s">
        <v>1902</v>
      </c>
      <c r="H6545" s="1">
        <v>45738.685069444437</v>
      </c>
      <c r="I6545" t="b">
        <v>0</v>
      </c>
      <c r="J6545" t="b">
        <v>0</v>
      </c>
      <c r="K6545" t="s">
        <v>1902</v>
      </c>
      <c r="L6545" t="s">
        <v>22</v>
      </c>
      <c r="M6545">
        <v>28000</v>
      </c>
      <c r="O6545" t="s">
        <v>7982</v>
      </c>
    </row>
    <row r="6546" spans="1:16" x14ac:dyDescent="0.35">
      <c r="A6546" t="s">
        <v>6907</v>
      </c>
      <c r="B6546" t="s">
        <v>8623</v>
      </c>
      <c r="C6546" t="s">
        <v>597</v>
      </c>
      <c r="D6546" t="s">
        <v>36</v>
      </c>
      <c r="E6546" t="s">
        <v>20</v>
      </c>
      <c r="F6546" t="b">
        <v>0</v>
      </c>
      <c r="G6546" t="s">
        <v>52</v>
      </c>
      <c r="H6546" s="1">
        <v>45738.710231481477</v>
      </c>
      <c r="I6546" t="b">
        <v>0</v>
      </c>
      <c r="J6546" t="b">
        <v>1</v>
      </c>
      <c r="K6546" t="s">
        <v>31</v>
      </c>
      <c r="L6546" t="s">
        <v>22</v>
      </c>
      <c r="M6546">
        <v>162500</v>
      </c>
      <c r="O6546" t="s">
        <v>53</v>
      </c>
      <c r="P6546" t="s">
        <v>8624</v>
      </c>
    </row>
    <row r="6547" spans="1:16" x14ac:dyDescent="0.35">
      <c r="A6547" t="s">
        <v>6907</v>
      </c>
      <c r="B6547" t="s">
        <v>8625</v>
      </c>
      <c r="C6547" t="s">
        <v>4265</v>
      </c>
      <c r="D6547" t="s">
        <v>29</v>
      </c>
      <c r="E6547" t="s">
        <v>20</v>
      </c>
      <c r="F6547" t="b">
        <v>0</v>
      </c>
      <c r="G6547" t="s">
        <v>52</v>
      </c>
      <c r="H6547" s="1">
        <v>45738.710277777784</v>
      </c>
      <c r="I6547" t="b">
        <v>0</v>
      </c>
      <c r="J6547" t="b">
        <v>1</v>
      </c>
      <c r="K6547" t="s">
        <v>31</v>
      </c>
      <c r="L6547" t="s">
        <v>22</v>
      </c>
      <c r="M6547">
        <v>135000</v>
      </c>
      <c r="O6547" t="s">
        <v>8626</v>
      </c>
      <c r="P6547" t="s">
        <v>8627</v>
      </c>
    </row>
    <row r="6548" spans="1:16" x14ac:dyDescent="0.35">
      <c r="A6548" t="s">
        <v>6907</v>
      </c>
      <c r="B6548" t="s">
        <v>6907</v>
      </c>
      <c r="C6548" t="s">
        <v>18</v>
      </c>
      <c r="D6548" t="s">
        <v>19</v>
      </c>
      <c r="E6548" t="s">
        <v>20</v>
      </c>
      <c r="F6548" t="b">
        <v>1</v>
      </c>
      <c r="G6548" t="s">
        <v>6930</v>
      </c>
      <c r="H6548" s="1">
        <v>45738.710682870369</v>
      </c>
      <c r="I6548" t="b">
        <v>0</v>
      </c>
      <c r="J6548" t="b">
        <v>0</v>
      </c>
      <c r="K6548" t="s">
        <v>6930</v>
      </c>
      <c r="L6548" t="s">
        <v>22</v>
      </c>
      <c r="M6548">
        <v>37500</v>
      </c>
      <c r="O6548" t="s">
        <v>8120</v>
      </c>
      <c r="P6548" t="s">
        <v>8121</v>
      </c>
    </row>
    <row r="6549" spans="1:16" x14ac:dyDescent="0.35">
      <c r="A6549" t="s">
        <v>6907</v>
      </c>
      <c r="B6549" t="s">
        <v>8628</v>
      </c>
      <c r="C6549" t="s">
        <v>8629</v>
      </c>
      <c r="D6549" t="s">
        <v>115</v>
      </c>
      <c r="E6549" t="s">
        <v>20</v>
      </c>
      <c r="F6549" t="b">
        <v>0</v>
      </c>
      <c r="G6549" t="s">
        <v>105</v>
      </c>
      <c r="H6549" s="1">
        <v>45738.712916666656</v>
      </c>
      <c r="I6549" t="b">
        <v>0</v>
      </c>
      <c r="J6549" t="b">
        <v>0</v>
      </c>
      <c r="K6549" t="s">
        <v>105</v>
      </c>
      <c r="L6549" t="s">
        <v>22</v>
      </c>
      <c r="M6549">
        <v>110000</v>
      </c>
      <c r="O6549" t="s">
        <v>8630</v>
      </c>
      <c r="P6549" t="s">
        <v>8631</v>
      </c>
    </row>
    <row r="6550" spans="1:16" x14ac:dyDescent="0.35">
      <c r="A6550" t="s">
        <v>6907</v>
      </c>
      <c r="B6550" t="s">
        <v>8632</v>
      </c>
      <c r="C6550" t="s">
        <v>8633</v>
      </c>
      <c r="D6550" t="s">
        <v>110</v>
      </c>
      <c r="E6550" t="s">
        <v>760</v>
      </c>
      <c r="F6550" t="b">
        <v>0</v>
      </c>
      <c r="G6550" t="s">
        <v>994</v>
      </c>
      <c r="H6550" s="1">
        <v>45738.738020833327</v>
      </c>
      <c r="I6550" t="b">
        <v>0</v>
      </c>
      <c r="J6550" t="b">
        <v>0</v>
      </c>
      <c r="K6550" t="s">
        <v>994</v>
      </c>
      <c r="L6550" t="s">
        <v>32</v>
      </c>
      <c r="N6550">
        <v>32.5</v>
      </c>
      <c r="O6550" t="s">
        <v>8634</v>
      </c>
    </row>
    <row r="6551" spans="1:16" x14ac:dyDescent="0.35">
      <c r="A6551" t="s">
        <v>6907</v>
      </c>
      <c r="B6551" t="s">
        <v>8635</v>
      </c>
      <c r="C6551" t="s">
        <v>95</v>
      </c>
      <c r="D6551" t="s">
        <v>269</v>
      </c>
      <c r="E6551" t="s">
        <v>20</v>
      </c>
      <c r="F6551" t="b">
        <v>0</v>
      </c>
      <c r="G6551" t="s">
        <v>52</v>
      </c>
      <c r="H6551" s="1">
        <v>45738.752106481479</v>
      </c>
      <c r="I6551" t="b">
        <v>1</v>
      </c>
      <c r="J6551" t="b">
        <v>0</v>
      </c>
      <c r="K6551" t="s">
        <v>31</v>
      </c>
      <c r="L6551" t="s">
        <v>22</v>
      </c>
      <c r="M6551">
        <v>95000</v>
      </c>
      <c r="O6551" t="s">
        <v>8636</v>
      </c>
      <c r="P6551" t="s">
        <v>340</v>
      </c>
    </row>
    <row r="6552" spans="1:16" x14ac:dyDescent="0.35">
      <c r="A6552" t="s">
        <v>6907</v>
      </c>
      <c r="B6552" t="s">
        <v>8376</v>
      </c>
      <c r="C6552" t="s">
        <v>2284</v>
      </c>
      <c r="D6552" t="s">
        <v>573</v>
      </c>
      <c r="E6552" t="s">
        <v>20</v>
      </c>
      <c r="F6552" t="b">
        <v>0</v>
      </c>
      <c r="G6552" t="s">
        <v>171</v>
      </c>
      <c r="H6552" s="1">
        <v>45738.768310185187</v>
      </c>
      <c r="I6552" t="b">
        <v>0</v>
      </c>
      <c r="J6552" t="b">
        <v>1</v>
      </c>
      <c r="K6552" t="s">
        <v>31</v>
      </c>
      <c r="L6552" t="s">
        <v>32</v>
      </c>
      <c r="N6552">
        <v>61.159996032714837</v>
      </c>
      <c r="O6552" t="s">
        <v>4884</v>
      </c>
      <c r="P6552" t="s">
        <v>8377</v>
      </c>
    </row>
    <row r="6553" spans="1:16" x14ac:dyDescent="0.35">
      <c r="A6553" t="s">
        <v>6907</v>
      </c>
      <c r="B6553" t="s">
        <v>8637</v>
      </c>
      <c r="C6553" t="s">
        <v>4541</v>
      </c>
      <c r="D6553" t="s">
        <v>269</v>
      </c>
      <c r="E6553" t="s">
        <v>91</v>
      </c>
      <c r="F6553" t="b">
        <v>0</v>
      </c>
      <c r="G6553" t="s">
        <v>43</v>
      </c>
      <c r="H6553" s="1">
        <v>45738.793356481481</v>
      </c>
      <c r="I6553" t="b">
        <v>1</v>
      </c>
      <c r="J6553" t="b">
        <v>0</v>
      </c>
      <c r="K6553" t="s">
        <v>31</v>
      </c>
      <c r="L6553" t="s">
        <v>32</v>
      </c>
      <c r="N6553">
        <v>65</v>
      </c>
      <c r="O6553" t="s">
        <v>8638</v>
      </c>
      <c r="P6553" t="s">
        <v>3286</v>
      </c>
    </row>
    <row r="6554" spans="1:16" x14ac:dyDescent="0.35">
      <c r="A6554" t="s">
        <v>6907</v>
      </c>
      <c r="B6554" t="s">
        <v>8639</v>
      </c>
      <c r="C6554" t="s">
        <v>8640</v>
      </c>
      <c r="D6554" t="s">
        <v>36</v>
      </c>
      <c r="E6554" t="s">
        <v>20</v>
      </c>
      <c r="F6554" t="b">
        <v>0</v>
      </c>
      <c r="G6554" t="s">
        <v>52</v>
      </c>
      <c r="H6554" s="1">
        <v>45738.793703703697</v>
      </c>
      <c r="I6554" t="b">
        <v>0</v>
      </c>
      <c r="J6554" t="b">
        <v>1</v>
      </c>
      <c r="K6554" t="s">
        <v>31</v>
      </c>
      <c r="L6554" t="s">
        <v>22</v>
      </c>
      <c r="M6554">
        <v>119000</v>
      </c>
      <c r="O6554" t="s">
        <v>7600</v>
      </c>
      <c r="P6554" t="s">
        <v>8641</v>
      </c>
    </row>
    <row r="6555" spans="1:16" x14ac:dyDescent="0.35">
      <c r="A6555" t="s">
        <v>6907</v>
      </c>
      <c r="B6555" t="s">
        <v>8642</v>
      </c>
      <c r="C6555" t="s">
        <v>142</v>
      </c>
      <c r="D6555" t="s">
        <v>36</v>
      </c>
      <c r="E6555" t="s">
        <v>20</v>
      </c>
      <c r="F6555" t="b">
        <v>0</v>
      </c>
      <c r="G6555" t="s">
        <v>68</v>
      </c>
      <c r="H6555" s="1">
        <v>45738.835636574076</v>
      </c>
      <c r="I6555" t="b">
        <v>0</v>
      </c>
      <c r="J6555" t="b">
        <v>1</v>
      </c>
      <c r="K6555" t="s">
        <v>31</v>
      </c>
      <c r="L6555" t="s">
        <v>22</v>
      </c>
      <c r="M6555">
        <v>130500</v>
      </c>
      <c r="O6555" t="s">
        <v>8643</v>
      </c>
      <c r="P6555" t="s">
        <v>8644</v>
      </c>
    </row>
    <row r="6556" spans="1:16" x14ac:dyDescent="0.35">
      <c r="A6556" t="s">
        <v>6907</v>
      </c>
      <c r="B6556" t="s">
        <v>6943</v>
      </c>
      <c r="C6556" t="s">
        <v>2602</v>
      </c>
      <c r="D6556" t="s">
        <v>573</v>
      </c>
      <c r="E6556" t="s">
        <v>296</v>
      </c>
      <c r="F6556" t="b">
        <v>0</v>
      </c>
      <c r="G6556" t="s">
        <v>47</v>
      </c>
      <c r="H6556" s="1">
        <v>45738.835763888892</v>
      </c>
      <c r="I6556" t="b">
        <v>1</v>
      </c>
      <c r="J6556" t="b">
        <v>1</v>
      </c>
      <c r="K6556" t="s">
        <v>31</v>
      </c>
      <c r="L6556" t="s">
        <v>32</v>
      </c>
      <c r="N6556">
        <v>56.475002288818359</v>
      </c>
      <c r="O6556" t="s">
        <v>6944</v>
      </c>
      <c r="P6556" t="s">
        <v>6945</v>
      </c>
    </row>
    <row r="6557" spans="1:16" x14ac:dyDescent="0.35">
      <c r="A6557" t="s">
        <v>6907</v>
      </c>
      <c r="B6557" t="s">
        <v>8645</v>
      </c>
      <c r="C6557" t="s">
        <v>2273</v>
      </c>
      <c r="D6557" t="s">
        <v>110</v>
      </c>
      <c r="E6557" t="s">
        <v>20</v>
      </c>
      <c r="F6557" t="b">
        <v>0</v>
      </c>
      <c r="G6557" t="s">
        <v>30</v>
      </c>
      <c r="H6557" s="1">
        <v>45738.838194444441</v>
      </c>
      <c r="I6557" t="b">
        <v>0</v>
      </c>
      <c r="J6557" t="b">
        <v>1</v>
      </c>
      <c r="K6557" t="s">
        <v>31</v>
      </c>
      <c r="L6557" t="s">
        <v>22</v>
      </c>
      <c r="M6557">
        <v>98883</v>
      </c>
      <c r="O6557" t="s">
        <v>8646</v>
      </c>
      <c r="P6557" t="s">
        <v>8647</v>
      </c>
    </row>
    <row r="6558" spans="1:16" x14ac:dyDescent="0.35">
      <c r="A6558" t="s">
        <v>6907</v>
      </c>
      <c r="B6558" t="s">
        <v>8651</v>
      </c>
      <c r="C6558" t="s">
        <v>1748</v>
      </c>
      <c r="D6558" t="s">
        <v>36</v>
      </c>
      <c r="E6558" t="s">
        <v>204</v>
      </c>
      <c r="F6558" t="b">
        <v>0</v>
      </c>
      <c r="G6558" t="s">
        <v>47</v>
      </c>
      <c r="H6558" s="1">
        <v>45738.971516203703</v>
      </c>
      <c r="I6558" t="b">
        <v>0</v>
      </c>
      <c r="J6558" t="b">
        <v>0</v>
      </c>
      <c r="K6558" t="s">
        <v>31</v>
      </c>
      <c r="L6558" t="s">
        <v>22</v>
      </c>
      <c r="M6558">
        <v>87000</v>
      </c>
      <c r="O6558" t="s">
        <v>1739</v>
      </c>
      <c r="P6558" t="s">
        <v>8652</v>
      </c>
    </row>
    <row r="6559" spans="1:16" x14ac:dyDescent="0.35">
      <c r="A6559" t="s">
        <v>6907</v>
      </c>
      <c r="B6559" t="s">
        <v>6935</v>
      </c>
      <c r="C6559" t="s">
        <v>7709</v>
      </c>
      <c r="D6559" t="s">
        <v>974</v>
      </c>
      <c r="E6559" t="s">
        <v>20</v>
      </c>
      <c r="F6559" t="b">
        <v>0</v>
      </c>
      <c r="G6559" t="s">
        <v>52</v>
      </c>
      <c r="H6559" s="1">
        <v>45739.001157407409</v>
      </c>
      <c r="I6559" t="b">
        <v>1</v>
      </c>
      <c r="J6559" t="b">
        <v>1</v>
      </c>
      <c r="K6559" t="s">
        <v>31</v>
      </c>
      <c r="L6559" t="s">
        <v>22</v>
      </c>
      <c r="M6559">
        <v>88582</v>
      </c>
      <c r="O6559" t="s">
        <v>4754</v>
      </c>
      <c r="P6559" t="s">
        <v>8609</v>
      </c>
    </row>
    <row r="6560" spans="1:16" x14ac:dyDescent="0.35">
      <c r="A6560" t="s">
        <v>6907</v>
      </c>
      <c r="B6560" t="s">
        <v>8673</v>
      </c>
      <c r="C6560" t="s">
        <v>552</v>
      </c>
      <c r="D6560" t="s">
        <v>974</v>
      </c>
      <c r="E6560" t="s">
        <v>20</v>
      </c>
      <c r="F6560" t="b">
        <v>0</v>
      </c>
      <c r="G6560" t="s">
        <v>47</v>
      </c>
      <c r="H6560" s="1">
        <v>45739.002372685187</v>
      </c>
      <c r="I6560" t="b">
        <v>0</v>
      </c>
      <c r="J6560" t="b">
        <v>1</v>
      </c>
      <c r="K6560" t="s">
        <v>31</v>
      </c>
      <c r="L6560" t="s">
        <v>22</v>
      </c>
      <c r="M6560">
        <v>187008</v>
      </c>
      <c r="O6560" t="s">
        <v>1324</v>
      </c>
      <c r="P6560" t="s">
        <v>7134</v>
      </c>
    </row>
    <row r="6561" spans="1:16" x14ac:dyDescent="0.35">
      <c r="A6561" t="s">
        <v>6907</v>
      </c>
      <c r="B6561" t="s">
        <v>7934</v>
      </c>
      <c r="C6561" t="s">
        <v>8674</v>
      </c>
      <c r="D6561" t="s">
        <v>17545</v>
      </c>
      <c r="E6561" t="s">
        <v>20</v>
      </c>
      <c r="F6561" t="b">
        <v>0</v>
      </c>
      <c r="G6561" t="s">
        <v>47</v>
      </c>
      <c r="H6561" s="1">
        <v>45739.251793981479</v>
      </c>
      <c r="I6561" t="b">
        <v>0</v>
      </c>
      <c r="J6561" t="b">
        <v>1</v>
      </c>
      <c r="K6561" t="s">
        <v>31</v>
      </c>
      <c r="L6561" t="s">
        <v>22</v>
      </c>
      <c r="M6561">
        <v>219000</v>
      </c>
      <c r="O6561" t="s">
        <v>7831</v>
      </c>
      <c r="P6561" t="s">
        <v>7936</v>
      </c>
    </row>
    <row r="6562" spans="1:16" x14ac:dyDescent="0.35">
      <c r="A6562" t="s">
        <v>6907</v>
      </c>
      <c r="B6562" t="s">
        <v>7415</v>
      </c>
      <c r="C6562" t="s">
        <v>1188</v>
      </c>
      <c r="D6562" t="s">
        <v>110</v>
      </c>
      <c r="E6562" t="s">
        <v>20</v>
      </c>
      <c r="F6562" t="b">
        <v>0</v>
      </c>
      <c r="G6562" t="s">
        <v>47</v>
      </c>
      <c r="H6562" s="1">
        <v>45739.252337962957</v>
      </c>
      <c r="I6562" t="b">
        <v>0</v>
      </c>
      <c r="J6562" t="b">
        <v>1</v>
      </c>
      <c r="K6562" t="s">
        <v>31</v>
      </c>
      <c r="L6562" t="s">
        <v>22</v>
      </c>
      <c r="M6562">
        <v>128114.578125</v>
      </c>
      <c r="O6562" t="s">
        <v>8171</v>
      </c>
      <c r="P6562" t="s">
        <v>8172</v>
      </c>
    </row>
    <row r="6563" spans="1:16" x14ac:dyDescent="0.35">
      <c r="A6563" t="s">
        <v>6907</v>
      </c>
      <c r="B6563" t="s">
        <v>8675</v>
      </c>
      <c r="C6563" t="s">
        <v>18</v>
      </c>
      <c r="D6563" t="s">
        <v>269</v>
      </c>
      <c r="E6563" t="s">
        <v>20</v>
      </c>
      <c r="F6563" t="b">
        <v>1</v>
      </c>
      <c r="G6563" t="s">
        <v>30</v>
      </c>
      <c r="H6563" s="1">
        <v>45739.253287037027</v>
      </c>
      <c r="I6563" t="b">
        <v>0</v>
      </c>
      <c r="J6563" t="b">
        <v>1</v>
      </c>
      <c r="K6563" t="s">
        <v>31</v>
      </c>
      <c r="L6563" t="s">
        <v>22</v>
      </c>
      <c r="M6563">
        <v>213210</v>
      </c>
      <c r="O6563" t="s">
        <v>426</v>
      </c>
      <c r="P6563" t="s">
        <v>232</v>
      </c>
    </row>
    <row r="6564" spans="1:16" x14ac:dyDescent="0.35">
      <c r="A6564" t="s">
        <v>6907</v>
      </c>
      <c r="B6564" t="s">
        <v>8610</v>
      </c>
      <c r="C6564" t="s">
        <v>994</v>
      </c>
      <c r="D6564" t="s">
        <v>29</v>
      </c>
      <c r="E6564" t="s">
        <v>20</v>
      </c>
      <c r="F6564" t="b">
        <v>0</v>
      </c>
      <c r="G6564" t="s">
        <v>994</v>
      </c>
      <c r="H6564" s="1">
        <v>45739.263842592591</v>
      </c>
      <c r="I6564" t="b">
        <v>1</v>
      </c>
      <c r="J6564" t="b">
        <v>0</v>
      </c>
      <c r="K6564" t="s">
        <v>994</v>
      </c>
      <c r="L6564" t="s">
        <v>22</v>
      </c>
      <c r="M6564">
        <v>162500</v>
      </c>
      <c r="O6564" t="s">
        <v>8611</v>
      </c>
      <c r="P6564" t="s">
        <v>8612</v>
      </c>
    </row>
    <row r="6565" spans="1:16" x14ac:dyDescent="0.35">
      <c r="A6565" t="s">
        <v>6907</v>
      </c>
      <c r="B6565" t="s">
        <v>8676</v>
      </c>
      <c r="C6565" t="s">
        <v>948</v>
      </c>
      <c r="D6565" t="s">
        <v>17438</v>
      </c>
      <c r="E6565" t="s">
        <v>20</v>
      </c>
      <c r="F6565" t="b">
        <v>0</v>
      </c>
      <c r="G6565" t="s">
        <v>948</v>
      </c>
      <c r="H6565" s="1">
        <v>45739.273854166669</v>
      </c>
      <c r="I6565" t="b">
        <v>0</v>
      </c>
      <c r="J6565" t="b">
        <v>0</v>
      </c>
      <c r="K6565" t="s">
        <v>948</v>
      </c>
      <c r="L6565" t="s">
        <v>22</v>
      </c>
      <c r="M6565">
        <v>40000</v>
      </c>
      <c r="O6565" t="s">
        <v>8356</v>
      </c>
      <c r="P6565" t="s">
        <v>8677</v>
      </c>
    </row>
    <row r="6566" spans="1:16" x14ac:dyDescent="0.35">
      <c r="A6566" t="s">
        <v>6907</v>
      </c>
      <c r="B6566" t="s">
        <v>8678</v>
      </c>
      <c r="C6566" t="s">
        <v>8679</v>
      </c>
      <c r="D6566" t="s">
        <v>29</v>
      </c>
      <c r="E6566" t="s">
        <v>20</v>
      </c>
      <c r="F6566" t="b">
        <v>0</v>
      </c>
      <c r="G6566" t="s">
        <v>43</v>
      </c>
      <c r="H6566" s="1">
        <v>45739.293761574067</v>
      </c>
      <c r="I6566" t="b">
        <v>0</v>
      </c>
      <c r="J6566" t="b">
        <v>1</v>
      </c>
      <c r="K6566" t="s">
        <v>31</v>
      </c>
      <c r="L6566" t="s">
        <v>22</v>
      </c>
      <c r="M6566">
        <v>113823</v>
      </c>
      <c r="O6566" t="s">
        <v>8680</v>
      </c>
      <c r="P6566" t="s">
        <v>8681</v>
      </c>
    </row>
    <row r="6567" spans="1:16" x14ac:dyDescent="0.35">
      <c r="A6567" t="s">
        <v>6907</v>
      </c>
      <c r="B6567" t="s">
        <v>8682</v>
      </c>
      <c r="C6567" t="s">
        <v>8683</v>
      </c>
      <c r="D6567" t="s">
        <v>573</v>
      </c>
      <c r="E6567" t="s">
        <v>20</v>
      </c>
      <c r="F6567" t="b">
        <v>0</v>
      </c>
      <c r="G6567" t="s">
        <v>52</v>
      </c>
      <c r="H6567" s="1">
        <v>45739.335081018522</v>
      </c>
      <c r="I6567" t="b">
        <v>0</v>
      </c>
      <c r="J6567" t="b">
        <v>1</v>
      </c>
      <c r="K6567" t="s">
        <v>31</v>
      </c>
      <c r="L6567" t="s">
        <v>32</v>
      </c>
      <c r="N6567">
        <v>45.334999084472663</v>
      </c>
      <c r="O6567" t="s">
        <v>3306</v>
      </c>
    </row>
    <row r="6568" spans="1:16" x14ac:dyDescent="0.35">
      <c r="A6568" t="s">
        <v>6907</v>
      </c>
      <c r="B6568" t="s">
        <v>8613</v>
      </c>
      <c r="C6568" t="s">
        <v>5687</v>
      </c>
      <c r="D6568" t="s">
        <v>110</v>
      </c>
      <c r="E6568" t="s">
        <v>20</v>
      </c>
      <c r="F6568" t="b">
        <v>0</v>
      </c>
      <c r="G6568" t="s">
        <v>47</v>
      </c>
      <c r="H6568" s="1">
        <v>45739.37667824074</v>
      </c>
      <c r="I6568" t="b">
        <v>0</v>
      </c>
      <c r="J6568" t="b">
        <v>1</v>
      </c>
      <c r="K6568" t="s">
        <v>31</v>
      </c>
      <c r="L6568" t="s">
        <v>22</v>
      </c>
      <c r="M6568">
        <v>90750</v>
      </c>
      <c r="O6568" t="s">
        <v>2028</v>
      </c>
      <c r="P6568" t="s">
        <v>8614</v>
      </c>
    </row>
    <row r="6569" spans="1:16" x14ac:dyDescent="0.35">
      <c r="A6569" t="s">
        <v>6907</v>
      </c>
      <c r="B6569" t="s">
        <v>8615</v>
      </c>
      <c r="C6569" t="s">
        <v>533</v>
      </c>
      <c r="D6569" t="s">
        <v>3130</v>
      </c>
      <c r="E6569" t="s">
        <v>20</v>
      </c>
      <c r="F6569" t="b">
        <v>0</v>
      </c>
      <c r="G6569" t="s">
        <v>52</v>
      </c>
      <c r="H6569" s="1">
        <v>45739.377337962957</v>
      </c>
      <c r="I6569" t="b">
        <v>0</v>
      </c>
      <c r="J6569" t="b">
        <v>1</v>
      </c>
      <c r="K6569" t="s">
        <v>31</v>
      </c>
      <c r="L6569" t="s">
        <v>22</v>
      </c>
      <c r="M6569">
        <v>207000</v>
      </c>
      <c r="O6569" t="s">
        <v>3479</v>
      </c>
      <c r="P6569" t="s">
        <v>6917</v>
      </c>
    </row>
    <row r="6570" spans="1:16" x14ac:dyDescent="0.35">
      <c r="A6570" t="s">
        <v>6907</v>
      </c>
      <c r="B6570" t="s">
        <v>8684</v>
      </c>
      <c r="C6570" t="s">
        <v>517</v>
      </c>
      <c r="D6570" t="s">
        <v>443</v>
      </c>
      <c r="E6570" t="s">
        <v>20</v>
      </c>
      <c r="F6570" t="b">
        <v>0</v>
      </c>
      <c r="G6570" t="s">
        <v>43</v>
      </c>
      <c r="H6570" s="1">
        <v>45739.460428240738</v>
      </c>
      <c r="I6570" t="b">
        <v>0</v>
      </c>
      <c r="J6570" t="b">
        <v>0</v>
      </c>
      <c r="K6570" t="s">
        <v>31</v>
      </c>
      <c r="L6570" t="s">
        <v>22</v>
      </c>
      <c r="M6570">
        <v>89878.5</v>
      </c>
      <c r="O6570" t="s">
        <v>8685</v>
      </c>
      <c r="P6570" t="s">
        <v>8686</v>
      </c>
    </row>
    <row r="6571" spans="1:16" x14ac:dyDescent="0.35">
      <c r="A6571" t="s">
        <v>6907</v>
      </c>
      <c r="B6571" t="s">
        <v>8047</v>
      </c>
      <c r="C6571" t="s">
        <v>1718</v>
      </c>
      <c r="D6571" t="s">
        <v>36</v>
      </c>
      <c r="E6571" t="s">
        <v>20</v>
      </c>
      <c r="F6571" t="b">
        <v>0</v>
      </c>
      <c r="G6571" t="s">
        <v>47</v>
      </c>
      <c r="H6571" s="1">
        <v>45739.501400462963</v>
      </c>
      <c r="I6571" t="b">
        <v>0</v>
      </c>
      <c r="J6571" t="b">
        <v>0</v>
      </c>
      <c r="K6571" t="s">
        <v>31</v>
      </c>
      <c r="L6571" t="s">
        <v>22</v>
      </c>
      <c r="M6571">
        <v>82850</v>
      </c>
      <c r="O6571" t="s">
        <v>209</v>
      </c>
      <c r="P6571" t="s">
        <v>8048</v>
      </c>
    </row>
    <row r="6572" spans="1:16" x14ac:dyDescent="0.35">
      <c r="A6572" t="s">
        <v>6907</v>
      </c>
      <c r="B6572" t="s">
        <v>8616</v>
      </c>
      <c r="C6572" t="s">
        <v>5914</v>
      </c>
      <c r="D6572" t="s">
        <v>36</v>
      </c>
      <c r="E6572" t="s">
        <v>20</v>
      </c>
      <c r="F6572" t="b">
        <v>0</v>
      </c>
      <c r="G6572" t="s">
        <v>47</v>
      </c>
      <c r="H6572" s="1">
        <v>45739.502187500002</v>
      </c>
      <c r="I6572" t="b">
        <v>0</v>
      </c>
      <c r="J6572" t="b">
        <v>1</v>
      </c>
      <c r="K6572" t="s">
        <v>31</v>
      </c>
      <c r="L6572" t="s">
        <v>22</v>
      </c>
      <c r="M6572">
        <v>122900</v>
      </c>
      <c r="O6572" t="s">
        <v>209</v>
      </c>
      <c r="P6572" t="s">
        <v>8617</v>
      </c>
    </row>
    <row r="6573" spans="1:16" x14ac:dyDescent="0.35">
      <c r="A6573" t="s">
        <v>6907</v>
      </c>
      <c r="B6573" t="s">
        <v>6907</v>
      </c>
      <c r="C6573" t="s">
        <v>4798</v>
      </c>
      <c r="D6573" t="s">
        <v>17437</v>
      </c>
      <c r="E6573" t="s">
        <v>20</v>
      </c>
      <c r="F6573" t="b">
        <v>0</v>
      </c>
      <c r="G6573" t="s">
        <v>47</v>
      </c>
      <c r="H6573" s="1">
        <v>45739.554652777777</v>
      </c>
      <c r="I6573" t="b">
        <v>1</v>
      </c>
      <c r="J6573" t="b">
        <v>0</v>
      </c>
      <c r="K6573" t="s">
        <v>31</v>
      </c>
      <c r="L6573" t="s">
        <v>22</v>
      </c>
      <c r="M6573">
        <v>130000</v>
      </c>
      <c r="O6573" t="s">
        <v>61</v>
      </c>
      <c r="P6573" t="s">
        <v>8620</v>
      </c>
    </row>
    <row r="6574" spans="1:16" x14ac:dyDescent="0.35">
      <c r="A6574" t="s">
        <v>6907</v>
      </c>
      <c r="B6574" t="s">
        <v>8386</v>
      </c>
      <c r="C6574" t="s">
        <v>491</v>
      </c>
      <c r="D6574" t="s">
        <v>573</v>
      </c>
      <c r="E6574" t="s">
        <v>20</v>
      </c>
      <c r="F6574" t="b">
        <v>0</v>
      </c>
      <c r="G6574" t="s">
        <v>52</v>
      </c>
      <c r="H6574" s="1">
        <v>45739.584340277783</v>
      </c>
      <c r="I6574" t="b">
        <v>0</v>
      </c>
      <c r="J6574" t="b">
        <v>1</v>
      </c>
      <c r="K6574" t="s">
        <v>31</v>
      </c>
      <c r="L6574" t="s">
        <v>32</v>
      </c>
      <c r="N6574">
        <v>40.659999847412109</v>
      </c>
      <c r="O6574" t="s">
        <v>601</v>
      </c>
      <c r="P6574" t="s">
        <v>8687</v>
      </c>
    </row>
    <row r="6575" spans="1:16" x14ac:dyDescent="0.35">
      <c r="A6575" t="s">
        <v>6907</v>
      </c>
      <c r="B6575" t="s">
        <v>7505</v>
      </c>
      <c r="C6575" t="s">
        <v>193</v>
      </c>
      <c r="D6575" t="s">
        <v>573</v>
      </c>
      <c r="E6575" t="s">
        <v>20</v>
      </c>
      <c r="F6575" t="b">
        <v>0</v>
      </c>
      <c r="G6575" t="s">
        <v>52</v>
      </c>
      <c r="H6575" s="1">
        <v>45739.584837962961</v>
      </c>
      <c r="I6575" t="b">
        <v>0</v>
      </c>
      <c r="J6575" t="b">
        <v>1</v>
      </c>
      <c r="K6575" t="s">
        <v>31</v>
      </c>
      <c r="L6575" t="s">
        <v>32</v>
      </c>
      <c r="N6575">
        <v>61.159996032714837</v>
      </c>
      <c r="O6575" t="s">
        <v>601</v>
      </c>
      <c r="P6575" t="s">
        <v>8687</v>
      </c>
    </row>
    <row r="6576" spans="1:16" x14ac:dyDescent="0.35">
      <c r="A6576" t="s">
        <v>6907</v>
      </c>
      <c r="B6576" t="s">
        <v>8688</v>
      </c>
      <c r="C6576" t="s">
        <v>142</v>
      </c>
      <c r="D6576" t="s">
        <v>573</v>
      </c>
      <c r="E6576" t="s">
        <v>20</v>
      </c>
      <c r="F6576" t="b">
        <v>0</v>
      </c>
      <c r="G6576" t="s">
        <v>52</v>
      </c>
      <c r="H6576" s="1">
        <v>45739.584861111107</v>
      </c>
      <c r="I6576" t="b">
        <v>0</v>
      </c>
      <c r="J6576" t="b">
        <v>0</v>
      </c>
      <c r="K6576" t="s">
        <v>31</v>
      </c>
      <c r="L6576" t="s">
        <v>32</v>
      </c>
      <c r="N6576">
        <v>50.669998168945313</v>
      </c>
      <c r="O6576" t="s">
        <v>8685</v>
      </c>
      <c r="P6576" t="s">
        <v>8686</v>
      </c>
    </row>
    <row r="6577" spans="1:16" x14ac:dyDescent="0.35">
      <c r="A6577" t="s">
        <v>6907</v>
      </c>
      <c r="B6577" t="s">
        <v>8689</v>
      </c>
      <c r="C6577" t="s">
        <v>407</v>
      </c>
      <c r="D6577" t="s">
        <v>36</v>
      </c>
      <c r="E6577" t="s">
        <v>20</v>
      </c>
      <c r="F6577" t="b">
        <v>0</v>
      </c>
      <c r="G6577" t="s">
        <v>52</v>
      </c>
      <c r="H6577" s="1">
        <v>45739.584976851853</v>
      </c>
      <c r="I6577" t="b">
        <v>0</v>
      </c>
      <c r="J6577" t="b">
        <v>1</v>
      </c>
      <c r="K6577" t="s">
        <v>31</v>
      </c>
      <c r="L6577" t="s">
        <v>22</v>
      </c>
      <c r="M6577">
        <v>162500</v>
      </c>
      <c r="O6577" t="s">
        <v>53</v>
      </c>
      <c r="P6577" t="s">
        <v>7785</v>
      </c>
    </row>
    <row r="6578" spans="1:16" x14ac:dyDescent="0.35">
      <c r="A6578" t="s">
        <v>6907</v>
      </c>
      <c r="B6578" t="s">
        <v>8061</v>
      </c>
      <c r="C6578" t="s">
        <v>6172</v>
      </c>
      <c r="D6578" t="s">
        <v>573</v>
      </c>
      <c r="E6578" t="s">
        <v>20</v>
      </c>
      <c r="F6578" t="b">
        <v>0</v>
      </c>
      <c r="G6578" t="s">
        <v>52</v>
      </c>
      <c r="H6578" s="1">
        <v>45739.626550925917</v>
      </c>
      <c r="I6578" t="b">
        <v>0</v>
      </c>
      <c r="J6578" t="b">
        <v>1</v>
      </c>
      <c r="K6578" t="s">
        <v>31</v>
      </c>
      <c r="L6578" t="s">
        <v>32</v>
      </c>
      <c r="N6578">
        <v>44.470001220703118</v>
      </c>
      <c r="O6578" t="s">
        <v>1324</v>
      </c>
      <c r="P6578" t="s">
        <v>7134</v>
      </c>
    </row>
    <row r="6579" spans="1:16" x14ac:dyDescent="0.35">
      <c r="A6579" t="s">
        <v>6907</v>
      </c>
      <c r="B6579" t="s">
        <v>8690</v>
      </c>
      <c r="C6579" t="s">
        <v>879</v>
      </c>
      <c r="D6579" t="s">
        <v>573</v>
      </c>
      <c r="E6579" t="s">
        <v>20</v>
      </c>
      <c r="F6579" t="b">
        <v>0</v>
      </c>
      <c r="G6579" t="s">
        <v>52</v>
      </c>
      <c r="H6579" s="1">
        <v>45739.626574074071</v>
      </c>
      <c r="I6579" t="b">
        <v>0</v>
      </c>
      <c r="J6579" t="b">
        <v>0</v>
      </c>
      <c r="K6579" t="s">
        <v>31</v>
      </c>
      <c r="L6579" t="s">
        <v>32</v>
      </c>
      <c r="N6579">
        <v>36.909999847412109</v>
      </c>
      <c r="O6579" t="s">
        <v>1620</v>
      </c>
      <c r="P6579" t="s">
        <v>8691</v>
      </c>
    </row>
    <row r="6580" spans="1:16" x14ac:dyDescent="0.35">
      <c r="A6580" t="s">
        <v>6907</v>
      </c>
      <c r="B6580" t="s">
        <v>6907</v>
      </c>
      <c r="C6580" t="s">
        <v>8621</v>
      </c>
      <c r="D6580" t="s">
        <v>36</v>
      </c>
      <c r="E6580" t="s">
        <v>20</v>
      </c>
      <c r="F6580" t="b">
        <v>0</v>
      </c>
      <c r="G6580" t="s">
        <v>30</v>
      </c>
      <c r="H6580" s="1">
        <v>45739.629131944443</v>
      </c>
      <c r="I6580" t="b">
        <v>0</v>
      </c>
      <c r="J6580" t="b">
        <v>1</v>
      </c>
      <c r="K6580" t="s">
        <v>31</v>
      </c>
      <c r="L6580" t="s">
        <v>22</v>
      </c>
      <c r="M6580">
        <v>187153</v>
      </c>
      <c r="O6580" t="s">
        <v>209</v>
      </c>
      <c r="P6580" t="s">
        <v>8622</v>
      </c>
    </row>
    <row r="6581" spans="1:16" x14ac:dyDescent="0.35">
      <c r="A6581" t="s">
        <v>6907</v>
      </c>
      <c r="B6581" t="s">
        <v>7283</v>
      </c>
      <c r="C6581" t="s">
        <v>272</v>
      </c>
      <c r="D6581" t="s">
        <v>36</v>
      </c>
      <c r="E6581" t="s">
        <v>20</v>
      </c>
      <c r="F6581" t="b">
        <v>0</v>
      </c>
      <c r="G6581" t="s">
        <v>52</v>
      </c>
      <c r="H6581" s="1">
        <v>45739.641516203701</v>
      </c>
      <c r="I6581" t="b">
        <v>0</v>
      </c>
      <c r="J6581" t="b">
        <v>0</v>
      </c>
      <c r="K6581" t="s">
        <v>31</v>
      </c>
      <c r="L6581" t="s">
        <v>22</v>
      </c>
      <c r="M6581">
        <v>130000</v>
      </c>
      <c r="O6581" t="s">
        <v>7284</v>
      </c>
    </row>
    <row r="6582" spans="1:16" x14ac:dyDescent="0.35">
      <c r="A6582" t="s">
        <v>6907</v>
      </c>
      <c r="B6582" t="s">
        <v>7980</v>
      </c>
      <c r="C6582" t="s">
        <v>7981</v>
      </c>
      <c r="D6582" t="s">
        <v>17535</v>
      </c>
      <c r="E6582" t="s">
        <v>20</v>
      </c>
      <c r="F6582" t="b">
        <v>0</v>
      </c>
      <c r="G6582" t="s">
        <v>1902</v>
      </c>
      <c r="H6582" s="1">
        <v>45739.685069444437</v>
      </c>
      <c r="I6582" t="b">
        <v>0</v>
      </c>
      <c r="J6582" t="b">
        <v>0</v>
      </c>
      <c r="K6582" t="s">
        <v>1902</v>
      </c>
      <c r="L6582" t="s">
        <v>22</v>
      </c>
      <c r="M6582">
        <v>28000</v>
      </c>
      <c r="O6582" t="s">
        <v>7982</v>
      </c>
    </row>
    <row r="6583" spans="1:16" x14ac:dyDescent="0.35">
      <c r="A6583" t="s">
        <v>6907</v>
      </c>
      <c r="B6583" t="s">
        <v>8625</v>
      </c>
      <c r="C6583" t="s">
        <v>4265</v>
      </c>
      <c r="D6583" t="s">
        <v>29</v>
      </c>
      <c r="E6583" t="s">
        <v>20</v>
      </c>
      <c r="F6583" t="b">
        <v>0</v>
      </c>
      <c r="G6583" t="s">
        <v>52</v>
      </c>
      <c r="H6583" s="1">
        <v>45739.710277777784</v>
      </c>
      <c r="I6583" t="b">
        <v>0</v>
      </c>
      <c r="J6583" t="b">
        <v>1</v>
      </c>
      <c r="K6583" t="s">
        <v>31</v>
      </c>
      <c r="L6583" t="s">
        <v>22</v>
      </c>
      <c r="M6583">
        <v>135000</v>
      </c>
      <c r="O6583" t="s">
        <v>8626</v>
      </c>
      <c r="P6583" t="s">
        <v>8627</v>
      </c>
    </row>
    <row r="6584" spans="1:16" x14ac:dyDescent="0.35">
      <c r="A6584" t="s">
        <v>6907</v>
      </c>
      <c r="B6584" t="s">
        <v>6907</v>
      </c>
      <c r="C6584" t="s">
        <v>18</v>
      </c>
      <c r="D6584" t="s">
        <v>19</v>
      </c>
      <c r="E6584" t="s">
        <v>20</v>
      </c>
      <c r="F6584" t="b">
        <v>1</v>
      </c>
      <c r="G6584" t="s">
        <v>6930</v>
      </c>
      <c r="H6584" s="1">
        <v>45739.710682870369</v>
      </c>
      <c r="I6584" t="b">
        <v>0</v>
      </c>
      <c r="J6584" t="b">
        <v>0</v>
      </c>
      <c r="K6584" t="s">
        <v>6930</v>
      </c>
      <c r="L6584" t="s">
        <v>22</v>
      </c>
      <c r="M6584">
        <v>37500</v>
      </c>
      <c r="O6584" t="s">
        <v>8120</v>
      </c>
      <c r="P6584" t="s">
        <v>8121</v>
      </c>
    </row>
    <row r="6585" spans="1:16" x14ac:dyDescent="0.35">
      <c r="A6585" t="s">
        <v>6907</v>
      </c>
      <c r="B6585" t="s">
        <v>8632</v>
      </c>
      <c r="C6585" t="s">
        <v>8633</v>
      </c>
      <c r="D6585" t="s">
        <v>110</v>
      </c>
      <c r="E6585" t="s">
        <v>760</v>
      </c>
      <c r="F6585" t="b">
        <v>0</v>
      </c>
      <c r="G6585" t="s">
        <v>994</v>
      </c>
      <c r="H6585" s="1">
        <v>45739.738020833327</v>
      </c>
      <c r="I6585" t="b">
        <v>0</v>
      </c>
      <c r="J6585" t="b">
        <v>0</v>
      </c>
      <c r="K6585" t="s">
        <v>994</v>
      </c>
      <c r="L6585" t="s">
        <v>32</v>
      </c>
      <c r="N6585">
        <v>32.5</v>
      </c>
      <c r="O6585" t="s">
        <v>8634</v>
      </c>
    </row>
    <row r="6586" spans="1:16" x14ac:dyDescent="0.35">
      <c r="A6586" t="s">
        <v>6907</v>
      </c>
      <c r="B6586" t="s">
        <v>8635</v>
      </c>
      <c r="C6586" t="s">
        <v>95</v>
      </c>
      <c r="D6586" t="s">
        <v>269</v>
      </c>
      <c r="E6586" t="s">
        <v>20</v>
      </c>
      <c r="F6586" t="b">
        <v>0</v>
      </c>
      <c r="G6586" t="s">
        <v>52</v>
      </c>
      <c r="H6586" s="1">
        <v>45739.752106481479</v>
      </c>
      <c r="I6586" t="b">
        <v>1</v>
      </c>
      <c r="J6586" t="b">
        <v>0</v>
      </c>
      <c r="K6586" t="s">
        <v>31</v>
      </c>
      <c r="L6586" t="s">
        <v>22</v>
      </c>
      <c r="M6586">
        <v>95000</v>
      </c>
      <c r="O6586" t="s">
        <v>8636</v>
      </c>
      <c r="P6586" t="s">
        <v>340</v>
      </c>
    </row>
    <row r="6587" spans="1:16" x14ac:dyDescent="0.35">
      <c r="A6587" t="s">
        <v>6907</v>
      </c>
      <c r="B6587" t="s">
        <v>8637</v>
      </c>
      <c r="C6587" t="s">
        <v>4541</v>
      </c>
      <c r="D6587" t="s">
        <v>269</v>
      </c>
      <c r="E6587" t="s">
        <v>91</v>
      </c>
      <c r="F6587" t="b">
        <v>0</v>
      </c>
      <c r="G6587" t="s">
        <v>43</v>
      </c>
      <c r="H6587" s="1">
        <v>45739.793356481481</v>
      </c>
      <c r="I6587" t="b">
        <v>1</v>
      </c>
      <c r="J6587" t="b">
        <v>0</v>
      </c>
      <c r="K6587" t="s">
        <v>31</v>
      </c>
      <c r="L6587" t="s">
        <v>32</v>
      </c>
      <c r="N6587">
        <v>65</v>
      </c>
      <c r="O6587" t="s">
        <v>8638</v>
      </c>
      <c r="P6587" t="s">
        <v>3286</v>
      </c>
    </row>
    <row r="6588" spans="1:16" x14ac:dyDescent="0.35">
      <c r="A6588" t="s">
        <v>6907</v>
      </c>
      <c r="B6588" t="s">
        <v>8639</v>
      </c>
      <c r="C6588" t="s">
        <v>8640</v>
      </c>
      <c r="D6588" t="s">
        <v>36</v>
      </c>
      <c r="E6588" t="s">
        <v>20</v>
      </c>
      <c r="F6588" t="b">
        <v>0</v>
      </c>
      <c r="G6588" t="s">
        <v>52</v>
      </c>
      <c r="H6588" s="1">
        <v>45739.793703703697</v>
      </c>
      <c r="I6588" t="b">
        <v>0</v>
      </c>
      <c r="J6588" t="b">
        <v>1</v>
      </c>
      <c r="K6588" t="s">
        <v>31</v>
      </c>
      <c r="L6588" t="s">
        <v>22</v>
      </c>
      <c r="M6588">
        <v>119000</v>
      </c>
      <c r="O6588" t="s">
        <v>7600</v>
      </c>
      <c r="P6588" t="s">
        <v>8641</v>
      </c>
    </row>
    <row r="6589" spans="1:16" x14ac:dyDescent="0.35">
      <c r="A6589" t="s">
        <v>6907</v>
      </c>
      <c r="B6589" t="s">
        <v>8642</v>
      </c>
      <c r="C6589" t="s">
        <v>142</v>
      </c>
      <c r="D6589" t="s">
        <v>36</v>
      </c>
      <c r="E6589" t="s">
        <v>20</v>
      </c>
      <c r="F6589" t="b">
        <v>0</v>
      </c>
      <c r="G6589" t="s">
        <v>68</v>
      </c>
      <c r="H6589" s="1">
        <v>45739.835636574076</v>
      </c>
      <c r="I6589" t="b">
        <v>0</v>
      </c>
      <c r="J6589" t="b">
        <v>1</v>
      </c>
      <c r="K6589" t="s">
        <v>31</v>
      </c>
      <c r="L6589" t="s">
        <v>22</v>
      </c>
      <c r="M6589">
        <v>130500</v>
      </c>
      <c r="O6589" t="s">
        <v>8643</v>
      </c>
      <c r="P6589" t="s">
        <v>8644</v>
      </c>
    </row>
    <row r="6590" spans="1:16" x14ac:dyDescent="0.35">
      <c r="A6590" t="s">
        <v>6907</v>
      </c>
      <c r="B6590" t="s">
        <v>6943</v>
      </c>
      <c r="C6590" t="s">
        <v>2602</v>
      </c>
      <c r="D6590" t="s">
        <v>573</v>
      </c>
      <c r="E6590" t="s">
        <v>296</v>
      </c>
      <c r="F6590" t="b">
        <v>0</v>
      </c>
      <c r="G6590" t="s">
        <v>47</v>
      </c>
      <c r="H6590" s="1">
        <v>45739.835763888892</v>
      </c>
      <c r="I6590" t="b">
        <v>1</v>
      </c>
      <c r="J6590" t="b">
        <v>1</v>
      </c>
      <c r="K6590" t="s">
        <v>31</v>
      </c>
      <c r="L6590" t="s">
        <v>32</v>
      </c>
      <c r="N6590">
        <v>56.475002288818359</v>
      </c>
      <c r="O6590" t="s">
        <v>6944</v>
      </c>
      <c r="P6590" t="s">
        <v>6945</v>
      </c>
    </row>
    <row r="6591" spans="1:16" x14ac:dyDescent="0.35">
      <c r="A6591" t="s">
        <v>6907</v>
      </c>
      <c r="B6591" t="s">
        <v>8645</v>
      </c>
      <c r="C6591" t="s">
        <v>2273</v>
      </c>
      <c r="D6591" t="s">
        <v>110</v>
      </c>
      <c r="E6591" t="s">
        <v>20</v>
      </c>
      <c r="F6591" t="b">
        <v>0</v>
      </c>
      <c r="G6591" t="s">
        <v>30</v>
      </c>
      <c r="H6591" s="1">
        <v>45739.838194444441</v>
      </c>
      <c r="I6591" t="b">
        <v>0</v>
      </c>
      <c r="J6591" t="b">
        <v>1</v>
      </c>
      <c r="K6591" t="s">
        <v>31</v>
      </c>
      <c r="L6591" t="s">
        <v>22</v>
      </c>
      <c r="M6591">
        <v>98883</v>
      </c>
      <c r="O6591" t="s">
        <v>8646</v>
      </c>
      <c r="P6591" t="s">
        <v>8647</v>
      </c>
    </row>
    <row r="6592" spans="1:16" x14ac:dyDescent="0.35">
      <c r="A6592" t="s">
        <v>6907</v>
      </c>
      <c r="B6592" t="s">
        <v>7053</v>
      </c>
      <c r="C6592" t="s">
        <v>7133</v>
      </c>
      <c r="D6592" t="s">
        <v>17437</v>
      </c>
      <c r="E6592" t="s">
        <v>20</v>
      </c>
      <c r="F6592" t="b">
        <v>0</v>
      </c>
      <c r="G6592" t="s">
        <v>52</v>
      </c>
      <c r="H6592" s="1">
        <v>45739.876550925917</v>
      </c>
      <c r="I6592" t="b">
        <v>1</v>
      </c>
      <c r="J6592" t="b">
        <v>0</v>
      </c>
      <c r="K6592" t="s">
        <v>31</v>
      </c>
      <c r="L6592" t="s">
        <v>22</v>
      </c>
      <c r="M6592">
        <v>127500</v>
      </c>
      <c r="O6592" t="s">
        <v>61</v>
      </c>
      <c r="P6592" t="s">
        <v>7134</v>
      </c>
    </row>
    <row r="6593" spans="1:16" x14ac:dyDescent="0.35">
      <c r="A6593" t="s">
        <v>6907</v>
      </c>
      <c r="B6593" t="s">
        <v>8651</v>
      </c>
      <c r="C6593" t="s">
        <v>1748</v>
      </c>
      <c r="D6593" t="s">
        <v>36</v>
      </c>
      <c r="E6593" t="s">
        <v>204</v>
      </c>
      <c r="F6593" t="b">
        <v>0</v>
      </c>
      <c r="G6593" t="s">
        <v>47</v>
      </c>
      <c r="H6593" s="1">
        <v>45739.971516203703</v>
      </c>
      <c r="I6593" t="b">
        <v>0</v>
      </c>
      <c r="J6593" t="b">
        <v>0</v>
      </c>
      <c r="K6593" t="s">
        <v>31</v>
      </c>
      <c r="L6593" t="s">
        <v>22</v>
      </c>
      <c r="M6593">
        <v>87000</v>
      </c>
      <c r="O6593" t="s">
        <v>1739</v>
      </c>
      <c r="P6593" t="s">
        <v>8652</v>
      </c>
    </row>
    <row r="6594" spans="1:16" x14ac:dyDescent="0.35">
      <c r="A6594" t="s">
        <v>6907</v>
      </c>
      <c r="B6594" t="s">
        <v>8684</v>
      </c>
      <c r="C6594" t="s">
        <v>1176</v>
      </c>
      <c r="D6594" t="s">
        <v>573</v>
      </c>
      <c r="E6594" t="s">
        <v>296</v>
      </c>
      <c r="F6594" t="b">
        <v>0</v>
      </c>
      <c r="G6594" t="s">
        <v>68</v>
      </c>
      <c r="H6594" s="1">
        <v>45740.251527777778</v>
      </c>
      <c r="I6594" t="b">
        <v>0</v>
      </c>
      <c r="J6594" t="b">
        <v>0</v>
      </c>
      <c r="K6594" t="s">
        <v>31</v>
      </c>
      <c r="L6594" t="s">
        <v>32</v>
      </c>
      <c r="N6594">
        <v>50.669998168945313</v>
      </c>
      <c r="O6594" t="s">
        <v>7360</v>
      </c>
      <c r="P6594" t="s">
        <v>8686</v>
      </c>
    </row>
    <row r="6595" spans="1:16" x14ac:dyDescent="0.35">
      <c r="A6595" t="s">
        <v>6907</v>
      </c>
      <c r="B6595" t="s">
        <v>8692</v>
      </c>
      <c r="C6595" t="s">
        <v>8503</v>
      </c>
      <c r="D6595" t="s">
        <v>29</v>
      </c>
      <c r="E6595" t="s">
        <v>20</v>
      </c>
      <c r="F6595" t="b">
        <v>0</v>
      </c>
      <c r="G6595" t="s">
        <v>52</v>
      </c>
      <c r="H6595" s="1">
        <v>45740.251747685194</v>
      </c>
      <c r="I6595" t="b">
        <v>0</v>
      </c>
      <c r="J6595" t="b">
        <v>1</v>
      </c>
      <c r="K6595" t="s">
        <v>31</v>
      </c>
      <c r="L6595" t="s">
        <v>22</v>
      </c>
      <c r="M6595">
        <v>107150</v>
      </c>
      <c r="O6595" t="s">
        <v>8693</v>
      </c>
      <c r="P6595" t="s">
        <v>8694</v>
      </c>
    </row>
    <row r="6596" spans="1:16" x14ac:dyDescent="0.35">
      <c r="A6596" t="s">
        <v>6907</v>
      </c>
      <c r="B6596" t="s">
        <v>7802</v>
      </c>
      <c r="C6596" t="s">
        <v>8695</v>
      </c>
      <c r="D6596" t="s">
        <v>573</v>
      </c>
      <c r="E6596" t="s">
        <v>296</v>
      </c>
      <c r="F6596" t="b">
        <v>0</v>
      </c>
      <c r="G6596" t="s">
        <v>47</v>
      </c>
      <c r="H6596" s="1">
        <v>45740.252256944441</v>
      </c>
      <c r="I6596" t="b">
        <v>0</v>
      </c>
      <c r="J6596" t="b">
        <v>0</v>
      </c>
      <c r="K6596" t="s">
        <v>31</v>
      </c>
      <c r="L6596" t="s">
        <v>32</v>
      </c>
      <c r="N6596">
        <v>50.669998168945313</v>
      </c>
      <c r="O6596" t="s">
        <v>7360</v>
      </c>
      <c r="P6596" t="s">
        <v>8696</v>
      </c>
    </row>
    <row r="6597" spans="1:16" x14ac:dyDescent="0.35">
      <c r="A6597" t="s">
        <v>6907</v>
      </c>
      <c r="B6597" t="s">
        <v>8697</v>
      </c>
      <c r="C6597" t="s">
        <v>18</v>
      </c>
      <c r="D6597" t="s">
        <v>29</v>
      </c>
      <c r="E6597" t="s">
        <v>20</v>
      </c>
      <c r="F6597" t="b">
        <v>1</v>
      </c>
      <c r="G6597" t="s">
        <v>994</v>
      </c>
      <c r="H6597" s="1">
        <v>45740.285520833328</v>
      </c>
      <c r="I6597" t="b">
        <v>0</v>
      </c>
      <c r="J6597" t="b">
        <v>0</v>
      </c>
      <c r="K6597" t="s">
        <v>994</v>
      </c>
      <c r="L6597" t="s">
        <v>22</v>
      </c>
      <c r="M6597">
        <v>146570</v>
      </c>
      <c r="O6597" t="s">
        <v>3131</v>
      </c>
      <c r="P6597" t="s">
        <v>8698</v>
      </c>
    </row>
    <row r="6598" spans="1:16" x14ac:dyDescent="0.35">
      <c r="A6598" t="s">
        <v>6907</v>
      </c>
      <c r="B6598" t="s">
        <v>6907</v>
      </c>
      <c r="C6598" t="s">
        <v>8699</v>
      </c>
      <c r="D6598" t="s">
        <v>443</v>
      </c>
      <c r="E6598" t="s">
        <v>20</v>
      </c>
      <c r="F6598" t="b">
        <v>0</v>
      </c>
      <c r="G6598" t="s">
        <v>52</v>
      </c>
      <c r="H6598" s="1">
        <v>45740.293368055558</v>
      </c>
      <c r="I6598" t="b">
        <v>0</v>
      </c>
      <c r="J6598" t="b">
        <v>0</v>
      </c>
      <c r="K6598" t="s">
        <v>31</v>
      </c>
      <c r="L6598" t="s">
        <v>22</v>
      </c>
      <c r="M6598">
        <v>110000</v>
      </c>
      <c r="O6598" t="s">
        <v>8700</v>
      </c>
      <c r="P6598" t="s">
        <v>8701</v>
      </c>
    </row>
    <row r="6599" spans="1:16" x14ac:dyDescent="0.35">
      <c r="A6599" t="s">
        <v>6907</v>
      </c>
      <c r="B6599" t="s">
        <v>7231</v>
      </c>
      <c r="C6599" t="s">
        <v>193</v>
      </c>
      <c r="D6599" t="s">
        <v>443</v>
      </c>
      <c r="E6599" t="s">
        <v>20</v>
      </c>
      <c r="F6599" t="b">
        <v>0</v>
      </c>
      <c r="G6599" t="s">
        <v>47</v>
      </c>
      <c r="H6599" s="1">
        <v>45740.293761574067</v>
      </c>
      <c r="I6599" t="b">
        <v>1</v>
      </c>
      <c r="J6599" t="b">
        <v>1</v>
      </c>
      <c r="K6599" t="s">
        <v>31</v>
      </c>
      <c r="L6599" t="s">
        <v>22</v>
      </c>
      <c r="M6599">
        <v>170000</v>
      </c>
      <c r="O6599" t="s">
        <v>8702</v>
      </c>
      <c r="P6599" t="s">
        <v>8703</v>
      </c>
    </row>
    <row r="6600" spans="1:16" x14ac:dyDescent="0.35">
      <c r="A6600" t="s">
        <v>6907</v>
      </c>
      <c r="B6600" t="s">
        <v>6916</v>
      </c>
      <c r="C6600" t="s">
        <v>2780</v>
      </c>
      <c r="D6600" t="s">
        <v>269</v>
      </c>
      <c r="E6600" t="s">
        <v>20</v>
      </c>
      <c r="F6600" t="b">
        <v>0</v>
      </c>
      <c r="G6600" t="s">
        <v>47</v>
      </c>
      <c r="H6600" s="1">
        <v>45740.335439814808</v>
      </c>
      <c r="I6600" t="b">
        <v>0</v>
      </c>
      <c r="J6600" t="b">
        <v>1</v>
      </c>
      <c r="K6600" t="s">
        <v>31</v>
      </c>
      <c r="L6600" t="s">
        <v>22</v>
      </c>
      <c r="M6600">
        <v>221000</v>
      </c>
      <c r="O6600" t="s">
        <v>3479</v>
      </c>
      <c r="P6600" t="s">
        <v>6917</v>
      </c>
    </row>
    <row r="6601" spans="1:16" x14ac:dyDescent="0.35">
      <c r="A6601" t="s">
        <v>6907</v>
      </c>
      <c r="B6601" t="s">
        <v>6907</v>
      </c>
      <c r="C6601" t="s">
        <v>8704</v>
      </c>
      <c r="D6601" t="s">
        <v>29</v>
      </c>
      <c r="E6601" t="s">
        <v>20</v>
      </c>
      <c r="F6601" t="b">
        <v>0</v>
      </c>
      <c r="G6601" t="s">
        <v>68</v>
      </c>
      <c r="H6601" s="1">
        <v>45740.421180555553</v>
      </c>
      <c r="I6601" t="b">
        <v>1</v>
      </c>
      <c r="J6601" t="b">
        <v>1</v>
      </c>
      <c r="K6601" t="s">
        <v>31</v>
      </c>
      <c r="L6601" t="s">
        <v>22</v>
      </c>
      <c r="M6601">
        <v>107500</v>
      </c>
      <c r="O6601" t="s">
        <v>8705</v>
      </c>
      <c r="P6601" t="s">
        <v>8706</v>
      </c>
    </row>
    <row r="6602" spans="1:16" x14ac:dyDescent="0.35">
      <c r="A6602" t="s">
        <v>6907</v>
      </c>
      <c r="B6602" t="s">
        <v>8707</v>
      </c>
      <c r="C6602" t="s">
        <v>18</v>
      </c>
      <c r="D6602" t="s">
        <v>6984</v>
      </c>
      <c r="E6602" t="s">
        <v>91</v>
      </c>
      <c r="F6602" t="b">
        <v>1</v>
      </c>
      <c r="G6602" t="s">
        <v>52</v>
      </c>
      <c r="H6602" s="1">
        <v>45740.501701388886</v>
      </c>
      <c r="I6602" t="b">
        <v>1</v>
      </c>
      <c r="J6602" t="b">
        <v>0</v>
      </c>
      <c r="K6602" t="s">
        <v>31</v>
      </c>
      <c r="L6602" t="s">
        <v>32</v>
      </c>
      <c r="N6602">
        <v>75</v>
      </c>
      <c r="O6602" t="s">
        <v>6984</v>
      </c>
      <c r="P6602" t="s">
        <v>8708</v>
      </c>
    </row>
    <row r="6603" spans="1:16" x14ac:dyDescent="0.35">
      <c r="A6603" t="s">
        <v>6907</v>
      </c>
      <c r="B6603" t="s">
        <v>7491</v>
      </c>
      <c r="C6603" t="s">
        <v>8709</v>
      </c>
      <c r="D6603" t="s">
        <v>36</v>
      </c>
      <c r="E6603" t="s">
        <v>436</v>
      </c>
      <c r="F6603" t="b">
        <v>0</v>
      </c>
      <c r="G6603" t="s">
        <v>52</v>
      </c>
      <c r="H6603" s="1">
        <v>45740.502025462964</v>
      </c>
      <c r="I6603" t="b">
        <v>0</v>
      </c>
      <c r="J6603" t="b">
        <v>0</v>
      </c>
      <c r="K6603" t="s">
        <v>31</v>
      </c>
      <c r="L6603" t="s">
        <v>22</v>
      </c>
      <c r="M6603">
        <v>69000</v>
      </c>
      <c r="O6603" t="s">
        <v>77</v>
      </c>
      <c r="P6603" t="s">
        <v>1174</v>
      </c>
    </row>
    <row r="6604" spans="1:16" x14ac:dyDescent="0.35">
      <c r="A6604" t="s">
        <v>6907</v>
      </c>
      <c r="B6604" t="s">
        <v>8710</v>
      </c>
      <c r="C6604" t="s">
        <v>1616</v>
      </c>
      <c r="D6604" t="s">
        <v>573</v>
      </c>
      <c r="E6604" t="s">
        <v>296</v>
      </c>
      <c r="F6604" t="b">
        <v>0</v>
      </c>
      <c r="G6604" t="s">
        <v>52</v>
      </c>
      <c r="H6604" s="1">
        <v>45740.543449074074</v>
      </c>
      <c r="I6604" t="b">
        <v>0</v>
      </c>
      <c r="J6604" t="b">
        <v>1</v>
      </c>
      <c r="K6604" t="s">
        <v>31</v>
      </c>
      <c r="L6604" t="s">
        <v>32</v>
      </c>
      <c r="N6604">
        <v>61.159996032714837</v>
      </c>
      <c r="O6604" t="s">
        <v>8711</v>
      </c>
      <c r="P6604" t="s">
        <v>8712</v>
      </c>
    </row>
    <row r="6605" spans="1:16" x14ac:dyDescent="0.35">
      <c r="A6605" t="s">
        <v>6907</v>
      </c>
      <c r="B6605" t="s">
        <v>8713</v>
      </c>
      <c r="C6605" t="s">
        <v>8714</v>
      </c>
      <c r="D6605" t="s">
        <v>573</v>
      </c>
      <c r="E6605" t="s">
        <v>20</v>
      </c>
      <c r="F6605" t="b">
        <v>0</v>
      </c>
      <c r="G6605" t="s">
        <v>52</v>
      </c>
      <c r="H6605" s="1">
        <v>45740.58520833333</v>
      </c>
      <c r="I6605" t="b">
        <v>0</v>
      </c>
      <c r="J6605" t="b">
        <v>1</v>
      </c>
      <c r="K6605" t="s">
        <v>31</v>
      </c>
      <c r="L6605" t="s">
        <v>32</v>
      </c>
      <c r="N6605">
        <v>45.279998779296882</v>
      </c>
      <c r="O6605" t="s">
        <v>8715</v>
      </c>
      <c r="P6605" t="s">
        <v>8716</v>
      </c>
    </row>
    <row r="6606" spans="1:16" x14ac:dyDescent="0.35">
      <c r="A6606" t="s">
        <v>6907</v>
      </c>
      <c r="B6606" t="s">
        <v>6907</v>
      </c>
      <c r="C6606" t="s">
        <v>8717</v>
      </c>
      <c r="D6606" t="s">
        <v>36</v>
      </c>
      <c r="E6606" t="s">
        <v>20</v>
      </c>
      <c r="F6606" t="b">
        <v>0</v>
      </c>
      <c r="G6606" t="s">
        <v>52</v>
      </c>
      <c r="H6606" s="1">
        <v>45740.58520833333</v>
      </c>
      <c r="I6606" t="b">
        <v>1</v>
      </c>
      <c r="J6606" t="b">
        <v>0</v>
      </c>
      <c r="K6606" t="s">
        <v>31</v>
      </c>
      <c r="L6606" t="s">
        <v>22</v>
      </c>
      <c r="M6606">
        <v>120000</v>
      </c>
      <c r="O6606" t="s">
        <v>8718</v>
      </c>
      <c r="P6606" t="s">
        <v>8719</v>
      </c>
    </row>
    <row r="6607" spans="1:16" x14ac:dyDescent="0.35">
      <c r="A6607" t="s">
        <v>6907</v>
      </c>
      <c r="B6607" t="s">
        <v>8720</v>
      </c>
      <c r="C6607" t="s">
        <v>56</v>
      </c>
      <c r="D6607" t="s">
        <v>36</v>
      </c>
      <c r="E6607" t="s">
        <v>20</v>
      </c>
      <c r="F6607" t="b">
        <v>0</v>
      </c>
      <c r="G6607" t="s">
        <v>52</v>
      </c>
      <c r="H6607" s="1">
        <v>45740.585358796299</v>
      </c>
      <c r="I6607" t="b">
        <v>0</v>
      </c>
      <c r="J6607" t="b">
        <v>1</v>
      </c>
      <c r="K6607" t="s">
        <v>31</v>
      </c>
      <c r="L6607" t="s">
        <v>22</v>
      </c>
      <c r="M6607">
        <v>189500</v>
      </c>
      <c r="O6607" t="s">
        <v>53</v>
      </c>
      <c r="P6607" t="s">
        <v>7576</v>
      </c>
    </row>
    <row r="6608" spans="1:16" x14ac:dyDescent="0.35">
      <c r="A6608" t="s">
        <v>6907</v>
      </c>
      <c r="B6608" t="s">
        <v>8721</v>
      </c>
      <c r="C6608" t="s">
        <v>8722</v>
      </c>
      <c r="D6608" t="s">
        <v>573</v>
      </c>
      <c r="E6608" t="s">
        <v>296</v>
      </c>
      <c r="F6608" t="b">
        <v>0</v>
      </c>
      <c r="G6608" t="s">
        <v>52</v>
      </c>
      <c r="H6608" s="1">
        <v>45740.710057870368</v>
      </c>
      <c r="I6608" t="b">
        <v>1</v>
      </c>
      <c r="J6608" t="b">
        <v>0</v>
      </c>
      <c r="K6608" t="s">
        <v>31</v>
      </c>
      <c r="L6608" t="s">
        <v>32</v>
      </c>
      <c r="N6608">
        <v>44.385002136230469</v>
      </c>
      <c r="O6608" t="s">
        <v>8083</v>
      </c>
      <c r="P6608" t="s">
        <v>8723</v>
      </c>
    </row>
    <row r="6609" spans="1:16" x14ac:dyDescent="0.35">
      <c r="A6609" t="s">
        <v>6907</v>
      </c>
      <c r="B6609" t="s">
        <v>8724</v>
      </c>
      <c r="C6609" t="s">
        <v>289</v>
      </c>
      <c r="D6609" t="s">
        <v>110</v>
      </c>
      <c r="E6609" t="s">
        <v>760</v>
      </c>
      <c r="F6609" t="b">
        <v>0</v>
      </c>
      <c r="G6609" t="s">
        <v>52</v>
      </c>
      <c r="H6609" s="1">
        <v>45740.75172453704</v>
      </c>
      <c r="I6609" t="b">
        <v>0</v>
      </c>
      <c r="J6609" t="b">
        <v>0</v>
      </c>
      <c r="K6609" t="s">
        <v>31</v>
      </c>
      <c r="L6609" t="s">
        <v>32</v>
      </c>
      <c r="N6609">
        <v>51</v>
      </c>
      <c r="O6609" t="s">
        <v>8725</v>
      </c>
      <c r="P6609" t="s">
        <v>8726</v>
      </c>
    </row>
    <row r="6610" spans="1:16" x14ac:dyDescent="0.35">
      <c r="A6610" t="s">
        <v>6907</v>
      </c>
      <c r="B6610" t="s">
        <v>8727</v>
      </c>
      <c r="C6610" t="s">
        <v>628</v>
      </c>
      <c r="D6610" t="s">
        <v>110</v>
      </c>
      <c r="E6610" t="s">
        <v>20</v>
      </c>
      <c r="F6610" t="b">
        <v>0</v>
      </c>
      <c r="G6610" t="s">
        <v>171</v>
      </c>
      <c r="H6610" s="1">
        <v>45740.826574074083</v>
      </c>
      <c r="I6610" t="b">
        <v>1</v>
      </c>
      <c r="J6610" t="b">
        <v>1</v>
      </c>
      <c r="K6610" t="s">
        <v>31</v>
      </c>
      <c r="L6610" t="s">
        <v>22</v>
      </c>
      <c r="M6610">
        <v>162500</v>
      </c>
      <c r="O6610" t="s">
        <v>4905</v>
      </c>
      <c r="P6610" t="s">
        <v>7785</v>
      </c>
    </row>
    <row r="6611" spans="1:16" x14ac:dyDescent="0.35">
      <c r="A6611" t="s">
        <v>6907</v>
      </c>
      <c r="B6611" t="s">
        <v>8728</v>
      </c>
      <c r="C6611" t="s">
        <v>18</v>
      </c>
      <c r="D6611" t="s">
        <v>36</v>
      </c>
      <c r="E6611" t="s">
        <v>20</v>
      </c>
      <c r="F6611" t="b">
        <v>1</v>
      </c>
      <c r="G6611" t="s">
        <v>52</v>
      </c>
      <c r="H6611" s="1">
        <v>45740.835057870368</v>
      </c>
      <c r="I6611" t="b">
        <v>0</v>
      </c>
      <c r="J6611" t="b">
        <v>1</v>
      </c>
      <c r="K6611" t="s">
        <v>31</v>
      </c>
      <c r="L6611" t="s">
        <v>22</v>
      </c>
      <c r="M6611">
        <v>195000</v>
      </c>
      <c r="O6611" t="s">
        <v>650</v>
      </c>
      <c r="P6611" t="s">
        <v>8729</v>
      </c>
    </row>
    <row r="6612" spans="1:16" x14ac:dyDescent="0.35">
      <c r="A6612" t="s">
        <v>6907</v>
      </c>
      <c r="B6612" t="s">
        <v>8730</v>
      </c>
      <c r="C6612" t="s">
        <v>51</v>
      </c>
      <c r="D6612" t="s">
        <v>36</v>
      </c>
      <c r="E6612" t="s">
        <v>91</v>
      </c>
      <c r="F6612" t="b">
        <v>0</v>
      </c>
      <c r="G6612" t="s">
        <v>171</v>
      </c>
      <c r="H6612" s="1">
        <v>45740.868298611109</v>
      </c>
      <c r="I6612" t="b">
        <v>0</v>
      </c>
      <c r="J6612" t="b">
        <v>1</v>
      </c>
      <c r="K6612" t="s">
        <v>31</v>
      </c>
      <c r="L6612" t="s">
        <v>32</v>
      </c>
      <c r="N6612">
        <v>71</v>
      </c>
      <c r="O6612" t="s">
        <v>8660</v>
      </c>
      <c r="P6612" t="s">
        <v>8731</v>
      </c>
    </row>
    <row r="6613" spans="1:16" x14ac:dyDescent="0.35">
      <c r="A6613" t="s">
        <v>6907</v>
      </c>
      <c r="B6613" t="s">
        <v>8732</v>
      </c>
      <c r="C6613" t="s">
        <v>31</v>
      </c>
      <c r="D6613" t="s">
        <v>36</v>
      </c>
      <c r="E6613" t="s">
        <v>20</v>
      </c>
      <c r="F6613" t="b">
        <v>0</v>
      </c>
      <c r="G6613" t="s">
        <v>52</v>
      </c>
      <c r="H6613" s="1">
        <v>45740.876747685194</v>
      </c>
      <c r="I6613" t="b">
        <v>0</v>
      </c>
      <c r="J6613" t="b">
        <v>0</v>
      </c>
      <c r="K6613" t="s">
        <v>31</v>
      </c>
      <c r="L6613" t="s">
        <v>22</v>
      </c>
      <c r="M6613">
        <v>130000</v>
      </c>
      <c r="O6613" t="s">
        <v>8733</v>
      </c>
      <c r="P6613" t="s">
        <v>8734</v>
      </c>
    </row>
    <row r="6614" spans="1:16" x14ac:dyDescent="0.35">
      <c r="A6614" t="s">
        <v>6907</v>
      </c>
      <c r="B6614" t="s">
        <v>6907</v>
      </c>
      <c r="C6614" t="s">
        <v>1978</v>
      </c>
      <c r="D6614" t="s">
        <v>110</v>
      </c>
      <c r="E6614" t="s">
        <v>20</v>
      </c>
      <c r="F6614" t="b">
        <v>0</v>
      </c>
      <c r="G6614" t="s">
        <v>47</v>
      </c>
      <c r="H6614" s="1">
        <v>45740.87709490741</v>
      </c>
      <c r="I6614" t="b">
        <v>0</v>
      </c>
      <c r="J6614" t="b">
        <v>1</v>
      </c>
      <c r="K6614" t="s">
        <v>31</v>
      </c>
      <c r="L6614" t="s">
        <v>32</v>
      </c>
      <c r="N6614">
        <v>61.5</v>
      </c>
      <c r="O6614" t="s">
        <v>8735</v>
      </c>
      <c r="P6614" t="s">
        <v>8736</v>
      </c>
    </row>
    <row r="6615" spans="1:16" x14ac:dyDescent="0.35">
      <c r="A6615" t="s">
        <v>6907</v>
      </c>
      <c r="B6615" t="s">
        <v>8737</v>
      </c>
      <c r="C6615" t="s">
        <v>142</v>
      </c>
      <c r="D6615" t="s">
        <v>36</v>
      </c>
      <c r="E6615" t="s">
        <v>91</v>
      </c>
      <c r="F6615" t="b">
        <v>0</v>
      </c>
      <c r="G6615" t="s">
        <v>68</v>
      </c>
      <c r="H6615" s="1">
        <v>45740.959780092591</v>
      </c>
      <c r="I6615" t="b">
        <v>0</v>
      </c>
      <c r="J6615" t="b">
        <v>0</v>
      </c>
      <c r="K6615" t="s">
        <v>31</v>
      </c>
      <c r="L6615" t="s">
        <v>32</v>
      </c>
      <c r="N6615">
        <v>70</v>
      </c>
      <c r="O6615" t="s">
        <v>8738</v>
      </c>
      <c r="P6615" t="s">
        <v>8739</v>
      </c>
    </row>
    <row r="6616" spans="1:16" x14ac:dyDescent="0.35">
      <c r="A6616" t="s">
        <v>6907</v>
      </c>
      <c r="B6616" t="s">
        <v>8740</v>
      </c>
      <c r="C6616" t="s">
        <v>7314</v>
      </c>
      <c r="D6616" t="s">
        <v>974</v>
      </c>
      <c r="E6616" t="s">
        <v>20</v>
      </c>
      <c r="F6616" t="b">
        <v>0</v>
      </c>
      <c r="G6616" t="s">
        <v>52</v>
      </c>
      <c r="H6616" s="1">
        <v>45741.001701388886</v>
      </c>
      <c r="I6616" t="b">
        <v>0</v>
      </c>
      <c r="J6616" t="b">
        <v>1</v>
      </c>
      <c r="K6616" t="s">
        <v>31</v>
      </c>
      <c r="L6616" t="s">
        <v>22</v>
      </c>
      <c r="M6616">
        <v>88582</v>
      </c>
      <c r="O6616" t="s">
        <v>1324</v>
      </c>
    </row>
    <row r="6617" spans="1:16" x14ac:dyDescent="0.35">
      <c r="A6617" t="s">
        <v>6907</v>
      </c>
      <c r="B6617" t="s">
        <v>8741</v>
      </c>
      <c r="C6617" t="s">
        <v>703</v>
      </c>
      <c r="D6617" t="s">
        <v>974</v>
      </c>
      <c r="E6617" t="s">
        <v>20</v>
      </c>
      <c r="F6617" t="b">
        <v>0</v>
      </c>
      <c r="G6617" t="s">
        <v>52</v>
      </c>
      <c r="H6617" s="1">
        <v>45741.001701388886</v>
      </c>
      <c r="I6617" t="b">
        <v>0</v>
      </c>
      <c r="J6617" t="b">
        <v>1</v>
      </c>
      <c r="K6617" t="s">
        <v>31</v>
      </c>
      <c r="L6617" t="s">
        <v>22</v>
      </c>
      <c r="M6617">
        <v>167323</v>
      </c>
      <c r="O6617" t="s">
        <v>3479</v>
      </c>
      <c r="P6617" t="s">
        <v>8742</v>
      </c>
    </row>
    <row r="6618" spans="1:16" x14ac:dyDescent="0.35">
      <c r="A6618" t="s">
        <v>6907</v>
      </c>
      <c r="B6618" t="s">
        <v>8743</v>
      </c>
      <c r="C6618" t="s">
        <v>2602</v>
      </c>
      <c r="D6618" t="s">
        <v>974</v>
      </c>
      <c r="E6618" t="s">
        <v>20</v>
      </c>
      <c r="F6618" t="b">
        <v>0</v>
      </c>
      <c r="G6618" t="s">
        <v>52</v>
      </c>
      <c r="H6618" s="1">
        <v>45741.001701388886</v>
      </c>
      <c r="I6618" t="b">
        <v>0</v>
      </c>
      <c r="J6618" t="b">
        <v>0</v>
      </c>
      <c r="K6618" t="s">
        <v>31</v>
      </c>
      <c r="L6618" t="s">
        <v>22</v>
      </c>
      <c r="M6618">
        <v>88582</v>
      </c>
      <c r="O6618" t="s">
        <v>6509</v>
      </c>
      <c r="P6618" t="s">
        <v>8744</v>
      </c>
    </row>
    <row r="6619" spans="1:16" x14ac:dyDescent="0.35">
      <c r="A6619" t="s">
        <v>6907</v>
      </c>
      <c r="B6619" t="s">
        <v>8745</v>
      </c>
      <c r="C6619" t="s">
        <v>3015</v>
      </c>
      <c r="D6619" t="s">
        <v>17438</v>
      </c>
      <c r="E6619" t="s">
        <v>20</v>
      </c>
      <c r="F6619" t="b">
        <v>0</v>
      </c>
      <c r="G6619" t="s">
        <v>52</v>
      </c>
      <c r="H6619" s="1">
        <v>45741.251828703702</v>
      </c>
      <c r="I6619" t="b">
        <v>1</v>
      </c>
      <c r="J6619" t="b">
        <v>1</v>
      </c>
      <c r="K6619" t="s">
        <v>31</v>
      </c>
      <c r="L6619" t="s">
        <v>22</v>
      </c>
      <c r="M6619">
        <v>140000</v>
      </c>
      <c r="O6619" t="s">
        <v>8746</v>
      </c>
      <c r="P6619" t="s">
        <v>8747</v>
      </c>
    </row>
    <row r="6620" spans="1:16" x14ac:dyDescent="0.35">
      <c r="A6620" t="s">
        <v>6907</v>
      </c>
      <c r="B6620" t="s">
        <v>8748</v>
      </c>
      <c r="C6620" t="s">
        <v>8749</v>
      </c>
      <c r="D6620" t="s">
        <v>110</v>
      </c>
      <c r="E6620" t="s">
        <v>20</v>
      </c>
      <c r="F6620" t="b">
        <v>0</v>
      </c>
      <c r="G6620" t="s">
        <v>52</v>
      </c>
      <c r="H6620" s="1">
        <v>45741.251875000002</v>
      </c>
      <c r="I6620" t="b">
        <v>1</v>
      </c>
      <c r="J6620" t="b">
        <v>1</v>
      </c>
      <c r="K6620" t="s">
        <v>31</v>
      </c>
      <c r="L6620" t="s">
        <v>32</v>
      </c>
      <c r="N6620">
        <v>62.979999542236328</v>
      </c>
      <c r="O6620" t="s">
        <v>725</v>
      </c>
      <c r="P6620" t="s">
        <v>8750</v>
      </c>
    </row>
    <row r="6621" spans="1:16" x14ac:dyDescent="0.35">
      <c r="A6621" t="s">
        <v>6907</v>
      </c>
      <c r="B6621" t="s">
        <v>8748</v>
      </c>
      <c r="C6621" t="s">
        <v>8751</v>
      </c>
      <c r="D6621" t="s">
        <v>110</v>
      </c>
      <c r="E6621" t="s">
        <v>20</v>
      </c>
      <c r="F6621" t="b">
        <v>0</v>
      </c>
      <c r="G6621" t="s">
        <v>52</v>
      </c>
      <c r="H6621" s="1">
        <v>45741.251921296287</v>
      </c>
      <c r="I6621" t="b">
        <v>0</v>
      </c>
      <c r="J6621" t="b">
        <v>1</v>
      </c>
      <c r="K6621" t="s">
        <v>31</v>
      </c>
      <c r="L6621" t="s">
        <v>32</v>
      </c>
      <c r="N6621">
        <v>62.979999542236328</v>
      </c>
      <c r="O6621" t="s">
        <v>725</v>
      </c>
      <c r="P6621" t="s">
        <v>8750</v>
      </c>
    </row>
    <row r="6622" spans="1:16" x14ac:dyDescent="0.35">
      <c r="A6622" t="s">
        <v>6907</v>
      </c>
      <c r="B6622" t="s">
        <v>8752</v>
      </c>
      <c r="C6622" t="s">
        <v>1768</v>
      </c>
      <c r="D6622" t="s">
        <v>17438</v>
      </c>
      <c r="E6622" t="s">
        <v>20</v>
      </c>
      <c r="F6622" t="b">
        <v>0</v>
      </c>
      <c r="G6622" t="s">
        <v>1768</v>
      </c>
      <c r="H6622" s="1">
        <v>45741.261238425926</v>
      </c>
      <c r="I6622" t="b">
        <v>0</v>
      </c>
      <c r="J6622" t="b">
        <v>0</v>
      </c>
      <c r="K6622" t="s">
        <v>1768</v>
      </c>
      <c r="L6622" t="s">
        <v>22</v>
      </c>
      <c r="M6622">
        <v>40000</v>
      </c>
      <c r="O6622" t="s">
        <v>8118</v>
      </c>
      <c r="P6622" t="s">
        <v>8753</v>
      </c>
    </row>
    <row r="6623" spans="1:16" x14ac:dyDescent="0.35">
      <c r="A6623" t="s">
        <v>6907</v>
      </c>
      <c r="B6623" t="s">
        <v>8754</v>
      </c>
      <c r="C6623" t="s">
        <v>8755</v>
      </c>
      <c r="D6623" t="s">
        <v>17445</v>
      </c>
      <c r="E6623" t="s">
        <v>20</v>
      </c>
      <c r="F6623" t="b">
        <v>0</v>
      </c>
      <c r="G6623" t="s">
        <v>4045</v>
      </c>
      <c r="H6623" s="1">
        <v>45741.273009259261</v>
      </c>
      <c r="I6623" t="b">
        <v>0</v>
      </c>
      <c r="J6623" t="b">
        <v>1</v>
      </c>
      <c r="K6623" t="s">
        <v>4045</v>
      </c>
      <c r="L6623" t="s">
        <v>22</v>
      </c>
      <c r="M6623">
        <v>91750</v>
      </c>
      <c r="O6623" t="s">
        <v>913</v>
      </c>
      <c r="P6623" t="s">
        <v>8756</v>
      </c>
    </row>
    <row r="6624" spans="1:16" x14ac:dyDescent="0.35">
      <c r="A6624" t="s">
        <v>6907</v>
      </c>
      <c r="B6624" t="s">
        <v>8587</v>
      </c>
      <c r="C6624" t="s">
        <v>201</v>
      </c>
      <c r="D6624" t="s">
        <v>573</v>
      </c>
      <c r="E6624" t="s">
        <v>20</v>
      </c>
      <c r="F6624" t="b">
        <v>0</v>
      </c>
      <c r="G6624" t="s">
        <v>52</v>
      </c>
      <c r="H6624" s="1">
        <v>45741.585266203707</v>
      </c>
      <c r="I6624" t="b">
        <v>0</v>
      </c>
      <c r="J6624" t="b">
        <v>0</v>
      </c>
      <c r="K6624" t="s">
        <v>31</v>
      </c>
      <c r="L6624" t="s">
        <v>32</v>
      </c>
      <c r="N6624">
        <v>57.060001373291023</v>
      </c>
      <c r="O6624" t="s">
        <v>151</v>
      </c>
      <c r="P6624" t="s">
        <v>8588</v>
      </c>
    </row>
    <row r="6625" spans="1:16" x14ac:dyDescent="0.35">
      <c r="A6625" t="s">
        <v>6907</v>
      </c>
      <c r="B6625" t="s">
        <v>6907</v>
      </c>
      <c r="C6625" t="s">
        <v>8757</v>
      </c>
      <c r="D6625" t="s">
        <v>269</v>
      </c>
      <c r="E6625" t="s">
        <v>20</v>
      </c>
      <c r="F6625" t="b">
        <v>0</v>
      </c>
      <c r="G6625" t="s">
        <v>52</v>
      </c>
      <c r="H6625" s="1">
        <v>45741.710162037038</v>
      </c>
      <c r="I6625" t="b">
        <v>0</v>
      </c>
      <c r="J6625" t="b">
        <v>1</v>
      </c>
      <c r="K6625" t="s">
        <v>31</v>
      </c>
      <c r="L6625" t="s">
        <v>22</v>
      </c>
      <c r="M6625">
        <v>150000</v>
      </c>
      <c r="O6625" t="s">
        <v>8758</v>
      </c>
      <c r="P6625" t="s">
        <v>8759</v>
      </c>
    </row>
    <row r="6626" spans="1:16" x14ac:dyDescent="0.35">
      <c r="A6626" t="s">
        <v>6907</v>
      </c>
      <c r="B6626" t="s">
        <v>8760</v>
      </c>
      <c r="C6626" t="s">
        <v>1616</v>
      </c>
      <c r="D6626" t="s">
        <v>36</v>
      </c>
      <c r="E6626" t="s">
        <v>20</v>
      </c>
      <c r="F6626" t="b">
        <v>0</v>
      </c>
      <c r="G6626" t="s">
        <v>52</v>
      </c>
      <c r="H6626" s="1">
        <v>45741.710405092592</v>
      </c>
      <c r="I6626" t="b">
        <v>0</v>
      </c>
      <c r="J6626" t="b">
        <v>0</v>
      </c>
      <c r="K6626" t="s">
        <v>31</v>
      </c>
      <c r="L6626" t="s">
        <v>22</v>
      </c>
      <c r="M6626">
        <v>120000</v>
      </c>
      <c r="O6626" t="s">
        <v>8761</v>
      </c>
    </row>
    <row r="6627" spans="1:16" x14ac:dyDescent="0.35">
      <c r="A6627" t="s">
        <v>6907</v>
      </c>
      <c r="B6627" t="s">
        <v>6916</v>
      </c>
      <c r="C6627" t="s">
        <v>6845</v>
      </c>
      <c r="D6627" t="s">
        <v>269</v>
      </c>
      <c r="E6627" t="s">
        <v>20</v>
      </c>
      <c r="F6627" t="b">
        <v>0</v>
      </c>
      <c r="G6627" t="s">
        <v>52</v>
      </c>
      <c r="H6627" s="1">
        <v>45741.835162037038</v>
      </c>
      <c r="I6627" t="b">
        <v>0</v>
      </c>
      <c r="J6627" t="b">
        <v>1</v>
      </c>
      <c r="K6627" t="s">
        <v>31</v>
      </c>
      <c r="L6627" t="s">
        <v>22</v>
      </c>
      <c r="M6627">
        <v>132500</v>
      </c>
      <c r="O6627" t="s">
        <v>463</v>
      </c>
      <c r="P6627" t="s">
        <v>8165</v>
      </c>
    </row>
    <row r="6628" spans="1:16" x14ac:dyDescent="0.35">
      <c r="A6628" t="s">
        <v>6907</v>
      </c>
      <c r="B6628" t="s">
        <v>8762</v>
      </c>
      <c r="C6628" t="s">
        <v>146</v>
      </c>
      <c r="D6628" t="s">
        <v>36</v>
      </c>
      <c r="E6628" t="s">
        <v>20</v>
      </c>
      <c r="F6628" t="b">
        <v>0</v>
      </c>
      <c r="G6628" t="s">
        <v>52</v>
      </c>
      <c r="H6628" s="1">
        <v>45741.960266203707</v>
      </c>
      <c r="I6628" t="b">
        <v>0</v>
      </c>
      <c r="J6628" t="b">
        <v>0</v>
      </c>
      <c r="K6628" t="s">
        <v>31</v>
      </c>
      <c r="L6628" t="s">
        <v>22</v>
      </c>
      <c r="M6628">
        <v>161000</v>
      </c>
      <c r="O6628" t="s">
        <v>1739</v>
      </c>
      <c r="P6628" t="s">
        <v>8763</v>
      </c>
    </row>
    <row r="6629" spans="1:16" x14ac:dyDescent="0.35">
      <c r="A6629" t="s">
        <v>6907</v>
      </c>
      <c r="B6629" t="s">
        <v>7053</v>
      </c>
      <c r="C6629" t="s">
        <v>1188</v>
      </c>
      <c r="D6629" t="s">
        <v>3130</v>
      </c>
      <c r="E6629" t="s">
        <v>20</v>
      </c>
      <c r="F6629" t="b">
        <v>0</v>
      </c>
      <c r="G6629" t="s">
        <v>52</v>
      </c>
      <c r="H6629" s="1">
        <v>45742.001851851863</v>
      </c>
      <c r="I6629" t="b">
        <v>1</v>
      </c>
      <c r="J6629" t="b">
        <v>1</v>
      </c>
      <c r="K6629" t="s">
        <v>31</v>
      </c>
      <c r="L6629" t="s">
        <v>22</v>
      </c>
      <c r="M6629">
        <v>136500</v>
      </c>
      <c r="O6629" t="s">
        <v>6456</v>
      </c>
      <c r="P6629" t="s">
        <v>8764</v>
      </c>
    </row>
    <row r="6630" spans="1:16" x14ac:dyDescent="0.35">
      <c r="A6630" t="s">
        <v>6907</v>
      </c>
      <c r="B6630" t="s">
        <v>7673</v>
      </c>
      <c r="C6630" t="s">
        <v>2117</v>
      </c>
      <c r="D6630" t="s">
        <v>115</v>
      </c>
      <c r="E6630" t="s">
        <v>20</v>
      </c>
      <c r="F6630" t="b">
        <v>0</v>
      </c>
      <c r="G6630" t="s">
        <v>47</v>
      </c>
      <c r="H6630" s="1">
        <v>45742.002152777779</v>
      </c>
      <c r="I6630" t="b">
        <v>0</v>
      </c>
      <c r="J6630" t="b">
        <v>0</v>
      </c>
      <c r="K6630" t="s">
        <v>31</v>
      </c>
      <c r="L6630" t="s">
        <v>22</v>
      </c>
      <c r="M6630">
        <v>189000</v>
      </c>
      <c r="O6630" t="s">
        <v>8765</v>
      </c>
      <c r="P6630" t="s">
        <v>8766</v>
      </c>
    </row>
    <row r="6631" spans="1:16" x14ac:dyDescent="0.35">
      <c r="A6631" t="s">
        <v>6907</v>
      </c>
      <c r="B6631" t="s">
        <v>8767</v>
      </c>
      <c r="C6631" t="s">
        <v>8768</v>
      </c>
      <c r="D6631" t="s">
        <v>2865</v>
      </c>
      <c r="E6631" t="s">
        <v>20</v>
      </c>
      <c r="F6631" t="b">
        <v>0</v>
      </c>
      <c r="G6631" t="s">
        <v>910</v>
      </c>
      <c r="H6631" s="1">
        <v>45742.293379629627</v>
      </c>
      <c r="I6631" t="b">
        <v>1</v>
      </c>
      <c r="J6631" t="b">
        <v>0</v>
      </c>
      <c r="K6631" t="s">
        <v>910</v>
      </c>
      <c r="L6631" t="s">
        <v>22</v>
      </c>
      <c r="M6631">
        <v>160000</v>
      </c>
      <c r="O6631" t="s">
        <v>518</v>
      </c>
    </row>
    <row r="6632" spans="1:16" x14ac:dyDescent="0.35">
      <c r="A6632" t="s">
        <v>6907</v>
      </c>
      <c r="B6632" t="s">
        <v>8366</v>
      </c>
      <c r="C6632" t="s">
        <v>5682</v>
      </c>
      <c r="D6632" t="s">
        <v>36</v>
      </c>
      <c r="E6632" t="s">
        <v>20</v>
      </c>
      <c r="F6632" t="b">
        <v>0</v>
      </c>
      <c r="G6632" t="s">
        <v>52</v>
      </c>
      <c r="H6632" s="1">
        <v>45742.458437499998</v>
      </c>
      <c r="I6632" t="b">
        <v>0</v>
      </c>
      <c r="J6632" t="b">
        <v>1</v>
      </c>
      <c r="K6632" t="s">
        <v>31</v>
      </c>
      <c r="L6632" t="s">
        <v>22</v>
      </c>
      <c r="M6632">
        <v>100000</v>
      </c>
      <c r="O6632" t="s">
        <v>8367</v>
      </c>
      <c r="P6632" t="s">
        <v>8368</v>
      </c>
    </row>
    <row r="6633" spans="1:16" x14ac:dyDescent="0.35">
      <c r="A6633" t="s">
        <v>6907</v>
      </c>
      <c r="B6633" t="s">
        <v>7415</v>
      </c>
      <c r="C6633" t="s">
        <v>7486</v>
      </c>
      <c r="D6633" t="s">
        <v>29</v>
      </c>
      <c r="E6633" t="s">
        <v>20</v>
      </c>
      <c r="F6633" t="b">
        <v>0</v>
      </c>
      <c r="G6633" t="s">
        <v>52</v>
      </c>
      <c r="H6633" s="1">
        <v>45742.501354166663</v>
      </c>
      <c r="I6633" t="b">
        <v>0</v>
      </c>
      <c r="J6633" t="b">
        <v>1</v>
      </c>
      <c r="K6633" t="s">
        <v>31</v>
      </c>
      <c r="L6633" t="s">
        <v>22</v>
      </c>
      <c r="M6633">
        <v>102620.1796875</v>
      </c>
      <c r="O6633" t="s">
        <v>8769</v>
      </c>
      <c r="P6633" t="s">
        <v>8770</v>
      </c>
    </row>
    <row r="6634" spans="1:16" x14ac:dyDescent="0.35">
      <c r="A6634" t="s">
        <v>6907</v>
      </c>
      <c r="B6634" t="s">
        <v>8771</v>
      </c>
      <c r="C6634" t="s">
        <v>8772</v>
      </c>
      <c r="D6634" t="s">
        <v>110</v>
      </c>
      <c r="E6634" t="s">
        <v>20</v>
      </c>
      <c r="F6634" t="b">
        <v>0</v>
      </c>
      <c r="G6634" t="s">
        <v>43</v>
      </c>
      <c r="H6634" s="1">
        <v>45742.502199074072</v>
      </c>
      <c r="I6634" t="b">
        <v>1</v>
      </c>
      <c r="J6634" t="b">
        <v>1</v>
      </c>
      <c r="K6634" t="s">
        <v>31</v>
      </c>
      <c r="L6634" t="s">
        <v>22</v>
      </c>
      <c r="M6634">
        <v>94172.203125</v>
      </c>
      <c r="O6634" t="s">
        <v>8773</v>
      </c>
      <c r="P6634" t="s">
        <v>8774</v>
      </c>
    </row>
    <row r="6635" spans="1:16" x14ac:dyDescent="0.35">
      <c r="A6635" t="s">
        <v>6907</v>
      </c>
      <c r="B6635" t="s">
        <v>8775</v>
      </c>
      <c r="C6635" t="s">
        <v>2602</v>
      </c>
      <c r="D6635" t="s">
        <v>36</v>
      </c>
      <c r="E6635" t="s">
        <v>91</v>
      </c>
      <c r="F6635" t="b">
        <v>0</v>
      </c>
      <c r="G6635" t="s">
        <v>52</v>
      </c>
      <c r="H6635" s="1">
        <v>45742.583483796298</v>
      </c>
      <c r="I6635" t="b">
        <v>1</v>
      </c>
      <c r="J6635" t="b">
        <v>0</v>
      </c>
      <c r="K6635" t="s">
        <v>31</v>
      </c>
      <c r="L6635" t="s">
        <v>32</v>
      </c>
      <c r="N6635">
        <v>47.5</v>
      </c>
      <c r="O6635" t="s">
        <v>8776</v>
      </c>
      <c r="P6635" t="s">
        <v>8777</v>
      </c>
    </row>
    <row r="6636" spans="1:16" x14ac:dyDescent="0.35">
      <c r="A6636" t="s">
        <v>6907</v>
      </c>
      <c r="B6636" t="s">
        <v>8778</v>
      </c>
      <c r="C6636" t="s">
        <v>8779</v>
      </c>
      <c r="D6636" t="s">
        <v>573</v>
      </c>
      <c r="E6636" t="s">
        <v>20</v>
      </c>
      <c r="F6636" t="b">
        <v>0</v>
      </c>
      <c r="G6636" t="s">
        <v>52</v>
      </c>
      <c r="H6636" s="1">
        <v>45742.584710648152</v>
      </c>
      <c r="I6636" t="b">
        <v>1</v>
      </c>
      <c r="J6636" t="b">
        <v>1</v>
      </c>
      <c r="K6636" t="s">
        <v>31</v>
      </c>
      <c r="L6636" t="s">
        <v>32</v>
      </c>
      <c r="N6636">
        <v>49.419998168945313</v>
      </c>
      <c r="O6636" t="s">
        <v>8780</v>
      </c>
      <c r="P6636" t="s">
        <v>8781</v>
      </c>
    </row>
    <row r="6637" spans="1:16" x14ac:dyDescent="0.35">
      <c r="A6637" t="s">
        <v>6907</v>
      </c>
      <c r="B6637" t="s">
        <v>8782</v>
      </c>
      <c r="C6637" t="s">
        <v>8749</v>
      </c>
      <c r="D6637" t="s">
        <v>573</v>
      </c>
      <c r="E6637" t="s">
        <v>20</v>
      </c>
      <c r="F6637" t="b">
        <v>0</v>
      </c>
      <c r="G6637" t="s">
        <v>52</v>
      </c>
      <c r="H6637" s="1">
        <v>45742.584826388891</v>
      </c>
      <c r="I6637" t="b">
        <v>0</v>
      </c>
      <c r="J6637" t="b">
        <v>1</v>
      </c>
      <c r="K6637" t="s">
        <v>31</v>
      </c>
      <c r="L6637" t="s">
        <v>32</v>
      </c>
      <c r="N6637">
        <v>61.159996032714837</v>
      </c>
      <c r="O6637" t="s">
        <v>332</v>
      </c>
      <c r="P6637" t="s">
        <v>232</v>
      </c>
    </row>
    <row r="6638" spans="1:16" x14ac:dyDescent="0.35">
      <c r="A6638" t="s">
        <v>6907</v>
      </c>
      <c r="B6638" t="s">
        <v>8393</v>
      </c>
      <c r="C6638" t="s">
        <v>8394</v>
      </c>
      <c r="D6638" t="s">
        <v>573</v>
      </c>
      <c r="E6638" t="s">
        <v>20</v>
      </c>
      <c r="F6638" t="b">
        <v>0</v>
      </c>
      <c r="G6638" t="s">
        <v>52</v>
      </c>
      <c r="H6638" s="1">
        <v>45742.58488425926</v>
      </c>
      <c r="I6638" t="b">
        <v>0</v>
      </c>
      <c r="J6638" t="b">
        <v>1</v>
      </c>
      <c r="K6638" t="s">
        <v>31</v>
      </c>
      <c r="L6638" t="s">
        <v>32</v>
      </c>
      <c r="N6638">
        <v>45.634998321533203</v>
      </c>
      <c r="O6638" t="s">
        <v>8395</v>
      </c>
      <c r="P6638" t="s">
        <v>8396</v>
      </c>
    </row>
    <row r="6639" spans="1:16" x14ac:dyDescent="0.35">
      <c r="A6639" t="s">
        <v>6907</v>
      </c>
      <c r="B6639" t="s">
        <v>6907</v>
      </c>
      <c r="C6639" t="s">
        <v>7314</v>
      </c>
      <c r="D6639" t="s">
        <v>36</v>
      </c>
      <c r="E6639" t="s">
        <v>91</v>
      </c>
      <c r="F6639" t="b">
        <v>0</v>
      </c>
      <c r="G6639" t="s">
        <v>52</v>
      </c>
      <c r="H6639" s="1">
        <v>45742.626516203702</v>
      </c>
      <c r="I6639" t="b">
        <v>1</v>
      </c>
      <c r="J6639" t="b">
        <v>0</v>
      </c>
      <c r="K6639" t="s">
        <v>31</v>
      </c>
      <c r="L6639" t="s">
        <v>32</v>
      </c>
      <c r="N6639">
        <v>67.5</v>
      </c>
      <c r="O6639" t="s">
        <v>8783</v>
      </c>
      <c r="P6639" t="s">
        <v>8784</v>
      </c>
    </row>
    <row r="6640" spans="1:16" x14ac:dyDescent="0.35">
      <c r="A6640" t="s">
        <v>6907</v>
      </c>
      <c r="B6640" t="s">
        <v>8785</v>
      </c>
      <c r="C6640" t="s">
        <v>18</v>
      </c>
      <c r="D6640" t="s">
        <v>6984</v>
      </c>
      <c r="E6640" t="s">
        <v>91</v>
      </c>
      <c r="F6640" t="b">
        <v>1</v>
      </c>
      <c r="G6640" t="s">
        <v>47</v>
      </c>
      <c r="H6640" s="1">
        <v>45742.668321759258</v>
      </c>
      <c r="I6640" t="b">
        <v>1</v>
      </c>
      <c r="J6640" t="b">
        <v>0</v>
      </c>
      <c r="K6640" t="s">
        <v>31</v>
      </c>
      <c r="L6640" t="s">
        <v>32</v>
      </c>
      <c r="N6640">
        <v>77.5</v>
      </c>
      <c r="O6640" t="s">
        <v>6984</v>
      </c>
      <c r="P6640" t="s">
        <v>8786</v>
      </c>
    </row>
    <row r="6641" spans="1:16" x14ac:dyDescent="0.35">
      <c r="A6641" t="s">
        <v>6907</v>
      </c>
      <c r="B6641" t="s">
        <v>8787</v>
      </c>
      <c r="C6641" t="s">
        <v>7586</v>
      </c>
      <c r="D6641" t="s">
        <v>110</v>
      </c>
      <c r="E6641" t="s">
        <v>91</v>
      </c>
      <c r="F6641" t="b">
        <v>0</v>
      </c>
      <c r="G6641" t="s">
        <v>47</v>
      </c>
      <c r="H6641" s="1">
        <v>45742.751689814817</v>
      </c>
      <c r="I6641" t="b">
        <v>1</v>
      </c>
      <c r="J6641" t="b">
        <v>0</v>
      </c>
      <c r="K6641" t="s">
        <v>31</v>
      </c>
      <c r="L6641" t="s">
        <v>32</v>
      </c>
      <c r="N6641">
        <v>65</v>
      </c>
      <c r="O6641" t="s">
        <v>8788</v>
      </c>
      <c r="P6641" t="s">
        <v>8789</v>
      </c>
    </row>
    <row r="6642" spans="1:16" x14ac:dyDescent="0.35">
      <c r="A6642" t="s">
        <v>6907</v>
      </c>
      <c r="B6642" t="s">
        <v>8082</v>
      </c>
      <c r="C6642" t="s">
        <v>4923</v>
      </c>
      <c r="D6642" t="s">
        <v>17488</v>
      </c>
      <c r="E6642" t="s">
        <v>20</v>
      </c>
      <c r="F6642" t="b">
        <v>0</v>
      </c>
      <c r="G6642" t="s">
        <v>52</v>
      </c>
      <c r="H6642" s="1">
        <v>45742.792962962973</v>
      </c>
      <c r="I6642" t="b">
        <v>0</v>
      </c>
      <c r="J6642" t="b">
        <v>0</v>
      </c>
      <c r="K6642" t="s">
        <v>31</v>
      </c>
      <c r="L6642" t="s">
        <v>22</v>
      </c>
      <c r="M6642">
        <v>90000</v>
      </c>
      <c r="O6642" t="s">
        <v>8083</v>
      </c>
      <c r="P6642" t="s">
        <v>8084</v>
      </c>
    </row>
    <row r="6643" spans="1:16" x14ac:dyDescent="0.35">
      <c r="A6643" t="s">
        <v>6907</v>
      </c>
      <c r="B6643" t="s">
        <v>6907</v>
      </c>
      <c r="C6643" t="s">
        <v>8790</v>
      </c>
      <c r="D6643" t="s">
        <v>110</v>
      </c>
      <c r="E6643" t="s">
        <v>20</v>
      </c>
      <c r="F6643" t="b">
        <v>0</v>
      </c>
      <c r="G6643" t="s">
        <v>52</v>
      </c>
      <c r="H6643" s="1">
        <v>45742.793055555558</v>
      </c>
      <c r="I6643" t="b">
        <v>0</v>
      </c>
      <c r="J6643" t="b">
        <v>1</v>
      </c>
      <c r="K6643" t="s">
        <v>31</v>
      </c>
      <c r="L6643" t="s">
        <v>22</v>
      </c>
      <c r="M6643">
        <v>71021.5</v>
      </c>
      <c r="O6643" t="s">
        <v>8791</v>
      </c>
      <c r="P6643" t="s">
        <v>8792</v>
      </c>
    </row>
    <row r="6644" spans="1:16" x14ac:dyDescent="0.35">
      <c r="A6644" t="s">
        <v>6907</v>
      </c>
      <c r="B6644" t="s">
        <v>8793</v>
      </c>
      <c r="C6644" t="s">
        <v>8794</v>
      </c>
      <c r="D6644" t="s">
        <v>573</v>
      </c>
      <c r="E6644" t="s">
        <v>20</v>
      </c>
      <c r="F6644" t="b">
        <v>0</v>
      </c>
      <c r="G6644" t="s">
        <v>52</v>
      </c>
      <c r="H6644" s="1">
        <v>45742.834675925929</v>
      </c>
      <c r="I6644" t="b">
        <v>0</v>
      </c>
      <c r="J6644" t="b">
        <v>1</v>
      </c>
      <c r="K6644" t="s">
        <v>31</v>
      </c>
      <c r="L6644" t="s">
        <v>32</v>
      </c>
      <c r="N6644">
        <v>46.779998779296882</v>
      </c>
      <c r="O6644" t="s">
        <v>3306</v>
      </c>
      <c r="P6644" t="s">
        <v>8795</v>
      </c>
    </row>
    <row r="6645" spans="1:16" x14ac:dyDescent="0.35">
      <c r="A6645" t="s">
        <v>6907</v>
      </c>
      <c r="B6645" t="s">
        <v>8796</v>
      </c>
      <c r="C6645" t="s">
        <v>695</v>
      </c>
      <c r="D6645" t="s">
        <v>573</v>
      </c>
      <c r="E6645" t="s">
        <v>20</v>
      </c>
      <c r="F6645" t="b">
        <v>0</v>
      </c>
      <c r="G6645" t="s">
        <v>52</v>
      </c>
      <c r="H6645" s="1">
        <v>45742.83488425926</v>
      </c>
      <c r="I6645" t="b">
        <v>0</v>
      </c>
      <c r="J6645" t="b">
        <v>1</v>
      </c>
      <c r="K6645" t="s">
        <v>31</v>
      </c>
      <c r="L6645" t="s">
        <v>32</v>
      </c>
      <c r="N6645">
        <v>47.010002136230469</v>
      </c>
      <c r="O6645" t="s">
        <v>4892</v>
      </c>
      <c r="P6645" t="s">
        <v>8797</v>
      </c>
    </row>
    <row r="6646" spans="1:16" x14ac:dyDescent="0.35">
      <c r="A6646" t="s">
        <v>6907</v>
      </c>
      <c r="B6646" t="s">
        <v>7010</v>
      </c>
      <c r="C6646" t="s">
        <v>8101</v>
      </c>
      <c r="D6646" t="s">
        <v>8798</v>
      </c>
      <c r="E6646" t="s">
        <v>20</v>
      </c>
      <c r="F6646" t="b">
        <v>0</v>
      </c>
      <c r="G6646" t="s">
        <v>52</v>
      </c>
      <c r="H6646" s="1">
        <v>45742.876319444447</v>
      </c>
      <c r="I6646" t="b">
        <v>0</v>
      </c>
      <c r="J6646" t="b">
        <v>1</v>
      </c>
      <c r="K6646" t="s">
        <v>31</v>
      </c>
      <c r="L6646" t="s">
        <v>22</v>
      </c>
      <c r="M6646">
        <v>135000</v>
      </c>
      <c r="O6646" t="s">
        <v>1225</v>
      </c>
      <c r="P6646" t="s">
        <v>8799</v>
      </c>
    </row>
    <row r="6647" spans="1:16" x14ac:dyDescent="0.35">
      <c r="A6647" t="s">
        <v>6907</v>
      </c>
      <c r="B6647" t="s">
        <v>7760</v>
      </c>
      <c r="C6647" t="s">
        <v>832</v>
      </c>
      <c r="D6647" t="s">
        <v>110</v>
      </c>
      <c r="E6647" t="s">
        <v>20</v>
      </c>
      <c r="F6647" t="b">
        <v>0</v>
      </c>
      <c r="G6647" t="s">
        <v>52</v>
      </c>
      <c r="H6647" s="1">
        <v>45742.876319444447</v>
      </c>
      <c r="I6647" t="b">
        <v>1</v>
      </c>
      <c r="J6647" t="b">
        <v>0</v>
      </c>
      <c r="K6647" t="s">
        <v>31</v>
      </c>
      <c r="L6647" t="s">
        <v>22</v>
      </c>
      <c r="M6647">
        <v>247500</v>
      </c>
      <c r="O6647" t="s">
        <v>8800</v>
      </c>
      <c r="P6647" t="s">
        <v>8801</v>
      </c>
    </row>
    <row r="6648" spans="1:16" x14ac:dyDescent="0.35">
      <c r="A6648" t="s">
        <v>6907</v>
      </c>
      <c r="B6648" t="s">
        <v>7550</v>
      </c>
      <c r="C6648" t="s">
        <v>8671</v>
      </c>
      <c r="D6648" t="s">
        <v>110</v>
      </c>
      <c r="E6648" t="s">
        <v>20</v>
      </c>
      <c r="F6648" t="b">
        <v>0</v>
      </c>
      <c r="G6648" t="s">
        <v>52</v>
      </c>
      <c r="H6648" s="1">
        <v>45742.918043981481</v>
      </c>
      <c r="I6648" t="b">
        <v>0</v>
      </c>
      <c r="J6648" t="b">
        <v>1</v>
      </c>
      <c r="K6648" t="s">
        <v>31</v>
      </c>
      <c r="L6648" t="s">
        <v>22</v>
      </c>
      <c r="M6648">
        <v>155540</v>
      </c>
      <c r="O6648" t="s">
        <v>8802</v>
      </c>
      <c r="P6648" t="s">
        <v>8803</v>
      </c>
    </row>
    <row r="6649" spans="1:16" x14ac:dyDescent="0.35">
      <c r="A6649" t="s">
        <v>6907</v>
      </c>
      <c r="B6649" t="s">
        <v>8804</v>
      </c>
      <c r="C6649" t="s">
        <v>18</v>
      </c>
      <c r="D6649" t="s">
        <v>29</v>
      </c>
      <c r="E6649" t="s">
        <v>20</v>
      </c>
      <c r="F6649" t="b">
        <v>1</v>
      </c>
      <c r="G6649" t="s">
        <v>47</v>
      </c>
      <c r="H6649" s="1">
        <v>45742.918356481481</v>
      </c>
      <c r="I6649" t="b">
        <v>1</v>
      </c>
      <c r="J6649" t="b">
        <v>0</v>
      </c>
      <c r="K6649" t="s">
        <v>31</v>
      </c>
      <c r="L6649" t="s">
        <v>32</v>
      </c>
      <c r="N6649">
        <v>67.5</v>
      </c>
      <c r="O6649" t="s">
        <v>3689</v>
      </c>
      <c r="P6649" t="s">
        <v>8805</v>
      </c>
    </row>
    <row r="6650" spans="1:16" x14ac:dyDescent="0.35">
      <c r="A6650" t="s">
        <v>6907</v>
      </c>
      <c r="B6650" t="s">
        <v>8806</v>
      </c>
      <c r="C6650" t="s">
        <v>182</v>
      </c>
      <c r="D6650" t="s">
        <v>36</v>
      </c>
      <c r="E6650" t="s">
        <v>20</v>
      </c>
      <c r="F6650" t="b">
        <v>0</v>
      </c>
      <c r="G6650" t="s">
        <v>52</v>
      </c>
      <c r="H6650" s="1">
        <v>45742.959722222222</v>
      </c>
      <c r="I6650" t="b">
        <v>1</v>
      </c>
      <c r="J6650" t="b">
        <v>0</v>
      </c>
      <c r="K6650" t="s">
        <v>31</v>
      </c>
      <c r="L6650" t="s">
        <v>22</v>
      </c>
      <c r="M6650">
        <v>250000</v>
      </c>
      <c r="O6650" t="s">
        <v>8807</v>
      </c>
    </row>
    <row r="6651" spans="1:16" x14ac:dyDescent="0.35">
      <c r="A6651" t="s">
        <v>6907</v>
      </c>
      <c r="B6651" t="s">
        <v>6907</v>
      </c>
      <c r="C6651" t="s">
        <v>7103</v>
      </c>
      <c r="D6651" t="s">
        <v>36</v>
      </c>
      <c r="E6651" t="s">
        <v>20</v>
      </c>
      <c r="F6651" t="b">
        <v>0</v>
      </c>
      <c r="G6651" t="s">
        <v>52</v>
      </c>
      <c r="H6651" s="1">
        <v>45743.001388888893</v>
      </c>
      <c r="I6651" t="b">
        <v>0</v>
      </c>
      <c r="J6651" t="b">
        <v>0</v>
      </c>
      <c r="K6651" t="s">
        <v>31</v>
      </c>
      <c r="L6651" t="s">
        <v>22</v>
      </c>
      <c r="M6651">
        <v>100500</v>
      </c>
      <c r="O6651" t="s">
        <v>8808</v>
      </c>
      <c r="P6651" t="s">
        <v>8809</v>
      </c>
    </row>
    <row r="6652" spans="1:16" x14ac:dyDescent="0.35">
      <c r="A6652" t="s">
        <v>6907</v>
      </c>
      <c r="B6652" t="s">
        <v>8188</v>
      </c>
      <c r="C6652" t="s">
        <v>201</v>
      </c>
      <c r="D6652" t="s">
        <v>110</v>
      </c>
      <c r="E6652" t="s">
        <v>20</v>
      </c>
      <c r="F6652" t="b">
        <v>0</v>
      </c>
      <c r="G6652" t="s">
        <v>43</v>
      </c>
      <c r="H6652" s="1">
        <v>45743.25204861111</v>
      </c>
      <c r="I6652" t="b">
        <v>0</v>
      </c>
      <c r="J6652" t="b">
        <v>0</v>
      </c>
      <c r="K6652" t="s">
        <v>31</v>
      </c>
      <c r="L6652" t="s">
        <v>22</v>
      </c>
      <c r="M6652">
        <v>202500</v>
      </c>
      <c r="O6652" t="s">
        <v>1620</v>
      </c>
      <c r="P6652" t="s">
        <v>8189</v>
      </c>
    </row>
    <row r="6653" spans="1:16" x14ac:dyDescent="0.35">
      <c r="A6653" t="s">
        <v>6907</v>
      </c>
      <c r="B6653" t="s">
        <v>8810</v>
      </c>
      <c r="C6653" t="s">
        <v>51</v>
      </c>
      <c r="D6653" t="s">
        <v>36</v>
      </c>
      <c r="E6653" t="s">
        <v>20</v>
      </c>
      <c r="F6653" t="b">
        <v>0</v>
      </c>
      <c r="G6653" t="s">
        <v>43</v>
      </c>
      <c r="H6653" s="1">
        <v>45743.252557870372</v>
      </c>
      <c r="I6653" t="b">
        <v>0</v>
      </c>
      <c r="J6653" t="b">
        <v>1</v>
      </c>
      <c r="K6653" t="s">
        <v>31</v>
      </c>
      <c r="L6653" t="s">
        <v>22</v>
      </c>
      <c r="M6653">
        <v>149000</v>
      </c>
      <c r="O6653" t="s">
        <v>306</v>
      </c>
      <c r="P6653" t="s">
        <v>8811</v>
      </c>
    </row>
    <row r="6654" spans="1:16" x14ac:dyDescent="0.35">
      <c r="A6654" t="s">
        <v>6907</v>
      </c>
      <c r="B6654" t="s">
        <v>8812</v>
      </c>
      <c r="C6654" t="s">
        <v>707</v>
      </c>
      <c r="D6654" t="s">
        <v>110</v>
      </c>
      <c r="E6654" t="s">
        <v>20</v>
      </c>
      <c r="F6654" t="b">
        <v>0</v>
      </c>
      <c r="G6654" t="s">
        <v>52</v>
      </c>
      <c r="H6654" s="1">
        <v>45743.41851851852</v>
      </c>
      <c r="I6654" t="b">
        <v>1</v>
      </c>
      <c r="J6654" t="b">
        <v>1</v>
      </c>
      <c r="K6654" t="s">
        <v>31</v>
      </c>
      <c r="L6654" t="s">
        <v>22</v>
      </c>
      <c r="M6654">
        <v>130000</v>
      </c>
      <c r="O6654" t="s">
        <v>8813</v>
      </c>
      <c r="P6654" t="s">
        <v>232</v>
      </c>
    </row>
    <row r="6655" spans="1:16" x14ac:dyDescent="0.35">
      <c r="A6655" t="s">
        <v>6907</v>
      </c>
      <c r="B6655" t="s">
        <v>7673</v>
      </c>
      <c r="C6655" t="s">
        <v>707</v>
      </c>
      <c r="D6655" t="s">
        <v>110</v>
      </c>
      <c r="E6655" t="s">
        <v>20</v>
      </c>
      <c r="F6655" t="b">
        <v>0</v>
      </c>
      <c r="G6655" t="s">
        <v>47</v>
      </c>
      <c r="H6655" s="1">
        <v>45743.41909722222</v>
      </c>
      <c r="I6655" t="b">
        <v>1</v>
      </c>
      <c r="J6655" t="b">
        <v>1</v>
      </c>
      <c r="K6655" t="s">
        <v>31</v>
      </c>
      <c r="L6655" t="s">
        <v>22</v>
      </c>
      <c r="M6655">
        <v>135000</v>
      </c>
      <c r="O6655" t="s">
        <v>8813</v>
      </c>
      <c r="P6655" t="s">
        <v>8814</v>
      </c>
    </row>
    <row r="6656" spans="1:16" x14ac:dyDescent="0.35">
      <c r="A6656" t="s">
        <v>6907</v>
      </c>
      <c r="B6656" t="s">
        <v>7167</v>
      </c>
      <c r="C6656" t="s">
        <v>537</v>
      </c>
      <c r="D6656" t="s">
        <v>36</v>
      </c>
      <c r="E6656" t="s">
        <v>20</v>
      </c>
      <c r="F6656" t="b">
        <v>0</v>
      </c>
      <c r="G6656" t="s">
        <v>30</v>
      </c>
      <c r="H6656" s="1">
        <v>45743.542870370373</v>
      </c>
      <c r="I6656" t="b">
        <v>0</v>
      </c>
      <c r="J6656" t="b">
        <v>1</v>
      </c>
      <c r="K6656" t="s">
        <v>31</v>
      </c>
      <c r="L6656" t="s">
        <v>22</v>
      </c>
      <c r="M6656">
        <v>100000</v>
      </c>
      <c r="O6656" t="s">
        <v>8815</v>
      </c>
      <c r="P6656" t="s">
        <v>8816</v>
      </c>
    </row>
    <row r="6657" spans="1:16" x14ac:dyDescent="0.35">
      <c r="A6657" t="s">
        <v>6907</v>
      </c>
      <c r="B6657" t="s">
        <v>8817</v>
      </c>
      <c r="C6657" t="s">
        <v>8818</v>
      </c>
      <c r="D6657" t="s">
        <v>110</v>
      </c>
      <c r="E6657" t="s">
        <v>20</v>
      </c>
      <c r="F6657" t="b">
        <v>0</v>
      </c>
      <c r="G6657" t="s">
        <v>52</v>
      </c>
      <c r="H6657" s="1">
        <v>45743.543657407397</v>
      </c>
      <c r="I6657" t="b">
        <v>0</v>
      </c>
      <c r="J6657" t="b">
        <v>1</v>
      </c>
      <c r="K6657" t="s">
        <v>31</v>
      </c>
      <c r="L6657" t="s">
        <v>22</v>
      </c>
      <c r="M6657">
        <v>117500</v>
      </c>
      <c r="O6657" t="s">
        <v>8819</v>
      </c>
      <c r="P6657" t="s">
        <v>8820</v>
      </c>
    </row>
    <row r="6658" spans="1:16" x14ac:dyDescent="0.35">
      <c r="A6658" t="s">
        <v>6907</v>
      </c>
      <c r="B6658" t="s">
        <v>8821</v>
      </c>
      <c r="C6658" t="s">
        <v>1057</v>
      </c>
      <c r="D6658" t="s">
        <v>573</v>
      </c>
      <c r="E6658" t="s">
        <v>20</v>
      </c>
      <c r="F6658" t="b">
        <v>0</v>
      </c>
      <c r="G6658" t="s">
        <v>52</v>
      </c>
      <c r="H6658" s="1">
        <v>45743.585289351853</v>
      </c>
      <c r="I6658" t="b">
        <v>0</v>
      </c>
      <c r="J6658" t="b">
        <v>1</v>
      </c>
      <c r="K6658" t="s">
        <v>31</v>
      </c>
      <c r="L6658" t="s">
        <v>32</v>
      </c>
      <c r="N6658">
        <v>54.420001983642578</v>
      </c>
      <c r="O6658" t="s">
        <v>8822</v>
      </c>
      <c r="P6658" t="s">
        <v>8823</v>
      </c>
    </row>
    <row r="6659" spans="1:16" x14ac:dyDescent="0.35">
      <c r="A6659" t="s">
        <v>6907</v>
      </c>
      <c r="B6659" t="s">
        <v>8793</v>
      </c>
      <c r="C6659" t="s">
        <v>8794</v>
      </c>
      <c r="D6659" t="s">
        <v>573</v>
      </c>
      <c r="E6659" t="s">
        <v>20</v>
      </c>
      <c r="F6659" t="b">
        <v>0</v>
      </c>
      <c r="G6659" t="s">
        <v>52</v>
      </c>
      <c r="H6659" s="1">
        <v>45743.585312499999</v>
      </c>
      <c r="I6659" t="b">
        <v>0</v>
      </c>
      <c r="J6659" t="b">
        <v>1</v>
      </c>
      <c r="K6659" t="s">
        <v>31</v>
      </c>
      <c r="L6659" t="s">
        <v>32</v>
      </c>
      <c r="N6659">
        <v>46.779998779296882</v>
      </c>
      <c r="O6659" t="s">
        <v>3306</v>
      </c>
      <c r="P6659" t="s">
        <v>8795</v>
      </c>
    </row>
    <row r="6660" spans="1:16" x14ac:dyDescent="0.35">
      <c r="A6660" t="s">
        <v>6907</v>
      </c>
      <c r="B6660" t="s">
        <v>6907</v>
      </c>
      <c r="C6660" t="s">
        <v>8824</v>
      </c>
      <c r="D6660" t="s">
        <v>573</v>
      </c>
      <c r="E6660" t="s">
        <v>20</v>
      </c>
      <c r="F6660" t="b">
        <v>0</v>
      </c>
      <c r="G6660" t="s">
        <v>52</v>
      </c>
      <c r="H6660" s="1">
        <v>45743.585324074083</v>
      </c>
      <c r="I6660" t="b">
        <v>0</v>
      </c>
      <c r="J6660" t="b">
        <v>0</v>
      </c>
      <c r="K6660" t="s">
        <v>31</v>
      </c>
      <c r="L6660" t="s">
        <v>32</v>
      </c>
      <c r="N6660">
        <v>45.745002746582031</v>
      </c>
      <c r="O6660" t="s">
        <v>8515</v>
      </c>
      <c r="P6660" t="s">
        <v>8516</v>
      </c>
    </row>
    <row r="6661" spans="1:16" x14ac:dyDescent="0.35">
      <c r="A6661" t="s">
        <v>6907</v>
      </c>
      <c r="B6661" t="s">
        <v>8087</v>
      </c>
      <c r="C6661" t="s">
        <v>401</v>
      </c>
      <c r="D6661" t="s">
        <v>573</v>
      </c>
      <c r="E6661" t="s">
        <v>20</v>
      </c>
      <c r="F6661" t="b">
        <v>0</v>
      </c>
      <c r="G6661" t="s">
        <v>52</v>
      </c>
      <c r="H6661" s="1">
        <v>45743.585324074083</v>
      </c>
      <c r="I6661" t="b">
        <v>1</v>
      </c>
      <c r="J6661" t="b">
        <v>0</v>
      </c>
      <c r="K6661" t="s">
        <v>31</v>
      </c>
      <c r="L6661" t="s">
        <v>32</v>
      </c>
      <c r="N6661">
        <v>61.159996032714837</v>
      </c>
      <c r="O6661" t="s">
        <v>5239</v>
      </c>
      <c r="P6661" t="s">
        <v>8825</v>
      </c>
    </row>
    <row r="6662" spans="1:16" x14ac:dyDescent="0.35">
      <c r="A6662" t="s">
        <v>6907</v>
      </c>
      <c r="B6662" t="s">
        <v>7505</v>
      </c>
      <c r="C6662" t="s">
        <v>8826</v>
      </c>
      <c r="D6662" t="s">
        <v>573</v>
      </c>
      <c r="E6662" t="s">
        <v>20</v>
      </c>
      <c r="F6662" t="b">
        <v>0</v>
      </c>
      <c r="G6662" t="s">
        <v>52</v>
      </c>
      <c r="H6662" s="1">
        <v>45743.585405092592</v>
      </c>
      <c r="I6662" t="b">
        <v>0</v>
      </c>
      <c r="J6662" t="b">
        <v>1</v>
      </c>
      <c r="K6662" t="s">
        <v>31</v>
      </c>
      <c r="L6662" t="s">
        <v>32</v>
      </c>
      <c r="N6662">
        <v>46.635002136230469</v>
      </c>
      <c r="O6662" t="s">
        <v>601</v>
      </c>
      <c r="P6662" t="s">
        <v>8687</v>
      </c>
    </row>
    <row r="6663" spans="1:16" x14ac:dyDescent="0.35">
      <c r="A6663" t="s">
        <v>6907</v>
      </c>
      <c r="B6663" t="s">
        <v>8690</v>
      </c>
      <c r="C6663" t="s">
        <v>599</v>
      </c>
      <c r="D6663" t="s">
        <v>573</v>
      </c>
      <c r="E6663" t="s">
        <v>20</v>
      </c>
      <c r="F6663" t="b">
        <v>0</v>
      </c>
      <c r="G6663" t="s">
        <v>52</v>
      </c>
      <c r="H6663" s="1">
        <v>45743.585405092592</v>
      </c>
      <c r="I6663" t="b">
        <v>0</v>
      </c>
      <c r="J6663" t="b">
        <v>0</v>
      </c>
      <c r="K6663" t="s">
        <v>31</v>
      </c>
      <c r="L6663" t="s">
        <v>32</v>
      </c>
      <c r="N6663">
        <v>45.654998779296882</v>
      </c>
      <c r="O6663" t="s">
        <v>1620</v>
      </c>
      <c r="P6663" t="s">
        <v>8691</v>
      </c>
    </row>
    <row r="6664" spans="1:16" x14ac:dyDescent="0.35">
      <c r="A6664" t="s">
        <v>6907</v>
      </c>
      <c r="B6664" t="s">
        <v>8827</v>
      </c>
      <c r="C6664" t="s">
        <v>8828</v>
      </c>
      <c r="D6664" t="s">
        <v>573</v>
      </c>
      <c r="E6664" t="s">
        <v>20</v>
      </c>
      <c r="F6664" t="b">
        <v>0</v>
      </c>
      <c r="G6664" t="s">
        <v>52</v>
      </c>
      <c r="H6664" s="1">
        <v>45743.585416666669</v>
      </c>
      <c r="I6664" t="b">
        <v>0</v>
      </c>
      <c r="J6664" t="b">
        <v>1</v>
      </c>
      <c r="K6664" t="s">
        <v>31</v>
      </c>
      <c r="L6664" t="s">
        <v>32</v>
      </c>
      <c r="N6664">
        <v>45.745002746582031</v>
      </c>
      <c r="O6664" t="s">
        <v>8829</v>
      </c>
      <c r="P6664" t="s">
        <v>8830</v>
      </c>
    </row>
    <row r="6665" spans="1:16" x14ac:dyDescent="0.35">
      <c r="A6665" t="s">
        <v>6907</v>
      </c>
      <c r="B6665" t="s">
        <v>8087</v>
      </c>
      <c r="C6665" t="s">
        <v>3004</v>
      </c>
      <c r="D6665" t="s">
        <v>573</v>
      </c>
      <c r="E6665" t="s">
        <v>20</v>
      </c>
      <c r="F6665" t="b">
        <v>0</v>
      </c>
      <c r="G6665" t="s">
        <v>52</v>
      </c>
      <c r="H6665" s="1">
        <v>45743.585416666669</v>
      </c>
      <c r="I6665" t="b">
        <v>0</v>
      </c>
      <c r="J6665" t="b">
        <v>1</v>
      </c>
      <c r="K6665" t="s">
        <v>31</v>
      </c>
      <c r="L6665" t="s">
        <v>32</v>
      </c>
      <c r="N6665">
        <v>57.060001373291023</v>
      </c>
      <c r="O6665" t="s">
        <v>7867</v>
      </c>
      <c r="P6665" t="s">
        <v>8831</v>
      </c>
    </row>
    <row r="6666" spans="1:16" x14ac:dyDescent="0.35">
      <c r="A6666" t="s">
        <v>6907</v>
      </c>
      <c r="B6666" t="s">
        <v>8393</v>
      </c>
      <c r="C6666" t="s">
        <v>6183</v>
      </c>
      <c r="D6666" t="s">
        <v>573</v>
      </c>
      <c r="E6666" t="s">
        <v>20</v>
      </c>
      <c r="F6666" t="b">
        <v>0</v>
      </c>
      <c r="G6666" t="s">
        <v>52</v>
      </c>
      <c r="H6666" s="1">
        <v>45743.585439814808</v>
      </c>
      <c r="I6666" t="b">
        <v>0</v>
      </c>
      <c r="J6666" t="b">
        <v>1</v>
      </c>
      <c r="K6666" t="s">
        <v>31</v>
      </c>
      <c r="L6666" t="s">
        <v>32</v>
      </c>
      <c r="N6666">
        <v>45.260002136230469</v>
      </c>
      <c r="O6666" t="s">
        <v>3618</v>
      </c>
      <c r="P6666" t="s">
        <v>8832</v>
      </c>
    </row>
    <row r="6667" spans="1:16" x14ac:dyDescent="0.35">
      <c r="A6667" t="s">
        <v>6907</v>
      </c>
      <c r="B6667" t="s">
        <v>8796</v>
      </c>
      <c r="C6667" t="s">
        <v>695</v>
      </c>
      <c r="D6667" t="s">
        <v>573</v>
      </c>
      <c r="E6667" t="s">
        <v>20</v>
      </c>
      <c r="F6667" t="b">
        <v>0</v>
      </c>
      <c r="G6667" t="s">
        <v>52</v>
      </c>
      <c r="H6667" s="1">
        <v>45743.585439814808</v>
      </c>
      <c r="I6667" t="b">
        <v>0</v>
      </c>
      <c r="J6667" t="b">
        <v>1</v>
      </c>
      <c r="K6667" t="s">
        <v>31</v>
      </c>
      <c r="L6667" t="s">
        <v>32</v>
      </c>
      <c r="N6667">
        <v>47.010002136230469</v>
      </c>
      <c r="O6667" t="s">
        <v>4892</v>
      </c>
      <c r="P6667" t="s">
        <v>8797</v>
      </c>
    </row>
    <row r="6668" spans="1:16" x14ac:dyDescent="0.35">
      <c r="A6668" t="s">
        <v>6907</v>
      </c>
      <c r="B6668" t="s">
        <v>8386</v>
      </c>
      <c r="C6668" t="s">
        <v>5044</v>
      </c>
      <c r="D6668" t="s">
        <v>573</v>
      </c>
      <c r="E6668" t="s">
        <v>20</v>
      </c>
      <c r="F6668" t="b">
        <v>0</v>
      </c>
      <c r="G6668" t="s">
        <v>52</v>
      </c>
      <c r="H6668" s="1">
        <v>45743.585520833331</v>
      </c>
      <c r="I6668" t="b">
        <v>0</v>
      </c>
      <c r="J6668" t="b">
        <v>1</v>
      </c>
      <c r="K6668" t="s">
        <v>31</v>
      </c>
      <c r="L6668" t="s">
        <v>32</v>
      </c>
      <c r="N6668">
        <v>44.385002136230469</v>
      </c>
      <c r="O6668" t="s">
        <v>601</v>
      </c>
      <c r="P6668" t="s">
        <v>8687</v>
      </c>
    </row>
    <row r="6669" spans="1:16" x14ac:dyDescent="0.35">
      <c r="A6669" t="s">
        <v>6907</v>
      </c>
      <c r="B6669" t="s">
        <v>8833</v>
      </c>
      <c r="C6669" t="s">
        <v>154</v>
      </c>
      <c r="D6669" t="s">
        <v>8834</v>
      </c>
      <c r="E6669" t="s">
        <v>20</v>
      </c>
      <c r="F6669" t="b">
        <v>0</v>
      </c>
      <c r="G6669" t="s">
        <v>68</v>
      </c>
      <c r="H6669" s="1">
        <v>45743.586215277777</v>
      </c>
      <c r="I6669" t="b">
        <v>0</v>
      </c>
      <c r="J6669" t="b">
        <v>0</v>
      </c>
      <c r="K6669" t="s">
        <v>31</v>
      </c>
      <c r="L6669" t="s">
        <v>22</v>
      </c>
      <c r="M6669">
        <v>175000</v>
      </c>
      <c r="O6669" t="s">
        <v>4062</v>
      </c>
      <c r="P6669" t="s">
        <v>8835</v>
      </c>
    </row>
    <row r="6670" spans="1:16" x14ac:dyDescent="0.35">
      <c r="A6670" t="s">
        <v>6907</v>
      </c>
      <c r="B6670" t="s">
        <v>8087</v>
      </c>
      <c r="C6670" t="s">
        <v>517</v>
      </c>
      <c r="D6670" t="s">
        <v>573</v>
      </c>
      <c r="E6670" t="s">
        <v>20</v>
      </c>
      <c r="F6670" t="b">
        <v>0</v>
      </c>
      <c r="G6670" t="s">
        <v>68</v>
      </c>
      <c r="H6670" s="1">
        <v>45743.586331018523</v>
      </c>
      <c r="I6670" t="b">
        <v>0</v>
      </c>
      <c r="J6670" t="b">
        <v>1</v>
      </c>
      <c r="K6670" t="s">
        <v>31</v>
      </c>
      <c r="L6670" t="s">
        <v>32</v>
      </c>
      <c r="N6670">
        <v>61.159996032714837</v>
      </c>
      <c r="O6670" t="s">
        <v>8836</v>
      </c>
      <c r="P6670" t="s">
        <v>8837</v>
      </c>
    </row>
    <row r="6671" spans="1:16" x14ac:dyDescent="0.35">
      <c r="A6671" t="s">
        <v>6907</v>
      </c>
      <c r="B6671" t="s">
        <v>6907</v>
      </c>
      <c r="C6671" t="s">
        <v>132</v>
      </c>
      <c r="D6671" t="s">
        <v>17437</v>
      </c>
      <c r="F6671" t="b">
        <v>0</v>
      </c>
      <c r="G6671" t="s">
        <v>52</v>
      </c>
      <c r="H6671" s="1">
        <v>45743.668611111112</v>
      </c>
      <c r="I6671" t="b">
        <v>1</v>
      </c>
      <c r="J6671" t="b">
        <v>0</v>
      </c>
      <c r="K6671" t="s">
        <v>31</v>
      </c>
      <c r="L6671" t="s">
        <v>32</v>
      </c>
      <c r="N6671">
        <v>93.964996337890625</v>
      </c>
      <c r="O6671" t="s">
        <v>61</v>
      </c>
      <c r="P6671" t="s">
        <v>8838</v>
      </c>
    </row>
    <row r="6672" spans="1:16" x14ac:dyDescent="0.35">
      <c r="A6672" t="s">
        <v>6907</v>
      </c>
      <c r="B6672" t="s">
        <v>6907</v>
      </c>
      <c r="C6672" t="s">
        <v>2712</v>
      </c>
      <c r="D6672" t="s">
        <v>110</v>
      </c>
      <c r="E6672" t="s">
        <v>20</v>
      </c>
      <c r="F6672" t="b">
        <v>0</v>
      </c>
      <c r="G6672" t="s">
        <v>52</v>
      </c>
      <c r="H6672" s="1">
        <v>45743.668668981481</v>
      </c>
      <c r="I6672" t="b">
        <v>0</v>
      </c>
      <c r="J6672" t="b">
        <v>1</v>
      </c>
      <c r="K6672" t="s">
        <v>31</v>
      </c>
      <c r="L6672" t="s">
        <v>22</v>
      </c>
      <c r="M6672">
        <v>100000</v>
      </c>
      <c r="O6672" t="s">
        <v>8839</v>
      </c>
      <c r="P6672" t="s">
        <v>8840</v>
      </c>
    </row>
    <row r="6673" spans="1:16" x14ac:dyDescent="0.35">
      <c r="A6673" t="s">
        <v>6907</v>
      </c>
      <c r="B6673" t="s">
        <v>8841</v>
      </c>
      <c r="C6673" t="s">
        <v>18</v>
      </c>
      <c r="D6673" t="s">
        <v>110</v>
      </c>
      <c r="E6673" t="s">
        <v>91</v>
      </c>
      <c r="F6673" t="b">
        <v>1</v>
      </c>
      <c r="G6673" t="s">
        <v>52</v>
      </c>
      <c r="H6673" s="1">
        <v>45743.710266203707</v>
      </c>
      <c r="I6673" t="b">
        <v>1</v>
      </c>
      <c r="J6673" t="b">
        <v>1</v>
      </c>
      <c r="K6673" t="s">
        <v>31</v>
      </c>
      <c r="L6673" t="s">
        <v>32</v>
      </c>
      <c r="N6673">
        <v>56</v>
      </c>
      <c r="O6673" t="s">
        <v>740</v>
      </c>
      <c r="P6673" t="s">
        <v>8842</v>
      </c>
    </row>
    <row r="6674" spans="1:16" x14ac:dyDescent="0.35">
      <c r="A6674" t="s">
        <v>6907</v>
      </c>
      <c r="B6674" t="s">
        <v>7673</v>
      </c>
      <c r="C6674" t="s">
        <v>8843</v>
      </c>
      <c r="D6674" t="s">
        <v>36</v>
      </c>
      <c r="E6674" t="s">
        <v>20</v>
      </c>
      <c r="F6674" t="b">
        <v>0</v>
      </c>
      <c r="G6674" t="s">
        <v>52</v>
      </c>
      <c r="H6674" s="1">
        <v>45743.710335648153</v>
      </c>
      <c r="I6674" t="b">
        <v>0</v>
      </c>
      <c r="J6674" t="b">
        <v>1</v>
      </c>
      <c r="K6674" t="s">
        <v>31</v>
      </c>
      <c r="L6674" t="s">
        <v>22</v>
      </c>
      <c r="M6674">
        <v>115000</v>
      </c>
      <c r="O6674" t="s">
        <v>8844</v>
      </c>
      <c r="P6674" t="s">
        <v>8845</v>
      </c>
    </row>
    <row r="6675" spans="1:16" x14ac:dyDescent="0.35">
      <c r="A6675" t="s">
        <v>6907</v>
      </c>
      <c r="B6675" t="s">
        <v>8846</v>
      </c>
      <c r="C6675" t="s">
        <v>5343</v>
      </c>
      <c r="D6675" t="s">
        <v>110</v>
      </c>
      <c r="E6675" t="s">
        <v>760</v>
      </c>
      <c r="F6675" t="b">
        <v>0</v>
      </c>
      <c r="G6675" t="s">
        <v>52</v>
      </c>
      <c r="H6675" s="1">
        <v>45743.751979166656</v>
      </c>
      <c r="I6675" t="b">
        <v>1</v>
      </c>
      <c r="J6675" t="b">
        <v>1</v>
      </c>
      <c r="K6675" t="s">
        <v>31</v>
      </c>
      <c r="L6675" t="s">
        <v>32</v>
      </c>
      <c r="N6675">
        <v>60.5</v>
      </c>
      <c r="O6675" t="s">
        <v>4186</v>
      </c>
      <c r="P6675" t="s">
        <v>8847</v>
      </c>
    </row>
    <row r="6676" spans="1:16" x14ac:dyDescent="0.35">
      <c r="A6676" t="s">
        <v>6907</v>
      </c>
      <c r="B6676" t="s">
        <v>7215</v>
      </c>
      <c r="C6676" t="s">
        <v>170</v>
      </c>
      <c r="D6676" t="s">
        <v>110</v>
      </c>
      <c r="E6676" t="s">
        <v>20</v>
      </c>
      <c r="F6676" t="b">
        <v>0</v>
      </c>
      <c r="G6676" t="s">
        <v>52</v>
      </c>
      <c r="H6676" s="1">
        <v>45743.751979166656</v>
      </c>
      <c r="I6676" t="b">
        <v>0</v>
      </c>
      <c r="J6676" t="b">
        <v>0</v>
      </c>
      <c r="K6676" t="s">
        <v>31</v>
      </c>
      <c r="L6676" t="s">
        <v>22</v>
      </c>
      <c r="M6676">
        <v>82500</v>
      </c>
      <c r="O6676" t="s">
        <v>8848</v>
      </c>
      <c r="P6676" t="s">
        <v>8849</v>
      </c>
    </row>
    <row r="6677" spans="1:16" x14ac:dyDescent="0.35">
      <c r="A6677" t="s">
        <v>6907</v>
      </c>
      <c r="B6677" t="s">
        <v>8850</v>
      </c>
      <c r="C6677" t="s">
        <v>245</v>
      </c>
      <c r="D6677" t="s">
        <v>110</v>
      </c>
      <c r="E6677" t="s">
        <v>20</v>
      </c>
      <c r="F6677" t="b">
        <v>0</v>
      </c>
      <c r="G6677" t="s">
        <v>52</v>
      </c>
      <c r="H6677" s="1">
        <v>45743.752002314817</v>
      </c>
      <c r="I6677" t="b">
        <v>0</v>
      </c>
      <c r="J6677" t="b">
        <v>0</v>
      </c>
      <c r="K6677" t="s">
        <v>31</v>
      </c>
      <c r="L6677" t="s">
        <v>22</v>
      </c>
      <c r="M6677">
        <v>130000</v>
      </c>
      <c r="O6677" t="s">
        <v>8851</v>
      </c>
      <c r="P6677" t="s">
        <v>8852</v>
      </c>
    </row>
    <row r="6678" spans="1:16" x14ac:dyDescent="0.35">
      <c r="A6678" t="s">
        <v>6907</v>
      </c>
      <c r="B6678" t="s">
        <v>8853</v>
      </c>
      <c r="C6678" t="s">
        <v>8854</v>
      </c>
      <c r="D6678" t="s">
        <v>36</v>
      </c>
      <c r="E6678" t="s">
        <v>20</v>
      </c>
      <c r="F6678" t="b">
        <v>0</v>
      </c>
      <c r="G6678" t="s">
        <v>52</v>
      </c>
      <c r="H6678" s="1">
        <v>45743.752071759263</v>
      </c>
      <c r="I6678" t="b">
        <v>0</v>
      </c>
      <c r="J6678" t="b">
        <v>0</v>
      </c>
      <c r="K6678" t="s">
        <v>31</v>
      </c>
      <c r="L6678" t="s">
        <v>22</v>
      </c>
      <c r="M6678">
        <v>42500</v>
      </c>
      <c r="O6678" t="s">
        <v>8855</v>
      </c>
      <c r="P6678" t="s">
        <v>8856</v>
      </c>
    </row>
    <row r="6679" spans="1:16" x14ac:dyDescent="0.35">
      <c r="A6679" t="s">
        <v>6907</v>
      </c>
      <c r="B6679" t="s">
        <v>7344</v>
      </c>
      <c r="C6679" t="s">
        <v>599</v>
      </c>
      <c r="D6679" t="s">
        <v>321</v>
      </c>
      <c r="E6679" t="s">
        <v>20</v>
      </c>
      <c r="F6679" t="b">
        <v>0</v>
      </c>
      <c r="G6679" t="s">
        <v>52</v>
      </c>
      <c r="H6679" s="1">
        <v>45743.835266203707</v>
      </c>
      <c r="I6679" t="b">
        <v>1</v>
      </c>
      <c r="J6679" t="b">
        <v>1</v>
      </c>
      <c r="K6679" t="s">
        <v>31</v>
      </c>
      <c r="L6679" t="s">
        <v>22</v>
      </c>
      <c r="M6679">
        <v>120000</v>
      </c>
      <c r="O6679" t="s">
        <v>2927</v>
      </c>
      <c r="P6679" t="s">
        <v>6991</v>
      </c>
    </row>
    <row r="6680" spans="1:16" x14ac:dyDescent="0.35">
      <c r="A6680" t="s">
        <v>6907</v>
      </c>
      <c r="B6680" t="s">
        <v>6916</v>
      </c>
      <c r="C6680" t="s">
        <v>124</v>
      </c>
      <c r="D6680" t="s">
        <v>36</v>
      </c>
      <c r="E6680" t="s">
        <v>20</v>
      </c>
      <c r="F6680" t="b">
        <v>0</v>
      </c>
      <c r="G6680" t="s">
        <v>47</v>
      </c>
      <c r="H6680" s="1">
        <v>45744.293240740742</v>
      </c>
      <c r="I6680" t="b">
        <v>0</v>
      </c>
      <c r="J6680" t="b">
        <v>0</v>
      </c>
      <c r="K6680" t="s">
        <v>31</v>
      </c>
      <c r="L6680" t="s">
        <v>22</v>
      </c>
      <c r="M6680">
        <v>171269.5</v>
      </c>
      <c r="O6680" t="s">
        <v>125</v>
      </c>
      <c r="P6680" t="s">
        <v>8857</v>
      </c>
    </row>
    <row r="6681" spans="1:16" x14ac:dyDescent="0.35">
      <c r="A6681" t="s">
        <v>6907</v>
      </c>
      <c r="B6681" t="s">
        <v>8858</v>
      </c>
      <c r="C6681" t="s">
        <v>8859</v>
      </c>
      <c r="D6681" t="s">
        <v>42</v>
      </c>
      <c r="E6681" t="s">
        <v>20</v>
      </c>
      <c r="F6681" t="b">
        <v>0</v>
      </c>
      <c r="G6681" t="s">
        <v>47</v>
      </c>
      <c r="H6681" s="1">
        <v>45744.334826388891</v>
      </c>
      <c r="I6681" t="b">
        <v>0</v>
      </c>
      <c r="J6681" t="b">
        <v>0</v>
      </c>
      <c r="K6681" t="s">
        <v>31</v>
      </c>
      <c r="L6681" t="s">
        <v>32</v>
      </c>
      <c r="N6681">
        <v>86.949996948242188</v>
      </c>
      <c r="O6681" t="s">
        <v>8860</v>
      </c>
      <c r="P6681" t="s">
        <v>8861</v>
      </c>
    </row>
    <row r="6682" spans="1:16" x14ac:dyDescent="0.35">
      <c r="A6682" t="s">
        <v>6907</v>
      </c>
      <c r="B6682" t="s">
        <v>8862</v>
      </c>
      <c r="C6682" t="s">
        <v>1346</v>
      </c>
      <c r="D6682" t="s">
        <v>249</v>
      </c>
      <c r="E6682" t="s">
        <v>20</v>
      </c>
      <c r="F6682" t="b">
        <v>0</v>
      </c>
      <c r="G6682" t="s">
        <v>1346</v>
      </c>
      <c r="H6682" s="1">
        <v>45744.392256944448</v>
      </c>
      <c r="I6682" t="b">
        <v>0</v>
      </c>
      <c r="J6682" t="b">
        <v>0</v>
      </c>
      <c r="K6682" t="s">
        <v>1346</v>
      </c>
      <c r="L6682" t="s">
        <v>22</v>
      </c>
      <c r="M6682">
        <v>95400</v>
      </c>
      <c r="O6682" t="s">
        <v>8863</v>
      </c>
      <c r="P6682" t="s">
        <v>8864</v>
      </c>
    </row>
    <row r="6683" spans="1:16" x14ac:dyDescent="0.35">
      <c r="A6683" t="s">
        <v>6907</v>
      </c>
      <c r="B6683" t="s">
        <v>7673</v>
      </c>
      <c r="C6683" t="s">
        <v>8843</v>
      </c>
      <c r="D6683" t="s">
        <v>29</v>
      </c>
      <c r="E6683" t="s">
        <v>20</v>
      </c>
      <c r="F6683" t="b">
        <v>0</v>
      </c>
      <c r="G6683" t="s">
        <v>47</v>
      </c>
      <c r="H6683" s="1">
        <v>45744.418171296304</v>
      </c>
      <c r="I6683" t="b">
        <v>0</v>
      </c>
      <c r="J6683" t="b">
        <v>1</v>
      </c>
      <c r="K6683" t="s">
        <v>31</v>
      </c>
      <c r="L6683" t="s">
        <v>22</v>
      </c>
      <c r="M6683">
        <v>115000</v>
      </c>
      <c r="O6683" t="s">
        <v>8844</v>
      </c>
      <c r="P6683" t="s">
        <v>8845</v>
      </c>
    </row>
    <row r="6684" spans="1:16" x14ac:dyDescent="0.35">
      <c r="A6684" t="s">
        <v>6907</v>
      </c>
      <c r="B6684" t="s">
        <v>7491</v>
      </c>
      <c r="C6684" t="s">
        <v>8709</v>
      </c>
      <c r="D6684" t="s">
        <v>36</v>
      </c>
      <c r="E6684" t="s">
        <v>436</v>
      </c>
      <c r="F6684" t="b">
        <v>0</v>
      </c>
      <c r="G6684" t="s">
        <v>47</v>
      </c>
      <c r="H6684" s="1">
        <v>45744.501643518517</v>
      </c>
      <c r="I6684" t="b">
        <v>0</v>
      </c>
      <c r="J6684" t="b">
        <v>0</v>
      </c>
      <c r="K6684" t="s">
        <v>31</v>
      </c>
      <c r="L6684" t="s">
        <v>22</v>
      </c>
      <c r="M6684">
        <v>66500</v>
      </c>
      <c r="O6684" t="s">
        <v>77</v>
      </c>
      <c r="P6684" t="s">
        <v>1174</v>
      </c>
    </row>
    <row r="6685" spans="1:16" x14ac:dyDescent="0.35">
      <c r="A6685" t="s">
        <v>6907</v>
      </c>
      <c r="B6685" t="s">
        <v>8517</v>
      </c>
      <c r="C6685" t="s">
        <v>1610</v>
      </c>
      <c r="D6685" t="s">
        <v>573</v>
      </c>
      <c r="E6685" t="s">
        <v>20</v>
      </c>
      <c r="F6685" t="b">
        <v>0</v>
      </c>
      <c r="G6685" t="s">
        <v>171</v>
      </c>
      <c r="H6685" s="1">
        <v>45744.57203703704</v>
      </c>
      <c r="I6685" t="b">
        <v>0</v>
      </c>
      <c r="J6685" t="b">
        <v>1</v>
      </c>
      <c r="K6685" t="s">
        <v>31</v>
      </c>
      <c r="L6685" t="s">
        <v>32</v>
      </c>
      <c r="N6685">
        <v>46.055000305175781</v>
      </c>
      <c r="O6685" t="s">
        <v>2920</v>
      </c>
      <c r="P6685" t="s">
        <v>8496</v>
      </c>
    </row>
    <row r="6686" spans="1:16" x14ac:dyDescent="0.35">
      <c r="A6686" t="s">
        <v>6907</v>
      </c>
      <c r="B6686" t="s">
        <v>7505</v>
      </c>
      <c r="C6686" t="s">
        <v>8865</v>
      </c>
      <c r="D6686" t="s">
        <v>573</v>
      </c>
      <c r="E6686" t="s">
        <v>20</v>
      </c>
      <c r="F6686" t="b">
        <v>0</v>
      </c>
      <c r="G6686" t="s">
        <v>47</v>
      </c>
      <c r="H6686" s="1">
        <v>45744.584768518522</v>
      </c>
      <c r="I6686" t="b">
        <v>0</v>
      </c>
      <c r="J6686" t="b">
        <v>1</v>
      </c>
      <c r="K6686" t="s">
        <v>31</v>
      </c>
      <c r="L6686" t="s">
        <v>32</v>
      </c>
      <c r="N6686">
        <v>30.505001068115231</v>
      </c>
      <c r="O6686" t="s">
        <v>601</v>
      </c>
      <c r="P6686" t="s">
        <v>8687</v>
      </c>
    </row>
    <row r="6687" spans="1:16" x14ac:dyDescent="0.35">
      <c r="A6687" t="s">
        <v>6907</v>
      </c>
      <c r="B6687" t="s">
        <v>8061</v>
      </c>
      <c r="C6687" t="s">
        <v>182</v>
      </c>
      <c r="D6687" t="s">
        <v>573</v>
      </c>
      <c r="E6687" t="s">
        <v>20</v>
      </c>
      <c r="F6687" t="b">
        <v>0</v>
      </c>
      <c r="G6687" t="s">
        <v>47</v>
      </c>
      <c r="H6687" s="1">
        <v>45744.584768518522</v>
      </c>
      <c r="I6687" t="b">
        <v>0</v>
      </c>
      <c r="J6687" t="b">
        <v>1</v>
      </c>
      <c r="K6687" t="s">
        <v>31</v>
      </c>
      <c r="L6687" t="s">
        <v>32</v>
      </c>
      <c r="N6687">
        <v>62.560001373291023</v>
      </c>
      <c r="O6687" t="s">
        <v>1324</v>
      </c>
      <c r="P6687" t="s">
        <v>7134</v>
      </c>
    </row>
    <row r="6688" spans="1:16" x14ac:dyDescent="0.35">
      <c r="A6688" t="s">
        <v>6907</v>
      </c>
      <c r="B6688" t="s">
        <v>8085</v>
      </c>
      <c r="C6688" t="s">
        <v>8866</v>
      </c>
      <c r="D6688" t="s">
        <v>573</v>
      </c>
      <c r="E6688" t="s">
        <v>20</v>
      </c>
      <c r="F6688" t="b">
        <v>0</v>
      </c>
      <c r="G6688" t="s">
        <v>47</v>
      </c>
      <c r="H6688" s="1">
        <v>45744.584826388891</v>
      </c>
      <c r="I6688" t="b">
        <v>0</v>
      </c>
      <c r="J6688" t="b">
        <v>1</v>
      </c>
      <c r="K6688" t="s">
        <v>31</v>
      </c>
      <c r="L6688" t="s">
        <v>32</v>
      </c>
      <c r="N6688">
        <v>45.745002746582031</v>
      </c>
      <c r="O6688" t="s">
        <v>8519</v>
      </c>
      <c r="P6688" t="s">
        <v>8520</v>
      </c>
    </row>
    <row r="6689" spans="1:16" x14ac:dyDescent="0.35">
      <c r="A6689" t="s">
        <v>6907</v>
      </c>
      <c r="B6689" t="s">
        <v>6907</v>
      </c>
      <c r="C6689" t="s">
        <v>8867</v>
      </c>
      <c r="D6689" t="s">
        <v>573</v>
      </c>
      <c r="E6689" t="s">
        <v>20</v>
      </c>
      <c r="F6689" t="b">
        <v>0</v>
      </c>
      <c r="G6689" t="s">
        <v>47</v>
      </c>
      <c r="H6689" s="1">
        <v>45744.584837962961</v>
      </c>
      <c r="I6689" t="b">
        <v>0</v>
      </c>
      <c r="J6689" t="b">
        <v>0</v>
      </c>
      <c r="K6689" t="s">
        <v>31</v>
      </c>
      <c r="L6689" t="s">
        <v>32</v>
      </c>
      <c r="N6689">
        <v>45.745002746582031</v>
      </c>
      <c r="O6689" t="s">
        <v>8868</v>
      </c>
      <c r="P6689" t="s">
        <v>8869</v>
      </c>
    </row>
    <row r="6690" spans="1:16" x14ac:dyDescent="0.35">
      <c r="A6690" t="s">
        <v>6907</v>
      </c>
      <c r="B6690" t="s">
        <v>8541</v>
      </c>
      <c r="C6690" t="s">
        <v>8824</v>
      </c>
      <c r="D6690" t="s">
        <v>573</v>
      </c>
      <c r="E6690" t="s">
        <v>20</v>
      </c>
      <c r="F6690" t="b">
        <v>0</v>
      </c>
      <c r="G6690" t="s">
        <v>47</v>
      </c>
      <c r="H6690" s="1">
        <v>45744.584849537037</v>
      </c>
      <c r="I6690" t="b">
        <v>0</v>
      </c>
      <c r="J6690" t="b">
        <v>0</v>
      </c>
      <c r="K6690" t="s">
        <v>31</v>
      </c>
      <c r="L6690" t="s">
        <v>32</v>
      </c>
      <c r="N6690">
        <v>45.745002746582031</v>
      </c>
      <c r="O6690" t="s">
        <v>8515</v>
      </c>
      <c r="P6690" t="s">
        <v>8542</v>
      </c>
    </row>
    <row r="6691" spans="1:16" x14ac:dyDescent="0.35">
      <c r="A6691" t="s">
        <v>6907</v>
      </c>
      <c r="B6691" t="s">
        <v>8386</v>
      </c>
      <c r="C6691" t="s">
        <v>8870</v>
      </c>
      <c r="D6691" t="s">
        <v>573</v>
      </c>
      <c r="E6691" t="s">
        <v>20</v>
      </c>
      <c r="F6691" t="b">
        <v>0</v>
      </c>
      <c r="G6691" t="s">
        <v>47</v>
      </c>
      <c r="H6691" s="1">
        <v>45744.584872685176</v>
      </c>
      <c r="I6691" t="b">
        <v>0</v>
      </c>
      <c r="J6691" t="b">
        <v>1</v>
      </c>
      <c r="K6691" t="s">
        <v>31</v>
      </c>
      <c r="L6691" t="s">
        <v>32</v>
      </c>
      <c r="N6691">
        <v>40.675003051757813</v>
      </c>
      <c r="O6691" t="s">
        <v>601</v>
      </c>
      <c r="P6691" t="s">
        <v>8687</v>
      </c>
    </row>
    <row r="6692" spans="1:16" x14ac:dyDescent="0.35">
      <c r="A6692" t="s">
        <v>6907</v>
      </c>
      <c r="B6692" t="s">
        <v>8871</v>
      </c>
      <c r="C6692" t="s">
        <v>8872</v>
      </c>
      <c r="D6692" t="s">
        <v>573</v>
      </c>
      <c r="E6692" t="s">
        <v>20</v>
      </c>
      <c r="F6692" t="b">
        <v>0</v>
      </c>
      <c r="G6692" t="s">
        <v>47</v>
      </c>
      <c r="H6692" s="1">
        <v>45744.584872685176</v>
      </c>
      <c r="I6692" t="b">
        <v>0</v>
      </c>
      <c r="J6692" t="b">
        <v>1</v>
      </c>
      <c r="K6692" t="s">
        <v>31</v>
      </c>
      <c r="L6692" t="s">
        <v>32</v>
      </c>
      <c r="N6692">
        <v>45.745002746582031</v>
      </c>
      <c r="O6692" t="s">
        <v>8873</v>
      </c>
      <c r="P6692" t="s">
        <v>8874</v>
      </c>
    </row>
    <row r="6693" spans="1:16" x14ac:dyDescent="0.35">
      <c r="A6693" t="s">
        <v>6907</v>
      </c>
      <c r="B6693" t="s">
        <v>8875</v>
      </c>
      <c r="C6693" t="s">
        <v>193</v>
      </c>
      <c r="D6693" t="s">
        <v>573</v>
      </c>
      <c r="E6693" t="s">
        <v>20</v>
      </c>
      <c r="F6693" t="b">
        <v>0</v>
      </c>
      <c r="G6693" t="s">
        <v>47</v>
      </c>
      <c r="H6693" s="1">
        <v>45744.58489583333</v>
      </c>
      <c r="I6693" t="b">
        <v>1</v>
      </c>
      <c r="J6693" t="b">
        <v>1</v>
      </c>
      <c r="K6693" t="s">
        <v>31</v>
      </c>
      <c r="L6693" t="s">
        <v>32</v>
      </c>
      <c r="N6693">
        <v>61.159996032714837</v>
      </c>
      <c r="O6693" t="s">
        <v>8876</v>
      </c>
      <c r="P6693" t="s">
        <v>8877</v>
      </c>
    </row>
    <row r="6694" spans="1:16" x14ac:dyDescent="0.35">
      <c r="A6694" t="s">
        <v>6907</v>
      </c>
      <c r="B6694" t="s">
        <v>8087</v>
      </c>
      <c r="C6694" t="s">
        <v>142</v>
      </c>
      <c r="D6694" t="s">
        <v>573</v>
      </c>
      <c r="E6694" t="s">
        <v>20</v>
      </c>
      <c r="F6694" t="b">
        <v>0</v>
      </c>
      <c r="G6694" t="s">
        <v>47</v>
      </c>
      <c r="H6694" s="1">
        <v>45744.58494212963</v>
      </c>
      <c r="I6694" t="b">
        <v>0</v>
      </c>
      <c r="J6694" t="b">
        <v>1</v>
      </c>
      <c r="K6694" t="s">
        <v>31</v>
      </c>
      <c r="L6694" t="s">
        <v>32</v>
      </c>
      <c r="N6694">
        <v>61.735000610351563</v>
      </c>
      <c r="O6694" t="s">
        <v>5191</v>
      </c>
      <c r="P6694" t="s">
        <v>8878</v>
      </c>
    </row>
    <row r="6695" spans="1:16" x14ac:dyDescent="0.35">
      <c r="A6695" t="s">
        <v>6907</v>
      </c>
      <c r="B6695" t="s">
        <v>8879</v>
      </c>
      <c r="C6695" t="s">
        <v>649</v>
      </c>
      <c r="D6695" t="s">
        <v>17448</v>
      </c>
      <c r="E6695" t="s">
        <v>20</v>
      </c>
      <c r="F6695" t="b">
        <v>0</v>
      </c>
      <c r="G6695" t="s">
        <v>68</v>
      </c>
      <c r="H6695" s="1">
        <v>45744.585439814808</v>
      </c>
      <c r="I6695" t="b">
        <v>0</v>
      </c>
      <c r="J6695" t="b">
        <v>1</v>
      </c>
      <c r="K6695" t="s">
        <v>31</v>
      </c>
      <c r="L6695" t="s">
        <v>22</v>
      </c>
      <c r="M6695">
        <v>132500</v>
      </c>
      <c r="O6695" t="s">
        <v>1195</v>
      </c>
      <c r="P6695" t="s">
        <v>3981</v>
      </c>
    </row>
    <row r="6696" spans="1:16" x14ac:dyDescent="0.35">
      <c r="A6696" t="s">
        <v>6907</v>
      </c>
      <c r="B6696" t="s">
        <v>8087</v>
      </c>
      <c r="C6696" t="s">
        <v>8106</v>
      </c>
      <c r="D6696" t="s">
        <v>573</v>
      </c>
      <c r="E6696" t="s">
        <v>20</v>
      </c>
      <c r="F6696" t="b">
        <v>0</v>
      </c>
      <c r="G6696" t="s">
        <v>68</v>
      </c>
      <c r="H6696" s="1">
        <v>45744.585613425923</v>
      </c>
      <c r="I6696" t="b">
        <v>0</v>
      </c>
      <c r="J6696" t="b">
        <v>0</v>
      </c>
      <c r="K6696" t="s">
        <v>31</v>
      </c>
      <c r="L6696" t="s">
        <v>32</v>
      </c>
      <c r="N6696">
        <v>45.745002746582031</v>
      </c>
      <c r="O6696" t="s">
        <v>8107</v>
      </c>
      <c r="P6696" t="s">
        <v>8108</v>
      </c>
    </row>
    <row r="6697" spans="1:16" x14ac:dyDescent="0.35">
      <c r="A6697" t="s">
        <v>6907</v>
      </c>
      <c r="B6697" t="s">
        <v>8880</v>
      </c>
      <c r="C6697" t="s">
        <v>8881</v>
      </c>
      <c r="D6697" t="s">
        <v>249</v>
      </c>
      <c r="E6697" t="s">
        <v>20</v>
      </c>
      <c r="F6697" t="b">
        <v>0</v>
      </c>
      <c r="G6697" t="s">
        <v>948</v>
      </c>
      <c r="H6697" s="1">
        <v>45744.647800925923</v>
      </c>
      <c r="I6697" t="b">
        <v>0</v>
      </c>
      <c r="J6697" t="b">
        <v>0</v>
      </c>
      <c r="K6697" t="s">
        <v>948</v>
      </c>
      <c r="L6697" t="s">
        <v>22</v>
      </c>
      <c r="M6697">
        <v>70000</v>
      </c>
      <c r="O6697" t="s">
        <v>8882</v>
      </c>
      <c r="P6697" t="s">
        <v>8883</v>
      </c>
    </row>
    <row r="6698" spans="1:16" x14ac:dyDescent="0.35">
      <c r="A6698" t="s">
        <v>6907</v>
      </c>
      <c r="B6698" t="s">
        <v>8884</v>
      </c>
      <c r="C6698" t="s">
        <v>6980</v>
      </c>
      <c r="D6698" t="s">
        <v>110</v>
      </c>
      <c r="E6698" t="s">
        <v>760</v>
      </c>
      <c r="F6698" t="b">
        <v>0</v>
      </c>
      <c r="G6698" t="s">
        <v>47</v>
      </c>
      <c r="H6698" s="1">
        <v>45744.709745370368</v>
      </c>
      <c r="I6698" t="b">
        <v>0</v>
      </c>
      <c r="J6698" t="b">
        <v>0</v>
      </c>
      <c r="K6698" t="s">
        <v>31</v>
      </c>
      <c r="L6698" t="s">
        <v>32</v>
      </c>
      <c r="N6698">
        <v>60.279998779296882</v>
      </c>
      <c r="O6698" t="s">
        <v>8885</v>
      </c>
      <c r="P6698" t="s">
        <v>8886</v>
      </c>
    </row>
    <row r="6699" spans="1:16" x14ac:dyDescent="0.35">
      <c r="A6699" t="s">
        <v>6907</v>
      </c>
      <c r="B6699" t="s">
        <v>8887</v>
      </c>
      <c r="C6699" t="s">
        <v>154</v>
      </c>
      <c r="D6699" t="s">
        <v>110</v>
      </c>
      <c r="E6699" t="s">
        <v>20</v>
      </c>
      <c r="F6699" t="b">
        <v>0</v>
      </c>
      <c r="G6699" t="s">
        <v>30</v>
      </c>
      <c r="H6699" s="1">
        <v>45744.710844907408</v>
      </c>
      <c r="I6699" t="b">
        <v>1</v>
      </c>
      <c r="J6699" t="b">
        <v>0</v>
      </c>
      <c r="K6699" t="s">
        <v>31</v>
      </c>
      <c r="L6699" t="s">
        <v>22</v>
      </c>
      <c r="M6699">
        <v>139500</v>
      </c>
      <c r="O6699" t="s">
        <v>8888</v>
      </c>
      <c r="P6699" t="s">
        <v>8889</v>
      </c>
    </row>
    <row r="6700" spans="1:16" x14ac:dyDescent="0.35">
      <c r="A6700" t="s">
        <v>6907</v>
      </c>
      <c r="B6700" t="s">
        <v>8890</v>
      </c>
      <c r="C6700" t="s">
        <v>18</v>
      </c>
      <c r="D6700" t="s">
        <v>29</v>
      </c>
      <c r="E6700" t="s">
        <v>91</v>
      </c>
      <c r="F6700" t="b">
        <v>1</v>
      </c>
      <c r="G6700" t="s">
        <v>68</v>
      </c>
      <c r="H6700" s="1">
        <v>45744.793773148151</v>
      </c>
      <c r="I6700" t="b">
        <v>1</v>
      </c>
      <c r="J6700" t="b">
        <v>1</v>
      </c>
      <c r="K6700" t="s">
        <v>31</v>
      </c>
      <c r="L6700" t="s">
        <v>32</v>
      </c>
      <c r="N6700">
        <v>52.5</v>
      </c>
      <c r="O6700" t="s">
        <v>2096</v>
      </c>
      <c r="P6700" t="s">
        <v>8891</v>
      </c>
    </row>
    <row r="6701" spans="1:16" x14ac:dyDescent="0.35">
      <c r="A6701" t="s">
        <v>6907</v>
      </c>
      <c r="B6701" t="s">
        <v>6907</v>
      </c>
      <c r="C6701" t="s">
        <v>8892</v>
      </c>
      <c r="D6701" t="s">
        <v>8893</v>
      </c>
      <c r="E6701" t="s">
        <v>20</v>
      </c>
      <c r="F6701" t="b">
        <v>0</v>
      </c>
      <c r="G6701" t="s">
        <v>47</v>
      </c>
      <c r="H6701" s="1">
        <v>45744.834768518522</v>
      </c>
      <c r="I6701" t="b">
        <v>0</v>
      </c>
      <c r="J6701" t="b">
        <v>0</v>
      </c>
      <c r="K6701" t="s">
        <v>31</v>
      </c>
      <c r="L6701" t="s">
        <v>22</v>
      </c>
      <c r="M6701">
        <v>127500</v>
      </c>
      <c r="O6701" t="s">
        <v>8893</v>
      </c>
      <c r="P6701" t="s">
        <v>8894</v>
      </c>
    </row>
    <row r="6702" spans="1:16" x14ac:dyDescent="0.35">
      <c r="A6702" t="s">
        <v>6907</v>
      </c>
      <c r="B6702" t="s">
        <v>8895</v>
      </c>
      <c r="C6702" t="s">
        <v>4574</v>
      </c>
      <c r="D6702" t="s">
        <v>110</v>
      </c>
      <c r="E6702" t="s">
        <v>91</v>
      </c>
      <c r="F6702" t="b">
        <v>0</v>
      </c>
      <c r="G6702" t="s">
        <v>47</v>
      </c>
      <c r="H6702" s="1">
        <v>45744.834826388891</v>
      </c>
      <c r="I6702" t="b">
        <v>1</v>
      </c>
      <c r="J6702" t="b">
        <v>0</v>
      </c>
      <c r="K6702" t="s">
        <v>31</v>
      </c>
      <c r="L6702" t="s">
        <v>32</v>
      </c>
      <c r="N6702">
        <v>47.5</v>
      </c>
      <c r="O6702" t="s">
        <v>284</v>
      </c>
    </row>
    <row r="6703" spans="1:16" x14ac:dyDescent="0.35">
      <c r="A6703" t="s">
        <v>6907</v>
      </c>
      <c r="B6703" t="s">
        <v>8495</v>
      </c>
      <c r="C6703" t="s">
        <v>8865</v>
      </c>
      <c r="D6703" t="s">
        <v>573</v>
      </c>
      <c r="E6703" t="s">
        <v>20</v>
      </c>
      <c r="F6703" t="b">
        <v>0</v>
      </c>
      <c r="G6703" t="s">
        <v>43</v>
      </c>
      <c r="H6703" s="1">
        <v>45744.83520833333</v>
      </c>
      <c r="I6703" t="b">
        <v>0</v>
      </c>
      <c r="J6703" t="b">
        <v>1</v>
      </c>
      <c r="K6703" t="s">
        <v>31</v>
      </c>
      <c r="L6703" t="s">
        <v>32</v>
      </c>
      <c r="N6703">
        <v>30.505001068115231</v>
      </c>
      <c r="O6703" t="s">
        <v>2920</v>
      </c>
      <c r="P6703" t="s">
        <v>8496</v>
      </c>
    </row>
    <row r="6704" spans="1:16" x14ac:dyDescent="0.35">
      <c r="A6704" t="s">
        <v>6907</v>
      </c>
      <c r="B6704" t="s">
        <v>8896</v>
      </c>
      <c r="C6704" t="s">
        <v>18</v>
      </c>
      <c r="D6704" t="s">
        <v>29</v>
      </c>
      <c r="F6704" t="b">
        <v>1</v>
      </c>
      <c r="G6704" t="s">
        <v>43</v>
      </c>
      <c r="H6704" s="1">
        <v>45744.876747685194</v>
      </c>
      <c r="I6704" t="b">
        <v>1</v>
      </c>
      <c r="J6704" t="b">
        <v>0</v>
      </c>
      <c r="K6704" t="s">
        <v>31</v>
      </c>
      <c r="L6704" t="s">
        <v>32</v>
      </c>
      <c r="N6704">
        <v>94.519996643066406</v>
      </c>
      <c r="O6704" t="s">
        <v>8897</v>
      </c>
      <c r="P6704" t="s">
        <v>8898</v>
      </c>
    </row>
    <row r="6705" spans="1:16" x14ac:dyDescent="0.35">
      <c r="A6705" t="s">
        <v>6907</v>
      </c>
      <c r="B6705" t="s">
        <v>8899</v>
      </c>
      <c r="C6705" t="s">
        <v>6500</v>
      </c>
      <c r="D6705" t="s">
        <v>110</v>
      </c>
      <c r="E6705" t="s">
        <v>91</v>
      </c>
      <c r="F6705" t="b">
        <v>0</v>
      </c>
      <c r="G6705" t="s">
        <v>47</v>
      </c>
      <c r="H6705" s="1">
        <v>45744.918124999997</v>
      </c>
      <c r="I6705" t="b">
        <v>0</v>
      </c>
      <c r="J6705" t="b">
        <v>0</v>
      </c>
      <c r="K6705" t="s">
        <v>31</v>
      </c>
      <c r="L6705" t="s">
        <v>32</v>
      </c>
      <c r="N6705">
        <v>40</v>
      </c>
      <c r="O6705" t="s">
        <v>8900</v>
      </c>
      <c r="P6705" t="s">
        <v>6502</v>
      </c>
    </row>
    <row r="6706" spans="1:16" x14ac:dyDescent="0.35">
      <c r="A6706" t="s">
        <v>6907</v>
      </c>
      <c r="B6706" t="s">
        <v>8901</v>
      </c>
      <c r="C6706" t="s">
        <v>132</v>
      </c>
      <c r="D6706" t="s">
        <v>573</v>
      </c>
      <c r="E6706" t="s">
        <v>296</v>
      </c>
      <c r="F6706" t="b">
        <v>0</v>
      </c>
      <c r="G6706" t="s">
        <v>47</v>
      </c>
      <c r="H6706" s="1">
        <v>45744.918298611112</v>
      </c>
      <c r="I6706" t="b">
        <v>0</v>
      </c>
      <c r="J6706" t="b">
        <v>1</v>
      </c>
      <c r="K6706" t="s">
        <v>31</v>
      </c>
      <c r="L6706" t="s">
        <v>32</v>
      </c>
      <c r="N6706">
        <v>57.060001373291023</v>
      </c>
      <c r="O6706" t="s">
        <v>8902</v>
      </c>
      <c r="P6706" t="s">
        <v>8903</v>
      </c>
    </row>
    <row r="6707" spans="1:16" x14ac:dyDescent="0.35">
      <c r="A6707" t="s">
        <v>6907</v>
      </c>
      <c r="B6707" t="s">
        <v>8904</v>
      </c>
      <c r="C6707" t="s">
        <v>7709</v>
      </c>
      <c r="D6707" t="s">
        <v>573</v>
      </c>
      <c r="E6707" t="s">
        <v>296</v>
      </c>
      <c r="F6707" t="b">
        <v>0</v>
      </c>
      <c r="G6707" t="s">
        <v>47</v>
      </c>
      <c r="H6707" s="1">
        <v>45744.95989583333</v>
      </c>
      <c r="I6707" t="b">
        <v>1</v>
      </c>
      <c r="J6707" t="b">
        <v>0</v>
      </c>
      <c r="K6707" t="s">
        <v>31</v>
      </c>
      <c r="L6707" t="s">
        <v>32</v>
      </c>
      <c r="N6707">
        <v>38.215000152587891</v>
      </c>
      <c r="O6707" t="s">
        <v>3295</v>
      </c>
      <c r="P6707" t="s">
        <v>156</v>
      </c>
    </row>
    <row r="6708" spans="1:16" x14ac:dyDescent="0.35">
      <c r="A6708" t="s">
        <v>6907</v>
      </c>
      <c r="B6708" t="s">
        <v>8905</v>
      </c>
      <c r="C6708" t="s">
        <v>4265</v>
      </c>
      <c r="D6708" t="s">
        <v>29</v>
      </c>
      <c r="E6708" t="s">
        <v>91</v>
      </c>
      <c r="F6708" t="b">
        <v>0</v>
      </c>
      <c r="G6708" t="s">
        <v>47</v>
      </c>
      <c r="H6708" s="1">
        <v>45744.95989583333</v>
      </c>
      <c r="I6708" t="b">
        <v>0</v>
      </c>
      <c r="J6708" t="b">
        <v>1</v>
      </c>
      <c r="K6708" t="s">
        <v>31</v>
      </c>
      <c r="L6708" t="s">
        <v>32</v>
      </c>
      <c r="N6708">
        <v>60</v>
      </c>
      <c r="O6708" t="s">
        <v>8906</v>
      </c>
      <c r="P6708" t="s">
        <v>1284</v>
      </c>
    </row>
    <row r="6709" spans="1:16" x14ac:dyDescent="0.35">
      <c r="A6709" t="s">
        <v>6907</v>
      </c>
      <c r="B6709" t="s">
        <v>8907</v>
      </c>
      <c r="C6709" t="s">
        <v>2697</v>
      </c>
      <c r="D6709" t="s">
        <v>110</v>
      </c>
      <c r="E6709" t="s">
        <v>20</v>
      </c>
      <c r="F6709" t="b">
        <v>0</v>
      </c>
      <c r="G6709" t="s">
        <v>47</v>
      </c>
      <c r="H6709" s="1">
        <v>45745.001516203702</v>
      </c>
      <c r="I6709" t="b">
        <v>0</v>
      </c>
      <c r="J6709" t="b">
        <v>1</v>
      </c>
      <c r="K6709" t="s">
        <v>31</v>
      </c>
      <c r="L6709" t="s">
        <v>22</v>
      </c>
      <c r="M6709">
        <v>187500</v>
      </c>
      <c r="O6709" t="s">
        <v>725</v>
      </c>
    </row>
    <row r="6710" spans="1:16" x14ac:dyDescent="0.35">
      <c r="A6710" t="s">
        <v>6907</v>
      </c>
      <c r="B6710" t="s">
        <v>7415</v>
      </c>
      <c r="C6710" t="s">
        <v>1188</v>
      </c>
      <c r="D6710" t="s">
        <v>110</v>
      </c>
      <c r="E6710" t="s">
        <v>20</v>
      </c>
      <c r="F6710" t="b">
        <v>0</v>
      </c>
      <c r="G6710" t="s">
        <v>47</v>
      </c>
      <c r="H6710" s="1">
        <v>45745.25141203704</v>
      </c>
      <c r="I6710" t="b">
        <v>0</v>
      </c>
      <c r="J6710" t="b">
        <v>1</v>
      </c>
      <c r="K6710" t="s">
        <v>31</v>
      </c>
      <c r="L6710" t="s">
        <v>22</v>
      </c>
      <c r="M6710">
        <v>128114.578125</v>
      </c>
      <c r="O6710" t="s">
        <v>8171</v>
      </c>
      <c r="P6710" t="s">
        <v>8172</v>
      </c>
    </row>
    <row r="6711" spans="1:16" x14ac:dyDescent="0.35">
      <c r="A6711" t="s">
        <v>6907</v>
      </c>
      <c r="B6711" t="s">
        <v>8908</v>
      </c>
      <c r="C6711" t="s">
        <v>3596</v>
      </c>
      <c r="D6711" t="s">
        <v>17546</v>
      </c>
      <c r="E6711" t="s">
        <v>20</v>
      </c>
      <c r="F6711" t="b">
        <v>0</v>
      </c>
      <c r="G6711" t="s">
        <v>3596</v>
      </c>
      <c r="H6711" s="1">
        <v>45745.256111111114</v>
      </c>
      <c r="I6711" t="b">
        <v>1</v>
      </c>
      <c r="J6711" t="b">
        <v>0</v>
      </c>
      <c r="K6711" t="s">
        <v>3596</v>
      </c>
      <c r="L6711" t="s">
        <v>22</v>
      </c>
      <c r="M6711">
        <v>72800</v>
      </c>
      <c r="O6711" t="s">
        <v>8909</v>
      </c>
      <c r="P6711" t="s">
        <v>8910</v>
      </c>
    </row>
    <row r="6712" spans="1:16" x14ac:dyDescent="0.35">
      <c r="A6712" t="s">
        <v>6907</v>
      </c>
      <c r="B6712" t="s">
        <v>8911</v>
      </c>
      <c r="C6712" t="s">
        <v>8912</v>
      </c>
      <c r="D6712" t="s">
        <v>573</v>
      </c>
      <c r="E6712" t="s">
        <v>20</v>
      </c>
      <c r="F6712" t="b">
        <v>0</v>
      </c>
      <c r="G6712" t="s">
        <v>52</v>
      </c>
      <c r="H6712" s="1">
        <v>45745.585057870368</v>
      </c>
      <c r="I6712" t="b">
        <v>0</v>
      </c>
      <c r="J6712" t="b">
        <v>1</v>
      </c>
      <c r="K6712" t="s">
        <v>31</v>
      </c>
      <c r="L6712" t="s">
        <v>32</v>
      </c>
      <c r="N6712">
        <v>48.400001525878913</v>
      </c>
      <c r="O6712" t="s">
        <v>4257</v>
      </c>
      <c r="P6712" t="s">
        <v>8913</v>
      </c>
    </row>
    <row r="6713" spans="1:16" x14ac:dyDescent="0.35">
      <c r="A6713" t="s">
        <v>6907</v>
      </c>
      <c r="B6713" t="s">
        <v>7714</v>
      </c>
      <c r="C6713" t="s">
        <v>563</v>
      </c>
      <c r="D6713" t="s">
        <v>573</v>
      </c>
      <c r="E6713" t="s">
        <v>20</v>
      </c>
      <c r="F6713" t="b">
        <v>0</v>
      </c>
      <c r="G6713" t="s">
        <v>52</v>
      </c>
      <c r="H6713" s="1">
        <v>45745.835023148153</v>
      </c>
      <c r="I6713" t="b">
        <v>0</v>
      </c>
      <c r="J6713" t="b">
        <v>1</v>
      </c>
      <c r="K6713" t="s">
        <v>31</v>
      </c>
      <c r="L6713" t="s">
        <v>32</v>
      </c>
      <c r="N6713">
        <v>49.590000152587891</v>
      </c>
      <c r="O6713" t="s">
        <v>3618</v>
      </c>
      <c r="P6713" t="s">
        <v>8832</v>
      </c>
    </row>
    <row r="6714" spans="1:16" x14ac:dyDescent="0.35">
      <c r="A6714" t="s">
        <v>6907</v>
      </c>
      <c r="B6714" t="s">
        <v>6916</v>
      </c>
      <c r="C6714" t="s">
        <v>7001</v>
      </c>
      <c r="D6714" t="s">
        <v>573</v>
      </c>
      <c r="E6714" t="s">
        <v>296</v>
      </c>
      <c r="F6714" t="b">
        <v>0</v>
      </c>
      <c r="G6714" t="s">
        <v>52</v>
      </c>
      <c r="H6714" s="1">
        <v>45745.835023148153</v>
      </c>
      <c r="I6714" t="b">
        <v>0</v>
      </c>
      <c r="J6714" t="b">
        <v>1</v>
      </c>
      <c r="K6714" t="s">
        <v>31</v>
      </c>
      <c r="L6714" t="s">
        <v>32</v>
      </c>
      <c r="N6714">
        <v>45.979999542236328</v>
      </c>
      <c r="O6714" t="s">
        <v>7002</v>
      </c>
      <c r="P6714" t="s">
        <v>8914</v>
      </c>
    </row>
    <row r="6715" spans="1:16" x14ac:dyDescent="0.35">
      <c r="A6715" t="s">
        <v>6907</v>
      </c>
      <c r="B6715" t="s">
        <v>7505</v>
      </c>
      <c r="C6715" t="s">
        <v>703</v>
      </c>
      <c r="D6715" t="s">
        <v>573</v>
      </c>
      <c r="E6715" t="s">
        <v>296</v>
      </c>
      <c r="F6715" t="b">
        <v>0</v>
      </c>
      <c r="G6715" t="s">
        <v>52</v>
      </c>
      <c r="H6715" s="1">
        <v>45745.835057870368</v>
      </c>
      <c r="I6715" t="b">
        <v>0</v>
      </c>
      <c r="J6715" t="b">
        <v>0</v>
      </c>
      <c r="K6715" t="s">
        <v>31</v>
      </c>
      <c r="L6715" t="s">
        <v>32</v>
      </c>
      <c r="N6715">
        <v>57.060001373291023</v>
      </c>
      <c r="O6715" t="s">
        <v>8915</v>
      </c>
      <c r="P6715" t="s">
        <v>8916</v>
      </c>
    </row>
    <row r="6716" spans="1:16" x14ac:dyDescent="0.35">
      <c r="A6716" t="s">
        <v>6907</v>
      </c>
      <c r="B6716" t="s">
        <v>8917</v>
      </c>
      <c r="C6716" t="s">
        <v>736</v>
      </c>
      <c r="D6716" t="s">
        <v>573</v>
      </c>
      <c r="E6716" t="s">
        <v>296</v>
      </c>
      <c r="F6716" t="b">
        <v>0</v>
      </c>
      <c r="G6716" t="s">
        <v>52</v>
      </c>
      <c r="H6716" s="1">
        <v>45745.918437499997</v>
      </c>
      <c r="I6716" t="b">
        <v>0</v>
      </c>
      <c r="J6716" t="b">
        <v>1</v>
      </c>
      <c r="K6716" t="s">
        <v>31</v>
      </c>
      <c r="L6716" t="s">
        <v>32</v>
      </c>
      <c r="N6716">
        <v>50.669998168945313</v>
      </c>
      <c r="O6716" t="s">
        <v>737</v>
      </c>
      <c r="P6716" t="s">
        <v>8918</v>
      </c>
    </row>
    <row r="6717" spans="1:16" x14ac:dyDescent="0.35">
      <c r="A6717" t="s">
        <v>6907</v>
      </c>
      <c r="B6717" t="s">
        <v>8919</v>
      </c>
      <c r="C6717" t="s">
        <v>320</v>
      </c>
      <c r="D6717" t="s">
        <v>573</v>
      </c>
      <c r="E6717" t="s">
        <v>20</v>
      </c>
      <c r="F6717" t="b">
        <v>0</v>
      </c>
      <c r="G6717" t="s">
        <v>52</v>
      </c>
      <c r="H6717" s="1">
        <v>45746.085023148153</v>
      </c>
      <c r="I6717" t="b">
        <v>0</v>
      </c>
      <c r="J6717" t="b">
        <v>1</v>
      </c>
      <c r="K6717" t="s">
        <v>31</v>
      </c>
      <c r="L6717" t="s">
        <v>32</v>
      </c>
      <c r="N6717">
        <v>61.159996032714837</v>
      </c>
      <c r="O6717" t="s">
        <v>8920</v>
      </c>
    </row>
    <row r="6718" spans="1:16" x14ac:dyDescent="0.35">
      <c r="A6718" t="s">
        <v>6907</v>
      </c>
      <c r="B6718" t="s">
        <v>8713</v>
      </c>
      <c r="C6718" t="s">
        <v>8921</v>
      </c>
      <c r="D6718" t="s">
        <v>573</v>
      </c>
      <c r="E6718" t="s">
        <v>20</v>
      </c>
      <c r="F6718" t="b">
        <v>0</v>
      </c>
      <c r="G6718" t="s">
        <v>52</v>
      </c>
      <c r="H6718" s="1">
        <v>45746.085069444453</v>
      </c>
      <c r="I6718" t="b">
        <v>0</v>
      </c>
      <c r="J6718" t="b">
        <v>1</v>
      </c>
      <c r="K6718" t="s">
        <v>31</v>
      </c>
      <c r="L6718" t="s">
        <v>32</v>
      </c>
      <c r="N6718">
        <v>58.680000305175781</v>
      </c>
      <c r="O6718" t="s">
        <v>8715</v>
      </c>
      <c r="P6718" t="s">
        <v>8716</v>
      </c>
    </row>
    <row r="6719" spans="1:16" x14ac:dyDescent="0.35">
      <c r="A6719" t="s">
        <v>6907</v>
      </c>
      <c r="B6719" t="s">
        <v>6907</v>
      </c>
      <c r="C6719" t="s">
        <v>8922</v>
      </c>
      <c r="D6719" t="s">
        <v>2865</v>
      </c>
      <c r="E6719" t="s">
        <v>20</v>
      </c>
      <c r="F6719" t="b">
        <v>0</v>
      </c>
      <c r="G6719" t="s">
        <v>4150</v>
      </c>
      <c r="H6719" s="1">
        <v>45746.262881944444</v>
      </c>
      <c r="I6719" t="b">
        <v>1</v>
      </c>
      <c r="J6719" t="b">
        <v>0</v>
      </c>
      <c r="K6719" t="s">
        <v>4150</v>
      </c>
      <c r="L6719" t="s">
        <v>22</v>
      </c>
      <c r="M6719">
        <v>150000</v>
      </c>
      <c r="O6719" t="s">
        <v>8923</v>
      </c>
      <c r="P6719" t="s">
        <v>8924</v>
      </c>
    </row>
    <row r="6720" spans="1:16" x14ac:dyDescent="0.35">
      <c r="A6720" t="s">
        <v>6907</v>
      </c>
      <c r="B6720" t="s">
        <v>6907</v>
      </c>
      <c r="C6720" t="s">
        <v>2533</v>
      </c>
      <c r="D6720" t="s">
        <v>573</v>
      </c>
      <c r="E6720" t="s">
        <v>296</v>
      </c>
      <c r="F6720" t="b">
        <v>0</v>
      </c>
      <c r="G6720" t="s">
        <v>52</v>
      </c>
      <c r="H6720" s="1">
        <v>45746.33556712963</v>
      </c>
      <c r="I6720" t="b">
        <v>0</v>
      </c>
      <c r="J6720" t="b">
        <v>0</v>
      </c>
      <c r="K6720" t="s">
        <v>31</v>
      </c>
      <c r="L6720" t="s">
        <v>32</v>
      </c>
      <c r="N6720">
        <v>51.169998168945313</v>
      </c>
      <c r="O6720" t="s">
        <v>8925</v>
      </c>
      <c r="P6720" t="s">
        <v>8926</v>
      </c>
    </row>
    <row r="6721" spans="1:16" x14ac:dyDescent="0.35">
      <c r="A6721" t="s">
        <v>6907</v>
      </c>
      <c r="B6721" t="s">
        <v>8249</v>
      </c>
      <c r="C6721" t="s">
        <v>31</v>
      </c>
      <c r="D6721" t="s">
        <v>36</v>
      </c>
      <c r="E6721" t="s">
        <v>20</v>
      </c>
      <c r="F6721" t="b">
        <v>0</v>
      </c>
      <c r="G6721" t="s">
        <v>52</v>
      </c>
      <c r="H6721" s="1">
        <v>45746.377187500002</v>
      </c>
      <c r="I6721" t="b">
        <v>0</v>
      </c>
      <c r="J6721" t="b">
        <v>0</v>
      </c>
      <c r="K6721" t="s">
        <v>31</v>
      </c>
      <c r="L6721" t="s">
        <v>22</v>
      </c>
      <c r="M6721">
        <v>124740</v>
      </c>
      <c r="O6721" t="s">
        <v>5559</v>
      </c>
      <c r="P6721" t="s">
        <v>8927</v>
      </c>
    </row>
    <row r="6722" spans="1:16" x14ac:dyDescent="0.35">
      <c r="A6722" t="s">
        <v>6907</v>
      </c>
      <c r="B6722" t="s">
        <v>8928</v>
      </c>
      <c r="C6722" t="s">
        <v>8929</v>
      </c>
      <c r="D6722" t="s">
        <v>573</v>
      </c>
      <c r="E6722" t="s">
        <v>20</v>
      </c>
      <c r="F6722" t="b">
        <v>0</v>
      </c>
      <c r="G6722" t="s">
        <v>52</v>
      </c>
      <c r="H6722" s="1">
        <v>45746.58556712963</v>
      </c>
      <c r="I6722" t="b">
        <v>0</v>
      </c>
      <c r="J6722" t="b">
        <v>1</v>
      </c>
      <c r="K6722" t="s">
        <v>31</v>
      </c>
      <c r="L6722" t="s">
        <v>32</v>
      </c>
      <c r="N6722">
        <v>45.745002746582031</v>
      </c>
      <c r="O6722" t="s">
        <v>8930</v>
      </c>
      <c r="P6722" t="s">
        <v>8931</v>
      </c>
    </row>
    <row r="6723" spans="1:16" x14ac:dyDescent="0.35">
      <c r="A6723" t="s">
        <v>6907</v>
      </c>
      <c r="B6723" t="s">
        <v>8506</v>
      </c>
      <c r="C6723" t="s">
        <v>8932</v>
      </c>
      <c r="D6723" t="s">
        <v>573</v>
      </c>
      <c r="E6723" t="s">
        <v>20</v>
      </c>
      <c r="F6723" t="b">
        <v>0</v>
      </c>
      <c r="G6723" t="s">
        <v>52</v>
      </c>
      <c r="H6723" s="1">
        <v>45746.835590277777</v>
      </c>
      <c r="I6723" t="b">
        <v>1</v>
      </c>
      <c r="J6723" t="b">
        <v>1</v>
      </c>
      <c r="K6723" t="s">
        <v>31</v>
      </c>
      <c r="L6723" t="s">
        <v>32</v>
      </c>
      <c r="N6723">
        <v>45.745002746582031</v>
      </c>
      <c r="O6723" t="s">
        <v>8933</v>
      </c>
      <c r="P6723" t="s">
        <v>8934</v>
      </c>
    </row>
    <row r="6724" spans="1:16" x14ac:dyDescent="0.35">
      <c r="A6724" t="s">
        <v>6907</v>
      </c>
      <c r="B6724" t="s">
        <v>6907</v>
      </c>
      <c r="C6724" t="s">
        <v>8935</v>
      </c>
      <c r="D6724" t="s">
        <v>573</v>
      </c>
      <c r="E6724" t="s">
        <v>20</v>
      </c>
      <c r="F6724" t="b">
        <v>0</v>
      </c>
      <c r="G6724" t="s">
        <v>52</v>
      </c>
      <c r="H6724" s="1">
        <v>45746.835601851853</v>
      </c>
      <c r="I6724" t="b">
        <v>0</v>
      </c>
      <c r="J6724" t="b">
        <v>1</v>
      </c>
      <c r="K6724" t="s">
        <v>31</v>
      </c>
      <c r="L6724" t="s">
        <v>32</v>
      </c>
      <c r="N6724">
        <v>45.745002746582031</v>
      </c>
      <c r="O6724" t="s">
        <v>8868</v>
      </c>
      <c r="P6724" t="s">
        <v>8936</v>
      </c>
    </row>
    <row r="6725" spans="1:16" x14ac:dyDescent="0.35">
      <c r="A6725" t="s">
        <v>6907</v>
      </c>
      <c r="B6725" t="s">
        <v>8827</v>
      </c>
      <c r="C6725" t="s">
        <v>8557</v>
      </c>
      <c r="D6725" t="s">
        <v>573</v>
      </c>
      <c r="E6725" t="s">
        <v>20</v>
      </c>
      <c r="F6725" t="b">
        <v>0</v>
      </c>
      <c r="G6725" t="s">
        <v>52</v>
      </c>
      <c r="H6725" s="1">
        <v>45746.835613425923</v>
      </c>
      <c r="I6725" t="b">
        <v>0</v>
      </c>
      <c r="J6725" t="b">
        <v>1</v>
      </c>
      <c r="K6725" t="s">
        <v>31</v>
      </c>
      <c r="L6725" t="s">
        <v>32</v>
      </c>
      <c r="N6725">
        <v>45.745002746582031</v>
      </c>
      <c r="O6725" t="s">
        <v>8829</v>
      </c>
      <c r="P6725" t="s">
        <v>8830</v>
      </c>
    </row>
    <row r="6726" spans="1:16" x14ac:dyDescent="0.35">
      <c r="A6726" t="s">
        <v>6907</v>
      </c>
      <c r="B6726" t="s">
        <v>8778</v>
      </c>
      <c r="C6726" t="s">
        <v>8779</v>
      </c>
      <c r="D6726" t="s">
        <v>573</v>
      </c>
      <c r="E6726" t="s">
        <v>20</v>
      </c>
      <c r="F6726" t="b">
        <v>0</v>
      </c>
      <c r="G6726" t="s">
        <v>52</v>
      </c>
      <c r="H6726" s="1">
        <v>45746.835648148153</v>
      </c>
      <c r="I6726" t="b">
        <v>1</v>
      </c>
      <c r="J6726" t="b">
        <v>1</v>
      </c>
      <c r="K6726" t="s">
        <v>31</v>
      </c>
      <c r="L6726" t="s">
        <v>32</v>
      </c>
      <c r="N6726">
        <v>49.419998168945313</v>
      </c>
      <c r="O6726" t="s">
        <v>8780</v>
      </c>
      <c r="P6726" t="s">
        <v>8781</v>
      </c>
    </row>
    <row r="6727" spans="1:16" x14ac:dyDescent="0.35">
      <c r="A6727" t="s">
        <v>6907</v>
      </c>
      <c r="B6727" t="s">
        <v>8937</v>
      </c>
      <c r="C6727" t="s">
        <v>7204</v>
      </c>
      <c r="D6727" t="s">
        <v>974</v>
      </c>
      <c r="E6727" t="s">
        <v>20</v>
      </c>
      <c r="F6727" t="b">
        <v>0</v>
      </c>
      <c r="G6727" t="s">
        <v>52</v>
      </c>
      <c r="H6727" s="1">
        <v>45747.002175925933</v>
      </c>
      <c r="I6727" t="b">
        <v>1</v>
      </c>
      <c r="J6727" t="b">
        <v>1</v>
      </c>
      <c r="K6727" t="s">
        <v>31</v>
      </c>
      <c r="L6727" t="s">
        <v>22</v>
      </c>
      <c r="M6727">
        <v>108267</v>
      </c>
      <c r="O6727" t="s">
        <v>4377</v>
      </c>
      <c r="P6727" t="s">
        <v>8938</v>
      </c>
    </row>
    <row r="6728" spans="1:16" x14ac:dyDescent="0.35">
      <c r="A6728" t="s">
        <v>6907</v>
      </c>
      <c r="B6728" t="s">
        <v>8939</v>
      </c>
      <c r="C6728" t="s">
        <v>2373</v>
      </c>
      <c r="D6728" t="s">
        <v>573</v>
      </c>
      <c r="E6728" t="s">
        <v>20</v>
      </c>
      <c r="F6728" t="b">
        <v>0</v>
      </c>
      <c r="G6728" t="s">
        <v>47</v>
      </c>
      <c r="H6728" s="1">
        <v>45747.12767361111</v>
      </c>
      <c r="I6728" t="b">
        <v>1</v>
      </c>
      <c r="J6728" t="b">
        <v>0</v>
      </c>
      <c r="K6728" t="s">
        <v>31</v>
      </c>
      <c r="L6728" t="s">
        <v>32</v>
      </c>
      <c r="N6728">
        <v>54.420001983642578</v>
      </c>
      <c r="O6728" t="s">
        <v>8940</v>
      </c>
      <c r="P6728" t="s">
        <v>8941</v>
      </c>
    </row>
    <row r="6729" spans="1:16" x14ac:dyDescent="0.35">
      <c r="A6729" t="s">
        <v>6907</v>
      </c>
      <c r="B6729" t="s">
        <v>8942</v>
      </c>
      <c r="C6729" t="s">
        <v>154</v>
      </c>
      <c r="D6729" t="s">
        <v>7697</v>
      </c>
      <c r="E6729" t="s">
        <v>20</v>
      </c>
      <c r="F6729" t="b">
        <v>0</v>
      </c>
      <c r="G6729" t="s">
        <v>52</v>
      </c>
      <c r="H6729" s="1">
        <v>45747.252164351848</v>
      </c>
      <c r="I6729" t="b">
        <v>0</v>
      </c>
      <c r="J6729" t="b">
        <v>0</v>
      </c>
      <c r="K6729" t="s">
        <v>31</v>
      </c>
      <c r="L6729" t="s">
        <v>22</v>
      </c>
      <c r="M6729">
        <v>135000</v>
      </c>
      <c r="O6729" t="s">
        <v>3479</v>
      </c>
      <c r="P6729" t="s">
        <v>8943</v>
      </c>
    </row>
    <row r="6730" spans="1:16" x14ac:dyDescent="0.35">
      <c r="A6730" t="s">
        <v>6907</v>
      </c>
      <c r="B6730" t="s">
        <v>8944</v>
      </c>
      <c r="C6730" t="s">
        <v>146</v>
      </c>
      <c r="D6730" t="s">
        <v>269</v>
      </c>
      <c r="E6730" t="s">
        <v>20</v>
      </c>
      <c r="F6730" t="b">
        <v>0</v>
      </c>
      <c r="G6730" t="s">
        <v>47</v>
      </c>
      <c r="H6730" s="1">
        <v>45747.534768518519</v>
      </c>
      <c r="I6730" t="b">
        <v>0</v>
      </c>
      <c r="J6730" t="b">
        <v>1</v>
      </c>
      <c r="K6730" t="s">
        <v>31</v>
      </c>
      <c r="L6730" t="s">
        <v>22</v>
      </c>
      <c r="M6730">
        <v>296000</v>
      </c>
      <c r="O6730" t="s">
        <v>2704</v>
      </c>
      <c r="P6730" t="s">
        <v>8945</v>
      </c>
    </row>
    <row r="6731" spans="1:16" x14ac:dyDescent="0.35">
      <c r="A6731" t="s">
        <v>6907</v>
      </c>
      <c r="B6731" t="s">
        <v>8946</v>
      </c>
      <c r="C6731" t="s">
        <v>51</v>
      </c>
      <c r="D6731" t="s">
        <v>17547</v>
      </c>
      <c r="E6731" t="s">
        <v>20</v>
      </c>
      <c r="F6731" t="b">
        <v>0</v>
      </c>
      <c r="G6731" t="s">
        <v>43</v>
      </c>
      <c r="H6731" s="1">
        <v>45747.535138888888</v>
      </c>
      <c r="I6731" t="b">
        <v>1</v>
      </c>
      <c r="J6731" t="b">
        <v>1</v>
      </c>
      <c r="K6731" t="s">
        <v>31</v>
      </c>
      <c r="L6731" t="s">
        <v>22</v>
      </c>
      <c r="M6731">
        <v>115000</v>
      </c>
      <c r="O6731" t="s">
        <v>8947</v>
      </c>
      <c r="P6731" t="s">
        <v>8948</v>
      </c>
    </row>
    <row r="6732" spans="1:16" x14ac:dyDescent="0.35">
      <c r="A6732" t="s">
        <v>6907</v>
      </c>
      <c r="B6732" t="s">
        <v>8908</v>
      </c>
      <c r="C6732" t="s">
        <v>3596</v>
      </c>
      <c r="D6732" t="s">
        <v>249</v>
      </c>
      <c r="E6732" t="s">
        <v>20</v>
      </c>
      <c r="F6732" t="b">
        <v>0</v>
      </c>
      <c r="G6732" t="s">
        <v>3596</v>
      </c>
      <c r="H6732" s="1">
        <v>45747.545706018522</v>
      </c>
      <c r="I6732" t="b">
        <v>0</v>
      </c>
      <c r="J6732" t="b">
        <v>0</v>
      </c>
      <c r="K6732" t="s">
        <v>3596</v>
      </c>
      <c r="L6732" t="s">
        <v>22</v>
      </c>
      <c r="M6732">
        <v>72800</v>
      </c>
      <c r="O6732" t="s">
        <v>8909</v>
      </c>
      <c r="P6732" t="s">
        <v>8910</v>
      </c>
    </row>
    <row r="6733" spans="1:16" x14ac:dyDescent="0.35">
      <c r="A6733" t="s">
        <v>6907</v>
      </c>
      <c r="B6733" t="s">
        <v>8949</v>
      </c>
      <c r="C6733" t="s">
        <v>2168</v>
      </c>
      <c r="D6733" t="s">
        <v>29</v>
      </c>
      <c r="E6733" t="s">
        <v>91</v>
      </c>
      <c r="F6733" t="b">
        <v>0</v>
      </c>
      <c r="G6733" t="s">
        <v>52</v>
      </c>
      <c r="H6733" s="1">
        <v>45747.617800925917</v>
      </c>
      <c r="I6733" t="b">
        <v>0</v>
      </c>
      <c r="J6733" t="b">
        <v>0</v>
      </c>
      <c r="K6733" t="s">
        <v>31</v>
      </c>
      <c r="L6733" t="s">
        <v>32</v>
      </c>
      <c r="N6733">
        <v>72.5</v>
      </c>
      <c r="O6733" t="s">
        <v>7908</v>
      </c>
      <c r="P6733" t="s">
        <v>232</v>
      </c>
    </row>
    <row r="6734" spans="1:16" x14ac:dyDescent="0.35">
      <c r="A6734" t="s">
        <v>6907</v>
      </c>
      <c r="B6734" t="s">
        <v>8950</v>
      </c>
      <c r="C6734" t="s">
        <v>2134</v>
      </c>
      <c r="D6734" t="s">
        <v>110</v>
      </c>
      <c r="E6734" t="s">
        <v>20</v>
      </c>
      <c r="F6734" t="b">
        <v>0</v>
      </c>
      <c r="G6734" t="s">
        <v>47</v>
      </c>
      <c r="H6734" s="1">
        <v>45747.618206018517</v>
      </c>
      <c r="I6734" t="b">
        <v>0</v>
      </c>
      <c r="J6734" t="b">
        <v>1</v>
      </c>
      <c r="K6734" t="s">
        <v>31</v>
      </c>
      <c r="L6734" t="s">
        <v>22</v>
      </c>
      <c r="M6734">
        <v>171000</v>
      </c>
      <c r="O6734" t="s">
        <v>8951</v>
      </c>
      <c r="P6734" t="s">
        <v>8952</v>
      </c>
    </row>
    <row r="6735" spans="1:16" x14ac:dyDescent="0.35">
      <c r="A6735" t="s">
        <v>6907</v>
      </c>
      <c r="B6735" t="s">
        <v>8376</v>
      </c>
      <c r="C6735" t="s">
        <v>2284</v>
      </c>
      <c r="D6735" t="s">
        <v>573</v>
      </c>
      <c r="E6735" t="s">
        <v>20</v>
      </c>
      <c r="F6735" t="b">
        <v>0</v>
      </c>
      <c r="G6735" t="s">
        <v>52</v>
      </c>
      <c r="H6735" s="1">
        <v>45747.826145833344</v>
      </c>
      <c r="I6735" t="b">
        <v>0</v>
      </c>
      <c r="J6735" t="b">
        <v>1</v>
      </c>
      <c r="K6735" t="s">
        <v>31</v>
      </c>
      <c r="L6735" t="s">
        <v>32</v>
      </c>
      <c r="N6735">
        <v>61.159996032714837</v>
      </c>
      <c r="O6735" t="s">
        <v>4884</v>
      </c>
      <c r="P6735" t="s">
        <v>8377</v>
      </c>
    </row>
    <row r="6736" spans="1:16" x14ac:dyDescent="0.35">
      <c r="A6736" t="s">
        <v>6907</v>
      </c>
      <c r="B6736" t="s">
        <v>8087</v>
      </c>
      <c r="C6736" t="s">
        <v>3943</v>
      </c>
      <c r="D6736" t="s">
        <v>573</v>
      </c>
      <c r="E6736" t="s">
        <v>20</v>
      </c>
      <c r="F6736" t="b">
        <v>0</v>
      </c>
      <c r="G6736" t="s">
        <v>52</v>
      </c>
      <c r="H6736" s="1">
        <v>45747.826168981483</v>
      </c>
      <c r="I6736" t="b">
        <v>0</v>
      </c>
      <c r="J6736" t="b">
        <v>0</v>
      </c>
      <c r="K6736" t="s">
        <v>31</v>
      </c>
      <c r="L6736" t="s">
        <v>32</v>
      </c>
      <c r="N6736">
        <v>61.159996032714837</v>
      </c>
      <c r="O6736" t="s">
        <v>8380</v>
      </c>
      <c r="P6736" t="s">
        <v>8381</v>
      </c>
    </row>
    <row r="6737" spans="1:16" x14ac:dyDescent="0.35">
      <c r="A6737" t="s">
        <v>6907</v>
      </c>
      <c r="B6737" t="s">
        <v>8087</v>
      </c>
      <c r="C6737" t="s">
        <v>8921</v>
      </c>
      <c r="D6737" t="s">
        <v>573</v>
      </c>
      <c r="E6737" t="s">
        <v>20</v>
      </c>
      <c r="F6737" t="b">
        <v>0</v>
      </c>
      <c r="G6737" t="s">
        <v>52</v>
      </c>
      <c r="H6737" s="1">
        <v>45747.826215277782</v>
      </c>
      <c r="I6737" t="b">
        <v>1</v>
      </c>
      <c r="J6737" t="b">
        <v>1</v>
      </c>
      <c r="K6737" t="s">
        <v>31</v>
      </c>
      <c r="L6737" t="s">
        <v>32</v>
      </c>
      <c r="N6737">
        <v>58.680000305175781</v>
      </c>
      <c r="O6737" t="s">
        <v>8715</v>
      </c>
      <c r="P6737" t="s">
        <v>8953</v>
      </c>
    </row>
    <row r="6738" spans="1:16" x14ac:dyDescent="0.35">
      <c r="A6738" t="s">
        <v>6907</v>
      </c>
      <c r="B6738" t="s">
        <v>8954</v>
      </c>
      <c r="C6738" t="s">
        <v>170</v>
      </c>
      <c r="D6738" t="s">
        <v>573</v>
      </c>
      <c r="E6738" t="s">
        <v>20</v>
      </c>
      <c r="F6738" t="b">
        <v>0</v>
      </c>
      <c r="G6738" t="s">
        <v>52</v>
      </c>
      <c r="H6738" s="1">
        <v>45747.826284722221</v>
      </c>
      <c r="I6738" t="b">
        <v>0</v>
      </c>
      <c r="J6738" t="b">
        <v>1</v>
      </c>
      <c r="K6738" t="s">
        <v>31</v>
      </c>
      <c r="L6738" t="s">
        <v>32</v>
      </c>
      <c r="N6738">
        <v>50.870002746582031</v>
      </c>
      <c r="O6738" t="s">
        <v>8955</v>
      </c>
      <c r="P6738" t="s">
        <v>8956</v>
      </c>
    </row>
    <row r="6739" spans="1:16" x14ac:dyDescent="0.35">
      <c r="A6739" t="s">
        <v>6907</v>
      </c>
      <c r="B6739" t="s">
        <v>8950</v>
      </c>
      <c r="C6739" t="s">
        <v>703</v>
      </c>
      <c r="D6739" t="s">
        <v>36</v>
      </c>
      <c r="E6739" t="s">
        <v>20</v>
      </c>
      <c r="F6739" t="b">
        <v>0</v>
      </c>
      <c r="G6739" t="s">
        <v>43</v>
      </c>
      <c r="H6739" s="1">
        <v>45747.866516203707</v>
      </c>
      <c r="I6739" t="b">
        <v>0</v>
      </c>
      <c r="J6739" t="b">
        <v>1</v>
      </c>
      <c r="K6739" t="s">
        <v>31</v>
      </c>
      <c r="L6739" t="s">
        <v>22</v>
      </c>
      <c r="M6739">
        <v>171000</v>
      </c>
      <c r="O6739" t="s">
        <v>379</v>
      </c>
      <c r="P6739" t="s">
        <v>8952</v>
      </c>
    </row>
    <row r="6740" spans="1:16" x14ac:dyDescent="0.35">
      <c r="A6740" t="s">
        <v>6907</v>
      </c>
      <c r="B6740" t="s">
        <v>7025</v>
      </c>
      <c r="C6740" t="s">
        <v>7206</v>
      </c>
      <c r="D6740" t="s">
        <v>29</v>
      </c>
      <c r="E6740" t="s">
        <v>20</v>
      </c>
      <c r="F6740" t="b">
        <v>0</v>
      </c>
      <c r="G6740" t="s">
        <v>52</v>
      </c>
      <c r="H6740" s="1">
        <v>45747.867835648147</v>
      </c>
      <c r="I6740" t="b">
        <v>0</v>
      </c>
      <c r="J6740" t="b">
        <v>0</v>
      </c>
      <c r="K6740" t="s">
        <v>31</v>
      </c>
      <c r="L6740" t="s">
        <v>22</v>
      </c>
      <c r="M6740">
        <v>117500</v>
      </c>
      <c r="O6740" t="s">
        <v>8957</v>
      </c>
      <c r="P6740" t="s">
        <v>8958</v>
      </c>
    </row>
    <row r="6741" spans="1:16" x14ac:dyDescent="0.35">
      <c r="A6741" t="s">
        <v>6907</v>
      </c>
      <c r="B6741" t="s">
        <v>8959</v>
      </c>
      <c r="C6741" t="s">
        <v>3405</v>
      </c>
      <c r="D6741" t="s">
        <v>17448</v>
      </c>
      <c r="E6741" t="s">
        <v>20</v>
      </c>
      <c r="F6741" t="b">
        <v>0</v>
      </c>
      <c r="G6741" t="s">
        <v>52</v>
      </c>
      <c r="H6741" s="1">
        <v>45747.909421296303</v>
      </c>
      <c r="I6741" t="b">
        <v>0</v>
      </c>
      <c r="J6741" t="b">
        <v>1</v>
      </c>
      <c r="K6741" t="s">
        <v>31</v>
      </c>
      <c r="L6741" t="s">
        <v>22</v>
      </c>
      <c r="M6741">
        <v>160000</v>
      </c>
      <c r="O6741" t="s">
        <v>1195</v>
      </c>
      <c r="P6741" t="s">
        <v>8960</v>
      </c>
    </row>
    <row r="6742" spans="1:16" x14ac:dyDescent="0.35">
      <c r="A6742" t="s">
        <v>6907</v>
      </c>
      <c r="B6742" t="s">
        <v>8961</v>
      </c>
      <c r="C6742" t="s">
        <v>31</v>
      </c>
      <c r="D6742" t="s">
        <v>36</v>
      </c>
      <c r="E6742" t="s">
        <v>20</v>
      </c>
      <c r="F6742" t="b">
        <v>0</v>
      </c>
      <c r="G6742" t="s">
        <v>52</v>
      </c>
      <c r="H6742" s="1">
        <v>45747.951111111113</v>
      </c>
      <c r="I6742" t="b">
        <v>1</v>
      </c>
      <c r="J6742" t="b">
        <v>1</v>
      </c>
      <c r="K6742" t="s">
        <v>31</v>
      </c>
      <c r="L6742" t="s">
        <v>22</v>
      </c>
      <c r="M6742">
        <v>132000</v>
      </c>
      <c r="O6742" t="s">
        <v>8962</v>
      </c>
      <c r="P6742" t="s">
        <v>8963</v>
      </c>
    </row>
    <row r="6743" spans="1:16" x14ac:dyDescent="0.35">
      <c r="A6743" t="s">
        <v>6907</v>
      </c>
      <c r="B6743" t="s">
        <v>8964</v>
      </c>
      <c r="C6743" t="s">
        <v>31</v>
      </c>
      <c r="D6743" t="s">
        <v>36</v>
      </c>
      <c r="E6743" t="s">
        <v>20</v>
      </c>
      <c r="F6743" t="b">
        <v>0</v>
      </c>
      <c r="G6743" t="s">
        <v>52</v>
      </c>
      <c r="H6743" s="1">
        <v>45747.951388888891</v>
      </c>
      <c r="I6743" t="b">
        <v>0</v>
      </c>
      <c r="J6743" t="b">
        <v>0</v>
      </c>
      <c r="K6743" t="s">
        <v>31</v>
      </c>
      <c r="L6743" t="s">
        <v>22</v>
      </c>
      <c r="M6743">
        <v>148000</v>
      </c>
      <c r="O6743" t="s">
        <v>8965</v>
      </c>
      <c r="P6743" t="s">
        <v>8966</v>
      </c>
    </row>
    <row r="6744" spans="1:16" x14ac:dyDescent="0.35">
      <c r="A6744" t="s">
        <v>6907</v>
      </c>
      <c r="B6744" t="s">
        <v>7760</v>
      </c>
      <c r="C6744" t="s">
        <v>609</v>
      </c>
      <c r="D6744" t="s">
        <v>974</v>
      </c>
      <c r="E6744" t="s">
        <v>20</v>
      </c>
      <c r="F6744" t="b">
        <v>0</v>
      </c>
      <c r="G6744" t="s">
        <v>52</v>
      </c>
      <c r="H6744" s="1">
        <v>45747.992743055547</v>
      </c>
      <c r="I6744" t="b">
        <v>1</v>
      </c>
      <c r="J6744" t="b">
        <v>1</v>
      </c>
      <c r="K6744" t="s">
        <v>31</v>
      </c>
      <c r="L6744" t="s">
        <v>22</v>
      </c>
      <c r="M6744">
        <v>187008</v>
      </c>
      <c r="O6744" t="s">
        <v>57</v>
      </c>
      <c r="P6744" t="s">
        <v>8967</v>
      </c>
    </row>
    <row r="6745" spans="1:16" x14ac:dyDescent="0.35">
      <c r="A6745" t="s">
        <v>6907</v>
      </c>
      <c r="B6745" t="s">
        <v>8968</v>
      </c>
      <c r="C6745" t="s">
        <v>8969</v>
      </c>
      <c r="D6745" t="s">
        <v>2219</v>
      </c>
      <c r="E6745" t="s">
        <v>20</v>
      </c>
      <c r="F6745" t="b">
        <v>0</v>
      </c>
      <c r="G6745" t="s">
        <v>8970</v>
      </c>
      <c r="H6745" s="1">
        <v>45748.293113425927</v>
      </c>
      <c r="I6745" t="b">
        <v>0</v>
      </c>
      <c r="J6745" t="b">
        <v>0</v>
      </c>
      <c r="K6745" t="s">
        <v>8970</v>
      </c>
      <c r="L6745" t="s">
        <v>22</v>
      </c>
      <c r="M6745">
        <v>70000</v>
      </c>
      <c r="O6745" t="s">
        <v>8971</v>
      </c>
      <c r="P6745" t="s">
        <v>8972</v>
      </c>
    </row>
    <row r="6746" spans="1:16" x14ac:dyDescent="0.35">
      <c r="A6746" t="s">
        <v>6907</v>
      </c>
      <c r="B6746" t="s">
        <v>8973</v>
      </c>
      <c r="C6746" t="s">
        <v>170</v>
      </c>
      <c r="D6746" t="s">
        <v>573</v>
      </c>
      <c r="E6746" t="s">
        <v>20</v>
      </c>
      <c r="F6746" t="b">
        <v>0</v>
      </c>
      <c r="G6746" t="s">
        <v>52</v>
      </c>
      <c r="H6746" s="1">
        <v>45748.326342592591</v>
      </c>
      <c r="I6746" t="b">
        <v>0</v>
      </c>
      <c r="J6746" t="b">
        <v>1</v>
      </c>
      <c r="K6746" t="s">
        <v>31</v>
      </c>
      <c r="L6746" t="s">
        <v>32</v>
      </c>
      <c r="N6746">
        <v>12.329999923706049</v>
      </c>
      <c r="O6746" t="s">
        <v>2206</v>
      </c>
      <c r="P6746" t="s">
        <v>8974</v>
      </c>
    </row>
    <row r="6747" spans="1:16" x14ac:dyDescent="0.35">
      <c r="A6747" t="s">
        <v>6907</v>
      </c>
      <c r="B6747" t="s">
        <v>6907</v>
      </c>
      <c r="C6747" t="s">
        <v>8975</v>
      </c>
      <c r="D6747" t="s">
        <v>573</v>
      </c>
      <c r="E6747" t="s">
        <v>20</v>
      </c>
      <c r="F6747" t="b">
        <v>0</v>
      </c>
      <c r="G6747" t="s">
        <v>47</v>
      </c>
      <c r="H6747" s="1">
        <v>45748.326597222222</v>
      </c>
      <c r="I6747" t="b">
        <v>0</v>
      </c>
      <c r="J6747" t="b">
        <v>0</v>
      </c>
      <c r="K6747" t="s">
        <v>31</v>
      </c>
      <c r="L6747" t="s">
        <v>32</v>
      </c>
      <c r="N6747">
        <v>45.654998779296882</v>
      </c>
      <c r="O6747" t="s">
        <v>8976</v>
      </c>
      <c r="P6747" t="s">
        <v>8977</v>
      </c>
    </row>
    <row r="6748" spans="1:16" x14ac:dyDescent="0.35">
      <c r="A6748" t="s">
        <v>6907</v>
      </c>
      <c r="B6748" t="s">
        <v>8740</v>
      </c>
      <c r="C6748" t="s">
        <v>8826</v>
      </c>
      <c r="D6748" t="s">
        <v>573</v>
      </c>
      <c r="E6748" t="s">
        <v>20</v>
      </c>
      <c r="F6748" t="b">
        <v>0</v>
      </c>
      <c r="G6748" t="s">
        <v>52</v>
      </c>
      <c r="H6748" s="1">
        <v>45748.336168981477</v>
      </c>
      <c r="I6748" t="b">
        <v>0</v>
      </c>
      <c r="J6748" t="b">
        <v>1</v>
      </c>
      <c r="K6748" t="s">
        <v>31</v>
      </c>
      <c r="L6748" t="s">
        <v>32</v>
      </c>
      <c r="N6748">
        <v>46.635002136230469</v>
      </c>
      <c r="O6748" t="s">
        <v>1324</v>
      </c>
    </row>
    <row r="6749" spans="1:16" x14ac:dyDescent="0.35">
      <c r="A6749" t="s">
        <v>6907</v>
      </c>
      <c r="B6749" t="s">
        <v>8978</v>
      </c>
      <c r="C6749" t="s">
        <v>537</v>
      </c>
      <c r="D6749" t="s">
        <v>36</v>
      </c>
      <c r="E6749" t="s">
        <v>20</v>
      </c>
      <c r="F6749" t="b">
        <v>0</v>
      </c>
      <c r="G6749" t="s">
        <v>52</v>
      </c>
      <c r="H6749" s="1">
        <v>45748.502835648149</v>
      </c>
      <c r="I6749" t="b">
        <v>1</v>
      </c>
      <c r="J6749" t="b">
        <v>1</v>
      </c>
      <c r="K6749" t="s">
        <v>31</v>
      </c>
      <c r="L6749" t="s">
        <v>22</v>
      </c>
      <c r="M6749">
        <v>140500</v>
      </c>
      <c r="O6749" t="s">
        <v>6547</v>
      </c>
      <c r="P6749" t="s">
        <v>8979</v>
      </c>
    </row>
    <row r="6750" spans="1:16" x14ac:dyDescent="0.35">
      <c r="A6750" t="s">
        <v>6907</v>
      </c>
      <c r="B6750" t="s">
        <v>8980</v>
      </c>
      <c r="C6750" t="s">
        <v>8768</v>
      </c>
      <c r="D6750" t="s">
        <v>2865</v>
      </c>
      <c r="E6750" t="s">
        <v>20</v>
      </c>
      <c r="F6750" t="b">
        <v>0</v>
      </c>
      <c r="G6750" t="s">
        <v>910</v>
      </c>
      <c r="H6750" s="1">
        <v>45748.541620370372</v>
      </c>
      <c r="I6750" t="b">
        <v>1</v>
      </c>
      <c r="J6750" t="b">
        <v>0</v>
      </c>
      <c r="K6750" t="s">
        <v>910</v>
      </c>
      <c r="L6750" t="s">
        <v>22</v>
      </c>
      <c r="M6750">
        <v>150000</v>
      </c>
      <c r="O6750" t="s">
        <v>53</v>
      </c>
    </row>
    <row r="6751" spans="1:16" x14ac:dyDescent="0.35">
      <c r="A6751" t="s">
        <v>6907</v>
      </c>
      <c r="B6751" t="s">
        <v>8981</v>
      </c>
      <c r="C6751" t="s">
        <v>1188</v>
      </c>
      <c r="D6751" t="s">
        <v>36</v>
      </c>
      <c r="E6751" t="s">
        <v>20</v>
      </c>
      <c r="F6751" t="b">
        <v>0</v>
      </c>
      <c r="G6751" t="s">
        <v>47</v>
      </c>
      <c r="H6751" s="1">
        <v>45748.585370370369</v>
      </c>
      <c r="I6751" t="b">
        <v>1</v>
      </c>
      <c r="J6751" t="b">
        <v>1</v>
      </c>
      <c r="K6751" t="s">
        <v>31</v>
      </c>
      <c r="L6751" t="s">
        <v>22</v>
      </c>
      <c r="M6751">
        <v>137300</v>
      </c>
      <c r="O6751" t="s">
        <v>53</v>
      </c>
      <c r="P6751" t="s">
        <v>663</v>
      </c>
    </row>
    <row r="6752" spans="1:16" x14ac:dyDescent="0.35">
      <c r="A6752" t="s">
        <v>6907</v>
      </c>
      <c r="B6752" t="s">
        <v>8642</v>
      </c>
      <c r="C6752" t="s">
        <v>142</v>
      </c>
      <c r="D6752" t="s">
        <v>36</v>
      </c>
      <c r="E6752" t="s">
        <v>20</v>
      </c>
      <c r="F6752" t="b">
        <v>0</v>
      </c>
      <c r="G6752" t="s">
        <v>68</v>
      </c>
      <c r="H6752" s="1">
        <v>45748.835636574076</v>
      </c>
      <c r="I6752" t="b">
        <v>0</v>
      </c>
      <c r="J6752" t="b">
        <v>1</v>
      </c>
      <c r="K6752" t="s">
        <v>31</v>
      </c>
      <c r="L6752" t="s">
        <v>22</v>
      </c>
      <c r="M6752">
        <v>130500</v>
      </c>
      <c r="O6752" t="s">
        <v>8643</v>
      </c>
      <c r="P6752" t="s">
        <v>8644</v>
      </c>
    </row>
    <row r="6753" spans="1:16" x14ac:dyDescent="0.35">
      <c r="A6753" t="s">
        <v>6907</v>
      </c>
      <c r="B6753" t="s">
        <v>7550</v>
      </c>
      <c r="C6753" t="s">
        <v>227</v>
      </c>
      <c r="D6753" t="s">
        <v>36</v>
      </c>
      <c r="E6753" t="s">
        <v>20</v>
      </c>
      <c r="F6753" t="b">
        <v>0</v>
      </c>
      <c r="G6753" t="s">
        <v>43</v>
      </c>
      <c r="H6753" s="1">
        <v>45748.96197916667</v>
      </c>
      <c r="I6753" t="b">
        <v>0</v>
      </c>
      <c r="J6753" t="b">
        <v>1</v>
      </c>
      <c r="K6753" t="s">
        <v>31</v>
      </c>
      <c r="L6753" t="s">
        <v>22</v>
      </c>
      <c r="M6753">
        <v>92500</v>
      </c>
      <c r="O6753" t="s">
        <v>8982</v>
      </c>
      <c r="P6753" t="s">
        <v>8983</v>
      </c>
    </row>
    <row r="6754" spans="1:16" x14ac:dyDescent="0.35">
      <c r="A6754" t="s">
        <v>6907</v>
      </c>
      <c r="B6754" t="s">
        <v>8984</v>
      </c>
      <c r="C6754" t="s">
        <v>18</v>
      </c>
      <c r="D6754" t="s">
        <v>17548</v>
      </c>
      <c r="E6754" t="s">
        <v>20</v>
      </c>
      <c r="F6754" t="b">
        <v>1</v>
      </c>
      <c r="G6754" t="s">
        <v>592</v>
      </c>
      <c r="H6754" s="1">
        <v>45749.274953703702</v>
      </c>
      <c r="I6754" t="b">
        <v>0</v>
      </c>
      <c r="J6754" t="b">
        <v>1</v>
      </c>
      <c r="K6754" t="s">
        <v>592</v>
      </c>
      <c r="L6754" t="s">
        <v>22</v>
      </c>
      <c r="M6754">
        <v>128150</v>
      </c>
      <c r="O6754" t="s">
        <v>8504</v>
      </c>
      <c r="P6754" t="s">
        <v>8985</v>
      </c>
    </row>
    <row r="6755" spans="1:16" x14ac:dyDescent="0.35">
      <c r="A6755" t="s">
        <v>6907</v>
      </c>
      <c r="B6755" t="s">
        <v>8692</v>
      </c>
      <c r="C6755" t="s">
        <v>18</v>
      </c>
      <c r="D6755" t="s">
        <v>17548</v>
      </c>
      <c r="E6755" t="s">
        <v>20</v>
      </c>
      <c r="F6755" t="b">
        <v>1</v>
      </c>
      <c r="G6755" t="s">
        <v>508</v>
      </c>
      <c r="H6755" s="1">
        <v>45749.275821759264</v>
      </c>
      <c r="I6755" t="b">
        <v>0</v>
      </c>
      <c r="J6755" t="b">
        <v>1</v>
      </c>
      <c r="K6755" t="s">
        <v>508</v>
      </c>
      <c r="L6755" t="s">
        <v>22</v>
      </c>
      <c r="M6755">
        <v>102550</v>
      </c>
      <c r="O6755" t="s">
        <v>8504</v>
      </c>
      <c r="P6755" t="s">
        <v>8694</v>
      </c>
    </row>
    <row r="6756" spans="1:16" x14ac:dyDescent="0.35">
      <c r="A6756" t="s">
        <v>6907</v>
      </c>
      <c r="B6756" t="s">
        <v>8986</v>
      </c>
      <c r="C6756" t="s">
        <v>6146</v>
      </c>
      <c r="D6756" t="s">
        <v>573</v>
      </c>
      <c r="E6756" t="s">
        <v>20</v>
      </c>
      <c r="F6756" t="b">
        <v>0</v>
      </c>
      <c r="G6756" t="s">
        <v>52</v>
      </c>
      <c r="H6756" s="1">
        <v>45749.349861111114</v>
      </c>
      <c r="I6756" t="b">
        <v>0</v>
      </c>
      <c r="J6756" t="b">
        <v>1</v>
      </c>
      <c r="K6756" t="s">
        <v>31</v>
      </c>
      <c r="L6756" t="s">
        <v>32</v>
      </c>
      <c r="N6756">
        <v>46.060001373291023</v>
      </c>
      <c r="O6756" t="s">
        <v>8987</v>
      </c>
      <c r="P6756" t="s">
        <v>8988</v>
      </c>
    </row>
    <row r="6757" spans="1:16" x14ac:dyDescent="0.35">
      <c r="A6757" t="s">
        <v>6907</v>
      </c>
      <c r="B6757" t="s">
        <v>7167</v>
      </c>
      <c r="C6757" t="s">
        <v>410</v>
      </c>
      <c r="D6757" t="s">
        <v>36</v>
      </c>
      <c r="E6757" t="s">
        <v>20</v>
      </c>
      <c r="F6757" t="b">
        <v>0</v>
      </c>
      <c r="G6757" t="s">
        <v>52</v>
      </c>
      <c r="H6757" s="1">
        <v>45749.34988425926</v>
      </c>
      <c r="I6757" t="b">
        <v>0</v>
      </c>
      <c r="J6757" t="b">
        <v>1</v>
      </c>
      <c r="K6757" t="s">
        <v>31</v>
      </c>
      <c r="L6757" t="s">
        <v>22</v>
      </c>
      <c r="M6757">
        <v>145000</v>
      </c>
      <c r="O6757" t="s">
        <v>8989</v>
      </c>
      <c r="P6757" t="s">
        <v>8990</v>
      </c>
    </row>
    <row r="6758" spans="1:16" x14ac:dyDescent="0.35">
      <c r="A6758" t="s">
        <v>6907</v>
      </c>
      <c r="B6758" t="s">
        <v>7369</v>
      </c>
      <c r="C6758" t="s">
        <v>546</v>
      </c>
      <c r="D6758" t="s">
        <v>36</v>
      </c>
      <c r="E6758" t="s">
        <v>20</v>
      </c>
      <c r="F6758" t="b">
        <v>0</v>
      </c>
      <c r="G6758" t="s">
        <v>171</v>
      </c>
      <c r="H6758" s="1">
        <v>45749.411817129629</v>
      </c>
      <c r="I6758" t="b">
        <v>0</v>
      </c>
      <c r="J6758" t="b">
        <v>1</v>
      </c>
      <c r="K6758" t="s">
        <v>31</v>
      </c>
      <c r="L6758" t="s">
        <v>22</v>
      </c>
      <c r="M6758">
        <v>136000</v>
      </c>
      <c r="O6758" t="s">
        <v>8991</v>
      </c>
      <c r="P6758" t="s">
        <v>8992</v>
      </c>
    </row>
    <row r="6759" spans="1:16" x14ac:dyDescent="0.35">
      <c r="A6759" t="s">
        <v>6907</v>
      </c>
      <c r="B6759" t="s">
        <v>8993</v>
      </c>
      <c r="C6759" t="s">
        <v>2373</v>
      </c>
      <c r="D6759" t="s">
        <v>36</v>
      </c>
      <c r="E6759" t="s">
        <v>91</v>
      </c>
      <c r="F6759" t="b">
        <v>0</v>
      </c>
      <c r="G6759" t="s">
        <v>47</v>
      </c>
      <c r="H6759" s="1">
        <v>45749.558495370373</v>
      </c>
      <c r="I6759" t="b">
        <v>1</v>
      </c>
      <c r="J6759" t="b">
        <v>0</v>
      </c>
      <c r="K6759" t="s">
        <v>31</v>
      </c>
      <c r="L6759" t="s">
        <v>32</v>
      </c>
      <c r="N6759">
        <v>75</v>
      </c>
      <c r="O6759" t="s">
        <v>8994</v>
      </c>
      <c r="P6759" t="s">
        <v>8995</v>
      </c>
    </row>
    <row r="6760" spans="1:16" x14ac:dyDescent="0.35">
      <c r="A6760" t="s">
        <v>6907</v>
      </c>
      <c r="B6760" t="s">
        <v>6907</v>
      </c>
      <c r="C6760" t="s">
        <v>2343</v>
      </c>
      <c r="D6760" t="s">
        <v>17437</v>
      </c>
      <c r="E6760" t="s">
        <v>20</v>
      </c>
      <c r="F6760" t="b">
        <v>0</v>
      </c>
      <c r="G6760" t="s">
        <v>171</v>
      </c>
      <c r="H6760" s="1">
        <v>45749.578298611108</v>
      </c>
      <c r="I6760" t="b">
        <v>1</v>
      </c>
      <c r="J6760" t="b">
        <v>0</v>
      </c>
      <c r="K6760" t="s">
        <v>31</v>
      </c>
      <c r="L6760" t="s">
        <v>22</v>
      </c>
      <c r="M6760">
        <v>155000</v>
      </c>
      <c r="O6760" t="s">
        <v>61</v>
      </c>
      <c r="P6760" t="s">
        <v>8996</v>
      </c>
    </row>
    <row r="6761" spans="1:16" x14ac:dyDescent="0.35">
      <c r="A6761" t="s">
        <v>6907</v>
      </c>
      <c r="B6761" t="s">
        <v>8997</v>
      </c>
      <c r="C6761" t="s">
        <v>2494</v>
      </c>
      <c r="D6761" t="s">
        <v>249</v>
      </c>
      <c r="E6761" t="s">
        <v>20</v>
      </c>
      <c r="F6761" t="b">
        <v>0</v>
      </c>
      <c r="G6761" t="s">
        <v>2494</v>
      </c>
      <c r="H6761" s="1">
        <v>45749.645729166667</v>
      </c>
      <c r="I6761" t="b">
        <v>0</v>
      </c>
      <c r="J6761" t="b">
        <v>0</v>
      </c>
      <c r="K6761" t="s">
        <v>2494</v>
      </c>
      <c r="L6761" t="s">
        <v>22</v>
      </c>
      <c r="M6761">
        <v>40000</v>
      </c>
      <c r="O6761" t="s">
        <v>8998</v>
      </c>
      <c r="P6761" t="s">
        <v>4812</v>
      </c>
    </row>
    <row r="6762" spans="1:16" x14ac:dyDescent="0.35">
      <c r="A6762" t="s">
        <v>6907</v>
      </c>
      <c r="B6762" t="s">
        <v>6967</v>
      </c>
      <c r="C6762" t="s">
        <v>8999</v>
      </c>
      <c r="D6762" t="s">
        <v>36</v>
      </c>
      <c r="E6762" t="s">
        <v>20</v>
      </c>
      <c r="F6762" t="b">
        <v>0</v>
      </c>
      <c r="G6762" t="s">
        <v>43</v>
      </c>
      <c r="H6762" s="1">
        <v>45749.767210648148</v>
      </c>
      <c r="I6762" t="b">
        <v>1</v>
      </c>
      <c r="J6762" t="b">
        <v>1</v>
      </c>
      <c r="K6762" t="s">
        <v>31</v>
      </c>
      <c r="L6762" t="s">
        <v>22</v>
      </c>
      <c r="M6762">
        <v>140000</v>
      </c>
      <c r="O6762" t="s">
        <v>9000</v>
      </c>
      <c r="P6762" t="s">
        <v>9001</v>
      </c>
    </row>
    <row r="6763" spans="1:16" x14ac:dyDescent="0.35">
      <c r="A6763" t="s">
        <v>6907</v>
      </c>
      <c r="B6763" t="s">
        <v>7491</v>
      </c>
      <c r="C6763" t="s">
        <v>8186</v>
      </c>
      <c r="D6763" t="s">
        <v>110</v>
      </c>
      <c r="E6763" t="s">
        <v>91</v>
      </c>
      <c r="F6763" t="b">
        <v>0</v>
      </c>
      <c r="G6763" t="s">
        <v>171</v>
      </c>
      <c r="H6763" s="1">
        <v>45749.869942129633</v>
      </c>
      <c r="I6763" t="b">
        <v>1</v>
      </c>
      <c r="J6763" t="b">
        <v>0</v>
      </c>
      <c r="K6763" t="s">
        <v>31</v>
      </c>
      <c r="L6763" t="s">
        <v>32</v>
      </c>
      <c r="N6763">
        <v>23.345001220703121</v>
      </c>
      <c r="O6763" t="s">
        <v>9002</v>
      </c>
      <c r="P6763" t="s">
        <v>9003</v>
      </c>
    </row>
    <row r="6764" spans="1:16" x14ac:dyDescent="0.35">
      <c r="A6764" t="s">
        <v>6907</v>
      </c>
      <c r="B6764" t="s">
        <v>9004</v>
      </c>
      <c r="C6764" t="s">
        <v>1026</v>
      </c>
      <c r="D6764" t="s">
        <v>36</v>
      </c>
      <c r="E6764" t="s">
        <v>20</v>
      </c>
      <c r="F6764" t="b">
        <v>0</v>
      </c>
      <c r="G6764" t="s">
        <v>30</v>
      </c>
      <c r="H6764" s="1">
        <v>45749.932256944441</v>
      </c>
      <c r="I6764" t="b">
        <v>1</v>
      </c>
      <c r="J6764" t="b">
        <v>0</v>
      </c>
      <c r="K6764" t="s">
        <v>31</v>
      </c>
      <c r="L6764" t="s">
        <v>22</v>
      </c>
      <c r="M6764">
        <v>54277</v>
      </c>
      <c r="O6764" t="s">
        <v>9005</v>
      </c>
      <c r="P6764" t="s">
        <v>9006</v>
      </c>
    </row>
    <row r="6765" spans="1:16" x14ac:dyDescent="0.35">
      <c r="A6765" t="s">
        <v>6907</v>
      </c>
      <c r="B6765" t="s">
        <v>8673</v>
      </c>
      <c r="C6765" t="s">
        <v>8497</v>
      </c>
      <c r="D6765" t="s">
        <v>573</v>
      </c>
      <c r="E6765" t="s">
        <v>20</v>
      </c>
      <c r="F6765" t="b">
        <v>0</v>
      </c>
      <c r="G6765" t="s">
        <v>52</v>
      </c>
      <c r="H6765" s="1">
        <v>45750.09988425926</v>
      </c>
      <c r="I6765" t="b">
        <v>0</v>
      </c>
      <c r="J6765" t="b">
        <v>1</v>
      </c>
      <c r="K6765" t="s">
        <v>31</v>
      </c>
      <c r="L6765" t="s">
        <v>32</v>
      </c>
      <c r="N6765">
        <v>56.145000457763672</v>
      </c>
      <c r="O6765" t="s">
        <v>1324</v>
      </c>
      <c r="P6765" t="s">
        <v>7134</v>
      </c>
    </row>
    <row r="6766" spans="1:16" x14ac:dyDescent="0.35">
      <c r="A6766" t="s">
        <v>6907</v>
      </c>
      <c r="B6766" t="s">
        <v>9007</v>
      </c>
      <c r="C6766" t="s">
        <v>37</v>
      </c>
      <c r="D6766" t="s">
        <v>1872</v>
      </c>
      <c r="E6766" t="s">
        <v>20</v>
      </c>
      <c r="F6766" t="b">
        <v>0</v>
      </c>
      <c r="G6766" t="s">
        <v>37</v>
      </c>
      <c r="H6766" s="1">
        <v>45750.299178240741</v>
      </c>
      <c r="I6766" t="b">
        <v>0</v>
      </c>
      <c r="J6766" t="b">
        <v>0</v>
      </c>
      <c r="K6766" t="s">
        <v>37</v>
      </c>
      <c r="L6766" t="s">
        <v>22</v>
      </c>
      <c r="M6766">
        <v>159100</v>
      </c>
      <c r="O6766" t="s">
        <v>2979</v>
      </c>
      <c r="P6766" t="s">
        <v>9008</v>
      </c>
    </row>
    <row r="6767" spans="1:16" x14ac:dyDescent="0.35">
      <c r="A6767" t="s">
        <v>6907</v>
      </c>
      <c r="B6767" t="s">
        <v>9009</v>
      </c>
      <c r="C6767" t="s">
        <v>142</v>
      </c>
      <c r="D6767" t="s">
        <v>573</v>
      </c>
      <c r="E6767" t="s">
        <v>20</v>
      </c>
      <c r="F6767" t="b">
        <v>0</v>
      </c>
      <c r="G6767" t="s">
        <v>52</v>
      </c>
      <c r="H6767" s="1">
        <v>45750.335266203707</v>
      </c>
      <c r="I6767" t="b">
        <v>1</v>
      </c>
      <c r="J6767" t="b">
        <v>0</v>
      </c>
      <c r="K6767" t="s">
        <v>31</v>
      </c>
      <c r="L6767" t="s">
        <v>32</v>
      </c>
      <c r="N6767">
        <v>50.669998168945313</v>
      </c>
      <c r="O6767" t="s">
        <v>3632</v>
      </c>
      <c r="P6767" t="s">
        <v>8672</v>
      </c>
    </row>
    <row r="6768" spans="1:16" x14ac:dyDescent="0.35">
      <c r="A6768" t="s">
        <v>6907</v>
      </c>
      <c r="B6768" t="s">
        <v>8087</v>
      </c>
      <c r="C6768" t="s">
        <v>9010</v>
      </c>
      <c r="D6768" t="s">
        <v>573</v>
      </c>
      <c r="E6768" t="s">
        <v>20</v>
      </c>
      <c r="F6768" t="b">
        <v>0</v>
      </c>
      <c r="G6768" t="s">
        <v>52</v>
      </c>
      <c r="H6768" s="1">
        <v>45750.335300925923</v>
      </c>
      <c r="I6768" t="b">
        <v>0</v>
      </c>
      <c r="J6768" t="b">
        <v>1</v>
      </c>
      <c r="K6768" t="s">
        <v>31</v>
      </c>
      <c r="L6768" t="s">
        <v>32</v>
      </c>
      <c r="N6768">
        <v>58.680000305175781</v>
      </c>
      <c r="O6768" t="s">
        <v>9011</v>
      </c>
      <c r="P6768" t="s">
        <v>9012</v>
      </c>
    </row>
    <row r="6769" spans="1:16" x14ac:dyDescent="0.35">
      <c r="A6769" t="s">
        <v>6907</v>
      </c>
      <c r="B6769" t="s">
        <v>6907</v>
      </c>
      <c r="C6769" t="s">
        <v>9013</v>
      </c>
      <c r="D6769" t="s">
        <v>573</v>
      </c>
      <c r="E6769" t="s">
        <v>20</v>
      </c>
      <c r="F6769" t="b">
        <v>0</v>
      </c>
      <c r="G6769" t="s">
        <v>52</v>
      </c>
      <c r="H6769" s="1">
        <v>45750.335393518522</v>
      </c>
      <c r="I6769" t="b">
        <v>1</v>
      </c>
      <c r="J6769" t="b">
        <v>0</v>
      </c>
      <c r="K6769" t="s">
        <v>31</v>
      </c>
      <c r="L6769" t="s">
        <v>32</v>
      </c>
      <c r="N6769">
        <v>40.805000305175781</v>
      </c>
      <c r="O6769" t="s">
        <v>9014</v>
      </c>
      <c r="P6769" t="s">
        <v>9015</v>
      </c>
    </row>
    <row r="6770" spans="1:16" x14ac:dyDescent="0.35">
      <c r="A6770" t="s">
        <v>6907</v>
      </c>
      <c r="B6770" t="s">
        <v>8670</v>
      </c>
      <c r="C6770" t="s">
        <v>805</v>
      </c>
      <c r="D6770" t="s">
        <v>573</v>
      </c>
      <c r="E6770" t="s">
        <v>20</v>
      </c>
      <c r="F6770" t="b">
        <v>0</v>
      </c>
      <c r="G6770" t="s">
        <v>47</v>
      </c>
      <c r="H6770" s="1">
        <v>45750.3356712963</v>
      </c>
      <c r="I6770" t="b">
        <v>0</v>
      </c>
      <c r="J6770" t="b">
        <v>0</v>
      </c>
      <c r="K6770" t="s">
        <v>31</v>
      </c>
      <c r="L6770" t="s">
        <v>32</v>
      </c>
      <c r="N6770">
        <v>44.825000762939453</v>
      </c>
      <c r="O6770" t="s">
        <v>3632</v>
      </c>
      <c r="P6770" t="s">
        <v>8672</v>
      </c>
    </row>
    <row r="6771" spans="1:16" x14ac:dyDescent="0.35">
      <c r="A6771" t="s">
        <v>6907</v>
      </c>
      <c r="B6771" t="s">
        <v>9016</v>
      </c>
      <c r="C6771" t="s">
        <v>6022</v>
      </c>
      <c r="D6771" t="s">
        <v>29</v>
      </c>
      <c r="E6771" t="s">
        <v>20</v>
      </c>
      <c r="F6771" t="b">
        <v>0</v>
      </c>
      <c r="G6771" t="s">
        <v>52</v>
      </c>
      <c r="H6771" s="1">
        <v>45750.37699074074</v>
      </c>
      <c r="I6771" t="b">
        <v>0</v>
      </c>
      <c r="J6771" t="b">
        <v>1</v>
      </c>
      <c r="K6771" t="s">
        <v>31</v>
      </c>
      <c r="L6771" t="s">
        <v>22</v>
      </c>
      <c r="M6771">
        <v>158000</v>
      </c>
      <c r="O6771" t="s">
        <v>9017</v>
      </c>
      <c r="P6771" t="s">
        <v>9018</v>
      </c>
    </row>
    <row r="6772" spans="1:16" x14ac:dyDescent="0.35">
      <c r="A6772" t="s">
        <v>6907</v>
      </c>
      <c r="B6772" t="s">
        <v>6939</v>
      </c>
      <c r="C6772" t="s">
        <v>1443</v>
      </c>
      <c r="D6772" t="s">
        <v>36</v>
      </c>
      <c r="E6772" t="s">
        <v>20</v>
      </c>
      <c r="F6772" t="b">
        <v>0</v>
      </c>
      <c r="G6772" t="s">
        <v>52</v>
      </c>
      <c r="H6772" s="1">
        <v>45750.543807870366</v>
      </c>
      <c r="I6772" t="b">
        <v>0</v>
      </c>
      <c r="J6772" t="b">
        <v>1</v>
      </c>
      <c r="K6772" t="s">
        <v>31</v>
      </c>
      <c r="L6772" t="s">
        <v>22</v>
      </c>
      <c r="M6772">
        <v>202500</v>
      </c>
      <c r="O6772" t="s">
        <v>9019</v>
      </c>
      <c r="P6772" t="s">
        <v>9020</v>
      </c>
    </row>
    <row r="6773" spans="1:16" x14ac:dyDescent="0.35">
      <c r="A6773" t="s">
        <v>6907</v>
      </c>
      <c r="B6773" t="s">
        <v>9021</v>
      </c>
      <c r="C6773" t="s">
        <v>649</v>
      </c>
      <c r="D6773" t="s">
        <v>36</v>
      </c>
      <c r="E6773" t="s">
        <v>91</v>
      </c>
      <c r="F6773" t="b">
        <v>0</v>
      </c>
      <c r="G6773" t="s">
        <v>52</v>
      </c>
      <c r="H6773" s="1">
        <v>45750.585358796299</v>
      </c>
      <c r="I6773" t="b">
        <v>0</v>
      </c>
      <c r="J6773" t="b">
        <v>0</v>
      </c>
      <c r="K6773" t="s">
        <v>31</v>
      </c>
      <c r="L6773" t="s">
        <v>32</v>
      </c>
      <c r="N6773">
        <v>57.5</v>
      </c>
      <c r="O6773" t="s">
        <v>1195</v>
      </c>
      <c r="P6773" t="s">
        <v>9022</v>
      </c>
    </row>
    <row r="6774" spans="1:16" x14ac:dyDescent="0.35">
      <c r="A6774" t="s">
        <v>6907</v>
      </c>
      <c r="B6774" t="s">
        <v>8087</v>
      </c>
      <c r="C6774" t="s">
        <v>8388</v>
      </c>
      <c r="D6774" t="s">
        <v>573</v>
      </c>
      <c r="E6774" t="s">
        <v>20</v>
      </c>
      <c r="F6774" t="b">
        <v>0</v>
      </c>
      <c r="G6774" t="s">
        <v>47</v>
      </c>
      <c r="H6774" s="1">
        <v>45750.585752314822</v>
      </c>
      <c r="I6774" t="b">
        <v>0</v>
      </c>
      <c r="J6774" t="b">
        <v>1</v>
      </c>
      <c r="K6774" t="s">
        <v>31</v>
      </c>
      <c r="L6774" t="s">
        <v>32</v>
      </c>
      <c r="N6774">
        <v>47.439998626708977</v>
      </c>
      <c r="O6774" t="s">
        <v>8389</v>
      </c>
      <c r="P6774" t="s">
        <v>8390</v>
      </c>
    </row>
    <row r="6775" spans="1:16" x14ac:dyDescent="0.35">
      <c r="A6775" t="s">
        <v>6907</v>
      </c>
      <c r="B6775" t="s">
        <v>9023</v>
      </c>
      <c r="C6775" t="s">
        <v>6022</v>
      </c>
      <c r="D6775" t="s">
        <v>29</v>
      </c>
      <c r="E6775" t="s">
        <v>20</v>
      </c>
      <c r="F6775" t="b">
        <v>0</v>
      </c>
      <c r="G6775" t="s">
        <v>47</v>
      </c>
      <c r="H6775" s="1">
        <v>45750.627372685187</v>
      </c>
      <c r="I6775" t="b">
        <v>1</v>
      </c>
      <c r="J6775" t="b">
        <v>0</v>
      </c>
      <c r="K6775" t="s">
        <v>31</v>
      </c>
      <c r="L6775" t="s">
        <v>32</v>
      </c>
      <c r="N6775">
        <v>65</v>
      </c>
      <c r="O6775" t="s">
        <v>9024</v>
      </c>
    </row>
    <row r="6776" spans="1:16" x14ac:dyDescent="0.35">
      <c r="A6776" t="s">
        <v>6907</v>
      </c>
      <c r="B6776" t="s">
        <v>9025</v>
      </c>
      <c r="C6776" t="s">
        <v>9026</v>
      </c>
      <c r="D6776" t="s">
        <v>269</v>
      </c>
      <c r="E6776" t="s">
        <v>20</v>
      </c>
      <c r="F6776" t="b">
        <v>0</v>
      </c>
      <c r="G6776" t="s">
        <v>47</v>
      </c>
      <c r="H6776" s="1">
        <v>45750.793912037043</v>
      </c>
      <c r="I6776" t="b">
        <v>0</v>
      </c>
      <c r="J6776" t="b">
        <v>0</v>
      </c>
      <c r="K6776" t="s">
        <v>31</v>
      </c>
      <c r="L6776" t="s">
        <v>32</v>
      </c>
      <c r="N6776">
        <v>81</v>
      </c>
      <c r="O6776" t="s">
        <v>9027</v>
      </c>
      <c r="P6776" t="s">
        <v>9028</v>
      </c>
    </row>
    <row r="6777" spans="1:16" x14ac:dyDescent="0.35">
      <c r="A6777" t="s">
        <v>6907</v>
      </c>
      <c r="B6777" t="s">
        <v>9029</v>
      </c>
      <c r="C6777" t="s">
        <v>7709</v>
      </c>
      <c r="D6777" t="s">
        <v>36</v>
      </c>
      <c r="E6777" t="s">
        <v>20</v>
      </c>
      <c r="F6777" t="b">
        <v>0</v>
      </c>
      <c r="G6777" t="s">
        <v>52</v>
      </c>
      <c r="H6777" s="1">
        <v>45750.835289351853</v>
      </c>
      <c r="I6777" t="b">
        <v>0</v>
      </c>
      <c r="J6777" t="b">
        <v>0</v>
      </c>
      <c r="K6777" t="s">
        <v>31</v>
      </c>
      <c r="L6777" t="s">
        <v>22</v>
      </c>
      <c r="M6777">
        <v>125000</v>
      </c>
      <c r="O6777" t="s">
        <v>9030</v>
      </c>
      <c r="P6777" t="s">
        <v>9031</v>
      </c>
    </row>
    <row r="6778" spans="1:16" x14ac:dyDescent="0.35">
      <c r="A6778" t="s">
        <v>6907</v>
      </c>
      <c r="B6778" t="s">
        <v>6958</v>
      </c>
      <c r="C6778" t="s">
        <v>9032</v>
      </c>
      <c r="D6778" t="s">
        <v>3470</v>
      </c>
      <c r="E6778" t="s">
        <v>20</v>
      </c>
      <c r="F6778" t="b">
        <v>0</v>
      </c>
      <c r="G6778" t="s">
        <v>52</v>
      </c>
      <c r="H6778" s="1">
        <v>45751.002025462964</v>
      </c>
      <c r="I6778" t="b">
        <v>0</v>
      </c>
      <c r="J6778" t="b">
        <v>1</v>
      </c>
      <c r="K6778" t="s">
        <v>31</v>
      </c>
      <c r="L6778" t="s">
        <v>22</v>
      </c>
      <c r="M6778">
        <v>135000</v>
      </c>
      <c r="O6778" t="s">
        <v>1225</v>
      </c>
      <c r="P6778" t="s">
        <v>7012</v>
      </c>
    </row>
    <row r="6779" spans="1:16" x14ac:dyDescent="0.35">
      <c r="A6779" t="s">
        <v>6907</v>
      </c>
      <c r="B6779" t="s">
        <v>8946</v>
      </c>
      <c r="C6779" t="s">
        <v>9033</v>
      </c>
      <c r="D6779" t="s">
        <v>443</v>
      </c>
      <c r="E6779" t="s">
        <v>20</v>
      </c>
      <c r="F6779" t="b">
        <v>0</v>
      </c>
      <c r="G6779" t="s">
        <v>52</v>
      </c>
      <c r="H6779" s="1">
        <v>45751.253287037027</v>
      </c>
      <c r="I6779" t="b">
        <v>1</v>
      </c>
      <c r="J6779" t="b">
        <v>1</v>
      </c>
      <c r="K6779" t="s">
        <v>31</v>
      </c>
      <c r="L6779" t="s">
        <v>22</v>
      </c>
      <c r="M6779">
        <v>115000</v>
      </c>
      <c r="O6779" t="s">
        <v>8947</v>
      </c>
      <c r="P6779" t="s">
        <v>8948</v>
      </c>
    </row>
    <row r="6780" spans="1:16" x14ac:dyDescent="0.35">
      <c r="A6780" t="s">
        <v>6907</v>
      </c>
      <c r="B6780" t="s">
        <v>6907</v>
      </c>
      <c r="C6780" t="s">
        <v>18</v>
      </c>
      <c r="D6780" t="s">
        <v>19</v>
      </c>
      <c r="E6780" t="s">
        <v>20</v>
      </c>
      <c r="F6780" t="b">
        <v>1</v>
      </c>
      <c r="G6780" t="s">
        <v>9034</v>
      </c>
      <c r="H6780" s="1">
        <v>45751.302118055559</v>
      </c>
      <c r="I6780" t="b">
        <v>1</v>
      </c>
      <c r="J6780" t="b">
        <v>1</v>
      </c>
      <c r="K6780" t="s">
        <v>9034</v>
      </c>
      <c r="L6780" t="s">
        <v>22</v>
      </c>
      <c r="M6780">
        <v>175000</v>
      </c>
      <c r="O6780" t="s">
        <v>2281</v>
      </c>
      <c r="P6780" t="s">
        <v>9035</v>
      </c>
    </row>
    <row r="6781" spans="1:16" x14ac:dyDescent="0.35">
      <c r="A6781" t="s">
        <v>6907</v>
      </c>
      <c r="B6781" t="s">
        <v>9036</v>
      </c>
      <c r="C6781" t="s">
        <v>9037</v>
      </c>
      <c r="D6781" t="s">
        <v>249</v>
      </c>
      <c r="E6781" t="s">
        <v>20</v>
      </c>
      <c r="F6781" t="b">
        <v>0</v>
      </c>
      <c r="G6781" t="s">
        <v>9038</v>
      </c>
      <c r="H6781" s="1">
        <v>45751.400567129633</v>
      </c>
      <c r="I6781" t="b">
        <v>0</v>
      </c>
      <c r="J6781" t="b">
        <v>0</v>
      </c>
      <c r="K6781" t="s">
        <v>9038</v>
      </c>
      <c r="L6781" t="s">
        <v>22</v>
      </c>
      <c r="M6781">
        <v>70000</v>
      </c>
      <c r="O6781" t="s">
        <v>9039</v>
      </c>
      <c r="P6781" t="s">
        <v>9040</v>
      </c>
    </row>
    <row r="6782" spans="1:16" x14ac:dyDescent="0.35">
      <c r="A6782" t="s">
        <v>6907</v>
      </c>
      <c r="B6782" t="s">
        <v>9041</v>
      </c>
      <c r="C6782" t="s">
        <v>56</v>
      </c>
      <c r="D6782" t="s">
        <v>36</v>
      </c>
      <c r="E6782" t="s">
        <v>20</v>
      </c>
      <c r="F6782" t="b">
        <v>0</v>
      </c>
      <c r="G6782" t="s">
        <v>52</v>
      </c>
      <c r="H6782" s="1">
        <v>45751.420254629629</v>
      </c>
      <c r="I6782" t="b">
        <v>0</v>
      </c>
      <c r="J6782" t="b">
        <v>1</v>
      </c>
      <c r="K6782" t="s">
        <v>31</v>
      </c>
      <c r="L6782" t="s">
        <v>22</v>
      </c>
      <c r="M6782">
        <v>161975</v>
      </c>
      <c r="O6782" t="s">
        <v>7564</v>
      </c>
      <c r="P6782" t="s">
        <v>9042</v>
      </c>
    </row>
    <row r="6783" spans="1:16" x14ac:dyDescent="0.35">
      <c r="A6783" t="s">
        <v>6907</v>
      </c>
      <c r="B6783" t="s">
        <v>7673</v>
      </c>
      <c r="C6783" t="s">
        <v>2117</v>
      </c>
      <c r="D6783" t="s">
        <v>115</v>
      </c>
      <c r="E6783" t="s">
        <v>20</v>
      </c>
      <c r="F6783" t="b">
        <v>0</v>
      </c>
      <c r="G6783" t="s">
        <v>52</v>
      </c>
      <c r="H6783" s="1">
        <v>45751.420266203713</v>
      </c>
      <c r="I6783" t="b">
        <v>0</v>
      </c>
      <c r="J6783" t="b">
        <v>0</v>
      </c>
      <c r="K6783" t="s">
        <v>31</v>
      </c>
      <c r="L6783" t="s">
        <v>22</v>
      </c>
      <c r="M6783">
        <v>189000</v>
      </c>
      <c r="O6783" t="s">
        <v>8765</v>
      </c>
      <c r="P6783" t="s">
        <v>8766</v>
      </c>
    </row>
    <row r="6784" spans="1:16" x14ac:dyDescent="0.35">
      <c r="A6784" t="s">
        <v>6907</v>
      </c>
      <c r="B6784" t="s">
        <v>9043</v>
      </c>
      <c r="C6784" t="s">
        <v>51</v>
      </c>
      <c r="D6784" t="s">
        <v>115</v>
      </c>
      <c r="E6784" t="s">
        <v>20</v>
      </c>
      <c r="F6784" t="b">
        <v>0</v>
      </c>
      <c r="G6784" t="s">
        <v>43</v>
      </c>
      <c r="H6784" s="1">
        <v>45751.45888888889</v>
      </c>
      <c r="I6784" t="b">
        <v>1</v>
      </c>
      <c r="J6784" t="b">
        <v>0</v>
      </c>
      <c r="K6784" t="s">
        <v>31</v>
      </c>
      <c r="L6784" t="s">
        <v>22</v>
      </c>
      <c r="M6784">
        <v>115000</v>
      </c>
      <c r="O6784" t="s">
        <v>4174</v>
      </c>
      <c r="P6784" t="s">
        <v>9044</v>
      </c>
    </row>
    <row r="6785" spans="1:16" x14ac:dyDescent="0.35">
      <c r="A6785" t="s">
        <v>6907</v>
      </c>
      <c r="B6785" t="s">
        <v>9045</v>
      </c>
      <c r="C6785" t="s">
        <v>7686</v>
      </c>
      <c r="D6785" t="s">
        <v>110</v>
      </c>
      <c r="E6785" t="s">
        <v>20</v>
      </c>
      <c r="F6785" t="b">
        <v>0</v>
      </c>
      <c r="G6785" t="s">
        <v>52</v>
      </c>
      <c r="H6785" s="1">
        <v>45751.545011574082</v>
      </c>
      <c r="I6785" t="b">
        <v>0</v>
      </c>
      <c r="J6785" t="b">
        <v>1</v>
      </c>
      <c r="K6785" t="s">
        <v>31</v>
      </c>
      <c r="L6785" t="s">
        <v>22</v>
      </c>
      <c r="M6785">
        <v>126000</v>
      </c>
      <c r="O6785" t="s">
        <v>7867</v>
      </c>
      <c r="P6785" t="s">
        <v>9046</v>
      </c>
    </row>
    <row r="6786" spans="1:16" x14ac:dyDescent="0.35">
      <c r="A6786" t="s">
        <v>6907</v>
      </c>
      <c r="B6786" t="s">
        <v>9047</v>
      </c>
      <c r="C6786" t="s">
        <v>154</v>
      </c>
      <c r="D6786" t="s">
        <v>36</v>
      </c>
      <c r="E6786" t="s">
        <v>20</v>
      </c>
      <c r="F6786" t="b">
        <v>0</v>
      </c>
      <c r="G6786" t="s">
        <v>43</v>
      </c>
      <c r="H6786" s="1">
        <v>45751.587141203701</v>
      </c>
      <c r="I6786" t="b">
        <v>1</v>
      </c>
      <c r="J6786" t="b">
        <v>0</v>
      </c>
      <c r="K6786" t="s">
        <v>31</v>
      </c>
      <c r="L6786" t="s">
        <v>22</v>
      </c>
      <c r="M6786">
        <v>200000</v>
      </c>
      <c r="O6786" t="s">
        <v>9048</v>
      </c>
      <c r="P6786" t="s">
        <v>9049</v>
      </c>
    </row>
    <row r="6787" spans="1:16" x14ac:dyDescent="0.35">
      <c r="A6787" t="s">
        <v>6907</v>
      </c>
      <c r="B6787" t="s">
        <v>9050</v>
      </c>
      <c r="C6787" t="s">
        <v>193</v>
      </c>
      <c r="D6787" t="s">
        <v>110</v>
      </c>
      <c r="E6787" t="s">
        <v>20</v>
      </c>
      <c r="F6787" t="b">
        <v>0</v>
      </c>
      <c r="G6787" t="s">
        <v>52</v>
      </c>
      <c r="H6787" s="1">
        <v>45751.628287037027</v>
      </c>
      <c r="I6787" t="b">
        <v>0</v>
      </c>
      <c r="J6787" t="b">
        <v>0</v>
      </c>
      <c r="K6787" t="s">
        <v>31</v>
      </c>
      <c r="L6787" t="s">
        <v>22</v>
      </c>
      <c r="M6787">
        <v>110240</v>
      </c>
      <c r="O6787" t="s">
        <v>455</v>
      </c>
      <c r="P6787" t="s">
        <v>9051</v>
      </c>
    </row>
    <row r="6788" spans="1:16" x14ac:dyDescent="0.35">
      <c r="A6788" t="s">
        <v>6907</v>
      </c>
      <c r="B6788" t="s">
        <v>7673</v>
      </c>
      <c r="C6788" t="s">
        <v>415</v>
      </c>
      <c r="D6788" t="s">
        <v>36</v>
      </c>
      <c r="E6788" t="s">
        <v>20</v>
      </c>
      <c r="F6788" t="b">
        <v>0</v>
      </c>
      <c r="G6788" t="s">
        <v>52</v>
      </c>
      <c r="H6788" s="1">
        <v>45751.628495370373</v>
      </c>
      <c r="I6788" t="b">
        <v>0</v>
      </c>
      <c r="J6788" t="b">
        <v>0</v>
      </c>
      <c r="K6788" t="s">
        <v>31</v>
      </c>
      <c r="L6788" t="s">
        <v>22</v>
      </c>
      <c r="M6788">
        <v>147500</v>
      </c>
      <c r="O6788" t="s">
        <v>852</v>
      </c>
      <c r="P6788" t="s">
        <v>9052</v>
      </c>
    </row>
    <row r="6789" spans="1:16" x14ac:dyDescent="0.35">
      <c r="A6789" t="s">
        <v>6907</v>
      </c>
      <c r="B6789" t="s">
        <v>9053</v>
      </c>
      <c r="C6789" t="s">
        <v>193</v>
      </c>
      <c r="D6789" t="s">
        <v>110</v>
      </c>
      <c r="E6789" t="s">
        <v>20</v>
      </c>
      <c r="F6789" t="b">
        <v>0</v>
      </c>
      <c r="G6789" t="s">
        <v>43</v>
      </c>
      <c r="H6789" s="1">
        <v>45751.628680555557</v>
      </c>
      <c r="I6789" t="b">
        <v>0</v>
      </c>
      <c r="J6789" t="b">
        <v>0</v>
      </c>
      <c r="K6789" t="s">
        <v>31</v>
      </c>
      <c r="L6789" t="s">
        <v>22</v>
      </c>
      <c r="M6789">
        <v>157560</v>
      </c>
      <c r="O6789" t="s">
        <v>455</v>
      </c>
      <c r="P6789" t="s">
        <v>9051</v>
      </c>
    </row>
    <row r="6790" spans="1:16" x14ac:dyDescent="0.35">
      <c r="A6790" t="s">
        <v>6907</v>
      </c>
      <c r="B6790" t="s">
        <v>9054</v>
      </c>
      <c r="C6790" t="s">
        <v>7686</v>
      </c>
      <c r="D6790" t="s">
        <v>36</v>
      </c>
      <c r="E6790" t="s">
        <v>20</v>
      </c>
      <c r="F6790" t="b">
        <v>0</v>
      </c>
      <c r="G6790" t="s">
        <v>52</v>
      </c>
      <c r="H6790" s="1">
        <v>45751.711793981478</v>
      </c>
      <c r="I6790" t="b">
        <v>1</v>
      </c>
      <c r="J6790" t="b">
        <v>0</v>
      </c>
      <c r="K6790" t="s">
        <v>31</v>
      </c>
      <c r="L6790" t="s">
        <v>22</v>
      </c>
      <c r="M6790">
        <v>90000</v>
      </c>
      <c r="O6790" t="s">
        <v>9055</v>
      </c>
      <c r="P6790" t="s">
        <v>9056</v>
      </c>
    </row>
    <row r="6791" spans="1:16" x14ac:dyDescent="0.35">
      <c r="A6791" t="s">
        <v>6907</v>
      </c>
      <c r="B6791" t="s">
        <v>9057</v>
      </c>
      <c r="C6791" t="s">
        <v>18</v>
      </c>
      <c r="D6791" t="s">
        <v>110</v>
      </c>
      <c r="E6791" t="s">
        <v>20</v>
      </c>
      <c r="F6791" t="b">
        <v>1</v>
      </c>
      <c r="G6791" t="s">
        <v>43</v>
      </c>
      <c r="H6791" s="1">
        <v>45752.045358796298</v>
      </c>
      <c r="I6791" t="b">
        <v>0</v>
      </c>
      <c r="J6791" t="b">
        <v>1</v>
      </c>
      <c r="K6791" t="s">
        <v>31</v>
      </c>
      <c r="L6791" t="s">
        <v>22</v>
      </c>
      <c r="M6791">
        <v>122000</v>
      </c>
      <c r="O6791" t="s">
        <v>9058</v>
      </c>
      <c r="P6791" t="s">
        <v>9059</v>
      </c>
    </row>
    <row r="6792" spans="1:16" x14ac:dyDescent="0.35">
      <c r="A6792" t="s">
        <v>6907</v>
      </c>
      <c r="B6792" t="s">
        <v>9060</v>
      </c>
      <c r="C6792" t="s">
        <v>3405</v>
      </c>
      <c r="D6792" t="s">
        <v>29</v>
      </c>
      <c r="E6792" t="s">
        <v>20</v>
      </c>
      <c r="F6792" t="b">
        <v>0</v>
      </c>
      <c r="G6792" t="s">
        <v>52</v>
      </c>
      <c r="H6792" s="1">
        <v>45752.086678240739</v>
      </c>
      <c r="I6792" t="b">
        <v>1</v>
      </c>
      <c r="J6792" t="b">
        <v>1</v>
      </c>
      <c r="K6792" t="s">
        <v>31</v>
      </c>
      <c r="L6792" t="s">
        <v>22</v>
      </c>
      <c r="M6792">
        <v>100000</v>
      </c>
      <c r="O6792" t="s">
        <v>9061</v>
      </c>
    </row>
    <row r="6793" spans="1:16" x14ac:dyDescent="0.35">
      <c r="A6793" t="s">
        <v>6907</v>
      </c>
      <c r="B6793" t="s">
        <v>9062</v>
      </c>
      <c r="C6793" t="s">
        <v>283</v>
      </c>
      <c r="D6793" t="s">
        <v>36</v>
      </c>
      <c r="E6793" t="s">
        <v>20</v>
      </c>
      <c r="F6793" t="b">
        <v>0</v>
      </c>
      <c r="G6793" t="s">
        <v>43</v>
      </c>
      <c r="H6793" s="1">
        <v>45752.087187500001</v>
      </c>
      <c r="I6793" t="b">
        <v>0</v>
      </c>
      <c r="J6793" t="b">
        <v>0</v>
      </c>
      <c r="K6793" t="s">
        <v>31</v>
      </c>
      <c r="L6793" t="s">
        <v>22</v>
      </c>
      <c r="M6793">
        <v>210000</v>
      </c>
      <c r="O6793" t="s">
        <v>3071</v>
      </c>
      <c r="P6793" t="s">
        <v>9063</v>
      </c>
    </row>
    <row r="6794" spans="1:16" x14ac:dyDescent="0.35">
      <c r="A6794" t="s">
        <v>6907</v>
      </c>
      <c r="B6794" t="s">
        <v>9064</v>
      </c>
      <c r="C6794" t="s">
        <v>7364</v>
      </c>
      <c r="D6794" t="s">
        <v>42</v>
      </c>
      <c r="E6794" t="s">
        <v>20</v>
      </c>
      <c r="F6794" t="b">
        <v>0</v>
      </c>
      <c r="G6794" t="s">
        <v>52</v>
      </c>
      <c r="H6794" s="1">
        <v>45752.334872685176</v>
      </c>
      <c r="I6794" t="b">
        <v>1</v>
      </c>
      <c r="J6794" t="b">
        <v>0</v>
      </c>
      <c r="K6794" t="s">
        <v>31</v>
      </c>
      <c r="L6794" t="s">
        <v>32</v>
      </c>
      <c r="N6794">
        <v>65.5</v>
      </c>
      <c r="O6794" t="s">
        <v>9065</v>
      </c>
      <c r="P6794" t="s">
        <v>9066</v>
      </c>
    </row>
    <row r="6795" spans="1:16" x14ac:dyDescent="0.35">
      <c r="A6795" t="s">
        <v>6907</v>
      </c>
      <c r="B6795" t="s">
        <v>6907</v>
      </c>
      <c r="C6795" t="s">
        <v>8055</v>
      </c>
      <c r="D6795" t="s">
        <v>17442</v>
      </c>
      <c r="E6795" t="s">
        <v>20</v>
      </c>
      <c r="F6795" t="b">
        <v>0</v>
      </c>
      <c r="G6795" t="s">
        <v>4199</v>
      </c>
      <c r="H6795" s="1">
        <v>45752.489050925928</v>
      </c>
      <c r="I6795" t="b">
        <v>0</v>
      </c>
      <c r="J6795" t="b">
        <v>0</v>
      </c>
      <c r="K6795" t="s">
        <v>4199</v>
      </c>
      <c r="L6795" t="s">
        <v>22</v>
      </c>
      <c r="M6795">
        <v>65000</v>
      </c>
      <c r="O6795" t="s">
        <v>8056</v>
      </c>
      <c r="P6795" t="s">
        <v>8057</v>
      </c>
    </row>
    <row r="6796" spans="1:16" x14ac:dyDescent="0.35">
      <c r="A6796" t="s">
        <v>6907</v>
      </c>
      <c r="B6796" t="s">
        <v>9067</v>
      </c>
      <c r="C6796" t="s">
        <v>407</v>
      </c>
      <c r="D6796" t="s">
        <v>36</v>
      </c>
      <c r="E6796" t="s">
        <v>20</v>
      </c>
      <c r="F6796" t="b">
        <v>0</v>
      </c>
      <c r="G6796" t="s">
        <v>52</v>
      </c>
      <c r="H6796" s="1">
        <v>45752.501585648148</v>
      </c>
      <c r="I6796" t="b">
        <v>0</v>
      </c>
      <c r="J6796" t="b">
        <v>1</v>
      </c>
      <c r="K6796" t="s">
        <v>31</v>
      </c>
      <c r="L6796" t="s">
        <v>22</v>
      </c>
      <c r="M6796">
        <v>138100</v>
      </c>
      <c r="O6796" t="s">
        <v>53</v>
      </c>
      <c r="P6796" t="s">
        <v>9068</v>
      </c>
    </row>
    <row r="6797" spans="1:16" x14ac:dyDescent="0.35">
      <c r="A6797" t="s">
        <v>6907</v>
      </c>
      <c r="B6797" t="s">
        <v>9069</v>
      </c>
      <c r="C6797" t="s">
        <v>770</v>
      </c>
      <c r="D6797" t="s">
        <v>249</v>
      </c>
      <c r="E6797" t="s">
        <v>20</v>
      </c>
      <c r="F6797" t="b">
        <v>0</v>
      </c>
      <c r="G6797" t="s">
        <v>300</v>
      </c>
      <c r="H6797" s="1">
        <v>45753.259097222217</v>
      </c>
      <c r="I6797" t="b">
        <v>1</v>
      </c>
      <c r="J6797" t="b">
        <v>0</v>
      </c>
      <c r="K6797" t="s">
        <v>300</v>
      </c>
      <c r="L6797" t="s">
        <v>22</v>
      </c>
      <c r="M6797">
        <v>40000</v>
      </c>
      <c r="O6797" t="s">
        <v>9070</v>
      </c>
      <c r="P6797" t="s">
        <v>7134</v>
      </c>
    </row>
    <row r="6798" spans="1:16" x14ac:dyDescent="0.35">
      <c r="A6798" t="s">
        <v>6907</v>
      </c>
      <c r="B6798" t="s">
        <v>9071</v>
      </c>
      <c r="C6798" t="s">
        <v>18</v>
      </c>
      <c r="D6798" t="s">
        <v>17450</v>
      </c>
      <c r="E6798" t="s">
        <v>20</v>
      </c>
      <c r="F6798" t="b">
        <v>1</v>
      </c>
      <c r="G6798" t="s">
        <v>1789</v>
      </c>
      <c r="H6798" s="1">
        <v>45753.263437499998</v>
      </c>
      <c r="I6798" t="b">
        <v>0</v>
      </c>
      <c r="J6798" t="b">
        <v>1</v>
      </c>
      <c r="K6798" t="s">
        <v>1789</v>
      </c>
      <c r="L6798" t="s">
        <v>22</v>
      </c>
      <c r="M6798">
        <v>377500</v>
      </c>
      <c r="O6798" t="s">
        <v>9072</v>
      </c>
    </row>
    <row r="6799" spans="1:16" x14ac:dyDescent="0.35">
      <c r="A6799" t="s">
        <v>6907</v>
      </c>
      <c r="B6799" t="s">
        <v>9073</v>
      </c>
      <c r="C6799" t="s">
        <v>193</v>
      </c>
      <c r="D6799" t="s">
        <v>115</v>
      </c>
      <c r="E6799" t="s">
        <v>20</v>
      </c>
      <c r="F6799" t="b">
        <v>0</v>
      </c>
      <c r="G6799" t="s">
        <v>43</v>
      </c>
      <c r="H6799" s="1">
        <v>45753.298668981479</v>
      </c>
      <c r="I6799" t="b">
        <v>0</v>
      </c>
      <c r="J6799" t="b">
        <v>1</v>
      </c>
      <c r="K6799" t="s">
        <v>31</v>
      </c>
      <c r="L6799" t="s">
        <v>22</v>
      </c>
      <c r="M6799">
        <v>162000</v>
      </c>
      <c r="O6799" t="s">
        <v>607</v>
      </c>
      <c r="P6799" t="s">
        <v>9074</v>
      </c>
    </row>
    <row r="6800" spans="1:16" x14ac:dyDescent="0.35">
      <c r="A6800" t="s">
        <v>6907</v>
      </c>
      <c r="B6800" t="s">
        <v>9075</v>
      </c>
      <c r="C6800" t="s">
        <v>7314</v>
      </c>
      <c r="D6800" t="s">
        <v>36</v>
      </c>
      <c r="E6800" t="s">
        <v>20</v>
      </c>
      <c r="F6800" t="b">
        <v>0</v>
      </c>
      <c r="G6800" t="s">
        <v>52</v>
      </c>
      <c r="H6800" s="1">
        <v>45753.50608796296</v>
      </c>
      <c r="I6800" t="b">
        <v>0</v>
      </c>
      <c r="J6800" t="b">
        <v>1</v>
      </c>
      <c r="K6800" t="s">
        <v>31</v>
      </c>
      <c r="L6800" t="s">
        <v>22</v>
      </c>
      <c r="M6800">
        <v>158500</v>
      </c>
      <c r="O6800" t="s">
        <v>1048</v>
      </c>
      <c r="P6800" t="s">
        <v>9076</v>
      </c>
    </row>
    <row r="6801" spans="1:16" x14ac:dyDescent="0.35">
      <c r="A6801" t="s">
        <v>6907</v>
      </c>
      <c r="B6801" t="s">
        <v>7673</v>
      </c>
      <c r="C6801" t="s">
        <v>2117</v>
      </c>
      <c r="D6801" t="s">
        <v>115</v>
      </c>
      <c r="E6801" t="s">
        <v>20</v>
      </c>
      <c r="F6801" t="b">
        <v>0</v>
      </c>
      <c r="G6801" t="s">
        <v>52</v>
      </c>
      <c r="H6801" s="1">
        <v>45753.506296296298</v>
      </c>
      <c r="I6801" t="b">
        <v>0</v>
      </c>
      <c r="J6801" t="b">
        <v>0</v>
      </c>
      <c r="K6801" t="s">
        <v>31</v>
      </c>
      <c r="L6801" t="s">
        <v>22</v>
      </c>
      <c r="M6801">
        <v>189000</v>
      </c>
      <c r="O6801" t="s">
        <v>8765</v>
      </c>
      <c r="P6801" t="s">
        <v>8766</v>
      </c>
    </row>
    <row r="6802" spans="1:16" x14ac:dyDescent="0.35">
      <c r="A6802" t="s">
        <v>6907</v>
      </c>
      <c r="B6802" t="s">
        <v>7415</v>
      </c>
      <c r="C6802" t="s">
        <v>1188</v>
      </c>
      <c r="D6802" t="s">
        <v>110</v>
      </c>
      <c r="E6802" t="s">
        <v>20</v>
      </c>
      <c r="F6802" t="b">
        <v>0</v>
      </c>
      <c r="G6802" t="s">
        <v>47</v>
      </c>
      <c r="H6802" s="1">
        <v>45754.256354166668</v>
      </c>
      <c r="I6802" t="b">
        <v>0</v>
      </c>
      <c r="J6802" t="b">
        <v>1</v>
      </c>
      <c r="K6802" t="s">
        <v>31</v>
      </c>
      <c r="L6802" t="s">
        <v>22</v>
      </c>
      <c r="M6802">
        <v>128114.578125</v>
      </c>
      <c r="O6802" t="s">
        <v>8171</v>
      </c>
      <c r="P6802" t="s">
        <v>8172</v>
      </c>
    </row>
    <row r="6803" spans="1:16" x14ac:dyDescent="0.35">
      <c r="A6803" t="s">
        <v>6907</v>
      </c>
      <c r="B6803" t="s">
        <v>9077</v>
      </c>
      <c r="C6803" t="s">
        <v>1301</v>
      </c>
      <c r="D6803" t="s">
        <v>17531</v>
      </c>
      <c r="E6803" t="s">
        <v>20</v>
      </c>
      <c r="F6803" t="b">
        <v>0</v>
      </c>
      <c r="G6803" t="s">
        <v>43</v>
      </c>
      <c r="H6803" s="1">
        <v>45754.256666666668</v>
      </c>
      <c r="I6803" t="b">
        <v>1</v>
      </c>
      <c r="J6803" t="b">
        <v>0</v>
      </c>
      <c r="K6803" t="s">
        <v>31</v>
      </c>
      <c r="L6803" t="s">
        <v>22</v>
      </c>
      <c r="M6803">
        <v>125000</v>
      </c>
      <c r="O6803" t="s">
        <v>7656</v>
      </c>
      <c r="P6803" t="s">
        <v>9078</v>
      </c>
    </row>
    <row r="6804" spans="1:16" x14ac:dyDescent="0.35">
      <c r="A6804" t="s">
        <v>6907</v>
      </c>
      <c r="B6804" t="s">
        <v>9079</v>
      </c>
      <c r="C6804" t="s">
        <v>9080</v>
      </c>
      <c r="D6804" t="s">
        <v>17445</v>
      </c>
      <c r="E6804" t="s">
        <v>20</v>
      </c>
      <c r="F6804" t="b">
        <v>0</v>
      </c>
      <c r="G6804" t="s">
        <v>2726</v>
      </c>
      <c r="H6804" s="1">
        <v>45754.260983796303</v>
      </c>
      <c r="I6804" t="b">
        <v>1</v>
      </c>
      <c r="J6804" t="b">
        <v>1</v>
      </c>
      <c r="K6804" t="s">
        <v>2726</v>
      </c>
      <c r="L6804" t="s">
        <v>22</v>
      </c>
      <c r="M6804">
        <v>173000</v>
      </c>
      <c r="O6804" t="s">
        <v>9081</v>
      </c>
      <c r="P6804" t="s">
        <v>7134</v>
      </c>
    </row>
    <row r="6805" spans="1:16" x14ac:dyDescent="0.35">
      <c r="A6805" t="s">
        <v>6907</v>
      </c>
      <c r="B6805" t="s">
        <v>9082</v>
      </c>
      <c r="C6805" t="s">
        <v>18</v>
      </c>
      <c r="D6805" t="s">
        <v>36</v>
      </c>
      <c r="E6805" t="s">
        <v>91</v>
      </c>
      <c r="F6805" t="b">
        <v>1</v>
      </c>
      <c r="G6805" t="s">
        <v>47</v>
      </c>
      <c r="H6805" s="1">
        <v>45754.585972222223</v>
      </c>
      <c r="I6805" t="b">
        <v>0</v>
      </c>
      <c r="J6805" t="b">
        <v>0</v>
      </c>
      <c r="K6805" t="s">
        <v>31</v>
      </c>
      <c r="L6805" t="s">
        <v>32</v>
      </c>
      <c r="N6805">
        <v>47.5</v>
      </c>
      <c r="O6805" t="s">
        <v>9083</v>
      </c>
      <c r="P6805" t="s">
        <v>5628</v>
      </c>
    </row>
    <row r="6806" spans="1:16" x14ac:dyDescent="0.35">
      <c r="A6806" t="s">
        <v>6907</v>
      </c>
      <c r="B6806" t="s">
        <v>9084</v>
      </c>
      <c r="C6806" t="s">
        <v>9085</v>
      </c>
      <c r="D6806" t="s">
        <v>17549</v>
      </c>
      <c r="E6806" t="s">
        <v>20</v>
      </c>
      <c r="F6806" t="b">
        <v>0</v>
      </c>
      <c r="G6806" t="s">
        <v>52</v>
      </c>
      <c r="H6806" s="1">
        <v>45754.627152777779</v>
      </c>
      <c r="I6806" t="b">
        <v>1</v>
      </c>
      <c r="J6806" t="b">
        <v>1</v>
      </c>
      <c r="K6806" t="s">
        <v>31</v>
      </c>
      <c r="L6806" t="s">
        <v>32</v>
      </c>
      <c r="N6806">
        <v>68.2449951171875</v>
      </c>
      <c r="O6806" t="s">
        <v>1911</v>
      </c>
      <c r="P6806" t="s">
        <v>9086</v>
      </c>
    </row>
    <row r="6807" spans="1:16" x14ac:dyDescent="0.35">
      <c r="A6807" t="s">
        <v>6907</v>
      </c>
      <c r="B6807" t="s">
        <v>8253</v>
      </c>
      <c r="C6807" t="s">
        <v>549</v>
      </c>
      <c r="D6807" t="s">
        <v>36</v>
      </c>
      <c r="E6807" t="s">
        <v>20</v>
      </c>
      <c r="F6807" t="b">
        <v>0</v>
      </c>
      <c r="G6807" t="s">
        <v>52</v>
      </c>
      <c r="H6807" s="1">
        <v>45754.627233796287</v>
      </c>
      <c r="I6807" t="b">
        <v>0</v>
      </c>
      <c r="J6807" t="b">
        <v>1</v>
      </c>
      <c r="K6807" t="s">
        <v>31</v>
      </c>
      <c r="L6807" t="s">
        <v>22</v>
      </c>
      <c r="M6807">
        <v>219000</v>
      </c>
      <c r="O6807" t="s">
        <v>518</v>
      </c>
      <c r="P6807" t="s">
        <v>1420</v>
      </c>
    </row>
    <row r="6808" spans="1:16" x14ac:dyDescent="0.35">
      <c r="A6808" t="s">
        <v>6907</v>
      </c>
      <c r="B6808" t="s">
        <v>7229</v>
      </c>
      <c r="C6808" t="s">
        <v>9087</v>
      </c>
      <c r="D6808" t="s">
        <v>36</v>
      </c>
      <c r="E6808" t="s">
        <v>20</v>
      </c>
      <c r="F6808" t="b">
        <v>0</v>
      </c>
      <c r="G6808" t="s">
        <v>47</v>
      </c>
      <c r="H6808" s="1">
        <v>45754.62767361111</v>
      </c>
      <c r="I6808" t="b">
        <v>0</v>
      </c>
      <c r="J6808" t="b">
        <v>0</v>
      </c>
      <c r="K6808" t="s">
        <v>31</v>
      </c>
      <c r="L6808" t="s">
        <v>22</v>
      </c>
      <c r="M6808">
        <v>132500</v>
      </c>
      <c r="O6808" t="s">
        <v>463</v>
      </c>
      <c r="P6808" t="s">
        <v>9088</v>
      </c>
    </row>
    <row r="6809" spans="1:16" x14ac:dyDescent="0.35">
      <c r="A6809" t="s">
        <v>6907</v>
      </c>
      <c r="B6809" t="s">
        <v>9089</v>
      </c>
      <c r="C6809" t="s">
        <v>9090</v>
      </c>
      <c r="D6809" t="s">
        <v>249</v>
      </c>
      <c r="E6809" t="s">
        <v>20</v>
      </c>
      <c r="F6809" t="b">
        <v>0</v>
      </c>
      <c r="G6809" t="s">
        <v>948</v>
      </c>
      <c r="H6809" s="1">
        <v>45754.632453703707</v>
      </c>
      <c r="I6809" t="b">
        <v>0</v>
      </c>
      <c r="J6809" t="b">
        <v>0</v>
      </c>
      <c r="K6809" t="s">
        <v>948</v>
      </c>
      <c r="L6809" t="s">
        <v>22</v>
      </c>
      <c r="M6809">
        <v>70000</v>
      </c>
      <c r="O6809" t="s">
        <v>8882</v>
      </c>
      <c r="P6809" t="s">
        <v>8883</v>
      </c>
    </row>
    <row r="6810" spans="1:16" x14ac:dyDescent="0.35">
      <c r="A6810" t="s">
        <v>6907</v>
      </c>
      <c r="B6810" t="s">
        <v>8635</v>
      </c>
      <c r="C6810" t="s">
        <v>95</v>
      </c>
      <c r="D6810" t="s">
        <v>269</v>
      </c>
      <c r="E6810" t="s">
        <v>20</v>
      </c>
      <c r="F6810" t="b">
        <v>0</v>
      </c>
      <c r="G6810" t="s">
        <v>52</v>
      </c>
      <c r="H6810" s="1">
        <v>45754.752106481479</v>
      </c>
      <c r="I6810" t="b">
        <v>1</v>
      </c>
      <c r="J6810" t="b">
        <v>0</v>
      </c>
      <c r="K6810" t="s">
        <v>31</v>
      </c>
      <c r="L6810" t="s">
        <v>22</v>
      </c>
      <c r="M6810">
        <v>95000</v>
      </c>
      <c r="O6810" t="s">
        <v>8636</v>
      </c>
      <c r="P6810" t="s">
        <v>340</v>
      </c>
    </row>
    <row r="6811" spans="1:16" x14ac:dyDescent="0.35">
      <c r="A6811" t="s">
        <v>6907</v>
      </c>
      <c r="B6811" t="s">
        <v>9091</v>
      </c>
      <c r="C6811" t="s">
        <v>154</v>
      </c>
      <c r="D6811" t="s">
        <v>29</v>
      </c>
      <c r="E6811" t="s">
        <v>91</v>
      </c>
      <c r="F6811" t="b">
        <v>0</v>
      </c>
      <c r="G6811" t="s">
        <v>43</v>
      </c>
      <c r="H6811" s="1">
        <v>45754.752858796302</v>
      </c>
      <c r="I6811" t="b">
        <v>1</v>
      </c>
      <c r="J6811" t="b">
        <v>0</v>
      </c>
      <c r="K6811" t="s">
        <v>31</v>
      </c>
      <c r="L6811" t="s">
        <v>32</v>
      </c>
      <c r="N6811">
        <v>75</v>
      </c>
      <c r="O6811" t="s">
        <v>7908</v>
      </c>
      <c r="P6811" t="s">
        <v>9092</v>
      </c>
    </row>
    <row r="6812" spans="1:16" x14ac:dyDescent="0.35">
      <c r="A6812" t="s">
        <v>6907</v>
      </c>
      <c r="B6812" t="s">
        <v>9093</v>
      </c>
      <c r="C6812" t="s">
        <v>9094</v>
      </c>
      <c r="D6812" t="s">
        <v>269</v>
      </c>
      <c r="E6812" t="s">
        <v>91</v>
      </c>
      <c r="F6812" t="b">
        <v>0</v>
      </c>
      <c r="G6812" t="s">
        <v>171</v>
      </c>
      <c r="H6812" s="1">
        <v>45754.810254629629</v>
      </c>
      <c r="I6812" t="b">
        <v>0</v>
      </c>
      <c r="J6812" t="b">
        <v>0</v>
      </c>
      <c r="K6812" t="s">
        <v>31</v>
      </c>
      <c r="L6812" t="s">
        <v>32</v>
      </c>
      <c r="N6812">
        <v>44</v>
      </c>
      <c r="O6812" t="s">
        <v>9095</v>
      </c>
      <c r="P6812" t="s">
        <v>9096</v>
      </c>
    </row>
    <row r="6813" spans="1:16" x14ac:dyDescent="0.35">
      <c r="A6813" t="s">
        <v>6907</v>
      </c>
      <c r="B6813" t="s">
        <v>9097</v>
      </c>
      <c r="C6813" t="s">
        <v>7314</v>
      </c>
      <c r="D6813" t="s">
        <v>29</v>
      </c>
      <c r="E6813" t="s">
        <v>20</v>
      </c>
      <c r="F6813" t="b">
        <v>0</v>
      </c>
      <c r="G6813" t="s">
        <v>52</v>
      </c>
      <c r="H6813" s="1">
        <v>45754.91878472222</v>
      </c>
      <c r="I6813" t="b">
        <v>0</v>
      </c>
      <c r="J6813" t="b">
        <v>0</v>
      </c>
      <c r="K6813" t="s">
        <v>31</v>
      </c>
      <c r="L6813" t="s">
        <v>22</v>
      </c>
      <c r="M6813">
        <v>120000</v>
      </c>
      <c r="O6813" t="s">
        <v>9098</v>
      </c>
      <c r="P6813" t="s">
        <v>9099</v>
      </c>
    </row>
    <row r="6814" spans="1:16" x14ac:dyDescent="0.35">
      <c r="A6814" t="s">
        <v>6907</v>
      </c>
      <c r="B6814" t="s">
        <v>9100</v>
      </c>
      <c r="C6814" t="s">
        <v>95</v>
      </c>
      <c r="D6814" t="s">
        <v>110</v>
      </c>
      <c r="E6814" t="s">
        <v>20</v>
      </c>
      <c r="F6814" t="b">
        <v>0</v>
      </c>
      <c r="G6814" t="s">
        <v>43</v>
      </c>
      <c r="H6814" s="1">
        <v>45754.91946759259</v>
      </c>
      <c r="I6814" t="b">
        <v>1</v>
      </c>
      <c r="J6814" t="b">
        <v>0</v>
      </c>
      <c r="K6814" t="s">
        <v>31</v>
      </c>
      <c r="L6814" t="s">
        <v>22</v>
      </c>
      <c r="M6814">
        <v>115492.5</v>
      </c>
      <c r="O6814" t="s">
        <v>9101</v>
      </c>
      <c r="P6814" t="s">
        <v>9102</v>
      </c>
    </row>
    <row r="6815" spans="1:16" x14ac:dyDescent="0.35">
      <c r="A6815" t="s">
        <v>6907</v>
      </c>
      <c r="B6815" t="s">
        <v>9103</v>
      </c>
      <c r="C6815" t="s">
        <v>3596</v>
      </c>
      <c r="D6815" t="s">
        <v>249</v>
      </c>
      <c r="E6815" t="s">
        <v>20</v>
      </c>
      <c r="F6815" t="b">
        <v>0</v>
      </c>
      <c r="G6815" t="s">
        <v>3596</v>
      </c>
      <c r="H6815" s="1">
        <v>45755.270497685182</v>
      </c>
      <c r="I6815" t="b">
        <v>0</v>
      </c>
      <c r="J6815" t="b">
        <v>0</v>
      </c>
      <c r="K6815" t="s">
        <v>3596</v>
      </c>
      <c r="L6815" t="s">
        <v>22</v>
      </c>
      <c r="M6815">
        <v>90999.5</v>
      </c>
      <c r="O6815" t="s">
        <v>9104</v>
      </c>
      <c r="P6815" t="s">
        <v>9105</v>
      </c>
    </row>
    <row r="6816" spans="1:16" x14ac:dyDescent="0.35">
      <c r="A6816" t="s">
        <v>6907</v>
      </c>
      <c r="B6816" t="s">
        <v>9106</v>
      </c>
      <c r="C6816" t="s">
        <v>410</v>
      </c>
      <c r="D6816" t="s">
        <v>36</v>
      </c>
      <c r="E6816" t="s">
        <v>204</v>
      </c>
      <c r="F6816" t="b">
        <v>0</v>
      </c>
      <c r="G6816" t="s">
        <v>30</v>
      </c>
      <c r="H6816" s="1">
        <v>45755.305821759262</v>
      </c>
      <c r="I6816" t="b">
        <v>0</v>
      </c>
      <c r="J6816" t="b">
        <v>0</v>
      </c>
      <c r="K6816" t="s">
        <v>31</v>
      </c>
      <c r="L6816" t="s">
        <v>32</v>
      </c>
      <c r="N6816">
        <v>16.89999961853027</v>
      </c>
      <c r="O6816" t="s">
        <v>9107</v>
      </c>
    </row>
    <row r="6817" spans="1:16" x14ac:dyDescent="0.35">
      <c r="A6817" t="s">
        <v>6907</v>
      </c>
      <c r="B6817" t="s">
        <v>8087</v>
      </c>
      <c r="C6817" t="s">
        <v>8106</v>
      </c>
      <c r="D6817" t="s">
        <v>573</v>
      </c>
      <c r="E6817" t="s">
        <v>20</v>
      </c>
      <c r="F6817" t="b">
        <v>0</v>
      </c>
      <c r="G6817" t="s">
        <v>68</v>
      </c>
      <c r="H6817" s="1">
        <v>45755.34710648148</v>
      </c>
      <c r="I6817" t="b">
        <v>0</v>
      </c>
      <c r="J6817" t="b">
        <v>0</v>
      </c>
      <c r="K6817" t="s">
        <v>31</v>
      </c>
      <c r="L6817" t="s">
        <v>32</v>
      </c>
      <c r="N6817">
        <v>45.745002746582031</v>
      </c>
      <c r="O6817" t="s">
        <v>9108</v>
      </c>
      <c r="P6817" t="s">
        <v>9109</v>
      </c>
    </row>
    <row r="6818" spans="1:16" x14ac:dyDescent="0.35">
      <c r="A6818" t="s">
        <v>6907</v>
      </c>
      <c r="B6818" t="s">
        <v>9073</v>
      </c>
      <c r="C6818" t="s">
        <v>193</v>
      </c>
      <c r="D6818" t="s">
        <v>115</v>
      </c>
      <c r="E6818" t="s">
        <v>20</v>
      </c>
      <c r="F6818" t="b">
        <v>0</v>
      </c>
      <c r="G6818" t="s">
        <v>47</v>
      </c>
      <c r="H6818" s="1">
        <v>45755.388171296298</v>
      </c>
      <c r="I6818" t="b">
        <v>0</v>
      </c>
      <c r="J6818" t="b">
        <v>1</v>
      </c>
      <c r="K6818" t="s">
        <v>31</v>
      </c>
      <c r="L6818" t="s">
        <v>22</v>
      </c>
      <c r="M6818">
        <v>162000</v>
      </c>
      <c r="O6818" t="s">
        <v>607</v>
      </c>
      <c r="P6818" t="s">
        <v>9074</v>
      </c>
    </row>
    <row r="6819" spans="1:16" x14ac:dyDescent="0.35">
      <c r="A6819" t="s">
        <v>6907</v>
      </c>
      <c r="B6819" t="s">
        <v>6908</v>
      </c>
      <c r="C6819" t="s">
        <v>283</v>
      </c>
      <c r="D6819" t="s">
        <v>573</v>
      </c>
      <c r="E6819" t="s">
        <v>296</v>
      </c>
      <c r="F6819" t="b">
        <v>0</v>
      </c>
      <c r="G6819" t="s">
        <v>47</v>
      </c>
      <c r="H6819" s="1">
        <v>45755.471435185187</v>
      </c>
      <c r="I6819" t="b">
        <v>1</v>
      </c>
      <c r="J6819" t="b">
        <v>0</v>
      </c>
      <c r="K6819" t="s">
        <v>31</v>
      </c>
      <c r="L6819" t="s">
        <v>32</v>
      </c>
      <c r="N6819">
        <v>54.420001983642578</v>
      </c>
      <c r="O6819" t="s">
        <v>4244</v>
      </c>
      <c r="P6819" t="s">
        <v>3981</v>
      </c>
    </row>
    <row r="6820" spans="1:16" x14ac:dyDescent="0.35">
      <c r="A6820" t="s">
        <v>6907</v>
      </c>
      <c r="B6820" t="s">
        <v>6907</v>
      </c>
      <c r="C6820" t="s">
        <v>4798</v>
      </c>
      <c r="D6820" t="s">
        <v>17437</v>
      </c>
      <c r="E6820" t="s">
        <v>20</v>
      </c>
      <c r="F6820" t="b">
        <v>0</v>
      </c>
      <c r="G6820" t="s">
        <v>47</v>
      </c>
      <c r="H6820" s="1">
        <v>45755.554652777777</v>
      </c>
      <c r="I6820" t="b">
        <v>1</v>
      </c>
      <c r="J6820" t="b">
        <v>0</v>
      </c>
      <c r="K6820" t="s">
        <v>31</v>
      </c>
      <c r="L6820" t="s">
        <v>22</v>
      </c>
      <c r="M6820">
        <v>130000</v>
      </c>
      <c r="O6820" t="s">
        <v>61</v>
      </c>
      <c r="P6820" t="s">
        <v>8620</v>
      </c>
    </row>
    <row r="6821" spans="1:16" x14ac:dyDescent="0.35">
      <c r="A6821" t="s">
        <v>6907</v>
      </c>
      <c r="B6821" t="s">
        <v>9110</v>
      </c>
      <c r="C6821" t="s">
        <v>1671</v>
      </c>
      <c r="D6821" t="s">
        <v>36</v>
      </c>
      <c r="E6821" t="s">
        <v>20</v>
      </c>
      <c r="F6821" t="b">
        <v>0</v>
      </c>
      <c r="G6821" t="s">
        <v>52</v>
      </c>
      <c r="H6821" s="1">
        <v>45755.596226851849</v>
      </c>
      <c r="I6821" t="b">
        <v>0</v>
      </c>
      <c r="J6821" t="b">
        <v>1</v>
      </c>
      <c r="K6821" t="s">
        <v>31</v>
      </c>
      <c r="L6821" t="s">
        <v>22</v>
      </c>
      <c r="M6821">
        <v>142500</v>
      </c>
      <c r="O6821" t="s">
        <v>306</v>
      </c>
    </row>
    <row r="6822" spans="1:16" x14ac:dyDescent="0.35">
      <c r="A6822" t="s">
        <v>6907</v>
      </c>
      <c r="B6822" t="s">
        <v>8139</v>
      </c>
      <c r="C6822" t="s">
        <v>8182</v>
      </c>
      <c r="D6822" t="s">
        <v>36</v>
      </c>
      <c r="E6822" t="s">
        <v>20</v>
      </c>
      <c r="F6822" t="b">
        <v>0</v>
      </c>
      <c r="G6822" t="s">
        <v>52</v>
      </c>
      <c r="H6822" s="1">
        <v>45755.679513888892</v>
      </c>
      <c r="I6822" t="b">
        <v>0</v>
      </c>
      <c r="J6822" t="b">
        <v>0</v>
      </c>
      <c r="K6822" t="s">
        <v>31</v>
      </c>
      <c r="L6822" t="s">
        <v>22</v>
      </c>
      <c r="M6822">
        <v>120000</v>
      </c>
      <c r="O6822" t="s">
        <v>9111</v>
      </c>
      <c r="P6822" t="s">
        <v>9112</v>
      </c>
    </row>
    <row r="6823" spans="1:16" x14ac:dyDescent="0.35">
      <c r="A6823" t="s">
        <v>6907</v>
      </c>
      <c r="B6823" t="s">
        <v>9113</v>
      </c>
      <c r="C6823" t="s">
        <v>832</v>
      </c>
      <c r="D6823" t="s">
        <v>110</v>
      </c>
      <c r="E6823" t="s">
        <v>20</v>
      </c>
      <c r="F6823" t="b">
        <v>0</v>
      </c>
      <c r="G6823" t="s">
        <v>52</v>
      </c>
      <c r="H6823" s="1">
        <v>45755.679513888892</v>
      </c>
      <c r="I6823" t="b">
        <v>0</v>
      </c>
      <c r="J6823" t="b">
        <v>1</v>
      </c>
      <c r="K6823" t="s">
        <v>31</v>
      </c>
      <c r="L6823" t="s">
        <v>22</v>
      </c>
      <c r="M6823">
        <v>100050</v>
      </c>
      <c r="O6823" t="s">
        <v>8288</v>
      </c>
      <c r="P6823" t="s">
        <v>9114</v>
      </c>
    </row>
    <row r="6824" spans="1:16" x14ac:dyDescent="0.35">
      <c r="A6824" t="s">
        <v>6907</v>
      </c>
      <c r="B6824" t="s">
        <v>9115</v>
      </c>
      <c r="C6824" t="s">
        <v>9116</v>
      </c>
      <c r="D6824" t="s">
        <v>29</v>
      </c>
      <c r="E6824" t="s">
        <v>20</v>
      </c>
      <c r="F6824" t="b">
        <v>0</v>
      </c>
      <c r="G6824" t="s">
        <v>52</v>
      </c>
      <c r="H6824" s="1">
        <v>45755.721122685187</v>
      </c>
      <c r="I6824" t="b">
        <v>1</v>
      </c>
      <c r="J6824" t="b">
        <v>0</v>
      </c>
      <c r="K6824" t="s">
        <v>31</v>
      </c>
      <c r="L6824" t="s">
        <v>32</v>
      </c>
      <c r="N6824">
        <v>39.5</v>
      </c>
      <c r="O6824" t="s">
        <v>1177</v>
      </c>
    </row>
    <row r="6825" spans="1:16" x14ac:dyDescent="0.35">
      <c r="A6825" t="s">
        <v>6907</v>
      </c>
      <c r="B6825" t="s">
        <v>9117</v>
      </c>
      <c r="C6825" t="s">
        <v>283</v>
      </c>
      <c r="D6825" t="s">
        <v>110</v>
      </c>
      <c r="E6825" t="s">
        <v>20</v>
      </c>
      <c r="F6825" t="b">
        <v>0</v>
      </c>
      <c r="G6825" t="s">
        <v>47</v>
      </c>
      <c r="H6825" s="1">
        <v>45755.721319444441</v>
      </c>
      <c r="I6825" t="b">
        <v>1</v>
      </c>
      <c r="J6825" t="b">
        <v>1</v>
      </c>
      <c r="K6825" t="s">
        <v>31</v>
      </c>
      <c r="L6825" t="s">
        <v>32</v>
      </c>
      <c r="N6825">
        <v>71</v>
      </c>
      <c r="O6825" t="s">
        <v>7814</v>
      </c>
      <c r="P6825" t="s">
        <v>811</v>
      </c>
    </row>
    <row r="6826" spans="1:16" x14ac:dyDescent="0.35">
      <c r="A6826" t="s">
        <v>6907</v>
      </c>
      <c r="B6826" t="s">
        <v>9118</v>
      </c>
      <c r="C6826" t="s">
        <v>158</v>
      </c>
      <c r="D6826" t="s">
        <v>110</v>
      </c>
      <c r="E6826" t="s">
        <v>20</v>
      </c>
      <c r="F6826" t="b">
        <v>0</v>
      </c>
      <c r="G6826" t="s">
        <v>52</v>
      </c>
      <c r="H6826" s="1">
        <v>45755.762743055559</v>
      </c>
      <c r="I6826" t="b">
        <v>0</v>
      </c>
      <c r="J6826" t="b">
        <v>0</v>
      </c>
      <c r="K6826" t="s">
        <v>31</v>
      </c>
      <c r="L6826" t="s">
        <v>22</v>
      </c>
      <c r="M6826">
        <v>133820</v>
      </c>
      <c r="O6826" t="s">
        <v>3471</v>
      </c>
      <c r="P6826" t="s">
        <v>9119</v>
      </c>
    </row>
    <row r="6827" spans="1:16" x14ac:dyDescent="0.35">
      <c r="A6827" t="s">
        <v>6907</v>
      </c>
      <c r="B6827" t="s">
        <v>7215</v>
      </c>
      <c r="C6827" t="s">
        <v>9120</v>
      </c>
      <c r="D6827" t="s">
        <v>29</v>
      </c>
      <c r="E6827" t="s">
        <v>20</v>
      </c>
      <c r="F6827" t="b">
        <v>0</v>
      </c>
      <c r="G6827" t="s">
        <v>52</v>
      </c>
      <c r="H6827" s="1">
        <v>45755.846076388887</v>
      </c>
      <c r="I6827" t="b">
        <v>0</v>
      </c>
      <c r="J6827" t="b">
        <v>1</v>
      </c>
      <c r="K6827" t="s">
        <v>31</v>
      </c>
      <c r="L6827" t="s">
        <v>22</v>
      </c>
      <c r="M6827">
        <v>90900</v>
      </c>
      <c r="O6827" t="s">
        <v>1102</v>
      </c>
      <c r="P6827" t="s">
        <v>9121</v>
      </c>
    </row>
    <row r="6828" spans="1:16" x14ac:dyDescent="0.35">
      <c r="A6828" t="s">
        <v>6907</v>
      </c>
      <c r="B6828" t="s">
        <v>9122</v>
      </c>
      <c r="C6828" t="s">
        <v>51</v>
      </c>
      <c r="D6828" t="s">
        <v>36</v>
      </c>
      <c r="E6828" t="s">
        <v>91</v>
      </c>
      <c r="F6828" t="b">
        <v>0</v>
      </c>
      <c r="G6828" t="s">
        <v>52</v>
      </c>
      <c r="H6828" s="1">
        <v>45755.846192129633</v>
      </c>
      <c r="I6828" t="b">
        <v>1</v>
      </c>
      <c r="J6828" t="b">
        <v>0</v>
      </c>
      <c r="K6828" t="s">
        <v>31</v>
      </c>
      <c r="L6828" t="s">
        <v>32</v>
      </c>
      <c r="N6828">
        <v>65</v>
      </c>
      <c r="O6828" t="s">
        <v>9123</v>
      </c>
      <c r="P6828" t="s">
        <v>9124</v>
      </c>
    </row>
    <row r="6829" spans="1:16" x14ac:dyDescent="0.35">
      <c r="A6829" t="s">
        <v>6907</v>
      </c>
      <c r="B6829" t="s">
        <v>7010</v>
      </c>
      <c r="C6829" t="s">
        <v>5457</v>
      </c>
      <c r="D6829" t="s">
        <v>29</v>
      </c>
      <c r="E6829" t="s">
        <v>91</v>
      </c>
      <c r="F6829" t="b">
        <v>0</v>
      </c>
      <c r="G6829" t="s">
        <v>47</v>
      </c>
      <c r="H6829" s="1">
        <v>45755.887986111113</v>
      </c>
      <c r="I6829" t="b">
        <v>1</v>
      </c>
      <c r="J6829" t="b">
        <v>1</v>
      </c>
      <c r="K6829" t="s">
        <v>31</v>
      </c>
      <c r="L6829" t="s">
        <v>32</v>
      </c>
      <c r="N6829">
        <v>65</v>
      </c>
      <c r="O6829" t="s">
        <v>3179</v>
      </c>
      <c r="P6829" t="s">
        <v>9125</v>
      </c>
    </row>
    <row r="6830" spans="1:16" x14ac:dyDescent="0.35">
      <c r="A6830" t="s">
        <v>6907</v>
      </c>
      <c r="B6830" t="s">
        <v>8625</v>
      </c>
      <c r="C6830" t="s">
        <v>4265</v>
      </c>
      <c r="D6830" t="s">
        <v>29</v>
      </c>
      <c r="E6830" t="s">
        <v>20</v>
      </c>
      <c r="F6830" t="b">
        <v>0</v>
      </c>
      <c r="G6830" t="s">
        <v>52</v>
      </c>
      <c r="H6830" s="1">
        <v>45755.929351851853</v>
      </c>
      <c r="I6830" t="b">
        <v>0</v>
      </c>
      <c r="J6830" t="b">
        <v>1</v>
      </c>
      <c r="K6830" t="s">
        <v>31</v>
      </c>
      <c r="L6830" t="s">
        <v>22</v>
      </c>
      <c r="M6830">
        <v>135000</v>
      </c>
      <c r="O6830" t="s">
        <v>8626</v>
      </c>
      <c r="P6830" t="s">
        <v>8627</v>
      </c>
    </row>
    <row r="6831" spans="1:16" x14ac:dyDescent="0.35">
      <c r="A6831" t="s">
        <v>6907</v>
      </c>
      <c r="B6831" t="s">
        <v>8651</v>
      </c>
      <c r="C6831" t="s">
        <v>1748</v>
      </c>
      <c r="D6831" t="s">
        <v>36</v>
      </c>
      <c r="E6831" t="s">
        <v>204</v>
      </c>
      <c r="F6831" t="b">
        <v>0</v>
      </c>
      <c r="G6831" t="s">
        <v>47</v>
      </c>
      <c r="H6831" s="1">
        <v>45755.971516203703</v>
      </c>
      <c r="I6831" t="b">
        <v>0</v>
      </c>
      <c r="J6831" t="b">
        <v>0</v>
      </c>
      <c r="K6831" t="s">
        <v>31</v>
      </c>
      <c r="L6831" t="s">
        <v>22</v>
      </c>
      <c r="M6831">
        <v>87000</v>
      </c>
      <c r="O6831" t="s">
        <v>1739</v>
      </c>
      <c r="P6831" t="s">
        <v>8652</v>
      </c>
    </row>
    <row r="6832" spans="1:16" x14ac:dyDescent="0.35">
      <c r="A6832" t="s">
        <v>6907</v>
      </c>
      <c r="B6832" t="s">
        <v>6907</v>
      </c>
      <c r="C6832" t="s">
        <v>923</v>
      </c>
      <c r="D6832" t="s">
        <v>110</v>
      </c>
      <c r="E6832" t="s">
        <v>20</v>
      </c>
      <c r="F6832" t="b">
        <v>0</v>
      </c>
      <c r="G6832" t="s">
        <v>52</v>
      </c>
      <c r="H6832" s="1">
        <v>45756.054375</v>
      </c>
      <c r="I6832" t="b">
        <v>1</v>
      </c>
      <c r="J6832" t="b">
        <v>1</v>
      </c>
      <c r="K6832" t="s">
        <v>31</v>
      </c>
      <c r="L6832" t="s">
        <v>22</v>
      </c>
      <c r="M6832">
        <v>124500</v>
      </c>
      <c r="O6832" t="s">
        <v>9126</v>
      </c>
      <c r="P6832" t="s">
        <v>314</v>
      </c>
    </row>
    <row r="6833" spans="1:16" x14ac:dyDescent="0.35">
      <c r="A6833" t="s">
        <v>6907</v>
      </c>
      <c r="B6833" t="s">
        <v>9127</v>
      </c>
      <c r="C6833" t="s">
        <v>18</v>
      </c>
      <c r="D6833" t="s">
        <v>6984</v>
      </c>
      <c r="E6833" t="s">
        <v>91</v>
      </c>
      <c r="F6833" t="b">
        <v>1</v>
      </c>
      <c r="G6833" t="s">
        <v>52</v>
      </c>
      <c r="H6833" s="1">
        <v>45756.179351851853</v>
      </c>
      <c r="I6833" t="b">
        <v>0</v>
      </c>
      <c r="J6833" t="b">
        <v>0</v>
      </c>
      <c r="K6833" t="s">
        <v>31</v>
      </c>
      <c r="L6833" t="s">
        <v>32</v>
      </c>
      <c r="N6833">
        <v>60</v>
      </c>
      <c r="O6833" t="s">
        <v>6984</v>
      </c>
      <c r="P6833" t="s">
        <v>9128</v>
      </c>
    </row>
    <row r="6834" spans="1:16" x14ac:dyDescent="0.35">
      <c r="A6834" t="s">
        <v>6907</v>
      </c>
      <c r="B6834" t="s">
        <v>9129</v>
      </c>
      <c r="C6834" t="s">
        <v>645</v>
      </c>
      <c r="D6834" t="s">
        <v>110</v>
      </c>
      <c r="E6834" t="s">
        <v>20</v>
      </c>
      <c r="F6834" t="b">
        <v>0</v>
      </c>
      <c r="G6834" t="s">
        <v>47</v>
      </c>
      <c r="H6834" s="1">
        <v>45756.26295138889</v>
      </c>
      <c r="I6834" t="b">
        <v>1</v>
      </c>
      <c r="J6834" t="b">
        <v>1</v>
      </c>
      <c r="K6834" t="s">
        <v>31</v>
      </c>
      <c r="L6834" t="s">
        <v>22</v>
      </c>
      <c r="M6834">
        <v>177943.5</v>
      </c>
      <c r="O6834" t="s">
        <v>9130</v>
      </c>
      <c r="P6834" t="s">
        <v>9131</v>
      </c>
    </row>
    <row r="6835" spans="1:16" x14ac:dyDescent="0.35">
      <c r="A6835" t="s">
        <v>6907</v>
      </c>
      <c r="B6835" t="s">
        <v>8946</v>
      </c>
      <c r="C6835" t="s">
        <v>51</v>
      </c>
      <c r="D6835" t="s">
        <v>29</v>
      </c>
      <c r="E6835" t="s">
        <v>20</v>
      </c>
      <c r="F6835" t="b">
        <v>0</v>
      </c>
      <c r="G6835" t="s">
        <v>43</v>
      </c>
      <c r="H6835" s="1">
        <v>45756.268634259257</v>
      </c>
      <c r="I6835" t="b">
        <v>1</v>
      </c>
      <c r="J6835" t="b">
        <v>1</v>
      </c>
      <c r="K6835" t="s">
        <v>31</v>
      </c>
      <c r="L6835" t="s">
        <v>22</v>
      </c>
      <c r="M6835">
        <v>115000</v>
      </c>
      <c r="O6835" t="s">
        <v>8947</v>
      </c>
      <c r="P6835" t="s">
        <v>8948</v>
      </c>
    </row>
    <row r="6836" spans="1:16" x14ac:dyDescent="0.35">
      <c r="A6836" t="s">
        <v>6907</v>
      </c>
      <c r="B6836" t="s">
        <v>6916</v>
      </c>
      <c r="C6836" t="s">
        <v>9132</v>
      </c>
      <c r="D6836" t="s">
        <v>573</v>
      </c>
      <c r="E6836" t="s">
        <v>20</v>
      </c>
      <c r="F6836" t="b">
        <v>0</v>
      </c>
      <c r="G6836" t="s">
        <v>52</v>
      </c>
      <c r="H6836" s="1">
        <v>45756.30978009259</v>
      </c>
      <c r="I6836" t="b">
        <v>0</v>
      </c>
      <c r="J6836" t="b">
        <v>1</v>
      </c>
      <c r="K6836" t="s">
        <v>31</v>
      </c>
      <c r="L6836" t="s">
        <v>32</v>
      </c>
      <c r="N6836">
        <v>45.745002746582031</v>
      </c>
      <c r="O6836" t="s">
        <v>8444</v>
      </c>
      <c r="P6836" t="s">
        <v>8445</v>
      </c>
    </row>
    <row r="6837" spans="1:16" x14ac:dyDescent="0.35">
      <c r="A6837" t="s">
        <v>6907</v>
      </c>
      <c r="B6837" t="s">
        <v>7010</v>
      </c>
      <c r="C6837" t="s">
        <v>7314</v>
      </c>
      <c r="D6837" t="s">
        <v>110</v>
      </c>
      <c r="E6837" t="s">
        <v>20</v>
      </c>
      <c r="F6837" t="b">
        <v>0</v>
      </c>
      <c r="G6837" t="s">
        <v>43</v>
      </c>
      <c r="H6837" s="1">
        <v>45756.352175925917</v>
      </c>
      <c r="I6837" t="b">
        <v>0</v>
      </c>
      <c r="J6837" t="b">
        <v>1</v>
      </c>
      <c r="K6837" t="s">
        <v>31</v>
      </c>
      <c r="L6837" t="s">
        <v>22</v>
      </c>
      <c r="M6837">
        <v>135000</v>
      </c>
      <c r="O6837" t="s">
        <v>9133</v>
      </c>
      <c r="P6837" t="s">
        <v>9134</v>
      </c>
    </row>
    <row r="6838" spans="1:16" x14ac:dyDescent="0.35">
      <c r="A6838" t="s">
        <v>6907</v>
      </c>
      <c r="B6838" t="s">
        <v>7893</v>
      </c>
      <c r="C6838" t="s">
        <v>628</v>
      </c>
      <c r="D6838" t="s">
        <v>29</v>
      </c>
      <c r="E6838" t="s">
        <v>20</v>
      </c>
      <c r="F6838" t="b">
        <v>0</v>
      </c>
      <c r="G6838" t="s">
        <v>52</v>
      </c>
      <c r="H6838" s="1">
        <v>45756.476446759261</v>
      </c>
      <c r="I6838" t="b">
        <v>1</v>
      </c>
      <c r="J6838" t="b">
        <v>0</v>
      </c>
      <c r="K6838" t="s">
        <v>31</v>
      </c>
      <c r="L6838" t="s">
        <v>22</v>
      </c>
      <c r="M6838">
        <v>138100</v>
      </c>
      <c r="O6838" t="s">
        <v>53</v>
      </c>
      <c r="P6838" t="s">
        <v>7894</v>
      </c>
    </row>
    <row r="6839" spans="1:16" x14ac:dyDescent="0.35">
      <c r="A6839" t="s">
        <v>6907</v>
      </c>
      <c r="B6839" t="s">
        <v>7590</v>
      </c>
      <c r="C6839" t="s">
        <v>5682</v>
      </c>
      <c r="D6839" t="s">
        <v>17437</v>
      </c>
      <c r="F6839" t="b">
        <v>0</v>
      </c>
      <c r="G6839" t="s">
        <v>47</v>
      </c>
      <c r="H6839" s="1">
        <v>45756.518287037034</v>
      </c>
      <c r="I6839" t="b">
        <v>1</v>
      </c>
      <c r="J6839" t="b">
        <v>0</v>
      </c>
      <c r="K6839" t="s">
        <v>31</v>
      </c>
      <c r="L6839" t="s">
        <v>32</v>
      </c>
      <c r="N6839">
        <v>65</v>
      </c>
      <c r="O6839" t="s">
        <v>61</v>
      </c>
      <c r="P6839" t="s">
        <v>9135</v>
      </c>
    </row>
    <row r="6840" spans="1:16" x14ac:dyDescent="0.35">
      <c r="A6840" t="s">
        <v>6907</v>
      </c>
      <c r="B6840" t="s">
        <v>9136</v>
      </c>
      <c r="C6840" t="s">
        <v>9137</v>
      </c>
      <c r="D6840" t="s">
        <v>573</v>
      </c>
      <c r="E6840" t="s">
        <v>20</v>
      </c>
      <c r="F6840" t="b">
        <v>0</v>
      </c>
      <c r="G6840" t="s">
        <v>47</v>
      </c>
      <c r="H6840" s="1">
        <v>45756.560127314813</v>
      </c>
      <c r="I6840" t="b">
        <v>0</v>
      </c>
      <c r="J6840" t="b">
        <v>0</v>
      </c>
      <c r="K6840" t="s">
        <v>31</v>
      </c>
      <c r="L6840" t="s">
        <v>32</v>
      </c>
      <c r="N6840">
        <v>56.475002288818359</v>
      </c>
      <c r="O6840" t="s">
        <v>9138</v>
      </c>
      <c r="P6840" t="s">
        <v>9139</v>
      </c>
    </row>
    <row r="6841" spans="1:16" x14ac:dyDescent="0.35">
      <c r="A6841" t="s">
        <v>6907</v>
      </c>
      <c r="B6841" t="s">
        <v>9140</v>
      </c>
      <c r="C6841" t="s">
        <v>7856</v>
      </c>
      <c r="D6841" t="s">
        <v>36</v>
      </c>
      <c r="E6841" t="s">
        <v>20</v>
      </c>
      <c r="F6841" t="b">
        <v>0</v>
      </c>
      <c r="G6841" t="s">
        <v>592</v>
      </c>
      <c r="H6841" s="1">
        <v>45756.566134259258</v>
      </c>
      <c r="I6841" t="b">
        <v>0</v>
      </c>
      <c r="J6841" t="b">
        <v>0</v>
      </c>
      <c r="K6841" t="s">
        <v>592</v>
      </c>
      <c r="L6841" t="s">
        <v>22</v>
      </c>
      <c r="M6841">
        <v>350000</v>
      </c>
      <c r="O6841" t="s">
        <v>9141</v>
      </c>
      <c r="P6841" t="s">
        <v>9142</v>
      </c>
    </row>
    <row r="6842" spans="1:16" x14ac:dyDescent="0.35">
      <c r="A6842" t="s">
        <v>6907</v>
      </c>
      <c r="B6842" t="s">
        <v>9143</v>
      </c>
      <c r="C6842" t="s">
        <v>609</v>
      </c>
      <c r="D6842" t="s">
        <v>36</v>
      </c>
      <c r="E6842" t="s">
        <v>91</v>
      </c>
      <c r="F6842" t="b">
        <v>0</v>
      </c>
      <c r="G6842" t="s">
        <v>52</v>
      </c>
      <c r="H6842" s="1">
        <v>45756.643171296288</v>
      </c>
      <c r="I6842" t="b">
        <v>0</v>
      </c>
      <c r="J6842" t="b">
        <v>0</v>
      </c>
      <c r="K6842" t="s">
        <v>31</v>
      </c>
      <c r="L6842" t="s">
        <v>32</v>
      </c>
      <c r="N6842">
        <v>95</v>
      </c>
      <c r="O6842" t="s">
        <v>2565</v>
      </c>
      <c r="P6842" t="s">
        <v>340</v>
      </c>
    </row>
    <row r="6843" spans="1:16" x14ac:dyDescent="0.35">
      <c r="A6843" t="s">
        <v>6907</v>
      </c>
      <c r="B6843" t="s">
        <v>9144</v>
      </c>
      <c r="C6843" t="s">
        <v>7586</v>
      </c>
      <c r="D6843" t="s">
        <v>110</v>
      </c>
      <c r="E6843" t="s">
        <v>91</v>
      </c>
      <c r="F6843" t="b">
        <v>0</v>
      </c>
      <c r="G6843" t="s">
        <v>52</v>
      </c>
      <c r="H6843" s="1">
        <v>45756.684652777767</v>
      </c>
      <c r="I6843" t="b">
        <v>1</v>
      </c>
      <c r="J6843" t="b">
        <v>0</v>
      </c>
      <c r="K6843" t="s">
        <v>31</v>
      </c>
      <c r="L6843" t="s">
        <v>32</v>
      </c>
      <c r="N6843">
        <v>65</v>
      </c>
      <c r="O6843" t="s">
        <v>8788</v>
      </c>
      <c r="P6843" t="s">
        <v>9145</v>
      </c>
    </row>
    <row r="6844" spans="1:16" x14ac:dyDescent="0.35">
      <c r="A6844" t="s">
        <v>6907</v>
      </c>
      <c r="B6844" t="s">
        <v>8526</v>
      </c>
      <c r="C6844" t="s">
        <v>5056</v>
      </c>
      <c r="D6844" t="s">
        <v>36</v>
      </c>
      <c r="F6844" t="b">
        <v>0</v>
      </c>
      <c r="G6844" t="s">
        <v>47</v>
      </c>
      <c r="H6844" s="1">
        <v>45756.685162037043</v>
      </c>
      <c r="I6844" t="b">
        <v>0</v>
      </c>
      <c r="J6844" t="b">
        <v>1</v>
      </c>
      <c r="K6844" t="s">
        <v>31</v>
      </c>
      <c r="L6844" t="s">
        <v>32</v>
      </c>
      <c r="N6844">
        <v>67.5</v>
      </c>
      <c r="O6844" t="s">
        <v>642</v>
      </c>
      <c r="P6844" t="s">
        <v>9146</v>
      </c>
    </row>
    <row r="6845" spans="1:16" x14ac:dyDescent="0.35">
      <c r="A6845" t="s">
        <v>6907</v>
      </c>
      <c r="B6845" t="s">
        <v>9147</v>
      </c>
      <c r="C6845" t="s">
        <v>18</v>
      </c>
      <c r="D6845" t="s">
        <v>110</v>
      </c>
      <c r="E6845" t="s">
        <v>20</v>
      </c>
      <c r="F6845" t="b">
        <v>1</v>
      </c>
      <c r="G6845" t="s">
        <v>52</v>
      </c>
      <c r="H6845" s="1">
        <v>45756.767939814818</v>
      </c>
      <c r="I6845" t="b">
        <v>1</v>
      </c>
      <c r="J6845" t="b">
        <v>0</v>
      </c>
      <c r="K6845" t="s">
        <v>31</v>
      </c>
      <c r="L6845" t="s">
        <v>32</v>
      </c>
      <c r="N6845">
        <v>52.5</v>
      </c>
      <c r="O6845" t="s">
        <v>9148</v>
      </c>
      <c r="P6845" t="s">
        <v>9149</v>
      </c>
    </row>
    <row r="6846" spans="1:16" x14ac:dyDescent="0.35">
      <c r="A6846" t="s">
        <v>6907</v>
      </c>
      <c r="B6846" t="s">
        <v>9150</v>
      </c>
      <c r="C6846" t="s">
        <v>1734</v>
      </c>
      <c r="D6846" t="s">
        <v>110</v>
      </c>
      <c r="E6846" t="s">
        <v>20</v>
      </c>
      <c r="F6846" t="b">
        <v>0</v>
      </c>
      <c r="G6846" t="s">
        <v>52</v>
      </c>
      <c r="H6846" s="1">
        <v>45756.76798611111</v>
      </c>
      <c r="I6846" t="b">
        <v>0</v>
      </c>
      <c r="J6846" t="b">
        <v>0</v>
      </c>
      <c r="K6846" t="s">
        <v>31</v>
      </c>
      <c r="L6846" t="s">
        <v>22</v>
      </c>
      <c r="M6846">
        <v>125000</v>
      </c>
      <c r="O6846" t="s">
        <v>9151</v>
      </c>
      <c r="P6846" t="s">
        <v>9152</v>
      </c>
    </row>
    <row r="6847" spans="1:16" x14ac:dyDescent="0.35">
      <c r="A6847" t="s">
        <v>6907</v>
      </c>
      <c r="B6847" t="s">
        <v>6907</v>
      </c>
      <c r="C6847" t="s">
        <v>1282</v>
      </c>
      <c r="D6847" t="s">
        <v>115</v>
      </c>
      <c r="E6847" t="s">
        <v>20</v>
      </c>
      <c r="F6847" t="b">
        <v>0</v>
      </c>
      <c r="G6847" t="s">
        <v>52</v>
      </c>
      <c r="H6847" s="1">
        <v>45756.768182870372</v>
      </c>
      <c r="I6847" t="b">
        <v>1</v>
      </c>
      <c r="J6847" t="b">
        <v>0</v>
      </c>
      <c r="K6847" t="s">
        <v>31</v>
      </c>
      <c r="L6847" t="s">
        <v>22</v>
      </c>
      <c r="M6847">
        <v>95000</v>
      </c>
      <c r="O6847" t="s">
        <v>48</v>
      </c>
      <c r="P6847" t="s">
        <v>9153</v>
      </c>
    </row>
    <row r="6848" spans="1:16" x14ac:dyDescent="0.35">
      <c r="A6848" t="s">
        <v>6907</v>
      </c>
      <c r="B6848" t="s">
        <v>6907</v>
      </c>
      <c r="C6848" t="s">
        <v>7932</v>
      </c>
      <c r="D6848" t="s">
        <v>36</v>
      </c>
      <c r="E6848" t="s">
        <v>91</v>
      </c>
      <c r="F6848" t="b">
        <v>0</v>
      </c>
      <c r="G6848" t="s">
        <v>43</v>
      </c>
      <c r="H6848" s="1">
        <v>45756.893738425933</v>
      </c>
      <c r="I6848" t="b">
        <v>0</v>
      </c>
      <c r="J6848" t="b">
        <v>1</v>
      </c>
      <c r="K6848" t="s">
        <v>31</v>
      </c>
      <c r="L6848" t="s">
        <v>32</v>
      </c>
      <c r="N6848">
        <v>69.395004272460938</v>
      </c>
      <c r="O6848" t="s">
        <v>317</v>
      </c>
      <c r="P6848" t="s">
        <v>9154</v>
      </c>
    </row>
    <row r="6849" spans="1:16" x14ac:dyDescent="0.35">
      <c r="A6849" t="s">
        <v>6907</v>
      </c>
      <c r="B6849" t="s">
        <v>9155</v>
      </c>
      <c r="C6849" t="s">
        <v>4574</v>
      </c>
      <c r="D6849" t="s">
        <v>36</v>
      </c>
      <c r="E6849" t="s">
        <v>91</v>
      </c>
      <c r="F6849" t="b">
        <v>0</v>
      </c>
      <c r="G6849" t="s">
        <v>68</v>
      </c>
      <c r="H6849" s="1">
        <v>45756.894386574073</v>
      </c>
      <c r="I6849" t="b">
        <v>0</v>
      </c>
      <c r="J6849" t="b">
        <v>1</v>
      </c>
      <c r="K6849" t="s">
        <v>31</v>
      </c>
      <c r="L6849" t="s">
        <v>32</v>
      </c>
      <c r="N6849">
        <v>59</v>
      </c>
      <c r="O6849" t="s">
        <v>317</v>
      </c>
      <c r="P6849" t="s">
        <v>9156</v>
      </c>
    </row>
    <row r="6850" spans="1:16" x14ac:dyDescent="0.35">
      <c r="A6850" t="s">
        <v>6907</v>
      </c>
      <c r="B6850" t="s">
        <v>9157</v>
      </c>
      <c r="C6850" t="s">
        <v>2659</v>
      </c>
      <c r="D6850" t="s">
        <v>29</v>
      </c>
      <c r="E6850" t="s">
        <v>20</v>
      </c>
      <c r="F6850" t="b">
        <v>0</v>
      </c>
      <c r="G6850" t="s">
        <v>52</v>
      </c>
      <c r="H6850" s="1">
        <v>45756.934652777767</v>
      </c>
      <c r="I6850" t="b">
        <v>1</v>
      </c>
      <c r="J6850" t="b">
        <v>0</v>
      </c>
      <c r="K6850" t="s">
        <v>31</v>
      </c>
      <c r="L6850" t="s">
        <v>32</v>
      </c>
      <c r="N6850">
        <v>90.354995727539063</v>
      </c>
      <c r="O6850" t="s">
        <v>3787</v>
      </c>
      <c r="P6850" t="s">
        <v>9158</v>
      </c>
    </row>
    <row r="6851" spans="1:16" x14ac:dyDescent="0.35">
      <c r="A6851" t="s">
        <v>6907</v>
      </c>
      <c r="B6851" t="s">
        <v>6907</v>
      </c>
      <c r="C6851" t="s">
        <v>9159</v>
      </c>
      <c r="D6851" t="s">
        <v>269</v>
      </c>
      <c r="E6851" t="s">
        <v>91</v>
      </c>
      <c r="F6851" t="b">
        <v>0</v>
      </c>
      <c r="G6851" t="s">
        <v>30</v>
      </c>
      <c r="H6851" s="1">
        <v>45756.936215277783</v>
      </c>
      <c r="I6851" t="b">
        <v>1</v>
      </c>
      <c r="J6851" t="b">
        <v>1</v>
      </c>
      <c r="K6851" t="s">
        <v>31</v>
      </c>
      <c r="L6851" t="s">
        <v>32</v>
      </c>
      <c r="N6851">
        <v>60.130001068115227</v>
      </c>
      <c r="O6851" t="s">
        <v>2075</v>
      </c>
      <c r="P6851" t="s">
        <v>9160</v>
      </c>
    </row>
    <row r="6852" spans="1:16" x14ac:dyDescent="0.35">
      <c r="A6852" t="s">
        <v>6907</v>
      </c>
      <c r="B6852" t="s">
        <v>6907</v>
      </c>
      <c r="C6852" t="s">
        <v>8055</v>
      </c>
      <c r="D6852" t="s">
        <v>17461</v>
      </c>
      <c r="E6852" t="s">
        <v>20</v>
      </c>
      <c r="F6852" t="b">
        <v>0</v>
      </c>
      <c r="G6852" t="s">
        <v>4199</v>
      </c>
      <c r="H6852" s="1">
        <v>45757.273310185177</v>
      </c>
      <c r="I6852" t="b">
        <v>1</v>
      </c>
      <c r="J6852" t="b">
        <v>0</v>
      </c>
      <c r="K6852" t="s">
        <v>4199</v>
      </c>
      <c r="L6852" t="s">
        <v>22</v>
      </c>
      <c r="M6852">
        <v>65000</v>
      </c>
      <c r="O6852" t="s">
        <v>8056</v>
      </c>
      <c r="P6852" t="s">
        <v>8057</v>
      </c>
    </row>
    <row r="6853" spans="1:16" x14ac:dyDescent="0.35">
      <c r="A6853" t="s">
        <v>6907</v>
      </c>
      <c r="B6853" t="s">
        <v>9161</v>
      </c>
      <c r="C6853" t="s">
        <v>2224</v>
      </c>
      <c r="D6853" t="s">
        <v>573</v>
      </c>
      <c r="E6853" t="s">
        <v>20</v>
      </c>
      <c r="F6853" t="b">
        <v>0</v>
      </c>
      <c r="G6853" t="s">
        <v>52</v>
      </c>
      <c r="H6853" s="1">
        <v>45757.33457175926</v>
      </c>
      <c r="I6853" t="b">
        <v>0</v>
      </c>
      <c r="J6853" t="b">
        <v>1</v>
      </c>
      <c r="K6853" t="s">
        <v>31</v>
      </c>
      <c r="L6853" t="s">
        <v>32</v>
      </c>
      <c r="N6853">
        <v>48.400001525878913</v>
      </c>
      <c r="O6853" t="s">
        <v>9162</v>
      </c>
      <c r="P6853" t="s">
        <v>9163</v>
      </c>
    </row>
    <row r="6854" spans="1:16" x14ac:dyDescent="0.35">
      <c r="A6854" t="s">
        <v>6907</v>
      </c>
      <c r="B6854" t="s">
        <v>8595</v>
      </c>
      <c r="C6854" t="s">
        <v>537</v>
      </c>
      <c r="D6854" t="s">
        <v>573</v>
      </c>
      <c r="E6854" t="s">
        <v>20</v>
      </c>
      <c r="F6854" t="b">
        <v>0</v>
      </c>
      <c r="G6854" t="s">
        <v>52</v>
      </c>
      <c r="H6854" s="1">
        <v>45757.334606481483</v>
      </c>
      <c r="I6854" t="b">
        <v>0</v>
      </c>
      <c r="J6854" t="b">
        <v>1</v>
      </c>
      <c r="K6854" t="s">
        <v>31</v>
      </c>
      <c r="L6854" t="s">
        <v>32</v>
      </c>
      <c r="N6854">
        <v>54.130001068115227</v>
      </c>
      <c r="O6854" t="s">
        <v>9162</v>
      </c>
      <c r="P6854" t="s">
        <v>7504</v>
      </c>
    </row>
    <row r="6855" spans="1:16" x14ac:dyDescent="0.35">
      <c r="A6855" t="s">
        <v>6907</v>
      </c>
      <c r="B6855" t="s">
        <v>9164</v>
      </c>
      <c r="C6855" t="s">
        <v>4510</v>
      </c>
      <c r="D6855" t="s">
        <v>573</v>
      </c>
      <c r="E6855" t="s">
        <v>20</v>
      </c>
      <c r="F6855" t="b">
        <v>0</v>
      </c>
      <c r="G6855" t="s">
        <v>47</v>
      </c>
      <c r="H6855" s="1">
        <v>45757.346203703702</v>
      </c>
      <c r="I6855" t="b">
        <v>0</v>
      </c>
      <c r="J6855" t="b">
        <v>1</v>
      </c>
      <c r="K6855" t="s">
        <v>31</v>
      </c>
      <c r="L6855" t="s">
        <v>32</v>
      </c>
      <c r="N6855">
        <v>46.455001831054688</v>
      </c>
      <c r="O6855" t="s">
        <v>3306</v>
      </c>
      <c r="P6855" t="s">
        <v>9165</v>
      </c>
    </row>
    <row r="6856" spans="1:16" x14ac:dyDescent="0.35">
      <c r="A6856" t="s">
        <v>6907</v>
      </c>
      <c r="B6856" t="s">
        <v>9166</v>
      </c>
      <c r="C6856" t="s">
        <v>6628</v>
      </c>
      <c r="D6856" t="s">
        <v>573</v>
      </c>
      <c r="E6856" t="s">
        <v>20</v>
      </c>
      <c r="F6856" t="b">
        <v>0</v>
      </c>
      <c r="G6856" t="s">
        <v>47</v>
      </c>
      <c r="H6856" s="1">
        <v>45757.346238425933</v>
      </c>
      <c r="I6856" t="b">
        <v>0</v>
      </c>
      <c r="J6856" t="b">
        <v>1</v>
      </c>
      <c r="K6856" t="s">
        <v>31</v>
      </c>
      <c r="L6856" t="s">
        <v>32</v>
      </c>
      <c r="N6856">
        <v>53.069999694824219</v>
      </c>
      <c r="O6856" t="s">
        <v>9167</v>
      </c>
      <c r="P6856" t="s">
        <v>9168</v>
      </c>
    </row>
    <row r="6857" spans="1:16" x14ac:dyDescent="0.35">
      <c r="A6857" t="s">
        <v>6907</v>
      </c>
      <c r="B6857" t="s">
        <v>6907</v>
      </c>
      <c r="C6857" t="s">
        <v>347</v>
      </c>
      <c r="D6857" t="s">
        <v>42</v>
      </c>
      <c r="E6857" t="s">
        <v>20</v>
      </c>
      <c r="F6857" t="b">
        <v>0</v>
      </c>
      <c r="G6857" t="s">
        <v>68</v>
      </c>
      <c r="H6857" s="1">
        <v>45757.346805555557</v>
      </c>
      <c r="I6857" t="b">
        <v>0</v>
      </c>
      <c r="J6857" t="b">
        <v>0</v>
      </c>
      <c r="K6857" t="s">
        <v>31</v>
      </c>
      <c r="L6857" t="s">
        <v>32</v>
      </c>
      <c r="N6857">
        <v>42.5</v>
      </c>
      <c r="O6857" t="s">
        <v>8663</v>
      </c>
      <c r="P6857" t="s">
        <v>8664</v>
      </c>
    </row>
    <row r="6858" spans="1:16" x14ac:dyDescent="0.35">
      <c r="A6858" t="s">
        <v>6907</v>
      </c>
      <c r="B6858" t="s">
        <v>9169</v>
      </c>
      <c r="C6858" t="s">
        <v>6022</v>
      </c>
      <c r="D6858" t="s">
        <v>573</v>
      </c>
      <c r="E6858" t="s">
        <v>296</v>
      </c>
      <c r="F6858" t="b">
        <v>0</v>
      </c>
      <c r="G6858" t="s">
        <v>52</v>
      </c>
      <c r="H6858" s="1">
        <v>45757.417893518519</v>
      </c>
      <c r="I6858" t="b">
        <v>1</v>
      </c>
      <c r="J6858" t="b">
        <v>0</v>
      </c>
      <c r="K6858" t="s">
        <v>31</v>
      </c>
      <c r="L6858" t="s">
        <v>32</v>
      </c>
      <c r="N6858">
        <v>50.965000152587891</v>
      </c>
      <c r="O6858" t="s">
        <v>4592</v>
      </c>
      <c r="P6858" t="s">
        <v>9170</v>
      </c>
    </row>
    <row r="6859" spans="1:16" x14ac:dyDescent="0.35">
      <c r="A6859" t="s">
        <v>6907</v>
      </c>
      <c r="B6859" t="s">
        <v>8430</v>
      </c>
      <c r="C6859" t="s">
        <v>142</v>
      </c>
      <c r="D6859" t="s">
        <v>573</v>
      </c>
      <c r="E6859" t="s">
        <v>296</v>
      </c>
      <c r="F6859" t="b">
        <v>0</v>
      </c>
      <c r="G6859" t="s">
        <v>43</v>
      </c>
      <c r="H6859" s="1">
        <v>45757.429907407408</v>
      </c>
      <c r="I6859" t="b">
        <v>1</v>
      </c>
      <c r="J6859" t="b">
        <v>0</v>
      </c>
      <c r="K6859" t="s">
        <v>31</v>
      </c>
      <c r="L6859" t="s">
        <v>32</v>
      </c>
      <c r="N6859">
        <v>50.669998168945313</v>
      </c>
      <c r="O6859" t="s">
        <v>3848</v>
      </c>
      <c r="P6859" t="s">
        <v>8431</v>
      </c>
    </row>
    <row r="6860" spans="1:16" x14ac:dyDescent="0.35">
      <c r="A6860" t="s">
        <v>6907</v>
      </c>
      <c r="B6860" t="s">
        <v>7567</v>
      </c>
      <c r="C6860" t="s">
        <v>154</v>
      </c>
      <c r="D6860" t="s">
        <v>36</v>
      </c>
      <c r="E6860" t="s">
        <v>20</v>
      </c>
      <c r="F6860" t="b">
        <v>0</v>
      </c>
      <c r="G6860" t="s">
        <v>43</v>
      </c>
      <c r="H6860" s="1">
        <v>45757.430069444446</v>
      </c>
      <c r="I6860" t="b">
        <v>0</v>
      </c>
      <c r="J6860" t="b">
        <v>0</v>
      </c>
      <c r="K6860" t="s">
        <v>31</v>
      </c>
      <c r="L6860" t="s">
        <v>32</v>
      </c>
      <c r="N6860">
        <v>32.5</v>
      </c>
      <c r="O6860" t="s">
        <v>9171</v>
      </c>
      <c r="P6860" t="s">
        <v>9172</v>
      </c>
    </row>
    <row r="6861" spans="1:16" x14ac:dyDescent="0.35">
      <c r="A6861" t="s">
        <v>6907</v>
      </c>
      <c r="B6861" t="s">
        <v>6907</v>
      </c>
      <c r="C6861" t="s">
        <v>3273</v>
      </c>
      <c r="D6861" t="s">
        <v>29</v>
      </c>
      <c r="E6861" t="s">
        <v>20</v>
      </c>
      <c r="F6861" t="b">
        <v>0</v>
      </c>
      <c r="G6861" t="s">
        <v>30</v>
      </c>
      <c r="H6861" s="1">
        <v>45757.430717592593</v>
      </c>
      <c r="I6861" t="b">
        <v>0</v>
      </c>
      <c r="J6861" t="b">
        <v>1</v>
      </c>
      <c r="K6861" t="s">
        <v>31</v>
      </c>
      <c r="L6861" t="s">
        <v>22</v>
      </c>
      <c r="M6861">
        <v>125000</v>
      </c>
      <c r="O6861" t="s">
        <v>9173</v>
      </c>
      <c r="P6861" t="s">
        <v>9174</v>
      </c>
    </row>
    <row r="6862" spans="1:16" x14ac:dyDescent="0.35">
      <c r="A6862" t="s">
        <v>6907</v>
      </c>
      <c r="B6862" t="s">
        <v>9175</v>
      </c>
      <c r="C6862" t="s">
        <v>923</v>
      </c>
      <c r="D6862" t="s">
        <v>269</v>
      </c>
      <c r="E6862" t="s">
        <v>20</v>
      </c>
      <c r="F6862" t="b">
        <v>0</v>
      </c>
      <c r="G6862" t="s">
        <v>52</v>
      </c>
      <c r="H6862" s="1">
        <v>45757.501226851848</v>
      </c>
      <c r="I6862" t="b">
        <v>0</v>
      </c>
      <c r="J6862" t="b">
        <v>0</v>
      </c>
      <c r="K6862" t="s">
        <v>31</v>
      </c>
      <c r="L6862" t="s">
        <v>22</v>
      </c>
      <c r="M6862">
        <v>160000</v>
      </c>
      <c r="O6862" t="s">
        <v>2537</v>
      </c>
      <c r="P6862" t="s">
        <v>9176</v>
      </c>
    </row>
    <row r="6863" spans="1:16" x14ac:dyDescent="0.35">
      <c r="A6863" t="s">
        <v>6907</v>
      </c>
      <c r="B6863" t="s">
        <v>6907</v>
      </c>
      <c r="C6863" t="s">
        <v>2527</v>
      </c>
      <c r="D6863" t="s">
        <v>36</v>
      </c>
      <c r="E6863" t="s">
        <v>91</v>
      </c>
      <c r="F6863" t="b">
        <v>0</v>
      </c>
      <c r="G6863" t="s">
        <v>47</v>
      </c>
      <c r="H6863" s="1">
        <v>45757.596087962957</v>
      </c>
      <c r="I6863" t="b">
        <v>0</v>
      </c>
      <c r="J6863" t="b">
        <v>0</v>
      </c>
      <c r="K6863" t="s">
        <v>31</v>
      </c>
      <c r="L6863" t="s">
        <v>32</v>
      </c>
      <c r="N6863">
        <v>52.5</v>
      </c>
      <c r="O6863" t="s">
        <v>3181</v>
      </c>
      <c r="P6863" t="s">
        <v>9177</v>
      </c>
    </row>
    <row r="6864" spans="1:16" x14ac:dyDescent="0.35">
      <c r="A6864" t="s">
        <v>6907</v>
      </c>
      <c r="B6864" t="s">
        <v>7567</v>
      </c>
      <c r="C6864" t="s">
        <v>182</v>
      </c>
      <c r="D6864" t="s">
        <v>36</v>
      </c>
      <c r="E6864" t="s">
        <v>91</v>
      </c>
      <c r="F6864" t="b">
        <v>0</v>
      </c>
      <c r="G6864" t="s">
        <v>52</v>
      </c>
      <c r="H6864" s="1">
        <v>45757.626226851848</v>
      </c>
      <c r="I6864" t="b">
        <v>0</v>
      </c>
      <c r="J6864" t="b">
        <v>0</v>
      </c>
      <c r="K6864" t="s">
        <v>31</v>
      </c>
      <c r="L6864" t="s">
        <v>32</v>
      </c>
      <c r="N6864">
        <v>42.5</v>
      </c>
      <c r="O6864" t="s">
        <v>9178</v>
      </c>
      <c r="P6864" t="s">
        <v>9179</v>
      </c>
    </row>
    <row r="6865" spans="1:16" x14ac:dyDescent="0.35">
      <c r="A6865" t="s">
        <v>6907</v>
      </c>
      <c r="B6865" t="s">
        <v>7502</v>
      </c>
      <c r="C6865" t="s">
        <v>369</v>
      </c>
      <c r="D6865" t="s">
        <v>3358</v>
      </c>
      <c r="E6865" t="s">
        <v>20</v>
      </c>
      <c r="F6865" t="b">
        <v>0</v>
      </c>
      <c r="G6865" t="s">
        <v>52</v>
      </c>
      <c r="H6865" s="1">
        <v>45757.626319444447</v>
      </c>
      <c r="I6865" t="b">
        <v>0</v>
      </c>
      <c r="J6865" t="b">
        <v>1</v>
      </c>
      <c r="K6865" t="s">
        <v>31</v>
      </c>
      <c r="L6865" t="s">
        <v>22</v>
      </c>
      <c r="M6865">
        <v>60000</v>
      </c>
      <c r="O6865" t="s">
        <v>5465</v>
      </c>
      <c r="P6865" t="s">
        <v>9180</v>
      </c>
    </row>
    <row r="6866" spans="1:16" x14ac:dyDescent="0.35">
      <c r="A6866" t="s">
        <v>6907</v>
      </c>
      <c r="B6866" t="s">
        <v>9181</v>
      </c>
      <c r="C6866" t="s">
        <v>51</v>
      </c>
      <c r="D6866" t="s">
        <v>110</v>
      </c>
      <c r="E6866" t="s">
        <v>20</v>
      </c>
      <c r="F6866" t="b">
        <v>0</v>
      </c>
      <c r="G6866" t="s">
        <v>52</v>
      </c>
      <c r="H6866" s="1">
        <v>45757.626319444447</v>
      </c>
      <c r="I6866" t="b">
        <v>0</v>
      </c>
      <c r="J6866" t="b">
        <v>1</v>
      </c>
      <c r="K6866" t="s">
        <v>31</v>
      </c>
      <c r="L6866" t="s">
        <v>22</v>
      </c>
      <c r="M6866">
        <v>120050</v>
      </c>
      <c r="O6866" t="s">
        <v>9182</v>
      </c>
      <c r="P6866" t="s">
        <v>9183</v>
      </c>
    </row>
    <row r="6867" spans="1:16" x14ac:dyDescent="0.35">
      <c r="A6867" t="s">
        <v>6907</v>
      </c>
      <c r="B6867" t="s">
        <v>7053</v>
      </c>
      <c r="C6867" t="s">
        <v>9184</v>
      </c>
      <c r="D6867" t="s">
        <v>36</v>
      </c>
      <c r="E6867" t="s">
        <v>91</v>
      </c>
      <c r="F6867" t="b">
        <v>0</v>
      </c>
      <c r="G6867" t="s">
        <v>47</v>
      </c>
      <c r="H6867" s="1">
        <v>45757.637824074067</v>
      </c>
      <c r="I6867" t="b">
        <v>0</v>
      </c>
      <c r="J6867" t="b">
        <v>0</v>
      </c>
      <c r="K6867" t="s">
        <v>31</v>
      </c>
      <c r="L6867" t="s">
        <v>32</v>
      </c>
      <c r="N6867">
        <v>77</v>
      </c>
      <c r="O6867" t="s">
        <v>1546</v>
      </c>
      <c r="P6867" t="s">
        <v>9185</v>
      </c>
    </row>
    <row r="6868" spans="1:16" x14ac:dyDescent="0.35">
      <c r="A6868" t="s">
        <v>6907</v>
      </c>
      <c r="B6868" t="s">
        <v>7025</v>
      </c>
      <c r="C6868" t="s">
        <v>3247</v>
      </c>
      <c r="D6868" t="s">
        <v>36</v>
      </c>
      <c r="E6868" t="s">
        <v>91</v>
      </c>
      <c r="F6868" t="b">
        <v>0</v>
      </c>
      <c r="G6868" t="s">
        <v>47</v>
      </c>
      <c r="H6868" s="1">
        <v>45757.63795138889</v>
      </c>
      <c r="I6868" t="b">
        <v>0</v>
      </c>
      <c r="J6868" t="b">
        <v>0</v>
      </c>
      <c r="K6868" t="s">
        <v>31</v>
      </c>
      <c r="L6868" t="s">
        <v>32</v>
      </c>
      <c r="N6868">
        <v>78.5</v>
      </c>
      <c r="O6868" t="s">
        <v>794</v>
      </c>
      <c r="P6868" t="s">
        <v>9186</v>
      </c>
    </row>
    <row r="6869" spans="1:16" x14ac:dyDescent="0.35">
      <c r="A6869" t="s">
        <v>6907</v>
      </c>
      <c r="B6869" t="s">
        <v>9187</v>
      </c>
      <c r="C6869" t="s">
        <v>9188</v>
      </c>
      <c r="D6869" t="s">
        <v>29</v>
      </c>
      <c r="E6869" t="s">
        <v>91</v>
      </c>
      <c r="F6869" t="b">
        <v>0</v>
      </c>
      <c r="G6869" t="s">
        <v>52</v>
      </c>
      <c r="H6869" s="1">
        <v>45757.751238425917</v>
      </c>
      <c r="I6869" t="b">
        <v>0</v>
      </c>
      <c r="J6869" t="b">
        <v>0</v>
      </c>
      <c r="K6869" t="s">
        <v>31</v>
      </c>
      <c r="L6869" t="s">
        <v>32</v>
      </c>
      <c r="N6869">
        <v>38</v>
      </c>
      <c r="O6869" t="s">
        <v>9189</v>
      </c>
      <c r="P6869" t="s">
        <v>9179</v>
      </c>
    </row>
    <row r="6870" spans="1:16" x14ac:dyDescent="0.35">
      <c r="A6870" t="s">
        <v>6907</v>
      </c>
      <c r="B6870" t="s">
        <v>7049</v>
      </c>
      <c r="C6870" t="s">
        <v>1188</v>
      </c>
      <c r="D6870" t="s">
        <v>36</v>
      </c>
      <c r="E6870" t="s">
        <v>91</v>
      </c>
      <c r="F6870" t="b">
        <v>0</v>
      </c>
      <c r="G6870" t="s">
        <v>52</v>
      </c>
      <c r="H6870" s="1">
        <v>45757.751307870371</v>
      </c>
      <c r="I6870" t="b">
        <v>0</v>
      </c>
      <c r="J6870" t="b">
        <v>0</v>
      </c>
      <c r="K6870" t="s">
        <v>31</v>
      </c>
      <c r="L6870" t="s">
        <v>32</v>
      </c>
      <c r="N6870">
        <v>87.5</v>
      </c>
      <c r="O6870" t="s">
        <v>852</v>
      </c>
      <c r="P6870" t="s">
        <v>9190</v>
      </c>
    </row>
    <row r="6871" spans="1:16" x14ac:dyDescent="0.35">
      <c r="A6871" t="s">
        <v>6907</v>
      </c>
      <c r="B6871" t="s">
        <v>7731</v>
      </c>
      <c r="C6871" t="s">
        <v>902</v>
      </c>
      <c r="D6871" t="s">
        <v>110</v>
      </c>
      <c r="E6871" t="s">
        <v>20</v>
      </c>
      <c r="F6871" t="b">
        <v>0</v>
      </c>
      <c r="G6871" t="s">
        <v>47</v>
      </c>
      <c r="H6871" s="1">
        <v>45757.762800925928</v>
      </c>
      <c r="I6871" t="b">
        <v>0</v>
      </c>
      <c r="J6871" t="b">
        <v>0</v>
      </c>
      <c r="K6871" t="s">
        <v>31</v>
      </c>
      <c r="L6871" t="s">
        <v>22</v>
      </c>
      <c r="M6871">
        <v>117200</v>
      </c>
      <c r="O6871" t="s">
        <v>273</v>
      </c>
      <c r="P6871" t="s">
        <v>7733</v>
      </c>
    </row>
    <row r="6872" spans="1:16" x14ac:dyDescent="0.35">
      <c r="A6872" t="s">
        <v>6907</v>
      </c>
      <c r="B6872" t="s">
        <v>6907</v>
      </c>
      <c r="C6872" t="s">
        <v>9191</v>
      </c>
      <c r="D6872" t="s">
        <v>110</v>
      </c>
      <c r="E6872" t="s">
        <v>91</v>
      </c>
      <c r="F6872" t="b">
        <v>0</v>
      </c>
      <c r="G6872" t="s">
        <v>52</v>
      </c>
      <c r="H6872" s="1">
        <v>45757.834502314807</v>
      </c>
      <c r="I6872" t="b">
        <v>1</v>
      </c>
      <c r="J6872" t="b">
        <v>1</v>
      </c>
      <c r="K6872" t="s">
        <v>31</v>
      </c>
      <c r="L6872" t="s">
        <v>32</v>
      </c>
      <c r="N6872">
        <v>72.5</v>
      </c>
      <c r="O6872" t="s">
        <v>3179</v>
      </c>
      <c r="P6872" t="s">
        <v>9192</v>
      </c>
    </row>
    <row r="6873" spans="1:16" x14ac:dyDescent="0.35">
      <c r="A6873" t="s">
        <v>6907</v>
      </c>
      <c r="B6873" t="s">
        <v>7053</v>
      </c>
      <c r="C6873" t="s">
        <v>1762</v>
      </c>
      <c r="D6873" t="s">
        <v>269</v>
      </c>
      <c r="E6873" t="s">
        <v>20</v>
      </c>
      <c r="F6873" t="b">
        <v>0</v>
      </c>
      <c r="G6873" t="s">
        <v>52</v>
      </c>
      <c r="H6873" s="1">
        <v>45757.834502314807</v>
      </c>
      <c r="I6873" t="b">
        <v>1</v>
      </c>
      <c r="J6873" t="b">
        <v>0</v>
      </c>
      <c r="K6873" t="s">
        <v>31</v>
      </c>
      <c r="L6873" t="s">
        <v>22</v>
      </c>
      <c r="M6873">
        <v>60000</v>
      </c>
      <c r="O6873" t="s">
        <v>7296</v>
      </c>
      <c r="P6873" t="s">
        <v>9193</v>
      </c>
    </row>
    <row r="6874" spans="1:16" x14ac:dyDescent="0.35">
      <c r="A6874" t="s">
        <v>6907</v>
      </c>
      <c r="B6874" t="s">
        <v>9194</v>
      </c>
      <c r="C6874" t="s">
        <v>5998</v>
      </c>
      <c r="D6874" t="s">
        <v>269</v>
      </c>
      <c r="E6874" t="s">
        <v>20</v>
      </c>
      <c r="F6874" t="b">
        <v>0</v>
      </c>
      <c r="G6874" t="s">
        <v>43</v>
      </c>
      <c r="H6874" s="1">
        <v>45757.846446759257</v>
      </c>
      <c r="I6874" t="b">
        <v>1</v>
      </c>
      <c r="J6874" t="b">
        <v>0</v>
      </c>
      <c r="K6874" t="s">
        <v>31</v>
      </c>
      <c r="L6874" t="s">
        <v>32</v>
      </c>
      <c r="N6874">
        <v>60</v>
      </c>
      <c r="O6874" t="s">
        <v>9195</v>
      </c>
      <c r="P6874" t="s">
        <v>9196</v>
      </c>
    </row>
    <row r="6875" spans="1:16" x14ac:dyDescent="0.35">
      <c r="A6875" t="s">
        <v>6907</v>
      </c>
      <c r="B6875" t="s">
        <v>9197</v>
      </c>
      <c r="C6875" t="s">
        <v>9198</v>
      </c>
      <c r="D6875" t="s">
        <v>269</v>
      </c>
      <c r="E6875" t="s">
        <v>20</v>
      </c>
      <c r="F6875" t="b">
        <v>0</v>
      </c>
      <c r="G6875" t="s">
        <v>52</v>
      </c>
      <c r="H6875" s="1">
        <v>45757.876157407409</v>
      </c>
      <c r="I6875" t="b">
        <v>0</v>
      </c>
      <c r="J6875" t="b">
        <v>1</v>
      </c>
      <c r="K6875" t="s">
        <v>31</v>
      </c>
      <c r="L6875" t="s">
        <v>22</v>
      </c>
      <c r="M6875">
        <v>150000</v>
      </c>
      <c r="O6875" t="s">
        <v>6665</v>
      </c>
      <c r="P6875" t="s">
        <v>9199</v>
      </c>
    </row>
    <row r="6876" spans="1:16" x14ac:dyDescent="0.35">
      <c r="A6876" t="s">
        <v>6907</v>
      </c>
      <c r="B6876" t="s">
        <v>9200</v>
      </c>
      <c r="C6876" t="s">
        <v>9198</v>
      </c>
      <c r="D6876" t="s">
        <v>269</v>
      </c>
      <c r="E6876" t="s">
        <v>20</v>
      </c>
      <c r="F6876" t="b">
        <v>0</v>
      </c>
      <c r="G6876" t="s">
        <v>52</v>
      </c>
      <c r="H6876" s="1">
        <v>45757.876273148147</v>
      </c>
      <c r="I6876" t="b">
        <v>0</v>
      </c>
      <c r="J6876" t="b">
        <v>1</v>
      </c>
      <c r="K6876" t="s">
        <v>31</v>
      </c>
      <c r="L6876" t="s">
        <v>22</v>
      </c>
      <c r="M6876">
        <v>225000</v>
      </c>
      <c r="O6876" t="s">
        <v>6665</v>
      </c>
      <c r="P6876" t="s">
        <v>9201</v>
      </c>
    </row>
    <row r="6877" spans="1:16" x14ac:dyDescent="0.35">
      <c r="A6877" t="s">
        <v>6907</v>
      </c>
      <c r="B6877" t="s">
        <v>9202</v>
      </c>
      <c r="C6877" t="s">
        <v>2117</v>
      </c>
      <c r="D6877" t="s">
        <v>269</v>
      </c>
      <c r="E6877" t="s">
        <v>91</v>
      </c>
      <c r="F6877" t="b">
        <v>0</v>
      </c>
      <c r="G6877" t="s">
        <v>43</v>
      </c>
      <c r="H6877" s="1">
        <v>45757.929942129631</v>
      </c>
      <c r="I6877" t="b">
        <v>0</v>
      </c>
      <c r="J6877" t="b">
        <v>0</v>
      </c>
      <c r="K6877" t="s">
        <v>31</v>
      </c>
      <c r="L6877" t="s">
        <v>32</v>
      </c>
      <c r="N6877">
        <v>50</v>
      </c>
      <c r="O6877" t="s">
        <v>9203</v>
      </c>
      <c r="P6877" t="s">
        <v>9204</v>
      </c>
    </row>
    <row r="6878" spans="1:16" x14ac:dyDescent="0.35">
      <c r="A6878" t="s">
        <v>6907</v>
      </c>
      <c r="B6878" t="s">
        <v>9205</v>
      </c>
      <c r="C6878" t="s">
        <v>1161</v>
      </c>
      <c r="D6878" t="s">
        <v>29</v>
      </c>
      <c r="F6878" t="b">
        <v>0</v>
      </c>
      <c r="G6878" t="s">
        <v>52</v>
      </c>
      <c r="H6878" s="1">
        <v>45757.959548611107</v>
      </c>
      <c r="I6878" t="b">
        <v>1</v>
      </c>
      <c r="J6878" t="b">
        <v>0</v>
      </c>
      <c r="K6878" t="s">
        <v>31</v>
      </c>
      <c r="L6878" t="s">
        <v>32</v>
      </c>
      <c r="N6878">
        <v>120</v>
      </c>
      <c r="O6878" t="s">
        <v>3693</v>
      </c>
      <c r="P6878" t="s">
        <v>9206</v>
      </c>
    </row>
    <row r="6879" spans="1:16" x14ac:dyDescent="0.35">
      <c r="A6879" t="s">
        <v>6907</v>
      </c>
      <c r="B6879" t="s">
        <v>9207</v>
      </c>
      <c r="C6879" t="s">
        <v>517</v>
      </c>
      <c r="D6879" t="s">
        <v>974</v>
      </c>
      <c r="E6879" t="s">
        <v>20</v>
      </c>
      <c r="F6879" t="b">
        <v>0</v>
      </c>
      <c r="G6879" t="s">
        <v>52</v>
      </c>
      <c r="H6879" s="1">
        <v>45758.001157407409</v>
      </c>
      <c r="I6879" t="b">
        <v>0</v>
      </c>
      <c r="J6879" t="b">
        <v>1</v>
      </c>
      <c r="K6879" t="s">
        <v>31</v>
      </c>
      <c r="L6879" t="s">
        <v>22</v>
      </c>
      <c r="M6879">
        <v>108267</v>
      </c>
      <c r="O6879" t="s">
        <v>9208</v>
      </c>
      <c r="P6879" t="s">
        <v>9209</v>
      </c>
    </row>
    <row r="6880" spans="1:16" x14ac:dyDescent="0.35">
      <c r="A6880" t="s">
        <v>6907</v>
      </c>
      <c r="B6880" t="s">
        <v>6935</v>
      </c>
      <c r="C6880" t="s">
        <v>7709</v>
      </c>
      <c r="D6880" t="s">
        <v>974</v>
      </c>
      <c r="E6880" t="s">
        <v>20</v>
      </c>
      <c r="F6880" t="b">
        <v>0</v>
      </c>
      <c r="G6880" t="s">
        <v>52</v>
      </c>
      <c r="H6880" s="1">
        <v>45758.001157407409</v>
      </c>
      <c r="I6880" t="b">
        <v>1</v>
      </c>
      <c r="J6880" t="b">
        <v>1</v>
      </c>
      <c r="K6880" t="s">
        <v>31</v>
      </c>
      <c r="L6880" t="s">
        <v>22</v>
      </c>
      <c r="M6880">
        <v>88582</v>
      </c>
      <c r="O6880" t="s">
        <v>4754</v>
      </c>
      <c r="P6880" t="s">
        <v>8609</v>
      </c>
    </row>
    <row r="6881" spans="1:16" x14ac:dyDescent="0.35">
      <c r="A6881" t="s">
        <v>6907</v>
      </c>
      <c r="B6881" t="s">
        <v>7025</v>
      </c>
      <c r="C6881" t="s">
        <v>7605</v>
      </c>
      <c r="D6881" t="s">
        <v>110</v>
      </c>
      <c r="E6881" t="s">
        <v>91</v>
      </c>
      <c r="F6881" t="b">
        <v>0</v>
      </c>
      <c r="G6881" t="s">
        <v>52</v>
      </c>
      <c r="H6881" s="1">
        <v>45758.001168981478</v>
      </c>
      <c r="I6881" t="b">
        <v>0</v>
      </c>
      <c r="J6881" t="b">
        <v>0</v>
      </c>
      <c r="K6881" t="s">
        <v>31</v>
      </c>
      <c r="L6881" t="s">
        <v>32</v>
      </c>
      <c r="N6881">
        <v>62.5</v>
      </c>
      <c r="O6881" t="s">
        <v>9210</v>
      </c>
      <c r="P6881" t="s">
        <v>9211</v>
      </c>
    </row>
    <row r="6882" spans="1:16" x14ac:dyDescent="0.35">
      <c r="A6882" t="s">
        <v>6907</v>
      </c>
      <c r="B6882" t="s">
        <v>9212</v>
      </c>
      <c r="C6882" t="s">
        <v>95</v>
      </c>
      <c r="D6882" t="s">
        <v>29</v>
      </c>
      <c r="E6882" t="s">
        <v>20</v>
      </c>
      <c r="F6882" t="b">
        <v>0</v>
      </c>
      <c r="G6882" t="s">
        <v>52</v>
      </c>
      <c r="H6882" s="1">
        <v>45758.084606481483</v>
      </c>
      <c r="I6882" t="b">
        <v>0</v>
      </c>
      <c r="J6882" t="b">
        <v>1</v>
      </c>
      <c r="K6882" t="s">
        <v>31</v>
      </c>
      <c r="L6882" t="s">
        <v>22</v>
      </c>
      <c r="M6882">
        <v>91700</v>
      </c>
      <c r="O6882" t="s">
        <v>6273</v>
      </c>
      <c r="P6882" t="s">
        <v>9213</v>
      </c>
    </row>
    <row r="6883" spans="1:16" x14ac:dyDescent="0.35">
      <c r="A6883" t="s">
        <v>6907</v>
      </c>
      <c r="B6883" t="s">
        <v>7731</v>
      </c>
      <c r="C6883" t="s">
        <v>902</v>
      </c>
      <c r="D6883" t="s">
        <v>36</v>
      </c>
      <c r="E6883" t="s">
        <v>20</v>
      </c>
      <c r="F6883" t="b">
        <v>0</v>
      </c>
      <c r="G6883" t="s">
        <v>52</v>
      </c>
      <c r="H6883" s="1">
        <v>45758.095879629633</v>
      </c>
      <c r="I6883" t="b">
        <v>0</v>
      </c>
      <c r="J6883" t="b">
        <v>0</v>
      </c>
      <c r="K6883" t="s">
        <v>31</v>
      </c>
      <c r="L6883" t="s">
        <v>22</v>
      </c>
      <c r="M6883">
        <v>117200</v>
      </c>
      <c r="O6883" t="s">
        <v>273</v>
      </c>
      <c r="P6883" t="s">
        <v>7733</v>
      </c>
    </row>
    <row r="6884" spans="1:16" x14ac:dyDescent="0.35">
      <c r="A6884" t="s">
        <v>6907</v>
      </c>
      <c r="B6884" t="s">
        <v>7139</v>
      </c>
      <c r="C6884" t="s">
        <v>649</v>
      </c>
      <c r="D6884" t="s">
        <v>36</v>
      </c>
      <c r="E6884" t="s">
        <v>20</v>
      </c>
      <c r="F6884" t="b">
        <v>0</v>
      </c>
      <c r="G6884" t="s">
        <v>52</v>
      </c>
      <c r="H6884" s="1">
        <v>45758.137546296297</v>
      </c>
      <c r="I6884" t="b">
        <v>0</v>
      </c>
      <c r="J6884" t="b">
        <v>1</v>
      </c>
      <c r="K6884" t="s">
        <v>31</v>
      </c>
      <c r="L6884" t="s">
        <v>22</v>
      </c>
      <c r="M6884">
        <v>170000</v>
      </c>
      <c r="O6884" t="s">
        <v>9214</v>
      </c>
      <c r="P6884" t="s">
        <v>9215</v>
      </c>
    </row>
    <row r="6885" spans="1:16" x14ac:dyDescent="0.35">
      <c r="A6885" t="s">
        <v>6907</v>
      </c>
      <c r="B6885" t="s">
        <v>9216</v>
      </c>
      <c r="C6885" t="s">
        <v>645</v>
      </c>
      <c r="D6885" t="s">
        <v>110</v>
      </c>
      <c r="E6885" t="s">
        <v>20</v>
      </c>
      <c r="F6885" t="b">
        <v>0</v>
      </c>
      <c r="G6885" t="s">
        <v>47</v>
      </c>
      <c r="H6885" s="1">
        <v>45758.262650462973</v>
      </c>
      <c r="I6885" t="b">
        <v>1</v>
      </c>
      <c r="J6885" t="b">
        <v>1</v>
      </c>
      <c r="K6885" t="s">
        <v>31</v>
      </c>
      <c r="L6885" t="s">
        <v>22</v>
      </c>
      <c r="M6885">
        <v>177943.5</v>
      </c>
      <c r="O6885" t="s">
        <v>9130</v>
      </c>
      <c r="P6885" t="s">
        <v>9131</v>
      </c>
    </row>
    <row r="6886" spans="1:16" x14ac:dyDescent="0.35">
      <c r="A6886" t="s">
        <v>6907</v>
      </c>
      <c r="B6886" t="s">
        <v>9129</v>
      </c>
      <c r="C6886" t="s">
        <v>645</v>
      </c>
      <c r="D6886" t="s">
        <v>36</v>
      </c>
      <c r="E6886" t="s">
        <v>20</v>
      </c>
      <c r="F6886" t="b">
        <v>0</v>
      </c>
      <c r="G6886" t="s">
        <v>47</v>
      </c>
      <c r="H6886" s="1">
        <v>45758.266585648147</v>
      </c>
      <c r="I6886" t="b">
        <v>0</v>
      </c>
      <c r="J6886" t="b">
        <v>1</v>
      </c>
      <c r="K6886" t="s">
        <v>31</v>
      </c>
      <c r="L6886" t="s">
        <v>22</v>
      </c>
      <c r="M6886">
        <v>131400</v>
      </c>
      <c r="O6886" t="s">
        <v>9217</v>
      </c>
      <c r="P6886" t="s">
        <v>9131</v>
      </c>
    </row>
    <row r="6887" spans="1:16" x14ac:dyDescent="0.35">
      <c r="A6887" t="s">
        <v>6907</v>
      </c>
      <c r="B6887" t="s">
        <v>6916</v>
      </c>
      <c r="C6887" t="s">
        <v>7686</v>
      </c>
      <c r="D6887" t="s">
        <v>17445</v>
      </c>
      <c r="E6887" t="s">
        <v>20</v>
      </c>
      <c r="F6887" t="b">
        <v>0</v>
      </c>
      <c r="G6887" t="s">
        <v>43</v>
      </c>
      <c r="H6887" s="1">
        <v>45758.266909722217</v>
      </c>
      <c r="I6887" t="b">
        <v>0</v>
      </c>
      <c r="J6887" t="b">
        <v>0</v>
      </c>
      <c r="K6887" t="s">
        <v>31</v>
      </c>
      <c r="L6887" t="s">
        <v>22</v>
      </c>
      <c r="M6887">
        <v>100000</v>
      </c>
      <c r="O6887" t="s">
        <v>7687</v>
      </c>
      <c r="P6887" t="s">
        <v>7688</v>
      </c>
    </row>
    <row r="6888" spans="1:16" x14ac:dyDescent="0.35">
      <c r="A6888" t="s">
        <v>6907</v>
      </c>
      <c r="B6888" t="s">
        <v>9218</v>
      </c>
      <c r="C6888" t="s">
        <v>505</v>
      </c>
      <c r="D6888" t="s">
        <v>797</v>
      </c>
      <c r="E6888" t="s">
        <v>20</v>
      </c>
      <c r="F6888" t="b">
        <v>0</v>
      </c>
      <c r="G6888" t="s">
        <v>52</v>
      </c>
      <c r="H6888" s="1">
        <v>45758.307916666658</v>
      </c>
      <c r="I6888" t="b">
        <v>0</v>
      </c>
      <c r="J6888" t="b">
        <v>1</v>
      </c>
      <c r="K6888" t="s">
        <v>31</v>
      </c>
      <c r="L6888" t="s">
        <v>22</v>
      </c>
      <c r="M6888">
        <v>132712.96875</v>
      </c>
      <c r="O6888" t="s">
        <v>9219</v>
      </c>
      <c r="P6888" t="s">
        <v>9220</v>
      </c>
    </row>
    <row r="6889" spans="1:16" x14ac:dyDescent="0.35">
      <c r="A6889" t="s">
        <v>6907</v>
      </c>
      <c r="B6889" t="s">
        <v>8087</v>
      </c>
      <c r="C6889" t="s">
        <v>2852</v>
      </c>
      <c r="D6889" t="s">
        <v>573</v>
      </c>
      <c r="E6889" t="s">
        <v>20</v>
      </c>
      <c r="F6889" t="b">
        <v>0</v>
      </c>
      <c r="G6889" t="s">
        <v>52</v>
      </c>
      <c r="H6889" s="1">
        <v>45758.349583333344</v>
      </c>
      <c r="I6889" t="b">
        <v>0</v>
      </c>
      <c r="J6889" t="b">
        <v>1</v>
      </c>
      <c r="K6889" t="s">
        <v>31</v>
      </c>
      <c r="L6889" t="s">
        <v>32</v>
      </c>
      <c r="N6889">
        <v>54.985000610351563</v>
      </c>
      <c r="O6889" t="s">
        <v>426</v>
      </c>
      <c r="P6889" t="s">
        <v>8442</v>
      </c>
    </row>
    <row r="6890" spans="1:16" x14ac:dyDescent="0.35">
      <c r="A6890" t="s">
        <v>6907</v>
      </c>
      <c r="B6890" t="s">
        <v>8587</v>
      </c>
      <c r="C6890" t="s">
        <v>201</v>
      </c>
      <c r="D6890" t="s">
        <v>573</v>
      </c>
      <c r="E6890" t="s">
        <v>20</v>
      </c>
      <c r="F6890" t="b">
        <v>0</v>
      </c>
      <c r="G6890" t="s">
        <v>68</v>
      </c>
      <c r="H6890" s="1">
        <v>45758.350972222222</v>
      </c>
      <c r="I6890" t="b">
        <v>0</v>
      </c>
      <c r="J6890" t="b">
        <v>0</v>
      </c>
      <c r="K6890" t="s">
        <v>31</v>
      </c>
      <c r="L6890" t="s">
        <v>32</v>
      </c>
      <c r="N6890">
        <v>57.060001373291023</v>
      </c>
      <c r="O6890" t="s">
        <v>151</v>
      </c>
      <c r="P6890" t="s">
        <v>8588</v>
      </c>
    </row>
    <row r="6891" spans="1:16" x14ac:dyDescent="0.35">
      <c r="A6891" t="s">
        <v>6907</v>
      </c>
      <c r="B6891" t="s">
        <v>9221</v>
      </c>
      <c r="C6891" t="s">
        <v>4767</v>
      </c>
      <c r="D6891" t="s">
        <v>110</v>
      </c>
      <c r="E6891" t="s">
        <v>20</v>
      </c>
      <c r="F6891" t="b">
        <v>0</v>
      </c>
      <c r="G6891" t="s">
        <v>52</v>
      </c>
      <c r="H6891" s="1">
        <v>45758.391296296293</v>
      </c>
      <c r="I6891" t="b">
        <v>1</v>
      </c>
      <c r="J6891" t="b">
        <v>1</v>
      </c>
      <c r="K6891" t="s">
        <v>31</v>
      </c>
      <c r="L6891" t="s">
        <v>22</v>
      </c>
      <c r="M6891">
        <v>125000</v>
      </c>
      <c r="O6891" t="s">
        <v>7269</v>
      </c>
    </row>
    <row r="6892" spans="1:16" x14ac:dyDescent="0.35">
      <c r="A6892" t="s">
        <v>6907</v>
      </c>
      <c r="B6892" t="s">
        <v>6907</v>
      </c>
      <c r="C6892" t="s">
        <v>6857</v>
      </c>
      <c r="D6892" t="s">
        <v>110</v>
      </c>
      <c r="E6892" t="s">
        <v>20</v>
      </c>
      <c r="F6892" t="b">
        <v>0</v>
      </c>
      <c r="G6892" t="s">
        <v>52</v>
      </c>
      <c r="H6892" s="1">
        <v>45758.557916666658</v>
      </c>
      <c r="I6892" t="b">
        <v>1</v>
      </c>
      <c r="J6892" t="b">
        <v>1</v>
      </c>
      <c r="K6892" t="s">
        <v>31</v>
      </c>
      <c r="L6892" t="s">
        <v>22</v>
      </c>
      <c r="M6892">
        <v>82500</v>
      </c>
      <c r="O6892" t="s">
        <v>9222</v>
      </c>
      <c r="P6892" t="s">
        <v>9223</v>
      </c>
    </row>
    <row r="6893" spans="1:16" x14ac:dyDescent="0.35">
      <c r="A6893" t="s">
        <v>6907</v>
      </c>
      <c r="B6893" t="s">
        <v>9224</v>
      </c>
      <c r="C6893" t="s">
        <v>9225</v>
      </c>
      <c r="D6893" t="s">
        <v>36</v>
      </c>
      <c r="E6893" t="s">
        <v>20</v>
      </c>
      <c r="F6893" t="b">
        <v>0</v>
      </c>
      <c r="G6893" t="s">
        <v>68</v>
      </c>
      <c r="H6893" s="1">
        <v>45758.55940972222</v>
      </c>
      <c r="I6893" t="b">
        <v>0</v>
      </c>
      <c r="J6893" t="b">
        <v>0</v>
      </c>
      <c r="K6893" t="s">
        <v>31</v>
      </c>
      <c r="L6893" t="s">
        <v>22</v>
      </c>
      <c r="M6893">
        <v>125000</v>
      </c>
      <c r="O6893" t="s">
        <v>9226</v>
      </c>
      <c r="P6893" t="s">
        <v>9227</v>
      </c>
    </row>
    <row r="6894" spans="1:16" x14ac:dyDescent="0.35">
      <c r="A6894" t="s">
        <v>6907</v>
      </c>
      <c r="B6894" t="s">
        <v>9228</v>
      </c>
      <c r="C6894" t="s">
        <v>9229</v>
      </c>
      <c r="D6894" t="s">
        <v>573</v>
      </c>
      <c r="E6894" t="s">
        <v>20</v>
      </c>
      <c r="F6894" t="b">
        <v>0</v>
      </c>
      <c r="G6894" t="s">
        <v>52</v>
      </c>
      <c r="H6894" s="1">
        <v>45758.599849537037</v>
      </c>
      <c r="I6894" t="b">
        <v>0</v>
      </c>
      <c r="J6894" t="b">
        <v>1</v>
      </c>
      <c r="K6894" t="s">
        <v>31</v>
      </c>
      <c r="L6894" t="s">
        <v>32</v>
      </c>
      <c r="N6894">
        <v>50.965000152587891</v>
      </c>
      <c r="O6894" t="s">
        <v>7600</v>
      </c>
      <c r="P6894" t="s">
        <v>9230</v>
      </c>
    </row>
    <row r="6895" spans="1:16" x14ac:dyDescent="0.35">
      <c r="A6895" t="s">
        <v>6907</v>
      </c>
      <c r="B6895" t="s">
        <v>9231</v>
      </c>
      <c r="C6895" t="s">
        <v>154</v>
      </c>
      <c r="D6895" t="s">
        <v>110</v>
      </c>
      <c r="E6895" t="s">
        <v>91</v>
      </c>
      <c r="F6895" t="b">
        <v>0</v>
      </c>
      <c r="G6895" t="s">
        <v>47</v>
      </c>
      <c r="H6895" s="1">
        <v>45758.600069444437</v>
      </c>
      <c r="I6895" t="b">
        <v>0</v>
      </c>
      <c r="J6895" t="b">
        <v>0</v>
      </c>
      <c r="K6895" t="s">
        <v>31</v>
      </c>
      <c r="L6895" t="s">
        <v>32</v>
      </c>
      <c r="N6895">
        <v>57.5</v>
      </c>
      <c r="O6895" t="s">
        <v>6308</v>
      </c>
      <c r="P6895" t="s">
        <v>9232</v>
      </c>
    </row>
    <row r="6896" spans="1:16" x14ac:dyDescent="0.35">
      <c r="A6896" t="s">
        <v>6907</v>
      </c>
      <c r="B6896" t="s">
        <v>8506</v>
      </c>
      <c r="C6896" t="s">
        <v>170</v>
      </c>
      <c r="D6896" t="s">
        <v>573</v>
      </c>
      <c r="E6896" t="s">
        <v>20</v>
      </c>
      <c r="F6896" t="b">
        <v>0</v>
      </c>
      <c r="G6896" t="s">
        <v>68</v>
      </c>
      <c r="H6896" s="1">
        <v>45758.600972222222</v>
      </c>
      <c r="I6896" t="b">
        <v>0</v>
      </c>
      <c r="J6896" t="b">
        <v>1</v>
      </c>
      <c r="K6896" t="s">
        <v>31</v>
      </c>
      <c r="L6896" t="s">
        <v>32</v>
      </c>
      <c r="N6896">
        <v>50.870002746582031</v>
      </c>
      <c r="O6896" t="s">
        <v>8507</v>
      </c>
      <c r="P6896" t="s">
        <v>8508</v>
      </c>
    </row>
    <row r="6897" spans="1:16" x14ac:dyDescent="0.35">
      <c r="A6897" t="s">
        <v>6907</v>
      </c>
      <c r="B6897" t="s">
        <v>6907</v>
      </c>
      <c r="C6897" t="s">
        <v>254</v>
      </c>
      <c r="D6897" t="s">
        <v>17437</v>
      </c>
      <c r="E6897" t="s">
        <v>20</v>
      </c>
      <c r="F6897" t="b">
        <v>0</v>
      </c>
      <c r="G6897" t="s">
        <v>52</v>
      </c>
      <c r="H6897" s="1">
        <v>45758.641250000001</v>
      </c>
      <c r="I6897" t="b">
        <v>1</v>
      </c>
      <c r="J6897" t="b">
        <v>0</v>
      </c>
      <c r="K6897" t="s">
        <v>31</v>
      </c>
      <c r="L6897" t="s">
        <v>22</v>
      </c>
      <c r="M6897">
        <v>115000</v>
      </c>
      <c r="O6897" t="s">
        <v>61</v>
      </c>
      <c r="P6897" t="s">
        <v>9135</v>
      </c>
    </row>
    <row r="6898" spans="1:16" x14ac:dyDescent="0.35">
      <c r="A6898" t="s">
        <v>6907</v>
      </c>
      <c r="B6898" t="s">
        <v>6907</v>
      </c>
      <c r="C6898" t="s">
        <v>1070</v>
      </c>
      <c r="D6898" t="s">
        <v>17437</v>
      </c>
      <c r="E6898" t="s">
        <v>20</v>
      </c>
      <c r="F6898" t="b">
        <v>0</v>
      </c>
      <c r="G6898" t="s">
        <v>52</v>
      </c>
      <c r="H6898" s="1">
        <v>45758.641296296293</v>
      </c>
      <c r="I6898" t="b">
        <v>1</v>
      </c>
      <c r="J6898" t="b">
        <v>0</v>
      </c>
      <c r="K6898" t="s">
        <v>31</v>
      </c>
      <c r="L6898" t="s">
        <v>32</v>
      </c>
      <c r="N6898">
        <v>72.600006103515625</v>
      </c>
      <c r="O6898" t="s">
        <v>61</v>
      </c>
      <c r="P6898" t="s">
        <v>9233</v>
      </c>
    </row>
    <row r="6899" spans="1:16" x14ac:dyDescent="0.35">
      <c r="A6899" t="s">
        <v>6907</v>
      </c>
      <c r="B6899" t="s">
        <v>9234</v>
      </c>
      <c r="C6899" t="s">
        <v>9235</v>
      </c>
      <c r="D6899" t="s">
        <v>110</v>
      </c>
      <c r="E6899" t="s">
        <v>20</v>
      </c>
      <c r="F6899" t="b">
        <v>0</v>
      </c>
      <c r="G6899" t="s">
        <v>47</v>
      </c>
      <c r="H6899" s="1">
        <v>45758.64166666667</v>
      </c>
      <c r="I6899" t="b">
        <v>0</v>
      </c>
      <c r="J6899" t="b">
        <v>0</v>
      </c>
      <c r="K6899" t="s">
        <v>31</v>
      </c>
      <c r="L6899" t="s">
        <v>22</v>
      </c>
      <c r="M6899">
        <v>84500</v>
      </c>
      <c r="O6899" t="s">
        <v>9236</v>
      </c>
      <c r="P6899" t="s">
        <v>9237</v>
      </c>
    </row>
    <row r="6900" spans="1:16" x14ac:dyDescent="0.35">
      <c r="A6900" t="s">
        <v>6907</v>
      </c>
      <c r="B6900" t="s">
        <v>7673</v>
      </c>
      <c r="C6900" t="s">
        <v>201</v>
      </c>
      <c r="D6900" t="s">
        <v>321</v>
      </c>
      <c r="E6900" t="s">
        <v>20</v>
      </c>
      <c r="F6900" t="b">
        <v>0</v>
      </c>
      <c r="G6900" t="s">
        <v>52</v>
      </c>
      <c r="H6900" s="1">
        <v>45758.682962962957</v>
      </c>
      <c r="I6900" t="b">
        <v>0</v>
      </c>
      <c r="J6900" t="b">
        <v>0</v>
      </c>
      <c r="K6900" t="s">
        <v>31</v>
      </c>
      <c r="L6900" t="s">
        <v>22</v>
      </c>
      <c r="M6900">
        <v>190000</v>
      </c>
      <c r="O6900" t="s">
        <v>9238</v>
      </c>
      <c r="P6900" t="s">
        <v>9239</v>
      </c>
    </row>
    <row r="6901" spans="1:16" x14ac:dyDescent="0.35">
      <c r="A6901" t="s">
        <v>6907</v>
      </c>
      <c r="B6901" t="s">
        <v>9240</v>
      </c>
      <c r="C6901" t="s">
        <v>703</v>
      </c>
      <c r="D6901" t="s">
        <v>321</v>
      </c>
      <c r="E6901" t="s">
        <v>91</v>
      </c>
      <c r="F6901" t="b">
        <v>0</v>
      </c>
      <c r="G6901" t="s">
        <v>52</v>
      </c>
      <c r="H6901" s="1">
        <v>45758.683032407411</v>
      </c>
      <c r="I6901" t="b">
        <v>1</v>
      </c>
      <c r="J6901" t="b">
        <v>0</v>
      </c>
      <c r="K6901" t="s">
        <v>31</v>
      </c>
      <c r="L6901" t="s">
        <v>32</v>
      </c>
      <c r="N6901">
        <v>57.5</v>
      </c>
      <c r="O6901" t="s">
        <v>9241</v>
      </c>
      <c r="P6901" t="s">
        <v>9242</v>
      </c>
    </row>
    <row r="6902" spans="1:16" x14ac:dyDescent="0.35">
      <c r="A6902" t="s">
        <v>6907</v>
      </c>
      <c r="B6902" t="s">
        <v>7010</v>
      </c>
      <c r="C6902" t="s">
        <v>1301</v>
      </c>
      <c r="D6902" t="s">
        <v>321</v>
      </c>
      <c r="E6902" t="s">
        <v>91</v>
      </c>
      <c r="F6902" t="b">
        <v>0</v>
      </c>
      <c r="G6902" t="s">
        <v>52</v>
      </c>
      <c r="H6902" s="1">
        <v>45758.766261574077</v>
      </c>
      <c r="I6902" t="b">
        <v>1</v>
      </c>
      <c r="J6902" t="b">
        <v>0</v>
      </c>
      <c r="K6902" t="s">
        <v>31</v>
      </c>
      <c r="L6902" t="s">
        <v>32</v>
      </c>
      <c r="N6902">
        <v>75</v>
      </c>
      <c r="O6902" t="s">
        <v>9243</v>
      </c>
      <c r="P6902" t="s">
        <v>9244</v>
      </c>
    </row>
    <row r="6903" spans="1:16" x14ac:dyDescent="0.35">
      <c r="A6903" t="s">
        <v>6907</v>
      </c>
      <c r="B6903" t="s">
        <v>9245</v>
      </c>
      <c r="C6903" t="s">
        <v>179</v>
      </c>
      <c r="D6903" t="s">
        <v>321</v>
      </c>
      <c r="E6903" t="s">
        <v>91</v>
      </c>
      <c r="F6903" t="b">
        <v>0</v>
      </c>
      <c r="G6903" t="s">
        <v>52</v>
      </c>
      <c r="H6903" s="1">
        <v>45758.766296296293</v>
      </c>
      <c r="I6903" t="b">
        <v>1</v>
      </c>
      <c r="J6903" t="b">
        <v>0</v>
      </c>
      <c r="K6903" t="s">
        <v>31</v>
      </c>
      <c r="L6903" t="s">
        <v>32</v>
      </c>
      <c r="N6903">
        <v>65</v>
      </c>
      <c r="O6903" t="s">
        <v>9246</v>
      </c>
      <c r="P6903" t="s">
        <v>9247</v>
      </c>
    </row>
    <row r="6904" spans="1:16" x14ac:dyDescent="0.35">
      <c r="A6904" t="s">
        <v>6907</v>
      </c>
      <c r="B6904" t="s">
        <v>7049</v>
      </c>
      <c r="C6904" t="s">
        <v>552</v>
      </c>
      <c r="D6904" t="s">
        <v>110</v>
      </c>
      <c r="E6904" t="s">
        <v>91</v>
      </c>
      <c r="F6904" t="b">
        <v>0</v>
      </c>
      <c r="G6904" t="s">
        <v>43</v>
      </c>
      <c r="H6904" s="1">
        <v>45758.80878472222</v>
      </c>
      <c r="I6904" t="b">
        <v>1</v>
      </c>
      <c r="J6904" t="b">
        <v>0</v>
      </c>
      <c r="K6904" t="s">
        <v>31</v>
      </c>
      <c r="L6904" t="s">
        <v>32</v>
      </c>
      <c r="N6904">
        <v>45</v>
      </c>
      <c r="O6904" t="s">
        <v>9248</v>
      </c>
      <c r="P6904" t="s">
        <v>9249</v>
      </c>
    </row>
    <row r="6905" spans="1:16" x14ac:dyDescent="0.35">
      <c r="A6905" t="s">
        <v>6907</v>
      </c>
      <c r="B6905" t="s">
        <v>9250</v>
      </c>
      <c r="C6905" t="s">
        <v>1970</v>
      </c>
      <c r="D6905" t="s">
        <v>321</v>
      </c>
      <c r="E6905" t="s">
        <v>20</v>
      </c>
      <c r="F6905" t="b">
        <v>0</v>
      </c>
      <c r="G6905" t="s">
        <v>52</v>
      </c>
      <c r="H6905" s="1">
        <v>45758.849594907413</v>
      </c>
      <c r="I6905" t="b">
        <v>0</v>
      </c>
      <c r="J6905" t="b">
        <v>1</v>
      </c>
      <c r="K6905" t="s">
        <v>31</v>
      </c>
      <c r="L6905" t="s">
        <v>22</v>
      </c>
      <c r="M6905">
        <v>85000</v>
      </c>
      <c r="O6905" t="s">
        <v>9251</v>
      </c>
      <c r="P6905" t="s">
        <v>9252</v>
      </c>
    </row>
    <row r="6906" spans="1:16" x14ac:dyDescent="0.35">
      <c r="A6906" t="s">
        <v>6907</v>
      </c>
      <c r="B6906" t="s">
        <v>9253</v>
      </c>
      <c r="C6906" t="s">
        <v>18</v>
      </c>
      <c r="D6906" t="s">
        <v>110</v>
      </c>
      <c r="E6906" t="s">
        <v>91</v>
      </c>
      <c r="F6906" t="b">
        <v>1</v>
      </c>
      <c r="G6906" t="s">
        <v>52</v>
      </c>
      <c r="H6906" s="1">
        <v>45758.891261574077</v>
      </c>
      <c r="I6906" t="b">
        <v>0</v>
      </c>
      <c r="J6906" t="b">
        <v>0</v>
      </c>
      <c r="K6906" t="s">
        <v>31</v>
      </c>
      <c r="L6906" t="s">
        <v>32</v>
      </c>
      <c r="N6906">
        <v>64.5</v>
      </c>
      <c r="O6906" t="s">
        <v>9254</v>
      </c>
      <c r="P6906" t="s">
        <v>232</v>
      </c>
    </row>
    <row r="6907" spans="1:16" x14ac:dyDescent="0.35">
      <c r="A6907" t="s">
        <v>6907</v>
      </c>
      <c r="B6907" t="s">
        <v>9255</v>
      </c>
      <c r="C6907" t="s">
        <v>142</v>
      </c>
      <c r="D6907" t="s">
        <v>29</v>
      </c>
      <c r="E6907" t="s">
        <v>20</v>
      </c>
      <c r="F6907" t="b">
        <v>0</v>
      </c>
      <c r="G6907" t="s">
        <v>52</v>
      </c>
      <c r="H6907" s="1">
        <v>45758.89135416667</v>
      </c>
      <c r="I6907" t="b">
        <v>0</v>
      </c>
      <c r="J6907" t="b">
        <v>0</v>
      </c>
      <c r="K6907" t="s">
        <v>31</v>
      </c>
      <c r="L6907" t="s">
        <v>32</v>
      </c>
      <c r="N6907">
        <v>57.5</v>
      </c>
      <c r="O6907" t="s">
        <v>9256</v>
      </c>
      <c r="P6907" t="s">
        <v>9257</v>
      </c>
    </row>
    <row r="6908" spans="1:16" x14ac:dyDescent="0.35">
      <c r="A6908" t="s">
        <v>6907</v>
      </c>
      <c r="B6908" t="s">
        <v>9258</v>
      </c>
      <c r="C6908" t="s">
        <v>634</v>
      </c>
      <c r="D6908" t="s">
        <v>110</v>
      </c>
      <c r="E6908" t="s">
        <v>20</v>
      </c>
      <c r="F6908" t="b">
        <v>0</v>
      </c>
      <c r="G6908" t="s">
        <v>52</v>
      </c>
      <c r="H6908" s="1">
        <v>45758.933032407411</v>
      </c>
      <c r="I6908" t="b">
        <v>0</v>
      </c>
      <c r="J6908" t="b">
        <v>0</v>
      </c>
      <c r="K6908" t="s">
        <v>31</v>
      </c>
      <c r="L6908" t="s">
        <v>22</v>
      </c>
      <c r="M6908">
        <v>142000</v>
      </c>
      <c r="O6908" t="s">
        <v>8649</v>
      </c>
      <c r="P6908" t="s">
        <v>9259</v>
      </c>
    </row>
    <row r="6909" spans="1:16" x14ac:dyDescent="0.35">
      <c r="A6909" t="s">
        <v>6907</v>
      </c>
      <c r="B6909" t="s">
        <v>9260</v>
      </c>
      <c r="C6909" t="s">
        <v>2437</v>
      </c>
      <c r="D6909" t="s">
        <v>110</v>
      </c>
      <c r="E6909" t="s">
        <v>91</v>
      </c>
      <c r="F6909" t="b">
        <v>0</v>
      </c>
      <c r="G6909" t="s">
        <v>52</v>
      </c>
      <c r="H6909" s="1">
        <v>45758.933078703703</v>
      </c>
      <c r="I6909" t="b">
        <v>0</v>
      </c>
      <c r="J6909" t="b">
        <v>0</v>
      </c>
      <c r="K6909" t="s">
        <v>31</v>
      </c>
      <c r="L6909" t="s">
        <v>32</v>
      </c>
      <c r="N6909">
        <v>44</v>
      </c>
      <c r="O6909" t="s">
        <v>9261</v>
      </c>
      <c r="P6909" t="s">
        <v>9262</v>
      </c>
    </row>
    <row r="6910" spans="1:16" x14ac:dyDescent="0.35">
      <c r="A6910" t="s">
        <v>6907</v>
      </c>
      <c r="B6910" t="s">
        <v>9218</v>
      </c>
      <c r="C6910" t="s">
        <v>695</v>
      </c>
      <c r="D6910" t="s">
        <v>974</v>
      </c>
      <c r="E6910" t="s">
        <v>20</v>
      </c>
      <c r="F6910" t="b">
        <v>0</v>
      </c>
      <c r="G6910" t="s">
        <v>43</v>
      </c>
      <c r="H6910" s="1">
        <v>45759.016967592594</v>
      </c>
      <c r="I6910" t="b">
        <v>0</v>
      </c>
      <c r="J6910" t="b">
        <v>1</v>
      </c>
      <c r="K6910" t="s">
        <v>31</v>
      </c>
      <c r="L6910" t="s">
        <v>22</v>
      </c>
      <c r="M6910">
        <v>108267</v>
      </c>
      <c r="O6910" t="s">
        <v>9219</v>
      </c>
      <c r="P6910" t="s">
        <v>9220</v>
      </c>
    </row>
    <row r="6911" spans="1:16" x14ac:dyDescent="0.35">
      <c r="A6911" t="s">
        <v>6907</v>
      </c>
      <c r="B6911" t="s">
        <v>7505</v>
      </c>
      <c r="C6911" t="s">
        <v>1301</v>
      </c>
      <c r="D6911" t="s">
        <v>110</v>
      </c>
      <c r="E6911" t="s">
        <v>20</v>
      </c>
      <c r="F6911" t="b">
        <v>0</v>
      </c>
      <c r="G6911" t="s">
        <v>52</v>
      </c>
      <c r="H6911" s="1">
        <v>45759.099745370368</v>
      </c>
      <c r="I6911" t="b">
        <v>1</v>
      </c>
      <c r="J6911" t="b">
        <v>0</v>
      </c>
      <c r="K6911" t="s">
        <v>31</v>
      </c>
      <c r="L6911" t="s">
        <v>22</v>
      </c>
      <c r="M6911">
        <v>167392.5</v>
      </c>
      <c r="O6911" t="s">
        <v>9263</v>
      </c>
      <c r="P6911" t="s">
        <v>9264</v>
      </c>
    </row>
    <row r="6912" spans="1:16" x14ac:dyDescent="0.35">
      <c r="A6912" t="s">
        <v>6907</v>
      </c>
      <c r="B6912" t="s">
        <v>9265</v>
      </c>
      <c r="C6912" t="s">
        <v>990</v>
      </c>
      <c r="D6912" t="s">
        <v>249</v>
      </c>
      <c r="E6912" t="s">
        <v>20</v>
      </c>
      <c r="F6912" t="b">
        <v>0</v>
      </c>
      <c r="G6912" t="s">
        <v>990</v>
      </c>
      <c r="H6912" s="1">
        <v>45759.285532407397</v>
      </c>
      <c r="I6912" t="b">
        <v>0</v>
      </c>
      <c r="J6912" t="b">
        <v>0</v>
      </c>
      <c r="K6912" t="s">
        <v>990</v>
      </c>
      <c r="L6912" t="s">
        <v>22</v>
      </c>
      <c r="M6912">
        <v>70400</v>
      </c>
      <c r="O6912" t="s">
        <v>4358</v>
      </c>
      <c r="P6912" t="s">
        <v>4359</v>
      </c>
    </row>
    <row r="6913" spans="1:16" x14ac:dyDescent="0.35">
      <c r="A6913" t="s">
        <v>6907</v>
      </c>
      <c r="B6913" t="s">
        <v>7053</v>
      </c>
      <c r="C6913" t="s">
        <v>6603</v>
      </c>
      <c r="D6913" t="s">
        <v>42</v>
      </c>
      <c r="E6913" t="s">
        <v>20</v>
      </c>
      <c r="F6913" t="b">
        <v>0</v>
      </c>
      <c r="G6913" t="s">
        <v>52</v>
      </c>
      <c r="H6913" s="1">
        <v>45759.334652777783</v>
      </c>
      <c r="I6913" t="b">
        <v>1</v>
      </c>
      <c r="J6913" t="b">
        <v>0</v>
      </c>
      <c r="K6913" t="s">
        <v>31</v>
      </c>
      <c r="L6913" t="s">
        <v>32</v>
      </c>
      <c r="N6913">
        <v>67.5</v>
      </c>
      <c r="O6913" t="s">
        <v>9065</v>
      </c>
      <c r="P6913" t="s">
        <v>9266</v>
      </c>
    </row>
    <row r="6914" spans="1:16" x14ac:dyDescent="0.35">
      <c r="A6914" t="s">
        <v>6907</v>
      </c>
      <c r="B6914" t="s">
        <v>9267</v>
      </c>
      <c r="C6914" t="s">
        <v>1754</v>
      </c>
      <c r="D6914" t="s">
        <v>1955</v>
      </c>
      <c r="E6914" t="s">
        <v>91</v>
      </c>
      <c r="F6914" t="b">
        <v>0</v>
      </c>
      <c r="G6914" t="s">
        <v>52</v>
      </c>
      <c r="H6914" s="1">
        <v>45759.418055555558</v>
      </c>
      <c r="I6914" t="b">
        <v>0</v>
      </c>
      <c r="J6914" t="b">
        <v>1</v>
      </c>
      <c r="K6914" t="s">
        <v>31</v>
      </c>
      <c r="L6914" t="s">
        <v>32</v>
      </c>
      <c r="N6914">
        <v>50</v>
      </c>
      <c r="O6914" t="s">
        <v>7193</v>
      </c>
      <c r="P6914" t="s">
        <v>9268</v>
      </c>
    </row>
    <row r="6915" spans="1:16" x14ac:dyDescent="0.35">
      <c r="A6915" t="s">
        <v>6907</v>
      </c>
      <c r="B6915" t="s">
        <v>6916</v>
      </c>
      <c r="C6915" t="s">
        <v>46</v>
      </c>
      <c r="D6915" t="s">
        <v>36</v>
      </c>
      <c r="E6915" t="s">
        <v>20</v>
      </c>
      <c r="F6915" t="b">
        <v>0</v>
      </c>
      <c r="G6915" t="s">
        <v>52</v>
      </c>
      <c r="H6915" s="1">
        <v>45759.418067129627</v>
      </c>
      <c r="I6915" t="b">
        <v>0</v>
      </c>
      <c r="J6915" t="b">
        <v>1</v>
      </c>
      <c r="K6915" t="s">
        <v>31</v>
      </c>
      <c r="L6915" t="s">
        <v>22</v>
      </c>
      <c r="M6915">
        <v>76500</v>
      </c>
      <c r="O6915" t="s">
        <v>9269</v>
      </c>
      <c r="P6915" t="s">
        <v>9270</v>
      </c>
    </row>
    <row r="6916" spans="1:16" x14ac:dyDescent="0.35">
      <c r="A6916" t="s">
        <v>6907</v>
      </c>
      <c r="B6916" t="s">
        <v>9271</v>
      </c>
      <c r="C6916" t="s">
        <v>142</v>
      </c>
      <c r="D6916" t="s">
        <v>36</v>
      </c>
      <c r="E6916" t="s">
        <v>20</v>
      </c>
      <c r="F6916" t="b">
        <v>0</v>
      </c>
      <c r="G6916" t="s">
        <v>68</v>
      </c>
      <c r="H6916" s="1">
        <v>45759.459537037037</v>
      </c>
      <c r="I6916" t="b">
        <v>0</v>
      </c>
      <c r="J6916" t="b">
        <v>1</v>
      </c>
      <c r="K6916" t="s">
        <v>31</v>
      </c>
      <c r="L6916" t="s">
        <v>32</v>
      </c>
      <c r="N6916">
        <v>61.735000610351563</v>
      </c>
      <c r="O6916" t="s">
        <v>5191</v>
      </c>
      <c r="P6916" t="s">
        <v>8878</v>
      </c>
    </row>
    <row r="6917" spans="1:16" x14ac:dyDescent="0.35">
      <c r="A6917" t="s">
        <v>6907</v>
      </c>
      <c r="B6917" t="s">
        <v>6907</v>
      </c>
      <c r="C6917" t="s">
        <v>1282</v>
      </c>
      <c r="D6917" t="s">
        <v>36</v>
      </c>
      <c r="E6917" t="s">
        <v>20</v>
      </c>
      <c r="F6917" t="b">
        <v>0</v>
      </c>
      <c r="G6917" t="s">
        <v>47</v>
      </c>
      <c r="H6917" s="1">
        <v>45759.625439814823</v>
      </c>
      <c r="I6917" t="b">
        <v>1</v>
      </c>
      <c r="J6917" t="b">
        <v>0</v>
      </c>
      <c r="K6917" t="s">
        <v>31</v>
      </c>
      <c r="L6917" t="s">
        <v>22</v>
      </c>
      <c r="M6917">
        <v>95000</v>
      </c>
      <c r="O6917" t="s">
        <v>48</v>
      </c>
      <c r="P6917" t="s">
        <v>9272</v>
      </c>
    </row>
    <row r="6918" spans="1:16" x14ac:dyDescent="0.35">
      <c r="A6918" t="s">
        <v>6907</v>
      </c>
      <c r="B6918" t="s">
        <v>9273</v>
      </c>
      <c r="C6918" t="s">
        <v>18</v>
      </c>
      <c r="D6918" t="s">
        <v>17442</v>
      </c>
      <c r="E6918" t="s">
        <v>20</v>
      </c>
      <c r="F6918" t="b">
        <v>1</v>
      </c>
      <c r="G6918" t="s">
        <v>6393</v>
      </c>
      <c r="H6918" s="1">
        <v>45759.629074074073</v>
      </c>
      <c r="I6918" t="b">
        <v>1</v>
      </c>
      <c r="J6918" t="b">
        <v>0</v>
      </c>
      <c r="K6918" t="s">
        <v>6393</v>
      </c>
      <c r="L6918" t="s">
        <v>22</v>
      </c>
      <c r="M6918">
        <v>70000</v>
      </c>
      <c r="O6918" t="s">
        <v>9274</v>
      </c>
      <c r="P6918" t="s">
        <v>9275</v>
      </c>
    </row>
    <row r="6919" spans="1:16" x14ac:dyDescent="0.35">
      <c r="A6919" t="s">
        <v>6907</v>
      </c>
      <c r="B6919" t="s">
        <v>9276</v>
      </c>
      <c r="C6919" t="s">
        <v>18</v>
      </c>
      <c r="D6919" t="s">
        <v>17442</v>
      </c>
      <c r="E6919" t="s">
        <v>20</v>
      </c>
      <c r="F6919" t="b">
        <v>1</v>
      </c>
      <c r="G6919" t="s">
        <v>1768</v>
      </c>
      <c r="H6919" s="1">
        <v>45759.715254629627</v>
      </c>
      <c r="I6919" t="b">
        <v>0</v>
      </c>
      <c r="J6919" t="b">
        <v>0</v>
      </c>
      <c r="K6919" t="s">
        <v>1768</v>
      </c>
      <c r="L6919" t="s">
        <v>22</v>
      </c>
      <c r="M6919">
        <v>70000</v>
      </c>
      <c r="O6919" t="s">
        <v>9277</v>
      </c>
      <c r="P6919" t="s">
        <v>9278</v>
      </c>
    </row>
    <row r="6920" spans="1:16" x14ac:dyDescent="0.35">
      <c r="A6920" t="s">
        <v>6907</v>
      </c>
      <c r="B6920" t="s">
        <v>9279</v>
      </c>
      <c r="C6920" t="s">
        <v>142</v>
      </c>
      <c r="D6920" t="s">
        <v>17509</v>
      </c>
      <c r="E6920" t="s">
        <v>296</v>
      </c>
      <c r="F6920" t="b">
        <v>0</v>
      </c>
      <c r="G6920" t="s">
        <v>47</v>
      </c>
      <c r="H6920" s="1">
        <v>45759.876643518517</v>
      </c>
      <c r="I6920" t="b">
        <v>0</v>
      </c>
      <c r="J6920" t="b">
        <v>1</v>
      </c>
      <c r="K6920" t="s">
        <v>31</v>
      </c>
      <c r="L6920" t="s">
        <v>22</v>
      </c>
      <c r="M6920">
        <v>257000</v>
      </c>
      <c r="O6920" t="s">
        <v>3479</v>
      </c>
      <c r="P6920" t="s">
        <v>7707</v>
      </c>
    </row>
    <row r="6921" spans="1:16" x14ac:dyDescent="0.35">
      <c r="A6921" t="s">
        <v>6907</v>
      </c>
      <c r="B6921" t="s">
        <v>6907</v>
      </c>
      <c r="C6921" t="s">
        <v>9280</v>
      </c>
      <c r="D6921" t="s">
        <v>974</v>
      </c>
      <c r="E6921" t="s">
        <v>20</v>
      </c>
      <c r="F6921" t="b">
        <v>0</v>
      </c>
      <c r="G6921" t="s">
        <v>43</v>
      </c>
      <c r="H6921" s="1">
        <v>45760.252083333333</v>
      </c>
      <c r="I6921" t="b">
        <v>0</v>
      </c>
      <c r="J6921" t="b">
        <v>0</v>
      </c>
      <c r="K6921" t="s">
        <v>31</v>
      </c>
      <c r="L6921" t="s">
        <v>22</v>
      </c>
      <c r="M6921">
        <v>88582</v>
      </c>
      <c r="O6921" t="s">
        <v>6822</v>
      </c>
      <c r="P6921" t="s">
        <v>9281</v>
      </c>
    </row>
    <row r="6922" spans="1:16" x14ac:dyDescent="0.35">
      <c r="A6922" t="s">
        <v>6907</v>
      </c>
      <c r="B6922" t="s">
        <v>8541</v>
      </c>
      <c r="C6922" t="s">
        <v>8866</v>
      </c>
      <c r="D6922" t="s">
        <v>573</v>
      </c>
      <c r="E6922" t="s">
        <v>20</v>
      </c>
      <c r="F6922" t="b">
        <v>0</v>
      </c>
      <c r="G6922" t="s">
        <v>52</v>
      </c>
      <c r="H6922" s="1">
        <v>45760.334907407407</v>
      </c>
      <c r="I6922" t="b">
        <v>0</v>
      </c>
      <c r="J6922" t="b">
        <v>0</v>
      </c>
      <c r="K6922" t="s">
        <v>31</v>
      </c>
      <c r="L6922" t="s">
        <v>32</v>
      </c>
      <c r="N6922">
        <v>45.745002746582031</v>
      </c>
      <c r="O6922" t="s">
        <v>8515</v>
      </c>
      <c r="P6922" t="s">
        <v>8542</v>
      </c>
    </row>
    <row r="6923" spans="1:16" x14ac:dyDescent="0.35">
      <c r="A6923" t="s">
        <v>6907</v>
      </c>
      <c r="B6923" t="s">
        <v>6907</v>
      </c>
      <c r="C6923" t="s">
        <v>883</v>
      </c>
      <c r="D6923" t="s">
        <v>36</v>
      </c>
      <c r="E6923" t="s">
        <v>20</v>
      </c>
      <c r="F6923" t="b">
        <v>0</v>
      </c>
      <c r="G6923" t="s">
        <v>52</v>
      </c>
      <c r="H6923" s="1">
        <v>45760.543182870373</v>
      </c>
      <c r="I6923" t="b">
        <v>0</v>
      </c>
      <c r="J6923" t="b">
        <v>1</v>
      </c>
      <c r="K6923" t="s">
        <v>31</v>
      </c>
      <c r="L6923" t="s">
        <v>22</v>
      </c>
      <c r="M6923">
        <v>145000</v>
      </c>
      <c r="O6923" t="s">
        <v>2537</v>
      </c>
      <c r="P6923" t="s">
        <v>9282</v>
      </c>
    </row>
    <row r="6924" spans="1:16" x14ac:dyDescent="0.35">
      <c r="A6924" t="s">
        <v>6907</v>
      </c>
      <c r="B6924" t="s">
        <v>8007</v>
      </c>
      <c r="C6924" t="s">
        <v>597</v>
      </c>
      <c r="D6924" t="s">
        <v>36</v>
      </c>
      <c r="E6924" t="s">
        <v>20</v>
      </c>
      <c r="F6924" t="b">
        <v>0</v>
      </c>
      <c r="G6924" t="s">
        <v>47</v>
      </c>
      <c r="H6924" s="1">
        <v>45760.543425925927</v>
      </c>
      <c r="I6924" t="b">
        <v>0</v>
      </c>
      <c r="J6924" t="b">
        <v>1</v>
      </c>
      <c r="K6924" t="s">
        <v>31</v>
      </c>
      <c r="L6924" t="s">
        <v>22</v>
      </c>
      <c r="M6924">
        <v>162500</v>
      </c>
      <c r="O6924" t="s">
        <v>1048</v>
      </c>
      <c r="P6924" t="s">
        <v>7257</v>
      </c>
    </row>
    <row r="6925" spans="1:16" x14ac:dyDescent="0.35">
      <c r="A6925" t="s">
        <v>6907</v>
      </c>
      <c r="B6925" t="s">
        <v>9283</v>
      </c>
      <c r="C6925" t="s">
        <v>597</v>
      </c>
      <c r="D6925" t="s">
        <v>573</v>
      </c>
      <c r="E6925" t="s">
        <v>20</v>
      </c>
      <c r="F6925" t="b">
        <v>0</v>
      </c>
      <c r="G6925" t="s">
        <v>68</v>
      </c>
      <c r="H6925" s="1">
        <v>45760.835868055547</v>
      </c>
      <c r="I6925" t="b">
        <v>0</v>
      </c>
      <c r="J6925" t="b">
        <v>1</v>
      </c>
      <c r="K6925" t="s">
        <v>31</v>
      </c>
      <c r="L6925" t="s">
        <v>32</v>
      </c>
      <c r="N6925">
        <v>61.159996032714837</v>
      </c>
      <c r="O6925" t="s">
        <v>9284</v>
      </c>
      <c r="P6925" t="s">
        <v>9285</v>
      </c>
    </row>
    <row r="6926" spans="1:16" x14ac:dyDescent="0.35">
      <c r="A6926" t="s">
        <v>6907</v>
      </c>
      <c r="B6926" t="s">
        <v>7344</v>
      </c>
      <c r="C6926" t="s">
        <v>5343</v>
      </c>
      <c r="D6926" t="s">
        <v>974</v>
      </c>
      <c r="E6926" t="s">
        <v>20</v>
      </c>
      <c r="F6926" t="b">
        <v>0</v>
      </c>
      <c r="G6926" t="s">
        <v>52</v>
      </c>
      <c r="H6926" s="1">
        <v>45761.001516203702</v>
      </c>
      <c r="I6926" t="b">
        <v>0</v>
      </c>
      <c r="J6926" t="b">
        <v>0</v>
      </c>
      <c r="K6926" t="s">
        <v>31</v>
      </c>
      <c r="L6926" t="s">
        <v>22</v>
      </c>
      <c r="M6926">
        <v>88582</v>
      </c>
      <c r="O6926" t="s">
        <v>9286</v>
      </c>
      <c r="P6926" t="s">
        <v>9287</v>
      </c>
    </row>
    <row r="6927" spans="1:16" x14ac:dyDescent="0.35">
      <c r="A6927" t="s">
        <v>6907</v>
      </c>
      <c r="B6927" t="s">
        <v>9288</v>
      </c>
      <c r="C6927" t="s">
        <v>2602</v>
      </c>
      <c r="D6927" t="s">
        <v>974</v>
      </c>
      <c r="E6927" t="s">
        <v>20</v>
      </c>
      <c r="F6927" t="b">
        <v>0</v>
      </c>
      <c r="G6927" t="s">
        <v>47</v>
      </c>
      <c r="H6927" s="1">
        <v>45761.001759259263</v>
      </c>
      <c r="I6927" t="b">
        <v>0</v>
      </c>
      <c r="J6927" t="b">
        <v>1</v>
      </c>
      <c r="K6927" t="s">
        <v>31</v>
      </c>
      <c r="L6927" t="s">
        <v>22</v>
      </c>
      <c r="M6927">
        <v>88582</v>
      </c>
      <c r="O6927" t="s">
        <v>9289</v>
      </c>
    </row>
    <row r="6928" spans="1:16" x14ac:dyDescent="0.35">
      <c r="A6928" t="s">
        <v>6907</v>
      </c>
      <c r="B6928" t="s">
        <v>9290</v>
      </c>
      <c r="C6928" t="s">
        <v>18</v>
      </c>
      <c r="D6928" t="s">
        <v>6984</v>
      </c>
      <c r="E6928" t="s">
        <v>91</v>
      </c>
      <c r="F6928" t="b">
        <v>1</v>
      </c>
      <c r="G6928" t="s">
        <v>47</v>
      </c>
      <c r="H6928" s="1">
        <v>45761.251863425918</v>
      </c>
      <c r="I6928" t="b">
        <v>1</v>
      </c>
      <c r="J6928" t="b">
        <v>0</v>
      </c>
      <c r="K6928" t="s">
        <v>31</v>
      </c>
      <c r="L6928" t="s">
        <v>32</v>
      </c>
      <c r="N6928">
        <v>32.5</v>
      </c>
      <c r="O6928" t="s">
        <v>6984</v>
      </c>
      <c r="P6928" t="s">
        <v>9291</v>
      </c>
    </row>
    <row r="6929" spans="1:16" x14ac:dyDescent="0.35">
      <c r="A6929" t="s">
        <v>6907</v>
      </c>
      <c r="B6929" t="s">
        <v>6907</v>
      </c>
      <c r="C6929" t="s">
        <v>5109</v>
      </c>
      <c r="D6929" t="s">
        <v>110</v>
      </c>
      <c r="E6929" t="s">
        <v>20</v>
      </c>
      <c r="F6929" t="b">
        <v>0</v>
      </c>
      <c r="G6929" t="s">
        <v>30</v>
      </c>
      <c r="H6929" s="1">
        <v>45761.252615740741</v>
      </c>
      <c r="I6929" t="b">
        <v>0</v>
      </c>
      <c r="J6929" t="b">
        <v>1</v>
      </c>
      <c r="K6929" t="s">
        <v>31</v>
      </c>
      <c r="L6929" t="s">
        <v>22</v>
      </c>
      <c r="M6929">
        <v>157000</v>
      </c>
      <c r="O6929" t="s">
        <v>3031</v>
      </c>
      <c r="P6929" t="s">
        <v>9292</v>
      </c>
    </row>
    <row r="6930" spans="1:16" x14ac:dyDescent="0.35">
      <c r="A6930" t="s">
        <v>6907</v>
      </c>
      <c r="B6930" t="s">
        <v>8058</v>
      </c>
      <c r="C6930" t="s">
        <v>597</v>
      </c>
      <c r="D6930" t="s">
        <v>29</v>
      </c>
      <c r="E6930" t="s">
        <v>20</v>
      </c>
      <c r="F6930" t="b">
        <v>0</v>
      </c>
      <c r="G6930" t="s">
        <v>52</v>
      </c>
      <c r="H6930" s="1">
        <v>45761.293217592603</v>
      </c>
      <c r="I6930" t="b">
        <v>0</v>
      </c>
      <c r="J6930" t="b">
        <v>0</v>
      </c>
      <c r="K6930" t="s">
        <v>31</v>
      </c>
      <c r="L6930" t="s">
        <v>22</v>
      </c>
      <c r="M6930">
        <v>180000</v>
      </c>
      <c r="O6930" t="s">
        <v>8059</v>
      </c>
      <c r="P6930" t="s">
        <v>8060</v>
      </c>
    </row>
    <row r="6931" spans="1:16" x14ac:dyDescent="0.35">
      <c r="A6931" t="s">
        <v>6907</v>
      </c>
      <c r="B6931" t="s">
        <v>9293</v>
      </c>
      <c r="C6931" t="s">
        <v>18</v>
      </c>
      <c r="D6931" t="s">
        <v>6984</v>
      </c>
      <c r="E6931" t="s">
        <v>91</v>
      </c>
      <c r="F6931" t="b">
        <v>1</v>
      </c>
      <c r="G6931" t="s">
        <v>47</v>
      </c>
      <c r="H6931" s="1">
        <v>45761.376863425918</v>
      </c>
      <c r="I6931" t="b">
        <v>1</v>
      </c>
      <c r="J6931" t="b">
        <v>0</v>
      </c>
      <c r="K6931" t="s">
        <v>31</v>
      </c>
      <c r="L6931" t="s">
        <v>32</v>
      </c>
      <c r="N6931">
        <v>12.5</v>
      </c>
      <c r="O6931" t="s">
        <v>6984</v>
      </c>
      <c r="P6931" t="s">
        <v>9294</v>
      </c>
    </row>
    <row r="6932" spans="1:16" x14ac:dyDescent="0.35">
      <c r="A6932" t="s">
        <v>6907</v>
      </c>
      <c r="B6932" t="s">
        <v>9295</v>
      </c>
      <c r="C6932" t="s">
        <v>1188</v>
      </c>
      <c r="D6932" t="s">
        <v>573</v>
      </c>
      <c r="E6932" t="s">
        <v>20</v>
      </c>
      <c r="F6932" t="b">
        <v>0</v>
      </c>
      <c r="G6932" t="s">
        <v>52</v>
      </c>
      <c r="H6932" s="1">
        <v>45761.58494212963</v>
      </c>
      <c r="I6932" t="b">
        <v>0</v>
      </c>
      <c r="J6932" t="b">
        <v>1</v>
      </c>
      <c r="K6932" t="s">
        <v>31</v>
      </c>
      <c r="L6932" t="s">
        <v>32</v>
      </c>
      <c r="N6932">
        <v>46.404998779296882</v>
      </c>
      <c r="O6932" t="s">
        <v>8171</v>
      </c>
      <c r="P6932" t="s">
        <v>8172</v>
      </c>
    </row>
    <row r="6933" spans="1:16" x14ac:dyDescent="0.35">
      <c r="A6933" t="s">
        <v>6907</v>
      </c>
      <c r="B6933" t="s">
        <v>9296</v>
      </c>
      <c r="C6933" t="s">
        <v>18</v>
      </c>
      <c r="D6933" t="s">
        <v>36</v>
      </c>
      <c r="E6933" t="s">
        <v>20</v>
      </c>
      <c r="F6933" t="b">
        <v>1</v>
      </c>
      <c r="G6933" t="s">
        <v>105</v>
      </c>
      <c r="H6933" s="1">
        <v>45761.628148148149</v>
      </c>
      <c r="I6933" t="b">
        <v>0</v>
      </c>
      <c r="J6933" t="b">
        <v>0</v>
      </c>
      <c r="K6933" t="s">
        <v>105</v>
      </c>
      <c r="L6933" t="s">
        <v>22</v>
      </c>
      <c r="M6933">
        <v>100000</v>
      </c>
      <c r="O6933" t="s">
        <v>1698</v>
      </c>
      <c r="P6933" t="s">
        <v>9297</v>
      </c>
    </row>
    <row r="6934" spans="1:16" x14ac:dyDescent="0.35">
      <c r="A6934" t="s">
        <v>6907</v>
      </c>
      <c r="B6934" t="s">
        <v>9298</v>
      </c>
      <c r="C6934" t="s">
        <v>51</v>
      </c>
      <c r="D6934" t="s">
        <v>269</v>
      </c>
      <c r="E6934" t="s">
        <v>91</v>
      </c>
      <c r="F6934" t="b">
        <v>0</v>
      </c>
      <c r="G6934" t="s">
        <v>52</v>
      </c>
      <c r="H6934" s="1">
        <v>45761.70988425926</v>
      </c>
      <c r="I6934" t="b">
        <v>0</v>
      </c>
      <c r="J6934" t="b">
        <v>0</v>
      </c>
      <c r="K6934" t="s">
        <v>31</v>
      </c>
      <c r="L6934" t="s">
        <v>32</v>
      </c>
      <c r="N6934">
        <v>65</v>
      </c>
      <c r="O6934" t="s">
        <v>9299</v>
      </c>
      <c r="P6934" t="s">
        <v>9300</v>
      </c>
    </row>
    <row r="6935" spans="1:16" x14ac:dyDescent="0.35">
      <c r="A6935" t="s">
        <v>6907</v>
      </c>
      <c r="B6935" t="s">
        <v>7273</v>
      </c>
      <c r="C6935" t="s">
        <v>4574</v>
      </c>
      <c r="D6935" t="s">
        <v>3130</v>
      </c>
      <c r="E6935" t="s">
        <v>20</v>
      </c>
      <c r="F6935" t="b">
        <v>0</v>
      </c>
      <c r="G6935" t="s">
        <v>52</v>
      </c>
      <c r="H6935" s="1">
        <v>45761.793252314812</v>
      </c>
      <c r="I6935" t="b">
        <v>0</v>
      </c>
      <c r="J6935" t="b">
        <v>1</v>
      </c>
      <c r="K6935" t="s">
        <v>31</v>
      </c>
      <c r="L6935" t="s">
        <v>32</v>
      </c>
      <c r="N6935">
        <v>57.060001373291023</v>
      </c>
      <c r="O6935" t="s">
        <v>7867</v>
      </c>
      <c r="P6935" t="s">
        <v>8831</v>
      </c>
    </row>
    <row r="6936" spans="1:16" x14ac:dyDescent="0.35">
      <c r="A6936" t="s">
        <v>6907</v>
      </c>
      <c r="B6936" t="s">
        <v>8386</v>
      </c>
      <c r="C6936" t="s">
        <v>6472</v>
      </c>
      <c r="D6936" t="s">
        <v>573</v>
      </c>
      <c r="E6936" t="s">
        <v>20</v>
      </c>
      <c r="F6936" t="b">
        <v>0</v>
      </c>
      <c r="G6936" t="s">
        <v>47</v>
      </c>
      <c r="H6936" s="1">
        <v>45761.834351851852</v>
      </c>
      <c r="I6936" t="b">
        <v>0</v>
      </c>
      <c r="J6936" t="b">
        <v>0</v>
      </c>
      <c r="K6936" t="s">
        <v>31</v>
      </c>
      <c r="L6936" t="s">
        <v>32</v>
      </c>
      <c r="N6936">
        <v>46.404998779296882</v>
      </c>
      <c r="O6936" t="s">
        <v>9301</v>
      </c>
      <c r="P6936" t="s">
        <v>9302</v>
      </c>
    </row>
    <row r="6937" spans="1:16" x14ac:dyDescent="0.35">
      <c r="A6937" t="s">
        <v>6907</v>
      </c>
      <c r="B6937" t="s">
        <v>7437</v>
      </c>
      <c r="C6937" t="s">
        <v>1188</v>
      </c>
      <c r="D6937" t="s">
        <v>974</v>
      </c>
      <c r="E6937" t="s">
        <v>20</v>
      </c>
      <c r="F6937" t="b">
        <v>0</v>
      </c>
      <c r="G6937" t="s">
        <v>52</v>
      </c>
      <c r="H6937" s="1">
        <v>45762.001539351862</v>
      </c>
      <c r="I6937" t="b">
        <v>0</v>
      </c>
      <c r="J6937" t="b">
        <v>1</v>
      </c>
      <c r="K6937" t="s">
        <v>31</v>
      </c>
      <c r="L6937" t="s">
        <v>22</v>
      </c>
      <c r="M6937">
        <v>88582</v>
      </c>
      <c r="O6937" t="s">
        <v>9303</v>
      </c>
      <c r="P6937" t="s">
        <v>9304</v>
      </c>
    </row>
    <row r="6938" spans="1:16" x14ac:dyDescent="0.35">
      <c r="A6938" t="s">
        <v>6907</v>
      </c>
      <c r="B6938" t="s">
        <v>6907</v>
      </c>
      <c r="C6938" t="s">
        <v>9305</v>
      </c>
      <c r="D6938" t="s">
        <v>36</v>
      </c>
      <c r="E6938" t="s">
        <v>20</v>
      </c>
      <c r="F6938" t="b">
        <v>0</v>
      </c>
      <c r="G6938" t="s">
        <v>47</v>
      </c>
      <c r="H6938" s="1">
        <v>45762.251493055563</v>
      </c>
      <c r="I6938" t="b">
        <v>0</v>
      </c>
      <c r="J6938" t="b">
        <v>0</v>
      </c>
      <c r="K6938" t="s">
        <v>31</v>
      </c>
      <c r="L6938" t="s">
        <v>22</v>
      </c>
      <c r="M6938">
        <v>110000</v>
      </c>
      <c r="O6938" t="s">
        <v>9306</v>
      </c>
      <c r="P6938" t="s">
        <v>1011</v>
      </c>
    </row>
    <row r="6939" spans="1:16" x14ac:dyDescent="0.35">
      <c r="A6939" t="s">
        <v>6907</v>
      </c>
      <c r="B6939" t="s">
        <v>6907</v>
      </c>
      <c r="C6939" t="s">
        <v>8557</v>
      </c>
      <c r="D6939" t="s">
        <v>573</v>
      </c>
      <c r="E6939" t="s">
        <v>20</v>
      </c>
      <c r="F6939" t="b">
        <v>0</v>
      </c>
      <c r="G6939" t="s">
        <v>52</v>
      </c>
      <c r="H6939" s="1">
        <v>45762.334629629629</v>
      </c>
      <c r="I6939" t="b">
        <v>0</v>
      </c>
      <c r="J6939" t="b">
        <v>1</v>
      </c>
      <c r="K6939" t="s">
        <v>31</v>
      </c>
      <c r="L6939" t="s">
        <v>32</v>
      </c>
      <c r="N6939">
        <v>45.745002746582031</v>
      </c>
      <c r="O6939" t="s">
        <v>8558</v>
      </c>
      <c r="P6939" t="s">
        <v>8559</v>
      </c>
    </row>
    <row r="6940" spans="1:16" x14ac:dyDescent="0.35">
      <c r="A6940" t="s">
        <v>6907</v>
      </c>
      <c r="B6940" t="s">
        <v>9307</v>
      </c>
      <c r="C6940" t="s">
        <v>619</v>
      </c>
      <c r="D6940" t="s">
        <v>573</v>
      </c>
      <c r="E6940" t="s">
        <v>296</v>
      </c>
      <c r="F6940" t="b">
        <v>0</v>
      </c>
      <c r="G6940" t="s">
        <v>68</v>
      </c>
      <c r="H6940" s="1">
        <v>45762.418946759259</v>
      </c>
      <c r="I6940" t="b">
        <v>0</v>
      </c>
      <c r="J6940" t="b">
        <v>1</v>
      </c>
      <c r="K6940" t="s">
        <v>31</v>
      </c>
      <c r="L6940" t="s">
        <v>32</v>
      </c>
      <c r="N6940">
        <v>62.560001373291023</v>
      </c>
      <c r="O6940" t="s">
        <v>725</v>
      </c>
      <c r="P6940" t="s">
        <v>9308</v>
      </c>
    </row>
    <row r="6941" spans="1:16" x14ac:dyDescent="0.35">
      <c r="A6941" t="s">
        <v>6907</v>
      </c>
      <c r="B6941" t="s">
        <v>8310</v>
      </c>
      <c r="C6941" t="s">
        <v>193</v>
      </c>
      <c r="D6941" t="s">
        <v>36</v>
      </c>
      <c r="E6941" t="s">
        <v>20</v>
      </c>
      <c r="F6941" t="b">
        <v>0</v>
      </c>
      <c r="G6941" t="s">
        <v>171</v>
      </c>
      <c r="H6941" s="1">
        <v>45762.517939814818</v>
      </c>
      <c r="I6941" t="b">
        <v>0</v>
      </c>
      <c r="J6941" t="b">
        <v>0</v>
      </c>
      <c r="K6941" t="s">
        <v>31</v>
      </c>
      <c r="L6941" t="s">
        <v>22</v>
      </c>
      <c r="M6941">
        <v>190000</v>
      </c>
      <c r="O6941" t="s">
        <v>9309</v>
      </c>
      <c r="P6941" t="s">
        <v>9310</v>
      </c>
    </row>
    <row r="6942" spans="1:16" x14ac:dyDescent="0.35">
      <c r="A6942" t="s">
        <v>6907</v>
      </c>
      <c r="B6942" t="s">
        <v>7025</v>
      </c>
      <c r="C6942" t="s">
        <v>695</v>
      </c>
      <c r="D6942" t="s">
        <v>3358</v>
      </c>
      <c r="E6942" t="s">
        <v>20</v>
      </c>
      <c r="F6942" t="b">
        <v>0</v>
      </c>
      <c r="G6942" t="s">
        <v>52</v>
      </c>
      <c r="H6942" s="1">
        <v>45762.584652777783</v>
      </c>
      <c r="I6942" t="b">
        <v>1</v>
      </c>
      <c r="J6942" t="b">
        <v>1</v>
      </c>
      <c r="K6942" t="s">
        <v>31</v>
      </c>
      <c r="L6942" t="s">
        <v>22</v>
      </c>
      <c r="M6942">
        <v>176938.65625</v>
      </c>
      <c r="O6942" t="s">
        <v>7485</v>
      </c>
      <c r="P6942" t="s">
        <v>9311</v>
      </c>
    </row>
    <row r="6943" spans="1:16" x14ac:dyDescent="0.35">
      <c r="A6943" t="s">
        <v>6907</v>
      </c>
      <c r="B6943" t="s">
        <v>6907</v>
      </c>
      <c r="C6943" t="s">
        <v>3269</v>
      </c>
      <c r="D6943" t="s">
        <v>36</v>
      </c>
      <c r="E6943" t="s">
        <v>20</v>
      </c>
      <c r="F6943" t="b">
        <v>0</v>
      </c>
      <c r="G6943" t="s">
        <v>47</v>
      </c>
      <c r="H6943" s="1">
        <v>45762.666967592602</v>
      </c>
      <c r="I6943" t="b">
        <v>1</v>
      </c>
      <c r="J6943" t="b">
        <v>0</v>
      </c>
      <c r="K6943" t="s">
        <v>31</v>
      </c>
      <c r="L6943" t="s">
        <v>22</v>
      </c>
      <c r="M6943">
        <v>160000</v>
      </c>
      <c r="O6943" t="s">
        <v>61</v>
      </c>
      <c r="P6943" t="s">
        <v>9312</v>
      </c>
    </row>
    <row r="6944" spans="1:16" x14ac:dyDescent="0.35">
      <c r="A6944" t="s">
        <v>6907</v>
      </c>
      <c r="B6944" t="s">
        <v>9250</v>
      </c>
      <c r="C6944" t="s">
        <v>1970</v>
      </c>
      <c r="D6944" t="s">
        <v>36</v>
      </c>
      <c r="E6944" t="s">
        <v>204</v>
      </c>
      <c r="F6944" t="b">
        <v>0</v>
      </c>
      <c r="G6944" t="s">
        <v>52</v>
      </c>
      <c r="H6944" s="1">
        <v>45762.667962962973</v>
      </c>
      <c r="I6944" t="b">
        <v>0</v>
      </c>
      <c r="J6944" t="b">
        <v>1</v>
      </c>
      <c r="K6944" t="s">
        <v>31</v>
      </c>
      <c r="L6944" t="s">
        <v>22</v>
      </c>
      <c r="M6944">
        <v>77500</v>
      </c>
      <c r="O6944" t="s">
        <v>2940</v>
      </c>
      <c r="P6944" t="s">
        <v>9252</v>
      </c>
    </row>
    <row r="6945" spans="1:16" x14ac:dyDescent="0.35">
      <c r="A6945" t="s">
        <v>6907</v>
      </c>
      <c r="B6945" t="s">
        <v>9250</v>
      </c>
      <c r="C6945" t="s">
        <v>1970</v>
      </c>
      <c r="D6945" t="s">
        <v>36</v>
      </c>
      <c r="E6945" t="s">
        <v>204</v>
      </c>
      <c r="F6945" t="b">
        <v>0</v>
      </c>
      <c r="G6945" t="s">
        <v>47</v>
      </c>
      <c r="H6945" s="1">
        <v>45762.668391203697</v>
      </c>
      <c r="I6945" t="b">
        <v>0</v>
      </c>
      <c r="J6945" t="b">
        <v>1</v>
      </c>
      <c r="K6945" t="s">
        <v>31</v>
      </c>
      <c r="L6945" t="s">
        <v>22</v>
      </c>
      <c r="M6945">
        <v>77500</v>
      </c>
      <c r="O6945" t="s">
        <v>2940</v>
      </c>
      <c r="P6945" t="s">
        <v>9252</v>
      </c>
    </row>
    <row r="6946" spans="1:16" x14ac:dyDescent="0.35">
      <c r="A6946" t="s">
        <v>6907</v>
      </c>
      <c r="B6946" t="s">
        <v>9313</v>
      </c>
      <c r="C6946" t="s">
        <v>537</v>
      </c>
      <c r="D6946" t="s">
        <v>110</v>
      </c>
      <c r="E6946" t="s">
        <v>20</v>
      </c>
      <c r="F6946" t="b">
        <v>0</v>
      </c>
      <c r="G6946" t="s">
        <v>52</v>
      </c>
      <c r="H6946" s="1">
        <v>45762.709594907406</v>
      </c>
      <c r="I6946" t="b">
        <v>1</v>
      </c>
      <c r="J6946" t="b">
        <v>1</v>
      </c>
      <c r="K6946" t="s">
        <v>31</v>
      </c>
      <c r="L6946" t="s">
        <v>32</v>
      </c>
      <c r="N6946">
        <v>45</v>
      </c>
      <c r="O6946" t="s">
        <v>3027</v>
      </c>
      <c r="P6946" t="s">
        <v>9314</v>
      </c>
    </row>
    <row r="6947" spans="1:16" x14ac:dyDescent="0.35">
      <c r="A6947" t="s">
        <v>6907</v>
      </c>
      <c r="B6947" t="s">
        <v>9315</v>
      </c>
      <c r="C6947" t="s">
        <v>7204</v>
      </c>
      <c r="D6947" t="s">
        <v>110</v>
      </c>
      <c r="E6947" t="s">
        <v>20</v>
      </c>
      <c r="F6947" t="b">
        <v>0</v>
      </c>
      <c r="G6947" t="s">
        <v>52</v>
      </c>
      <c r="H6947" s="1">
        <v>45762.709675925929</v>
      </c>
      <c r="I6947" t="b">
        <v>1</v>
      </c>
      <c r="J6947" t="b">
        <v>0</v>
      </c>
      <c r="K6947" t="s">
        <v>31</v>
      </c>
      <c r="L6947" t="s">
        <v>22</v>
      </c>
      <c r="M6947">
        <v>123866.5</v>
      </c>
      <c r="O6947" t="s">
        <v>9316</v>
      </c>
      <c r="P6947" t="s">
        <v>9317</v>
      </c>
    </row>
    <row r="6948" spans="1:16" x14ac:dyDescent="0.35">
      <c r="A6948" t="s">
        <v>6907</v>
      </c>
      <c r="B6948" t="s">
        <v>6907</v>
      </c>
      <c r="C6948" t="s">
        <v>9318</v>
      </c>
      <c r="D6948" t="s">
        <v>110</v>
      </c>
      <c r="E6948" t="s">
        <v>20</v>
      </c>
      <c r="F6948" t="b">
        <v>0</v>
      </c>
      <c r="G6948" t="s">
        <v>43</v>
      </c>
      <c r="H6948" s="1">
        <v>45762.710277777784</v>
      </c>
      <c r="I6948" t="b">
        <v>1</v>
      </c>
      <c r="J6948" t="b">
        <v>0</v>
      </c>
      <c r="K6948" t="s">
        <v>31</v>
      </c>
      <c r="L6948" t="s">
        <v>32</v>
      </c>
      <c r="N6948">
        <v>71.100006103515625</v>
      </c>
      <c r="O6948" t="s">
        <v>9319</v>
      </c>
      <c r="P6948" t="s">
        <v>9320</v>
      </c>
    </row>
    <row r="6949" spans="1:16" x14ac:dyDescent="0.35">
      <c r="A6949" t="s">
        <v>6907</v>
      </c>
      <c r="B6949" t="s">
        <v>9321</v>
      </c>
      <c r="C6949" t="s">
        <v>1616</v>
      </c>
      <c r="D6949" t="s">
        <v>110</v>
      </c>
      <c r="E6949" t="s">
        <v>20</v>
      </c>
      <c r="F6949" t="b">
        <v>0</v>
      </c>
      <c r="G6949" t="s">
        <v>52</v>
      </c>
      <c r="H6949" s="1">
        <v>45762.751307870371</v>
      </c>
      <c r="I6949" t="b">
        <v>0</v>
      </c>
      <c r="J6949" t="b">
        <v>1</v>
      </c>
      <c r="K6949" t="s">
        <v>31</v>
      </c>
      <c r="L6949" t="s">
        <v>22</v>
      </c>
      <c r="M6949">
        <v>167500</v>
      </c>
      <c r="O6949" t="s">
        <v>9322</v>
      </c>
      <c r="P6949" t="s">
        <v>9323</v>
      </c>
    </row>
    <row r="6950" spans="1:16" x14ac:dyDescent="0.35">
      <c r="A6950" t="s">
        <v>6907</v>
      </c>
      <c r="B6950" t="s">
        <v>8625</v>
      </c>
      <c r="C6950" t="s">
        <v>4265</v>
      </c>
      <c r="D6950" t="s">
        <v>36</v>
      </c>
      <c r="E6950" t="s">
        <v>20</v>
      </c>
      <c r="F6950" t="b">
        <v>0</v>
      </c>
      <c r="G6950" t="s">
        <v>47</v>
      </c>
      <c r="H6950" s="1">
        <v>45762.751689814817</v>
      </c>
      <c r="I6950" t="b">
        <v>0</v>
      </c>
      <c r="J6950" t="b">
        <v>1</v>
      </c>
      <c r="K6950" t="s">
        <v>31</v>
      </c>
      <c r="L6950" t="s">
        <v>22</v>
      </c>
      <c r="M6950">
        <v>135000</v>
      </c>
      <c r="O6950" t="s">
        <v>8626</v>
      </c>
      <c r="P6950" t="s">
        <v>8627</v>
      </c>
    </row>
    <row r="6951" spans="1:16" x14ac:dyDescent="0.35">
      <c r="A6951" t="s">
        <v>6907</v>
      </c>
      <c r="B6951" t="s">
        <v>7025</v>
      </c>
      <c r="C6951" t="s">
        <v>923</v>
      </c>
      <c r="D6951" t="s">
        <v>110</v>
      </c>
      <c r="E6951" t="s">
        <v>20</v>
      </c>
      <c r="F6951" t="b">
        <v>0</v>
      </c>
      <c r="G6951" t="s">
        <v>52</v>
      </c>
      <c r="H6951" s="1">
        <v>45762.792951388888</v>
      </c>
      <c r="I6951" t="b">
        <v>1</v>
      </c>
      <c r="J6951" t="b">
        <v>1</v>
      </c>
      <c r="K6951" t="s">
        <v>31</v>
      </c>
      <c r="L6951" t="s">
        <v>22</v>
      </c>
      <c r="M6951">
        <v>150500</v>
      </c>
      <c r="O6951" t="s">
        <v>1485</v>
      </c>
      <c r="P6951" t="s">
        <v>9324</v>
      </c>
    </row>
    <row r="6952" spans="1:16" x14ac:dyDescent="0.35">
      <c r="A6952" t="s">
        <v>6907</v>
      </c>
      <c r="B6952" t="s">
        <v>8109</v>
      </c>
      <c r="C6952" t="s">
        <v>8110</v>
      </c>
      <c r="D6952" t="s">
        <v>110</v>
      </c>
      <c r="E6952" t="s">
        <v>20</v>
      </c>
      <c r="F6952" t="b">
        <v>0</v>
      </c>
      <c r="G6952" t="s">
        <v>47</v>
      </c>
      <c r="H6952" s="1">
        <v>45762.793229166673</v>
      </c>
      <c r="I6952" t="b">
        <v>0</v>
      </c>
      <c r="J6952" t="b">
        <v>1</v>
      </c>
      <c r="K6952" t="s">
        <v>31</v>
      </c>
      <c r="L6952" t="s">
        <v>22</v>
      </c>
      <c r="M6952">
        <v>148427.5</v>
      </c>
      <c r="O6952" t="s">
        <v>9325</v>
      </c>
      <c r="P6952" t="s">
        <v>8112</v>
      </c>
    </row>
    <row r="6953" spans="1:16" x14ac:dyDescent="0.35">
      <c r="A6953" t="s">
        <v>6907</v>
      </c>
      <c r="B6953" t="s">
        <v>8502</v>
      </c>
      <c r="C6953" t="s">
        <v>8503</v>
      </c>
      <c r="D6953" t="s">
        <v>573</v>
      </c>
      <c r="E6953" t="s">
        <v>20</v>
      </c>
      <c r="F6953" t="b">
        <v>0</v>
      </c>
      <c r="G6953" t="s">
        <v>52</v>
      </c>
      <c r="H6953" s="1">
        <v>45762.834618055553</v>
      </c>
      <c r="I6953" t="b">
        <v>0</v>
      </c>
      <c r="J6953" t="b">
        <v>1</v>
      </c>
      <c r="K6953" t="s">
        <v>31</v>
      </c>
      <c r="L6953" t="s">
        <v>32</v>
      </c>
      <c r="N6953">
        <v>45.654998779296882</v>
      </c>
      <c r="O6953" t="s">
        <v>8504</v>
      </c>
      <c r="P6953" t="s">
        <v>8505</v>
      </c>
    </row>
    <row r="6954" spans="1:16" x14ac:dyDescent="0.35">
      <c r="A6954" t="s">
        <v>6907</v>
      </c>
      <c r="B6954" t="s">
        <v>9326</v>
      </c>
      <c r="C6954" t="s">
        <v>9327</v>
      </c>
      <c r="D6954" t="s">
        <v>17448</v>
      </c>
      <c r="E6954" t="s">
        <v>20</v>
      </c>
      <c r="F6954" t="b">
        <v>0</v>
      </c>
      <c r="G6954" t="s">
        <v>52</v>
      </c>
      <c r="H6954" s="1">
        <v>45762.834629629629</v>
      </c>
      <c r="I6954" t="b">
        <v>1</v>
      </c>
      <c r="J6954" t="b">
        <v>1</v>
      </c>
      <c r="K6954" t="s">
        <v>31</v>
      </c>
      <c r="L6954" t="s">
        <v>22</v>
      </c>
      <c r="M6954">
        <v>130000</v>
      </c>
      <c r="O6954" t="s">
        <v>1195</v>
      </c>
    </row>
    <row r="6955" spans="1:16" x14ac:dyDescent="0.35">
      <c r="A6955" t="s">
        <v>6907</v>
      </c>
      <c r="B6955" t="s">
        <v>7197</v>
      </c>
      <c r="C6955" t="s">
        <v>132</v>
      </c>
      <c r="D6955" t="s">
        <v>269</v>
      </c>
      <c r="E6955" t="s">
        <v>20</v>
      </c>
      <c r="F6955" t="b">
        <v>0</v>
      </c>
      <c r="G6955" t="s">
        <v>52</v>
      </c>
      <c r="H6955" s="1">
        <v>45762.917905092603</v>
      </c>
      <c r="I6955" t="b">
        <v>0</v>
      </c>
      <c r="J6955" t="b">
        <v>0</v>
      </c>
      <c r="K6955" t="s">
        <v>31</v>
      </c>
      <c r="L6955" t="s">
        <v>22</v>
      </c>
      <c r="M6955">
        <v>115000</v>
      </c>
      <c r="O6955" t="s">
        <v>5659</v>
      </c>
      <c r="P6955" t="s">
        <v>1661</v>
      </c>
    </row>
    <row r="6956" spans="1:16" x14ac:dyDescent="0.35">
      <c r="A6956" t="s">
        <v>6907</v>
      </c>
      <c r="B6956" t="s">
        <v>9328</v>
      </c>
      <c r="C6956" t="s">
        <v>193</v>
      </c>
      <c r="D6956" t="s">
        <v>110</v>
      </c>
      <c r="E6956" t="s">
        <v>20</v>
      </c>
      <c r="F6956" t="b">
        <v>0</v>
      </c>
      <c r="G6956" t="s">
        <v>68</v>
      </c>
      <c r="H6956" s="1">
        <v>45762.918946759259</v>
      </c>
      <c r="I6956" t="b">
        <v>1</v>
      </c>
      <c r="J6956" t="b">
        <v>1</v>
      </c>
      <c r="K6956" t="s">
        <v>31</v>
      </c>
      <c r="L6956" t="s">
        <v>22</v>
      </c>
      <c r="M6956">
        <v>107500</v>
      </c>
      <c r="O6956" t="s">
        <v>4892</v>
      </c>
      <c r="P6956" t="s">
        <v>232</v>
      </c>
    </row>
    <row r="6957" spans="1:16" x14ac:dyDescent="0.35">
      <c r="A6957" t="s">
        <v>6907</v>
      </c>
      <c r="B6957" t="s">
        <v>9329</v>
      </c>
      <c r="C6957" t="s">
        <v>1748</v>
      </c>
      <c r="D6957" t="s">
        <v>36</v>
      </c>
      <c r="E6957" t="s">
        <v>20</v>
      </c>
      <c r="F6957" t="b">
        <v>0</v>
      </c>
      <c r="G6957" t="s">
        <v>52</v>
      </c>
      <c r="H6957" s="1">
        <v>45762.959594907406</v>
      </c>
      <c r="I6957" t="b">
        <v>0</v>
      </c>
      <c r="J6957" t="b">
        <v>0</v>
      </c>
      <c r="K6957" t="s">
        <v>31</v>
      </c>
      <c r="L6957" t="s">
        <v>22</v>
      </c>
      <c r="M6957">
        <v>88850</v>
      </c>
      <c r="O6957" t="s">
        <v>1739</v>
      </c>
      <c r="P6957" t="s">
        <v>8652</v>
      </c>
    </row>
    <row r="6958" spans="1:16" x14ac:dyDescent="0.35">
      <c r="A6958" t="s">
        <v>6907</v>
      </c>
      <c r="B6958" t="s">
        <v>9330</v>
      </c>
      <c r="C6958" t="s">
        <v>9331</v>
      </c>
      <c r="D6958" t="s">
        <v>974</v>
      </c>
      <c r="E6958" t="s">
        <v>20</v>
      </c>
      <c r="F6958" t="b">
        <v>0</v>
      </c>
      <c r="G6958" t="s">
        <v>52</v>
      </c>
      <c r="H6958" s="1">
        <v>45763.001238425917</v>
      </c>
      <c r="I6958" t="b">
        <v>0</v>
      </c>
      <c r="J6958" t="b">
        <v>0</v>
      </c>
      <c r="K6958" t="s">
        <v>31</v>
      </c>
      <c r="L6958" t="s">
        <v>22</v>
      </c>
      <c r="M6958">
        <v>88582</v>
      </c>
      <c r="O6958" t="s">
        <v>9332</v>
      </c>
      <c r="P6958" t="s">
        <v>9333</v>
      </c>
    </row>
    <row r="6959" spans="1:16" x14ac:dyDescent="0.35">
      <c r="A6959" t="s">
        <v>6907</v>
      </c>
      <c r="B6959" t="s">
        <v>7025</v>
      </c>
      <c r="C6959" t="s">
        <v>549</v>
      </c>
      <c r="D6959" t="s">
        <v>5665</v>
      </c>
      <c r="E6959" t="s">
        <v>20</v>
      </c>
      <c r="F6959" t="b">
        <v>0</v>
      </c>
      <c r="G6959" t="s">
        <v>47</v>
      </c>
      <c r="H6959" s="1">
        <v>45763.251493055563</v>
      </c>
      <c r="I6959" t="b">
        <v>0</v>
      </c>
      <c r="J6959" t="b">
        <v>0</v>
      </c>
      <c r="K6959" t="s">
        <v>31</v>
      </c>
      <c r="L6959" t="s">
        <v>32</v>
      </c>
      <c r="N6959">
        <v>70</v>
      </c>
      <c r="O6959" t="s">
        <v>3689</v>
      </c>
      <c r="P6959" t="s">
        <v>9334</v>
      </c>
    </row>
    <row r="6960" spans="1:16" x14ac:dyDescent="0.35">
      <c r="A6960" t="s">
        <v>6907</v>
      </c>
      <c r="B6960" t="s">
        <v>6907</v>
      </c>
      <c r="C6960" t="s">
        <v>9305</v>
      </c>
      <c r="D6960" t="s">
        <v>110</v>
      </c>
      <c r="E6960" t="s">
        <v>20</v>
      </c>
      <c r="F6960" t="b">
        <v>0</v>
      </c>
      <c r="G6960" t="s">
        <v>47</v>
      </c>
      <c r="H6960" s="1">
        <v>45763.251840277779</v>
      </c>
      <c r="I6960" t="b">
        <v>0</v>
      </c>
      <c r="J6960" t="b">
        <v>0</v>
      </c>
      <c r="K6960" t="s">
        <v>31</v>
      </c>
      <c r="L6960" t="s">
        <v>22</v>
      </c>
      <c r="M6960">
        <v>110000</v>
      </c>
      <c r="O6960" t="s">
        <v>9335</v>
      </c>
      <c r="P6960" t="s">
        <v>1011</v>
      </c>
    </row>
    <row r="6961" spans="1:16" x14ac:dyDescent="0.35">
      <c r="A6961" t="s">
        <v>6907</v>
      </c>
      <c r="B6961" t="s">
        <v>9336</v>
      </c>
      <c r="C6961" t="s">
        <v>51</v>
      </c>
      <c r="D6961" t="s">
        <v>110</v>
      </c>
      <c r="E6961" t="s">
        <v>91</v>
      </c>
      <c r="F6961" t="b">
        <v>0</v>
      </c>
      <c r="G6961" t="s">
        <v>52</v>
      </c>
      <c r="H6961" s="1">
        <v>45763.626643518517</v>
      </c>
      <c r="I6961" t="b">
        <v>0</v>
      </c>
      <c r="J6961" t="b">
        <v>0</v>
      </c>
      <c r="K6961" t="s">
        <v>31</v>
      </c>
      <c r="L6961" t="s">
        <v>32</v>
      </c>
      <c r="N6961">
        <v>62.5</v>
      </c>
      <c r="O6961" t="s">
        <v>9337</v>
      </c>
      <c r="P6961" t="s">
        <v>9338</v>
      </c>
    </row>
    <row r="6962" spans="1:16" x14ac:dyDescent="0.35">
      <c r="A6962" t="s">
        <v>6907</v>
      </c>
      <c r="B6962" t="s">
        <v>9339</v>
      </c>
      <c r="C6962" t="s">
        <v>703</v>
      </c>
      <c r="D6962" t="s">
        <v>3130</v>
      </c>
      <c r="E6962" t="s">
        <v>20</v>
      </c>
      <c r="F6962" t="b">
        <v>0</v>
      </c>
      <c r="G6962" t="s">
        <v>52</v>
      </c>
      <c r="H6962" s="1">
        <v>45763.709907407407</v>
      </c>
      <c r="I6962" t="b">
        <v>0</v>
      </c>
      <c r="J6962" t="b">
        <v>1</v>
      </c>
      <c r="K6962" t="s">
        <v>31</v>
      </c>
      <c r="L6962" t="s">
        <v>22</v>
      </c>
      <c r="M6962">
        <v>207000</v>
      </c>
      <c r="O6962" t="s">
        <v>3479</v>
      </c>
      <c r="P6962" t="s">
        <v>9340</v>
      </c>
    </row>
    <row r="6963" spans="1:16" x14ac:dyDescent="0.35">
      <c r="A6963" t="s">
        <v>6907</v>
      </c>
      <c r="B6963" t="s">
        <v>6907</v>
      </c>
      <c r="C6963" t="s">
        <v>9305</v>
      </c>
      <c r="D6963" t="s">
        <v>36</v>
      </c>
      <c r="E6963" t="s">
        <v>20</v>
      </c>
      <c r="F6963" t="b">
        <v>0</v>
      </c>
      <c r="G6963" t="s">
        <v>47</v>
      </c>
      <c r="H6963" s="1">
        <v>45763.791932870372</v>
      </c>
      <c r="I6963" t="b">
        <v>0</v>
      </c>
      <c r="J6963" t="b">
        <v>0</v>
      </c>
      <c r="K6963" t="s">
        <v>31</v>
      </c>
      <c r="L6963" t="s">
        <v>22</v>
      </c>
      <c r="M6963">
        <v>110000</v>
      </c>
      <c r="O6963" t="s">
        <v>9306</v>
      </c>
      <c r="P6963" t="s">
        <v>1011</v>
      </c>
    </row>
    <row r="6964" spans="1:16" x14ac:dyDescent="0.35">
      <c r="A6964" t="s">
        <v>6907</v>
      </c>
      <c r="B6964" t="s">
        <v>6907</v>
      </c>
      <c r="C6964" t="s">
        <v>9341</v>
      </c>
      <c r="D6964" t="s">
        <v>36</v>
      </c>
      <c r="E6964" t="s">
        <v>91</v>
      </c>
      <c r="F6964" t="b">
        <v>0</v>
      </c>
      <c r="G6964" t="s">
        <v>52</v>
      </c>
      <c r="H6964" s="1">
        <v>45763.835046296299</v>
      </c>
      <c r="I6964" t="b">
        <v>0</v>
      </c>
      <c r="J6964" t="b">
        <v>0</v>
      </c>
      <c r="K6964" t="s">
        <v>31</v>
      </c>
      <c r="L6964" t="s">
        <v>32</v>
      </c>
      <c r="N6964">
        <v>72.5</v>
      </c>
      <c r="O6964" t="s">
        <v>6256</v>
      </c>
      <c r="P6964" t="s">
        <v>9342</v>
      </c>
    </row>
    <row r="6965" spans="1:16" x14ac:dyDescent="0.35">
      <c r="A6965" t="s">
        <v>6907</v>
      </c>
      <c r="B6965" t="s">
        <v>9343</v>
      </c>
      <c r="C6965" t="s">
        <v>18</v>
      </c>
      <c r="D6965" t="s">
        <v>110</v>
      </c>
      <c r="E6965" t="s">
        <v>20</v>
      </c>
      <c r="F6965" t="b">
        <v>1</v>
      </c>
      <c r="G6965" t="s">
        <v>52</v>
      </c>
      <c r="H6965" s="1">
        <v>45763.876597222217</v>
      </c>
      <c r="I6965" t="b">
        <v>0</v>
      </c>
      <c r="J6965" t="b">
        <v>0</v>
      </c>
      <c r="K6965" t="s">
        <v>31</v>
      </c>
      <c r="L6965" t="s">
        <v>22</v>
      </c>
      <c r="M6965">
        <v>105512.5</v>
      </c>
      <c r="O6965" t="s">
        <v>9344</v>
      </c>
      <c r="P6965" t="s">
        <v>9345</v>
      </c>
    </row>
    <row r="6966" spans="1:16" x14ac:dyDescent="0.35">
      <c r="A6966" t="s">
        <v>6907</v>
      </c>
      <c r="B6966" t="s">
        <v>7025</v>
      </c>
      <c r="C6966" t="s">
        <v>9346</v>
      </c>
      <c r="D6966" t="s">
        <v>110</v>
      </c>
      <c r="E6966" t="s">
        <v>20</v>
      </c>
      <c r="F6966" t="b">
        <v>0</v>
      </c>
      <c r="G6966" t="s">
        <v>171</v>
      </c>
      <c r="H6966" s="1">
        <v>45763.876689814817</v>
      </c>
      <c r="I6966" t="b">
        <v>0</v>
      </c>
      <c r="J6966" t="b">
        <v>1</v>
      </c>
      <c r="K6966" t="s">
        <v>31</v>
      </c>
      <c r="L6966" t="s">
        <v>22</v>
      </c>
      <c r="M6966">
        <v>172500</v>
      </c>
      <c r="O6966" t="s">
        <v>9347</v>
      </c>
      <c r="P6966" t="s">
        <v>9348</v>
      </c>
    </row>
    <row r="6967" spans="1:16" x14ac:dyDescent="0.35">
      <c r="A6967" t="s">
        <v>6907</v>
      </c>
      <c r="B6967" t="s">
        <v>9349</v>
      </c>
      <c r="C6967" t="s">
        <v>6118</v>
      </c>
      <c r="D6967" t="s">
        <v>2175</v>
      </c>
      <c r="E6967" t="s">
        <v>20</v>
      </c>
      <c r="F6967" t="b">
        <v>0</v>
      </c>
      <c r="G6967" t="s">
        <v>52</v>
      </c>
      <c r="H6967" s="1">
        <v>45764.043194444443</v>
      </c>
      <c r="I6967" t="b">
        <v>1</v>
      </c>
      <c r="J6967" t="b">
        <v>1</v>
      </c>
      <c r="K6967" t="s">
        <v>31</v>
      </c>
      <c r="L6967" t="s">
        <v>32</v>
      </c>
      <c r="N6967">
        <v>20</v>
      </c>
      <c r="O6967" t="s">
        <v>133</v>
      </c>
      <c r="P6967" t="s">
        <v>9350</v>
      </c>
    </row>
    <row r="6968" spans="1:16" x14ac:dyDescent="0.35">
      <c r="A6968" t="s">
        <v>6907</v>
      </c>
      <c r="B6968" t="s">
        <v>9351</v>
      </c>
      <c r="C6968" t="s">
        <v>879</v>
      </c>
      <c r="D6968" t="s">
        <v>573</v>
      </c>
      <c r="E6968" t="s">
        <v>20</v>
      </c>
      <c r="F6968" t="b">
        <v>0</v>
      </c>
      <c r="G6968" t="s">
        <v>52</v>
      </c>
      <c r="H6968" s="1">
        <v>45764.084930555553</v>
      </c>
      <c r="I6968" t="b">
        <v>1</v>
      </c>
      <c r="J6968" t="b">
        <v>0</v>
      </c>
      <c r="K6968" t="s">
        <v>31</v>
      </c>
      <c r="L6968" t="s">
        <v>32</v>
      </c>
      <c r="N6968">
        <v>36.909999847412109</v>
      </c>
      <c r="O6968" t="s">
        <v>9352</v>
      </c>
      <c r="P6968" t="s">
        <v>9353</v>
      </c>
    </row>
    <row r="6969" spans="1:16" x14ac:dyDescent="0.35">
      <c r="A6969" t="s">
        <v>6907</v>
      </c>
      <c r="B6969" t="s">
        <v>8258</v>
      </c>
      <c r="C6969" t="s">
        <v>154</v>
      </c>
      <c r="D6969" t="s">
        <v>2253</v>
      </c>
      <c r="E6969" t="s">
        <v>20</v>
      </c>
      <c r="F6969" t="b">
        <v>0</v>
      </c>
      <c r="G6969" t="s">
        <v>52</v>
      </c>
      <c r="H6969" s="1">
        <v>45764.251481481479</v>
      </c>
      <c r="I6969" t="b">
        <v>0</v>
      </c>
      <c r="J6969" t="b">
        <v>1</v>
      </c>
      <c r="K6969" t="s">
        <v>31</v>
      </c>
      <c r="L6969" t="s">
        <v>22</v>
      </c>
      <c r="M6969">
        <v>165500</v>
      </c>
      <c r="O6969" t="s">
        <v>1669</v>
      </c>
      <c r="P6969" t="s">
        <v>7830</v>
      </c>
    </row>
    <row r="6970" spans="1:16" x14ac:dyDescent="0.35">
      <c r="A6970" t="s">
        <v>6907</v>
      </c>
      <c r="B6970" t="s">
        <v>8673</v>
      </c>
      <c r="C6970" t="s">
        <v>1084</v>
      </c>
      <c r="D6970" t="s">
        <v>110</v>
      </c>
      <c r="E6970" t="s">
        <v>20</v>
      </c>
      <c r="F6970" t="b">
        <v>0</v>
      </c>
      <c r="G6970" t="s">
        <v>68</v>
      </c>
      <c r="H6970" s="1">
        <v>45764.252488425933</v>
      </c>
      <c r="I6970" t="b">
        <v>0</v>
      </c>
      <c r="J6970" t="b">
        <v>1</v>
      </c>
      <c r="K6970" t="s">
        <v>31</v>
      </c>
      <c r="L6970" t="s">
        <v>22</v>
      </c>
      <c r="M6970">
        <v>232500</v>
      </c>
      <c r="O6970" t="s">
        <v>1669</v>
      </c>
      <c r="P6970" t="s">
        <v>7134</v>
      </c>
    </row>
    <row r="6971" spans="1:16" x14ac:dyDescent="0.35">
      <c r="A6971" t="s">
        <v>6907</v>
      </c>
      <c r="B6971" t="s">
        <v>9354</v>
      </c>
      <c r="C6971" t="s">
        <v>18</v>
      </c>
      <c r="D6971" t="s">
        <v>17442</v>
      </c>
      <c r="E6971" t="s">
        <v>20</v>
      </c>
      <c r="F6971" t="b">
        <v>1</v>
      </c>
      <c r="G6971" t="s">
        <v>6930</v>
      </c>
      <c r="H6971" s="1">
        <v>45764.278032407397</v>
      </c>
      <c r="I6971" t="b">
        <v>1</v>
      </c>
      <c r="J6971" t="b">
        <v>0</v>
      </c>
      <c r="K6971" t="s">
        <v>6930</v>
      </c>
      <c r="L6971" t="s">
        <v>22</v>
      </c>
      <c r="M6971">
        <v>100000</v>
      </c>
      <c r="O6971" t="s">
        <v>9355</v>
      </c>
      <c r="P6971" t="s">
        <v>9356</v>
      </c>
    </row>
    <row r="6972" spans="1:16" x14ac:dyDescent="0.35">
      <c r="A6972" t="s">
        <v>6907</v>
      </c>
      <c r="B6972" t="s">
        <v>7010</v>
      </c>
      <c r="C6972" t="s">
        <v>8101</v>
      </c>
      <c r="D6972" t="s">
        <v>29</v>
      </c>
      <c r="E6972" t="s">
        <v>296</v>
      </c>
      <c r="F6972" t="b">
        <v>0</v>
      </c>
      <c r="G6972" t="s">
        <v>68</v>
      </c>
      <c r="H6972" s="1">
        <v>45764.419374999998</v>
      </c>
      <c r="I6972" t="b">
        <v>0</v>
      </c>
      <c r="J6972" t="b">
        <v>1</v>
      </c>
      <c r="K6972" t="s">
        <v>31</v>
      </c>
      <c r="L6972" t="s">
        <v>22</v>
      </c>
      <c r="M6972">
        <v>135000</v>
      </c>
      <c r="O6972" t="s">
        <v>1225</v>
      </c>
      <c r="P6972" t="s">
        <v>7241</v>
      </c>
    </row>
    <row r="6973" spans="1:16" x14ac:dyDescent="0.35">
      <c r="A6973" t="s">
        <v>6907</v>
      </c>
      <c r="B6973" t="s">
        <v>7025</v>
      </c>
      <c r="C6973" t="s">
        <v>9357</v>
      </c>
      <c r="D6973" t="s">
        <v>29</v>
      </c>
      <c r="E6973" t="s">
        <v>20</v>
      </c>
      <c r="F6973" t="b">
        <v>0</v>
      </c>
      <c r="G6973" t="s">
        <v>52</v>
      </c>
      <c r="H6973" s="1">
        <v>45764.459814814807</v>
      </c>
      <c r="I6973" t="b">
        <v>0</v>
      </c>
      <c r="J6973" t="b">
        <v>1</v>
      </c>
      <c r="K6973" t="s">
        <v>31</v>
      </c>
      <c r="L6973" t="s">
        <v>22</v>
      </c>
      <c r="M6973">
        <v>172500</v>
      </c>
      <c r="O6973" t="s">
        <v>9358</v>
      </c>
      <c r="P6973" t="s">
        <v>9348</v>
      </c>
    </row>
    <row r="6974" spans="1:16" x14ac:dyDescent="0.35">
      <c r="A6974" t="s">
        <v>6907</v>
      </c>
      <c r="B6974" t="s">
        <v>9359</v>
      </c>
      <c r="C6974" t="s">
        <v>18</v>
      </c>
      <c r="D6974" t="s">
        <v>6984</v>
      </c>
      <c r="E6974" t="s">
        <v>91</v>
      </c>
      <c r="F6974" t="b">
        <v>1</v>
      </c>
      <c r="G6974" t="s">
        <v>52</v>
      </c>
      <c r="H6974" s="1">
        <v>45764.501481481479</v>
      </c>
      <c r="I6974" t="b">
        <v>1</v>
      </c>
      <c r="J6974" t="b">
        <v>0</v>
      </c>
      <c r="K6974" t="s">
        <v>31</v>
      </c>
      <c r="L6974" t="s">
        <v>32</v>
      </c>
      <c r="N6974">
        <v>50</v>
      </c>
      <c r="O6974" t="s">
        <v>6984</v>
      </c>
    </row>
    <row r="6975" spans="1:16" x14ac:dyDescent="0.35">
      <c r="A6975" t="s">
        <v>6907</v>
      </c>
      <c r="B6975" t="s">
        <v>9360</v>
      </c>
      <c r="C6975" t="s">
        <v>9361</v>
      </c>
      <c r="D6975" t="s">
        <v>110</v>
      </c>
      <c r="E6975" t="s">
        <v>20</v>
      </c>
      <c r="F6975" t="b">
        <v>0</v>
      </c>
      <c r="G6975" t="s">
        <v>52</v>
      </c>
      <c r="H6975" s="1">
        <v>45764.543240740742</v>
      </c>
      <c r="I6975" t="b">
        <v>0</v>
      </c>
      <c r="J6975" t="b">
        <v>1</v>
      </c>
      <c r="K6975" t="s">
        <v>31</v>
      </c>
      <c r="L6975" t="s">
        <v>22</v>
      </c>
      <c r="M6975">
        <v>75000</v>
      </c>
      <c r="O6975" t="s">
        <v>9362</v>
      </c>
      <c r="P6975" t="s">
        <v>232</v>
      </c>
    </row>
    <row r="6976" spans="1:16" x14ac:dyDescent="0.35">
      <c r="A6976" t="s">
        <v>6907</v>
      </c>
      <c r="B6976" t="s">
        <v>9363</v>
      </c>
      <c r="C6976" t="s">
        <v>18</v>
      </c>
      <c r="D6976" t="s">
        <v>29</v>
      </c>
      <c r="E6976" t="s">
        <v>20</v>
      </c>
      <c r="F6976" t="b">
        <v>1</v>
      </c>
      <c r="G6976" t="s">
        <v>171</v>
      </c>
      <c r="H6976" s="1">
        <v>45764.569409722222</v>
      </c>
      <c r="I6976" t="b">
        <v>0</v>
      </c>
      <c r="J6976" t="b">
        <v>1</v>
      </c>
      <c r="K6976" t="s">
        <v>31</v>
      </c>
      <c r="L6976" t="s">
        <v>22</v>
      </c>
      <c r="M6976">
        <v>98975</v>
      </c>
      <c r="O6976" t="s">
        <v>4021</v>
      </c>
      <c r="P6976" t="s">
        <v>9364</v>
      </c>
    </row>
    <row r="6977" spans="1:16" x14ac:dyDescent="0.35">
      <c r="A6977" t="s">
        <v>6907</v>
      </c>
      <c r="B6977" t="s">
        <v>8109</v>
      </c>
      <c r="C6977" t="s">
        <v>8110</v>
      </c>
      <c r="D6977" t="s">
        <v>36</v>
      </c>
      <c r="E6977" t="s">
        <v>20</v>
      </c>
      <c r="F6977" t="b">
        <v>0</v>
      </c>
      <c r="G6977" t="s">
        <v>52</v>
      </c>
      <c r="H6977" s="1">
        <v>45764.710104166668</v>
      </c>
      <c r="I6977" t="b">
        <v>0</v>
      </c>
      <c r="J6977" t="b">
        <v>1</v>
      </c>
      <c r="K6977" t="s">
        <v>31</v>
      </c>
      <c r="L6977" t="s">
        <v>22</v>
      </c>
      <c r="M6977">
        <v>161955</v>
      </c>
      <c r="O6977" t="s">
        <v>8111</v>
      </c>
      <c r="P6977" t="s">
        <v>8112</v>
      </c>
    </row>
    <row r="6978" spans="1:16" x14ac:dyDescent="0.35">
      <c r="A6978" t="s">
        <v>6907</v>
      </c>
      <c r="B6978" t="s">
        <v>9365</v>
      </c>
      <c r="C6978" t="s">
        <v>18</v>
      </c>
      <c r="D6978" t="s">
        <v>17442</v>
      </c>
      <c r="E6978" t="s">
        <v>20</v>
      </c>
      <c r="F6978" t="b">
        <v>1</v>
      </c>
      <c r="G6978" t="s">
        <v>52</v>
      </c>
      <c r="H6978" s="1">
        <v>45764.750949074078</v>
      </c>
      <c r="I6978" t="b">
        <v>0</v>
      </c>
      <c r="J6978" t="b">
        <v>0</v>
      </c>
      <c r="K6978" t="s">
        <v>31</v>
      </c>
      <c r="L6978" t="s">
        <v>22</v>
      </c>
      <c r="M6978">
        <v>157000</v>
      </c>
      <c r="O6978" t="s">
        <v>3409</v>
      </c>
      <c r="P6978" t="s">
        <v>9366</v>
      </c>
    </row>
    <row r="6979" spans="1:16" x14ac:dyDescent="0.35">
      <c r="A6979" t="s">
        <v>6907</v>
      </c>
      <c r="B6979" t="s">
        <v>9367</v>
      </c>
      <c r="C6979" t="s">
        <v>868</v>
      </c>
      <c r="D6979" t="s">
        <v>2042</v>
      </c>
      <c r="E6979" t="s">
        <v>20</v>
      </c>
      <c r="F6979" t="b">
        <v>0</v>
      </c>
      <c r="G6979" t="s">
        <v>171</v>
      </c>
      <c r="H6979" s="1">
        <v>45764.777673611112</v>
      </c>
      <c r="I6979" t="b">
        <v>0</v>
      </c>
      <c r="J6979" t="b">
        <v>1</v>
      </c>
      <c r="K6979" t="s">
        <v>31</v>
      </c>
      <c r="L6979" t="s">
        <v>22</v>
      </c>
      <c r="M6979">
        <v>269000</v>
      </c>
      <c r="O6979" t="s">
        <v>9368</v>
      </c>
      <c r="P6979" t="s">
        <v>9369</v>
      </c>
    </row>
    <row r="6980" spans="1:16" x14ac:dyDescent="0.35">
      <c r="A6980" t="s">
        <v>6907</v>
      </c>
      <c r="B6980" t="s">
        <v>6907</v>
      </c>
      <c r="C6980" t="s">
        <v>9370</v>
      </c>
      <c r="D6980" t="s">
        <v>269</v>
      </c>
      <c r="E6980" t="s">
        <v>91</v>
      </c>
      <c r="F6980" t="b">
        <v>0</v>
      </c>
      <c r="G6980" t="s">
        <v>52</v>
      </c>
      <c r="H6980" s="1">
        <v>45764.793171296304</v>
      </c>
      <c r="I6980" t="b">
        <v>1</v>
      </c>
      <c r="J6980" t="b">
        <v>0</v>
      </c>
      <c r="K6980" t="s">
        <v>31</v>
      </c>
      <c r="L6980" t="s">
        <v>32</v>
      </c>
      <c r="N6980">
        <v>55</v>
      </c>
      <c r="O6980" t="s">
        <v>9371</v>
      </c>
      <c r="P6980" t="s">
        <v>9372</v>
      </c>
    </row>
    <row r="6981" spans="1:16" x14ac:dyDescent="0.35">
      <c r="A6981" t="s">
        <v>6907</v>
      </c>
      <c r="B6981" t="s">
        <v>9373</v>
      </c>
      <c r="C6981" t="s">
        <v>5056</v>
      </c>
      <c r="D6981" t="s">
        <v>36</v>
      </c>
      <c r="E6981" t="s">
        <v>20</v>
      </c>
      <c r="F6981" t="b">
        <v>0</v>
      </c>
      <c r="G6981" t="s">
        <v>52</v>
      </c>
      <c r="H6981" s="1">
        <v>45764.79347222222</v>
      </c>
      <c r="I6981" t="b">
        <v>0</v>
      </c>
      <c r="J6981" t="b">
        <v>0</v>
      </c>
      <c r="K6981" t="s">
        <v>31</v>
      </c>
      <c r="L6981" t="s">
        <v>32</v>
      </c>
      <c r="N6981">
        <v>62.5</v>
      </c>
      <c r="O6981" t="s">
        <v>9374</v>
      </c>
      <c r="P6981" t="s">
        <v>9375</v>
      </c>
    </row>
    <row r="6982" spans="1:16" x14ac:dyDescent="0.35">
      <c r="A6982" t="s">
        <v>6907</v>
      </c>
      <c r="B6982" t="s">
        <v>8087</v>
      </c>
      <c r="C6982" t="s">
        <v>328</v>
      </c>
      <c r="D6982" t="s">
        <v>573</v>
      </c>
      <c r="E6982" t="s">
        <v>20</v>
      </c>
      <c r="F6982" t="b">
        <v>0</v>
      </c>
      <c r="G6982" t="s">
        <v>68</v>
      </c>
      <c r="H6982" s="1">
        <v>45764.834675925929</v>
      </c>
      <c r="I6982" t="b">
        <v>0</v>
      </c>
      <c r="J6982" t="b">
        <v>1</v>
      </c>
      <c r="K6982" t="s">
        <v>31</v>
      </c>
      <c r="L6982" t="s">
        <v>32</v>
      </c>
      <c r="N6982">
        <v>50.669998168945313</v>
      </c>
      <c r="O6982" t="s">
        <v>9376</v>
      </c>
      <c r="P6982" t="s">
        <v>9377</v>
      </c>
    </row>
    <row r="6983" spans="1:16" x14ac:dyDescent="0.35">
      <c r="A6983" t="s">
        <v>6907</v>
      </c>
      <c r="B6983" t="s">
        <v>9378</v>
      </c>
      <c r="C6983" t="s">
        <v>18</v>
      </c>
      <c r="D6983" t="s">
        <v>110</v>
      </c>
      <c r="F6983" t="b">
        <v>1</v>
      </c>
      <c r="G6983" t="s">
        <v>52</v>
      </c>
      <c r="H6983" s="1">
        <v>45764.876458333332</v>
      </c>
      <c r="I6983" t="b">
        <v>0</v>
      </c>
      <c r="J6983" t="b">
        <v>0</v>
      </c>
      <c r="K6983" t="s">
        <v>31</v>
      </c>
      <c r="L6983" t="s">
        <v>32</v>
      </c>
      <c r="N6983">
        <v>83</v>
      </c>
      <c r="O6983" t="s">
        <v>9379</v>
      </c>
      <c r="P6983" t="s">
        <v>232</v>
      </c>
    </row>
    <row r="6984" spans="1:16" x14ac:dyDescent="0.35">
      <c r="A6984" t="s">
        <v>6907</v>
      </c>
      <c r="B6984" t="s">
        <v>9250</v>
      </c>
      <c r="C6984" t="s">
        <v>1970</v>
      </c>
      <c r="D6984" t="s">
        <v>269</v>
      </c>
      <c r="E6984" t="s">
        <v>20</v>
      </c>
      <c r="F6984" t="b">
        <v>0</v>
      </c>
      <c r="G6984" t="s">
        <v>52</v>
      </c>
      <c r="H6984" s="1">
        <v>45764.876481481479</v>
      </c>
      <c r="I6984" t="b">
        <v>0</v>
      </c>
      <c r="J6984" t="b">
        <v>1</v>
      </c>
      <c r="K6984" t="s">
        <v>31</v>
      </c>
      <c r="L6984" t="s">
        <v>22</v>
      </c>
      <c r="M6984">
        <v>85000</v>
      </c>
      <c r="O6984" t="s">
        <v>9251</v>
      </c>
      <c r="P6984" t="s">
        <v>9252</v>
      </c>
    </row>
    <row r="6985" spans="1:16" x14ac:dyDescent="0.35">
      <c r="A6985" t="s">
        <v>6907</v>
      </c>
      <c r="B6985" t="s">
        <v>7222</v>
      </c>
      <c r="C6985" t="s">
        <v>868</v>
      </c>
      <c r="D6985" t="s">
        <v>110</v>
      </c>
      <c r="E6985" t="s">
        <v>20</v>
      </c>
      <c r="F6985" t="b">
        <v>0</v>
      </c>
      <c r="G6985" t="s">
        <v>52</v>
      </c>
      <c r="H6985" s="1">
        <v>45764.918217592603</v>
      </c>
      <c r="I6985" t="b">
        <v>0</v>
      </c>
      <c r="J6985" t="b">
        <v>1</v>
      </c>
      <c r="K6985" t="s">
        <v>31</v>
      </c>
      <c r="L6985" t="s">
        <v>22</v>
      </c>
      <c r="M6985">
        <v>110000</v>
      </c>
      <c r="O6985" t="s">
        <v>1494</v>
      </c>
      <c r="P6985" t="s">
        <v>9380</v>
      </c>
    </row>
    <row r="6986" spans="1:16" x14ac:dyDescent="0.35">
      <c r="A6986" t="s">
        <v>6907</v>
      </c>
      <c r="B6986" t="s">
        <v>9381</v>
      </c>
      <c r="C6986" t="s">
        <v>18</v>
      </c>
      <c r="D6986" t="s">
        <v>110</v>
      </c>
      <c r="E6986" t="s">
        <v>91</v>
      </c>
      <c r="F6986" t="b">
        <v>1</v>
      </c>
      <c r="G6986" t="s">
        <v>47</v>
      </c>
      <c r="H6986" s="1">
        <v>45764.918530092589</v>
      </c>
      <c r="I6986" t="b">
        <v>1</v>
      </c>
      <c r="J6986" t="b">
        <v>0</v>
      </c>
      <c r="K6986" t="s">
        <v>31</v>
      </c>
      <c r="L6986" t="s">
        <v>32</v>
      </c>
      <c r="N6986">
        <v>65.425003051757813</v>
      </c>
      <c r="O6986" t="s">
        <v>9382</v>
      </c>
      <c r="P6986" t="s">
        <v>9383</v>
      </c>
    </row>
    <row r="6987" spans="1:16" x14ac:dyDescent="0.35">
      <c r="A6987" t="s">
        <v>6907</v>
      </c>
      <c r="B6987" t="s">
        <v>9384</v>
      </c>
      <c r="C6987" t="s">
        <v>410</v>
      </c>
      <c r="D6987" t="s">
        <v>36</v>
      </c>
      <c r="E6987" t="s">
        <v>20</v>
      </c>
      <c r="F6987" t="b">
        <v>0</v>
      </c>
      <c r="G6987" t="s">
        <v>43</v>
      </c>
      <c r="H6987" s="1">
        <v>45764.919085648151</v>
      </c>
      <c r="I6987" t="b">
        <v>0</v>
      </c>
      <c r="J6987" t="b">
        <v>0</v>
      </c>
      <c r="K6987" t="s">
        <v>31</v>
      </c>
      <c r="L6987" t="s">
        <v>32</v>
      </c>
      <c r="N6987">
        <v>85</v>
      </c>
      <c r="O6987" t="s">
        <v>6862</v>
      </c>
      <c r="P6987" t="s">
        <v>9385</v>
      </c>
    </row>
    <row r="6988" spans="1:16" x14ac:dyDescent="0.35">
      <c r="A6988" t="s">
        <v>6907</v>
      </c>
      <c r="B6988" t="s">
        <v>6967</v>
      </c>
      <c r="C6988" t="s">
        <v>2400</v>
      </c>
      <c r="D6988" t="s">
        <v>974</v>
      </c>
      <c r="E6988" t="s">
        <v>20</v>
      </c>
      <c r="F6988" t="b">
        <v>0</v>
      </c>
      <c r="G6988" t="s">
        <v>171</v>
      </c>
      <c r="H6988" s="1">
        <v>45764.986006944448</v>
      </c>
      <c r="I6988" t="b">
        <v>0</v>
      </c>
      <c r="J6988" t="b">
        <v>1</v>
      </c>
      <c r="K6988" t="s">
        <v>31</v>
      </c>
      <c r="L6988" t="s">
        <v>22</v>
      </c>
      <c r="M6988">
        <v>108267</v>
      </c>
      <c r="O6988" t="s">
        <v>9386</v>
      </c>
      <c r="P6988" t="s">
        <v>9387</v>
      </c>
    </row>
    <row r="6989" spans="1:16" x14ac:dyDescent="0.35">
      <c r="A6989" t="s">
        <v>6907</v>
      </c>
      <c r="B6989" t="s">
        <v>9388</v>
      </c>
      <c r="C6989" t="s">
        <v>146</v>
      </c>
      <c r="D6989" t="s">
        <v>974</v>
      </c>
      <c r="E6989" t="s">
        <v>20</v>
      </c>
      <c r="F6989" t="b">
        <v>0</v>
      </c>
      <c r="G6989" t="s">
        <v>52</v>
      </c>
      <c r="H6989" s="1">
        <v>45765.001504629632</v>
      </c>
      <c r="I6989" t="b">
        <v>0</v>
      </c>
      <c r="J6989" t="b">
        <v>0</v>
      </c>
      <c r="K6989" t="s">
        <v>31</v>
      </c>
      <c r="L6989" t="s">
        <v>22</v>
      </c>
      <c r="M6989">
        <v>127952</v>
      </c>
      <c r="O6989" t="s">
        <v>3535</v>
      </c>
      <c r="P6989" t="s">
        <v>9389</v>
      </c>
    </row>
    <row r="6990" spans="1:16" x14ac:dyDescent="0.35">
      <c r="A6990" t="s">
        <v>6907</v>
      </c>
      <c r="B6990" t="s">
        <v>7062</v>
      </c>
      <c r="C6990" t="s">
        <v>649</v>
      </c>
      <c r="D6990" t="s">
        <v>29</v>
      </c>
      <c r="E6990" t="s">
        <v>20</v>
      </c>
      <c r="F6990" t="b">
        <v>0</v>
      </c>
      <c r="G6990" t="s">
        <v>43</v>
      </c>
      <c r="H6990" s="1">
        <v>45765.251655092587</v>
      </c>
      <c r="I6990" t="b">
        <v>1</v>
      </c>
      <c r="J6990" t="b">
        <v>0</v>
      </c>
      <c r="K6990" t="s">
        <v>31</v>
      </c>
      <c r="L6990" t="s">
        <v>32</v>
      </c>
      <c r="N6990">
        <v>61.5</v>
      </c>
      <c r="O6990" t="s">
        <v>3693</v>
      </c>
      <c r="P6990" t="s">
        <v>9022</v>
      </c>
    </row>
    <row r="6991" spans="1:16" x14ac:dyDescent="0.35">
      <c r="A6991" t="s">
        <v>6907</v>
      </c>
      <c r="B6991" t="s">
        <v>8440</v>
      </c>
      <c r="C6991" t="s">
        <v>175</v>
      </c>
      <c r="D6991" t="s">
        <v>36</v>
      </c>
      <c r="E6991" t="s">
        <v>20</v>
      </c>
      <c r="F6991" t="b">
        <v>0</v>
      </c>
      <c r="G6991" t="s">
        <v>52</v>
      </c>
      <c r="H6991" s="1">
        <v>45765.376597222217</v>
      </c>
      <c r="I6991" t="b">
        <v>0</v>
      </c>
      <c r="J6991" t="b">
        <v>1</v>
      </c>
      <c r="K6991" t="s">
        <v>31</v>
      </c>
      <c r="L6991" t="s">
        <v>22</v>
      </c>
      <c r="M6991">
        <v>186000</v>
      </c>
      <c r="O6991" t="s">
        <v>2979</v>
      </c>
      <c r="P6991" t="s">
        <v>8441</v>
      </c>
    </row>
    <row r="6992" spans="1:16" x14ac:dyDescent="0.35">
      <c r="A6992" t="s">
        <v>6907</v>
      </c>
      <c r="B6992" t="s">
        <v>7182</v>
      </c>
      <c r="C6992" t="s">
        <v>179</v>
      </c>
      <c r="D6992" t="s">
        <v>29</v>
      </c>
      <c r="E6992" t="s">
        <v>296</v>
      </c>
      <c r="F6992" t="b">
        <v>0</v>
      </c>
      <c r="G6992" t="s">
        <v>43</v>
      </c>
      <c r="H6992" s="1">
        <v>45765.41846064815</v>
      </c>
      <c r="I6992" t="b">
        <v>0</v>
      </c>
      <c r="J6992" t="b">
        <v>1</v>
      </c>
      <c r="K6992" t="s">
        <v>31</v>
      </c>
      <c r="L6992" t="s">
        <v>22</v>
      </c>
      <c r="M6992">
        <v>175500</v>
      </c>
      <c r="O6992" t="s">
        <v>1225</v>
      </c>
      <c r="P6992" t="s">
        <v>7184</v>
      </c>
    </row>
    <row r="6993" spans="1:16" x14ac:dyDescent="0.35">
      <c r="A6993" t="s">
        <v>6907</v>
      </c>
      <c r="B6993" t="s">
        <v>9390</v>
      </c>
      <c r="C6993" t="s">
        <v>18</v>
      </c>
      <c r="D6993" t="s">
        <v>573</v>
      </c>
      <c r="E6993" t="s">
        <v>296</v>
      </c>
      <c r="F6993" t="b">
        <v>1</v>
      </c>
      <c r="G6993" t="s">
        <v>68</v>
      </c>
      <c r="H6993" s="1">
        <v>45765.460682870369</v>
      </c>
      <c r="I6993" t="b">
        <v>0</v>
      </c>
      <c r="J6993" t="b">
        <v>0</v>
      </c>
      <c r="K6993" t="s">
        <v>31</v>
      </c>
      <c r="L6993" t="s">
        <v>32</v>
      </c>
      <c r="N6993">
        <v>34.049999237060547</v>
      </c>
      <c r="O6993" t="s">
        <v>9391</v>
      </c>
      <c r="P6993" t="s">
        <v>9392</v>
      </c>
    </row>
    <row r="6994" spans="1:16" x14ac:dyDescent="0.35">
      <c r="A6994" t="s">
        <v>6907</v>
      </c>
      <c r="B6994" t="s">
        <v>8087</v>
      </c>
      <c r="C6994" t="s">
        <v>8088</v>
      </c>
      <c r="D6994" t="s">
        <v>573</v>
      </c>
      <c r="E6994" t="s">
        <v>20</v>
      </c>
      <c r="F6994" t="b">
        <v>0</v>
      </c>
      <c r="G6994" t="s">
        <v>52</v>
      </c>
      <c r="H6994" s="1">
        <v>45765.584675925929</v>
      </c>
      <c r="I6994" t="b">
        <v>0</v>
      </c>
      <c r="J6994" t="b">
        <v>1</v>
      </c>
      <c r="K6994" t="s">
        <v>31</v>
      </c>
      <c r="L6994" t="s">
        <v>32</v>
      </c>
      <c r="N6994">
        <v>46.060001373291023</v>
      </c>
      <c r="O6994" t="s">
        <v>8089</v>
      </c>
      <c r="P6994" t="s">
        <v>8090</v>
      </c>
    </row>
    <row r="6995" spans="1:16" x14ac:dyDescent="0.35">
      <c r="A6995" t="s">
        <v>6907</v>
      </c>
      <c r="B6995" t="s">
        <v>9393</v>
      </c>
      <c r="C6995" t="s">
        <v>3112</v>
      </c>
      <c r="D6995" t="s">
        <v>115</v>
      </c>
      <c r="E6995" t="s">
        <v>20</v>
      </c>
      <c r="F6995" t="b">
        <v>0</v>
      </c>
      <c r="G6995" t="s">
        <v>52</v>
      </c>
      <c r="H6995" s="1">
        <v>45765.584756944438</v>
      </c>
      <c r="I6995" t="b">
        <v>0</v>
      </c>
      <c r="J6995" t="b">
        <v>1</v>
      </c>
      <c r="K6995" t="s">
        <v>31</v>
      </c>
      <c r="L6995" t="s">
        <v>22</v>
      </c>
      <c r="M6995">
        <v>200905</v>
      </c>
      <c r="O6995" t="s">
        <v>9394</v>
      </c>
      <c r="P6995" t="s">
        <v>9395</v>
      </c>
    </row>
    <row r="6996" spans="1:16" x14ac:dyDescent="0.35">
      <c r="A6996" t="s">
        <v>6907</v>
      </c>
      <c r="B6996" t="s">
        <v>9396</v>
      </c>
      <c r="C6996" t="s">
        <v>1084</v>
      </c>
      <c r="D6996" t="s">
        <v>573</v>
      </c>
      <c r="E6996" t="s">
        <v>20</v>
      </c>
      <c r="F6996" t="b">
        <v>0</v>
      </c>
      <c r="G6996" t="s">
        <v>43</v>
      </c>
      <c r="H6996" s="1">
        <v>45765.585162037038</v>
      </c>
      <c r="I6996" t="b">
        <v>0</v>
      </c>
      <c r="J6996" t="b">
        <v>1</v>
      </c>
      <c r="K6996" t="s">
        <v>31</v>
      </c>
      <c r="L6996" t="s">
        <v>32</v>
      </c>
      <c r="N6996">
        <v>50.669998168945313</v>
      </c>
      <c r="O6996" t="s">
        <v>1324</v>
      </c>
      <c r="P6996" t="s">
        <v>7331</v>
      </c>
    </row>
    <row r="6997" spans="1:16" x14ac:dyDescent="0.35">
      <c r="A6997" t="s">
        <v>6907</v>
      </c>
      <c r="B6997" t="s">
        <v>7215</v>
      </c>
      <c r="C6997" t="s">
        <v>7326</v>
      </c>
      <c r="D6997" t="s">
        <v>29</v>
      </c>
      <c r="E6997" t="s">
        <v>20</v>
      </c>
      <c r="F6997" t="b">
        <v>0</v>
      </c>
      <c r="G6997" t="s">
        <v>52</v>
      </c>
      <c r="H6997" s="1">
        <v>45765.668020833327</v>
      </c>
      <c r="I6997" t="b">
        <v>0</v>
      </c>
      <c r="J6997" t="b">
        <v>1</v>
      </c>
      <c r="K6997" t="s">
        <v>31</v>
      </c>
      <c r="L6997" t="s">
        <v>22</v>
      </c>
      <c r="M6997">
        <v>85000</v>
      </c>
      <c r="O6997" t="s">
        <v>7327</v>
      </c>
      <c r="P6997" t="s">
        <v>9397</v>
      </c>
    </row>
    <row r="6998" spans="1:16" x14ac:dyDescent="0.35">
      <c r="A6998" t="s">
        <v>6907</v>
      </c>
      <c r="B6998" t="s">
        <v>6907</v>
      </c>
      <c r="C6998" t="s">
        <v>7438</v>
      </c>
      <c r="D6998" t="s">
        <v>269</v>
      </c>
      <c r="E6998" t="s">
        <v>91</v>
      </c>
      <c r="F6998" t="b">
        <v>0</v>
      </c>
      <c r="G6998" t="s">
        <v>52</v>
      </c>
      <c r="H6998" s="1">
        <v>45765.709652777783</v>
      </c>
      <c r="I6998" t="b">
        <v>1</v>
      </c>
      <c r="J6998" t="b">
        <v>0</v>
      </c>
      <c r="K6998" t="s">
        <v>31</v>
      </c>
      <c r="L6998" t="s">
        <v>32</v>
      </c>
      <c r="N6998">
        <v>55</v>
      </c>
      <c r="O6998" t="s">
        <v>9398</v>
      </c>
      <c r="P6998" t="s">
        <v>9399</v>
      </c>
    </row>
    <row r="6999" spans="1:16" x14ac:dyDescent="0.35">
      <c r="A6999" t="s">
        <v>6907</v>
      </c>
      <c r="B6999" t="s">
        <v>9349</v>
      </c>
      <c r="C6999" t="s">
        <v>18</v>
      </c>
      <c r="D6999" t="s">
        <v>7697</v>
      </c>
      <c r="E6999" t="s">
        <v>20</v>
      </c>
      <c r="F6999" t="b">
        <v>1</v>
      </c>
      <c r="G6999" t="s">
        <v>52</v>
      </c>
      <c r="H6999" s="1">
        <v>45765.709652777783</v>
      </c>
      <c r="I6999" t="b">
        <v>1</v>
      </c>
      <c r="J6999" t="b">
        <v>0</v>
      </c>
      <c r="K6999" t="s">
        <v>31</v>
      </c>
      <c r="L6999" t="s">
        <v>22</v>
      </c>
      <c r="M6999">
        <v>145000</v>
      </c>
      <c r="O6999" t="s">
        <v>133</v>
      </c>
    </row>
    <row r="7000" spans="1:16" x14ac:dyDescent="0.35">
      <c r="A7000" t="s">
        <v>6907</v>
      </c>
      <c r="B7000" t="s">
        <v>9400</v>
      </c>
      <c r="C7000" t="s">
        <v>95</v>
      </c>
      <c r="D7000" t="s">
        <v>110</v>
      </c>
      <c r="E7000" t="s">
        <v>20</v>
      </c>
      <c r="F7000" t="b">
        <v>0</v>
      </c>
      <c r="G7000" t="s">
        <v>52</v>
      </c>
      <c r="H7000" s="1">
        <v>45765.709756944438</v>
      </c>
      <c r="I7000" t="b">
        <v>1</v>
      </c>
      <c r="J7000" t="b">
        <v>1</v>
      </c>
      <c r="K7000" t="s">
        <v>31</v>
      </c>
      <c r="L7000" t="s">
        <v>22</v>
      </c>
      <c r="M7000">
        <v>131145.5</v>
      </c>
      <c r="O7000" t="s">
        <v>9401</v>
      </c>
      <c r="P7000" t="s">
        <v>9402</v>
      </c>
    </row>
    <row r="7001" spans="1:16" x14ac:dyDescent="0.35">
      <c r="A7001" t="s">
        <v>6907</v>
      </c>
      <c r="B7001" t="s">
        <v>8637</v>
      </c>
      <c r="C7001" t="s">
        <v>4541</v>
      </c>
      <c r="D7001" t="s">
        <v>269</v>
      </c>
      <c r="E7001" t="s">
        <v>91</v>
      </c>
      <c r="F7001" t="b">
        <v>0</v>
      </c>
      <c r="G7001" t="s">
        <v>43</v>
      </c>
      <c r="H7001" s="1">
        <v>45765.793356481481</v>
      </c>
      <c r="I7001" t="b">
        <v>1</v>
      </c>
      <c r="J7001" t="b">
        <v>0</v>
      </c>
      <c r="K7001" t="s">
        <v>31</v>
      </c>
      <c r="L7001" t="s">
        <v>32</v>
      </c>
      <c r="N7001">
        <v>65</v>
      </c>
      <c r="O7001" t="s">
        <v>8638</v>
      </c>
      <c r="P7001" t="s">
        <v>3286</v>
      </c>
    </row>
    <row r="7002" spans="1:16" x14ac:dyDescent="0.35">
      <c r="A7002" t="s">
        <v>6907</v>
      </c>
      <c r="B7002" t="s">
        <v>8061</v>
      </c>
      <c r="C7002" t="s">
        <v>7348</v>
      </c>
      <c r="D7002" t="s">
        <v>573</v>
      </c>
      <c r="E7002" t="s">
        <v>20</v>
      </c>
      <c r="F7002" t="b">
        <v>0</v>
      </c>
      <c r="G7002" t="s">
        <v>52</v>
      </c>
      <c r="H7002" s="1">
        <v>45765.834687499999</v>
      </c>
      <c r="I7002" t="b">
        <v>0</v>
      </c>
      <c r="J7002" t="b">
        <v>1</v>
      </c>
      <c r="K7002" t="s">
        <v>31</v>
      </c>
      <c r="L7002" t="s">
        <v>32</v>
      </c>
      <c r="N7002">
        <v>46.159999847412109</v>
      </c>
      <c r="O7002" t="s">
        <v>1324</v>
      </c>
      <c r="P7002" t="s">
        <v>7134</v>
      </c>
    </row>
    <row r="7003" spans="1:16" x14ac:dyDescent="0.35">
      <c r="A7003" t="s">
        <v>6907</v>
      </c>
      <c r="B7003" t="s">
        <v>9403</v>
      </c>
      <c r="C7003" t="s">
        <v>628</v>
      </c>
      <c r="D7003" t="s">
        <v>573</v>
      </c>
      <c r="E7003" t="s">
        <v>20</v>
      </c>
      <c r="F7003" t="b">
        <v>0</v>
      </c>
      <c r="G7003" t="s">
        <v>52</v>
      </c>
      <c r="H7003" s="1">
        <v>45765.834826388891</v>
      </c>
      <c r="I7003" t="b">
        <v>0</v>
      </c>
      <c r="J7003" t="b">
        <v>0</v>
      </c>
      <c r="K7003" t="s">
        <v>31</v>
      </c>
      <c r="L7003" t="s">
        <v>32</v>
      </c>
      <c r="N7003">
        <v>46.630001068115227</v>
      </c>
      <c r="O7003" t="s">
        <v>725</v>
      </c>
      <c r="P7003" t="s">
        <v>9404</v>
      </c>
    </row>
    <row r="7004" spans="1:16" x14ac:dyDescent="0.35">
      <c r="A7004" t="s">
        <v>6907</v>
      </c>
      <c r="B7004" t="s">
        <v>9405</v>
      </c>
      <c r="C7004" t="s">
        <v>357</v>
      </c>
      <c r="D7004" t="s">
        <v>573</v>
      </c>
      <c r="E7004" t="s">
        <v>296</v>
      </c>
      <c r="F7004" t="b">
        <v>0</v>
      </c>
      <c r="G7004" t="s">
        <v>52</v>
      </c>
      <c r="H7004" s="1">
        <v>45765.959652777783</v>
      </c>
      <c r="I7004" t="b">
        <v>0</v>
      </c>
      <c r="J7004" t="b">
        <v>0</v>
      </c>
      <c r="K7004" t="s">
        <v>31</v>
      </c>
      <c r="L7004" t="s">
        <v>32</v>
      </c>
      <c r="N7004">
        <v>52.409999847412109</v>
      </c>
      <c r="O7004" t="s">
        <v>3928</v>
      </c>
      <c r="P7004" t="s">
        <v>9406</v>
      </c>
    </row>
    <row r="7005" spans="1:16" x14ac:dyDescent="0.35">
      <c r="A7005" t="s">
        <v>6907</v>
      </c>
      <c r="B7005" t="s">
        <v>9407</v>
      </c>
      <c r="C7005" t="s">
        <v>5914</v>
      </c>
      <c r="D7005" t="s">
        <v>29</v>
      </c>
      <c r="E7005" t="s">
        <v>20</v>
      </c>
      <c r="F7005" t="b">
        <v>0</v>
      </c>
      <c r="G7005" t="s">
        <v>52</v>
      </c>
      <c r="H7005" s="1">
        <v>45766.001400462963</v>
      </c>
      <c r="I7005" t="b">
        <v>0</v>
      </c>
      <c r="J7005" t="b">
        <v>1</v>
      </c>
      <c r="K7005" t="s">
        <v>31</v>
      </c>
      <c r="L7005" t="s">
        <v>22</v>
      </c>
      <c r="M7005">
        <v>106150</v>
      </c>
      <c r="O7005" t="s">
        <v>9408</v>
      </c>
      <c r="P7005" t="s">
        <v>263</v>
      </c>
    </row>
    <row r="7006" spans="1:16" x14ac:dyDescent="0.35">
      <c r="A7006" t="s">
        <v>6907</v>
      </c>
      <c r="B7006" t="s">
        <v>8386</v>
      </c>
      <c r="C7006" t="s">
        <v>1176</v>
      </c>
      <c r="D7006" t="s">
        <v>573</v>
      </c>
      <c r="E7006" t="s">
        <v>20</v>
      </c>
      <c r="F7006" t="b">
        <v>0</v>
      </c>
      <c r="G7006" t="s">
        <v>68</v>
      </c>
      <c r="H7006" s="1">
        <v>45766.084444444437</v>
      </c>
      <c r="I7006" t="b">
        <v>0</v>
      </c>
      <c r="J7006" t="b">
        <v>0</v>
      </c>
      <c r="K7006" t="s">
        <v>31</v>
      </c>
      <c r="L7006" t="s">
        <v>32</v>
      </c>
      <c r="N7006">
        <v>50.669998168945313</v>
      </c>
      <c r="O7006" t="s">
        <v>1721</v>
      </c>
      <c r="P7006" t="s">
        <v>8387</v>
      </c>
    </row>
    <row r="7007" spans="1:16" x14ac:dyDescent="0.35">
      <c r="A7007" t="s">
        <v>6907</v>
      </c>
      <c r="B7007" t="s">
        <v>9409</v>
      </c>
      <c r="C7007" t="s">
        <v>170</v>
      </c>
      <c r="D7007" t="s">
        <v>573</v>
      </c>
      <c r="E7007" t="s">
        <v>20</v>
      </c>
      <c r="F7007" t="b">
        <v>0</v>
      </c>
      <c r="G7007" t="s">
        <v>52</v>
      </c>
      <c r="H7007" s="1">
        <v>45766.084756944438</v>
      </c>
      <c r="I7007" t="b">
        <v>0</v>
      </c>
      <c r="J7007" t="b">
        <v>0</v>
      </c>
      <c r="K7007" t="s">
        <v>31</v>
      </c>
      <c r="L7007" t="s">
        <v>32</v>
      </c>
      <c r="N7007">
        <v>50.870002746582031</v>
      </c>
      <c r="O7007" t="s">
        <v>3471</v>
      </c>
      <c r="P7007" t="s">
        <v>9410</v>
      </c>
    </row>
    <row r="7008" spans="1:16" x14ac:dyDescent="0.35">
      <c r="A7008" t="s">
        <v>6907</v>
      </c>
      <c r="B7008" t="s">
        <v>8673</v>
      </c>
      <c r="C7008" t="s">
        <v>8497</v>
      </c>
      <c r="D7008" t="s">
        <v>573</v>
      </c>
      <c r="E7008" t="s">
        <v>20</v>
      </c>
      <c r="F7008" t="b">
        <v>0</v>
      </c>
      <c r="G7008" t="s">
        <v>52</v>
      </c>
      <c r="H7008" s="1">
        <v>45766.084837962961</v>
      </c>
      <c r="I7008" t="b">
        <v>0</v>
      </c>
      <c r="J7008" t="b">
        <v>1</v>
      </c>
      <c r="K7008" t="s">
        <v>31</v>
      </c>
      <c r="L7008" t="s">
        <v>32</v>
      </c>
      <c r="N7008">
        <v>56.145000457763672</v>
      </c>
      <c r="O7008" t="s">
        <v>1324</v>
      </c>
      <c r="P7008" t="s">
        <v>7134</v>
      </c>
    </row>
    <row r="7009" spans="1:16" x14ac:dyDescent="0.35">
      <c r="A7009" t="s">
        <v>6907</v>
      </c>
      <c r="B7009" t="s">
        <v>9411</v>
      </c>
      <c r="C7009" t="s">
        <v>18</v>
      </c>
      <c r="D7009" t="s">
        <v>269</v>
      </c>
      <c r="E7009" t="s">
        <v>91</v>
      </c>
      <c r="F7009" t="b">
        <v>1</v>
      </c>
      <c r="G7009" t="s">
        <v>47</v>
      </c>
      <c r="H7009" s="1">
        <v>45766.251655092587</v>
      </c>
      <c r="I7009" t="b">
        <v>1</v>
      </c>
      <c r="J7009" t="b">
        <v>0</v>
      </c>
      <c r="K7009" t="s">
        <v>31</v>
      </c>
      <c r="L7009" t="s">
        <v>32</v>
      </c>
      <c r="N7009">
        <v>80</v>
      </c>
      <c r="O7009" t="s">
        <v>7212</v>
      </c>
      <c r="P7009" t="s">
        <v>9412</v>
      </c>
    </row>
    <row r="7010" spans="1:16" x14ac:dyDescent="0.35">
      <c r="A7010" t="s">
        <v>6907</v>
      </c>
      <c r="B7010" t="s">
        <v>9413</v>
      </c>
      <c r="C7010" t="s">
        <v>1336</v>
      </c>
      <c r="D7010" t="s">
        <v>443</v>
      </c>
      <c r="E7010" t="s">
        <v>20</v>
      </c>
      <c r="F7010" t="b">
        <v>0</v>
      </c>
      <c r="G7010" t="s">
        <v>68</v>
      </c>
      <c r="H7010" s="1">
        <v>45766.292812500003</v>
      </c>
      <c r="I7010" t="b">
        <v>0</v>
      </c>
      <c r="J7010" t="b">
        <v>1</v>
      </c>
      <c r="K7010" t="s">
        <v>31</v>
      </c>
      <c r="L7010" t="s">
        <v>22</v>
      </c>
      <c r="M7010">
        <v>103000</v>
      </c>
      <c r="O7010" t="s">
        <v>9414</v>
      </c>
      <c r="P7010" t="s">
        <v>9415</v>
      </c>
    </row>
    <row r="7011" spans="1:16" x14ac:dyDescent="0.35">
      <c r="A7011" t="s">
        <v>6907</v>
      </c>
      <c r="B7011" t="s">
        <v>8613</v>
      </c>
      <c r="C7011" t="s">
        <v>5687</v>
      </c>
      <c r="D7011" t="s">
        <v>110</v>
      </c>
      <c r="E7011" t="s">
        <v>20</v>
      </c>
      <c r="F7011" t="b">
        <v>0</v>
      </c>
      <c r="G7011" t="s">
        <v>47</v>
      </c>
      <c r="H7011" s="1">
        <v>45766.37667824074</v>
      </c>
      <c r="I7011" t="b">
        <v>0</v>
      </c>
      <c r="J7011" t="b">
        <v>1</v>
      </c>
      <c r="K7011" t="s">
        <v>31</v>
      </c>
      <c r="L7011" t="s">
        <v>22</v>
      </c>
      <c r="M7011">
        <v>90750</v>
      </c>
      <c r="O7011" t="s">
        <v>2028</v>
      </c>
      <c r="P7011" t="s">
        <v>8614</v>
      </c>
    </row>
    <row r="7012" spans="1:16" x14ac:dyDescent="0.35">
      <c r="A7012" t="s">
        <v>6907</v>
      </c>
      <c r="B7012" t="s">
        <v>9106</v>
      </c>
      <c r="C7012" t="s">
        <v>2602</v>
      </c>
      <c r="D7012" t="s">
        <v>29</v>
      </c>
      <c r="E7012" t="s">
        <v>204</v>
      </c>
      <c r="F7012" t="b">
        <v>0</v>
      </c>
      <c r="G7012" t="s">
        <v>52</v>
      </c>
      <c r="H7012" s="1">
        <v>45766.418124999997</v>
      </c>
      <c r="I7012" t="b">
        <v>0</v>
      </c>
      <c r="J7012" t="b">
        <v>0</v>
      </c>
      <c r="K7012" t="s">
        <v>31</v>
      </c>
      <c r="L7012" t="s">
        <v>32</v>
      </c>
      <c r="N7012">
        <v>25</v>
      </c>
      <c r="O7012" t="s">
        <v>9416</v>
      </c>
      <c r="P7012" t="s">
        <v>2319</v>
      </c>
    </row>
    <row r="7013" spans="1:16" x14ac:dyDescent="0.35">
      <c r="A7013" t="s">
        <v>6907</v>
      </c>
      <c r="B7013" t="s">
        <v>8526</v>
      </c>
      <c r="C7013" t="s">
        <v>9417</v>
      </c>
      <c r="D7013" t="s">
        <v>110</v>
      </c>
      <c r="E7013" t="s">
        <v>20</v>
      </c>
      <c r="F7013" t="b">
        <v>0</v>
      </c>
      <c r="G7013" t="s">
        <v>52</v>
      </c>
      <c r="H7013" s="1">
        <v>45766.459687499999</v>
      </c>
      <c r="I7013" t="b">
        <v>0</v>
      </c>
      <c r="J7013" t="b">
        <v>1</v>
      </c>
      <c r="K7013" t="s">
        <v>31</v>
      </c>
      <c r="L7013" t="s">
        <v>32</v>
      </c>
      <c r="N7013">
        <v>62.5</v>
      </c>
      <c r="O7013" t="s">
        <v>9418</v>
      </c>
      <c r="P7013" t="s">
        <v>9419</v>
      </c>
    </row>
    <row r="7014" spans="1:16" x14ac:dyDescent="0.35">
      <c r="A7014" t="s">
        <v>6907</v>
      </c>
      <c r="B7014" t="s">
        <v>8386</v>
      </c>
      <c r="C7014" t="s">
        <v>9420</v>
      </c>
      <c r="D7014" t="s">
        <v>573</v>
      </c>
      <c r="E7014" t="s">
        <v>20</v>
      </c>
      <c r="F7014" t="b">
        <v>0</v>
      </c>
      <c r="G7014" t="s">
        <v>52</v>
      </c>
      <c r="H7014" s="1">
        <v>45766.584687499999</v>
      </c>
      <c r="I7014" t="b">
        <v>0</v>
      </c>
      <c r="J7014" t="b">
        <v>1</v>
      </c>
      <c r="K7014" t="s">
        <v>31</v>
      </c>
      <c r="L7014" t="s">
        <v>32</v>
      </c>
      <c r="N7014">
        <v>45.634998321533203</v>
      </c>
      <c r="O7014" t="s">
        <v>5737</v>
      </c>
      <c r="P7014" t="s">
        <v>9421</v>
      </c>
    </row>
    <row r="7015" spans="1:16" x14ac:dyDescent="0.35">
      <c r="A7015" t="s">
        <v>6907</v>
      </c>
      <c r="B7015" t="s">
        <v>8087</v>
      </c>
      <c r="C7015" t="s">
        <v>1070</v>
      </c>
      <c r="D7015" t="s">
        <v>573</v>
      </c>
      <c r="E7015" t="s">
        <v>20</v>
      </c>
      <c r="F7015" t="b">
        <v>0</v>
      </c>
      <c r="G7015" t="s">
        <v>43</v>
      </c>
      <c r="H7015" s="1">
        <v>45766.835370370369</v>
      </c>
      <c r="I7015" t="b">
        <v>0</v>
      </c>
      <c r="J7015" t="b">
        <v>0</v>
      </c>
      <c r="K7015" t="s">
        <v>31</v>
      </c>
      <c r="L7015" t="s">
        <v>32</v>
      </c>
      <c r="N7015">
        <v>41.880001068115227</v>
      </c>
      <c r="O7015" t="s">
        <v>3471</v>
      </c>
      <c r="P7015" t="s">
        <v>9422</v>
      </c>
    </row>
    <row r="7016" spans="1:16" x14ac:dyDescent="0.35">
      <c r="A7016" t="s">
        <v>6907</v>
      </c>
      <c r="B7016" t="s">
        <v>8526</v>
      </c>
      <c r="C7016" t="s">
        <v>6970</v>
      </c>
      <c r="D7016" t="s">
        <v>29</v>
      </c>
      <c r="E7016" t="s">
        <v>20</v>
      </c>
      <c r="F7016" t="b">
        <v>0</v>
      </c>
      <c r="G7016" t="s">
        <v>52</v>
      </c>
      <c r="H7016" s="1">
        <v>45766.918043981481</v>
      </c>
      <c r="I7016" t="b">
        <v>0</v>
      </c>
      <c r="J7016" t="b">
        <v>1</v>
      </c>
      <c r="K7016" t="s">
        <v>31</v>
      </c>
      <c r="L7016" t="s">
        <v>32</v>
      </c>
      <c r="N7016">
        <v>62.5</v>
      </c>
      <c r="O7016" t="s">
        <v>9423</v>
      </c>
      <c r="P7016" t="s">
        <v>9375</v>
      </c>
    </row>
    <row r="7017" spans="1:16" x14ac:dyDescent="0.35">
      <c r="A7017" t="s">
        <v>6907</v>
      </c>
      <c r="B7017" t="s">
        <v>9424</v>
      </c>
      <c r="C7017" t="s">
        <v>9425</v>
      </c>
      <c r="D7017" t="s">
        <v>573</v>
      </c>
      <c r="E7017" t="s">
        <v>20</v>
      </c>
      <c r="F7017" t="b">
        <v>0</v>
      </c>
      <c r="G7017" t="s">
        <v>52</v>
      </c>
      <c r="H7017" s="1">
        <v>45766.918171296304</v>
      </c>
      <c r="I7017" t="b">
        <v>0</v>
      </c>
      <c r="J7017" t="b">
        <v>0</v>
      </c>
      <c r="K7017" t="s">
        <v>31</v>
      </c>
      <c r="L7017" t="s">
        <v>32</v>
      </c>
      <c r="N7017">
        <v>52.779998779296882</v>
      </c>
      <c r="O7017" t="s">
        <v>9426</v>
      </c>
      <c r="P7017" t="s">
        <v>9427</v>
      </c>
    </row>
    <row r="7018" spans="1:16" x14ac:dyDescent="0.35">
      <c r="A7018" t="s">
        <v>6907</v>
      </c>
      <c r="B7018" t="s">
        <v>9428</v>
      </c>
      <c r="C7018" t="s">
        <v>687</v>
      </c>
      <c r="D7018" t="s">
        <v>110</v>
      </c>
      <c r="E7018" t="s">
        <v>20</v>
      </c>
      <c r="F7018" t="b">
        <v>0</v>
      </c>
      <c r="G7018" t="s">
        <v>68</v>
      </c>
      <c r="H7018" s="1">
        <v>45767.252835648149</v>
      </c>
      <c r="I7018" t="b">
        <v>0</v>
      </c>
      <c r="J7018" t="b">
        <v>1</v>
      </c>
      <c r="K7018" t="s">
        <v>31</v>
      </c>
      <c r="L7018" t="s">
        <v>22</v>
      </c>
      <c r="M7018">
        <v>137000</v>
      </c>
      <c r="O7018" t="s">
        <v>9429</v>
      </c>
      <c r="P7018" t="s">
        <v>9430</v>
      </c>
    </row>
    <row r="7019" spans="1:16" x14ac:dyDescent="0.35">
      <c r="A7019" t="s">
        <v>6907</v>
      </c>
      <c r="B7019" t="s">
        <v>9431</v>
      </c>
      <c r="C7019" t="s">
        <v>9432</v>
      </c>
      <c r="D7019" t="s">
        <v>573</v>
      </c>
      <c r="E7019" t="s">
        <v>20</v>
      </c>
      <c r="F7019" t="b">
        <v>0</v>
      </c>
      <c r="G7019" t="s">
        <v>52</v>
      </c>
      <c r="H7019" s="1">
        <v>45767.335023148153</v>
      </c>
      <c r="I7019" t="b">
        <v>0</v>
      </c>
      <c r="J7019" t="b">
        <v>0</v>
      </c>
      <c r="K7019" t="s">
        <v>31</v>
      </c>
      <c r="L7019" t="s">
        <v>32</v>
      </c>
      <c r="N7019">
        <v>51.169998168945313</v>
      </c>
      <c r="O7019" t="s">
        <v>9433</v>
      </c>
      <c r="P7019" t="s">
        <v>9434</v>
      </c>
    </row>
    <row r="7020" spans="1:16" x14ac:dyDescent="0.35">
      <c r="A7020" t="s">
        <v>6907</v>
      </c>
      <c r="B7020" t="s">
        <v>6907</v>
      </c>
      <c r="C7020" t="s">
        <v>9435</v>
      </c>
      <c r="D7020" t="s">
        <v>573</v>
      </c>
      <c r="E7020" t="s">
        <v>20</v>
      </c>
      <c r="F7020" t="b">
        <v>0</v>
      </c>
      <c r="G7020" t="s">
        <v>47</v>
      </c>
      <c r="H7020" s="1">
        <v>45767.335486111107</v>
      </c>
      <c r="I7020" t="b">
        <v>1</v>
      </c>
      <c r="J7020" t="b">
        <v>1</v>
      </c>
      <c r="K7020" t="s">
        <v>31</v>
      </c>
      <c r="L7020" t="s">
        <v>32</v>
      </c>
      <c r="N7020">
        <v>56.475002288818359</v>
      </c>
      <c r="O7020" t="s">
        <v>9436</v>
      </c>
      <c r="P7020" t="s">
        <v>9437</v>
      </c>
    </row>
    <row r="7021" spans="1:16" x14ac:dyDescent="0.35">
      <c r="A7021" t="s">
        <v>6907</v>
      </c>
      <c r="B7021" t="s">
        <v>6958</v>
      </c>
      <c r="C7021" t="s">
        <v>9438</v>
      </c>
      <c r="D7021" t="s">
        <v>29</v>
      </c>
      <c r="E7021" t="s">
        <v>296</v>
      </c>
      <c r="F7021" t="b">
        <v>0</v>
      </c>
      <c r="G7021" t="s">
        <v>52</v>
      </c>
      <c r="H7021" s="1">
        <v>45767.418402777781</v>
      </c>
      <c r="I7021" t="b">
        <v>0</v>
      </c>
      <c r="J7021" t="b">
        <v>1</v>
      </c>
      <c r="K7021" t="s">
        <v>31</v>
      </c>
      <c r="L7021" t="s">
        <v>22</v>
      </c>
      <c r="M7021">
        <v>135000</v>
      </c>
      <c r="O7021" t="s">
        <v>1225</v>
      </c>
      <c r="P7021" t="s">
        <v>7445</v>
      </c>
    </row>
    <row r="7022" spans="1:16" x14ac:dyDescent="0.35">
      <c r="A7022" t="s">
        <v>6907</v>
      </c>
      <c r="B7022" t="s">
        <v>9439</v>
      </c>
      <c r="C7022" t="s">
        <v>9440</v>
      </c>
      <c r="D7022" t="s">
        <v>29</v>
      </c>
      <c r="E7022" t="s">
        <v>20</v>
      </c>
      <c r="F7022" t="b">
        <v>0</v>
      </c>
      <c r="G7022" t="s">
        <v>52</v>
      </c>
      <c r="H7022" s="1">
        <v>45767.793344907397</v>
      </c>
      <c r="I7022" t="b">
        <v>0</v>
      </c>
      <c r="J7022" t="b">
        <v>0</v>
      </c>
      <c r="K7022" t="s">
        <v>31</v>
      </c>
      <c r="L7022" t="s">
        <v>22</v>
      </c>
      <c r="M7022">
        <v>125000</v>
      </c>
      <c r="O7022" t="s">
        <v>5137</v>
      </c>
      <c r="P7022" t="s">
        <v>9441</v>
      </c>
    </row>
    <row r="7023" spans="1:16" x14ac:dyDescent="0.35">
      <c r="A7023" t="s">
        <v>6907</v>
      </c>
      <c r="B7023" t="s">
        <v>9442</v>
      </c>
      <c r="C7023" t="s">
        <v>549</v>
      </c>
      <c r="D7023" t="s">
        <v>269</v>
      </c>
      <c r="E7023" t="s">
        <v>91</v>
      </c>
      <c r="F7023" t="b">
        <v>0</v>
      </c>
      <c r="G7023" t="s">
        <v>47</v>
      </c>
      <c r="H7023" s="1">
        <v>45768.251689814817</v>
      </c>
      <c r="I7023" t="b">
        <v>1</v>
      </c>
      <c r="J7023" t="b">
        <v>0</v>
      </c>
      <c r="K7023" t="s">
        <v>31</v>
      </c>
      <c r="L7023" t="s">
        <v>32</v>
      </c>
      <c r="N7023">
        <v>85</v>
      </c>
      <c r="O7023" t="s">
        <v>7212</v>
      </c>
      <c r="P7023" t="s">
        <v>9412</v>
      </c>
    </row>
    <row r="7024" spans="1:16" x14ac:dyDescent="0.35">
      <c r="A7024" t="s">
        <v>6907</v>
      </c>
      <c r="B7024" t="s">
        <v>9443</v>
      </c>
      <c r="C7024" t="s">
        <v>9444</v>
      </c>
      <c r="D7024" t="s">
        <v>3470</v>
      </c>
      <c r="E7024" t="s">
        <v>20</v>
      </c>
      <c r="F7024" t="b">
        <v>0</v>
      </c>
      <c r="G7024" t="s">
        <v>47</v>
      </c>
      <c r="H7024" s="1">
        <v>45768.251689814817</v>
      </c>
      <c r="I7024" t="b">
        <v>0</v>
      </c>
      <c r="J7024" t="b">
        <v>1</v>
      </c>
      <c r="K7024" t="s">
        <v>31</v>
      </c>
      <c r="L7024" t="s">
        <v>22</v>
      </c>
      <c r="M7024">
        <v>145000</v>
      </c>
      <c r="O7024" t="s">
        <v>9445</v>
      </c>
      <c r="P7024" t="s">
        <v>9446</v>
      </c>
    </row>
    <row r="7025" spans="1:16" x14ac:dyDescent="0.35">
      <c r="A7025" t="s">
        <v>6907</v>
      </c>
      <c r="B7025" t="s">
        <v>9447</v>
      </c>
      <c r="C7025" t="s">
        <v>18</v>
      </c>
      <c r="D7025" t="s">
        <v>17442</v>
      </c>
      <c r="E7025" t="s">
        <v>20</v>
      </c>
      <c r="F7025" t="b">
        <v>1</v>
      </c>
      <c r="G7025" t="s">
        <v>9448</v>
      </c>
      <c r="H7025" s="1">
        <v>45768.305960648147</v>
      </c>
      <c r="I7025" t="b">
        <v>1</v>
      </c>
      <c r="J7025" t="b">
        <v>0</v>
      </c>
      <c r="K7025" t="s">
        <v>9448</v>
      </c>
      <c r="L7025" t="s">
        <v>22</v>
      </c>
      <c r="M7025">
        <v>50000</v>
      </c>
      <c r="O7025" t="s">
        <v>9449</v>
      </c>
      <c r="P7025" t="s">
        <v>9450</v>
      </c>
    </row>
    <row r="7026" spans="1:16" x14ac:dyDescent="0.35">
      <c r="A7026" t="s">
        <v>6907</v>
      </c>
      <c r="B7026" t="s">
        <v>9451</v>
      </c>
      <c r="C7026" t="s">
        <v>8327</v>
      </c>
      <c r="D7026" t="s">
        <v>1955</v>
      </c>
      <c r="E7026" t="s">
        <v>91</v>
      </c>
      <c r="F7026" t="b">
        <v>0</v>
      </c>
      <c r="G7026" t="s">
        <v>52</v>
      </c>
      <c r="H7026" s="1">
        <v>45768.543043981481</v>
      </c>
      <c r="I7026" t="b">
        <v>1</v>
      </c>
      <c r="J7026" t="b">
        <v>1</v>
      </c>
      <c r="K7026" t="s">
        <v>31</v>
      </c>
      <c r="L7026" t="s">
        <v>32</v>
      </c>
      <c r="N7026">
        <v>50</v>
      </c>
      <c r="O7026" t="s">
        <v>7193</v>
      </c>
      <c r="P7026" t="s">
        <v>7194</v>
      </c>
    </row>
    <row r="7027" spans="1:16" x14ac:dyDescent="0.35">
      <c r="A7027" t="s">
        <v>6907</v>
      </c>
      <c r="B7027" t="s">
        <v>9452</v>
      </c>
      <c r="C7027" t="s">
        <v>2224</v>
      </c>
      <c r="D7027" t="s">
        <v>3130</v>
      </c>
      <c r="E7027" t="s">
        <v>20</v>
      </c>
      <c r="F7027" t="b">
        <v>0</v>
      </c>
      <c r="G7027" t="s">
        <v>47</v>
      </c>
      <c r="H7027" s="1">
        <v>45768.543576388889</v>
      </c>
      <c r="I7027" t="b">
        <v>0</v>
      </c>
      <c r="J7027" t="b">
        <v>1</v>
      </c>
      <c r="K7027" t="s">
        <v>31</v>
      </c>
      <c r="L7027" t="s">
        <v>22</v>
      </c>
      <c r="M7027">
        <v>121900</v>
      </c>
      <c r="O7027" t="s">
        <v>4669</v>
      </c>
      <c r="P7027" t="s">
        <v>8960</v>
      </c>
    </row>
    <row r="7028" spans="1:16" x14ac:dyDescent="0.35">
      <c r="A7028" t="s">
        <v>6907</v>
      </c>
      <c r="B7028" t="s">
        <v>7025</v>
      </c>
      <c r="C7028" t="s">
        <v>9453</v>
      </c>
      <c r="D7028" t="s">
        <v>110</v>
      </c>
      <c r="E7028" t="s">
        <v>91</v>
      </c>
      <c r="F7028" t="b">
        <v>0</v>
      </c>
      <c r="G7028" t="s">
        <v>47</v>
      </c>
      <c r="H7028" s="1">
        <v>45768.543587962973</v>
      </c>
      <c r="I7028" t="b">
        <v>1</v>
      </c>
      <c r="J7028" t="b">
        <v>1</v>
      </c>
      <c r="K7028" t="s">
        <v>31</v>
      </c>
      <c r="L7028" t="s">
        <v>32</v>
      </c>
      <c r="N7028">
        <v>71.095001220703125</v>
      </c>
      <c r="O7028" t="s">
        <v>9454</v>
      </c>
      <c r="P7028" t="s">
        <v>9455</v>
      </c>
    </row>
    <row r="7029" spans="1:16" x14ac:dyDescent="0.35">
      <c r="A7029" t="s">
        <v>6907</v>
      </c>
      <c r="B7029" t="s">
        <v>9456</v>
      </c>
      <c r="C7029" t="s">
        <v>7206</v>
      </c>
      <c r="D7029" t="s">
        <v>36</v>
      </c>
      <c r="E7029" t="s">
        <v>20</v>
      </c>
      <c r="F7029" t="b">
        <v>0</v>
      </c>
      <c r="G7029" t="s">
        <v>52</v>
      </c>
      <c r="H7029" s="1">
        <v>45768.584849537037</v>
      </c>
      <c r="I7029" t="b">
        <v>1</v>
      </c>
      <c r="J7029" t="b">
        <v>1</v>
      </c>
      <c r="K7029" t="s">
        <v>31</v>
      </c>
      <c r="L7029" t="s">
        <v>22</v>
      </c>
      <c r="M7029">
        <v>130000</v>
      </c>
      <c r="O7029" t="s">
        <v>773</v>
      </c>
      <c r="P7029" t="s">
        <v>9457</v>
      </c>
    </row>
    <row r="7030" spans="1:16" x14ac:dyDescent="0.35">
      <c r="A7030" t="s">
        <v>6907</v>
      </c>
      <c r="B7030" t="s">
        <v>7505</v>
      </c>
      <c r="C7030" t="s">
        <v>1084</v>
      </c>
      <c r="D7030" t="s">
        <v>36</v>
      </c>
      <c r="E7030" t="s">
        <v>20</v>
      </c>
      <c r="F7030" t="b">
        <v>0</v>
      </c>
      <c r="G7030" t="s">
        <v>52</v>
      </c>
      <c r="H7030" s="1">
        <v>45768.626539351862</v>
      </c>
      <c r="I7030" t="b">
        <v>0</v>
      </c>
      <c r="J7030" t="b">
        <v>1</v>
      </c>
      <c r="K7030" t="s">
        <v>31</v>
      </c>
      <c r="L7030" t="s">
        <v>22</v>
      </c>
      <c r="M7030">
        <v>168500</v>
      </c>
      <c r="O7030" t="s">
        <v>9458</v>
      </c>
      <c r="P7030" t="s">
        <v>9459</v>
      </c>
    </row>
    <row r="7031" spans="1:16" x14ac:dyDescent="0.35">
      <c r="A7031" t="s">
        <v>6907</v>
      </c>
      <c r="B7031" t="s">
        <v>7437</v>
      </c>
      <c r="C7031" t="s">
        <v>5998</v>
      </c>
      <c r="D7031" t="s">
        <v>17459</v>
      </c>
      <c r="E7031" t="s">
        <v>91</v>
      </c>
      <c r="F7031" t="b">
        <v>0</v>
      </c>
      <c r="G7031" t="s">
        <v>52</v>
      </c>
      <c r="H7031" s="1">
        <v>45768.709618055553</v>
      </c>
      <c r="I7031" t="b">
        <v>0</v>
      </c>
      <c r="J7031" t="b">
        <v>1</v>
      </c>
      <c r="K7031" t="s">
        <v>31</v>
      </c>
      <c r="L7031" t="s">
        <v>32</v>
      </c>
      <c r="N7031">
        <v>60</v>
      </c>
      <c r="O7031" t="s">
        <v>2096</v>
      </c>
      <c r="P7031" t="s">
        <v>9460</v>
      </c>
    </row>
    <row r="7032" spans="1:16" x14ac:dyDescent="0.35">
      <c r="A7032" t="s">
        <v>6907</v>
      </c>
      <c r="B7032" t="s">
        <v>9461</v>
      </c>
      <c r="C7032" t="s">
        <v>201</v>
      </c>
      <c r="D7032" t="s">
        <v>36</v>
      </c>
      <c r="E7032" t="s">
        <v>20</v>
      </c>
      <c r="F7032" t="b">
        <v>0</v>
      </c>
      <c r="G7032" t="s">
        <v>52</v>
      </c>
      <c r="H7032" s="1">
        <v>45768.709849537037</v>
      </c>
      <c r="I7032" t="b">
        <v>0</v>
      </c>
      <c r="J7032" t="b">
        <v>0</v>
      </c>
      <c r="K7032" t="s">
        <v>31</v>
      </c>
      <c r="L7032" t="s">
        <v>22</v>
      </c>
      <c r="M7032">
        <v>140000</v>
      </c>
      <c r="O7032" t="s">
        <v>3071</v>
      </c>
      <c r="P7032" t="s">
        <v>9462</v>
      </c>
    </row>
    <row r="7033" spans="1:16" x14ac:dyDescent="0.35">
      <c r="A7033" t="s">
        <v>6907</v>
      </c>
      <c r="B7033" t="s">
        <v>9463</v>
      </c>
      <c r="C7033" t="s">
        <v>1301</v>
      </c>
      <c r="D7033" t="s">
        <v>110</v>
      </c>
      <c r="E7033" t="s">
        <v>20</v>
      </c>
      <c r="F7033" t="b">
        <v>0</v>
      </c>
      <c r="G7033" t="s">
        <v>52</v>
      </c>
      <c r="H7033" s="1">
        <v>45768.751342592594</v>
      </c>
      <c r="I7033" t="b">
        <v>0</v>
      </c>
      <c r="J7033" t="b">
        <v>1</v>
      </c>
      <c r="K7033" t="s">
        <v>31</v>
      </c>
      <c r="L7033" t="s">
        <v>22</v>
      </c>
      <c r="M7033">
        <v>87200</v>
      </c>
      <c r="O7033" t="s">
        <v>9464</v>
      </c>
      <c r="P7033" t="s">
        <v>9465</v>
      </c>
    </row>
    <row r="7034" spans="1:16" x14ac:dyDescent="0.35">
      <c r="A7034" t="s">
        <v>6907</v>
      </c>
      <c r="B7034" t="s">
        <v>7049</v>
      </c>
      <c r="C7034" t="s">
        <v>4498</v>
      </c>
      <c r="D7034" t="s">
        <v>110</v>
      </c>
      <c r="E7034" t="s">
        <v>91</v>
      </c>
      <c r="F7034" t="b">
        <v>0</v>
      </c>
      <c r="G7034" t="s">
        <v>52</v>
      </c>
      <c r="H7034" s="1">
        <v>45768.792951388888</v>
      </c>
      <c r="I7034" t="b">
        <v>1</v>
      </c>
      <c r="J7034" t="b">
        <v>1</v>
      </c>
      <c r="K7034" t="s">
        <v>31</v>
      </c>
      <c r="L7034" t="s">
        <v>32</v>
      </c>
      <c r="N7034">
        <v>37</v>
      </c>
      <c r="O7034" t="s">
        <v>1988</v>
      </c>
      <c r="P7034" t="s">
        <v>9466</v>
      </c>
    </row>
    <row r="7035" spans="1:16" x14ac:dyDescent="0.35">
      <c r="A7035" t="s">
        <v>6907</v>
      </c>
      <c r="B7035" t="s">
        <v>9467</v>
      </c>
      <c r="C7035" t="s">
        <v>18</v>
      </c>
      <c r="D7035" t="s">
        <v>36</v>
      </c>
      <c r="E7035" t="s">
        <v>20</v>
      </c>
      <c r="F7035" t="b">
        <v>1</v>
      </c>
      <c r="G7035" t="s">
        <v>52</v>
      </c>
      <c r="H7035" s="1">
        <v>45768.834849537037</v>
      </c>
      <c r="I7035" t="b">
        <v>1</v>
      </c>
      <c r="J7035" t="b">
        <v>1</v>
      </c>
      <c r="K7035" t="s">
        <v>31</v>
      </c>
      <c r="L7035" t="s">
        <v>22</v>
      </c>
      <c r="M7035">
        <v>130000</v>
      </c>
      <c r="O7035" t="s">
        <v>61</v>
      </c>
      <c r="P7035" t="s">
        <v>9468</v>
      </c>
    </row>
    <row r="7036" spans="1:16" x14ac:dyDescent="0.35">
      <c r="A7036" t="s">
        <v>6907</v>
      </c>
      <c r="B7036" t="s">
        <v>9469</v>
      </c>
      <c r="C7036" t="s">
        <v>18</v>
      </c>
      <c r="D7036" t="s">
        <v>1869</v>
      </c>
      <c r="E7036" t="s">
        <v>20</v>
      </c>
      <c r="F7036" t="b">
        <v>1</v>
      </c>
      <c r="G7036" t="s">
        <v>47</v>
      </c>
      <c r="H7036" s="1">
        <v>45768.876805555563</v>
      </c>
      <c r="I7036" t="b">
        <v>1</v>
      </c>
      <c r="J7036" t="b">
        <v>1</v>
      </c>
      <c r="K7036" t="s">
        <v>31</v>
      </c>
      <c r="L7036" t="s">
        <v>22</v>
      </c>
      <c r="M7036">
        <v>132000</v>
      </c>
      <c r="O7036" t="s">
        <v>9470</v>
      </c>
      <c r="P7036" t="s">
        <v>9471</v>
      </c>
    </row>
    <row r="7037" spans="1:16" x14ac:dyDescent="0.35">
      <c r="A7037" t="s">
        <v>6907</v>
      </c>
      <c r="B7037" t="s">
        <v>9472</v>
      </c>
      <c r="C7037" t="s">
        <v>986</v>
      </c>
      <c r="D7037" t="s">
        <v>110</v>
      </c>
      <c r="E7037" t="s">
        <v>760</v>
      </c>
      <c r="F7037" t="b">
        <v>0</v>
      </c>
      <c r="G7037" t="s">
        <v>52</v>
      </c>
      <c r="H7037" s="1">
        <v>45768.917939814812</v>
      </c>
      <c r="I7037" t="b">
        <v>0</v>
      </c>
      <c r="J7037" t="b">
        <v>0</v>
      </c>
      <c r="K7037" t="s">
        <v>31</v>
      </c>
      <c r="L7037" t="s">
        <v>32</v>
      </c>
      <c r="N7037">
        <v>52.5</v>
      </c>
      <c r="O7037" t="s">
        <v>9473</v>
      </c>
      <c r="P7037" t="s">
        <v>9474</v>
      </c>
    </row>
    <row r="7038" spans="1:16" x14ac:dyDescent="0.35">
      <c r="A7038" t="s">
        <v>6907</v>
      </c>
      <c r="B7038" t="s">
        <v>9475</v>
      </c>
      <c r="C7038" t="s">
        <v>261</v>
      </c>
      <c r="D7038" t="s">
        <v>36</v>
      </c>
      <c r="E7038" t="s">
        <v>91</v>
      </c>
      <c r="F7038" t="b">
        <v>0</v>
      </c>
      <c r="G7038" t="s">
        <v>52</v>
      </c>
      <c r="H7038" s="1">
        <v>45768.91815972222</v>
      </c>
      <c r="I7038" t="b">
        <v>0</v>
      </c>
      <c r="J7038" t="b">
        <v>0</v>
      </c>
      <c r="K7038" t="s">
        <v>31</v>
      </c>
      <c r="L7038" t="s">
        <v>32</v>
      </c>
      <c r="N7038">
        <v>75</v>
      </c>
      <c r="O7038" t="s">
        <v>6023</v>
      </c>
      <c r="P7038" t="s">
        <v>9476</v>
      </c>
    </row>
    <row r="7039" spans="1:16" x14ac:dyDescent="0.35">
      <c r="A7039" t="s">
        <v>6907</v>
      </c>
      <c r="B7039" t="s">
        <v>6907</v>
      </c>
      <c r="C7039" t="s">
        <v>1070</v>
      </c>
      <c r="D7039" t="s">
        <v>17459</v>
      </c>
      <c r="E7039" t="s">
        <v>20</v>
      </c>
      <c r="F7039" t="b">
        <v>0</v>
      </c>
      <c r="G7039" t="s">
        <v>52</v>
      </c>
      <c r="H7039" s="1">
        <v>45769.001631944448</v>
      </c>
      <c r="I7039" t="b">
        <v>1</v>
      </c>
      <c r="J7039" t="b">
        <v>0</v>
      </c>
      <c r="K7039" t="s">
        <v>31</v>
      </c>
      <c r="L7039" t="s">
        <v>22</v>
      </c>
      <c r="M7039">
        <v>140000</v>
      </c>
      <c r="O7039" t="s">
        <v>2096</v>
      </c>
      <c r="P7039" t="s">
        <v>6843</v>
      </c>
    </row>
    <row r="7040" spans="1:16" x14ac:dyDescent="0.35">
      <c r="A7040" t="s">
        <v>6907</v>
      </c>
      <c r="B7040" t="s">
        <v>6958</v>
      </c>
      <c r="C7040" t="s">
        <v>9032</v>
      </c>
      <c r="D7040" t="s">
        <v>3470</v>
      </c>
      <c r="E7040" t="s">
        <v>20</v>
      </c>
      <c r="F7040" t="b">
        <v>0</v>
      </c>
      <c r="G7040" t="s">
        <v>52</v>
      </c>
      <c r="H7040" s="1">
        <v>45769.002025462964</v>
      </c>
      <c r="I7040" t="b">
        <v>0</v>
      </c>
      <c r="J7040" t="b">
        <v>1</v>
      </c>
      <c r="K7040" t="s">
        <v>31</v>
      </c>
      <c r="L7040" t="s">
        <v>22</v>
      </c>
      <c r="M7040">
        <v>135000</v>
      </c>
      <c r="O7040" t="s">
        <v>1225</v>
      </c>
      <c r="P7040" t="s">
        <v>7012</v>
      </c>
    </row>
    <row r="7041" spans="1:16" x14ac:dyDescent="0.35">
      <c r="A7041" t="s">
        <v>6907</v>
      </c>
      <c r="B7041" t="s">
        <v>7673</v>
      </c>
      <c r="C7041" t="s">
        <v>2117</v>
      </c>
      <c r="D7041" t="s">
        <v>115</v>
      </c>
      <c r="E7041" t="s">
        <v>20</v>
      </c>
      <c r="F7041" t="b">
        <v>0</v>
      </c>
      <c r="G7041" t="s">
        <v>47</v>
      </c>
      <c r="H7041" s="1">
        <v>45769.002152777779</v>
      </c>
      <c r="I7041" t="b">
        <v>0</v>
      </c>
      <c r="J7041" t="b">
        <v>0</v>
      </c>
      <c r="K7041" t="s">
        <v>31</v>
      </c>
      <c r="L7041" t="s">
        <v>22</v>
      </c>
      <c r="M7041">
        <v>189000</v>
      </c>
      <c r="O7041" t="s">
        <v>8765</v>
      </c>
      <c r="P7041" t="s">
        <v>8766</v>
      </c>
    </row>
    <row r="7042" spans="1:16" x14ac:dyDescent="0.35">
      <c r="A7042" t="s">
        <v>6907</v>
      </c>
      <c r="B7042" t="s">
        <v>9477</v>
      </c>
      <c r="C7042" t="s">
        <v>9478</v>
      </c>
      <c r="D7042" t="s">
        <v>3470</v>
      </c>
      <c r="E7042" t="s">
        <v>20</v>
      </c>
      <c r="F7042" t="b">
        <v>0</v>
      </c>
      <c r="G7042" t="s">
        <v>30</v>
      </c>
      <c r="H7042" s="1">
        <v>45769.003472222219</v>
      </c>
      <c r="I7042" t="b">
        <v>0</v>
      </c>
      <c r="J7042" t="b">
        <v>0</v>
      </c>
      <c r="K7042" t="s">
        <v>31</v>
      </c>
      <c r="L7042" t="s">
        <v>22</v>
      </c>
      <c r="M7042">
        <v>100000</v>
      </c>
      <c r="O7042" t="s">
        <v>1123</v>
      </c>
      <c r="P7042" t="s">
        <v>9479</v>
      </c>
    </row>
    <row r="7043" spans="1:16" x14ac:dyDescent="0.35">
      <c r="A7043" t="s">
        <v>6907</v>
      </c>
      <c r="B7043" t="s">
        <v>7620</v>
      </c>
      <c r="C7043" t="s">
        <v>7621</v>
      </c>
      <c r="D7043" t="s">
        <v>249</v>
      </c>
      <c r="E7043" t="s">
        <v>20</v>
      </c>
      <c r="F7043" t="b">
        <v>0</v>
      </c>
      <c r="G7043" t="s">
        <v>105</v>
      </c>
      <c r="H7043" s="1">
        <v>45769.00409722222</v>
      </c>
      <c r="I7043" t="b">
        <v>0</v>
      </c>
      <c r="J7043" t="b">
        <v>0</v>
      </c>
      <c r="K7043" t="s">
        <v>105</v>
      </c>
      <c r="L7043" t="s">
        <v>22</v>
      </c>
      <c r="M7043">
        <v>68730</v>
      </c>
      <c r="O7043" t="s">
        <v>1324</v>
      </c>
      <c r="P7043" t="s">
        <v>7622</v>
      </c>
    </row>
    <row r="7044" spans="1:16" x14ac:dyDescent="0.35">
      <c r="A7044" t="s">
        <v>6907</v>
      </c>
      <c r="B7044" t="s">
        <v>9480</v>
      </c>
      <c r="C7044" t="s">
        <v>56</v>
      </c>
      <c r="D7044" t="s">
        <v>36</v>
      </c>
      <c r="E7044" t="s">
        <v>20</v>
      </c>
      <c r="F7044" t="b">
        <v>0</v>
      </c>
      <c r="G7044" t="s">
        <v>52</v>
      </c>
      <c r="H7044" s="1">
        <v>45769.542928240742</v>
      </c>
      <c r="I7044" t="b">
        <v>0</v>
      </c>
      <c r="J7044" t="b">
        <v>1</v>
      </c>
      <c r="K7044" t="s">
        <v>31</v>
      </c>
      <c r="L7044" t="s">
        <v>22</v>
      </c>
      <c r="M7044">
        <v>138100</v>
      </c>
      <c r="O7044" t="s">
        <v>9481</v>
      </c>
      <c r="P7044" t="s">
        <v>9482</v>
      </c>
    </row>
    <row r="7045" spans="1:16" x14ac:dyDescent="0.35">
      <c r="A7045" t="s">
        <v>6907</v>
      </c>
      <c r="B7045" t="s">
        <v>9483</v>
      </c>
      <c r="C7045" t="s">
        <v>1228</v>
      </c>
      <c r="D7045" t="s">
        <v>269</v>
      </c>
      <c r="E7045" t="s">
        <v>91</v>
      </c>
      <c r="F7045" t="b">
        <v>0</v>
      </c>
      <c r="G7045" t="s">
        <v>52</v>
      </c>
      <c r="H7045" s="1">
        <v>45769.543229166673</v>
      </c>
      <c r="I7045" t="b">
        <v>1</v>
      </c>
      <c r="J7045" t="b">
        <v>0</v>
      </c>
      <c r="K7045" t="s">
        <v>31</v>
      </c>
      <c r="L7045" t="s">
        <v>32</v>
      </c>
      <c r="N7045">
        <v>40</v>
      </c>
      <c r="O7045" t="s">
        <v>9484</v>
      </c>
      <c r="P7045" t="s">
        <v>9485</v>
      </c>
    </row>
    <row r="7046" spans="1:16" x14ac:dyDescent="0.35">
      <c r="A7046" t="s">
        <v>6907</v>
      </c>
      <c r="B7046" t="s">
        <v>9486</v>
      </c>
      <c r="C7046" t="s">
        <v>9487</v>
      </c>
      <c r="D7046" t="s">
        <v>110</v>
      </c>
      <c r="E7046" t="s">
        <v>20</v>
      </c>
      <c r="F7046" t="b">
        <v>0</v>
      </c>
      <c r="G7046" t="s">
        <v>47</v>
      </c>
      <c r="H7046" s="1">
        <v>45769.710231481477</v>
      </c>
      <c r="I7046" t="b">
        <v>0</v>
      </c>
      <c r="J7046" t="b">
        <v>1</v>
      </c>
      <c r="K7046" t="s">
        <v>31</v>
      </c>
      <c r="L7046" t="s">
        <v>22</v>
      </c>
      <c r="M7046">
        <v>75000</v>
      </c>
      <c r="O7046" t="s">
        <v>9488</v>
      </c>
      <c r="P7046" t="s">
        <v>9489</v>
      </c>
    </row>
    <row r="7047" spans="1:16" x14ac:dyDescent="0.35">
      <c r="A7047" t="s">
        <v>6907</v>
      </c>
      <c r="B7047" t="s">
        <v>7811</v>
      </c>
      <c r="C7047" t="s">
        <v>2330</v>
      </c>
      <c r="D7047" t="s">
        <v>295</v>
      </c>
      <c r="E7047" t="s">
        <v>20</v>
      </c>
      <c r="F7047" t="b">
        <v>0</v>
      </c>
      <c r="G7047" t="s">
        <v>52</v>
      </c>
      <c r="H7047" s="1">
        <v>45769.710601851853</v>
      </c>
      <c r="I7047" t="b">
        <v>0</v>
      </c>
      <c r="J7047" t="b">
        <v>1</v>
      </c>
      <c r="K7047" t="s">
        <v>31</v>
      </c>
      <c r="L7047" t="s">
        <v>22</v>
      </c>
      <c r="M7047">
        <v>165000</v>
      </c>
      <c r="O7047" t="s">
        <v>6685</v>
      </c>
      <c r="P7047" t="s">
        <v>7812</v>
      </c>
    </row>
    <row r="7048" spans="1:16" x14ac:dyDescent="0.35">
      <c r="A7048" t="s">
        <v>6907</v>
      </c>
      <c r="B7048" t="s">
        <v>7025</v>
      </c>
      <c r="C7048" t="s">
        <v>7976</v>
      </c>
      <c r="D7048" t="s">
        <v>249</v>
      </c>
      <c r="E7048" t="s">
        <v>20</v>
      </c>
      <c r="F7048" t="b">
        <v>0</v>
      </c>
      <c r="G7048" t="s">
        <v>948</v>
      </c>
      <c r="H7048" s="1">
        <v>45769.882592592592</v>
      </c>
      <c r="I7048" t="b">
        <v>0</v>
      </c>
      <c r="J7048" t="b">
        <v>0</v>
      </c>
      <c r="K7048" t="s">
        <v>948</v>
      </c>
      <c r="L7048" t="s">
        <v>22</v>
      </c>
      <c r="M7048">
        <v>83999.5</v>
      </c>
      <c r="O7048" t="s">
        <v>7988</v>
      </c>
      <c r="P7048" t="s">
        <v>7989</v>
      </c>
    </row>
    <row r="7049" spans="1:16" x14ac:dyDescent="0.35">
      <c r="A7049" t="s">
        <v>6907</v>
      </c>
      <c r="B7049" t="s">
        <v>9073</v>
      </c>
      <c r="C7049" t="s">
        <v>193</v>
      </c>
      <c r="D7049" t="s">
        <v>36</v>
      </c>
      <c r="E7049" t="s">
        <v>20</v>
      </c>
      <c r="F7049" t="b">
        <v>0</v>
      </c>
      <c r="G7049" t="s">
        <v>52</v>
      </c>
      <c r="H7049" s="1">
        <v>45769.960069444453</v>
      </c>
      <c r="I7049" t="b">
        <v>0</v>
      </c>
      <c r="J7049" t="b">
        <v>1</v>
      </c>
      <c r="K7049" t="s">
        <v>31</v>
      </c>
      <c r="L7049" t="s">
        <v>22</v>
      </c>
      <c r="M7049">
        <v>162000</v>
      </c>
      <c r="O7049" t="s">
        <v>607</v>
      </c>
      <c r="P7049" t="s">
        <v>9490</v>
      </c>
    </row>
    <row r="7050" spans="1:16" x14ac:dyDescent="0.35">
      <c r="A7050" t="s">
        <v>6907</v>
      </c>
      <c r="B7050" t="s">
        <v>6907</v>
      </c>
      <c r="C7050" t="s">
        <v>1070</v>
      </c>
      <c r="D7050" t="s">
        <v>17459</v>
      </c>
      <c r="E7050" t="s">
        <v>20</v>
      </c>
      <c r="F7050" t="b">
        <v>0</v>
      </c>
      <c r="G7050" t="s">
        <v>52</v>
      </c>
      <c r="H7050" s="1">
        <v>45770.001631944448</v>
      </c>
      <c r="I7050" t="b">
        <v>1</v>
      </c>
      <c r="J7050" t="b">
        <v>0</v>
      </c>
      <c r="K7050" t="s">
        <v>31</v>
      </c>
      <c r="L7050" t="s">
        <v>22</v>
      </c>
      <c r="M7050">
        <v>140000</v>
      </c>
      <c r="O7050" t="s">
        <v>2096</v>
      </c>
      <c r="P7050" t="s">
        <v>6843</v>
      </c>
    </row>
    <row r="7051" spans="1:16" x14ac:dyDescent="0.35">
      <c r="A7051" t="s">
        <v>6907</v>
      </c>
      <c r="B7051" t="s">
        <v>6958</v>
      </c>
      <c r="C7051" t="s">
        <v>9032</v>
      </c>
      <c r="D7051" t="s">
        <v>3470</v>
      </c>
      <c r="E7051" t="s">
        <v>20</v>
      </c>
      <c r="F7051" t="b">
        <v>0</v>
      </c>
      <c r="G7051" t="s">
        <v>52</v>
      </c>
      <c r="H7051" s="1">
        <v>45770.002025462964</v>
      </c>
      <c r="I7051" t="b">
        <v>0</v>
      </c>
      <c r="J7051" t="b">
        <v>1</v>
      </c>
      <c r="K7051" t="s">
        <v>31</v>
      </c>
      <c r="L7051" t="s">
        <v>22</v>
      </c>
      <c r="M7051">
        <v>135000</v>
      </c>
      <c r="O7051" t="s">
        <v>1225</v>
      </c>
      <c r="P7051" t="s">
        <v>7012</v>
      </c>
    </row>
    <row r="7052" spans="1:16" x14ac:dyDescent="0.35">
      <c r="A7052" t="s">
        <v>6907</v>
      </c>
      <c r="B7052" t="s">
        <v>7673</v>
      </c>
      <c r="C7052" t="s">
        <v>2117</v>
      </c>
      <c r="D7052" t="s">
        <v>115</v>
      </c>
      <c r="E7052" t="s">
        <v>20</v>
      </c>
      <c r="F7052" t="b">
        <v>0</v>
      </c>
      <c r="G7052" t="s">
        <v>47</v>
      </c>
      <c r="H7052" s="1">
        <v>45770.002152777779</v>
      </c>
      <c r="I7052" t="b">
        <v>0</v>
      </c>
      <c r="J7052" t="b">
        <v>0</v>
      </c>
      <c r="K7052" t="s">
        <v>31</v>
      </c>
      <c r="L7052" t="s">
        <v>22</v>
      </c>
      <c r="M7052">
        <v>189000</v>
      </c>
      <c r="O7052" t="s">
        <v>8765</v>
      </c>
      <c r="P7052" t="s">
        <v>8766</v>
      </c>
    </row>
    <row r="7053" spans="1:16" x14ac:dyDescent="0.35">
      <c r="A7053" t="s">
        <v>6907</v>
      </c>
      <c r="B7053" t="s">
        <v>9477</v>
      </c>
      <c r="C7053" t="s">
        <v>9478</v>
      </c>
      <c r="D7053" t="s">
        <v>3470</v>
      </c>
      <c r="E7053" t="s">
        <v>20</v>
      </c>
      <c r="F7053" t="b">
        <v>0</v>
      </c>
      <c r="G7053" t="s">
        <v>30</v>
      </c>
      <c r="H7053" s="1">
        <v>45770.003472222219</v>
      </c>
      <c r="I7053" t="b">
        <v>0</v>
      </c>
      <c r="J7053" t="b">
        <v>0</v>
      </c>
      <c r="K7053" t="s">
        <v>31</v>
      </c>
      <c r="L7053" t="s">
        <v>22</v>
      </c>
      <c r="M7053">
        <v>100000</v>
      </c>
      <c r="O7053" t="s">
        <v>1123</v>
      </c>
      <c r="P7053" t="s">
        <v>9479</v>
      </c>
    </row>
    <row r="7054" spans="1:16" x14ac:dyDescent="0.35">
      <c r="A7054" t="s">
        <v>6907</v>
      </c>
      <c r="B7054" t="s">
        <v>7620</v>
      </c>
      <c r="C7054" t="s">
        <v>7621</v>
      </c>
      <c r="D7054" t="s">
        <v>249</v>
      </c>
      <c r="E7054" t="s">
        <v>20</v>
      </c>
      <c r="F7054" t="b">
        <v>0</v>
      </c>
      <c r="G7054" t="s">
        <v>105</v>
      </c>
      <c r="H7054" s="1">
        <v>45770.00409722222</v>
      </c>
      <c r="I7054" t="b">
        <v>0</v>
      </c>
      <c r="J7054" t="b">
        <v>0</v>
      </c>
      <c r="K7054" t="s">
        <v>105</v>
      </c>
      <c r="L7054" t="s">
        <v>22</v>
      </c>
      <c r="M7054">
        <v>68730</v>
      </c>
      <c r="O7054" t="s">
        <v>1324</v>
      </c>
      <c r="P7054" t="s">
        <v>7622</v>
      </c>
    </row>
    <row r="7055" spans="1:16" x14ac:dyDescent="0.35">
      <c r="A7055" t="s">
        <v>6907</v>
      </c>
      <c r="B7055" t="s">
        <v>7073</v>
      </c>
      <c r="C7055" t="s">
        <v>7074</v>
      </c>
      <c r="D7055" t="s">
        <v>29</v>
      </c>
      <c r="E7055" t="s">
        <v>296</v>
      </c>
      <c r="F7055" t="b">
        <v>0</v>
      </c>
      <c r="G7055" t="s">
        <v>43</v>
      </c>
      <c r="H7055" s="1">
        <v>45770.418506944443</v>
      </c>
      <c r="I7055" t="b">
        <v>0</v>
      </c>
      <c r="J7055" t="b">
        <v>1</v>
      </c>
      <c r="K7055" t="s">
        <v>31</v>
      </c>
      <c r="L7055" t="s">
        <v>22</v>
      </c>
      <c r="M7055">
        <v>165000</v>
      </c>
      <c r="O7055" t="s">
        <v>1225</v>
      </c>
      <c r="P7055" t="s">
        <v>7006</v>
      </c>
    </row>
    <row r="7056" spans="1:16" x14ac:dyDescent="0.35">
      <c r="A7056" t="s">
        <v>6907</v>
      </c>
      <c r="B7056" t="s">
        <v>9480</v>
      </c>
      <c r="C7056" t="s">
        <v>56</v>
      </c>
      <c r="D7056" t="s">
        <v>36</v>
      </c>
      <c r="E7056" t="s">
        <v>20</v>
      </c>
      <c r="F7056" t="b">
        <v>0</v>
      </c>
      <c r="G7056" t="s">
        <v>52</v>
      </c>
      <c r="H7056" s="1">
        <v>45770.542928240742</v>
      </c>
      <c r="I7056" t="b">
        <v>0</v>
      </c>
      <c r="J7056" t="b">
        <v>1</v>
      </c>
      <c r="K7056" t="s">
        <v>31</v>
      </c>
      <c r="L7056" t="s">
        <v>22</v>
      </c>
      <c r="M7056">
        <v>138100</v>
      </c>
      <c r="O7056" t="s">
        <v>9481</v>
      </c>
      <c r="P7056" t="s">
        <v>9482</v>
      </c>
    </row>
    <row r="7057" spans="1:16" x14ac:dyDescent="0.35">
      <c r="A7057" t="s">
        <v>6907</v>
      </c>
      <c r="B7057" t="s">
        <v>9483</v>
      </c>
      <c r="C7057" t="s">
        <v>1228</v>
      </c>
      <c r="D7057" t="s">
        <v>269</v>
      </c>
      <c r="E7057" t="s">
        <v>91</v>
      </c>
      <c r="F7057" t="b">
        <v>0</v>
      </c>
      <c r="G7057" t="s">
        <v>52</v>
      </c>
      <c r="H7057" s="1">
        <v>45770.543229166673</v>
      </c>
      <c r="I7057" t="b">
        <v>1</v>
      </c>
      <c r="J7057" t="b">
        <v>0</v>
      </c>
      <c r="K7057" t="s">
        <v>31</v>
      </c>
      <c r="L7057" t="s">
        <v>32</v>
      </c>
      <c r="N7057">
        <v>40</v>
      </c>
      <c r="O7057" t="s">
        <v>9484</v>
      </c>
      <c r="P7057" t="s">
        <v>9485</v>
      </c>
    </row>
    <row r="7058" spans="1:16" x14ac:dyDescent="0.35">
      <c r="A7058" t="s">
        <v>6907</v>
      </c>
      <c r="B7058" t="s">
        <v>9486</v>
      </c>
      <c r="C7058" t="s">
        <v>9487</v>
      </c>
      <c r="D7058" t="s">
        <v>110</v>
      </c>
      <c r="E7058" t="s">
        <v>20</v>
      </c>
      <c r="F7058" t="b">
        <v>0</v>
      </c>
      <c r="G7058" t="s">
        <v>47</v>
      </c>
      <c r="H7058" s="1">
        <v>45770.710231481477</v>
      </c>
      <c r="I7058" t="b">
        <v>0</v>
      </c>
      <c r="J7058" t="b">
        <v>1</v>
      </c>
      <c r="K7058" t="s">
        <v>31</v>
      </c>
      <c r="L7058" t="s">
        <v>22</v>
      </c>
      <c r="M7058">
        <v>75000</v>
      </c>
      <c r="O7058" t="s">
        <v>9488</v>
      </c>
      <c r="P7058" t="s">
        <v>9489</v>
      </c>
    </row>
    <row r="7059" spans="1:16" x14ac:dyDescent="0.35">
      <c r="A7059" t="s">
        <v>6907</v>
      </c>
      <c r="B7059" t="s">
        <v>7811</v>
      </c>
      <c r="C7059" t="s">
        <v>2330</v>
      </c>
      <c r="D7059" t="s">
        <v>295</v>
      </c>
      <c r="E7059" t="s">
        <v>20</v>
      </c>
      <c r="F7059" t="b">
        <v>0</v>
      </c>
      <c r="G7059" t="s">
        <v>52</v>
      </c>
      <c r="H7059" s="1">
        <v>45770.710601851853</v>
      </c>
      <c r="I7059" t="b">
        <v>0</v>
      </c>
      <c r="J7059" t="b">
        <v>1</v>
      </c>
      <c r="K7059" t="s">
        <v>31</v>
      </c>
      <c r="L7059" t="s">
        <v>22</v>
      </c>
      <c r="M7059">
        <v>165000</v>
      </c>
      <c r="O7059" t="s">
        <v>6685</v>
      </c>
      <c r="P7059" t="s">
        <v>7812</v>
      </c>
    </row>
    <row r="7060" spans="1:16" x14ac:dyDescent="0.35">
      <c r="A7060" t="s">
        <v>6907</v>
      </c>
      <c r="B7060" t="s">
        <v>8376</v>
      </c>
      <c r="C7060" t="s">
        <v>2284</v>
      </c>
      <c r="D7060" t="s">
        <v>573</v>
      </c>
      <c r="E7060" t="s">
        <v>20</v>
      </c>
      <c r="F7060" t="b">
        <v>0</v>
      </c>
      <c r="G7060" t="s">
        <v>171</v>
      </c>
      <c r="H7060" s="1">
        <v>45770.768310185187</v>
      </c>
      <c r="I7060" t="b">
        <v>0</v>
      </c>
      <c r="J7060" t="b">
        <v>1</v>
      </c>
      <c r="K7060" t="s">
        <v>31</v>
      </c>
      <c r="L7060" t="s">
        <v>32</v>
      </c>
      <c r="N7060">
        <v>61.159996032714837</v>
      </c>
      <c r="O7060" t="s">
        <v>4884</v>
      </c>
      <c r="P7060" t="s">
        <v>8377</v>
      </c>
    </row>
    <row r="7061" spans="1:16" x14ac:dyDescent="0.35">
      <c r="A7061" t="s">
        <v>6907</v>
      </c>
      <c r="B7061" t="s">
        <v>7025</v>
      </c>
      <c r="C7061" t="s">
        <v>7976</v>
      </c>
      <c r="D7061" t="s">
        <v>249</v>
      </c>
      <c r="E7061" t="s">
        <v>20</v>
      </c>
      <c r="F7061" t="b">
        <v>0</v>
      </c>
      <c r="G7061" t="s">
        <v>948</v>
      </c>
      <c r="H7061" s="1">
        <v>45770.882592592592</v>
      </c>
      <c r="I7061" t="b">
        <v>0</v>
      </c>
      <c r="J7061" t="b">
        <v>0</v>
      </c>
      <c r="K7061" t="s">
        <v>948</v>
      </c>
      <c r="L7061" t="s">
        <v>22</v>
      </c>
      <c r="M7061">
        <v>83999.5</v>
      </c>
      <c r="O7061" t="s">
        <v>7988</v>
      </c>
      <c r="P7061" t="s">
        <v>7989</v>
      </c>
    </row>
    <row r="7062" spans="1:16" x14ac:dyDescent="0.35">
      <c r="A7062" t="s">
        <v>6907</v>
      </c>
      <c r="B7062" t="s">
        <v>9073</v>
      </c>
      <c r="C7062" t="s">
        <v>193</v>
      </c>
      <c r="D7062" t="s">
        <v>36</v>
      </c>
      <c r="E7062" t="s">
        <v>20</v>
      </c>
      <c r="F7062" t="b">
        <v>0</v>
      </c>
      <c r="G7062" t="s">
        <v>52</v>
      </c>
      <c r="H7062" s="1">
        <v>45770.960069444453</v>
      </c>
      <c r="I7062" t="b">
        <v>0</v>
      </c>
      <c r="J7062" t="b">
        <v>1</v>
      </c>
      <c r="K7062" t="s">
        <v>31</v>
      </c>
      <c r="L7062" t="s">
        <v>22</v>
      </c>
      <c r="M7062">
        <v>162000</v>
      </c>
      <c r="O7062" t="s">
        <v>607</v>
      </c>
      <c r="P7062" t="s">
        <v>9490</v>
      </c>
    </row>
    <row r="7063" spans="1:16" x14ac:dyDescent="0.35">
      <c r="A7063" t="s">
        <v>6907</v>
      </c>
      <c r="B7063" t="s">
        <v>6907</v>
      </c>
      <c r="C7063" t="s">
        <v>1070</v>
      </c>
      <c r="D7063" t="s">
        <v>17459</v>
      </c>
      <c r="E7063" t="s">
        <v>20</v>
      </c>
      <c r="F7063" t="b">
        <v>0</v>
      </c>
      <c r="G7063" t="s">
        <v>52</v>
      </c>
      <c r="H7063" s="1">
        <v>45771.001631944448</v>
      </c>
      <c r="I7063" t="b">
        <v>1</v>
      </c>
      <c r="J7063" t="b">
        <v>0</v>
      </c>
      <c r="K7063" t="s">
        <v>31</v>
      </c>
      <c r="L7063" t="s">
        <v>22</v>
      </c>
      <c r="M7063">
        <v>140000</v>
      </c>
      <c r="O7063" t="s">
        <v>2096</v>
      </c>
      <c r="P7063" t="s">
        <v>6843</v>
      </c>
    </row>
    <row r="7064" spans="1:16" x14ac:dyDescent="0.35">
      <c r="A7064" t="s">
        <v>6907</v>
      </c>
      <c r="B7064" t="s">
        <v>6958</v>
      </c>
      <c r="C7064" t="s">
        <v>9032</v>
      </c>
      <c r="D7064" t="s">
        <v>3470</v>
      </c>
      <c r="E7064" t="s">
        <v>20</v>
      </c>
      <c r="F7064" t="b">
        <v>0</v>
      </c>
      <c r="G7064" t="s">
        <v>52</v>
      </c>
      <c r="H7064" s="1">
        <v>45771.002025462964</v>
      </c>
      <c r="I7064" t="b">
        <v>0</v>
      </c>
      <c r="J7064" t="b">
        <v>1</v>
      </c>
      <c r="K7064" t="s">
        <v>31</v>
      </c>
      <c r="L7064" t="s">
        <v>22</v>
      </c>
      <c r="M7064">
        <v>135000</v>
      </c>
      <c r="O7064" t="s">
        <v>1225</v>
      </c>
      <c r="P7064" t="s">
        <v>7012</v>
      </c>
    </row>
    <row r="7065" spans="1:16" x14ac:dyDescent="0.35">
      <c r="A7065" t="s">
        <v>6907</v>
      </c>
      <c r="B7065" t="s">
        <v>7673</v>
      </c>
      <c r="C7065" t="s">
        <v>2117</v>
      </c>
      <c r="D7065" t="s">
        <v>115</v>
      </c>
      <c r="E7065" t="s">
        <v>20</v>
      </c>
      <c r="F7065" t="b">
        <v>0</v>
      </c>
      <c r="G7065" t="s">
        <v>47</v>
      </c>
      <c r="H7065" s="1">
        <v>45771.002152777779</v>
      </c>
      <c r="I7065" t="b">
        <v>0</v>
      </c>
      <c r="J7065" t="b">
        <v>0</v>
      </c>
      <c r="K7065" t="s">
        <v>31</v>
      </c>
      <c r="L7065" t="s">
        <v>22</v>
      </c>
      <c r="M7065">
        <v>189000</v>
      </c>
      <c r="O7065" t="s">
        <v>8765</v>
      </c>
      <c r="P7065" t="s">
        <v>8766</v>
      </c>
    </row>
    <row r="7066" spans="1:16" x14ac:dyDescent="0.35">
      <c r="A7066" t="s">
        <v>6907</v>
      </c>
      <c r="B7066" t="s">
        <v>9477</v>
      </c>
      <c r="C7066" t="s">
        <v>9478</v>
      </c>
      <c r="D7066" t="s">
        <v>3470</v>
      </c>
      <c r="E7066" t="s">
        <v>20</v>
      </c>
      <c r="F7066" t="b">
        <v>0</v>
      </c>
      <c r="G7066" t="s">
        <v>30</v>
      </c>
      <c r="H7066" s="1">
        <v>45771.003472222219</v>
      </c>
      <c r="I7066" t="b">
        <v>0</v>
      </c>
      <c r="J7066" t="b">
        <v>0</v>
      </c>
      <c r="K7066" t="s">
        <v>31</v>
      </c>
      <c r="L7066" t="s">
        <v>22</v>
      </c>
      <c r="M7066">
        <v>100000</v>
      </c>
      <c r="O7066" t="s">
        <v>1123</v>
      </c>
      <c r="P7066" t="s">
        <v>9479</v>
      </c>
    </row>
    <row r="7067" spans="1:16" x14ac:dyDescent="0.35">
      <c r="A7067" t="s">
        <v>6907</v>
      </c>
      <c r="B7067" t="s">
        <v>7620</v>
      </c>
      <c r="C7067" t="s">
        <v>7621</v>
      </c>
      <c r="D7067" t="s">
        <v>249</v>
      </c>
      <c r="E7067" t="s">
        <v>20</v>
      </c>
      <c r="F7067" t="b">
        <v>0</v>
      </c>
      <c r="G7067" t="s">
        <v>105</v>
      </c>
      <c r="H7067" s="1">
        <v>45771.00409722222</v>
      </c>
      <c r="I7067" t="b">
        <v>0</v>
      </c>
      <c r="J7067" t="b">
        <v>0</v>
      </c>
      <c r="K7067" t="s">
        <v>105</v>
      </c>
      <c r="L7067" t="s">
        <v>22</v>
      </c>
      <c r="M7067">
        <v>68730</v>
      </c>
      <c r="O7067" t="s">
        <v>1324</v>
      </c>
      <c r="P7067" t="s">
        <v>7622</v>
      </c>
    </row>
    <row r="7068" spans="1:16" x14ac:dyDescent="0.35">
      <c r="A7068" t="s">
        <v>6907</v>
      </c>
      <c r="B7068" t="s">
        <v>7073</v>
      </c>
      <c r="C7068" t="s">
        <v>7074</v>
      </c>
      <c r="D7068" t="s">
        <v>29</v>
      </c>
      <c r="E7068" t="s">
        <v>296</v>
      </c>
      <c r="F7068" t="b">
        <v>0</v>
      </c>
      <c r="G7068" t="s">
        <v>43</v>
      </c>
      <c r="H7068" s="1">
        <v>45771.418506944443</v>
      </c>
      <c r="I7068" t="b">
        <v>0</v>
      </c>
      <c r="J7068" t="b">
        <v>1</v>
      </c>
      <c r="K7068" t="s">
        <v>31</v>
      </c>
      <c r="L7068" t="s">
        <v>22</v>
      </c>
      <c r="M7068">
        <v>165000</v>
      </c>
      <c r="O7068" t="s">
        <v>1225</v>
      </c>
      <c r="P7068" t="s">
        <v>7006</v>
      </c>
    </row>
    <row r="7069" spans="1:16" x14ac:dyDescent="0.35">
      <c r="A7069" t="s">
        <v>6907</v>
      </c>
      <c r="B7069" t="s">
        <v>9480</v>
      </c>
      <c r="C7069" t="s">
        <v>56</v>
      </c>
      <c r="D7069" t="s">
        <v>36</v>
      </c>
      <c r="E7069" t="s">
        <v>20</v>
      </c>
      <c r="F7069" t="b">
        <v>0</v>
      </c>
      <c r="G7069" t="s">
        <v>52</v>
      </c>
      <c r="H7069" s="1">
        <v>45771.542928240742</v>
      </c>
      <c r="I7069" t="b">
        <v>0</v>
      </c>
      <c r="J7069" t="b">
        <v>1</v>
      </c>
      <c r="K7069" t="s">
        <v>31</v>
      </c>
      <c r="L7069" t="s">
        <v>22</v>
      </c>
      <c r="M7069">
        <v>138100</v>
      </c>
      <c r="O7069" t="s">
        <v>9481</v>
      </c>
      <c r="P7069" t="s">
        <v>9482</v>
      </c>
    </row>
    <row r="7070" spans="1:16" x14ac:dyDescent="0.35">
      <c r="A7070" t="s">
        <v>6907</v>
      </c>
      <c r="B7070" t="s">
        <v>9483</v>
      </c>
      <c r="C7070" t="s">
        <v>1228</v>
      </c>
      <c r="D7070" t="s">
        <v>269</v>
      </c>
      <c r="E7070" t="s">
        <v>91</v>
      </c>
      <c r="F7070" t="b">
        <v>0</v>
      </c>
      <c r="G7070" t="s">
        <v>52</v>
      </c>
      <c r="H7070" s="1">
        <v>45771.543229166673</v>
      </c>
      <c r="I7070" t="b">
        <v>1</v>
      </c>
      <c r="J7070" t="b">
        <v>0</v>
      </c>
      <c r="K7070" t="s">
        <v>31</v>
      </c>
      <c r="L7070" t="s">
        <v>32</v>
      </c>
      <c r="N7070">
        <v>40</v>
      </c>
      <c r="O7070" t="s">
        <v>9484</v>
      </c>
      <c r="P7070" t="s">
        <v>9485</v>
      </c>
    </row>
    <row r="7071" spans="1:16" x14ac:dyDescent="0.35">
      <c r="A7071" t="s">
        <v>6907</v>
      </c>
      <c r="B7071" t="s">
        <v>9486</v>
      </c>
      <c r="C7071" t="s">
        <v>9487</v>
      </c>
      <c r="D7071" t="s">
        <v>110</v>
      </c>
      <c r="E7071" t="s">
        <v>20</v>
      </c>
      <c r="F7071" t="b">
        <v>0</v>
      </c>
      <c r="G7071" t="s">
        <v>47</v>
      </c>
      <c r="H7071" s="1">
        <v>45771.710231481477</v>
      </c>
      <c r="I7071" t="b">
        <v>0</v>
      </c>
      <c r="J7071" t="b">
        <v>1</v>
      </c>
      <c r="K7071" t="s">
        <v>31</v>
      </c>
      <c r="L7071" t="s">
        <v>22</v>
      </c>
      <c r="M7071">
        <v>75000</v>
      </c>
      <c r="O7071" t="s">
        <v>9488</v>
      </c>
      <c r="P7071" t="s">
        <v>9489</v>
      </c>
    </row>
    <row r="7072" spans="1:16" x14ac:dyDescent="0.35">
      <c r="A7072" t="s">
        <v>6907</v>
      </c>
      <c r="B7072" t="s">
        <v>7811</v>
      </c>
      <c r="C7072" t="s">
        <v>2330</v>
      </c>
      <c r="D7072" t="s">
        <v>295</v>
      </c>
      <c r="E7072" t="s">
        <v>20</v>
      </c>
      <c r="F7072" t="b">
        <v>0</v>
      </c>
      <c r="G7072" t="s">
        <v>52</v>
      </c>
      <c r="H7072" s="1">
        <v>45771.710601851853</v>
      </c>
      <c r="I7072" t="b">
        <v>0</v>
      </c>
      <c r="J7072" t="b">
        <v>1</v>
      </c>
      <c r="K7072" t="s">
        <v>31</v>
      </c>
      <c r="L7072" t="s">
        <v>22</v>
      </c>
      <c r="M7072">
        <v>165000</v>
      </c>
      <c r="O7072" t="s">
        <v>6685</v>
      </c>
      <c r="P7072" t="s">
        <v>7812</v>
      </c>
    </row>
    <row r="7073" spans="1:16" x14ac:dyDescent="0.35">
      <c r="A7073" t="s">
        <v>6907</v>
      </c>
      <c r="B7073" t="s">
        <v>8376</v>
      </c>
      <c r="C7073" t="s">
        <v>2284</v>
      </c>
      <c r="D7073" t="s">
        <v>573</v>
      </c>
      <c r="E7073" t="s">
        <v>20</v>
      </c>
      <c r="F7073" t="b">
        <v>0</v>
      </c>
      <c r="G7073" t="s">
        <v>171</v>
      </c>
      <c r="H7073" s="1">
        <v>45771.768310185187</v>
      </c>
      <c r="I7073" t="b">
        <v>0</v>
      </c>
      <c r="J7073" t="b">
        <v>1</v>
      </c>
      <c r="K7073" t="s">
        <v>31</v>
      </c>
      <c r="L7073" t="s">
        <v>32</v>
      </c>
      <c r="N7073">
        <v>61.159996032714837</v>
      </c>
      <c r="O7073" t="s">
        <v>4884</v>
      </c>
      <c r="P7073" t="s">
        <v>8377</v>
      </c>
    </row>
    <row r="7074" spans="1:16" x14ac:dyDescent="0.35">
      <c r="A7074" t="s">
        <v>6907</v>
      </c>
      <c r="B7074" t="s">
        <v>7025</v>
      </c>
      <c r="C7074" t="s">
        <v>7976</v>
      </c>
      <c r="D7074" t="s">
        <v>249</v>
      </c>
      <c r="E7074" t="s">
        <v>20</v>
      </c>
      <c r="F7074" t="b">
        <v>0</v>
      </c>
      <c r="G7074" t="s">
        <v>948</v>
      </c>
      <c r="H7074" s="1">
        <v>45771.882592592592</v>
      </c>
      <c r="I7074" t="b">
        <v>0</v>
      </c>
      <c r="J7074" t="b">
        <v>0</v>
      </c>
      <c r="K7074" t="s">
        <v>948</v>
      </c>
      <c r="L7074" t="s">
        <v>22</v>
      </c>
      <c r="M7074">
        <v>83999.5</v>
      </c>
      <c r="O7074" t="s">
        <v>7988</v>
      </c>
      <c r="P7074" t="s">
        <v>7989</v>
      </c>
    </row>
    <row r="7075" spans="1:16" x14ac:dyDescent="0.35">
      <c r="A7075" t="s">
        <v>6907</v>
      </c>
      <c r="B7075" t="s">
        <v>9073</v>
      </c>
      <c r="C7075" t="s">
        <v>193</v>
      </c>
      <c r="D7075" t="s">
        <v>36</v>
      </c>
      <c r="E7075" t="s">
        <v>20</v>
      </c>
      <c r="F7075" t="b">
        <v>0</v>
      </c>
      <c r="G7075" t="s">
        <v>52</v>
      </c>
      <c r="H7075" s="1">
        <v>45771.960069444453</v>
      </c>
      <c r="I7075" t="b">
        <v>0</v>
      </c>
      <c r="J7075" t="b">
        <v>1</v>
      </c>
      <c r="K7075" t="s">
        <v>31</v>
      </c>
      <c r="L7075" t="s">
        <v>22</v>
      </c>
      <c r="M7075">
        <v>162000</v>
      </c>
      <c r="O7075" t="s">
        <v>607</v>
      </c>
      <c r="P7075" t="s">
        <v>9490</v>
      </c>
    </row>
    <row r="7076" spans="1:16" x14ac:dyDescent="0.35">
      <c r="A7076" t="s">
        <v>6907</v>
      </c>
      <c r="B7076" t="s">
        <v>6907</v>
      </c>
      <c r="C7076" t="s">
        <v>1070</v>
      </c>
      <c r="D7076" t="s">
        <v>17459</v>
      </c>
      <c r="E7076" t="s">
        <v>20</v>
      </c>
      <c r="F7076" t="b">
        <v>0</v>
      </c>
      <c r="G7076" t="s">
        <v>52</v>
      </c>
      <c r="H7076" s="1">
        <v>45772.001631944448</v>
      </c>
      <c r="I7076" t="b">
        <v>1</v>
      </c>
      <c r="J7076" t="b">
        <v>0</v>
      </c>
      <c r="K7076" t="s">
        <v>31</v>
      </c>
      <c r="L7076" t="s">
        <v>22</v>
      </c>
      <c r="M7076">
        <v>140000</v>
      </c>
      <c r="O7076" t="s">
        <v>2096</v>
      </c>
      <c r="P7076" t="s">
        <v>6843</v>
      </c>
    </row>
    <row r="7077" spans="1:16" x14ac:dyDescent="0.35">
      <c r="A7077" t="s">
        <v>6907</v>
      </c>
      <c r="B7077" t="s">
        <v>7673</v>
      </c>
      <c r="C7077" t="s">
        <v>2117</v>
      </c>
      <c r="D7077" t="s">
        <v>115</v>
      </c>
      <c r="E7077" t="s">
        <v>20</v>
      </c>
      <c r="F7077" t="b">
        <v>0</v>
      </c>
      <c r="G7077" t="s">
        <v>47</v>
      </c>
      <c r="H7077" s="1">
        <v>45772.002152777779</v>
      </c>
      <c r="I7077" t="b">
        <v>0</v>
      </c>
      <c r="J7077" t="b">
        <v>0</v>
      </c>
      <c r="K7077" t="s">
        <v>31</v>
      </c>
      <c r="L7077" t="s">
        <v>22</v>
      </c>
      <c r="M7077">
        <v>189000</v>
      </c>
      <c r="O7077" t="s">
        <v>8765</v>
      </c>
      <c r="P7077" t="s">
        <v>8766</v>
      </c>
    </row>
    <row r="7078" spans="1:16" x14ac:dyDescent="0.35">
      <c r="A7078" t="s">
        <v>6907</v>
      </c>
      <c r="B7078" t="s">
        <v>9477</v>
      </c>
      <c r="C7078" t="s">
        <v>9478</v>
      </c>
      <c r="D7078" t="s">
        <v>3470</v>
      </c>
      <c r="E7078" t="s">
        <v>20</v>
      </c>
      <c r="F7078" t="b">
        <v>0</v>
      </c>
      <c r="G7078" t="s">
        <v>30</v>
      </c>
      <c r="H7078" s="1">
        <v>45772.003472222219</v>
      </c>
      <c r="I7078" t="b">
        <v>0</v>
      </c>
      <c r="J7078" t="b">
        <v>0</v>
      </c>
      <c r="K7078" t="s">
        <v>31</v>
      </c>
      <c r="L7078" t="s">
        <v>22</v>
      </c>
      <c r="M7078">
        <v>100000</v>
      </c>
      <c r="O7078" t="s">
        <v>1123</v>
      </c>
      <c r="P7078" t="s">
        <v>9479</v>
      </c>
    </row>
    <row r="7079" spans="1:16" x14ac:dyDescent="0.35">
      <c r="A7079" t="s">
        <v>6907</v>
      </c>
      <c r="B7079" t="s">
        <v>7620</v>
      </c>
      <c r="C7079" t="s">
        <v>7621</v>
      </c>
      <c r="D7079" t="s">
        <v>249</v>
      </c>
      <c r="E7079" t="s">
        <v>20</v>
      </c>
      <c r="F7079" t="b">
        <v>0</v>
      </c>
      <c r="G7079" t="s">
        <v>105</v>
      </c>
      <c r="H7079" s="1">
        <v>45772.00409722222</v>
      </c>
      <c r="I7079" t="b">
        <v>0</v>
      </c>
      <c r="J7079" t="b">
        <v>0</v>
      </c>
      <c r="K7079" t="s">
        <v>105</v>
      </c>
      <c r="L7079" t="s">
        <v>22</v>
      </c>
      <c r="M7079">
        <v>68730</v>
      </c>
      <c r="O7079" t="s">
        <v>1324</v>
      </c>
      <c r="P7079" t="s">
        <v>7622</v>
      </c>
    </row>
    <row r="7080" spans="1:16" x14ac:dyDescent="0.35">
      <c r="A7080" t="s">
        <v>6907</v>
      </c>
      <c r="B7080" t="s">
        <v>9480</v>
      </c>
      <c r="C7080" t="s">
        <v>56</v>
      </c>
      <c r="D7080" t="s">
        <v>36</v>
      </c>
      <c r="E7080" t="s">
        <v>20</v>
      </c>
      <c r="F7080" t="b">
        <v>0</v>
      </c>
      <c r="G7080" t="s">
        <v>52</v>
      </c>
      <c r="H7080" s="1">
        <v>45772.542928240742</v>
      </c>
      <c r="I7080" t="b">
        <v>0</v>
      </c>
      <c r="J7080" t="b">
        <v>1</v>
      </c>
      <c r="K7080" t="s">
        <v>31</v>
      </c>
      <c r="L7080" t="s">
        <v>22</v>
      </c>
      <c r="M7080">
        <v>138100</v>
      </c>
      <c r="O7080" t="s">
        <v>9481</v>
      </c>
      <c r="P7080" t="s">
        <v>9482</v>
      </c>
    </row>
    <row r="7081" spans="1:16" x14ac:dyDescent="0.35">
      <c r="A7081" t="s">
        <v>6907</v>
      </c>
      <c r="B7081" t="s">
        <v>9483</v>
      </c>
      <c r="C7081" t="s">
        <v>1228</v>
      </c>
      <c r="D7081" t="s">
        <v>269</v>
      </c>
      <c r="E7081" t="s">
        <v>91</v>
      </c>
      <c r="F7081" t="b">
        <v>0</v>
      </c>
      <c r="G7081" t="s">
        <v>52</v>
      </c>
      <c r="H7081" s="1">
        <v>45772.543229166673</v>
      </c>
      <c r="I7081" t="b">
        <v>1</v>
      </c>
      <c r="J7081" t="b">
        <v>0</v>
      </c>
      <c r="K7081" t="s">
        <v>31</v>
      </c>
      <c r="L7081" t="s">
        <v>32</v>
      </c>
      <c r="N7081">
        <v>40</v>
      </c>
      <c r="O7081" t="s">
        <v>9484</v>
      </c>
      <c r="P7081" t="s">
        <v>9485</v>
      </c>
    </row>
    <row r="7082" spans="1:16" x14ac:dyDescent="0.35">
      <c r="A7082" t="s">
        <v>6907</v>
      </c>
      <c r="B7082" t="s">
        <v>9486</v>
      </c>
      <c r="C7082" t="s">
        <v>9487</v>
      </c>
      <c r="D7082" t="s">
        <v>110</v>
      </c>
      <c r="E7082" t="s">
        <v>20</v>
      </c>
      <c r="F7082" t="b">
        <v>0</v>
      </c>
      <c r="G7082" t="s">
        <v>47</v>
      </c>
      <c r="H7082" s="1">
        <v>45772.710231481477</v>
      </c>
      <c r="I7082" t="b">
        <v>0</v>
      </c>
      <c r="J7082" t="b">
        <v>1</v>
      </c>
      <c r="K7082" t="s">
        <v>31</v>
      </c>
      <c r="L7082" t="s">
        <v>22</v>
      </c>
      <c r="M7082">
        <v>75000</v>
      </c>
      <c r="O7082" t="s">
        <v>9488</v>
      </c>
      <c r="P7082" t="s">
        <v>9489</v>
      </c>
    </row>
    <row r="7083" spans="1:16" x14ac:dyDescent="0.35">
      <c r="A7083" t="s">
        <v>6907</v>
      </c>
      <c r="B7083" t="s">
        <v>7811</v>
      </c>
      <c r="C7083" t="s">
        <v>2330</v>
      </c>
      <c r="D7083" t="s">
        <v>295</v>
      </c>
      <c r="E7083" t="s">
        <v>20</v>
      </c>
      <c r="F7083" t="b">
        <v>0</v>
      </c>
      <c r="G7083" t="s">
        <v>52</v>
      </c>
      <c r="H7083" s="1">
        <v>45772.710601851853</v>
      </c>
      <c r="I7083" t="b">
        <v>0</v>
      </c>
      <c r="J7083" t="b">
        <v>1</v>
      </c>
      <c r="K7083" t="s">
        <v>31</v>
      </c>
      <c r="L7083" t="s">
        <v>22</v>
      </c>
      <c r="M7083">
        <v>165000</v>
      </c>
      <c r="O7083" t="s">
        <v>6685</v>
      </c>
      <c r="P7083" t="s">
        <v>7812</v>
      </c>
    </row>
    <row r="7084" spans="1:16" x14ac:dyDescent="0.35">
      <c r="A7084" t="s">
        <v>6907</v>
      </c>
      <c r="B7084" t="s">
        <v>7025</v>
      </c>
      <c r="C7084" t="s">
        <v>7976</v>
      </c>
      <c r="D7084" t="s">
        <v>249</v>
      </c>
      <c r="E7084" t="s">
        <v>20</v>
      </c>
      <c r="F7084" t="b">
        <v>0</v>
      </c>
      <c r="G7084" t="s">
        <v>948</v>
      </c>
      <c r="H7084" s="1">
        <v>45772.882592592592</v>
      </c>
      <c r="I7084" t="b">
        <v>0</v>
      </c>
      <c r="J7084" t="b">
        <v>0</v>
      </c>
      <c r="K7084" t="s">
        <v>948</v>
      </c>
      <c r="L7084" t="s">
        <v>22</v>
      </c>
      <c r="M7084">
        <v>83999.5</v>
      </c>
      <c r="O7084" t="s">
        <v>7988</v>
      </c>
      <c r="P7084" t="s">
        <v>7989</v>
      </c>
    </row>
    <row r="7085" spans="1:16" x14ac:dyDescent="0.35">
      <c r="A7085" t="s">
        <v>6907</v>
      </c>
      <c r="B7085" t="s">
        <v>9073</v>
      </c>
      <c r="C7085" t="s">
        <v>193</v>
      </c>
      <c r="D7085" t="s">
        <v>36</v>
      </c>
      <c r="E7085" t="s">
        <v>20</v>
      </c>
      <c r="F7085" t="b">
        <v>0</v>
      </c>
      <c r="G7085" t="s">
        <v>52</v>
      </c>
      <c r="H7085" s="1">
        <v>45772.960069444453</v>
      </c>
      <c r="I7085" t="b">
        <v>0</v>
      </c>
      <c r="J7085" t="b">
        <v>1</v>
      </c>
      <c r="K7085" t="s">
        <v>31</v>
      </c>
      <c r="L7085" t="s">
        <v>22</v>
      </c>
      <c r="M7085">
        <v>162000</v>
      </c>
      <c r="O7085" t="s">
        <v>607</v>
      </c>
      <c r="P7085" t="s">
        <v>9490</v>
      </c>
    </row>
    <row r="7086" spans="1:16" x14ac:dyDescent="0.35">
      <c r="A7086" t="s">
        <v>6907</v>
      </c>
      <c r="B7086" t="s">
        <v>6907</v>
      </c>
      <c r="C7086" t="s">
        <v>1070</v>
      </c>
      <c r="D7086" t="s">
        <v>17459</v>
      </c>
      <c r="E7086" t="s">
        <v>20</v>
      </c>
      <c r="F7086" t="b">
        <v>0</v>
      </c>
      <c r="G7086" t="s">
        <v>52</v>
      </c>
      <c r="H7086" s="1">
        <v>45773.001631944448</v>
      </c>
      <c r="I7086" t="b">
        <v>1</v>
      </c>
      <c r="J7086" t="b">
        <v>0</v>
      </c>
      <c r="K7086" t="s">
        <v>31</v>
      </c>
      <c r="L7086" t="s">
        <v>22</v>
      </c>
      <c r="M7086">
        <v>140000</v>
      </c>
      <c r="O7086" t="s">
        <v>2096</v>
      </c>
      <c r="P7086" t="s">
        <v>6843</v>
      </c>
    </row>
    <row r="7087" spans="1:16" x14ac:dyDescent="0.35">
      <c r="A7087" t="s">
        <v>6907</v>
      </c>
      <c r="B7087" t="s">
        <v>7673</v>
      </c>
      <c r="C7087" t="s">
        <v>2117</v>
      </c>
      <c r="D7087" t="s">
        <v>115</v>
      </c>
      <c r="E7087" t="s">
        <v>20</v>
      </c>
      <c r="F7087" t="b">
        <v>0</v>
      </c>
      <c r="G7087" t="s">
        <v>47</v>
      </c>
      <c r="H7087" s="1">
        <v>45773.002152777779</v>
      </c>
      <c r="I7087" t="b">
        <v>0</v>
      </c>
      <c r="J7087" t="b">
        <v>0</v>
      </c>
      <c r="K7087" t="s">
        <v>31</v>
      </c>
      <c r="L7087" t="s">
        <v>22</v>
      </c>
      <c r="M7087">
        <v>189000</v>
      </c>
      <c r="O7087" t="s">
        <v>8765</v>
      </c>
      <c r="P7087" t="s">
        <v>8766</v>
      </c>
    </row>
    <row r="7088" spans="1:16" x14ac:dyDescent="0.35">
      <c r="A7088" t="s">
        <v>6907</v>
      </c>
      <c r="B7088" t="s">
        <v>9477</v>
      </c>
      <c r="C7088" t="s">
        <v>9478</v>
      </c>
      <c r="D7088" t="s">
        <v>3470</v>
      </c>
      <c r="E7088" t="s">
        <v>20</v>
      </c>
      <c r="F7088" t="b">
        <v>0</v>
      </c>
      <c r="G7088" t="s">
        <v>30</v>
      </c>
      <c r="H7088" s="1">
        <v>45773.003472222219</v>
      </c>
      <c r="I7088" t="b">
        <v>0</v>
      </c>
      <c r="J7088" t="b">
        <v>0</v>
      </c>
      <c r="K7088" t="s">
        <v>31</v>
      </c>
      <c r="L7088" t="s">
        <v>22</v>
      </c>
      <c r="M7088">
        <v>100000</v>
      </c>
      <c r="O7088" t="s">
        <v>1123</v>
      </c>
      <c r="P7088" t="s">
        <v>9479</v>
      </c>
    </row>
    <row r="7089" spans="1:16" x14ac:dyDescent="0.35">
      <c r="A7089" t="s">
        <v>6907</v>
      </c>
      <c r="B7089" t="s">
        <v>7620</v>
      </c>
      <c r="C7089" t="s">
        <v>7621</v>
      </c>
      <c r="D7089" t="s">
        <v>249</v>
      </c>
      <c r="E7089" t="s">
        <v>20</v>
      </c>
      <c r="F7089" t="b">
        <v>0</v>
      </c>
      <c r="G7089" t="s">
        <v>105</v>
      </c>
      <c r="H7089" s="1">
        <v>45773.00409722222</v>
      </c>
      <c r="I7089" t="b">
        <v>0</v>
      </c>
      <c r="J7089" t="b">
        <v>0</v>
      </c>
      <c r="K7089" t="s">
        <v>105</v>
      </c>
      <c r="L7089" t="s">
        <v>22</v>
      </c>
      <c r="M7089">
        <v>68730</v>
      </c>
      <c r="O7089" t="s">
        <v>1324</v>
      </c>
      <c r="P7089" t="s">
        <v>7622</v>
      </c>
    </row>
    <row r="7090" spans="1:16" x14ac:dyDescent="0.35">
      <c r="A7090" t="s">
        <v>6907</v>
      </c>
      <c r="B7090" t="s">
        <v>9480</v>
      </c>
      <c r="C7090" t="s">
        <v>56</v>
      </c>
      <c r="D7090" t="s">
        <v>36</v>
      </c>
      <c r="E7090" t="s">
        <v>20</v>
      </c>
      <c r="F7090" t="b">
        <v>0</v>
      </c>
      <c r="G7090" t="s">
        <v>52</v>
      </c>
      <c r="H7090" s="1">
        <v>45773.542928240742</v>
      </c>
      <c r="I7090" t="b">
        <v>0</v>
      </c>
      <c r="J7090" t="b">
        <v>1</v>
      </c>
      <c r="K7090" t="s">
        <v>31</v>
      </c>
      <c r="L7090" t="s">
        <v>22</v>
      </c>
      <c r="M7090">
        <v>138100</v>
      </c>
      <c r="O7090" t="s">
        <v>9481</v>
      </c>
      <c r="P7090" t="s">
        <v>9482</v>
      </c>
    </row>
    <row r="7091" spans="1:16" x14ac:dyDescent="0.35">
      <c r="A7091" t="s">
        <v>6907</v>
      </c>
      <c r="B7091" t="s">
        <v>9483</v>
      </c>
      <c r="C7091" t="s">
        <v>1228</v>
      </c>
      <c r="D7091" t="s">
        <v>269</v>
      </c>
      <c r="E7091" t="s">
        <v>91</v>
      </c>
      <c r="F7091" t="b">
        <v>0</v>
      </c>
      <c r="G7091" t="s">
        <v>52</v>
      </c>
      <c r="H7091" s="1">
        <v>45773.543229166673</v>
      </c>
      <c r="I7091" t="b">
        <v>1</v>
      </c>
      <c r="J7091" t="b">
        <v>0</v>
      </c>
      <c r="K7091" t="s">
        <v>31</v>
      </c>
      <c r="L7091" t="s">
        <v>32</v>
      </c>
      <c r="N7091">
        <v>40</v>
      </c>
      <c r="O7091" t="s">
        <v>9484</v>
      </c>
      <c r="P7091" t="s">
        <v>9485</v>
      </c>
    </row>
    <row r="7092" spans="1:16" x14ac:dyDescent="0.35">
      <c r="A7092" t="s">
        <v>6907</v>
      </c>
      <c r="B7092" t="s">
        <v>9486</v>
      </c>
      <c r="C7092" t="s">
        <v>9487</v>
      </c>
      <c r="D7092" t="s">
        <v>110</v>
      </c>
      <c r="E7092" t="s">
        <v>20</v>
      </c>
      <c r="F7092" t="b">
        <v>0</v>
      </c>
      <c r="G7092" t="s">
        <v>47</v>
      </c>
      <c r="H7092" s="1">
        <v>45773.710231481477</v>
      </c>
      <c r="I7092" t="b">
        <v>0</v>
      </c>
      <c r="J7092" t="b">
        <v>1</v>
      </c>
      <c r="K7092" t="s">
        <v>31</v>
      </c>
      <c r="L7092" t="s">
        <v>22</v>
      </c>
      <c r="M7092">
        <v>75000</v>
      </c>
      <c r="O7092" t="s">
        <v>9488</v>
      </c>
      <c r="P7092" t="s">
        <v>9489</v>
      </c>
    </row>
    <row r="7093" spans="1:16" x14ac:dyDescent="0.35">
      <c r="A7093" t="s">
        <v>6907</v>
      </c>
      <c r="B7093" t="s">
        <v>7811</v>
      </c>
      <c r="C7093" t="s">
        <v>2330</v>
      </c>
      <c r="D7093" t="s">
        <v>295</v>
      </c>
      <c r="E7093" t="s">
        <v>20</v>
      </c>
      <c r="F7093" t="b">
        <v>0</v>
      </c>
      <c r="G7093" t="s">
        <v>52</v>
      </c>
      <c r="H7093" s="1">
        <v>45773.710601851853</v>
      </c>
      <c r="I7093" t="b">
        <v>0</v>
      </c>
      <c r="J7093" t="b">
        <v>1</v>
      </c>
      <c r="K7093" t="s">
        <v>31</v>
      </c>
      <c r="L7093" t="s">
        <v>22</v>
      </c>
      <c r="M7093">
        <v>165000</v>
      </c>
      <c r="O7093" t="s">
        <v>6685</v>
      </c>
      <c r="P7093" t="s">
        <v>7812</v>
      </c>
    </row>
    <row r="7094" spans="1:16" x14ac:dyDescent="0.35">
      <c r="A7094" t="s">
        <v>6907</v>
      </c>
      <c r="B7094" t="s">
        <v>7025</v>
      </c>
      <c r="C7094" t="s">
        <v>7976</v>
      </c>
      <c r="D7094" t="s">
        <v>249</v>
      </c>
      <c r="E7094" t="s">
        <v>20</v>
      </c>
      <c r="F7094" t="b">
        <v>0</v>
      </c>
      <c r="G7094" t="s">
        <v>948</v>
      </c>
      <c r="H7094" s="1">
        <v>45773.882592592592</v>
      </c>
      <c r="I7094" t="b">
        <v>0</v>
      </c>
      <c r="J7094" t="b">
        <v>0</v>
      </c>
      <c r="K7094" t="s">
        <v>948</v>
      </c>
      <c r="L7094" t="s">
        <v>22</v>
      </c>
      <c r="M7094">
        <v>83999.5</v>
      </c>
      <c r="O7094" t="s">
        <v>7988</v>
      </c>
      <c r="P7094" t="s">
        <v>7989</v>
      </c>
    </row>
    <row r="7095" spans="1:16" x14ac:dyDescent="0.35">
      <c r="A7095" t="s">
        <v>6907</v>
      </c>
      <c r="B7095" t="s">
        <v>9073</v>
      </c>
      <c r="C7095" t="s">
        <v>193</v>
      </c>
      <c r="D7095" t="s">
        <v>36</v>
      </c>
      <c r="E7095" t="s">
        <v>20</v>
      </c>
      <c r="F7095" t="b">
        <v>0</v>
      </c>
      <c r="G7095" t="s">
        <v>52</v>
      </c>
      <c r="H7095" s="1">
        <v>45773.960069444453</v>
      </c>
      <c r="I7095" t="b">
        <v>0</v>
      </c>
      <c r="J7095" t="b">
        <v>1</v>
      </c>
      <c r="K7095" t="s">
        <v>31</v>
      </c>
      <c r="L7095" t="s">
        <v>22</v>
      </c>
      <c r="M7095">
        <v>162000</v>
      </c>
      <c r="O7095" t="s">
        <v>607</v>
      </c>
      <c r="P7095" t="s">
        <v>9490</v>
      </c>
    </row>
    <row r="7096" spans="1:16" x14ac:dyDescent="0.35">
      <c r="A7096" t="s">
        <v>6907</v>
      </c>
      <c r="B7096" t="s">
        <v>6907</v>
      </c>
      <c r="C7096" t="s">
        <v>1070</v>
      </c>
      <c r="D7096" t="s">
        <v>17459</v>
      </c>
      <c r="E7096" t="s">
        <v>20</v>
      </c>
      <c r="F7096" t="b">
        <v>0</v>
      </c>
      <c r="G7096" t="s">
        <v>52</v>
      </c>
      <c r="H7096" s="1">
        <v>45774.001631944448</v>
      </c>
      <c r="I7096" t="b">
        <v>1</v>
      </c>
      <c r="J7096" t="b">
        <v>0</v>
      </c>
      <c r="K7096" t="s">
        <v>31</v>
      </c>
      <c r="L7096" t="s">
        <v>22</v>
      </c>
      <c r="M7096">
        <v>140000</v>
      </c>
      <c r="O7096" t="s">
        <v>2096</v>
      </c>
      <c r="P7096" t="s">
        <v>6843</v>
      </c>
    </row>
    <row r="7097" spans="1:16" x14ac:dyDescent="0.35">
      <c r="A7097" t="s">
        <v>6907</v>
      </c>
      <c r="B7097" t="s">
        <v>7673</v>
      </c>
      <c r="C7097" t="s">
        <v>2117</v>
      </c>
      <c r="D7097" t="s">
        <v>115</v>
      </c>
      <c r="E7097" t="s">
        <v>20</v>
      </c>
      <c r="F7097" t="b">
        <v>0</v>
      </c>
      <c r="G7097" t="s">
        <v>47</v>
      </c>
      <c r="H7097" s="1">
        <v>45774.002152777779</v>
      </c>
      <c r="I7097" t="b">
        <v>0</v>
      </c>
      <c r="J7097" t="b">
        <v>0</v>
      </c>
      <c r="K7097" t="s">
        <v>31</v>
      </c>
      <c r="L7097" t="s">
        <v>22</v>
      </c>
      <c r="M7097">
        <v>189000</v>
      </c>
      <c r="O7097" t="s">
        <v>8765</v>
      </c>
      <c r="P7097" t="s">
        <v>8766</v>
      </c>
    </row>
    <row r="7098" spans="1:16" x14ac:dyDescent="0.35">
      <c r="A7098" t="s">
        <v>6907</v>
      </c>
      <c r="B7098" t="s">
        <v>9477</v>
      </c>
      <c r="C7098" t="s">
        <v>9478</v>
      </c>
      <c r="D7098" t="s">
        <v>3470</v>
      </c>
      <c r="E7098" t="s">
        <v>20</v>
      </c>
      <c r="F7098" t="b">
        <v>0</v>
      </c>
      <c r="G7098" t="s">
        <v>30</v>
      </c>
      <c r="H7098" s="1">
        <v>45774.003472222219</v>
      </c>
      <c r="I7098" t="b">
        <v>0</v>
      </c>
      <c r="J7098" t="b">
        <v>0</v>
      </c>
      <c r="K7098" t="s">
        <v>31</v>
      </c>
      <c r="L7098" t="s">
        <v>22</v>
      </c>
      <c r="M7098">
        <v>100000</v>
      </c>
      <c r="O7098" t="s">
        <v>1123</v>
      </c>
      <c r="P7098" t="s">
        <v>9479</v>
      </c>
    </row>
    <row r="7099" spans="1:16" x14ac:dyDescent="0.35">
      <c r="A7099" t="s">
        <v>6907</v>
      </c>
      <c r="B7099" t="s">
        <v>7620</v>
      </c>
      <c r="C7099" t="s">
        <v>7621</v>
      </c>
      <c r="D7099" t="s">
        <v>249</v>
      </c>
      <c r="E7099" t="s">
        <v>20</v>
      </c>
      <c r="F7099" t="b">
        <v>0</v>
      </c>
      <c r="G7099" t="s">
        <v>105</v>
      </c>
      <c r="H7099" s="1">
        <v>45774.00409722222</v>
      </c>
      <c r="I7099" t="b">
        <v>0</v>
      </c>
      <c r="J7099" t="b">
        <v>0</v>
      </c>
      <c r="K7099" t="s">
        <v>105</v>
      </c>
      <c r="L7099" t="s">
        <v>22</v>
      </c>
      <c r="M7099">
        <v>68730</v>
      </c>
      <c r="O7099" t="s">
        <v>1324</v>
      </c>
      <c r="P7099" t="s">
        <v>7622</v>
      </c>
    </row>
    <row r="7100" spans="1:16" x14ac:dyDescent="0.35">
      <c r="A7100" t="s">
        <v>6907</v>
      </c>
      <c r="B7100" t="s">
        <v>9480</v>
      </c>
      <c r="C7100" t="s">
        <v>56</v>
      </c>
      <c r="D7100" t="s">
        <v>36</v>
      </c>
      <c r="E7100" t="s">
        <v>20</v>
      </c>
      <c r="F7100" t="b">
        <v>0</v>
      </c>
      <c r="G7100" t="s">
        <v>52</v>
      </c>
      <c r="H7100" s="1">
        <v>45774.542928240742</v>
      </c>
      <c r="I7100" t="b">
        <v>0</v>
      </c>
      <c r="J7100" t="b">
        <v>1</v>
      </c>
      <c r="K7100" t="s">
        <v>31</v>
      </c>
      <c r="L7100" t="s">
        <v>22</v>
      </c>
      <c r="M7100">
        <v>138100</v>
      </c>
      <c r="O7100" t="s">
        <v>9481</v>
      </c>
      <c r="P7100" t="s">
        <v>9482</v>
      </c>
    </row>
    <row r="7101" spans="1:16" x14ac:dyDescent="0.35">
      <c r="A7101" t="s">
        <v>6907</v>
      </c>
      <c r="B7101" t="s">
        <v>9483</v>
      </c>
      <c r="C7101" t="s">
        <v>1228</v>
      </c>
      <c r="D7101" t="s">
        <v>269</v>
      </c>
      <c r="E7101" t="s">
        <v>91</v>
      </c>
      <c r="F7101" t="b">
        <v>0</v>
      </c>
      <c r="G7101" t="s">
        <v>52</v>
      </c>
      <c r="H7101" s="1">
        <v>45774.543229166673</v>
      </c>
      <c r="I7101" t="b">
        <v>1</v>
      </c>
      <c r="J7101" t="b">
        <v>0</v>
      </c>
      <c r="K7101" t="s">
        <v>31</v>
      </c>
      <c r="L7101" t="s">
        <v>32</v>
      </c>
      <c r="N7101">
        <v>40</v>
      </c>
      <c r="O7101" t="s">
        <v>9484</v>
      </c>
      <c r="P7101" t="s">
        <v>9485</v>
      </c>
    </row>
    <row r="7102" spans="1:16" x14ac:dyDescent="0.35">
      <c r="A7102" t="s">
        <v>6907</v>
      </c>
      <c r="B7102" t="s">
        <v>9486</v>
      </c>
      <c r="C7102" t="s">
        <v>9487</v>
      </c>
      <c r="D7102" t="s">
        <v>110</v>
      </c>
      <c r="E7102" t="s">
        <v>20</v>
      </c>
      <c r="F7102" t="b">
        <v>0</v>
      </c>
      <c r="G7102" t="s">
        <v>47</v>
      </c>
      <c r="H7102" s="1">
        <v>45774.710231481477</v>
      </c>
      <c r="I7102" t="b">
        <v>0</v>
      </c>
      <c r="J7102" t="b">
        <v>1</v>
      </c>
      <c r="K7102" t="s">
        <v>31</v>
      </c>
      <c r="L7102" t="s">
        <v>22</v>
      </c>
      <c r="M7102">
        <v>75000</v>
      </c>
      <c r="O7102" t="s">
        <v>9488</v>
      </c>
      <c r="P7102" t="s">
        <v>9489</v>
      </c>
    </row>
    <row r="7103" spans="1:16" x14ac:dyDescent="0.35">
      <c r="A7103" t="s">
        <v>6907</v>
      </c>
      <c r="B7103" t="s">
        <v>7811</v>
      </c>
      <c r="C7103" t="s">
        <v>2330</v>
      </c>
      <c r="D7103" t="s">
        <v>295</v>
      </c>
      <c r="E7103" t="s">
        <v>20</v>
      </c>
      <c r="F7103" t="b">
        <v>0</v>
      </c>
      <c r="G7103" t="s">
        <v>52</v>
      </c>
      <c r="H7103" s="1">
        <v>45774.710601851853</v>
      </c>
      <c r="I7103" t="b">
        <v>0</v>
      </c>
      <c r="J7103" t="b">
        <v>1</v>
      </c>
      <c r="K7103" t="s">
        <v>31</v>
      </c>
      <c r="L7103" t="s">
        <v>22</v>
      </c>
      <c r="M7103">
        <v>165000</v>
      </c>
      <c r="O7103" t="s">
        <v>6685</v>
      </c>
      <c r="P7103" t="s">
        <v>7812</v>
      </c>
    </row>
    <row r="7104" spans="1:16" x14ac:dyDescent="0.35">
      <c r="A7104" t="s">
        <v>6907</v>
      </c>
      <c r="B7104" t="s">
        <v>7025</v>
      </c>
      <c r="C7104" t="s">
        <v>7976</v>
      </c>
      <c r="D7104" t="s">
        <v>249</v>
      </c>
      <c r="E7104" t="s">
        <v>20</v>
      </c>
      <c r="F7104" t="b">
        <v>0</v>
      </c>
      <c r="G7104" t="s">
        <v>948</v>
      </c>
      <c r="H7104" s="1">
        <v>45774.882592592592</v>
      </c>
      <c r="I7104" t="b">
        <v>0</v>
      </c>
      <c r="J7104" t="b">
        <v>0</v>
      </c>
      <c r="K7104" t="s">
        <v>948</v>
      </c>
      <c r="L7104" t="s">
        <v>22</v>
      </c>
      <c r="M7104">
        <v>83999.5</v>
      </c>
      <c r="O7104" t="s">
        <v>7988</v>
      </c>
      <c r="P7104" t="s">
        <v>7989</v>
      </c>
    </row>
    <row r="7105" spans="1:16" x14ac:dyDescent="0.35">
      <c r="A7105" t="s">
        <v>6907</v>
      </c>
      <c r="B7105" t="s">
        <v>9073</v>
      </c>
      <c r="C7105" t="s">
        <v>193</v>
      </c>
      <c r="D7105" t="s">
        <v>36</v>
      </c>
      <c r="E7105" t="s">
        <v>20</v>
      </c>
      <c r="F7105" t="b">
        <v>0</v>
      </c>
      <c r="G7105" t="s">
        <v>52</v>
      </c>
      <c r="H7105" s="1">
        <v>45774.960069444453</v>
      </c>
      <c r="I7105" t="b">
        <v>0</v>
      </c>
      <c r="J7105" t="b">
        <v>1</v>
      </c>
      <c r="K7105" t="s">
        <v>31</v>
      </c>
      <c r="L7105" t="s">
        <v>22</v>
      </c>
      <c r="M7105">
        <v>162000</v>
      </c>
      <c r="O7105" t="s">
        <v>607</v>
      </c>
      <c r="P7105" t="s">
        <v>9490</v>
      </c>
    </row>
    <row r="7106" spans="1:16" x14ac:dyDescent="0.35">
      <c r="A7106" t="s">
        <v>6907</v>
      </c>
      <c r="B7106" t="s">
        <v>6907</v>
      </c>
      <c r="C7106" t="s">
        <v>1070</v>
      </c>
      <c r="D7106" t="s">
        <v>17459</v>
      </c>
      <c r="E7106" t="s">
        <v>20</v>
      </c>
      <c r="F7106" t="b">
        <v>0</v>
      </c>
      <c r="G7106" t="s">
        <v>52</v>
      </c>
      <c r="H7106" s="1">
        <v>45775.001631944448</v>
      </c>
      <c r="I7106" t="b">
        <v>1</v>
      </c>
      <c r="J7106" t="b">
        <v>0</v>
      </c>
      <c r="K7106" t="s">
        <v>31</v>
      </c>
      <c r="L7106" t="s">
        <v>22</v>
      </c>
      <c r="M7106">
        <v>140000</v>
      </c>
      <c r="O7106" t="s">
        <v>2096</v>
      </c>
      <c r="P7106" t="s">
        <v>6843</v>
      </c>
    </row>
    <row r="7107" spans="1:16" x14ac:dyDescent="0.35">
      <c r="A7107" t="s">
        <v>6907</v>
      </c>
      <c r="B7107" t="s">
        <v>6958</v>
      </c>
      <c r="C7107" t="s">
        <v>9032</v>
      </c>
      <c r="D7107" t="s">
        <v>3470</v>
      </c>
      <c r="E7107" t="s">
        <v>20</v>
      </c>
      <c r="F7107" t="b">
        <v>0</v>
      </c>
      <c r="G7107" t="s">
        <v>52</v>
      </c>
      <c r="H7107" s="1">
        <v>45775.002025462964</v>
      </c>
      <c r="I7107" t="b">
        <v>0</v>
      </c>
      <c r="J7107" t="b">
        <v>1</v>
      </c>
      <c r="K7107" t="s">
        <v>31</v>
      </c>
      <c r="L7107" t="s">
        <v>22</v>
      </c>
      <c r="M7107">
        <v>135000</v>
      </c>
      <c r="O7107" t="s">
        <v>1225</v>
      </c>
      <c r="P7107" t="s">
        <v>7012</v>
      </c>
    </row>
    <row r="7108" spans="1:16" x14ac:dyDescent="0.35">
      <c r="A7108" t="s">
        <v>6907</v>
      </c>
      <c r="B7108" t="s">
        <v>7673</v>
      </c>
      <c r="C7108" t="s">
        <v>2117</v>
      </c>
      <c r="D7108" t="s">
        <v>115</v>
      </c>
      <c r="E7108" t="s">
        <v>20</v>
      </c>
      <c r="F7108" t="b">
        <v>0</v>
      </c>
      <c r="G7108" t="s">
        <v>47</v>
      </c>
      <c r="H7108" s="1">
        <v>45775.002152777779</v>
      </c>
      <c r="I7108" t="b">
        <v>0</v>
      </c>
      <c r="J7108" t="b">
        <v>0</v>
      </c>
      <c r="K7108" t="s">
        <v>31</v>
      </c>
      <c r="L7108" t="s">
        <v>22</v>
      </c>
      <c r="M7108">
        <v>189000</v>
      </c>
      <c r="O7108" t="s">
        <v>8765</v>
      </c>
      <c r="P7108" t="s">
        <v>8766</v>
      </c>
    </row>
    <row r="7109" spans="1:16" x14ac:dyDescent="0.35">
      <c r="A7109" t="s">
        <v>6907</v>
      </c>
      <c r="B7109" t="s">
        <v>9477</v>
      </c>
      <c r="C7109" t="s">
        <v>9478</v>
      </c>
      <c r="D7109" t="s">
        <v>3470</v>
      </c>
      <c r="E7109" t="s">
        <v>20</v>
      </c>
      <c r="F7109" t="b">
        <v>0</v>
      </c>
      <c r="G7109" t="s">
        <v>30</v>
      </c>
      <c r="H7109" s="1">
        <v>45775.003472222219</v>
      </c>
      <c r="I7109" t="b">
        <v>0</v>
      </c>
      <c r="J7109" t="b">
        <v>0</v>
      </c>
      <c r="K7109" t="s">
        <v>31</v>
      </c>
      <c r="L7109" t="s">
        <v>22</v>
      </c>
      <c r="M7109">
        <v>100000</v>
      </c>
      <c r="O7109" t="s">
        <v>1123</v>
      </c>
      <c r="P7109" t="s">
        <v>9479</v>
      </c>
    </row>
    <row r="7110" spans="1:16" x14ac:dyDescent="0.35">
      <c r="A7110" t="s">
        <v>6907</v>
      </c>
      <c r="B7110" t="s">
        <v>7620</v>
      </c>
      <c r="C7110" t="s">
        <v>7621</v>
      </c>
      <c r="D7110" t="s">
        <v>249</v>
      </c>
      <c r="E7110" t="s">
        <v>20</v>
      </c>
      <c r="F7110" t="b">
        <v>0</v>
      </c>
      <c r="G7110" t="s">
        <v>105</v>
      </c>
      <c r="H7110" s="1">
        <v>45775.00409722222</v>
      </c>
      <c r="I7110" t="b">
        <v>0</v>
      </c>
      <c r="J7110" t="b">
        <v>0</v>
      </c>
      <c r="K7110" t="s">
        <v>105</v>
      </c>
      <c r="L7110" t="s">
        <v>22</v>
      </c>
      <c r="M7110">
        <v>68730</v>
      </c>
      <c r="O7110" t="s">
        <v>1324</v>
      </c>
      <c r="P7110" t="s">
        <v>7622</v>
      </c>
    </row>
    <row r="7111" spans="1:16" x14ac:dyDescent="0.35">
      <c r="A7111" t="s">
        <v>6907</v>
      </c>
      <c r="B7111" t="s">
        <v>9480</v>
      </c>
      <c r="C7111" t="s">
        <v>56</v>
      </c>
      <c r="D7111" t="s">
        <v>36</v>
      </c>
      <c r="E7111" t="s">
        <v>20</v>
      </c>
      <c r="F7111" t="b">
        <v>0</v>
      </c>
      <c r="G7111" t="s">
        <v>52</v>
      </c>
      <c r="H7111" s="1">
        <v>45775.542928240742</v>
      </c>
      <c r="I7111" t="b">
        <v>0</v>
      </c>
      <c r="J7111" t="b">
        <v>1</v>
      </c>
      <c r="K7111" t="s">
        <v>31</v>
      </c>
      <c r="L7111" t="s">
        <v>22</v>
      </c>
      <c r="M7111">
        <v>138100</v>
      </c>
      <c r="O7111" t="s">
        <v>9481</v>
      </c>
      <c r="P7111" t="s">
        <v>9482</v>
      </c>
    </row>
    <row r="7112" spans="1:16" x14ac:dyDescent="0.35">
      <c r="A7112" t="s">
        <v>6907</v>
      </c>
      <c r="B7112" t="s">
        <v>9483</v>
      </c>
      <c r="C7112" t="s">
        <v>1228</v>
      </c>
      <c r="D7112" t="s">
        <v>269</v>
      </c>
      <c r="E7112" t="s">
        <v>91</v>
      </c>
      <c r="F7112" t="b">
        <v>0</v>
      </c>
      <c r="G7112" t="s">
        <v>52</v>
      </c>
      <c r="H7112" s="1">
        <v>45775.543229166673</v>
      </c>
      <c r="I7112" t="b">
        <v>1</v>
      </c>
      <c r="J7112" t="b">
        <v>0</v>
      </c>
      <c r="K7112" t="s">
        <v>31</v>
      </c>
      <c r="L7112" t="s">
        <v>32</v>
      </c>
      <c r="N7112">
        <v>40</v>
      </c>
      <c r="O7112" t="s">
        <v>9484</v>
      </c>
      <c r="P7112" t="s">
        <v>9485</v>
      </c>
    </row>
    <row r="7113" spans="1:16" x14ac:dyDescent="0.35">
      <c r="A7113" t="s">
        <v>6907</v>
      </c>
      <c r="B7113" t="s">
        <v>9486</v>
      </c>
      <c r="C7113" t="s">
        <v>9487</v>
      </c>
      <c r="D7113" t="s">
        <v>110</v>
      </c>
      <c r="E7113" t="s">
        <v>20</v>
      </c>
      <c r="F7113" t="b">
        <v>0</v>
      </c>
      <c r="G7113" t="s">
        <v>47</v>
      </c>
      <c r="H7113" s="1">
        <v>45775.710231481477</v>
      </c>
      <c r="I7113" t="b">
        <v>0</v>
      </c>
      <c r="J7113" t="b">
        <v>1</v>
      </c>
      <c r="K7113" t="s">
        <v>31</v>
      </c>
      <c r="L7113" t="s">
        <v>22</v>
      </c>
      <c r="M7113">
        <v>75000</v>
      </c>
      <c r="O7113" t="s">
        <v>9488</v>
      </c>
      <c r="P7113" t="s">
        <v>9489</v>
      </c>
    </row>
    <row r="7114" spans="1:16" x14ac:dyDescent="0.35">
      <c r="A7114" t="s">
        <v>6907</v>
      </c>
      <c r="B7114" t="s">
        <v>7811</v>
      </c>
      <c r="C7114" t="s">
        <v>2330</v>
      </c>
      <c r="D7114" t="s">
        <v>295</v>
      </c>
      <c r="E7114" t="s">
        <v>20</v>
      </c>
      <c r="F7114" t="b">
        <v>0</v>
      </c>
      <c r="G7114" t="s">
        <v>52</v>
      </c>
      <c r="H7114" s="1">
        <v>45775.710601851853</v>
      </c>
      <c r="I7114" t="b">
        <v>0</v>
      </c>
      <c r="J7114" t="b">
        <v>1</v>
      </c>
      <c r="K7114" t="s">
        <v>31</v>
      </c>
      <c r="L7114" t="s">
        <v>22</v>
      </c>
      <c r="M7114">
        <v>165000</v>
      </c>
      <c r="O7114" t="s">
        <v>6685</v>
      </c>
      <c r="P7114" t="s">
        <v>7812</v>
      </c>
    </row>
    <row r="7115" spans="1:16" x14ac:dyDescent="0.35">
      <c r="A7115" t="s">
        <v>6907</v>
      </c>
      <c r="B7115" t="s">
        <v>8376</v>
      </c>
      <c r="C7115" t="s">
        <v>2284</v>
      </c>
      <c r="D7115" t="s">
        <v>573</v>
      </c>
      <c r="E7115" t="s">
        <v>20</v>
      </c>
      <c r="F7115" t="b">
        <v>0</v>
      </c>
      <c r="G7115" t="s">
        <v>171</v>
      </c>
      <c r="H7115" s="1">
        <v>45775.768310185187</v>
      </c>
      <c r="I7115" t="b">
        <v>0</v>
      </c>
      <c r="J7115" t="b">
        <v>1</v>
      </c>
      <c r="K7115" t="s">
        <v>31</v>
      </c>
      <c r="L7115" t="s">
        <v>32</v>
      </c>
      <c r="N7115">
        <v>61.159996032714837</v>
      </c>
      <c r="O7115" t="s">
        <v>4884</v>
      </c>
      <c r="P7115" t="s">
        <v>8377</v>
      </c>
    </row>
    <row r="7116" spans="1:16" x14ac:dyDescent="0.35">
      <c r="A7116" t="s">
        <v>6907</v>
      </c>
      <c r="B7116" t="s">
        <v>7025</v>
      </c>
      <c r="C7116" t="s">
        <v>7976</v>
      </c>
      <c r="D7116" t="s">
        <v>249</v>
      </c>
      <c r="E7116" t="s">
        <v>20</v>
      </c>
      <c r="F7116" t="b">
        <v>0</v>
      </c>
      <c r="G7116" t="s">
        <v>948</v>
      </c>
      <c r="H7116" s="1">
        <v>45775.882592592592</v>
      </c>
      <c r="I7116" t="b">
        <v>0</v>
      </c>
      <c r="J7116" t="b">
        <v>0</v>
      </c>
      <c r="K7116" t="s">
        <v>948</v>
      </c>
      <c r="L7116" t="s">
        <v>22</v>
      </c>
      <c r="M7116">
        <v>83999.5</v>
      </c>
      <c r="O7116" t="s">
        <v>7988</v>
      </c>
      <c r="P7116" t="s">
        <v>7989</v>
      </c>
    </row>
    <row r="7117" spans="1:16" x14ac:dyDescent="0.35">
      <c r="A7117" t="s">
        <v>6907</v>
      </c>
      <c r="B7117" t="s">
        <v>9073</v>
      </c>
      <c r="C7117" t="s">
        <v>193</v>
      </c>
      <c r="D7117" t="s">
        <v>36</v>
      </c>
      <c r="E7117" t="s">
        <v>20</v>
      </c>
      <c r="F7117" t="b">
        <v>0</v>
      </c>
      <c r="G7117" t="s">
        <v>52</v>
      </c>
      <c r="H7117" s="1">
        <v>45775.960069444453</v>
      </c>
      <c r="I7117" t="b">
        <v>0</v>
      </c>
      <c r="J7117" t="b">
        <v>1</v>
      </c>
      <c r="K7117" t="s">
        <v>31</v>
      </c>
      <c r="L7117" t="s">
        <v>22</v>
      </c>
      <c r="M7117">
        <v>162000</v>
      </c>
      <c r="O7117" t="s">
        <v>607</v>
      </c>
      <c r="P7117" t="s">
        <v>9490</v>
      </c>
    </row>
    <row r="7118" spans="1:16" x14ac:dyDescent="0.35">
      <c r="A7118" t="s">
        <v>6907</v>
      </c>
      <c r="B7118" t="s">
        <v>6907</v>
      </c>
      <c r="C7118" t="s">
        <v>1070</v>
      </c>
      <c r="D7118" t="s">
        <v>17459</v>
      </c>
      <c r="E7118" t="s">
        <v>20</v>
      </c>
      <c r="F7118" t="b">
        <v>0</v>
      </c>
      <c r="G7118" t="s">
        <v>52</v>
      </c>
      <c r="H7118" s="1">
        <v>45776.001631944448</v>
      </c>
      <c r="I7118" t="b">
        <v>1</v>
      </c>
      <c r="J7118" t="b">
        <v>0</v>
      </c>
      <c r="K7118" t="s">
        <v>31</v>
      </c>
      <c r="L7118" t="s">
        <v>22</v>
      </c>
      <c r="M7118">
        <v>140000</v>
      </c>
      <c r="O7118" t="s">
        <v>2096</v>
      </c>
      <c r="P7118" t="s">
        <v>6843</v>
      </c>
    </row>
    <row r="7119" spans="1:16" x14ac:dyDescent="0.35">
      <c r="A7119" t="s">
        <v>6907</v>
      </c>
      <c r="B7119" t="s">
        <v>6958</v>
      </c>
      <c r="C7119" t="s">
        <v>9032</v>
      </c>
      <c r="D7119" t="s">
        <v>3470</v>
      </c>
      <c r="E7119" t="s">
        <v>20</v>
      </c>
      <c r="F7119" t="b">
        <v>0</v>
      </c>
      <c r="G7119" t="s">
        <v>52</v>
      </c>
      <c r="H7119" s="1">
        <v>45776.002025462964</v>
      </c>
      <c r="I7119" t="b">
        <v>0</v>
      </c>
      <c r="J7119" t="b">
        <v>1</v>
      </c>
      <c r="K7119" t="s">
        <v>31</v>
      </c>
      <c r="L7119" t="s">
        <v>22</v>
      </c>
      <c r="M7119">
        <v>135000</v>
      </c>
      <c r="O7119" t="s">
        <v>1225</v>
      </c>
      <c r="P7119" t="s">
        <v>7012</v>
      </c>
    </row>
    <row r="7120" spans="1:16" x14ac:dyDescent="0.35">
      <c r="A7120" t="s">
        <v>6907</v>
      </c>
      <c r="B7120" t="s">
        <v>7673</v>
      </c>
      <c r="C7120" t="s">
        <v>2117</v>
      </c>
      <c r="D7120" t="s">
        <v>115</v>
      </c>
      <c r="E7120" t="s">
        <v>20</v>
      </c>
      <c r="F7120" t="b">
        <v>0</v>
      </c>
      <c r="G7120" t="s">
        <v>47</v>
      </c>
      <c r="H7120" s="1">
        <v>45776.002152777779</v>
      </c>
      <c r="I7120" t="b">
        <v>0</v>
      </c>
      <c r="J7120" t="b">
        <v>0</v>
      </c>
      <c r="K7120" t="s">
        <v>31</v>
      </c>
      <c r="L7120" t="s">
        <v>22</v>
      </c>
      <c r="M7120">
        <v>189000</v>
      </c>
      <c r="O7120" t="s">
        <v>8765</v>
      </c>
      <c r="P7120" t="s">
        <v>8766</v>
      </c>
    </row>
    <row r="7121" spans="1:16" x14ac:dyDescent="0.35">
      <c r="A7121" t="s">
        <v>6907</v>
      </c>
      <c r="B7121" t="s">
        <v>9477</v>
      </c>
      <c r="C7121" t="s">
        <v>9478</v>
      </c>
      <c r="D7121" t="s">
        <v>3470</v>
      </c>
      <c r="E7121" t="s">
        <v>20</v>
      </c>
      <c r="F7121" t="b">
        <v>0</v>
      </c>
      <c r="G7121" t="s">
        <v>30</v>
      </c>
      <c r="H7121" s="1">
        <v>45776.003472222219</v>
      </c>
      <c r="I7121" t="b">
        <v>0</v>
      </c>
      <c r="J7121" t="b">
        <v>0</v>
      </c>
      <c r="K7121" t="s">
        <v>31</v>
      </c>
      <c r="L7121" t="s">
        <v>22</v>
      </c>
      <c r="M7121">
        <v>100000</v>
      </c>
      <c r="O7121" t="s">
        <v>1123</v>
      </c>
      <c r="P7121" t="s">
        <v>9479</v>
      </c>
    </row>
    <row r="7122" spans="1:16" x14ac:dyDescent="0.35">
      <c r="A7122" t="s">
        <v>6907</v>
      </c>
      <c r="B7122" t="s">
        <v>7620</v>
      </c>
      <c r="C7122" t="s">
        <v>7621</v>
      </c>
      <c r="D7122" t="s">
        <v>249</v>
      </c>
      <c r="E7122" t="s">
        <v>20</v>
      </c>
      <c r="F7122" t="b">
        <v>0</v>
      </c>
      <c r="G7122" t="s">
        <v>105</v>
      </c>
      <c r="H7122" s="1">
        <v>45776.00409722222</v>
      </c>
      <c r="I7122" t="b">
        <v>0</v>
      </c>
      <c r="J7122" t="b">
        <v>0</v>
      </c>
      <c r="K7122" t="s">
        <v>105</v>
      </c>
      <c r="L7122" t="s">
        <v>22</v>
      </c>
      <c r="M7122">
        <v>68730</v>
      </c>
      <c r="O7122" t="s">
        <v>1324</v>
      </c>
      <c r="P7122" t="s">
        <v>7622</v>
      </c>
    </row>
    <row r="7123" spans="1:16" x14ac:dyDescent="0.35">
      <c r="A7123" t="s">
        <v>6907</v>
      </c>
      <c r="B7123" t="s">
        <v>7073</v>
      </c>
      <c r="C7123" t="s">
        <v>7074</v>
      </c>
      <c r="D7123" t="s">
        <v>29</v>
      </c>
      <c r="E7123" t="s">
        <v>296</v>
      </c>
      <c r="F7123" t="b">
        <v>0</v>
      </c>
      <c r="G7123" t="s">
        <v>43</v>
      </c>
      <c r="H7123" s="1">
        <v>45776.418506944443</v>
      </c>
      <c r="I7123" t="b">
        <v>0</v>
      </c>
      <c r="J7123" t="b">
        <v>1</v>
      </c>
      <c r="K7123" t="s">
        <v>31</v>
      </c>
      <c r="L7123" t="s">
        <v>22</v>
      </c>
      <c r="M7123">
        <v>165000</v>
      </c>
      <c r="O7123" t="s">
        <v>1225</v>
      </c>
      <c r="P7123" t="s">
        <v>7006</v>
      </c>
    </row>
    <row r="7124" spans="1:16" x14ac:dyDescent="0.35">
      <c r="A7124" t="s">
        <v>6907</v>
      </c>
      <c r="B7124" t="s">
        <v>9480</v>
      </c>
      <c r="C7124" t="s">
        <v>56</v>
      </c>
      <c r="D7124" t="s">
        <v>36</v>
      </c>
      <c r="E7124" t="s">
        <v>20</v>
      </c>
      <c r="F7124" t="b">
        <v>0</v>
      </c>
      <c r="G7124" t="s">
        <v>52</v>
      </c>
      <c r="H7124" s="1">
        <v>45776.542928240742</v>
      </c>
      <c r="I7124" t="b">
        <v>0</v>
      </c>
      <c r="J7124" t="b">
        <v>1</v>
      </c>
      <c r="K7124" t="s">
        <v>31</v>
      </c>
      <c r="L7124" t="s">
        <v>22</v>
      </c>
      <c r="M7124">
        <v>138100</v>
      </c>
      <c r="O7124" t="s">
        <v>9481</v>
      </c>
      <c r="P7124" t="s">
        <v>9482</v>
      </c>
    </row>
    <row r="7125" spans="1:16" x14ac:dyDescent="0.35">
      <c r="A7125" t="s">
        <v>6907</v>
      </c>
      <c r="B7125" t="s">
        <v>9483</v>
      </c>
      <c r="C7125" t="s">
        <v>1228</v>
      </c>
      <c r="D7125" t="s">
        <v>269</v>
      </c>
      <c r="E7125" t="s">
        <v>91</v>
      </c>
      <c r="F7125" t="b">
        <v>0</v>
      </c>
      <c r="G7125" t="s">
        <v>52</v>
      </c>
      <c r="H7125" s="1">
        <v>45776.543229166673</v>
      </c>
      <c r="I7125" t="b">
        <v>1</v>
      </c>
      <c r="J7125" t="b">
        <v>0</v>
      </c>
      <c r="K7125" t="s">
        <v>31</v>
      </c>
      <c r="L7125" t="s">
        <v>32</v>
      </c>
      <c r="N7125">
        <v>40</v>
      </c>
      <c r="O7125" t="s">
        <v>9484</v>
      </c>
      <c r="P7125" t="s">
        <v>9485</v>
      </c>
    </row>
    <row r="7126" spans="1:16" x14ac:dyDescent="0.35">
      <c r="A7126" t="s">
        <v>6907</v>
      </c>
      <c r="B7126" t="s">
        <v>9486</v>
      </c>
      <c r="C7126" t="s">
        <v>9487</v>
      </c>
      <c r="D7126" t="s">
        <v>110</v>
      </c>
      <c r="E7126" t="s">
        <v>20</v>
      </c>
      <c r="F7126" t="b">
        <v>0</v>
      </c>
      <c r="G7126" t="s">
        <v>47</v>
      </c>
      <c r="H7126" s="1">
        <v>45776.710231481477</v>
      </c>
      <c r="I7126" t="b">
        <v>0</v>
      </c>
      <c r="J7126" t="b">
        <v>1</v>
      </c>
      <c r="K7126" t="s">
        <v>31</v>
      </c>
      <c r="L7126" t="s">
        <v>22</v>
      </c>
      <c r="M7126">
        <v>75000</v>
      </c>
      <c r="O7126" t="s">
        <v>9488</v>
      </c>
      <c r="P7126" t="s">
        <v>9489</v>
      </c>
    </row>
    <row r="7127" spans="1:16" x14ac:dyDescent="0.35">
      <c r="A7127" t="s">
        <v>6907</v>
      </c>
      <c r="B7127" t="s">
        <v>7811</v>
      </c>
      <c r="C7127" t="s">
        <v>2330</v>
      </c>
      <c r="D7127" t="s">
        <v>295</v>
      </c>
      <c r="E7127" t="s">
        <v>20</v>
      </c>
      <c r="F7127" t="b">
        <v>0</v>
      </c>
      <c r="G7127" t="s">
        <v>52</v>
      </c>
      <c r="H7127" s="1">
        <v>45776.710601851853</v>
      </c>
      <c r="I7127" t="b">
        <v>0</v>
      </c>
      <c r="J7127" t="b">
        <v>1</v>
      </c>
      <c r="K7127" t="s">
        <v>31</v>
      </c>
      <c r="L7127" t="s">
        <v>22</v>
      </c>
      <c r="M7127">
        <v>165000</v>
      </c>
      <c r="O7127" t="s">
        <v>6685</v>
      </c>
      <c r="P7127" t="s">
        <v>7812</v>
      </c>
    </row>
    <row r="7128" spans="1:16" x14ac:dyDescent="0.35">
      <c r="A7128" t="s">
        <v>6907</v>
      </c>
      <c r="B7128" t="s">
        <v>8376</v>
      </c>
      <c r="C7128" t="s">
        <v>2284</v>
      </c>
      <c r="D7128" t="s">
        <v>573</v>
      </c>
      <c r="E7128" t="s">
        <v>20</v>
      </c>
      <c r="F7128" t="b">
        <v>0</v>
      </c>
      <c r="G7128" t="s">
        <v>171</v>
      </c>
      <c r="H7128" s="1">
        <v>45776.768310185187</v>
      </c>
      <c r="I7128" t="b">
        <v>0</v>
      </c>
      <c r="J7128" t="b">
        <v>1</v>
      </c>
      <c r="K7128" t="s">
        <v>31</v>
      </c>
      <c r="L7128" t="s">
        <v>32</v>
      </c>
      <c r="N7128">
        <v>61.159996032714837</v>
      </c>
      <c r="O7128" t="s">
        <v>4884</v>
      </c>
      <c r="P7128" t="s">
        <v>8377</v>
      </c>
    </row>
    <row r="7129" spans="1:16" x14ac:dyDescent="0.35">
      <c r="A7129" t="s">
        <v>6907</v>
      </c>
      <c r="B7129" t="s">
        <v>7025</v>
      </c>
      <c r="C7129" t="s">
        <v>7976</v>
      </c>
      <c r="D7129" t="s">
        <v>249</v>
      </c>
      <c r="E7129" t="s">
        <v>20</v>
      </c>
      <c r="F7129" t="b">
        <v>0</v>
      </c>
      <c r="G7129" t="s">
        <v>948</v>
      </c>
      <c r="H7129" s="1">
        <v>45776.882592592592</v>
      </c>
      <c r="I7129" t="b">
        <v>0</v>
      </c>
      <c r="J7129" t="b">
        <v>0</v>
      </c>
      <c r="K7129" t="s">
        <v>948</v>
      </c>
      <c r="L7129" t="s">
        <v>22</v>
      </c>
      <c r="M7129">
        <v>83999.5</v>
      </c>
      <c r="O7129" t="s">
        <v>7988</v>
      </c>
      <c r="P7129" t="s">
        <v>7989</v>
      </c>
    </row>
    <row r="7130" spans="1:16" x14ac:dyDescent="0.35">
      <c r="A7130" t="s">
        <v>6907</v>
      </c>
      <c r="B7130" t="s">
        <v>9073</v>
      </c>
      <c r="C7130" t="s">
        <v>193</v>
      </c>
      <c r="D7130" t="s">
        <v>36</v>
      </c>
      <c r="E7130" t="s">
        <v>20</v>
      </c>
      <c r="F7130" t="b">
        <v>0</v>
      </c>
      <c r="G7130" t="s">
        <v>52</v>
      </c>
      <c r="H7130" s="1">
        <v>45776.960069444453</v>
      </c>
      <c r="I7130" t="b">
        <v>0</v>
      </c>
      <c r="J7130" t="b">
        <v>1</v>
      </c>
      <c r="K7130" t="s">
        <v>31</v>
      </c>
      <c r="L7130" t="s">
        <v>22</v>
      </c>
      <c r="M7130">
        <v>162000</v>
      </c>
      <c r="O7130" t="s">
        <v>607</v>
      </c>
      <c r="P7130" t="s">
        <v>9490</v>
      </c>
    </row>
    <row r="7131" spans="1:16" x14ac:dyDescent="0.35">
      <c r="A7131" t="s">
        <v>6907</v>
      </c>
      <c r="B7131" t="s">
        <v>6907</v>
      </c>
      <c r="C7131" t="s">
        <v>1070</v>
      </c>
      <c r="D7131" t="s">
        <v>17459</v>
      </c>
      <c r="E7131" t="s">
        <v>20</v>
      </c>
      <c r="F7131" t="b">
        <v>0</v>
      </c>
      <c r="G7131" t="s">
        <v>52</v>
      </c>
      <c r="H7131" s="1">
        <v>45777.001631944448</v>
      </c>
      <c r="I7131" t="b">
        <v>1</v>
      </c>
      <c r="J7131" t="b">
        <v>0</v>
      </c>
      <c r="K7131" t="s">
        <v>31</v>
      </c>
      <c r="L7131" t="s">
        <v>22</v>
      </c>
      <c r="M7131">
        <v>140000</v>
      </c>
      <c r="O7131" t="s">
        <v>2096</v>
      </c>
      <c r="P7131" t="s">
        <v>6843</v>
      </c>
    </row>
    <row r="7132" spans="1:16" x14ac:dyDescent="0.35">
      <c r="A7132" t="s">
        <v>6907</v>
      </c>
      <c r="B7132" t="s">
        <v>6958</v>
      </c>
      <c r="C7132" t="s">
        <v>9032</v>
      </c>
      <c r="D7132" t="s">
        <v>3470</v>
      </c>
      <c r="E7132" t="s">
        <v>20</v>
      </c>
      <c r="F7132" t="b">
        <v>0</v>
      </c>
      <c r="G7132" t="s">
        <v>52</v>
      </c>
      <c r="H7132" s="1">
        <v>45777.002025462964</v>
      </c>
      <c r="I7132" t="b">
        <v>0</v>
      </c>
      <c r="J7132" t="b">
        <v>1</v>
      </c>
      <c r="K7132" t="s">
        <v>31</v>
      </c>
      <c r="L7132" t="s">
        <v>22</v>
      </c>
      <c r="M7132">
        <v>135000</v>
      </c>
      <c r="O7132" t="s">
        <v>1225</v>
      </c>
      <c r="P7132" t="s">
        <v>7012</v>
      </c>
    </row>
    <row r="7133" spans="1:16" x14ac:dyDescent="0.35">
      <c r="A7133" t="s">
        <v>6907</v>
      </c>
      <c r="B7133" t="s">
        <v>7673</v>
      </c>
      <c r="C7133" t="s">
        <v>2117</v>
      </c>
      <c r="D7133" t="s">
        <v>115</v>
      </c>
      <c r="E7133" t="s">
        <v>20</v>
      </c>
      <c r="F7133" t="b">
        <v>0</v>
      </c>
      <c r="G7133" t="s">
        <v>47</v>
      </c>
      <c r="H7133" s="1">
        <v>45777.002152777779</v>
      </c>
      <c r="I7133" t="b">
        <v>0</v>
      </c>
      <c r="J7133" t="b">
        <v>0</v>
      </c>
      <c r="K7133" t="s">
        <v>31</v>
      </c>
      <c r="L7133" t="s">
        <v>22</v>
      </c>
      <c r="M7133">
        <v>189000</v>
      </c>
      <c r="O7133" t="s">
        <v>8765</v>
      </c>
      <c r="P7133" t="s">
        <v>8766</v>
      </c>
    </row>
    <row r="7134" spans="1:16" x14ac:dyDescent="0.35">
      <c r="A7134" t="s">
        <v>6907</v>
      </c>
      <c r="B7134" t="s">
        <v>9477</v>
      </c>
      <c r="C7134" t="s">
        <v>9478</v>
      </c>
      <c r="D7134" t="s">
        <v>3470</v>
      </c>
      <c r="E7134" t="s">
        <v>20</v>
      </c>
      <c r="F7134" t="b">
        <v>0</v>
      </c>
      <c r="G7134" t="s">
        <v>30</v>
      </c>
      <c r="H7134" s="1">
        <v>45777.003472222219</v>
      </c>
      <c r="I7134" t="b">
        <v>0</v>
      </c>
      <c r="J7134" t="b">
        <v>0</v>
      </c>
      <c r="K7134" t="s">
        <v>31</v>
      </c>
      <c r="L7134" t="s">
        <v>22</v>
      </c>
      <c r="M7134">
        <v>100000</v>
      </c>
      <c r="O7134" t="s">
        <v>1123</v>
      </c>
      <c r="P7134" t="s">
        <v>9479</v>
      </c>
    </row>
    <row r="7135" spans="1:16" x14ac:dyDescent="0.35">
      <c r="A7135" t="s">
        <v>6907</v>
      </c>
      <c r="B7135" t="s">
        <v>7620</v>
      </c>
      <c r="C7135" t="s">
        <v>7621</v>
      </c>
      <c r="D7135" t="s">
        <v>249</v>
      </c>
      <c r="E7135" t="s">
        <v>20</v>
      </c>
      <c r="F7135" t="b">
        <v>0</v>
      </c>
      <c r="G7135" t="s">
        <v>105</v>
      </c>
      <c r="H7135" s="1">
        <v>45777.00409722222</v>
      </c>
      <c r="I7135" t="b">
        <v>0</v>
      </c>
      <c r="J7135" t="b">
        <v>0</v>
      </c>
      <c r="K7135" t="s">
        <v>105</v>
      </c>
      <c r="L7135" t="s">
        <v>22</v>
      </c>
      <c r="M7135">
        <v>68730</v>
      </c>
      <c r="O7135" t="s">
        <v>1324</v>
      </c>
      <c r="P7135" t="s">
        <v>7622</v>
      </c>
    </row>
    <row r="7136" spans="1:16" x14ac:dyDescent="0.35">
      <c r="A7136" t="s">
        <v>6907</v>
      </c>
      <c r="B7136" t="s">
        <v>7073</v>
      </c>
      <c r="C7136" t="s">
        <v>7074</v>
      </c>
      <c r="D7136" t="s">
        <v>29</v>
      </c>
      <c r="E7136" t="s">
        <v>296</v>
      </c>
      <c r="F7136" t="b">
        <v>0</v>
      </c>
      <c r="G7136" t="s">
        <v>43</v>
      </c>
      <c r="H7136" s="1">
        <v>45777.418506944443</v>
      </c>
      <c r="I7136" t="b">
        <v>0</v>
      </c>
      <c r="J7136" t="b">
        <v>1</v>
      </c>
      <c r="K7136" t="s">
        <v>31</v>
      </c>
      <c r="L7136" t="s">
        <v>22</v>
      </c>
      <c r="M7136">
        <v>165000</v>
      </c>
      <c r="O7136" t="s">
        <v>1225</v>
      </c>
      <c r="P7136" t="s">
        <v>7006</v>
      </c>
    </row>
    <row r="7137" spans="1:16" x14ac:dyDescent="0.35">
      <c r="A7137" t="s">
        <v>6907</v>
      </c>
      <c r="B7137" t="s">
        <v>9480</v>
      </c>
      <c r="C7137" t="s">
        <v>56</v>
      </c>
      <c r="D7137" t="s">
        <v>36</v>
      </c>
      <c r="E7137" t="s">
        <v>20</v>
      </c>
      <c r="F7137" t="b">
        <v>0</v>
      </c>
      <c r="G7137" t="s">
        <v>52</v>
      </c>
      <c r="H7137" s="1">
        <v>45777.542928240742</v>
      </c>
      <c r="I7137" t="b">
        <v>0</v>
      </c>
      <c r="J7137" t="b">
        <v>1</v>
      </c>
      <c r="K7137" t="s">
        <v>31</v>
      </c>
      <c r="L7137" t="s">
        <v>22</v>
      </c>
      <c r="M7137">
        <v>138100</v>
      </c>
      <c r="O7137" t="s">
        <v>9481</v>
      </c>
      <c r="P7137" t="s">
        <v>9482</v>
      </c>
    </row>
    <row r="7138" spans="1:16" x14ac:dyDescent="0.35">
      <c r="A7138" t="s">
        <v>6907</v>
      </c>
      <c r="B7138" t="s">
        <v>9483</v>
      </c>
      <c r="C7138" t="s">
        <v>1228</v>
      </c>
      <c r="D7138" t="s">
        <v>269</v>
      </c>
      <c r="E7138" t="s">
        <v>91</v>
      </c>
      <c r="F7138" t="b">
        <v>0</v>
      </c>
      <c r="G7138" t="s">
        <v>52</v>
      </c>
      <c r="H7138" s="1">
        <v>45777.543229166673</v>
      </c>
      <c r="I7138" t="b">
        <v>1</v>
      </c>
      <c r="J7138" t="b">
        <v>0</v>
      </c>
      <c r="K7138" t="s">
        <v>31</v>
      </c>
      <c r="L7138" t="s">
        <v>32</v>
      </c>
      <c r="N7138">
        <v>40</v>
      </c>
      <c r="O7138" t="s">
        <v>9484</v>
      </c>
      <c r="P7138" t="s">
        <v>9485</v>
      </c>
    </row>
    <row r="7139" spans="1:16" x14ac:dyDescent="0.35">
      <c r="A7139" t="s">
        <v>6907</v>
      </c>
      <c r="B7139" t="s">
        <v>9486</v>
      </c>
      <c r="C7139" t="s">
        <v>9487</v>
      </c>
      <c r="D7139" t="s">
        <v>110</v>
      </c>
      <c r="E7139" t="s">
        <v>20</v>
      </c>
      <c r="F7139" t="b">
        <v>0</v>
      </c>
      <c r="G7139" t="s">
        <v>47</v>
      </c>
      <c r="H7139" s="1">
        <v>45777.710231481477</v>
      </c>
      <c r="I7139" t="b">
        <v>0</v>
      </c>
      <c r="J7139" t="b">
        <v>1</v>
      </c>
      <c r="K7139" t="s">
        <v>31</v>
      </c>
      <c r="L7139" t="s">
        <v>22</v>
      </c>
      <c r="M7139">
        <v>75000</v>
      </c>
      <c r="O7139" t="s">
        <v>9488</v>
      </c>
      <c r="P7139" t="s">
        <v>9489</v>
      </c>
    </row>
    <row r="7140" spans="1:16" x14ac:dyDescent="0.35">
      <c r="A7140" t="s">
        <v>6907</v>
      </c>
      <c r="B7140" t="s">
        <v>7811</v>
      </c>
      <c r="C7140" t="s">
        <v>2330</v>
      </c>
      <c r="D7140" t="s">
        <v>295</v>
      </c>
      <c r="E7140" t="s">
        <v>20</v>
      </c>
      <c r="F7140" t="b">
        <v>0</v>
      </c>
      <c r="G7140" t="s">
        <v>52</v>
      </c>
      <c r="H7140" s="1">
        <v>45777.710601851853</v>
      </c>
      <c r="I7140" t="b">
        <v>0</v>
      </c>
      <c r="J7140" t="b">
        <v>1</v>
      </c>
      <c r="K7140" t="s">
        <v>31</v>
      </c>
      <c r="L7140" t="s">
        <v>22</v>
      </c>
      <c r="M7140">
        <v>165000</v>
      </c>
      <c r="O7140" t="s">
        <v>6685</v>
      </c>
      <c r="P7140" t="s">
        <v>7812</v>
      </c>
    </row>
    <row r="7141" spans="1:16" x14ac:dyDescent="0.35">
      <c r="A7141" t="s">
        <v>6907</v>
      </c>
      <c r="B7141" t="s">
        <v>8376</v>
      </c>
      <c r="C7141" t="s">
        <v>2284</v>
      </c>
      <c r="D7141" t="s">
        <v>573</v>
      </c>
      <c r="E7141" t="s">
        <v>20</v>
      </c>
      <c r="F7141" t="b">
        <v>0</v>
      </c>
      <c r="G7141" t="s">
        <v>171</v>
      </c>
      <c r="H7141" s="1">
        <v>45777.768310185187</v>
      </c>
      <c r="I7141" t="b">
        <v>0</v>
      </c>
      <c r="J7141" t="b">
        <v>1</v>
      </c>
      <c r="K7141" t="s">
        <v>31</v>
      </c>
      <c r="L7141" t="s">
        <v>32</v>
      </c>
      <c r="N7141">
        <v>61.159996032714837</v>
      </c>
      <c r="O7141" t="s">
        <v>4884</v>
      </c>
      <c r="P7141" t="s">
        <v>8377</v>
      </c>
    </row>
    <row r="7142" spans="1:16" x14ac:dyDescent="0.35">
      <c r="A7142" t="s">
        <v>6907</v>
      </c>
      <c r="B7142" t="s">
        <v>7025</v>
      </c>
      <c r="C7142" t="s">
        <v>7976</v>
      </c>
      <c r="D7142" t="s">
        <v>249</v>
      </c>
      <c r="E7142" t="s">
        <v>20</v>
      </c>
      <c r="F7142" t="b">
        <v>0</v>
      </c>
      <c r="G7142" t="s">
        <v>948</v>
      </c>
      <c r="H7142" s="1">
        <v>45777.882592592592</v>
      </c>
      <c r="I7142" t="b">
        <v>0</v>
      </c>
      <c r="J7142" t="b">
        <v>0</v>
      </c>
      <c r="K7142" t="s">
        <v>948</v>
      </c>
      <c r="L7142" t="s">
        <v>22</v>
      </c>
      <c r="M7142">
        <v>83999.5</v>
      </c>
      <c r="O7142" t="s">
        <v>7988</v>
      </c>
      <c r="P7142" t="s">
        <v>7989</v>
      </c>
    </row>
    <row r="7143" spans="1:16" x14ac:dyDescent="0.35">
      <c r="A7143" t="s">
        <v>6907</v>
      </c>
      <c r="B7143" t="s">
        <v>9073</v>
      </c>
      <c r="C7143" t="s">
        <v>193</v>
      </c>
      <c r="D7143" t="s">
        <v>36</v>
      </c>
      <c r="E7143" t="s">
        <v>20</v>
      </c>
      <c r="F7143" t="b">
        <v>0</v>
      </c>
      <c r="G7143" t="s">
        <v>52</v>
      </c>
      <c r="H7143" s="1">
        <v>45777.960069444453</v>
      </c>
      <c r="I7143" t="b">
        <v>0</v>
      </c>
      <c r="J7143" t="b">
        <v>1</v>
      </c>
      <c r="K7143" t="s">
        <v>31</v>
      </c>
      <c r="L7143" t="s">
        <v>22</v>
      </c>
      <c r="M7143">
        <v>162000</v>
      </c>
      <c r="O7143" t="s">
        <v>607</v>
      </c>
      <c r="P7143" t="s">
        <v>9490</v>
      </c>
    </row>
    <row r="7144" spans="1:16" x14ac:dyDescent="0.35">
      <c r="A7144" t="s">
        <v>6907</v>
      </c>
      <c r="B7144" t="s">
        <v>6907</v>
      </c>
      <c r="C7144" t="s">
        <v>1070</v>
      </c>
      <c r="D7144" t="s">
        <v>17459</v>
      </c>
      <c r="E7144" t="s">
        <v>20</v>
      </c>
      <c r="F7144" t="b">
        <v>0</v>
      </c>
      <c r="G7144" t="s">
        <v>52</v>
      </c>
      <c r="H7144" s="1">
        <v>45778.001631944448</v>
      </c>
      <c r="I7144" t="b">
        <v>1</v>
      </c>
      <c r="J7144" t="b">
        <v>0</v>
      </c>
      <c r="K7144" t="s">
        <v>31</v>
      </c>
      <c r="L7144" t="s">
        <v>22</v>
      </c>
      <c r="M7144">
        <v>140000</v>
      </c>
      <c r="O7144" t="s">
        <v>2096</v>
      </c>
      <c r="P7144" t="s">
        <v>6843</v>
      </c>
    </row>
    <row r="7145" spans="1:16" x14ac:dyDescent="0.35">
      <c r="A7145" t="s">
        <v>6907</v>
      </c>
      <c r="B7145" t="s">
        <v>6958</v>
      </c>
      <c r="C7145" t="s">
        <v>9032</v>
      </c>
      <c r="D7145" t="s">
        <v>3470</v>
      </c>
      <c r="E7145" t="s">
        <v>20</v>
      </c>
      <c r="F7145" t="b">
        <v>0</v>
      </c>
      <c r="G7145" t="s">
        <v>52</v>
      </c>
      <c r="H7145" s="1">
        <v>45778.002025462964</v>
      </c>
      <c r="I7145" t="b">
        <v>0</v>
      </c>
      <c r="J7145" t="b">
        <v>1</v>
      </c>
      <c r="K7145" t="s">
        <v>31</v>
      </c>
      <c r="L7145" t="s">
        <v>22</v>
      </c>
      <c r="M7145">
        <v>135000</v>
      </c>
      <c r="O7145" t="s">
        <v>1225</v>
      </c>
      <c r="P7145" t="s">
        <v>7012</v>
      </c>
    </row>
    <row r="7146" spans="1:16" x14ac:dyDescent="0.35">
      <c r="A7146" t="s">
        <v>6907</v>
      </c>
      <c r="B7146" t="s">
        <v>7673</v>
      </c>
      <c r="C7146" t="s">
        <v>2117</v>
      </c>
      <c r="D7146" t="s">
        <v>115</v>
      </c>
      <c r="E7146" t="s">
        <v>20</v>
      </c>
      <c r="F7146" t="b">
        <v>0</v>
      </c>
      <c r="G7146" t="s">
        <v>47</v>
      </c>
      <c r="H7146" s="1">
        <v>45778.002152777779</v>
      </c>
      <c r="I7146" t="b">
        <v>0</v>
      </c>
      <c r="J7146" t="b">
        <v>0</v>
      </c>
      <c r="K7146" t="s">
        <v>31</v>
      </c>
      <c r="L7146" t="s">
        <v>22</v>
      </c>
      <c r="M7146">
        <v>189000</v>
      </c>
      <c r="O7146" t="s">
        <v>8765</v>
      </c>
      <c r="P7146" t="s">
        <v>8766</v>
      </c>
    </row>
    <row r="7147" spans="1:16" x14ac:dyDescent="0.35">
      <c r="A7147" t="s">
        <v>6907</v>
      </c>
      <c r="B7147" t="s">
        <v>9477</v>
      </c>
      <c r="C7147" t="s">
        <v>9478</v>
      </c>
      <c r="D7147" t="s">
        <v>3470</v>
      </c>
      <c r="E7147" t="s">
        <v>20</v>
      </c>
      <c r="F7147" t="b">
        <v>0</v>
      </c>
      <c r="G7147" t="s">
        <v>30</v>
      </c>
      <c r="H7147" s="1">
        <v>45778.003472222219</v>
      </c>
      <c r="I7147" t="b">
        <v>0</v>
      </c>
      <c r="J7147" t="b">
        <v>0</v>
      </c>
      <c r="K7147" t="s">
        <v>31</v>
      </c>
      <c r="L7147" t="s">
        <v>22</v>
      </c>
      <c r="M7147">
        <v>100000</v>
      </c>
      <c r="O7147" t="s">
        <v>1123</v>
      </c>
      <c r="P7147" t="s">
        <v>9479</v>
      </c>
    </row>
    <row r="7148" spans="1:16" x14ac:dyDescent="0.35">
      <c r="A7148" t="s">
        <v>6907</v>
      </c>
      <c r="B7148" t="s">
        <v>7620</v>
      </c>
      <c r="C7148" t="s">
        <v>7621</v>
      </c>
      <c r="D7148" t="s">
        <v>249</v>
      </c>
      <c r="E7148" t="s">
        <v>20</v>
      </c>
      <c r="F7148" t="b">
        <v>0</v>
      </c>
      <c r="G7148" t="s">
        <v>105</v>
      </c>
      <c r="H7148" s="1">
        <v>45778.00409722222</v>
      </c>
      <c r="I7148" t="b">
        <v>0</v>
      </c>
      <c r="J7148" t="b">
        <v>0</v>
      </c>
      <c r="K7148" t="s">
        <v>105</v>
      </c>
      <c r="L7148" t="s">
        <v>22</v>
      </c>
      <c r="M7148">
        <v>68730</v>
      </c>
      <c r="O7148" t="s">
        <v>1324</v>
      </c>
      <c r="P7148" t="s">
        <v>7622</v>
      </c>
    </row>
    <row r="7149" spans="1:16" x14ac:dyDescent="0.35">
      <c r="A7149" t="s">
        <v>6907</v>
      </c>
      <c r="B7149" t="s">
        <v>7073</v>
      </c>
      <c r="C7149" t="s">
        <v>7074</v>
      </c>
      <c r="D7149" t="s">
        <v>29</v>
      </c>
      <c r="E7149" t="s">
        <v>296</v>
      </c>
      <c r="F7149" t="b">
        <v>0</v>
      </c>
      <c r="G7149" t="s">
        <v>43</v>
      </c>
      <c r="H7149" s="1">
        <v>45778.418506944443</v>
      </c>
      <c r="I7149" t="b">
        <v>0</v>
      </c>
      <c r="J7149" t="b">
        <v>1</v>
      </c>
      <c r="K7149" t="s">
        <v>31</v>
      </c>
      <c r="L7149" t="s">
        <v>22</v>
      </c>
      <c r="M7149">
        <v>165000</v>
      </c>
      <c r="O7149" t="s">
        <v>1225</v>
      </c>
      <c r="P7149" t="s">
        <v>7006</v>
      </c>
    </row>
    <row r="7150" spans="1:16" x14ac:dyDescent="0.35">
      <c r="A7150" t="s">
        <v>6907</v>
      </c>
      <c r="B7150" t="s">
        <v>9480</v>
      </c>
      <c r="C7150" t="s">
        <v>56</v>
      </c>
      <c r="D7150" t="s">
        <v>36</v>
      </c>
      <c r="E7150" t="s">
        <v>20</v>
      </c>
      <c r="F7150" t="b">
        <v>0</v>
      </c>
      <c r="G7150" t="s">
        <v>52</v>
      </c>
      <c r="H7150" s="1">
        <v>45778.542928240742</v>
      </c>
      <c r="I7150" t="b">
        <v>0</v>
      </c>
      <c r="J7150" t="b">
        <v>1</v>
      </c>
      <c r="K7150" t="s">
        <v>31</v>
      </c>
      <c r="L7150" t="s">
        <v>22</v>
      </c>
      <c r="M7150">
        <v>138100</v>
      </c>
      <c r="O7150" t="s">
        <v>9481</v>
      </c>
      <c r="P7150" t="s">
        <v>9482</v>
      </c>
    </row>
    <row r="7151" spans="1:16" x14ac:dyDescent="0.35">
      <c r="A7151" t="s">
        <v>6907</v>
      </c>
      <c r="B7151" t="s">
        <v>9483</v>
      </c>
      <c r="C7151" t="s">
        <v>1228</v>
      </c>
      <c r="D7151" t="s">
        <v>269</v>
      </c>
      <c r="E7151" t="s">
        <v>91</v>
      </c>
      <c r="F7151" t="b">
        <v>0</v>
      </c>
      <c r="G7151" t="s">
        <v>52</v>
      </c>
      <c r="H7151" s="1">
        <v>45778.543229166673</v>
      </c>
      <c r="I7151" t="b">
        <v>1</v>
      </c>
      <c r="J7151" t="b">
        <v>0</v>
      </c>
      <c r="K7151" t="s">
        <v>31</v>
      </c>
      <c r="L7151" t="s">
        <v>32</v>
      </c>
      <c r="N7151">
        <v>40</v>
      </c>
      <c r="O7151" t="s">
        <v>9484</v>
      </c>
      <c r="P7151" t="s">
        <v>9485</v>
      </c>
    </row>
    <row r="7152" spans="1:16" x14ac:dyDescent="0.35">
      <c r="A7152" t="s">
        <v>6907</v>
      </c>
      <c r="B7152" t="s">
        <v>9486</v>
      </c>
      <c r="C7152" t="s">
        <v>9487</v>
      </c>
      <c r="D7152" t="s">
        <v>110</v>
      </c>
      <c r="E7152" t="s">
        <v>20</v>
      </c>
      <c r="F7152" t="b">
        <v>0</v>
      </c>
      <c r="G7152" t="s">
        <v>47</v>
      </c>
      <c r="H7152" s="1">
        <v>45778.710231481477</v>
      </c>
      <c r="I7152" t="b">
        <v>0</v>
      </c>
      <c r="J7152" t="b">
        <v>1</v>
      </c>
      <c r="K7152" t="s">
        <v>31</v>
      </c>
      <c r="L7152" t="s">
        <v>22</v>
      </c>
      <c r="M7152">
        <v>75000</v>
      </c>
      <c r="O7152" t="s">
        <v>9488</v>
      </c>
      <c r="P7152" t="s">
        <v>9489</v>
      </c>
    </row>
    <row r="7153" spans="1:16" x14ac:dyDescent="0.35">
      <c r="A7153" t="s">
        <v>6907</v>
      </c>
      <c r="B7153" t="s">
        <v>7811</v>
      </c>
      <c r="C7153" t="s">
        <v>2330</v>
      </c>
      <c r="D7153" t="s">
        <v>295</v>
      </c>
      <c r="E7153" t="s">
        <v>20</v>
      </c>
      <c r="F7153" t="b">
        <v>0</v>
      </c>
      <c r="G7153" t="s">
        <v>52</v>
      </c>
      <c r="H7153" s="1">
        <v>45778.710601851853</v>
      </c>
      <c r="I7153" t="b">
        <v>0</v>
      </c>
      <c r="J7153" t="b">
        <v>1</v>
      </c>
      <c r="K7153" t="s">
        <v>31</v>
      </c>
      <c r="L7153" t="s">
        <v>22</v>
      </c>
      <c r="M7153">
        <v>165000</v>
      </c>
      <c r="O7153" t="s">
        <v>6685</v>
      </c>
      <c r="P7153" t="s">
        <v>7812</v>
      </c>
    </row>
    <row r="7154" spans="1:16" x14ac:dyDescent="0.35">
      <c r="A7154" t="s">
        <v>6907</v>
      </c>
      <c r="B7154" t="s">
        <v>8376</v>
      </c>
      <c r="C7154" t="s">
        <v>2284</v>
      </c>
      <c r="D7154" t="s">
        <v>573</v>
      </c>
      <c r="E7154" t="s">
        <v>20</v>
      </c>
      <c r="F7154" t="b">
        <v>0</v>
      </c>
      <c r="G7154" t="s">
        <v>171</v>
      </c>
      <c r="H7154" s="1">
        <v>45778.768310185187</v>
      </c>
      <c r="I7154" t="b">
        <v>0</v>
      </c>
      <c r="J7154" t="b">
        <v>1</v>
      </c>
      <c r="K7154" t="s">
        <v>31</v>
      </c>
      <c r="L7154" t="s">
        <v>32</v>
      </c>
      <c r="N7154">
        <v>61.159996032714837</v>
      </c>
      <c r="O7154" t="s">
        <v>4884</v>
      </c>
      <c r="P7154" t="s">
        <v>8377</v>
      </c>
    </row>
    <row r="7155" spans="1:16" x14ac:dyDescent="0.35">
      <c r="A7155" t="s">
        <v>6907</v>
      </c>
      <c r="B7155" t="s">
        <v>7025</v>
      </c>
      <c r="C7155" t="s">
        <v>7976</v>
      </c>
      <c r="D7155" t="s">
        <v>249</v>
      </c>
      <c r="E7155" t="s">
        <v>20</v>
      </c>
      <c r="F7155" t="b">
        <v>0</v>
      </c>
      <c r="G7155" t="s">
        <v>948</v>
      </c>
      <c r="H7155" s="1">
        <v>45778.882592592592</v>
      </c>
      <c r="I7155" t="b">
        <v>0</v>
      </c>
      <c r="J7155" t="b">
        <v>0</v>
      </c>
      <c r="K7155" t="s">
        <v>948</v>
      </c>
      <c r="L7155" t="s">
        <v>22</v>
      </c>
      <c r="M7155">
        <v>83999.5</v>
      </c>
      <c r="O7155" t="s">
        <v>7988</v>
      </c>
      <c r="P7155" t="s">
        <v>7989</v>
      </c>
    </row>
    <row r="7156" spans="1:16" x14ac:dyDescent="0.35">
      <c r="A7156" t="s">
        <v>6907</v>
      </c>
      <c r="B7156" t="s">
        <v>9073</v>
      </c>
      <c r="C7156" t="s">
        <v>193</v>
      </c>
      <c r="D7156" t="s">
        <v>36</v>
      </c>
      <c r="E7156" t="s">
        <v>20</v>
      </c>
      <c r="F7156" t="b">
        <v>0</v>
      </c>
      <c r="G7156" t="s">
        <v>52</v>
      </c>
      <c r="H7156" s="1">
        <v>45778.960069444453</v>
      </c>
      <c r="I7156" t="b">
        <v>0</v>
      </c>
      <c r="J7156" t="b">
        <v>1</v>
      </c>
      <c r="K7156" t="s">
        <v>31</v>
      </c>
      <c r="L7156" t="s">
        <v>22</v>
      </c>
      <c r="M7156">
        <v>162000</v>
      </c>
      <c r="O7156" t="s">
        <v>607</v>
      </c>
      <c r="P7156" t="s">
        <v>9490</v>
      </c>
    </row>
    <row r="7157" spans="1:16" x14ac:dyDescent="0.35">
      <c r="A7157" t="s">
        <v>6907</v>
      </c>
      <c r="B7157" t="s">
        <v>6907</v>
      </c>
      <c r="C7157" t="s">
        <v>1070</v>
      </c>
      <c r="D7157" t="s">
        <v>17459</v>
      </c>
      <c r="E7157" t="s">
        <v>20</v>
      </c>
      <c r="F7157" t="b">
        <v>0</v>
      </c>
      <c r="G7157" t="s">
        <v>52</v>
      </c>
      <c r="H7157" s="1">
        <v>45779.001631944448</v>
      </c>
      <c r="I7157" t="b">
        <v>1</v>
      </c>
      <c r="J7157" t="b">
        <v>0</v>
      </c>
      <c r="K7157" t="s">
        <v>31</v>
      </c>
      <c r="L7157" t="s">
        <v>22</v>
      </c>
      <c r="M7157">
        <v>140000</v>
      </c>
      <c r="O7157" t="s">
        <v>2096</v>
      </c>
      <c r="P7157" t="s">
        <v>6843</v>
      </c>
    </row>
    <row r="7158" spans="1:16" x14ac:dyDescent="0.35">
      <c r="A7158" t="s">
        <v>6907</v>
      </c>
      <c r="B7158" t="s">
        <v>6958</v>
      </c>
      <c r="C7158" t="s">
        <v>9032</v>
      </c>
      <c r="D7158" t="s">
        <v>3470</v>
      </c>
      <c r="E7158" t="s">
        <v>20</v>
      </c>
      <c r="F7158" t="b">
        <v>0</v>
      </c>
      <c r="G7158" t="s">
        <v>52</v>
      </c>
      <c r="H7158" s="1">
        <v>45779.002025462964</v>
      </c>
      <c r="I7158" t="b">
        <v>0</v>
      </c>
      <c r="J7158" t="b">
        <v>1</v>
      </c>
      <c r="K7158" t="s">
        <v>31</v>
      </c>
      <c r="L7158" t="s">
        <v>22</v>
      </c>
      <c r="M7158">
        <v>135000</v>
      </c>
      <c r="O7158" t="s">
        <v>1225</v>
      </c>
      <c r="P7158" t="s">
        <v>7012</v>
      </c>
    </row>
    <row r="7159" spans="1:16" x14ac:dyDescent="0.35">
      <c r="A7159" t="s">
        <v>6907</v>
      </c>
      <c r="B7159" t="s">
        <v>7673</v>
      </c>
      <c r="C7159" t="s">
        <v>2117</v>
      </c>
      <c r="D7159" t="s">
        <v>115</v>
      </c>
      <c r="E7159" t="s">
        <v>20</v>
      </c>
      <c r="F7159" t="b">
        <v>0</v>
      </c>
      <c r="G7159" t="s">
        <v>47</v>
      </c>
      <c r="H7159" s="1">
        <v>45779.002152777779</v>
      </c>
      <c r="I7159" t="b">
        <v>0</v>
      </c>
      <c r="J7159" t="b">
        <v>0</v>
      </c>
      <c r="K7159" t="s">
        <v>31</v>
      </c>
      <c r="L7159" t="s">
        <v>22</v>
      </c>
      <c r="M7159">
        <v>189000</v>
      </c>
      <c r="O7159" t="s">
        <v>8765</v>
      </c>
      <c r="P7159" t="s">
        <v>8766</v>
      </c>
    </row>
    <row r="7160" spans="1:16" x14ac:dyDescent="0.35">
      <c r="A7160" t="s">
        <v>6907</v>
      </c>
      <c r="B7160" t="s">
        <v>9477</v>
      </c>
      <c r="C7160" t="s">
        <v>9478</v>
      </c>
      <c r="D7160" t="s">
        <v>3470</v>
      </c>
      <c r="E7160" t="s">
        <v>20</v>
      </c>
      <c r="F7160" t="b">
        <v>0</v>
      </c>
      <c r="G7160" t="s">
        <v>30</v>
      </c>
      <c r="H7160" s="1">
        <v>45779.003472222219</v>
      </c>
      <c r="I7160" t="b">
        <v>0</v>
      </c>
      <c r="J7160" t="b">
        <v>0</v>
      </c>
      <c r="K7160" t="s">
        <v>31</v>
      </c>
      <c r="L7160" t="s">
        <v>22</v>
      </c>
      <c r="M7160">
        <v>100000</v>
      </c>
      <c r="O7160" t="s">
        <v>1123</v>
      </c>
      <c r="P7160" t="s">
        <v>9479</v>
      </c>
    </row>
    <row r="7161" spans="1:16" x14ac:dyDescent="0.35">
      <c r="A7161" t="s">
        <v>6907</v>
      </c>
      <c r="B7161" t="s">
        <v>7620</v>
      </c>
      <c r="C7161" t="s">
        <v>7621</v>
      </c>
      <c r="D7161" t="s">
        <v>249</v>
      </c>
      <c r="E7161" t="s">
        <v>20</v>
      </c>
      <c r="F7161" t="b">
        <v>0</v>
      </c>
      <c r="G7161" t="s">
        <v>105</v>
      </c>
      <c r="H7161" s="1">
        <v>45779.00409722222</v>
      </c>
      <c r="I7161" t="b">
        <v>0</v>
      </c>
      <c r="J7161" t="b">
        <v>0</v>
      </c>
      <c r="K7161" t="s">
        <v>105</v>
      </c>
      <c r="L7161" t="s">
        <v>22</v>
      </c>
      <c r="M7161">
        <v>68730</v>
      </c>
      <c r="O7161" t="s">
        <v>1324</v>
      </c>
      <c r="P7161" t="s">
        <v>7622</v>
      </c>
    </row>
    <row r="7162" spans="1:16" x14ac:dyDescent="0.35">
      <c r="A7162" t="s">
        <v>6907</v>
      </c>
      <c r="B7162" t="s">
        <v>9491</v>
      </c>
      <c r="C7162" t="s">
        <v>868</v>
      </c>
      <c r="D7162" t="s">
        <v>110</v>
      </c>
      <c r="E7162" t="s">
        <v>20</v>
      </c>
      <c r="F7162" t="b">
        <v>0</v>
      </c>
      <c r="G7162" t="s">
        <v>171</v>
      </c>
      <c r="H7162" s="1">
        <v>45779.011493055557</v>
      </c>
      <c r="I7162" t="b">
        <v>0</v>
      </c>
      <c r="J7162" t="b">
        <v>1</v>
      </c>
      <c r="K7162" t="s">
        <v>31</v>
      </c>
      <c r="L7162" t="s">
        <v>32</v>
      </c>
      <c r="N7162">
        <v>55</v>
      </c>
      <c r="O7162" t="s">
        <v>6456</v>
      </c>
      <c r="P7162" t="s">
        <v>9492</v>
      </c>
    </row>
    <row r="7163" spans="1:16" x14ac:dyDescent="0.35">
      <c r="A7163" t="s">
        <v>6907</v>
      </c>
      <c r="B7163" t="s">
        <v>8529</v>
      </c>
      <c r="C7163" t="s">
        <v>868</v>
      </c>
      <c r="D7163" t="s">
        <v>110</v>
      </c>
      <c r="E7163" t="s">
        <v>20</v>
      </c>
      <c r="F7163" t="b">
        <v>0</v>
      </c>
      <c r="G7163" t="s">
        <v>47</v>
      </c>
      <c r="H7163" s="1">
        <v>45779.252303240741</v>
      </c>
      <c r="I7163" t="b">
        <v>0</v>
      </c>
      <c r="J7163" t="b">
        <v>1</v>
      </c>
      <c r="K7163" t="s">
        <v>31</v>
      </c>
      <c r="L7163" t="s">
        <v>22</v>
      </c>
      <c r="M7163">
        <v>118500</v>
      </c>
      <c r="O7163" t="s">
        <v>8530</v>
      </c>
      <c r="P7163" t="s">
        <v>8531</v>
      </c>
    </row>
    <row r="7164" spans="1:16" x14ac:dyDescent="0.35">
      <c r="A7164" t="s">
        <v>6907</v>
      </c>
      <c r="B7164" t="s">
        <v>9493</v>
      </c>
      <c r="C7164" t="s">
        <v>1117</v>
      </c>
      <c r="D7164" t="s">
        <v>36</v>
      </c>
      <c r="E7164" t="s">
        <v>20</v>
      </c>
      <c r="F7164" t="b">
        <v>0</v>
      </c>
      <c r="G7164" t="s">
        <v>47</v>
      </c>
      <c r="H7164" s="1">
        <v>45779.292002314818</v>
      </c>
      <c r="I7164" t="b">
        <v>0</v>
      </c>
      <c r="J7164" t="b">
        <v>0</v>
      </c>
      <c r="K7164" t="s">
        <v>31</v>
      </c>
      <c r="L7164" t="s">
        <v>32</v>
      </c>
      <c r="N7164">
        <v>48</v>
      </c>
      <c r="O7164" t="s">
        <v>48</v>
      </c>
      <c r="P7164" t="s">
        <v>4840</v>
      </c>
    </row>
    <row r="7165" spans="1:16" x14ac:dyDescent="0.35">
      <c r="A7165" t="s">
        <v>6907</v>
      </c>
      <c r="B7165" t="s">
        <v>9494</v>
      </c>
      <c r="C7165" t="s">
        <v>2224</v>
      </c>
      <c r="D7165" t="s">
        <v>573</v>
      </c>
      <c r="E7165" t="s">
        <v>296</v>
      </c>
      <c r="F7165" t="b">
        <v>0</v>
      </c>
      <c r="G7165" t="s">
        <v>52</v>
      </c>
      <c r="H7165" s="1">
        <v>45779.334606481483</v>
      </c>
      <c r="I7165" t="b">
        <v>0</v>
      </c>
      <c r="J7165" t="b">
        <v>1</v>
      </c>
      <c r="K7165" t="s">
        <v>31</v>
      </c>
      <c r="L7165" t="s">
        <v>32</v>
      </c>
      <c r="N7165">
        <v>55</v>
      </c>
      <c r="O7165" t="s">
        <v>426</v>
      </c>
      <c r="P7165" t="s">
        <v>9495</v>
      </c>
    </row>
    <row r="7166" spans="1:16" x14ac:dyDescent="0.35">
      <c r="A7166" t="s">
        <v>6907</v>
      </c>
      <c r="B7166" t="s">
        <v>9496</v>
      </c>
      <c r="C7166" t="s">
        <v>549</v>
      </c>
      <c r="D7166" t="s">
        <v>29</v>
      </c>
      <c r="E7166" t="s">
        <v>20</v>
      </c>
      <c r="F7166" t="b">
        <v>0</v>
      </c>
      <c r="G7166" t="s">
        <v>52</v>
      </c>
      <c r="H7166" s="1">
        <v>45779.335300925923</v>
      </c>
      <c r="I7166" t="b">
        <v>0</v>
      </c>
      <c r="J7166" t="b">
        <v>1</v>
      </c>
      <c r="K7166" t="s">
        <v>31</v>
      </c>
      <c r="L7166" t="s">
        <v>22</v>
      </c>
      <c r="M7166">
        <v>203500</v>
      </c>
      <c r="O7166" t="s">
        <v>1373</v>
      </c>
      <c r="P7166" t="s">
        <v>9497</v>
      </c>
    </row>
    <row r="7167" spans="1:16" x14ac:dyDescent="0.35">
      <c r="A7167" t="s">
        <v>6907</v>
      </c>
      <c r="B7167" t="s">
        <v>7010</v>
      </c>
      <c r="C7167" t="s">
        <v>9498</v>
      </c>
      <c r="D7167" t="s">
        <v>42</v>
      </c>
      <c r="E7167" t="s">
        <v>20</v>
      </c>
      <c r="F7167" t="b">
        <v>0</v>
      </c>
      <c r="G7167" t="s">
        <v>52</v>
      </c>
      <c r="H7167" s="1">
        <v>45779.335324074083</v>
      </c>
      <c r="I7167" t="b">
        <v>1</v>
      </c>
      <c r="J7167" t="b">
        <v>0</v>
      </c>
      <c r="K7167" t="s">
        <v>31</v>
      </c>
      <c r="L7167" t="s">
        <v>32</v>
      </c>
      <c r="N7167">
        <v>62.5</v>
      </c>
      <c r="O7167" t="s">
        <v>6242</v>
      </c>
      <c r="P7167" t="s">
        <v>9499</v>
      </c>
    </row>
    <row r="7168" spans="1:16" x14ac:dyDescent="0.35">
      <c r="A7168" t="s">
        <v>6907</v>
      </c>
      <c r="B7168" t="s">
        <v>7073</v>
      </c>
      <c r="C7168" t="s">
        <v>7074</v>
      </c>
      <c r="D7168" t="s">
        <v>29</v>
      </c>
      <c r="E7168" t="s">
        <v>296</v>
      </c>
      <c r="F7168" t="b">
        <v>0</v>
      </c>
      <c r="G7168" t="s">
        <v>43</v>
      </c>
      <c r="H7168" s="1">
        <v>45779.418506944443</v>
      </c>
      <c r="I7168" t="b">
        <v>0</v>
      </c>
      <c r="J7168" t="b">
        <v>1</v>
      </c>
      <c r="K7168" t="s">
        <v>31</v>
      </c>
      <c r="L7168" t="s">
        <v>22</v>
      </c>
      <c r="M7168">
        <v>165000</v>
      </c>
      <c r="O7168" t="s">
        <v>1225</v>
      </c>
      <c r="P7168" t="s">
        <v>7006</v>
      </c>
    </row>
    <row r="7169" spans="1:16" x14ac:dyDescent="0.35">
      <c r="A7169" t="s">
        <v>6907</v>
      </c>
      <c r="B7169" t="s">
        <v>9500</v>
      </c>
      <c r="C7169" t="s">
        <v>18</v>
      </c>
      <c r="D7169" t="s">
        <v>6984</v>
      </c>
      <c r="E7169" t="s">
        <v>91</v>
      </c>
      <c r="F7169" t="b">
        <v>1</v>
      </c>
      <c r="G7169" t="s">
        <v>52</v>
      </c>
      <c r="H7169" s="1">
        <v>45779.418611111112</v>
      </c>
      <c r="I7169" t="b">
        <v>1</v>
      </c>
      <c r="J7169" t="b">
        <v>0</v>
      </c>
      <c r="K7169" t="s">
        <v>31</v>
      </c>
      <c r="L7169" t="s">
        <v>32</v>
      </c>
      <c r="N7169">
        <v>37.5</v>
      </c>
      <c r="O7169" t="s">
        <v>6984</v>
      </c>
      <c r="P7169" t="s">
        <v>3981</v>
      </c>
    </row>
    <row r="7170" spans="1:16" x14ac:dyDescent="0.35">
      <c r="A7170" t="s">
        <v>6907</v>
      </c>
      <c r="B7170" t="s">
        <v>7704</v>
      </c>
      <c r="C7170" t="s">
        <v>8101</v>
      </c>
      <c r="D7170" t="s">
        <v>29</v>
      </c>
      <c r="E7170" t="s">
        <v>296</v>
      </c>
      <c r="F7170" t="b">
        <v>0</v>
      </c>
      <c r="G7170" t="s">
        <v>52</v>
      </c>
      <c r="H7170" s="1">
        <v>45779.418796296297</v>
      </c>
      <c r="I7170" t="b">
        <v>0</v>
      </c>
      <c r="J7170" t="b">
        <v>1</v>
      </c>
      <c r="K7170" t="s">
        <v>31</v>
      </c>
      <c r="L7170" t="s">
        <v>22</v>
      </c>
      <c r="M7170">
        <v>165000</v>
      </c>
      <c r="O7170" t="s">
        <v>1225</v>
      </c>
      <c r="P7170" t="s">
        <v>8313</v>
      </c>
    </row>
    <row r="7171" spans="1:16" x14ac:dyDescent="0.35">
      <c r="A7171" t="s">
        <v>6907</v>
      </c>
      <c r="B7171" t="s">
        <v>6916</v>
      </c>
      <c r="C7171" t="s">
        <v>7204</v>
      </c>
      <c r="D7171" t="s">
        <v>36</v>
      </c>
      <c r="E7171" t="s">
        <v>20</v>
      </c>
      <c r="F7171" t="b">
        <v>0</v>
      </c>
      <c r="G7171" t="s">
        <v>47</v>
      </c>
      <c r="H7171" s="1">
        <v>45779.460821759261</v>
      </c>
      <c r="I7171" t="b">
        <v>0</v>
      </c>
      <c r="J7171" t="b">
        <v>1</v>
      </c>
      <c r="K7171" t="s">
        <v>31</v>
      </c>
      <c r="L7171" t="s">
        <v>22</v>
      </c>
      <c r="M7171">
        <v>143253.875</v>
      </c>
      <c r="O7171" t="s">
        <v>9501</v>
      </c>
      <c r="P7171" t="s">
        <v>9502</v>
      </c>
    </row>
    <row r="7172" spans="1:16" x14ac:dyDescent="0.35">
      <c r="A7172" t="s">
        <v>6907</v>
      </c>
      <c r="B7172" t="s">
        <v>9503</v>
      </c>
      <c r="C7172" t="s">
        <v>193</v>
      </c>
      <c r="D7172" t="s">
        <v>1869</v>
      </c>
      <c r="E7172" t="s">
        <v>20</v>
      </c>
      <c r="F7172" t="b">
        <v>0</v>
      </c>
      <c r="G7172" t="s">
        <v>43</v>
      </c>
      <c r="H7172" s="1">
        <v>45779.460879629631</v>
      </c>
      <c r="I7172" t="b">
        <v>0</v>
      </c>
      <c r="J7172" t="b">
        <v>0</v>
      </c>
      <c r="K7172" t="s">
        <v>31</v>
      </c>
      <c r="L7172" t="s">
        <v>22</v>
      </c>
      <c r="M7172">
        <v>237500</v>
      </c>
      <c r="O7172" t="s">
        <v>9504</v>
      </c>
      <c r="P7172" t="s">
        <v>9505</v>
      </c>
    </row>
    <row r="7173" spans="1:16" x14ac:dyDescent="0.35">
      <c r="A7173" t="s">
        <v>6907</v>
      </c>
      <c r="B7173" t="s">
        <v>9480</v>
      </c>
      <c r="C7173" t="s">
        <v>56</v>
      </c>
      <c r="D7173" t="s">
        <v>36</v>
      </c>
      <c r="E7173" t="s">
        <v>20</v>
      </c>
      <c r="F7173" t="b">
        <v>0</v>
      </c>
      <c r="G7173" t="s">
        <v>52</v>
      </c>
      <c r="H7173" s="1">
        <v>45779.542928240742</v>
      </c>
      <c r="I7173" t="b">
        <v>0</v>
      </c>
      <c r="J7173" t="b">
        <v>1</v>
      </c>
      <c r="K7173" t="s">
        <v>31</v>
      </c>
      <c r="L7173" t="s">
        <v>22</v>
      </c>
      <c r="M7173">
        <v>138100</v>
      </c>
      <c r="O7173" t="s">
        <v>9481</v>
      </c>
      <c r="P7173" t="s">
        <v>9482</v>
      </c>
    </row>
    <row r="7174" spans="1:16" x14ac:dyDescent="0.35">
      <c r="A7174" t="s">
        <v>6907</v>
      </c>
      <c r="B7174" t="s">
        <v>9483</v>
      </c>
      <c r="C7174" t="s">
        <v>1228</v>
      </c>
      <c r="D7174" t="s">
        <v>269</v>
      </c>
      <c r="E7174" t="s">
        <v>91</v>
      </c>
      <c r="F7174" t="b">
        <v>0</v>
      </c>
      <c r="G7174" t="s">
        <v>52</v>
      </c>
      <c r="H7174" s="1">
        <v>45779.543229166673</v>
      </c>
      <c r="I7174" t="b">
        <v>1</v>
      </c>
      <c r="J7174" t="b">
        <v>0</v>
      </c>
      <c r="K7174" t="s">
        <v>31</v>
      </c>
      <c r="L7174" t="s">
        <v>32</v>
      </c>
      <c r="N7174">
        <v>40</v>
      </c>
      <c r="O7174" t="s">
        <v>9484</v>
      </c>
      <c r="P7174" t="s">
        <v>9485</v>
      </c>
    </row>
    <row r="7175" spans="1:16" x14ac:dyDescent="0.35">
      <c r="A7175" t="s">
        <v>6907</v>
      </c>
      <c r="B7175" t="s">
        <v>6907</v>
      </c>
      <c r="C7175" t="s">
        <v>8655</v>
      </c>
      <c r="D7175" t="s">
        <v>110</v>
      </c>
      <c r="E7175" t="s">
        <v>20</v>
      </c>
      <c r="F7175" t="b">
        <v>0</v>
      </c>
      <c r="G7175" t="s">
        <v>47</v>
      </c>
      <c r="H7175" s="1">
        <v>45779.585625</v>
      </c>
      <c r="I7175" t="b">
        <v>1</v>
      </c>
      <c r="J7175" t="b">
        <v>1</v>
      </c>
      <c r="K7175" t="s">
        <v>31</v>
      </c>
      <c r="L7175" t="s">
        <v>22</v>
      </c>
      <c r="M7175">
        <v>128825</v>
      </c>
      <c r="O7175" t="s">
        <v>3131</v>
      </c>
      <c r="P7175" t="s">
        <v>8656</v>
      </c>
    </row>
    <row r="7176" spans="1:16" x14ac:dyDescent="0.35">
      <c r="A7176" t="s">
        <v>6907</v>
      </c>
      <c r="B7176" t="s">
        <v>6907</v>
      </c>
      <c r="C7176" t="s">
        <v>3858</v>
      </c>
      <c r="D7176" t="s">
        <v>36</v>
      </c>
      <c r="E7176" t="s">
        <v>20</v>
      </c>
      <c r="F7176" t="b">
        <v>0</v>
      </c>
      <c r="G7176" t="s">
        <v>68</v>
      </c>
      <c r="H7176" s="1">
        <v>45779.626608796287</v>
      </c>
      <c r="I7176" t="b">
        <v>0</v>
      </c>
      <c r="J7176" t="b">
        <v>0</v>
      </c>
      <c r="K7176" t="s">
        <v>31</v>
      </c>
      <c r="L7176" t="s">
        <v>22</v>
      </c>
      <c r="M7176">
        <v>120000</v>
      </c>
      <c r="O7176" t="s">
        <v>5200</v>
      </c>
      <c r="P7176" t="s">
        <v>8202</v>
      </c>
    </row>
    <row r="7177" spans="1:16" x14ac:dyDescent="0.35">
      <c r="A7177" t="s">
        <v>6907</v>
      </c>
      <c r="B7177" t="s">
        <v>9506</v>
      </c>
      <c r="C7177" t="s">
        <v>245</v>
      </c>
      <c r="D7177" t="s">
        <v>17437</v>
      </c>
      <c r="E7177" t="s">
        <v>20</v>
      </c>
      <c r="F7177" t="b">
        <v>0</v>
      </c>
      <c r="G7177" t="s">
        <v>52</v>
      </c>
      <c r="H7177" s="1">
        <v>45779.627060185187</v>
      </c>
      <c r="I7177" t="b">
        <v>0</v>
      </c>
      <c r="J7177" t="b">
        <v>0</v>
      </c>
      <c r="K7177" t="s">
        <v>31</v>
      </c>
      <c r="L7177" t="s">
        <v>22</v>
      </c>
      <c r="M7177">
        <v>105000</v>
      </c>
      <c r="O7177" t="s">
        <v>61</v>
      </c>
      <c r="P7177" t="s">
        <v>9507</v>
      </c>
    </row>
    <row r="7178" spans="1:16" x14ac:dyDescent="0.35">
      <c r="A7178" t="s">
        <v>6907</v>
      </c>
      <c r="B7178" t="s">
        <v>9508</v>
      </c>
      <c r="C7178" t="s">
        <v>2373</v>
      </c>
      <c r="D7178" t="s">
        <v>110</v>
      </c>
      <c r="E7178" t="s">
        <v>91</v>
      </c>
      <c r="F7178" t="b">
        <v>0</v>
      </c>
      <c r="G7178" t="s">
        <v>52</v>
      </c>
      <c r="H7178" s="1">
        <v>45779.66673611111</v>
      </c>
      <c r="I7178" t="b">
        <v>1</v>
      </c>
      <c r="J7178" t="b">
        <v>0</v>
      </c>
      <c r="K7178" t="s">
        <v>31</v>
      </c>
      <c r="L7178" t="s">
        <v>32</v>
      </c>
      <c r="N7178">
        <v>85</v>
      </c>
      <c r="O7178" t="s">
        <v>8994</v>
      </c>
      <c r="P7178" t="s">
        <v>897</v>
      </c>
    </row>
    <row r="7179" spans="1:16" x14ac:dyDescent="0.35">
      <c r="A7179" t="s">
        <v>6907</v>
      </c>
      <c r="B7179" t="s">
        <v>9486</v>
      </c>
      <c r="C7179" t="s">
        <v>9487</v>
      </c>
      <c r="D7179" t="s">
        <v>110</v>
      </c>
      <c r="E7179" t="s">
        <v>20</v>
      </c>
      <c r="F7179" t="b">
        <v>0</v>
      </c>
      <c r="G7179" t="s">
        <v>47</v>
      </c>
      <c r="H7179" s="1">
        <v>45779.710231481477</v>
      </c>
      <c r="I7179" t="b">
        <v>0</v>
      </c>
      <c r="J7179" t="b">
        <v>1</v>
      </c>
      <c r="K7179" t="s">
        <v>31</v>
      </c>
      <c r="L7179" t="s">
        <v>22</v>
      </c>
      <c r="M7179">
        <v>75000</v>
      </c>
      <c r="O7179" t="s">
        <v>9488</v>
      </c>
      <c r="P7179" t="s">
        <v>9489</v>
      </c>
    </row>
    <row r="7180" spans="1:16" x14ac:dyDescent="0.35">
      <c r="A7180" t="s">
        <v>6907</v>
      </c>
      <c r="B7180" t="s">
        <v>8625</v>
      </c>
      <c r="C7180" t="s">
        <v>4265</v>
      </c>
      <c r="D7180" t="s">
        <v>29</v>
      </c>
      <c r="E7180" t="s">
        <v>20</v>
      </c>
      <c r="F7180" t="b">
        <v>0</v>
      </c>
      <c r="G7180" t="s">
        <v>52</v>
      </c>
      <c r="H7180" s="1">
        <v>45779.710277777784</v>
      </c>
      <c r="I7180" t="b">
        <v>0</v>
      </c>
      <c r="J7180" t="b">
        <v>1</v>
      </c>
      <c r="K7180" t="s">
        <v>31</v>
      </c>
      <c r="L7180" t="s">
        <v>22</v>
      </c>
      <c r="M7180">
        <v>135000</v>
      </c>
      <c r="O7180" t="s">
        <v>8626</v>
      </c>
      <c r="P7180" t="s">
        <v>8627</v>
      </c>
    </row>
    <row r="7181" spans="1:16" x14ac:dyDescent="0.35">
      <c r="A7181" t="s">
        <v>6907</v>
      </c>
      <c r="B7181" t="s">
        <v>7811</v>
      </c>
      <c r="C7181" t="s">
        <v>2330</v>
      </c>
      <c r="D7181" t="s">
        <v>295</v>
      </c>
      <c r="E7181" t="s">
        <v>20</v>
      </c>
      <c r="F7181" t="b">
        <v>0</v>
      </c>
      <c r="G7181" t="s">
        <v>52</v>
      </c>
      <c r="H7181" s="1">
        <v>45779.710601851853</v>
      </c>
      <c r="I7181" t="b">
        <v>0</v>
      </c>
      <c r="J7181" t="b">
        <v>1</v>
      </c>
      <c r="K7181" t="s">
        <v>31</v>
      </c>
      <c r="L7181" t="s">
        <v>22</v>
      </c>
      <c r="M7181">
        <v>165000</v>
      </c>
      <c r="O7181" t="s">
        <v>6685</v>
      </c>
      <c r="P7181" t="s">
        <v>7812</v>
      </c>
    </row>
    <row r="7182" spans="1:16" x14ac:dyDescent="0.35">
      <c r="A7182" t="s">
        <v>6907</v>
      </c>
      <c r="B7182" t="s">
        <v>8376</v>
      </c>
      <c r="C7182" t="s">
        <v>2284</v>
      </c>
      <c r="D7182" t="s">
        <v>573</v>
      </c>
      <c r="E7182" t="s">
        <v>20</v>
      </c>
      <c r="F7182" t="b">
        <v>0</v>
      </c>
      <c r="G7182" t="s">
        <v>171</v>
      </c>
      <c r="H7182" s="1">
        <v>45779.768310185187</v>
      </c>
      <c r="I7182" t="b">
        <v>0</v>
      </c>
      <c r="J7182" t="b">
        <v>1</v>
      </c>
      <c r="K7182" t="s">
        <v>31</v>
      </c>
      <c r="L7182" t="s">
        <v>32</v>
      </c>
      <c r="N7182">
        <v>61.159996032714837</v>
      </c>
      <c r="O7182" t="s">
        <v>4884</v>
      </c>
      <c r="P7182" t="s">
        <v>8377</v>
      </c>
    </row>
    <row r="7183" spans="1:16" x14ac:dyDescent="0.35">
      <c r="A7183" t="s">
        <v>6907</v>
      </c>
      <c r="B7183" t="s">
        <v>6907</v>
      </c>
      <c r="C7183" t="s">
        <v>577</v>
      </c>
      <c r="D7183" t="s">
        <v>36</v>
      </c>
      <c r="E7183" t="s">
        <v>20</v>
      </c>
      <c r="F7183" t="b">
        <v>0</v>
      </c>
      <c r="G7183" t="s">
        <v>52</v>
      </c>
      <c r="H7183" s="1">
        <v>45779.792928240742</v>
      </c>
      <c r="I7183" t="b">
        <v>0</v>
      </c>
      <c r="J7183" t="b">
        <v>1</v>
      </c>
      <c r="K7183" t="s">
        <v>31</v>
      </c>
      <c r="L7183" t="s">
        <v>22</v>
      </c>
      <c r="M7183">
        <v>105000</v>
      </c>
      <c r="O7183" t="s">
        <v>9509</v>
      </c>
      <c r="P7183" t="s">
        <v>9510</v>
      </c>
    </row>
    <row r="7184" spans="1:16" x14ac:dyDescent="0.35">
      <c r="A7184" t="s">
        <v>6907</v>
      </c>
      <c r="B7184" t="s">
        <v>9511</v>
      </c>
      <c r="C7184" t="s">
        <v>18</v>
      </c>
      <c r="D7184" t="s">
        <v>36</v>
      </c>
      <c r="E7184" t="s">
        <v>20</v>
      </c>
      <c r="F7184" t="b">
        <v>1</v>
      </c>
      <c r="G7184" t="s">
        <v>52</v>
      </c>
      <c r="H7184" s="1">
        <v>45779.835277777784</v>
      </c>
      <c r="I7184" t="b">
        <v>1</v>
      </c>
      <c r="J7184" t="b">
        <v>0</v>
      </c>
      <c r="K7184" t="s">
        <v>31</v>
      </c>
      <c r="L7184" t="s">
        <v>22</v>
      </c>
      <c r="M7184">
        <v>122500</v>
      </c>
      <c r="O7184" t="s">
        <v>9512</v>
      </c>
      <c r="P7184" t="s">
        <v>8381</v>
      </c>
    </row>
    <row r="7185" spans="1:16" x14ac:dyDescent="0.35">
      <c r="A7185" t="s">
        <v>6907</v>
      </c>
      <c r="B7185" t="s">
        <v>9513</v>
      </c>
      <c r="C7185" t="s">
        <v>4923</v>
      </c>
      <c r="D7185" t="s">
        <v>110</v>
      </c>
      <c r="E7185" t="s">
        <v>20</v>
      </c>
      <c r="F7185" t="b">
        <v>0</v>
      </c>
      <c r="G7185" t="s">
        <v>47</v>
      </c>
      <c r="H7185" s="1">
        <v>45779.835682870369</v>
      </c>
      <c r="I7185" t="b">
        <v>1</v>
      </c>
      <c r="J7185" t="b">
        <v>1</v>
      </c>
      <c r="K7185" t="s">
        <v>31</v>
      </c>
      <c r="L7185" t="s">
        <v>22</v>
      </c>
      <c r="M7185">
        <v>138500</v>
      </c>
      <c r="O7185" t="s">
        <v>9514</v>
      </c>
      <c r="P7185" t="s">
        <v>9515</v>
      </c>
    </row>
    <row r="7186" spans="1:16" x14ac:dyDescent="0.35">
      <c r="A7186" t="s">
        <v>6907</v>
      </c>
      <c r="B7186" t="s">
        <v>7025</v>
      </c>
      <c r="C7186" t="s">
        <v>7976</v>
      </c>
      <c r="D7186" t="s">
        <v>249</v>
      </c>
      <c r="E7186" t="s">
        <v>20</v>
      </c>
      <c r="F7186" t="b">
        <v>0</v>
      </c>
      <c r="G7186" t="s">
        <v>948</v>
      </c>
      <c r="H7186" s="1">
        <v>45779.882592592592</v>
      </c>
      <c r="I7186" t="b">
        <v>0</v>
      </c>
      <c r="J7186" t="b">
        <v>0</v>
      </c>
      <c r="K7186" t="s">
        <v>948</v>
      </c>
      <c r="L7186" t="s">
        <v>22</v>
      </c>
      <c r="M7186">
        <v>83999.5</v>
      </c>
      <c r="O7186" t="s">
        <v>7988</v>
      </c>
      <c r="P7186" t="s">
        <v>7989</v>
      </c>
    </row>
    <row r="7187" spans="1:16" x14ac:dyDescent="0.35">
      <c r="A7187" t="s">
        <v>6907</v>
      </c>
      <c r="B7187" t="s">
        <v>9516</v>
      </c>
      <c r="C7187" t="s">
        <v>3489</v>
      </c>
      <c r="D7187" t="s">
        <v>110</v>
      </c>
      <c r="E7187" t="s">
        <v>760</v>
      </c>
      <c r="F7187" t="b">
        <v>0</v>
      </c>
      <c r="G7187" t="s">
        <v>171</v>
      </c>
      <c r="H7187" s="1">
        <v>45779.906504629631</v>
      </c>
      <c r="I7187" t="b">
        <v>1</v>
      </c>
      <c r="J7187" t="b">
        <v>0</v>
      </c>
      <c r="K7187" t="s">
        <v>31</v>
      </c>
      <c r="L7187" t="s">
        <v>32</v>
      </c>
      <c r="N7187">
        <v>92.5</v>
      </c>
      <c r="O7187" t="s">
        <v>458</v>
      </c>
      <c r="P7187" t="s">
        <v>9517</v>
      </c>
    </row>
    <row r="7188" spans="1:16" x14ac:dyDescent="0.35">
      <c r="A7188" t="s">
        <v>6907</v>
      </c>
      <c r="B7188" t="s">
        <v>9508</v>
      </c>
      <c r="C7188" t="s">
        <v>2373</v>
      </c>
      <c r="D7188" t="s">
        <v>110</v>
      </c>
      <c r="E7188" t="s">
        <v>91</v>
      </c>
      <c r="F7188" t="b">
        <v>0</v>
      </c>
      <c r="G7188" t="s">
        <v>47</v>
      </c>
      <c r="H7188" s="1">
        <v>45779.918981481482</v>
      </c>
      <c r="I7188" t="b">
        <v>1</v>
      </c>
      <c r="J7188" t="b">
        <v>0</v>
      </c>
      <c r="K7188" t="s">
        <v>31</v>
      </c>
      <c r="L7188" t="s">
        <v>32</v>
      </c>
      <c r="N7188">
        <v>72.5</v>
      </c>
      <c r="O7188" t="s">
        <v>9518</v>
      </c>
      <c r="P7188" t="s">
        <v>9519</v>
      </c>
    </row>
    <row r="7189" spans="1:16" x14ac:dyDescent="0.35">
      <c r="A7189" t="s">
        <v>6907</v>
      </c>
      <c r="B7189" t="s">
        <v>9073</v>
      </c>
      <c r="C7189" t="s">
        <v>193</v>
      </c>
      <c r="D7189" t="s">
        <v>36</v>
      </c>
      <c r="E7189" t="s">
        <v>20</v>
      </c>
      <c r="F7189" t="b">
        <v>0</v>
      </c>
      <c r="G7189" t="s">
        <v>52</v>
      </c>
      <c r="H7189" s="1">
        <v>45779.960069444453</v>
      </c>
      <c r="I7189" t="b">
        <v>0</v>
      </c>
      <c r="J7189" t="b">
        <v>1</v>
      </c>
      <c r="K7189" t="s">
        <v>31</v>
      </c>
      <c r="L7189" t="s">
        <v>22</v>
      </c>
      <c r="M7189">
        <v>162000</v>
      </c>
      <c r="O7189" t="s">
        <v>607</v>
      </c>
      <c r="P7189" t="s">
        <v>9490</v>
      </c>
    </row>
    <row r="7190" spans="1:16" x14ac:dyDescent="0.35">
      <c r="A7190" t="s">
        <v>6907</v>
      </c>
      <c r="B7190" t="s">
        <v>9520</v>
      </c>
      <c r="C7190" t="s">
        <v>923</v>
      </c>
      <c r="D7190" t="s">
        <v>42</v>
      </c>
      <c r="E7190" t="s">
        <v>20</v>
      </c>
      <c r="F7190" t="b">
        <v>0</v>
      </c>
      <c r="G7190" t="s">
        <v>52</v>
      </c>
      <c r="H7190" s="1">
        <v>45780.335289351853</v>
      </c>
      <c r="I7190" t="b">
        <v>1</v>
      </c>
      <c r="J7190" t="b">
        <v>0</v>
      </c>
      <c r="K7190" t="s">
        <v>31</v>
      </c>
      <c r="L7190" t="s">
        <v>32</v>
      </c>
      <c r="N7190">
        <v>61</v>
      </c>
      <c r="O7190" t="s">
        <v>9521</v>
      </c>
      <c r="P7190" t="s">
        <v>9522</v>
      </c>
    </row>
    <row r="7191" spans="1:16" x14ac:dyDescent="0.35">
      <c r="A7191" t="s">
        <v>6907</v>
      </c>
      <c r="B7191" t="s">
        <v>9523</v>
      </c>
      <c r="C7191" t="s">
        <v>2179</v>
      </c>
      <c r="D7191" t="s">
        <v>29</v>
      </c>
      <c r="E7191" t="s">
        <v>296</v>
      </c>
      <c r="F7191" t="b">
        <v>0</v>
      </c>
      <c r="G7191" t="s">
        <v>52</v>
      </c>
      <c r="H7191" s="1">
        <v>45780.418645833342</v>
      </c>
      <c r="I7191" t="b">
        <v>0</v>
      </c>
      <c r="J7191" t="b">
        <v>1</v>
      </c>
      <c r="K7191" t="s">
        <v>31</v>
      </c>
      <c r="L7191" t="s">
        <v>22</v>
      </c>
      <c r="M7191">
        <v>175500</v>
      </c>
      <c r="O7191" t="s">
        <v>1225</v>
      </c>
      <c r="P7191" t="s">
        <v>9524</v>
      </c>
    </row>
    <row r="7192" spans="1:16" x14ac:dyDescent="0.35">
      <c r="A7192" t="s">
        <v>6907</v>
      </c>
      <c r="B7192" t="s">
        <v>7505</v>
      </c>
      <c r="C7192" t="s">
        <v>9525</v>
      </c>
      <c r="D7192" t="s">
        <v>36</v>
      </c>
      <c r="E7192" t="s">
        <v>20</v>
      </c>
      <c r="F7192" t="b">
        <v>0</v>
      </c>
      <c r="G7192" t="s">
        <v>47</v>
      </c>
      <c r="H7192" s="1">
        <v>45780.585717592592</v>
      </c>
      <c r="I7192" t="b">
        <v>0</v>
      </c>
      <c r="J7192" t="b">
        <v>1</v>
      </c>
      <c r="K7192" t="s">
        <v>31</v>
      </c>
      <c r="L7192" t="s">
        <v>22</v>
      </c>
      <c r="M7192">
        <v>196000</v>
      </c>
      <c r="O7192" t="s">
        <v>3122</v>
      </c>
      <c r="P7192" t="s">
        <v>9526</v>
      </c>
    </row>
    <row r="7193" spans="1:16" x14ac:dyDescent="0.35">
      <c r="A7193" t="s">
        <v>6907</v>
      </c>
      <c r="B7193" t="s">
        <v>6916</v>
      </c>
      <c r="C7193" t="s">
        <v>9527</v>
      </c>
      <c r="D7193" t="s">
        <v>17445</v>
      </c>
      <c r="E7193" t="s">
        <v>20</v>
      </c>
      <c r="F7193" t="b">
        <v>0</v>
      </c>
      <c r="G7193" t="s">
        <v>1768</v>
      </c>
      <c r="H7193" s="1">
        <v>45781.284733796303</v>
      </c>
      <c r="I7193" t="b">
        <v>0</v>
      </c>
      <c r="J7193" t="b">
        <v>0</v>
      </c>
      <c r="K7193" t="s">
        <v>1768</v>
      </c>
      <c r="L7193" t="s">
        <v>22</v>
      </c>
      <c r="M7193">
        <v>180000</v>
      </c>
      <c r="O7193" t="s">
        <v>2449</v>
      </c>
      <c r="P7193" t="s">
        <v>9528</v>
      </c>
    </row>
    <row r="7194" spans="1:16" x14ac:dyDescent="0.35">
      <c r="A7194" t="s">
        <v>6907</v>
      </c>
      <c r="B7194" t="s">
        <v>6907</v>
      </c>
      <c r="C7194" t="s">
        <v>9529</v>
      </c>
      <c r="D7194" t="s">
        <v>2219</v>
      </c>
      <c r="E7194" t="s">
        <v>20</v>
      </c>
      <c r="F7194" t="b">
        <v>0</v>
      </c>
      <c r="G7194" t="s">
        <v>9530</v>
      </c>
      <c r="H7194" s="1">
        <v>45781.30972222222</v>
      </c>
      <c r="I7194" t="b">
        <v>1</v>
      </c>
      <c r="J7194" t="b">
        <v>0</v>
      </c>
      <c r="K7194" t="s">
        <v>9530</v>
      </c>
      <c r="L7194" t="s">
        <v>22</v>
      </c>
      <c r="M7194">
        <v>60000</v>
      </c>
      <c r="O7194" t="s">
        <v>9531</v>
      </c>
      <c r="P7194" t="s">
        <v>9532</v>
      </c>
    </row>
    <row r="7195" spans="1:16" x14ac:dyDescent="0.35">
      <c r="A7195" t="s">
        <v>6907</v>
      </c>
      <c r="B7195" t="s">
        <v>9533</v>
      </c>
      <c r="C7195" t="s">
        <v>2224</v>
      </c>
      <c r="D7195" t="s">
        <v>17505</v>
      </c>
      <c r="E7195" t="s">
        <v>20</v>
      </c>
      <c r="F7195" t="b">
        <v>0</v>
      </c>
      <c r="G7195" t="s">
        <v>52</v>
      </c>
      <c r="H7195" s="1">
        <v>45781.335034722222</v>
      </c>
      <c r="I7195" t="b">
        <v>0</v>
      </c>
      <c r="J7195" t="b">
        <v>1</v>
      </c>
      <c r="K7195" t="s">
        <v>31</v>
      </c>
      <c r="L7195" t="s">
        <v>22</v>
      </c>
      <c r="M7195">
        <v>208000</v>
      </c>
      <c r="O7195" t="s">
        <v>4669</v>
      </c>
      <c r="P7195" t="s">
        <v>9534</v>
      </c>
    </row>
    <row r="7196" spans="1:16" x14ac:dyDescent="0.35">
      <c r="A7196" t="s">
        <v>6907</v>
      </c>
      <c r="B7196" t="s">
        <v>6907</v>
      </c>
      <c r="C7196" t="s">
        <v>8828</v>
      </c>
      <c r="D7196" t="s">
        <v>573</v>
      </c>
      <c r="E7196" t="s">
        <v>20</v>
      </c>
      <c r="F7196" t="b">
        <v>0</v>
      </c>
      <c r="G7196" t="s">
        <v>52</v>
      </c>
      <c r="H7196" s="1">
        <v>45781.335034722222</v>
      </c>
      <c r="I7196" t="b">
        <v>0</v>
      </c>
      <c r="J7196" t="b">
        <v>0</v>
      </c>
      <c r="K7196" t="s">
        <v>31</v>
      </c>
      <c r="L7196" t="s">
        <v>32</v>
      </c>
      <c r="N7196">
        <v>45.745002746582031</v>
      </c>
      <c r="O7196" t="s">
        <v>8515</v>
      </c>
      <c r="P7196" t="s">
        <v>8516</v>
      </c>
    </row>
    <row r="7197" spans="1:16" x14ac:dyDescent="0.35">
      <c r="A7197" t="s">
        <v>6907</v>
      </c>
      <c r="B7197" t="s">
        <v>9535</v>
      </c>
      <c r="C7197" t="s">
        <v>530</v>
      </c>
      <c r="D7197" t="s">
        <v>573</v>
      </c>
      <c r="E7197" t="s">
        <v>20</v>
      </c>
      <c r="F7197" t="b">
        <v>0</v>
      </c>
      <c r="G7197" t="s">
        <v>47</v>
      </c>
      <c r="H7197" s="1">
        <v>45781.335405092592</v>
      </c>
      <c r="I7197" t="b">
        <v>0</v>
      </c>
      <c r="J7197" t="b">
        <v>1</v>
      </c>
      <c r="K7197" t="s">
        <v>31</v>
      </c>
      <c r="L7197" t="s">
        <v>32</v>
      </c>
      <c r="N7197">
        <v>48.400001525878913</v>
      </c>
      <c r="O7197" t="s">
        <v>9536</v>
      </c>
      <c r="P7197" t="s">
        <v>811</v>
      </c>
    </row>
    <row r="7198" spans="1:16" x14ac:dyDescent="0.35">
      <c r="A7198" t="s">
        <v>6907</v>
      </c>
      <c r="B7198" t="s">
        <v>6907</v>
      </c>
      <c r="C7198" t="s">
        <v>1282</v>
      </c>
      <c r="D7198" t="s">
        <v>36</v>
      </c>
      <c r="E7198" t="s">
        <v>20</v>
      </c>
      <c r="F7198" t="b">
        <v>0</v>
      </c>
      <c r="G7198" t="s">
        <v>47</v>
      </c>
      <c r="H7198" s="1">
        <v>45781.583738425928</v>
      </c>
      <c r="I7198" t="b">
        <v>1</v>
      </c>
      <c r="J7198" t="b">
        <v>0</v>
      </c>
      <c r="K7198" t="s">
        <v>31</v>
      </c>
      <c r="L7198" t="s">
        <v>22</v>
      </c>
      <c r="M7198">
        <v>95000</v>
      </c>
      <c r="O7198" t="s">
        <v>48</v>
      </c>
      <c r="P7198" t="s">
        <v>9272</v>
      </c>
    </row>
    <row r="7199" spans="1:16" x14ac:dyDescent="0.35">
      <c r="A7199" t="s">
        <v>6907</v>
      </c>
      <c r="B7199" t="s">
        <v>9537</v>
      </c>
      <c r="C7199" t="s">
        <v>18</v>
      </c>
      <c r="D7199" t="s">
        <v>6984</v>
      </c>
      <c r="E7199" t="s">
        <v>91</v>
      </c>
      <c r="F7199" t="b">
        <v>1</v>
      </c>
      <c r="G7199" t="s">
        <v>52</v>
      </c>
      <c r="H7199" s="1">
        <v>45781.584953703707</v>
      </c>
      <c r="I7199" t="b">
        <v>1</v>
      </c>
      <c r="J7199" t="b">
        <v>0</v>
      </c>
      <c r="K7199" t="s">
        <v>31</v>
      </c>
      <c r="L7199" t="s">
        <v>32</v>
      </c>
      <c r="N7199">
        <v>75</v>
      </c>
      <c r="O7199" t="s">
        <v>6984</v>
      </c>
      <c r="P7199" t="s">
        <v>9538</v>
      </c>
    </row>
    <row r="7200" spans="1:16" x14ac:dyDescent="0.35">
      <c r="A7200" t="s">
        <v>6907</v>
      </c>
      <c r="B7200" t="s">
        <v>7567</v>
      </c>
      <c r="C7200" t="s">
        <v>5978</v>
      </c>
      <c r="D7200" t="s">
        <v>9539</v>
      </c>
      <c r="E7200" t="s">
        <v>20</v>
      </c>
      <c r="F7200" t="b">
        <v>0</v>
      </c>
      <c r="G7200" t="s">
        <v>68</v>
      </c>
      <c r="H7200" s="1">
        <v>45781.91951388889</v>
      </c>
      <c r="I7200" t="b">
        <v>0</v>
      </c>
      <c r="J7200" t="b">
        <v>0</v>
      </c>
      <c r="K7200" t="s">
        <v>31</v>
      </c>
      <c r="L7200" t="s">
        <v>32</v>
      </c>
      <c r="N7200">
        <v>27.5</v>
      </c>
      <c r="O7200" t="s">
        <v>9171</v>
      </c>
      <c r="P7200" t="s">
        <v>9172</v>
      </c>
    </row>
    <row r="7201" spans="1:16" x14ac:dyDescent="0.35">
      <c r="A7201" t="s">
        <v>6907</v>
      </c>
      <c r="B7201" t="s">
        <v>9477</v>
      </c>
      <c r="C7201" t="s">
        <v>9478</v>
      </c>
      <c r="D7201" t="s">
        <v>3470</v>
      </c>
      <c r="E7201" t="s">
        <v>20</v>
      </c>
      <c r="F7201" t="b">
        <v>0</v>
      </c>
      <c r="G7201" t="s">
        <v>30</v>
      </c>
      <c r="H7201" s="1">
        <v>45782.003472222219</v>
      </c>
      <c r="I7201" t="b">
        <v>0</v>
      </c>
      <c r="J7201" t="b">
        <v>0</v>
      </c>
      <c r="K7201" t="s">
        <v>31</v>
      </c>
      <c r="L7201" t="s">
        <v>22</v>
      </c>
      <c r="M7201">
        <v>100000</v>
      </c>
      <c r="O7201" t="s">
        <v>1123</v>
      </c>
      <c r="P7201" t="s">
        <v>9479</v>
      </c>
    </row>
    <row r="7202" spans="1:16" x14ac:dyDescent="0.35">
      <c r="A7202" t="s">
        <v>6907</v>
      </c>
      <c r="B7202" t="s">
        <v>6907</v>
      </c>
      <c r="C7202" t="s">
        <v>9540</v>
      </c>
      <c r="D7202" t="s">
        <v>3600</v>
      </c>
      <c r="E7202" t="s">
        <v>2257</v>
      </c>
      <c r="F7202" t="b">
        <v>0</v>
      </c>
      <c r="G7202" t="s">
        <v>171</v>
      </c>
      <c r="H7202" s="1">
        <v>45782.058935185189</v>
      </c>
      <c r="I7202" t="b">
        <v>0</v>
      </c>
      <c r="J7202" t="b">
        <v>0</v>
      </c>
      <c r="K7202" t="s">
        <v>31</v>
      </c>
      <c r="L7202" t="s">
        <v>32</v>
      </c>
      <c r="N7202">
        <v>40</v>
      </c>
      <c r="O7202" t="s">
        <v>4902</v>
      </c>
      <c r="P7202" t="s">
        <v>9541</v>
      </c>
    </row>
    <row r="7203" spans="1:16" x14ac:dyDescent="0.35">
      <c r="A7203" t="s">
        <v>6907</v>
      </c>
      <c r="B7203" t="s">
        <v>9542</v>
      </c>
      <c r="C7203" t="s">
        <v>51</v>
      </c>
      <c r="D7203" t="s">
        <v>269</v>
      </c>
      <c r="E7203" t="s">
        <v>91</v>
      </c>
      <c r="F7203" t="b">
        <v>0</v>
      </c>
      <c r="G7203" t="s">
        <v>43</v>
      </c>
      <c r="H7203" s="1">
        <v>45782.251805555563</v>
      </c>
      <c r="I7203" t="b">
        <v>0</v>
      </c>
      <c r="J7203" t="b">
        <v>0</v>
      </c>
      <c r="K7203" t="s">
        <v>31</v>
      </c>
      <c r="L7203" t="s">
        <v>32</v>
      </c>
      <c r="N7203">
        <v>85</v>
      </c>
      <c r="O7203" t="s">
        <v>9543</v>
      </c>
      <c r="P7203" t="s">
        <v>9544</v>
      </c>
    </row>
    <row r="7204" spans="1:16" x14ac:dyDescent="0.35">
      <c r="A7204" t="s">
        <v>6907</v>
      </c>
      <c r="B7204" t="s">
        <v>9545</v>
      </c>
      <c r="C7204" t="s">
        <v>9546</v>
      </c>
      <c r="D7204" t="s">
        <v>269</v>
      </c>
      <c r="E7204" t="s">
        <v>20</v>
      </c>
      <c r="F7204" t="b">
        <v>0</v>
      </c>
      <c r="G7204" t="s">
        <v>68</v>
      </c>
      <c r="H7204" s="1">
        <v>45782.252800925933</v>
      </c>
      <c r="I7204" t="b">
        <v>0</v>
      </c>
      <c r="J7204" t="b">
        <v>1</v>
      </c>
      <c r="K7204" t="s">
        <v>31</v>
      </c>
      <c r="L7204" t="s">
        <v>22</v>
      </c>
      <c r="M7204">
        <v>204000</v>
      </c>
      <c r="O7204" t="s">
        <v>9547</v>
      </c>
      <c r="P7204" t="s">
        <v>8013</v>
      </c>
    </row>
    <row r="7205" spans="1:16" x14ac:dyDescent="0.35">
      <c r="A7205" t="s">
        <v>6907</v>
      </c>
      <c r="B7205" t="s">
        <v>9548</v>
      </c>
      <c r="C7205" t="s">
        <v>18</v>
      </c>
      <c r="D7205" t="s">
        <v>17442</v>
      </c>
      <c r="E7205" t="s">
        <v>20</v>
      </c>
      <c r="F7205" t="b">
        <v>1</v>
      </c>
      <c r="G7205" t="s">
        <v>1768</v>
      </c>
      <c r="H7205" s="1">
        <v>45782.25880787037</v>
      </c>
      <c r="I7205" t="b">
        <v>0</v>
      </c>
      <c r="J7205" t="b">
        <v>0</v>
      </c>
      <c r="K7205" t="s">
        <v>1768</v>
      </c>
      <c r="L7205" t="s">
        <v>22</v>
      </c>
      <c r="M7205">
        <v>100000</v>
      </c>
      <c r="O7205" t="s">
        <v>9277</v>
      </c>
      <c r="P7205" t="s">
        <v>9549</v>
      </c>
    </row>
    <row r="7206" spans="1:16" x14ac:dyDescent="0.35">
      <c r="A7206" t="s">
        <v>6907</v>
      </c>
      <c r="B7206" t="s">
        <v>9496</v>
      </c>
      <c r="C7206" t="s">
        <v>549</v>
      </c>
      <c r="D7206" t="s">
        <v>9550</v>
      </c>
      <c r="E7206" t="s">
        <v>20</v>
      </c>
      <c r="F7206" t="b">
        <v>0</v>
      </c>
      <c r="G7206" t="s">
        <v>52</v>
      </c>
      <c r="H7206" s="1">
        <v>45782.293912037043</v>
      </c>
      <c r="I7206" t="b">
        <v>0</v>
      </c>
      <c r="J7206" t="b">
        <v>1</v>
      </c>
      <c r="K7206" t="s">
        <v>31</v>
      </c>
      <c r="L7206" t="s">
        <v>22</v>
      </c>
      <c r="M7206">
        <v>203500</v>
      </c>
      <c r="O7206" t="s">
        <v>1373</v>
      </c>
      <c r="P7206" t="s">
        <v>9497</v>
      </c>
    </row>
    <row r="7207" spans="1:16" x14ac:dyDescent="0.35">
      <c r="A7207" t="s">
        <v>6907</v>
      </c>
      <c r="B7207" t="s">
        <v>9551</v>
      </c>
      <c r="C7207" t="s">
        <v>9552</v>
      </c>
      <c r="D7207" t="s">
        <v>249</v>
      </c>
      <c r="E7207" t="s">
        <v>20</v>
      </c>
      <c r="F7207" t="b">
        <v>0</v>
      </c>
      <c r="G7207" t="s">
        <v>1346</v>
      </c>
      <c r="H7207" s="1">
        <v>45782.381249999999</v>
      </c>
      <c r="I7207" t="b">
        <v>0</v>
      </c>
      <c r="J7207" t="b">
        <v>0</v>
      </c>
      <c r="K7207" t="s">
        <v>1346</v>
      </c>
      <c r="L7207" t="s">
        <v>22</v>
      </c>
      <c r="M7207">
        <v>70000</v>
      </c>
      <c r="O7207" t="s">
        <v>9553</v>
      </c>
      <c r="P7207" t="s">
        <v>9554</v>
      </c>
    </row>
    <row r="7208" spans="1:16" x14ac:dyDescent="0.35">
      <c r="A7208" t="s">
        <v>6907</v>
      </c>
      <c r="B7208" t="s">
        <v>9555</v>
      </c>
      <c r="C7208" t="s">
        <v>18</v>
      </c>
      <c r="D7208" t="s">
        <v>6984</v>
      </c>
      <c r="E7208" t="s">
        <v>91</v>
      </c>
      <c r="F7208" t="b">
        <v>1</v>
      </c>
      <c r="G7208" t="s">
        <v>47</v>
      </c>
      <c r="H7208" s="1">
        <v>45782.419236111113</v>
      </c>
      <c r="I7208" t="b">
        <v>0</v>
      </c>
      <c r="J7208" t="b">
        <v>0</v>
      </c>
      <c r="K7208" t="s">
        <v>31</v>
      </c>
      <c r="L7208" t="s">
        <v>32</v>
      </c>
      <c r="N7208">
        <v>12.5</v>
      </c>
      <c r="O7208" t="s">
        <v>6984</v>
      </c>
    </row>
    <row r="7209" spans="1:16" x14ac:dyDescent="0.35">
      <c r="A7209" t="s">
        <v>6907</v>
      </c>
      <c r="B7209" t="s">
        <v>9556</v>
      </c>
      <c r="C7209" t="s">
        <v>5044</v>
      </c>
      <c r="D7209" t="s">
        <v>29</v>
      </c>
      <c r="E7209" t="s">
        <v>20</v>
      </c>
      <c r="F7209" t="b">
        <v>0</v>
      </c>
      <c r="G7209" t="s">
        <v>52</v>
      </c>
      <c r="H7209" s="1">
        <v>45782.544039351851</v>
      </c>
      <c r="I7209" t="b">
        <v>0</v>
      </c>
      <c r="J7209" t="b">
        <v>1</v>
      </c>
      <c r="K7209" t="s">
        <v>31</v>
      </c>
      <c r="L7209" t="s">
        <v>32</v>
      </c>
      <c r="N7209">
        <v>32.5</v>
      </c>
      <c r="O7209" t="s">
        <v>9557</v>
      </c>
      <c r="P7209" t="s">
        <v>9558</v>
      </c>
    </row>
    <row r="7210" spans="1:16" x14ac:dyDescent="0.35">
      <c r="A7210" t="s">
        <v>6907</v>
      </c>
      <c r="B7210" t="s">
        <v>6907</v>
      </c>
      <c r="C7210" t="s">
        <v>7932</v>
      </c>
      <c r="D7210" t="s">
        <v>110</v>
      </c>
      <c r="E7210" t="s">
        <v>20</v>
      </c>
      <c r="F7210" t="b">
        <v>0</v>
      </c>
      <c r="G7210" t="s">
        <v>52</v>
      </c>
      <c r="H7210" s="1">
        <v>45782.627187500002</v>
      </c>
      <c r="I7210" t="b">
        <v>1</v>
      </c>
      <c r="J7210" t="b">
        <v>1</v>
      </c>
      <c r="K7210" t="s">
        <v>31</v>
      </c>
      <c r="L7210" t="s">
        <v>22</v>
      </c>
      <c r="M7210">
        <v>120000</v>
      </c>
      <c r="O7210" t="s">
        <v>9559</v>
      </c>
      <c r="P7210" t="s">
        <v>9560</v>
      </c>
    </row>
    <row r="7211" spans="1:16" x14ac:dyDescent="0.35">
      <c r="A7211" t="s">
        <v>6907</v>
      </c>
      <c r="B7211" t="s">
        <v>6907</v>
      </c>
      <c r="C7211" t="s">
        <v>9561</v>
      </c>
      <c r="D7211" t="s">
        <v>36</v>
      </c>
      <c r="E7211" t="s">
        <v>91</v>
      </c>
      <c r="F7211" t="b">
        <v>0</v>
      </c>
      <c r="G7211" t="s">
        <v>52</v>
      </c>
      <c r="H7211" s="1">
        <v>45782.627395833333</v>
      </c>
      <c r="I7211" t="b">
        <v>0</v>
      </c>
      <c r="J7211" t="b">
        <v>0</v>
      </c>
      <c r="K7211" t="s">
        <v>31</v>
      </c>
      <c r="L7211" t="s">
        <v>32</v>
      </c>
      <c r="N7211">
        <v>22.47500038146973</v>
      </c>
      <c r="O7211" t="s">
        <v>6256</v>
      </c>
      <c r="P7211" t="s">
        <v>9562</v>
      </c>
    </row>
    <row r="7212" spans="1:16" x14ac:dyDescent="0.35">
      <c r="A7212" t="s">
        <v>6907</v>
      </c>
      <c r="B7212" t="s">
        <v>6907</v>
      </c>
      <c r="C7212" t="s">
        <v>919</v>
      </c>
      <c r="D7212" t="s">
        <v>36</v>
      </c>
      <c r="E7212" t="s">
        <v>20</v>
      </c>
      <c r="F7212" t="b">
        <v>0</v>
      </c>
      <c r="G7212" t="s">
        <v>47</v>
      </c>
      <c r="H7212" s="1">
        <v>45782.627569444441</v>
      </c>
      <c r="I7212" t="b">
        <v>0</v>
      </c>
      <c r="J7212" t="b">
        <v>0</v>
      </c>
      <c r="K7212" t="s">
        <v>31</v>
      </c>
      <c r="L7212" t="s">
        <v>22</v>
      </c>
      <c r="M7212">
        <v>182500</v>
      </c>
      <c r="O7212" t="s">
        <v>9563</v>
      </c>
      <c r="P7212" t="s">
        <v>9564</v>
      </c>
    </row>
    <row r="7213" spans="1:16" x14ac:dyDescent="0.35">
      <c r="A7213" t="s">
        <v>6907</v>
      </c>
      <c r="B7213" t="s">
        <v>9565</v>
      </c>
      <c r="C7213" t="s">
        <v>9566</v>
      </c>
      <c r="D7213" t="s">
        <v>17550</v>
      </c>
      <c r="E7213" t="s">
        <v>20</v>
      </c>
      <c r="F7213" t="b">
        <v>0</v>
      </c>
      <c r="G7213" t="s">
        <v>52</v>
      </c>
      <c r="H7213" s="1">
        <v>45782.710659722223</v>
      </c>
      <c r="I7213" t="b">
        <v>0</v>
      </c>
      <c r="J7213" t="b">
        <v>1</v>
      </c>
      <c r="K7213" t="s">
        <v>31</v>
      </c>
      <c r="L7213" t="s">
        <v>22</v>
      </c>
      <c r="M7213">
        <v>100000</v>
      </c>
      <c r="O7213" t="s">
        <v>9567</v>
      </c>
      <c r="P7213" t="s">
        <v>8816</v>
      </c>
    </row>
    <row r="7214" spans="1:16" x14ac:dyDescent="0.35">
      <c r="A7214" t="s">
        <v>6907</v>
      </c>
      <c r="B7214" t="s">
        <v>9568</v>
      </c>
      <c r="C7214" t="s">
        <v>9569</v>
      </c>
      <c r="D7214" t="s">
        <v>36</v>
      </c>
      <c r="E7214" t="s">
        <v>20</v>
      </c>
      <c r="F7214" t="b">
        <v>0</v>
      </c>
      <c r="G7214" t="s">
        <v>52</v>
      </c>
      <c r="H7214" s="1">
        <v>45782.710740740738</v>
      </c>
      <c r="I7214" t="b">
        <v>1</v>
      </c>
      <c r="J7214" t="b">
        <v>1</v>
      </c>
      <c r="K7214" t="s">
        <v>31</v>
      </c>
      <c r="L7214" t="s">
        <v>22</v>
      </c>
      <c r="M7214">
        <v>135000</v>
      </c>
      <c r="O7214" t="s">
        <v>1494</v>
      </c>
      <c r="P7214" t="s">
        <v>9570</v>
      </c>
    </row>
    <row r="7215" spans="1:16" x14ac:dyDescent="0.35">
      <c r="A7215" t="s">
        <v>6907</v>
      </c>
      <c r="B7215" t="s">
        <v>9571</v>
      </c>
      <c r="C7215" t="s">
        <v>8336</v>
      </c>
      <c r="D7215" t="s">
        <v>110</v>
      </c>
      <c r="E7215" t="s">
        <v>91</v>
      </c>
      <c r="F7215" t="b">
        <v>0</v>
      </c>
      <c r="G7215" t="s">
        <v>43</v>
      </c>
      <c r="H7215" s="1">
        <v>45782.79446759259</v>
      </c>
      <c r="I7215" t="b">
        <v>0</v>
      </c>
      <c r="J7215" t="b">
        <v>0</v>
      </c>
      <c r="K7215" t="s">
        <v>31</v>
      </c>
      <c r="L7215" t="s">
        <v>32</v>
      </c>
      <c r="N7215">
        <v>62.5</v>
      </c>
      <c r="O7215" t="s">
        <v>9518</v>
      </c>
      <c r="P7215" t="s">
        <v>9572</v>
      </c>
    </row>
    <row r="7216" spans="1:16" x14ac:dyDescent="0.35">
      <c r="A7216" t="s">
        <v>6907</v>
      </c>
      <c r="B7216" t="s">
        <v>6907</v>
      </c>
      <c r="C7216" t="s">
        <v>3660</v>
      </c>
      <c r="D7216" t="s">
        <v>36</v>
      </c>
      <c r="E7216" t="s">
        <v>20</v>
      </c>
      <c r="F7216" t="b">
        <v>0</v>
      </c>
      <c r="G7216" t="s">
        <v>52</v>
      </c>
      <c r="H7216" s="1">
        <v>45782.835601851853</v>
      </c>
      <c r="I7216" t="b">
        <v>0</v>
      </c>
      <c r="J7216" t="b">
        <v>1</v>
      </c>
      <c r="K7216" t="s">
        <v>31</v>
      </c>
      <c r="L7216" t="s">
        <v>22</v>
      </c>
      <c r="M7216">
        <v>100000</v>
      </c>
      <c r="O7216" t="s">
        <v>916</v>
      </c>
      <c r="P7216" t="s">
        <v>9573</v>
      </c>
    </row>
    <row r="7217" spans="1:16" x14ac:dyDescent="0.35">
      <c r="A7217" t="s">
        <v>6907</v>
      </c>
      <c r="B7217" t="s">
        <v>9574</v>
      </c>
      <c r="C7217" t="s">
        <v>31</v>
      </c>
      <c r="D7217" t="s">
        <v>249</v>
      </c>
      <c r="E7217" t="s">
        <v>20</v>
      </c>
      <c r="F7217" t="b">
        <v>0</v>
      </c>
      <c r="G7217" t="s">
        <v>52</v>
      </c>
      <c r="H7217" s="1">
        <v>45783.002187500002</v>
      </c>
      <c r="I7217" t="b">
        <v>0</v>
      </c>
      <c r="J7217" t="b">
        <v>1</v>
      </c>
      <c r="K7217" t="s">
        <v>31</v>
      </c>
      <c r="L7217" t="s">
        <v>22</v>
      </c>
      <c r="M7217">
        <v>137774.5</v>
      </c>
      <c r="O7217" t="s">
        <v>9575</v>
      </c>
      <c r="P7217" t="s">
        <v>9576</v>
      </c>
    </row>
    <row r="7218" spans="1:16" x14ac:dyDescent="0.35">
      <c r="A7218" t="s">
        <v>6907</v>
      </c>
      <c r="B7218" t="s">
        <v>9577</v>
      </c>
      <c r="C7218" t="s">
        <v>9578</v>
      </c>
      <c r="D7218" t="s">
        <v>29</v>
      </c>
      <c r="E7218" t="s">
        <v>20</v>
      </c>
      <c r="F7218" t="b">
        <v>0</v>
      </c>
      <c r="G7218" t="s">
        <v>52</v>
      </c>
      <c r="H7218" s="1">
        <v>45783.002268518518</v>
      </c>
      <c r="I7218" t="b">
        <v>0</v>
      </c>
      <c r="J7218" t="b">
        <v>1</v>
      </c>
      <c r="K7218" t="s">
        <v>31</v>
      </c>
      <c r="L7218" t="s">
        <v>32</v>
      </c>
      <c r="N7218">
        <v>51.739997863769531</v>
      </c>
      <c r="O7218" t="s">
        <v>9579</v>
      </c>
    </row>
    <row r="7219" spans="1:16" x14ac:dyDescent="0.35">
      <c r="A7219" t="s">
        <v>6907</v>
      </c>
      <c r="B7219" t="s">
        <v>7025</v>
      </c>
      <c r="C7219" t="s">
        <v>9580</v>
      </c>
      <c r="D7219" t="s">
        <v>17445</v>
      </c>
      <c r="E7219" t="s">
        <v>20</v>
      </c>
      <c r="F7219" t="b">
        <v>0</v>
      </c>
      <c r="G7219" t="s">
        <v>43</v>
      </c>
      <c r="H7219" s="1">
        <v>45783.002858796302</v>
      </c>
      <c r="I7219" t="b">
        <v>0</v>
      </c>
      <c r="J7219" t="b">
        <v>1</v>
      </c>
      <c r="K7219" t="s">
        <v>31</v>
      </c>
      <c r="L7219" t="s">
        <v>22</v>
      </c>
      <c r="M7219">
        <v>150000</v>
      </c>
      <c r="O7219" t="s">
        <v>9581</v>
      </c>
      <c r="P7219" t="s">
        <v>9582</v>
      </c>
    </row>
    <row r="7220" spans="1:16" x14ac:dyDescent="0.35">
      <c r="A7220" t="s">
        <v>6907</v>
      </c>
      <c r="B7220" t="s">
        <v>9583</v>
      </c>
      <c r="C7220" t="s">
        <v>4570</v>
      </c>
      <c r="D7220" t="s">
        <v>974</v>
      </c>
      <c r="E7220" t="s">
        <v>20</v>
      </c>
      <c r="F7220" t="b">
        <v>0</v>
      </c>
      <c r="G7220" t="s">
        <v>52</v>
      </c>
      <c r="H7220" s="1">
        <v>45783.252152777779</v>
      </c>
      <c r="I7220" t="b">
        <v>0</v>
      </c>
      <c r="J7220" t="b">
        <v>1</v>
      </c>
      <c r="K7220" t="s">
        <v>31</v>
      </c>
      <c r="L7220" t="s">
        <v>22</v>
      </c>
      <c r="M7220">
        <v>88582</v>
      </c>
      <c r="O7220" t="s">
        <v>9584</v>
      </c>
    </row>
    <row r="7221" spans="1:16" x14ac:dyDescent="0.35">
      <c r="A7221" t="s">
        <v>6907</v>
      </c>
      <c r="B7221" t="s">
        <v>7025</v>
      </c>
      <c r="C7221" t="s">
        <v>3882</v>
      </c>
      <c r="D7221" t="s">
        <v>443</v>
      </c>
      <c r="E7221" t="s">
        <v>20</v>
      </c>
      <c r="F7221" t="b">
        <v>0</v>
      </c>
      <c r="G7221" t="s">
        <v>47</v>
      </c>
      <c r="H7221" s="1">
        <v>45783.252488425933</v>
      </c>
      <c r="I7221" t="b">
        <v>0</v>
      </c>
      <c r="J7221" t="b">
        <v>1</v>
      </c>
      <c r="K7221" t="s">
        <v>31</v>
      </c>
      <c r="L7221" t="s">
        <v>22</v>
      </c>
      <c r="M7221">
        <v>125000</v>
      </c>
      <c r="O7221" t="s">
        <v>9585</v>
      </c>
      <c r="P7221" t="s">
        <v>9586</v>
      </c>
    </row>
    <row r="7222" spans="1:16" x14ac:dyDescent="0.35">
      <c r="A7222" t="s">
        <v>6907</v>
      </c>
      <c r="B7222" t="s">
        <v>9587</v>
      </c>
      <c r="C7222" t="s">
        <v>1443</v>
      </c>
      <c r="D7222" t="s">
        <v>3317</v>
      </c>
      <c r="E7222" t="s">
        <v>20</v>
      </c>
      <c r="F7222" t="b">
        <v>0</v>
      </c>
      <c r="G7222" t="s">
        <v>47</v>
      </c>
      <c r="H7222" s="1">
        <v>45783.252488425933</v>
      </c>
      <c r="I7222" t="b">
        <v>1</v>
      </c>
      <c r="J7222" t="b">
        <v>0</v>
      </c>
      <c r="K7222" t="s">
        <v>31</v>
      </c>
      <c r="L7222" t="s">
        <v>22</v>
      </c>
      <c r="M7222">
        <v>210000</v>
      </c>
      <c r="O7222" t="s">
        <v>9588</v>
      </c>
      <c r="P7222" t="s">
        <v>9589</v>
      </c>
    </row>
    <row r="7223" spans="1:16" x14ac:dyDescent="0.35">
      <c r="A7223" t="s">
        <v>6907</v>
      </c>
      <c r="B7223" t="s">
        <v>9590</v>
      </c>
      <c r="C7223" t="s">
        <v>51</v>
      </c>
      <c r="D7223" t="s">
        <v>36</v>
      </c>
      <c r="E7223" t="s">
        <v>20</v>
      </c>
      <c r="F7223" t="b">
        <v>0</v>
      </c>
      <c r="G7223" t="s">
        <v>52</v>
      </c>
      <c r="H7223" s="1">
        <v>45783.266168981478</v>
      </c>
      <c r="I7223" t="b">
        <v>0</v>
      </c>
      <c r="J7223" t="b">
        <v>1</v>
      </c>
      <c r="K7223" t="s">
        <v>31</v>
      </c>
      <c r="L7223" t="s">
        <v>22</v>
      </c>
      <c r="M7223">
        <v>139694.5</v>
      </c>
      <c r="O7223" t="s">
        <v>9591</v>
      </c>
      <c r="P7223" t="s">
        <v>9592</v>
      </c>
    </row>
    <row r="7224" spans="1:16" x14ac:dyDescent="0.35">
      <c r="A7224" t="s">
        <v>6907</v>
      </c>
      <c r="B7224" t="s">
        <v>9593</v>
      </c>
      <c r="C7224" t="s">
        <v>1814</v>
      </c>
      <c r="D7224" t="s">
        <v>29</v>
      </c>
      <c r="E7224" t="s">
        <v>20</v>
      </c>
      <c r="F7224" t="b">
        <v>0</v>
      </c>
      <c r="G7224" t="s">
        <v>43</v>
      </c>
      <c r="H7224" s="1">
        <v>45783.266701388893</v>
      </c>
      <c r="I7224" t="b">
        <v>0</v>
      </c>
      <c r="J7224" t="b">
        <v>1</v>
      </c>
      <c r="K7224" t="s">
        <v>31</v>
      </c>
      <c r="L7224" t="s">
        <v>22</v>
      </c>
      <c r="M7224">
        <v>203500</v>
      </c>
      <c r="O7224" t="s">
        <v>1373</v>
      </c>
      <c r="P7224" t="s">
        <v>9594</v>
      </c>
    </row>
    <row r="7225" spans="1:16" x14ac:dyDescent="0.35">
      <c r="A7225" t="s">
        <v>6907</v>
      </c>
      <c r="B7225" t="s">
        <v>7010</v>
      </c>
      <c r="C7225" t="s">
        <v>3587</v>
      </c>
      <c r="D7225" t="s">
        <v>17445</v>
      </c>
      <c r="E7225" t="s">
        <v>20</v>
      </c>
      <c r="F7225" t="b">
        <v>0</v>
      </c>
      <c r="G7225" t="s">
        <v>68</v>
      </c>
      <c r="H7225" s="1">
        <v>45783.26699074074</v>
      </c>
      <c r="I7225" t="b">
        <v>0</v>
      </c>
      <c r="J7225" t="b">
        <v>1</v>
      </c>
      <c r="K7225" t="s">
        <v>31</v>
      </c>
      <c r="L7225" t="s">
        <v>22</v>
      </c>
      <c r="M7225">
        <v>147826.5</v>
      </c>
      <c r="O7225" t="s">
        <v>9595</v>
      </c>
      <c r="P7225" t="s">
        <v>9596</v>
      </c>
    </row>
    <row r="7226" spans="1:16" x14ac:dyDescent="0.35">
      <c r="A7226" t="s">
        <v>6907</v>
      </c>
      <c r="B7226" t="s">
        <v>9597</v>
      </c>
      <c r="C7226" t="s">
        <v>2284</v>
      </c>
      <c r="D7226" t="s">
        <v>2175</v>
      </c>
      <c r="E7226" t="s">
        <v>20</v>
      </c>
      <c r="F7226" t="b">
        <v>0</v>
      </c>
      <c r="G7226" t="s">
        <v>52</v>
      </c>
      <c r="H7226" s="1">
        <v>45783.307685185187</v>
      </c>
      <c r="I7226" t="b">
        <v>0</v>
      </c>
      <c r="J7226" t="b">
        <v>0</v>
      </c>
      <c r="K7226" t="s">
        <v>31</v>
      </c>
      <c r="L7226" t="s">
        <v>22</v>
      </c>
      <c r="M7226">
        <v>82433.78125</v>
      </c>
      <c r="O7226" t="s">
        <v>9598</v>
      </c>
      <c r="P7226" t="s">
        <v>9599</v>
      </c>
    </row>
    <row r="7227" spans="1:16" x14ac:dyDescent="0.35">
      <c r="A7227" t="s">
        <v>6907</v>
      </c>
      <c r="B7227" t="s">
        <v>9600</v>
      </c>
      <c r="C7227" t="s">
        <v>132</v>
      </c>
      <c r="D7227" t="s">
        <v>573</v>
      </c>
      <c r="E7227" t="s">
        <v>20</v>
      </c>
      <c r="F7227" t="b">
        <v>0</v>
      </c>
      <c r="G7227" t="s">
        <v>52</v>
      </c>
      <c r="H7227" s="1">
        <v>45783.307800925933</v>
      </c>
      <c r="I7227" t="b">
        <v>0</v>
      </c>
      <c r="J7227" t="b">
        <v>1</v>
      </c>
      <c r="K7227" t="s">
        <v>31</v>
      </c>
      <c r="L7227" t="s">
        <v>32</v>
      </c>
      <c r="N7227">
        <v>57.060001373291023</v>
      </c>
      <c r="O7227" t="s">
        <v>8902</v>
      </c>
      <c r="P7227" t="s">
        <v>9601</v>
      </c>
    </row>
    <row r="7228" spans="1:16" x14ac:dyDescent="0.35">
      <c r="A7228" t="s">
        <v>6907</v>
      </c>
      <c r="B7228" t="s">
        <v>9602</v>
      </c>
      <c r="C7228" t="s">
        <v>1671</v>
      </c>
      <c r="D7228" t="s">
        <v>36</v>
      </c>
      <c r="E7228" t="s">
        <v>91</v>
      </c>
      <c r="F7228" t="b">
        <v>0</v>
      </c>
      <c r="G7228" t="s">
        <v>52</v>
      </c>
      <c r="H7228" s="1">
        <v>45783.599317129629</v>
      </c>
      <c r="I7228" t="b">
        <v>1</v>
      </c>
      <c r="J7228" t="b">
        <v>0</v>
      </c>
      <c r="K7228" t="s">
        <v>31</v>
      </c>
      <c r="L7228" t="s">
        <v>32</v>
      </c>
      <c r="N7228">
        <v>61.5</v>
      </c>
      <c r="O7228" t="s">
        <v>9603</v>
      </c>
      <c r="P7228" t="s">
        <v>9604</v>
      </c>
    </row>
    <row r="7229" spans="1:16" x14ac:dyDescent="0.35">
      <c r="A7229" t="s">
        <v>6907</v>
      </c>
      <c r="B7229" t="s">
        <v>7910</v>
      </c>
      <c r="C7229" t="s">
        <v>142</v>
      </c>
      <c r="D7229" t="s">
        <v>36</v>
      </c>
      <c r="E7229" t="s">
        <v>20</v>
      </c>
      <c r="F7229" t="b">
        <v>0</v>
      </c>
      <c r="G7229" t="s">
        <v>52</v>
      </c>
      <c r="H7229" s="1">
        <v>45783.599490740737</v>
      </c>
      <c r="I7229" t="b">
        <v>0</v>
      </c>
      <c r="J7229" t="b">
        <v>1</v>
      </c>
      <c r="K7229" t="s">
        <v>31</v>
      </c>
      <c r="L7229" t="s">
        <v>22</v>
      </c>
      <c r="M7229">
        <v>185000</v>
      </c>
      <c r="O7229" t="s">
        <v>143</v>
      </c>
      <c r="P7229" t="s">
        <v>9605</v>
      </c>
    </row>
    <row r="7230" spans="1:16" x14ac:dyDescent="0.35">
      <c r="A7230" t="s">
        <v>6907</v>
      </c>
      <c r="B7230" t="s">
        <v>9606</v>
      </c>
      <c r="C7230" t="s">
        <v>1754</v>
      </c>
      <c r="D7230" t="s">
        <v>36</v>
      </c>
      <c r="E7230" t="s">
        <v>20</v>
      </c>
      <c r="F7230" t="b">
        <v>0</v>
      </c>
      <c r="G7230" t="s">
        <v>52</v>
      </c>
      <c r="H7230" s="1">
        <v>45783.641215277778</v>
      </c>
      <c r="I7230" t="b">
        <v>0</v>
      </c>
      <c r="J7230" t="b">
        <v>0</v>
      </c>
      <c r="K7230" t="s">
        <v>31</v>
      </c>
      <c r="L7230" t="s">
        <v>22</v>
      </c>
      <c r="M7230">
        <v>177500</v>
      </c>
      <c r="O7230" t="s">
        <v>852</v>
      </c>
      <c r="P7230" t="s">
        <v>9607</v>
      </c>
    </row>
    <row r="7231" spans="1:16" x14ac:dyDescent="0.35">
      <c r="A7231" t="s">
        <v>6907</v>
      </c>
      <c r="B7231" t="s">
        <v>9608</v>
      </c>
      <c r="C7231" t="s">
        <v>6022</v>
      </c>
      <c r="D7231" t="s">
        <v>36</v>
      </c>
      <c r="E7231" t="s">
        <v>91</v>
      </c>
      <c r="F7231" t="b">
        <v>0</v>
      </c>
      <c r="G7231" t="s">
        <v>52</v>
      </c>
      <c r="H7231" s="1">
        <v>45783.682881944442</v>
      </c>
      <c r="I7231" t="b">
        <v>0</v>
      </c>
      <c r="J7231" t="b">
        <v>0</v>
      </c>
      <c r="K7231" t="s">
        <v>31</v>
      </c>
      <c r="L7231" t="s">
        <v>32</v>
      </c>
      <c r="N7231">
        <v>62.5</v>
      </c>
      <c r="O7231" t="s">
        <v>924</v>
      </c>
      <c r="P7231" t="s">
        <v>9609</v>
      </c>
    </row>
    <row r="7232" spans="1:16" x14ac:dyDescent="0.35">
      <c r="A7232" t="s">
        <v>6907</v>
      </c>
      <c r="B7232" t="s">
        <v>9610</v>
      </c>
      <c r="C7232" t="s">
        <v>7114</v>
      </c>
      <c r="D7232" t="s">
        <v>9611</v>
      </c>
      <c r="E7232" t="s">
        <v>91</v>
      </c>
      <c r="F7232" t="b">
        <v>0</v>
      </c>
      <c r="G7232" t="s">
        <v>52</v>
      </c>
      <c r="H7232" s="1">
        <v>45783.724317129629</v>
      </c>
      <c r="I7232" t="b">
        <v>0</v>
      </c>
      <c r="J7232" t="b">
        <v>0</v>
      </c>
      <c r="K7232" t="s">
        <v>31</v>
      </c>
      <c r="L7232" t="s">
        <v>32</v>
      </c>
      <c r="N7232">
        <v>97</v>
      </c>
      <c r="O7232" t="s">
        <v>9612</v>
      </c>
      <c r="P7232" t="s">
        <v>9613</v>
      </c>
    </row>
    <row r="7233" spans="1:16" x14ac:dyDescent="0.35">
      <c r="A7233" t="s">
        <v>6907</v>
      </c>
      <c r="B7233" t="s">
        <v>9614</v>
      </c>
      <c r="C7233" t="s">
        <v>552</v>
      </c>
      <c r="D7233" t="s">
        <v>269</v>
      </c>
      <c r="E7233" t="s">
        <v>91</v>
      </c>
      <c r="F7233" t="b">
        <v>0</v>
      </c>
      <c r="G7233" t="s">
        <v>52</v>
      </c>
      <c r="H7233" s="1">
        <v>45783.724340277768</v>
      </c>
      <c r="I7233" t="b">
        <v>1</v>
      </c>
      <c r="J7233" t="b">
        <v>0</v>
      </c>
      <c r="K7233" t="s">
        <v>31</v>
      </c>
      <c r="L7233" t="s">
        <v>32</v>
      </c>
      <c r="N7233">
        <v>62.5</v>
      </c>
      <c r="O7233" t="s">
        <v>9615</v>
      </c>
      <c r="P7233" t="s">
        <v>9616</v>
      </c>
    </row>
    <row r="7234" spans="1:16" x14ac:dyDescent="0.35">
      <c r="A7234" t="s">
        <v>6907</v>
      </c>
      <c r="B7234" t="s">
        <v>9617</v>
      </c>
      <c r="C7234" t="s">
        <v>1228</v>
      </c>
      <c r="D7234" t="s">
        <v>110</v>
      </c>
      <c r="E7234" t="s">
        <v>20</v>
      </c>
      <c r="F7234" t="b">
        <v>0</v>
      </c>
      <c r="G7234" t="s">
        <v>52</v>
      </c>
      <c r="H7234" s="1">
        <v>45783.724340277768</v>
      </c>
      <c r="I7234" t="b">
        <v>1</v>
      </c>
      <c r="J7234" t="b">
        <v>1</v>
      </c>
      <c r="K7234" t="s">
        <v>31</v>
      </c>
      <c r="L7234" t="s">
        <v>22</v>
      </c>
      <c r="M7234">
        <v>147003.5</v>
      </c>
      <c r="O7234" t="s">
        <v>9618</v>
      </c>
      <c r="P7234" t="s">
        <v>9619</v>
      </c>
    </row>
    <row r="7235" spans="1:16" x14ac:dyDescent="0.35">
      <c r="A7235" t="s">
        <v>6907</v>
      </c>
      <c r="B7235" t="s">
        <v>9620</v>
      </c>
      <c r="C7235" t="s">
        <v>7114</v>
      </c>
      <c r="D7235" t="s">
        <v>269</v>
      </c>
      <c r="E7235" t="s">
        <v>91</v>
      </c>
      <c r="F7235" t="b">
        <v>0</v>
      </c>
      <c r="G7235" t="s">
        <v>52</v>
      </c>
      <c r="H7235" s="1">
        <v>45783.849386574067</v>
      </c>
      <c r="I7235" t="b">
        <v>0</v>
      </c>
      <c r="J7235" t="b">
        <v>0</v>
      </c>
      <c r="K7235" t="s">
        <v>31</v>
      </c>
      <c r="L7235" t="s">
        <v>32</v>
      </c>
      <c r="N7235">
        <v>80</v>
      </c>
      <c r="O7235" t="s">
        <v>9621</v>
      </c>
      <c r="P7235" t="s">
        <v>9613</v>
      </c>
    </row>
    <row r="7236" spans="1:16" x14ac:dyDescent="0.35">
      <c r="A7236" t="s">
        <v>6907</v>
      </c>
      <c r="B7236" t="s">
        <v>7049</v>
      </c>
      <c r="C7236" t="s">
        <v>8044</v>
      </c>
      <c r="D7236" t="s">
        <v>269</v>
      </c>
      <c r="E7236" t="s">
        <v>20</v>
      </c>
      <c r="F7236" t="b">
        <v>0</v>
      </c>
      <c r="G7236" t="s">
        <v>47</v>
      </c>
      <c r="H7236" s="1">
        <v>45783.89130787037</v>
      </c>
      <c r="I7236" t="b">
        <v>1</v>
      </c>
      <c r="J7236" t="b">
        <v>0</v>
      </c>
      <c r="K7236" t="s">
        <v>31</v>
      </c>
      <c r="L7236" t="s">
        <v>22</v>
      </c>
      <c r="M7236">
        <v>110000</v>
      </c>
      <c r="O7236" t="s">
        <v>9622</v>
      </c>
      <c r="P7236" t="s">
        <v>9623</v>
      </c>
    </row>
    <row r="7237" spans="1:16" x14ac:dyDescent="0.35">
      <c r="A7237" t="s">
        <v>6907</v>
      </c>
      <c r="B7237" t="s">
        <v>7567</v>
      </c>
      <c r="C7237" t="s">
        <v>283</v>
      </c>
      <c r="D7237" t="s">
        <v>269</v>
      </c>
      <c r="E7237" t="s">
        <v>20</v>
      </c>
      <c r="F7237" t="b">
        <v>0</v>
      </c>
      <c r="G7237" t="s">
        <v>68</v>
      </c>
      <c r="H7237" s="1">
        <v>45783.892233796287</v>
      </c>
      <c r="I7237" t="b">
        <v>0</v>
      </c>
      <c r="J7237" t="b">
        <v>1</v>
      </c>
      <c r="K7237" t="s">
        <v>31</v>
      </c>
      <c r="L7237" t="s">
        <v>32</v>
      </c>
      <c r="N7237">
        <v>57.860000610351563</v>
      </c>
      <c r="O7237" t="s">
        <v>116</v>
      </c>
      <c r="P7237" t="s">
        <v>9624</v>
      </c>
    </row>
    <row r="7238" spans="1:16" x14ac:dyDescent="0.35">
      <c r="A7238" t="s">
        <v>6907</v>
      </c>
      <c r="B7238" t="s">
        <v>9625</v>
      </c>
      <c r="C7238" t="s">
        <v>7114</v>
      </c>
      <c r="D7238" t="s">
        <v>110</v>
      </c>
      <c r="E7238" t="s">
        <v>91</v>
      </c>
      <c r="F7238" t="b">
        <v>0</v>
      </c>
      <c r="G7238" t="s">
        <v>52</v>
      </c>
      <c r="H7238" s="1">
        <v>45783.932708333326</v>
      </c>
      <c r="I7238" t="b">
        <v>0</v>
      </c>
      <c r="J7238" t="b">
        <v>0</v>
      </c>
      <c r="K7238" t="s">
        <v>31</v>
      </c>
      <c r="L7238" t="s">
        <v>32</v>
      </c>
      <c r="N7238">
        <v>67.5</v>
      </c>
      <c r="O7238" t="s">
        <v>9626</v>
      </c>
      <c r="P7238" t="s">
        <v>9613</v>
      </c>
    </row>
    <row r="7239" spans="1:16" x14ac:dyDescent="0.35">
      <c r="A7239" t="s">
        <v>6907</v>
      </c>
      <c r="B7239" t="s">
        <v>7062</v>
      </c>
      <c r="C7239" t="s">
        <v>9627</v>
      </c>
      <c r="D7239" t="s">
        <v>29</v>
      </c>
      <c r="E7239" t="s">
        <v>20</v>
      </c>
      <c r="F7239" t="b">
        <v>0</v>
      </c>
      <c r="G7239" t="s">
        <v>52</v>
      </c>
      <c r="H7239" s="1">
        <v>45783.974340277768</v>
      </c>
      <c r="I7239" t="b">
        <v>0</v>
      </c>
      <c r="J7239" t="b">
        <v>0</v>
      </c>
      <c r="K7239" t="s">
        <v>31</v>
      </c>
      <c r="L7239" t="s">
        <v>22</v>
      </c>
      <c r="M7239">
        <v>112000</v>
      </c>
      <c r="O7239" t="s">
        <v>1018</v>
      </c>
    </row>
    <row r="7240" spans="1:16" x14ac:dyDescent="0.35">
      <c r="A7240" t="s">
        <v>6907</v>
      </c>
      <c r="B7240" t="s">
        <v>7062</v>
      </c>
      <c r="C7240" t="s">
        <v>9628</v>
      </c>
      <c r="D7240" t="s">
        <v>115</v>
      </c>
      <c r="E7240" t="s">
        <v>20</v>
      </c>
      <c r="F7240" t="b">
        <v>0</v>
      </c>
      <c r="G7240" t="s">
        <v>105</v>
      </c>
      <c r="H7240" s="1">
        <v>45784.339004629634</v>
      </c>
      <c r="I7240" t="b">
        <v>0</v>
      </c>
      <c r="J7240" t="b">
        <v>0</v>
      </c>
      <c r="K7240" t="s">
        <v>105</v>
      </c>
      <c r="L7240" t="s">
        <v>22</v>
      </c>
      <c r="M7240">
        <v>135000</v>
      </c>
      <c r="O7240" t="s">
        <v>9629</v>
      </c>
      <c r="P7240" t="s">
        <v>9630</v>
      </c>
    </row>
    <row r="7241" spans="1:16" x14ac:dyDescent="0.35">
      <c r="A7241" t="s">
        <v>6907</v>
      </c>
      <c r="B7241" t="s">
        <v>9631</v>
      </c>
      <c r="C7241" t="s">
        <v>5682</v>
      </c>
      <c r="D7241" t="s">
        <v>36</v>
      </c>
      <c r="E7241" t="s">
        <v>20</v>
      </c>
      <c r="F7241" t="b">
        <v>0</v>
      </c>
      <c r="G7241" t="s">
        <v>47</v>
      </c>
      <c r="H7241" s="1">
        <v>45784.545138888891</v>
      </c>
      <c r="I7241" t="b">
        <v>0</v>
      </c>
      <c r="J7241" t="b">
        <v>1</v>
      </c>
      <c r="K7241" t="s">
        <v>31</v>
      </c>
      <c r="L7241" t="s">
        <v>22</v>
      </c>
      <c r="M7241">
        <v>100000</v>
      </c>
      <c r="O7241" t="s">
        <v>8367</v>
      </c>
      <c r="P7241" t="s">
        <v>8368</v>
      </c>
    </row>
    <row r="7242" spans="1:16" x14ac:dyDescent="0.35">
      <c r="A7242" t="s">
        <v>6907</v>
      </c>
      <c r="B7242" t="s">
        <v>9632</v>
      </c>
      <c r="C7242" t="s">
        <v>56</v>
      </c>
      <c r="D7242" t="s">
        <v>36</v>
      </c>
      <c r="E7242" t="s">
        <v>20</v>
      </c>
      <c r="F7242" t="b">
        <v>0</v>
      </c>
      <c r="G7242" t="s">
        <v>43</v>
      </c>
      <c r="H7242" s="1">
        <v>45784.545543981483</v>
      </c>
      <c r="I7242" t="b">
        <v>0</v>
      </c>
      <c r="J7242" t="b">
        <v>1</v>
      </c>
      <c r="K7242" t="s">
        <v>31</v>
      </c>
      <c r="L7242" t="s">
        <v>22</v>
      </c>
      <c r="M7242">
        <v>145000</v>
      </c>
      <c r="O7242" t="s">
        <v>1048</v>
      </c>
      <c r="P7242" t="s">
        <v>1563</v>
      </c>
    </row>
    <row r="7243" spans="1:16" x14ac:dyDescent="0.35">
      <c r="A7243" t="s">
        <v>6907</v>
      </c>
      <c r="B7243" t="s">
        <v>9633</v>
      </c>
      <c r="C7243" t="s">
        <v>7114</v>
      </c>
      <c r="D7243" t="s">
        <v>110</v>
      </c>
      <c r="E7243" t="s">
        <v>91</v>
      </c>
      <c r="F7243" t="b">
        <v>0</v>
      </c>
      <c r="G7243" t="s">
        <v>52</v>
      </c>
      <c r="H7243" s="1">
        <v>45784.669583333343</v>
      </c>
      <c r="I7243" t="b">
        <v>1</v>
      </c>
      <c r="J7243" t="b">
        <v>1</v>
      </c>
      <c r="K7243" t="s">
        <v>31</v>
      </c>
      <c r="L7243" t="s">
        <v>22</v>
      </c>
      <c r="M7243">
        <v>147500</v>
      </c>
      <c r="O7243" t="s">
        <v>9634</v>
      </c>
      <c r="P7243" t="s">
        <v>9635</v>
      </c>
    </row>
    <row r="7244" spans="1:16" x14ac:dyDescent="0.35">
      <c r="A7244" t="s">
        <v>6907</v>
      </c>
      <c r="B7244" t="s">
        <v>7053</v>
      </c>
      <c r="C7244" t="s">
        <v>9198</v>
      </c>
      <c r="D7244" t="s">
        <v>269</v>
      </c>
      <c r="E7244" t="s">
        <v>91</v>
      </c>
      <c r="F7244" t="b">
        <v>0</v>
      </c>
      <c r="G7244" t="s">
        <v>52</v>
      </c>
      <c r="H7244" s="1">
        <v>45784.794571759259</v>
      </c>
      <c r="I7244" t="b">
        <v>1</v>
      </c>
      <c r="J7244" t="b">
        <v>0</v>
      </c>
      <c r="K7244" t="s">
        <v>31</v>
      </c>
      <c r="L7244" t="s">
        <v>32</v>
      </c>
      <c r="N7244">
        <v>57.5</v>
      </c>
      <c r="O7244" t="s">
        <v>9636</v>
      </c>
      <c r="P7244" t="s">
        <v>9437</v>
      </c>
    </row>
    <row r="7245" spans="1:16" x14ac:dyDescent="0.35">
      <c r="A7245" t="s">
        <v>6907</v>
      </c>
      <c r="B7245" t="s">
        <v>8047</v>
      </c>
      <c r="C7245" t="s">
        <v>1851</v>
      </c>
      <c r="D7245" t="s">
        <v>110</v>
      </c>
      <c r="E7245" t="s">
        <v>20</v>
      </c>
      <c r="F7245" t="b">
        <v>0</v>
      </c>
      <c r="G7245" t="s">
        <v>47</v>
      </c>
      <c r="H7245" s="1">
        <v>45784.795069444437</v>
      </c>
      <c r="I7245" t="b">
        <v>0</v>
      </c>
      <c r="J7245" t="b">
        <v>1</v>
      </c>
      <c r="K7245" t="s">
        <v>31</v>
      </c>
      <c r="L7245" t="s">
        <v>22</v>
      </c>
      <c r="M7245">
        <v>72800</v>
      </c>
      <c r="O7245" t="s">
        <v>9637</v>
      </c>
      <c r="P7245" t="s">
        <v>9638</v>
      </c>
    </row>
    <row r="7246" spans="1:16" x14ac:dyDescent="0.35">
      <c r="A7246" t="s">
        <v>6907</v>
      </c>
      <c r="B7246" t="s">
        <v>9639</v>
      </c>
      <c r="C7246" t="s">
        <v>530</v>
      </c>
      <c r="D7246" t="s">
        <v>269</v>
      </c>
      <c r="E7246" t="s">
        <v>91</v>
      </c>
      <c r="F7246" t="b">
        <v>0</v>
      </c>
      <c r="G7246" t="s">
        <v>47</v>
      </c>
      <c r="H7246" s="1">
        <v>45784.795069444437</v>
      </c>
      <c r="I7246" t="b">
        <v>0</v>
      </c>
      <c r="J7246" t="b">
        <v>0</v>
      </c>
      <c r="K7246" t="s">
        <v>31</v>
      </c>
      <c r="L7246" t="s">
        <v>32</v>
      </c>
      <c r="N7246">
        <v>65</v>
      </c>
      <c r="O7246" t="s">
        <v>7212</v>
      </c>
      <c r="P7246" t="s">
        <v>9640</v>
      </c>
    </row>
    <row r="7247" spans="1:16" x14ac:dyDescent="0.35">
      <c r="A7247" t="s">
        <v>6907</v>
      </c>
      <c r="B7247" t="s">
        <v>9641</v>
      </c>
      <c r="C7247" t="s">
        <v>1070</v>
      </c>
      <c r="D7247" t="s">
        <v>29</v>
      </c>
      <c r="E7247" t="s">
        <v>20</v>
      </c>
      <c r="F7247" t="b">
        <v>0</v>
      </c>
      <c r="G7247" t="s">
        <v>52</v>
      </c>
      <c r="H7247" s="1">
        <v>45784.83625</v>
      </c>
      <c r="I7247" t="b">
        <v>1</v>
      </c>
      <c r="J7247" t="b">
        <v>1</v>
      </c>
      <c r="K7247" t="s">
        <v>31</v>
      </c>
      <c r="L7247" t="s">
        <v>22</v>
      </c>
      <c r="M7247">
        <v>105000</v>
      </c>
      <c r="O7247" t="s">
        <v>9642</v>
      </c>
      <c r="P7247" t="s">
        <v>9643</v>
      </c>
    </row>
    <row r="7248" spans="1:16" x14ac:dyDescent="0.35">
      <c r="A7248" t="s">
        <v>6907</v>
      </c>
      <c r="B7248" t="s">
        <v>7410</v>
      </c>
      <c r="C7248" t="s">
        <v>1754</v>
      </c>
      <c r="D7248" t="s">
        <v>29</v>
      </c>
      <c r="E7248" t="s">
        <v>20</v>
      </c>
      <c r="F7248" t="b">
        <v>0</v>
      </c>
      <c r="G7248" t="s">
        <v>52</v>
      </c>
      <c r="H7248" s="1">
        <v>45784.919733796298</v>
      </c>
      <c r="I7248" t="b">
        <v>0</v>
      </c>
      <c r="J7248" t="b">
        <v>0</v>
      </c>
      <c r="K7248" t="s">
        <v>31</v>
      </c>
      <c r="L7248" t="s">
        <v>22</v>
      </c>
      <c r="M7248">
        <v>147500</v>
      </c>
      <c r="O7248" t="s">
        <v>7411</v>
      </c>
      <c r="P7248" t="s">
        <v>7412</v>
      </c>
    </row>
    <row r="7249" spans="1:16" x14ac:dyDescent="0.35">
      <c r="A7249" t="s">
        <v>6907</v>
      </c>
      <c r="B7249" t="s">
        <v>9644</v>
      </c>
      <c r="C7249" t="s">
        <v>257</v>
      </c>
      <c r="D7249" t="s">
        <v>17448</v>
      </c>
      <c r="E7249" t="s">
        <v>91</v>
      </c>
      <c r="F7249" t="b">
        <v>0</v>
      </c>
      <c r="G7249" t="s">
        <v>52</v>
      </c>
      <c r="H7249" s="1">
        <v>45784.961238425924</v>
      </c>
      <c r="I7249" t="b">
        <v>1</v>
      </c>
      <c r="J7249" t="b">
        <v>1</v>
      </c>
      <c r="K7249" t="s">
        <v>31</v>
      </c>
      <c r="L7249" t="s">
        <v>32</v>
      </c>
      <c r="N7249">
        <v>90</v>
      </c>
      <c r="O7249" t="s">
        <v>1195</v>
      </c>
      <c r="P7249" t="s">
        <v>9645</v>
      </c>
    </row>
    <row r="7250" spans="1:16" x14ac:dyDescent="0.35">
      <c r="A7250" t="s">
        <v>6907</v>
      </c>
      <c r="B7250" t="s">
        <v>9646</v>
      </c>
      <c r="C7250" t="s">
        <v>193</v>
      </c>
      <c r="D7250" t="s">
        <v>17448</v>
      </c>
      <c r="E7250" t="s">
        <v>20</v>
      </c>
      <c r="F7250" t="b">
        <v>0</v>
      </c>
      <c r="G7250" t="s">
        <v>52</v>
      </c>
      <c r="H7250" s="1">
        <v>45784.961238425924</v>
      </c>
      <c r="I7250" t="b">
        <v>1</v>
      </c>
      <c r="J7250" t="b">
        <v>1</v>
      </c>
      <c r="K7250" t="s">
        <v>31</v>
      </c>
      <c r="L7250" t="s">
        <v>22</v>
      </c>
      <c r="M7250">
        <v>160000</v>
      </c>
      <c r="O7250" t="s">
        <v>1195</v>
      </c>
      <c r="P7250" t="s">
        <v>9647</v>
      </c>
    </row>
    <row r="7251" spans="1:16" x14ac:dyDescent="0.35">
      <c r="A7251" t="s">
        <v>6907</v>
      </c>
      <c r="B7251" t="s">
        <v>6907</v>
      </c>
      <c r="C7251" t="s">
        <v>9648</v>
      </c>
      <c r="D7251" t="s">
        <v>36</v>
      </c>
      <c r="E7251" t="s">
        <v>20</v>
      </c>
      <c r="F7251" t="b">
        <v>0</v>
      </c>
      <c r="G7251" t="s">
        <v>68</v>
      </c>
      <c r="H7251" s="1">
        <v>45784.962384259263</v>
      </c>
      <c r="I7251" t="b">
        <v>1</v>
      </c>
      <c r="J7251" t="b">
        <v>1</v>
      </c>
      <c r="K7251" t="s">
        <v>31</v>
      </c>
      <c r="L7251" t="s">
        <v>22</v>
      </c>
      <c r="M7251">
        <v>150000</v>
      </c>
      <c r="O7251" t="s">
        <v>9649</v>
      </c>
      <c r="P7251" t="s">
        <v>9650</v>
      </c>
    </row>
    <row r="7252" spans="1:16" x14ac:dyDescent="0.35">
      <c r="A7252" t="s">
        <v>6907</v>
      </c>
      <c r="B7252" t="s">
        <v>9651</v>
      </c>
      <c r="C7252" t="s">
        <v>8327</v>
      </c>
      <c r="D7252" t="s">
        <v>110</v>
      </c>
      <c r="E7252" t="s">
        <v>204</v>
      </c>
      <c r="F7252" t="b">
        <v>0</v>
      </c>
      <c r="G7252" t="s">
        <v>68</v>
      </c>
      <c r="H7252" s="1">
        <v>45785.087384259263</v>
      </c>
      <c r="I7252" t="b">
        <v>0</v>
      </c>
      <c r="J7252" t="b">
        <v>0</v>
      </c>
      <c r="K7252" t="s">
        <v>31</v>
      </c>
      <c r="L7252" t="s">
        <v>32</v>
      </c>
      <c r="N7252">
        <v>25</v>
      </c>
      <c r="O7252" t="s">
        <v>9652</v>
      </c>
      <c r="P7252" t="s">
        <v>917</v>
      </c>
    </row>
    <row r="7253" spans="1:16" x14ac:dyDescent="0.35">
      <c r="A7253" t="s">
        <v>6907</v>
      </c>
      <c r="B7253" t="s">
        <v>7505</v>
      </c>
      <c r="C7253" t="s">
        <v>149</v>
      </c>
      <c r="D7253" t="s">
        <v>6953</v>
      </c>
      <c r="E7253" t="s">
        <v>20</v>
      </c>
      <c r="F7253" t="b">
        <v>0</v>
      </c>
      <c r="G7253" t="s">
        <v>150</v>
      </c>
      <c r="H7253" s="1">
        <v>45785.310659722221</v>
      </c>
      <c r="I7253" t="b">
        <v>0</v>
      </c>
      <c r="J7253" t="b">
        <v>0</v>
      </c>
      <c r="K7253" t="s">
        <v>150</v>
      </c>
      <c r="L7253" t="s">
        <v>32</v>
      </c>
      <c r="N7253">
        <v>46.550003051757813</v>
      </c>
      <c r="O7253" t="s">
        <v>601</v>
      </c>
      <c r="P7253" t="s">
        <v>8687</v>
      </c>
    </row>
    <row r="7254" spans="1:16" x14ac:dyDescent="0.35">
      <c r="A7254" t="s">
        <v>6907</v>
      </c>
      <c r="B7254" t="s">
        <v>9653</v>
      </c>
      <c r="C7254" t="s">
        <v>8621</v>
      </c>
      <c r="D7254" t="s">
        <v>9654</v>
      </c>
      <c r="E7254" t="s">
        <v>760</v>
      </c>
      <c r="F7254" t="b">
        <v>0</v>
      </c>
      <c r="G7254" t="s">
        <v>52</v>
      </c>
      <c r="H7254" s="1">
        <v>45785.392407407409</v>
      </c>
      <c r="I7254" t="b">
        <v>0</v>
      </c>
      <c r="J7254" t="b">
        <v>1</v>
      </c>
      <c r="K7254" t="s">
        <v>31</v>
      </c>
      <c r="L7254" t="s">
        <v>32</v>
      </c>
      <c r="N7254">
        <v>40</v>
      </c>
      <c r="O7254" t="s">
        <v>9655</v>
      </c>
      <c r="P7254" t="s">
        <v>9656</v>
      </c>
    </row>
    <row r="7255" spans="1:16" x14ac:dyDescent="0.35">
      <c r="A7255" t="s">
        <v>6907</v>
      </c>
      <c r="B7255" t="s">
        <v>9657</v>
      </c>
      <c r="C7255" t="s">
        <v>5998</v>
      </c>
      <c r="D7255" t="s">
        <v>36</v>
      </c>
      <c r="E7255" t="s">
        <v>20</v>
      </c>
      <c r="F7255" t="b">
        <v>0</v>
      </c>
      <c r="G7255" t="s">
        <v>43</v>
      </c>
      <c r="H7255" s="1">
        <v>45785.570960648147</v>
      </c>
      <c r="I7255" t="b">
        <v>0</v>
      </c>
      <c r="J7255" t="b">
        <v>0</v>
      </c>
      <c r="K7255" t="s">
        <v>31</v>
      </c>
      <c r="L7255" t="s">
        <v>32</v>
      </c>
      <c r="N7255">
        <v>23</v>
      </c>
      <c r="O7255" t="s">
        <v>767</v>
      </c>
    </row>
    <row r="7256" spans="1:16" x14ac:dyDescent="0.35">
      <c r="A7256" t="s">
        <v>6907</v>
      </c>
      <c r="B7256" t="s">
        <v>8087</v>
      </c>
      <c r="C7256" t="s">
        <v>3617</v>
      </c>
      <c r="D7256" t="s">
        <v>573</v>
      </c>
      <c r="E7256" t="s">
        <v>20</v>
      </c>
      <c r="F7256" t="b">
        <v>0</v>
      </c>
      <c r="G7256" t="s">
        <v>52</v>
      </c>
      <c r="H7256" s="1">
        <v>45785.60052083333</v>
      </c>
      <c r="I7256" t="b">
        <v>0</v>
      </c>
      <c r="J7256" t="b">
        <v>0</v>
      </c>
      <c r="K7256" t="s">
        <v>31</v>
      </c>
      <c r="L7256" t="s">
        <v>32</v>
      </c>
      <c r="N7256">
        <v>54.31500244140625</v>
      </c>
      <c r="O7256" t="s">
        <v>3134</v>
      </c>
      <c r="P7256" t="s">
        <v>9658</v>
      </c>
    </row>
    <row r="7257" spans="1:16" x14ac:dyDescent="0.35">
      <c r="A7257" t="s">
        <v>6907</v>
      </c>
      <c r="B7257" t="s">
        <v>6907</v>
      </c>
      <c r="C7257" t="s">
        <v>889</v>
      </c>
      <c r="D7257" t="s">
        <v>29</v>
      </c>
      <c r="E7257" t="s">
        <v>20</v>
      </c>
      <c r="F7257" t="b">
        <v>0</v>
      </c>
      <c r="G7257" t="s">
        <v>52</v>
      </c>
      <c r="H7257" s="1">
        <v>45785.725474537037</v>
      </c>
      <c r="I7257" t="b">
        <v>0</v>
      </c>
      <c r="J7257" t="b">
        <v>0</v>
      </c>
      <c r="K7257" t="s">
        <v>31</v>
      </c>
      <c r="L7257" t="s">
        <v>22</v>
      </c>
      <c r="M7257">
        <v>95000</v>
      </c>
      <c r="O7257" t="s">
        <v>9659</v>
      </c>
      <c r="P7257" t="s">
        <v>9660</v>
      </c>
    </row>
    <row r="7258" spans="1:16" x14ac:dyDescent="0.35">
      <c r="A7258" t="s">
        <v>6907</v>
      </c>
      <c r="B7258" t="s">
        <v>9661</v>
      </c>
      <c r="C7258" t="s">
        <v>1734</v>
      </c>
      <c r="D7258" t="s">
        <v>269</v>
      </c>
      <c r="E7258" t="s">
        <v>91</v>
      </c>
      <c r="F7258" t="b">
        <v>0</v>
      </c>
      <c r="G7258" t="s">
        <v>171</v>
      </c>
      <c r="H7258" s="1">
        <v>45785.768368055556</v>
      </c>
      <c r="I7258" t="b">
        <v>1</v>
      </c>
      <c r="J7258" t="b">
        <v>0</v>
      </c>
      <c r="K7258" t="s">
        <v>31</v>
      </c>
      <c r="L7258" t="s">
        <v>32</v>
      </c>
      <c r="N7258">
        <v>55</v>
      </c>
      <c r="O7258" t="s">
        <v>9662</v>
      </c>
      <c r="P7258" t="s">
        <v>9663</v>
      </c>
    </row>
    <row r="7259" spans="1:16" x14ac:dyDescent="0.35">
      <c r="A7259" t="s">
        <v>6907</v>
      </c>
      <c r="B7259" t="s">
        <v>9664</v>
      </c>
      <c r="C7259" t="s">
        <v>1671</v>
      </c>
      <c r="D7259" t="s">
        <v>36</v>
      </c>
      <c r="E7259" t="s">
        <v>91</v>
      </c>
      <c r="F7259" t="b">
        <v>0</v>
      </c>
      <c r="G7259" t="s">
        <v>52</v>
      </c>
      <c r="H7259" s="1">
        <v>45785.892187500001</v>
      </c>
      <c r="I7259" t="b">
        <v>1</v>
      </c>
      <c r="J7259" t="b">
        <v>0</v>
      </c>
      <c r="K7259" t="s">
        <v>31</v>
      </c>
      <c r="L7259" t="s">
        <v>32</v>
      </c>
      <c r="N7259">
        <v>62.5</v>
      </c>
      <c r="O7259" t="s">
        <v>1195</v>
      </c>
      <c r="P7259" t="s">
        <v>9665</v>
      </c>
    </row>
    <row r="7260" spans="1:16" x14ac:dyDescent="0.35">
      <c r="A7260" t="s">
        <v>6907</v>
      </c>
      <c r="B7260" t="s">
        <v>7344</v>
      </c>
      <c r="C7260" t="s">
        <v>5343</v>
      </c>
      <c r="D7260" t="s">
        <v>29</v>
      </c>
      <c r="E7260" t="s">
        <v>20</v>
      </c>
      <c r="F7260" t="b">
        <v>0</v>
      </c>
      <c r="G7260" t="s">
        <v>52</v>
      </c>
      <c r="H7260" s="1">
        <v>45785.892187500001</v>
      </c>
      <c r="I7260" t="b">
        <v>0</v>
      </c>
      <c r="J7260" t="b">
        <v>0</v>
      </c>
      <c r="K7260" t="s">
        <v>31</v>
      </c>
      <c r="L7260" t="s">
        <v>22</v>
      </c>
      <c r="M7260">
        <v>88582</v>
      </c>
      <c r="O7260" t="s">
        <v>9286</v>
      </c>
      <c r="P7260" t="s">
        <v>9287</v>
      </c>
    </row>
    <row r="7261" spans="1:16" x14ac:dyDescent="0.35">
      <c r="A7261" t="s">
        <v>6907</v>
      </c>
      <c r="B7261" t="s">
        <v>6916</v>
      </c>
      <c r="C7261" t="s">
        <v>9666</v>
      </c>
      <c r="D7261" t="s">
        <v>3130</v>
      </c>
      <c r="E7261" t="s">
        <v>20</v>
      </c>
      <c r="F7261" t="b">
        <v>0</v>
      </c>
      <c r="G7261" t="s">
        <v>52</v>
      </c>
      <c r="H7261" s="1">
        <v>45785.933807870373</v>
      </c>
      <c r="I7261" t="b">
        <v>0</v>
      </c>
      <c r="J7261" t="b">
        <v>1</v>
      </c>
      <c r="K7261" t="s">
        <v>31</v>
      </c>
      <c r="L7261" t="s">
        <v>22</v>
      </c>
      <c r="M7261">
        <v>207000</v>
      </c>
      <c r="O7261" t="s">
        <v>3479</v>
      </c>
      <c r="P7261" t="s">
        <v>6917</v>
      </c>
    </row>
    <row r="7262" spans="1:16" x14ac:dyDescent="0.35">
      <c r="A7262" t="s">
        <v>6907</v>
      </c>
      <c r="B7262" t="s">
        <v>6916</v>
      </c>
      <c r="C7262" t="s">
        <v>9667</v>
      </c>
      <c r="D7262" t="s">
        <v>3130</v>
      </c>
      <c r="E7262" t="s">
        <v>20</v>
      </c>
      <c r="F7262" t="b">
        <v>0</v>
      </c>
      <c r="G7262" t="s">
        <v>47</v>
      </c>
      <c r="H7262" s="1">
        <v>45785.93440972222</v>
      </c>
      <c r="I7262" t="b">
        <v>0</v>
      </c>
      <c r="J7262" t="b">
        <v>1</v>
      </c>
      <c r="K7262" t="s">
        <v>31</v>
      </c>
      <c r="L7262" t="s">
        <v>22</v>
      </c>
      <c r="M7262">
        <v>207000</v>
      </c>
      <c r="O7262" t="s">
        <v>3479</v>
      </c>
      <c r="P7262" t="s">
        <v>6917</v>
      </c>
    </row>
    <row r="7263" spans="1:16" x14ac:dyDescent="0.35">
      <c r="A7263" t="s">
        <v>6907</v>
      </c>
      <c r="B7263" t="s">
        <v>6916</v>
      </c>
      <c r="C7263" t="s">
        <v>9668</v>
      </c>
      <c r="D7263" t="s">
        <v>3130</v>
      </c>
      <c r="E7263" t="s">
        <v>20</v>
      </c>
      <c r="F7263" t="b">
        <v>0</v>
      </c>
      <c r="G7263" t="s">
        <v>47</v>
      </c>
      <c r="H7263" s="1">
        <v>45785.976064814808</v>
      </c>
      <c r="I7263" t="b">
        <v>0</v>
      </c>
      <c r="J7263" t="b">
        <v>1</v>
      </c>
      <c r="K7263" t="s">
        <v>31</v>
      </c>
      <c r="L7263" t="s">
        <v>22</v>
      </c>
      <c r="M7263">
        <v>207000</v>
      </c>
      <c r="O7263" t="s">
        <v>3479</v>
      </c>
      <c r="P7263" t="s">
        <v>6917</v>
      </c>
    </row>
    <row r="7264" spans="1:16" x14ac:dyDescent="0.35">
      <c r="A7264" t="s">
        <v>6907</v>
      </c>
      <c r="B7264" t="s">
        <v>9669</v>
      </c>
      <c r="C7264" t="s">
        <v>142</v>
      </c>
      <c r="D7264" t="s">
        <v>17441</v>
      </c>
      <c r="E7264" t="s">
        <v>20</v>
      </c>
      <c r="F7264" t="b">
        <v>0</v>
      </c>
      <c r="G7264" t="s">
        <v>68</v>
      </c>
      <c r="H7264" s="1">
        <v>45786.279513888891</v>
      </c>
      <c r="I7264" t="b">
        <v>0</v>
      </c>
      <c r="J7264" t="b">
        <v>1</v>
      </c>
      <c r="K7264" t="s">
        <v>31</v>
      </c>
      <c r="L7264" t="s">
        <v>22</v>
      </c>
      <c r="M7264">
        <v>116250</v>
      </c>
      <c r="O7264" t="s">
        <v>4461</v>
      </c>
      <c r="P7264" t="s">
        <v>9670</v>
      </c>
    </row>
    <row r="7265" spans="1:16" x14ac:dyDescent="0.35">
      <c r="A7265" t="s">
        <v>6907</v>
      </c>
      <c r="B7265" t="s">
        <v>7502</v>
      </c>
      <c r="C7265" t="s">
        <v>1663</v>
      </c>
      <c r="D7265" t="s">
        <v>29</v>
      </c>
      <c r="E7265" t="s">
        <v>20</v>
      </c>
      <c r="F7265" t="b">
        <v>0</v>
      </c>
      <c r="G7265" t="s">
        <v>52</v>
      </c>
      <c r="H7265" s="1">
        <v>45786.434004629627</v>
      </c>
      <c r="I7265" t="b">
        <v>0</v>
      </c>
      <c r="J7265" t="b">
        <v>1</v>
      </c>
      <c r="K7265" t="s">
        <v>31</v>
      </c>
      <c r="L7265" t="s">
        <v>22</v>
      </c>
      <c r="M7265">
        <v>112750</v>
      </c>
      <c r="O7265" t="s">
        <v>9671</v>
      </c>
      <c r="P7265" t="s">
        <v>9672</v>
      </c>
    </row>
    <row r="7266" spans="1:16" x14ac:dyDescent="0.35">
      <c r="A7266" t="s">
        <v>6907</v>
      </c>
      <c r="B7266" t="s">
        <v>6916</v>
      </c>
      <c r="C7266" t="s">
        <v>6475</v>
      </c>
      <c r="D7266" t="s">
        <v>269</v>
      </c>
      <c r="E7266" t="s">
        <v>20</v>
      </c>
      <c r="F7266" t="b">
        <v>0</v>
      </c>
      <c r="G7266" t="s">
        <v>52</v>
      </c>
      <c r="H7266" s="1">
        <v>45786.517175925917</v>
      </c>
      <c r="I7266" t="b">
        <v>1</v>
      </c>
      <c r="J7266" t="b">
        <v>0</v>
      </c>
      <c r="K7266" t="s">
        <v>31</v>
      </c>
      <c r="L7266" t="s">
        <v>22</v>
      </c>
      <c r="M7266">
        <v>190000</v>
      </c>
      <c r="O7266" t="s">
        <v>2537</v>
      </c>
      <c r="P7266" t="s">
        <v>9673</v>
      </c>
    </row>
    <row r="7267" spans="1:16" x14ac:dyDescent="0.35">
      <c r="A7267" t="s">
        <v>6907</v>
      </c>
      <c r="B7267" t="s">
        <v>7734</v>
      </c>
      <c r="C7267" t="s">
        <v>9674</v>
      </c>
      <c r="D7267" t="s">
        <v>17438</v>
      </c>
      <c r="E7267" t="s">
        <v>20</v>
      </c>
      <c r="F7267" t="b">
        <v>0</v>
      </c>
      <c r="G7267" t="s">
        <v>52</v>
      </c>
      <c r="H7267" s="1">
        <v>45786.517210648148</v>
      </c>
      <c r="I7267" t="b">
        <v>0</v>
      </c>
      <c r="J7267" t="b">
        <v>0</v>
      </c>
      <c r="K7267" t="s">
        <v>31</v>
      </c>
      <c r="L7267" t="s">
        <v>22</v>
      </c>
      <c r="M7267">
        <v>184799.5</v>
      </c>
      <c r="O7267" t="s">
        <v>9675</v>
      </c>
      <c r="P7267" t="s">
        <v>9676</v>
      </c>
    </row>
    <row r="7268" spans="1:16" x14ac:dyDescent="0.35">
      <c r="A7268" t="s">
        <v>6907</v>
      </c>
      <c r="B7268" t="s">
        <v>9677</v>
      </c>
      <c r="C7268" t="s">
        <v>649</v>
      </c>
      <c r="D7268" t="s">
        <v>269</v>
      </c>
      <c r="E7268" t="s">
        <v>91</v>
      </c>
      <c r="F7268" t="b">
        <v>0</v>
      </c>
      <c r="G7268" t="s">
        <v>52</v>
      </c>
      <c r="H7268" s="1">
        <v>45786.642256944448</v>
      </c>
      <c r="I7268" t="b">
        <v>0</v>
      </c>
      <c r="J7268" t="b">
        <v>0</v>
      </c>
      <c r="K7268" t="s">
        <v>31</v>
      </c>
      <c r="L7268" t="s">
        <v>32</v>
      </c>
      <c r="N7268">
        <v>45</v>
      </c>
      <c r="O7268" t="s">
        <v>7212</v>
      </c>
      <c r="P7268" t="s">
        <v>9678</v>
      </c>
    </row>
    <row r="7269" spans="1:16" x14ac:dyDescent="0.35">
      <c r="A7269" t="s">
        <v>6907</v>
      </c>
      <c r="B7269" t="s">
        <v>8226</v>
      </c>
      <c r="C7269" t="s">
        <v>175</v>
      </c>
      <c r="D7269" t="s">
        <v>110</v>
      </c>
      <c r="E7269" t="s">
        <v>91</v>
      </c>
      <c r="F7269" t="b">
        <v>0</v>
      </c>
      <c r="G7269" t="s">
        <v>52</v>
      </c>
      <c r="H7269" s="1">
        <v>45786.683865740742</v>
      </c>
      <c r="I7269" t="b">
        <v>1</v>
      </c>
      <c r="J7269" t="b">
        <v>0</v>
      </c>
      <c r="K7269" t="s">
        <v>31</v>
      </c>
      <c r="L7269" t="s">
        <v>32</v>
      </c>
      <c r="N7269">
        <v>76.5</v>
      </c>
      <c r="O7269" t="s">
        <v>9679</v>
      </c>
      <c r="P7269" t="s">
        <v>7303</v>
      </c>
    </row>
    <row r="7270" spans="1:16" x14ac:dyDescent="0.35">
      <c r="A7270" t="s">
        <v>6907</v>
      </c>
      <c r="B7270" t="s">
        <v>9680</v>
      </c>
      <c r="C7270" t="s">
        <v>1718</v>
      </c>
      <c r="D7270" t="s">
        <v>269</v>
      </c>
      <c r="E7270" t="s">
        <v>91</v>
      </c>
      <c r="F7270" t="b">
        <v>0</v>
      </c>
      <c r="G7270" t="s">
        <v>52</v>
      </c>
      <c r="H7270" s="1">
        <v>45786.683877314812</v>
      </c>
      <c r="I7270" t="b">
        <v>1</v>
      </c>
      <c r="J7270" t="b">
        <v>0</v>
      </c>
      <c r="K7270" t="s">
        <v>31</v>
      </c>
      <c r="L7270" t="s">
        <v>32</v>
      </c>
      <c r="N7270">
        <v>60</v>
      </c>
      <c r="O7270" t="s">
        <v>4695</v>
      </c>
      <c r="P7270" t="s">
        <v>9681</v>
      </c>
    </row>
    <row r="7271" spans="1:16" x14ac:dyDescent="0.35">
      <c r="A7271" t="s">
        <v>6907</v>
      </c>
      <c r="B7271" t="s">
        <v>8506</v>
      </c>
      <c r="C7271" t="s">
        <v>170</v>
      </c>
      <c r="D7271" t="s">
        <v>573</v>
      </c>
      <c r="E7271" t="s">
        <v>20</v>
      </c>
      <c r="F7271" t="b">
        <v>0</v>
      </c>
      <c r="G7271" t="s">
        <v>52</v>
      </c>
      <c r="H7271" s="1">
        <v>45786.684039351851</v>
      </c>
      <c r="I7271" t="b">
        <v>0</v>
      </c>
      <c r="J7271" t="b">
        <v>1</v>
      </c>
      <c r="K7271" t="s">
        <v>31</v>
      </c>
      <c r="L7271" t="s">
        <v>32</v>
      </c>
      <c r="N7271">
        <v>50.870002746582031</v>
      </c>
      <c r="O7271" t="s">
        <v>8507</v>
      </c>
      <c r="P7271" t="s">
        <v>8508</v>
      </c>
    </row>
    <row r="7272" spans="1:16" x14ac:dyDescent="0.35">
      <c r="A7272" t="s">
        <v>6907</v>
      </c>
      <c r="B7272" t="s">
        <v>6907</v>
      </c>
      <c r="C7272" t="s">
        <v>4265</v>
      </c>
      <c r="D7272" t="s">
        <v>17437</v>
      </c>
      <c r="F7272" t="b">
        <v>0</v>
      </c>
      <c r="G7272" t="s">
        <v>47</v>
      </c>
      <c r="H7272" s="1">
        <v>45786.809131944443</v>
      </c>
      <c r="I7272" t="b">
        <v>1</v>
      </c>
      <c r="J7272" t="b">
        <v>0</v>
      </c>
      <c r="K7272" t="s">
        <v>31</v>
      </c>
      <c r="L7272" t="s">
        <v>32</v>
      </c>
      <c r="N7272">
        <v>76.875</v>
      </c>
      <c r="O7272" t="s">
        <v>61</v>
      </c>
      <c r="P7272" t="s">
        <v>9682</v>
      </c>
    </row>
    <row r="7273" spans="1:16" x14ac:dyDescent="0.35">
      <c r="A7273" t="s">
        <v>6907</v>
      </c>
      <c r="B7273" t="s">
        <v>6916</v>
      </c>
      <c r="C7273" t="s">
        <v>9683</v>
      </c>
      <c r="D7273" t="s">
        <v>29</v>
      </c>
      <c r="E7273" t="s">
        <v>20</v>
      </c>
      <c r="F7273" t="b">
        <v>0</v>
      </c>
      <c r="G7273" t="s">
        <v>43</v>
      </c>
      <c r="H7273" s="1">
        <v>45786.89271990741</v>
      </c>
      <c r="I7273" t="b">
        <v>1</v>
      </c>
      <c r="J7273" t="b">
        <v>1</v>
      </c>
      <c r="K7273" t="s">
        <v>31</v>
      </c>
      <c r="L7273" t="s">
        <v>22</v>
      </c>
      <c r="M7273">
        <v>185000</v>
      </c>
      <c r="O7273" t="s">
        <v>9684</v>
      </c>
      <c r="P7273" t="s">
        <v>9685</v>
      </c>
    </row>
    <row r="7274" spans="1:16" x14ac:dyDescent="0.35">
      <c r="A7274" t="s">
        <v>6907</v>
      </c>
      <c r="B7274" t="s">
        <v>9686</v>
      </c>
      <c r="C7274" t="s">
        <v>401</v>
      </c>
      <c r="D7274" t="s">
        <v>36</v>
      </c>
      <c r="E7274" t="s">
        <v>20</v>
      </c>
      <c r="F7274" t="b">
        <v>0</v>
      </c>
      <c r="G7274" t="s">
        <v>52</v>
      </c>
      <c r="H7274" s="1">
        <v>45786.933842592603</v>
      </c>
      <c r="I7274" t="b">
        <v>0</v>
      </c>
      <c r="J7274" t="b">
        <v>1</v>
      </c>
      <c r="K7274" t="s">
        <v>31</v>
      </c>
      <c r="L7274" t="s">
        <v>22</v>
      </c>
      <c r="M7274">
        <v>101500</v>
      </c>
      <c r="O7274" t="s">
        <v>607</v>
      </c>
      <c r="P7274" t="s">
        <v>9687</v>
      </c>
    </row>
    <row r="7275" spans="1:16" x14ac:dyDescent="0.35">
      <c r="A7275" t="s">
        <v>6907</v>
      </c>
      <c r="B7275" t="s">
        <v>9688</v>
      </c>
      <c r="C7275" t="s">
        <v>868</v>
      </c>
      <c r="D7275" t="s">
        <v>269</v>
      </c>
      <c r="E7275" t="s">
        <v>20</v>
      </c>
      <c r="F7275" t="b">
        <v>0</v>
      </c>
      <c r="G7275" t="s">
        <v>30</v>
      </c>
      <c r="H7275" s="1">
        <v>45786.935081018521</v>
      </c>
      <c r="I7275" t="b">
        <v>1</v>
      </c>
      <c r="J7275" t="b">
        <v>0</v>
      </c>
      <c r="K7275" t="s">
        <v>31</v>
      </c>
      <c r="L7275" t="s">
        <v>32</v>
      </c>
      <c r="N7275">
        <v>60</v>
      </c>
      <c r="O7275" t="s">
        <v>9689</v>
      </c>
      <c r="P7275" t="s">
        <v>9690</v>
      </c>
    </row>
    <row r="7276" spans="1:16" x14ac:dyDescent="0.35">
      <c r="A7276" t="s">
        <v>6907</v>
      </c>
      <c r="B7276" t="s">
        <v>7004</v>
      </c>
      <c r="C7276" t="s">
        <v>7314</v>
      </c>
      <c r="D7276" t="s">
        <v>110</v>
      </c>
      <c r="E7276" t="s">
        <v>296</v>
      </c>
      <c r="F7276" t="b">
        <v>0</v>
      </c>
      <c r="G7276" t="s">
        <v>47</v>
      </c>
      <c r="H7276" s="1">
        <v>45786.975821759261</v>
      </c>
      <c r="I7276" t="b">
        <v>0</v>
      </c>
      <c r="J7276" t="b">
        <v>1</v>
      </c>
      <c r="K7276" t="s">
        <v>31</v>
      </c>
      <c r="L7276" t="s">
        <v>22</v>
      </c>
      <c r="M7276">
        <v>148500</v>
      </c>
      <c r="O7276" t="s">
        <v>9691</v>
      </c>
      <c r="P7276" t="s">
        <v>9692</v>
      </c>
    </row>
    <row r="7277" spans="1:16" x14ac:dyDescent="0.35">
      <c r="A7277" t="s">
        <v>6907</v>
      </c>
      <c r="B7277" t="s">
        <v>9693</v>
      </c>
      <c r="C7277" t="s">
        <v>1070</v>
      </c>
      <c r="D7277" t="s">
        <v>29</v>
      </c>
      <c r="E7277" t="s">
        <v>20</v>
      </c>
      <c r="F7277" t="b">
        <v>0</v>
      </c>
      <c r="G7277" t="s">
        <v>52</v>
      </c>
      <c r="H7277" s="1">
        <v>45787.017233796287</v>
      </c>
      <c r="I7277" t="b">
        <v>0</v>
      </c>
      <c r="J7277" t="b">
        <v>1</v>
      </c>
      <c r="K7277" t="s">
        <v>31</v>
      </c>
      <c r="L7277" t="s">
        <v>22</v>
      </c>
      <c r="M7277">
        <v>65000</v>
      </c>
      <c r="O7277" t="s">
        <v>9642</v>
      </c>
      <c r="P7277" t="s">
        <v>9694</v>
      </c>
    </row>
    <row r="7278" spans="1:16" x14ac:dyDescent="0.35">
      <c r="A7278" t="s">
        <v>6907</v>
      </c>
      <c r="B7278" t="s">
        <v>9695</v>
      </c>
      <c r="C7278" t="s">
        <v>7615</v>
      </c>
      <c r="D7278" t="s">
        <v>17445</v>
      </c>
      <c r="E7278" t="s">
        <v>20</v>
      </c>
      <c r="F7278" t="b">
        <v>0</v>
      </c>
      <c r="G7278" t="s">
        <v>52</v>
      </c>
      <c r="H7278" s="1">
        <v>45787.017256944448</v>
      </c>
      <c r="I7278" t="b">
        <v>1</v>
      </c>
      <c r="J7278" t="b">
        <v>1</v>
      </c>
      <c r="K7278" t="s">
        <v>31</v>
      </c>
      <c r="L7278" t="s">
        <v>22</v>
      </c>
      <c r="M7278">
        <v>65625</v>
      </c>
      <c r="O7278" t="s">
        <v>9696</v>
      </c>
      <c r="P7278" t="s">
        <v>9697</v>
      </c>
    </row>
    <row r="7279" spans="1:16" x14ac:dyDescent="0.35">
      <c r="A7279" t="s">
        <v>6907</v>
      </c>
      <c r="B7279" t="s">
        <v>9698</v>
      </c>
      <c r="C7279" t="s">
        <v>653</v>
      </c>
      <c r="D7279" t="s">
        <v>573</v>
      </c>
      <c r="E7279" t="s">
        <v>20</v>
      </c>
      <c r="F7279" t="b">
        <v>0</v>
      </c>
      <c r="G7279" t="s">
        <v>52</v>
      </c>
      <c r="H7279" s="1">
        <v>45787.100532407407</v>
      </c>
      <c r="I7279" t="b">
        <v>1</v>
      </c>
      <c r="J7279" t="b">
        <v>1</v>
      </c>
      <c r="K7279" t="s">
        <v>31</v>
      </c>
      <c r="L7279" t="s">
        <v>32</v>
      </c>
      <c r="N7279">
        <v>57.060001373291023</v>
      </c>
      <c r="O7279" t="s">
        <v>654</v>
      </c>
      <c r="P7279" t="s">
        <v>9699</v>
      </c>
    </row>
    <row r="7280" spans="1:16" x14ac:dyDescent="0.35">
      <c r="A7280" t="s">
        <v>6907</v>
      </c>
      <c r="B7280" t="s">
        <v>7415</v>
      </c>
      <c r="C7280" t="s">
        <v>1188</v>
      </c>
      <c r="D7280" t="s">
        <v>110</v>
      </c>
      <c r="E7280" t="s">
        <v>20</v>
      </c>
      <c r="F7280" t="b">
        <v>0</v>
      </c>
      <c r="G7280" t="s">
        <v>47</v>
      </c>
      <c r="H7280" s="1">
        <v>45787.252685185187</v>
      </c>
      <c r="I7280" t="b">
        <v>0</v>
      </c>
      <c r="J7280" t="b">
        <v>1</v>
      </c>
      <c r="K7280" t="s">
        <v>31</v>
      </c>
      <c r="L7280" t="s">
        <v>22</v>
      </c>
      <c r="M7280">
        <v>128114.578125</v>
      </c>
      <c r="O7280" t="s">
        <v>8171</v>
      </c>
      <c r="P7280" t="s">
        <v>8172</v>
      </c>
    </row>
    <row r="7281" spans="1:16" x14ac:dyDescent="0.35">
      <c r="A7281" t="s">
        <v>6907</v>
      </c>
      <c r="B7281" t="s">
        <v>9700</v>
      </c>
      <c r="C7281" t="s">
        <v>9701</v>
      </c>
      <c r="D7281" t="s">
        <v>573</v>
      </c>
      <c r="E7281" t="s">
        <v>20</v>
      </c>
      <c r="F7281" t="b">
        <v>0</v>
      </c>
      <c r="G7281" t="s">
        <v>43</v>
      </c>
      <c r="H7281" s="1">
        <v>45787.336516203701</v>
      </c>
      <c r="I7281" t="b">
        <v>0</v>
      </c>
      <c r="J7281" t="b">
        <v>1</v>
      </c>
      <c r="K7281" t="s">
        <v>31</v>
      </c>
      <c r="L7281" t="s">
        <v>32</v>
      </c>
      <c r="N7281">
        <v>43.830001831054688</v>
      </c>
      <c r="O7281" t="s">
        <v>1023</v>
      </c>
      <c r="P7281" t="s">
        <v>9702</v>
      </c>
    </row>
    <row r="7282" spans="1:16" x14ac:dyDescent="0.35">
      <c r="A7282" t="s">
        <v>6907</v>
      </c>
      <c r="B7282" t="s">
        <v>7073</v>
      </c>
      <c r="C7282" t="s">
        <v>7005</v>
      </c>
      <c r="D7282" t="s">
        <v>29</v>
      </c>
      <c r="E7282" t="s">
        <v>296</v>
      </c>
      <c r="F7282" t="b">
        <v>0</v>
      </c>
      <c r="G7282" t="s">
        <v>52</v>
      </c>
      <c r="H7282" s="1">
        <v>45787.419120370367</v>
      </c>
      <c r="I7282" t="b">
        <v>0</v>
      </c>
      <c r="J7282" t="b">
        <v>1</v>
      </c>
      <c r="K7282" t="s">
        <v>31</v>
      </c>
      <c r="L7282" t="s">
        <v>22</v>
      </c>
      <c r="M7282">
        <v>165000</v>
      </c>
      <c r="O7282" t="s">
        <v>1225</v>
      </c>
      <c r="P7282" t="s">
        <v>8065</v>
      </c>
    </row>
    <row r="7283" spans="1:16" x14ac:dyDescent="0.35">
      <c r="A7283" t="s">
        <v>6907</v>
      </c>
      <c r="B7283" t="s">
        <v>8491</v>
      </c>
      <c r="C7283" t="s">
        <v>9703</v>
      </c>
      <c r="D7283" t="s">
        <v>29</v>
      </c>
      <c r="E7283" t="s">
        <v>296</v>
      </c>
      <c r="F7283" t="b">
        <v>0</v>
      </c>
      <c r="G7283" t="s">
        <v>68</v>
      </c>
      <c r="H7283" s="1">
        <v>45787.42015046296</v>
      </c>
      <c r="I7283" t="b">
        <v>0</v>
      </c>
      <c r="J7283" t="b">
        <v>1</v>
      </c>
      <c r="K7283" t="s">
        <v>31</v>
      </c>
      <c r="L7283" t="s">
        <v>22</v>
      </c>
      <c r="M7283">
        <v>165000</v>
      </c>
      <c r="O7283" t="s">
        <v>1225</v>
      </c>
      <c r="P7283" t="s">
        <v>8492</v>
      </c>
    </row>
    <row r="7284" spans="1:16" x14ac:dyDescent="0.35">
      <c r="A7284" t="s">
        <v>6907</v>
      </c>
      <c r="B7284" t="s">
        <v>9704</v>
      </c>
      <c r="C7284" t="s">
        <v>154</v>
      </c>
      <c r="D7284" t="s">
        <v>443</v>
      </c>
      <c r="E7284" t="s">
        <v>20</v>
      </c>
      <c r="F7284" t="b">
        <v>0</v>
      </c>
      <c r="G7284" t="s">
        <v>171</v>
      </c>
      <c r="H7284" s="1">
        <v>45787.476273148153</v>
      </c>
      <c r="I7284" t="b">
        <v>1</v>
      </c>
      <c r="J7284" t="b">
        <v>0</v>
      </c>
      <c r="K7284" t="s">
        <v>31</v>
      </c>
      <c r="L7284" t="s">
        <v>22</v>
      </c>
      <c r="M7284">
        <v>140000</v>
      </c>
      <c r="O7284" t="s">
        <v>9705</v>
      </c>
      <c r="P7284" t="s">
        <v>9706</v>
      </c>
    </row>
    <row r="7285" spans="1:16" x14ac:dyDescent="0.35">
      <c r="A7285" t="s">
        <v>6907</v>
      </c>
      <c r="B7285" t="s">
        <v>9707</v>
      </c>
      <c r="C7285" t="s">
        <v>9708</v>
      </c>
      <c r="D7285" t="s">
        <v>443</v>
      </c>
      <c r="E7285" t="s">
        <v>20</v>
      </c>
      <c r="F7285" t="b">
        <v>0</v>
      </c>
      <c r="G7285" t="s">
        <v>47</v>
      </c>
      <c r="H7285" s="1">
        <v>45787.544374999998</v>
      </c>
      <c r="I7285" t="b">
        <v>0</v>
      </c>
      <c r="J7285" t="b">
        <v>1</v>
      </c>
      <c r="K7285" t="s">
        <v>31</v>
      </c>
      <c r="L7285" t="s">
        <v>22</v>
      </c>
      <c r="M7285">
        <v>115000</v>
      </c>
      <c r="O7285" t="s">
        <v>9709</v>
      </c>
      <c r="P7285" t="s">
        <v>9710</v>
      </c>
    </row>
    <row r="7286" spans="1:16" x14ac:dyDescent="0.35">
      <c r="A7286" t="s">
        <v>6907</v>
      </c>
      <c r="B7286" t="s">
        <v>9711</v>
      </c>
      <c r="C7286" t="s">
        <v>9712</v>
      </c>
      <c r="D7286" t="s">
        <v>573</v>
      </c>
      <c r="E7286" t="s">
        <v>20</v>
      </c>
      <c r="F7286" t="b">
        <v>0</v>
      </c>
      <c r="G7286" t="s">
        <v>52</v>
      </c>
      <c r="H7286" s="1">
        <v>45787.585706018523</v>
      </c>
      <c r="I7286" t="b">
        <v>1</v>
      </c>
      <c r="J7286" t="b">
        <v>1</v>
      </c>
      <c r="K7286" t="s">
        <v>31</v>
      </c>
      <c r="L7286" t="s">
        <v>32</v>
      </c>
      <c r="N7286">
        <v>48.455001831054688</v>
      </c>
      <c r="O7286" t="s">
        <v>654</v>
      </c>
      <c r="P7286" t="s">
        <v>9699</v>
      </c>
    </row>
    <row r="7287" spans="1:16" x14ac:dyDescent="0.35">
      <c r="A7287" t="s">
        <v>6907</v>
      </c>
      <c r="B7287" t="s">
        <v>9713</v>
      </c>
      <c r="C7287" t="s">
        <v>9714</v>
      </c>
      <c r="D7287" t="s">
        <v>573</v>
      </c>
      <c r="E7287" t="s">
        <v>296</v>
      </c>
      <c r="F7287" t="b">
        <v>0</v>
      </c>
      <c r="G7287" t="s">
        <v>68</v>
      </c>
      <c r="H7287" s="1">
        <v>45787.961689814823</v>
      </c>
      <c r="I7287" t="b">
        <v>0</v>
      </c>
      <c r="J7287" t="b">
        <v>1</v>
      </c>
      <c r="K7287" t="s">
        <v>31</v>
      </c>
      <c r="L7287" t="s">
        <v>32</v>
      </c>
      <c r="N7287">
        <v>54.130001068115227</v>
      </c>
      <c r="O7287" t="s">
        <v>601</v>
      </c>
      <c r="P7287" t="s">
        <v>9715</v>
      </c>
    </row>
    <row r="7288" spans="1:16" x14ac:dyDescent="0.35">
      <c r="A7288" t="s">
        <v>6907</v>
      </c>
      <c r="B7288" t="s">
        <v>8078</v>
      </c>
      <c r="C7288" t="s">
        <v>8079</v>
      </c>
      <c r="D7288" t="s">
        <v>110</v>
      </c>
      <c r="E7288" t="s">
        <v>20</v>
      </c>
      <c r="F7288" t="b">
        <v>0</v>
      </c>
      <c r="G7288" t="s">
        <v>171</v>
      </c>
      <c r="H7288" s="1">
        <v>45788.059699074067</v>
      </c>
      <c r="I7288" t="b">
        <v>1</v>
      </c>
      <c r="J7288" t="b">
        <v>1</v>
      </c>
      <c r="K7288" t="s">
        <v>31</v>
      </c>
      <c r="L7288" t="s">
        <v>22</v>
      </c>
      <c r="M7288">
        <v>46000</v>
      </c>
      <c r="O7288" t="s">
        <v>8080</v>
      </c>
      <c r="P7288" t="s">
        <v>8081</v>
      </c>
    </row>
    <row r="7289" spans="1:16" x14ac:dyDescent="0.35">
      <c r="A7289" t="s">
        <v>6907</v>
      </c>
      <c r="B7289" t="s">
        <v>9716</v>
      </c>
      <c r="C7289" t="s">
        <v>8824</v>
      </c>
      <c r="D7289" t="s">
        <v>573</v>
      </c>
      <c r="E7289" t="s">
        <v>20</v>
      </c>
      <c r="F7289" t="b">
        <v>0</v>
      </c>
      <c r="G7289" t="s">
        <v>52</v>
      </c>
      <c r="H7289" s="1">
        <v>45788.085787037038</v>
      </c>
      <c r="I7289" t="b">
        <v>0</v>
      </c>
      <c r="J7289" t="b">
        <v>1</v>
      </c>
      <c r="K7289" t="s">
        <v>31</v>
      </c>
      <c r="L7289" t="s">
        <v>32</v>
      </c>
      <c r="N7289">
        <v>45.745002746582031</v>
      </c>
      <c r="O7289" t="s">
        <v>9717</v>
      </c>
      <c r="P7289" t="s">
        <v>9718</v>
      </c>
    </row>
    <row r="7290" spans="1:16" x14ac:dyDescent="0.35">
      <c r="A7290" t="s">
        <v>6907</v>
      </c>
      <c r="B7290" t="s">
        <v>9719</v>
      </c>
      <c r="C7290" t="s">
        <v>72</v>
      </c>
      <c r="D7290" t="s">
        <v>573</v>
      </c>
      <c r="E7290" t="s">
        <v>20</v>
      </c>
      <c r="F7290" t="b">
        <v>0</v>
      </c>
      <c r="G7290" t="s">
        <v>43</v>
      </c>
      <c r="H7290" s="1">
        <v>45788.086435185192</v>
      </c>
      <c r="I7290" t="b">
        <v>1</v>
      </c>
      <c r="J7290" t="b">
        <v>1</v>
      </c>
      <c r="K7290" t="s">
        <v>31</v>
      </c>
      <c r="L7290" t="s">
        <v>32</v>
      </c>
      <c r="N7290">
        <v>80</v>
      </c>
      <c r="O7290" t="s">
        <v>4441</v>
      </c>
      <c r="P7290" t="s">
        <v>9720</v>
      </c>
    </row>
    <row r="7291" spans="1:16" x14ac:dyDescent="0.35">
      <c r="A7291" t="s">
        <v>6907</v>
      </c>
      <c r="B7291" t="s">
        <v>9721</v>
      </c>
      <c r="C7291" t="s">
        <v>154</v>
      </c>
      <c r="D7291" t="s">
        <v>573</v>
      </c>
      <c r="E7291" t="s">
        <v>296</v>
      </c>
      <c r="F7291" t="b">
        <v>0</v>
      </c>
      <c r="G7291" t="s">
        <v>52</v>
      </c>
      <c r="H7291" s="1">
        <v>45788.752488425933</v>
      </c>
      <c r="I7291" t="b">
        <v>0</v>
      </c>
      <c r="J7291" t="b">
        <v>1</v>
      </c>
      <c r="K7291" t="s">
        <v>31</v>
      </c>
      <c r="L7291" t="s">
        <v>32</v>
      </c>
      <c r="N7291">
        <v>54.069999694824219</v>
      </c>
      <c r="O7291" t="s">
        <v>9722</v>
      </c>
      <c r="P7291" t="s">
        <v>9723</v>
      </c>
    </row>
    <row r="7292" spans="1:16" x14ac:dyDescent="0.35">
      <c r="A7292" t="s">
        <v>6907</v>
      </c>
      <c r="B7292" t="s">
        <v>7335</v>
      </c>
      <c r="C7292" t="s">
        <v>9724</v>
      </c>
      <c r="D7292" t="s">
        <v>573</v>
      </c>
      <c r="E7292" t="s">
        <v>20</v>
      </c>
      <c r="F7292" t="b">
        <v>0</v>
      </c>
      <c r="G7292" t="s">
        <v>52</v>
      </c>
      <c r="H7292" s="1">
        <v>45788.752557870372</v>
      </c>
      <c r="I7292" t="b">
        <v>0</v>
      </c>
      <c r="J7292" t="b">
        <v>0</v>
      </c>
      <c r="K7292" t="s">
        <v>31</v>
      </c>
      <c r="L7292" t="s">
        <v>32</v>
      </c>
      <c r="N7292">
        <v>50.669998168945313</v>
      </c>
      <c r="O7292" t="s">
        <v>9725</v>
      </c>
      <c r="P7292" t="s">
        <v>9726</v>
      </c>
    </row>
    <row r="7293" spans="1:16" x14ac:dyDescent="0.35">
      <c r="A7293" t="s">
        <v>6907</v>
      </c>
      <c r="B7293" t="s">
        <v>9727</v>
      </c>
      <c r="C7293" t="s">
        <v>6146</v>
      </c>
      <c r="D7293" t="s">
        <v>573</v>
      </c>
      <c r="E7293" t="s">
        <v>20</v>
      </c>
      <c r="F7293" t="b">
        <v>0</v>
      </c>
      <c r="G7293" t="s">
        <v>52</v>
      </c>
      <c r="H7293" s="1">
        <v>45788.8358912037</v>
      </c>
      <c r="I7293" t="b">
        <v>0</v>
      </c>
      <c r="J7293" t="b">
        <v>0</v>
      </c>
      <c r="K7293" t="s">
        <v>31</v>
      </c>
      <c r="L7293" t="s">
        <v>32</v>
      </c>
      <c r="N7293">
        <v>46.060001373291023</v>
      </c>
      <c r="O7293" t="s">
        <v>4487</v>
      </c>
      <c r="P7293" t="s">
        <v>9728</v>
      </c>
    </row>
    <row r="7294" spans="1:16" x14ac:dyDescent="0.35">
      <c r="A7294" t="s">
        <v>6907</v>
      </c>
      <c r="B7294" t="s">
        <v>9729</v>
      </c>
      <c r="C7294" t="s">
        <v>9085</v>
      </c>
      <c r="D7294" t="s">
        <v>573</v>
      </c>
      <c r="E7294" t="s">
        <v>20</v>
      </c>
      <c r="F7294" t="b">
        <v>0</v>
      </c>
      <c r="G7294" t="s">
        <v>52</v>
      </c>
      <c r="H7294" s="1">
        <v>45788.835902777777</v>
      </c>
      <c r="I7294" t="b">
        <v>1</v>
      </c>
      <c r="J7294" t="b">
        <v>1</v>
      </c>
      <c r="K7294" t="s">
        <v>31</v>
      </c>
      <c r="L7294" t="s">
        <v>32</v>
      </c>
      <c r="N7294">
        <v>68.2449951171875</v>
      </c>
      <c r="O7294" t="s">
        <v>1911</v>
      </c>
      <c r="P7294" t="s">
        <v>9730</v>
      </c>
    </row>
    <row r="7295" spans="1:16" x14ac:dyDescent="0.35">
      <c r="A7295" t="s">
        <v>6907</v>
      </c>
      <c r="B7295" t="s">
        <v>9731</v>
      </c>
      <c r="C7295" t="s">
        <v>4008</v>
      </c>
      <c r="D7295" t="s">
        <v>573</v>
      </c>
      <c r="E7295" t="s">
        <v>20</v>
      </c>
      <c r="F7295" t="b">
        <v>0</v>
      </c>
      <c r="G7295" t="s">
        <v>47</v>
      </c>
      <c r="H7295" s="1">
        <v>45788.836215277777</v>
      </c>
      <c r="I7295" t="b">
        <v>0</v>
      </c>
      <c r="J7295" t="b">
        <v>0</v>
      </c>
      <c r="K7295" t="s">
        <v>31</v>
      </c>
      <c r="L7295" t="s">
        <v>32</v>
      </c>
      <c r="N7295">
        <v>54.420001983642578</v>
      </c>
      <c r="O7295" t="s">
        <v>9732</v>
      </c>
      <c r="P7295" t="s">
        <v>9733</v>
      </c>
    </row>
    <row r="7296" spans="1:16" x14ac:dyDescent="0.35">
      <c r="A7296" t="s">
        <v>6907</v>
      </c>
      <c r="B7296" t="s">
        <v>7760</v>
      </c>
      <c r="C7296" t="s">
        <v>9734</v>
      </c>
      <c r="D7296" t="s">
        <v>17445</v>
      </c>
      <c r="E7296" t="s">
        <v>20</v>
      </c>
      <c r="F7296" t="b">
        <v>0</v>
      </c>
      <c r="G7296" t="s">
        <v>52</v>
      </c>
      <c r="H7296" s="1">
        <v>45789.002511574072</v>
      </c>
      <c r="I7296" t="b">
        <v>0</v>
      </c>
      <c r="J7296" t="b">
        <v>0</v>
      </c>
      <c r="K7296" t="s">
        <v>31</v>
      </c>
      <c r="L7296" t="s">
        <v>22</v>
      </c>
      <c r="M7296">
        <v>90000</v>
      </c>
      <c r="O7296" t="s">
        <v>9735</v>
      </c>
      <c r="P7296" t="s">
        <v>9736</v>
      </c>
    </row>
    <row r="7297" spans="1:16" x14ac:dyDescent="0.35">
      <c r="A7297" t="s">
        <v>6907</v>
      </c>
      <c r="B7297" t="s">
        <v>9737</v>
      </c>
      <c r="C7297" t="s">
        <v>154</v>
      </c>
      <c r="D7297" t="s">
        <v>321</v>
      </c>
      <c r="E7297" t="s">
        <v>91</v>
      </c>
      <c r="F7297" t="b">
        <v>0</v>
      </c>
      <c r="G7297" t="s">
        <v>52</v>
      </c>
      <c r="H7297" s="1">
        <v>45789.251331018517</v>
      </c>
      <c r="I7297" t="b">
        <v>0</v>
      </c>
      <c r="J7297" t="b">
        <v>0</v>
      </c>
      <c r="K7297" t="s">
        <v>31</v>
      </c>
      <c r="L7297" t="s">
        <v>32</v>
      </c>
      <c r="N7297">
        <v>65</v>
      </c>
      <c r="O7297" t="s">
        <v>9738</v>
      </c>
      <c r="P7297" t="s">
        <v>9739</v>
      </c>
    </row>
    <row r="7298" spans="1:16" x14ac:dyDescent="0.35">
      <c r="A7298" t="s">
        <v>6907</v>
      </c>
      <c r="B7298" t="s">
        <v>9740</v>
      </c>
      <c r="C7298" t="s">
        <v>2343</v>
      </c>
      <c r="D7298" t="s">
        <v>110</v>
      </c>
      <c r="E7298" t="s">
        <v>20</v>
      </c>
      <c r="F7298" t="b">
        <v>0</v>
      </c>
      <c r="G7298" t="s">
        <v>52</v>
      </c>
      <c r="H7298" s="1">
        <v>45789.62636574074</v>
      </c>
      <c r="I7298" t="b">
        <v>0</v>
      </c>
      <c r="J7298" t="b">
        <v>1</v>
      </c>
      <c r="K7298" t="s">
        <v>31</v>
      </c>
      <c r="L7298" t="s">
        <v>22</v>
      </c>
      <c r="M7298">
        <v>120000</v>
      </c>
      <c r="O7298" t="s">
        <v>9741</v>
      </c>
      <c r="P7298" t="s">
        <v>9742</v>
      </c>
    </row>
    <row r="7299" spans="1:16" x14ac:dyDescent="0.35">
      <c r="A7299" t="s">
        <v>6907</v>
      </c>
      <c r="B7299" t="s">
        <v>9743</v>
      </c>
      <c r="C7299" t="s">
        <v>146</v>
      </c>
      <c r="D7299" t="s">
        <v>110</v>
      </c>
      <c r="E7299" t="s">
        <v>20</v>
      </c>
      <c r="F7299" t="b">
        <v>0</v>
      </c>
      <c r="G7299" t="s">
        <v>52</v>
      </c>
      <c r="H7299" s="1">
        <v>45789.626400462963</v>
      </c>
      <c r="I7299" t="b">
        <v>0</v>
      </c>
      <c r="J7299" t="b">
        <v>0</v>
      </c>
      <c r="K7299" t="s">
        <v>31</v>
      </c>
      <c r="L7299" t="s">
        <v>22</v>
      </c>
      <c r="M7299">
        <v>194792</v>
      </c>
      <c r="O7299" t="s">
        <v>9744</v>
      </c>
      <c r="P7299" t="s">
        <v>9745</v>
      </c>
    </row>
    <row r="7300" spans="1:16" x14ac:dyDescent="0.35">
      <c r="A7300" t="s">
        <v>6907</v>
      </c>
      <c r="B7300" t="s">
        <v>9746</v>
      </c>
      <c r="C7300" t="s">
        <v>9747</v>
      </c>
      <c r="D7300" t="s">
        <v>36</v>
      </c>
      <c r="E7300" t="s">
        <v>91</v>
      </c>
      <c r="F7300" t="b">
        <v>0</v>
      </c>
      <c r="G7300" t="s">
        <v>52</v>
      </c>
      <c r="H7300" s="1">
        <v>45789.709791666668</v>
      </c>
      <c r="I7300" t="b">
        <v>0</v>
      </c>
      <c r="J7300" t="b">
        <v>1</v>
      </c>
      <c r="K7300" t="s">
        <v>31</v>
      </c>
      <c r="L7300" t="s">
        <v>32</v>
      </c>
      <c r="N7300">
        <v>67.5</v>
      </c>
      <c r="O7300" t="s">
        <v>3179</v>
      </c>
      <c r="P7300" t="s">
        <v>9748</v>
      </c>
    </row>
    <row r="7301" spans="1:16" x14ac:dyDescent="0.35">
      <c r="A7301" t="s">
        <v>6907</v>
      </c>
      <c r="B7301" t="s">
        <v>6907</v>
      </c>
      <c r="C7301" t="s">
        <v>9561</v>
      </c>
      <c r="D7301" t="s">
        <v>36</v>
      </c>
      <c r="E7301" t="s">
        <v>91</v>
      </c>
      <c r="F7301" t="b">
        <v>0</v>
      </c>
      <c r="G7301" t="s">
        <v>43</v>
      </c>
      <c r="H7301" s="1">
        <v>45789.710856481477</v>
      </c>
      <c r="I7301" t="b">
        <v>1</v>
      </c>
      <c r="J7301" t="b">
        <v>0</v>
      </c>
      <c r="K7301" t="s">
        <v>31</v>
      </c>
      <c r="L7301" t="s">
        <v>32</v>
      </c>
      <c r="N7301">
        <v>22.5</v>
      </c>
      <c r="O7301" t="s">
        <v>1195</v>
      </c>
      <c r="P7301" t="s">
        <v>9749</v>
      </c>
    </row>
    <row r="7302" spans="1:16" x14ac:dyDescent="0.35">
      <c r="A7302" t="s">
        <v>6907</v>
      </c>
      <c r="B7302" t="s">
        <v>9746</v>
      </c>
      <c r="C7302" t="s">
        <v>3004</v>
      </c>
      <c r="D7302" t="s">
        <v>110</v>
      </c>
      <c r="E7302" t="s">
        <v>91</v>
      </c>
      <c r="F7302" t="b">
        <v>0</v>
      </c>
      <c r="G7302" t="s">
        <v>47</v>
      </c>
      <c r="H7302" s="1">
        <v>45789.751805555563</v>
      </c>
      <c r="I7302" t="b">
        <v>0</v>
      </c>
      <c r="J7302" t="b">
        <v>1</v>
      </c>
      <c r="K7302" t="s">
        <v>31</v>
      </c>
      <c r="L7302" t="s">
        <v>32</v>
      </c>
      <c r="N7302">
        <v>67.5</v>
      </c>
      <c r="O7302" t="s">
        <v>3179</v>
      </c>
      <c r="P7302" t="s">
        <v>9748</v>
      </c>
    </row>
    <row r="7303" spans="1:16" x14ac:dyDescent="0.35">
      <c r="A7303" t="s">
        <v>6907</v>
      </c>
      <c r="B7303" t="s">
        <v>9750</v>
      </c>
      <c r="C7303" t="s">
        <v>2224</v>
      </c>
      <c r="D7303" t="s">
        <v>321</v>
      </c>
      <c r="E7303" t="s">
        <v>91</v>
      </c>
      <c r="F7303" t="b">
        <v>0</v>
      </c>
      <c r="G7303" t="s">
        <v>47</v>
      </c>
      <c r="H7303" s="1">
        <v>45789.751944444448</v>
      </c>
      <c r="I7303" t="b">
        <v>1</v>
      </c>
      <c r="J7303" t="b">
        <v>0</v>
      </c>
      <c r="K7303" t="s">
        <v>31</v>
      </c>
      <c r="L7303" t="s">
        <v>32</v>
      </c>
      <c r="N7303">
        <v>55</v>
      </c>
      <c r="O7303" t="s">
        <v>9751</v>
      </c>
      <c r="P7303" t="s">
        <v>9752</v>
      </c>
    </row>
    <row r="7304" spans="1:16" x14ac:dyDescent="0.35">
      <c r="A7304" t="s">
        <v>6907</v>
      </c>
      <c r="B7304" t="s">
        <v>9753</v>
      </c>
      <c r="C7304" t="s">
        <v>132</v>
      </c>
      <c r="D7304" t="s">
        <v>36</v>
      </c>
      <c r="E7304" t="s">
        <v>20</v>
      </c>
      <c r="F7304" t="b">
        <v>0</v>
      </c>
      <c r="G7304" t="s">
        <v>52</v>
      </c>
      <c r="H7304" s="1">
        <v>45789.793124999997</v>
      </c>
      <c r="I7304" t="b">
        <v>0</v>
      </c>
      <c r="J7304" t="b">
        <v>0</v>
      </c>
      <c r="K7304" t="s">
        <v>31</v>
      </c>
      <c r="L7304" t="s">
        <v>22</v>
      </c>
      <c r="M7304">
        <v>132500</v>
      </c>
      <c r="O7304" t="s">
        <v>9591</v>
      </c>
      <c r="P7304" t="s">
        <v>9754</v>
      </c>
    </row>
    <row r="7305" spans="1:16" x14ac:dyDescent="0.35">
      <c r="A7305" t="s">
        <v>6907</v>
      </c>
      <c r="B7305" t="s">
        <v>9755</v>
      </c>
      <c r="C7305" t="s">
        <v>6146</v>
      </c>
      <c r="D7305" t="s">
        <v>321</v>
      </c>
      <c r="E7305" t="s">
        <v>91</v>
      </c>
      <c r="F7305" t="b">
        <v>0</v>
      </c>
      <c r="G7305" t="s">
        <v>43</v>
      </c>
      <c r="H7305" s="1">
        <v>45789.794236111113</v>
      </c>
      <c r="I7305" t="b">
        <v>0</v>
      </c>
      <c r="J7305" t="b">
        <v>0</v>
      </c>
      <c r="K7305" t="s">
        <v>31</v>
      </c>
      <c r="L7305" t="s">
        <v>32</v>
      </c>
      <c r="N7305">
        <v>65</v>
      </c>
      <c r="O7305" t="s">
        <v>7797</v>
      </c>
      <c r="P7305" t="s">
        <v>9756</v>
      </c>
    </row>
    <row r="7306" spans="1:16" x14ac:dyDescent="0.35">
      <c r="A7306" t="s">
        <v>6907</v>
      </c>
      <c r="B7306" t="s">
        <v>6907</v>
      </c>
      <c r="C7306" t="s">
        <v>8443</v>
      </c>
      <c r="D7306" t="s">
        <v>573</v>
      </c>
      <c r="E7306" t="s">
        <v>20</v>
      </c>
      <c r="F7306" t="b">
        <v>0</v>
      </c>
      <c r="G7306" t="s">
        <v>171</v>
      </c>
      <c r="H7306" s="1">
        <v>45789.822106481479</v>
      </c>
      <c r="I7306" t="b">
        <v>0</v>
      </c>
      <c r="J7306" t="b">
        <v>1</v>
      </c>
      <c r="K7306" t="s">
        <v>31</v>
      </c>
      <c r="L7306" t="s">
        <v>32</v>
      </c>
      <c r="N7306">
        <v>45.745002746582031</v>
      </c>
      <c r="O7306" t="s">
        <v>8558</v>
      </c>
      <c r="P7306" t="s">
        <v>8559</v>
      </c>
    </row>
    <row r="7307" spans="1:16" x14ac:dyDescent="0.35">
      <c r="A7307" t="s">
        <v>6907</v>
      </c>
      <c r="B7307" t="s">
        <v>9757</v>
      </c>
      <c r="C7307" t="s">
        <v>7316</v>
      </c>
      <c r="D7307" t="s">
        <v>17437</v>
      </c>
      <c r="F7307" t="b">
        <v>0</v>
      </c>
      <c r="G7307" t="s">
        <v>52</v>
      </c>
      <c r="H7307" s="1">
        <v>45789.918055555558</v>
      </c>
      <c r="I7307" t="b">
        <v>1</v>
      </c>
      <c r="J7307" t="b">
        <v>0</v>
      </c>
      <c r="K7307" t="s">
        <v>31</v>
      </c>
      <c r="L7307" t="s">
        <v>32</v>
      </c>
      <c r="N7307">
        <v>70</v>
      </c>
      <c r="O7307" t="s">
        <v>61</v>
      </c>
      <c r="P7307" t="s">
        <v>9758</v>
      </c>
    </row>
    <row r="7308" spans="1:16" x14ac:dyDescent="0.35">
      <c r="A7308" t="s">
        <v>6907</v>
      </c>
      <c r="B7308" t="s">
        <v>9759</v>
      </c>
      <c r="C7308" t="s">
        <v>1228</v>
      </c>
      <c r="D7308" t="s">
        <v>110</v>
      </c>
      <c r="E7308" t="s">
        <v>20</v>
      </c>
      <c r="F7308" t="b">
        <v>0</v>
      </c>
      <c r="G7308" t="s">
        <v>52</v>
      </c>
      <c r="H7308" s="1">
        <v>45789.918124999997</v>
      </c>
      <c r="I7308" t="b">
        <v>0</v>
      </c>
      <c r="J7308" t="b">
        <v>1</v>
      </c>
      <c r="K7308" t="s">
        <v>31</v>
      </c>
      <c r="L7308" t="s">
        <v>22</v>
      </c>
      <c r="M7308">
        <v>153650</v>
      </c>
      <c r="O7308" t="s">
        <v>1229</v>
      </c>
      <c r="P7308" t="s">
        <v>9760</v>
      </c>
    </row>
    <row r="7309" spans="1:16" x14ac:dyDescent="0.35">
      <c r="A7309" t="s">
        <v>6907</v>
      </c>
      <c r="B7309" t="s">
        <v>9761</v>
      </c>
      <c r="C7309" t="s">
        <v>2373</v>
      </c>
      <c r="D7309" t="s">
        <v>321</v>
      </c>
      <c r="E7309" t="s">
        <v>91</v>
      </c>
      <c r="F7309" t="b">
        <v>0</v>
      </c>
      <c r="G7309" t="s">
        <v>47</v>
      </c>
      <c r="H7309" s="1">
        <v>45789.918576388889</v>
      </c>
      <c r="I7309" t="b">
        <v>1</v>
      </c>
      <c r="J7309" t="b">
        <v>0</v>
      </c>
      <c r="K7309" t="s">
        <v>31</v>
      </c>
      <c r="L7309" t="s">
        <v>32</v>
      </c>
      <c r="N7309">
        <v>55</v>
      </c>
      <c r="O7309" t="s">
        <v>9762</v>
      </c>
      <c r="P7309" t="s">
        <v>9763</v>
      </c>
    </row>
    <row r="7310" spans="1:16" x14ac:dyDescent="0.35">
      <c r="A7310" t="s">
        <v>6907</v>
      </c>
      <c r="B7310" t="s">
        <v>9764</v>
      </c>
      <c r="C7310" t="s">
        <v>2224</v>
      </c>
      <c r="D7310" t="s">
        <v>269</v>
      </c>
      <c r="E7310" t="s">
        <v>20</v>
      </c>
      <c r="F7310" t="b">
        <v>0</v>
      </c>
      <c r="G7310" t="s">
        <v>47</v>
      </c>
      <c r="H7310" s="1">
        <v>45790.001932870371</v>
      </c>
      <c r="I7310" t="b">
        <v>0</v>
      </c>
      <c r="J7310" t="b">
        <v>1</v>
      </c>
      <c r="K7310" t="s">
        <v>31</v>
      </c>
      <c r="L7310" t="s">
        <v>22</v>
      </c>
      <c r="M7310">
        <v>152000</v>
      </c>
      <c r="O7310" t="s">
        <v>6269</v>
      </c>
    </row>
    <row r="7311" spans="1:16" x14ac:dyDescent="0.35">
      <c r="A7311" t="s">
        <v>6907</v>
      </c>
      <c r="B7311" t="s">
        <v>6907</v>
      </c>
      <c r="C7311" t="s">
        <v>5457</v>
      </c>
      <c r="D7311" t="s">
        <v>321</v>
      </c>
      <c r="E7311" t="s">
        <v>91</v>
      </c>
      <c r="F7311" t="b">
        <v>0</v>
      </c>
      <c r="G7311" t="s">
        <v>30</v>
      </c>
      <c r="H7311" s="1">
        <v>45790.003159722219</v>
      </c>
      <c r="I7311" t="b">
        <v>1</v>
      </c>
      <c r="J7311" t="b">
        <v>1</v>
      </c>
      <c r="K7311" t="s">
        <v>31</v>
      </c>
      <c r="L7311" t="s">
        <v>32</v>
      </c>
      <c r="N7311">
        <v>90</v>
      </c>
      <c r="O7311" t="s">
        <v>2537</v>
      </c>
      <c r="P7311" t="s">
        <v>9765</v>
      </c>
    </row>
    <row r="7312" spans="1:16" x14ac:dyDescent="0.35">
      <c r="A7312" t="s">
        <v>6907</v>
      </c>
      <c r="B7312" t="s">
        <v>9766</v>
      </c>
      <c r="C7312" t="s">
        <v>105</v>
      </c>
      <c r="D7312" t="s">
        <v>17438</v>
      </c>
      <c r="E7312" t="s">
        <v>20</v>
      </c>
      <c r="F7312" t="b">
        <v>0</v>
      </c>
      <c r="G7312" t="s">
        <v>105</v>
      </c>
      <c r="H7312" s="1">
        <v>45790.004050925927</v>
      </c>
      <c r="I7312" t="b">
        <v>0</v>
      </c>
      <c r="J7312" t="b">
        <v>0</v>
      </c>
      <c r="K7312" t="s">
        <v>105</v>
      </c>
      <c r="L7312" t="s">
        <v>22</v>
      </c>
      <c r="M7312">
        <v>75000</v>
      </c>
      <c r="O7312" t="s">
        <v>1324</v>
      </c>
      <c r="P7312" t="s">
        <v>9767</v>
      </c>
    </row>
    <row r="7313" spans="1:16" x14ac:dyDescent="0.35">
      <c r="A7313" t="s">
        <v>6907</v>
      </c>
      <c r="B7313" t="s">
        <v>7025</v>
      </c>
      <c r="C7313" t="s">
        <v>549</v>
      </c>
      <c r="D7313" t="s">
        <v>443</v>
      </c>
      <c r="E7313" t="s">
        <v>20</v>
      </c>
      <c r="F7313" t="b">
        <v>0</v>
      </c>
      <c r="G7313" t="s">
        <v>47</v>
      </c>
      <c r="H7313" s="1">
        <v>45790.253321759257</v>
      </c>
      <c r="I7313" t="b">
        <v>1</v>
      </c>
      <c r="J7313" t="b">
        <v>0</v>
      </c>
      <c r="K7313" t="s">
        <v>31</v>
      </c>
      <c r="L7313" t="s">
        <v>22</v>
      </c>
      <c r="M7313">
        <v>145000</v>
      </c>
      <c r="O7313" t="s">
        <v>4009</v>
      </c>
      <c r="P7313" t="s">
        <v>9768</v>
      </c>
    </row>
    <row r="7314" spans="1:16" x14ac:dyDescent="0.35">
      <c r="A7314" t="s">
        <v>6907</v>
      </c>
      <c r="B7314" t="s">
        <v>9769</v>
      </c>
      <c r="C7314" t="s">
        <v>51</v>
      </c>
      <c r="D7314" t="s">
        <v>110</v>
      </c>
      <c r="E7314" t="s">
        <v>20</v>
      </c>
      <c r="F7314" t="b">
        <v>0</v>
      </c>
      <c r="G7314" t="s">
        <v>43</v>
      </c>
      <c r="H7314" s="1">
        <v>45790.253912037027</v>
      </c>
      <c r="I7314" t="b">
        <v>0</v>
      </c>
      <c r="J7314" t="b">
        <v>0</v>
      </c>
      <c r="K7314" t="s">
        <v>31</v>
      </c>
      <c r="L7314" t="s">
        <v>32</v>
      </c>
      <c r="N7314">
        <v>70.7449951171875</v>
      </c>
      <c r="O7314" t="s">
        <v>7290</v>
      </c>
      <c r="P7314" t="s">
        <v>9770</v>
      </c>
    </row>
    <row r="7315" spans="1:16" x14ac:dyDescent="0.35">
      <c r="A7315" t="s">
        <v>6907</v>
      </c>
      <c r="B7315" t="s">
        <v>9771</v>
      </c>
      <c r="C7315" t="s">
        <v>3571</v>
      </c>
      <c r="D7315" t="s">
        <v>17551</v>
      </c>
      <c r="E7315" t="s">
        <v>20</v>
      </c>
      <c r="F7315" t="b">
        <v>0</v>
      </c>
      <c r="G7315" t="s">
        <v>287</v>
      </c>
      <c r="H7315" s="1">
        <v>45790.257199074083</v>
      </c>
      <c r="I7315" t="b">
        <v>1</v>
      </c>
      <c r="J7315" t="b">
        <v>0</v>
      </c>
      <c r="K7315" t="s">
        <v>287</v>
      </c>
      <c r="L7315" t="s">
        <v>22</v>
      </c>
      <c r="M7315">
        <v>105000</v>
      </c>
      <c r="O7315" t="s">
        <v>9772</v>
      </c>
      <c r="P7315" t="s">
        <v>9773</v>
      </c>
    </row>
    <row r="7316" spans="1:16" x14ac:dyDescent="0.35">
      <c r="A7316" t="s">
        <v>6907</v>
      </c>
      <c r="B7316" t="s">
        <v>9774</v>
      </c>
      <c r="C7316" t="s">
        <v>18</v>
      </c>
      <c r="D7316" t="s">
        <v>962</v>
      </c>
      <c r="E7316" t="s">
        <v>20</v>
      </c>
      <c r="F7316" t="b">
        <v>1</v>
      </c>
      <c r="G7316" t="s">
        <v>2055</v>
      </c>
      <c r="H7316" s="1">
        <v>45790.260775462957</v>
      </c>
      <c r="I7316" t="b">
        <v>0</v>
      </c>
      <c r="J7316" t="b">
        <v>0</v>
      </c>
      <c r="K7316" t="s">
        <v>2055</v>
      </c>
      <c r="L7316" t="s">
        <v>22</v>
      </c>
      <c r="M7316">
        <v>46000</v>
      </c>
      <c r="O7316" t="s">
        <v>9775</v>
      </c>
      <c r="P7316" t="s">
        <v>9776</v>
      </c>
    </row>
    <row r="7317" spans="1:16" x14ac:dyDescent="0.35">
      <c r="A7317" t="s">
        <v>6907</v>
      </c>
      <c r="B7317" t="s">
        <v>9777</v>
      </c>
      <c r="C7317" t="s">
        <v>9085</v>
      </c>
      <c r="D7317" t="s">
        <v>36</v>
      </c>
      <c r="E7317" t="s">
        <v>20</v>
      </c>
      <c r="F7317" t="b">
        <v>0</v>
      </c>
      <c r="G7317" t="s">
        <v>52</v>
      </c>
      <c r="H7317" s="1">
        <v>45790.378206018519</v>
      </c>
      <c r="I7317" t="b">
        <v>0</v>
      </c>
      <c r="J7317" t="b">
        <v>0</v>
      </c>
      <c r="K7317" t="s">
        <v>31</v>
      </c>
      <c r="L7317" t="s">
        <v>22</v>
      </c>
      <c r="M7317">
        <v>445000</v>
      </c>
      <c r="O7317" t="s">
        <v>1911</v>
      </c>
      <c r="P7317" t="s">
        <v>9778</v>
      </c>
    </row>
    <row r="7318" spans="1:16" x14ac:dyDescent="0.35">
      <c r="A7318" t="s">
        <v>6907</v>
      </c>
      <c r="B7318" t="s">
        <v>9779</v>
      </c>
      <c r="C7318" t="s">
        <v>824</v>
      </c>
      <c r="D7318" t="s">
        <v>36</v>
      </c>
      <c r="E7318" t="s">
        <v>20</v>
      </c>
      <c r="F7318" t="b">
        <v>0</v>
      </c>
      <c r="G7318" t="s">
        <v>43</v>
      </c>
      <c r="H7318" s="1">
        <v>45790.542256944442</v>
      </c>
      <c r="I7318" t="b">
        <v>0</v>
      </c>
      <c r="J7318" t="b">
        <v>0</v>
      </c>
      <c r="K7318" t="s">
        <v>31</v>
      </c>
      <c r="L7318" t="s">
        <v>22</v>
      </c>
      <c r="M7318">
        <v>125000</v>
      </c>
      <c r="O7318" t="s">
        <v>9780</v>
      </c>
      <c r="P7318" t="s">
        <v>2173</v>
      </c>
    </row>
    <row r="7319" spans="1:16" x14ac:dyDescent="0.35">
      <c r="A7319" t="s">
        <v>6907</v>
      </c>
      <c r="B7319" t="s">
        <v>8668</v>
      </c>
      <c r="C7319" t="s">
        <v>6925</v>
      </c>
      <c r="D7319" t="s">
        <v>573</v>
      </c>
      <c r="E7319" t="s">
        <v>20</v>
      </c>
      <c r="F7319" t="b">
        <v>0</v>
      </c>
      <c r="G7319" t="s">
        <v>994</v>
      </c>
      <c r="H7319" s="1">
        <v>45790.57135416667</v>
      </c>
      <c r="I7319" t="b">
        <v>0</v>
      </c>
      <c r="J7319" t="b">
        <v>0</v>
      </c>
      <c r="K7319" t="s">
        <v>994</v>
      </c>
      <c r="L7319" t="s">
        <v>32</v>
      </c>
      <c r="N7319">
        <v>24.819999694824219</v>
      </c>
      <c r="O7319" t="s">
        <v>4257</v>
      </c>
      <c r="P7319" t="s">
        <v>8669</v>
      </c>
    </row>
    <row r="7320" spans="1:16" x14ac:dyDescent="0.35">
      <c r="A7320" t="s">
        <v>6907</v>
      </c>
      <c r="B7320" t="s">
        <v>9781</v>
      </c>
      <c r="C7320" t="s">
        <v>257</v>
      </c>
      <c r="D7320" t="s">
        <v>36</v>
      </c>
      <c r="E7320" t="s">
        <v>20</v>
      </c>
      <c r="F7320" t="b">
        <v>0</v>
      </c>
      <c r="G7320" t="s">
        <v>47</v>
      </c>
      <c r="H7320" s="1">
        <v>45790.584502314807</v>
      </c>
      <c r="I7320" t="b">
        <v>0</v>
      </c>
      <c r="J7320" t="b">
        <v>0</v>
      </c>
      <c r="K7320" t="s">
        <v>31</v>
      </c>
      <c r="L7320" t="s">
        <v>22</v>
      </c>
      <c r="M7320">
        <v>180000</v>
      </c>
      <c r="O7320" t="s">
        <v>48</v>
      </c>
      <c r="P7320" t="s">
        <v>9782</v>
      </c>
    </row>
    <row r="7321" spans="1:16" x14ac:dyDescent="0.35">
      <c r="A7321" t="s">
        <v>6907</v>
      </c>
      <c r="B7321" t="s">
        <v>9535</v>
      </c>
      <c r="C7321" t="s">
        <v>530</v>
      </c>
      <c r="D7321" t="s">
        <v>573</v>
      </c>
      <c r="E7321" t="s">
        <v>20</v>
      </c>
      <c r="F7321" t="b">
        <v>0</v>
      </c>
      <c r="G7321" t="s">
        <v>52</v>
      </c>
      <c r="H7321" s="1">
        <v>45790.584861111107</v>
      </c>
      <c r="I7321" t="b">
        <v>0</v>
      </c>
      <c r="J7321" t="b">
        <v>1</v>
      </c>
      <c r="K7321" t="s">
        <v>31</v>
      </c>
      <c r="L7321" t="s">
        <v>32</v>
      </c>
      <c r="N7321">
        <v>47.039997100830078</v>
      </c>
      <c r="O7321" t="s">
        <v>9536</v>
      </c>
      <c r="P7321" t="s">
        <v>811</v>
      </c>
    </row>
    <row r="7322" spans="1:16" x14ac:dyDescent="0.35">
      <c r="A7322" t="s">
        <v>6907</v>
      </c>
      <c r="B7322" t="s">
        <v>9783</v>
      </c>
      <c r="C7322" t="s">
        <v>201</v>
      </c>
      <c r="D7322" t="s">
        <v>17448</v>
      </c>
      <c r="E7322" t="s">
        <v>20</v>
      </c>
      <c r="F7322" t="b">
        <v>0</v>
      </c>
      <c r="G7322" t="s">
        <v>52</v>
      </c>
      <c r="H7322" s="1">
        <v>45790.584872685176</v>
      </c>
      <c r="I7322" t="b">
        <v>0</v>
      </c>
      <c r="J7322" t="b">
        <v>1</v>
      </c>
      <c r="K7322" t="s">
        <v>31</v>
      </c>
      <c r="L7322" t="s">
        <v>22</v>
      </c>
      <c r="M7322">
        <v>107500</v>
      </c>
      <c r="O7322" t="s">
        <v>1195</v>
      </c>
      <c r="P7322" t="s">
        <v>9784</v>
      </c>
    </row>
    <row r="7323" spans="1:16" x14ac:dyDescent="0.35">
      <c r="A7323" t="s">
        <v>6907</v>
      </c>
      <c r="B7323" t="s">
        <v>9785</v>
      </c>
      <c r="C7323" t="s">
        <v>4798</v>
      </c>
      <c r="D7323" t="s">
        <v>573</v>
      </c>
      <c r="E7323" t="s">
        <v>20</v>
      </c>
      <c r="F7323" t="b">
        <v>0</v>
      </c>
      <c r="G7323" t="s">
        <v>52</v>
      </c>
      <c r="H7323" s="1">
        <v>45790.584907407407</v>
      </c>
      <c r="I7323" t="b">
        <v>0</v>
      </c>
      <c r="J7323" t="b">
        <v>0</v>
      </c>
      <c r="K7323" t="s">
        <v>31</v>
      </c>
      <c r="L7323" t="s">
        <v>32</v>
      </c>
      <c r="N7323">
        <v>37.154998779296882</v>
      </c>
      <c r="O7323" t="s">
        <v>3471</v>
      </c>
      <c r="P7323" t="s">
        <v>9786</v>
      </c>
    </row>
    <row r="7324" spans="1:16" x14ac:dyDescent="0.35">
      <c r="A7324" t="s">
        <v>6907</v>
      </c>
      <c r="B7324" t="s">
        <v>9787</v>
      </c>
      <c r="C7324" t="s">
        <v>653</v>
      </c>
      <c r="D7324" t="s">
        <v>110</v>
      </c>
      <c r="E7324" t="s">
        <v>20</v>
      </c>
      <c r="F7324" t="b">
        <v>0</v>
      </c>
      <c r="G7324" t="s">
        <v>52</v>
      </c>
      <c r="H7324" s="1">
        <v>45790.626585648148</v>
      </c>
      <c r="I7324" t="b">
        <v>0</v>
      </c>
      <c r="J7324" t="b">
        <v>1</v>
      </c>
      <c r="K7324" t="s">
        <v>31</v>
      </c>
      <c r="L7324" t="s">
        <v>22</v>
      </c>
      <c r="M7324">
        <v>99750</v>
      </c>
      <c r="O7324" t="s">
        <v>9788</v>
      </c>
      <c r="P7324" t="s">
        <v>9789</v>
      </c>
    </row>
    <row r="7325" spans="1:16" x14ac:dyDescent="0.35">
      <c r="A7325" t="s">
        <v>6907</v>
      </c>
      <c r="B7325" t="s">
        <v>7415</v>
      </c>
      <c r="C7325" t="s">
        <v>552</v>
      </c>
      <c r="D7325" t="s">
        <v>36</v>
      </c>
      <c r="E7325" t="s">
        <v>91</v>
      </c>
      <c r="F7325" t="b">
        <v>0</v>
      </c>
      <c r="G7325" t="s">
        <v>52</v>
      </c>
      <c r="H7325" s="1">
        <v>45790.626666666663</v>
      </c>
      <c r="I7325" t="b">
        <v>0</v>
      </c>
      <c r="J7325" t="b">
        <v>1</v>
      </c>
      <c r="K7325" t="s">
        <v>31</v>
      </c>
      <c r="L7325" t="s">
        <v>32</v>
      </c>
      <c r="N7325">
        <v>45</v>
      </c>
      <c r="O7325" t="s">
        <v>9790</v>
      </c>
      <c r="P7325" t="s">
        <v>9791</v>
      </c>
    </row>
    <row r="7326" spans="1:16" x14ac:dyDescent="0.35">
      <c r="A7326" t="s">
        <v>6907</v>
      </c>
      <c r="B7326" t="s">
        <v>9792</v>
      </c>
      <c r="C7326" t="s">
        <v>142</v>
      </c>
      <c r="D7326" t="s">
        <v>36</v>
      </c>
      <c r="E7326" t="s">
        <v>91</v>
      </c>
      <c r="F7326" t="b">
        <v>0</v>
      </c>
      <c r="G7326" t="s">
        <v>68</v>
      </c>
      <c r="H7326" s="1">
        <v>45790.667939814812</v>
      </c>
      <c r="I7326" t="b">
        <v>1</v>
      </c>
      <c r="J7326" t="b">
        <v>0</v>
      </c>
      <c r="K7326" t="s">
        <v>31</v>
      </c>
      <c r="L7326" t="s">
        <v>32</v>
      </c>
      <c r="N7326">
        <v>72</v>
      </c>
      <c r="O7326" t="s">
        <v>9793</v>
      </c>
      <c r="P7326" t="s">
        <v>9794</v>
      </c>
    </row>
    <row r="7327" spans="1:16" x14ac:dyDescent="0.35">
      <c r="A7327" t="s">
        <v>6907</v>
      </c>
      <c r="B7327" t="s">
        <v>9795</v>
      </c>
      <c r="C7327" t="s">
        <v>7077</v>
      </c>
      <c r="D7327" t="s">
        <v>110</v>
      </c>
      <c r="E7327" t="s">
        <v>20</v>
      </c>
      <c r="F7327" t="b">
        <v>0</v>
      </c>
      <c r="G7327" t="s">
        <v>52</v>
      </c>
      <c r="H7327" s="1">
        <v>45790.668240740742</v>
      </c>
      <c r="I7327" t="b">
        <v>0</v>
      </c>
      <c r="J7327" t="b">
        <v>1</v>
      </c>
      <c r="K7327" t="s">
        <v>31</v>
      </c>
      <c r="L7327" t="s">
        <v>22</v>
      </c>
      <c r="M7327">
        <v>158500</v>
      </c>
      <c r="O7327" t="s">
        <v>7078</v>
      </c>
      <c r="P7327" t="s">
        <v>9796</v>
      </c>
    </row>
    <row r="7328" spans="1:16" x14ac:dyDescent="0.35">
      <c r="A7328" t="s">
        <v>6907</v>
      </c>
      <c r="B7328" t="s">
        <v>9797</v>
      </c>
      <c r="C7328" t="s">
        <v>18</v>
      </c>
      <c r="D7328" t="s">
        <v>29</v>
      </c>
      <c r="E7328" t="s">
        <v>20</v>
      </c>
      <c r="F7328" t="b">
        <v>1</v>
      </c>
      <c r="G7328" t="s">
        <v>52</v>
      </c>
      <c r="H7328" s="1">
        <v>45790.668252314812</v>
      </c>
      <c r="I7328" t="b">
        <v>0</v>
      </c>
      <c r="J7328" t="b">
        <v>1</v>
      </c>
      <c r="K7328" t="s">
        <v>31</v>
      </c>
      <c r="L7328" t="s">
        <v>32</v>
      </c>
      <c r="N7328">
        <v>60</v>
      </c>
      <c r="O7328" t="s">
        <v>773</v>
      </c>
      <c r="P7328" t="s">
        <v>9798</v>
      </c>
    </row>
    <row r="7329" spans="1:16" x14ac:dyDescent="0.35">
      <c r="A7329" t="s">
        <v>6907</v>
      </c>
      <c r="B7329" t="s">
        <v>9799</v>
      </c>
      <c r="C7329" t="s">
        <v>628</v>
      </c>
      <c r="D7329" t="s">
        <v>36</v>
      </c>
      <c r="E7329" t="s">
        <v>91</v>
      </c>
      <c r="F7329" t="b">
        <v>0</v>
      </c>
      <c r="G7329" t="s">
        <v>52</v>
      </c>
      <c r="H7329" s="1">
        <v>45790.668344907397</v>
      </c>
      <c r="I7329" t="b">
        <v>0</v>
      </c>
      <c r="J7329" t="b">
        <v>0</v>
      </c>
      <c r="K7329" t="s">
        <v>31</v>
      </c>
      <c r="L7329" t="s">
        <v>32</v>
      </c>
      <c r="N7329">
        <v>65</v>
      </c>
      <c r="O7329" t="s">
        <v>3268</v>
      </c>
      <c r="P7329" t="s">
        <v>9800</v>
      </c>
    </row>
    <row r="7330" spans="1:16" x14ac:dyDescent="0.35">
      <c r="A7330" t="s">
        <v>6907</v>
      </c>
      <c r="B7330" t="s">
        <v>9801</v>
      </c>
      <c r="C7330" t="s">
        <v>154</v>
      </c>
      <c r="D7330" t="s">
        <v>29</v>
      </c>
      <c r="E7330" t="s">
        <v>20</v>
      </c>
      <c r="F7330" t="b">
        <v>0</v>
      </c>
      <c r="G7330" t="s">
        <v>47</v>
      </c>
      <c r="H7330" s="1">
        <v>45790.670277777783</v>
      </c>
      <c r="I7330" t="b">
        <v>1</v>
      </c>
      <c r="J7330" t="b">
        <v>0</v>
      </c>
      <c r="K7330" t="s">
        <v>31</v>
      </c>
      <c r="L7330" t="s">
        <v>22</v>
      </c>
      <c r="M7330">
        <v>175000</v>
      </c>
      <c r="O7330" t="s">
        <v>9802</v>
      </c>
      <c r="P7330" t="s">
        <v>9803</v>
      </c>
    </row>
    <row r="7331" spans="1:16" x14ac:dyDescent="0.35">
      <c r="A7331" t="s">
        <v>6907</v>
      </c>
      <c r="B7331" t="s">
        <v>9804</v>
      </c>
      <c r="C7331" t="s">
        <v>18</v>
      </c>
      <c r="D7331" t="s">
        <v>6984</v>
      </c>
      <c r="E7331" t="s">
        <v>91</v>
      </c>
      <c r="F7331" t="b">
        <v>1</v>
      </c>
      <c r="G7331" t="s">
        <v>52</v>
      </c>
      <c r="H7331" s="1">
        <v>45790.709861111107</v>
      </c>
      <c r="I7331" t="b">
        <v>1</v>
      </c>
      <c r="J7331" t="b">
        <v>0</v>
      </c>
      <c r="K7331" t="s">
        <v>31</v>
      </c>
      <c r="L7331" t="s">
        <v>32</v>
      </c>
      <c r="N7331">
        <v>32.5</v>
      </c>
      <c r="O7331" t="s">
        <v>6984</v>
      </c>
    </row>
    <row r="7332" spans="1:16" x14ac:dyDescent="0.35">
      <c r="A7332" t="s">
        <v>6907</v>
      </c>
      <c r="B7332" t="s">
        <v>8632</v>
      </c>
      <c r="C7332" t="s">
        <v>8633</v>
      </c>
      <c r="D7332" t="s">
        <v>110</v>
      </c>
      <c r="E7332" t="s">
        <v>760</v>
      </c>
      <c r="F7332" t="b">
        <v>0</v>
      </c>
      <c r="G7332" t="s">
        <v>994</v>
      </c>
      <c r="H7332" s="1">
        <v>45790.738020833327</v>
      </c>
      <c r="I7332" t="b">
        <v>0</v>
      </c>
      <c r="J7332" t="b">
        <v>0</v>
      </c>
      <c r="K7332" t="s">
        <v>994</v>
      </c>
      <c r="L7332" t="s">
        <v>32</v>
      </c>
      <c r="N7332">
        <v>32.5</v>
      </c>
      <c r="O7332" t="s">
        <v>8634</v>
      </c>
    </row>
    <row r="7333" spans="1:16" x14ac:dyDescent="0.35">
      <c r="A7333" t="s">
        <v>6907</v>
      </c>
      <c r="B7333" t="s">
        <v>9805</v>
      </c>
      <c r="C7333" t="s">
        <v>201</v>
      </c>
      <c r="D7333" t="s">
        <v>36</v>
      </c>
      <c r="E7333" t="s">
        <v>20</v>
      </c>
      <c r="F7333" t="b">
        <v>0</v>
      </c>
      <c r="G7333" t="s">
        <v>52</v>
      </c>
      <c r="H7333" s="1">
        <v>45790.753263888888</v>
      </c>
      <c r="I7333" t="b">
        <v>1</v>
      </c>
      <c r="J7333" t="b">
        <v>0</v>
      </c>
      <c r="K7333" t="s">
        <v>31</v>
      </c>
      <c r="L7333" t="s">
        <v>32</v>
      </c>
      <c r="N7333">
        <v>38.5</v>
      </c>
      <c r="O7333" t="s">
        <v>4027</v>
      </c>
      <c r="P7333" t="s">
        <v>9806</v>
      </c>
    </row>
    <row r="7334" spans="1:16" x14ac:dyDescent="0.35">
      <c r="A7334" t="s">
        <v>6907</v>
      </c>
      <c r="B7334" t="s">
        <v>9807</v>
      </c>
      <c r="C7334" t="s">
        <v>6500</v>
      </c>
      <c r="D7334" t="s">
        <v>36</v>
      </c>
      <c r="E7334" t="s">
        <v>91</v>
      </c>
      <c r="F7334" t="b">
        <v>0</v>
      </c>
      <c r="G7334" t="s">
        <v>47</v>
      </c>
      <c r="H7334" s="1">
        <v>45790.753692129627</v>
      </c>
      <c r="I7334" t="b">
        <v>0</v>
      </c>
      <c r="J7334" t="b">
        <v>0</v>
      </c>
      <c r="K7334" t="s">
        <v>31</v>
      </c>
      <c r="L7334" t="s">
        <v>32</v>
      </c>
      <c r="N7334">
        <v>37.5</v>
      </c>
      <c r="O7334" t="s">
        <v>8900</v>
      </c>
      <c r="P7334" t="s">
        <v>6502</v>
      </c>
    </row>
    <row r="7335" spans="1:16" x14ac:dyDescent="0.35">
      <c r="A7335" t="s">
        <v>6907</v>
      </c>
      <c r="B7335" t="s">
        <v>7197</v>
      </c>
      <c r="C7335" t="s">
        <v>7761</v>
      </c>
      <c r="D7335" t="s">
        <v>269</v>
      </c>
      <c r="E7335" t="s">
        <v>91</v>
      </c>
      <c r="F7335" t="b">
        <v>0</v>
      </c>
      <c r="G7335" t="s">
        <v>68</v>
      </c>
      <c r="H7335" s="1">
        <v>45790.75439814815</v>
      </c>
      <c r="I7335" t="b">
        <v>0</v>
      </c>
      <c r="J7335" t="b">
        <v>0</v>
      </c>
      <c r="K7335" t="s">
        <v>31</v>
      </c>
      <c r="L7335" t="s">
        <v>32</v>
      </c>
      <c r="N7335">
        <v>68</v>
      </c>
      <c r="O7335" t="s">
        <v>677</v>
      </c>
      <c r="P7335" t="s">
        <v>9808</v>
      </c>
    </row>
    <row r="7336" spans="1:16" x14ac:dyDescent="0.35">
      <c r="A7336" t="s">
        <v>6907</v>
      </c>
      <c r="B7336" t="s">
        <v>7505</v>
      </c>
      <c r="C7336" t="s">
        <v>354</v>
      </c>
      <c r="D7336" t="s">
        <v>36</v>
      </c>
      <c r="E7336" t="s">
        <v>20</v>
      </c>
      <c r="F7336" t="b">
        <v>0</v>
      </c>
      <c r="G7336" t="s">
        <v>52</v>
      </c>
      <c r="H7336" s="1">
        <v>45790.793402777781</v>
      </c>
      <c r="I7336" t="b">
        <v>0</v>
      </c>
      <c r="J7336" t="b">
        <v>1</v>
      </c>
      <c r="K7336" t="s">
        <v>31</v>
      </c>
      <c r="L7336" t="s">
        <v>22</v>
      </c>
      <c r="M7336">
        <v>196000</v>
      </c>
      <c r="O7336" t="s">
        <v>3122</v>
      </c>
      <c r="P7336" t="s">
        <v>9809</v>
      </c>
    </row>
    <row r="7337" spans="1:16" x14ac:dyDescent="0.35">
      <c r="A7337" t="s">
        <v>6907</v>
      </c>
      <c r="B7337" t="s">
        <v>9810</v>
      </c>
      <c r="C7337" t="s">
        <v>2950</v>
      </c>
      <c r="D7337" t="s">
        <v>36</v>
      </c>
      <c r="E7337" t="s">
        <v>20</v>
      </c>
      <c r="F7337" t="b">
        <v>0</v>
      </c>
      <c r="G7337" t="s">
        <v>47</v>
      </c>
      <c r="H7337" s="1">
        <v>45790.795393518521</v>
      </c>
      <c r="I7337" t="b">
        <v>0</v>
      </c>
      <c r="J7337" t="b">
        <v>0</v>
      </c>
      <c r="K7337" t="s">
        <v>31</v>
      </c>
      <c r="L7337" t="s">
        <v>22</v>
      </c>
      <c r="M7337">
        <v>130000</v>
      </c>
      <c r="O7337" t="s">
        <v>9811</v>
      </c>
      <c r="P7337" t="s">
        <v>9812</v>
      </c>
    </row>
    <row r="7338" spans="1:16" x14ac:dyDescent="0.35">
      <c r="A7338" t="s">
        <v>6907</v>
      </c>
      <c r="B7338" t="s">
        <v>9813</v>
      </c>
      <c r="C7338" t="s">
        <v>649</v>
      </c>
      <c r="D7338" t="s">
        <v>573</v>
      </c>
      <c r="E7338" t="s">
        <v>296</v>
      </c>
      <c r="F7338" t="b">
        <v>0</v>
      </c>
      <c r="G7338" t="s">
        <v>43</v>
      </c>
      <c r="H7338" s="1">
        <v>45790.833969907413</v>
      </c>
      <c r="I7338" t="b">
        <v>0</v>
      </c>
      <c r="J7338" t="b">
        <v>1</v>
      </c>
      <c r="K7338" t="s">
        <v>31</v>
      </c>
      <c r="L7338" t="s">
        <v>32</v>
      </c>
      <c r="N7338">
        <v>55</v>
      </c>
      <c r="O7338" t="s">
        <v>426</v>
      </c>
      <c r="P7338" t="s">
        <v>9495</v>
      </c>
    </row>
    <row r="7339" spans="1:16" x14ac:dyDescent="0.35">
      <c r="A7339" t="s">
        <v>6907</v>
      </c>
      <c r="B7339" t="s">
        <v>9814</v>
      </c>
      <c r="C7339" t="s">
        <v>142</v>
      </c>
      <c r="D7339" t="s">
        <v>573</v>
      </c>
      <c r="E7339" t="s">
        <v>20</v>
      </c>
      <c r="F7339" t="b">
        <v>0</v>
      </c>
      <c r="G7339" t="s">
        <v>52</v>
      </c>
      <c r="H7339" s="1">
        <v>45790.834976851853</v>
      </c>
      <c r="I7339" t="b">
        <v>0</v>
      </c>
      <c r="J7339" t="b">
        <v>1</v>
      </c>
      <c r="K7339" t="s">
        <v>31</v>
      </c>
      <c r="L7339" t="s">
        <v>32</v>
      </c>
      <c r="N7339">
        <v>26.444999694824219</v>
      </c>
      <c r="O7339" t="s">
        <v>9815</v>
      </c>
      <c r="P7339" t="s">
        <v>9816</v>
      </c>
    </row>
    <row r="7340" spans="1:16" x14ac:dyDescent="0.35">
      <c r="A7340" t="s">
        <v>6907</v>
      </c>
      <c r="B7340" t="s">
        <v>8645</v>
      </c>
      <c r="C7340" t="s">
        <v>2273</v>
      </c>
      <c r="D7340" t="s">
        <v>110</v>
      </c>
      <c r="E7340" t="s">
        <v>20</v>
      </c>
      <c r="F7340" t="b">
        <v>0</v>
      </c>
      <c r="G7340" t="s">
        <v>30</v>
      </c>
      <c r="H7340" s="1">
        <v>45790.838194444441</v>
      </c>
      <c r="I7340" t="b">
        <v>0</v>
      </c>
      <c r="J7340" t="b">
        <v>1</v>
      </c>
      <c r="K7340" t="s">
        <v>31</v>
      </c>
      <c r="L7340" t="s">
        <v>22</v>
      </c>
      <c r="M7340">
        <v>98883</v>
      </c>
      <c r="O7340" t="s">
        <v>8646</v>
      </c>
      <c r="P7340" t="s">
        <v>8647</v>
      </c>
    </row>
    <row r="7341" spans="1:16" x14ac:dyDescent="0.35">
      <c r="A7341" t="s">
        <v>6907</v>
      </c>
      <c r="B7341" t="s">
        <v>6907</v>
      </c>
      <c r="C7341" t="s">
        <v>7914</v>
      </c>
      <c r="D7341" t="s">
        <v>36</v>
      </c>
      <c r="E7341" t="s">
        <v>20</v>
      </c>
      <c r="F7341" t="b">
        <v>0</v>
      </c>
      <c r="G7341" t="s">
        <v>52</v>
      </c>
      <c r="H7341" s="1">
        <v>45790.960046296299</v>
      </c>
      <c r="I7341" t="b">
        <v>0</v>
      </c>
      <c r="J7341" t="b">
        <v>0</v>
      </c>
      <c r="K7341" t="s">
        <v>31</v>
      </c>
      <c r="L7341" t="s">
        <v>22</v>
      </c>
      <c r="M7341">
        <v>100000</v>
      </c>
      <c r="O7341" t="s">
        <v>3268</v>
      </c>
      <c r="P7341" t="s">
        <v>7915</v>
      </c>
    </row>
    <row r="7342" spans="1:16" x14ac:dyDescent="0.35">
      <c r="A7342" t="s">
        <v>6907</v>
      </c>
      <c r="B7342" t="s">
        <v>9771</v>
      </c>
      <c r="C7342" t="s">
        <v>9817</v>
      </c>
      <c r="D7342" t="s">
        <v>974</v>
      </c>
      <c r="E7342" t="s">
        <v>20</v>
      </c>
      <c r="F7342" t="b">
        <v>0</v>
      </c>
      <c r="G7342" t="s">
        <v>52</v>
      </c>
      <c r="H7342" s="1">
        <v>45791.001527777778</v>
      </c>
      <c r="I7342" t="b">
        <v>1</v>
      </c>
      <c r="J7342" t="b">
        <v>0</v>
      </c>
      <c r="K7342" t="s">
        <v>31</v>
      </c>
      <c r="L7342" t="s">
        <v>22</v>
      </c>
      <c r="M7342">
        <v>88582</v>
      </c>
      <c r="O7342" t="s">
        <v>9772</v>
      </c>
      <c r="P7342" t="s">
        <v>9773</v>
      </c>
    </row>
    <row r="7343" spans="1:16" x14ac:dyDescent="0.35">
      <c r="A7343" t="s">
        <v>6907</v>
      </c>
      <c r="B7343" t="s">
        <v>9818</v>
      </c>
      <c r="C7343" t="s">
        <v>9819</v>
      </c>
      <c r="D7343" t="s">
        <v>110</v>
      </c>
      <c r="E7343" t="s">
        <v>20</v>
      </c>
      <c r="F7343" t="b">
        <v>0</v>
      </c>
      <c r="G7343" t="s">
        <v>52</v>
      </c>
      <c r="H7343" s="1">
        <v>45791.08489583333</v>
      </c>
      <c r="I7343" t="b">
        <v>0</v>
      </c>
      <c r="J7343" t="b">
        <v>1</v>
      </c>
      <c r="K7343" t="s">
        <v>31</v>
      </c>
      <c r="L7343" t="s">
        <v>22</v>
      </c>
      <c r="M7343">
        <v>121600</v>
      </c>
      <c r="O7343" t="s">
        <v>2758</v>
      </c>
      <c r="P7343" t="s">
        <v>9820</v>
      </c>
    </row>
    <row r="7344" spans="1:16" x14ac:dyDescent="0.35">
      <c r="A7344" t="s">
        <v>6907</v>
      </c>
      <c r="B7344" t="s">
        <v>9821</v>
      </c>
      <c r="C7344" t="s">
        <v>1336</v>
      </c>
      <c r="D7344" t="s">
        <v>29</v>
      </c>
      <c r="E7344" t="s">
        <v>20</v>
      </c>
      <c r="F7344" t="b">
        <v>0</v>
      </c>
      <c r="G7344" t="s">
        <v>68</v>
      </c>
      <c r="H7344" s="1">
        <v>45791.129374999997</v>
      </c>
      <c r="I7344" t="b">
        <v>1</v>
      </c>
      <c r="J7344" t="b">
        <v>1</v>
      </c>
      <c r="K7344" t="s">
        <v>31</v>
      </c>
      <c r="L7344" t="s">
        <v>32</v>
      </c>
      <c r="N7344">
        <v>41.345001220703118</v>
      </c>
      <c r="O7344" t="s">
        <v>1715</v>
      </c>
    </row>
    <row r="7345" spans="1:16" x14ac:dyDescent="0.35">
      <c r="A7345" t="s">
        <v>6907</v>
      </c>
      <c r="B7345" t="s">
        <v>9587</v>
      </c>
      <c r="C7345" t="s">
        <v>1443</v>
      </c>
      <c r="D7345" t="s">
        <v>3317</v>
      </c>
      <c r="E7345" t="s">
        <v>20</v>
      </c>
      <c r="F7345" t="b">
        <v>0</v>
      </c>
      <c r="G7345" t="s">
        <v>47</v>
      </c>
      <c r="H7345" s="1">
        <v>45791.253321759257</v>
      </c>
      <c r="I7345" t="b">
        <v>1</v>
      </c>
      <c r="J7345" t="b">
        <v>0</v>
      </c>
      <c r="K7345" t="s">
        <v>31</v>
      </c>
      <c r="L7345" t="s">
        <v>22</v>
      </c>
      <c r="M7345">
        <v>210000</v>
      </c>
      <c r="O7345" t="s">
        <v>9588</v>
      </c>
      <c r="P7345" t="s">
        <v>9589</v>
      </c>
    </row>
    <row r="7346" spans="1:16" x14ac:dyDescent="0.35">
      <c r="A7346" t="s">
        <v>6907</v>
      </c>
      <c r="B7346" t="s">
        <v>9822</v>
      </c>
      <c r="C7346" t="s">
        <v>2521</v>
      </c>
      <c r="D7346" t="s">
        <v>443</v>
      </c>
      <c r="E7346" t="s">
        <v>20</v>
      </c>
      <c r="F7346" t="b">
        <v>0</v>
      </c>
      <c r="G7346" t="s">
        <v>30</v>
      </c>
      <c r="H7346" s="1">
        <v>45791.253622685188</v>
      </c>
      <c r="I7346" t="b">
        <v>0</v>
      </c>
      <c r="J7346" t="b">
        <v>1</v>
      </c>
      <c r="K7346" t="s">
        <v>31</v>
      </c>
      <c r="L7346" t="s">
        <v>22</v>
      </c>
      <c r="M7346">
        <v>127050</v>
      </c>
      <c r="O7346" t="s">
        <v>3289</v>
      </c>
      <c r="P7346" t="s">
        <v>897</v>
      </c>
    </row>
    <row r="7347" spans="1:16" x14ac:dyDescent="0.35">
      <c r="A7347" t="s">
        <v>6907</v>
      </c>
      <c r="B7347" t="s">
        <v>9823</v>
      </c>
      <c r="C7347" t="s">
        <v>18</v>
      </c>
      <c r="D7347" t="s">
        <v>269</v>
      </c>
      <c r="E7347" t="s">
        <v>20</v>
      </c>
      <c r="F7347" t="b">
        <v>1</v>
      </c>
      <c r="G7347" t="s">
        <v>30</v>
      </c>
      <c r="H7347" s="1">
        <v>45791.253622685188</v>
      </c>
      <c r="I7347" t="b">
        <v>0</v>
      </c>
      <c r="J7347" t="b">
        <v>1</v>
      </c>
      <c r="K7347" t="s">
        <v>31</v>
      </c>
      <c r="L7347" t="s">
        <v>22</v>
      </c>
      <c r="M7347">
        <v>170760</v>
      </c>
      <c r="O7347" t="s">
        <v>2465</v>
      </c>
    </row>
    <row r="7348" spans="1:16" x14ac:dyDescent="0.35">
      <c r="A7348" t="s">
        <v>6907</v>
      </c>
      <c r="B7348" t="s">
        <v>9824</v>
      </c>
      <c r="C7348" t="s">
        <v>3596</v>
      </c>
      <c r="D7348" t="s">
        <v>9825</v>
      </c>
      <c r="E7348" t="s">
        <v>20</v>
      </c>
      <c r="F7348" t="b">
        <v>0</v>
      </c>
      <c r="G7348" t="s">
        <v>3596</v>
      </c>
      <c r="H7348" s="1">
        <v>45791.258958333332</v>
      </c>
      <c r="I7348" t="b">
        <v>1</v>
      </c>
      <c r="J7348" t="b">
        <v>0</v>
      </c>
      <c r="K7348" t="s">
        <v>3596</v>
      </c>
      <c r="L7348" t="s">
        <v>22</v>
      </c>
      <c r="M7348">
        <v>72800</v>
      </c>
      <c r="O7348" t="s">
        <v>8909</v>
      </c>
      <c r="P7348" t="s">
        <v>9826</v>
      </c>
    </row>
    <row r="7349" spans="1:16" x14ac:dyDescent="0.35">
      <c r="A7349" t="s">
        <v>6907</v>
      </c>
      <c r="B7349" t="s">
        <v>9827</v>
      </c>
      <c r="C7349" t="s">
        <v>6146</v>
      </c>
      <c r="D7349" t="s">
        <v>443</v>
      </c>
      <c r="E7349" t="s">
        <v>20</v>
      </c>
      <c r="F7349" t="b">
        <v>0</v>
      </c>
      <c r="G7349" t="s">
        <v>52</v>
      </c>
      <c r="H7349" s="1">
        <v>45791.293611111112</v>
      </c>
      <c r="I7349" t="b">
        <v>0</v>
      </c>
      <c r="J7349" t="b">
        <v>1</v>
      </c>
      <c r="K7349" t="s">
        <v>31</v>
      </c>
      <c r="L7349" t="s">
        <v>22</v>
      </c>
      <c r="M7349">
        <v>135000</v>
      </c>
      <c r="O7349" t="s">
        <v>9828</v>
      </c>
      <c r="P7349" t="s">
        <v>9829</v>
      </c>
    </row>
    <row r="7350" spans="1:16" x14ac:dyDescent="0.35">
      <c r="A7350" t="s">
        <v>6907</v>
      </c>
      <c r="B7350" t="s">
        <v>6907</v>
      </c>
      <c r="C7350" t="s">
        <v>9830</v>
      </c>
      <c r="D7350" t="s">
        <v>36</v>
      </c>
      <c r="E7350" t="s">
        <v>20</v>
      </c>
      <c r="F7350" t="b">
        <v>0</v>
      </c>
      <c r="G7350" t="s">
        <v>52</v>
      </c>
      <c r="H7350" s="1">
        <v>45791.293773148151</v>
      </c>
      <c r="I7350" t="b">
        <v>0</v>
      </c>
      <c r="J7350" t="b">
        <v>1</v>
      </c>
      <c r="K7350" t="s">
        <v>31</v>
      </c>
      <c r="L7350" t="s">
        <v>22</v>
      </c>
      <c r="M7350">
        <v>135000</v>
      </c>
      <c r="O7350" t="s">
        <v>9831</v>
      </c>
      <c r="P7350" t="s">
        <v>9832</v>
      </c>
    </row>
    <row r="7351" spans="1:16" x14ac:dyDescent="0.35">
      <c r="A7351" t="s">
        <v>6907</v>
      </c>
      <c r="B7351" t="s">
        <v>8645</v>
      </c>
      <c r="C7351" t="s">
        <v>410</v>
      </c>
      <c r="D7351" t="s">
        <v>29</v>
      </c>
      <c r="E7351" t="s">
        <v>20</v>
      </c>
      <c r="F7351" t="b">
        <v>0</v>
      </c>
      <c r="G7351" t="s">
        <v>43</v>
      </c>
      <c r="H7351" s="1">
        <v>45791.294675925928</v>
      </c>
      <c r="I7351" t="b">
        <v>0</v>
      </c>
      <c r="J7351" t="b">
        <v>1</v>
      </c>
      <c r="K7351" t="s">
        <v>31</v>
      </c>
      <c r="L7351" t="s">
        <v>22</v>
      </c>
      <c r="M7351">
        <v>98883</v>
      </c>
      <c r="O7351" t="s">
        <v>9833</v>
      </c>
      <c r="P7351" t="s">
        <v>8647</v>
      </c>
    </row>
    <row r="7352" spans="1:16" x14ac:dyDescent="0.35">
      <c r="A7352" t="s">
        <v>6907</v>
      </c>
      <c r="B7352" t="s">
        <v>7010</v>
      </c>
      <c r="C7352" t="s">
        <v>146</v>
      </c>
      <c r="D7352" t="s">
        <v>29</v>
      </c>
      <c r="E7352" t="s">
        <v>296</v>
      </c>
      <c r="F7352" t="b">
        <v>0</v>
      </c>
      <c r="G7352" t="s">
        <v>52</v>
      </c>
      <c r="H7352" s="1">
        <v>45791.418761574067</v>
      </c>
      <c r="I7352" t="b">
        <v>0</v>
      </c>
      <c r="J7352" t="b">
        <v>1</v>
      </c>
      <c r="K7352" t="s">
        <v>31</v>
      </c>
      <c r="L7352" t="s">
        <v>22</v>
      </c>
      <c r="M7352">
        <v>175500</v>
      </c>
      <c r="O7352" t="s">
        <v>1225</v>
      </c>
      <c r="P7352" t="s">
        <v>8270</v>
      </c>
    </row>
    <row r="7353" spans="1:16" x14ac:dyDescent="0.35">
      <c r="A7353" t="s">
        <v>6907</v>
      </c>
      <c r="B7353" t="s">
        <v>7292</v>
      </c>
      <c r="C7353" t="s">
        <v>9834</v>
      </c>
      <c r="D7353" t="s">
        <v>29</v>
      </c>
      <c r="E7353" t="s">
        <v>296</v>
      </c>
      <c r="F7353" t="b">
        <v>0</v>
      </c>
      <c r="G7353" t="s">
        <v>52</v>
      </c>
      <c r="H7353" s="1">
        <v>45791.418796296297</v>
      </c>
      <c r="I7353" t="b">
        <v>0</v>
      </c>
      <c r="J7353" t="b">
        <v>1</v>
      </c>
      <c r="K7353" t="s">
        <v>31</v>
      </c>
      <c r="L7353" t="s">
        <v>22</v>
      </c>
      <c r="M7353">
        <v>195000</v>
      </c>
      <c r="O7353" t="s">
        <v>1225</v>
      </c>
      <c r="P7353" t="s">
        <v>8271</v>
      </c>
    </row>
    <row r="7354" spans="1:16" x14ac:dyDescent="0.35">
      <c r="A7354" t="s">
        <v>6907</v>
      </c>
      <c r="B7354" t="s">
        <v>7243</v>
      </c>
      <c r="C7354" t="s">
        <v>8006</v>
      </c>
      <c r="D7354" t="s">
        <v>29</v>
      </c>
      <c r="E7354" t="s">
        <v>296</v>
      </c>
      <c r="F7354" t="b">
        <v>0</v>
      </c>
      <c r="G7354" t="s">
        <v>43</v>
      </c>
      <c r="H7354" s="1">
        <v>45791.419502314813</v>
      </c>
      <c r="I7354" t="b">
        <v>0</v>
      </c>
      <c r="J7354" t="b">
        <v>1</v>
      </c>
      <c r="K7354" t="s">
        <v>31</v>
      </c>
      <c r="L7354" t="s">
        <v>22</v>
      </c>
      <c r="M7354">
        <v>135000</v>
      </c>
      <c r="O7354" t="s">
        <v>1225</v>
      </c>
      <c r="P7354" t="s">
        <v>7245</v>
      </c>
    </row>
    <row r="7355" spans="1:16" x14ac:dyDescent="0.35">
      <c r="A7355" t="s">
        <v>6907</v>
      </c>
      <c r="B7355" t="s">
        <v>8303</v>
      </c>
      <c r="C7355" t="s">
        <v>8865</v>
      </c>
      <c r="D7355" t="s">
        <v>321</v>
      </c>
      <c r="E7355" t="s">
        <v>20</v>
      </c>
      <c r="F7355" t="b">
        <v>0</v>
      </c>
      <c r="G7355" t="s">
        <v>52</v>
      </c>
      <c r="H7355" s="1">
        <v>45791.501944444448</v>
      </c>
      <c r="I7355" t="b">
        <v>0</v>
      </c>
      <c r="J7355" t="b">
        <v>1</v>
      </c>
      <c r="K7355" t="s">
        <v>31</v>
      </c>
      <c r="L7355" t="s">
        <v>22</v>
      </c>
      <c r="M7355">
        <v>237000</v>
      </c>
      <c r="O7355" t="s">
        <v>2449</v>
      </c>
      <c r="P7355" t="s">
        <v>8304</v>
      </c>
    </row>
    <row r="7356" spans="1:16" x14ac:dyDescent="0.35">
      <c r="A7356" t="s">
        <v>6907</v>
      </c>
      <c r="B7356" t="s">
        <v>9835</v>
      </c>
      <c r="C7356" t="s">
        <v>18</v>
      </c>
      <c r="D7356" t="s">
        <v>6984</v>
      </c>
      <c r="E7356" t="s">
        <v>91</v>
      </c>
      <c r="F7356" t="b">
        <v>1</v>
      </c>
      <c r="G7356" t="s">
        <v>171</v>
      </c>
      <c r="H7356" s="1">
        <v>45791.512187499997</v>
      </c>
      <c r="I7356" t="b">
        <v>1</v>
      </c>
      <c r="J7356" t="b">
        <v>0</v>
      </c>
      <c r="K7356" t="s">
        <v>31</v>
      </c>
      <c r="L7356" t="s">
        <v>32</v>
      </c>
      <c r="N7356">
        <v>55</v>
      </c>
      <c r="O7356" t="s">
        <v>6984</v>
      </c>
    </row>
    <row r="7357" spans="1:16" x14ac:dyDescent="0.35">
      <c r="A7357" t="s">
        <v>6907</v>
      </c>
      <c r="B7357" t="s">
        <v>7329</v>
      </c>
      <c r="C7357" t="s">
        <v>1828</v>
      </c>
      <c r="D7357" t="s">
        <v>110</v>
      </c>
      <c r="E7357" t="s">
        <v>20</v>
      </c>
      <c r="F7357" t="b">
        <v>0</v>
      </c>
      <c r="G7357" t="s">
        <v>994</v>
      </c>
      <c r="H7357" s="1">
        <v>45791.531747685192</v>
      </c>
      <c r="I7357" t="b">
        <v>0</v>
      </c>
      <c r="J7357" t="b">
        <v>0</v>
      </c>
      <c r="K7357" t="s">
        <v>994</v>
      </c>
      <c r="L7357" t="s">
        <v>22</v>
      </c>
      <c r="M7357">
        <v>166000</v>
      </c>
      <c r="O7357" t="s">
        <v>1669</v>
      </c>
      <c r="P7357" t="s">
        <v>7331</v>
      </c>
    </row>
    <row r="7358" spans="1:16" x14ac:dyDescent="0.35">
      <c r="A7358" t="s">
        <v>6907</v>
      </c>
      <c r="B7358" t="s">
        <v>9836</v>
      </c>
      <c r="C7358" t="s">
        <v>868</v>
      </c>
      <c r="D7358" t="s">
        <v>110</v>
      </c>
      <c r="E7358" t="s">
        <v>20</v>
      </c>
      <c r="F7358" t="b">
        <v>0</v>
      </c>
      <c r="G7358" t="s">
        <v>52</v>
      </c>
      <c r="H7358" s="1">
        <v>45791.543611111112</v>
      </c>
      <c r="I7358" t="b">
        <v>0</v>
      </c>
      <c r="J7358" t="b">
        <v>1</v>
      </c>
      <c r="K7358" t="s">
        <v>31</v>
      </c>
      <c r="L7358" t="s">
        <v>22</v>
      </c>
      <c r="M7358">
        <v>143000</v>
      </c>
      <c r="O7358" t="s">
        <v>1669</v>
      </c>
      <c r="P7358" t="s">
        <v>9837</v>
      </c>
    </row>
    <row r="7359" spans="1:16" x14ac:dyDescent="0.35">
      <c r="A7359" t="s">
        <v>6907</v>
      </c>
      <c r="B7359" t="s">
        <v>8258</v>
      </c>
      <c r="C7359" t="s">
        <v>7114</v>
      </c>
      <c r="D7359" t="s">
        <v>110</v>
      </c>
      <c r="E7359" t="s">
        <v>20</v>
      </c>
      <c r="F7359" t="b">
        <v>0</v>
      </c>
      <c r="G7359" t="s">
        <v>52</v>
      </c>
      <c r="H7359" s="1">
        <v>45791.543796296297</v>
      </c>
      <c r="I7359" t="b">
        <v>0</v>
      </c>
      <c r="J7359" t="b">
        <v>1</v>
      </c>
      <c r="K7359" t="s">
        <v>31</v>
      </c>
      <c r="L7359" t="s">
        <v>22</v>
      </c>
      <c r="M7359">
        <v>166000</v>
      </c>
      <c r="O7359" t="s">
        <v>1669</v>
      </c>
      <c r="P7359" t="s">
        <v>7830</v>
      </c>
    </row>
    <row r="7360" spans="1:16" x14ac:dyDescent="0.35">
      <c r="A7360" t="s">
        <v>6907</v>
      </c>
      <c r="B7360" t="s">
        <v>6907</v>
      </c>
      <c r="C7360" t="s">
        <v>9838</v>
      </c>
      <c r="D7360" t="s">
        <v>3358</v>
      </c>
      <c r="E7360" t="s">
        <v>20</v>
      </c>
      <c r="F7360" t="b">
        <v>0</v>
      </c>
      <c r="G7360" t="s">
        <v>52</v>
      </c>
      <c r="H7360" s="1">
        <v>45791.62699074074</v>
      </c>
      <c r="I7360" t="b">
        <v>1</v>
      </c>
      <c r="J7360" t="b">
        <v>1</v>
      </c>
      <c r="K7360" t="s">
        <v>31</v>
      </c>
      <c r="L7360" t="s">
        <v>22</v>
      </c>
      <c r="M7360">
        <v>132704</v>
      </c>
      <c r="O7360" t="s">
        <v>9839</v>
      </c>
      <c r="P7360" t="s">
        <v>9311</v>
      </c>
    </row>
    <row r="7361" spans="1:16" x14ac:dyDescent="0.35">
      <c r="A7361" t="s">
        <v>6907</v>
      </c>
      <c r="B7361" t="s">
        <v>9840</v>
      </c>
      <c r="C7361" t="s">
        <v>9184</v>
      </c>
      <c r="D7361" t="s">
        <v>36</v>
      </c>
      <c r="E7361" t="s">
        <v>91</v>
      </c>
      <c r="F7361" t="b">
        <v>0</v>
      </c>
      <c r="G7361" t="s">
        <v>52</v>
      </c>
      <c r="H7361" s="1">
        <v>45791.627152777779</v>
      </c>
      <c r="I7361" t="b">
        <v>0</v>
      </c>
      <c r="J7361" t="b">
        <v>1</v>
      </c>
      <c r="K7361" t="s">
        <v>31</v>
      </c>
      <c r="L7361" t="s">
        <v>32</v>
      </c>
      <c r="N7361">
        <v>77.5</v>
      </c>
      <c r="O7361" t="s">
        <v>1546</v>
      </c>
      <c r="P7361" t="s">
        <v>9185</v>
      </c>
    </row>
    <row r="7362" spans="1:16" x14ac:dyDescent="0.35">
      <c r="A7362" t="s">
        <v>6907</v>
      </c>
      <c r="B7362" t="s">
        <v>9841</v>
      </c>
      <c r="C7362" t="s">
        <v>18</v>
      </c>
      <c r="D7362" t="s">
        <v>6984</v>
      </c>
      <c r="E7362" t="s">
        <v>91</v>
      </c>
      <c r="F7362" t="b">
        <v>1</v>
      </c>
      <c r="G7362" t="s">
        <v>52</v>
      </c>
      <c r="H7362" s="1">
        <v>45791.668553240743</v>
      </c>
      <c r="I7362" t="b">
        <v>1</v>
      </c>
      <c r="J7362" t="b">
        <v>0</v>
      </c>
      <c r="K7362" t="s">
        <v>31</v>
      </c>
      <c r="L7362" t="s">
        <v>32</v>
      </c>
      <c r="N7362">
        <v>17.5</v>
      </c>
      <c r="O7362" t="s">
        <v>6984</v>
      </c>
      <c r="P7362" t="s">
        <v>9842</v>
      </c>
    </row>
    <row r="7363" spans="1:16" x14ac:dyDescent="0.35">
      <c r="A7363" t="s">
        <v>6907</v>
      </c>
      <c r="B7363" t="s">
        <v>7215</v>
      </c>
      <c r="C7363" t="s">
        <v>9843</v>
      </c>
      <c r="D7363" t="s">
        <v>36</v>
      </c>
      <c r="E7363" t="s">
        <v>20</v>
      </c>
      <c r="F7363" t="b">
        <v>0</v>
      </c>
      <c r="G7363" t="s">
        <v>47</v>
      </c>
      <c r="H7363" s="1">
        <v>45791.710914351846</v>
      </c>
      <c r="I7363" t="b">
        <v>0</v>
      </c>
      <c r="J7363" t="b">
        <v>1</v>
      </c>
      <c r="K7363" t="s">
        <v>31</v>
      </c>
      <c r="L7363" t="s">
        <v>22</v>
      </c>
      <c r="M7363">
        <v>82500</v>
      </c>
      <c r="O7363" t="s">
        <v>9844</v>
      </c>
      <c r="P7363" t="s">
        <v>9845</v>
      </c>
    </row>
    <row r="7364" spans="1:16" x14ac:dyDescent="0.35">
      <c r="A7364" t="s">
        <v>6907</v>
      </c>
      <c r="B7364" t="s">
        <v>9846</v>
      </c>
      <c r="C7364" t="s">
        <v>154</v>
      </c>
      <c r="D7364" t="s">
        <v>9847</v>
      </c>
      <c r="E7364" t="s">
        <v>20</v>
      </c>
      <c r="F7364" t="b">
        <v>0</v>
      </c>
      <c r="G7364" t="s">
        <v>68</v>
      </c>
      <c r="H7364" s="1">
        <v>45791.711655092593</v>
      </c>
      <c r="I7364" t="b">
        <v>1</v>
      </c>
      <c r="J7364" t="b">
        <v>0</v>
      </c>
      <c r="K7364" t="s">
        <v>31</v>
      </c>
      <c r="L7364" t="s">
        <v>22</v>
      </c>
      <c r="M7364">
        <v>200000</v>
      </c>
      <c r="O7364" t="s">
        <v>9848</v>
      </c>
      <c r="P7364" t="s">
        <v>9849</v>
      </c>
    </row>
    <row r="7365" spans="1:16" x14ac:dyDescent="0.35">
      <c r="A7365" t="s">
        <v>6907</v>
      </c>
      <c r="B7365" t="s">
        <v>9850</v>
      </c>
      <c r="C7365" t="s">
        <v>5618</v>
      </c>
      <c r="D7365" t="s">
        <v>110</v>
      </c>
      <c r="E7365" t="s">
        <v>91</v>
      </c>
      <c r="F7365" t="b">
        <v>0</v>
      </c>
      <c r="G7365" t="s">
        <v>52</v>
      </c>
      <c r="H7365" s="1">
        <v>45791.752106481479</v>
      </c>
      <c r="I7365" t="b">
        <v>1</v>
      </c>
      <c r="J7365" t="b">
        <v>0</v>
      </c>
      <c r="K7365" t="s">
        <v>31</v>
      </c>
      <c r="L7365" t="s">
        <v>32</v>
      </c>
      <c r="N7365">
        <v>62.5</v>
      </c>
      <c r="O7365" t="s">
        <v>9851</v>
      </c>
      <c r="P7365" t="s">
        <v>9852</v>
      </c>
    </row>
    <row r="7366" spans="1:16" x14ac:dyDescent="0.35">
      <c r="A7366" t="s">
        <v>6907</v>
      </c>
      <c r="B7366" t="s">
        <v>9853</v>
      </c>
      <c r="C7366" t="s">
        <v>175</v>
      </c>
      <c r="D7366" t="s">
        <v>321</v>
      </c>
      <c r="E7366" t="s">
        <v>20</v>
      </c>
      <c r="F7366" t="b">
        <v>0</v>
      </c>
      <c r="G7366" t="s">
        <v>47</v>
      </c>
      <c r="H7366" s="1">
        <v>45791.752222222232</v>
      </c>
      <c r="I7366" t="b">
        <v>0</v>
      </c>
      <c r="J7366" t="b">
        <v>0</v>
      </c>
      <c r="K7366" t="s">
        <v>31</v>
      </c>
      <c r="L7366" t="s">
        <v>22</v>
      </c>
      <c r="M7366">
        <v>140000</v>
      </c>
      <c r="O7366" t="s">
        <v>6303</v>
      </c>
      <c r="P7366" t="s">
        <v>9854</v>
      </c>
    </row>
    <row r="7367" spans="1:16" x14ac:dyDescent="0.35">
      <c r="A7367" t="s">
        <v>6907</v>
      </c>
      <c r="B7367" t="s">
        <v>9855</v>
      </c>
      <c r="C7367" t="s">
        <v>2942</v>
      </c>
      <c r="D7367" t="s">
        <v>17552</v>
      </c>
      <c r="E7367" t="s">
        <v>20</v>
      </c>
      <c r="F7367" t="b">
        <v>0</v>
      </c>
      <c r="G7367" t="s">
        <v>171</v>
      </c>
      <c r="H7367" s="1">
        <v>45791.762187499997</v>
      </c>
      <c r="I7367" t="b">
        <v>0</v>
      </c>
      <c r="J7367" t="b">
        <v>1</v>
      </c>
      <c r="K7367" t="s">
        <v>31</v>
      </c>
      <c r="L7367" t="s">
        <v>22</v>
      </c>
      <c r="M7367">
        <v>167500</v>
      </c>
      <c r="O7367" t="s">
        <v>2537</v>
      </c>
      <c r="P7367" t="s">
        <v>2319</v>
      </c>
    </row>
    <row r="7368" spans="1:16" x14ac:dyDescent="0.35">
      <c r="A7368" t="s">
        <v>6907</v>
      </c>
      <c r="B7368" t="s">
        <v>9856</v>
      </c>
      <c r="C7368" t="s">
        <v>18</v>
      </c>
      <c r="D7368" t="s">
        <v>6984</v>
      </c>
      <c r="E7368" t="s">
        <v>91</v>
      </c>
      <c r="F7368" t="b">
        <v>1</v>
      </c>
      <c r="G7368" t="s">
        <v>52</v>
      </c>
      <c r="H7368" s="1">
        <v>45791.835243055553</v>
      </c>
      <c r="I7368" t="b">
        <v>1</v>
      </c>
      <c r="J7368" t="b">
        <v>0</v>
      </c>
      <c r="K7368" t="s">
        <v>31</v>
      </c>
      <c r="L7368" t="s">
        <v>32</v>
      </c>
      <c r="N7368">
        <v>90</v>
      </c>
      <c r="O7368" t="s">
        <v>6984</v>
      </c>
    </row>
    <row r="7369" spans="1:16" x14ac:dyDescent="0.35">
      <c r="A7369" t="s">
        <v>6907</v>
      </c>
      <c r="B7369" t="s">
        <v>8899</v>
      </c>
      <c r="C7369" t="s">
        <v>6500</v>
      </c>
      <c r="D7369" t="s">
        <v>110</v>
      </c>
      <c r="E7369" t="s">
        <v>760</v>
      </c>
      <c r="F7369" t="b">
        <v>0</v>
      </c>
      <c r="G7369" t="s">
        <v>52</v>
      </c>
      <c r="H7369" s="1">
        <v>45791.876909722218</v>
      </c>
      <c r="I7369" t="b">
        <v>0</v>
      </c>
      <c r="J7369" t="b">
        <v>0</v>
      </c>
      <c r="K7369" t="s">
        <v>31</v>
      </c>
      <c r="L7369" t="s">
        <v>32</v>
      </c>
      <c r="N7369">
        <v>40</v>
      </c>
      <c r="O7369" t="s">
        <v>8900</v>
      </c>
      <c r="P7369" t="s">
        <v>6502</v>
      </c>
    </row>
    <row r="7370" spans="1:16" x14ac:dyDescent="0.35">
      <c r="A7370" t="s">
        <v>6907</v>
      </c>
      <c r="B7370" t="s">
        <v>9857</v>
      </c>
      <c r="C7370" t="s">
        <v>154</v>
      </c>
      <c r="D7370" t="s">
        <v>36</v>
      </c>
      <c r="E7370" t="s">
        <v>20</v>
      </c>
      <c r="F7370" t="b">
        <v>0</v>
      </c>
      <c r="G7370" t="s">
        <v>47</v>
      </c>
      <c r="H7370" s="1">
        <v>45791.877662037034</v>
      </c>
      <c r="I7370" t="b">
        <v>0</v>
      </c>
      <c r="J7370" t="b">
        <v>1</v>
      </c>
      <c r="K7370" t="s">
        <v>31</v>
      </c>
      <c r="L7370" t="s">
        <v>22</v>
      </c>
      <c r="M7370">
        <v>146648.5</v>
      </c>
      <c r="O7370" t="s">
        <v>1306</v>
      </c>
      <c r="P7370" t="s">
        <v>9858</v>
      </c>
    </row>
    <row r="7371" spans="1:16" x14ac:dyDescent="0.35">
      <c r="A7371" t="s">
        <v>6907</v>
      </c>
      <c r="B7371" t="s">
        <v>9859</v>
      </c>
      <c r="C7371" t="s">
        <v>18</v>
      </c>
      <c r="D7371" t="s">
        <v>36</v>
      </c>
      <c r="E7371" t="s">
        <v>91</v>
      </c>
      <c r="F7371" t="b">
        <v>1</v>
      </c>
      <c r="G7371" t="s">
        <v>43</v>
      </c>
      <c r="H7371" s="1">
        <v>45791.877858796302</v>
      </c>
      <c r="I7371" t="b">
        <v>1</v>
      </c>
      <c r="J7371" t="b">
        <v>0</v>
      </c>
      <c r="K7371" t="s">
        <v>31</v>
      </c>
      <c r="L7371" t="s">
        <v>32</v>
      </c>
      <c r="N7371">
        <v>37.5</v>
      </c>
      <c r="O7371" t="s">
        <v>9860</v>
      </c>
      <c r="P7371" t="s">
        <v>6991</v>
      </c>
    </row>
    <row r="7372" spans="1:16" x14ac:dyDescent="0.35">
      <c r="A7372" t="s">
        <v>6907</v>
      </c>
      <c r="B7372" t="s">
        <v>9861</v>
      </c>
      <c r="C7372" t="s">
        <v>193</v>
      </c>
      <c r="D7372" t="s">
        <v>1800</v>
      </c>
      <c r="E7372" t="s">
        <v>20</v>
      </c>
      <c r="F7372" t="b">
        <v>0</v>
      </c>
      <c r="G7372" t="s">
        <v>171</v>
      </c>
      <c r="H7372" s="1">
        <v>45791.88721064815</v>
      </c>
      <c r="I7372" t="b">
        <v>0</v>
      </c>
      <c r="J7372" t="b">
        <v>1</v>
      </c>
      <c r="K7372" t="s">
        <v>31</v>
      </c>
      <c r="L7372" t="s">
        <v>22</v>
      </c>
      <c r="M7372">
        <v>102950</v>
      </c>
      <c r="O7372" t="s">
        <v>8680</v>
      </c>
      <c r="P7372" t="s">
        <v>466</v>
      </c>
    </row>
    <row r="7373" spans="1:16" x14ac:dyDescent="0.35">
      <c r="A7373" t="s">
        <v>6907</v>
      </c>
      <c r="B7373" t="s">
        <v>9836</v>
      </c>
      <c r="C7373" t="s">
        <v>9862</v>
      </c>
      <c r="D7373" t="s">
        <v>974</v>
      </c>
      <c r="E7373" t="s">
        <v>20</v>
      </c>
      <c r="F7373" t="b">
        <v>0</v>
      </c>
      <c r="G7373" t="s">
        <v>52</v>
      </c>
      <c r="H7373" s="1">
        <v>45792.001886574071</v>
      </c>
      <c r="I7373" t="b">
        <v>0</v>
      </c>
      <c r="J7373" t="b">
        <v>1</v>
      </c>
      <c r="K7373" t="s">
        <v>31</v>
      </c>
      <c r="L7373" t="s">
        <v>22</v>
      </c>
      <c r="M7373">
        <v>108267</v>
      </c>
      <c r="O7373" t="s">
        <v>1324</v>
      </c>
      <c r="P7373" t="s">
        <v>9837</v>
      </c>
    </row>
    <row r="7374" spans="1:16" x14ac:dyDescent="0.35">
      <c r="A7374" t="s">
        <v>6907</v>
      </c>
      <c r="B7374" t="s">
        <v>9863</v>
      </c>
      <c r="C7374" t="s">
        <v>170</v>
      </c>
      <c r="D7374" t="s">
        <v>36</v>
      </c>
      <c r="E7374" t="s">
        <v>91</v>
      </c>
      <c r="F7374" t="b">
        <v>0</v>
      </c>
      <c r="G7374" t="s">
        <v>47</v>
      </c>
      <c r="H7374" s="1">
        <v>45792.002627314818</v>
      </c>
      <c r="I7374" t="b">
        <v>1</v>
      </c>
      <c r="J7374" t="b">
        <v>0</v>
      </c>
      <c r="K7374" t="s">
        <v>31</v>
      </c>
      <c r="L7374" t="s">
        <v>32</v>
      </c>
      <c r="N7374">
        <v>77.5</v>
      </c>
      <c r="O7374" t="s">
        <v>747</v>
      </c>
      <c r="P7374" t="s">
        <v>9864</v>
      </c>
    </row>
    <row r="7375" spans="1:16" x14ac:dyDescent="0.35">
      <c r="A7375" t="s">
        <v>6907</v>
      </c>
      <c r="B7375" t="s">
        <v>8258</v>
      </c>
      <c r="C7375" t="s">
        <v>4798</v>
      </c>
      <c r="D7375" t="s">
        <v>974</v>
      </c>
      <c r="E7375" t="s">
        <v>20</v>
      </c>
      <c r="F7375" t="b">
        <v>0</v>
      </c>
      <c r="G7375" t="s">
        <v>68</v>
      </c>
      <c r="H7375" s="1">
        <v>45792.003321759257</v>
      </c>
      <c r="I7375" t="b">
        <v>0</v>
      </c>
      <c r="J7375" t="b">
        <v>1</v>
      </c>
      <c r="K7375" t="s">
        <v>31</v>
      </c>
      <c r="L7375" t="s">
        <v>22</v>
      </c>
      <c r="M7375">
        <v>127952</v>
      </c>
      <c r="O7375" t="s">
        <v>1324</v>
      </c>
      <c r="P7375" t="s">
        <v>7830</v>
      </c>
    </row>
    <row r="7376" spans="1:16" x14ac:dyDescent="0.35">
      <c r="A7376" t="s">
        <v>6907</v>
      </c>
      <c r="B7376" t="s">
        <v>8097</v>
      </c>
      <c r="C7376" t="s">
        <v>18</v>
      </c>
      <c r="D7376" t="s">
        <v>17538</v>
      </c>
      <c r="E7376" t="s">
        <v>20</v>
      </c>
      <c r="F7376" t="b">
        <v>1</v>
      </c>
      <c r="G7376" t="s">
        <v>8099</v>
      </c>
      <c r="H7376" s="1">
        <v>45792.29515046296</v>
      </c>
      <c r="I7376" t="b">
        <v>0</v>
      </c>
      <c r="J7376" t="b">
        <v>0</v>
      </c>
      <c r="K7376" t="s">
        <v>8099</v>
      </c>
      <c r="L7376" t="s">
        <v>22</v>
      </c>
      <c r="M7376">
        <v>87500</v>
      </c>
      <c r="O7376" t="s">
        <v>8098</v>
      </c>
      <c r="P7376" t="s">
        <v>8100</v>
      </c>
    </row>
    <row r="7377" spans="1:16" x14ac:dyDescent="0.35">
      <c r="A7377" t="s">
        <v>6907</v>
      </c>
      <c r="B7377" t="s">
        <v>7550</v>
      </c>
      <c r="C7377" t="s">
        <v>597</v>
      </c>
      <c r="D7377" t="s">
        <v>17438</v>
      </c>
      <c r="E7377" t="s">
        <v>20</v>
      </c>
      <c r="F7377" t="b">
        <v>0</v>
      </c>
      <c r="G7377" t="s">
        <v>52</v>
      </c>
      <c r="H7377" s="1">
        <v>45792.378298611111</v>
      </c>
      <c r="I7377" t="b">
        <v>0</v>
      </c>
      <c r="J7377" t="b">
        <v>1</v>
      </c>
      <c r="K7377" t="s">
        <v>31</v>
      </c>
      <c r="L7377" t="s">
        <v>22</v>
      </c>
      <c r="M7377">
        <v>105600</v>
      </c>
      <c r="O7377" t="s">
        <v>9865</v>
      </c>
      <c r="P7377" t="s">
        <v>9866</v>
      </c>
    </row>
    <row r="7378" spans="1:16" x14ac:dyDescent="0.35">
      <c r="A7378" t="s">
        <v>6907</v>
      </c>
      <c r="B7378" t="s">
        <v>9867</v>
      </c>
      <c r="C7378" t="s">
        <v>193</v>
      </c>
      <c r="D7378" t="s">
        <v>29</v>
      </c>
      <c r="E7378" t="s">
        <v>20</v>
      </c>
      <c r="F7378" t="b">
        <v>0</v>
      </c>
      <c r="G7378" t="s">
        <v>52</v>
      </c>
      <c r="H7378" s="1">
        <v>45792.419965277782</v>
      </c>
      <c r="I7378" t="b">
        <v>0</v>
      </c>
      <c r="J7378" t="b">
        <v>0</v>
      </c>
      <c r="K7378" t="s">
        <v>31</v>
      </c>
      <c r="L7378" t="s">
        <v>22</v>
      </c>
      <c r="M7378">
        <v>192500</v>
      </c>
      <c r="O7378" t="s">
        <v>9868</v>
      </c>
      <c r="P7378" t="s">
        <v>9869</v>
      </c>
    </row>
    <row r="7379" spans="1:16" x14ac:dyDescent="0.35">
      <c r="A7379" t="s">
        <v>6907</v>
      </c>
      <c r="B7379" t="s">
        <v>9870</v>
      </c>
      <c r="C7379" t="s">
        <v>9871</v>
      </c>
      <c r="D7379" t="s">
        <v>573</v>
      </c>
      <c r="E7379" t="s">
        <v>296</v>
      </c>
      <c r="F7379" t="b">
        <v>0</v>
      </c>
      <c r="G7379" t="s">
        <v>52</v>
      </c>
      <c r="H7379" s="1">
        <v>45792.419976851852</v>
      </c>
      <c r="I7379" t="b">
        <v>1</v>
      </c>
      <c r="J7379" t="b">
        <v>0</v>
      </c>
      <c r="K7379" t="s">
        <v>31</v>
      </c>
      <c r="L7379" t="s">
        <v>32</v>
      </c>
      <c r="N7379">
        <v>53.754997253417969</v>
      </c>
      <c r="O7379" t="s">
        <v>9872</v>
      </c>
      <c r="P7379" t="s">
        <v>9873</v>
      </c>
    </row>
    <row r="7380" spans="1:16" x14ac:dyDescent="0.35">
      <c r="A7380" t="s">
        <v>6907</v>
      </c>
      <c r="B7380" t="s">
        <v>7239</v>
      </c>
      <c r="C7380" t="s">
        <v>9438</v>
      </c>
      <c r="D7380" t="s">
        <v>29</v>
      </c>
      <c r="E7380" t="s">
        <v>296</v>
      </c>
      <c r="F7380" t="b">
        <v>0</v>
      </c>
      <c r="G7380" t="s">
        <v>52</v>
      </c>
      <c r="H7380" s="1">
        <v>45792.420092592591</v>
      </c>
      <c r="I7380" t="b">
        <v>0</v>
      </c>
      <c r="J7380" t="b">
        <v>1</v>
      </c>
      <c r="K7380" t="s">
        <v>31</v>
      </c>
      <c r="L7380" t="s">
        <v>22</v>
      </c>
      <c r="M7380">
        <v>135000</v>
      </c>
      <c r="O7380" t="s">
        <v>1225</v>
      </c>
      <c r="P7380" t="s">
        <v>9874</v>
      </c>
    </row>
    <row r="7381" spans="1:16" x14ac:dyDescent="0.35">
      <c r="A7381" t="s">
        <v>6907</v>
      </c>
      <c r="B7381" t="s">
        <v>7004</v>
      </c>
      <c r="C7381" t="s">
        <v>2659</v>
      </c>
      <c r="D7381" t="s">
        <v>29</v>
      </c>
      <c r="E7381" t="s">
        <v>296</v>
      </c>
      <c r="F7381" t="b">
        <v>0</v>
      </c>
      <c r="G7381" t="s">
        <v>52</v>
      </c>
      <c r="H7381" s="1">
        <v>45792.420115740737</v>
      </c>
      <c r="I7381" t="b">
        <v>0</v>
      </c>
      <c r="J7381" t="b">
        <v>1</v>
      </c>
      <c r="K7381" t="s">
        <v>31</v>
      </c>
      <c r="L7381" t="s">
        <v>22</v>
      </c>
      <c r="M7381">
        <v>175500</v>
      </c>
      <c r="O7381" t="s">
        <v>1225</v>
      </c>
      <c r="P7381" t="s">
        <v>8354</v>
      </c>
    </row>
    <row r="7382" spans="1:16" x14ac:dyDescent="0.35">
      <c r="A7382" t="s">
        <v>6907</v>
      </c>
      <c r="B7382" t="s">
        <v>8665</v>
      </c>
      <c r="C7382" t="s">
        <v>1443</v>
      </c>
      <c r="D7382" t="s">
        <v>36</v>
      </c>
      <c r="E7382" t="s">
        <v>20</v>
      </c>
      <c r="F7382" t="b">
        <v>0</v>
      </c>
      <c r="G7382" t="s">
        <v>52</v>
      </c>
      <c r="H7382" s="1">
        <v>45792.420219907413</v>
      </c>
      <c r="I7382" t="b">
        <v>0</v>
      </c>
      <c r="J7382" t="b">
        <v>1</v>
      </c>
      <c r="K7382" t="s">
        <v>31</v>
      </c>
      <c r="L7382" t="s">
        <v>22</v>
      </c>
      <c r="M7382">
        <v>180000</v>
      </c>
      <c r="O7382" t="s">
        <v>8666</v>
      </c>
      <c r="P7382" t="s">
        <v>8667</v>
      </c>
    </row>
    <row r="7383" spans="1:16" x14ac:dyDescent="0.35">
      <c r="A7383" t="s">
        <v>6907</v>
      </c>
      <c r="B7383" t="s">
        <v>9875</v>
      </c>
      <c r="C7383" t="s">
        <v>154</v>
      </c>
      <c r="D7383" t="s">
        <v>36</v>
      </c>
      <c r="E7383" t="s">
        <v>20</v>
      </c>
      <c r="F7383" t="b">
        <v>0</v>
      </c>
      <c r="G7383" t="s">
        <v>47</v>
      </c>
      <c r="H7383" s="1">
        <v>45792.420671296299</v>
      </c>
      <c r="I7383" t="b">
        <v>0</v>
      </c>
      <c r="J7383" t="b">
        <v>1</v>
      </c>
      <c r="K7383" t="s">
        <v>31</v>
      </c>
      <c r="L7383" t="s">
        <v>22</v>
      </c>
      <c r="M7383">
        <v>150000</v>
      </c>
      <c r="O7383" t="s">
        <v>9876</v>
      </c>
      <c r="P7383" t="s">
        <v>9877</v>
      </c>
    </row>
    <row r="7384" spans="1:16" x14ac:dyDescent="0.35">
      <c r="A7384" t="s">
        <v>6907</v>
      </c>
      <c r="B7384" t="s">
        <v>9878</v>
      </c>
      <c r="C7384" t="s">
        <v>9487</v>
      </c>
      <c r="D7384" t="s">
        <v>573</v>
      </c>
      <c r="E7384" t="s">
        <v>296</v>
      </c>
      <c r="F7384" t="b">
        <v>0</v>
      </c>
      <c r="G7384" t="s">
        <v>52</v>
      </c>
      <c r="H7384" s="1">
        <v>45792.461678240739</v>
      </c>
      <c r="I7384" t="b">
        <v>1</v>
      </c>
      <c r="J7384" t="b">
        <v>0</v>
      </c>
      <c r="K7384" t="s">
        <v>31</v>
      </c>
      <c r="L7384" t="s">
        <v>32</v>
      </c>
      <c r="N7384">
        <v>54.420001983642578</v>
      </c>
      <c r="O7384" t="s">
        <v>4575</v>
      </c>
      <c r="P7384" t="s">
        <v>9879</v>
      </c>
    </row>
    <row r="7385" spans="1:16" x14ac:dyDescent="0.35">
      <c r="A7385" t="s">
        <v>6907</v>
      </c>
      <c r="B7385" t="s">
        <v>9880</v>
      </c>
      <c r="C7385" t="s">
        <v>31</v>
      </c>
      <c r="D7385" t="s">
        <v>17438</v>
      </c>
      <c r="E7385" t="s">
        <v>20</v>
      </c>
      <c r="F7385" t="b">
        <v>0</v>
      </c>
      <c r="G7385" t="s">
        <v>52</v>
      </c>
      <c r="H7385" s="1">
        <v>45792.503344907411</v>
      </c>
      <c r="I7385" t="b">
        <v>0</v>
      </c>
      <c r="J7385" t="b">
        <v>1</v>
      </c>
      <c r="K7385" t="s">
        <v>31</v>
      </c>
      <c r="L7385" t="s">
        <v>22</v>
      </c>
      <c r="M7385">
        <v>201500</v>
      </c>
      <c r="O7385" t="s">
        <v>2644</v>
      </c>
      <c r="P7385" t="s">
        <v>9881</v>
      </c>
    </row>
    <row r="7386" spans="1:16" x14ac:dyDescent="0.35">
      <c r="A7386" t="s">
        <v>6907</v>
      </c>
      <c r="B7386" t="s">
        <v>9882</v>
      </c>
      <c r="C7386" t="s">
        <v>18</v>
      </c>
      <c r="D7386" t="s">
        <v>29</v>
      </c>
      <c r="E7386" t="s">
        <v>91</v>
      </c>
      <c r="F7386" t="b">
        <v>1</v>
      </c>
      <c r="G7386" t="s">
        <v>47</v>
      </c>
      <c r="H7386" s="1">
        <v>45792.503796296303</v>
      </c>
      <c r="I7386" t="b">
        <v>1</v>
      </c>
      <c r="J7386" t="b">
        <v>0</v>
      </c>
      <c r="K7386" t="s">
        <v>31</v>
      </c>
      <c r="L7386" t="s">
        <v>32</v>
      </c>
      <c r="N7386">
        <v>80</v>
      </c>
      <c r="O7386" t="s">
        <v>9883</v>
      </c>
      <c r="P7386" t="s">
        <v>9884</v>
      </c>
    </row>
    <row r="7387" spans="1:16" x14ac:dyDescent="0.35">
      <c r="A7387" t="s">
        <v>6907</v>
      </c>
      <c r="B7387" t="s">
        <v>9885</v>
      </c>
      <c r="C7387" t="s">
        <v>5903</v>
      </c>
      <c r="D7387" t="s">
        <v>573</v>
      </c>
      <c r="E7387" t="s">
        <v>20</v>
      </c>
      <c r="F7387" t="b">
        <v>0</v>
      </c>
      <c r="G7387" t="s">
        <v>52</v>
      </c>
      <c r="H7387" s="1">
        <v>45792.586759259262</v>
      </c>
      <c r="I7387" t="b">
        <v>0</v>
      </c>
      <c r="J7387" t="b">
        <v>1</v>
      </c>
      <c r="K7387" t="s">
        <v>31</v>
      </c>
      <c r="L7387" t="s">
        <v>32</v>
      </c>
      <c r="N7387">
        <v>49.610000610351563</v>
      </c>
      <c r="O7387" t="s">
        <v>5904</v>
      </c>
      <c r="P7387" t="s">
        <v>9886</v>
      </c>
    </row>
    <row r="7388" spans="1:16" x14ac:dyDescent="0.35">
      <c r="A7388" t="s">
        <v>6907</v>
      </c>
      <c r="B7388" t="s">
        <v>9887</v>
      </c>
      <c r="C7388" t="s">
        <v>18</v>
      </c>
      <c r="D7388" t="s">
        <v>29</v>
      </c>
      <c r="E7388" t="s">
        <v>91</v>
      </c>
      <c r="F7388" t="b">
        <v>1</v>
      </c>
      <c r="G7388" t="s">
        <v>47</v>
      </c>
      <c r="H7388" s="1">
        <v>45792.587083333332</v>
      </c>
      <c r="I7388" t="b">
        <v>1</v>
      </c>
      <c r="J7388" t="b">
        <v>0</v>
      </c>
      <c r="K7388" t="s">
        <v>31</v>
      </c>
      <c r="L7388" t="s">
        <v>32</v>
      </c>
      <c r="N7388">
        <v>46</v>
      </c>
      <c r="O7388" t="s">
        <v>6585</v>
      </c>
    </row>
    <row r="7389" spans="1:16" x14ac:dyDescent="0.35">
      <c r="A7389" t="s">
        <v>6907</v>
      </c>
      <c r="B7389" t="s">
        <v>6916</v>
      </c>
      <c r="C7389" t="s">
        <v>7316</v>
      </c>
      <c r="D7389" t="s">
        <v>269</v>
      </c>
      <c r="E7389" t="s">
        <v>91</v>
      </c>
      <c r="F7389" t="b">
        <v>0</v>
      </c>
      <c r="G7389" t="s">
        <v>52</v>
      </c>
      <c r="H7389" s="1">
        <v>45792.669965277782</v>
      </c>
      <c r="I7389" t="b">
        <v>0</v>
      </c>
      <c r="J7389" t="b">
        <v>1</v>
      </c>
      <c r="K7389" t="s">
        <v>31</v>
      </c>
      <c r="L7389" t="s">
        <v>32</v>
      </c>
      <c r="N7389">
        <v>80</v>
      </c>
      <c r="O7389" t="s">
        <v>9254</v>
      </c>
      <c r="P7389" t="s">
        <v>9888</v>
      </c>
    </row>
    <row r="7390" spans="1:16" x14ac:dyDescent="0.35">
      <c r="A7390" t="s">
        <v>6907</v>
      </c>
      <c r="B7390" t="s">
        <v>9889</v>
      </c>
      <c r="C7390" t="s">
        <v>2224</v>
      </c>
      <c r="D7390" t="s">
        <v>36</v>
      </c>
      <c r="E7390" t="s">
        <v>91</v>
      </c>
      <c r="F7390" t="b">
        <v>0</v>
      </c>
      <c r="G7390" t="s">
        <v>52</v>
      </c>
      <c r="H7390" s="1">
        <v>45792.711608796293</v>
      </c>
      <c r="I7390" t="b">
        <v>1</v>
      </c>
      <c r="J7390" t="b">
        <v>0</v>
      </c>
      <c r="K7390" t="s">
        <v>31</v>
      </c>
      <c r="L7390" t="s">
        <v>32</v>
      </c>
      <c r="N7390">
        <v>47.5</v>
      </c>
      <c r="O7390" t="s">
        <v>9890</v>
      </c>
      <c r="P7390" t="s">
        <v>9891</v>
      </c>
    </row>
    <row r="7391" spans="1:16" x14ac:dyDescent="0.35">
      <c r="A7391" t="s">
        <v>6907</v>
      </c>
      <c r="B7391" t="s">
        <v>9892</v>
      </c>
      <c r="C7391" t="s">
        <v>18</v>
      </c>
      <c r="D7391" t="s">
        <v>36</v>
      </c>
      <c r="E7391" t="s">
        <v>91</v>
      </c>
      <c r="F7391" t="b">
        <v>1</v>
      </c>
      <c r="G7391" t="s">
        <v>287</v>
      </c>
      <c r="H7391" s="1">
        <v>45792.716435185182</v>
      </c>
      <c r="I7391" t="b">
        <v>0</v>
      </c>
      <c r="J7391" t="b">
        <v>0</v>
      </c>
      <c r="K7391" t="s">
        <v>287</v>
      </c>
      <c r="L7391" t="s">
        <v>22</v>
      </c>
      <c r="M7391">
        <v>120000</v>
      </c>
      <c r="O7391" t="s">
        <v>9893</v>
      </c>
      <c r="P7391" t="s">
        <v>9894</v>
      </c>
    </row>
    <row r="7392" spans="1:16" x14ac:dyDescent="0.35">
      <c r="A7392" t="s">
        <v>6907</v>
      </c>
      <c r="B7392" t="s">
        <v>9895</v>
      </c>
      <c r="C7392" t="s">
        <v>2720</v>
      </c>
      <c r="D7392" t="s">
        <v>110</v>
      </c>
      <c r="E7392" t="s">
        <v>20</v>
      </c>
      <c r="F7392" t="b">
        <v>0</v>
      </c>
      <c r="G7392" t="s">
        <v>52</v>
      </c>
      <c r="H7392" s="1">
        <v>45792.795011574082</v>
      </c>
      <c r="I7392" t="b">
        <v>1</v>
      </c>
      <c r="J7392" t="b">
        <v>1</v>
      </c>
      <c r="K7392" t="s">
        <v>31</v>
      </c>
      <c r="L7392" t="s">
        <v>22</v>
      </c>
      <c r="M7392">
        <v>168000</v>
      </c>
      <c r="O7392" t="s">
        <v>9896</v>
      </c>
      <c r="P7392" t="s">
        <v>9897</v>
      </c>
    </row>
    <row r="7393" spans="1:16" x14ac:dyDescent="0.35">
      <c r="A7393" t="s">
        <v>6907</v>
      </c>
      <c r="B7393" t="s">
        <v>7734</v>
      </c>
      <c r="C7393" t="s">
        <v>354</v>
      </c>
      <c r="D7393" t="s">
        <v>29</v>
      </c>
      <c r="E7393" t="s">
        <v>20</v>
      </c>
      <c r="F7393" t="b">
        <v>0</v>
      </c>
      <c r="G7393" t="s">
        <v>52</v>
      </c>
      <c r="H7393" s="1">
        <v>45792.795057870368</v>
      </c>
      <c r="I7393" t="b">
        <v>0</v>
      </c>
      <c r="J7393" t="b">
        <v>1</v>
      </c>
      <c r="K7393" t="s">
        <v>31</v>
      </c>
      <c r="L7393" t="s">
        <v>22</v>
      </c>
      <c r="M7393">
        <v>165500</v>
      </c>
      <c r="O7393" t="s">
        <v>1102</v>
      </c>
      <c r="P7393" t="s">
        <v>9898</v>
      </c>
    </row>
    <row r="7394" spans="1:16" x14ac:dyDescent="0.35">
      <c r="A7394" t="s">
        <v>6907</v>
      </c>
      <c r="B7394" t="s">
        <v>9899</v>
      </c>
      <c r="C7394" t="s">
        <v>18</v>
      </c>
      <c r="D7394" t="s">
        <v>110</v>
      </c>
      <c r="E7394" t="s">
        <v>91</v>
      </c>
      <c r="F7394" t="b">
        <v>1</v>
      </c>
      <c r="G7394" t="s">
        <v>171</v>
      </c>
      <c r="H7394" s="1">
        <v>45792.869328703702</v>
      </c>
      <c r="I7394" t="b">
        <v>0</v>
      </c>
      <c r="J7394" t="b">
        <v>1</v>
      </c>
      <c r="K7394" t="s">
        <v>31</v>
      </c>
      <c r="L7394" t="s">
        <v>32</v>
      </c>
      <c r="N7394">
        <v>55</v>
      </c>
      <c r="O7394" t="s">
        <v>9900</v>
      </c>
      <c r="P7394" t="s">
        <v>9901</v>
      </c>
    </row>
    <row r="7395" spans="1:16" x14ac:dyDescent="0.35">
      <c r="A7395" t="s">
        <v>6907</v>
      </c>
      <c r="B7395" t="s">
        <v>8500</v>
      </c>
      <c r="C7395" t="s">
        <v>170</v>
      </c>
      <c r="D7395" t="s">
        <v>36</v>
      </c>
      <c r="E7395" t="s">
        <v>20</v>
      </c>
      <c r="F7395" t="b">
        <v>0</v>
      </c>
      <c r="G7395" t="s">
        <v>52</v>
      </c>
      <c r="H7395" s="1">
        <v>45792.878449074073</v>
      </c>
      <c r="I7395" t="b">
        <v>1</v>
      </c>
      <c r="J7395" t="b">
        <v>1</v>
      </c>
      <c r="K7395" t="s">
        <v>31</v>
      </c>
      <c r="L7395" t="s">
        <v>32</v>
      </c>
      <c r="N7395">
        <v>104.5</v>
      </c>
      <c r="O7395" t="s">
        <v>419</v>
      </c>
      <c r="P7395" t="s">
        <v>9902</v>
      </c>
    </row>
    <row r="7396" spans="1:16" x14ac:dyDescent="0.35">
      <c r="A7396" t="s">
        <v>6907</v>
      </c>
      <c r="B7396" t="s">
        <v>9903</v>
      </c>
      <c r="C7396" t="s">
        <v>9904</v>
      </c>
      <c r="D7396" t="s">
        <v>110</v>
      </c>
      <c r="E7396" t="s">
        <v>436</v>
      </c>
      <c r="F7396" t="b">
        <v>0</v>
      </c>
      <c r="G7396" t="s">
        <v>47</v>
      </c>
      <c r="H7396" s="1">
        <v>45792.878842592603</v>
      </c>
      <c r="I7396" t="b">
        <v>0</v>
      </c>
      <c r="J7396" t="b">
        <v>1</v>
      </c>
      <c r="K7396" t="s">
        <v>31</v>
      </c>
      <c r="L7396" t="s">
        <v>22</v>
      </c>
      <c r="M7396">
        <v>105549</v>
      </c>
      <c r="O7396" t="s">
        <v>9905</v>
      </c>
      <c r="P7396" t="s">
        <v>9906</v>
      </c>
    </row>
    <row r="7397" spans="1:16" x14ac:dyDescent="0.35">
      <c r="A7397" t="s">
        <v>6907</v>
      </c>
      <c r="B7397" t="s">
        <v>9907</v>
      </c>
      <c r="C7397" t="s">
        <v>154</v>
      </c>
      <c r="D7397" t="s">
        <v>36</v>
      </c>
      <c r="E7397" t="s">
        <v>20</v>
      </c>
      <c r="F7397" t="b">
        <v>0</v>
      </c>
      <c r="G7397" t="s">
        <v>43</v>
      </c>
      <c r="H7397" s="1">
        <v>45792.879444444443</v>
      </c>
      <c r="I7397" t="b">
        <v>1</v>
      </c>
      <c r="J7397" t="b">
        <v>1</v>
      </c>
      <c r="K7397" t="s">
        <v>31</v>
      </c>
      <c r="L7397" t="s">
        <v>22</v>
      </c>
      <c r="M7397">
        <v>97330.5</v>
      </c>
      <c r="O7397" t="s">
        <v>1306</v>
      </c>
      <c r="P7397" t="s">
        <v>9908</v>
      </c>
    </row>
    <row r="7398" spans="1:16" x14ac:dyDescent="0.35">
      <c r="A7398" t="s">
        <v>6907</v>
      </c>
      <c r="B7398" t="s">
        <v>9909</v>
      </c>
      <c r="C7398" t="s">
        <v>3882</v>
      </c>
      <c r="D7398" t="s">
        <v>110</v>
      </c>
      <c r="E7398" t="s">
        <v>20</v>
      </c>
      <c r="F7398" t="b">
        <v>0</v>
      </c>
      <c r="G7398" t="s">
        <v>52</v>
      </c>
      <c r="H7398" s="1">
        <v>45792.920057870368</v>
      </c>
      <c r="I7398" t="b">
        <v>0</v>
      </c>
      <c r="J7398" t="b">
        <v>1</v>
      </c>
      <c r="K7398" t="s">
        <v>31</v>
      </c>
      <c r="L7398" t="s">
        <v>22</v>
      </c>
      <c r="M7398">
        <v>95000</v>
      </c>
      <c r="O7398" t="s">
        <v>9585</v>
      </c>
      <c r="P7398" t="s">
        <v>9910</v>
      </c>
    </row>
    <row r="7399" spans="1:16" x14ac:dyDescent="0.35">
      <c r="A7399" t="s">
        <v>6907</v>
      </c>
      <c r="B7399" t="s">
        <v>6907</v>
      </c>
      <c r="C7399" t="s">
        <v>2942</v>
      </c>
      <c r="D7399" t="s">
        <v>110</v>
      </c>
      <c r="E7399" t="s">
        <v>20</v>
      </c>
      <c r="F7399" t="b">
        <v>0</v>
      </c>
      <c r="G7399" t="s">
        <v>47</v>
      </c>
      <c r="H7399" s="1">
        <v>45792.920405092591</v>
      </c>
      <c r="I7399" t="b">
        <v>1</v>
      </c>
      <c r="J7399" t="b">
        <v>1</v>
      </c>
      <c r="K7399" t="s">
        <v>31</v>
      </c>
      <c r="L7399" t="s">
        <v>22</v>
      </c>
      <c r="M7399">
        <v>115000</v>
      </c>
      <c r="O7399" t="s">
        <v>8247</v>
      </c>
      <c r="P7399" t="s">
        <v>8248</v>
      </c>
    </row>
    <row r="7400" spans="1:16" x14ac:dyDescent="0.35">
      <c r="A7400" t="s">
        <v>6907</v>
      </c>
      <c r="B7400" t="s">
        <v>6916</v>
      </c>
      <c r="C7400" t="s">
        <v>6022</v>
      </c>
      <c r="D7400" t="s">
        <v>110</v>
      </c>
      <c r="E7400" t="s">
        <v>20</v>
      </c>
      <c r="F7400" t="b">
        <v>0</v>
      </c>
      <c r="G7400" t="s">
        <v>52</v>
      </c>
      <c r="H7400" s="1">
        <v>45793.086712962962</v>
      </c>
      <c r="I7400" t="b">
        <v>0</v>
      </c>
      <c r="J7400" t="b">
        <v>1</v>
      </c>
      <c r="K7400" t="s">
        <v>31</v>
      </c>
      <c r="L7400" t="s">
        <v>32</v>
      </c>
      <c r="N7400">
        <v>80</v>
      </c>
      <c r="O7400" t="s">
        <v>9254</v>
      </c>
      <c r="P7400" t="s">
        <v>9888</v>
      </c>
    </row>
    <row r="7401" spans="1:16" x14ac:dyDescent="0.35">
      <c r="A7401" t="s">
        <v>6907</v>
      </c>
      <c r="B7401" t="s">
        <v>9911</v>
      </c>
      <c r="C7401" t="s">
        <v>609</v>
      </c>
      <c r="D7401" t="s">
        <v>443</v>
      </c>
      <c r="E7401" t="s">
        <v>20</v>
      </c>
      <c r="F7401" t="b">
        <v>0</v>
      </c>
      <c r="G7401" t="s">
        <v>47</v>
      </c>
      <c r="H7401" s="1">
        <v>45793.252928240741</v>
      </c>
      <c r="I7401" t="b">
        <v>0</v>
      </c>
      <c r="J7401" t="b">
        <v>1</v>
      </c>
      <c r="K7401" t="s">
        <v>31</v>
      </c>
      <c r="L7401" t="s">
        <v>22</v>
      </c>
      <c r="M7401">
        <v>151000</v>
      </c>
      <c r="O7401" t="s">
        <v>518</v>
      </c>
      <c r="P7401" t="s">
        <v>9912</v>
      </c>
    </row>
    <row r="7402" spans="1:16" x14ac:dyDescent="0.35">
      <c r="A7402" t="s">
        <v>6907</v>
      </c>
      <c r="B7402" t="s">
        <v>7215</v>
      </c>
      <c r="C7402" t="s">
        <v>9627</v>
      </c>
      <c r="D7402" t="s">
        <v>443</v>
      </c>
      <c r="E7402" t="s">
        <v>20</v>
      </c>
      <c r="F7402" t="b">
        <v>0</v>
      </c>
      <c r="G7402" t="s">
        <v>43</v>
      </c>
      <c r="H7402" s="1">
        <v>45793.253553240742</v>
      </c>
      <c r="I7402" t="b">
        <v>0</v>
      </c>
      <c r="J7402" t="b">
        <v>1</v>
      </c>
      <c r="K7402" t="s">
        <v>31</v>
      </c>
      <c r="L7402" t="s">
        <v>22</v>
      </c>
      <c r="M7402">
        <v>82500</v>
      </c>
      <c r="O7402" t="s">
        <v>9844</v>
      </c>
      <c r="P7402" t="s">
        <v>9845</v>
      </c>
    </row>
    <row r="7403" spans="1:16" x14ac:dyDescent="0.35">
      <c r="A7403" t="s">
        <v>6907</v>
      </c>
      <c r="B7403" t="s">
        <v>9771</v>
      </c>
      <c r="C7403" t="s">
        <v>3571</v>
      </c>
      <c r="D7403" t="s">
        <v>443</v>
      </c>
      <c r="E7403" t="s">
        <v>20</v>
      </c>
      <c r="F7403" t="b">
        <v>0</v>
      </c>
      <c r="G7403" t="s">
        <v>287</v>
      </c>
      <c r="H7403" s="1">
        <v>45793.257071759261</v>
      </c>
      <c r="I7403" t="b">
        <v>1</v>
      </c>
      <c r="J7403" t="b">
        <v>0</v>
      </c>
      <c r="K7403" t="s">
        <v>287</v>
      </c>
      <c r="L7403" t="s">
        <v>22</v>
      </c>
      <c r="M7403">
        <v>105000</v>
      </c>
      <c r="O7403" t="s">
        <v>9772</v>
      </c>
      <c r="P7403" t="s">
        <v>9773</v>
      </c>
    </row>
    <row r="7404" spans="1:16" x14ac:dyDescent="0.35">
      <c r="A7404" t="s">
        <v>6907</v>
      </c>
      <c r="B7404" t="s">
        <v>6907</v>
      </c>
      <c r="C7404" t="s">
        <v>8922</v>
      </c>
      <c r="D7404" t="s">
        <v>2865</v>
      </c>
      <c r="E7404" t="s">
        <v>20</v>
      </c>
      <c r="F7404" t="b">
        <v>0</v>
      </c>
      <c r="G7404" t="s">
        <v>4150</v>
      </c>
      <c r="H7404" s="1">
        <v>45793.262361111112</v>
      </c>
      <c r="I7404" t="b">
        <v>1</v>
      </c>
      <c r="J7404" t="b">
        <v>0</v>
      </c>
      <c r="K7404" t="s">
        <v>4150</v>
      </c>
      <c r="L7404" t="s">
        <v>22</v>
      </c>
      <c r="M7404">
        <v>150000</v>
      </c>
      <c r="O7404" t="s">
        <v>8923</v>
      </c>
      <c r="P7404" t="s">
        <v>8373</v>
      </c>
    </row>
    <row r="7405" spans="1:16" x14ac:dyDescent="0.35">
      <c r="A7405" t="s">
        <v>6907</v>
      </c>
      <c r="B7405" t="s">
        <v>9913</v>
      </c>
      <c r="C7405" t="s">
        <v>31</v>
      </c>
      <c r="D7405" t="s">
        <v>17438</v>
      </c>
      <c r="E7405" t="s">
        <v>20</v>
      </c>
      <c r="F7405" t="b">
        <v>0</v>
      </c>
      <c r="G7405" t="s">
        <v>52</v>
      </c>
      <c r="H7405" s="1">
        <v>45793.377430555563</v>
      </c>
      <c r="I7405" t="b">
        <v>0</v>
      </c>
      <c r="J7405" t="b">
        <v>1</v>
      </c>
      <c r="K7405" t="s">
        <v>31</v>
      </c>
      <c r="L7405" t="s">
        <v>22</v>
      </c>
      <c r="M7405">
        <v>154000</v>
      </c>
      <c r="O7405" t="s">
        <v>9914</v>
      </c>
      <c r="P7405" t="s">
        <v>251</v>
      </c>
    </row>
    <row r="7406" spans="1:16" x14ac:dyDescent="0.35">
      <c r="A7406" t="s">
        <v>6907</v>
      </c>
      <c r="B7406" t="s">
        <v>7010</v>
      </c>
      <c r="C7406" t="s">
        <v>9834</v>
      </c>
      <c r="D7406" t="s">
        <v>29</v>
      </c>
      <c r="E7406" t="s">
        <v>296</v>
      </c>
      <c r="F7406" t="b">
        <v>0</v>
      </c>
      <c r="G7406" t="s">
        <v>30</v>
      </c>
      <c r="H7406" s="1">
        <v>45793.421180555553</v>
      </c>
      <c r="I7406" t="b">
        <v>0</v>
      </c>
      <c r="J7406" t="b">
        <v>1</v>
      </c>
      <c r="K7406" t="s">
        <v>31</v>
      </c>
      <c r="L7406" t="s">
        <v>22</v>
      </c>
      <c r="M7406">
        <v>135000</v>
      </c>
      <c r="O7406" t="s">
        <v>1225</v>
      </c>
      <c r="P7406" t="s">
        <v>9915</v>
      </c>
    </row>
    <row r="7407" spans="1:16" x14ac:dyDescent="0.35">
      <c r="A7407" t="s">
        <v>6907</v>
      </c>
      <c r="B7407" t="s">
        <v>7673</v>
      </c>
      <c r="C7407" t="s">
        <v>51</v>
      </c>
      <c r="D7407" t="s">
        <v>29</v>
      </c>
      <c r="E7407" t="s">
        <v>20</v>
      </c>
      <c r="F7407" t="b">
        <v>0</v>
      </c>
      <c r="G7407" t="s">
        <v>52</v>
      </c>
      <c r="H7407" s="1">
        <v>45793.502696759257</v>
      </c>
      <c r="I7407" t="b">
        <v>0</v>
      </c>
      <c r="J7407" t="b">
        <v>1</v>
      </c>
      <c r="K7407" t="s">
        <v>31</v>
      </c>
      <c r="L7407" t="s">
        <v>22</v>
      </c>
      <c r="M7407">
        <v>260634</v>
      </c>
      <c r="O7407" t="s">
        <v>725</v>
      </c>
      <c r="P7407" t="s">
        <v>9916</v>
      </c>
    </row>
    <row r="7408" spans="1:16" x14ac:dyDescent="0.35">
      <c r="A7408" t="s">
        <v>6907</v>
      </c>
      <c r="B7408" t="s">
        <v>9917</v>
      </c>
      <c r="C7408" t="s">
        <v>1161</v>
      </c>
      <c r="D7408" t="s">
        <v>36</v>
      </c>
      <c r="E7408" t="s">
        <v>20</v>
      </c>
      <c r="F7408" t="b">
        <v>0</v>
      </c>
      <c r="G7408" t="s">
        <v>47</v>
      </c>
      <c r="H7408" s="1">
        <v>45793.54483796296</v>
      </c>
      <c r="I7408" t="b">
        <v>0</v>
      </c>
      <c r="J7408" t="b">
        <v>1</v>
      </c>
      <c r="K7408" t="s">
        <v>31</v>
      </c>
      <c r="L7408" t="s">
        <v>22</v>
      </c>
      <c r="M7408">
        <v>150000</v>
      </c>
      <c r="O7408" t="s">
        <v>773</v>
      </c>
      <c r="P7408" t="s">
        <v>9918</v>
      </c>
    </row>
    <row r="7409" spans="1:16" x14ac:dyDescent="0.35">
      <c r="A7409" t="s">
        <v>6907</v>
      </c>
      <c r="B7409" t="s">
        <v>9919</v>
      </c>
      <c r="C7409" t="s">
        <v>7761</v>
      </c>
      <c r="D7409" t="s">
        <v>573</v>
      </c>
      <c r="E7409" t="s">
        <v>296</v>
      </c>
      <c r="F7409" t="b">
        <v>0</v>
      </c>
      <c r="G7409" t="s">
        <v>52</v>
      </c>
      <c r="H7409" s="1">
        <v>45793.586053240739</v>
      </c>
      <c r="I7409" t="b">
        <v>0</v>
      </c>
      <c r="J7409" t="b">
        <v>1</v>
      </c>
      <c r="K7409" t="s">
        <v>31</v>
      </c>
      <c r="L7409" t="s">
        <v>32</v>
      </c>
      <c r="N7409">
        <v>39.810001373291023</v>
      </c>
      <c r="O7409" t="s">
        <v>1225</v>
      </c>
      <c r="P7409" t="s">
        <v>9915</v>
      </c>
    </row>
    <row r="7410" spans="1:16" x14ac:dyDescent="0.35">
      <c r="A7410" t="s">
        <v>6907</v>
      </c>
      <c r="B7410" t="s">
        <v>9920</v>
      </c>
      <c r="C7410" t="s">
        <v>8497</v>
      </c>
      <c r="D7410" t="s">
        <v>573</v>
      </c>
      <c r="E7410" t="s">
        <v>20</v>
      </c>
      <c r="F7410" t="b">
        <v>0</v>
      </c>
      <c r="G7410" t="s">
        <v>43</v>
      </c>
      <c r="H7410" s="1">
        <v>45793.586886574078</v>
      </c>
      <c r="I7410" t="b">
        <v>0</v>
      </c>
      <c r="J7410" t="b">
        <v>1</v>
      </c>
      <c r="K7410" t="s">
        <v>31</v>
      </c>
      <c r="L7410" t="s">
        <v>32</v>
      </c>
      <c r="N7410">
        <v>56.145000457763672</v>
      </c>
      <c r="O7410" t="s">
        <v>1324</v>
      </c>
      <c r="P7410" t="s">
        <v>7830</v>
      </c>
    </row>
    <row r="7411" spans="1:16" x14ac:dyDescent="0.35">
      <c r="A7411" t="s">
        <v>6907</v>
      </c>
      <c r="B7411" t="s">
        <v>9921</v>
      </c>
      <c r="C7411" t="s">
        <v>5914</v>
      </c>
      <c r="D7411" t="s">
        <v>29</v>
      </c>
      <c r="E7411" t="s">
        <v>204</v>
      </c>
      <c r="F7411" t="b">
        <v>0</v>
      </c>
      <c r="G7411" t="s">
        <v>52</v>
      </c>
      <c r="H7411" s="1">
        <v>45793.627511574072</v>
      </c>
      <c r="I7411" t="b">
        <v>0</v>
      </c>
      <c r="J7411" t="b">
        <v>0</v>
      </c>
      <c r="K7411" t="s">
        <v>31</v>
      </c>
      <c r="L7411" t="s">
        <v>32</v>
      </c>
      <c r="N7411">
        <v>20</v>
      </c>
      <c r="O7411" t="s">
        <v>9922</v>
      </c>
      <c r="P7411" t="s">
        <v>9923</v>
      </c>
    </row>
    <row r="7412" spans="1:16" x14ac:dyDescent="0.35">
      <c r="A7412" t="s">
        <v>6907</v>
      </c>
      <c r="B7412" t="s">
        <v>7062</v>
      </c>
      <c r="C7412" t="s">
        <v>8336</v>
      </c>
      <c r="D7412" t="s">
        <v>269</v>
      </c>
      <c r="E7412" t="s">
        <v>20</v>
      </c>
      <c r="F7412" t="b">
        <v>0</v>
      </c>
      <c r="G7412" t="s">
        <v>52</v>
      </c>
      <c r="H7412" s="1">
        <v>45793.669131944444</v>
      </c>
      <c r="I7412" t="b">
        <v>1</v>
      </c>
      <c r="J7412" t="b">
        <v>0</v>
      </c>
      <c r="K7412" t="s">
        <v>31</v>
      </c>
      <c r="L7412" t="s">
        <v>32</v>
      </c>
      <c r="N7412">
        <v>65</v>
      </c>
      <c r="O7412" t="s">
        <v>9924</v>
      </c>
      <c r="P7412" t="s">
        <v>9925</v>
      </c>
    </row>
    <row r="7413" spans="1:16" x14ac:dyDescent="0.35">
      <c r="A7413" t="s">
        <v>6907</v>
      </c>
      <c r="B7413" t="s">
        <v>9926</v>
      </c>
      <c r="C7413" t="s">
        <v>9927</v>
      </c>
      <c r="D7413" t="s">
        <v>36</v>
      </c>
      <c r="E7413" t="s">
        <v>20</v>
      </c>
      <c r="F7413" t="b">
        <v>0</v>
      </c>
      <c r="G7413" t="s">
        <v>43</v>
      </c>
      <c r="H7413" s="1">
        <v>45793.712071759262</v>
      </c>
      <c r="I7413" t="b">
        <v>0</v>
      </c>
      <c r="J7413" t="b">
        <v>0</v>
      </c>
      <c r="K7413" t="s">
        <v>31</v>
      </c>
      <c r="L7413" t="s">
        <v>22</v>
      </c>
      <c r="M7413">
        <v>150000</v>
      </c>
      <c r="O7413" t="s">
        <v>9928</v>
      </c>
      <c r="P7413" t="s">
        <v>9929</v>
      </c>
    </row>
    <row r="7414" spans="1:16" x14ac:dyDescent="0.35">
      <c r="A7414" t="s">
        <v>6907</v>
      </c>
      <c r="B7414" t="s">
        <v>9930</v>
      </c>
      <c r="C7414" t="s">
        <v>8749</v>
      </c>
      <c r="D7414" t="s">
        <v>573</v>
      </c>
      <c r="E7414" t="s">
        <v>20</v>
      </c>
      <c r="F7414" t="b">
        <v>0</v>
      </c>
      <c r="G7414" t="s">
        <v>52</v>
      </c>
      <c r="H7414" s="1">
        <v>45793.835810185177</v>
      </c>
      <c r="I7414" t="b">
        <v>0</v>
      </c>
      <c r="J7414" t="b">
        <v>1</v>
      </c>
      <c r="K7414" t="s">
        <v>31</v>
      </c>
      <c r="L7414" t="s">
        <v>32</v>
      </c>
      <c r="N7414">
        <v>61.159996032714837</v>
      </c>
      <c r="O7414" t="s">
        <v>332</v>
      </c>
      <c r="P7414" t="s">
        <v>232</v>
      </c>
    </row>
    <row r="7415" spans="1:16" x14ac:dyDescent="0.35">
      <c r="A7415" t="s">
        <v>6907</v>
      </c>
      <c r="B7415" t="s">
        <v>8555</v>
      </c>
      <c r="C7415" t="s">
        <v>8828</v>
      </c>
      <c r="D7415" t="s">
        <v>573</v>
      </c>
      <c r="E7415" t="s">
        <v>20</v>
      </c>
      <c r="F7415" t="b">
        <v>0</v>
      </c>
      <c r="G7415" t="s">
        <v>52</v>
      </c>
      <c r="H7415" s="1">
        <v>45793.835844907408</v>
      </c>
      <c r="I7415" t="b">
        <v>0</v>
      </c>
      <c r="J7415" t="b">
        <v>0</v>
      </c>
      <c r="K7415" t="s">
        <v>31</v>
      </c>
      <c r="L7415" t="s">
        <v>32</v>
      </c>
      <c r="N7415">
        <v>45.745002746582031</v>
      </c>
      <c r="O7415" t="s">
        <v>8515</v>
      </c>
      <c r="P7415" t="s">
        <v>8556</v>
      </c>
    </row>
    <row r="7416" spans="1:16" x14ac:dyDescent="0.35">
      <c r="A7416" t="s">
        <v>6907</v>
      </c>
      <c r="B7416" t="s">
        <v>9931</v>
      </c>
      <c r="C7416" t="s">
        <v>3858</v>
      </c>
      <c r="D7416" t="s">
        <v>36</v>
      </c>
      <c r="E7416" t="s">
        <v>20</v>
      </c>
      <c r="F7416" t="b">
        <v>0</v>
      </c>
      <c r="G7416" t="s">
        <v>52</v>
      </c>
      <c r="H7416" s="1">
        <v>45793.836134259262</v>
      </c>
      <c r="I7416" t="b">
        <v>0</v>
      </c>
      <c r="J7416" t="b">
        <v>1</v>
      </c>
      <c r="K7416" t="s">
        <v>31</v>
      </c>
      <c r="L7416" t="s">
        <v>22</v>
      </c>
      <c r="M7416">
        <v>128000</v>
      </c>
      <c r="O7416" t="s">
        <v>9932</v>
      </c>
      <c r="P7416" t="s">
        <v>9933</v>
      </c>
    </row>
    <row r="7417" spans="1:16" x14ac:dyDescent="0.35">
      <c r="A7417" t="s">
        <v>6907</v>
      </c>
      <c r="B7417" t="s">
        <v>9934</v>
      </c>
      <c r="C7417" t="s">
        <v>1182</v>
      </c>
      <c r="D7417" t="s">
        <v>36</v>
      </c>
      <c r="E7417" t="s">
        <v>20</v>
      </c>
      <c r="F7417" t="b">
        <v>0</v>
      </c>
      <c r="G7417" t="s">
        <v>171</v>
      </c>
      <c r="H7417" s="1">
        <v>45793.87431712963</v>
      </c>
      <c r="I7417" t="b">
        <v>0</v>
      </c>
      <c r="J7417" t="b">
        <v>0</v>
      </c>
      <c r="K7417" t="s">
        <v>31</v>
      </c>
      <c r="L7417" t="s">
        <v>32</v>
      </c>
      <c r="N7417">
        <v>56.5</v>
      </c>
      <c r="O7417" t="s">
        <v>33</v>
      </c>
      <c r="P7417" t="s">
        <v>3981</v>
      </c>
    </row>
    <row r="7418" spans="1:16" x14ac:dyDescent="0.35">
      <c r="A7418" t="s">
        <v>6907</v>
      </c>
      <c r="B7418" t="s">
        <v>9935</v>
      </c>
      <c r="C7418" t="s">
        <v>628</v>
      </c>
      <c r="D7418" t="s">
        <v>110</v>
      </c>
      <c r="E7418" t="s">
        <v>20</v>
      </c>
      <c r="F7418" t="b">
        <v>0</v>
      </c>
      <c r="G7418" t="s">
        <v>52</v>
      </c>
      <c r="H7418" s="1">
        <v>45793.919131944444</v>
      </c>
      <c r="I7418" t="b">
        <v>0</v>
      </c>
      <c r="J7418" t="b">
        <v>1</v>
      </c>
      <c r="K7418" t="s">
        <v>31</v>
      </c>
      <c r="L7418" t="s">
        <v>22</v>
      </c>
      <c r="M7418">
        <v>162500</v>
      </c>
      <c r="O7418" t="s">
        <v>4905</v>
      </c>
      <c r="P7418" t="s">
        <v>9936</v>
      </c>
    </row>
    <row r="7419" spans="1:16" x14ac:dyDescent="0.35">
      <c r="A7419" t="s">
        <v>6907</v>
      </c>
      <c r="B7419" t="s">
        <v>9937</v>
      </c>
      <c r="C7419" t="s">
        <v>31</v>
      </c>
      <c r="D7419" t="s">
        <v>36</v>
      </c>
      <c r="E7419" t="s">
        <v>20</v>
      </c>
      <c r="F7419" t="b">
        <v>0</v>
      </c>
      <c r="G7419" t="s">
        <v>52</v>
      </c>
      <c r="H7419" s="1">
        <v>45793.919363425928</v>
      </c>
      <c r="I7419" t="b">
        <v>1</v>
      </c>
      <c r="J7419" t="b">
        <v>0</v>
      </c>
      <c r="K7419" t="s">
        <v>31</v>
      </c>
      <c r="L7419" t="s">
        <v>32</v>
      </c>
      <c r="N7419">
        <v>57.5</v>
      </c>
      <c r="O7419" t="s">
        <v>7459</v>
      </c>
      <c r="P7419" t="s">
        <v>9938</v>
      </c>
    </row>
    <row r="7420" spans="1:16" x14ac:dyDescent="0.35">
      <c r="A7420" t="s">
        <v>6907</v>
      </c>
      <c r="B7420" t="s">
        <v>6916</v>
      </c>
      <c r="C7420" t="s">
        <v>257</v>
      </c>
      <c r="D7420" t="s">
        <v>110</v>
      </c>
      <c r="E7420" t="s">
        <v>20</v>
      </c>
      <c r="F7420" t="b">
        <v>0</v>
      </c>
      <c r="G7420" t="s">
        <v>52</v>
      </c>
      <c r="H7420" s="1">
        <v>45793.960821759261</v>
      </c>
      <c r="I7420" t="b">
        <v>0</v>
      </c>
      <c r="J7420" t="b">
        <v>1</v>
      </c>
      <c r="K7420" t="s">
        <v>31</v>
      </c>
      <c r="L7420" t="s">
        <v>22</v>
      </c>
      <c r="M7420">
        <v>162231.5</v>
      </c>
      <c r="O7420" t="s">
        <v>9939</v>
      </c>
    </row>
    <row r="7421" spans="1:16" x14ac:dyDescent="0.35">
      <c r="A7421" t="s">
        <v>6907</v>
      </c>
      <c r="B7421" t="s">
        <v>9940</v>
      </c>
      <c r="C7421" t="s">
        <v>8384</v>
      </c>
      <c r="D7421" t="s">
        <v>110</v>
      </c>
      <c r="E7421" t="s">
        <v>20</v>
      </c>
      <c r="F7421" t="b">
        <v>0</v>
      </c>
      <c r="G7421" t="s">
        <v>43</v>
      </c>
      <c r="H7421" s="1">
        <v>45793.961944444447</v>
      </c>
      <c r="I7421" t="b">
        <v>0</v>
      </c>
      <c r="J7421" t="b">
        <v>1</v>
      </c>
      <c r="K7421" t="s">
        <v>31</v>
      </c>
      <c r="L7421" t="s">
        <v>22</v>
      </c>
      <c r="M7421">
        <v>135880</v>
      </c>
      <c r="O7421" t="s">
        <v>2991</v>
      </c>
      <c r="P7421" t="s">
        <v>9941</v>
      </c>
    </row>
    <row r="7422" spans="1:16" x14ac:dyDescent="0.35">
      <c r="A7422" t="s">
        <v>6907</v>
      </c>
      <c r="B7422" t="s">
        <v>9942</v>
      </c>
      <c r="C7422" t="s">
        <v>9943</v>
      </c>
      <c r="D7422" t="s">
        <v>36</v>
      </c>
      <c r="E7422" t="s">
        <v>20</v>
      </c>
      <c r="F7422" t="b">
        <v>0</v>
      </c>
      <c r="G7422" t="s">
        <v>43</v>
      </c>
      <c r="H7422" s="1">
        <v>45793.962071759262</v>
      </c>
      <c r="I7422" t="b">
        <v>0</v>
      </c>
      <c r="J7422" t="b">
        <v>0</v>
      </c>
      <c r="K7422" t="s">
        <v>31</v>
      </c>
      <c r="L7422" t="s">
        <v>22</v>
      </c>
      <c r="M7422">
        <v>93670</v>
      </c>
      <c r="O7422" t="s">
        <v>2874</v>
      </c>
      <c r="P7422" t="s">
        <v>917</v>
      </c>
    </row>
    <row r="7423" spans="1:16" x14ac:dyDescent="0.35">
      <c r="A7423" t="s">
        <v>6907</v>
      </c>
      <c r="B7423" t="s">
        <v>9944</v>
      </c>
      <c r="C7423" t="s">
        <v>193</v>
      </c>
      <c r="D7423" t="s">
        <v>974</v>
      </c>
      <c r="E7423" t="s">
        <v>20</v>
      </c>
      <c r="F7423" t="b">
        <v>0</v>
      </c>
      <c r="G7423" t="s">
        <v>52</v>
      </c>
      <c r="H7423" s="1">
        <v>45794.002465277779</v>
      </c>
      <c r="I7423" t="b">
        <v>0</v>
      </c>
      <c r="J7423" t="b">
        <v>0</v>
      </c>
      <c r="K7423" t="s">
        <v>31</v>
      </c>
      <c r="L7423" t="s">
        <v>22</v>
      </c>
      <c r="M7423">
        <v>187008</v>
      </c>
      <c r="O7423" t="s">
        <v>9945</v>
      </c>
      <c r="P7423" t="s">
        <v>9946</v>
      </c>
    </row>
    <row r="7424" spans="1:16" x14ac:dyDescent="0.35">
      <c r="A7424" t="s">
        <v>6907</v>
      </c>
      <c r="B7424" t="s">
        <v>7415</v>
      </c>
      <c r="C7424" t="s">
        <v>18</v>
      </c>
      <c r="D7424" t="s">
        <v>17445</v>
      </c>
      <c r="E7424" t="s">
        <v>20</v>
      </c>
      <c r="F7424" t="b">
        <v>1</v>
      </c>
      <c r="G7424" t="s">
        <v>2280</v>
      </c>
      <c r="H7424" s="1">
        <v>45794.277187500003</v>
      </c>
      <c r="I7424" t="b">
        <v>0</v>
      </c>
      <c r="J7424" t="b">
        <v>1</v>
      </c>
      <c r="K7424" t="s">
        <v>2280</v>
      </c>
      <c r="L7424" t="s">
        <v>22</v>
      </c>
      <c r="M7424">
        <v>87200</v>
      </c>
      <c r="O7424" t="s">
        <v>2249</v>
      </c>
      <c r="P7424" t="s">
        <v>9465</v>
      </c>
    </row>
    <row r="7425" spans="1:16" x14ac:dyDescent="0.35">
      <c r="A7425" t="s">
        <v>6907</v>
      </c>
      <c r="B7425" t="s">
        <v>7292</v>
      </c>
      <c r="C7425" t="s">
        <v>537</v>
      </c>
      <c r="D7425" t="s">
        <v>29</v>
      </c>
      <c r="E7425" t="s">
        <v>20</v>
      </c>
      <c r="F7425" t="b">
        <v>0</v>
      </c>
      <c r="G7425" t="s">
        <v>171</v>
      </c>
      <c r="H7425" s="1">
        <v>45794.281574074077</v>
      </c>
      <c r="I7425" t="b">
        <v>0</v>
      </c>
      <c r="J7425" t="b">
        <v>1</v>
      </c>
      <c r="K7425" t="s">
        <v>31</v>
      </c>
      <c r="L7425" t="s">
        <v>22</v>
      </c>
      <c r="M7425">
        <v>180000</v>
      </c>
      <c r="O7425" t="s">
        <v>7905</v>
      </c>
      <c r="P7425" t="s">
        <v>7504</v>
      </c>
    </row>
    <row r="7426" spans="1:16" x14ac:dyDescent="0.35">
      <c r="A7426" t="s">
        <v>6907</v>
      </c>
      <c r="B7426" t="s">
        <v>9150</v>
      </c>
      <c r="C7426" t="s">
        <v>1734</v>
      </c>
      <c r="D7426" t="s">
        <v>110</v>
      </c>
      <c r="E7426" t="s">
        <v>20</v>
      </c>
      <c r="F7426" t="b">
        <v>0</v>
      </c>
      <c r="G7426" t="s">
        <v>171</v>
      </c>
      <c r="H7426" s="1">
        <v>45794.281574074077</v>
      </c>
      <c r="I7426" t="b">
        <v>0</v>
      </c>
      <c r="J7426" t="b">
        <v>0</v>
      </c>
      <c r="K7426" t="s">
        <v>31</v>
      </c>
      <c r="L7426" t="s">
        <v>22</v>
      </c>
      <c r="M7426">
        <v>125000</v>
      </c>
      <c r="O7426" t="s">
        <v>9151</v>
      </c>
      <c r="P7426" t="s">
        <v>9152</v>
      </c>
    </row>
    <row r="7427" spans="1:16" x14ac:dyDescent="0.35">
      <c r="A7427" t="s">
        <v>6907</v>
      </c>
      <c r="B7427" t="s">
        <v>9947</v>
      </c>
      <c r="C7427" t="s">
        <v>154</v>
      </c>
      <c r="D7427" t="s">
        <v>573</v>
      </c>
      <c r="E7427" t="s">
        <v>20</v>
      </c>
      <c r="F7427" t="b">
        <v>0</v>
      </c>
      <c r="G7427" t="s">
        <v>52</v>
      </c>
      <c r="H7427" s="1">
        <v>45794.337581018517</v>
      </c>
      <c r="I7427" t="b">
        <v>0</v>
      </c>
      <c r="J7427" t="b">
        <v>1</v>
      </c>
      <c r="K7427" t="s">
        <v>31</v>
      </c>
      <c r="L7427" t="s">
        <v>32</v>
      </c>
      <c r="N7427">
        <v>54.420001983642578</v>
      </c>
      <c r="O7427" t="s">
        <v>9948</v>
      </c>
      <c r="P7427" t="s">
        <v>9949</v>
      </c>
    </row>
    <row r="7428" spans="1:16" x14ac:dyDescent="0.35">
      <c r="A7428" t="s">
        <v>6907</v>
      </c>
      <c r="B7428" t="s">
        <v>9950</v>
      </c>
      <c r="C7428" t="s">
        <v>1161</v>
      </c>
      <c r="D7428" t="s">
        <v>573</v>
      </c>
      <c r="E7428" t="s">
        <v>20</v>
      </c>
      <c r="F7428" t="b">
        <v>0</v>
      </c>
      <c r="G7428" t="s">
        <v>52</v>
      </c>
      <c r="H7428" s="1">
        <v>45794.33761574074</v>
      </c>
      <c r="I7428" t="b">
        <v>1</v>
      </c>
      <c r="J7428" t="b">
        <v>1</v>
      </c>
      <c r="K7428" t="s">
        <v>31</v>
      </c>
      <c r="L7428" t="s">
        <v>32</v>
      </c>
      <c r="N7428">
        <v>45.654998779296882</v>
      </c>
      <c r="O7428" t="s">
        <v>9951</v>
      </c>
      <c r="P7428" t="s">
        <v>9952</v>
      </c>
    </row>
    <row r="7429" spans="1:16" x14ac:dyDescent="0.35">
      <c r="A7429" t="s">
        <v>6907</v>
      </c>
      <c r="B7429" t="s">
        <v>9953</v>
      </c>
      <c r="C7429" t="s">
        <v>182</v>
      </c>
      <c r="D7429" t="s">
        <v>443</v>
      </c>
      <c r="E7429" t="s">
        <v>20</v>
      </c>
      <c r="F7429" t="b">
        <v>0</v>
      </c>
      <c r="G7429" t="s">
        <v>52</v>
      </c>
      <c r="H7429" s="1">
        <v>45794.379606481481</v>
      </c>
      <c r="I7429" t="b">
        <v>0</v>
      </c>
      <c r="J7429" t="b">
        <v>1</v>
      </c>
      <c r="K7429" t="s">
        <v>31</v>
      </c>
      <c r="L7429" t="s">
        <v>22</v>
      </c>
      <c r="M7429">
        <v>170000</v>
      </c>
      <c r="O7429" t="s">
        <v>3252</v>
      </c>
      <c r="P7429" t="s">
        <v>9954</v>
      </c>
    </row>
    <row r="7430" spans="1:16" x14ac:dyDescent="0.35">
      <c r="A7430" t="s">
        <v>6907</v>
      </c>
      <c r="B7430" t="s">
        <v>9955</v>
      </c>
      <c r="C7430" t="s">
        <v>4389</v>
      </c>
      <c r="D7430" t="s">
        <v>36</v>
      </c>
      <c r="E7430" t="s">
        <v>20</v>
      </c>
      <c r="F7430" t="b">
        <v>0</v>
      </c>
      <c r="G7430" t="s">
        <v>47</v>
      </c>
      <c r="H7430" s="1">
        <v>45794.38</v>
      </c>
      <c r="I7430" t="b">
        <v>0</v>
      </c>
      <c r="J7430" t="b">
        <v>1</v>
      </c>
      <c r="K7430" t="s">
        <v>31</v>
      </c>
      <c r="L7430" t="s">
        <v>22</v>
      </c>
      <c r="M7430">
        <v>122500</v>
      </c>
      <c r="O7430" t="s">
        <v>9956</v>
      </c>
      <c r="P7430" t="s">
        <v>9957</v>
      </c>
    </row>
    <row r="7431" spans="1:16" x14ac:dyDescent="0.35">
      <c r="A7431" t="s">
        <v>6907</v>
      </c>
      <c r="B7431" t="s">
        <v>7623</v>
      </c>
      <c r="C7431" t="s">
        <v>9958</v>
      </c>
      <c r="D7431" t="s">
        <v>29</v>
      </c>
      <c r="E7431" t="s">
        <v>20</v>
      </c>
      <c r="F7431" t="b">
        <v>0</v>
      </c>
      <c r="G7431" t="s">
        <v>52</v>
      </c>
      <c r="H7431" s="1">
        <v>45794.546226851853</v>
      </c>
      <c r="I7431" t="b">
        <v>0</v>
      </c>
      <c r="J7431" t="b">
        <v>0</v>
      </c>
      <c r="K7431" t="s">
        <v>31</v>
      </c>
      <c r="L7431" t="s">
        <v>22</v>
      </c>
      <c r="M7431">
        <v>200000</v>
      </c>
      <c r="O7431" t="s">
        <v>6798</v>
      </c>
      <c r="P7431" t="s">
        <v>9959</v>
      </c>
    </row>
    <row r="7432" spans="1:16" x14ac:dyDescent="0.35">
      <c r="A7432" t="s">
        <v>6907</v>
      </c>
      <c r="B7432" t="s">
        <v>9960</v>
      </c>
      <c r="C7432" t="s">
        <v>2224</v>
      </c>
      <c r="D7432" t="s">
        <v>36</v>
      </c>
      <c r="E7432" t="s">
        <v>91</v>
      </c>
      <c r="F7432" t="b">
        <v>0</v>
      </c>
      <c r="G7432" t="s">
        <v>52</v>
      </c>
      <c r="H7432" s="1">
        <v>45794.587893518517</v>
      </c>
      <c r="I7432" t="b">
        <v>1</v>
      </c>
      <c r="J7432" t="b">
        <v>0</v>
      </c>
      <c r="K7432" t="s">
        <v>31</v>
      </c>
      <c r="L7432" t="s">
        <v>32</v>
      </c>
      <c r="N7432">
        <v>47.5</v>
      </c>
      <c r="O7432" t="s">
        <v>9890</v>
      </c>
      <c r="P7432" t="s">
        <v>9891</v>
      </c>
    </row>
    <row r="7433" spans="1:16" x14ac:dyDescent="0.35">
      <c r="A7433" t="s">
        <v>6907</v>
      </c>
      <c r="B7433" t="s">
        <v>9493</v>
      </c>
      <c r="C7433" t="s">
        <v>6338</v>
      </c>
      <c r="D7433" t="s">
        <v>36</v>
      </c>
      <c r="E7433" t="s">
        <v>20</v>
      </c>
      <c r="F7433" t="b">
        <v>0</v>
      </c>
      <c r="G7433" t="s">
        <v>47</v>
      </c>
      <c r="H7433" s="1">
        <v>45794.625381944446</v>
      </c>
      <c r="I7433" t="b">
        <v>0</v>
      </c>
      <c r="J7433" t="b">
        <v>0</v>
      </c>
      <c r="K7433" t="s">
        <v>31</v>
      </c>
      <c r="L7433" t="s">
        <v>32</v>
      </c>
      <c r="N7433">
        <v>48</v>
      </c>
      <c r="O7433" t="s">
        <v>48</v>
      </c>
      <c r="P7433" t="s">
        <v>4840</v>
      </c>
    </row>
    <row r="7434" spans="1:16" x14ac:dyDescent="0.35">
      <c r="A7434" t="s">
        <v>6907</v>
      </c>
      <c r="B7434" t="s">
        <v>9961</v>
      </c>
      <c r="C7434" t="s">
        <v>537</v>
      </c>
      <c r="D7434" t="s">
        <v>110</v>
      </c>
      <c r="E7434" t="s">
        <v>20</v>
      </c>
      <c r="F7434" t="b">
        <v>0</v>
      </c>
      <c r="G7434" t="s">
        <v>52</v>
      </c>
      <c r="H7434" s="1">
        <v>45794.671296296299</v>
      </c>
      <c r="I7434" t="b">
        <v>1</v>
      </c>
      <c r="J7434" t="b">
        <v>1</v>
      </c>
      <c r="K7434" t="s">
        <v>31</v>
      </c>
      <c r="L7434" t="s">
        <v>32</v>
      </c>
      <c r="N7434">
        <v>53</v>
      </c>
      <c r="O7434" t="s">
        <v>9962</v>
      </c>
      <c r="P7434" t="s">
        <v>3981</v>
      </c>
    </row>
    <row r="7435" spans="1:16" x14ac:dyDescent="0.35">
      <c r="A7435" t="s">
        <v>6907</v>
      </c>
      <c r="B7435" t="s">
        <v>7010</v>
      </c>
      <c r="C7435" t="s">
        <v>609</v>
      </c>
      <c r="D7435" t="s">
        <v>974</v>
      </c>
      <c r="E7435" t="s">
        <v>20</v>
      </c>
      <c r="F7435" t="b">
        <v>0</v>
      </c>
      <c r="G7435" t="s">
        <v>43</v>
      </c>
      <c r="H7435" s="1">
        <v>45795.005393518521</v>
      </c>
      <c r="I7435" t="b">
        <v>1</v>
      </c>
      <c r="J7435" t="b">
        <v>0</v>
      </c>
      <c r="K7435" t="s">
        <v>31</v>
      </c>
      <c r="L7435" t="s">
        <v>22</v>
      </c>
      <c r="M7435">
        <v>88582</v>
      </c>
      <c r="O7435" t="s">
        <v>9963</v>
      </c>
      <c r="P7435" t="s">
        <v>9964</v>
      </c>
    </row>
    <row r="7436" spans="1:16" x14ac:dyDescent="0.35">
      <c r="A7436" t="s">
        <v>6907</v>
      </c>
      <c r="B7436" t="s">
        <v>9965</v>
      </c>
      <c r="C7436" t="s">
        <v>5760</v>
      </c>
      <c r="D7436" t="s">
        <v>974</v>
      </c>
      <c r="E7436" t="s">
        <v>20</v>
      </c>
      <c r="F7436" t="b">
        <v>0</v>
      </c>
      <c r="G7436" t="s">
        <v>43</v>
      </c>
      <c r="H7436" s="1">
        <v>45795.005416666667</v>
      </c>
      <c r="I7436" t="b">
        <v>0</v>
      </c>
      <c r="J7436" t="b">
        <v>0</v>
      </c>
      <c r="K7436" t="s">
        <v>31</v>
      </c>
      <c r="L7436" t="s">
        <v>22</v>
      </c>
      <c r="M7436">
        <v>147637.5</v>
      </c>
      <c r="O7436" t="s">
        <v>8259</v>
      </c>
      <c r="P7436" t="s">
        <v>9966</v>
      </c>
    </row>
    <row r="7437" spans="1:16" x14ac:dyDescent="0.35">
      <c r="A7437" t="s">
        <v>6907</v>
      </c>
      <c r="B7437" t="s">
        <v>9967</v>
      </c>
      <c r="C7437" t="s">
        <v>170</v>
      </c>
      <c r="D7437" t="s">
        <v>36</v>
      </c>
      <c r="E7437" t="s">
        <v>91</v>
      </c>
      <c r="F7437" t="b">
        <v>0</v>
      </c>
      <c r="G7437" t="s">
        <v>52</v>
      </c>
      <c r="H7437" s="1">
        <v>45795.129629629628</v>
      </c>
      <c r="I7437" t="b">
        <v>1</v>
      </c>
      <c r="J7437" t="b">
        <v>0</v>
      </c>
      <c r="K7437" t="s">
        <v>31</v>
      </c>
      <c r="L7437" t="s">
        <v>32</v>
      </c>
      <c r="N7437">
        <v>77.5</v>
      </c>
      <c r="O7437" t="s">
        <v>747</v>
      </c>
      <c r="P7437" t="s">
        <v>9968</v>
      </c>
    </row>
    <row r="7438" spans="1:16" x14ac:dyDescent="0.35">
      <c r="A7438" t="s">
        <v>6907</v>
      </c>
      <c r="B7438" t="s">
        <v>7010</v>
      </c>
      <c r="C7438" t="s">
        <v>3587</v>
      </c>
      <c r="D7438" t="s">
        <v>17445</v>
      </c>
      <c r="E7438" t="s">
        <v>20</v>
      </c>
      <c r="F7438" t="b">
        <v>0</v>
      </c>
      <c r="G7438" t="s">
        <v>68</v>
      </c>
      <c r="H7438" s="1">
        <v>45795.252569444441</v>
      </c>
      <c r="I7438" t="b">
        <v>0</v>
      </c>
      <c r="J7438" t="b">
        <v>1</v>
      </c>
      <c r="K7438" t="s">
        <v>31</v>
      </c>
      <c r="L7438" t="s">
        <v>22</v>
      </c>
      <c r="M7438">
        <v>147826.5</v>
      </c>
      <c r="O7438" t="s">
        <v>9595</v>
      </c>
      <c r="P7438" t="s">
        <v>9596</v>
      </c>
    </row>
    <row r="7439" spans="1:16" x14ac:dyDescent="0.35">
      <c r="A7439" t="s">
        <v>6907</v>
      </c>
      <c r="B7439" t="s">
        <v>9931</v>
      </c>
      <c r="C7439" t="s">
        <v>3858</v>
      </c>
      <c r="D7439" t="s">
        <v>29</v>
      </c>
      <c r="E7439" t="s">
        <v>20</v>
      </c>
      <c r="F7439" t="b">
        <v>0</v>
      </c>
      <c r="G7439" t="s">
        <v>68</v>
      </c>
      <c r="H7439" s="1">
        <v>45795.252569444441</v>
      </c>
      <c r="I7439" t="b">
        <v>0</v>
      </c>
      <c r="J7439" t="b">
        <v>1</v>
      </c>
      <c r="K7439" t="s">
        <v>31</v>
      </c>
      <c r="L7439" t="s">
        <v>22</v>
      </c>
      <c r="M7439">
        <v>128000</v>
      </c>
      <c r="O7439" t="s">
        <v>9932</v>
      </c>
      <c r="P7439" t="s">
        <v>9933</v>
      </c>
    </row>
    <row r="7440" spans="1:16" x14ac:dyDescent="0.35">
      <c r="A7440" t="s">
        <v>6907</v>
      </c>
      <c r="B7440" t="s">
        <v>7415</v>
      </c>
      <c r="C7440" t="s">
        <v>1188</v>
      </c>
      <c r="D7440" t="s">
        <v>110</v>
      </c>
      <c r="E7440" t="s">
        <v>20</v>
      </c>
      <c r="F7440" t="b">
        <v>0</v>
      </c>
      <c r="G7440" t="s">
        <v>47</v>
      </c>
      <c r="H7440" s="1">
        <v>45795.254976851851</v>
      </c>
      <c r="I7440" t="b">
        <v>0</v>
      </c>
      <c r="J7440" t="b">
        <v>1</v>
      </c>
      <c r="K7440" t="s">
        <v>31</v>
      </c>
      <c r="L7440" t="s">
        <v>22</v>
      </c>
      <c r="M7440">
        <v>117000</v>
      </c>
      <c r="O7440" t="s">
        <v>3453</v>
      </c>
      <c r="P7440" t="s">
        <v>9969</v>
      </c>
    </row>
    <row r="7441" spans="1:16" x14ac:dyDescent="0.35">
      <c r="A7441" t="s">
        <v>6907</v>
      </c>
      <c r="B7441" t="s">
        <v>7010</v>
      </c>
      <c r="C7441" t="s">
        <v>7244</v>
      </c>
      <c r="D7441" t="s">
        <v>29</v>
      </c>
      <c r="E7441" t="s">
        <v>296</v>
      </c>
      <c r="F7441" t="b">
        <v>0</v>
      </c>
      <c r="G7441" t="s">
        <v>52</v>
      </c>
      <c r="H7441" s="1">
        <v>45795.41814814815</v>
      </c>
      <c r="I7441" t="b">
        <v>0</v>
      </c>
      <c r="J7441" t="b">
        <v>1</v>
      </c>
      <c r="K7441" t="s">
        <v>31</v>
      </c>
      <c r="L7441" t="s">
        <v>22</v>
      </c>
      <c r="M7441">
        <v>135000</v>
      </c>
      <c r="O7441" t="s">
        <v>1225</v>
      </c>
      <c r="P7441" t="s">
        <v>7012</v>
      </c>
    </row>
    <row r="7442" spans="1:16" x14ac:dyDescent="0.35">
      <c r="A7442" t="s">
        <v>6907</v>
      </c>
      <c r="B7442" t="s">
        <v>9942</v>
      </c>
      <c r="C7442" t="s">
        <v>4264</v>
      </c>
      <c r="D7442" t="s">
        <v>443</v>
      </c>
      <c r="E7442" t="s">
        <v>20</v>
      </c>
      <c r="F7442" t="b">
        <v>0</v>
      </c>
      <c r="G7442" t="s">
        <v>47</v>
      </c>
      <c r="H7442" s="1">
        <v>45795.418495370373</v>
      </c>
      <c r="I7442" t="b">
        <v>0</v>
      </c>
      <c r="J7442" t="b">
        <v>0</v>
      </c>
      <c r="K7442" t="s">
        <v>31</v>
      </c>
      <c r="L7442" t="s">
        <v>22</v>
      </c>
      <c r="M7442">
        <v>93670</v>
      </c>
      <c r="O7442" t="s">
        <v>2874</v>
      </c>
      <c r="P7442" t="s">
        <v>917</v>
      </c>
    </row>
    <row r="7443" spans="1:16" x14ac:dyDescent="0.35">
      <c r="A7443" t="s">
        <v>6907</v>
      </c>
      <c r="B7443" t="s">
        <v>9970</v>
      </c>
      <c r="C7443" t="s">
        <v>369</v>
      </c>
      <c r="D7443" t="s">
        <v>3358</v>
      </c>
      <c r="E7443" t="s">
        <v>20</v>
      </c>
      <c r="F7443" t="b">
        <v>0</v>
      </c>
      <c r="G7443" t="s">
        <v>52</v>
      </c>
      <c r="H7443" s="1">
        <v>45795.626481481479</v>
      </c>
      <c r="I7443" t="b">
        <v>0</v>
      </c>
      <c r="J7443" t="b">
        <v>1</v>
      </c>
      <c r="K7443" t="s">
        <v>31</v>
      </c>
      <c r="L7443" t="s">
        <v>22</v>
      </c>
      <c r="M7443">
        <v>60000</v>
      </c>
      <c r="O7443" t="s">
        <v>5465</v>
      </c>
      <c r="P7443" t="s">
        <v>9180</v>
      </c>
    </row>
    <row r="7444" spans="1:16" x14ac:dyDescent="0.35">
      <c r="A7444" t="s">
        <v>6907</v>
      </c>
      <c r="B7444" t="s">
        <v>9971</v>
      </c>
      <c r="C7444" t="s">
        <v>170</v>
      </c>
      <c r="D7444" t="s">
        <v>573</v>
      </c>
      <c r="E7444" t="s">
        <v>20</v>
      </c>
      <c r="F7444" t="b">
        <v>0</v>
      </c>
      <c r="G7444" t="s">
        <v>43</v>
      </c>
      <c r="H7444" s="1">
        <v>45795.835787037038</v>
      </c>
      <c r="I7444" t="b">
        <v>0</v>
      </c>
      <c r="J7444" t="b">
        <v>0</v>
      </c>
      <c r="K7444" t="s">
        <v>31</v>
      </c>
      <c r="L7444" t="s">
        <v>32</v>
      </c>
      <c r="N7444">
        <v>50.549999237060547</v>
      </c>
      <c r="O7444" t="s">
        <v>3471</v>
      </c>
      <c r="P7444" t="s">
        <v>9972</v>
      </c>
    </row>
    <row r="7445" spans="1:16" x14ac:dyDescent="0.35">
      <c r="A7445" t="s">
        <v>6907</v>
      </c>
      <c r="B7445" t="s">
        <v>7025</v>
      </c>
      <c r="C7445" t="s">
        <v>9973</v>
      </c>
      <c r="D7445" t="s">
        <v>974</v>
      </c>
      <c r="E7445" t="s">
        <v>20</v>
      </c>
      <c r="F7445" t="b">
        <v>0</v>
      </c>
      <c r="G7445" t="s">
        <v>52</v>
      </c>
      <c r="H7445" s="1">
        <v>45796.001377314817</v>
      </c>
      <c r="I7445" t="b">
        <v>1</v>
      </c>
      <c r="J7445" t="b">
        <v>1</v>
      </c>
      <c r="K7445" t="s">
        <v>31</v>
      </c>
      <c r="L7445" t="s">
        <v>22</v>
      </c>
      <c r="M7445">
        <v>108267</v>
      </c>
      <c r="O7445" t="s">
        <v>4377</v>
      </c>
      <c r="P7445" t="s">
        <v>9974</v>
      </c>
    </row>
    <row r="7446" spans="1:16" x14ac:dyDescent="0.35">
      <c r="A7446" t="s">
        <v>6907</v>
      </c>
      <c r="B7446" t="s">
        <v>9975</v>
      </c>
      <c r="C7446" t="s">
        <v>18</v>
      </c>
      <c r="D7446" t="s">
        <v>17445</v>
      </c>
      <c r="E7446" t="s">
        <v>20</v>
      </c>
      <c r="F7446" t="b">
        <v>1</v>
      </c>
      <c r="G7446" t="s">
        <v>52</v>
      </c>
      <c r="H7446" s="1">
        <v>45796.251689814817</v>
      </c>
      <c r="I7446" t="b">
        <v>0</v>
      </c>
      <c r="J7446" t="b">
        <v>0</v>
      </c>
      <c r="K7446" t="s">
        <v>31</v>
      </c>
      <c r="L7446" t="s">
        <v>22</v>
      </c>
      <c r="M7446">
        <v>75000</v>
      </c>
      <c r="O7446" t="s">
        <v>9976</v>
      </c>
      <c r="P7446" t="s">
        <v>9977</v>
      </c>
    </row>
    <row r="7447" spans="1:16" x14ac:dyDescent="0.35">
      <c r="A7447" t="s">
        <v>6907</v>
      </c>
      <c r="B7447" t="s">
        <v>9978</v>
      </c>
      <c r="C7447" t="s">
        <v>9979</v>
      </c>
      <c r="D7447" t="s">
        <v>443</v>
      </c>
      <c r="E7447" t="s">
        <v>296</v>
      </c>
      <c r="F7447" t="b">
        <v>0</v>
      </c>
      <c r="G7447" t="s">
        <v>287</v>
      </c>
      <c r="H7447" s="1">
        <v>45796.266481481478</v>
      </c>
      <c r="I7447" t="b">
        <v>0</v>
      </c>
      <c r="J7447" t="b">
        <v>0</v>
      </c>
      <c r="K7447" t="s">
        <v>287</v>
      </c>
      <c r="L7447" t="s">
        <v>22</v>
      </c>
      <c r="M7447">
        <v>90000</v>
      </c>
      <c r="O7447" t="s">
        <v>9980</v>
      </c>
      <c r="P7447" t="s">
        <v>9981</v>
      </c>
    </row>
    <row r="7448" spans="1:16" x14ac:dyDescent="0.35">
      <c r="A7448" t="s">
        <v>6907</v>
      </c>
      <c r="B7448" t="s">
        <v>8087</v>
      </c>
      <c r="C7448" t="s">
        <v>8106</v>
      </c>
      <c r="D7448" t="s">
        <v>573</v>
      </c>
      <c r="E7448" t="s">
        <v>20</v>
      </c>
      <c r="F7448" t="b">
        <v>0</v>
      </c>
      <c r="G7448" t="s">
        <v>52</v>
      </c>
      <c r="H7448" s="1">
        <v>45796.335127314807</v>
      </c>
      <c r="I7448" t="b">
        <v>0</v>
      </c>
      <c r="J7448" t="b">
        <v>0</v>
      </c>
      <c r="K7448" t="s">
        <v>31</v>
      </c>
      <c r="L7448" t="s">
        <v>32</v>
      </c>
      <c r="N7448">
        <v>45.745002746582031</v>
      </c>
      <c r="O7448" t="s">
        <v>8107</v>
      </c>
      <c r="P7448" t="s">
        <v>8108</v>
      </c>
    </row>
    <row r="7449" spans="1:16" x14ac:dyDescent="0.35">
      <c r="A7449" t="s">
        <v>6907</v>
      </c>
      <c r="B7449" t="s">
        <v>8085</v>
      </c>
      <c r="C7449" t="s">
        <v>8106</v>
      </c>
      <c r="D7449" t="s">
        <v>573</v>
      </c>
      <c r="E7449" t="s">
        <v>20</v>
      </c>
      <c r="F7449" t="b">
        <v>0</v>
      </c>
      <c r="G7449" t="s">
        <v>47</v>
      </c>
      <c r="H7449" s="1">
        <v>45796.335520833331</v>
      </c>
      <c r="I7449" t="b">
        <v>0</v>
      </c>
      <c r="J7449" t="b">
        <v>1</v>
      </c>
      <c r="K7449" t="s">
        <v>31</v>
      </c>
      <c r="L7449" t="s">
        <v>32</v>
      </c>
      <c r="N7449">
        <v>45.745002746582031</v>
      </c>
      <c r="O7449" t="s">
        <v>8519</v>
      </c>
      <c r="P7449" t="s">
        <v>8520</v>
      </c>
    </row>
    <row r="7450" spans="1:16" x14ac:dyDescent="0.35">
      <c r="A7450" t="s">
        <v>6907</v>
      </c>
      <c r="B7450" t="s">
        <v>6907</v>
      </c>
      <c r="C7450" t="s">
        <v>8514</v>
      </c>
      <c r="D7450" t="s">
        <v>573</v>
      </c>
      <c r="E7450" t="s">
        <v>20</v>
      </c>
      <c r="F7450" t="b">
        <v>0</v>
      </c>
      <c r="G7450" t="s">
        <v>30</v>
      </c>
      <c r="H7450" s="1">
        <v>45796.336562500001</v>
      </c>
      <c r="I7450" t="b">
        <v>0</v>
      </c>
      <c r="J7450" t="b">
        <v>1</v>
      </c>
      <c r="K7450" t="s">
        <v>31</v>
      </c>
      <c r="L7450" t="s">
        <v>32</v>
      </c>
      <c r="N7450">
        <v>45.745002746582031</v>
      </c>
      <c r="O7450" t="s">
        <v>9982</v>
      </c>
      <c r="P7450" t="s">
        <v>9983</v>
      </c>
    </row>
    <row r="7451" spans="1:16" x14ac:dyDescent="0.35">
      <c r="A7451" t="s">
        <v>6907</v>
      </c>
      <c r="B7451" t="s">
        <v>9984</v>
      </c>
      <c r="C7451" t="s">
        <v>2881</v>
      </c>
      <c r="D7451" t="s">
        <v>3130</v>
      </c>
      <c r="E7451" t="s">
        <v>20</v>
      </c>
      <c r="F7451" t="b">
        <v>0</v>
      </c>
      <c r="G7451" t="s">
        <v>52</v>
      </c>
      <c r="H7451" s="1">
        <v>45796.418506944443</v>
      </c>
      <c r="I7451" t="b">
        <v>0</v>
      </c>
      <c r="J7451" t="b">
        <v>1</v>
      </c>
      <c r="K7451" t="s">
        <v>31</v>
      </c>
      <c r="L7451" t="s">
        <v>22</v>
      </c>
      <c r="M7451">
        <v>207000</v>
      </c>
      <c r="O7451" t="s">
        <v>3479</v>
      </c>
      <c r="P7451" t="s">
        <v>9985</v>
      </c>
    </row>
    <row r="7452" spans="1:16" x14ac:dyDescent="0.35">
      <c r="A7452" t="s">
        <v>6907</v>
      </c>
      <c r="B7452" t="s">
        <v>9984</v>
      </c>
      <c r="C7452" t="s">
        <v>320</v>
      </c>
      <c r="D7452" t="s">
        <v>17505</v>
      </c>
      <c r="E7452" t="s">
        <v>20</v>
      </c>
      <c r="F7452" t="b">
        <v>0</v>
      </c>
      <c r="G7452" t="s">
        <v>47</v>
      </c>
      <c r="H7452" s="1">
        <v>45796.418877314813</v>
      </c>
      <c r="I7452" t="b">
        <v>0</v>
      </c>
      <c r="J7452" t="b">
        <v>1</v>
      </c>
      <c r="K7452" t="s">
        <v>31</v>
      </c>
      <c r="L7452" t="s">
        <v>22</v>
      </c>
      <c r="M7452">
        <v>207000</v>
      </c>
      <c r="O7452" t="s">
        <v>3479</v>
      </c>
      <c r="P7452" t="s">
        <v>9985</v>
      </c>
    </row>
    <row r="7453" spans="1:16" x14ac:dyDescent="0.35">
      <c r="A7453" t="s">
        <v>6907</v>
      </c>
      <c r="B7453" t="s">
        <v>9986</v>
      </c>
      <c r="C7453" t="s">
        <v>201</v>
      </c>
      <c r="D7453" t="s">
        <v>29</v>
      </c>
      <c r="F7453" t="b">
        <v>0</v>
      </c>
      <c r="G7453" t="s">
        <v>68</v>
      </c>
      <c r="H7453" s="1">
        <v>45796.41946759259</v>
      </c>
      <c r="I7453" t="b">
        <v>1</v>
      </c>
      <c r="J7453" t="b">
        <v>0</v>
      </c>
      <c r="K7453" t="s">
        <v>31</v>
      </c>
      <c r="L7453" t="s">
        <v>32</v>
      </c>
      <c r="N7453">
        <v>70.5</v>
      </c>
      <c r="O7453" t="s">
        <v>5413</v>
      </c>
      <c r="P7453" t="s">
        <v>826</v>
      </c>
    </row>
    <row r="7454" spans="1:16" x14ac:dyDescent="0.35">
      <c r="A7454" t="s">
        <v>6907</v>
      </c>
      <c r="B7454" t="s">
        <v>7265</v>
      </c>
      <c r="C7454" t="s">
        <v>649</v>
      </c>
      <c r="D7454" t="s">
        <v>110</v>
      </c>
      <c r="E7454" t="s">
        <v>20</v>
      </c>
      <c r="F7454" t="b">
        <v>0</v>
      </c>
      <c r="G7454" t="s">
        <v>52</v>
      </c>
      <c r="H7454" s="1">
        <v>45796.501759259263</v>
      </c>
      <c r="I7454" t="b">
        <v>1</v>
      </c>
      <c r="J7454" t="b">
        <v>0</v>
      </c>
      <c r="K7454" t="s">
        <v>31</v>
      </c>
      <c r="L7454" t="s">
        <v>22</v>
      </c>
      <c r="M7454">
        <v>132500</v>
      </c>
      <c r="O7454" t="s">
        <v>9987</v>
      </c>
      <c r="P7454" t="s">
        <v>2020</v>
      </c>
    </row>
    <row r="7455" spans="1:16" x14ac:dyDescent="0.35">
      <c r="A7455" t="s">
        <v>6907</v>
      </c>
      <c r="B7455" t="s">
        <v>7265</v>
      </c>
      <c r="C7455" t="s">
        <v>824</v>
      </c>
      <c r="D7455" t="s">
        <v>110</v>
      </c>
      <c r="E7455" t="s">
        <v>91</v>
      </c>
      <c r="F7455" t="b">
        <v>0</v>
      </c>
      <c r="G7455" t="s">
        <v>30</v>
      </c>
      <c r="H7455" s="1">
        <v>45796.586504629631</v>
      </c>
      <c r="I7455" t="b">
        <v>1</v>
      </c>
      <c r="J7455" t="b">
        <v>0</v>
      </c>
      <c r="K7455" t="s">
        <v>31</v>
      </c>
      <c r="L7455" t="s">
        <v>32</v>
      </c>
      <c r="N7455">
        <v>53</v>
      </c>
      <c r="O7455" t="s">
        <v>9988</v>
      </c>
      <c r="P7455" t="s">
        <v>2020</v>
      </c>
    </row>
    <row r="7456" spans="1:16" x14ac:dyDescent="0.35">
      <c r="A7456" t="s">
        <v>6907</v>
      </c>
      <c r="B7456" t="s">
        <v>8500</v>
      </c>
      <c r="C7456" t="s">
        <v>609</v>
      </c>
      <c r="D7456" t="s">
        <v>110</v>
      </c>
      <c r="E7456" t="s">
        <v>91</v>
      </c>
      <c r="F7456" t="b">
        <v>0</v>
      </c>
      <c r="G7456" t="s">
        <v>52</v>
      </c>
      <c r="H7456" s="1">
        <v>45796.668414351851</v>
      </c>
      <c r="I7456" t="b">
        <v>1</v>
      </c>
      <c r="J7456" t="b">
        <v>0</v>
      </c>
      <c r="K7456" t="s">
        <v>31</v>
      </c>
      <c r="L7456" t="s">
        <v>32</v>
      </c>
      <c r="N7456">
        <v>60</v>
      </c>
      <c r="O7456" t="s">
        <v>8661</v>
      </c>
      <c r="P7456" t="s">
        <v>8662</v>
      </c>
    </row>
    <row r="7457" spans="1:16" x14ac:dyDescent="0.35">
      <c r="A7457" t="s">
        <v>6907</v>
      </c>
      <c r="B7457" t="s">
        <v>9989</v>
      </c>
      <c r="C7457" t="s">
        <v>72</v>
      </c>
      <c r="D7457" t="s">
        <v>36</v>
      </c>
      <c r="E7457" t="s">
        <v>91</v>
      </c>
      <c r="F7457" t="b">
        <v>0</v>
      </c>
      <c r="G7457" t="s">
        <v>52</v>
      </c>
      <c r="H7457" s="1">
        <v>45796.668414351851</v>
      </c>
      <c r="I7457" t="b">
        <v>0</v>
      </c>
      <c r="J7457" t="b">
        <v>0</v>
      </c>
      <c r="K7457" t="s">
        <v>31</v>
      </c>
      <c r="L7457" t="s">
        <v>32</v>
      </c>
      <c r="N7457">
        <v>58.5</v>
      </c>
      <c r="O7457" t="s">
        <v>33</v>
      </c>
      <c r="P7457" t="s">
        <v>9990</v>
      </c>
    </row>
    <row r="7458" spans="1:16" x14ac:dyDescent="0.35">
      <c r="A7458" t="s">
        <v>6907</v>
      </c>
      <c r="B7458" t="s">
        <v>9989</v>
      </c>
      <c r="C7458" t="s">
        <v>72</v>
      </c>
      <c r="D7458" t="s">
        <v>36</v>
      </c>
      <c r="E7458" t="s">
        <v>91</v>
      </c>
      <c r="F7458" t="b">
        <v>0</v>
      </c>
      <c r="G7458" t="s">
        <v>52</v>
      </c>
      <c r="H7458" s="1">
        <v>45796.668495370373</v>
      </c>
      <c r="I7458" t="b">
        <v>0</v>
      </c>
      <c r="J7458" t="b">
        <v>0</v>
      </c>
      <c r="K7458" t="s">
        <v>31</v>
      </c>
      <c r="L7458" t="s">
        <v>32</v>
      </c>
      <c r="N7458">
        <v>58.5</v>
      </c>
      <c r="O7458" t="s">
        <v>33</v>
      </c>
      <c r="P7458" t="s">
        <v>9990</v>
      </c>
    </row>
    <row r="7459" spans="1:16" x14ac:dyDescent="0.35">
      <c r="A7459" t="s">
        <v>6907</v>
      </c>
      <c r="B7459" t="s">
        <v>9991</v>
      </c>
      <c r="C7459" t="s">
        <v>170</v>
      </c>
      <c r="D7459" t="s">
        <v>269</v>
      </c>
      <c r="E7459" t="s">
        <v>91</v>
      </c>
      <c r="F7459" t="b">
        <v>0</v>
      </c>
      <c r="G7459" t="s">
        <v>47</v>
      </c>
      <c r="H7459" s="1">
        <v>45796.668773148151</v>
      </c>
      <c r="I7459" t="b">
        <v>1</v>
      </c>
      <c r="J7459" t="b">
        <v>0</v>
      </c>
      <c r="K7459" t="s">
        <v>31</v>
      </c>
      <c r="L7459" t="s">
        <v>32</v>
      </c>
      <c r="N7459">
        <v>50</v>
      </c>
      <c r="O7459" t="s">
        <v>9992</v>
      </c>
      <c r="P7459" t="s">
        <v>9993</v>
      </c>
    </row>
    <row r="7460" spans="1:16" x14ac:dyDescent="0.35">
      <c r="A7460" t="s">
        <v>6907</v>
      </c>
      <c r="B7460" t="s">
        <v>9339</v>
      </c>
      <c r="C7460" t="s">
        <v>653</v>
      </c>
      <c r="D7460" t="s">
        <v>17553</v>
      </c>
      <c r="E7460" t="s">
        <v>296</v>
      </c>
      <c r="F7460" t="b">
        <v>0</v>
      </c>
      <c r="G7460" t="s">
        <v>47</v>
      </c>
      <c r="H7460" s="1">
        <v>45796.668854166674</v>
      </c>
      <c r="I7460" t="b">
        <v>0</v>
      </c>
      <c r="J7460" t="b">
        <v>1</v>
      </c>
      <c r="K7460" t="s">
        <v>31</v>
      </c>
      <c r="L7460" t="s">
        <v>22</v>
      </c>
      <c r="M7460">
        <v>207000</v>
      </c>
      <c r="O7460" t="s">
        <v>3479</v>
      </c>
      <c r="P7460" t="s">
        <v>9340</v>
      </c>
    </row>
    <row r="7461" spans="1:16" x14ac:dyDescent="0.35">
      <c r="A7461" t="s">
        <v>6907</v>
      </c>
      <c r="B7461" t="s">
        <v>9994</v>
      </c>
      <c r="C7461" t="s">
        <v>5050</v>
      </c>
      <c r="D7461" t="s">
        <v>36</v>
      </c>
      <c r="E7461" t="s">
        <v>20</v>
      </c>
      <c r="F7461" t="b">
        <v>0</v>
      </c>
      <c r="G7461" t="s">
        <v>43</v>
      </c>
      <c r="H7461" s="1">
        <v>45796.710995370369</v>
      </c>
      <c r="I7461" t="b">
        <v>0</v>
      </c>
      <c r="J7461" t="b">
        <v>0</v>
      </c>
      <c r="K7461" t="s">
        <v>31</v>
      </c>
      <c r="L7461" t="s">
        <v>22</v>
      </c>
      <c r="M7461">
        <v>140000</v>
      </c>
      <c r="O7461" t="s">
        <v>9995</v>
      </c>
      <c r="P7461" t="s">
        <v>6108</v>
      </c>
    </row>
    <row r="7462" spans="1:16" x14ac:dyDescent="0.35">
      <c r="A7462" t="s">
        <v>6907</v>
      </c>
      <c r="B7462" t="s">
        <v>6916</v>
      </c>
      <c r="C7462" t="s">
        <v>5249</v>
      </c>
      <c r="D7462" t="s">
        <v>2175</v>
      </c>
      <c r="E7462" t="s">
        <v>20</v>
      </c>
      <c r="F7462" t="b">
        <v>0</v>
      </c>
      <c r="G7462" t="s">
        <v>52</v>
      </c>
      <c r="H7462" s="1">
        <v>45796.793391203697</v>
      </c>
      <c r="I7462" t="b">
        <v>0</v>
      </c>
      <c r="J7462" t="b">
        <v>1</v>
      </c>
      <c r="K7462" t="s">
        <v>31</v>
      </c>
      <c r="L7462" t="s">
        <v>22</v>
      </c>
      <c r="M7462">
        <v>133500</v>
      </c>
      <c r="O7462" t="s">
        <v>9996</v>
      </c>
      <c r="P7462" t="s">
        <v>9997</v>
      </c>
    </row>
    <row r="7463" spans="1:16" x14ac:dyDescent="0.35">
      <c r="A7463" t="s">
        <v>6907</v>
      </c>
      <c r="B7463" t="s">
        <v>7415</v>
      </c>
      <c r="C7463" t="s">
        <v>410</v>
      </c>
      <c r="D7463" t="s">
        <v>36</v>
      </c>
      <c r="E7463" t="s">
        <v>91</v>
      </c>
      <c r="F7463" t="b">
        <v>0</v>
      </c>
      <c r="G7463" t="s">
        <v>52</v>
      </c>
      <c r="H7463" s="1">
        <v>45796.793587962973</v>
      </c>
      <c r="I7463" t="b">
        <v>0</v>
      </c>
      <c r="J7463" t="b">
        <v>1</v>
      </c>
      <c r="K7463" t="s">
        <v>31</v>
      </c>
      <c r="L7463" t="s">
        <v>32</v>
      </c>
      <c r="N7463">
        <v>77.5</v>
      </c>
      <c r="O7463" t="s">
        <v>4441</v>
      </c>
      <c r="P7463" t="s">
        <v>9998</v>
      </c>
    </row>
    <row r="7464" spans="1:16" x14ac:dyDescent="0.35">
      <c r="A7464" t="s">
        <v>6907</v>
      </c>
      <c r="B7464" t="s">
        <v>9999</v>
      </c>
      <c r="C7464" t="s">
        <v>7204</v>
      </c>
      <c r="D7464" t="s">
        <v>269</v>
      </c>
      <c r="E7464" t="s">
        <v>20</v>
      </c>
      <c r="F7464" t="b">
        <v>0</v>
      </c>
      <c r="G7464" t="s">
        <v>68</v>
      </c>
      <c r="H7464" s="1">
        <v>45796.794421296298</v>
      </c>
      <c r="I7464" t="b">
        <v>0</v>
      </c>
      <c r="J7464" t="b">
        <v>0</v>
      </c>
      <c r="K7464" t="s">
        <v>31</v>
      </c>
      <c r="L7464" t="s">
        <v>22</v>
      </c>
      <c r="M7464">
        <v>130000</v>
      </c>
      <c r="O7464" t="s">
        <v>6933</v>
      </c>
      <c r="P7464" t="s">
        <v>10000</v>
      </c>
    </row>
    <row r="7465" spans="1:16" x14ac:dyDescent="0.35">
      <c r="A7465" t="s">
        <v>6907</v>
      </c>
      <c r="B7465" t="s">
        <v>6907</v>
      </c>
      <c r="C7465" t="s">
        <v>10001</v>
      </c>
      <c r="D7465" t="s">
        <v>36</v>
      </c>
      <c r="E7465" t="s">
        <v>20</v>
      </c>
      <c r="F7465" t="b">
        <v>0</v>
      </c>
      <c r="G7465" t="s">
        <v>52</v>
      </c>
      <c r="H7465" s="1">
        <v>45796.83457175926</v>
      </c>
      <c r="I7465" t="b">
        <v>0</v>
      </c>
      <c r="J7465" t="b">
        <v>1</v>
      </c>
      <c r="K7465" t="s">
        <v>31</v>
      </c>
      <c r="L7465" t="s">
        <v>22</v>
      </c>
      <c r="M7465">
        <v>130000</v>
      </c>
      <c r="O7465" t="s">
        <v>10002</v>
      </c>
      <c r="P7465" t="s">
        <v>466</v>
      </c>
    </row>
    <row r="7466" spans="1:16" x14ac:dyDescent="0.35">
      <c r="A7466" t="s">
        <v>6907</v>
      </c>
      <c r="B7466" t="s">
        <v>10003</v>
      </c>
      <c r="C7466" t="s">
        <v>154</v>
      </c>
      <c r="D7466" t="s">
        <v>36</v>
      </c>
      <c r="E7466" t="s">
        <v>91</v>
      </c>
      <c r="F7466" t="b">
        <v>0</v>
      </c>
      <c r="G7466" t="s">
        <v>47</v>
      </c>
      <c r="H7466" s="1">
        <v>45796.877210648148</v>
      </c>
      <c r="I7466" t="b">
        <v>1</v>
      </c>
      <c r="J7466" t="b">
        <v>0</v>
      </c>
      <c r="K7466" t="s">
        <v>31</v>
      </c>
      <c r="L7466" t="s">
        <v>32</v>
      </c>
      <c r="N7466">
        <v>49</v>
      </c>
      <c r="O7466" t="s">
        <v>924</v>
      </c>
      <c r="P7466" t="s">
        <v>10004</v>
      </c>
    </row>
    <row r="7467" spans="1:16" x14ac:dyDescent="0.35">
      <c r="A7467" t="s">
        <v>6907</v>
      </c>
      <c r="B7467" t="s">
        <v>10005</v>
      </c>
      <c r="C7467" t="s">
        <v>154</v>
      </c>
      <c r="D7467" t="s">
        <v>110</v>
      </c>
      <c r="E7467" t="s">
        <v>91</v>
      </c>
      <c r="F7467" t="b">
        <v>0</v>
      </c>
      <c r="G7467" t="s">
        <v>43</v>
      </c>
      <c r="H7467" s="1">
        <v>45796.919189814813</v>
      </c>
      <c r="I7467" t="b">
        <v>1</v>
      </c>
      <c r="J7467" t="b">
        <v>0</v>
      </c>
      <c r="K7467" t="s">
        <v>31</v>
      </c>
      <c r="L7467" t="s">
        <v>32</v>
      </c>
      <c r="N7467">
        <v>49</v>
      </c>
      <c r="O7467" t="s">
        <v>10006</v>
      </c>
      <c r="P7467" t="s">
        <v>10004</v>
      </c>
    </row>
    <row r="7468" spans="1:16" x14ac:dyDescent="0.35">
      <c r="A7468" t="s">
        <v>6907</v>
      </c>
      <c r="B7468" t="s">
        <v>10007</v>
      </c>
      <c r="C7468" t="s">
        <v>537</v>
      </c>
      <c r="D7468" t="s">
        <v>269</v>
      </c>
      <c r="E7468" t="s">
        <v>91</v>
      </c>
      <c r="F7468" t="b">
        <v>0</v>
      </c>
      <c r="G7468" t="s">
        <v>52</v>
      </c>
      <c r="H7468" s="1">
        <v>45796.960057870368</v>
      </c>
      <c r="I7468" t="b">
        <v>1</v>
      </c>
      <c r="J7468" t="b">
        <v>0</v>
      </c>
      <c r="K7468" t="s">
        <v>31</v>
      </c>
      <c r="L7468" t="s">
        <v>32</v>
      </c>
      <c r="N7468">
        <v>62.5</v>
      </c>
      <c r="O7468" t="s">
        <v>9615</v>
      </c>
      <c r="P7468" t="s">
        <v>10008</v>
      </c>
    </row>
    <row r="7469" spans="1:16" x14ac:dyDescent="0.35">
      <c r="A7469" t="s">
        <v>6907</v>
      </c>
      <c r="B7469" t="s">
        <v>10009</v>
      </c>
      <c r="C7469" t="s">
        <v>10010</v>
      </c>
      <c r="D7469" t="s">
        <v>974</v>
      </c>
      <c r="E7469" t="s">
        <v>20</v>
      </c>
      <c r="F7469" t="b">
        <v>0</v>
      </c>
      <c r="G7469" t="s">
        <v>52</v>
      </c>
      <c r="H7469" s="1">
        <v>45797.001712962963</v>
      </c>
      <c r="I7469" t="b">
        <v>0</v>
      </c>
      <c r="J7469" t="b">
        <v>1</v>
      </c>
      <c r="K7469" t="s">
        <v>31</v>
      </c>
      <c r="L7469" t="s">
        <v>22</v>
      </c>
      <c r="M7469">
        <v>108267</v>
      </c>
      <c r="O7469" t="s">
        <v>5429</v>
      </c>
      <c r="P7469" t="s">
        <v>10011</v>
      </c>
    </row>
    <row r="7470" spans="1:16" x14ac:dyDescent="0.35">
      <c r="A7470" t="s">
        <v>6907</v>
      </c>
      <c r="B7470" t="s">
        <v>10012</v>
      </c>
      <c r="C7470" t="s">
        <v>7621</v>
      </c>
      <c r="D7470" t="s">
        <v>17438</v>
      </c>
      <c r="E7470" t="s">
        <v>20</v>
      </c>
      <c r="F7470" t="b">
        <v>0</v>
      </c>
      <c r="G7470" t="s">
        <v>105</v>
      </c>
      <c r="H7470" s="1">
        <v>45797.004189814812</v>
      </c>
      <c r="I7470" t="b">
        <v>0</v>
      </c>
      <c r="J7470" t="b">
        <v>0</v>
      </c>
      <c r="K7470" t="s">
        <v>105</v>
      </c>
      <c r="L7470" t="s">
        <v>22</v>
      </c>
      <c r="M7470">
        <v>40000</v>
      </c>
      <c r="O7470" t="s">
        <v>1324</v>
      </c>
      <c r="P7470" t="s">
        <v>10013</v>
      </c>
    </row>
    <row r="7471" spans="1:16" x14ac:dyDescent="0.35">
      <c r="A7471" t="s">
        <v>6907</v>
      </c>
      <c r="B7471" t="s">
        <v>6907</v>
      </c>
      <c r="C7471" t="s">
        <v>10014</v>
      </c>
      <c r="D7471" t="s">
        <v>17445</v>
      </c>
      <c r="E7471" t="s">
        <v>20</v>
      </c>
      <c r="F7471" t="b">
        <v>0</v>
      </c>
      <c r="G7471" t="s">
        <v>171</v>
      </c>
      <c r="H7471" s="1">
        <v>45797.00608796296</v>
      </c>
      <c r="I7471" t="b">
        <v>0</v>
      </c>
      <c r="J7471" t="b">
        <v>1</v>
      </c>
      <c r="K7471" t="s">
        <v>31</v>
      </c>
      <c r="L7471" t="s">
        <v>22</v>
      </c>
      <c r="M7471">
        <v>99500</v>
      </c>
      <c r="O7471" t="s">
        <v>10015</v>
      </c>
      <c r="P7471" t="s">
        <v>10016</v>
      </c>
    </row>
    <row r="7472" spans="1:16" x14ac:dyDescent="0.35">
      <c r="A7472" t="s">
        <v>6907</v>
      </c>
      <c r="B7472" t="s">
        <v>10017</v>
      </c>
      <c r="C7472" t="s">
        <v>18</v>
      </c>
      <c r="D7472" t="s">
        <v>29</v>
      </c>
      <c r="E7472" t="s">
        <v>20</v>
      </c>
      <c r="F7472" t="b">
        <v>1</v>
      </c>
      <c r="G7472" t="s">
        <v>30</v>
      </c>
      <c r="H7472" s="1">
        <v>45797.128229166658</v>
      </c>
      <c r="I7472" t="b">
        <v>0</v>
      </c>
      <c r="J7472" t="b">
        <v>1</v>
      </c>
      <c r="K7472" t="s">
        <v>31</v>
      </c>
      <c r="L7472" t="s">
        <v>22</v>
      </c>
      <c r="M7472">
        <v>113119.5</v>
      </c>
      <c r="O7472" t="s">
        <v>6734</v>
      </c>
      <c r="P7472" t="s">
        <v>10018</v>
      </c>
    </row>
    <row r="7473" spans="1:16" x14ac:dyDescent="0.35">
      <c r="A7473" t="s">
        <v>6907</v>
      </c>
      <c r="B7473" t="s">
        <v>7698</v>
      </c>
      <c r="C7473" t="s">
        <v>154</v>
      </c>
      <c r="D7473" t="s">
        <v>110</v>
      </c>
      <c r="E7473" t="s">
        <v>20</v>
      </c>
      <c r="F7473" t="b">
        <v>0</v>
      </c>
      <c r="G7473" t="s">
        <v>52</v>
      </c>
      <c r="H7473" s="1">
        <v>45797.251689814817</v>
      </c>
      <c r="I7473" t="b">
        <v>1</v>
      </c>
      <c r="J7473" t="b">
        <v>1</v>
      </c>
      <c r="K7473" t="s">
        <v>31</v>
      </c>
      <c r="L7473" t="s">
        <v>22</v>
      </c>
      <c r="M7473">
        <v>162500</v>
      </c>
      <c r="O7473" t="s">
        <v>7699</v>
      </c>
      <c r="P7473" t="s">
        <v>7700</v>
      </c>
    </row>
    <row r="7474" spans="1:16" x14ac:dyDescent="0.35">
      <c r="A7474" t="s">
        <v>6907</v>
      </c>
      <c r="B7474" t="s">
        <v>7723</v>
      </c>
      <c r="C7474" t="s">
        <v>7724</v>
      </c>
      <c r="D7474" t="s">
        <v>110</v>
      </c>
      <c r="E7474" t="s">
        <v>20</v>
      </c>
      <c r="F7474" t="b">
        <v>0</v>
      </c>
      <c r="G7474" t="s">
        <v>30</v>
      </c>
      <c r="H7474" s="1">
        <v>45797.25309027778</v>
      </c>
      <c r="I7474" t="b">
        <v>0</v>
      </c>
      <c r="J7474" t="b">
        <v>0</v>
      </c>
      <c r="K7474" t="s">
        <v>31</v>
      </c>
      <c r="L7474" t="s">
        <v>22</v>
      </c>
      <c r="M7474">
        <v>100000</v>
      </c>
      <c r="O7474" t="s">
        <v>7725</v>
      </c>
      <c r="P7474" t="s">
        <v>7726</v>
      </c>
    </row>
    <row r="7475" spans="1:16" x14ac:dyDescent="0.35">
      <c r="A7475" t="s">
        <v>6907</v>
      </c>
      <c r="B7475" t="s">
        <v>10019</v>
      </c>
      <c r="C7475" t="s">
        <v>10020</v>
      </c>
      <c r="D7475" t="s">
        <v>443</v>
      </c>
      <c r="E7475" t="s">
        <v>20</v>
      </c>
      <c r="F7475" t="b">
        <v>0</v>
      </c>
      <c r="G7475" t="s">
        <v>30</v>
      </c>
      <c r="H7475" s="1">
        <v>45797.25309027778</v>
      </c>
      <c r="I7475" t="b">
        <v>0</v>
      </c>
      <c r="J7475" t="b">
        <v>0</v>
      </c>
      <c r="K7475" t="s">
        <v>31</v>
      </c>
      <c r="L7475" t="s">
        <v>22</v>
      </c>
      <c r="M7475">
        <v>92500</v>
      </c>
      <c r="O7475" t="s">
        <v>10021</v>
      </c>
      <c r="P7475" t="s">
        <v>10022</v>
      </c>
    </row>
    <row r="7476" spans="1:16" x14ac:dyDescent="0.35">
      <c r="A7476" t="s">
        <v>6907</v>
      </c>
      <c r="B7476" t="s">
        <v>9774</v>
      </c>
      <c r="C7476" t="s">
        <v>18</v>
      </c>
      <c r="D7476" t="s">
        <v>962</v>
      </c>
      <c r="E7476" t="s">
        <v>20</v>
      </c>
      <c r="F7476" t="b">
        <v>1</v>
      </c>
      <c r="G7476" t="s">
        <v>3905</v>
      </c>
      <c r="H7476" s="1">
        <v>45797.253437500003</v>
      </c>
      <c r="I7476" t="b">
        <v>0</v>
      </c>
      <c r="J7476" t="b">
        <v>0</v>
      </c>
      <c r="K7476" t="s">
        <v>3905</v>
      </c>
      <c r="L7476" t="s">
        <v>22</v>
      </c>
      <c r="M7476">
        <v>115000</v>
      </c>
      <c r="O7476" t="s">
        <v>10023</v>
      </c>
      <c r="P7476" t="s">
        <v>10024</v>
      </c>
    </row>
    <row r="7477" spans="1:16" x14ac:dyDescent="0.35">
      <c r="A7477" t="s">
        <v>6907</v>
      </c>
      <c r="B7477" t="s">
        <v>10025</v>
      </c>
      <c r="C7477" t="s">
        <v>533</v>
      </c>
      <c r="D7477" t="s">
        <v>17505</v>
      </c>
      <c r="E7477" t="s">
        <v>20</v>
      </c>
      <c r="F7477" t="b">
        <v>0</v>
      </c>
      <c r="G7477" t="s">
        <v>52</v>
      </c>
      <c r="H7477" s="1">
        <v>45797.293020833327</v>
      </c>
      <c r="I7477" t="b">
        <v>0</v>
      </c>
      <c r="J7477" t="b">
        <v>1</v>
      </c>
      <c r="K7477" t="s">
        <v>31</v>
      </c>
      <c r="L7477" t="s">
        <v>22</v>
      </c>
      <c r="M7477">
        <v>207000</v>
      </c>
      <c r="O7477" t="s">
        <v>3479</v>
      </c>
      <c r="P7477" t="s">
        <v>6917</v>
      </c>
    </row>
    <row r="7478" spans="1:16" x14ac:dyDescent="0.35">
      <c r="A7478" t="s">
        <v>6907</v>
      </c>
      <c r="B7478" t="s">
        <v>10025</v>
      </c>
      <c r="C7478" t="s">
        <v>10026</v>
      </c>
      <c r="D7478" t="s">
        <v>17505</v>
      </c>
      <c r="E7478" t="s">
        <v>20</v>
      </c>
      <c r="F7478" t="b">
        <v>0</v>
      </c>
      <c r="G7478" t="s">
        <v>52</v>
      </c>
      <c r="H7478" s="1">
        <v>45797.293055555558</v>
      </c>
      <c r="I7478" t="b">
        <v>0</v>
      </c>
      <c r="J7478" t="b">
        <v>1</v>
      </c>
      <c r="K7478" t="s">
        <v>31</v>
      </c>
      <c r="L7478" t="s">
        <v>22</v>
      </c>
      <c r="M7478">
        <v>207000</v>
      </c>
      <c r="O7478" t="s">
        <v>3479</v>
      </c>
      <c r="P7478" t="s">
        <v>6917</v>
      </c>
    </row>
    <row r="7479" spans="1:16" x14ac:dyDescent="0.35">
      <c r="A7479" t="s">
        <v>6907</v>
      </c>
      <c r="B7479" t="s">
        <v>10027</v>
      </c>
      <c r="C7479" t="s">
        <v>8870</v>
      </c>
      <c r="D7479" t="s">
        <v>110</v>
      </c>
      <c r="E7479" t="s">
        <v>20</v>
      </c>
      <c r="F7479" t="b">
        <v>0</v>
      </c>
      <c r="G7479" t="s">
        <v>52</v>
      </c>
      <c r="H7479" s="1">
        <v>45797.293182870373</v>
      </c>
      <c r="I7479" t="b">
        <v>0</v>
      </c>
      <c r="J7479" t="b">
        <v>1</v>
      </c>
      <c r="K7479" t="s">
        <v>31</v>
      </c>
      <c r="L7479" t="s">
        <v>32</v>
      </c>
      <c r="N7479">
        <v>61.375</v>
      </c>
      <c r="O7479" t="s">
        <v>10028</v>
      </c>
    </row>
    <row r="7480" spans="1:16" x14ac:dyDescent="0.35">
      <c r="A7480" t="s">
        <v>6907</v>
      </c>
      <c r="B7480" t="s">
        <v>10029</v>
      </c>
      <c r="C7480" t="s">
        <v>7103</v>
      </c>
      <c r="D7480" t="s">
        <v>573</v>
      </c>
      <c r="E7480" t="s">
        <v>20</v>
      </c>
      <c r="F7480" t="b">
        <v>0</v>
      </c>
      <c r="G7480" t="s">
        <v>52</v>
      </c>
      <c r="H7480" s="1">
        <v>45797.334837962961</v>
      </c>
      <c r="I7480" t="b">
        <v>1</v>
      </c>
      <c r="J7480" t="b">
        <v>1</v>
      </c>
      <c r="K7480" t="s">
        <v>31</v>
      </c>
      <c r="L7480" t="s">
        <v>32</v>
      </c>
      <c r="N7480">
        <v>46.060001373291023</v>
      </c>
      <c r="O7480" t="s">
        <v>4087</v>
      </c>
      <c r="P7480" t="s">
        <v>10030</v>
      </c>
    </row>
    <row r="7481" spans="1:16" x14ac:dyDescent="0.35">
      <c r="A7481" t="s">
        <v>6907</v>
      </c>
      <c r="B7481" t="s">
        <v>10031</v>
      </c>
      <c r="C7481" t="s">
        <v>18</v>
      </c>
      <c r="D7481" t="s">
        <v>29</v>
      </c>
      <c r="E7481" t="s">
        <v>20</v>
      </c>
      <c r="F7481" t="b">
        <v>1</v>
      </c>
      <c r="G7481" t="s">
        <v>52</v>
      </c>
      <c r="H7481" s="1">
        <v>45797.334861111107</v>
      </c>
      <c r="I7481" t="b">
        <v>0</v>
      </c>
      <c r="J7481" t="b">
        <v>1</v>
      </c>
      <c r="K7481" t="s">
        <v>31</v>
      </c>
      <c r="L7481" t="s">
        <v>22</v>
      </c>
      <c r="M7481">
        <v>170037.59375</v>
      </c>
      <c r="O7481" t="s">
        <v>10032</v>
      </c>
      <c r="P7481" t="s">
        <v>10033</v>
      </c>
    </row>
    <row r="7482" spans="1:16" x14ac:dyDescent="0.35">
      <c r="A7482" t="s">
        <v>6907</v>
      </c>
      <c r="B7482" t="s">
        <v>6995</v>
      </c>
      <c r="C7482" t="s">
        <v>1778</v>
      </c>
      <c r="D7482" t="s">
        <v>17449</v>
      </c>
      <c r="E7482" t="s">
        <v>20</v>
      </c>
      <c r="F7482" t="b">
        <v>0</v>
      </c>
      <c r="G7482" t="s">
        <v>43</v>
      </c>
      <c r="H7482" s="1">
        <v>45797.502233796287</v>
      </c>
      <c r="I7482" t="b">
        <v>1</v>
      </c>
      <c r="J7482" t="b">
        <v>1</v>
      </c>
      <c r="K7482" t="s">
        <v>31</v>
      </c>
      <c r="L7482" t="s">
        <v>22</v>
      </c>
      <c r="M7482">
        <v>125000</v>
      </c>
      <c r="O7482" t="s">
        <v>10034</v>
      </c>
      <c r="P7482" t="s">
        <v>10035</v>
      </c>
    </row>
    <row r="7483" spans="1:16" x14ac:dyDescent="0.35">
      <c r="A7483" t="s">
        <v>6907</v>
      </c>
      <c r="B7483" t="s">
        <v>10036</v>
      </c>
      <c r="C7483" t="s">
        <v>517</v>
      </c>
      <c r="D7483" t="s">
        <v>269</v>
      </c>
      <c r="E7483" t="s">
        <v>20</v>
      </c>
      <c r="F7483" t="b">
        <v>0</v>
      </c>
      <c r="G7483" t="s">
        <v>52</v>
      </c>
      <c r="H7483" s="1">
        <v>45797.542974537027</v>
      </c>
      <c r="I7483" t="b">
        <v>0</v>
      </c>
      <c r="J7483" t="b">
        <v>0</v>
      </c>
      <c r="K7483" t="s">
        <v>31</v>
      </c>
      <c r="L7483" t="s">
        <v>22</v>
      </c>
      <c r="M7483">
        <v>110000</v>
      </c>
      <c r="O7483" t="s">
        <v>10037</v>
      </c>
      <c r="P7483" t="s">
        <v>7403</v>
      </c>
    </row>
    <row r="7484" spans="1:16" x14ac:dyDescent="0.35">
      <c r="A7484" t="s">
        <v>6907</v>
      </c>
      <c r="B7484" t="s">
        <v>8618</v>
      </c>
      <c r="C7484" t="s">
        <v>4826</v>
      </c>
      <c r="D7484" t="s">
        <v>110</v>
      </c>
      <c r="E7484" t="s">
        <v>20</v>
      </c>
      <c r="F7484" t="b">
        <v>0</v>
      </c>
      <c r="G7484" t="s">
        <v>52</v>
      </c>
      <c r="H7484" s="1">
        <v>45797.543055555558</v>
      </c>
      <c r="I7484" t="b">
        <v>0</v>
      </c>
      <c r="J7484" t="b">
        <v>1</v>
      </c>
      <c r="K7484" t="s">
        <v>31</v>
      </c>
      <c r="L7484" t="s">
        <v>32</v>
      </c>
      <c r="N7484">
        <v>63.5</v>
      </c>
      <c r="O7484" t="s">
        <v>981</v>
      </c>
      <c r="P7484" t="s">
        <v>8619</v>
      </c>
    </row>
    <row r="7485" spans="1:16" x14ac:dyDescent="0.35">
      <c r="A7485" t="s">
        <v>6907</v>
      </c>
      <c r="B7485" t="s">
        <v>6907</v>
      </c>
      <c r="C7485" t="s">
        <v>889</v>
      </c>
      <c r="D7485" t="s">
        <v>29</v>
      </c>
      <c r="E7485" t="s">
        <v>20</v>
      </c>
      <c r="F7485" t="b">
        <v>0</v>
      </c>
      <c r="G7485" t="s">
        <v>52</v>
      </c>
      <c r="H7485" s="1">
        <v>45797.543055555558</v>
      </c>
      <c r="I7485" t="b">
        <v>0</v>
      </c>
      <c r="J7485" t="b">
        <v>0</v>
      </c>
      <c r="K7485" t="s">
        <v>31</v>
      </c>
      <c r="L7485" t="s">
        <v>22</v>
      </c>
      <c r="M7485">
        <v>98500</v>
      </c>
      <c r="O7485" t="s">
        <v>10038</v>
      </c>
      <c r="P7485" t="s">
        <v>10039</v>
      </c>
    </row>
    <row r="7486" spans="1:16" x14ac:dyDescent="0.35">
      <c r="A7486" t="s">
        <v>6907</v>
      </c>
      <c r="B7486" t="s">
        <v>10040</v>
      </c>
      <c r="C7486" t="s">
        <v>201</v>
      </c>
      <c r="D7486" t="s">
        <v>36</v>
      </c>
      <c r="E7486" t="s">
        <v>91</v>
      </c>
      <c r="F7486" t="b">
        <v>0</v>
      </c>
      <c r="G7486" t="s">
        <v>52</v>
      </c>
      <c r="H7486" s="1">
        <v>45797.543171296304</v>
      </c>
      <c r="I7486" t="b">
        <v>0</v>
      </c>
      <c r="J7486" t="b">
        <v>0</v>
      </c>
      <c r="K7486" t="s">
        <v>31</v>
      </c>
      <c r="L7486" t="s">
        <v>32</v>
      </c>
      <c r="N7486">
        <v>75</v>
      </c>
      <c r="O7486" t="s">
        <v>10041</v>
      </c>
      <c r="P7486" t="s">
        <v>10042</v>
      </c>
    </row>
    <row r="7487" spans="1:16" x14ac:dyDescent="0.35">
      <c r="A7487" t="s">
        <v>6907</v>
      </c>
      <c r="B7487" t="s">
        <v>10043</v>
      </c>
      <c r="C7487" t="s">
        <v>10044</v>
      </c>
      <c r="D7487" t="s">
        <v>36</v>
      </c>
      <c r="E7487" t="s">
        <v>20</v>
      </c>
      <c r="F7487" t="b">
        <v>0</v>
      </c>
      <c r="G7487" t="s">
        <v>52</v>
      </c>
      <c r="H7487" s="1">
        <v>45797.584988425922</v>
      </c>
      <c r="I7487" t="b">
        <v>0</v>
      </c>
      <c r="J7487" t="b">
        <v>1</v>
      </c>
      <c r="K7487" t="s">
        <v>31</v>
      </c>
      <c r="L7487" t="s">
        <v>22</v>
      </c>
      <c r="M7487">
        <v>90000</v>
      </c>
      <c r="O7487" t="s">
        <v>48</v>
      </c>
      <c r="P7487" t="s">
        <v>10045</v>
      </c>
    </row>
    <row r="7488" spans="1:16" x14ac:dyDescent="0.35">
      <c r="A7488" t="s">
        <v>6907</v>
      </c>
      <c r="B7488" t="s">
        <v>10046</v>
      </c>
      <c r="C7488" t="s">
        <v>124</v>
      </c>
      <c r="D7488" t="s">
        <v>17448</v>
      </c>
      <c r="E7488" t="s">
        <v>20</v>
      </c>
      <c r="F7488" t="b">
        <v>0</v>
      </c>
      <c r="G7488" t="s">
        <v>47</v>
      </c>
      <c r="H7488" s="1">
        <v>45797.585185185177</v>
      </c>
      <c r="I7488" t="b">
        <v>1</v>
      </c>
      <c r="J7488" t="b">
        <v>1</v>
      </c>
      <c r="K7488" t="s">
        <v>31</v>
      </c>
      <c r="L7488" t="s">
        <v>22</v>
      </c>
      <c r="M7488">
        <v>137500</v>
      </c>
      <c r="O7488" t="s">
        <v>1195</v>
      </c>
      <c r="P7488" t="s">
        <v>10047</v>
      </c>
    </row>
    <row r="7489" spans="1:16" x14ac:dyDescent="0.35">
      <c r="A7489" t="s">
        <v>6907</v>
      </c>
      <c r="B7489" t="s">
        <v>10048</v>
      </c>
      <c r="C7489" t="s">
        <v>1066</v>
      </c>
      <c r="D7489" t="s">
        <v>17447</v>
      </c>
      <c r="E7489" t="s">
        <v>20</v>
      </c>
      <c r="F7489" t="b">
        <v>0</v>
      </c>
      <c r="G7489" t="s">
        <v>1067</v>
      </c>
      <c r="H7489" s="1">
        <v>45797.6090625</v>
      </c>
      <c r="I7489" t="b">
        <v>1</v>
      </c>
      <c r="J7489" t="b">
        <v>0</v>
      </c>
      <c r="K7489" t="s">
        <v>1067</v>
      </c>
      <c r="L7489" t="s">
        <v>22</v>
      </c>
      <c r="M7489">
        <v>130000</v>
      </c>
      <c r="O7489" t="s">
        <v>53</v>
      </c>
      <c r="P7489" t="s">
        <v>1563</v>
      </c>
    </row>
    <row r="7490" spans="1:16" x14ac:dyDescent="0.35">
      <c r="A7490" t="s">
        <v>6907</v>
      </c>
      <c r="B7490" t="s">
        <v>10049</v>
      </c>
      <c r="C7490" t="s">
        <v>1349</v>
      </c>
      <c r="D7490" t="s">
        <v>269</v>
      </c>
      <c r="E7490" t="s">
        <v>91</v>
      </c>
      <c r="F7490" t="b">
        <v>0</v>
      </c>
      <c r="G7490" t="s">
        <v>52</v>
      </c>
      <c r="H7490" s="1">
        <v>45797.626261574071</v>
      </c>
      <c r="I7490" t="b">
        <v>0</v>
      </c>
      <c r="J7490" t="b">
        <v>0</v>
      </c>
      <c r="K7490" t="s">
        <v>31</v>
      </c>
      <c r="L7490" t="s">
        <v>32</v>
      </c>
      <c r="N7490">
        <v>32.5</v>
      </c>
      <c r="O7490" t="s">
        <v>8561</v>
      </c>
      <c r="P7490" t="s">
        <v>10050</v>
      </c>
    </row>
    <row r="7491" spans="1:16" x14ac:dyDescent="0.35">
      <c r="A7491" t="s">
        <v>6907</v>
      </c>
      <c r="B7491" t="s">
        <v>7415</v>
      </c>
      <c r="C7491" t="s">
        <v>410</v>
      </c>
      <c r="D7491" t="s">
        <v>17554</v>
      </c>
      <c r="E7491" t="s">
        <v>91</v>
      </c>
      <c r="F7491" t="b">
        <v>0</v>
      </c>
      <c r="G7491" t="s">
        <v>52</v>
      </c>
      <c r="H7491" s="1">
        <v>45797.626354166663</v>
      </c>
      <c r="I7491" t="b">
        <v>0</v>
      </c>
      <c r="J7491" t="b">
        <v>1</v>
      </c>
      <c r="K7491" t="s">
        <v>31</v>
      </c>
      <c r="L7491" t="s">
        <v>32</v>
      </c>
      <c r="N7491">
        <v>77.5</v>
      </c>
      <c r="O7491" t="s">
        <v>4441</v>
      </c>
      <c r="P7491" t="s">
        <v>9998</v>
      </c>
    </row>
    <row r="7492" spans="1:16" x14ac:dyDescent="0.35">
      <c r="A7492" t="s">
        <v>6907</v>
      </c>
      <c r="B7492" t="s">
        <v>10051</v>
      </c>
      <c r="C7492" t="s">
        <v>7114</v>
      </c>
      <c r="D7492" t="s">
        <v>269</v>
      </c>
      <c r="E7492" t="s">
        <v>20</v>
      </c>
      <c r="F7492" t="b">
        <v>0</v>
      </c>
      <c r="G7492" t="s">
        <v>52</v>
      </c>
      <c r="H7492" s="1">
        <v>45797.668171296304</v>
      </c>
      <c r="I7492" t="b">
        <v>0</v>
      </c>
      <c r="J7492" t="b">
        <v>1</v>
      </c>
      <c r="K7492" t="s">
        <v>31</v>
      </c>
      <c r="L7492" t="s">
        <v>22</v>
      </c>
      <c r="M7492">
        <v>221000</v>
      </c>
      <c r="O7492" t="s">
        <v>3479</v>
      </c>
      <c r="P7492" t="s">
        <v>6917</v>
      </c>
    </row>
    <row r="7493" spans="1:16" x14ac:dyDescent="0.35">
      <c r="A7493" t="s">
        <v>6907</v>
      </c>
      <c r="B7493" t="s">
        <v>7760</v>
      </c>
      <c r="C7493" t="s">
        <v>1754</v>
      </c>
      <c r="D7493" t="s">
        <v>36</v>
      </c>
      <c r="E7493" t="s">
        <v>20</v>
      </c>
      <c r="F7493" t="b">
        <v>0</v>
      </c>
      <c r="G7493" t="s">
        <v>52</v>
      </c>
      <c r="H7493" s="1">
        <v>45797.70994212963</v>
      </c>
      <c r="I7493" t="b">
        <v>0</v>
      </c>
      <c r="J7493" t="b">
        <v>0</v>
      </c>
      <c r="K7493" t="s">
        <v>31</v>
      </c>
      <c r="L7493" t="s">
        <v>22</v>
      </c>
      <c r="M7493">
        <v>177500</v>
      </c>
      <c r="O7493" t="s">
        <v>852</v>
      </c>
      <c r="P7493" t="s">
        <v>9607</v>
      </c>
    </row>
    <row r="7494" spans="1:16" x14ac:dyDescent="0.35">
      <c r="A7494" t="s">
        <v>6907</v>
      </c>
      <c r="B7494" t="s">
        <v>10052</v>
      </c>
      <c r="C7494" t="s">
        <v>653</v>
      </c>
      <c r="D7494" t="s">
        <v>36</v>
      </c>
      <c r="E7494" t="s">
        <v>91</v>
      </c>
      <c r="F7494" t="b">
        <v>0</v>
      </c>
      <c r="G7494" t="s">
        <v>43</v>
      </c>
      <c r="H7494" s="1">
        <v>45797.750474537039</v>
      </c>
      <c r="I7494" t="b">
        <v>0</v>
      </c>
      <c r="J7494" t="b">
        <v>0</v>
      </c>
      <c r="K7494" t="s">
        <v>31</v>
      </c>
      <c r="L7494" t="s">
        <v>32</v>
      </c>
      <c r="N7494">
        <v>31</v>
      </c>
      <c r="O7494" t="s">
        <v>3268</v>
      </c>
    </row>
    <row r="7495" spans="1:16" x14ac:dyDescent="0.35">
      <c r="A7495" t="s">
        <v>6907</v>
      </c>
      <c r="B7495" t="s">
        <v>10053</v>
      </c>
      <c r="C7495" t="s">
        <v>18</v>
      </c>
      <c r="D7495" t="s">
        <v>110</v>
      </c>
      <c r="E7495" t="s">
        <v>20</v>
      </c>
      <c r="F7495" t="b">
        <v>1</v>
      </c>
      <c r="G7495" t="s">
        <v>52</v>
      </c>
      <c r="H7495" s="1">
        <v>45797.751307870371</v>
      </c>
      <c r="I7495" t="b">
        <v>1</v>
      </c>
      <c r="J7495" t="b">
        <v>0</v>
      </c>
      <c r="K7495" t="s">
        <v>31</v>
      </c>
      <c r="L7495" t="s">
        <v>32</v>
      </c>
      <c r="N7495">
        <v>70</v>
      </c>
      <c r="O7495" t="s">
        <v>4009</v>
      </c>
      <c r="P7495" t="s">
        <v>10054</v>
      </c>
    </row>
    <row r="7496" spans="1:16" x14ac:dyDescent="0.35">
      <c r="A7496" t="s">
        <v>6907</v>
      </c>
      <c r="B7496" t="s">
        <v>10055</v>
      </c>
      <c r="C7496" t="s">
        <v>1814</v>
      </c>
      <c r="D7496" t="s">
        <v>110</v>
      </c>
      <c r="E7496" t="s">
        <v>91</v>
      </c>
      <c r="F7496" t="b">
        <v>0</v>
      </c>
      <c r="G7496" t="s">
        <v>52</v>
      </c>
      <c r="H7496" s="1">
        <v>45797.751377314817</v>
      </c>
      <c r="I7496" t="b">
        <v>0</v>
      </c>
      <c r="J7496" t="b">
        <v>0</v>
      </c>
      <c r="K7496" t="s">
        <v>31</v>
      </c>
      <c r="L7496" t="s">
        <v>32</v>
      </c>
      <c r="N7496">
        <v>72.5</v>
      </c>
      <c r="O7496" t="s">
        <v>10006</v>
      </c>
      <c r="P7496" t="s">
        <v>10056</v>
      </c>
    </row>
    <row r="7497" spans="1:16" x14ac:dyDescent="0.35">
      <c r="A7497" t="s">
        <v>6907</v>
      </c>
      <c r="B7497" t="s">
        <v>8073</v>
      </c>
      <c r="C7497" t="s">
        <v>330</v>
      </c>
      <c r="D7497" t="s">
        <v>269</v>
      </c>
      <c r="E7497" t="s">
        <v>20</v>
      </c>
      <c r="F7497" t="b">
        <v>0</v>
      </c>
      <c r="G7497" t="s">
        <v>52</v>
      </c>
      <c r="H7497" s="1">
        <v>45797.751388888893</v>
      </c>
      <c r="I7497" t="b">
        <v>1</v>
      </c>
      <c r="J7497" t="b">
        <v>1</v>
      </c>
      <c r="K7497" t="s">
        <v>31</v>
      </c>
      <c r="L7497" t="s">
        <v>22</v>
      </c>
      <c r="M7497">
        <v>145000</v>
      </c>
      <c r="O7497" t="s">
        <v>8074</v>
      </c>
      <c r="P7497" t="s">
        <v>8075</v>
      </c>
    </row>
    <row r="7498" spans="1:16" x14ac:dyDescent="0.35">
      <c r="A7498" t="s">
        <v>6907</v>
      </c>
      <c r="B7498" t="s">
        <v>8047</v>
      </c>
      <c r="C7498" t="s">
        <v>6183</v>
      </c>
      <c r="D7498" t="s">
        <v>29</v>
      </c>
      <c r="E7498" t="s">
        <v>20</v>
      </c>
      <c r="F7498" t="b">
        <v>0</v>
      </c>
      <c r="G7498" t="s">
        <v>52</v>
      </c>
      <c r="H7498" s="1">
        <v>45797.834733796299</v>
      </c>
      <c r="I7498" t="b">
        <v>0</v>
      </c>
      <c r="J7498" t="b">
        <v>0</v>
      </c>
      <c r="K7498" t="s">
        <v>31</v>
      </c>
      <c r="L7498" t="s">
        <v>22</v>
      </c>
      <c r="M7498">
        <v>108000</v>
      </c>
      <c r="O7498" t="s">
        <v>4638</v>
      </c>
      <c r="P7498" t="s">
        <v>8048</v>
      </c>
    </row>
    <row r="7499" spans="1:16" x14ac:dyDescent="0.35">
      <c r="A7499" t="s">
        <v>6907</v>
      </c>
      <c r="B7499" t="s">
        <v>10057</v>
      </c>
      <c r="C7499" t="s">
        <v>2846</v>
      </c>
      <c r="D7499" t="s">
        <v>36</v>
      </c>
      <c r="E7499" t="s">
        <v>91</v>
      </c>
      <c r="F7499" t="b">
        <v>0</v>
      </c>
      <c r="G7499" t="s">
        <v>43</v>
      </c>
      <c r="H7499" s="1">
        <v>45797.877430555563</v>
      </c>
      <c r="I7499" t="b">
        <v>1</v>
      </c>
      <c r="J7499" t="b">
        <v>1</v>
      </c>
      <c r="K7499" t="s">
        <v>31</v>
      </c>
      <c r="L7499" t="s">
        <v>32</v>
      </c>
      <c r="N7499">
        <v>77.5</v>
      </c>
      <c r="O7499" t="s">
        <v>10058</v>
      </c>
      <c r="P7499" t="s">
        <v>10059</v>
      </c>
    </row>
    <row r="7500" spans="1:16" x14ac:dyDescent="0.35">
      <c r="A7500" t="s">
        <v>6907</v>
      </c>
      <c r="B7500" t="s">
        <v>6907</v>
      </c>
      <c r="C7500" t="s">
        <v>902</v>
      </c>
      <c r="D7500" t="s">
        <v>110</v>
      </c>
      <c r="E7500" t="s">
        <v>760</v>
      </c>
      <c r="F7500" t="b">
        <v>0</v>
      </c>
      <c r="G7500" t="s">
        <v>68</v>
      </c>
      <c r="H7500" s="1">
        <v>45797.877650462957</v>
      </c>
      <c r="I7500" t="b">
        <v>0</v>
      </c>
      <c r="J7500" t="b">
        <v>0</v>
      </c>
      <c r="K7500" t="s">
        <v>31</v>
      </c>
      <c r="L7500" t="s">
        <v>22</v>
      </c>
      <c r="M7500">
        <v>150000</v>
      </c>
      <c r="O7500" t="s">
        <v>10060</v>
      </c>
      <c r="P7500" t="s">
        <v>10061</v>
      </c>
    </row>
    <row r="7501" spans="1:16" x14ac:dyDescent="0.35">
      <c r="A7501" t="s">
        <v>6907</v>
      </c>
      <c r="B7501" t="s">
        <v>10062</v>
      </c>
      <c r="C7501" t="s">
        <v>10063</v>
      </c>
      <c r="D7501" t="s">
        <v>17445</v>
      </c>
      <c r="E7501" t="s">
        <v>20</v>
      </c>
      <c r="F7501" t="b">
        <v>0</v>
      </c>
      <c r="G7501" t="s">
        <v>52</v>
      </c>
      <c r="H7501" s="1">
        <v>45798.001331018517</v>
      </c>
      <c r="I7501" t="b">
        <v>1</v>
      </c>
      <c r="J7501" t="b">
        <v>0</v>
      </c>
      <c r="K7501" t="s">
        <v>31</v>
      </c>
      <c r="L7501" t="s">
        <v>22</v>
      </c>
      <c r="M7501">
        <v>200000</v>
      </c>
      <c r="O7501" t="s">
        <v>10064</v>
      </c>
      <c r="P7501" t="s">
        <v>10065</v>
      </c>
    </row>
    <row r="7502" spans="1:16" x14ac:dyDescent="0.35">
      <c r="A7502" t="s">
        <v>6907</v>
      </c>
      <c r="B7502" t="s">
        <v>10066</v>
      </c>
      <c r="C7502" t="s">
        <v>18</v>
      </c>
      <c r="D7502" t="s">
        <v>17445</v>
      </c>
      <c r="E7502" t="s">
        <v>20</v>
      </c>
      <c r="F7502" t="b">
        <v>1</v>
      </c>
      <c r="G7502" t="s">
        <v>52</v>
      </c>
      <c r="H7502" s="1">
        <v>45798.001377314817</v>
      </c>
      <c r="I7502" t="b">
        <v>0</v>
      </c>
      <c r="J7502" t="b">
        <v>1</v>
      </c>
      <c r="K7502" t="s">
        <v>31</v>
      </c>
      <c r="L7502" t="s">
        <v>22</v>
      </c>
      <c r="M7502">
        <v>101925</v>
      </c>
      <c r="O7502" t="s">
        <v>10067</v>
      </c>
      <c r="P7502" t="s">
        <v>10068</v>
      </c>
    </row>
    <row r="7503" spans="1:16" x14ac:dyDescent="0.35">
      <c r="A7503" t="s">
        <v>6907</v>
      </c>
      <c r="B7503" t="s">
        <v>8950</v>
      </c>
      <c r="C7503" t="s">
        <v>6146</v>
      </c>
      <c r="D7503" t="s">
        <v>17445</v>
      </c>
      <c r="E7503" t="s">
        <v>20</v>
      </c>
      <c r="F7503" t="b">
        <v>0</v>
      </c>
      <c r="G7503" t="s">
        <v>52</v>
      </c>
      <c r="H7503" s="1">
        <v>45798.001504629632</v>
      </c>
      <c r="I7503" t="b">
        <v>0</v>
      </c>
      <c r="J7503" t="b">
        <v>1</v>
      </c>
      <c r="K7503" t="s">
        <v>31</v>
      </c>
      <c r="L7503" t="s">
        <v>22</v>
      </c>
      <c r="M7503">
        <v>171000</v>
      </c>
      <c r="O7503" t="s">
        <v>379</v>
      </c>
      <c r="P7503" t="s">
        <v>8952</v>
      </c>
    </row>
    <row r="7504" spans="1:16" x14ac:dyDescent="0.35">
      <c r="A7504" t="s">
        <v>6907</v>
      </c>
      <c r="B7504" t="s">
        <v>7197</v>
      </c>
      <c r="C7504" t="s">
        <v>10069</v>
      </c>
      <c r="D7504" t="s">
        <v>36</v>
      </c>
      <c r="E7504" t="s">
        <v>20</v>
      </c>
      <c r="F7504" t="b">
        <v>0</v>
      </c>
      <c r="G7504" t="s">
        <v>171</v>
      </c>
      <c r="H7504" s="1">
        <v>45798.001840277779</v>
      </c>
      <c r="I7504" t="b">
        <v>1</v>
      </c>
      <c r="J7504" t="b">
        <v>0</v>
      </c>
      <c r="K7504" t="s">
        <v>31</v>
      </c>
      <c r="L7504" t="s">
        <v>32</v>
      </c>
      <c r="N7504">
        <v>79.625</v>
      </c>
      <c r="O7504" t="s">
        <v>194</v>
      </c>
      <c r="P7504" t="s">
        <v>10070</v>
      </c>
    </row>
    <row r="7505" spans="1:16" x14ac:dyDescent="0.35">
      <c r="A7505" t="s">
        <v>6907</v>
      </c>
      <c r="B7505" t="s">
        <v>7415</v>
      </c>
      <c r="C7505" t="s">
        <v>3587</v>
      </c>
      <c r="D7505" t="s">
        <v>17445</v>
      </c>
      <c r="E7505" t="s">
        <v>20</v>
      </c>
      <c r="F7505" t="b">
        <v>0</v>
      </c>
      <c r="G7505" t="s">
        <v>47</v>
      </c>
      <c r="H7505" s="1">
        <v>45798.00199074074</v>
      </c>
      <c r="I7505" t="b">
        <v>0</v>
      </c>
      <c r="J7505" t="b">
        <v>1</v>
      </c>
      <c r="K7505" t="s">
        <v>31</v>
      </c>
      <c r="L7505" t="s">
        <v>22</v>
      </c>
      <c r="M7505">
        <v>128676.6015625</v>
      </c>
      <c r="O7505" t="s">
        <v>9595</v>
      </c>
      <c r="P7505" t="s">
        <v>10071</v>
      </c>
    </row>
    <row r="7506" spans="1:16" x14ac:dyDescent="0.35">
      <c r="A7506" t="s">
        <v>6907</v>
      </c>
      <c r="B7506" t="s">
        <v>10072</v>
      </c>
      <c r="C7506" t="s">
        <v>154</v>
      </c>
      <c r="D7506" t="s">
        <v>17525</v>
      </c>
      <c r="E7506" t="s">
        <v>20</v>
      </c>
      <c r="F7506" t="b">
        <v>0</v>
      </c>
      <c r="G7506" t="s">
        <v>52</v>
      </c>
      <c r="H7506" s="1">
        <v>45798.251516203702</v>
      </c>
      <c r="I7506" t="b">
        <v>0</v>
      </c>
      <c r="J7506" t="b">
        <v>0</v>
      </c>
      <c r="K7506" t="s">
        <v>31</v>
      </c>
      <c r="L7506" t="s">
        <v>22</v>
      </c>
      <c r="M7506">
        <v>202500</v>
      </c>
      <c r="O7506" t="s">
        <v>10073</v>
      </c>
      <c r="P7506" t="s">
        <v>10074</v>
      </c>
    </row>
    <row r="7507" spans="1:16" x14ac:dyDescent="0.35">
      <c r="A7507" t="s">
        <v>6907</v>
      </c>
      <c r="B7507" t="s">
        <v>10075</v>
      </c>
      <c r="C7507" t="s">
        <v>649</v>
      </c>
      <c r="D7507" t="s">
        <v>17555</v>
      </c>
      <c r="E7507" t="s">
        <v>20</v>
      </c>
      <c r="F7507" t="b">
        <v>0</v>
      </c>
      <c r="G7507" t="s">
        <v>43</v>
      </c>
      <c r="H7507" s="1">
        <v>45798.252326388887</v>
      </c>
      <c r="I7507" t="b">
        <v>0</v>
      </c>
      <c r="J7507" t="b">
        <v>1</v>
      </c>
      <c r="K7507" t="s">
        <v>31</v>
      </c>
      <c r="L7507" t="s">
        <v>22</v>
      </c>
      <c r="M7507">
        <v>120700</v>
      </c>
      <c r="O7507" t="s">
        <v>2465</v>
      </c>
      <c r="P7507" t="s">
        <v>2014</v>
      </c>
    </row>
    <row r="7508" spans="1:16" x14ac:dyDescent="0.35">
      <c r="A7508" t="s">
        <v>6907</v>
      </c>
      <c r="B7508" t="s">
        <v>7723</v>
      </c>
      <c r="C7508" t="s">
        <v>7724</v>
      </c>
      <c r="D7508" t="s">
        <v>110</v>
      </c>
      <c r="E7508" t="s">
        <v>20</v>
      </c>
      <c r="F7508" t="b">
        <v>0</v>
      </c>
      <c r="G7508" t="s">
        <v>30</v>
      </c>
      <c r="H7508" s="1">
        <v>45798.252986111111</v>
      </c>
      <c r="I7508" t="b">
        <v>0</v>
      </c>
      <c r="J7508" t="b">
        <v>0</v>
      </c>
      <c r="K7508" t="s">
        <v>31</v>
      </c>
      <c r="L7508" t="s">
        <v>22</v>
      </c>
      <c r="M7508">
        <v>100000</v>
      </c>
      <c r="O7508" t="s">
        <v>7725</v>
      </c>
      <c r="P7508" t="s">
        <v>7726</v>
      </c>
    </row>
    <row r="7509" spans="1:16" x14ac:dyDescent="0.35">
      <c r="A7509" t="s">
        <v>6907</v>
      </c>
      <c r="B7509" t="s">
        <v>10027</v>
      </c>
      <c r="C7509" t="s">
        <v>8870</v>
      </c>
      <c r="D7509" t="s">
        <v>443</v>
      </c>
      <c r="E7509" t="s">
        <v>20</v>
      </c>
      <c r="F7509" t="b">
        <v>0</v>
      </c>
      <c r="G7509" t="s">
        <v>52</v>
      </c>
      <c r="H7509" s="1">
        <v>45798.293356481481</v>
      </c>
      <c r="I7509" t="b">
        <v>0</v>
      </c>
      <c r="J7509" t="b">
        <v>1</v>
      </c>
      <c r="K7509" t="s">
        <v>31</v>
      </c>
      <c r="L7509" t="s">
        <v>32</v>
      </c>
      <c r="N7509">
        <v>61.375</v>
      </c>
      <c r="O7509" t="s">
        <v>10028</v>
      </c>
    </row>
    <row r="7510" spans="1:16" x14ac:dyDescent="0.35">
      <c r="A7510" t="s">
        <v>6907</v>
      </c>
      <c r="B7510" t="s">
        <v>10076</v>
      </c>
      <c r="C7510" t="s">
        <v>7063</v>
      </c>
      <c r="D7510" t="s">
        <v>29</v>
      </c>
      <c r="E7510" t="s">
        <v>20</v>
      </c>
      <c r="F7510" t="b">
        <v>0</v>
      </c>
      <c r="G7510" t="s">
        <v>287</v>
      </c>
      <c r="H7510" s="1">
        <v>45798.297037037039</v>
      </c>
      <c r="I7510" t="b">
        <v>0</v>
      </c>
      <c r="J7510" t="b">
        <v>0</v>
      </c>
      <c r="K7510" t="s">
        <v>287</v>
      </c>
      <c r="L7510" t="s">
        <v>22</v>
      </c>
      <c r="M7510">
        <v>112500</v>
      </c>
      <c r="O7510" t="s">
        <v>10077</v>
      </c>
    </row>
    <row r="7511" spans="1:16" x14ac:dyDescent="0.35">
      <c r="A7511" t="s">
        <v>6907</v>
      </c>
      <c r="B7511" t="s">
        <v>8249</v>
      </c>
      <c r="C7511" t="s">
        <v>537</v>
      </c>
      <c r="D7511" t="s">
        <v>443</v>
      </c>
      <c r="E7511" t="s">
        <v>20</v>
      </c>
      <c r="F7511" t="b">
        <v>0</v>
      </c>
      <c r="G7511" t="s">
        <v>43</v>
      </c>
      <c r="H7511" s="1">
        <v>45798.460775462961</v>
      </c>
      <c r="I7511" t="b">
        <v>0</v>
      </c>
      <c r="J7511" t="b">
        <v>1</v>
      </c>
      <c r="K7511" t="s">
        <v>31</v>
      </c>
      <c r="L7511" t="s">
        <v>22</v>
      </c>
      <c r="M7511">
        <v>126750</v>
      </c>
      <c r="O7511" t="s">
        <v>10078</v>
      </c>
      <c r="P7511" t="s">
        <v>10079</v>
      </c>
    </row>
    <row r="7512" spans="1:16" x14ac:dyDescent="0.35">
      <c r="A7512" t="s">
        <v>6907</v>
      </c>
      <c r="B7512" t="s">
        <v>6907</v>
      </c>
      <c r="C7512" t="s">
        <v>10080</v>
      </c>
      <c r="D7512" t="s">
        <v>110</v>
      </c>
      <c r="E7512" t="s">
        <v>20</v>
      </c>
      <c r="F7512" t="b">
        <v>0</v>
      </c>
      <c r="G7512" t="s">
        <v>68</v>
      </c>
      <c r="H7512" s="1">
        <v>45798.544583333343</v>
      </c>
      <c r="I7512" t="b">
        <v>1</v>
      </c>
      <c r="J7512" t="b">
        <v>0</v>
      </c>
      <c r="K7512" t="s">
        <v>31</v>
      </c>
      <c r="L7512" t="s">
        <v>22</v>
      </c>
      <c r="M7512">
        <v>115000</v>
      </c>
      <c r="O7512" t="s">
        <v>10081</v>
      </c>
      <c r="P7512" t="s">
        <v>10082</v>
      </c>
    </row>
    <row r="7513" spans="1:16" x14ac:dyDescent="0.35">
      <c r="A7513" t="s">
        <v>6907</v>
      </c>
      <c r="B7513" t="s">
        <v>7025</v>
      </c>
      <c r="C7513" t="s">
        <v>2350</v>
      </c>
      <c r="D7513" t="s">
        <v>29</v>
      </c>
      <c r="E7513" t="s">
        <v>20</v>
      </c>
      <c r="F7513" t="b">
        <v>0</v>
      </c>
      <c r="G7513" t="s">
        <v>47</v>
      </c>
      <c r="H7513" s="1">
        <v>45798.585324074083</v>
      </c>
      <c r="I7513" t="b">
        <v>0</v>
      </c>
      <c r="J7513" t="b">
        <v>0</v>
      </c>
      <c r="K7513" t="s">
        <v>31</v>
      </c>
      <c r="L7513" t="s">
        <v>32</v>
      </c>
      <c r="N7513">
        <v>70</v>
      </c>
      <c r="O7513" t="s">
        <v>10083</v>
      </c>
      <c r="P7513" t="s">
        <v>10084</v>
      </c>
    </row>
    <row r="7514" spans="1:16" x14ac:dyDescent="0.35">
      <c r="A7514" t="s">
        <v>6907</v>
      </c>
      <c r="B7514" t="s">
        <v>7025</v>
      </c>
      <c r="C7514" t="s">
        <v>5618</v>
      </c>
      <c r="D7514" t="s">
        <v>269</v>
      </c>
      <c r="E7514" t="s">
        <v>91</v>
      </c>
      <c r="F7514" t="b">
        <v>0</v>
      </c>
      <c r="G7514" t="s">
        <v>52</v>
      </c>
      <c r="H7514" s="1">
        <v>45798.626643518517</v>
      </c>
      <c r="I7514" t="b">
        <v>0</v>
      </c>
      <c r="J7514" t="b">
        <v>0</v>
      </c>
      <c r="K7514" t="s">
        <v>31</v>
      </c>
      <c r="L7514" t="s">
        <v>32</v>
      </c>
      <c r="N7514">
        <v>45</v>
      </c>
      <c r="O7514" t="s">
        <v>9992</v>
      </c>
      <c r="P7514" t="s">
        <v>10085</v>
      </c>
    </row>
    <row r="7515" spans="1:16" x14ac:dyDescent="0.35">
      <c r="A7515" t="s">
        <v>6907</v>
      </c>
      <c r="B7515" t="s">
        <v>7053</v>
      </c>
      <c r="C7515" t="s">
        <v>2618</v>
      </c>
      <c r="D7515" t="s">
        <v>110</v>
      </c>
      <c r="E7515" t="s">
        <v>20</v>
      </c>
      <c r="F7515" t="b">
        <v>0</v>
      </c>
      <c r="G7515" t="s">
        <v>52</v>
      </c>
      <c r="H7515" s="1">
        <v>45798.709953703707</v>
      </c>
      <c r="I7515" t="b">
        <v>0</v>
      </c>
      <c r="J7515" t="b">
        <v>1</v>
      </c>
      <c r="K7515" t="s">
        <v>31</v>
      </c>
      <c r="L7515" t="s">
        <v>22</v>
      </c>
      <c r="M7515">
        <v>119850</v>
      </c>
      <c r="O7515" t="s">
        <v>2701</v>
      </c>
      <c r="P7515" t="s">
        <v>7203</v>
      </c>
    </row>
    <row r="7516" spans="1:16" x14ac:dyDescent="0.35">
      <c r="A7516" t="s">
        <v>6907</v>
      </c>
      <c r="B7516" t="s">
        <v>10086</v>
      </c>
      <c r="C7516" t="s">
        <v>132</v>
      </c>
      <c r="D7516" t="s">
        <v>36</v>
      </c>
      <c r="E7516" t="s">
        <v>91</v>
      </c>
      <c r="F7516" t="b">
        <v>0</v>
      </c>
      <c r="G7516" t="s">
        <v>52</v>
      </c>
      <c r="H7516" s="1">
        <v>45798.710081018522</v>
      </c>
      <c r="I7516" t="b">
        <v>1</v>
      </c>
      <c r="J7516" t="b">
        <v>0</v>
      </c>
      <c r="K7516" t="s">
        <v>31</v>
      </c>
      <c r="L7516" t="s">
        <v>32</v>
      </c>
      <c r="N7516">
        <v>67.5</v>
      </c>
      <c r="O7516" t="s">
        <v>747</v>
      </c>
      <c r="P7516" t="s">
        <v>10087</v>
      </c>
    </row>
    <row r="7517" spans="1:16" x14ac:dyDescent="0.35">
      <c r="A7517" t="s">
        <v>6907</v>
      </c>
      <c r="B7517" t="s">
        <v>6916</v>
      </c>
      <c r="C7517" t="s">
        <v>10088</v>
      </c>
      <c r="D7517" t="s">
        <v>36</v>
      </c>
      <c r="E7517" t="s">
        <v>204</v>
      </c>
      <c r="F7517" t="b">
        <v>0</v>
      </c>
      <c r="G7517" t="s">
        <v>52</v>
      </c>
      <c r="H7517" s="1">
        <v>45798.710185185177</v>
      </c>
      <c r="I7517" t="b">
        <v>0</v>
      </c>
      <c r="J7517" t="b">
        <v>1</v>
      </c>
      <c r="K7517" t="s">
        <v>31</v>
      </c>
      <c r="L7517" t="s">
        <v>32</v>
      </c>
      <c r="N7517">
        <v>51.229999542236328</v>
      </c>
      <c r="O7517" t="s">
        <v>3479</v>
      </c>
      <c r="P7517" t="s">
        <v>6917</v>
      </c>
    </row>
    <row r="7518" spans="1:16" x14ac:dyDescent="0.35">
      <c r="A7518" t="s">
        <v>6907</v>
      </c>
      <c r="B7518" t="s">
        <v>6916</v>
      </c>
      <c r="C7518" t="s">
        <v>9569</v>
      </c>
      <c r="D7518" t="s">
        <v>110</v>
      </c>
      <c r="E7518" t="s">
        <v>91</v>
      </c>
      <c r="F7518" t="b">
        <v>0</v>
      </c>
      <c r="G7518" t="s">
        <v>43</v>
      </c>
      <c r="H7518" s="1">
        <v>45798.710798611108</v>
      </c>
      <c r="I7518" t="b">
        <v>1</v>
      </c>
      <c r="J7518" t="b">
        <v>0</v>
      </c>
      <c r="K7518" t="s">
        <v>31</v>
      </c>
      <c r="L7518" t="s">
        <v>32</v>
      </c>
      <c r="N7518">
        <v>57.5</v>
      </c>
      <c r="O7518" t="s">
        <v>10089</v>
      </c>
      <c r="P7518" t="s">
        <v>10090</v>
      </c>
    </row>
    <row r="7519" spans="1:16" x14ac:dyDescent="0.35">
      <c r="A7519" t="s">
        <v>6907</v>
      </c>
      <c r="B7519" t="s">
        <v>7265</v>
      </c>
      <c r="C7519" t="s">
        <v>599</v>
      </c>
      <c r="D7519" t="s">
        <v>269</v>
      </c>
      <c r="E7519" t="s">
        <v>20</v>
      </c>
      <c r="F7519" t="b">
        <v>0</v>
      </c>
      <c r="G7519" t="s">
        <v>52</v>
      </c>
      <c r="H7519" s="1">
        <v>45798.751620370371</v>
      </c>
      <c r="I7519" t="b">
        <v>1</v>
      </c>
      <c r="J7519" t="b">
        <v>0</v>
      </c>
      <c r="K7519" t="s">
        <v>31</v>
      </c>
      <c r="L7519" t="s">
        <v>22</v>
      </c>
      <c r="M7519">
        <v>70000</v>
      </c>
      <c r="O7519" t="s">
        <v>7296</v>
      </c>
      <c r="P7519" t="s">
        <v>10091</v>
      </c>
    </row>
    <row r="7520" spans="1:16" x14ac:dyDescent="0.35">
      <c r="A7520" t="s">
        <v>6907</v>
      </c>
      <c r="B7520" t="s">
        <v>10092</v>
      </c>
      <c r="C7520" t="s">
        <v>9569</v>
      </c>
      <c r="D7520" t="s">
        <v>36</v>
      </c>
      <c r="E7520" t="s">
        <v>20</v>
      </c>
      <c r="F7520" t="b">
        <v>0</v>
      </c>
      <c r="G7520" t="s">
        <v>47</v>
      </c>
      <c r="H7520" s="1">
        <v>45798.752071759263</v>
      </c>
      <c r="I7520" t="b">
        <v>0</v>
      </c>
      <c r="J7520" t="b">
        <v>0</v>
      </c>
      <c r="K7520" t="s">
        <v>31</v>
      </c>
      <c r="L7520" t="s">
        <v>32</v>
      </c>
      <c r="N7520">
        <v>65</v>
      </c>
      <c r="O7520" t="s">
        <v>463</v>
      </c>
      <c r="P7520" t="s">
        <v>10093</v>
      </c>
    </row>
    <row r="7521" spans="1:16" x14ac:dyDescent="0.35">
      <c r="A7521" t="s">
        <v>6907</v>
      </c>
      <c r="B7521" t="s">
        <v>6916</v>
      </c>
      <c r="C7521" t="s">
        <v>7605</v>
      </c>
      <c r="D7521" t="s">
        <v>269</v>
      </c>
      <c r="E7521" t="s">
        <v>91</v>
      </c>
      <c r="F7521" t="b">
        <v>0</v>
      </c>
      <c r="G7521" t="s">
        <v>52</v>
      </c>
      <c r="H7521" s="1">
        <v>45798.876608796287</v>
      </c>
      <c r="I7521" t="b">
        <v>0</v>
      </c>
      <c r="J7521" t="b">
        <v>1</v>
      </c>
      <c r="K7521" t="s">
        <v>31</v>
      </c>
      <c r="L7521" t="s">
        <v>32</v>
      </c>
      <c r="N7521">
        <v>60</v>
      </c>
      <c r="O7521" t="s">
        <v>10094</v>
      </c>
      <c r="P7521" t="s">
        <v>10095</v>
      </c>
    </row>
    <row r="7522" spans="1:16" x14ac:dyDescent="0.35">
      <c r="A7522" t="s">
        <v>6907</v>
      </c>
      <c r="B7522" t="s">
        <v>10096</v>
      </c>
      <c r="C7522" t="s">
        <v>1443</v>
      </c>
      <c r="D7522" t="s">
        <v>36</v>
      </c>
      <c r="E7522" t="s">
        <v>20</v>
      </c>
      <c r="F7522" t="b">
        <v>0</v>
      </c>
      <c r="G7522" t="s">
        <v>52</v>
      </c>
      <c r="H7522" s="1">
        <v>45798.960023148153</v>
      </c>
      <c r="I7522" t="b">
        <v>0</v>
      </c>
      <c r="J7522" t="b">
        <v>1</v>
      </c>
      <c r="K7522" t="s">
        <v>31</v>
      </c>
      <c r="L7522" t="s">
        <v>22</v>
      </c>
      <c r="M7522">
        <v>122500</v>
      </c>
      <c r="O7522" t="s">
        <v>10097</v>
      </c>
      <c r="P7522" t="s">
        <v>10098</v>
      </c>
    </row>
    <row r="7523" spans="1:16" x14ac:dyDescent="0.35">
      <c r="A7523" t="s">
        <v>6907</v>
      </c>
      <c r="B7523" t="s">
        <v>7550</v>
      </c>
      <c r="C7523" t="s">
        <v>289</v>
      </c>
      <c r="D7523" t="s">
        <v>974</v>
      </c>
      <c r="E7523" t="s">
        <v>20</v>
      </c>
      <c r="F7523" t="b">
        <v>0</v>
      </c>
      <c r="G7523" t="s">
        <v>68</v>
      </c>
      <c r="H7523" s="1">
        <v>45799.002789351849</v>
      </c>
      <c r="I7523" t="b">
        <v>1</v>
      </c>
      <c r="J7523" t="b">
        <v>0</v>
      </c>
      <c r="K7523" t="s">
        <v>31</v>
      </c>
      <c r="L7523" t="s">
        <v>22</v>
      </c>
      <c r="M7523">
        <v>108267</v>
      </c>
      <c r="O7523" t="s">
        <v>10099</v>
      </c>
      <c r="P7523" t="s">
        <v>10100</v>
      </c>
    </row>
    <row r="7524" spans="1:16" x14ac:dyDescent="0.35">
      <c r="A7524" t="s">
        <v>6907</v>
      </c>
      <c r="B7524" t="s">
        <v>10101</v>
      </c>
      <c r="C7524" t="s">
        <v>182</v>
      </c>
      <c r="D7524" t="s">
        <v>17545</v>
      </c>
      <c r="E7524" t="s">
        <v>20</v>
      </c>
      <c r="F7524" t="b">
        <v>0</v>
      </c>
      <c r="G7524" t="s">
        <v>171</v>
      </c>
      <c r="H7524" s="1">
        <v>45799.017222222217</v>
      </c>
      <c r="I7524" t="b">
        <v>1</v>
      </c>
      <c r="J7524" t="b">
        <v>1</v>
      </c>
      <c r="K7524" t="s">
        <v>31</v>
      </c>
      <c r="L7524" t="s">
        <v>22</v>
      </c>
      <c r="M7524">
        <v>163500</v>
      </c>
      <c r="O7524" t="s">
        <v>10102</v>
      </c>
      <c r="P7524" t="s">
        <v>10103</v>
      </c>
    </row>
    <row r="7525" spans="1:16" x14ac:dyDescent="0.35">
      <c r="A7525" t="s">
        <v>6907</v>
      </c>
      <c r="B7525" t="s">
        <v>10104</v>
      </c>
      <c r="C7525" t="s">
        <v>10105</v>
      </c>
      <c r="D7525" t="s">
        <v>110</v>
      </c>
      <c r="E7525" t="s">
        <v>20</v>
      </c>
      <c r="F7525" t="b">
        <v>0</v>
      </c>
      <c r="G7525" t="s">
        <v>43</v>
      </c>
      <c r="H7525" s="1">
        <v>45799.085775462961</v>
      </c>
      <c r="I7525" t="b">
        <v>0</v>
      </c>
      <c r="J7525" t="b">
        <v>1</v>
      </c>
      <c r="K7525" t="s">
        <v>31</v>
      </c>
      <c r="L7525" t="s">
        <v>22</v>
      </c>
      <c r="M7525">
        <v>115360</v>
      </c>
      <c r="O7525" t="s">
        <v>426</v>
      </c>
      <c r="P7525" t="s">
        <v>10106</v>
      </c>
    </row>
    <row r="7526" spans="1:16" x14ac:dyDescent="0.35">
      <c r="A7526" t="s">
        <v>6907</v>
      </c>
      <c r="B7526" t="s">
        <v>9587</v>
      </c>
      <c r="C7526" t="s">
        <v>1443</v>
      </c>
      <c r="D7526" t="s">
        <v>3317</v>
      </c>
      <c r="E7526" t="s">
        <v>20</v>
      </c>
      <c r="F7526" t="b">
        <v>0</v>
      </c>
      <c r="G7526" t="s">
        <v>47</v>
      </c>
      <c r="H7526" s="1">
        <v>45799.251921296287</v>
      </c>
      <c r="I7526" t="b">
        <v>1</v>
      </c>
      <c r="J7526" t="b">
        <v>0</v>
      </c>
      <c r="K7526" t="s">
        <v>31</v>
      </c>
      <c r="L7526" t="s">
        <v>22</v>
      </c>
      <c r="M7526">
        <v>210000</v>
      </c>
      <c r="O7526" t="s">
        <v>9588</v>
      </c>
      <c r="P7526" t="s">
        <v>9589</v>
      </c>
    </row>
    <row r="7527" spans="1:16" x14ac:dyDescent="0.35">
      <c r="A7527" t="s">
        <v>6907</v>
      </c>
      <c r="B7527" t="s">
        <v>10107</v>
      </c>
      <c r="C7527" t="s">
        <v>142</v>
      </c>
      <c r="D7527" t="s">
        <v>17441</v>
      </c>
      <c r="E7527" t="s">
        <v>20</v>
      </c>
      <c r="F7527" t="b">
        <v>0</v>
      </c>
      <c r="G7527" t="s">
        <v>68</v>
      </c>
      <c r="H7527" s="1">
        <v>45799.252488425933</v>
      </c>
      <c r="I7527" t="b">
        <v>0</v>
      </c>
      <c r="J7527" t="b">
        <v>1</v>
      </c>
      <c r="K7527" t="s">
        <v>31</v>
      </c>
      <c r="L7527" t="s">
        <v>22</v>
      </c>
      <c r="M7527">
        <v>119500</v>
      </c>
      <c r="O7527" t="s">
        <v>4461</v>
      </c>
      <c r="P7527" t="s">
        <v>10108</v>
      </c>
    </row>
    <row r="7528" spans="1:16" x14ac:dyDescent="0.35">
      <c r="A7528" t="s">
        <v>6907</v>
      </c>
      <c r="B7528" t="s">
        <v>7025</v>
      </c>
      <c r="C7528" t="s">
        <v>552</v>
      </c>
      <c r="D7528" t="s">
        <v>36</v>
      </c>
      <c r="E7528" t="s">
        <v>91</v>
      </c>
      <c r="F7528" t="b">
        <v>0</v>
      </c>
      <c r="G7528" t="s">
        <v>68</v>
      </c>
      <c r="H7528" s="1">
        <v>45799.252488425933</v>
      </c>
      <c r="I7528" t="b">
        <v>0</v>
      </c>
      <c r="J7528" t="b">
        <v>0</v>
      </c>
      <c r="K7528" t="s">
        <v>31</v>
      </c>
      <c r="L7528" t="s">
        <v>32</v>
      </c>
      <c r="N7528">
        <v>82.5</v>
      </c>
      <c r="O7528" t="s">
        <v>711</v>
      </c>
      <c r="P7528" t="s">
        <v>10109</v>
      </c>
    </row>
    <row r="7529" spans="1:16" x14ac:dyDescent="0.35">
      <c r="A7529" t="s">
        <v>6907</v>
      </c>
      <c r="B7529" t="s">
        <v>10110</v>
      </c>
      <c r="C7529" t="s">
        <v>18</v>
      </c>
      <c r="D7529" t="s">
        <v>29</v>
      </c>
      <c r="E7529" t="s">
        <v>20</v>
      </c>
      <c r="F7529" t="b">
        <v>1</v>
      </c>
      <c r="G7529" t="s">
        <v>68</v>
      </c>
      <c r="H7529" s="1">
        <v>45799.252488425933</v>
      </c>
      <c r="I7529" t="b">
        <v>1</v>
      </c>
      <c r="J7529" t="b">
        <v>1</v>
      </c>
      <c r="K7529" t="s">
        <v>31</v>
      </c>
      <c r="L7529" t="s">
        <v>22</v>
      </c>
      <c r="M7529">
        <v>180000</v>
      </c>
      <c r="O7529" t="s">
        <v>10041</v>
      </c>
      <c r="P7529" t="s">
        <v>10111</v>
      </c>
    </row>
    <row r="7530" spans="1:16" x14ac:dyDescent="0.35">
      <c r="A7530" t="s">
        <v>6907</v>
      </c>
      <c r="B7530" t="s">
        <v>10112</v>
      </c>
      <c r="C7530" t="s">
        <v>10113</v>
      </c>
      <c r="D7530" t="s">
        <v>249</v>
      </c>
      <c r="E7530" t="s">
        <v>20</v>
      </c>
      <c r="F7530" t="b">
        <v>0</v>
      </c>
      <c r="G7530" t="s">
        <v>105</v>
      </c>
      <c r="H7530" s="1">
        <v>45799.255335648151</v>
      </c>
      <c r="I7530" t="b">
        <v>0</v>
      </c>
      <c r="J7530" t="b">
        <v>0</v>
      </c>
      <c r="K7530" t="s">
        <v>105</v>
      </c>
      <c r="L7530" t="s">
        <v>22</v>
      </c>
      <c r="M7530">
        <v>32000</v>
      </c>
      <c r="O7530" t="s">
        <v>10114</v>
      </c>
    </row>
    <row r="7531" spans="1:16" x14ac:dyDescent="0.35">
      <c r="A7531" t="s">
        <v>6907</v>
      </c>
      <c r="B7531" t="s">
        <v>10115</v>
      </c>
      <c r="C7531" t="s">
        <v>18</v>
      </c>
      <c r="D7531" t="s">
        <v>962</v>
      </c>
      <c r="E7531" t="s">
        <v>20</v>
      </c>
      <c r="F7531" t="b">
        <v>1</v>
      </c>
      <c r="G7531" t="s">
        <v>21</v>
      </c>
      <c r="H7531" s="1">
        <v>45799.28733796296</v>
      </c>
      <c r="I7531" t="b">
        <v>1</v>
      </c>
      <c r="J7531" t="b">
        <v>0</v>
      </c>
      <c r="K7531" t="s">
        <v>21</v>
      </c>
      <c r="L7531" t="s">
        <v>22</v>
      </c>
      <c r="M7531">
        <v>163000</v>
      </c>
      <c r="O7531" t="s">
        <v>10116</v>
      </c>
      <c r="P7531" t="s">
        <v>10117</v>
      </c>
    </row>
    <row r="7532" spans="1:16" x14ac:dyDescent="0.35">
      <c r="A7532" t="s">
        <v>6907</v>
      </c>
      <c r="B7532" t="s">
        <v>7550</v>
      </c>
      <c r="C7532" t="s">
        <v>289</v>
      </c>
      <c r="D7532" t="s">
        <v>443</v>
      </c>
      <c r="E7532" t="s">
        <v>20</v>
      </c>
      <c r="F7532" t="b">
        <v>0</v>
      </c>
      <c r="G7532" t="s">
        <v>47</v>
      </c>
      <c r="H7532" s="1">
        <v>45799.376655092587</v>
      </c>
      <c r="I7532" t="b">
        <v>1</v>
      </c>
      <c r="J7532" t="b">
        <v>0</v>
      </c>
      <c r="K7532" t="s">
        <v>31</v>
      </c>
      <c r="L7532" t="s">
        <v>22</v>
      </c>
      <c r="M7532">
        <v>125000</v>
      </c>
      <c r="O7532" t="s">
        <v>10118</v>
      </c>
      <c r="P7532" t="s">
        <v>10100</v>
      </c>
    </row>
    <row r="7533" spans="1:16" x14ac:dyDescent="0.35">
      <c r="A7533" t="s">
        <v>6907</v>
      </c>
      <c r="B7533" t="s">
        <v>10119</v>
      </c>
      <c r="C7533" t="s">
        <v>5760</v>
      </c>
      <c r="D7533" t="s">
        <v>29</v>
      </c>
      <c r="E7533" t="s">
        <v>296</v>
      </c>
      <c r="F7533" t="b">
        <v>0</v>
      </c>
      <c r="G7533" t="s">
        <v>52</v>
      </c>
      <c r="H7533" s="1">
        <v>45799.417997685188</v>
      </c>
      <c r="I7533" t="b">
        <v>0</v>
      </c>
      <c r="J7533" t="b">
        <v>1</v>
      </c>
      <c r="K7533" t="s">
        <v>31</v>
      </c>
      <c r="L7533" t="s">
        <v>22</v>
      </c>
      <c r="M7533">
        <v>141000</v>
      </c>
      <c r="O7533" t="s">
        <v>1225</v>
      </c>
      <c r="P7533" t="s">
        <v>10120</v>
      </c>
    </row>
    <row r="7534" spans="1:16" x14ac:dyDescent="0.35">
      <c r="A7534" t="s">
        <v>6907</v>
      </c>
      <c r="B7534" t="s">
        <v>10121</v>
      </c>
      <c r="C7534" t="s">
        <v>10122</v>
      </c>
      <c r="D7534" t="s">
        <v>17556</v>
      </c>
      <c r="E7534" t="s">
        <v>296</v>
      </c>
      <c r="F7534" t="b">
        <v>0</v>
      </c>
      <c r="G7534" t="s">
        <v>52</v>
      </c>
      <c r="H7534" s="1">
        <v>45799.459606481483</v>
      </c>
      <c r="I7534" t="b">
        <v>0</v>
      </c>
      <c r="J7534" t="b">
        <v>1</v>
      </c>
      <c r="K7534" t="s">
        <v>31</v>
      </c>
      <c r="L7534" t="s">
        <v>22</v>
      </c>
      <c r="M7534">
        <v>198500</v>
      </c>
      <c r="O7534" t="s">
        <v>3479</v>
      </c>
      <c r="P7534" t="s">
        <v>6917</v>
      </c>
    </row>
    <row r="7535" spans="1:16" x14ac:dyDescent="0.35">
      <c r="A7535" t="s">
        <v>6907</v>
      </c>
      <c r="B7535" t="s">
        <v>10123</v>
      </c>
      <c r="C7535" t="s">
        <v>193</v>
      </c>
      <c r="D7535" t="s">
        <v>443</v>
      </c>
      <c r="E7535" t="s">
        <v>20</v>
      </c>
      <c r="F7535" t="b">
        <v>0</v>
      </c>
      <c r="G7535" t="s">
        <v>43</v>
      </c>
      <c r="H7535" s="1">
        <v>45799.460520833331</v>
      </c>
      <c r="I7535" t="b">
        <v>0</v>
      </c>
      <c r="J7535" t="b">
        <v>1</v>
      </c>
      <c r="K7535" t="s">
        <v>31</v>
      </c>
      <c r="L7535" t="s">
        <v>22</v>
      </c>
      <c r="M7535">
        <v>147500</v>
      </c>
      <c r="O7535" t="s">
        <v>6160</v>
      </c>
      <c r="P7535" t="s">
        <v>9121</v>
      </c>
    </row>
    <row r="7536" spans="1:16" x14ac:dyDescent="0.35">
      <c r="A7536" t="s">
        <v>6907</v>
      </c>
      <c r="B7536" t="s">
        <v>7053</v>
      </c>
      <c r="C7536" t="s">
        <v>2618</v>
      </c>
      <c r="D7536" t="s">
        <v>36</v>
      </c>
      <c r="E7536" t="s">
        <v>20</v>
      </c>
      <c r="F7536" t="b">
        <v>0</v>
      </c>
      <c r="G7536" t="s">
        <v>52</v>
      </c>
      <c r="H7536" s="1">
        <v>45799.501273148147</v>
      </c>
      <c r="I7536" t="b">
        <v>0</v>
      </c>
      <c r="J7536" t="b">
        <v>1</v>
      </c>
      <c r="K7536" t="s">
        <v>31</v>
      </c>
      <c r="L7536" t="s">
        <v>22</v>
      </c>
      <c r="M7536">
        <v>119850</v>
      </c>
      <c r="O7536" t="s">
        <v>2701</v>
      </c>
      <c r="P7536" t="s">
        <v>7203</v>
      </c>
    </row>
    <row r="7537" spans="1:16" x14ac:dyDescent="0.35">
      <c r="A7537" t="s">
        <v>6907</v>
      </c>
      <c r="B7537" t="s">
        <v>10124</v>
      </c>
      <c r="C7537" t="s">
        <v>923</v>
      </c>
      <c r="D7537" t="s">
        <v>269</v>
      </c>
      <c r="E7537" t="s">
        <v>20</v>
      </c>
      <c r="F7537" t="b">
        <v>0</v>
      </c>
      <c r="G7537" t="s">
        <v>52</v>
      </c>
      <c r="H7537" s="1">
        <v>45799.501354166663</v>
      </c>
      <c r="I7537" t="b">
        <v>0</v>
      </c>
      <c r="J7537" t="b">
        <v>1</v>
      </c>
      <c r="K7537" t="s">
        <v>31</v>
      </c>
      <c r="L7537" t="s">
        <v>22</v>
      </c>
      <c r="M7537">
        <v>220000</v>
      </c>
      <c r="O7537" t="s">
        <v>2537</v>
      </c>
      <c r="P7537" t="s">
        <v>10125</v>
      </c>
    </row>
    <row r="7538" spans="1:16" x14ac:dyDescent="0.35">
      <c r="A7538" t="s">
        <v>6907</v>
      </c>
      <c r="B7538" t="s">
        <v>10126</v>
      </c>
      <c r="C7538" t="s">
        <v>18</v>
      </c>
      <c r="D7538" t="s">
        <v>6984</v>
      </c>
      <c r="E7538" t="s">
        <v>91</v>
      </c>
      <c r="F7538" t="b">
        <v>1</v>
      </c>
      <c r="G7538" t="s">
        <v>52</v>
      </c>
      <c r="H7538" s="1">
        <v>45799.584583333337</v>
      </c>
      <c r="I7538" t="b">
        <v>1</v>
      </c>
      <c r="J7538" t="b">
        <v>0</v>
      </c>
      <c r="K7538" t="s">
        <v>31</v>
      </c>
      <c r="L7538" t="s">
        <v>32</v>
      </c>
      <c r="N7538">
        <v>52.5</v>
      </c>
      <c r="O7538" t="s">
        <v>6984</v>
      </c>
      <c r="P7538" t="s">
        <v>10127</v>
      </c>
    </row>
    <row r="7539" spans="1:16" x14ac:dyDescent="0.35">
      <c r="A7539" t="s">
        <v>6907</v>
      </c>
      <c r="B7539" t="s">
        <v>6916</v>
      </c>
      <c r="C7539" t="s">
        <v>7204</v>
      </c>
      <c r="D7539" t="s">
        <v>269</v>
      </c>
      <c r="E7539" t="s">
        <v>20</v>
      </c>
      <c r="F7539" t="b">
        <v>0</v>
      </c>
      <c r="G7539" t="s">
        <v>52</v>
      </c>
      <c r="H7539" s="1">
        <v>45799.584606481483</v>
      </c>
      <c r="I7539" t="b">
        <v>0</v>
      </c>
      <c r="J7539" t="b">
        <v>0</v>
      </c>
      <c r="K7539" t="s">
        <v>31</v>
      </c>
      <c r="L7539" t="s">
        <v>22</v>
      </c>
      <c r="M7539">
        <v>125000</v>
      </c>
      <c r="O7539" t="s">
        <v>10128</v>
      </c>
      <c r="P7539" t="s">
        <v>10129</v>
      </c>
    </row>
    <row r="7540" spans="1:16" x14ac:dyDescent="0.35">
      <c r="A7540" t="s">
        <v>6907</v>
      </c>
      <c r="B7540" t="s">
        <v>7062</v>
      </c>
      <c r="C7540" t="s">
        <v>320</v>
      </c>
      <c r="D7540" t="s">
        <v>36</v>
      </c>
      <c r="E7540" t="s">
        <v>20</v>
      </c>
      <c r="F7540" t="b">
        <v>0</v>
      </c>
      <c r="G7540" t="s">
        <v>47</v>
      </c>
      <c r="H7540" s="1">
        <v>45799.58525462963</v>
      </c>
      <c r="I7540" t="b">
        <v>0</v>
      </c>
      <c r="J7540" t="b">
        <v>0</v>
      </c>
      <c r="K7540" t="s">
        <v>31</v>
      </c>
      <c r="L7540" t="s">
        <v>32</v>
      </c>
      <c r="N7540">
        <v>62.5</v>
      </c>
      <c r="O7540" t="s">
        <v>2957</v>
      </c>
      <c r="P7540" t="s">
        <v>10130</v>
      </c>
    </row>
    <row r="7541" spans="1:16" x14ac:dyDescent="0.35">
      <c r="A7541" t="s">
        <v>6907</v>
      </c>
      <c r="B7541" t="s">
        <v>10131</v>
      </c>
      <c r="C7541" t="s">
        <v>8195</v>
      </c>
      <c r="D7541" t="s">
        <v>110</v>
      </c>
      <c r="E7541" t="s">
        <v>91</v>
      </c>
      <c r="F7541" t="b">
        <v>0</v>
      </c>
      <c r="G7541" t="s">
        <v>52</v>
      </c>
      <c r="H7541" s="1">
        <v>45799.626203703701</v>
      </c>
      <c r="I7541" t="b">
        <v>0</v>
      </c>
      <c r="J7541" t="b">
        <v>0</v>
      </c>
      <c r="K7541" t="s">
        <v>31</v>
      </c>
      <c r="L7541" t="s">
        <v>22</v>
      </c>
      <c r="M7541">
        <v>127500</v>
      </c>
      <c r="O7541" t="s">
        <v>10132</v>
      </c>
      <c r="P7541" t="s">
        <v>10133</v>
      </c>
    </row>
    <row r="7542" spans="1:16" x14ac:dyDescent="0.35">
      <c r="A7542" t="s">
        <v>6907</v>
      </c>
      <c r="B7542" t="s">
        <v>7760</v>
      </c>
      <c r="C7542" t="s">
        <v>415</v>
      </c>
      <c r="D7542" t="s">
        <v>3358</v>
      </c>
      <c r="E7542" t="s">
        <v>20</v>
      </c>
      <c r="F7542" t="b">
        <v>0</v>
      </c>
      <c r="G7542" t="s">
        <v>47</v>
      </c>
      <c r="H7542" s="1">
        <v>45799.626851851863</v>
      </c>
      <c r="I7542" t="b">
        <v>1</v>
      </c>
      <c r="J7542" t="b">
        <v>1</v>
      </c>
      <c r="K7542" t="s">
        <v>31</v>
      </c>
      <c r="L7542" t="s">
        <v>22</v>
      </c>
      <c r="M7542">
        <v>135000</v>
      </c>
      <c r="O7542" t="s">
        <v>10134</v>
      </c>
    </row>
    <row r="7543" spans="1:16" x14ac:dyDescent="0.35">
      <c r="A7543" t="s">
        <v>6907</v>
      </c>
      <c r="B7543" t="s">
        <v>10135</v>
      </c>
      <c r="C7543" t="s">
        <v>805</v>
      </c>
      <c r="D7543" t="s">
        <v>110</v>
      </c>
      <c r="E7543" t="s">
        <v>91</v>
      </c>
      <c r="F7543" t="b">
        <v>0</v>
      </c>
      <c r="G7543" t="s">
        <v>52</v>
      </c>
      <c r="H7543" s="1">
        <v>45799.668020833327</v>
      </c>
      <c r="I7543" t="b">
        <v>1</v>
      </c>
      <c r="J7543" t="b">
        <v>0</v>
      </c>
      <c r="K7543" t="s">
        <v>31</v>
      </c>
      <c r="L7543" t="s">
        <v>32</v>
      </c>
      <c r="N7543">
        <v>52.760002136230469</v>
      </c>
      <c r="O7543" t="s">
        <v>8661</v>
      </c>
      <c r="P7543" t="s">
        <v>10136</v>
      </c>
    </row>
    <row r="7544" spans="1:16" x14ac:dyDescent="0.35">
      <c r="A7544" t="s">
        <v>6907</v>
      </c>
      <c r="B7544" t="s">
        <v>10137</v>
      </c>
      <c r="C7544" t="s">
        <v>10138</v>
      </c>
      <c r="D7544" t="s">
        <v>36</v>
      </c>
      <c r="E7544" t="s">
        <v>20</v>
      </c>
      <c r="F7544" t="b">
        <v>0</v>
      </c>
      <c r="G7544" t="s">
        <v>52</v>
      </c>
      <c r="H7544" s="1">
        <v>45799.668206018519</v>
      </c>
      <c r="I7544" t="b">
        <v>0</v>
      </c>
      <c r="J7544" t="b">
        <v>0</v>
      </c>
      <c r="K7544" t="s">
        <v>31</v>
      </c>
      <c r="L7544" t="s">
        <v>22</v>
      </c>
      <c r="M7544">
        <v>90000</v>
      </c>
      <c r="O7544" t="s">
        <v>10139</v>
      </c>
      <c r="P7544" t="s">
        <v>10140</v>
      </c>
    </row>
    <row r="7545" spans="1:16" x14ac:dyDescent="0.35">
      <c r="A7545" t="s">
        <v>6907</v>
      </c>
      <c r="B7545" t="s">
        <v>10141</v>
      </c>
      <c r="C7545" t="s">
        <v>7204</v>
      </c>
      <c r="D7545" t="s">
        <v>110</v>
      </c>
      <c r="E7545" t="s">
        <v>20</v>
      </c>
      <c r="F7545" t="b">
        <v>0</v>
      </c>
      <c r="G7545" t="s">
        <v>47</v>
      </c>
      <c r="H7545" s="1">
        <v>45799.66846064815</v>
      </c>
      <c r="I7545" t="b">
        <v>0</v>
      </c>
      <c r="J7545" t="b">
        <v>1</v>
      </c>
      <c r="K7545" t="s">
        <v>31</v>
      </c>
      <c r="L7545" t="s">
        <v>22</v>
      </c>
      <c r="M7545">
        <v>120000</v>
      </c>
      <c r="O7545" t="s">
        <v>10142</v>
      </c>
      <c r="P7545" t="s">
        <v>10129</v>
      </c>
    </row>
    <row r="7546" spans="1:16" x14ac:dyDescent="0.35">
      <c r="A7546" t="s">
        <v>6907</v>
      </c>
      <c r="B7546" t="s">
        <v>7053</v>
      </c>
      <c r="C7546" t="s">
        <v>6756</v>
      </c>
      <c r="D7546" t="s">
        <v>269</v>
      </c>
      <c r="E7546" t="s">
        <v>91</v>
      </c>
      <c r="F7546" t="b">
        <v>0</v>
      </c>
      <c r="G7546" t="s">
        <v>52</v>
      </c>
      <c r="H7546" s="1">
        <v>45799.709537037037</v>
      </c>
      <c r="I7546" t="b">
        <v>0</v>
      </c>
      <c r="J7546" t="b">
        <v>0</v>
      </c>
      <c r="K7546" t="s">
        <v>31</v>
      </c>
      <c r="L7546" t="s">
        <v>32</v>
      </c>
      <c r="N7546">
        <v>52.5</v>
      </c>
      <c r="O7546" t="s">
        <v>10143</v>
      </c>
      <c r="P7546" t="s">
        <v>10144</v>
      </c>
    </row>
    <row r="7547" spans="1:16" x14ac:dyDescent="0.35">
      <c r="A7547" t="s">
        <v>6907</v>
      </c>
      <c r="B7547" t="s">
        <v>6907</v>
      </c>
      <c r="C7547" t="s">
        <v>1320</v>
      </c>
      <c r="D7547" t="s">
        <v>269</v>
      </c>
      <c r="E7547" t="s">
        <v>91</v>
      </c>
      <c r="F7547" t="b">
        <v>0</v>
      </c>
      <c r="G7547" t="s">
        <v>52</v>
      </c>
      <c r="H7547" s="1">
        <v>45799.709583333337</v>
      </c>
      <c r="I7547" t="b">
        <v>0</v>
      </c>
      <c r="J7547" t="b">
        <v>0</v>
      </c>
      <c r="K7547" t="s">
        <v>31</v>
      </c>
      <c r="L7547" t="s">
        <v>32</v>
      </c>
      <c r="N7547">
        <v>45</v>
      </c>
      <c r="O7547" t="s">
        <v>10145</v>
      </c>
      <c r="P7547" t="s">
        <v>10146</v>
      </c>
    </row>
    <row r="7548" spans="1:16" x14ac:dyDescent="0.35">
      <c r="A7548" t="s">
        <v>6907</v>
      </c>
      <c r="B7548" t="s">
        <v>6907</v>
      </c>
      <c r="C7548" t="s">
        <v>1814</v>
      </c>
      <c r="D7548" t="s">
        <v>773</v>
      </c>
      <c r="E7548" t="s">
        <v>91</v>
      </c>
      <c r="F7548" t="b">
        <v>0</v>
      </c>
      <c r="G7548" t="s">
        <v>52</v>
      </c>
      <c r="H7548" s="1">
        <v>45799.709583333337</v>
      </c>
      <c r="I7548" t="b">
        <v>0</v>
      </c>
      <c r="J7548" t="b">
        <v>1</v>
      </c>
      <c r="K7548" t="s">
        <v>31</v>
      </c>
      <c r="L7548" t="s">
        <v>32</v>
      </c>
      <c r="N7548">
        <v>66.680000305175781</v>
      </c>
      <c r="O7548" t="s">
        <v>880</v>
      </c>
      <c r="P7548" t="s">
        <v>10147</v>
      </c>
    </row>
    <row r="7549" spans="1:16" x14ac:dyDescent="0.35">
      <c r="A7549" t="s">
        <v>6907</v>
      </c>
      <c r="B7549" t="s">
        <v>10148</v>
      </c>
      <c r="C7549" t="s">
        <v>1671</v>
      </c>
      <c r="D7549" t="s">
        <v>36</v>
      </c>
      <c r="E7549" t="s">
        <v>20</v>
      </c>
      <c r="F7549" t="b">
        <v>0</v>
      </c>
      <c r="G7549" t="s">
        <v>52</v>
      </c>
      <c r="H7549" s="1">
        <v>45799.709583333337</v>
      </c>
      <c r="I7549" t="b">
        <v>1</v>
      </c>
      <c r="J7549" t="b">
        <v>0</v>
      </c>
      <c r="K7549" t="s">
        <v>31</v>
      </c>
      <c r="L7549" t="s">
        <v>22</v>
      </c>
      <c r="M7549">
        <v>102500</v>
      </c>
      <c r="O7549" t="s">
        <v>4892</v>
      </c>
      <c r="P7549" t="s">
        <v>10149</v>
      </c>
    </row>
    <row r="7550" spans="1:16" x14ac:dyDescent="0.35">
      <c r="A7550" t="s">
        <v>6907</v>
      </c>
      <c r="B7550" t="s">
        <v>10150</v>
      </c>
      <c r="C7550" t="s">
        <v>824</v>
      </c>
      <c r="D7550" t="s">
        <v>110</v>
      </c>
      <c r="E7550" t="s">
        <v>91</v>
      </c>
      <c r="F7550" t="b">
        <v>0</v>
      </c>
      <c r="G7550" t="s">
        <v>47</v>
      </c>
      <c r="H7550" s="1">
        <v>45799.75167824074</v>
      </c>
      <c r="I7550" t="b">
        <v>1</v>
      </c>
      <c r="J7550" t="b">
        <v>0</v>
      </c>
      <c r="K7550" t="s">
        <v>31</v>
      </c>
      <c r="L7550" t="s">
        <v>32</v>
      </c>
      <c r="N7550">
        <v>57.5</v>
      </c>
      <c r="O7550" t="s">
        <v>10006</v>
      </c>
      <c r="P7550" t="s">
        <v>10151</v>
      </c>
    </row>
    <row r="7551" spans="1:16" x14ac:dyDescent="0.35">
      <c r="A7551" t="s">
        <v>6907</v>
      </c>
      <c r="B7551" t="s">
        <v>6907</v>
      </c>
      <c r="C7551" t="s">
        <v>569</v>
      </c>
      <c r="D7551" t="s">
        <v>110</v>
      </c>
      <c r="E7551" t="s">
        <v>91</v>
      </c>
      <c r="F7551" t="b">
        <v>0</v>
      </c>
      <c r="G7551" t="s">
        <v>52</v>
      </c>
      <c r="H7551" s="1">
        <v>45799.792939814812</v>
      </c>
      <c r="I7551" t="b">
        <v>0</v>
      </c>
      <c r="J7551" t="b">
        <v>0</v>
      </c>
      <c r="K7551" t="s">
        <v>31</v>
      </c>
      <c r="L7551" t="s">
        <v>32</v>
      </c>
      <c r="N7551">
        <v>51</v>
      </c>
      <c r="O7551" t="s">
        <v>10152</v>
      </c>
      <c r="P7551" t="s">
        <v>340</v>
      </c>
    </row>
    <row r="7552" spans="1:16" x14ac:dyDescent="0.35">
      <c r="A7552" t="s">
        <v>6907</v>
      </c>
      <c r="B7552" t="s">
        <v>10123</v>
      </c>
      <c r="C7552" t="s">
        <v>628</v>
      </c>
      <c r="D7552" t="s">
        <v>29</v>
      </c>
      <c r="E7552" t="s">
        <v>20</v>
      </c>
      <c r="F7552" t="b">
        <v>0</v>
      </c>
      <c r="G7552" t="s">
        <v>52</v>
      </c>
      <c r="H7552" s="1">
        <v>45799.793090277781</v>
      </c>
      <c r="I7552" t="b">
        <v>0</v>
      </c>
      <c r="J7552" t="b">
        <v>1</v>
      </c>
      <c r="K7552" t="s">
        <v>31</v>
      </c>
      <c r="L7552" t="s">
        <v>22</v>
      </c>
      <c r="M7552">
        <v>147500</v>
      </c>
      <c r="O7552" t="s">
        <v>1102</v>
      </c>
      <c r="P7552" t="s">
        <v>9121</v>
      </c>
    </row>
    <row r="7553" spans="1:16" x14ac:dyDescent="0.35">
      <c r="A7553" t="s">
        <v>6907</v>
      </c>
      <c r="B7553" t="s">
        <v>10153</v>
      </c>
      <c r="C7553" t="s">
        <v>649</v>
      </c>
      <c r="D7553" t="s">
        <v>110</v>
      </c>
      <c r="E7553" t="s">
        <v>20</v>
      </c>
      <c r="F7553" t="b">
        <v>0</v>
      </c>
      <c r="G7553" t="s">
        <v>47</v>
      </c>
      <c r="H7553" s="1">
        <v>45799.793356481481</v>
      </c>
      <c r="I7553" t="b">
        <v>1</v>
      </c>
      <c r="J7553" t="b">
        <v>1</v>
      </c>
      <c r="K7553" t="s">
        <v>31</v>
      </c>
      <c r="L7553" t="s">
        <v>22</v>
      </c>
      <c r="M7553">
        <v>205000</v>
      </c>
      <c r="O7553" t="s">
        <v>10154</v>
      </c>
      <c r="P7553" t="s">
        <v>10155</v>
      </c>
    </row>
    <row r="7554" spans="1:16" x14ac:dyDescent="0.35">
      <c r="A7554" t="s">
        <v>6907</v>
      </c>
      <c r="B7554" t="s">
        <v>10156</v>
      </c>
      <c r="C7554" t="s">
        <v>6756</v>
      </c>
      <c r="D7554" t="s">
        <v>36</v>
      </c>
      <c r="E7554" t="s">
        <v>91</v>
      </c>
      <c r="F7554" t="b">
        <v>0</v>
      </c>
      <c r="G7554" t="s">
        <v>30</v>
      </c>
      <c r="H7554" s="1">
        <v>45799.796018518522</v>
      </c>
      <c r="I7554" t="b">
        <v>1</v>
      </c>
      <c r="J7554" t="b">
        <v>0</v>
      </c>
      <c r="K7554" t="s">
        <v>31</v>
      </c>
      <c r="L7554" t="s">
        <v>32</v>
      </c>
      <c r="N7554">
        <v>66.5</v>
      </c>
      <c r="O7554" t="s">
        <v>3067</v>
      </c>
      <c r="P7554" t="s">
        <v>8246</v>
      </c>
    </row>
    <row r="7555" spans="1:16" x14ac:dyDescent="0.35">
      <c r="A7555" t="s">
        <v>6907</v>
      </c>
      <c r="B7555" t="s">
        <v>10157</v>
      </c>
      <c r="C7555" t="s">
        <v>1188</v>
      </c>
      <c r="D7555" t="s">
        <v>36</v>
      </c>
      <c r="E7555" t="s">
        <v>91</v>
      </c>
      <c r="F7555" t="b">
        <v>0</v>
      </c>
      <c r="G7555" t="s">
        <v>47</v>
      </c>
      <c r="H7555" s="1">
        <v>45799.834953703707</v>
      </c>
      <c r="I7555" t="b">
        <v>1</v>
      </c>
      <c r="J7555" t="b">
        <v>1</v>
      </c>
      <c r="K7555" t="s">
        <v>31</v>
      </c>
      <c r="L7555" t="s">
        <v>32</v>
      </c>
      <c r="N7555">
        <v>70</v>
      </c>
      <c r="O7555" t="s">
        <v>10158</v>
      </c>
      <c r="P7555" t="s">
        <v>10159</v>
      </c>
    </row>
    <row r="7556" spans="1:16" x14ac:dyDescent="0.35">
      <c r="A7556" t="s">
        <v>6907</v>
      </c>
      <c r="B7556" t="s">
        <v>10160</v>
      </c>
      <c r="C7556" t="s">
        <v>1930</v>
      </c>
      <c r="D7556" t="s">
        <v>110</v>
      </c>
      <c r="E7556" t="s">
        <v>20</v>
      </c>
      <c r="F7556" t="b">
        <v>0</v>
      </c>
      <c r="G7556" t="s">
        <v>171</v>
      </c>
      <c r="H7556" s="1">
        <v>45799.865115740737</v>
      </c>
      <c r="I7556" t="b">
        <v>0</v>
      </c>
      <c r="J7556" t="b">
        <v>1</v>
      </c>
      <c r="K7556" t="s">
        <v>31</v>
      </c>
      <c r="L7556" t="s">
        <v>22</v>
      </c>
      <c r="M7556">
        <v>122500</v>
      </c>
      <c r="O7556" t="s">
        <v>10161</v>
      </c>
      <c r="P7556" t="s">
        <v>10162</v>
      </c>
    </row>
    <row r="7557" spans="1:16" x14ac:dyDescent="0.35">
      <c r="A7557" t="s">
        <v>6907</v>
      </c>
      <c r="B7557" t="s">
        <v>10123</v>
      </c>
      <c r="C7557" t="s">
        <v>9198</v>
      </c>
      <c r="D7557" t="s">
        <v>269</v>
      </c>
      <c r="E7557" t="s">
        <v>20</v>
      </c>
      <c r="F7557" t="b">
        <v>0</v>
      </c>
      <c r="G7557" t="s">
        <v>52</v>
      </c>
      <c r="H7557" s="1">
        <v>45799.876307870371</v>
      </c>
      <c r="I7557" t="b">
        <v>0</v>
      </c>
      <c r="J7557" t="b">
        <v>1</v>
      </c>
      <c r="K7557" t="s">
        <v>31</v>
      </c>
      <c r="L7557" t="s">
        <v>22</v>
      </c>
      <c r="M7557">
        <v>190000</v>
      </c>
      <c r="O7557" t="s">
        <v>6160</v>
      </c>
      <c r="P7557" t="s">
        <v>9121</v>
      </c>
    </row>
    <row r="7558" spans="1:16" x14ac:dyDescent="0.35">
      <c r="A7558" t="s">
        <v>6907</v>
      </c>
      <c r="B7558" t="s">
        <v>6907</v>
      </c>
      <c r="C7558" t="s">
        <v>4406</v>
      </c>
      <c r="D7558" t="s">
        <v>110</v>
      </c>
      <c r="E7558" t="s">
        <v>20</v>
      </c>
      <c r="F7558" t="b">
        <v>0</v>
      </c>
      <c r="G7558" t="s">
        <v>52</v>
      </c>
      <c r="H7558" s="1">
        <v>45799.876307870371</v>
      </c>
      <c r="I7558" t="b">
        <v>1</v>
      </c>
      <c r="J7558" t="b">
        <v>1</v>
      </c>
      <c r="K7558" t="s">
        <v>31</v>
      </c>
      <c r="L7558" t="s">
        <v>22</v>
      </c>
      <c r="M7558">
        <v>170000</v>
      </c>
      <c r="O7558" t="s">
        <v>5504</v>
      </c>
      <c r="P7558" t="s">
        <v>10163</v>
      </c>
    </row>
    <row r="7559" spans="1:16" x14ac:dyDescent="0.35">
      <c r="A7559" t="s">
        <v>6907</v>
      </c>
      <c r="B7559" t="s">
        <v>10164</v>
      </c>
      <c r="C7559" t="s">
        <v>1228</v>
      </c>
      <c r="D7559" t="s">
        <v>269</v>
      </c>
      <c r="E7559" t="s">
        <v>91</v>
      </c>
      <c r="F7559" t="b">
        <v>0</v>
      </c>
      <c r="G7559" t="s">
        <v>52</v>
      </c>
      <c r="H7559" s="1">
        <v>45799.876388888893</v>
      </c>
      <c r="I7559" t="b">
        <v>1</v>
      </c>
      <c r="J7559" t="b">
        <v>0</v>
      </c>
      <c r="K7559" t="s">
        <v>31</v>
      </c>
      <c r="L7559" t="s">
        <v>32</v>
      </c>
      <c r="N7559">
        <v>65</v>
      </c>
      <c r="O7559" t="s">
        <v>10165</v>
      </c>
      <c r="P7559" t="s">
        <v>10166</v>
      </c>
    </row>
    <row r="7560" spans="1:16" x14ac:dyDescent="0.35">
      <c r="A7560" t="s">
        <v>6907</v>
      </c>
      <c r="B7560" t="s">
        <v>7567</v>
      </c>
      <c r="C7560" t="s">
        <v>3015</v>
      </c>
      <c r="D7560" t="s">
        <v>36</v>
      </c>
      <c r="E7560" t="s">
        <v>20</v>
      </c>
      <c r="F7560" t="b">
        <v>0</v>
      </c>
      <c r="G7560" t="s">
        <v>52</v>
      </c>
      <c r="H7560" s="1">
        <v>45799.876458333332</v>
      </c>
      <c r="I7560" t="b">
        <v>1</v>
      </c>
      <c r="J7560" t="b">
        <v>0</v>
      </c>
      <c r="K7560" t="s">
        <v>31</v>
      </c>
      <c r="L7560" t="s">
        <v>22</v>
      </c>
      <c r="M7560">
        <v>80000</v>
      </c>
      <c r="O7560" t="s">
        <v>957</v>
      </c>
      <c r="P7560" t="s">
        <v>10167</v>
      </c>
    </row>
    <row r="7561" spans="1:16" x14ac:dyDescent="0.35">
      <c r="A7561" t="s">
        <v>6907</v>
      </c>
      <c r="B7561" t="s">
        <v>10168</v>
      </c>
      <c r="C7561" t="s">
        <v>18</v>
      </c>
      <c r="D7561" t="s">
        <v>110</v>
      </c>
      <c r="E7561" t="s">
        <v>20</v>
      </c>
      <c r="F7561" t="b">
        <v>1</v>
      </c>
      <c r="G7561" t="s">
        <v>47</v>
      </c>
      <c r="H7561" s="1">
        <v>45799.876770833333</v>
      </c>
      <c r="I7561" t="b">
        <v>0</v>
      </c>
      <c r="J7561" t="b">
        <v>1</v>
      </c>
      <c r="K7561" t="s">
        <v>31</v>
      </c>
      <c r="L7561" t="s">
        <v>32</v>
      </c>
      <c r="N7561">
        <v>95</v>
      </c>
      <c r="O7561" t="s">
        <v>3730</v>
      </c>
      <c r="P7561" t="s">
        <v>10169</v>
      </c>
    </row>
    <row r="7562" spans="1:16" x14ac:dyDescent="0.35">
      <c r="A7562" t="s">
        <v>6907</v>
      </c>
      <c r="B7562" t="s">
        <v>7415</v>
      </c>
      <c r="C7562" t="s">
        <v>3405</v>
      </c>
      <c r="D7562" t="s">
        <v>29</v>
      </c>
      <c r="E7562" t="s">
        <v>20</v>
      </c>
      <c r="F7562" t="b">
        <v>0</v>
      </c>
      <c r="G7562" t="s">
        <v>52</v>
      </c>
      <c r="H7562" s="1">
        <v>45799.917986111112</v>
      </c>
      <c r="I7562" t="b">
        <v>0</v>
      </c>
      <c r="J7562" t="b">
        <v>0</v>
      </c>
      <c r="K7562" t="s">
        <v>31</v>
      </c>
      <c r="L7562" t="s">
        <v>22</v>
      </c>
      <c r="M7562">
        <v>150500</v>
      </c>
      <c r="O7562" t="s">
        <v>10170</v>
      </c>
      <c r="P7562" t="s">
        <v>10171</v>
      </c>
    </row>
    <row r="7563" spans="1:16" x14ac:dyDescent="0.35">
      <c r="A7563" t="s">
        <v>6907</v>
      </c>
      <c r="B7563" t="s">
        <v>7590</v>
      </c>
      <c r="C7563" t="s">
        <v>401</v>
      </c>
      <c r="D7563" t="s">
        <v>29</v>
      </c>
      <c r="E7563" t="s">
        <v>20</v>
      </c>
      <c r="F7563" t="b">
        <v>0</v>
      </c>
      <c r="G7563" t="s">
        <v>52</v>
      </c>
      <c r="H7563" s="1">
        <v>45799.918055555558</v>
      </c>
      <c r="I7563" t="b">
        <v>1</v>
      </c>
      <c r="J7563" t="b">
        <v>0</v>
      </c>
      <c r="K7563" t="s">
        <v>31</v>
      </c>
      <c r="L7563" t="s">
        <v>22</v>
      </c>
      <c r="M7563">
        <v>171000</v>
      </c>
      <c r="O7563" t="s">
        <v>2687</v>
      </c>
      <c r="P7563" t="s">
        <v>10172</v>
      </c>
    </row>
    <row r="7564" spans="1:16" x14ac:dyDescent="0.35">
      <c r="A7564" t="s">
        <v>6907</v>
      </c>
      <c r="B7564" t="s">
        <v>10173</v>
      </c>
      <c r="C7564" t="s">
        <v>7348</v>
      </c>
      <c r="D7564" t="s">
        <v>36</v>
      </c>
      <c r="E7564" t="s">
        <v>20</v>
      </c>
      <c r="F7564" t="b">
        <v>0</v>
      </c>
      <c r="G7564" t="s">
        <v>52</v>
      </c>
      <c r="H7564" s="1">
        <v>45800.042939814812</v>
      </c>
      <c r="I7564" t="b">
        <v>0</v>
      </c>
      <c r="J7564" t="b">
        <v>0</v>
      </c>
      <c r="K7564" t="s">
        <v>31</v>
      </c>
      <c r="L7564" t="s">
        <v>22</v>
      </c>
      <c r="M7564">
        <v>96520</v>
      </c>
      <c r="O7564" t="s">
        <v>2056</v>
      </c>
      <c r="P7564" t="s">
        <v>10174</v>
      </c>
    </row>
    <row r="7565" spans="1:16" x14ac:dyDescent="0.35">
      <c r="A7565" t="s">
        <v>6907</v>
      </c>
      <c r="B7565" t="s">
        <v>10175</v>
      </c>
      <c r="C7565" t="s">
        <v>18</v>
      </c>
      <c r="D7565" t="s">
        <v>17548</v>
      </c>
      <c r="E7565" t="s">
        <v>20</v>
      </c>
      <c r="F7565" t="b">
        <v>1</v>
      </c>
      <c r="G7565" t="s">
        <v>287</v>
      </c>
      <c r="H7565" s="1">
        <v>45800.255208333343</v>
      </c>
      <c r="I7565" t="b">
        <v>0</v>
      </c>
      <c r="J7565" t="b">
        <v>1</v>
      </c>
      <c r="K7565" t="s">
        <v>287</v>
      </c>
      <c r="L7565" t="s">
        <v>22</v>
      </c>
      <c r="M7565">
        <v>155000</v>
      </c>
      <c r="O7565" t="s">
        <v>8504</v>
      </c>
      <c r="P7565" t="s">
        <v>10176</v>
      </c>
    </row>
    <row r="7566" spans="1:16" x14ac:dyDescent="0.35">
      <c r="A7566" t="s">
        <v>6907</v>
      </c>
      <c r="B7566" t="s">
        <v>7062</v>
      </c>
      <c r="C7566" t="s">
        <v>537</v>
      </c>
      <c r="D7566" t="s">
        <v>443</v>
      </c>
      <c r="E7566" t="s">
        <v>20</v>
      </c>
      <c r="F7566" t="b">
        <v>0</v>
      </c>
      <c r="G7566" t="s">
        <v>52</v>
      </c>
      <c r="H7566" s="1">
        <v>45800.459814814807</v>
      </c>
      <c r="I7566" t="b">
        <v>0</v>
      </c>
      <c r="J7566" t="b">
        <v>1</v>
      </c>
      <c r="K7566" t="s">
        <v>31</v>
      </c>
      <c r="L7566" t="s">
        <v>22</v>
      </c>
      <c r="M7566">
        <v>109082.5</v>
      </c>
      <c r="O7566" t="s">
        <v>10177</v>
      </c>
      <c r="P7566" t="s">
        <v>10178</v>
      </c>
    </row>
    <row r="7567" spans="1:16" x14ac:dyDescent="0.35">
      <c r="A7567" t="s">
        <v>6907</v>
      </c>
      <c r="B7567" t="s">
        <v>8684</v>
      </c>
      <c r="C7567" t="s">
        <v>537</v>
      </c>
      <c r="D7567" t="s">
        <v>443</v>
      </c>
      <c r="E7567" t="s">
        <v>20</v>
      </c>
      <c r="F7567" t="b">
        <v>0</v>
      </c>
      <c r="G7567" t="s">
        <v>52</v>
      </c>
      <c r="H7567" s="1">
        <v>45800.501481481479</v>
      </c>
      <c r="I7567" t="b">
        <v>0</v>
      </c>
      <c r="J7567" t="b">
        <v>1</v>
      </c>
      <c r="K7567" t="s">
        <v>31</v>
      </c>
      <c r="L7567" t="s">
        <v>22</v>
      </c>
      <c r="M7567">
        <v>140500</v>
      </c>
      <c r="O7567" t="s">
        <v>10179</v>
      </c>
      <c r="P7567" t="s">
        <v>7504</v>
      </c>
    </row>
    <row r="7568" spans="1:16" x14ac:dyDescent="0.35">
      <c r="A7568" t="s">
        <v>6907</v>
      </c>
      <c r="B7568" t="s">
        <v>9467</v>
      </c>
      <c r="C7568" t="s">
        <v>245</v>
      </c>
      <c r="D7568" t="s">
        <v>17437</v>
      </c>
      <c r="E7568" t="s">
        <v>20</v>
      </c>
      <c r="F7568" t="b">
        <v>0</v>
      </c>
      <c r="G7568" t="s">
        <v>52</v>
      </c>
      <c r="H7568" s="1">
        <v>45800.501585648148</v>
      </c>
      <c r="I7568" t="b">
        <v>1</v>
      </c>
      <c r="J7568" t="b">
        <v>0</v>
      </c>
      <c r="K7568" t="s">
        <v>31</v>
      </c>
      <c r="L7568" t="s">
        <v>22</v>
      </c>
      <c r="M7568">
        <v>130000</v>
      </c>
      <c r="O7568" t="s">
        <v>61</v>
      </c>
      <c r="P7568" t="s">
        <v>10180</v>
      </c>
    </row>
    <row r="7569" spans="1:16" x14ac:dyDescent="0.35">
      <c r="A7569" t="s">
        <v>6907</v>
      </c>
      <c r="B7569" t="s">
        <v>8068</v>
      </c>
      <c r="C7569" t="s">
        <v>193</v>
      </c>
      <c r="D7569" t="s">
        <v>36</v>
      </c>
      <c r="E7569" t="s">
        <v>20</v>
      </c>
      <c r="F7569" t="b">
        <v>0</v>
      </c>
      <c r="G7569" t="s">
        <v>52</v>
      </c>
      <c r="H7569" s="1">
        <v>45800.501689814817</v>
      </c>
      <c r="I7569" t="b">
        <v>0</v>
      </c>
      <c r="J7569" t="b">
        <v>1</v>
      </c>
      <c r="K7569" t="s">
        <v>31</v>
      </c>
      <c r="L7569" t="s">
        <v>22</v>
      </c>
      <c r="M7569">
        <v>207500</v>
      </c>
      <c r="O7569" t="s">
        <v>725</v>
      </c>
      <c r="P7569" t="s">
        <v>8069</v>
      </c>
    </row>
    <row r="7570" spans="1:16" x14ac:dyDescent="0.35">
      <c r="A7570" t="s">
        <v>6907</v>
      </c>
      <c r="B7570" t="s">
        <v>10181</v>
      </c>
      <c r="C7570" t="s">
        <v>142</v>
      </c>
      <c r="D7570" t="s">
        <v>443</v>
      </c>
      <c r="E7570" t="s">
        <v>20</v>
      </c>
      <c r="F7570" t="b">
        <v>0</v>
      </c>
      <c r="G7570" t="s">
        <v>47</v>
      </c>
      <c r="H7570" s="1">
        <v>45800.501944444448</v>
      </c>
      <c r="I7570" t="b">
        <v>0</v>
      </c>
      <c r="J7570" t="b">
        <v>0</v>
      </c>
      <c r="K7570" t="s">
        <v>31</v>
      </c>
      <c r="L7570" t="s">
        <v>22</v>
      </c>
      <c r="M7570">
        <v>227500</v>
      </c>
      <c r="O7570" t="s">
        <v>10182</v>
      </c>
      <c r="P7570" t="s">
        <v>10183</v>
      </c>
    </row>
    <row r="7571" spans="1:16" x14ac:dyDescent="0.35">
      <c r="A7571" t="s">
        <v>6907</v>
      </c>
      <c r="B7571" t="s">
        <v>6907</v>
      </c>
      <c r="C7571" t="s">
        <v>330</v>
      </c>
      <c r="D7571" t="s">
        <v>29</v>
      </c>
      <c r="E7571" t="s">
        <v>20</v>
      </c>
      <c r="F7571" t="b">
        <v>0</v>
      </c>
      <c r="G7571" t="s">
        <v>68</v>
      </c>
      <c r="H7571" s="1">
        <v>45800.667997685188</v>
      </c>
      <c r="I7571" t="b">
        <v>0</v>
      </c>
      <c r="J7571" t="b">
        <v>0</v>
      </c>
      <c r="K7571" t="s">
        <v>31</v>
      </c>
      <c r="L7571" t="s">
        <v>22</v>
      </c>
      <c r="M7571">
        <v>104300</v>
      </c>
      <c r="O7571" t="s">
        <v>10184</v>
      </c>
      <c r="P7571" t="s">
        <v>7318</v>
      </c>
    </row>
    <row r="7572" spans="1:16" x14ac:dyDescent="0.35">
      <c r="A7572" t="s">
        <v>6907</v>
      </c>
      <c r="B7572" t="s">
        <v>7265</v>
      </c>
      <c r="C7572" t="s">
        <v>5998</v>
      </c>
      <c r="D7572" t="s">
        <v>36</v>
      </c>
      <c r="E7572" t="s">
        <v>20</v>
      </c>
      <c r="F7572" t="b">
        <v>0</v>
      </c>
      <c r="G7572" t="s">
        <v>52</v>
      </c>
      <c r="H7572" s="1">
        <v>45800.75167824074</v>
      </c>
      <c r="I7572" t="b">
        <v>0</v>
      </c>
      <c r="J7572" t="b">
        <v>0</v>
      </c>
      <c r="K7572" t="s">
        <v>31</v>
      </c>
      <c r="L7572" t="s">
        <v>22</v>
      </c>
      <c r="M7572">
        <v>110000</v>
      </c>
      <c r="O7572" t="s">
        <v>10185</v>
      </c>
      <c r="P7572" t="s">
        <v>10186</v>
      </c>
    </row>
    <row r="7573" spans="1:16" x14ac:dyDescent="0.35">
      <c r="A7573" t="s">
        <v>6907</v>
      </c>
      <c r="B7573" t="s">
        <v>10187</v>
      </c>
      <c r="C7573" t="s">
        <v>6810</v>
      </c>
      <c r="D7573" t="s">
        <v>110</v>
      </c>
      <c r="E7573" t="s">
        <v>20</v>
      </c>
      <c r="F7573" t="b">
        <v>0</v>
      </c>
      <c r="G7573" t="s">
        <v>52</v>
      </c>
      <c r="H7573" s="1">
        <v>45800.876562500001</v>
      </c>
      <c r="I7573" t="b">
        <v>0</v>
      </c>
      <c r="J7573" t="b">
        <v>1</v>
      </c>
      <c r="K7573" t="s">
        <v>31</v>
      </c>
      <c r="L7573" t="s">
        <v>22</v>
      </c>
      <c r="M7573">
        <v>187500</v>
      </c>
      <c r="O7573" t="s">
        <v>10188</v>
      </c>
      <c r="P7573" t="s">
        <v>10189</v>
      </c>
    </row>
    <row r="7574" spans="1:16" x14ac:dyDescent="0.35">
      <c r="A7574" t="s">
        <v>6907</v>
      </c>
      <c r="B7574" t="s">
        <v>10190</v>
      </c>
      <c r="C7574" t="s">
        <v>51</v>
      </c>
      <c r="D7574" t="s">
        <v>36</v>
      </c>
      <c r="E7574" t="s">
        <v>20</v>
      </c>
      <c r="F7574" t="b">
        <v>0</v>
      </c>
      <c r="G7574" t="s">
        <v>43</v>
      </c>
      <c r="H7574" s="1">
        <v>45801.000578703701</v>
      </c>
      <c r="I7574" t="b">
        <v>0</v>
      </c>
      <c r="J7574" t="b">
        <v>1</v>
      </c>
      <c r="K7574" t="s">
        <v>31</v>
      </c>
      <c r="L7574" t="s">
        <v>22</v>
      </c>
      <c r="M7574">
        <v>228060</v>
      </c>
      <c r="O7574" t="s">
        <v>209</v>
      </c>
      <c r="P7574" t="s">
        <v>340</v>
      </c>
    </row>
    <row r="7575" spans="1:16" x14ac:dyDescent="0.35">
      <c r="A7575" t="s">
        <v>6907</v>
      </c>
      <c r="B7575" t="s">
        <v>10190</v>
      </c>
      <c r="C7575" t="s">
        <v>879</v>
      </c>
      <c r="D7575" t="s">
        <v>36</v>
      </c>
      <c r="E7575" t="s">
        <v>20</v>
      </c>
      <c r="F7575" t="b">
        <v>0</v>
      </c>
      <c r="G7575" t="s">
        <v>68</v>
      </c>
      <c r="H7575" s="1">
        <v>45801.000694444447</v>
      </c>
      <c r="I7575" t="b">
        <v>0</v>
      </c>
      <c r="J7575" t="b">
        <v>1</v>
      </c>
      <c r="K7575" t="s">
        <v>31</v>
      </c>
      <c r="L7575" t="s">
        <v>22</v>
      </c>
      <c r="M7575">
        <v>228060</v>
      </c>
      <c r="O7575" t="s">
        <v>209</v>
      </c>
      <c r="P7575" t="s">
        <v>340</v>
      </c>
    </row>
    <row r="7576" spans="1:16" x14ac:dyDescent="0.35">
      <c r="A7576" t="s">
        <v>6907</v>
      </c>
      <c r="B7576" t="s">
        <v>10191</v>
      </c>
      <c r="C7576" t="s">
        <v>10192</v>
      </c>
      <c r="D7576" t="s">
        <v>269</v>
      </c>
      <c r="E7576" t="s">
        <v>20</v>
      </c>
      <c r="F7576" t="b">
        <v>0</v>
      </c>
      <c r="G7576" t="s">
        <v>52</v>
      </c>
      <c r="H7576" s="1">
        <v>45801.001504629632</v>
      </c>
      <c r="I7576" t="b">
        <v>1</v>
      </c>
      <c r="J7576" t="b">
        <v>1</v>
      </c>
      <c r="K7576" t="s">
        <v>31</v>
      </c>
      <c r="L7576" t="s">
        <v>32</v>
      </c>
      <c r="N7576">
        <v>80</v>
      </c>
      <c r="O7576" t="s">
        <v>10193</v>
      </c>
      <c r="P7576" t="s">
        <v>5382</v>
      </c>
    </row>
    <row r="7577" spans="1:16" x14ac:dyDescent="0.35">
      <c r="A7577" t="s">
        <v>6907</v>
      </c>
      <c r="B7577" t="s">
        <v>8541</v>
      </c>
      <c r="C7577" t="s">
        <v>8932</v>
      </c>
      <c r="D7577" t="s">
        <v>573</v>
      </c>
      <c r="E7577" t="s">
        <v>20</v>
      </c>
      <c r="F7577" t="b">
        <v>0</v>
      </c>
      <c r="G7577" t="s">
        <v>52</v>
      </c>
      <c r="H7577" s="1">
        <v>45801.334560185183</v>
      </c>
      <c r="I7577" t="b">
        <v>0</v>
      </c>
      <c r="J7577" t="b">
        <v>0</v>
      </c>
      <c r="K7577" t="s">
        <v>31</v>
      </c>
      <c r="L7577" t="s">
        <v>32</v>
      </c>
      <c r="N7577">
        <v>45.745002746582031</v>
      </c>
      <c r="O7577" t="s">
        <v>8515</v>
      </c>
      <c r="P7577" t="s">
        <v>8542</v>
      </c>
    </row>
    <row r="7578" spans="1:16" x14ac:dyDescent="0.35">
      <c r="A7578" t="s">
        <v>6907</v>
      </c>
      <c r="B7578" t="s">
        <v>8061</v>
      </c>
      <c r="C7578" t="s">
        <v>7709</v>
      </c>
      <c r="D7578" t="s">
        <v>573</v>
      </c>
      <c r="E7578" t="s">
        <v>20</v>
      </c>
      <c r="F7578" t="b">
        <v>0</v>
      </c>
      <c r="G7578" t="s">
        <v>52</v>
      </c>
      <c r="H7578" s="1">
        <v>45801.334675925929</v>
      </c>
      <c r="I7578" t="b">
        <v>0</v>
      </c>
      <c r="J7578" t="b">
        <v>1</v>
      </c>
      <c r="K7578" t="s">
        <v>31</v>
      </c>
      <c r="L7578" t="s">
        <v>32</v>
      </c>
      <c r="N7578">
        <v>38.215000152587891</v>
      </c>
      <c r="O7578" t="s">
        <v>1324</v>
      </c>
      <c r="P7578" t="s">
        <v>7134</v>
      </c>
    </row>
    <row r="7579" spans="1:16" x14ac:dyDescent="0.35">
      <c r="A7579" t="s">
        <v>6907</v>
      </c>
      <c r="B7579" t="s">
        <v>10194</v>
      </c>
      <c r="C7579" t="s">
        <v>320</v>
      </c>
      <c r="D7579" t="s">
        <v>249</v>
      </c>
      <c r="E7579" t="s">
        <v>20</v>
      </c>
      <c r="F7579" t="b">
        <v>0</v>
      </c>
      <c r="G7579" t="s">
        <v>52</v>
      </c>
      <c r="H7579" s="1">
        <v>45801.501134259262</v>
      </c>
      <c r="I7579" t="b">
        <v>1</v>
      </c>
      <c r="J7579" t="b">
        <v>1</v>
      </c>
      <c r="K7579" t="s">
        <v>31</v>
      </c>
      <c r="L7579" t="s">
        <v>22</v>
      </c>
      <c r="M7579">
        <v>154000</v>
      </c>
      <c r="O7579" t="s">
        <v>10195</v>
      </c>
      <c r="P7579" t="s">
        <v>10196</v>
      </c>
    </row>
    <row r="7580" spans="1:16" x14ac:dyDescent="0.35">
      <c r="A7580" t="s">
        <v>6907</v>
      </c>
      <c r="B7580" t="s">
        <v>10197</v>
      </c>
      <c r="C7580" t="s">
        <v>18</v>
      </c>
      <c r="D7580" t="s">
        <v>36</v>
      </c>
      <c r="E7580" t="s">
        <v>20</v>
      </c>
      <c r="F7580" t="b">
        <v>1</v>
      </c>
      <c r="G7580" t="s">
        <v>287</v>
      </c>
      <c r="H7580" s="1">
        <v>45801.546481481477</v>
      </c>
      <c r="I7580" t="b">
        <v>0</v>
      </c>
      <c r="J7580" t="b">
        <v>0</v>
      </c>
      <c r="K7580" t="s">
        <v>287</v>
      </c>
      <c r="L7580" t="s">
        <v>22</v>
      </c>
      <c r="M7580">
        <v>175000</v>
      </c>
      <c r="O7580" t="s">
        <v>2537</v>
      </c>
      <c r="P7580" t="s">
        <v>2319</v>
      </c>
    </row>
    <row r="7581" spans="1:16" x14ac:dyDescent="0.35">
      <c r="A7581" t="s">
        <v>6907</v>
      </c>
      <c r="B7581" t="s">
        <v>8821</v>
      </c>
      <c r="C7581" t="s">
        <v>546</v>
      </c>
      <c r="D7581" t="s">
        <v>573</v>
      </c>
      <c r="E7581" t="s">
        <v>20</v>
      </c>
      <c r="F7581" t="b">
        <v>0</v>
      </c>
      <c r="G7581" t="s">
        <v>43</v>
      </c>
      <c r="H7581" s="1">
        <v>45801.585335648153</v>
      </c>
      <c r="I7581" t="b">
        <v>0</v>
      </c>
      <c r="J7581" t="b">
        <v>1</v>
      </c>
      <c r="K7581" t="s">
        <v>31</v>
      </c>
      <c r="L7581" t="s">
        <v>32</v>
      </c>
      <c r="N7581">
        <v>52.779998779296882</v>
      </c>
      <c r="O7581" t="s">
        <v>8987</v>
      </c>
      <c r="P7581" t="s">
        <v>10198</v>
      </c>
    </row>
    <row r="7582" spans="1:16" x14ac:dyDescent="0.35">
      <c r="A7582" t="s">
        <v>6907</v>
      </c>
      <c r="B7582" t="s">
        <v>7039</v>
      </c>
      <c r="C7582" t="s">
        <v>491</v>
      </c>
      <c r="D7582" t="s">
        <v>17557</v>
      </c>
      <c r="E7582" t="s">
        <v>20</v>
      </c>
      <c r="F7582" t="b">
        <v>0</v>
      </c>
      <c r="G7582" t="s">
        <v>52</v>
      </c>
      <c r="H7582" s="1">
        <v>45801.625810185193</v>
      </c>
      <c r="I7582" t="b">
        <v>0</v>
      </c>
      <c r="J7582" t="b">
        <v>0</v>
      </c>
      <c r="K7582" t="s">
        <v>31</v>
      </c>
      <c r="L7582" t="s">
        <v>22</v>
      </c>
      <c r="M7582">
        <v>142500</v>
      </c>
      <c r="O7582" t="s">
        <v>7040</v>
      </c>
      <c r="P7582" t="s">
        <v>1563</v>
      </c>
    </row>
    <row r="7583" spans="1:16" x14ac:dyDescent="0.35">
      <c r="A7583" t="s">
        <v>6907</v>
      </c>
      <c r="B7583" t="s">
        <v>7010</v>
      </c>
      <c r="C7583" t="s">
        <v>369</v>
      </c>
      <c r="D7583" t="s">
        <v>3358</v>
      </c>
      <c r="E7583" t="s">
        <v>20</v>
      </c>
      <c r="F7583" t="b">
        <v>0</v>
      </c>
      <c r="G7583" t="s">
        <v>47</v>
      </c>
      <c r="H7583" s="1">
        <v>45801.626631944448</v>
      </c>
      <c r="I7583" t="b">
        <v>0</v>
      </c>
      <c r="J7583" t="b">
        <v>1</v>
      </c>
      <c r="K7583" t="s">
        <v>31</v>
      </c>
      <c r="L7583" t="s">
        <v>22</v>
      </c>
      <c r="M7583">
        <v>85000</v>
      </c>
      <c r="O7583" t="s">
        <v>5465</v>
      </c>
      <c r="P7583" t="s">
        <v>10199</v>
      </c>
    </row>
    <row r="7584" spans="1:16" x14ac:dyDescent="0.35">
      <c r="A7584" t="s">
        <v>6907</v>
      </c>
      <c r="B7584" t="s">
        <v>10086</v>
      </c>
      <c r="C7584" t="s">
        <v>132</v>
      </c>
      <c r="D7584" t="s">
        <v>17505</v>
      </c>
      <c r="E7584" t="s">
        <v>20</v>
      </c>
      <c r="F7584" t="b">
        <v>0</v>
      </c>
      <c r="G7584" t="s">
        <v>52</v>
      </c>
      <c r="H7584" s="1">
        <v>45801.667870370373</v>
      </c>
      <c r="I7584" t="b">
        <v>1</v>
      </c>
      <c r="J7584" t="b">
        <v>0</v>
      </c>
      <c r="K7584" t="s">
        <v>31</v>
      </c>
      <c r="L7584" t="s">
        <v>32</v>
      </c>
      <c r="N7584">
        <v>67.5</v>
      </c>
      <c r="O7584" t="s">
        <v>747</v>
      </c>
      <c r="P7584" t="s">
        <v>10087</v>
      </c>
    </row>
    <row r="7585" spans="1:16" x14ac:dyDescent="0.35">
      <c r="A7585" t="s">
        <v>6907</v>
      </c>
      <c r="B7585" t="s">
        <v>9907</v>
      </c>
      <c r="C7585" t="s">
        <v>154</v>
      </c>
      <c r="D7585" t="s">
        <v>36</v>
      </c>
      <c r="E7585" t="s">
        <v>20</v>
      </c>
      <c r="F7585" t="b">
        <v>0</v>
      </c>
      <c r="G7585" t="s">
        <v>47</v>
      </c>
      <c r="H7585" s="1">
        <v>45801.709849537037</v>
      </c>
      <c r="I7585" t="b">
        <v>0</v>
      </c>
      <c r="J7585" t="b">
        <v>1</v>
      </c>
      <c r="K7585" t="s">
        <v>31</v>
      </c>
      <c r="L7585" t="s">
        <v>22</v>
      </c>
      <c r="M7585">
        <v>97330.5</v>
      </c>
      <c r="O7585" t="s">
        <v>1306</v>
      </c>
      <c r="P7585" t="s">
        <v>9908</v>
      </c>
    </row>
    <row r="7586" spans="1:16" x14ac:dyDescent="0.35">
      <c r="A7586" t="s">
        <v>6907</v>
      </c>
      <c r="B7586" t="s">
        <v>10200</v>
      </c>
      <c r="C7586" t="s">
        <v>95</v>
      </c>
      <c r="D7586" t="s">
        <v>36</v>
      </c>
      <c r="E7586" t="s">
        <v>20</v>
      </c>
      <c r="F7586" t="b">
        <v>0</v>
      </c>
      <c r="G7586" t="s">
        <v>47</v>
      </c>
      <c r="H7586" s="1">
        <v>45801.710011574083</v>
      </c>
      <c r="I7586" t="b">
        <v>0</v>
      </c>
      <c r="J7586" t="b">
        <v>1</v>
      </c>
      <c r="K7586" t="s">
        <v>31</v>
      </c>
      <c r="L7586" t="s">
        <v>22</v>
      </c>
      <c r="M7586">
        <v>135000</v>
      </c>
      <c r="O7586" t="s">
        <v>5446</v>
      </c>
      <c r="P7586" t="s">
        <v>10201</v>
      </c>
    </row>
    <row r="7587" spans="1:16" x14ac:dyDescent="0.35">
      <c r="A7587" t="s">
        <v>6907</v>
      </c>
      <c r="B7587" t="s">
        <v>7885</v>
      </c>
      <c r="C7587" t="s">
        <v>10202</v>
      </c>
      <c r="D7587" t="s">
        <v>17445</v>
      </c>
      <c r="E7587" t="s">
        <v>20</v>
      </c>
      <c r="F7587" t="b">
        <v>0</v>
      </c>
      <c r="G7587" t="s">
        <v>52</v>
      </c>
      <c r="H7587" s="1">
        <v>45802.001284722217</v>
      </c>
      <c r="I7587" t="b">
        <v>0</v>
      </c>
      <c r="J7587" t="b">
        <v>1</v>
      </c>
      <c r="K7587" t="s">
        <v>31</v>
      </c>
      <c r="L7587" t="s">
        <v>22</v>
      </c>
      <c r="M7587">
        <v>157500</v>
      </c>
      <c r="O7587" t="s">
        <v>7831</v>
      </c>
      <c r="P7587" t="s">
        <v>7886</v>
      </c>
    </row>
    <row r="7588" spans="1:16" x14ac:dyDescent="0.35">
      <c r="A7588" t="s">
        <v>6907</v>
      </c>
      <c r="B7588" t="s">
        <v>10203</v>
      </c>
      <c r="C7588" t="s">
        <v>56</v>
      </c>
      <c r="D7588" t="s">
        <v>974</v>
      </c>
      <c r="E7588" t="s">
        <v>20</v>
      </c>
      <c r="F7588" t="b">
        <v>0</v>
      </c>
      <c r="G7588" t="s">
        <v>47</v>
      </c>
      <c r="H7588" s="1">
        <v>45802.001493055563</v>
      </c>
      <c r="I7588" t="b">
        <v>0</v>
      </c>
      <c r="J7588" t="b">
        <v>0</v>
      </c>
      <c r="K7588" t="s">
        <v>31</v>
      </c>
      <c r="L7588" t="s">
        <v>22</v>
      </c>
      <c r="M7588">
        <v>127952</v>
      </c>
      <c r="O7588" t="s">
        <v>725</v>
      </c>
      <c r="P7588" t="s">
        <v>7918</v>
      </c>
    </row>
    <row r="7589" spans="1:16" x14ac:dyDescent="0.35">
      <c r="A7589" t="s">
        <v>6907</v>
      </c>
      <c r="B7589" t="s">
        <v>10204</v>
      </c>
      <c r="C7589" t="s">
        <v>142</v>
      </c>
      <c r="D7589" t="s">
        <v>110</v>
      </c>
      <c r="E7589" t="s">
        <v>91</v>
      </c>
      <c r="F7589" t="b">
        <v>0</v>
      </c>
      <c r="G7589" t="s">
        <v>68</v>
      </c>
      <c r="H7589" s="1">
        <v>45802.25209490741</v>
      </c>
      <c r="I7589" t="b">
        <v>0</v>
      </c>
      <c r="J7589" t="b">
        <v>1</v>
      </c>
      <c r="K7589" t="s">
        <v>31</v>
      </c>
      <c r="L7589" t="s">
        <v>32</v>
      </c>
      <c r="N7589">
        <v>65.745002746582031</v>
      </c>
      <c r="O7589" t="s">
        <v>4892</v>
      </c>
      <c r="P7589" t="s">
        <v>10205</v>
      </c>
    </row>
    <row r="7590" spans="1:16" x14ac:dyDescent="0.35">
      <c r="A7590" t="s">
        <v>6907</v>
      </c>
      <c r="B7590" t="s">
        <v>10206</v>
      </c>
      <c r="C7590" t="s">
        <v>10207</v>
      </c>
      <c r="D7590" t="s">
        <v>17558</v>
      </c>
      <c r="E7590" t="s">
        <v>20</v>
      </c>
      <c r="F7590" t="b">
        <v>0</v>
      </c>
      <c r="G7590" t="s">
        <v>287</v>
      </c>
      <c r="H7590" s="1">
        <v>45802.254363425927</v>
      </c>
      <c r="I7590" t="b">
        <v>1</v>
      </c>
      <c r="J7590" t="b">
        <v>1</v>
      </c>
      <c r="K7590" t="s">
        <v>287</v>
      </c>
      <c r="L7590" t="s">
        <v>22</v>
      </c>
      <c r="M7590">
        <v>300000</v>
      </c>
      <c r="O7590" t="s">
        <v>10208</v>
      </c>
      <c r="P7590" t="s">
        <v>10209</v>
      </c>
    </row>
    <row r="7591" spans="1:16" x14ac:dyDescent="0.35">
      <c r="A7591" t="s">
        <v>6907</v>
      </c>
      <c r="B7591" t="s">
        <v>10210</v>
      </c>
      <c r="C7591" t="s">
        <v>245</v>
      </c>
      <c r="D7591" t="s">
        <v>443</v>
      </c>
      <c r="E7591" t="s">
        <v>20</v>
      </c>
      <c r="F7591" t="b">
        <v>0</v>
      </c>
      <c r="G7591" t="s">
        <v>47</v>
      </c>
      <c r="H7591" s="1">
        <v>45802.293067129627</v>
      </c>
      <c r="I7591" t="b">
        <v>0</v>
      </c>
      <c r="J7591" t="b">
        <v>1</v>
      </c>
      <c r="K7591" t="s">
        <v>31</v>
      </c>
      <c r="L7591" t="s">
        <v>22</v>
      </c>
      <c r="M7591">
        <v>116750</v>
      </c>
      <c r="O7591" t="s">
        <v>10211</v>
      </c>
      <c r="P7591" t="s">
        <v>10212</v>
      </c>
    </row>
    <row r="7592" spans="1:16" x14ac:dyDescent="0.35">
      <c r="A7592" t="s">
        <v>6907</v>
      </c>
      <c r="B7592" t="s">
        <v>10213</v>
      </c>
      <c r="C7592" t="s">
        <v>2602</v>
      </c>
      <c r="D7592" t="s">
        <v>443</v>
      </c>
      <c r="E7592" t="s">
        <v>20</v>
      </c>
      <c r="F7592" t="b">
        <v>0</v>
      </c>
      <c r="G7592" t="s">
        <v>52</v>
      </c>
      <c r="H7592" s="1">
        <v>45802.334293981483</v>
      </c>
      <c r="I7592" t="b">
        <v>0</v>
      </c>
      <c r="J7592" t="b">
        <v>1</v>
      </c>
      <c r="K7592" t="s">
        <v>31</v>
      </c>
      <c r="L7592" t="s">
        <v>22</v>
      </c>
      <c r="M7592">
        <v>103000</v>
      </c>
      <c r="O7592" t="s">
        <v>9414</v>
      </c>
      <c r="P7592" t="s">
        <v>10214</v>
      </c>
    </row>
    <row r="7593" spans="1:16" x14ac:dyDescent="0.35">
      <c r="A7593" t="s">
        <v>6907</v>
      </c>
      <c r="B7593" t="s">
        <v>10190</v>
      </c>
      <c r="C7593" t="s">
        <v>563</v>
      </c>
      <c r="D7593" t="s">
        <v>36</v>
      </c>
      <c r="E7593" t="s">
        <v>20</v>
      </c>
      <c r="F7593" t="b">
        <v>0</v>
      </c>
      <c r="G7593" t="s">
        <v>52</v>
      </c>
      <c r="H7593" s="1">
        <v>45802.500092592592</v>
      </c>
      <c r="I7593" t="b">
        <v>0</v>
      </c>
      <c r="J7593" t="b">
        <v>1</v>
      </c>
      <c r="K7593" t="s">
        <v>31</v>
      </c>
      <c r="L7593" t="s">
        <v>22</v>
      </c>
      <c r="M7593">
        <v>251714</v>
      </c>
      <c r="O7593" t="s">
        <v>209</v>
      </c>
      <c r="P7593" t="s">
        <v>340</v>
      </c>
    </row>
    <row r="7594" spans="1:16" x14ac:dyDescent="0.35">
      <c r="A7594" t="s">
        <v>6907</v>
      </c>
      <c r="B7594" t="s">
        <v>10190</v>
      </c>
      <c r="C7594" t="s">
        <v>577</v>
      </c>
      <c r="D7594" t="s">
        <v>36</v>
      </c>
      <c r="E7594" t="s">
        <v>20</v>
      </c>
      <c r="F7594" t="b">
        <v>0</v>
      </c>
      <c r="G7594" t="s">
        <v>52</v>
      </c>
      <c r="H7594" s="1">
        <v>45802.500532407408</v>
      </c>
      <c r="I7594" t="b">
        <v>0</v>
      </c>
      <c r="J7594" t="b">
        <v>1</v>
      </c>
      <c r="K7594" t="s">
        <v>31</v>
      </c>
      <c r="L7594" t="s">
        <v>22</v>
      </c>
      <c r="M7594">
        <v>228060</v>
      </c>
      <c r="O7594" t="s">
        <v>209</v>
      </c>
      <c r="P7594" t="s">
        <v>340</v>
      </c>
    </row>
    <row r="7595" spans="1:16" x14ac:dyDescent="0.35">
      <c r="A7595" t="s">
        <v>6907</v>
      </c>
      <c r="B7595" t="s">
        <v>10215</v>
      </c>
      <c r="C7595" t="s">
        <v>4098</v>
      </c>
      <c r="D7595" t="s">
        <v>36</v>
      </c>
      <c r="E7595" t="s">
        <v>20</v>
      </c>
      <c r="F7595" t="b">
        <v>0</v>
      </c>
      <c r="G7595" t="s">
        <v>47</v>
      </c>
      <c r="H7595" s="1">
        <v>45802.501400462963</v>
      </c>
      <c r="I7595" t="b">
        <v>0</v>
      </c>
      <c r="J7595" t="b">
        <v>1</v>
      </c>
      <c r="K7595" t="s">
        <v>31</v>
      </c>
      <c r="L7595" t="s">
        <v>22</v>
      </c>
      <c r="M7595">
        <v>97000</v>
      </c>
      <c r="O7595" t="s">
        <v>209</v>
      </c>
      <c r="P7595" t="s">
        <v>9702</v>
      </c>
    </row>
    <row r="7596" spans="1:16" x14ac:dyDescent="0.35">
      <c r="A7596" t="s">
        <v>6907</v>
      </c>
      <c r="B7596" t="s">
        <v>10190</v>
      </c>
      <c r="C7596" t="s">
        <v>1610</v>
      </c>
      <c r="D7596" t="s">
        <v>36</v>
      </c>
      <c r="E7596" t="s">
        <v>20</v>
      </c>
      <c r="F7596" t="b">
        <v>0</v>
      </c>
      <c r="G7596" t="s">
        <v>68</v>
      </c>
      <c r="H7596" s="1">
        <v>45802.502071759263</v>
      </c>
      <c r="I7596" t="b">
        <v>0</v>
      </c>
      <c r="J7596" t="b">
        <v>1</v>
      </c>
      <c r="K7596" t="s">
        <v>31</v>
      </c>
      <c r="L7596" t="s">
        <v>22</v>
      </c>
      <c r="M7596">
        <v>230495</v>
      </c>
      <c r="O7596" t="s">
        <v>209</v>
      </c>
      <c r="P7596" t="s">
        <v>340</v>
      </c>
    </row>
    <row r="7597" spans="1:16" x14ac:dyDescent="0.35">
      <c r="A7597" t="s">
        <v>6907</v>
      </c>
      <c r="B7597" t="s">
        <v>10216</v>
      </c>
      <c r="C7597" t="s">
        <v>18</v>
      </c>
      <c r="D7597" t="s">
        <v>3358</v>
      </c>
      <c r="E7597" t="s">
        <v>20</v>
      </c>
      <c r="F7597" t="b">
        <v>1</v>
      </c>
      <c r="G7597" t="s">
        <v>994</v>
      </c>
      <c r="H7597" s="1">
        <v>45802.595717592587</v>
      </c>
      <c r="I7597" t="b">
        <v>0</v>
      </c>
      <c r="J7597" t="b">
        <v>0</v>
      </c>
      <c r="K7597" t="s">
        <v>994</v>
      </c>
      <c r="L7597" t="s">
        <v>22</v>
      </c>
      <c r="M7597">
        <v>105000</v>
      </c>
      <c r="O7597" t="s">
        <v>10217</v>
      </c>
      <c r="P7597" t="s">
        <v>10218</v>
      </c>
    </row>
    <row r="7598" spans="1:16" x14ac:dyDescent="0.35">
      <c r="A7598" t="s">
        <v>6907</v>
      </c>
      <c r="B7598" t="s">
        <v>10210</v>
      </c>
      <c r="C7598" t="s">
        <v>6146</v>
      </c>
      <c r="D7598" t="s">
        <v>269</v>
      </c>
      <c r="E7598" t="s">
        <v>20</v>
      </c>
      <c r="F7598" t="b">
        <v>0</v>
      </c>
      <c r="G7598" t="s">
        <v>47</v>
      </c>
      <c r="H7598" s="1">
        <v>45802.876400462963</v>
      </c>
      <c r="I7598" t="b">
        <v>0</v>
      </c>
      <c r="J7598" t="b">
        <v>1</v>
      </c>
      <c r="K7598" t="s">
        <v>31</v>
      </c>
      <c r="L7598" t="s">
        <v>22</v>
      </c>
      <c r="M7598">
        <v>173000</v>
      </c>
      <c r="O7598" t="s">
        <v>10211</v>
      </c>
      <c r="P7598" t="s">
        <v>10212</v>
      </c>
    </row>
    <row r="7599" spans="1:16" x14ac:dyDescent="0.35">
      <c r="A7599" t="s">
        <v>6907</v>
      </c>
      <c r="B7599" t="s">
        <v>10219</v>
      </c>
      <c r="C7599" t="s">
        <v>18</v>
      </c>
      <c r="D7599" t="s">
        <v>17441</v>
      </c>
      <c r="E7599" t="s">
        <v>20</v>
      </c>
      <c r="F7599" t="b">
        <v>1</v>
      </c>
      <c r="G7599" t="s">
        <v>52</v>
      </c>
      <c r="H7599" s="1">
        <v>45803.000937500001</v>
      </c>
      <c r="I7599" t="b">
        <v>0</v>
      </c>
      <c r="J7599" t="b">
        <v>1</v>
      </c>
      <c r="K7599" t="s">
        <v>31</v>
      </c>
      <c r="L7599" t="s">
        <v>22</v>
      </c>
      <c r="M7599">
        <v>137500</v>
      </c>
      <c r="O7599" t="s">
        <v>10220</v>
      </c>
      <c r="P7599" t="s">
        <v>10221</v>
      </c>
    </row>
    <row r="7600" spans="1:16" x14ac:dyDescent="0.35">
      <c r="A7600" t="s">
        <v>6907</v>
      </c>
      <c r="B7600" t="s">
        <v>10222</v>
      </c>
      <c r="C7600" t="s">
        <v>18</v>
      </c>
      <c r="D7600" t="s">
        <v>7235</v>
      </c>
      <c r="E7600" t="s">
        <v>20</v>
      </c>
      <c r="F7600" t="b">
        <v>1</v>
      </c>
      <c r="G7600" t="s">
        <v>4469</v>
      </c>
      <c r="H7600" s="1">
        <v>45803.253067129634</v>
      </c>
      <c r="I7600" t="b">
        <v>1</v>
      </c>
      <c r="J7600" t="b">
        <v>0</v>
      </c>
      <c r="K7600" t="s">
        <v>4469</v>
      </c>
      <c r="L7600" t="s">
        <v>22</v>
      </c>
      <c r="M7600">
        <v>445000</v>
      </c>
      <c r="O7600" t="s">
        <v>1911</v>
      </c>
      <c r="P7600" t="s">
        <v>9730</v>
      </c>
    </row>
    <row r="7601" spans="1:16" x14ac:dyDescent="0.35">
      <c r="A7601" t="s">
        <v>6907</v>
      </c>
      <c r="B7601" t="s">
        <v>7265</v>
      </c>
      <c r="C7601" t="s">
        <v>10223</v>
      </c>
      <c r="D7601" t="s">
        <v>443</v>
      </c>
      <c r="E7601" t="s">
        <v>20</v>
      </c>
      <c r="F7601" t="b">
        <v>0</v>
      </c>
      <c r="G7601" t="s">
        <v>52</v>
      </c>
      <c r="H7601" s="1">
        <v>45803.29277777778</v>
      </c>
      <c r="I7601" t="b">
        <v>1</v>
      </c>
      <c r="J7601" t="b">
        <v>0</v>
      </c>
      <c r="K7601" t="s">
        <v>31</v>
      </c>
      <c r="L7601" t="s">
        <v>22</v>
      </c>
      <c r="M7601">
        <v>110000</v>
      </c>
      <c r="O7601" t="s">
        <v>10224</v>
      </c>
      <c r="P7601" t="s">
        <v>10225</v>
      </c>
    </row>
    <row r="7602" spans="1:16" x14ac:dyDescent="0.35">
      <c r="A7602" t="s">
        <v>6907</v>
      </c>
      <c r="B7602" t="s">
        <v>9493</v>
      </c>
      <c r="C7602" t="s">
        <v>1188</v>
      </c>
      <c r="D7602" t="s">
        <v>42</v>
      </c>
      <c r="E7602" t="s">
        <v>20</v>
      </c>
      <c r="F7602" t="b">
        <v>0</v>
      </c>
      <c r="G7602" t="s">
        <v>47</v>
      </c>
      <c r="H7602" s="1">
        <v>45803.33357638889</v>
      </c>
      <c r="I7602" t="b">
        <v>0</v>
      </c>
      <c r="J7602" t="b">
        <v>0</v>
      </c>
      <c r="K7602" t="s">
        <v>31</v>
      </c>
      <c r="L7602" t="s">
        <v>32</v>
      </c>
      <c r="N7602">
        <v>48</v>
      </c>
      <c r="O7602" t="s">
        <v>48</v>
      </c>
      <c r="P7602" t="s">
        <v>3690</v>
      </c>
    </row>
    <row r="7603" spans="1:16" x14ac:dyDescent="0.35">
      <c r="A7603" t="s">
        <v>6907</v>
      </c>
      <c r="B7603" t="s">
        <v>8102</v>
      </c>
      <c r="C7603" t="s">
        <v>8103</v>
      </c>
      <c r="D7603" t="s">
        <v>17539</v>
      </c>
      <c r="E7603" t="s">
        <v>91</v>
      </c>
      <c r="F7603" t="b">
        <v>0</v>
      </c>
      <c r="G7603" t="s">
        <v>287</v>
      </c>
      <c r="H7603" s="1">
        <v>45803.435798611114</v>
      </c>
      <c r="I7603" t="b">
        <v>1</v>
      </c>
      <c r="J7603" t="b">
        <v>0</v>
      </c>
      <c r="K7603" t="s">
        <v>287</v>
      </c>
      <c r="L7603" t="s">
        <v>22</v>
      </c>
      <c r="M7603">
        <v>150000</v>
      </c>
      <c r="O7603" t="s">
        <v>8104</v>
      </c>
      <c r="P7603" t="s">
        <v>8105</v>
      </c>
    </row>
    <row r="7604" spans="1:16" x14ac:dyDescent="0.35">
      <c r="A7604" t="s">
        <v>6907</v>
      </c>
      <c r="B7604" t="s">
        <v>10226</v>
      </c>
      <c r="C7604" t="s">
        <v>170</v>
      </c>
      <c r="D7604" t="s">
        <v>269</v>
      </c>
      <c r="E7604" t="s">
        <v>91</v>
      </c>
      <c r="F7604" t="b">
        <v>0</v>
      </c>
      <c r="G7604" t="s">
        <v>52</v>
      </c>
      <c r="H7604" s="1">
        <v>45803.584432870368</v>
      </c>
      <c r="I7604" t="b">
        <v>0</v>
      </c>
      <c r="J7604" t="b">
        <v>1</v>
      </c>
      <c r="K7604" t="s">
        <v>31</v>
      </c>
      <c r="L7604" t="s">
        <v>32</v>
      </c>
      <c r="N7604">
        <v>65</v>
      </c>
      <c r="O7604" t="s">
        <v>10227</v>
      </c>
      <c r="P7604" t="s">
        <v>10228</v>
      </c>
    </row>
    <row r="7605" spans="1:16" x14ac:dyDescent="0.35">
      <c r="A7605" t="s">
        <v>6907</v>
      </c>
      <c r="B7605" t="s">
        <v>10229</v>
      </c>
      <c r="C7605" t="s">
        <v>10230</v>
      </c>
      <c r="D7605" t="s">
        <v>573</v>
      </c>
      <c r="E7605" t="s">
        <v>20</v>
      </c>
      <c r="F7605" t="b">
        <v>0</v>
      </c>
      <c r="G7605" t="s">
        <v>52</v>
      </c>
      <c r="H7605" s="1">
        <v>45803.584606481483</v>
      </c>
      <c r="I7605" t="b">
        <v>0</v>
      </c>
      <c r="J7605" t="b">
        <v>1</v>
      </c>
      <c r="K7605" t="s">
        <v>31</v>
      </c>
      <c r="L7605" t="s">
        <v>32</v>
      </c>
      <c r="N7605">
        <v>45.745002746582031</v>
      </c>
      <c r="O7605" t="s">
        <v>10231</v>
      </c>
      <c r="P7605" t="s">
        <v>10232</v>
      </c>
    </row>
    <row r="7606" spans="1:16" x14ac:dyDescent="0.35">
      <c r="A7606" t="s">
        <v>6907</v>
      </c>
      <c r="B7606" t="s">
        <v>10153</v>
      </c>
      <c r="C7606" t="s">
        <v>634</v>
      </c>
      <c r="D7606" t="s">
        <v>3600</v>
      </c>
      <c r="E7606" t="s">
        <v>20</v>
      </c>
      <c r="F7606" t="b">
        <v>0</v>
      </c>
      <c r="G7606" t="s">
        <v>47</v>
      </c>
      <c r="H7606" s="1">
        <v>45803.626585648148</v>
      </c>
      <c r="I7606" t="b">
        <v>0</v>
      </c>
      <c r="J7606" t="b">
        <v>1</v>
      </c>
      <c r="K7606" t="s">
        <v>31</v>
      </c>
      <c r="L7606" t="s">
        <v>22</v>
      </c>
      <c r="M7606">
        <v>257000</v>
      </c>
      <c r="O7606" t="s">
        <v>3479</v>
      </c>
      <c r="P7606" t="s">
        <v>7707</v>
      </c>
    </row>
    <row r="7607" spans="1:16" x14ac:dyDescent="0.35">
      <c r="A7607" t="s">
        <v>6907</v>
      </c>
      <c r="B7607" t="s">
        <v>10233</v>
      </c>
      <c r="C7607" t="s">
        <v>1228</v>
      </c>
      <c r="D7607" t="s">
        <v>17449</v>
      </c>
      <c r="E7607" t="s">
        <v>20</v>
      </c>
      <c r="F7607" t="b">
        <v>0</v>
      </c>
      <c r="G7607" t="s">
        <v>47</v>
      </c>
      <c r="H7607" s="1">
        <v>45804.418506944443</v>
      </c>
      <c r="I7607" t="b">
        <v>0</v>
      </c>
      <c r="J7607" t="b">
        <v>1</v>
      </c>
      <c r="K7607" t="s">
        <v>31</v>
      </c>
      <c r="L7607" t="s">
        <v>22</v>
      </c>
      <c r="M7607">
        <v>127550</v>
      </c>
      <c r="O7607" t="s">
        <v>1229</v>
      </c>
      <c r="P7607" t="s">
        <v>10234</v>
      </c>
    </row>
    <row r="7608" spans="1:16" x14ac:dyDescent="0.35">
      <c r="A7608" t="s">
        <v>6907</v>
      </c>
      <c r="B7608" t="s">
        <v>8178</v>
      </c>
      <c r="C7608" t="s">
        <v>154</v>
      </c>
      <c r="D7608" t="s">
        <v>36</v>
      </c>
      <c r="E7608" t="s">
        <v>20</v>
      </c>
      <c r="F7608" t="b">
        <v>0</v>
      </c>
      <c r="G7608" t="s">
        <v>47</v>
      </c>
      <c r="H7608" s="1">
        <v>45804.460370370369</v>
      </c>
      <c r="I7608" t="b">
        <v>0</v>
      </c>
      <c r="J7608" t="b">
        <v>1</v>
      </c>
      <c r="K7608" t="s">
        <v>31</v>
      </c>
      <c r="L7608" t="s">
        <v>22</v>
      </c>
      <c r="M7608">
        <v>207500</v>
      </c>
      <c r="O7608" t="s">
        <v>725</v>
      </c>
      <c r="P7608" t="s">
        <v>8179</v>
      </c>
    </row>
    <row r="7609" spans="1:16" x14ac:dyDescent="0.35">
      <c r="A7609" t="s">
        <v>6907</v>
      </c>
      <c r="B7609" t="s">
        <v>9483</v>
      </c>
      <c r="C7609" t="s">
        <v>1228</v>
      </c>
      <c r="D7609" t="s">
        <v>269</v>
      </c>
      <c r="E7609" t="s">
        <v>91</v>
      </c>
      <c r="F7609" t="b">
        <v>0</v>
      </c>
      <c r="G7609" t="s">
        <v>52</v>
      </c>
      <c r="H7609" s="1">
        <v>45804.543229166673</v>
      </c>
      <c r="I7609" t="b">
        <v>1</v>
      </c>
      <c r="J7609" t="b">
        <v>0</v>
      </c>
      <c r="K7609" t="s">
        <v>31</v>
      </c>
      <c r="L7609" t="s">
        <v>32</v>
      </c>
      <c r="N7609">
        <v>40</v>
      </c>
      <c r="O7609" t="s">
        <v>9484</v>
      </c>
      <c r="P7609" t="s">
        <v>9485</v>
      </c>
    </row>
    <row r="7610" spans="1:16" x14ac:dyDescent="0.35">
      <c r="A7610" t="s">
        <v>6907</v>
      </c>
      <c r="B7610" t="s">
        <v>10235</v>
      </c>
      <c r="C7610" t="s">
        <v>10236</v>
      </c>
      <c r="D7610" t="s">
        <v>36</v>
      </c>
      <c r="E7610" t="s">
        <v>20</v>
      </c>
      <c r="F7610" t="b">
        <v>0</v>
      </c>
      <c r="G7610" t="s">
        <v>52</v>
      </c>
      <c r="H7610" s="1">
        <v>45804.543333333328</v>
      </c>
      <c r="I7610" t="b">
        <v>0</v>
      </c>
      <c r="J7610" t="b">
        <v>1</v>
      </c>
      <c r="K7610" t="s">
        <v>31</v>
      </c>
      <c r="L7610" t="s">
        <v>22</v>
      </c>
      <c r="M7610">
        <v>101900</v>
      </c>
      <c r="O7610" t="s">
        <v>10237</v>
      </c>
      <c r="P7610" t="s">
        <v>10238</v>
      </c>
    </row>
    <row r="7611" spans="1:16" x14ac:dyDescent="0.35">
      <c r="A7611" t="s">
        <v>6907</v>
      </c>
      <c r="B7611" t="s">
        <v>10239</v>
      </c>
      <c r="C7611" t="s">
        <v>18</v>
      </c>
      <c r="D7611" t="s">
        <v>36</v>
      </c>
      <c r="E7611" t="s">
        <v>20</v>
      </c>
      <c r="F7611" t="b">
        <v>1</v>
      </c>
      <c r="G7611" t="s">
        <v>52</v>
      </c>
      <c r="H7611" s="1">
        <v>45804.543333333328</v>
      </c>
      <c r="I7611" t="b">
        <v>0</v>
      </c>
      <c r="J7611" t="b">
        <v>1</v>
      </c>
      <c r="K7611" t="s">
        <v>31</v>
      </c>
      <c r="L7611" t="s">
        <v>22</v>
      </c>
      <c r="M7611">
        <v>126000</v>
      </c>
      <c r="O7611" t="s">
        <v>10240</v>
      </c>
      <c r="P7611" t="s">
        <v>10241</v>
      </c>
    </row>
    <row r="7612" spans="1:16" x14ac:dyDescent="0.35">
      <c r="A7612" t="s">
        <v>6907</v>
      </c>
      <c r="B7612" t="s">
        <v>7053</v>
      </c>
      <c r="C7612" t="s">
        <v>865</v>
      </c>
      <c r="D7612" t="s">
        <v>36</v>
      </c>
      <c r="E7612" t="s">
        <v>20</v>
      </c>
      <c r="F7612" t="b">
        <v>0</v>
      </c>
      <c r="G7612" t="s">
        <v>171</v>
      </c>
      <c r="H7612" s="1">
        <v>45804.580196759263</v>
      </c>
      <c r="I7612" t="b">
        <v>0</v>
      </c>
      <c r="J7612" t="b">
        <v>0</v>
      </c>
      <c r="K7612" t="s">
        <v>31</v>
      </c>
      <c r="L7612" t="s">
        <v>22</v>
      </c>
      <c r="M7612">
        <v>120000</v>
      </c>
      <c r="O7612" t="s">
        <v>77</v>
      </c>
      <c r="P7612" t="s">
        <v>10242</v>
      </c>
    </row>
    <row r="7613" spans="1:16" x14ac:dyDescent="0.35">
      <c r="A7613" t="s">
        <v>6907</v>
      </c>
      <c r="B7613" t="s">
        <v>10243</v>
      </c>
      <c r="C7613" t="s">
        <v>1734</v>
      </c>
      <c r="D7613" t="s">
        <v>269</v>
      </c>
      <c r="E7613" t="s">
        <v>91</v>
      </c>
      <c r="F7613" t="b">
        <v>0</v>
      </c>
      <c r="G7613" t="s">
        <v>52</v>
      </c>
      <c r="H7613" s="1">
        <v>45804.584814814807</v>
      </c>
      <c r="I7613" t="b">
        <v>1</v>
      </c>
      <c r="J7613" t="b">
        <v>1</v>
      </c>
      <c r="K7613" t="s">
        <v>31</v>
      </c>
      <c r="L7613" t="s">
        <v>32</v>
      </c>
      <c r="N7613">
        <v>72.5</v>
      </c>
      <c r="O7613" t="s">
        <v>4032</v>
      </c>
      <c r="P7613" t="s">
        <v>10244</v>
      </c>
    </row>
    <row r="7614" spans="1:16" x14ac:dyDescent="0.35">
      <c r="A7614" t="s">
        <v>6907</v>
      </c>
      <c r="B7614" t="s">
        <v>10245</v>
      </c>
      <c r="C7614" t="s">
        <v>132</v>
      </c>
      <c r="D7614" t="s">
        <v>269</v>
      </c>
      <c r="E7614" t="s">
        <v>91</v>
      </c>
      <c r="F7614" t="b">
        <v>0</v>
      </c>
      <c r="G7614" t="s">
        <v>52</v>
      </c>
      <c r="H7614" s="1">
        <v>45804.584814814807</v>
      </c>
      <c r="I7614" t="b">
        <v>1</v>
      </c>
      <c r="J7614" t="b">
        <v>0</v>
      </c>
      <c r="K7614" t="s">
        <v>31</v>
      </c>
      <c r="L7614" t="s">
        <v>32</v>
      </c>
      <c r="N7614">
        <v>62.5</v>
      </c>
      <c r="O7614" t="s">
        <v>10246</v>
      </c>
      <c r="P7614" t="s">
        <v>10247</v>
      </c>
    </row>
    <row r="7615" spans="1:16" x14ac:dyDescent="0.35">
      <c r="A7615" t="s">
        <v>6907</v>
      </c>
      <c r="B7615" t="s">
        <v>10248</v>
      </c>
      <c r="C7615" t="s">
        <v>5998</v>
      </c>
      <c r="D7615" t="s">
        <v>269</v>
      </c>
      <c r="E7615" t="s">
        <v>91</v>
      </c>
      <c r="F7615" t="b">
        <v>0</v>
      </c>
      <c r="G7615" t="s">
        <v>52</v>
      </c>
      <c r="H7615" s="1">
        <v>45804.584861111107</v>
      </c>
      <c r="I7615" t="b">
        <v>1</v>
      </c>
      <c r="J7615" t="b">
        <v>0</v>
      </c>
      <c r="K7615" t="s">
        <v>31</v>
      </c>
      <c r="L7615" t="s">
        <v>32</v>
      </c>
      <c r="N7615">
        <v>59</v>
      </c>
      <c r="O7615" t="s">
        <v>10246</v>
      </c>
      <c r="P7615" t="s">
        <v>10249</v>
      </c>
    </row>
    <row r="7616" spans="1:16" x14ac:dyDescent="0.35">
      <c r="A7616" t="s">
        <v>6907</v>
      </c>
      <c r="B7616" t="s">
        <v>10250</v>
      </c>
      <c r="C7616" t="s">
        <v>9346</v>
      </c>
      <c r="D7616" t="s">
        <v>269</v>
      </c>
      <c r="E7616" t="s">
        <v>20</v>
      </c>
      <c r="F7616" t="b">
        <v>0</v>
      </c>
      <c r="G7616" t="s">
        <v>52</v>
      </c>
      <c r="H7616" s="1">
        <v>45804.584907407407</v>
      </c>
      <c r="I7616" t="b">
        <v>0</v>
      </c>
      <c r="J7616" t="b">
        <v>0</v>
      </c>
      <c r="K7616" t="s">
        <v>31</v>
      </c>
      <c r="L7616" t="s">
        <v>22</v>
      </c>
      <c r="M7616">
        <v>122500</v>
      </c>
      <c r="O7616" t="s">
        <v>10251</v>
      </c>
      <c r="P7616" t="s">
        <v>839</v>
      </c>
    </row>
    <row r="7617" spans="1:16" x14ac:dyDescent="0.35">
      <c r="A7617" t="s">
        <v>6907</v>
      </c>
      <c r="B7617" t="s">
        <v>10252</v>
      </c>
      <c r="C7617" t="s">
        <v>10253</v>
      </c>
      <c r="D7617" t="s">
        <v>110</v>
      </c>
      <c r="E7617" t="s">
        <v>91</v>
      </c>
      <c r="F7617" t="b">
        <v>0</v>
      </c>
      <c r="G7617" t="s">
        <v>47</v>
      </c>
      <c r="H7617" s="1">
        <v>45804.58525462963</v>
      </c>
      <c r="I7617" t="b">
        <v>0</v>
      </c>
      <c r="J7617" t="b">
        <v>0</v>
      </c>
      <c r="K7617" t="s">
        <v>31</v>
      </c>
      <c r="L7617" t="s">
        <v>32</v>
      </c>
      <c r="N7617">
        <v>109</v>
      </c>
      <c r="O7617" t="s">
        <v>10254</v>
      </c>
      <c r="P7617" t="s">
        <v>10255</v>
      </c>
    </row>
    <row r="7618" spans="1:16" x14ac:dyDescent="0.35">
      <c r="A7618" t="s">
        <v>6907</v>
      </c>
      <c r="B7618" t="s">
        <v>9797</v>
      </c>
      <c r="C7618" t="s">
        <v>7348</v>
      </c>
      <c r="D7618" t="s">
        <v>773</v>
      </c>
      <c r="E7618" t="s">
        <v>20</v>
      </c>
      <c r="F7618" t="b">
        <v>0</v>
      </c>
      <c r="G7618" t="s">
        <v>52</v>
      </c>
      <c r="H7618" s="1">
        <v>45804.626469907409</v>
      </c>
      <c r="I7618" t="b">
        <v>0</v>
      </c>
      <c r="J7618" t="b">
        <v>1</v>
      </c>
      <c r="K7618" t="s">
        <v>31</v>
      </c>
      <c r="L7618" t="s">
        <v>22</v>
      </c>
      <c r="M7618">
        <v>65000</v>
      </c>
      <c r="O7618" t="s">
        <v>880</v>
      </c>
      <c r="P7618" t="s">
        <v>9798</v>
      </c>
    </row>
    <row r="7619" spans="1:16" x14ac:dyDescent="0.35">
      <c r="A7619" t="s">
        <v>6907</v>
      </c>
      <c r="B7619" t="s">
        <v>10256</v>
      </c>
      <c r="C7619" t="s">
        <v>18</v>
      </c>
      <c r="D7619" t="s">
        <v>36</v>
      </c>
      <c r="E7619" t="s">
        <v>20</v>
      </c>
      <c r="F7619" t="b">
        <v>1</v>
      </c>
      <c r="G7619" t="s">
        <v>52</v>
      </c>
      <c r="H7619" s="1">
        <v>45804.626481481479</v>
      </c>
      <c r="I7619" t="b">
        <v>0</v>
      </c>
      <c r="J7619" t="b">
        <v>1</v>
      </c>
      <c r="K7619" t="s">
        <v>31</v>
      </c>
      <c r="L7619" t="s">
        <v>22</v>
      </c>
      <c r="M7619">
        <v>90000</v>
      </c>
      <c r="O7619" t="s">
        <v>10257</v>
      </c>
      <c r="P7619" t="s">
        <v>10258</v>
      </c>
    </row>
    <row r="7620" spans="1:16" x14ac:dyDescent="0.35">
      <c r="A7620" t="s">
        <v>6907</v>
      </c>
      <c r="B7620" t="s">
        <v>6967</v>
      </c>
      <c r="C7620" t="s">
        <v>10259</v>
      </c>
      <c r="D7620" t="s">
        <v>110</v>
      </c>
      <c r="E7620" t="s">
        <v>20</v>
      </c>
      <c r="F7620" t="b">
        <v>0</v>
      </c>
      <c r="G7620" t="s">
        <v>52</v>
      </c>
      <c r="H7620" s="1">
        <v>45804.626481481479</v>
      </c>
      <c r="I7620" t="b">
        <v>0</v>
      </c>
      <c r="J7620" t="b">
        <v>0</v>
      </c>
      <c r="K7620" t="s">
        <v>31</v>
      </c>
      <c r="L7620" t="s">
        <v>22</v>
      </c>
      <c r="M7620">
        <v>112500</v>
      </c>
      <c r="O7620" t="s">
        <v>1183</v>
      </c>
      <c r="P7620" t="s">
        <v>10260</v>
      </c>
    </row>
    <row r="7621" spans="1:16" x14ac:dyDescent="0.35">
      <c r="A7621" t="s">
        <v>6907</v>
      </c>
      <c r="B7621" t="s">
        <v>6967</v>
      </c>
      <c r="C7621" t="s">
        <v>10261</v>
      </c>
      <c r="D7621" t="s">
        <v>110</v>
      </c>
      <c r="E7621" t="s">
        <v>91</v>
      </c>
      <c r="F7621" t="b">
        <v>0</v>
      </c>
      <c r="G7621" t="s">
        <v>43</v>
      </c>
      <c r="H7621" s="1">
        <v>45804.627245370371</v>
      </c>
      <c r="I7621" t="b">
        <v>1</v>
      </c>
      <c r="J7621" t="b">
        <v>1</v>
      </c>
      <c r="K7621" t="s">
        <v>31</v>
      </c>
      <c r="L7621" t="s">
        <v>32</v>
      </c>
      <c r="N7621">
        <v>67</v>
      </c>
      <c r="O7621" t="s">
        <v>10262</v>
      </c>
      <c r="P7621" t="s">
        <v>10263</v>
      </c>
    </row>
    <row r="7622" spans="1:16" x14ac:dyDescent="0.35">
      <c r="A7622" t="s">
        <v>6907</v>
      </c>
      <c r="B7622" t="s">
        <v>10264</v>
      </c>
      <c r="C7622" t="s">
        <v>613</v>
      </c>
      <c r="D7622" t="s">
        <v>269</v>
      </c>
      <c r="E7622" t="s">
        <v>91</v>
      </c>
      <c r="F7622" t="b">
        <v>0</v>
      </c>
      <c r="G7622" t="s">
        <v>52</v>
      </c>
      <c r="H7622" s="1">
        <v>45804.668171296304</v>
      </c>
      <c r="I7622" t="b">
        <v>0</v>
      </c>
      <c r="J7622" t="b">
        <v>0</v>
      </c>
      <c r="K7622" t="s">
        <v>31</v>
      </c>
      <c r="L7622" t="s">
        <v>32</v>
      </c>
      <c r="N7622">
        <v>92.5</v>
      </c>
      <c r="O7622" t="s">
        <v>10265</v>
      </c>
      <c r="P7622" t="s">
        <v>10266</v>
      </c>
    </row>
    <row r="7623" spans="1:16" x14ac:dyDescent="0.35">
      <c r="A7623" t="s">
        <v>6907</v>
      </c>
      <c r="B7623" t="s">
        <v>7466</v>
      </c>
      <c r="C7623" t="s">
        <v>10267</v>
      </c>
      <c r="D7623" t="s">
        <v>36</v>
      </c>
      <c r="E7623" t="s">
        <v>20</v>
      </c>
      <c r="F7623" t="b">
        <v>0</v>
      </c>
      <c r="G7623" t="s">
        <v>47</v>
      </c>
      <c r="H7623" s="1">
        <v>45804.668703703697</v>
      </c>
      <c r="I7623" t="b">
        <v>1</v>
      </c>
      <c r="J7623" t="b">
        <v>0</v>
      </c>
      <c r="K7623" t="s">
        <v>31</v>
      </c>
      <c r="L7623" t="s">
        <v>22</v>
      </c>
      <c r="M7623">
        <v>132500</v>
      </c>
      <c r="O7623" t="s">
        <v>61</v>
      </c>
      <c r="P7623" t="s">
        <v>10268</v>
      </c>
    </row>
    <row r="7624" spans="1:16" x14ac:dyDescent="0.35">
      <c r="A7624" t="s">
        <v>6907</v>
      </c>
      <c r="B7624" t="s">
        <v>6967</v>
      </c>
      <c r="C7624" t="s">
        <v>9561</v>
      </c>
      <c r="D7624" t="s">
        <v>36</v>
      </c>
      <c r="E7624" t="s">
        <v>20</v>
      </c>
      <c r="F7624" t="b">
        <v>0</v>
      </c>
      <c r="G7624" t="s">
        <v>43</v>
      </c>
      <c r="H7624" s="1">
        <v>45804.710648148153</v>
      </c>
      <c r="I7624" t="b">
        <v>0</v>
      </c>
      <c r="J7624" t="b">
        <v>0</v>
      </c>
      <c r="K7624" t="s">
        <v>31</v>
      </c>
      <c r="L7624" t="s">
        <v>22</v>
      </c>
      <c r="M7624">
        <v>112500</v>
      </c>
      <c r="O7624" t="s">
        <v>1183</v>
      </c>
      <c r="P7624" t="s">
        <v>10260</v>
      </c>
    </row>
    <row r="7625" spans="1:16" x14ac:dyDescent="0.35">
      <c r="A7625" t="s">
        <v>6907</v>
      </c>
      <c r="B7625" t="s">
        <v>10269</v>
      </c>
      <c r="C7625" t="s">
        <v>9701</v>
      </c>
      <c r="D7625" t="s">
        <v>36</v>
      </c>
      <c r="E7625" t="s">
        <v>20</v>
      </c>
      <c r="F7625" t="b">
        <v>0</v>
      </c>
      <c r="G7625" t="s">
        <v>47</v>
      </c>
      <c r="H7625" s="1">
        <v>45804.751863425918</v>
      </c>
      <c r="I7625" t="b">
        <v>0</v>
      </c>
      <c r="J7625" t="b">
        <v>0</v>
      </c>
      <c r="K7625" t="s">
        <v>31</v>
      </c>
      <c r="L7625" t="s">
        <v>22</v>
      </c>
      <c r="M7625">
        <v>100000</v>
      </c>
      <c r="O7625" t="s">
        <v>10270</v>
      </c>
      <c r="P7625" t="s">
        <v>10271</v>
      </c>
    </row>
    <row r="7626" spans="1:16" x14ac:dyDescent="0.35">
      <c r="A7626" t="s">
        <v>6907</v>
      </c>
      <c r="B7626" t="s">
        <v>10272</v>
      </c>
      <c r="C7626" t="s">
        <v>162</v>
      </c>
      <c r="D7626" t="s">
        <v>110</v>
      </c>
      <c r="E7626" t="s">
        <v>20</v>
      </c>
      <c r="F7626" t="b">
        <v>0</v>
      </c>
      <c r="G7626" t="s">
        <v>52</v>
      </c>
      <c r="H7626" s="1">
        <v>45804.876064814824</v>
      </c>
      <c r="I7626" t="b">
        <v>0</v>
      </c>
      <c r="J7626" t="b">
        <v>1</v>
      </c>
      <c r="K7626" t="s">
        <v>31</v>
      </c>
      <c r="L7626" t="s">
        <v>22</v>
      </c>
      <c r="M7626">
        <v>105180</v>
      </c>
      <c r="O7626" t="s">
        <v>10273</v>
      </c>
      <c r="P7626" t="s">
        <v>10274</v>
      </c>
    </row>
    <row r="7627" spans="1:16" x14ac:dyDescent="0.35">
      <c r="A7627" t="s">
        <v>6907</v>
      </c>
      <c r="B7627" t="s">
        <v>10275</v>
      </c>
      <c r="C7627" t="s">
        <v>5618</v>
      </c>
      <c r="D7627" t="s">
        <v>269</v>
      </c>
      <c r="E7627" t="s">
        <v>91</v>
      </c>
      <c r="F7627" t="b">
        <v>0</v>
      </c>
      <c r="G7627" t="s">
        <v>68</v>
      </c>
      <c r="H7627" s="1">
        <v>45804.877708333333</v>
      </c>
      <c r="I7627" t="b">
        <v>0</v>
      </c>
      <c r="J7627" t="b">
        <v>0</v>
      </c>
      <c r="K7627" t="s">
        <v>31</v>
      </c>
      <c r="L7627" t="s">
        <v>32</v>
      </c>
      <c r="N7627">
        <v>55</v>
      </c>
      <c r="O7627" t="s">
        <v>10276</v>
      </c>
      <c r="P7627" t="s">
        <v>10228</v>
      </c>
    </row>
    <row r="7628" spans="1:16" x14ac:dyDescent="0.35">
      <c r="A7628" t="s">
        <v>6907</v>
      </c>
      <c r="B7628" t="s">
        <v>10277</v>
      </c>
      <c r="C7628" t="s">
        <v>10278</v>
      </c>
      <c r="D7628" t="s">
        <v>974</v>
      </c>
      <c r="E7628" t="s">
        <v>20</v>
      </c>
      <c r="F7628" t="b">
        <v>0</v>
      </c>
      <c r="G7628" t="s">
        <v>68</v>
      </c>
      <c r="H7628" s="1">
        <v>45805.002511574072</v>
      </c>
      <c r="I7628" t="b">
        <v>0</v>
      </c>
      <c r="J7628" t="b">
        <v>0</v>
      </c>
      <c r="K7628" t="s">
        <v>31</v>
      </c>
      <c r="L7628" t="s">
        <v>22</v>
      </c>
      <c r="M7628">
        <v>88582</v>
      </c>
      <c r="O7628" t="s">
        <v>4892</v>
      </c>
      <c r="P7628" t="s">
        <v>10279</v>
      </c>
    </row>
    <row r="7629" spans="1:16" x14ac:dyDescent="0.35">
      <c r="A7629" t="s">
        <v>6907</v>
      </c>
      <c r="B7629" t="s">
        <v>7053</v>
      </c>
      <c r="C7629" t="s">
        <v>2255</v>
      </c>
      <c r="D7629" t="s">
        <v>2256</v>
      </c>
      <c r="E7629" t="s">
        <v>2257</v>
      </c>
      <c r="F7629" t="b">
        <v>0</v>
      </c>
      <c r="G7629" t="s">
        <v>68</v>
      </c>
      <c r="H7629" s="1">
        <v>45805.252476851849</v>
      </c>
      <c r="I7629" t="b">
        <v>1</v>
      </c>
      <c r="J7629" t="b">
        <v>0</v>
      </c>
      <c r="K7629" t="s">
        <v>31</v>
      </c>
      <c r="L7629" t="s">
        <v>22</v>
      </c>
      <c r="M7629">
        <v>105500</v>
      </c>
      <c r="O7629" t="s">
        <v>10280</v>
      </c>
      <c r="P7629" t="s">
        <v>232</v>
      </c>
    </row>
    <row r="7630" spans="1:16" x14ac:dyDescent="0.35">
      <c r="A7630" t="s">
        <v>6907</v>
      </c>
      <c r="B7630" t="s">
        <v>8668</v>
      </c>
      <c r="C7630" t="s">
        <v>6925</v>
      </c>
      <c r="D7630" t="s">
        <v>573</v>
      </c>
      <c r="E7630" t="s">
        <v>20</v>
      </c>
      <c r="F7630" t="b">
        <v>0</v>
      </c>
      <c r="G7630" t="s">
        <v>994</v>
      </c>
      <c r="H7630" s="1">
        <v>45805.264317129629</v>
      </c>
      <c r="I7630" t="b">
        <v>0</v>
      </c>
      <c r="J7630" t="b">
        <v>0</v>
      </c>
      <c r="K7630" t="s">
        <v>994</v>
      </c>
      <c r="L7630" t="s">
        <v>32</v>
      </c>
      <c r="N7630">
        <v>24.819999694824219</v>
      </c>
      <c r="O7630" t="s">
        <v>4257</v>
      </c>
      <c r="P7630" t="s">
        <v>8669</v>
      </c>
    </row>
    <row r="7631" spans="1:16" x14ac:dyDescent="0.35">
      <c r="A7631" t="s">
        <v>6907</v>
      </c>
      <c r="B7631" t="s">
        <v>8087</v>
      </c>
      <c r="C7631" t="s">
        <v>193</v>
      </c>
      <c r="D7631" t="s">
        <v>573</v>
      </c>
      <c r="E7631" t="s">
        <v>20</v>
      </c>
      <c r="F7631" t="b">
        <v>0</v>
      </c>
      <c r="G7631" t="s">
        <v>52</v>
      </c>
      <c r="H7631" s="1">
        <v>45805.334456018521</v>
      </c>
      <c r="I7631" t="b">
        <v>1</v>
      </c>
      <c r="J7631" t="b">
        <v>0</v>
      </c>
      <c r="K7631" t="s">
        <v>31</v>
      </c>
      <c r="L7631" t="s">
        <v>32</v>
      </c>
      <c r="N7631">
        <v>61.159996032714837</v>
      </c>
      <c r="O7631" t="s">
        <v>10281</v>
      </c>
      <c r="P7631" t="s">
        <v>78</v>
      </c>
    </row>
    <row r="7632" spans="1:16" x14ac:dyDescent="0.35">
      <c r="A7632" t="s">
        <v>6907</v>
      </c>
      <c r="B7632" t="s">
        <v>10282</v>
      </c>
      <c r="C7632" t="s">
        <v>549</v>
      </c>
      <c r="D7632" t="s">
        <v>443</v>
      </c>
      <c r="E7632" t="s">
        <v>20</v>
      </c>
      <c r="F7632" t="b">
        <v>0</v>
      </c>
      <c r="G7632" t="s">
        <v>52</v>
      </c>
      <c r="H7632" s="1">
        <v>45805.459386574083</v>
      </c>
      <c r="I7632" t="b">
        <v>0</v>
      </c>
      <c r="J7632" t="b">
        <v>1</v>
      </c>
      <c r="K7632" t="s">
        <v>31</v>
      </c>
      <c r="L7632" t="s">
        <v>22</v>
      </c>
      <c r="M7632">
        <v>188000</v>
      </c>
      <c r="O7632" t="s">
        <v>1373</v>
      </c>
      <c r="P7632" t="s">
        <v>10283</v>
      </c>
    </row>
    <row r="7633" spans="1:16" x14ac:dyDescent="0.35">
      <c r="A7633" t="s">
        <v>6907</v>
      </c>
      <c r="B7633" t="s">
        <v>8178</v>
      </c>
      <c r="C7633" t="s">
        <v>179</v>
      </c>
      <c r="D7633" t="s">
        <v>36</v>
      </c>
      <c r="E7633" t="s">
        <v>20</v>
      </c>
      <c r="F7633" t="b">
        <v>0</v>
      </c>
      <c r="G7633" t="s">
        <v>52</v>
      </c>
      <c r="H7633" s="1">
        <v>45805.459618055553</v>
      </c>
      <c r="I7633" t="b">
        <v>0</v>
      </c>
      <c r="J7633" t="b">
        <v>1</v>
      </c>
      <c r="K7633" t="s">
        <v>31</v>
      </c>
      <c r="L7633" t="s">
        <v>22</v>
      </c>
      <c r="M7633">
        <v>142500</v>
      </c>
      <c r="O7633" t="s">
        <v>725</v>
      </c>
      <c r="P7633" t="s">
        <v>8179</v>
      </c>
    </row>
    <row r="7634" spans="1:16" x14ac:dyDescent="0.35">
      <c r="A7634" t="s">
        <v>6907</v>
      </c>
      <c r="B7634" t="s">
        <v>10284</v>
      </c>
      <c r="C7634" t="s">
        <v>18</v>
      </c>
      <c r="D7634" t="s">
        <v>6984</v>
      </c>
      <c r="E7634" t="s">
        <v>91</v>
      </c>
      <c r="F7634" t="b">
        <v>1</v>
      </c>
      <c r="G7634" t="s">
        <v>47</v>
      </c>
      <c r="H7634" s="1">
        <v>45805.459849537037</v>
      </c>
      <c r="I7634" t="b">
        <v>1</v>
      </c>
      <c r="J7634" t="b">
        <v>0</v>
      </c>
      <c r="K7634" t="s">
        <v>31</v>
      </c>
      <c r="L7634" t="s">
        <v>32</v>
      </c>
      <c r="N7634">
        <v>15</v>
      </c>
      <c r="O7634" t="s">
        <v>6984</v>
      </c>
    </row>
    <row r="7635" spans="1:16" x14ac:dyDescent="0.35">
      <c r="A7635" t="s">
        <v>6907</v>
      </c>
      <c r="B7635" t="s">
        <v>10285</v>
      </c>
      <c r="C7635" t="s">
        <v>7761</v>
      </c>
      <c r="D7635" t="s">
        <v>110</v>
      </c>
      <c r="E7635" t="s">
        <v>20</v>
      </c>
      <c r="F7635" t="b">
        <v>0</v>
      </c>
      <c r="G7635" t="s">
        <v>52</v>
      </c>
      <c r="H7635" s="1">
        <v>45805.54283564815</v>
      </c>
      <c r="I7635" t="b">
        <v>1</v>
      </c>
      <c r="J7635" t="b">
        <v>0</v>
      </c>
      <c r="K7635" t="s">
        <v>31</v>
      </c>
      <c r="L7635" t="s">
        <v>32</v>
      </c>
      <c r="N7635">
        <v>52.5</v>
      </c>
      <c r="O7635" t="s">
        <v>10286</v>
      </c>
      <c r="P7635" t="s">
        <v>10287</v>
      </c>
    </row>
    <row r="7636" spans="1:16" x14ac:dyDescent="0.35">
      <c r="A7636" t="s">
        <v>6907</v>
      </c>
      <c r="B7636" t="s">
        <v>10288</v>
      </c>
      <c r="C7636" t="s">
        <v>10289</v>
      </c>
      <c r="D7636" t="s">
        <v>321</v>
      </c>
      <c r="E7636" t="s">
        <v>20</v>
      </c>
      <c r="F7636" t="b">
        <v>0</v>
      </c>
      <c r="G7636" t="s">
        <v>52</v>
      </c>
      <c r="H7636" s="1">
        <v>45805.626087962963</v>
      </c>
      <c r="I7636" t="b">
        <v>1</v>
      </c>
      <c r="J7636" t="b">
        <v>0</v>
      </c>
      <c r="K7636" t="s">
        <v>31</v>
      </c>
      <c r="L7636" t="s">
        <v>22</v>
      </c>
      <c r="M7636">
        <v>130000</v>
      </c>
      <c r="O7636" t="s">
        <v>10290</v>
      </c>
      <c r="P7636" t="s">
        <v>1011</v>
      </c>
    </row>
    <row r="7637" spans="1:16" x14ac:dyDescent="0.35">
      <c r="A7637" t="s">
        <v>6907</v>
      </c>
      <c r="B7637" t="s">
        <v>7010</v>
      </c>
      <c r="C7637" t="s">
        <v>369</v>
      </c>
      <c r="D7637" t="s">
        <v>3358</v>
      </c>
      <c r="E7637" t="s">
        <v>20</v>
      </c>
      <c r="F7637" t="b">
        <v>0</v>
      </c>
      <c r="G7637" t="s">
        <v>52</v>
      </c>
      <c r="H7637" s="1">
        <v>45805.626203703701</v>
      </c>
      <c r="I7637" t="b">
        <v>0</v>
      </c>
      <c r="J7637" t="b">
        <v>0</v>
      </c>
      <c r="K7637" t="s">
        <v>31</v>
      </c>
      <c r="L7637" t="s">
        <v>22</v>
      </c>
      <c r="M7637">
        <v>85000</v>
      </c>
      <c r="O7637" t="s">
        <v>8546</v>
      </c>
      <c r="P7637" t="s">
        <v>10199</v>
      </c>
    </row>
    <row r="7638" spans="1:16" x14ac:dyDescent="0.35">
      <c r="A7638" t="s">
        <v>6907</v>
      </c>
      <c r="B7638" t="s">
        <v>8665</v>
      </c>
      <c r="C7638" t="s">
        <v>7114</v>
      </c>
      <c r="D7638" t="s">
        <v>110</v>
      </c>
      <c r="E7638" t="s">
        <v>91</v>
      </c>
      <c r="F7638" t="b">
        <v>0</v>
      </c>
      <c r="G7638" t="s">
        <v>47</v>
      </c>
      <c r="H7638" s="1">
        <v>45805.626655092587</v>
      </c>
      <c r="I7638" t="b">
        <v>1</v>
      </c>
      <c r="J7638" t="b">
        <v>0</v>
      </c>
      <c r="K7638" t="s">
        <v>31</v>
      </c>
      <c r="L7638" t="s">
        <v>32</v>
      </c>
      <c r="N7638">
        <v>62.5</v>
      </c>
      <c r="O7638" t="s">
        <v>10291</v>
      </c>
      <c r="P7638" t="s">
        <v>10292</v>
      </c>
    </row>
    <row r="7639" spans="1:16" x14ac:dyDescent="0.35">
      <c r="A7639" t="s">
        <v>6907</v>
      </c>
      <c r="B7639" t="s">
        <v>10293</v>
      </c>
      <c r="C7639" t="s">
        <v>2224</v>
      </c>
      <c r="D7639" t="s">
        <v>321</v>
      </c>
      <c r="E7639" t="s">
        <v>91</v>
      </c>
      <c r="F7639" t="b">
        <v>0</v>
      </c>
      <c r="G7639" t="s">
        <v>52</v>
      </c>
      <c r="H7639" s="1">
        <v>45805.667696759258</v>
      </c>
      <c r="I7639" t="b">
        <v>1</v>
      </c>
      <c r="J7639" t="b">
        <v>0</v>
      </c>
      <c r="K7639" t="s">
        <v>31</v>
      </c>
      <c r="L7639" t="s">
        <v>32</v>
      </c>
      <c r="N7639">
        <v>45</v>
      </c>
      <c r="O7639" t="s">
        <v>10294</v>
      </c>
      <c r="P7639" t="s">
        <v>10295</v>
      </c>
    </row>
    <row r="7640" spans="1:16" x14ac:dyDescent="0.35">
      <c r="A7640" t="s">
        <v>6907</v>
      </c>
      <c r="B7640" t="s">
        <v>10296</v>
      </c>
      <c r="C7640" t="s">
        <v>549</v>
      </c>
      <c r="D7640" t="s">
        <v>3130</v>
      </c>
      <c r="E7640" t="s">
        <v>20</v>
      </c>
      <c r="F7640" t="b">
        <v>0</v>
      </c>
      <c r="G7640" t="s">
        <v>52</v>
      </c>
      <c r="H7640" s="1">
        <v>45805.66783564815</v>
      </c>
      <c r="I7640" t="b">
        <v>0</v>
      </c>
      <c r="J7640" t="b">
        <v>0</v>
      </c>
      <c r="K7640" t="s">
        <v>31</v>
      </c>
      <c r="L7640" t="s">
        <v>32</v>
      </c>
      <c r="N7640">
        <v>15</v>
      </c>
      <c r="O7640" t="s">
        <v>10297</v>
      </c>
      <c r="P7640" t="s">
        <v>10298</v>
      </c>
    </row>
    <row r="7641" spans="1:16" x14ac:dyDescent="0.35">
      <c r="A7641" t="s">
        <v>6907</v>
      </c>
      <c r="B7641" t="s">
        <v>10299</v>
      </c>
      <c r="C7641" t="s">
        <v>537</v>
      </c>
      <c r="D7641" t="s">
        <v>321</v>
      </c>
      <c r="E7641" t="s">
        <v>91</v>
      </c>
      <c r="F7641" t="b">
        <v>0</v>
      </c>
      <c r="G7641" t="s">
        <v>52</v>
      </c>
      <c r="H7641" s="1">
        <v>45805.709386574083</v>
      </c>
      <c r="I7641" t="b">
        <v>1</v>
      </c>
      <c r="J7641" t="b">
        <v>0</v>
      </c>
      <c r="K7641" t="s">
        <v>31</v>
      </c>
      <c r="L7641" t="s">
        <v>32</v>
      </c>
      <c r="N7641">
        <v>55</v>
      </c>
      <c r="O7641" t="s">
        <v>9241</v>
      </c>
      <c r="P7641" t="s">
        <v>10300</v>
      </c>
    </row>
    <row r="7642" spans="1:16" x14ac:dyDescent="0.35">
      <c r="A7642" t="s">
        <v>6907</v>
      </c>
      <c r="B7642" t="s">
        <v>9986</v>
      </c>
      <c r="C7642" t="s">
        <v>18</v>
      </c>
      <c r="D7642" t="s">
        <v>110</v>
      </c>
      <c r="F7642" t="b">
        <v>1</v>
      </c>
      <c r="G7642" t="s">
        <v>52</v>
      </c>
      <c r="H7642" s="1">
        <v>45805.751087962963</v>
      </c>
      <c r="I7642" t="b">
        <v>1</v>
      </c>
      <c r="J7642" t="b">
        <v>0</v>
      </c>
      <c r="K7642" t="s">
        <v>31</v>
      </c>
      <c r="L7642" t="s">
        <v>32</v>
      </c>
      <c r="N7642">
        <v>63.5</v>
      </c>
      <c r="O7642" t="s">
        <v>5543</v>
      </c>
      <c r="P7642" t="s">
        <v>10301</v>
      </c>
    </row>
    <row r="7643" spans="1:16" x14ac:dyDescent="0.35">
      <c r="A7643" t="s">
        <v>6907</v>
      </c>
      <c r="B7643" t="s">
        <v>10302</v>
      </c>
      <c r="C7643" t="s">
        <v>1671</v>
      </c>
      <c r="D7643" t="s">
        <v>36</v>
      </c>
      <c r="E7643" t="s">
        <v>20</v>
      </c>
      <c r="F7643" t="b">
        <v>0</v>
      </c>
      <c r="G7643" t="s">
        <v>43</v>
      </c>
      <c r="H7643" s="1">
        <v>45805.752233796287</v>
      </c>
      <c r="I7643" t="b">
        <v>1</v>
      </c>
      <c r="J7643" t="b">
        <v>0</v>
      </c>
      <c r="K7643" t="s">
        <v>31</v>
      </c>
      <c r="L7643" t="s">
        <v>22</v>
      </c>
      <c r="M7643">
        <v>145000</v>
      </c>
      <c r="O7643" t="s">
        <v>6798</v>
      </c>
      <c r="P7643" t="s">
        <v>10303</v>
      </c>
    </row>
    <row r="7644" spans="1:16" x14ac:dyDescent="0.35">
      <c r="A7644" t="s">
        <v>6907</v>
      </c>
      <c r="B7644" t="s">
        <v>10304</v>
      </c>
      <c r="C7644" t="s">
        <v>537</v>
      </c>
      <c r="D7644" t="s">
        <v>321</v>
      </c>
      <c r="E7644" t="s">
        <v>91</v>
      </c>
      <c r="F7644" t="b">
        <v>0</v>
      </c>
      <c r="G7644" t="s">
        <v>47</v>
      </c>
      <c r="H7644" s="1">
        <v>45805.793182870373</v>
      </c>
      <c r="I7644" t="b">
        <v>0</v>
      </c>
      <c r="J7644" t="b">
        <v>0</v>
      </c>
      <c r="K7644" t="s">
        <v>31</v>
      </c>
      <c r="L7644" t="s">
        <v>32</v>
      </c>
      <c r="N7644">
        <v>50</v>
      </c>
      <c r="O7644" t="s">
        <v>9992</v>
      </c>
      <c r="P7644" t="s">
        <v>10305</v>
      </c>
    </row>
    <row r="7645" spans="1:16" x14ac:dyDescent="0.35">
      <c r="A7645" t="s">
        <v>6907</v>
      </c>
      <c r="B7645" t="s">
        <v>10306</v>
      </c>
      <c r="C7645" t="s">
        <v>5903</v>
      </c>
      <c r="D7645" t="s">
        <v>36</v>
      </c>
      <c r="E7645" t="s">
        <v>20</v>
      </c>
      <c r="F7645" t="b">
        <v>0</v>
      </c>
      <c r="G7645" t="s">
        <v>52</v>
      </c>
      <c r="H7645" s="1">
        <v>45805.834618055553</v>
      </c>
      <c r="I7645" t="b">
        <v>0</v>
      </c>
      <c r="J7645" t="b">
        <v>1</v>
      </c>
      <c r="K7645" t="s">
        <v>31</v>
      </c>
      <c r="L7645" t="s">
        <v>22</v>
      </c>
      <c r="M7645">
        <v>115000</v>
      </c>
      <c r="O7645" t="s">
        <v>3252</v>
      </c>
      <c r="P7645" t="s">
        <v>10307</v>
      </c>
    </row>
    <row r="7646" spans="1:16" x14ac:dyDescent="0.35">
      <c r="A7646" t="s">
        <v>6907</v>
      </c>
      <c r="B7646" t="s">
        <v>10293</v>
      </c>
      <c r="C7646" t="s">
        <v>201</v>
      </c>
      <c r="D7646" t="s">
        <v>321</v>
      </c>
      <c r="E7646" t="s">
        <v>91</v>
      </c>
      <c r="F7646" t="b">
        <v>0</v>
      </c>
      <c r="G7646" t="s">
        <v>47</v>
      </c>
      <c r="H7646" s="1">
        <v>45805.876585648148</v>
      </c>
      <c r="I7646" t="b">
        <v>1</v>
      </c>
      <c r="J7646" t="b">
        <v>0</v>
      </c>
      <c r="K7646" t="s">
        <v>31</v>
      </c>
      <c r="L7646" t="s">
        <v>32</v>
      </c>
      <c r="N7646">
        <v>65</v>
      </c>
      <c r="O7646" t="s">
        <v>10308</v>
      </c>
      <c r="P7646" t="s">
        <v>10309</v>
      </c>
    </row>
    <row r="7647" spans="1:16" x14ac:dyDescent="0.35">
      <c r="A7647" t="s">
        <v>6907</v>
      </c>
      <c r="B7647" t="s">
        <v>6916</v>
      </c>
      <c r="C7647" t="s">
        <v>10310</v>
      </c>
      <c r="D7647" t="s">
        <v>17505</v>
      </c>
      <c r="E7647" t="s">
        <v>20</v>
      </c>
      <c r="F7647" t="b">
        <v>0</v>
      </c>
      <c r="G7647" t="s">
        <v>52</v>
      </c>
      <c r="H7647" s="1">
        <v>45805.91777777778</v>
      </c>
      <c r="I7647" t="b">
        <v>0</v>
      </c>
      <c r="J7647" t="b">
        <v>0</v>
      </c>
      <c r="K7647" t="s">
        <v>31</v>
      </c>
      <c r="L7647" t="s">
        <v>22</v>
      </c>
      <c r="M7647">
        <v>164809</v>
      </c>
      <c r="O7647" t="s">
        <v>10311</v>
      </c>
      <c r="P7647" t="s">
        <v>10312</v>
      </c>
    </row>
    <row r="7648" spans="1:16" x14ac:dyDescent="0.35">
      <c r="A7648" t="s">
        <v>6907</v>
      </c>
      <c r="B7648" t="s">
        <v>10313</v>
      </c>
      <c r="C7648" t="s">
        <v>2625</v>
      </c>
      <c r="D7648" t="s">
        <v>29</v>
      </c>
      <c r="E7648" t="s">
        <v>20</v>
      </c>
      <c r="F7648" t="b">
        <v>0</v>
      </c>
      <c r="G7648" t="s">
        <v>171</v>
      </c>
      <c r="H7648" s="1">
        <v>45805.938159722216</v>
      </c>
      <c r="I7648" t="b">
        <v>1</v>
      </c>
      <c r="J7648" t="b">
        <v>0</v>
      </c>
      <c r="K7648" t="s">
        <v>31</v>
      </c>
      <c r="L7648" t="s">
        <v>22</v>
      </c>
      <c r="M7648">
        <v>125000</v>
      </c>
      <c r="O7648" t="s">
        <v>3071</v>
      </c>
      <c r="P7648" t="s">
        <v>10314</v>
      </c>
    </row>
    <row r="7649" spans="1:16" x14ac:dyDescent="0.35">
      <c r="A7649" t="s">
        <v>6907</v>
      </c>
      <c r="B7649" t="s">
        <v>10315</v>
      </c>
      <c r="C7649" t="s">
        <v>10316</v>
      </c>
      <c r="D7649" t="s">
        <v>36</v>
      </c>
      <c r="E7649" t="s">
        <v>20</v>
      </c>
      <c r="F7649" t="b">
        <v>0</v>
      </c>
      <c r="G7649" t="s">
        <v>47</v>
      </c>
      <c r="H7649" s="1">
        <v>45805.960127314807</v>
      </c>
      <c r="I7649" t="b">
        <v>0</v>
      </c>
      <c r="J7649" t="b">
        <v>0</v>
      </c>
      <c r="K7649" t="s">
        <v>31</v>
      </c>
      <c r="L7649" t="s">
        <v>22</v>
      </c>
      <c r="M7649">
        <v>224400</v>
      </c>
      <c r="O7649" t="s">
        <v>10317</v>
      </c>
      <c r="P7649" t="s">
        <v>10318</v>
      </c>
    </row>
    <row r="7650" spans="1:16" x14ac:dyDescent="0.35">
      <c r="A7650" t="s">
        <v>6907</v>
      </c>
      <c r="B7650" t="s">
        <v>10075</v>
      </c>
      <c r="C7650" t="s">
        <v>649</v>
      </c>
      <c r="D7650" t="s">
        <v>110</v>
      </c>
      <c r="E7650" t="s">
        <v>20</v>
      </c>
      <c r="F7650" t="b">
        <v>0</v>
      </c>
      <c r="G7650" t="s">
        <v>43</v>
      </c>
      <c r="H7650" s="1">
        <v>45806.251770833333</v>
      </c>
      <c r="I7650" t="b">
        <v>0</v>
      </c>
      <c r="J7650" t="b">
        <v>1</v>
      </c>
      <c r="K7650" t="s">
        <v>31</v>
      </c>
      <c r="L7650" t="s">
        <v>22</v>
      </c>
      <c r="M7650">
        <v>120700</v>
      </c>
      <c r="O7650" t="s">
        <v>2465</v>
      </c>
      <c r="P7650" t="s">
        <v>2014</v>
      </c>
    </row>
    <row r="7651" spans="1:16" x14ac:dyDescent="0.35">
      <c r="A7651" t="s">
        <v>6907</v>
      </c>
      <c r="B7651" t="s">
        <v>10319</v>
      </c>
      <c r="C7651" t="s">
        <v>158</v>
      </c>
      <c r="D7651" t="s">
        <v>7697</v>
      </c>
      <c r="E7651" t="s">
        <v>20</v>
      </c>
      <c r="F7651" t="b">
        <v>0</v>
      </c>
      <c r="G7651" t="s">
        <v>30</v>
      </c>
      <c r="H7651" s="1">
        <v>45806.252615740741</v>
      </c>
      <c r="I7651" t="b">
        <v>1</v>
      </c>
      <c r="J7651" t="b">
        <v>0</v>
      </c>
      <c r="K7651" t="s">
        <v>31</v>
      </c>
      <c r="L7651" t="s">
        <v>22</v>
      </c>
      <c r="M7651">
        <v>145000</v>
      </c>
      <c r="O7651" t="s">
        <v>1620</v>
      </c>
      <c r="P7651" t="s">
        <v>2020</v>
      </c>
    </row>
    <row r="7652" spans="1:16" x14ac:dyDescent="0.35">
      <c r="A7652" t="s">
        <v>6907</v>
      </c>
      <c r="B7652" t="s">
        <v>6907</v>
      </c>
      <c r="C7652" t="s">
        <v>10320</v>
      </c>
      <c r="D7652" t="s">
        <v>443</v>
      </c>
      <c r="E7652" t="s">
        <v>20</v>
      </c>
      <c r="F7652" t="b">
        <v>0</v>
      </c>
      <c r="G7652" t="s">
        <v>52</v>
      </c>
      <c r="H7652" s="1">
        <v>45806.292858796303</v>
      </c>
      <c r="I7652" t="b">
        <v>0</v>
      </c>
      <c r="J7652" t="b">
        <v>1</v>
      </c>
      <c r="K7652" t="s">
        <v>31</v>
      </c>
      <c r="L7652" t="s">
        <v>22</v>
      </c>
      <c r="M7652">
        <v>103800</v>
      </c>
      <c r="O7652" t="s">
        <v>2554</v>
      </c>
      <c r="P7652" t="s">
        <v>10321</v>
      </c>
    </row>
    <row r="7653" spans="1:16" x14ac:dyDescent="0.35">
      <c r="A7653" t="s">
        <v>6907</v>
      </c>
      <c r="B7653" t="s">
        <v>6907</v>
      </c>
      <c r="C7653" t="s">
        <v>10322</v>
      </c>
      <c r="D7653" t="s">
        <v>42</v>
      </c>
      <c r="E7653" t="s">
        <v>20</v>
      </c>
      <c r="F7653" t="b">
        <v>0</v>
      </c>
      <c r="G7653" t="s">
        <v>52</v>
      </c>
      <c r="H7653" s="1">
        <v>45806.33457175926</v>
      </c>
      <c r="I7653" t="b">
        <v>1</v>
      </c>
      <c r="J7653" t="b">
        <v>0</v>
      </c>
      <c r="K7653" t="s">
        <v>31</v>
      </c>
      <c r="L7653" t="s">
        <v>32</v>
      </c>
      <c r="N7653">
        <v>59</v>
      </c>
      <c r="O7653" t="s">
        <v>10323</v>
      </c>
      <c r="P7653" t="s">
        <v>232</v>
      </c>
    </row>
    <row r="7654" spans="1:16" x14ac:dyDescent="0.35">
      <c r="A7654" t="s">
        <v>6907</v>
      </c>
      <c r="B7654" t="s">
        <v>10190</v>
      </c>
      <c r="C7654" t="s">
        <v>1228</v>
      </c>
      <c r="D7654" t="s">
        <v>29</v>
      </c>
      <c r="E7654" t="s">
        <v>20</v>
      </c>
      <c r="F7654" t="b">
        <v>0</v>
      </c>
      <c r="G7654" t="s">
        <v>52</v>
      </c>
      <c r="H7654" s="1">
        <v>45806.376284722217</v>
      </c>
      <c r="I7654" t="b">
        <v>0</v>
      </c>
      <c r="J7654" t="b">
        <v>1</v>
      </c>
      <c r="K7654" t="s">
        <v>31</v>
      </c>
      <c r="L7654" t="s">
        <v>22</v>
      </c>
      <c r="M7654">
        <v>134000</v>
      </c>
      <c r="O7654" t="s">
        <v>725</v>
      </c>
      <c r="P7654" t="s">
        <v>9404</v>
      </c>
    </row>
    <row r="7655" spans="1:16" x14ac:dyDescent="0.35">
      <c r="A7655" t="s">
        <v>6907</v>
      </c>
      <c r="B7655" t="s">
        <v>10324</v>
      </c>
      <c r="C7655" t="s">
        <v>10325</v>
      </c>
      <c r="D7655" t="s">
        <v>36</v>
      </c>
      <c r="E7655" t="s">
        <v>20</v>
      </c>
      <c r="F7655" t="b">
        <v>0</v>
      </c>
      <c r="G7655" t="s">
        <v>9448</v>
      </c>
      <c r="H7655" s="1">
        <v>45806.431273148148</v>
      </c>
      <c r="I7655" t="b">
        <v>0</v>
      </c>
      <c r="J7655" t="b">
        <v>0</v>
      </c>
      <c r="K7655" t="s">
        <v>9448</v>
      </c>
      <c r="L7655" t="s">
        <v>22</v>
      </c>
      <c r="M7655">
        <v>75042</v>
      </c>
      <c r="O7655" t="s">
        <v>10326</v>
      </c>
      <c r="P7655" t="s">
        <v>10327</v>
      </c>
    </row>
    <row r="7656" spans="1:16" x14ac:dyDescent="0.35">
      <c r="A7656" t="s">
        <v>6907</v>
      </c>
      <c r="B7656" t="s">
        <v>10328</v>
      </c>
      <c r="C7656" t="s">
        <v>142</v>
      </c>
      <c r="D7656" t="s">
        <v>36</v>
      </c>
      <c r="E7656" t="s">
        <v>20</v>
      </c>
      <c r="F7656" t="b">
        <v>0</v>
      </c>
      <c r="G7656" t="s">
        <v>52</v>
      </c>
      <c r="H7656" s="1">
        <v>45806.58457175926</v>
      </c>
      <c r="I7656" t="b">
        <v>0</v>
      </c>
      <c r="J7656" t="b">
        <v>1</v>
      </c>
      <c r="K7656" t="s">
        <v>31</v>
      </c>
      <c r="L7656" t="s">
        <v>22</v>
      </c>
      <c r="M7656">
        <v>151000</v>
      </c>
      <c r="O7656" t="s">
        <v>518</v>
      </c>
      <c r="P7656" t="s">
        <v>10329</v>
      </c>
    </row>
    <row r="7657" spans="1:16" x14ac:dyDescent="0.35">
      <c r="A7657" t="s">
        <v>6907</v>
      </c>
      <c r="B7657" t="s">
        <v>8087</v>
      </c>
      <c r="C7657" t="s">
        <v>8088</v>
      </c>
      <c r="D7657" t="s">
        <v>573</v>
      </c>
      <c r="E7657" t="s">
        <v>20</v>
      </c>
      <c r="F7657" t="b">
        <v>0</v>
      </c>
      <c r="G7657" t="s">
        <v>52</v>
      </c>
      <c r="H7657" s="1">
        <v>45806.584618055553</v>
      </c>
      <c r="I7657" t="b">
        <v>0</v>
      </c>
      <c r="J7657" t="b">
        <v>1</v>
      </c>
      <c r="K7657" t="s">
        <v>31</v>
      </c>
      <c r="L7657" t="s">
        <v>32</v>
      </c>
      <c r="N7657">
        <v>46.060001373291023</v>
      </c>
      <c r="O7657" t="s">
        <v>8089</v>
      </c>
      <c r="P7657" t="s">
        <v>8090</v>
      </c>
    </row>
    <row r="7658" spans="1:16" x14ac:dyDescent="0.35">
      <c r="A7658" t="s">
        <v>6907</v>
      </c>
      <c r="B7658" t="s">
        <v>10330</v>
      </c>
      <c r="C7658" t="s">
        <v>142</v>
      </c>
      <c r="D7658" t="s">
        <v>36</v>
      </c>
      <c r="E7658" t="s">
        <v>20</v>
      </c>
      <c r="F7658" t="b">
        <v>0</v>
      </c>
      <c r="G7658" t="s">
        <v>52</v>
      </c>
      <c r="H7658" s="1">
        <v>45806.626331018517</v>
      </c>
      <c r="I7658" t="b">
        <v>0</v>
      </c>
      <c r="J7658" t="b">
        <v>0</v>
      </c>
      <c r="K7658" t="s">
        <v>31</v>
      </c>
      <c r="L7658" t="s">
        <v>22</v>
      </c>
      <c r="M7658">
        <v>120000</v>
      </c>
      <c r="O7658" t="s">
        <v>10331</v>
      </c>
      <c r="P7658" t="s">
        <v>10332</v>
      </c>
    </row>
    <row r="7659" spans="1:16" x14ac:dyDescent="0.35">
      <c r="A7659" t="s">
        <v>6907</v>
      </c>
      <c r="B7659" t="s">
        <v>10315</v>
      </c>
      <c r="C7659" t="s">
        <v>10316</v>
      </c>
      <c r="D7659" t="s">
        <v>249</v>
      </c>
      <c r="E7659" t="s">
        <v>20</v>
      </c>
      <c r="F7659" t="b">
        <v>0</v>
      </c>
      <c r="G7659" t="s">
        <v>47</v>
      </c>
      <c r="H7659" s="1">
        <v>45806.626516203702</v>
      </c>
      <c r="I7659" t="b">
        <v>0</v>
      </c>
      <c r="J7659" t="b">
        <v>0</v>
      </c>
      <c r="K7659" t="s">
        <v>31</v>
      </c>
      <c r="L7659" t="s">
        <v>22</v>
      </c>
      <c r="M7659">
        <v>224400</v>
      </c>
      <c r="O7659" t="s">
        <v>10317</v>
      </c>
      <c r="P7659" t="s">
        <v>10318</v>
      </c>
    </row>
    <row r="7660" spans="1:16" x14ac:dyDescent="0.35">
      <c r="A7660" t="s">
        <v>6907</v>
      </c>
      <c r="B7660" t="s">
        <v>7767</v>
      </c>
      <c r="C7660" t="s">
        <v>530</v>
      </c>
      <c r="D7660" t="s">
        <v>36</v>
      </c>
      <c r="E7660" t="s">
        <v>20</v>
      </c>
      <c r="F7660" t="b">
        <v>0</v>
      </c>
      <c r="G7660" t="s">
        <v>52</v>
      </c>
      <c r="H7660" s="1">
        <v>45806.70952546296</v>
      </c>
      <c r="I7660" t="b">
        <v>0</v>
      </c>
      <c r="J7660" t="b">
        <v>0</v>
      </c>
      <c r="K7660" t="s">
        <v>31</v>
      </c>
      <c r="L7660" t="s">
        <v>22</v>
      </c>
      <c r="M7660">
        <v>122500</v>
      </c>
      <c r="O7660" t="s">
        <v>1183</v>
      </c>
      <c r="P7660" t="s">
        <v>7768</v>
      </c>
    </row>
    <row r="7661" spans="1:16" x14ac:dyDescent="0.35">
      <c r="A7661" t="s">
        <v>6907</v>
      </c>
      <c r="B7661" t="s">
        <v>10333</v>
      </c>
      <c r="C7661" t="s">
        <v>1616</v>
      </c>
      <c r="D7661" t="s">
        <v>36</v>
      </c>
      <c r="E7661" t="s">
        <v>20</v>
      </c>
      <c r="F7661" t="b">
        <v>0</v>
      </c>
      <c r="G7661" t="s">
        <v>52</v>
      </c>
      <c r="H7661" s="1">
        <v>45806.709537037037</v>
      </c>
      <c r="I7661" t="b">
        <v>1</v>
      </c>
      <c r="J7661" t="b">
        <v>1</v>
      </c>
      <c r="K7661" t="s">
        <v>31</v>
      </c>
      <c r="L7661" t="s">
        <v>22</v>
      </c>
      <c r="M7661">
        <v>162500</v>
      </c>
      <c r="O7661" t="s">
        <v>1048</v>
      </c>
      <c r="P7661" t="s">
        <v>7257</v>
      </c>
    </row>
    <row r="7662" spans="1:16" x14ac:dyDescent="0.35">
      <c r="A7662" t="s">
        <v>6907</v>
      </c>
      <c r="B7662" t="s">
        <v>7767</v>
      </c>
      <c r="C7662" t="s">
        <v>1734</v>
      </c>
      <c r="D7662" t="s">
        <v>36</v>
      </c>
      <c r="E7662" t="s">
        <v>20</v>
      </c>
      <c r="F7662" t="b">
        <v>0</v>
      </c>
      <c r="G7662" t="s">
        <v>52</v>
      </c>
      <c r="H7662" s="1">
        <v>45806.709687499999</v>
      </c>
      <c r="I7662" t="b">
        <v>0</v>
      </c>
      <c r="J7662" t="b">
        <v>0</v>
      </c>
      <c r="K7662" t="s">
        <v>31</v>
      </c>
      <c r="L7662" t="s">
        <v>22</v>
      </c>
      <c r="M7662">
        <v>122500</v>
      </c>
      <c r="O7662" t="s">
        <v>1183</v>
      </c>
      <c r="P7662" t="s">
        <v>7768</v>
      </c>
    </row>
    <row r="7663" spans="1:16" x14ac:dyDescent="0.35">
      <c r="A7663" t="s">
        <v>6907</v>
      </c>
      <c r="B7663" t="s">
        <v>7491</v>
      </c>
      <c r="C7663" t="s">
        <v>1154</v>
      </c>
      <c r="D7663" t="s">
        <v>36</v>
      </c>
      <c r="E7663" t="s">
        <v>20</v>
      </c>
      <c r="F7663" t="b">
        <v>0</v>
      </c>
      <c r="G7663" t="s">
        <v>47</v>
      </c>
      <c r="H7663" s="1">
        <v>45806.709965277783</v>
      </c>
      <c r="I7663" t="b">
        <v>0</v>
      </c>
      <c r="J7663" t="b">
        <v>1</v>
      </c>
      <c r="K7663" t="s">
        <v>31</v>
      </c>
      <c r="L7663" t="s">
        <v>22</v>
      </c>
      <c r="M7663">
        <v>72500</v>
      </c>
      <c r="O7663" t="s">
        <v>1494</v>
      </c>
    </row>
    <row r="7664" spans="1:16" x14ac:dyDescent="0.35">
      <c r="A7664" t="s">
        <v>6907</v>
      </c>
      <c r="B7664" t="s">
        <v>7767</v>
      </c>
      <c r="C7664" t="s">
        <v>5998</v>
      </c>
      <c r="D7664" t="s">
        <v>36</v>
      </c>
      <c r="E7664" t="s">
        <v>20</v>
      </c>
      <c r="F7664" t="b">
        <v>0</v>
      </c>
      <c r="G7664" t="s">
        <v>47</v>
      </c>
      <c r="H7664" s="1">
        <v>45806.710046296299</v>
      </c>
      <c r="I7664" t="b">
        <v>0</v>
      </c>
      <c r="J7664" t="b">
        <v>0</v>
      </c>
      <c r="K7664" t="s">
        <v>31</v>
      </c>
      <c r="L7664" t="s">
        <v>22</v>
      </c>
      <c r="M7664">
        <v>122500</v>
      </c>
      <c r="O7664" t="s">
        <v>1183</v>
      </c>
      <c r="P7664" t="s">
        <v>7768</v>
      </c>
    </row>
    <row r="7665" spans="1:16" x14ac:dyDescent="0.35">
      <c r="A7665" t="s">
        <v>6907</v>
      </c>
      <c r="B7665" t="s">
        <v>7767</v>
      </c>
      <c r="C7665" t="s">
        <v>7769</v>
      </c>
      <c r="D7665" t="s">
        <v>36</v>
      </c>
      <c r="E7665" t="s">
        <v>20</v>
      </c>
      <c r="F7665" t="b">
        <v>0</v>
      </c>
      <c r="G7665" t="s">
        <v>43</v>
      </c>
      <c r="H7665" s="1">
        <v>45806.710428240738</v>
      </c>
      <c r="I7665" t="b">
        <v>0</v>
      </c>
      <c r="J7665" t="b">
        <v>0</v>
      </c>
      <c r="K7665" t="s">
        <v>31</v>
      </c>
      <c r="L7665" t="s">
        <v>22</v>
      </c>
      <c r="M7665">
        <v>122500</v>
      </c>
      <c r="O7665" t="s">
        <v>1183</v>
      </c>
      <c r="P7665" t="s">
        <v>7768</v>
      </c>
    </row>
    <row r="7666" spans="1:16" x14ac:dyDescent="0.35">
      <c r="A7666" t="s">
        <v>6907</v>
      </c>
      <c r="B7666" t="s">
        <v>7767</v>
      </c>
      <c r="C7666" t="s">
        <v>1182</v>
      </c>
      <c r="D7666" t="s">
        <v>36</v>
      </c>
      <c r="E7666" t="s">
        <v>20</v>
      </c>
      <c r="F7666" t="b">
        <v>0</v>
      </c>
      <c r="G7666" t="s">
        <v>68</v>
      </c>
      <c r="H7666" s="1">
        <v>45806.710706018523</v>
      </c>
      <c r="I7666" t="b">
        <v>0</v>
      </c>
      <c r="J7666" t="b">
        <v>0</v>
      </c>
      <c r="K7666" t="s">
        <v>31</v>
      </c>
      <c r="L7666" t="s">
        <v>22</v>
      </c>
      <c r="M7666">
        <v>122500</v>
      </c>
      <c r="O7666" t="s">
        <v>1183</v>
      </c>
      <c r="P7666" t="s">
        <v>7768</v>
      </c>
    </row>
    <row r="7667" spans="1:16" x14ac:dyDescent="0.35">
      <c r="A7667" t="s">
        <v>6907</v>
      </c>
      <c r="B7667" t="s">
        <v>10334</v>
      </c>
      <c r="C7667" t="s">
        <v>10335</v>
      </c>
      <c r="D7667" t="s">
        <v>110</v>
      </c>
      <c r="E7667" t="s">
        <v>20</v>
      </c>
      <c r="F7667" t="b">
        <v>0</v>
      </c>
      <c r="G7667" t="s">
        <v>52</v>
      </c>
      <c r="H7667" s="1">
        <v>45806.751284722217</v>
      </c>
      <c r="I7667" t="b">
        <v>0</v>
      </c>
      <c r="J7667" t="b">
        <v>0</v>
      </c>
      <c r="K7667" t="s">
        <v>31</v>
      </c>
      <c r="L7667" t="s">
        <v>22</v>
      </c>
      <c r="M7667">
        <v>72500</v>
      </c>
      <c r="O7667" t="s">
        <v>48</v>
      </c>
      <c r="P7667" t="s">
        <v>3690</v>
      </c>
    </row>
    <row r="7668" spans="1:16" x14ac:dyDescent="0.35">
      <c r="A7668" t="s">
        <v>6907</v>
      </c>
      <c r="B7668" t="s">
        <v>7053</v>
      </c>
      <c r="C7668" t="s">
        <v>2692</v>
      </c>
      <c r="D7668" t="s">
        <v>36</v>
      </c>
      <c r="E7668" t="s">
        <v>20</v>
      </c>
      <c r="F7668" t="b">
        <v>0</v>
      </c>
      <c r="G7668" t="s">
        <v>52</v>
      </c>
      <c r="H7668" s="1">
        <v>45806.751284722217</v>
      </c>
      <c r="I7668" t="b">
        <v>0</v>
      </c>
      <c r="J7668" t="b">
        <v>1</v>
      </c>
      <c r="K7668" t="s">
        <v>31</v>
      </c>
      <c r="L7668" t="s">
        <v>22</v>
      </c>
      <c r="M7668">
        <v>128500</v>
      </c>
      <c r="O7668" t="s">
        <v>194</v>
      </c>
      <c r="P7668" t="s">
        <v>10336</v>
      </c>
    </row>
    <row r="7669" spans="1:16" x14ac:dyDescent="0.35">
      <c r="A7669" t="s">
        <v>6907</v>
      </c>
      <c r="B7669" t="s">
        <v>6907</v>
      </c>
      <c r="C7669" t="s">
        <v>10337</v>
      </c>
      <c r="D7669" t="s">
        <v>36</v>
      </c>
      <c r="E7669" t="s">
        <v>20</v>
      </c>
      <c r="F7669" t="b">
        <v>0</v>
      </c>
      <c r="G7669" t="s">
        <v>52</v>
      </c>
      <c r="H7669" s="1">
        <v>45806.792997685188</v>
      </c>
      <c r="I7669" t="b">
        <v>0</v>
      </c>
      <c r="J7669" t="b">
        <v>0</v>
      </c>
      <c r="K7669" t="s">
        <v>31</v>
      </c>
      <c r="L7669" t="s">
        <v>22</v>
      </c>
      <c r="M7669">
        <v>145000</v>
      </c>
      <c r="O7669" t="s">
        <v>8718</v>
      </c>
      <c r="P7669" t="s">
        <v>10338</v>
      </c>
    </row>
    <row r="7670" spans="1:16" x14ac:dyDescent="0.35">
      <c r="A7670" t="s">
        <v>6907</v>
      </c>
      <c r="B7670" t="s">
        <v>10339</v>
      </c>
      <c r="C7670" t="s">
        <v>10337</v>
      </c>
      <c r="D7670" t="s">
        <v>36</v>
      </c>
      <c r="E7670" t="s">
        <v>20</v>
      </c>
      <c r="F7670" t="b">
        <v>0</v>
      </c>
      <c r="G7670" t="s">
        <v>52</v>
      </c>
      <c r="H7670" s="1">
        <v>45806.793009259258</v>
      </c>
      <c r="I7670" t="b">
        <v>0</v>
      </c>
      <c r="J7670" t="b">
        <v>0</v>
      </c>
      <c r="K7670" t="s">
        <v>31</v>
      </c>
      <c r="L7670" t="s">
        <v>22</v>
      </c>
      <c r="M7670">
        <v>145000</v>
      </c>
      <c r="O7670" t="s">
        <v>8718</v>
      </c>
      <c r="P7670" t="s">
        <v>10338</v>
      </c>
    </row>
    <row r="7671" spans="1:16" x14ac:dyDescent="0.35">
      <c r="A7671" t="s">
        <v>6907</v>
      </c>
      <c r="B7671" t="s">
        <v>10340</v>
      </c>
      <c r="C7671" t="s">
        <v>10341</v>
      </c>
      <c r="D7671" t="s">
        <v>36</v>
      </c>
      <c r="E7671" t="s">
        <v>20</v>
      </c>
      <c r="F7671" t="b">
        <v>0</v>
      </c>
      <c r="G7671" t="s">
        <v>47</v>
      </c>
      <c r="H7671" s="1">
        <v>45806.876527777778</v>
      </c>
      <c r="I7671" t="b">
        <v>1</v>
      </c>
      <c r="J7671" t="b">
        <v>1</v>
      </c>
      <c r="K7671" t="s">
        <v>31</v>
      </c>
      <c r="L7671" t="s">
        <v>22</v>
      </c>
      <c r="M7671">
        <v>222000</v>
      </c>
      <c r="O7671" t="s">
        <v>543</v>
      </c>
      <c r="P7671" t="s">
        <v>10342</v>
      </c>
    </row>
    <row r="7672" spans="1:16" x14ac:dyDescent="0.35">
      <c r="A7672" t="s">
        <v>6907</v>
      </c>
      <c r="B7672" t="s">
        <v>10340</v>
      </c>
      <c r="C7672" t="s">
        <v>170</v>
      </c>
      <c r="D7672" t="s">
        <v>36</v>
      </c>
      <c r="E7672" t="s">
        <v>20</v>
      </c>
      <c r="F7672" t="b">
        <v>0</v>
      </c>
      <c r="G7672" t="s">
        <v>47</v>
      </c>
      <c r="H7672" s="1">
        <v>45806.876666666663</v>
      </c>
      <c r="I7672" t="b">
        <v>0</v>
      </c>
      <c r="J7672" t="b">
        <v>1</v>
      </c>
      <c r="K7672" t="s">
        <v>31</v>
      </c>
      <c r="L7672" t="s">
        <v>22</v>
      </c>
      <c r="M7672">
        <v>222000</v>
      </c>
      <c r="O7672" t="s">
        <v>543</v>
      </c>
      <c r="P7672" t="s">
        <v>10342</v>
      </c>
    </row>
    <row r="7673" spans="1:16" x14ac:dyDescent="0.35">
      <c r="A7673" t="s">
        <v>6907</v>
      </c>
      <c r="B7673" t="s">
        <v>10343</v>
      </c>
      <c r="C7673" t="s">
        <v>6507</v>
      </c>
      <c r="D7673" t="s">
        <v>110</v>
      </c>
      <c r="E7673" t="s">
        <v>91</v>
      </c>
      <c r="F7673" t="b">
        <v>0</v>
      </c>
      <c r="G7673" t="s">
        <v>52</v>
      </c>
      <c r="H7673" s="1">
        <v>45806.917870370373</v>
      </c>
      <c r="I7673" t="b">
        <v>0</v>
      </c>
      <c r="J7673" t="b">
        <v>0</v>
      </c>
      <c r="K7673" t="s">
        <v>31</v>
      </c>
      <c r="L7673" t="s">
        <v>32</v>
      </c>
      <c r="N7673">
        <v>65</v>
      </c>
      <c r="O7673" t="s">
        <v>10344</v>
      </c>
      <c r="P7673" t="s">
        <v>755</v>
      </c>
    </row>
    <row r="7674" spans="1:16" x14ac:dyDescent="0.35">
      <c r="A7674" t="s">
        <v>6907</v>
      </c>
      <c r="B7674" t="s">
        <v>10210</v>
      </c>
      <c r="C7674" t="s">
        <v>245</v>
      </c>
      <c r="D7674" t="s">
        <v>110</v>
      </c>
      <c r="E7674" t="s">
        <v>20</v>
      </c>
      <c r="F7674" t="b">
        <v>0</v>
      </c>
      <c r="G7674" t="s">
        <v>47</v>
      </c>
      <c r="H7674" s="1">
        <v>45806.918136574073</v>
      </c>
      <c r="I7674" t="b">
        <v>0</v>
      </c>
      <c r="J7674" t="b">
        <v>1</v>
      </c>
      <c r="K7674" t="s">
        <v>31</v>
      </c>
      <c r="L7674" t="s">
        <v>22</v>
      </c>
      <c r="M7674">
        <v>128500</v>
      </c>
      <c r="O7674" t="s">
        <v>10345</v>
      </c>
      <c r="P7674" t="s">
        <v>10212</v>
      </c>
    </row>
    <row r="7675" spans="1:16" x14ac:dyDescent="0.35">
      <c r="A7675" t="s">
        <v>6907</v>
      </c>
      <c r="B7675" t="s">
        <v>10346</v>
      </c>
      <c r="C7675" t="s">
        <v>257</v>
      </c>
      <c r="D7675" t="s">
        <v>36</v>
      </c>
      <c r="E7675" t="s">
        <v>20</v>
      </c>
      <c r="F7675" t="b">
        <v>0</v>
      </c>
      <c r="G7675" t="s">
        <v>47</v>
      </c>
      <c r="H7675" s="1">
        <v>45806.958634259259</v>
      </c>
      <c r="I7675" t="b">
        <v>0</v>
      </c>
      <c r="J7675" t="b">
        <v>1</v>
      </c>
      <c r="K7675" t="s">
        <v>31</v>
      </c>
      <c r="L7675" t="s">
        <v>22</v>
      </c>
      <c r="M7675">
        <v>89150</v>
      </c>
      <c r="O7675" t="s">
        <v>1855</v>
      </c>
      <c r="P7675" t="s">
        <v>164</v>
      </c>
    </row>
    <row r="7676" spans="1:16" x14ac:dyDescent="0.35">
      <c r="A7676" t="s">
        <v>6907</v>
      </c>
      <c r="B7676" t="s">
        <v>6967</v>
      </c>
      <c r="C7676" t="s">
        <v>530</v>
      </c>
      <c r="D7676" t="s">
        <v>36</v>
      </c>
      <c r="E7676" t="s">
        <v>20</v>
      </c>
      <c r="F7676" t="b">
        <v>0</v>
      </c>
      <c r="G7676" t="s">
        <v>52</v>
      </c>
      <c r="H7676" s="1">
        <v>45806.959166666667</v>
      </c>
      <c r="I7676" t="b">
        <v>0</v>
      </c>
      <c r="J7676" t="b">
        <v>0</v>
      </c>
      <c r="K7676" t="s">
        <v>31</v>
      </c>
      <c r="L7676" t="s">
        <v>22</v>
      </c>
      <c r="M7676">
        <v>112500</v>
      </c>
      <c r="O7676" t="s">
        <v>1183</v>
      </c>
      <c r="P7676" t="s">
        <v>10260</v>
      </c>
    </row>
    <row r="7677" spans="1:16" x14ac:dyDescent="0.35">
      <c r="A7677" t="s">
        <v>6907</v>
      </c>
      <c r="B7677" t="s">
        <v>6967</v>
      </c>
      <c r="C7677" t="s">
        <v>1182</v>
      </c>
      <c r="D7677" t="s">
        <v>36</v>
      </c>
      <c r="E7677" t="s">
        <v>20</v>
      </c>
      <c r="F7677" t="b">
        <v>0</v>
      </c>
      <c r="G7677" t="s">
        <v>52</v>
      </c>
      <c r="H7677" s="1">
        <v>45806.959664351853</v>
      </c>
      <c r="I7677" t="b">
        <v>0</v>
      </c>
      <c r="J7677" t="b">
        <v>0</v>
      </c>
      <c r="K7677" t="s">
        <v>31</v>
      </c>
      <c r="L7677" t="s">
        <v>22</v>
      </c>
      <c r="M7677">
        <v>112500</v>
      </c>
      <c r="O7677" t="s">
        <v>1183</v>
      </c>
      <c r="P7677" t="s">
        <v>10260</v>
      </c>
    </row>
    <row r="7678" spans="1:16" x14ac:dyDescent="0.35">
      <c r="A7678" t="s">
        <v>6907</v>
      </c>
      <c r="B7678" t="s">
        <v>7767</v>
      </c>
      <c r="C7678" t="s">
        <v>170</v>
      </c>
      <c r="D7678" t="s">
        <v>36</v>
      </c>
      <c r="E7678" t="s">
        <v>20</v>
      </c>
      <c r="F7678" t="b">
        <v>0</v>
      </c>
      <c r="G7678" t="s">
        <v>52</v>
      </c>
      <c r="H7678" s="1">
        <v>45806.959687499999</v>
      </c>
      <c r="I7678" t="b">
        <v>0</v>
      </c>
      <c r="J7678" t="b">
        <v>0</v>
      </c>
      <c r="K7678" t="s">
        <v>31</v>
      </c>
      <c r="L7678" t="s">
        <v>22</v>
      </c>
      <c r="M7678">
        <v>122500</v>
      </c>
      <c r="O7678" t="s">
        <v>1183</v>
      </c>
      <c r="P7678" t="s">
        <v>7768</v>
      </c>
    </row>
    <row r="7679" spans="1:16" x14ac:dyDescent="0.35">
      <c r="A7679" t="s">
        <v>6907</v>
      </c>
      <c r="B7679" t="s">
        <v>7767</v>
      </c>
      <c r="C7679" t="s">
        <v>923</v>
      </c>
      <c r="D7679" t="s">
        <v>36</v>
      </c>
      <c r="E7679" t="s">
        <v>20</v>
      </c>
      <c r="F7679" t="b">
        <v>0</v>
      </c>
      <c r="G7679" t="s">
        <v>47</v>
      </c>
      <c r="H7679" s="1">
        <v>45806.959780092591</v>
      </c>
      <c r="I7679" t="b">
        <v>0</v>
      </c>
      <c r="J7679" t="b">
        <v>0</v>
      </c>
      <c r="K7679" t="s">
        <v>31</v>
      </c>
      <c r="L7679" t="s">
        <v>22</v>
      </c>
      <c r="M7679">
        <v>122500</v>
      </c>
      <c r="O7679" t="s">
        <v>1183</v>
      </c>
      <c r="P7679" t="s">
        <v>7768</v>
      </c>
    </row>
    <row r="7680" spans="1:16" x14ac:dyDescent="0.35">
      <c r="A7680" t="s">
        <v>6907</v>
      </c>
      <c r="B7680" t="s">
        <v>6967</v>
      </c>
      <c r="C7680" t="s">
        <v>10347</v>
      </c>
      <c r="D7680" t="s">
        <v>36</v>
      </c>
      <c r="E7680" t="s">
        <v>20</v>
      </c>
      <c r="F7680" t="b">
        <v>0</v>
      </c>
      <c r="G7680" t="s">
        <v>47</v>
      </c>
      <c r="H7680" s="1">
        <v>45806.959953703707</v>
      </c>
      <c r="I7680" t="b">
        <v>0</v>
      </c>
      <c r="J7680" t="b">
        <v>0</v>
      </c>
      <c r="K7680" t="s">
        <v>31</v>
      </c>
      <c r="L7680" t="s">
        <v>22</v>
      </c>
      <c r="M7680">
        <v>112500</v>
      </c>
      <c r="O7680" t="s">
        <v>1183</v>
      </c>
      <c r="P7680" t="s">
        <v>10260</v>
      </c>
    </row>
    <row r="7681" spans="1:16" x14ac:dyDescent="0.35">
      <c r="A7681" t="s">
        <v>6907</v>
      </c>
      <c r="B7681" t="s">
        <v>6967</v>
      </c>
      <c r="C7681" t="s">
        <v>9561</v>
      </c>
      <c r="D7681" t="s">
        <v>36</v>
      </c>
      <c r="E7681" t="s">
        <v>20</v>
      </c>
      <c r="F7681" t="b">
        <v>0</v>
      </c>
      <c r="G7681" t="s">
        <v>43</v>
      </c>
      <c r="H7681" s="1">
        <v>45806.960335648153</v>
      </c>
      <c r="I7681" t="b">
        <v>0</v>
      </c>
      <c r="J7681" t="b">
        <v>0</v>
      </c>
      <c r="K7681" t="s">
        <v>31</v>
      </c>
      <c r="L7681" t="s">
        <v>22</v>
      </c>
      <c r="M7681">
        <v>112500</v>
      </c>
      <c r="O7681" t="s">
        <v>1183</v>
      </c>
      <c r="P7681" t="s">
        <v>10260</v>
      </c>
    </row>
    <row r="7682" spans="1:16" x14ac:dyDescent="0.35">
      <c r="A7682" t="s">
        <v>6907</v>
      </c>
      <c r="B7682" t="s">
        <v>7767</v>
      </c>
      <c r="C7682" t="s">
        <v>142</v>
      </c>
      <c r="D7682" t="s">
        <v>36</v>
      </c>
      <c r="E7682" t="s">
        <v>20</v>
      </c>
      <c r="F7682" t="b">
        <v>0</v>
      </c>
      <c r="G7682" t="s">
        <v>43</v>
      </c>
      <c r="H7682" s="1">
        <v>45806.960381944453</v>
      </c>
      <c r="I7682" t="b">
        <v>0</v>
      </c>
      <c r="J7682" t="b">
        <v>0</v>
      </c>
      <c r="K7682" t="s">
        <v>31</v>
      </c>
      <c r="L7682" t="s">
        <v>22</v>
      </c>
      <c r="M7682">
        <v>122500</v>
      </c>
      <c r="O7682" t="s">
        <v>1183</v>
      </c>
      <c r="P7682" t="s">
        <v>7768</v>
      </c>
    </row>
    <row r="7683" spans="1:16" x14ac:dyDescent="0.35">
      <c r="A7683" t="s">
        <v>6907</v>
      </c>
      <c r="B7683" t="s">
        <v>6967</v>
      </c>
      <c r="C7683" t="s">
        <v>923</v>
      </c>
      <c r="D7683" t="s">
        <v>36</v>
      </c>
      <c r="E7683" t="s">
        <v>20</v>
      </c>
      <c r="F7683" t="b">
        <v>0</v>
      </c>
      <c r="G7683" t="s">
        <v>43</v>
      </c>
      <c r="H7683" s="1">
        <v>45806.960428240738</v>
      </c>
      <c r="I7683" t="b">
        <v>0</v>
      </c>
      <c r="J7683" t="b">
        <v>0</v>
      </c>
      <c r="K7683" t="s">
        <v>31</v>
      </c>
      <c r="L7683" t="s">
        <v>22</v>
      </c>
      <c r="M7683">
        <v>112500</v>
      </c>
      <c r="O7683" t="s">
        <v>1183</v>
      </c>
      <c r="P7683" t="s">
        <v>10260</v>
      </c>
    </row>
    <row r="7684" spans="1:16" x14ac:dyDescent="0.35">
      <c r="A7684" t="s">
        <v>6907</v>
      </c>
      <c r="B7684" t="s">
        <v>10348</v>
      </c>
      <c r="C7684" t="s">
        <v>1914</v>
      </c>
      <c r="D7684" t="s">
        <v>36</v>
      </c>
      <c r="E7684" t="s">
        <v>20</v>
      </c>
      <c r="F7684" t="b">
        <v>0</v>
      </c>
      <c r="G7684" t="s">
        <v>52</v>
      </c>
      <c r="H7684" s="1">
        <v>45807.001203703701</v>
      </c>
      <c r="I7684" t="b">
        <v>0</v>
      </c>
      <c r="J7684" t="b">
        <v>1</v>
      </c>
      <c r="K7684" t="s">
        <v>31</v>
      </c>
      <c r="L7684" t="s">
        <v>22</v>
      </c>
      <c r="M7684">
        <v>29750</v>
      </c>
      <c r="O7684" t="s">
        <v>10349</v>
      </c>
      <c r="P7684" t="s">
        <v>10350</v>
      </c>
    </row>
    <row r="7685" spans="1:16" x14ac:dyDescent="0.35">
      <c r="A7685" t="s">
        <v>6907</v>
      </c>
      <c r="B7685" t="s">
        <v>10351</v>
      </c>
      <c r="C7685" t="s">
        <v>283</v>
      </c>
      <c r="D7685" t="s">
        <v>36</v>
      </c>
      <c r="E7685" t="s">
        <v>20</v>
      </c>
      <c r="F7685" t="b">
        <v>0</v>
      </c>
      <c r="G7685" t="s">
        <v>43</v>
      </c>
      <c r="H7685" s="1">
        <v>45807.043483796297</v>
      </c>
      <c r="I7685" t="b">
        <v>0</v>
      </c>
      <c r="J7685" t="b">
        <v>0</v>
      </c>
      <c r="K7685" t="s">
        <v>31</v>
      </c>
      <c r="L7685" t="s">
        <v>22</v>
      </c>
      <c r="M7685">
        <v>174840</v>
      </c>
      <c r="O7685" t="s">
        <v>10352</v>
      </c>
      <c r="P7685" t="s">
        <v>10353</v>
      </c>
    </row>
    <row r="7686" spans="1:16" x14ac:dyDescent="0.35">
      <c r="A7686" t="s">
        <v>6907</v>
      </c>
      <c r="B7686" t="s">
        <v>10354</v>
      </c>
      <c r="C7686" t="s">
        <v>5649</v>
      </c>
      <c r="D7686" t="s">
        <v>443</v>
      </c>
      <c r="E7686" t="s">
        <v>20</v>
      </c>
      <c r="F7686" t="b">
        <v>0</v>
      </c>
      <c r="G7686" t="s">
        <v>52</v>
      </c>
      <c r="H7686" s="1">
        <v>45807.251168981478</v>
      </c>
      <c r="I7686" t="b">
        <v>1</v>
      </c>
      <c r="J7686" t="b">
        <v>0</v>
      </c>
      <c r="K7686" t="s">
        <v>31</v>
      </c>
      <c r="L7686" t="s">
        <v>22</v>
      </c>
      <c r="M7686">
        <v>145000</v>
      </c>
      <c r="O7686" t="s">
        <v>10355</v>
      </c>
      <c r="P7686" t="s">
        <v>10356</v>
      </c>
    </row>
    <row r="7687" spans="1:16" x14ac:dyDescent="0.35">
      <c r="A7687" t="s">
        <v>6907</v>
      </c>
      <c r="B7687" t="s">
        <v>9857</v>
      </c>
      <c r="C7687" t="s">
        <v>154</v>
      </c>
      <c r="D7687" t="s">
        <v>36</v>
      </c>
      <c r="E7687" t="s">
        <v>20</v>
      </c>
      <c r="F7687" t="b">
        <v>0</v>
      </c>
      <c r="G7687" t="s">
        <v>47</v>
      </c>
      <c r="H7687" s="1">
        <v>45807.41909722222</v>
      </c>
      <c r="I7687" t="b">
        <v>0</v>
      </c>
      <c r="J7687" t="b">
        <v>1</v>
      </c>
      <c r="K7687" t="s">
        <v>31</v>
      </c>
      <c r="L7687" t="s">
        <v>22</v>
      </c>
      <c r="M7687">
        <v>146648.5</v>
      </c>
      <c r="O7687" t="s">
        <v>1306</v>
      </c>
      <c r="P7687" t="s">
        <v>9858</v>
      </c>
    </row>
    <row r="7688" spans="1:16" x14ac:dyDescent="0.35">
      <c r="A7688" t="s">
        <v>6907</v>
      </c>
      <c r="B7688" t="s">
        <v>10215</v>
      </c>
      <c r="C7688" t="s">
        <v>170</v>
      </c>
      <c r="D7688" t="s">
        <v>36</v>
      </c>
      <c r="E7688" t="s">
        <v>20</v>
      </c>
      <c r="F7688" t="b">
        <v>0</v>
      </c>
      <c r="G7688" t="s">
        <v>171</v>
      </c>
      <c r="H7688" s="1">
        <v>45807.48846064815</v>
      </c>
      <c r="I7688" t="b">
        <v>0</v>
      </c>
      <c r="J7688" t="b">
        <v>1</v>
      </c>
      <c r="K7688" t="s">
        <v>31</v>
      </c>
      <c r="L7688" t="s">
        <v>22</v>
      </c>
      <c r="M7688">
        <v>97000</v>
      </c>
      <c r="O7688" t="s">
        <v>209</v>
      </c>
      <c r="P7688" t="s">
        <v>9702</v>
      </c>
    </row>
    <row r="7689" spans="1:16" x14ac:dyDescent="0.35">
      <c r="A7689" t="s">
        <v>6907</v>
      </c>
      <c r="B7689" t="s">
        <v>8047</v>
      </c>
      <c r="C7689" t="s">
        <v>577</v>
      </c>
      <c r="D7689" t="s">
        <v>36</v>
      </c>
      <c r="E7689" t="s">
        <v>20</v>
      </c>
      <c r="F7689" t="b">
        <v>0</v>
      </c>
      <c r="G7689" t="s">
        <v>171</v>
      </c>
      <c r="H7689" s="1">
        <v>45807.488634259258</v>
      </c>
      <c r="I7689" t="b">
        <v>0</v>
      </c>
      <c r="J7689" t="b">
        <v>0</v>
      </c>
      <c r="K7689" t="s">
        <v>31</v>
      </c>
      <c r="L7689" t="s">
        <v>22</v>
      </c>
      <c r="M7689">
        <v>82850</v>
      </c>
      <c r="O7689" t="s">
        <v>209</v>
      </c>
      <c r="P7689" t="s">
        <v>8048</v>
      </c>
    </row>
    <row r="7690" spans="1:16" x14ac:dyDescent="0.35">
      <c r="A7690" t="s">
        <v>6907</v>
      </c>
      <c r="B7690" t="s">
        <v>6907</v>
      </c>
      <c r="C7690" t="s">
        <v>10357</v>
      </c>
      <c r="D7690" t="s">
        <v>36</v>
      </c>
      <c r="E7690" t="s">
        <v>20</v>
      </c>
      <c r="F7690" t="b">
        <v>0</v>
      </c>
      <c r="G7690" t="s">
        <v>171</v>
      </c>
      <c r="H7690" s="1">
        <v>45807.488703703697</v>
      </c>
      <c r="I7690" t="b">
        <v>0</v>
      </c>
      <c r="J7690" t="b">
        <v>1</v>
      </c>
      <c r="K7690" t="s">
        <v>31</v>
      </c>
      <c r="L7690" t="s">
        <v>22</v>
      </c>
      <c r="M7690">
        <v>163409.5</v>
      </c>
      <c r="O7690" t="s">
        <v>209</v>
      </c>
      <c r="P7690" t="s">
        <v>10358</v>
      </c>
    </row>
    <row r="7691" spans="1:16" x14ac:dyDescent="0.35">
      <c r="A7691" t="s">
        <v>6907</v>
      </c>
      <c r="B7691" t="s">
        <v>10359</v>
      </c>
      <c r="C7691" t="s">
        <v>462</v>
      </c>
      <c r="D7691" t="s">
        <v>36</v>
      </c>
      <c r="E7691" t="s">
        <v>20</v>
      </c>
      <c r="F7691" t="b">
        <v>0</v>
      </c>
      <c r="G7691" t="s">
        <v>43</v>
      </c>
      <c r="H7691" s="1">
        <v>45807.500555555547</v>
      </c>
      <c r="I7691" t="b">
        <v>0</v>
      </c>
      <c r="J7691" t="b">
        <v>0</v>
      </c>
      <c r="K7691" t="s">
        <v>31</v>
      </c>
      <c r="L7691" t="s">
        <v>22</v>
      </c>
      <c r="M7691">
        <v>160000</v>
      </c>
      <c r="O7691" t="s">
        <v>209</v>
      </c>
      <c r="P7691" t="s">
        <v>10360</v>
      </c>
    </row>
    <row r="7692" spans="1:16" x14ac:dyDescent="0.35">
      <c r="A7692" t="s">
        <v>6907</v>
      </c>
      <c r="B7692" t="s">
        <v>8178</v>
      </c>
      <c r="C7692" t="s">
        <v>577</v>
      </c>
      <c r="D7692" t="s">
        <v>36</v>
      </c>
      <c r="E7692" t="s">
        <v>20</v>
      </c>
      <c r="F7692" t="b">
        <v>0</v>
      </c>
      <c r="G7692" t="s">
        <v>52</v>
      </c>
      <c r="H7692" s="1">
        <v>45807.501203703701</v>
      </c>
      <c r="I7692" t="b">
        <v>0</v>
      </c>
      <c r="J7692" t="b">
        <v>0</v>
      </c>
      <c r="K7692" t="s">
        <v>31</v>
      </c>
      <c r="L7692" t="s">
        <v>22</v>
      </c>
      <c r="M7692">
        <v>174500</v>
      </c>
      <c r="O7692" t="s">
        <v>209</v>
      </c>
      <c r="P7692" t="s">
        <v>8179</v>
      </c>
    </row>
    <row r="7693" spans="1:16" x14ac:dyDescent="0.35">
      <c r="A7693" t="s">
        <v>6907</v>
      </c>
      <c r="B7693" t="s">
        <v>6907</v>
      </c>
      <c r="C7693" t="s">
        <v>563</v>
      </c>
      <c r="D7693" t="s">
        <v>36</v>
      </c>
      <c r="E7693" t="s">
        <v>20</v>
      </c>
      <c r="F7693" t="b">
        <v>0</v>
      </c>
      <c r="G7693" t="s">
        <v>68</v>
      </c>
      <c r="H7693" s="1">
        <v>45807.502696759257</v>
      </c>
      <c r="I7693" t="b">
        <v>0</v>
      </c>
      <c r="J7693" t="b">
        <v>1</v>
      </c>
      <c r="K7693" t="s">
        <v>31</v>
      </c>
      <c r="L7693" t="s">
        <v>22</v>
      </c>
      <c r="M7693">
        <v>113750</v>
      </c>
      <c r="O7693" t="s">
        <v>209</v>
      </c>
      <c r="P7693" t="s">
        <v>8832</v>
      </c>
    </row>
    <row r="7694" spans="1:16" x14ac:dyDescent="0.35">
      <c r="A7694" t="s">
        <v>6907</v>
      </c>
      <c r="B7694" t="s">
        <v>10361</v>
      </c>
      <c r="C7694" t="s">
        <v>4728</v>
      </c>
      <c r="D7694" t="s">
        <v>249</v>
      </c>
      <c r="E7694" t="s">
        <v>20</v>
      </c>
      <c r="F7694" t="b">
        <v>0</v>
      </c>
      <c r="G7694" t="s">
        <v>4728</v>
      </c>
      <c r="H7694" s="1">
        <v>45807.504942129628</v>
      </c>
      <c r="I7694" t="b">
        <v>1</v>
      </c>
      <c r="J7694" t="b">
        <v>0</v>
      </c>
      <c r="K7694" t="s">
        <v>4728</v>
      </c>
      <c r="L7694" t="s">
        <v>22</v>
      </c>
      <c r="M7694">
        <v>154000</v>
      </c>
      <c r="O7694" t="s">
        <v>10362</v>
      </c>
      <c r="P7694" t="s">
        <v>10363</v>
      </c>
    </row>
    <row r="7695" spans="1:16" x14ac:dyDescent="0.35">
      <c r="A7695" t="s">
        <v>6907</v>
      </c>
      <c r="B7695" t="s">
        <v>7491</v>
      </c>
      <c r="C7695" t="s">
        <v>6425</v>
      </c>
      <c r="D7695" t="s">
        <v>110</v>
      </c>
      <c r="E7695" t="s">
        <v>760</v>
      </c>
      <c r="F7695" t="b">
        <v>0</v>
      </c>
      <c r="G7695" t="s">
        <v>52</v>
      </c>
      <c r="H7695" s="1">
        <v>45807.668749999997</v>
      </c>
      <c r="I7695" t="b">
        <v>1</v>
      </c>
      <c r="J7695" t="b">
        <v>1</v>
      </c>
      <c r="K7695" t="s">
        <v>31</v>
      </c>
      <c r="L7695" t="s">
        <v>32</v>
      </c>
      <c r="N7695">
        <v>36.5</v>
      </c>
      <c r="O7695" t="s">
        <v>10364</v>
      </c>
      <c r="P7695" t="s">
        <v>10365</v>
      </c>
    </row>
    <row r="7696" spans="1:16" x14ac:dyDescent="0.35">
      <c r="A7696" t="s">
        <v>6907</v>
      </c>
      <c r="B7696" t="s">
        <v>7415</v>
      </c>
      <c r="C7696" t="s">
        <v>10366</v>
      </c>
      <c r="D7696" t="s">
        <v>36</v>
      </c>
      <c r="E7696" t="s">
        <v>20</v>
      </c>
      <c r="F7696" t="b">
        <v>0</v>
      </c>
      <c r="G7696" t="s">
        <v>171</v>
      </c>
      <c r="H7696" s="1">
        <v>45807.696886574071</v>
      </c>
      <c r="I7696" t="b">
        <v>0</v>
      </c>
      <c r="J7696" t="b">
        <v>0</v>
      </c>
      <c r="K7696" t="s">
        <v>31</v>
      </c>
      <c r="L7696" t="s">
        <v>32</v>
      </c>
      <c r="N7696">
        <v>55</v>
      </c>
      <c r="O7696" t="s">
        <v>10367</v>
      </c>
      <c r="P7696" t="s">
        <v>10368</v>
      </c>
    </row>
    <row r="7697" spans="1:16" x14ac:dyDescent="0.35">
      <c r="A7697" t="s">
        <v>6907</v>
      </c>
      <c r="B7697" t="s">
        <v>10369</v>
      </c>
      <c r="C7697" t="s">
        <v>51</v>
      </c>
      <c r="D7697" t="s">
        <v>36</v>
      </c>
      <c r="E7697" t="s">
        <v>20</v>
      </c>
      <c r="F7697" t="b">
        <v>0</v>
      </c>
      <c r="G7697" t="s">
        <v>52</v>
      </c>
      <c r="H7697" s="1">
        <v>45807.710451388892</v>
      </c>
      <c r="I7697" t="b">
        <v>0</v>
      </c>
      <c r="J7697" t="b">
        <v>1</v>
      </c>
      <c r="K7697" t="s">
        <v>31</v>
      </c>
      <c r="L7697" t="s">
        <v>22</v>
      </c>
      <c r="M7697">
        <v>137500</v>
      </c>
      <c r="O7697" t="s">
        <v>10370</v>
      </c>
      <c r="P7697" t="s">
        <v>10371</v>
      </c>
    </row>
    <row r="7698" spans="1:16" x14ac:dyDescent="0.35">
      <c r="A7698" t="s">
        <v>6907</v>
      </c>
      <c r="B7698" t="s">
        <v>6967</v>
      </c>
      <c r="C7698" t="s">
        <v>8195</v>
      </c>
      <c r="D7698" t="s">
        <v>36</v>
      </c>
      <c r="E7698" t="s">
        <v>20</v>
      </c>
      <c r="F7698" t="b">
        <v>0</v>
      </c>
      <c r="G7698" t="s">
        <v>171</v>
      </c>
      <c r="H7698" s="1">
        <v>45807.738726851851</v>
      </c>
      <c r="I7698" t="b">
        <v>0</v>
      </c>
      <c r="J7698" t="b">
        <v>1</v>
      </c>
      <c r="K7698" t="s">
        <v>31</v>
      </c>
      <c r="L7698" t="s">
        <v>22</v>
      </c>
      <c r="M7698">
        <v>135000</v>
      </c>
      <c r="O7698" t="s">
        <v>419</v>
      </c>
      <c r="P7698" t="s">
        <v>10372</v>
      </c>
    </row>
    <row r="7699" spans="1:16" x14ac:dyDescent="0.35">
      <c r="A7699" t="s">
        <v>6907</v>
      </c>
      <c r="B7699" t="s">
        <v>10373</v>
      </c>
      <c r="C7699" t="s">
        <v>18</v>
      </c>
      <c r="D7699" t="s">
        <v>29</v>
      </c>
      <c r="E7699" t="s">
        <v>20</v>
      </c>
      <c r="F7699" t="b">
        <v>1</v>
      </c>
      <c r="G7699" t="s">
        <v>52</v>
      </c>
      <c r="H7699" s="1">
        <v>45807.752083333333</v>
      </c>
      <c r="I7699" t="b">
        <v>0</v>
      </c>
      <c r="J7699" t="b">
        <v>1</v>
      </c>
      <c r="K7699" t="s">
        <v>31</v>
      </c>
      <c r="L7699" t="s">
        <v>22</v>
      </c>
      <c r="M7699">
        <v>120070.078125</v>
      </c>
      <c r="O7699" t="s">
        <v>10374</v>
      </c>
      <c r="P7699" t="s">
        <v>10375</v>
      </c>
    </row>
    <row r="7700" spans="1:16" x14ac:dyDescent="0.35">
      <c r="A7700" t="s">
        <v>6907</v>
      </c>
      <c r="B7700" t="s">
        <v>9892</v>
      </c>
      <c r="C7700" t="s">
        <v>7314</v>
      </c>
      <c r="D7700" t="s">
        <v>36</v>
      </c>
      <c r="E7700" t="s">
        <v>20</v>
      </c>
      <c r="F7700" t="b">
        <v>0</v>
      </c>
      <c r="G7700" t="s">
        <v>52</v>
      </c>
      <c r="H7700" s="1">
        <v>45807.752118055563</v>
      </c>
      <c r="I7700" t="b">
        <v>0</v>
      </c>
      <c r="J7700" t="b">
        <v>0</v>
      </c>
      <c r="K7700" t="s">
        <v>31</v>
      </c>
      <c r="L7700" t="s">
        <v>22</v>
      </c>
      <c r="M7700">
        <v>133000</v>
      </c>
      <c r="O7700" t="s">
        <v>10376</v>
      </c>
      <c r="P7700" t="s">
        <v>10377</v>
      </c>
    </row>
    <row r="7701" spans="1:16" x14ac:dyDescent="0.35">
      <c r="A7701" t="s">
        <v>6907</v>
      </c>
      <c r="B7701" t="s">
        <v>7332</v>
      </c>
      <c r="C7701" t="s">
        <v>496</v>
      </c>
      <c r="D7701" t="s">
        <v>36</v>
      </c>
      <c r="E7701" t="s">
        <v>20</v>
      </c>
      <c r="F7701" t="b">
        <v>0</v>
      </c>
      <c r="G7701" t="s">
        <v>30</v>
      </c>
      <c r="H7701" s="1">
        <v>45807.752962962957</v>
      </c>
      <c r="I7701" t="b">
        <v>1</v>
      </c>
      <c r="J7701" t="b">
        <v>0</v>
      </c>
      <c r="K7701" t="s">
        <v>31</v>
      </c>
      <c r="L7701" t="s">
        <v>22</v>
      </c>
      <c r="M7701">
        <v>130000</v>
      </c>
      <c r="O7701" t="s">
        <v>10378</v>
      </c>
      <c r="P7701" t="s">
        <v>10379</v>
      </c>
    </row>
    <row r="7702" spans="1:16" x14ac:dyDescent="0.35">
      <c r="A7702" t="s">
        <v>6907</v>
      </c>
      <c r="B7702" t="s">
        <v>10380</v>
      </c>
      <c r="C7702" t="s">
        <v>257</v>
      </c>
      <c r="D7702" t="s">
        <v>573</v>
      </c>
      <c r="E7702" t="s">
        <v>20</v>
      </c>
      <c r="F7702" t="b">
        <v>0</v>
      </c>
      <c r="G7702" t="s">
        <v>47</v>
      </c>
      <c r="H7702" s="1">
        <v>45807.834768518522</v>
      </c>
      <c r="I7702" t="b">
        <v>0</v>
      </c>
      <c r="J7702" t="b">
        <v>1</v>
      </c>
      <c r="K7702" t="s">
        <v>31</v>
      </c>
      <c r="L7702" t="s">
        <v>32</v>
      </c>
      <c r="N7702">
        <v>52.779998779296882</v>
      </c>
      <c r="O7702" t="s">
        <v>1258</v>
      </c>
      <c r="P7702" t="s">
        <v>10381</v>
      </c>
    </row>
    <row r="7703" spans="1:16" x14ac:dyDescent="0.35">
      <c r="A7703" t="s">
        <v>6907</v>
      </c>
      <c r="B7703" t="s">
        <v>10382</v>
      </c>
      <c r="C7703" t="s">
        <v>56</v>
      </c>
      <c r="D7703" t="s">
        <v>36</v>
      </c>
      <c r="E7703" t="s">
        <v>20</v>
      </c>
      <c r="F7703" t="b">
        <v>0</v>
      </c>
      <c r="G7703" t="s">
        <v>52</v>
      </c>
      <c r="H7703" s="1">
        <v>45807.835358796299</v>
      </c>
      <c r="I7703" t="b">
        <v>0</v>
      </c>
      <c r="J7703" t="b">
        <v>1</v>
      </c>
      <c r="K7703" t="s">
        <v>31</v>
      </c>
      <c r="L7703" t="s">
        <v>22</v>
      </c>
      <c r="M7703">
        <v>151000</v>
      </c>
      <c r="O7703" t="s">
        <v>518</v>
      </c>
      <c r="P7703" t="s">
        <v>10383</v>
      </c>
    </row>
    <row r="7704" spans="1:16" x14ac:dyDescent="0.35">
      <c r="A7704" t="s">
        <v>6907</v>
      </c>
      <c r="B7704" t="s">
        <v>10382</v>
      </c>
      <c r="C7704" t="s">
        <v>193</v>
      </c>
      <c r="D7704" t="s">
        <v>110</v>
      </c>
      <c r="E7704" t="s">
        <v>20</v>
      </c>
      <c r="F7704" t="b">
        <v>0</v>
      </c>
      <c r="G7704" t="s">
        <v>68</v>
      </c>
      <c r="H7704" s="1">
        <v>45807.836030092592</v>
      </c>
      <c r="I7704" t="b">
        <v>0</v>
      </c>
      <c r="J7704" t="b">
        <v>1</v>
      </c>
      <c r="K7704" t="s">
        <v>31</v>
      </c>
      <c r="L7704" t="s">
        <v>22</v>
      </c>
      <c r="M7704">
        <v>151000</v>
      </c>
      <c r="O7704" t="s">
        <v>518</v>
      </c>
      <c r="P7704" t="s">
        <v>10383</v>
      </c>
    </row>
    <row r="7705" spans="1:16" x14ac:dyDescent="0.35">
      <c r="A7705" t="s">
        <v>6907</v>
      </c>
      <c r="B7705" t="s">
        <v>10384</v>
      </c>
      <c r="C7705" t="s">
        <v>943</v>
      </c>
      <c r="D7705" t="s">
        <v>110</v>
      </c>
      <c r="E7705" t="s">
        <v>760</v>
      </c>
      <c r="F7705" t="b">
        <v>0</v>
      </c>
      <c r="G7705" t="s">
        <v>52</v>
      </c>
      <c r="H7705" s="1">
        <v>45807.877002314817</v>
      </c>
      <c r="I7705" t="b">
        <v>0</v>
      </c>
      <c r="J7705" t="b">
        <v>0</v>
      </c>
      <c r="K7705" t="s">
        <v>31</v>
      </c>
      <c r="L7705" t="s">
        <v>22</v>
      </c>
      <c r="M7705">
        <v>124011</v>
      </c>
      <c r="O7705" t="s">
        <v>10385</v>
      </c>
      <c r="P7705" t="s">
        <v>10386</v>
      </c>
    </row>
    <row r="7706" spans="1:16" x14ac:dyDescent="0.35">
      <c r="A7706" t="s">
        <v>6907</v>
      </c>
      <c r="B7706" t="s">
        <v>7215</v>
      </c>
      <c r="C7706" t="s">
        <v>51</v>
      </c>
      <c r="D7706" t="s">
        <v>110</v>
      </c>
      <c r="E7706" t="s">
        <v>20</v>
      </c>
      <c r="F7706" t="b">
        <v>0</v>
      </c>
      <c r="G7706" t="s">
        <v>52</v>
      </c>
      <c r="H7706" s="1">
        <v>45807.877083333333</v>
      </c>
      <c r="I7706" t="b">
        <v>0</v>
      </c>
      <c r="J7706" t="b">
        <v>1</v>
      </c>
      <c r="K7706" t="s">
        <v>31</v>
      </c>
      <c r="L7706" t="s">
        <v>22</v>
      </c>
      <c r="M7706">
        <v>112500</v>
      </c>
      <c r="O7706" t="s">
        <v>10387</v>
      </c>
      <c r="P7706" t="s">
        <v>10388</v>
      </c>
    </row>
    <row r="7707" spans="1:16" x14ac:dyDescent="0.35">
      <c r="A7707" t="s">
        <v>6907</v>
      </c>
      <c r="B7707" t="s">
        <v>10389</v>
      </c>
      <c r="C7707" t="s">
        <v>56</v>
      </c>
      <c r="D7707" t="s">
        <v>110</v>
      </c>
      <c r="E7707" t="s">
        <v>20</v>
      </c>
      <c r="F7707" t="b">
        <v>0</v>
      </c>
      <c r="G7707" t="s">
        <v>52</v>
      </c>
      <c r="H7707" s="1">
        <v>45807.918668981481</v>
      </c>
      <c r="I7707" t="b">
        <v>1</v>
      </c>
      <c r="J7707" t="b">
        <v>1</v>
      </c>
      <c r="K7707" t="s">
        <v>31</v>
      </c>
      <c r="L7707" t="s">
        <v>22</v>
      </c>
      <c r="M7707">
        <v>138100</v>
      </c>
      <c r="O7707" t="s">
        <v>4905</v>
      </c>
      <c r="P7707" t="s">
        <v>10390</v>
      </c>
    </row>
    <row r="7708" spans="1:16" x14ac:dyDescent="0.35">
      <c r="A7708" t="s">
        <v>6907</v>
      </c>
      <c r="B7708" t="s">
        <v>9307</v>
      </c>
      <c r="C7708" t="s">
        <v>619</v>
      </c>
      <c r="D7708" t="s">
        <v>573</v>
      </c>
      <c r="E7708" t="s">
        <v>296</v>
      </c>
      <c r="F7708" t="b">
        <v>0</v>
      </c>
      <c r="G7708" t="s">
        <v>68</v>
      </c>
      <c r="H7708" s="1">
        <v>45807.961111111108</v>
      </c>
      <c r="I7708" t="b">
        <v>0</v>
      </c>
      <c r="J7708" t="b">
        <v>1</v>
      </c>
      <c r="K7708" t="s">
        <v>31</v>
      </c>
      <c r="L7708" t="s">
        <v>32</v>
      </c>
      <c r="N7708">
        <v>62.560001373291023</v>
      </c>
      <c r="O7708" t="s">
        <v>725</v>
      </c>
      <c r="P7708" t="s">
        <v>9308</v>
      </c>
    </row>
    <row r="7709" spans="1:16" x14ac:dyDescent="0.35">
      <c r="A7709" t="s">
        <v>6907</v>
      </c>
      <c r="B7709" t="s">
        <v>10391</v>
      </c>
      <c r="C7709" t="s">
        <v>142</v>
      </c>
      <c r="D7709" t="s">
        <v>110</v>
      </c>
      <c r="E7709" t="s">
        <v>20</v>
      </c>
      <c r="F7709" t="b">
        <v>0</v>
      </c>
      <c r="G7709" t="s">
        <v>47</v>
      </c>
      <c r="H7709" s="1">
        <v>45808.002303240741</v>
      </c>
      <c r="I7709" t="b">
        <v>0</v>
      </c>
      <c r="J7709" t="b">
        <v>1</v>
      </c>
      <c r="K7709" t="s">
        <v>31</v>
      </c>
      <c r="L7709" t="s">
        <v>22</v>
      </c>
      <c r="M7709">
        <v>119520</v>
      </c>
      <c r="O7709" t="s">
        <v>10392</v>
      </c>
      <c r="P7709" t="s">
        <v>10393</v>
      </c>
    </row>
    <row r="7710" spans="1:16" x14ac:dyDescent="0.35">
      <c r="A7710" t="s">
        <v>6907</v>
      </c>
      <c r="B7710" t="s">
        <v>7415</v>
      </c>
      <c r="C7710" t="s">
        <v>10394</v>
      </c>
      <c r="D7710" t="s">
        <v>36</v>
      </c>
      <c r="E7710" t="s">
        <v>20</v>
      </c>
      <c r="F7710" t="b">
        <v>0</v>
      </c>
      <c r="G7710" t="s">
        <v>171</v>
      </c>
      <c r="H7710" s="1">
        <v>45808.030219907407</v>
      </c>
      <c r="I7710" t="b">
        <v>0</v>
      </c>
      <c r="J7710" t="b">
        <v>0</v>
      </c>
      <c r="K7710" t="s">
        <v>31</v>
      </c>
      <c r="L7710" t="s">
        <v>32</v>
      </c>
      <c r="N7710">
        <v>55</v>
      </c>
      <c r="O7710" t="s">
        <v>10367</v>
      </c>
      <c r="P7710" t="s">
        <v>10368</v>
      </c>
    </row>
    <row r="7711" spans="1:16" x14ac:dyDescent="0.35">
      <c r="A7711" t="s">
        <v>6907</v>
      </c>
      <c r="B7711" t="s">
        <v>10395</v>
      </c>
      <c r="C7711" t="s">
        <v>3949</v>
      </c>
      <c r="D7711" t="s">
        <v>36</v>
      </c>
      <c r="E7711" t="s">
        <v>20</v>
      </c>
      <c r="F7711" t="b">
        <v>0</v>
      </c>
      <c r="G7711" t="s">
        <v>52</v>
      </c>
      <c r="H7711" s="1">
        <v>45808.043726851851</v>
      </c>
      <c r="I7711" t="b">
        <v>0</v>
      </c>
      <c r="J7711" t="b">
        <v>1</v>
      </c>
      <c r="K7711" t="s">
        <v>31</v>
      </c>
      <c r="L7711" t="s">
        <v>22</v>
      </c>
      <c r="M7711">
        <v>162500</v>
      </c>
      <c r="O7711" t="s">
        <v>10396</v>
      </c>
      <c r="P7711" t="s">
        <v>10397</v>
      </c>
    </row>
    <row r="7712" spans="1:16" x14ac:dyDescent="0.35">
      <c r="A7712" t="s">
        <v>6907</v>
      </c>
      <c r="B7712" t="s">
        <v>10391</v>
      </c>
      <c r="C7712" t="s">
        <v>142</v>
      </c>
      <c r="D7712" t="s">
        <v>36</v>
      </c>
      <c r="E7712" t="s">
        <v>20</v>
      </c>
      <c r="F7712" t="b">
        <v>0</v>
      </c>
      <c r="G7712" t="s">
        <v>52</v>
      </c>
      <c r="H7712" s="1">
        <v>45808.085451388892</v>
      </c>
      <c r="I7712" t="b">
        <v>0</v>
      </c>
      <c r="J7712" t="b">
        <v>1</v>
      </c>
      <c r="K7712" t="s">
        <v>31</v>
      </c>
      <c r="L7712" t="s">
        <v>22</v>
      </c>
      <c r="M7712">
        <v>119520</v>
      </c>
      <c r="O7712" t="s">
        <v>10398</v>
      </c>
      <c r="P7712" t="s">
        <v>10393</v>
      </c>
    </row>
    <row r="7713" spans="1:16" x14ac:dyDescent="0.35">
      <c r="A7713" t="s">
        <v>6907</v>
      </c>
      <c r="B7713" t="s">
        <v>10399</v>
      </c>
      <c r="C7713" t="s">
        <v>146</v>
      </c>
      <c r="D7713" t="s">
        <v>36</v>
      </c>
      <c r="E7713" t="s">
        <v>20</v>
      </c>
      <c r="F7713" t="b">
        <v>0</v>
      </c>
      <c r="G7713" t="s">
        <v>52</v>
      </c>
      <c r="H7713" s="1">
        <v>45808.25141203704</v>
      </c>
      <c r="I7713" t="b">
        <v>0</v>
      </c>
      <c r="J7713" t="b">
        <v>0</v>
      </c>
      <c r="K7713" t="s">
        <v>31</v>
      </c>
      <c r="L7713" t="s">
        <v>22</v>
      </c>
      <c r="M7713">
        <v>315500</v>
      </c>
      <c r="O7713" t="s">
        <v>1739</v>
      </c>
      <c r="P7713" t="s">
        <v>10400</v>
      </c>
    </row>
    <row r="7714" spans="1:16" x14ac:dyDescent="0.35">
      <c r="A7714" t="s">
        <v>6907</v>
      </c>
      <c r="B7714" t="s">
        <v>10401</v>
      </c>
      <c r="C7714" t="s">
        <v>182</v>
      </c>
      <c r="D7714" t="s">
        <v>36</v>
      </c>
      <c r="E7714" t="s">
        <v>20</v>
      </c>
      <c r="F7714" t="b">
        <v>0</v>
      </c>
      <c r="G7714" t="s">
        <v>52</v>
      </c>
      <c r="H7714" s="1">
        <v>45808.251481481479</v>
      </c>
      <c r="I7714" t="b">
        <v>1</v>
      </c>
      <c r="J7714" t="b">
        <v>1</v>
      </c>
      <c r="K7714" t="s">
        <v>31</v>
      </c>
      <c r="L7714" t="s">
        <v>22</v>
      </c>
      <c r="M7714">
        <v>145000</v>
      </c>
      <c r="O7714" t="s">
        <v>10402</v>
      </c>
      <c r="P7714" t="s">
        <v>10403</v>
      </c>
    </row>
    <row r="7715" spans="1:16" x14ac:dyDescent="0.35">
      <c r="A7715" t="s">
        <v>6907</v>
      </c>
      <c r="B7715" t="s">
        <v>10395</v>
      </c>
      <c r="C7715" t="s">
        <v>994</v>
      </c>
      <c r="D7715" t="s">
        <v>29</v>
      </c>
      <c r="E7715" t="s">
        <v>20</v>
      </c>
      <c r="F7715" t="b">
        <v>0</v>
      </c>
      <c r="G7715" t="s">
        <v>994</v>
      </c>
      <c r="H7715" s="1">
        <v>45808.26158564815</v>
      </c>
      <c r="I7715" t="b">
        <v>1</v>
      </c>
      <c r="J7715" t="b">
        <v>0</v>
      </c>
      <c r="K7715" t="s">
        <v>994</v>
      </c>
      <c r="L7715" t="s">
        <v>22</v>
      </c>
      <c r="M7715">
        <v>162500</v>
      </c>
      <c r="O7715" t="s">
        <v>8611</v>
      </c>
      <c r="P7715" t="s">
        <v>8612</v>
      </c>
    </row>
    <row r="7716" spans="1:16" x14ac:dyDescent="0.35">
      <c r="A7716" t="s">
        <v>6907</v>
      </c>
      <c r="B7716" t="s">
        <v>10404</v>
      </c>
      <c r="C7716" t="s">
        <v>18</v>
      </c>
      <c r="D7716" t="s">
        <v>36</v>
      </c>
      <c r="E7716" t="s">
        <v>20</v>
      </c>
      <c r="F7716" t="b">
        <v>1</v>
      </c>
      <c r="G7716" t="s">
        <v>52</v>
      </c>
      <c r="H7716" s="1">
        <v>45808.293113425927</v>
      </c>
      <c r="I7716" t="b">
        <v>0</v>
      </c>
      <c r="J7716" t="b">
        <v>1</v>
      </c>
      <c r="K7716" t="s">
        <v>31</v>
      </c>
      <c r="L7716" t="s">
        <v>32</v>
      </c>
      <c r="N7716">
        <v>67.5</v>
      </c>
      <c r="O7716" t="s">
        <v>2096</v>
      </c>
      <c r="P7716" t="s">
        <v>10405</v>
      </c>
    </row>
    <row r="7717" spans="1:16" x14ac:dyDescent="0.35">
      <c r="A7717" t="s">
        <v>6907</v>
      </c>
      <c r="B7717" t="s">
        <v>6907</v>
      </c>
      <c r="C7717" t="s">
        <v>8443</v>
      </c>
      <c r="D7717" t="s">
        <v>573</v>
      </c>
      <c r="E7717" t="s">
        <v>20</v>
      </c>
      <c r="F7717" t="b">
        <v>0</v>
      </c>
      <c r="G7717" t="s">
        <v>52</v>
      </c>
      <c r="H7717" s="1">
        <v>45808.334849537037</v>
      </c>
      <c r="I7717" t="b">
        <v>0</v>
      </c>
      <c r="J7717" t="b">
        <v>1</v>
      </c>
      <c r="K7717" t="s">
        <v>31</v>
      </c>
      <c r="L7717" t="s">
        <v>32</v>
      </c>
      <c r="N7717">
        <v>45.745002746582031</v>
      </c>
      <c r="O7717" t="s">
        <v>10406</v>
      </c>
      <c r="P7717" t="s">
        <v>10407</v>
      </c>
    </row>
    <row r="7718" spans="1:16" x14ac:dyDescent="0.35">
      <c r="A7718" t="s">
        <v>6907</v>
      </c>
      <c r="B7718" t="s">
        <v>10408</v>
      </c>
      <c r="C7718" t="s">
        <v>8195</v>
      </c>
      <c r="D7718" t="s">
        <v>8834</v>
      </c>
      <c r="E7718" t="s">
        <v>20</v>
      </c>
      <c r="F7718" t="b">
        <v>0</v>
      </c>
      <c r="G7718" t="s">
        <v>47</v>
      </c>
      <c r="H7718" s="1">
        <v>45808.376701388886</v>
      </c>
      <c r="I7718" t="b">
        <v>1</v>
      </c>
      <c r="J7718" t="b">
        <v>1</v>
      </c>
      <c r="K7718" t="s">
        <v>31</v>
      </c>
      <c r="L7718" t="s">
        <v>22</v>
      </c>
      <c r="M7718">
        <v>135000</v>
      </c>
      <c r="O7718" t="s">
        <v>10409</v>
      </c>
      <c r="P7718" t="s">
        <v>10372</v>
      </c>
    </row>
    <row r="7719" spans="1:16" x14ac:dyDescent="0.35">
      <c r="A7719" t="s">
        <v>6907</v>
      </c>
      <c r="B7719" t="s">
        <v>6907</v>
      </c>
      <c r="C7719" t="s">
        <v>6425</v>
      </c>
      <c r="D7719" t="s">
        <v>36</v>
      </c>
      <c r="E7719" t="s">
        <v>20</v>
      </c>
      <c r="F7719" t="b">
        <v>0</v>
      </c>
      <c r="G7719" t="s">
        <v>43</v>
      </c>
      <c r="H7719" s="1">
        <v>45808.502002314817</v>
      </c>
      <c r="I7719" t="b">
        <v>0</v>
      </c>
      <c r="J7719" t="b">
        <v>1</v>
      </c>
      <c r="K7719" t="s">
        <v>31</v>
      </c>
      <c r="L7719" t="s">
        <v>22</v>
      </c>
      <c r="M7719">
        <v>163409.5</v>
      </c>
      <c r="O7719" t="s">
        <v>209</v>
      </c>
      <c r="P7719" t="s">
        <v>10358</v>
      </c>
    </row>
    <row r="7720" spans="1:16" x14ac:dyDescent="0.35">
      <c r="A7720" t="s">
        <v>6907</v>
      </c>
      <c r="B7720" t="s">
        <v>10410</v>
      </c>
      <c r="C7720" t="s">
        <v>879</v>
      </c>
      <c r="D7720" t="s">
        <v>36</v>
      </c>
      <c r="E7720" t="s">
        <v>204</v>
      </c>
      <c r="F7720" t="b">
        <v>0</v>
      </c>
      <c r="G7720" t="s">
        <v>30</v>
      </c>
      <c r="H7720" s="1">
        <v>45808.502453703702</v>
      </c>
      <c r="I7720" t="b">
        <v>0</v>
      </c>
      <c r="J7720" t="b">
        <v>1</v>
      </c>
      <c r="K7720" t="s">
        <v>31</v>
      </c>
      <c r="L7720" t="s">
        <v>32</v>
      </c>
      <c r="N7720">
        <v>39.5</v>
      </c>
      <c r="O7720" t="s">
        <v>209</v>
      </c>
      <c r="P7720" t="s">
        <v>10411</v>
      </c>
    </row>
    <row r="7721" spans="1:16" x14ac:dyDescent="0.35">
      <c r="A7721" t="s">
        <v>6907</v>
      </c>
      <c r="B7721" t="s">
        <v>10410</v>
      </c>
      <c r="C7721" t="s">
        <v>2224</v>
      </c>
      <c r="D7721" t="s">
        <v>36</v>
      </c>
      <c r="E7721" t="s">
        <v>204</v>
      </c>
      <c r="F7721" t="b">
        <v>0</v>
      </c>
      <c r="G7721" t="s">
        <v>171</v>
      </c>
      <c r="H7721" s="1">
        <v>45808.518634259257</v>
      </c>
      <c r="I7721" t="b">
        <v>0</v>
      </c>
      <c r="J7721" t="b">
        <v>1</v>
      </c>
      <c r="K7721" t="s">
        <v>31</v>
      </c>
      <c r="L7721" t="s">
        <v>32</v>
      </c>
      <c r="N7721">
        <v>39.5</v>
      </c>
      <c r="O7721" t="s">
        <v>209</v>
      </c>
      <c r="P7721" t="s">
        <v>10411</v>
      </c>
    </row>
    <row r="7722" spans="1:16" x14ac:dyDescent="0.35">
      <c r="A7722" t="s">
        <v>6907</v>
      </c>
      <c r="B7722" t="s">
        <v>10410</v>
      </c>
      <c r="C7722" t="s">
        <v>1336</v>
      </c>
      <c r="D7722" t="s">
        <v>36</v>
      </c>
      <c r="E7722" t="s">
        <v>204</v>
      </c>
      <c r="F7722" t="b">
        <v>0</v>
      </c>
      <c r="G7722" t="s">
        <v>171</v>
      </c>
      <c r="H7722" s="1">
        <v>45808.51866898148</v>
      </c>
      <c r="I7722" t="b">
        <v>0</v>
      </c>
      <c r="J7722" t="b">
        <v>1</v>
      </c>
      <c r="K7722" t="s">
        <v>31</v>
      </c>
      <c r="L7722" t="s">
        <v>32</v>
      </c>
      <c r="N7722">
        <v>39.5</v>
      </c>
      <c r="O7722" t="s">
        <v>209</v>
      </c>
      <c r="P7722" t="s">
        <v>10411</v>
      </c>
    </row>
    <row r="7723" spans="1:16" x14ac:dyDescent="0.35">
      <c r="A7723" t="s">
        <v>6907</v>
      </c>
      <c r="B7723" t="s">
        <v>7714</v>
      </c>
      <c r="C7723" t="s">
        <v>5074</v>
      </c>
      <c r="D7723" t="s">
        <v>443</v>
      </c>
      <c r="E7723" t="s">
        <v>20</v>
      </c>
      <c r="F7723" t="b">
        <v>0</v>
      </c>
      <c r="G7723" t="s">
        <v>52</v>
      </c>
      <c r="H7723" s="1">
        <v>45808.543009259258</v>
      </c>
      <c r="I7723" t="b">
        <v>1</v>
      </c>
      <c r="J7723" t="b">
        <v>1</v>
      </c>
      <c r="K7723" t="s">
        <v>31</v>
      </c>
      <c r="L7723" t="s">
        <v>22</v>
      </c>
      <c r="M7723">
        <v>105000</v>
      </c>
      <c r="O7723" t="s">
        <v>33</v>
      </c>
      <c r="P7723" t="s">
        <v>10412</v>
      </c>
    </row>
    <row r="7724" spans="1:16" x14ac:dyDescent="0.35">
      <c r="A7724" t="s">
        <v>6907</v>
      </c>
      <c r="B7724" t="s">
        <v>9067</v>
      </c>
      <c r="C7724" t="s">
        <v>628</v>
      </c>
      <c r="D7724" t="s">
        <v>36</v>
      </c>
      <c r="E7724" t="s">
        <v>20</v>
      </c>
      <c r="F7724" t="b">
        <v>0</v>
      </c>
      <c r="G7724" t="s">
        <v>52</v>
      </c>
      <c r="H7724" s="1">
        <v>45808.543043981481</v>
      </c>
      <c r="I7724" t="b">
        <v>0</v>
      </c>
      <c r="J7724" t="b">
        <v>1</v>
      </c>
      <c r="K7724" t="s">
        <v>31</v>
      </c>
      <c r="L7724" t="s">
        <v>22</v>
      </c>
      <c r="M7724">
        <v>138100</v>
      </c>
      <c r="O7724" t="s">
        <v>53</v>
      </c>
      <c r="P7724" t="s">
        <v>9068</v>
      </c>
    </row>
    <row r="7725" spans="1:16" x14ac:dyDescent="0.35">
      <c r="A7725" t="s">
        <v>6907</v>
      </c>
      <c r="B7725" t="s">
        <v>10413</v>
      </c>
      <c r="C7725" t="s">
        <v>154</v>
      </c>
      <c r="D7725" t="s">
        <v>443</v>
      </c>
      <c r="E7725" t="s">
        <v>20</v>
      </c>
      <c r="F7725" t="b">
        <v>0</v>
      </c>
      <c r="G7725" t="s">
        <v>47</v>
      </c>
      <c r="H7725" s="1">
        <v>45808.543391203697</v>
      </c>
      <c r="I7725" t="b">
        <v>0</v>
      </c>
      <c r="J7725" t="b">
        <v>0</v>
      </c>
      <c r="K7725" t="s">
        <v>31</v>
      </c>
      <c r="L7725" t="s">
        <v>22</v>
      </c>
      <c r="M7725">
        <v>125000</v>
      </c>
      <c r="O7725" t="s">
        <v>10414</v>
      </c>
      <c r="P7725" t="s">
        <v>10415</v>
      </c>
    </row>
    <row r="7726" spans="1:16" x14ac:dyDescent="0.35">
      <c r="A7726" t="s">
        <v>6907</v>
      </c>
      <c r="B7726" t="s">
        <v>10416</v>
      </c>
      <c r="C7726" t="s">
        <v>3112</v>
      </c>
      <c r="D7726" t="s">
        <v>573</v>
      </c>
      <c r="E7726" t="s">
        <v>20</v>
      </c>
      <c r="F7726" t="b">
        <v>0</v>
      </c>
      <c r="G7726" t="s">
        <v>52</v>
      </c>
      <c r="H7726" s="1">
        <v>45808.584780092591</v>
      </c>
      <c r="I7726" t="b">
        <v>0</v>
      </c>
      <c r="J7726" t="b">
        <v>0</v>
      </c>
      <c r="K7726" t="s">
        <v>31</v>
      </c>
      <c r="L7726" t="s">
        <v>32</v>
      </c>
      <c r="N7726">
        <v>45.654998779296882</v>
      </c>
      <c r="O7726" t="s">
        <v>3614</v>
      </c>
      <c r="P7726" t="s">
        <v>10417</v>
      </c>
    </row>
    <row r="7727" spans="1:16" x14ac:dyDescent="0.35">
      <c r="A7727" t="s">
        <v>6907</v>
      </c>
      <c r="B7727" t="s">
        <v>7242</v>
      </c>
      <c r="C7727" t="s">
        <v>628</v>
      </c>
      <c r="D7727" t="s">
        <v>36</v>
      </c>
      <c r="E7727" t="s">
        <v>20</v>
      </c>
      <c r="F7727" t="b">
        <v>0</v>
      </c>
      <c r="G7727" t="s">
        <v>52</v>
      </c>
      <c r="H7727" s="1">
        <v>45808.58488425926</v>
      </c>
      <c r="I7727" t="b">
        <v>0</v>
      </c>
      <c r="J7727" t="b">
        <v>1</v>
      </c>
      <c r="K7727" t="s">
        <v>31</v>
      </c>
      <c r="L7727" t="s">
        <v>22</v>
      </c>
      <c r="M7727">
        <v>162500</v>
      </c>
      <c r="O7727" t="s">
        <v>53</v>
      </c>
      <c r="P7727" t="s">
        <v>7138</v>
      </c>
    </row>
    <row r="7728" spans="1:16" x14ac:dyDescent="0.35">
      <c r="A7728" t="s">
        <v>6907</v>
      </c>
      <c r="B7728" t="s">
        <v>6967</v>
      </c>
      <c r="C7728" t="s">
        <v>10261</v>
      </c>
      <c r="D7728" t="s">
        <v>36</v>
      </c>
      <c r="E7728" t="s">
        <v>20</v>
      </c>
      <c r="F7728" t="b">
        <v>0</v>
      </c>
      <c r="G7728" t="s">
        <v>52</v>
      </c>
      <c r="H7728" s="1">
        <v>45808.668009259258</v>
      </c>
      <c r="I7728" t="b">
        <v>0</v>
      </c>
      <c r="J7728" t="b">
        <v>1</v>
      </c>
      <c r="K7728" t="s">
        <v>31</v>
      </c>
      <c r="L7728" t="s">
        <v>32</v>
      </c>
      <c r="N7728">
        <v>67</v>
      </c>
      <c r="O7728" t="s">
        <v>194</v>
      </c>
      <c r="P7728" t="s">
        <v>10263</v>
      </c>
    </row>
    <row r="7729" spans="1:16" x14ac:dyDescent="0.35">
      <c r="A7729" t="s">
        <v>6907</v>
      </c>
      <c r="B7729" t="s">
        <v>7131</v>
      </c>
      <c r="C7729" t="s">
        <v>2373</v>
      </c>
      <c r="D7729" t="s">
        <v>4006</v>
      </c>
      <c r="E7729" t="s">
        <v>20</v>
      </c>
      <c r="F7729" t="b">
        <v>0</v>
      </c>
      <c r="G7729" t="s">
        <v>43</v>
      </c>
      <c r="H7729" s="1">
        <v>45808.668668981481</v>
      </c>
      <c r="I7729" t="b">
        <v>0</v>
      </c>
      <c r="J7729" t="b">
        <v>1</v>
      </c>
      <c r="K7729" t="s">
        <v>31</v>
      </c>
      <c r="L7729" t="s">
        <v>22</v>
      </c>
      <c r="M7729">
        <v>120000</v>
      </c>
      <c r="O7729" t="s">
        <v>10418</v>
      </c>
      <c r="P7729" t="s">
        <v>10419</v>
      </c>
    </row>
    <row r="7730" spans="1:16" x14ac:dyDescent="0.35">
      <c r="A7730" t="s">
        <v>6907</v>
      </c>
      <c r="B7730" t="s">
        <v>8194</v>
      </c>
      <c r="C7730" t="s">
        <v>8195</v>
      </c>
      <c r="D7730" t="s">
        <v>36</v>
      </c>
      <c r="E7730" t="s">
        <v>20</v>
      </c>
      <c r="F7730" t="b">
        <v>0</v>
      </c>
      <c r="G7730" t="s">
        <v>171</v>
      </c>
      <c r="H7730" s="1">
        <v>45808.726863425924</v>
      </c>
      <c r="I7730" t="b">
        <v>0</v>
      </c>
      <c r="J7730" t="b">
        <v>1</v>
      </c>
      <c r="K7730" t="s">
        <v>31</v>
      </c>
      <c r="L7730" t="s">
        <v>22</v>
      </c>
      <c r="M7730">
        <v>127500</v>
      </c>
      <c r="O7730" t="s">
        <v>1306</v>
      </c>
      <c r="P7730" t="s">
        <v>8196</v>
      </c>
    </row>
    <row r="7731" spans="1:16" x14ac:dyDescent="0.35">
      <c r="A7731" t="s">
        <v>6907</v>
      </c>
      <c r="B7731" t="s">
        <v>10420</v>
      </c>
      <c r="C7731" t="s">
        <v>8497</v>
      </c>
      <c r="D7731" t="s">
        <v>573</v>
      </c>
      <c r="E7731" t="s">
        <v>20</v>
      </c>
      <c r="F7731" t="b">
        <v>0</v>
      </c>
      <c r="G7731" t="s">
        <v>52</v>
      </c>
      <c r="H7731" s="1">
        <v>45808.83488425926</v>
      </c>
      <c r="I7731" t="b">
        <v>0</v>
      </c>
      <c r="J7731" t="b">
        <v>1</v>
      </c>
      <c r="K7731" t="s">
        <v>31</v>
      </c>
      <c r="L7731" t="s">
        <v>32</v>
      </c>
      <c r="N7731">
        <v>56.145000457763672</v>
      </c>
      <c r="O7731" t="s">
        <v>1324</v>
      </c>
      <c r="P7731" t="s">
        <v>7830</v>
      </c>
    </row>
    <row r="7732" spans="1:16" x14ac:dyDescent="0.35">
      <c r="A7732" t="s">
        <v>6907</v>
      </c>
      <c r="B7732" t="s">
        <v>8047</v>
      </c>
      <c r="C7732" t="s">
        <v>563</v>
      </c>
      <c r="D7732" t="s">
        <v>36</v>
      </c>
      <c r="E7732" t="s">
        <v>20</v>
      </c>
      <c r="F7732" t="b">
        <v>0</v>
      </c>
      <c r="G7732" t="s">
        <v>52</v>
      </c>
      <c r="H7732" s="1">
        <v>45809.000173611108</v>
      </c>
      <c r="I7732" t="b">
        <v>0</v>
      </c>
      <c r="J7732" t="b">
        <v>0</v>
      </c>
      <c r="K7732" t="s">
        <v>31</v>
      </c>
      <c r="L7732" t="s">
        <v>22</v>
      </c>
      <c r="M7732">
        <v>82850</v>
      </c>
      <c r="O7732" t="s">
        <v>209</v>
      </c>
      <c r="P7732" t="s">
        <v>8048</v>
      </c>
    </row>
    <row r="7733" spans="1:16" x14ac:dyDescent="0.35">
      <c r="A7733" t="s">
        <v>6907</v>
      </c>
      <c r="B7733" t="s">
        <v>10421</v>
      </c>
      <c r="C7733" t="s">
        <v>10422</v>
      </c>
      <c r="D7733" t="s">
        <v>17445</v>
      </c>
      <c r="E7733" t="s">
        <v>20</v>
      </c>
      <c r="F7733" t="b">
        <v>0</v>
      </c>
      <c r="G7733" t="s">
        <v>52</v>
      </c>
      <c r="H7733" s="1">
        <v>45809.001423611109</v>
      </c>
      <c r="I7733" t="b">
        <v>0</v>
      </c>
      <c r="J7733" t="b">
        <v>1</v>
      </c>
      <c r="K7733" t="s">
        <v>31</v>
      </c>
      <c r="L7733" t="s">
        <v>22</v>
      </c>
      <c r="M7733">
        <v>132500</v>
      </c>
      <c r="O7733" t="s">
        <v>10423</v>
      </c>
      <c r="P7733" t="s">
        <v>10424</v>
      </c>
    </row>
    <row r="7734" spans="1:16" x14ac:dyDescent="0.35">
      <c r="A7734" t="s">
        <v>6907</v>
      </c>
      <c r="B7734" t="s">
        <v>10410</v>
      </c>
      <c r="C7734" t="s">
        <v>10425</v>
      </c>
      <c r="D7734" t="s">
        <v>36</v>
      </c>
      <c r="E7734" t="s">
        <v>204</v>
      </c>
      <c r="F7734" t="b">
        <v>0</v>
      </c>
      <c r="G7734" t="s">
        <v>52</v>
      </c>
      <c r="H7734" s="1">
        <v>45809.001585648148</v>
      </c>
      <c r="I7734" t="b">
        <v>0</v>
      </c>
      <c r="J7734" t="b">
        <v>1</v>
      </c>
      <c r="K7734" t="s">
        <v>31</v>
      </c>
      <c r="L7734" t="s">
        <v>32</v>
      </c>
      <c r="N7734">
        <v>39.5</v>
      </c>
      <c r="O7734" t="s">
        <v>209</v>
      </c>
      <c r="P7734" t="s">
        <v>10411</v>
      </c>
    </row>
    <row r="7735" spans="1:16" x14ac:dyDescent="0.35">
      <c r="A7735" t="s">
        <v>6907</v>
      </c>
      <c r="B7735" t="s">
        <v>8895</v>
      </c>
      <c r="C7735" t="s">
        <v>56</v>
      </c>
      <c r="D7735" t="s">
        <v>36</v>
      </c>
      <c r="F7735" t="b">
        <v>0</v>
      </c>
      <c r="G7735" t="s">
        <v>52</v>
      </c>
      <c r="H7735" s="1">
        <v>45809.001585648148</v>
      </c>
      <c r="I7735" t="b">
        <v>1</v>
      </c>
      <c r="J7735" t="b">
        <v>1</v>
      </c>
      <c r="K7735" t="s">
        <v>31</v>
      </c>
      <c r="L7735" t="s">
        <v>32</v>
      </c>
      <c r="N7735">
        <v>57.5</v>
      </c>
      <c r="O7735" t="s">
        <v>209</v>
      </c>
      <c r="P7735" t="s">
        <v>10426</v>
      </c>
    </row>
    <row r="7736" spans="1:16" x14ac:dyDescent="0.35">
      <c r="A7736" t="s">
        <v>6907</v>
      </c>
      <c r="B7736" t="s">
        <v>10427</v>
      </c>
      <c r="C7736" t="s">
        <v>2659</v>
      </c>
      <c r="D7736" t="s">
        <v>443</v>
      </c>
      <c r="E7736" t="s">
        <v>20</v>
      </c>
      <c r="F7736" t="b">
        <v>0</v>
      </c>
      <c r="G7736" t="s">
        <v>52</v>
      </c>
      <c r="H7736" s="1">
        <v>45809.252002314817</v>
      </c>
      <c r="I7736" t="b">
        <v>0</v>
      </c>
      <c r="J7736" t="b">
        <v>1</v>
      </c>
      <c r="K7736" t="s">
        <v>31</v>
      </c>
      <c r="L7736" t="s">
        <v>22</v>
      </c>
      <c r="M7736">
        <v>213500</v>
      </c>
      <c r="O7736" t="s">
        <v>940</v>
      </c>
      <c r="P7736" t="s">
        <v>10428</v>
      </c>
    </row>
    <row r="7737" spans="1:16" x14ac:dyDescent="0.35">
      <c r="A7737" t="s">
        <v>6907</v>
      </c>
      <c r="B7737" t="s">
        <v>7505</v>
      </c>
      <c r="C7737" t="s">
        <v>1176</v>
      </c>
      <c r="D7737" t="s">
        <v>573</v>
      </c>
      <c r="E7737" t="s">
        <v>20</v>
      </c>
      <c r="F7737" t="b">
        <v>0</v>
      </c>
      <c r="G7737" t="s">
        <v>43</v>
      </c>
      <c r="H7737" s="1">
        <v>45809.3359375</v>
      </c>
      <c r="I7737" t="b">
        <v>0</v>
      </c>
      <c r="J7737" t="b">
        <v>0</v>
      </c>
      <c r="K7737" t="s">
        <v>31</v>
      </c>
      <c r="L7737" t="s">
        <v>32</v>
      </c>
      <c r="N7737">
        <v>50.669998168945313</v>
      </c>
      <c r="O7737" t="s">
        <v>1721</v>
      </c>
      <c r="P7737" t="s">
        <v>8387</v>
      </c>
    </row>
    <row r="7738" spans="1:16" x14ac:dyDescent="0.35">
      <c r="A7738" t="s">
        <v>6907</v>
      </c>
      <c r="B7738" t="s">
        <v>8178</v>
      </c>
      <c r="C7738" t="s">
        <v>2224</v>
      </c>
      <c r="D7738" t="s">
        <v>36</v>
      </c>
      <c r="E7738" t="s">
        <v>20</v>
      </c>
      <c r="F7738" t="b">
        <v>0</v>
      </c>
      <c r="G7738" t="s">
        <v>52</v>
      </c>
      <c r="H7738" s="1">
        <v>45809.501863425918</v>
      </c>
      <c r="I7738" t="b">
        <v>0</v>
      </c>
      <c r="J7738" t="b">
        <v>0</v>
      </c>
      <c r="K7738" t="s">
        <v>31</v>
      </c>
      <c r="L7738" t="s">
        <v>22</v>
      </c>
      <c r="M7738">
        <v>207500</v>
      </c>
      <c r="O7738" t="s">
        <v>209</v>
      </c>
      <c r="P7738" t="s">
        <v>8179</v>
      </c>
    </row>
    <row r="7739" spans="1:16" x14ac:dyDescent="0.35">
      <c r="A7739" t="s">
        <v>6907</v>
      </c>
      <c r="B7739" t="s">
        <v>8968</v>
      </c>
      <c r="C7739" t="s">
        <v>154</v>
      </c>
      <c r="D7739" t="s">
        <v>36</v>
      </c>
      <c r="E7739" t="s">
        <v>20</v>
      </c>
      <c r="F7739" t="b">
        <v>0</v>
      </c>
      <c r="G7739" t="s">
        <v>68</v>
      </c>
      <c r="H7739" s="1">
        <v>45809.502754629633</v>
      </c>
      <c r="I7739" t="b">
        <v>0</v>
      </c>
      <c r="J7739" t="b">
        <v>1</v>
      </c>
      <c r="K7739" t="s">
        <v>31</v>
      </c>
      <c r="L7739" t="s">
        <v>22</v>
      </c>
      <c r="M7739">
        <v>128500</v>
      </c>
      <c r="O7739" t="s">
        <v>209</v>
      </c>
      <c r="P7739" t="s">
        <v>10429</v>
      </c>
    </row>
    <row r="7740" spans="1:16" x14ac:dyDescent="0.35">
      <c r="A7740" t="s">
        <v>6907</v>
      </c>
      <c r="B7740" t="s">
        <v>10430</v>
      </c>
      <c r="C7740" t="s">
        <v>805</v>
      </c>
      <c r="D7740" t="s">
        <v>573</v>
      </c>
      <c r="E7740" t="s">
        <v>20</v>
      </c>
      <c r="F7740" t="b">
        <v>0</v>
      </c>
      <c r="G7740" t="s">
        <v>52</v>
      </c>
      <c r="H7740" s="1">
        <v>45809.835335648153</v>
      </c>
      <c r="I7740" t="b">
        <v>0</v>
      </c>
      <c r="J7740" t="b">
        <v>0</v>
      </c>
      <c r="K7740" t="s">
        <v>31</v>
      </c>
      <c r="L7740" t="s">
        <v>32</v>
      </c>
      <c r="N7740">
        <v>44.825000762939453</v>
      </c>
      <c r="O7740" t="s">
        <v>10431</v>
      </c>
      <c r="P7740" t="s">
        <v>10432</v>
      </c>
    </row>
    <row r="7741" spans="1:16" x14ac:dyDescent="0.35">
      <c r="A7741" t="s">
        <v>6907</v>
      </c>
      <c r="B7741" t="s">
        <v>8087</v>
      </c>
      <c r="C7741" t="s">
        <v>154</v>
      </c>
      <c r="D7741" t="s">
        <v>573</v>
      </c>
      <c r="E7741" t="s">
        <v>20</v>
      </c>
      <c r="F7741" t="b">
        <v>0</v>
      </c>
      <c r="G7741" t="s">
        <v>47</v>
      </c>
      <c r="H7741" s="1">
        <v>45809.835636574076</v>
      </c>
      <c r="I7741" t="b">
        <v>1</v>
      </c>
      <c r="J7741" t="b">
        <v>1</v>
      </c>
      <c r="K7741" t="s">
        <v>31</v>
      </c>
      <c r="L7741" t="s">
        <v>32</v>
      </c>
      <c r="N7741">
        <v>54.420001983642578</v>
      </c>
      <c r="O7741" t="s">
        <v>9948</v>
      </c>
      <c r="P7741" t="s">
        <v>9949</v>
      </c>
    </row>
    <row r="7742" spans="1:16" x14ac:dyDescent="0.35">
      <c r="A7742" t="s">
        <v>6907</v>
      </c>
      <c r="B7742" t="s">
        <v>10433</v>
      </c>
      <c r="C7742" t="s">
        <v>7314</v>
      </c>
      <c r="D7742" t="s">
        <v>36</v>
      </c>
      <c r="E7742" t="s">
        <v>20</v>
      </c>
      <c r="F7742" t="b">
        <v>0</v>
      </c>
      <c r="G7742" t="s">
        <v>52</v>
      </c>
      <c r="H7742" s="1">
        <v>45810.002141203702</v>
      </c>
      <c r="I7742" t="b">
        <v>0</v>
      </c>
      <c r="J7742" t="b">
        <v>1</v>
      </c>
      <c r="K7742" t="s">
        <v>31</v>
      </c>
      <c r="L7742" t="s">
        <v>22</v>
      </c>
      <c r="M7742">
        <v>64531.5</v>
      </c>
      <c r="O7742" t="s">
        <v>209</v>
      </c>
      <c r="P7742" t="s">
        <v>10434</v>
      </c>
    </row>
    <row r="7743" spans="1:16" x14ac:dyDescent="0.35">
      <c r="A7743" t="s">
        <v>6907</v>
      </c>
      <c r="B7743" t="s">
        <v>10435</v>
      </c>
      <c r="C7743" t="s">
        <v>18</v>
      </c>
      <c r="D7743" t="s">
        <v>6984</v>
      </c>
      <c r="E7743" t="s">
        <v>91</v>
      </c>
      <c r="F7743" t="b">
        <v>1</v>
      </c>
      <c r="G7743" t="s">
        <v>47</v>
      </c>
      <c r="H7743" s="1">
        <v>45810.043865740743</v>
      </c>
      <c r="I7743" t="b">
        <v>1</v>
      </c>
      <c r="J7743" t="b">
        <v>0</v>
      </c>
      <c r="K7743" t="s">
        <v>31</v>
      </c>
      <c r="L7743" t="s">
        <v>32</v>
      </c>
      <c r="N7743">
        <v>40</v>
      </c>
      <c r="O7743" t="s">
        <v>6984</v>
      </c>
      <c r="P7743" t="s">
        <v>10436</v>
      </c>
    </row>
    <row r="7744" spans="1:16" x14ac:dyDescent="0.35">
      <c r="A7744" t="s">
        <v>6907</v>
      </c>
      <c r="B7744" t="s">
        <v>10437</v>
      </c>
      <c r="C7744" t="s">
        <v>6146</v>
      </c>
      <c r="D7744" t="s">
        <v>573</v>
      </c>
      <c r="E7744" t="s">
        <v>20</v>
      </c>
      <c r="F7744" t="b">
        <v>0</v>
      </c>
      <c r="G7744" t="s">
        <v>47</v>
      </c>
      <c r="H7744" s="1">
        <v>45810.085717592592</v>
      </c>
      <c r="I7744" t="b">
        <v>1</v>
      </c>
      <c r="J7744" t="b">
        <v>1</v>
      </c>
      <c r="K7744" t="s">
        <v>31</v>
      </c>
      <c r="L7744" t="s">
        <v>32</v>
      </c>
      <c r="N7744">
        <v>46.060001373291023</v>
      </c>
      <c r="O7744" t="s">
        <v>9951</v>
      </c>
      <c r="P7744" t="s">
        <v>10030</v>
      </c>
    </row>
    <row r="7745" spans="1:16" x14ac:dyDescent="0.35">
      <c r="A7745" t="s">
        <v>6907</v>
      </c>
      <c r="B7745" t="s">
        <v>10395</v>
      </c>
      <c r="C7745" t="s">
        <v>1828</v>
      </c>
      <c r="D7745" t="s">
        <v>974</v>
      </c>
      <c r="E7745" t="s">
        <v>20</v>
      </c>
      <c r="F7745" t="b">
        <v>0</v>
      </c>
      <c r="G7745" t="s">
        <v>994</v>
      </c>
      <c r="H7745" s="1">
        <v>45810.261261574073</v>
      </c>
      <c r="I7745" t="b">
        <v>1</v>
      </c>
      <c r="J7745" t="b">
        <v>0</v>
      </c>
      <c r="K7745" t="s">
        <v>994</v>
      </c>
      <c r="L7745" t="s">
        <v>22</v>
      </c>
      <c r="M7745">
        <v>127952</v>
      </c>
      <c r="O7745" t="s">
        <v>10396</v>
      </c>
      <c r="P7745" t="s">
        <v>10397</v>
      </c>
    </row>
    <row r="7746" spans="1:16" x14ac:dyDescent="0.35">
      <c r="A7746" t="s">
        <v>6907</v>
      </c>
      <c r="B7746" t="s">
        <v>10438</v>
      </c>
      <c r="C7746" t="s">
        <v>7117</v>
      </c>
      <c r="D7746" t="s">
        <v>36</v>
      </c>
      <c r="E7746" t="s">
        <v>20</v>
      </c>
      <c r="F7746" t="b">
        <v>0</v>
      </c>
      <c r="G7746" t="s">
        <v>47</v>
      </c>
      <c r="H7746" s="1">
        <v>45810.293645833342</v>
      </c>
      <c r="I7746" t="b">
        <v>0</v>
      </c>
      <c r="J7746" t="b">
        <v>0</v>
      </c>
      <c r="K7746" t="s">
        <v>31</v>
      </c>
      <c r="L7746" t="s">
        <v>22</v>
      </c>
      <c r="M7746">
        <v>117500</v>
      </c>
      <c r="O7746" t="s">
        <v>77</v>
      </c>
      <c r="P7746" t="s">
        <v>10439</v>
      </c>
    </row>
    <row r="7747" spans="1:16" x14ac:dyDescent="0.35">
      <c r="A7747" t="s">
        <v>6907</v>
      </c>
      <c r="B7747" t="s">
        <v>9009</v>
      </c>
      <c r="C7747" t="s">
        <v>142</v>
      </c>
      <c r="D7747" t="s">
        <v>573</v>
      </c>
      <c r="E7747" t="s">
        <v>20</v>
      </c>
      <c r="F7747" t="b">
        <v>0</v>
      </c>
      <c r="G7747" t="s">
        <v>68</v>
      </c>
      <c r="H7747" s="1">
        <v>45810.334641203714</v>
      </c>
      <c r="I7747" t="b">
        <v>1</v>
      </c>
      <c r="J7747" t="b">
        <v>0</v>
      </c>
      <c r="K7747" t="s">
        <v>31</v>
      </c>
      <c r="L7747" t="s">
        <v>32</v>
      </c>
      <c r="N7747">
        <v>50.669998168945313</v>
      </c>
      <c r="O7747" t="s">
        <v>3632</v>
      </c>
      <c r="P7747" t="s">
        <v>8672</v>
      </c>
    </row>
    <row r="7748" spans="1:16" x14ac:dyDescent="0.35">
      <c r="A7748" t="s">
        <v>6907</v>
      </c>
      <c r="B7748" t="s">
        <v>10121</v>
      </c>
      <c r="C7748" t="s">
        <v>9666</v>
      </c>
      <c r="D7748" t="s">
        <v>3130</v>
      </c>
      <c r="E7748" t="s">
        <v>20</v>
      </c>
      <c r="F7748" t="b">
        <v>0</v>
      </c>
      <c r="G7748" t="s">
        <v>52</v>
      </c>
      <c r="H7748" s="1">
        <v>45810.335011574083</v>
      </c>
      <c r="I7748" t="b">
        <v>0</v>
      </c>
      <c r="J7748" t="b">
        <v>1</v>
      </c>
      <c r="K7748" t="s">
        <v>31</v>
      </c>
      <c r="L7748" t="s">
        <v>22</v>
      </c>
      <c r="M7748">
        <v>207000</v>
      </c>
      <c r="O7748" t="s">
        <v>3479</v>
      </c>
      <c r="P7748" t="s">
        <v>6917</v>
      </c>
    </row>
    <row r="7749" spans="1:16" x14ac:dyDescent="0.35">
      <c r="A7749" t="s">
        <v>6907</v>
      </c>
      <c r="B7749" t="s">
        <v>10440</v>
      </c>
      <c r="C7749" t="s">
        <v>5050</v>
      </c>
      <c r="D7749" t="s">
        <v>269</v>
      </c>
      <c r="E7749" t="s">
        <v>20</v>
      </c>
      <c r="F7749" t="b">
        <v>0</v>
      </c>
      <c r="G7749" t="s">
        <v>52</v>
      </c>
      <c r="H7749" s="1">
        <v>45810.376527777778</v>
      </c>
      <c r="I7749" t="b">
        <v>0</v>
      </c>
      <c r="J7749" t="b">
        <v>1</v>
      </c>
      <c r="K7749" t="s">
        <v>31</v>
      </c>
      <c r="L7749" t="s">
        <v>22</v>
      </c>
      <c r="M7749">
        <v>135960</v>
      </c>
      <c r="O7749" t="s">
        <v>426</v>
      </c>
      <c r="P7749" t="s">
        <v>10441</v>
      </c>
    </row>
    <row r="7750" spans="1:16" x14ac:dyDescent="0.35">
      <c r="A7750" t="s">
        <v>6907</v>
      </c>
      <c r="B7750" t="s">
        <v>10442</v>
      </c>
      <c r="C7750" t="s">
        <v>154</v>
      </c>
      <c r="D7750" t="s">
        <v>36</v>
      </c>
      <c r="E7750" t="s">
        <v>20</v>
      </c>
      <c r="F7750" t="b">
        <v>0</v>
      </c>
      <c r="G7750" t="s">
        <v>52</v>
      </c>
      <c r="H7750" s="1">
        <v>45810.459247685183</v>
      </c>
      <c r="I7750" t="b">
        <v>0</v>
      </c>
      <c r="J7750" t="b">
        <v>0</v>
      </c>
      <c r="K7750" t="s">
        <v>31</v>
      </c>
      <c r="L7750" t="s">
        <v>22</v>
      </c>
      <c r="M7750">
        <v>150000</v>
      </c>
      <c r="O7750" t="s">
        <v>10443</v>
      </c>
      <c r="P7750" t="s">
        <v>8943</v>
      </c>
    </row>
    <row r="7751" spans="1:16" x14ac:dyDescent="0.35">
      <c r="A7751" t="s">
        <v>6907</v>
      </c>
      <c r="B7751" t="s">
        <v>8047</v>
      </c>
      <c r="C7751" t="s">
        <v>2852</v>
      </c>
      <c r="D7751" t="s">
        <v>36</v>
      </c>
      <c r="E7751" t="s">
        <v>20</v>
      </c>
      <c r="F7751" t="b">
        <v>0</v>
      </c>
      <c r="G7751" t="s">
        <v>68</v>
      </c>
      <c r="H7751" s="1">
        <v>45810.502766203703</v>
      </c>
      <c r="I7751" t="b">
        <v>0</v>
      </c>
      <c r="J7751" t="b">
        <v>0</v>
      </c>
      <c r="K7751" t="s">
        <v>31</v>
      </c>
      <c r="L7751" t="s">
        <v>22</v>
      </c>
      <c r="M7751">
        <v>82850</v>
      </c>
      <c r="O7751" t="s">
        <v>209</v>
      </c>
      <c r="P7751" t="s">
        <v>8048</v>
      </c>
    </row>
    <row r="7752" spans="1:16" x14ac:dyDescent="0.35">
      <c r="A7752" t="s">
        <v>6907</v>
      </c>
      <c r="B7752" t="s">
        <v>7760</v>
      </c>
      <c r="C7752" t="s">
        <v>6472</v>
      </c>
      <c r="D7752" t="s">
        <v>36</v>
      </c>
      <c r="E7752" t="s">
        <v>20</v>
      </c>
      <c r="F7752" t="b">
        <v>0</v>
      </c>
      <c r="G7752" t="s">
        <v>52</v>
      </c>
      <c r="H7752" s="1">
        <v>45810.543402777781</v>
      </c>
      <c r="I7752" t="b">
        <v>0</v>
      </c>
      <c r="J7752" t="b">
        <v>0</v>
      </c>
      <c r="K7752" t="s">
        <v>31</v>
      </c>
      <c r="L7752" t="s">
        <v>22</v>
      </c>
      <c r="M7752">
        <v>125000</v>
      </c>
      <c r="O7752" t="s">
        <v>10444</v>
      </c>
      <c r="P7752" t="s">
        <v>10445</v>
      </c>
    </row>
    <row r="7753" spans="1:16" x14ac:dyDescent="0.35">
      <c r="A7753" t="s">
        <v>6907</v>
      </c>
      <c r="B7753" t="s">
        <v>9452</v>
      </c>
      <c r="C7753" t="s">
        <v>2224</v>
      </c>
      <c r="D7753" t="s">
        <v>17505</v>
      </c>
      <c r="E7753" t="s">
        <v>20</v>
      </c>
      <c r="F7753" t="b">
        <v>0</v>
      </c>
      <c r="G7753" t="s">
        <v>68</v>
      </c>
      <c r="H7753" s="1">
        <v>45810.544432870367</v>
      </c>
      <c r="I7753" t="b">
        <v>0</v>
      </c>
      <c r="J7753" t="b">
        <v>1</v>
      </c>
      <c r="K7753" t="s">
        <v>31</v>
      </c>
      <c r="L7753" t="s">
        <v>22</v>
      </c>
      <c r="M7753">
        <v>121900</v>
      </c>
      <c r="O7753" t="s">
        <v>4669</v>
      </c>
      <c r="P7753" t="s">
        <v>8960</v>
      </c>
    </row>
    <row r="7754" spans="1:16" x14ac:dyDescent="0.35">
      <c r="A7754" t="s">
        <v>6907</v>
      </c>
      <c r="B7754" t="s">
        <v>10446</v>
      </c>
      <c r="C7754" t="s">
        <v>7206</v>
      </c>
      <c r="D7754" t="s">
        <v>110</v>
      </c>
      <c r="E7754" t="s">
        <v>20</v>
      </c>
      <c r="F7754" t="b">
        <v>0</v>
      </c>
      <c r="G7754" t="s">
        <v>52</v>
      </c>
      <c r="H7754" s="1">
        <v>45810.584953703707</v>
      </c>
      <c r="I7754" t="b">
        <v>0</v>
      </c>
      <c r="J7754" t="b">
        <v>1</v>
      </c>
      <c r="K7754" t="s">
        <v>31</v>
      </c>
      <c r="L7754" t="s">
        <v>32</v>
      </c>
      <c r="N7754">
        <v>39.375</v>
      </c>
      <c r="O7754" t="s">
        <v>7867</v>
      </c>
      <c r="P7754" t="s">
        <v>10447</v>
      </c>
    </row>
    <row r="7755" spans="1:16" x14ac:dyDescent="0.35">
      <c r="A7755" t="s">
        <v>6907</v>
      </c>
      <c r="B7755" t="s">
        <v>7273</v>
      </c>
      <c r="C7755" t="s">
        <v>7686</v>
      </c>
      <c r="D7755" t="s">
        <v>110</v>
      </c>
      <c r="E7755" t="s">
        <v>20</v>
      </c>
      <c r="F7755" t="b">
        <v>0</v>
      </c>
      <c r="G7755" t="s">
        <v>52</v>
      </c>
      <c r="H7755" s="1">
        <v>45810.584988425922</v>
      </c>
      <c r="I7755" t="b">
        <v>0</v>
      </c>
      <c r="J7755" t="b">
        <v>1</v>
      </c>
      <c r="K7755" t="s">
        <v>31</v>
      </c>
      <c r="L7755" t="s">
        <v>22</v>
      </c>
      <c r="M7755">
        <v>128000</v>
      </c>
      <c r="O7755" t="s">
        <v>7867</v>
      </c>
      <c r="P7755" t="s">
        <v>10448</v>
      </c>
    </row>
    <row r="7756" spans="1:16" x14ac:dyDescent="0.35">
      <c r="A7756" t="s">
        <v>6907</v>
      </c>
      <c r="B7756" t="s">
        <v>10449</v>
      </c>
      <c r="C7756" t="s">
        <v>7686</v>
      </c>
      <c r="D7756" t="s">
        <v>110</v>
      </c>
      <c r="E7756" t="s">
        <v>20</v>
      </c>
      <c r="F7756" t="b">
        <v>0</v>
      </c>
      <c r="G7756" t="s">
        <v>52</v>
      </c>
      <c r="H7756" s="1">
        <v>45810.585011574083</v>
      </c>
      <c r="I7756" t="b">
        <v>0</v>
      </c>
      <c r="J7756" t="b">
        <v>1</v>
      </c>
      <c r="K7756" t="s">
        <v>31</v>
      </c>
      <c r="L7756" t="s">
        <v>22</v>
      </c>
      <c r="M7756">
        <v>153500</v>
      </c>
      <c r="O7756" t="s">
        <v>7867</v>
      </c>
      <c r="P7756" t="s">
        <v>10448</v>
      </c>
    </row>
    <row r="7757" spans="1:16" x14ac:dyDescent="0.35">
      <c r="A7757" t="s">
        <v>6907</v>
      </c>
      <c r="B7757" t="s">
        <v>8670</v>
      </c>
      <c r="C7757" t="s">
        <v>8671</v>
      </c>
      <c r="D7757" t="s">
        <v>573</v>
      </c>
      <c r="E7757" t="s">
        <v>20</v>
      </c>
      <c r="F7757" t="b">
        <v>0</v>
      </c>
      <c r="G7757" t="s">
        <v>68</v>
      </c>
      <c r="H7757" s="1">
        <v>45810.586099537039</v>
      </c>
      <c r="I7757" t="b">
        <v>0</v>
      </c>
      <c r="J7757" t="b">
        <v>0</v>
      </c>
      <c r="K7757" t="s">
        <v>31</v>
      </c>
      <c r="L7757" t="s">
        <v>32</v>
      </c>
      <c r="N7757">
        <v>34.334999084472663</v>
      </c>
      <c r="O7757" t="s">
        <v>3632</v>
      </c>
      <c r="P7757" t="s">
        <v>8672</v>
      </c>
    </row>
    <row r="7758" spans="1:16" x14ac:dyDescent="0.35">
      <c r="A7758" t="s">
        <v>6907</v>
      </c>
      <c r="B7758" t="s">
        <v>7491</v>
      </c>
      <c r="C7758" t="s">
        <v>10450</v>
      </c>
      <c r="D7758" t="s">
        <v>36</v>
      </c>
      <c r="E7758" t="s">
        <v>91</v>
      </c>
      <c r="F7758" t="b">
        <v>0</v>
      </c>
      <c r="G7758" t="s">
        <v>68</v>
      </c>
      <c r="H7758" s="1">
        <v>45810.628020833326</v>
      </c>
      <c r="I7758" t="b">
        <v>0</v>
      </c>
      <c r="J7758" t="b">
        <v>0</v>
      </c>
      <c r="K7758" t="s">
        <v>31</v>
      </c>
      <c r="L7758" t="s">
        <v>32</v>
      </c>
      <c r="N7758">
        <v>38.674999237060547</v>
      </c>
      <c r="O7758" t="s">
        <v>7106</v>
      </c>
      <c r="P7758" t="s">
        <v>10451</v>
      </c>
    </row>
    <row r="7759" spans="1:16" x14ac:dyDescent="0.35">
      <c r="A7759" t="s">
        <v>6907</v>
      </c>
      <c r="B7759" t="s">
        <v>10452</v>
      </c>
      <c r="C7759" t="s">
        <v>170</v>
      </c>
      <c r="D7759" t="s">
        <v>36</v>
      </c>
      <c r="E7759" t="s">
        <v>91</v>
      </c>
      <c r="F7759" t="b">
        <v>0</v>
      </c>
      <c r="G7759" t="s">
        <v>30</v>
      </c>
      <c r="H7759" s="1">
        <v>45810.66982638889</v>
      </c>
      <c r="I7759" t="b">
        <v>0</v>
      </c>
      <c r="J7759" t="b">
        <v>0</v>
      </c>
      <c r="K7759" t="s">
        <v>31</v>
      </c>
      <c r="L7759" t="s">
        <v>32</v>
      </c>
      <c r="N7759">
        <v>85</v>
      </c>
      <c r="O7759" t="s">
        <v>2565</v>
      </c>
      <c r="P7759" t="s">
        <v>10453</v>
      </c>
    </row>
    <row r="7760" spans="1:16" x14ac:dyDescent="0.35">
      <c r="A7760" t="s">
        <v>6907</v>
      </c>
      <c r="B7760" t="s">
        <v>10454</v>
      </c>
      <c r="C7760" t="s">
        <v>10455</v>
      </c>
      <c r="D7760" t="s">
        <v>269</v>
      </c>
      <c r="E7760" t="s">
        <v>91</v>
      </c>
      <c r="F7760" t="b">
        <v>0</v>
      </c>
      <c r="G7760" t="s">
        <v>52</v>
      </c>
      <c r="H7760" s="1">
        <v>45810.834861111107</v>
      </c>
      <c r="I7760" t="b">
        <v>1</v>
      </c>
      <c r="J7760" t="b">
        <v>0</v>
      </c>
      <c r="K7760" t="s">
        <v>31</v>
      </c>
      <c r="L7760" t="s">
        <v>32</v>
      </c>
      <c r="N7760">
        <v>55</v>
      </c>
      <c r="O7760" t="s">
        <v>10456</v>
      </c>
      <c r="P7760" t="s">
        <v>10457</v>
      </c>
    </row>
    <row r="7761" spans="1:16" x14ac:dyDescent="0.35">
      <c r="A7761" t="s">
        <v>6907</v>
      </c>
      <c r="B7761" t="s">
        <v>10458</v>
      </c>
      <c r="C7761" t="s">
        <v>597</v>
      </c>
      <c r="D7761" t="s">
        <v>36</v>
      </c>
      <c r="E7761" t="s">
        <v>20</v>
      </c>
      <c r="F7761" t="b">
        <v>0</v>
      </c>
      <c r="G7761" t="s">
        <v>52</v>
      </c>
      <c r="H7761" s="1">
        <v>45810.835104166668</v>
      </c>
      <c r="I7761" t="b">
        <v>0</v>
      </c>
      <c r="J7761" t="b">
        <v>0</v>
      </c>
      <c r="K7761" t="s">
        <v>31</v>
      </c>
      <c r="L7761" t="s">
        <v>22</v>
      </c>
      <c r="M7761">
        <v>110000</v>
      </c>
      <c r="O7761" t="s">
        <v>10459</v>
      </c>
      <c r="P7761" t="s">
        <v>10460</v>
      </c>
    </row>
    <row r="7762" spans="1:16" x14ac:dyDescent="0.35">
      <c r="A7762" t="s">
        <v>6907</v>
      </c>
      <c r="B7762" t="s">
        <v>10461</v>
      </c>
      <c r="C7762" t="s">
        <v>10462</v>
      </c>
      <c r="D7762" t="s">
        <v>36</v>
      </c>
      <c r="E7762" t="s">
        <v>20</v>
      </c>
      <c r="F7762" t="b">
        <v>0</v>
      </c>
      <c r="G7762" t="s">
        <v>68</v>
      </c>
      <c r="H7762" s="1">
        <v>45810.836273148147</v>
      </c>
      <c r="I7762" t="b">
        <v>0</v>
      </c>
      <c r="J7762" t="b">
        <v>1</v>
      </c>
      <c r="K7762" t="s">
        <v>31</v>
      </c>
      <c r="L7762" t="s">
        <v>22</v>
      </c>
      <c r="M7762">
        <v>154000</v>
      </c>
      <c r="O7762" t="s">
        <v>8711</v>
      </c>
      <c r="P7762" t="s">
        <v>8712</v>
      </c>
    </row>
    <row r="7763" spans="1:16" x14ac:dyDescent="0.35">
      <c r="A7763" t="s">
        <v>6907</v>
      </c>
      <c r="B7763" t="s">
        <v>10463</v>
      </c>
      <c r="C7763" t="s">
        <v>201</v>
      </c>
      <c r="D7763" t="s">
        <v>110</v>
      </c>
      <c r="E7763" t="s">
        <v>91</v>
      </c>
      <c r="F7763" t="b">
        <v>0</v>
      </c>
      <c r="G7763" t="s">
        <v>52</v>
      </c>
      <c r="H7763" s="1">
        <v>45810.918229166673</v>
      </c>
      <c r="I7763" t="b">
        <v>0</v>
      </c>
      <c r="J7763" t="b">
        <v>1</v>
      </c>
      <c r="K7763" t="s">
        <v>31</v>
      </c>
      <c r="L7763" t="s">
        <v>32</v>
      </c>
      <c r="N7763">
        <v>43.5</v>
      </c>
      <c r="O7763" t="s">
        <v>964</v>
      </c>
      <c r="P7763" t="s">
        <v>10464</v>
      </c>
    </row>
    <row r="7764" spans="1:16" x14ac:dyDescent="0.35">
      <c r="A7764" t="s">
        <v>6907</v>
      </c>
      <c r="B7764" t="s">
        <v>10465</v>
      </c>
      <c r="C7764" t="s">
        <v>10466</v>
      </c>
      <c r="D7764" t="s">
        <v>29</v>
      </c>
      <c r="E7764" t="s">
        <v>20</v>
      </c>
      <c r="F7764" t="b">
        <v>0</v>
      </c>
      <c r="G7764" t="s">
        <v>47</v>
      </c>
      <c r="H7764" s="1">
        <v>45810.918611111112</v>
      </c>
      <c r="I7764" t="b">
        <v>0</v>
      </c>
      <c r="J7764" t="b">
        <v>1</v>
      </c>
      <c r="K7764" t="s">
        <v>31</v>
      </c>
      <c r="L7764" t="s">
        <v>22</v>
      </c>
      <c r="M7764">
        <v>115000</v>
      </c>
      <c r="O7764" t="s">
        <v>10467</v>
      </c>
      <c r="P7764" t="s">
        <v>10468</v>
      </c>
    </row>
    <row r="7765" spans="1:16" x14ac:dyDescent="0.35">
      <c r="A7765" t="s">
        <v>6907</v>
      </c>
      <c r="B7765" t="s">
        <v>8053</v>
      </c>
      <c r="C7765" t="s">
        <v>132</v>
      </c>
      <c r="D7765" t="s">
        <v>36</v>
      </c>
      <c r="E7765" t="s">
        <v>20</v>
      </c>
      <c r="F7765" t="b">
        <v>0</v>
      </c>
      <c r="G7765" t="s">
        <v>30</v>
      </c>
      <c r="H7765" s="1">
        <v>45811.003298611111</v>
      </c>
      <c r="I7765" t="b">
        <v>0</v>
      </c>
      <c r="J7765" t="b">
        <v>1</v>
      </c>
      <c r="K7765" t="s">
        <v>31</v>
      </c>
      <c r="L7765" t="s">
        <v>22</v>
      </c>
      <c r="M7765">
        <v>115000</v>
      </c>
      <c r="O7765" t="s">
        <v>133</v>
      </c>
      <c r="P7765" t="s">
        <v>8054</v>
      </c>
    </row>
    <row r="7766" spans="1:16" x14ac:dyDescent="0.35">
      <c r="A7766" t="s">
        <v>6907</v>
      </c>
      <c r="B7766" t="s">
        <v>10469</v>
      </c>
      <c r="C7766" t="s">
        <v>1671</v>
      </c>
      <c r="D7766" t="s">
        <v>36</v>
      </c>
      <c r="E7766" t="s">
        <v>20</v>
      </c>
      <c r="F7766" t="b">
        <v>0</v>
      </c>
      <c r="G7766" t="s">
        <v>52</v>
      </c>
      <c r="H7766" s="1">
        <v>45811.209270833337</v>
      </c>
      <c r="I7766" t="b">
        <v>0</v>
      </c>
      <c r="J7766" t="b">
        <v>1</v>
      </c>
      <c r="K7766" t="s">
        <v>31</v>
      </c>
      <c r="L7766" t="s">
        <v>22</v>
      </c>
      <c r="M7766">
        <v>106000</v>
      </c>
      <c r="O7766" t="s">
        <v>6469</v>
      </c>
      <c r="P7766" t="s">
        <v>10470</v>
      </c>
    </row>
    <row r="7767" spans="1:16" x14ac:dyDescent="0.35">
      <c r="A7767" t="s">
        <v>6907</v>
      </c>
      <c r="B7767" t="s">
        <v>10471</v>
      </c>
      <c r="C7767" t="s">
        <v>8633</v>
      </c>
      <c r="D7767" t="s">
        <v>110</v>
      </c>
      <c r="E7767" t="s">
        <v>760</v>
      </c>
      <c r="F7767" t="b">
        <v>0</v>
      </c>
      <c r="G7767" t="s">
        <v>994</v>
      </c>
      <c r="H7767" s="1">
        <v>45811.264930555553</v>
      </c>
      <c r="I7767" t="b">
        <v>0</v>
      </c>
      <c r="J7767" t="b">
        <v>0</v>
      </c>
      <c r="K7767" t="s">
        <v>994</v>
      </c>
      <c r="L7767" t="s">
        <v>32</v>
      </c>
      <c r="N7767">
        <v>32.5</v>
      </c>
      <c r="O7767" t="s">
        <v>8634</v>
      </c>
    </row>
    <row r="7768" spans="1:16" x14ac:dyDescent="0.35">
      <c r="A7768" t="s">
        <v>6907</v>
      </c>
      <c r="B7768" t="s">
        <v>10472</v>
      </c>
      <c r="C7768" t="s">
        <v>1734</v>
      </c>
      <c r="D7768" t="s">
        <v>443</v>
      </c>
      <c r="E7768" t="s">
        <v>20</v>
      </c>
      <c r="F7768" t="b">
        <v>0</v>
      </c>
      <c r="G7768" t="s">
        <v>52</v>
      </c>
      <c r="H7768" s="1">
        <v>45811.335057870368</v>
      </c>
      <c r="I7768" t="b">
        <v>1</v>
      </c>
      <c r="J7768" t="b">
        <v>0</v>
      </c>
      <c r="K7768" t="s">
        <v>31</v>
      </c>
      <c r="L7768" t="s">
        <v>22</v>
      </c>
      <c r="M7768">
        <v>100000</v>
      </c>
      <c r="O7768" t="s">
        <v>10473</v>
      </c>
      <c r="P7768" t="s">
        <v>10474</v>
      </c>
    </row>
    <row r="7769" spans="1:16" x14ac:dyDescent="0.35">
      <c r="A7769" t="s">
        <v>6907</v>
      </c>
      <c r="B7769" t="s">
        <v>10475</v>
      </c>
      <c r="C7769" t="s">
        <v>182</v>
      </c>
      <c r="D7769" t="s">
        <v>36</v>
      </c>
      <c r="E7769" t="s">
        <v>20</v>
      </c>
      <c r="F7769" t="b">
        <v>0</v>
      </c>
      <c r="G7769" t="s">
        <v>52</v>
      </c>
      <c r="H7769" s="1">
        <v>45811.335231481477</v>
      </c>
      <c r="I7769" t="b">
        <v>0</v>
      </c>
      <c r="J7769" t="b">
        <v>1</v>
      </c>
      <c r="K7769" t="s">
        <v>31</v>
      </c>
      <c r="L7769" t="s">
        <v>22</v>
      </c>
      <c r="M7769">
        <v>167500</v>
      </c>
      <c r="O7769" t="s">
        <v>3252</v>
      </c>
      <c r="P7769" t="s">
        <v>10476</v>
      </c>
    </row>
    <row r="7770" spans="1:16" x14ac:dyDescent="0.35">
      <c r="A7770" t="s">
        <v>6907</v>
      </c>
      <c r="B7770" t="s">
        <v>10477</v>
      </c>
      <c r="C7770" t="s">
        <v>410</v>
      </c>
      <c r="D7770" t="s">
        <v>36</v>
      </c>
      <c r="E7770" t="s">
        <v>20</v>
      </c>
      <c r="F7770" t="b">
        <v>0</v>
      </c>
      <c r="G7770" t="s">
        <v>52</v>
      </c>
      <c r="H7770" s="1">
        <v>45811.46025462963</v>
      </c>
      <c r="I7770" t="b">
        <v>0</v>
      </c>
      <c r="J7770" t="b">
        <v>1</v>
      </c>
      <c r="K7770" t="s">
        <v>31</v>
      </c>
      <c r="L7770" t="s">
        <v>22</v>
      </c>
      <c r="M7770">
        <v>203500</v>
      </c>
      <c r="O7770" t="s">
        <v>10478</v>
      </c>
      <c r="P7770" t="s">
        <v>10479</v>
      </c>
    </row>
    <row r="7771" spans="1:16" x14ac:dyDescent="0.35">
      <c r="A7771" t="s">
        <v>6907</v>
      </c>
      <c r="B7771" t="s">
        <v>10215</v>
      </c>
      <c r="C7771" t="s">
        <v>9701</v>
      </c>
      <c r="D7771" t="s">
        <v>36</v>
      </c>
      <c r="E7771" t="s">
        <v>20</v>
      </c>
      <c r="F7771" t="b">
        <v>0</v>
      </c>
      <c r="G7771" t="s">
        <v>47</v>
      </c>
      <c r="H7771" s="1">
        <v>45811.503599537027</v>
      </c>
      <c r="I7771" t="b">
        <v>0</v>
      </c>
      <c r="J7771" t="b">
        <v>1</v>
      </c>
      <c r="K7771" t="s">
        <v>31</v>
      </c>
      <c r="L7771" t="s">
        <v>22</v>
      </c>
      <c r="M7771">
        <v>97000</v>
      </c>
      <c r="O7771" t="s">
        <v>209</v>
      </c>
      <c r="P7771" t="s">
        <v>9702</v>
      </c>
    </row>
    <row r="7772" spans="1:16" x14ac:dyDescent="0.35">
      <c r="A7772" t="s">
        <v>6907</v>
      </c>
      <c r="B7772" t="s">
        <v>6907</v>
      </c>
      <c r="C7772" t="s">
        <v>3660</v>
      </c>
      <c r="D7772" t="s">
        <v>29</v>
      </c>
      <c r="E7772" t="s">
        <v>20</v>
      </c>
      <c r="F7772" t="b">
        <v>0</v>
      </c>
      <c r="G7772" t="s">
        <v>43</v>
      </c>
      <c r="H7772" s="1">
        <v>45811.504201388889</v>
      </c>
      <c r="I7772" t="b">
        <v>0</v>
      </c>
      <c r="J7772" t="b">
        <v>1</v>
      </c>
      <c r="K7772" t="s">
        <v>31</v>
      </c>
      <c r="L7772" t="s">
        <v>22</v>
      </c>
      <c r="M7772">
        <v>187810</v>
      </c>
      <c r="O7772" t="s">
        <v>725</v>
      </c>
      <c r="P7772" t="s">
        <v>10480</v>
      </c>
    </row>
    <row r="7773" spans="1:16" x14ac:dyDescent="0.35">
      <c r="A7773" t="s">
        <v>6907</v>
      </c>
      <c r="B7773" t="s">
        <v>7491</v>
      </c>
      <c r="C7773" t="s">
        <v>142</v>
      </c>
      <c r="D7773" t="s">
        <v>17559</v>
      </c>
      <c r="E7773" t="s">
        <v>20</v>
      </c>
      <c r="F7773" t="b">
        <v>0</v>
      </c>
      <c r="G7773" t="s">
        <v>171</v>
      </c>
      <c r="H7773" s="1">
        <v>45811.536006944443</v>
      </c>
      <c r="I7773" t="b">
        <v>1</v>
      </c>
      <c r="J7773" t="b">
        <v>1</v>
      </c>
      <c r="K7773" t="s">
        <v>31</v>
      </c>
      <c r="L7773" t="s">
        <v>22</v>
      </c>
      <c r="M7773">
        <v>150000</v>
      </c>
      <c r="O7773" t="s">
        <v>10481</v>
      </c>
      <c r="P7773" t="s">
        <v>10482</v>
      </c>
    </row>
    <row r="7774" spans="1:16" x14ac:dyDescent="0.35">
      <c r="A7774" t="s">
        <v>6907</v>
      </c>
      <c r="B7774" t="s">
        <v>7351</v>
      </c>
      <c r="C7774" t="s">
        <v>10069</v>
      </c>
      <c r="D7774" t="s">
        <v>110</v>
      </c>
      <c r="E7774" t="s">
        <v>91</v>
      </c>
      <c r="F7774" t="b">
        <v>0</v>
      </c>
      <c r="G7774" t="s">
        <v>52</v>
      </c>
      <c r="H7774" s="1">
        <v>45811.585104166668</v>
      </c>
      <c r="I7774" t="b">
        <v>0</v>
      </c>
      <c r="J7774" t="b">
        <v>0</v>
      </c>
      <c r="K7774" t="s">
        <v>31</v>
      </c>
      <c r="L7774" t="s">
        <v>32</v>
      </c>
      <c r="N7774">
        <v>60</v>
      </c>
      <c r="O7774" t="s">
        <v>10483</v>
      </c>
      <c r="P7774" t="s">
        <v>10484</v>
      </c>
    </row>
    <row r="7775" spans="1:16" x14ac:dyDescent="0.35">
      <c r="A7775" t="s">
        <v>6907</v>
      </c>
      <c r="B7775" t="s">
        <v>6907</v>
      </c>
      <c r="C7775" t="s">
        <v>5746</v>
      </c>
      <c r="D7775" t="s">
        <v>36</v>
      </c>
      <c r="E7775" t="s">
        <v>20</v>
      </c>
      <c r="F7775" t="b">
        <v>0</v>
      </c>
      <c r="G7775" t="s">
        <v>30</v>
      </c>
      <c r="H7775" s="1">
        <v>45811.625891203701</v>
      </c>
      <c r="I7775" t="b">
        <v>1</v>
      </c>
      <c r="J7775" t="b">
        <v>0</v>
      </c>
      <c r="K7775" t="s">
        <v>31</v>
      </c>
      <c r="L7775" t="s">
        <v>22</v>
      </c>
      <c r="M7775">
        <v>155000</v>
      </c>
      <c r="O7775" t="s">
        <v>10485</v>
      </c>
      <c r="P7775" t="s">
        <v>10486</v>
      </c>
    </row>
    <row r="7776" spans="1:16" x14ac:dyDescent="0.35">
      <c r="A7776" t="s">
        <v>6907</v>
      </c>
      <c r="B7776" t="s">
        <v>10487</v>
      </c>
      <c r="C7776" t="s">
        <v>517</v>
      </c>
      <c r="D7776" t="s">
        <v>269</v>
      </c>
      <c r="E7776" t="s">
        <v>91</v>
      </c>
      <c r="F7776" t="b">
        <v>0</v>
      </c>
      <c r="G7776" t="s">
        <v>30</v>
      </c>
      <c r="H7776" s="1">
        <v>45811.629826388889</v>
      </c>
      <c r="I7776" t="b">
        <v>1</v>
      </c>
      <c r="J7776" t="b">
        <v>0</v>
      </c>
      <c r="K7776" t="s">
        <v>31</v>
      </c>
      <c r="L7776" t="s">
        <v>32</v>
      </c>
      <c r="N7776">
        <v>70</v>
      </c>
      <c r="O7776" t="s">
        <v>9371</v>
      </c>
      <c r="P7776" t="s">
        <v>1563</v>
      </c>
    </row>
    <row r="7777" spans="1:16" x14ac:dyDescent="0.35">
      <c r="A7777" t="s">
        <v>6907</v>
      </c>
      <c r="B7777" t="s">
        <v>10488</v>
      </c>
      <c r="C7777" t="s">
        <v>805</v>
      </c>
      <c r="D7777" t="s">
        <v>110</v>
      </c>
      <c r="E7777" t="s">
        <v>91</v>
      </c>
      <c r="F7777" t="b">
        <v>0</v>
      </c>
      <c r="G7777" t="s">
        <v>47</v>
      </c>
      <c r="H7777" s="1">
        <v>45811.670266203713</v>
      </c>
      <c r="I7777" t="b">
        <v>1</v>
      </c>
      <c r="J7777" t="b">
        <v>0</v>
      </c>
      <c r="K7777" t="s">
        <v>31</v>
      </c>
      <c r="L7777" t="s">
        <v>32</v>
      </c>
      <c r="N7777">
        <v>62.5</v>
      </c>
      <c r="O7777" t="s">
        <v>8661</v>
      </c>
      <c r="P7777" t="s">
        <v>10489</v>
      </c>
    </row>
    <row r="7778" spans="1:16" x14ac:dyDescent="0.35">
      <c r="A7778" t="s">
        <v>6907</v>
      </c>
      <c r="B7778" t="s">
        <v>10490</v>
      </c>
      <c r="C7778" t="s">
        <v>175</v>
      </c>
      <c r="D7778" t="s">
        <v>110</v>
      </c>
      <c r="E7778" t="s">
        <v>20</v>
      </c>
      <c r="F7778" t="b">
        <v>0</v>
      </c>
      <c r="G7778" t="s">
        <v>52</v>
      </c>
      <c r="H7778" s="1">
        <v>45811.710138888891</v>
      </c>
      <c r="I7778" t="b">
        <v>0</v>
      </c>
      <c r="J7778" t="b">
        <v>1</v>
      </c>
      <c r="K7778" t="s">
        <v>31</v>
      </c>
      <c r="L7778" t="s">
        <v>22</v>
      </c>
      <c r="M7778">
        <v>159500</v>
      </c>
      <c r="O7778" t="s">
        <v>10491</v>
      </c>
      <c r="P7778" t="s">
        <v>10492</v>
      </c>
    </row>
    <row r="7779" spans="1:16" x14ac:dyDescent="0.35">
      <c r="A7779" t="s">
        <v>6907</v>
      </c>
      <c r="B7779" t="s">
        <v>6916</v>
      </c>
      <c r="C7779" t="s">
        <v>8772</v>
      </c>
      <c r="D7779" t="s">
        <v>36</v>
      </c>
      <c r="E7779" t="s">
        <v>204</v>
      </c>
      <c r="F7779" t="b">
        <v>0</v>
      </c>
      <c r="G7779" t="s">
        <v>52</v>
      </c>
      <c r="H7779" s="1">
        <v>45811.710300925923</v>
      </c>
      <c r="I7779" t="b">
        <v>0</v>
      </c>
      <c r="J7779" t="b">
        <v>1</v>
      </c>
      <c r="K7779" t="s">
        <v>31</v>
      </c>
      <c r="L7779" t="s">
        <v>22</v>
      </c>
      <c r="M7779">
        <v>207000</v>
      </c>
      <c r="O7779" t="s">
        <v>3479</v>
      </c>
      <c r="P7779" t="s">
        <v>6917</v>
      </c>
    </row>
    <row r="7780" spans="1:16" x14ac:dyDescent="0.35">
      <c r="A7780" t="s">
        <v>6907</v>
      </c>
      <c r="B7780" t="s">
        <v>10493</v>
      </c>
      <c r="C7780" t="s">
        <v>170</v>
      </c>
      <c r="D7780" t="s">
        <v>110</v>
      </c>
      <c r="E7780" t="s">
        <v>91</v>
      </c>
      <c r="F7780" t="b">
        <v>0</v>
      </c>
      <c r="G7780" t="s">
        <v>47</v>
      </c>
      <c r="H7780" s="1">
        <v>45811.71193287037</v>
      </c>
      <c r="I7780" t="b">
        <v>1</v>
      </c>
      <c r="J7780" t="b">
        <v>0</v>
      </c>
      <c r="K7780" t="s">
        <v>31</v>
      </c>
      <c r="L7780" t="s">
        <v>32</v>
      </c>
      <c r="N7780">
        <v>58</v>
      </c>
      <c r="O7780" t="s">
        <v>3693</v>
      </c>
      <c r="P7780" t="s">
        <v>10494</v>
      </c>
    </row>
    <row r="7781" spans="1:16" x14ac:dyDescent="0.35">
      <c r="A7781" t="s">
        <v>6907</v>
      </c>
      <c r="B7781" t="s">
        <v>9339</v>
      </c>
      <c r="C7781" t="s">
        <v>7114</v>
      </c>
      <c r="D7781" t="s">
        <v>3130</v>
      </c>
      <c r="E7781" t="s">
        <v>20</v>
      </c>
      <c r="F7781" t="b">
        <v>0</v>
      </c>
      <c r="G7781" t="s">
        <v>43</v>
      </c>
      <c r="H7781" s="1">
        <v>45811.712511574071</v>
      </c>
      <c r="I7781" t="b">
        <v>0</v>
      </c>
      <c r="J7781" t="b">
        <v>1</v>
      </c>
      <c r="K7781" t="s">
        <v>31</v>
      </c>
      <c r="L7781" t="s">
        <v>22</v>
      </c>
      <c r="M7781">
        <v>188500</v>
      </c>
      <c r="O7781" t="s">
        <v>3479</v>
      </c>
      <c r="P7781" t="s">
        <v>9340</v>
      </c>
    </row>
    <row r="7782" spans="1:16" x14ac:dyDescent="0.35">
      <c r="A7782" t="s">
        <v>6907</v>
      </c>
      <c r="B7782" t="s">
        <v>10495</v>
      </c>
      <c r="C7782" t="s">
        <v>10496</v>
      </c>
      <c r="D7782" t="s">
        <v>29</v>
      </c>
      <c r="E7782" t="s">
        <v>20</v>
      </c>
      <c r="F7782" t="b">
        <v>0</v>
      </c>
      <c r="G7782" t="s">
        <v>52</v>
      </c>
      <c r="H7782" s="1">
        <v>45811.751747685194</v>
      </c>
      <c r="I7782" t="b">
        <v>0</v>
      </c>
      <c r="J7782" t="b">
        <v>0</v>
      </c>
      <c r="K7782" t="s">
        <v>31</v>
      </c>
      <c r="L7782" t="s">
        <v>22</v>
      </c>
      <c r="M7782">
        <v>65000</v>
      </c>
      <c r="O7782" t="s">
        <v>10497</v>
      </c>
      <c r="P7782" t="s">
        <v>10498</v>
      </c>
    </row>
    <row r="7783" spans="1:16" x14ac:dyDescent="0.35">
      <c r="A7783" t="s">
        <v>6907</v>
      </c>
      <c r="B7783" t="s">
        <v>10499</v>
      </c>
      <c r="C7783" t="s">
        <v>10496</v>
      </c>
      <c r="D7783" t="s">
        <v>29</v>
      </c>
      <c r="E7783" t="s">
        <v>20</v>
      </c>
      <c r="F7783" t="b">
        <v>0</v>
      </c>
      <c r="G7783" t="s">
        <v>47</v>
      </c>
      <c r="H7783" s="1">
        <v>45811.753541666672</v>
      </c>
      <c r="I7783" t="b">
        <v>0</v>
      </c>
      <c r="J7783" t="b">
        <v>0</v>
      </c>
      <c r="K7783" t="s">
        <v>31</v>
      </c>
      <c r="L7783" t="s">
        <v>22</v>
      </c>
      <c r="M7783">
        <v>65000</v>
      </c>
      <c r="O7783" t="s">
        <v>10497</v>
      </c>
      <c r="P7783" t="s">
        <v>10498</v>
      </c>
    </row>
    <row r="7784" spans="1:16" x14ac:dyDescent="0.35">
      <c r="A7784" t="s">
        <v>6907</v>
      </c>
      <c r="B7784" t="s">
        <v>8796</v>
      </c>
      <c r="C7784" t="s">
        <v>695</v>
      </c>
      <c r="D7784" t="s">
        <v>573</v>
      </c>
      <c r="E7784" t="s">
        <v>20</v>
      </c>
      <c r="F7784" t="b">
        <v>0</v>
      </c>
      <c r="G7784" t="s">
        <v>52</v>
      </c>
      <c r="H7784" s="1">
        <v>45811.835162037038</v>
      </c>
      <c r="I7784" t="b">
        <v>0</v>
      </c>
      <c r="J7784" t="b">
        <v>1</v>
      </c>
      <c r="K7784" t="s">
        <v>31</v>
      </c>
      <c r="L7784" t="s">
        <v>32</v>
      </c>
      <c r="N7784">
        <v>47.010002136230469</v>
      </c>
      <c r="O7784" t="s">
        <v>4892</v>
      </c>
      <c r="P7784" t="s">
        <v>8797</v>
      </c>
    </row>
    <row r="7785" spans="1:16" x14ac:dyDescent="0.35">
      <c r="A7785" t="s">
        <v>6907</v>
      </c>
      <c r="B7785" t="s">
        <v>10500</v>
      </c>
      <c r="C7785" t="s">
        <v>2602</v>
      </c>
      <c r="D7785" t="s">
        <v>573</v>
      </c>
      <c r="E7785" t="s">
        <v>20</v>
      </c>
      <c r="F7785" t="b">
        <v>0</v>
      </c>
      <c r="G7785" t="s">
        <v>52</v>
      </c>
      <c r="H7785" s="1">
        <v>45811.835185185177</v>
      </c>
      <c r="I7785" t="b">
        <v>0</v>
      </c>
      <c r="J7785" t="b">
        <v>1</v>
      </c>
      <c r="K7785" t="s">
        <v>31</v>
      </c>
      <c r="L7785" t="s">
        <v>32</v>
      </c>
      <c r="N7785">
        <v>55.590000152587891</v>
      </c>
      <c r="O7785" t="s">
        <v>10501</v>
      </c>
      <c r="P7785" t="s">
        <v>10502</v>
      </c>
    </row>
    <row r="7786" spans="1:16" x14ac:dyDescent="0.35">
      <c r="A7786" t="s">
        <v>6907</v>
      </c>
      <c r="B7786" t="s">
        <v>10503</v>
      </c>
      <c r="C7786" t="s">
        <v>10253</v>
      </c>
      <c r="D7786" t="s">
        <v>36</v>
      </c>
      <c r="E7786" t="s">
        <v>91</v>
      </c>
      <c r="F7786" t="b">
        <v>0</v>
      </c>
      <c r="G7786" t="s">
        <v>30</v>
      </c>
      <c r="H7786" s="1">
        <v>45811.838391203702</v>
      </c>
      <c r="I7786" t="b">
        <v>0</v>
      </c>
      <c r="J7786" t="b">
        <v>0</v>
      </c>
      <c r="K7786" t="s">
        <v>31</v>
      </c>
      <c r="L7786" t="s">
        <v>32</v>
      </c>
      <c r="N7786">
        <v>116.13499450683589</v>
      </c>
      <c r="O7786" t="s">
        <v>10504</v>
      </c>
      <c r="P7786" t="s">
        <v>10255</v>
      </c>
    </row>
    <row r="7787" spans="1:16" x14ac:dyDescent="0.35">
      <c r="A7787" t="s">
        <v>6907</v>
      </c>
      <c r="B7787" t="s">
        <v>10505</v>
      </c>
      <c r="C7787" t="s">
        <v>18</v>
      </c>
      <c r="D7787" t="s">
        <v>29</v>
      </c>
      <c r="E7787" t="s">
        <v>20</v>
      </c>
      <c r="F7787" t="b">
        <v>1</v>
      </c>
      <c r="G7787" t="s">
        <v>47</v>
      </c>
      <c r="H7787" s="1">
        <v>45811.96193287037</v>
      </c>
      <c r="I7787" t="b">
        <v>1</v>
      </c>
      <c r="J7787" t="b">
        <v>1</v>
      </c>
      <c r="K7787" t="s">
        <v>31</v>
      </c>
      <c r="L7787" t="s">
        <v>22</v>
      </c>
      <c r="M7787">
        <v>133400</v>
      </c>
      <c r="O7787" t="s">
        <v>4754</v>
      </c>
      <c r="P7787" t="s">
        <v>10506</v>
      </c>
    </row>
    <row r="7788" spans="1:16" x14ac:dyDescent="0.35">
      <c r="A7788" t="s">
        <v>6907</v>
      </c>
      <c r="B7788" t="s">
        <v>10507</v>
      </c>
      <c r="C7788" t="s">
        <v>56</v>
      </c>
      <c r="D7788" t="s">
        <v>36</v>
      </c>
      <c r="E7788" t="s">
        <v>20</v>
      </c>
      <c r="F7788" t="b">
        <v>0</v>
      </c>
      <c r="G7788" t="s">
        <v>30</v>
      </c>
      <c r="H7788" s="1">
        <v>45811.963391203702</v>
      </c>
      <c r="I7788" t="b">
        <v>0</v>
      </c>
      <c r="J7788" t="b">
        <v>1</v>
      </c>
      <c r="K7788" t="s">
        <v>31</v>
      </c>
      <c r="L7788" t="s">
        <v>22</v>
      </c>
      <c r="M7788">
        <v>116950</v>
      </c>
      <c r="O7788" t="s">
        <v>1048</v>
      </c>
      <c r="P7788" t="s">
        <v>10508</v>
      </c>
    </row>
    <row r="7789" spans="1:16" x14ac:dyDescent="0.35">
      <c r="A7789" t="s">
        <v>6907</v>
      </c>
      <c r="B7789" t="s">
        <v>10438</v>
      </c>
      <c r="C7789" t="s">
        <v>7117</v>
      </c>
      <c r="D7789" t="s">
        <v>36</v>
      </c>
      <c r="E7789" t="s">
        <v>20</v>
      </c>
      <c r="F7789" t="b">
        <v>0</v>
      </c>
      <c r="G7789" t="s">
        <v>52</v>
      </c>
      <c r="H7789" s="1">
        <v>45812.043564814812</v>
      </c>
      <c r="I7789" t="b">
        <v>0</v>
      </c>
      <c r="J7789" t="b">
        <v>0</v>
      </c>
      <c r="K7789" t="s">
        <v>31</v>
      </c>
      <c r="L7789" t="s">
        <v>22</v>
      </c>
      <c r="M7789">
        <v>117500</v>
      </c>
      <c r="O7789" t="s">
        <v>77</v>
      </c>
      <c r="P7789" t="s">
        <v>10439</v>
      </c>
    </row>
    <row r="7790" spans="1:16" x14ac:dyDescent="0.35">
      <c r="A7790" t="s">
        <v>6907</v>
      </c>
      <c r="B7790" t="s">
        <v>6907</v>
      </c>
      <c r="C7790" t="s">
        <v>10509</v>
      </c>
      <c r="D7790" t="s">
        <v>36</v>
      </c>
      <c r="E7790" t="s">
        <v>20</v>
      </c>
      <c r="F7790" t="b">
        <v>0</v>
      </c>
      <c r="G7790" t="s">
        <v>52</v>
      </c>
      <c r="H7790" s="1">
        <v>45812.25203703704</v>
      </c>
      <c r="I7790" t="b">
        <v>0</v>
      </c>
      <c r="J7790" t="b">
        <v>0</v>
      </c>
      <c r="K7790" t="s">
        <v>31</v>
      </c>
      <c r="L7790" t="s">
        <v>32</v>
      </c>
      <c r="N7790">
        <v>47.5</v>
      </c>
      <c r="O7790" t="s">
        <v>194</v>
      </c>
      <c r="P7790" t="s">
        <v>1001</v>
      </c>
    </row>
    <row r="7791" spans="1:16" x14ac:dyDescent="0.35">
      <c r="A7791" t="s">
        <v>6907</v>
      </c>
      <c r="B7791" t="s">
        <v>9587</v>
      </c>
      <c r="C7791" t="s">
        <v>1443</v>
      </c>
      <c r="D7791" t="s">
        <v>3317</v>
      </c>
      <c r="E7791" t="s">
        <v>20</v>
      </c>
      <c r="F7791" t="b">
        <v>0</v>
      </c>
      <c r="G7791" t="s">
        <v>47</v>
      </c>
      <c r="H7791" s="1">
        <v>45812.253460648149</v>
      </c>
      <c r="I7791" t="b">
        <v>1</v>
      </c>
      <c r="J7791" t="b">
        <v>0</v>
      </c>
      <c r="K7791" t="s">
        <v>31</v>
      </c>
      <c r="L7791" t="s">
        <v>22</v>
      </c>
      <c r="M7791">
        <v>210000</v>
      </c>
      <c r="O7791" t="s">
        <v>9588</v>
      </c>
      <c r="P7791" t="s">
        <v>9589</v>
      </c>
    </row>
    <row r="7792" spans="1:16" x14ac:dyDescent="0.35">
      <c r="A7792" t="s">
        <v>6907</v>
      </c>
      <c r="B7792" t="s">
        <v>10510</v>
      </c>
      <c r="C7792" t="s">
        <v>552</v>
      </c>
      <c r="D7792" t="s">
        <v>443</v>
      </c>
      <c r="E7792" t="s">
        <v>20</v>
      </c>
      <c r="F7792" t="b">
        <v>0</v>
      </c>
      <c r="G7792" t="s">
        <v>52</v>
      </c>
      <c r="H7792" s="1">
        <v>45812.335266203707</v>
      </c>
      <c r="I7792" t="b">
        <v>0</v>
      </c>
      <c r="J7792" t="b">
        <v>0</v>
      </c>
      <c r="K7792" t="s">
        <v>31</v>
      </c>
      <c r="L7792" t="s">
        <v>22</v>
      </c>
      <c r="M7792">
        <v>95000</v>
      </c>
      <c r="O7792" t="s">
        <v>10511</v>
      </c>
      <c r="P7792" t="s">
        <v>10512</v>
      </c>
    </row>
    <row r="7793" spans="1:16" x14ac:dyDescent="0.35">
      <c r="A7793" t="s">
        <v>6907</v>
      </c>
      <c r="B7793" t="s">
        <v>10513</v>
      </c>
      <c r="C7793" t="s">
        <v>537</v>
      </c>
      <c r="D7793" t="s">
        <v>573</v>
      </c>
      <c r="E7793" t="s">
        <v>20</v>
      </c>
      <c r="F7793" t="b">
        <v>0</v>
      </c>
      <c r="G7793" t="s">
        <v>52</v>
      </c>
      <c r="H7793" s="1">
        <v>45812.335335648153</v>
      </c>
      <c r="I7793" t="b">
        <v>0</v>
      </c>
      <c r="J7793" t="b">
        <v>1</v>
      </c>
      <c r="K7793" t="s">
        <v>31</v>
      </c>
      <c r="L7793" t="s">
        <v>32</v>
      </c>
      <c r="N7793">
        <v>54.130001068115227</v>
      </c>
      <c r="O7793" t="s">
        <v>9162</v>
      </c>
      <c r="P7793" t="s">
        <v>10514</v>
      </c>
    </row>
    <row r="7794" spans="1:16" x14ac:dyDescent="0.35">
      <c r="A7794" t="s">
        <v>6907</v>
      </c>
      <c r="B7794" t="s">
        <v>6916</v>
      </c>
      <c r="C7794" t="s">
        <v>10515</v>
      </c>
      <c r="D7794" t="s">
        <v>3130</v>
      </c>
      <c r="E7794" t="s">
        <v>20</v>
      </c>
      <c r="F7794" t="b">
        <v>0</v>
      </c>
      <c r="G7794" t="s">
        <v>52</v>
      </c>
      <c r="H7794" s="1">
        <v>45812.377083333333</v>
      </c>
      <c r="I7794" t="b">
        <v>0</v>
      </c>
      <c r="J7794" t="b">
        <v>1</v>
      </c>
      <c r="K7794" t="s">
        <v>31</v>
      </c>
      <c r="L7794" t="s">
        <v>22</v>
      </c>
      <c r="M7794">
        <v>207000</v>
      </c>
      <c r="O7794" t="s">
        <v>3479</v>
      </c>
      <c r="P7794" t="s">
        <v>6917</v>
      </c>
    </row>
    <row r="7795" spans="1:16" x14ac:dyDescent="0.35">
      <c r="A7795" t="s">
        <v>6907</v>
      </c>
      <c r="B7795" t="s">
        <v>10516</v>
      </c>
      <c r="C7795" t="s">
        <v>8336</v>
      </c>
      <c r="D7795" t="s">
        <v>36</v>
      </c>
      <c r="E7795" t="s">
        <v>20</v>
      </c>
      <c r="F7795" t="b">
        <v>0</v>
      </c>
      <c r="G7795" t="s">
        <v>52</v>
      </c>
      <c r="H7795" s="1">
        <v>45812.377152777779</v>
      </c>
      <c r="I7795" t="b">
        <v>0</v>
      </c>
      <c r="J7795" t="b">
        <v>1</v>
      </c>
      <c r="K7795" t="s">
        <v>31</v>
      </c>
      <c r="L7795" t="s">
        <v>22</v>
      </c>
      <c r="M7795">
        <v>186000</v>
      </c>
      <c r="O7795" t="s">
        <v>2979</v>
      </c>
      <c r="P7795" t="s">
        <v>10517</v>
      </c>
    </row>
    <row r="7796" spans="1:16" x14ac:dyDescent="0.35">
      <c r="A7796" t="s">
        <v>6907</v>
      </c>
      <c r="B7796" t="s">
        <v>7239</v>
      </c>
      <c r="C7796" t="s">
        <v>9438</v>
      </c>
      <c r="D7796" t="s">
        <v>29</v>
      </c>
      <c r="E7796" t="s">
        <v>296</v>
      </c>
      <c r="F7796" t="b">
        <v>0</v>
      </c>
      <c r="G7796" t="s">
        <v>52</v>
      </c>
      <c r="H7796" s="1">
        <v>45812.418668981481</v>
      </c>
      <c r="I7796" t="b">
        <v>0</v>
      </c>
      <c r="J7796" t="b">
        <v>1</v>
      </c>
      <c r="K7796" t="s">
        <v>31</v>
      </c>
      <c r="L7796" t="s">
        <v>22</v>
      </c>
      <c r="M7796">
        <v>135000</v>
      </c>
      <c r="O7796" t="s">
        <v>1225</v>
      </c>
      <c r="P7796" t="s">
        <v>9874</v>
      </c>
    </row>
    <row r="7797" spans="1:16" x14ac:dyDescent="0.35">
      <c r="A7797" t="s">
        <v>6907</v>
      </c>
      <c r="B7797" t="s">
        <v>10518</v>
      </c>
      <c r="C7797" t="s">
        <v>530</v>
      </c>
      <c r="D7797" t="s">
        <v>36</v>
      </c>
      <c r="E7797" t="s">
        <v>20</v>
      </c>
      <c r="F7797" t="b">
        <v>0</v>
      </c>
      <c r="G7797" t="s">
        <v>47</v>
      </c>
      <c r="H7797" s="1">
        <v>45812.460902777777</v>
      </c>
      <c r="I7797" t="b">
        <v>0</v>
      </c>
      <c r="J7797" t="b">
        <v>1</v>
      </c>
      <c r="K7797" t="s">
        <v>31</v>
      </c>
      <c r="L7797" t="s">
        <v>22</v>
      </c>
      <c r="M7797">
        <v>119000</v>
      </c>
      <c r="O7797" t="s">
        <v>10519</v>
      </c>
      <c r="P7797" t="s">
        <v>10520</v>
      </c>
    </row>
    <row r="7798" spans="1:16" x14ac:dyDescent="0.35">
      <c r="A7798" t="s">
        <v>6907</v>
      </c>
      <c r="B7798" t="s">
        <v>10521</v>
      </c>
      <c r="C7798" t="s">
        <v>703</v>
      </c>
      <c r="D7798" t="s">
        <v>269</v>
      </c>
      <c r="E7798" t="s">
        <v>20</v>
      </c>
      <c r="F7798" t="b">
        <v>0</v>
      </c>
      <c r="G7798" t="s">
        <v>43</v>
      </c>
      <c r="H7798" s="1">
        <v>45812.461030092592</v>
      </c>
      <c r="I7798" t="b">
        <v>0</v>
      </c>
      <c r="J7798" t="b">
        <v>1</v>
      </c>
      <c r="K7798" t="s">
        <v>31</v>
      </c>
      <c r="L7798" t="s">
        <v>22</v>
      </c>
      <c r="M7798">
        <v>221000</v>
      </c>
      <c r="O7798" t="s">
        <v>3479</v>
      </c>
      <c r="P7798" t="s">
        <v>10522</v>
      </c>
    </row>
    <row r="7799" spans="1:16" x14ac:dyDescent="0.35">
      <c r="A7799" t="s">
        <v>6907</v>
      </c>
      <c r="B7799" t="s">
        <v>10523</v>
      </c>
      <c r="C7799" t="s">
        <v>10524</v>
      </c>
      <c r="D7799" t="s">
        <v>36</v>
      </c>
      <c r="E7799" t="s">
        <v>20</v>
      </c>
      <c r="F7799" t="b">
        <v>0</v>
      </c>
      <c r="G7799" t="s">
        <v>52</v>
      </c>
      <c r="H7799" s="1">
        <v>45812.543761574067</v>
      </c>
      <c r="I7799" t="b">
        <v>0</v>
      </c>
      <c r="J7799" t="b">
        <v>0</v>
      </c>
      <c r="K7799" t="s">
        <v>31</v>
      </c>
      <c r="L7799" t="s">
        <v>22</v>
      </c>
      <c r="M7799">
        <v>114000</v>
      </c>
      <c r="O7799" t="s">
        <v>1620</v>
      </c>
      <c r="P7799" t="s">
        <v>8691</v>
      </c>
    </row>
    <row r="7800" spans="1:16" x14ac:dyDescent="0.35">
      <c r="A7800" t="s">
        <v>6907</v>
      </c>
      <c r="B7800" t="s">
        <v>7344</v>
      </c>
      <c r="C7800" t="s">
        <v>599</v>
      </c>
      <c r="D7800" t="s">
        <v>36</v>
      </c>
      <c r="E7800" t="s">
        <v>20</v>
      </c>
      <c r="F7800" t="b">
        <v>0</v>
      </c>
      <c r="G7800" t="s">
        <v>47</v>
      </c>
      <c r="H7800" s="1">
        <v>45812.585833333331</v>
      </c>
      <c r="I7800" t="b">
        <v>0</v>
      </c>
      <c r="J7800" t="b">
        <v>1</v>
      </c>
      <c r="K7800" t="s">
        <v>31</v>
      </c>
      <c r="L7800" t="s">
        <v>22</v>
      </c>
      <c r="M7800">
        <v>120000</v>
      </c>
      <c r="O7800" t="s">
        <v>2927</v>
      </c>
      <c r="P7800" t="s">
        <v>6991</v>
      </c>
    </row>
    <row r="7801" spans="1:16" x14ac:dyDescent="0.35">
      <c r="A7801" t="s">
        <v>6907</v>
      </c>
      <c r="B7801" t="s">
        <v>10525</v>
      </c>
      <c r="C7801" t="s">
        <v>56</v>
      </c>
      <c r="D7801" t="s">
        <v>36</v>
      </c>
      <c r="E7801" t="s">
        <v>20</v>
      </c>
      <c r="F7801" t="b">
        <v>0</v>
      </c>
      <c r="G7801" t="s">
        <v>43</v>
      </c>
      <c r="H7801" s="1">
        <v>45812.58625</v>
      </c>
      <c r="I7801" t="b">
        <v>0</v>
      </c>
      <c r="J7801" t="b">
        <v>0</v>
      </c>
      <c r="K7801" t="s">
        <v>31</v>
      </c>
      <c r="L7801" t="s">
        <v>32</v>
      </c>
      <c r="N7801">
        <v>65</v>
      </c>
      <c r="O7801" t="s">
        <v>10526</v>
      </c>
      <c r="P7801" t="s">
        <v>10527</v>
      </c>
    </row>
    <row r="7802" spans="1:16" x14ac:dyDescent="0.35">
      <c r="A7802" t="s">
        <v>6907</v>
      </c>
      <c r="B7802" t="s">
        <v>7231</v>
      </c>
      <c r="C7802" t="s">
        <v>18</v>
      </c>
      <c r="D7802" t="s">
        <v>36</v>
      </c>
      <c r="E7802" t="s">
        <v>91</v>
      </c>
      <c r="F7802" t="b">
        <v>1</v>
      </c>
      <c r="G7802" t="s">
        <v>47</v>
      </c>
      <c r="H7802" s="1">
        <v>45812.627442129633</v>
      </c>
      <c r="I7802" t="b">
        <v>1</v>
      </c>
      <c r="J7802" t="b">
        <v>0</v>
      </c>
      <c r="K7802" t="s">
        <v>31</v>
      </c>
      <c r="L7802" t="s">
        <v>32</v>
      </c>
      <c r="N7802">
        <v>87.470001220703125</v>
      </c>
      <c r="O7802" t="s">
        <v>744</v>
      </c>
      <c r="P7802" t="s">
        <v>10528</v>
      </c>
    </row>
    <row r="7803" spans="1:16" x14ac:dyDescent="0.35">
      <c r="A7803" t="s">
        <v>6907</v>
      </c>
      <c r="B7803" t="s">
        <v>10529</v>
      </c>
      <c r="C7803" t="s">
        <v>649</v>
      </c>
      <c r="D7803" t="s">
        <v>110</v>
      </c>
      <c r="E7803" t="s">
        <v>20</v>
      </c>
      <c r="F7803" t="b">
        <v>0</v>
      </c>
      <c r="G7803" t="s">
        <v>43</v>
      </c>
      <c r="H7803" s="1">
        <v>45812.627696759257</v>
      </c>
      <c r="I7803" t="b">
        <v>0</v>
      </c>
      <c r="J7803" t="b">
        <v>0</v>
      </c>
      <c r="K7803" t="s">
        <v>31</v>
      </c>
      <c r="L7803" t="s">
        <v>22</v>
      </c>
      <c r="M7803">
        <v>170000</v>
      </c>
      <c r="O7803" t="s">
        <v>9214</v>
      </c>
      <c r="P7803" t="s">
        <v>10530</v>
      </c>
    </row>
    <row r="7804" spans="1:16" x14ac:dyDescent="0.35">
      <c r="A7804" t="s">
        <v>6907</v>
      </c>
      <c r="B7804" t="s">
        <v>10531</v>
      </c>
      <c r="C7804" t="s">
        <v>824</v>
      </c>
      <c r="D7804" t="s">
        <v>17437</v>
      </c>
      <c r="E7804" t="s">
        <v>20</v>
      </c>
      <c r="F7804" t="b">
        <v>0</v>
      </c>
      <c r="G7804" t="s">
        <v>43</v>
      </c>
      <c r="H7804" s="1">
        <v>45812.627696759257</v>
      </c>
      <c r="I7804" t="b">
        <v>1</v>
      </c>
      <c r="J7804" t="b">
        <v>0</v>
      </c>
      <c r="K7804" t="s">
        <v>31</v>
      </c>
      <c r="L7804" t="s">
        <v>22</v>
      </c>
      <c r="M7804">
        <v>135000</v>
      </c>
      <c r="O7804" t="s">
        <v>61</v>
      </c>
      <c r="P7804" t="s">
        <v>811</v>
      </c>
    </row>
    <row r="7805" spans="1:16" x14ac:dyDescent="0.35">
      <c r="A7805" t="s">
        <v>6907</v>
      </c>
      <c r="B7805" t="s">
        <v>9548</v>
      </c>
      <c r="C7805" t="s">
        <v>10532</v>
      </c>
      <c r="D7805" t="s">
        <v>17470</v>
      </c>
      <c r="E7805" t="s">
        <v>20</v>
      </c>
      <c r="F7805" t="b">
        <v>0</v>
      </c>
      <c r="G7805" t="s">
        <v>3596</v>
      </c>
      <c r="H7805" s="1">
        <v>45812.632291666669</v>
      </c>
      <c r="I7805" t="b">
        <v>0</v>
      </c>
      <c r="J7805" t="b">
        <v>0</v>
      </c>
      <c r="K7805" t="s">
        <v>3596</v>
      </c>
      <c r="L7805" t="s">
        <v>22</v>
      </c>
      <c r="M7805">
        <v>105000</v>
      </c>
      <c r="O7805" t="s">
        <v>10533</v>
      </c>
      <c r="P7805" t="s">
        <v>10534</v>
      </c>
    </row>
    <row r="7806" spans="1:16" x14ac:dyDescent="0.35">
      <c r="A7806" t="s">
        <v>6907</v>
      </c>
      <c r="B7806" t="s">
        <v>10535</v>
      </c>
      <c r="C7806" t="s">
        <v>18</v>
      </c>
      <c r="D7806" t="s">
        <v>6984</v>
      </c>
      <c r="E7806" t="s">
        <v>91</v>
      </c>
      <c r="F7806" t="b">
        <v>1</v>
      </c>
      <c r="G7806" t="s">
        <v>47</v>
      </c>
      <c r="H7806" s="1">
        <v>45812.668993055559</v>
      </c>
      <c r="I7806" t="b">
        <v>1</v>
      </c>
      <c r="J7806" t="b">
        <v>0</v>
      </c>
      <c r="K7806" t="s">
        <v>31</v>
      </c>
      <c r="L7806" t="s">
        <v>32</v>
      </c>
      <c r="N7806">
        <v>65</v>
      </c>
      <c r="O7806" t="s">
        <v>6984</v>
      </c>
      <c r="P7806" t="s">
        <v>10536</v>
      </c>
    </row>
    <row r="7807" spans="1:16" x14ac:dyDescent="0.35">
      <c r="A7807" t="s">
        <v>6907</v>
      </c>
      <c r="B7807" t="s">
        <v>9984</v>
      </c>
      <c r="C7807" t="s">
        <v>703</v>
      </c>
      <c r="D7807" t="s">
        <v>3130</v>
      </c>
      <c r="E7807" t="s">
        <v>20</v>
      </c>
      <c r="F7807" t="b">
        <v>0</v>
      </c>
      <c r="G7807" t="s">
        <v>52</v>
      </c>
      <c r="H7807" s="1">
        <v>45812.710393518522</v>
      </c>
      <c r="I7807" t="b">
        <v>0</v>
      </c>
      <c r="J7807" t="b">
        <v>1</v>
      </c>
      <c r="K7807" t="s">
        <v>31</v>
      </c>
      <c r="L7807" t="s">
        <v>22</v>
      </c>
      <c r="M7807">
        <v>207000</v>
      </c>
      <c r="O7807" t="s">
        <v>3479</v>
      </c>
      <c r="P7807" t="s">
        <v>9985</v>
      </c>
    </row>
    <row r="7808" spans="1:16" x14ac:dyDescent="0.35">
      <c r="A7808" t="s">
        <v>6907</v>
      </c>
      <c r="B7808" t="s">
        <v>10537</v>
      </c>
      <c r="C7808" t="s">
        <v>1630</v>
      </c>
      <c r="D7808" t="s">
        <v>36</v>
      </c>
      <c r="E7808" t="s">
        <v>20</v>
      </c>
      <c r="F7808" t="b">
        <v>0</v>
      </c>
      <c r="G7808" t="s">
        <v>52</v>
      </c>
      <c r="H7808" s="1">
        <v>45812.710439814808</v>
      </c>
      <c r="I7808" t="b">
        <v>0</v>
      </c>
      <c r="J7808" t="b">
        <v>1</v>
      </c>
      <c r="K7808" t="s">
        <v>31</v>
      </c>
      <c r="L7808" t="s">
        <v>22</v>
      </c>
      <c r="M7808">
        <v>75000</v>
      </c>
      <c r="O7808" t="s">
        <v>10538</v>
      </c>
      <c r="P7808" t="s">
        <v>10539</v>
      </c>
    </row>
    <row r="7809" spans="1:16" x14ac:dyDescent="0.35">
      <c r="A7809" t="s">
        <v>6907</v>
      </c>
      <c r="B7809" t="s">
        <v>10540</v>
      </c>
      <c r="C7809" t="s">
        <v>193</v>
      </c>
      <c r="D7809" t="s">
        <v>110</v>
      </c>
      <c r="E7809" t="s">
        <v>20</v>
      </c>
      <c r="F7809" t="b">
        <v>0</v>
      </c>
      <c r="G7809" t="s">
        <v>47</v>
      </c>
      <c r="H7809" s="1">
        <v>45812.752314814818</v>
      </c>
      <c r="I7809" t="b">
        <v>1</v>
      </c>
      <c r="J7809" t="b">
        <v>1</v>
      </c>
      <c r="K7809" t="s">
        <v>31</v>
      </c>
      <c r="L7809" t="s">
        <v>22</v>
      </c>
      <c r="M7809">
        <v>225000</v>
      </c>
      <c r="O7809" t="s">
        <v>10541</v>
      </c>
      <c r="P7809" t="s">
        <v>10542</v>
      </c>
    </row>
    <row r="7810" spans="1:16" x14ac:dyDescent="0.35">
      <c r="A7810" t="s">
        <v>6907</v>
      </c>
      <c r="B7810" t="s">
        <v>10543</v>
      </c>
      <c r="C7810" t="s">
        <v>703</v>
      </c>
      <c r="D7810" t="s">
        <v>36</v>
      </c>
      <c r="E7810" t="s">
        <v>20</v>
      </c>
      <c r="F7810" t="b">
        <v>0</v>
      </c>
      <c r="G7810" t="s">
        <v>52</v>
      </c>
      <c r="H7810" s="1">
        <v>45812.793773148151</v>
      </c>
      <c r="I7810" t="b">
        <v>0</v>
      </c>
      <c r="J7810" t="b">
        <v>1</v>
      </c>
      <c r="K7810" t="s">
        <v>31</v>
      </c>
      <c r="L7810" t="s">
        <v>22</v>
      </c>
      <c r="M7810">
        <v>142000</v>
      </c>
      <c r="O7810" t="s">
        <v>2028</v>
      </c>
      <c r="P7810" t="s">
        <v>10544</v>
      </c>
    </row>
    <row r="7811" spans="1:16" x14ac:dyDescent="0.35">
      <c r="A7811" t="s">
        <v>6907</v>
      </c>
      <c r="B7811" t="s">
        <v>7053</v>
      </c>
      <c r="C7811" t="s">
        <v>10545</v>
      </c>
      <c r="D7811" t="s">
        <v>110</v>
      </c>
      <c r="E7811" t="s">
        <v>20</v>
      </c>
      <c r="F7811" t="b">
        <v>0</v>
      </c>
      <c r="G7811" t="s">
        <v>47</v>
      </c>
      <c r="H7811" s="1">
        <v>45812.835648148153</v>
      </c>
      <c r="I7811" t="b">
        <v>0</v>
      </c>
      <c r="J7811" t="b">
        <v>1</v>
      </c>
      <c r="K7811" t="s">
        <v>31</v>
      </c>
      <c r="L7811" t="s">
        <v>22</v>
      </c>
      <c r="M7811">
        <v>137800</v>
      </c>
      <c r="O7811" t="s">
        <v>7523</v>
      </c>
      <c r="P7811" t="s">
        <v>8918</v>
      </c>
    </row>
    <row r="7812" spans="1:16" x14ac:dyDescent="0.35">
      <c r="A7812" t="s">
        <v>6907</v>
      </c>
      <c r="B7812" t="s">
        <v>10546</v>
      </c>
      <c r="C7812" t="s">
        <v>6146</v>
      </c>
      <c r="D7812" t="s">
        <v>110</v>
      </c>
      <c r="E7812" t="s">
        <v>20</v>
      </c>
      <c r="F7812" t="b">
        <v>0</v>
      </c>
      <c r="G7812" t="s">
        <v>52</v>
      </c>
      <c r="H7812" s="1">
        <v>45812.876979166656</v>
      </c>
      <c r="I7812" t="b">
        <v>1</v>
      </c>
      <c r="J7812" t="b">
        <v>0</v>
      </c>
      <c r="K7812" t="s">
        <v>31</v>
      </c>
      <c r="L7812" t="s">
        <v>32</v>
      </c>
      <c r="N7812">
        <v>52.5</v>
      </c>
      <c r="O7812" t="s">
        <v>10547</v>
      </c>
      <c r="P7812" t="s">
        <v>10548</v>
      </c>
    </row>
    <row r="7813" spans="1:16" x14ac:dyDescent="0.35">
      <c r="A7813" t="s">
        <v>6907</v>
      </c>
      <c r="B7813" t="s">
        <v>10529</v>
      </c>
      <c r="C7813" t="s">
        <v>649</v>
      </c>
      <c r="D7813" t="s">
        <v>36</v>
      </c>
      <c r="E7813" t="s">
        <v>20</v>
      </c>
      <c r="F7813" t="b">
        <v>0</v>
      </c>
      <c r="G7813" t="s">
        <v>52</v>
      </c>
      <c r="H7813" s="1">
        <v>45812.877013888887</v>
      </c>
      <c r="I7813" t="b">
        <v>0</v>
      </c>
      <c r="J7813" t="b">
        <v>0</v>
      </c>
      <c r="K7813" t="s">
        <v>31</v>
      </c>
      <c r="L7813" t="s">
        <v>22</v>
      </c>
      <c r="M7813">
        <v>170000</v>
      </c>
      <c r="O7813" t="s">
        <v>9214</v>
      </c>
      <c r="P7813" t="s">
        <v>10530</v>
      </c>
    </row>
    <row r="7814" spans="1:16" x14ac:dyDescent="0.35">
      <c r="A7814" t="s">
        <v>6907</v>
      </c>
      <c r="B7814" t="s">
        <v>10549</v>
      </c>
      <c r="C7814" t="s">
        <v>18</v>
      </c>
      <c r="D7814" t="s">
        <v>110</v>
      </c>
      <c r="E7814" t="s">
        <v>91</v>
      </c>
      <c r="F7814" t="b">
        <v>1</v>
      </c>
      <c r="G7814" t="s">
        <v>52</v>
      </c>
      <c r="H7814" s="1">
        <v>45812.918564814812</v>
      </c>
      <c r="I7814" t="b">
        <v>1</v>
      </c>
      <c r="J7814" t="b">
        <v>0</v>
      </c>
      <c r="K7814" t="s">
        <v>31</v>
      </c>
      <c r="L7814" t="s">
        <v>32</v>
      </c>
      <c r="N7814">
        <v>65</v>
      </c>
      <c r="O7814" t="s">
        <v>10550</v>
      </c>
      <c r="P7814" t="s">
        <v>10551</v>
      </c>
    </row>
    <row r="7815" spans="1:16" x14ac:dyDescent="0.35">
      <c r="A7815" t="s">
        <v>6907</v>
      </c>
      <c r="B7815" t="s">
        <v>10552</v>
      </c>
      <c r="C7815" t="s">
        <v>1734</v>
      </c>
      <c r="D7815" t="s">
        <v>29</v>
      </c>
      <c r="E7815" t="s">
        <v>20</v>
      </c>
      <c r="F7815" t="b">
        <v>0</v>
      </c>
      <c r="G7815" t="s">
        <v>171</v>
      </c>
      <c r="H7815" s="1">
        <v>45812.951307870368</v>
      </c>
      <c r="I7815" t="b">
        <v>0</v>
      </c>
      <c r="J7815" t="b">
        <v>0</v>
      </c>
      <c r="K7815" t="s">
        <v>31</v>
      </c>
      <c r="L7815" t="s">
        <v>22</v>
      </c>
      <c r="M7815">
        <v>157000</v>
      </c>
      <c r="O7815" t="s">
        <v>10553</v>
      </c>
      <c r="P7815" t="s">
        <v>10554</v>
      </c>
    </row>
    <row r="7816" spans="1:16" x14ac:dyDescent="0.35">
      <c r="A7816" t="s">
        <v>6907</v>
      </c>
      <c r="B7816" t="s">
        <v>10555</v>
      </c>
      <c r="C7816" t="s">
        <v>8327</v>
      </c>
      <c r="D7816" t="s">
        <v>36</v>
      </c>
      <c r="E7816" t="s">
        <v>91</v>
      </c>
      <c r="F7816" t="b">
        <v>0</v>
      </c>
      <c r="G7816" t="s">
        <v>52</v>
      </c>
      <c r="H7816" s="1">
        <v>45812.960428240738</v>
      </c>
      <c r="I7816" t="b">
        <v>0</v>
      </c>
      <c r="J7816" t="b">
        <v>0</v>
      </c>
      <c r="K7816" t="s">
        <v>31</v>
      </c>
      <c r="L7816" t="s">
        <v>32</v>
      </c>
      <c r="N7816">
        <v>51</v>
      </c>
      <c r="O7816" t="s">
        <v>3748</v>
      </c>
      <c r="P7816" t="s">
        <v>10556</v>
      </c>
    </row>
    <row r="7817" spans="1:16" x14ac:dyDescent="0.35">
      <c r="A7817" t="s">
        <v>6907</v>
      </c>
      <c r="B7817" t="s">
        <v>7053</v>
      </c>
      <c r="C7817" t="s">
        <v>10545</v>
      </c>
      <c r="D7817" t="s">
        <v>36</v>
      </c>
      <c r="E7817" t="s">
        <v>20</v>
      </c>
      <c r="F7817" t="b">
        <v>0</v>
      </c>
      <c r="G7817" t="s">
        <v>68</v>
      </c>
      <c r="H7817" s="1">
        <v>45813.000763888893</v>
      </c>
      <c r="I7817" t="b">
        <v>0</v>
      </c>
      <c r="J7817" t="b">
        <v>1</v>
      </c>
      <c r="K7817" t="s">
        <v>31</v>
      </c>
      <c r="L7817" t="s">
        <v>22</v>
      </c>
      <c r="M7817">
        <v>137800</v>
      </c>
      <c r="O7817" t="s">
        <v>351</v>
      </c>
      <c r="P7817" t="s">
        <v>8918</v>
      </c>
    </row>
    <row r="7818" spans="1:16" x14ac:dyDescent="0.35">
      <c r="A7818" t="s">
        <v>6907</v>
      </c>
      <c r="B7818" t="s">
        <v>6907</v>
      </c>
      <c r="C7818" t="s">
        <v>3660</v>
      </c>
      <c r="D7818" t="s">
        <v>974</v>
      </c>
      <c r="E7818" t="s">
        <v>20</v>
      </c>
      <c r="F7818" t="b">
        <v>0</v>
      </c>
      <c r="G7818" t="s">
        <v>52</v>
      </c>
      <c r="H7818" s="1">
        <v>45813.001898148148</v>
      </c>
      <c r="I7818" t="b">
        <v>0</v>
      </c>
      <c r="J7818" t="b">
        <v>0</v>
      </c>
      <c r="K7818" t="s">
        <v>31</v>
      </c>
      <c r="L7818" t="s">
        <v>22</v>
      </c>
      <c r="M7818">
        <v>127952</v>
      </c>
      <c r="O7818" t="s">
        <v>725</v>
      </c>
      <c r="P7818" t="s">
        <v>10480</v>
      </c>
    </row>
    <row r="7819" spans="1:16" x14ac:dyDescent="0.35">
      <c r="A7819" t="s">
        <v>6907</v>
      </c>
      <c r="B7819" t="s">
        <v>6907</v>
      </c>
      <c r="C7819" t="s">
        <v>10557</v>
      </c>
      <c r="D7819" t="s">
        <v>17445</v>
      </c>
      <c r="E7819" t="s">
        <v>20</v>
      </c>
      <c r="F7819" t="b">
        <v>0</v>
      </c>
      <c r="G7819" t="s">
        <v>52</v>
      </c>
      <c r="H7819" s="1">
        <v>45813.001956018517</v>
      </c>
      <c r="I7819" t="b">
        <v>1</v>
      </c>
      <c r="J7819" t="b">
        <v>0</v>
      </c>
      <c r="K7819" t="s">
        <v>31</v>
      </c>
      <c r="L7819" t="s">
        <v>22</v>
      </c>
      <c r="M7819">
        <v>75000</v>
      </c>
      <c r="O7819" t="s">
        <v>10558</v>
      </c>
      <c r="P7819" t="s">
        <v>10559</v>
      </c>
    </row>
    <row r="7820" spans="1:16" x14ac:dyDescent="0.35">
      <c r="A7820" t="s">
        <v>6907</v>
      </c>
      <c r="B7820" t="s">
        <v>7197</v>
      </c>
      <c r="C7820" t="s">
        <v>10069</v>
      </c>
      <c r="D7820" t="s">
        <v>36</v>
      </c>
      <c r="E7820" t="s">
        <v>20</v>
      </c>
      <c r="F7820" t="b">
        <v>0</v>
      </c>
      <c r="G7820" t="s">
        <v>47</v>
      </c>
      <c r="H7820" s="1">
        <v>45813.002314814818</v>
      </c>
      <c r="I7820" t="b">
        <v>1</v>
      </c>
      <c r="J7820" t="b">
        <v>1</v>
      </c>
      <c r="K7820" t="s">
        <v>31</v>
      </c>
      <c r="L7820" t="s">
        <v>32</v>
      </c>
      <c r="N7820">
        <v>79.625</v>
      </c>
      <c r="O7820" t="s">
        <v>194</v>
      </c>
      <c r="P7820" t="s">
        <v>8814</v>
      </c>
    </row>
    <row r="7821" spans="1:16" x14ac:dyDescent="0.35">
      <c r="A7821" t="s">
        <v>6907</v>
      </c>
      <c r="B7821" t="s">
        <v>10560</v>
      </c>
      <c r="C7821" t="s">
        <v>10561</v>
      </c>
      <c r="D7821" t="s">
        <v>110</v>
      </c>
      <c r="E7821" t="s">
        <v>20</v>
      </c>
      <c r="F7821" t="b">
        <v>0</v>
      </c>
      <c r="G7821" t="s">
        <v>52</v>
      </c>
      <c r="H7821" s="1">
        <v>45813.043564814812</v>
      </c>
      <c r="I7821" t="b">
        <v>0</v>
      </c>
      <c r="J7821" t="b">
        <v>0</v>
      </c>
      <c r="K7821" t="s">
        <v>31</v>
      </c>
      <c r="L7821" t="s">
        <v>22</v>
      </c>
      <c r="M7821">
        <v>225000</v>
      </c>
      <c r="O7821" t="s">
        <v>3471</v>
      </c>
      <c r="P7821" t="s">
        <v>10562</v>
      </c>
    </row>
    <row r="7822" spans="1:16" x14ac:dyDescent="0.35">
      <c r="A7822" t="s">
        <v>6907</v>
      </c>
      <c r="B7822" t="s">
        <v>10543</v>
      </c>
      <c r="C7822" t="s">
        <v>703</v>
      </c>
      <c r="D7822" t="s">
        <v>110</v>
      </c>
      <c r="E7822" t="s">
        <v>20</v>
      </c>
      <c r="F7822" t="b">
        <v>0</v>
      </c>
      <c r="G7822" t="s">
        <v>47</v>
      </c>
      <c r="H7822" s="1">
        <v>45813.044108796297</v>
      </c>
      <c r="I7822" t="b">
        <v>1</v>
      </c>
      <c r="J7822" t="b">
        <v>1</v>
      </c>
      <c r="K7822" t="s">
        <v>31</v>
      </c>
      <c r="L7822" t="s">
        <v>22</v>
      </c>
      <c r="M7822">
        <v>142000</v>
      </c>
      <c r="O7822" t="s">
        <v>2028</v>
      </c>
      <c r="P7822" t="s">
        <v>10544</v>
      </c>
    </row>
    <row r="7823" spans="1:16" x14ac:dyDescent="0.35">
      <c r="A7823" t="s">
        <v>6907</v>
      </c>
      <c r="B7823" t="s">
        <v>8740</v>
      </c>
      <c r="C7823" t="s">
        <v>1718</v>
      </c>
      <c r="D7823" t="s">
        <v>110</v>
      </c>
      <c r="E7823" t="s">
        <v>20</v>
      </c>
      <c r="F7823" t="b">
        <v>0</v>
      </c>
      <c r="G7823" t="s">
        <v>47</v>
      </c>
      <c r="H7823" s="1">
        <v>45813.252187500002</v>
      </c>
      <c r="I7823" t="b">
        <v>0</v>
      </c>
      <c r="J7823" t="b">
        <v>1</v>
      </c>
      <c r="K7823" t="s">
        <v>31</v>
      </c>
      <c r="L7823" t="s">
        <v>22</v>
      </c>
      <c r="M7823">
        <v>109500</v>
      </c>
      <c r="O7823" t="s">
        <v>1669</v>
      </c>
    </row>
    <row r="7824" spans="1:16" x14ac:dyDescent="0.35">
      <c r="A7824" t="s">
        <v>6907</v>
      </c>
      <c r="B7824" t="s">
        <v>6916</v>
      </c>
      <c r="C7824" t="s">
        <v>3796</v>
      </c>
      <c r="D7824" t="s">
        <v>36</v>
      </c>
      <c r="E7824" t="s">
        <v>20</v>
      </c>
      <c r="F7824" t="b">
        <v>0</v>
      </c>
      <c r="G7824" t="s">
        <v>47</v>
      </c>
      <c r="H7824" s="1">
        <v>45813.252847222233</v>
      </c>
      <c r="I7824" t="b">
        <v>0</v>
      </c>
      <c r="J7824" t="b">
        <v>1</v>
      </c>
      <c r="K7824" t="s">
        <v>31</v>
      </c>
      <c r="L7824" t="s">
        <v>22</v>
      </c>
      <c r="M7824">
        <v>130000</v>
      </c>
      <c r="O7824" t="s">
        <v>194</v>
      </c>
      <c r="P7824" t="s">
        <v>10563</v>
      </c>
    </row>
    <row r="7825" spans="1:16" x14ac:dyDescent="0.35">
      <c r="A7825" t="s">
        <v>6907</v>
      </c>
      <c r="B7825" t="s">
        <v>10564</v>
      </c>
      <c r="C7825" t="s">
        <v>9979</v>
      </c>
      <c r="D7825" t="s">
        <v>269</v>
      </c>
      <c r="E7825" t="s">
        <v>20</v>
      </c>
      <c r="F7825" t="b">
        <v>0</v>
      </c>
      <c r="G7825" t="s">
        <v>287</v>
      </c>
      <c r="H7825" s="1">
        <v>45813.258090277777</v>
      </c>
      <c r="I7825" t="b">
        <v>1</v>
      </c>
      <c r="J7825" t="b">
        <v>0</v>
      </c>
      <c r="K7825" t="s">
        <v>287</v>
      </c>
      <c r="L7825" t="s">
        <v>22</v>
      </c>
      <c r="M7825">
        <v>90000</v>
      </c>
      <c r="O7825" t="s">
        <v>10565</v>
      </c>
      <c r="P7825" t="s">
        <v>10566</v>
      </c>
    </row>
    <row r="7826" spans="1:16" x14ac:dyDescent="0.35">
      <c r="A7826" t="s">
        <v>6907</v>
      </c>
      <c r="B7826" t="s">
        <v>7760</v>
      </c>
      <c r="C7826" t="s">
        <v>407</v>
      </c>
      <c r="D7826" t="s">
        <v>36</v>
      </c>
      <c r="E7826" t="s">
        <v>20</v>
      </c>
      <c r="F7826" t="b">
        <v>0</v>
      </c>
      <c r="G7826" t="s">
        <v>52</v>
      </c>
      <c r="H7826" s="1">
        <v>45813.294050925928</v>
      </c>
      <c r="I7826" t="b">
        <v>0</v>
      </c>
      <c r="J7826" t="b">
        <v>1</v>
      </c>
      <c r="K7826" t="s">
        <v>31</v>
      </c>
      <c r="L7826" t="s">
        <v>22</v>
      </c>
      <c r="M7826">
        <v>148750</v>
      </c>
      <c r="O7826" t="s">
        <v>2979</v>
      </c>
      <c r="P7826" t="s">
        <v>10567</v>
      </c>
    </row>
    <row r="7827" spans="1:16" x14ac:dyDescent="0.35">
      <c r="A7827" t="s">
        <v>6907</v>
      </c>
      <c r="B7827" t="s">
        <v>10568</v>
      </c>
      <c r="C7827" t="s">
        <v>6990</v>
      </c>
      <c r="D7827" t="s">
        <v>36</v>
      </c>
      <c r="E7827" t="s">
        <v>20</v>
      </c>
      <c r="F7827" t="b">
        <v>0</v>
      </c>
      <c r="G7827" t="s">
        <v>52</v>
      </c>
      <c r="H7827" s="1">
        <v>45813.294108796297</v>
      </c>
      <c r="I7827" t="b">
        <v>0</v>
      </c>
      <c r="J7827" t="b">
        <v>1</v>
      </c>
      <c r="K7827" t="s">
        <v>31</v>
      </c>
      <c r="L7827" t="s">
        <v>22</v>
      </c>
      <c r="M7827">
        <v>105000</v>
      </c>
      <c r="O7827" t="s">
        <v>10217</v>
      </c>
      <c r="P7827" t="s">
        <v>10569</v>
      </c>
    </row>
    <row r="7828" spans="1:16" x14ac:dyDescent="0.35">
      <c r="A7828" t="s">
        <v>6907</v>
      </c>
      <c r="B7828" t="s">
        <v>8587</v>
      </c>
      <c r="C7828" t="s">
        <v>5361</v>
      </c>
      <c r="D7828" t="s">
        <v>573</v>
      </c>
      <c r="E7828" t="s">
        <v>20</v>
      </c>
      <c r="F7828" t="b">
        <v>0</v>
      </c>
      <c r="G7828" t="s">
        <v>52</v>
      </c>
      <c r="H7828" s="1">
        <v>45813.377326388887</v>
      </c>
      <c r="I7828" t="b">
        <v>0</v>
      </c>
      <c r="J7828" t="b">
        <v>0</v>
      </c>
      <c r="K7828" t="s">
        <v>31</v>
      </c>
      <c r="L7828" t="s">
        <v>32</v>
      </c>
      <c r="N7828">
        <v>45.879997253417969</v>
      </c>
      <c r="O7828" t="s">
        <v>151</v>
      </c>
      <c r="P7828" t="s">
        <v>8588</v>
      </c>
    </row>
    <row r="7829" spans="1:16" x14ac:dyDescent="0.35">
      <c r="A7829" t="s">
        <v>6907</v>
      </c>
      <c r="B7829" t="s">
        <v>10570</v>
      </c>
      <c r="C7829" t="s">
        <v>1092</v>
      </c>
      <c r="D7829" t="s">
        <v>36</v>
      </c>
      <c r="E7829" t="s">
        <v>20</v>
      </c>
      <c r="F7829" t="b">
        <v>0</v>
      </c>
      <c r="G7829" t="s">
        <v>52</v>
      </c>
      <c r="H7829" s="1">
        <v>45813.460659722223</v>
      </c>
      <c r="I7829" t="b">
        <v>0</v>
      </c>
      <c r="J7829" t="b">
        <v>1</v>
      </c>
      <c r="K7829" t="s">
        <v>31</v>
      </c>
      <c r="L7829" t="s">
        <v>22</v>
      </c>
      <c r="M7829">
        <v>118150</v>
      </c>
      <c r="O7829" t="s">
        <v>3716</v>
      </c>
      <c r="P7829" t="s">
        <v>10571</v>
      </c>
    </row>
    <row r="7830" spans="1:16" x14ac:dyDescent="0.35">
      <c r="A7830" t="s">
        <v>6907</v>
      </c>
      <c r="B7830" t="s">
        <v>7025</v>
      </c>
      <c r="C7830" t="s">
        <v>51</v>
      </c>
      <c r="D7830" t="s">
        <v>36</v>
      </c>
      <c r="E7830" t="s">
        <v>20</v>
      </c>
      <c r="F7830" t="b">
        <v>0</v>
      </c>
      <c r="G7830" t="s">
        <v>52</v>
      </c>
      <c r="H7830" s="1">
        <v>45813.502442129633</v>
      </c>
      <c r="I7830" t="b">
        <v>0</v>
      </c>
      <c r="J7830" t="b">
        <v>1</v>
      </c>
      <c r="K7830" t="s">
        <v>31</v>
      </c>
      <c r="L7830" t="s">
        <v>22</v>
      </c>
      <c r="M7830">
        <v>148000</v>
      </c>
      <c r="O7830" t="s">
        <v>940</v>
      </c>
      <c r="P7830" t="s">
        <v>10572</v>
      </c>
    </row>
    <row r="7831" spans="1:16" x14ac:dyDescent="0.35">
      <c r="A7831" t="s">
        <v>6907</v>
      </c>
      <c r="B7831" t="s">
        <v>6967</v>
      </c>
      <c r="C7831" t="s">
        <v>703</v>
      </c>
      <c r="D7831" t="s">
        <v>773</v>
      </c>
      <c r="E7831" t="s">
        <v>91</v>
      </c>
      <c r="F7831" t="b">
        <v>0</v>
      </c>
      <c r="G7831" t="s">
        <v>52</v>
      </c>
      <c r="H7831" s="1">
        <v>45813.585520833331</v>
      </c>
      <c r="I7831" t="b">
        <v>0</v>
      </c>
      <c r="J7831" t="b">
        <v>1</v>
      </c>
      <c r="K7831" t="s">
        <v>31</v>
      </c>
      <c r="L7831" t="s">
        <v>32</v>
      </c>
      <c r="N7831">
        <v>63.5</v>
      </c>
      <c r="O7831" t="s">
        <v>880</v>
      </c>
      <c r="P7831" t="s">
        <v>10573</v>
      </c>
    </row>
    <row r="7832" spans="1:16" x14ac:dyDescent="0.35">
      <c r="A7832" t="s">
        <v>6907</v>
      </c>
      <c r="B7832" t="s">
        <v>10574</v>
      </c>
      <c r="C7832" t="s">
        <v>588</v>
      </c>
      <c r="D7832" t="s">
        <v>29</v>
      </c>
      <c r="E7832" t="s">
        <v>20</v>
      </c>
      <c r="F7832" t="b">
        <v>0</v>
      </c>
      <c r="G7832" t="s">
        <v>52</v>
      </c>
      <c r="H7832" s="1">
        <v>45813.585578703707</v>
      </c>
      <c r="I7832" t="b">
        <v>1</v>
      </c>
      <c r="J7832" t="b">
        <v>1</v>
      </c>
      <c r="K7832" t="s">
        <v>31</v>
      </c>
      <c r="L7832" t="s">
        <v>22</v>
      </c>
      <c r="M7832">
        <v>219000</v>
      </c>
      <c r="O7832" t="s">
        <v>10575</v>
      </c>
    </row>
    <row r="7833" spans="1:16" x14ac:dyDescent="0.35">
      <c r="A7833" t="s">
        <v>6907</v>
      </c>
      <c r="B7833" t="s">
        <v>10576</v>
      </c>
      <c r="C7833" t="s">
        <v>649</v>
      </c>
      <c r="D7833" t="s">
        <v>36</v>
      </c>
      <c r="E7833" t="s">
        <v>20</v>
      </c>
      <c r="F7833" t="b">
        <v>0</v>
      </c>
      <c r="G7833" t="s">
        <v>52</v>
      </c>
      <c r="H7833" s="1">
        <v>45813.585856481477</v>
      </c>
      <c r="I7833" t="b">
        <v>0</v>
      </c>
      <c r="J7833" t="b">
        <v>1</v>
      </c>
      <c r="K7833" t="s">
        <v>31</v>
      </c>
      <c r="L7833" t="s">
        <v>22</v>
      </c>
      <c r="M7833">
        <v>157200</v>
      </c>
      <c r="O7833" t="s">
        <v>2465</v>
      </c>
      <c r="P7833" t="s">
        <v>10577</v>
      </c>
    </row>
    <row r="7834" spans="1:16" x14ac:dyDescent="0.35">
      <c r="A7834" t="s">
        <v>6907</v>
      </c>
      <c r="B7834" t="s">
        <v>7714</v>
      </c>
      <c r="C7834" t="s">
        <v>154</v>
      </c>
      <c r="D7834" t="s">
        <v>17437</v>
      </c>
      <c r="E7834" t="s">
        <v>20</v>
      </c>
      <c r="F7834" t="b">
        <v>0</v>
      </c>
      <c r="G7834" t="s">
        <v>47</v>
      </c>
      <c r="H7834" s="1">
        <v>45813.585960648154</v>
      </c>
      <c r="I7834" t="b">
        <v>1</v>
      </c>
      <c r="J7834" t="b">
        <v>0</v>
      </c>
      <c r="K7834" t="s">
        <v>31</v>
      </c>
      <c r="L7834" t="s">
        <v>22</v>
      </c>
      <c r="M7834">
        <v>127500</v>
      </c>
      <c r="O7834" t="s">
        <v>61</v>
      </c>
      <c r="P7834" t="s">
        <v>10578</v>
      </c>
    </row>
    <row r="7835" spans="1:16" x14ac:dyDescent="0.35">
      <c r="A7835" t="s">
        <v>6907</v>
      </c>
      <c r="B7835" t="s">
        <v>10579</v>
      </c>
      <c r="C7835" t="s">
        <v>18</v>
      </c>
      <c r="D7835" t="s">
        <v>110</v>
      </c>
      <c r="E7835" t="s">
        <v>760</v>
      </c>
      <c r="F7835" t="b">
        <v>1</v>
      </c>
      <c r="G7835" t="s">
        <v>52</v>
      </c>
      <c r="H7835" s="1">
        <v>45813.627129629633</v>
      </c>
      <c r="I7835" t="b">
        <v>1</v>
      </c>
      <c r="J7835" t="b">
        <v>1</v>
      </c>
      <c r="K7835" t="s">
        <v>31</v>
      </c>
      <c r="L7835" t="s">
        <v>22</v>
      </c>
      <c r="M7835">
        <v>111000</v>
      </c>
      <c r="O7835" t="s">
        <v>10580</v>
      </c>
      <c r="P7835" t="s">
        <v>10581</v>
      </c>
    </row>
    <row r="7836" spans="1:16" x14ac:dyDescent="0.35">
      <c r="A7836" t="s">
        <v>6907</v>
      </c>
      <c r="B7836" t="s">
        <v>10582</v>
      </c>
      <c r="C7836" t="s">
        <v>142</v>
      </c>
      <c r="D7836" t="s">
        <v>36</v>
      </c>
      <c r="E7836" t="s">
        <v>20</v>
      </c>
      <c r="F7836" t="b">
        <v>0</v>
      </c>
      <c r="G7836" t="s">
        <v>52</v>
      </c>
      <c r="H7836" s="1">
        <v>45813.627326388887</v>
      </c>
      <c r="I7836" t="b">
        <v>1</v>
      </c>
      <c r="J7836" t="b">
        <v>1</v>
      </c>
      <c r="K7836" t="s">
        <v>31</v>
      </c>
      <c r="L7836" t="s">
        <v>22</v>
      </c>
      <c r="M7836">
        <v>155000</v>
      </c>
      <c r="O7836" t="s">
        <v>9055</v>
      </c>
      <c r="P7836" t="s">
        <v>10583</v>
      </c>
    </row>
    <row r="7837" spans="1:16" x14ac:dyDescent="0.35">
      <c r="A7837" t="s">
        <v>6907</v>
      </c>
      <c r="B7837" t="s">
        <v>10584</v>
      </c>
      <c r="C7837" t="s">
        <v>7779</v>
      </c>
      <c r="D7837" t="s">
        <v>2042</v>
      </c>
      <c r="E7837" t="s">
        <v>20</v>
      </c>
      <c r="F7837" t="b">
        <v>0</v>
      </c>
      <c r="G7837" t="s">
        <v>52</v>
      </c>
      <c r="H7837" s="1">
        <v>45813.710520833331</v>
      </c>
      <c r="I7837" t="b">
        <v>1</v>
      </c>
      <c r="J7837" t="b">
        <v>1</v>
      </c>
      <c r="K7837" t="s">
        <v>31</v>
      </c>
      <c r="L7837" t="s">
        <v>22</v>
      </c>
      <c r="M7837">
        <v>88725</v>
      </c>
      <c r="O7837" t="s">
        <v>7676</v>
      </c>
      <c r="P7837" t="s">
        <v>6906</v>
      </c>
    </row>
    <row r="7838" spans="1:16" x14ac:dyDescent="0.35">
      <c r="A7838" t="s">
        <v>6907</v>
      </c>
      <c r="B7838" t="s">
        <v>10585</v>
      </c>
      <c r="C7838" t="s">
        <v>31</v>
      </c>
      <c r="D7838" t="s">
        <v>36</v>
      </c>
      <c r="E7838" t="s">
        <v>20</v>
      </c>
      <c r="F7838" t="b">
        <v>0</v>
      </c>
      <c r="G7838" t="s">
        <v>47</v>
      </c>
      <c r="H7838" s="1">
        <v>45813.7109837963</v>
      </c>
      <c r="I7838" t="b">
        <v>0</v>
      </c>
      <c r="J7838" t="b">
        <v>0</v>
      </c>
      <c r="K7838" t="s">
        <v>31</v>
      </c>
      <c r="L7838" t="s">
        <v>32</v>
      </c>
      <c r="N7838">
        <v>65</v>
      </c>
      <c r="O7838" t="s">
        <v>7459</v>
      </c>
      <c r="P7838" t="s">
        <v>10586</v>
      </c>
    </row>
    <row r="7839" spans="1:16" x14ac:dyDescent="0.35">
      <c r="A7839" t="s">
        <v>6907</v>
      </c>
      <c r="B7839" t="s">
        <v>7967</v>
      </c>
      <c r="C7839" t="s">
        <v>517</v>
      </c>
      <c r="D7839" t="s">
        <v>36</v>
      </c>
      <c r="E7839" t="s">
        <v>20</v>
      </c>
      <c r="F7839" t="b">
        <v>0</v>
      </c>
      <c r="G7839" t="s">
        <v>52</v>
      </c>
      <c r="H7839" s="1">
        <v>45813.752187500002</v>
      </c>
      <c r="I7839" t="b">
        <v>1</v>
      </c>
      <c r="J7839" t="b">
        <v>1</v>
      </c>
      <c r="K7839" t="s">
        <v>31</v>
      </c>
      <c r="L7839" t="s">
        <v>32</v>
      </c>
      <c r="N7839">
        <v>68.5</v>
      </c>
      <c r="O7839" t="s">
        <v>194</v>
      </c>
      <c r="P7839" t="s">
        <v>10587</v>
      </c>
    </row>
    <row r="7840" spans="1:16" x14ac:dyDescent="0.35">
      <c r="A7840" t="s">
        <v>6907</v>
      </c>
      <c r="B7840" t="s">
        <v>10588</v>
      </c>
      <c r="C7840" t="s">
        <v>18</v>
      </c>
      <c r="D7840" t="s">
        <v>36</v>
      </c>
      <c r="E7840" t="s">
        <v>20</v>
      </c>
      <c r="F7840" t="b">
        <v>1</v>
      </c>
      <c r="G7840" t="s">
        <v>52</v>
      </c>
      <c r="H7840" s="1">
        <v>45813.752291666657</v>
      </c>
      <c r="I7840" t="b">
        <v>1</v>
      </c>
      <c r="J7840" t="b">
        <v>0</v>
      </c>
      <c r="K7840" t="s">
        <v>31</v>
      </c>
      <c r="L7840" t="s">
        <v>22</v>
      </c>
      <c r="M7840">
        <v>90000</v>
      </c>
      <c r="O7840" t="s">
        <v>10589</v>
      </c>
      <c r="P7840" t="s">
        <v>10590</v>
      </c>
    </row>
    <row r="7841" spans="1:16" x14ac:dyDescent="0.35">
      <c r="A7841" t="s">
        <v>6907</v>
      </c>
      <c r="B7841" t="s">
        <v>10469</v>
      </c>
      <c r="C7841" t="s">
        <v>4610</v>
      </c>
      <c r="D7841" t="s">
        <v>36</v>
      </c>
      <c r="E7841" t="s">
        <v>20</v>
      </c>
      <c r="F7841" t="b">
        <v>0</v>
      </c>
      <c r="G7841" t="s">
        <v>47</v>
      </c>
      <c r="H7841" s="1">
        <v>45813.752824074072</v>
      </c>
      <c r="I7841" t="b">
        <v>0</v>
      </c>
      <c r="J7841" t="b">
        <v>0</v>
      </c>
      <c r="K7841" t="s">
        <v>31</v>
      </c>
      <c r="L7841" t="s">
        <v>22</v>
      </c>
      <c r="M7841">
        <v>106000</v>
      </c>
      <c r="O7841" t="s">
        <v>194</v>
      </c>
      <c r="P7841" t="s">
        <v>10591</v>
      </c>
    </row>
    <row r="7842" spans="1:16" x14ac:dyDescent="0.35">
      <c r="A7842" t="s">
        <v>6907</v>
      </c>
      <c r="B7842" t="s">
        <v>6907</v>
      </c>
      <c r="C7842" t="s">
        <v>46</v>
      </c>
      <c r="D7842" t="s">
        <v>36</v>
      </c>
      <c r="E7842" t="s">
        <v>20</v>
      </c>
      <c r="F7842" t="b">
        <v>0</v>
      </c>
      <c r="G7842" t="s">
        <v>47</v>
      </c>
      <c r="H7842" s="1">
        <v>45813.792407407411</v>
      </c>
      <c r="I7842" t="b">
        <v>0</v>
      </c>
      <c r="J7842" t="b">
        <v>1</v>
      </c>
      <c r="K7842" t="s">
        <v>31</v>
      </c>
      <c r="L7842" t="s">
        <v>22</v>
      </c>
      <c r="M7842">
        <v>175000</v>
      </c>
      <c r="O7842" t="s">
        <v>10592</v>
      </c>
      <c r="P7842" t="s">
        <v>10593</v>
      </c>
    </row>
    <row r="7843" spans="1:16" x14ac:dyDescent="0.35">
      <c r="A7843" t="s">
        <v>6907</v>
      </c>
      <c r="B7843" t="s">
        <v>10594</v>
      </c>
      <c r="C7843" t="s">
        <v>193</v>
      </c>
      <c r="D7843" t="s">
        <v>36</v>
      </c>
      <c r="E7843" t="s">
        <v>20</v>
      </c>
      <c r="F7843" t="b">
        <v>0</v>
      </c>
      <c r="G7843" t="s">
        <v>52</v>
      </c>
      <c r="H7843" s="1">
        <v>45813.793854166674</v>
      </c>
      <c r="I7843" t="b">
        <v>0</v>
      </c>
      <c r="J7843" t="b">
        <v>1</v>
      </c>
      <c r="K7843" t="s">
        <v>31</v>
      </c>
      <c r="L7843" t="s">
        <v>22</v>
      </c>
      <c r="M7843">
        <v>97500</v>
      </c>
      <c r="O7843" t="s">
        <v>10595</v>
      </c>
      <c r="P7843" t="s">
        <v>10596</v>
      </c>
    </row>
    <row r="7844" spans="1:16" x14ac:dyDescent="0.35">
      <c r="A7844" t="s">
        <v>6907</v>
      </c>
      <c r="B7844" t="s">
        <v>10597</v>
      </c>
      <c r="C7844" t="s">
        <v>201</v>
      </c>
      <c r="D7844" t="s">
        <v>269</v>
      </c>
      <c r="E7844" t="s">
        <v>91</v>
      </c>
      <c r="F7844" t="b">
        <v>0</v>
      </c>
      <c r="G7844" t="s">
        <v>52</v>
      </c>
      <c r="H7844" s="1">
        <v>45813.793854166674</v>
      </c>
      <c r="I7844" t="b">
        <v>1</v>
      </c>
      <c r="J7844" t="b">
        <v>0</v>
      </c>
      <c r="K7844" t="s">
        <v>31</v>
      </c>
      <c r="L7844" t="s">
        <v>32</v>
      </c>
      <c r="N7844">
        <v>52.5</v>
      </c>
      <c r="O7844" t="s">
        <v>10598</v>
      </c>
      <c r="P7844" t="s">
        <v>10599</v>
      </c>
    </row>
    <row r="7845" spans="1:16" x14ac:dyDescent="0.35">
      <c r="A7845" t="s">
        <v>6907</v>
      </c>
      <c r="B7845" t="s">
        <v>10239</v>
      </c>
      <c r="C7845" t="s">
        <v>18</v>
      </c>
      <c r="D7845" t="s">
        <v>36</v>
      </c>
      <c r="E7845" t="s">
        <v>20</v>
      </c>
      <c r="F7845" t="b">
        <v>1</v>
      </c>
      <c r="G7845" t="s">
        <v>52</v>
      </c>
      <c r="H7845" s="1">
        <v>45813.794166666667</v>
      </c>
      <c r="I7845" t="b">
        <v>0</v>
      </c>
      <c r="J7845" t="b">
        <v>1</v>
      </c>
      <c r="K7845" t="s">
        <v>31</v>
      </c>
      <c r="L7845" t="s">
        <v>22</v>
      </c>
      <c r="M7845">
        <v>126000</v>
      </c>
      <c r="O7845" t="s">
        <v>10240</v>
      </c>
      <c r="P7845" t="s">
        <v>10241</v>
      </c>
    </row>
    <row r="7846" spans="1:16" x14ac:dyDescent="0.35">
      <c r="A7846" t="s">
        <v>6907</v>
      </c>
      <c r="B7846" t="s">
        <v>10600</v>
      </c>
      <c r="C7846" t="s">
        <v>154</v>
      </c>
      <c r="D7846" t="s">
        <v>573</v>
      </c>
      <c r="E7846" t="s">
        <v>20</v>
      </c>
      <c r="F7846" t="b">
        <v>0</v>
      </c>
      <c r="G7846" t="s">
        <v>171</v>
      </c>
      <c r="H7846" s="1">
        <v>45813.827094907407</v>
      </c>
      <c r="I7846" t="b">
        <v>0</v>
      </c>
      <c r="J7846" t="b">
        <v>1</v>
      </c>
      <c r="K7846" t="s">
        <v>31</v>
      </c>
      <c r="L7846" t="s">
        <v>32</v>
      </c>
      <c r="N7846">
        <v>54.420001983642578</v>
      </c>
      <c r="O7846" t="s">
        <v>8504</v>
      </c>
      <c r="P7846" t="s">
        <v>8505</v>
      </c>
    </row>
    <row r="7847" spans="1:16" x14ac:dyDescent="0.35">
      <c r="A7847" t="s">
        <v>6907</v>
      </c>
      <c r="B7847" t="s">
        <v>10601</v>
      </c>
      <c r="C7847" t="s">
        <v>7008</v>
      </c>
      <c r="D7847" t="s">
        <v>573</v>
      </c>
      <c r="E7847" t="s">
        <v>20</v>
      </c>
      <c r="F7847" t="b">
        <v>0</v>
      </c>
      <c r="G7847" t="s">
        <v>52</v>
      </c>
      <c r="H7847" s="1">
        <v>45813.835648148153</v>
      </c>
      <c r="I7847" t="b">
        <v>0</v>
      </c>
      <c r="J7847" t="b">
        <v>1</v>
      </c>
      <c r="K7847" t="s">
        <v>31</v>
      </c>
      <c r="L7847" t="s">
        <v>32</v>
      </c>
      <c r="N7847">
        <v>46.455001831054688</v>
      </c>
      <c r="O7847" t="s">
        <v>2206</v>
      </c>
      <c r="P7847" t="s">
        <v>10602</v>
      </c>
    </row>
    <row r="7848" spans="1:16" x14ac:dyDescent="0.35">
      <c r="A7848" t="s">
        <v>6907</v>
      </c>
      <c r="B7848" t="s">
        <v>10531</v>
      </c>
      <c r="C7848" t="s">
        <v>824</v>
      </c>
      <c r="D7848" t="s">
        <v>36</v>
      </c>
      <c r="E7848" t="s">
        <v>20</v>
      </c>
      <c r="F7848" t="b">
        <v>0</v>
      </c>
      <c r="G7848" t="s">
        <v>52</v>
      </c>
      <c r="H7848" s="1">
        <v>45813.835682870369</v>
      </c>
      <c r="I7848" t="b">
        <v>0</v>
      </c>
      <c r="J7848" t="b">
        <v>1</v>
      </c>
      <c r="K7848" t="s">
        <v>31</v>
      </c>
      <c r="L7848" t="s">
        <v>22</v>
      </c>
      <c r="M7848">
        <v>135000</v>
      </c>
      <c r="O7848" t="s">
        <v>61</v>
      </c>
      <c r="P7848" t="s">
        <v>10603</v>
      </c>
    </row>
    <row r="7849" spans="1:16" x14ac:dyDescent="0.35">
      <c r="A7849" t="s">
        <v>6907</v>
      </c>
      <c r="B7849" t="s">
        <v>10438</v>
      </c>
      <c r="C7849" t="s">
        <v>7117</v>
      </c>
      <c r="D7849" t="s">
        <v>36</v>
      </c>
      <c r="E7849" t="s">
        <v>20</v>
      </c>
      <c r="F7849" t="b">
        <v>0</v>
      </c>
      <c r="G7849" t="s">
        <v>52</v>
      </c>
      <c r="H7849" s="1">
        <v>45813.877442129633</v>
      </c>
      <c r="I7849" t="b">
        <v>0</v>
      </c>
      <c r="J7849" t="b">
        <v>0</v>
      </c>
      <c r="K7849" t="s">
        <v>31</v>
      </c>
      <c r="L7849" t="s">
        <v>22</v>
      </c>
      <c r="M7849">
        <v>117500</v>
      </c>
      <c r="O7849" t="s">
        <v>77</v>
      </c>
      <c r="P7849" t="s">
        <v>10439</v>
      </c>
    </row>
    <row r="7850" spans="1:16" x14ac:dyDescent="0.35">
      <c r="A7850" t="s">
        <v>6907</v>
      </c>
      <c r="B7850" t="s">
        <v>10604</v>
      </c>
      <c r="C7850" t="s">
        <v>6022</v>
      </c>
      <c r="D7850" t="s">
        <v>29</v>
      </c>
      <c r="E7850" t="s">
        <v>20</v>
      </c>
      <c r="F7850" t="b">
        <v>0</v>
      </c>
      <c r="G7850" t="s">
        <v>47</v>
      </c>
      <c r="H7850" s="1">
        <v>45813.87773148148</v>
      </c>
      <c r="I7850" t="b">
        <v>0</v>
      </c>
      <c r="J7850" t="b">
        <v>1</v>
      </c>
      <c r="K7850" t="s">
        <v>31</v>
      </c>
      <c r="L7850" t="s">
        <v>22</v>
      </c>
      <c r="M7850">
        <v>148050</v>
      </c>
      <c r="O7850" t="s">
        <v>10605</v>
      </c>
    </row>
    <row r="7851" spans="1:16" x14ac:dyDescent="0.35">
      <c r="A7851" t="s">
        <v>6907</v>
      </c>
      <c r="B7851" t="s">
        <v>6907</v>
      </c>
      <c r="C7851" t="s">
        <v>10606</v>
      </c>
      <c r="D7851" t="s">
        <v>36</v>
      </c>
      <c r="E7851" t="s">
        <v>91</v>
      </c>
      <c r="F7851" t="b">
        <v>0</v>
      </c>
      <c r="G7851" t="s">
        <v>52</v>
      </c>
      <c r="H7851" s="1">
        <v>45813.919074074067</v>
      </c>
      <c r="I7851" t="b">
        <v>1</v>
      </c>
      <c r="J7851" t="b">
        <v>1</v>
      </c>
      <c r="K7851" t="s">
        <v>31</v>
      </c>
      <c r="L7851" t="s">
        <v>32</v>
      </c>
      <c r="N7851">
        <v>62.5</v>
      </c>
      <c r="O7851" t="s">
        <v>3137</v>
      </c>
      <c r="P7851" t="s">
        <v>10607</v>
      </c>
    </row>
    <row r="7852" spans="1:16" x14ac:dyDescent="0.35">
      <c r="A7852" t="s">
        <v>6907</v>
      </c>
      <c r="B7852" t="s">
        <v>10608</v>
      </c>
      <c r="C7852" t="s">
        <v>56</v>
      </c>
      <c r="D7852" t="s">
        <v>36</v>
      </c>
      <c r="E7852" t="s">
        <v>20</v>
      </c>
      <c r="F7852" t="b">
        <v>0</v>
      </c>
      <c r="G7852" t="s">
        <v>52</v>
      </c>
      <c r="H7852" s="1">
        <v>45813.960648148153</v>
      </c>
      <c r="I7852" t="b">
        <v>0</v>
      </c>
      <c r="J7852" t="b">
        <v>1</v>
      </c>
      <c r="K7852" t="s">
        <v>31</v>
      </c>
      <c r="L7852" t="s">
        <v>22</v>
      </c>
      <c r="M7852">
        <v>189500</v>
      </c>
      <c r="O7852" t="s">
        <v>53</v>
      </c>
      <c r="P7852" t="s">
        <v>10609</v>
      </c>
    </row>
    <row r="7853" spans="1:16" x14ac:dyDescent="0.35">
      <c r="A7853" t="s">
        <v>6907</v>
      </c>
      <c r="B7853" t="s">
        <v>10610</v>
      </c>
      <c r="C7853" t="s">
        <v>628</v>
      </c>
      <c r="D7853" t="s">
        <v>36</v>
      </c>
      <c r="E7853" t="s">
        <v>20</v>
      </c>
      <c r="F7853" t="b">
        <v>0</v>
      </c>
      <c r="G7853" t="s">
        <v>43</v>
      </c>
      <c r="H7853" s="1">
        <v>45813.961643518523</v>
      </c>
      <c r="I7853" t="b">
        <v>0</v>
      </c>
      <c r="J7853" t="b">
        <v>1</v>
      </c>
      <c r="K7853" t="s">
        <v>31</v>
      </c>
      <c r="L7853" t="s">
        <v>22</v>
      </c>
      <c r="M7853">
        <v>162500</v>
      </c>
      <c r="O7853" t="s">
        <v>53</v>
      </c>
      <c r="P7853" t="s">
        <v>10611</v>
      </c>
    </row>
    <row r="7854" spans="1:16" x14ac:dyDescent="0.35">
      <c r="A7854" t="s">
        <v>6907</v>
      </c>
      <c r="B7854" t="s">
        <v>10612</v>
      </c>
      <c r="C7854" t="s">
        <v>51</v>
      </c>
      <c r="D7854" t="s">
        <v>36</v>
      </c>
      <c r="E7854" t="s">
        <v>20</v>
      </c>
      <c r="F7854" t="b">
        <v>0</v>
      </c>
      <c r="G7854" t="s">
        <v>43</v>
      </c>
      <c r="H7854" s="1">
        <v>45814.00309027778</v>
      </c>
      <c r="I7854" t="b">
        <v>0</v>
      </c>
      <c r="J7854" t="b">
        <v>1</v>
      </c>
      <c r="K7854" t="s">
        <v>31</v>
      </c>
      <c r="L7854" t="s">
        <v>22</v>
      </c>
      <c r="M7854">
        <v>117484</v>
      </c>
      <c r="O7854" t="s">
        <v>10613</v>
      </c>
      <c r="P7854" t="s">
        <v>10614</v>
      </c>
    </row>
    <row r="7855" spans="1:16" x14ac:dyDescent="0.35">
      <c r="A7855" t="s">
        <v>6907</v>
      </c>
      <c r="B7855" t="s">
        <v>10615</v>
      </c>
      <c r="C7855" t="s">
        <v>10616</v>
      </c>
      <c r="D7855" t="s">
        <v>17445</v>
      </c>
      <c r="E7855" t="s">
        <v>20</v>
      </c>
      <c r="F7855" t="b">
        <v>0</v>
      </c>
      <c r="G7855" t="s">
        <v>30</v>
      </c>
      <c r="H7855" s="1">
        <v>45814.004293981481</v>
      </c>
      <c r="I7855" t="b">
        <v>0</v>
      </c>
      <c r="J7855" t="b">
        <v>1</v>
      </c>
      <c r="K7855" t="s">
        <v>31</v>
      </c>
      <c r="L7855" t="s">
        <v>22</v>
      </c>
      <c r="M7855">
        <v>162280</v>
      </c>
      <c r="O7855" t="s">
        <v>2465</v>
      </c>
      <c r="P7855" t="s">
        <v>10617</v>
      </c>
    </row>
    <row r="7856" spans="1:16" x14ac:dyDescent="0.35">
      <c r="A7856" t="s">
        <v>6907</v>
      </c>
      <c r="B7856" t="s">
        <v>10618</v>
      </c>
      <c r="C7856" t="s">
        <v>1349</v>
      </c>
      <c r="D7856" t="s">
        <v>36</v>
      </c>
      <c r="E7856" t="s">
        <v>20</v>
      </c>
      <c r="F7856" t="b">
        <v>0</v>
      </c>
      <c r="G7856" t="s">
        <v>171</v>
      </c>
      <c r="H7856" s="1">
        <v>45814.077349537038</v>
      </c>
      <c r="I7856" t="b">
        <v>0</v>
      </c>
      <c r="J7856" t="b">
        <v>1</v>
      </c>
      <c r="K7856" t="s">
        <v>31</v>
      </c>
      <c r="L7856" t="s">
        <v>22</v>
      </c>
      <c r="M7856">
        <v>170000</v>
      </c>
      <c r="O7856" t="s">
        <v>10619</v>
      </c>
      <c r="P7856" t="s">
        <v>10620</v>
      </c>
    </row>
    <row r="7857" spans="1:16" x14ac:dyDescent="0.35">
      <c r="A7857" t="s">
        <v>6907</v>
      </c>
      <c r="B7857" t="s">
        <v>10621</v>
      </c>
      <c r="C7857" t="s">
        <v>7077</v>
      </c>
      <c r="D7857" t="s">
        <v>110</v>
      </c>
      <c r="E7857" t="s">
        <v>20</v>
      </c>
      <c r="F7857" t="b">
        <v>0</v>
      </c>
      <c r="G7857" t="s">
        <v>52</v>
      </c>
      <c r="H7857" s="1">
        <v>45814.168819444443</v>
      </c>
      <c r="I7857" t="b">
        <v>0</v>
      </c>
      <c r="J7857" t="b">
        <v>1</v>
      </c>
      <c r="K7857" t="s">
        <v>31</v>
      </c>
      <c r="L7857" t="s">
        <v>22</v>
      </c>
      <c r="M7857">
        <v>148500</v>
      </c>
      <c r="O7857" t="s">
        <v>2758</v>
      </c>
      <c r="P7857" t="s">
        <v>10622</v>
      </c>
    </row>
    <row r="7858" spans="1:16" x14ac:dyDescent="0.35">
      <c r="A7858" t="s">
        <v>6907</v>
      </c>
      <c r="B7858" t="s">
        <v>10623</v>
      </c>
      <c r="C7858" t="s">
        <v>537</v>
      </c>
      <c r="D7858" t="s">
        <v>110</v>
      </c>
      <c r="E7858" t="s">
        <v>20</v>
      </c>
      <c r="F7858" t="b">
        <v>0</v>
      </c>
      <c r="G7858" t="s">
        <v>171</v>
      </c>
      <c r="H7858" s="1">
        <v>45814.285104166673</v>
      </c>
      <c r="I7858" t="b">
        <v>1</v>
      </c>
      <c r="J7858" t="b">
        <v>1</v>
      </c>
      <c r="K7858" t="s">
        <v>31</v>
      </c>
      <c r="L7858" t="s">
        <v>22</v>
      </c>
      <c r="M7858">
        <v>210000</v>
      </c>
      <c r="O7858" t="s">
        <v>61</v>
      </c>
      <c r="P7858" t="s">
        <v>10624</v>
      </c>
    </row>
    <row r="7859" spans="1:16" x14ac:dyDescent="0.35">
      <c r="A7859" t="s">
        <v>6907</v>
      </c>
      <c r="B7859" t="s">
        <v>10621</v>
      </c>
      <c r="C7859" t="s">
        <v>1026</v>
      </c>
      <c r="D7859" t="s">
        <v>17560</v>
      </c>
      <c r="E7859" t="s">
        <v>20</v>
      </c>
      <c r="F7859" t="b">
        <v>0</v>
      </c>
      <c r="G7859" t="s">
        <v>52</v>
      </c>
      <c r="H7859" s="1">
        <v>45814.292870370373</v>
      </c>
      <c r="I7859" t="b">
        <v>0</v>
      </c>
      <c r="J7859" t="b">
        <v>1</v>
      </c>
      <c r="K7859" t="s">
        <v>31</v>
      </c>
      <c r="L7859" t="s">
        <v>22</v>
      </c>
      <c r="M7859">
        <v>148500</v>
      </c>
      <c r="O7859" t="s">
        <v>2758</v>
      </c>
      <c r="P7859" t="s">
        <v>10622</v>
      </c>
    </row>
    <row r="7860" spans="1:16" x14ac:dyDescent="0.35">
      <c r="A7860" t="s">
        <v>6907</v>
      </c>
      <c r="B7860" t="s">
        <v>7567</v>
      </c>
      <c r="C7860" t="s">
        <v>283</v>
      </c>
      <c r="D7860" t="s">
        <v>29</v>
      </c>
      <c r="E7860" t="s">
        <v>91</v>
      </c>
      <c r="F7860" t="b">
        <v>0</v>
      </c>
      <c r="G7860" t="s">
        <v>43</v>
      </c>
      <c r="H7860" s="1">
        <v>45814.29383101852</v>
      </c>
      <c r="I7860" t="b">
        <v>0</v>
      </c>
      <c r="J7860" t="b">
        <v>1</v>
      </c>
      <c r="K7860" t="s">
        <v>31</v>
      </c>
      <c r="L7860" t="s">
        <v>32</v>
      </c>
      <c r="N7860">
        <v>53.860000610351563</v>
      </c>
      <c r="O7860" t="s">
        <v>116</v>
      </c>
      <c r="P7860" t="s">
        <v>9624</v>
      </c>
    </row>
    <row r="7861" spans="1:16" x14ac:dyDescent="0.35">
      <c r="A7861" t="s">
        <v>6907</v>
      </c>
      <c r="B7861" t="s">
        <v>9971</v>
      </c>
      <c r="C7861" t="s">
        <v>170</v>
      </c>
      <c r="D7861" t="s">
        <v>573</v>
      </c>
      <c r="E7861" t="s">
        <v>20</v>
      </c>
      <c r="F7861" t="b">
        <v>0</v>
      </c>
      <c r="G7861" t="s">
        <v>52</v>
      </c>
      <c r="H7861" s="1">
        <v>45814.334745370368</v>
      </c>
      <c r="I7861" t="b">
        <v>0</v>
      </c>
      <c r="J7861" t="b">
        <v>0</v>
      </c>
      <c r="K7861" t="s">
        <v>31</v>
      </c>
      <c r="L7861" t="s">
        <v>32</v>
      </c>
      <c r="N7861">
        <v>50.549999237060547</v>
      </c>
      <c r="O7861" t="s">
        <v>3471</v>
      </c>
      <c r="P7861" t="s">
        <v>9972</v>
      </c>
    </row>
    <row r="7862" spans="1:16" x14ac:dyDescent="0.35">
      <c r="A7862" t="s">
        <v>6907</v>
      </c>
      <c r="B7862" t="s">
        <v>6907</v>
      </c>
      <c r="C7862" t="s">
        <v>4631</v>
      </c>
      <c r="D7862" t="s">
        <v>29</v>
      </c>
      <c r="E7862" t="s">
        <v>20</v>
      </c>
      <c r="F7862" t="b">
        <v>0</v>
      </c>
      <c r="G7862" t="s">
        <v>52</v>
      </c>
      <c r="H7862" s="1">
        <v>45814.417893518519</v>
      </c>
      <c r="I7862" t="b">
        <v>1</v>
      </c>
      <c r="J7862" t="b">
        <v>0</v>
      </c>
      <c r="K7862" t="s">
        <v>31</v>
      </c>
      <c r="L7862" t="s">
        <v>22</v>
      </c>
      <c r="M7862">
        <v>92500</v>
      </c>
      <c r="O7862" t="s">
        <v>10625</v>
      </c>
      <c r="P7862" t="s">
        <v>10626</v>
      </c>
    </row>
    <row r="7863" spans="1:16" x14ac:dyDescent="0.35">
      <c r="A7863" t="s">
        <v>6907</v>
      </c>
      <c r="B7863" t="s">
        <v>7025</v>
      </c>
      <c r="C7863" t="s">
        <v>51</v>
      </c>
      <c r="D7863" t="s">
        <v>29</v>
      </c>
      <c r="E7863" t="s">
        <v>20</v>
      </c>
      <c r="F7863" t="b">
        <v>0</v>
      </c>
      <c r="G7863" t="s">
        <v>52</v>
      </c>
      <c r="H7863" s="1">
        <v>45814.459699074083</v>
      </c>
      <c r="I7863" t="b">
        <v>0</v>
      </c>
      <c r="J7863" t="b">
        <v>1</v>
      </c>
      <c r="K7863" t="s">
        <v>31</v>
      </c>
      <c r="L7863" t="s">
        <v>22</v>
      </c>
      <c r="M7863">
        <v>148000</v>
      </c>
      <c r="O7863" t="s">
        <v>940</v>
      </c>
      <c r="P7863" t="s">
        <v>10572</v>
      </c>
    </row>
    <row r="7864" spans="1:16" x14ac:dyDescent="0.35">
      <c r="A7864" t="s">
        <v>6907</v>
      </c>
      <c r="B7864" t="s">
        <v>7292</v>
      </c>
      <c r="C7864" t="s">
        <v>1057</v>
      </c>
      <c r="D7864" t="s">
        <v>36</v>
      </c>
      <c r="E7864" t="s">
        <v>436</v>
      </c>
      <c r="F7864" t="b">
        <v>0</v>
      </c>
      <c r="G7864" t="s">
        <v>52</v>
      </c>
      <c r="H7864" s="1">
        <v>45814.501203703701</v>
      </c>
      <c r="I7864" t="b">
        <v>0</v>
      </c>
      <c r="J7864" t="b">
        <v>1</v>
      </c>
      <c r="K7864" t="s">
        <v>31</v>
      </c>
      <c r="L7864" t="s">
        <v>22</v>
      </c>
      <c r="M7864">
        <v>170000</v>
      </c>
      <c r="O7864" t="s">
        <v>209</v>
      </c>
      <c r="P7864" t="s">
        <v>10627</v>
      </c>
    </row>
    <row r="7865" spans="1:16" x14ac:dyDescent="0.35">
      <c r="A7865" t="s">
        <v>6907</v>
      </c>
      <c r="B7865" t="s">
        <v>10584</v>
      </c>
      <c r="C7865" t="s">
        <v>496</v>
      </c>
      <c r="D7865" t="s">
        <v>36</v>
      </c>
      <c r="E7865" t="s">
        <v>20</v>
      </c>
      <c r="F7865" t="b">
        <v>0</v>
      </c>
      <c r="G7865" t="s">
        <v>52</v>
      </c>
      <c r="H7865" s="1">
        <v>45814.501550925917</v>
      </c>
      <c r="I7865" t="b">
        <v>1</v>
      </c>
      <c r="J7865" t="b">
        <v>1</v>
      </c>
      <c r="K7865" t="s">
        <v>31</v>
      </c>
      <c r="L7865" t="s">
        <v>22</v>
      </c>
      <c r="M7865">
        <v>68250</v>
      </c>
      <c r="O7865" t="s">
        <v>7676</v>
      </c>
      <c r="P7865" t="s">
        <v>6906</v>
      </c>
    </row>
    <row r="7866" spans="1:16" x14ac:dyDescent="0.35">
      <c r="A7866" t="s">
        <v>6907</v>
      </c>
      <c r="B7866" t="s">
        <v>10628</v>
      </c>
      <c r="C7866" t="s">
        <v>865</v>
      </c>
      <c r="D7866" t="s">
        <v>36</v>
      </c>
      <c r="E7866" t="s">
        <v>20</v>
      </c>
      <c r="F7866" t="b">
        <v>0</v>
      </c>
      <c r="G7866" t="s">
        <v>43</v>
      </c>
      <c r="H7866" s="1">
        <v>45814.502164351848</v>
      </c>
      <c r="I7866" t="b">
        <v>0</v>
      </c>
      <c r="J7866" t="b">
        <v>1</v>
      </c>
      <c r="K7866" t="s">
        <v>31</v>
      </c>
      <c r="L7866" t="s">
        <v>22</v>
      </c>
      <c r="M7866">
        <v>98750</v>
      </c>
      <c r="O7866" t="s">
        <v>209</v>
      </c>
      <c r="P7866" t="s">
        <v>10629</v>
      </c>
    </row>
    <row r="7867" spans="1:16" x14ac:dyDescent="0.35">
      <c r="A7867" t="s">
        <v>6907</v>
      </c>
      <c r="B7867" t="s">
        <v>8087</v>
      </c>
      <c r="C7867" t="s">
        <v>283</v>
      </c>
      <c r="D7867" t="s">
        <v>573</v>
      </c>
      <c r="E7867" t="s">
        <v>20</v>
      </c>
      <c r="F7867" t="b">
        <v>0</v>
      </c>
      <c r="G7867" t="s">
        <v>68</v>
      </c>
      <c r="H7867" s="1">
        <v>45814.585914351846</v>
      </c>
      <c r="I7867" t="b">
        <v>0</v>
      </c>
      <c r="J7867" t="b">
        <v>1</v>
      </c>
      <c r="K7867" t="s">
        <v>31</v>
      </c>
      <c r="L7867" t="s">
        <v>32</v>
      </c>
      <c r="N7867">
        <v>54.420001983642578</v>
      </c>
      <c r="O7867" t="s">
        <v>10630</v>
      </c>
      <c r="P7867" t="s">
        <v>10631</v>
      </c>
    </row>
    <row r="7868" spans="1:16" x14ac:dyDescent="0.35">
      <c r="A7868" t="s">
        <v>6907</v>
      </c>
      <c r="B7868" t="s">
        <v>10632</v>
      </c>
      <c r="C7868" t="s">
        <v>6146</v>
      </c>
      <c r="D7868" t="s">
        <v>29</v>
      </c>
      <c r="E7868" t="s">
        <v>91</v>
      </c>
      <c r="F7868" t="b">
        <v>0</v>
      </c>
      <c r="G7868" t="s">
        <v>52</v>
      </c>
      <c r="H7868" s="1">
        <v>45814.626296296286</v>
      </c>
      <c r="I7868" t="b">
        <v>1</v>
      </c>
      <c r="J7868" t="b">
        <v>0</v>
      </c>
      <c r="K7868" t="s">
        <v>31</v>
      </c>
      <c r="L7868" t="s">
        <v>32</v>
      </c>
      <c r="N7868">
        <v>50</v>
      </c>
      <c r="O7868" t="s">
        <v>1514</v>
      </c>
      <c r="P7868" t="s">
        <v>10566</v>
      </c>
    </row>
    <row r="7869" spans="1:16" x14ac:dyDescent="0.35">
      <c r="A7869" t="s">
        <v>6907</v>
      </c>
      <c r="B7869" t="s">
        <v>10615</v>
      </c>
      <c r="C7869" t="s">
        <v>95</v>
      </c>
      <c r="D7869" t="s">
        <v>110</v>
      </c>
      <c r="E7869" t="s">
        <v>20</v>
      </c>
      <c r="F7869" t="b">
        <v>0</v>
      </c>
      <c r="G7869" t="s">
        <v>68</v>
      </c>
      <c r="H7869" s="1">
        <v>45814.627523148149</v>
      </c>
      <c r="I7869" t="b">
        <v>0</v>
      </c>
      <c r="J7869" t="b">
        <v>1</v>
      </c>
      <c r="K7869" t="s">
        <v>31</v>
      </c>
      <c r="L7869" t="s">
        <v>22</v>
      </c>
      <c r="M7869">
        <v>162280</v>
      </c>
      <c r="O7869" t="s">
        <v>3261</v>
      </c>
      <c r="P7869" t="s">
        <v>10617</v>
      </c>
    </row>
    <row r="7870" spans="1:16" x14ac:dyDescent="0.35">
      <c r="A7870" t="s">
        <v>6907</v>
      </c>
      <c r="B7870" t="s">
        <v>10633</v>
      </c>
      <c r="C7870" t="s">
        <v>56</v>
      </c>
      <c r="D7870" t="s">
        <v>36</v>
      </c>
      <c r="E7870" t="s">
        <v>20</v>
      </c>
      <c r="F7870" t="b">
        <v>0</v>
      </c>
      <c r="G7870" t="s">
        <v>47</v>
      </c>
      <c r="H7870" s="1">
        <v>45814.710011574083</v>
      </c>
      <c r="I7870" t="b">
        <v>0</v>
      </c>
      <c r="J7870" t="b">
        <v>1</v>
      </c>
      <c r="K7870" t="s">
        <v>31</v>
      </c>
      <c r="L7870" t="s">
        <v>22</v>
      </c>
      <c r="M7870">
        <v>189500</v>
      </c>
      <c r="O7870" t="s">
        <v>53</v>
      </c>
      <c r="P7870" t="s">
        <v>10634</v>
      </c>
    </row>
    <row r="7871" spans="1:16" x14ac:dyDescent="0.35">
      <c r="A7871" t="s">
        <v>6907</v>
      </c>
      <c r="B7871" t="s">
        <v>8665</v>
      </c>
      <c r="C7871" t="s">
        <v>6022</v>
      </c>
      <c r="D7871" t="s">
        <v>36</v>
      </c>
      <c r="E7871" t="s">
        <v>20</v>
      </c>
      <c r="F7871" t="b">
        <v>0</v>
      </c>
      <c r="G7871" t="s">
        <v>43</v>
      </c>
      <c r="H7871" s="1">
        <v>45814.710578703707</v>
      </c>
      <c r="I7871" t="b">
        <v>0</v>
      </c>
      <c r="J7871" t="b">
        <v>1</v>
      </c>
      <c r="K7871" t="s">
        <v>31</v>
      </c>
      <c r="L7871" t="s">
        <v>22</v>
      </c>
      <c r="M7871">
        <v>122500</v>
      </c>
      <c r="O7871" t="s">
        <v>6778</v>
      </c>
      <c r="P7871" t="s">
        <v>10635</v>
      </c>
    </row>
    <row r="7872" spans="1:16" x14ac:dyDescent="0.35">
      <c r="A7872" t="s">
        <v>6907</v>
      </c>
      <c r="B7872" t="s">
        <v>10636</v>
      </c>
      <c r="C7872" t="s">
        <v>824</v>
      </c>
      <c r="D7872" t="s">
        <v>36</v>
      </c>
      <c r="E7872" t="s">
        <v>20</v>
      </c>
      <c r="F7872" t="b">
        <v>0</v>
      </c>
      <c r="G7872" t="s">
        <v>43</v>
      </c>
      <c r="H7872" s="1">
        <v>45814.750509259262</v>
      </c>
      <c r="I7872" t="b">
        <v>1</v>
      </c>
      <c r="J7872" t="b">
        <v>0</v>
      </c>
      <c r="K7872" t="s">
        <v>31</v>
      </c>
      <c r="L7872" t="s">
        <v>32</v>
      </c>
      <c r="N7872">
        <v>58</v>
      </c>
      <c r="O7872" t="s">
        <v>194</v>
      </c>
      <c r="P7872" t="s">
        <v>10637</v>
      </c>
    </row>
    <row r="7873" spans="1:16" x14ac:dyDescent="0.35">
      <c r="A7873" t="s">
        <v>6907</v>
      </c>
      <c r="B7873" t="s">
        <v>6916</v>
      </c>
      <c r="C7873" t="s">
        <v>330</v>
      </c>
      <c r="D7873" t="s">
        <v>36</v>
      </c>
      <c r="E7873" t="s">
        <v>20</v>
      </c>
      <c r="F7873" t="b">
        <v>0</v>
      </c>
      <c r="G7873" t="s">
        <v>68</v>
      </c>
      <c r="H7873" s="1">
        <v>45814.750601851847</v>
      </c>
      <c r="I7873" t="b">
        <v>0</v>
      </c>
      <c r="J7873" t="b">
        <v>0</v>
      </c>
      <c r="K7873" t="s">
        <v>31</v>
      </c>
      <c r="L7873" t="s">
        <v>22</v>
      </c>
      <c r="M7873">
        <v>162500</v>
      </c>
      <c r="O7873" t="s">
        <v>7317</v>
      </c>
      <c r="P7873" t="s">
        <v>10638</v>
      </c>
    </row>
    <row r="7874" spans="1:16" x14ac:dyDescent="0.35">
      <c r="A7874" t="s">
        <v>6907</v>
      </c>
      <c r="B7874" t="s">
        <v>8895</v>
      </c>
      <c r="C7874" t="s">
        <v>3273</v>
      </c>
      <c r="D7874" t="s">
        <v>36</v>
      </c>
      <c r="E7874" t="s">
        <v>20</v>
      </c>
      <c r="F7874" t="b">
        <v>0</v>
      </c>
      <c r="G7874" t="s">
        <v>68</v>
      </c>
      <c r="H7874" s="1">
        <v>45814.752708333333</v>
      </c>
      <c r="I7874" t="b">
        <v>0</v>
      </c>
      <c r="J7874" t="b">
        <v>0</v>
      </c>
      <c r="K7874" t="s">
        <v>31</v>
      </c>
      <c r="L7874" t="s">
        <v>22</v>
      </c>
      <c r="M7874">
        <v>143500</v>
      </c>
      <c r="O7874" t="s">
        <v>281</v>
      </c>
      <c r="P7874" t="s">
        <v>6278</v>
      </c>
    </row>
    <row r="7875" spans="1:16" x14ac:dyDescent="0.35">
      <c r="A7875" t="s">
        <v>6907</v>
      </c>
      <c r="B7875" t="s">
        <v>10639</v>
      </c>
      <c r="C7875" t="s">
        <v>105</v>
      </c>
      <c r="D7875" t="s">
        <v>249</v>
      </c>
      <c r="E7875" t="s">
        <v>20</v>
      </c>
      <c r="F7875" t="b">
        <v>0</v>
      </c>
      <c r="G7875" t="s">
        <v>105</v>
      </c>
      <c r="H7875" s="1">
        <v>45814.765335648153</v>
      </c>
      <c r="I7875" t="b">
        <v>0</v>
      </c>
      <c r="J7875" t="b">
        <v>0</v>
      </c>
      <c r="K7875" t="s">
        <v>105</v>
      </c>
      <c r="L7875" t="s">
        <v>22</v>
      </c>
      <c r="M7875">
        <v>41485.5</v>
      </c>
      <c r="O7875" t="s">
        <v>419</v>
      </c>
      <c r="P7875" t="s">
        <v>10640</v>
      </c>
    </row>
    <row r="7876" spans="1:16" x14ac:dyDescent="0.35">
      <c r="A7876" t="s">
        <v>6907</v>
      </c>
      <c r="B7876" t="s">
        <v>10641</v>
      </c>
      <c r="C7876" t="s">
        <v>18</v>
      </c>
      <c r="D7876" t="s">
        <v>36</v>
      </c>
      <c r="E7876" t="s">
        <v>91</v>
      </c>
      <c r="F7876" t="b">
        <v>1</v>
      </c>
      <c r="G7876" t="s">
        <v>2494</v>
      </c>
      <c r="H7876" s="1">
        <v>45814.772662037038</v>
      </c>
      <c r="I7876" t="b">
        <v>1</v>
      </c>
      <c r="J7876" t="b">
        <v>0</v>
      </c>
      <c r="K7876" t="s">
        <v>2494</v>
      </c>
      <c r="L7876" t="s">
        <v>22</v>
      </c>
      <c r="M7876">
        <v>30000</v>
      </c>
      <c r="O7876" t="s">
        <v>6110</v>
      </c>
      <c r="P7876" t="s">
        <v>10642</v>
      </c>
    </row>
    <row r="7877" spans="1:16" x14ac:dyDescent="0.35">
      <c r="A7877" t="s">
        <v>6907</v>
      </c>
      <c r="B7877" t="s">
        <v>10643</v>
      </c>
      <c r="C7877" t="s">
        <v>8336</v>
      </c>
      <c r="D7877" t="s">
        <v>36</v>
      </c>
      <c r="E7877" t="s">
        <v>20</v>
      </c>
      <c r="F7877" t="b">
        <v>0</v>
      </c>
      <c r="G7877" t="s">
        <v>47</v>
      </c>
      <c r="H7877" s="1">
        <v>45814.793437499997</v>
      </c>
      <c r="I7877" t="b">
        <v>0</v>
      </c>
      <c r="J7877" t="b">
        <v>0</v>
      </c>
      <c r="K7877" t="s">
        <v>31</v>
      </c>
      <c r="L7877" t="s">
        <v>22</v>
      </c>
      <c r="M7877">
        <v>110000</v>
      </c>
      <c r="O7877" t="s">
        <v>77</v>
      </c>
      <c r="P7877" t="s">
        <v>10644</v>
      </c>
    </row>
    <row r="7878" spans="1:16" x14ac:dyDescent="0.35">
      <c r="A7878" t="s">
        <v>6907</v>
      </c>
      <c r="B7878" t="s">
        <v>10645</v>
      </c>
      <c r="C7878" t="s">
        <v>142</v>
      </c>
      <c r="D7878" t="s">
        <v>36</v>
      </c>
      <c r="E7878" t="s">
        <v>91</v>
      </c>
      <c r="F7878" t="b">
        <v>0</v>
      </c>
      <c r="G7878" t="s">
        <v>68</v>
      </c>
      <c r="H7878" s="1">
        <v>45814.83390046296</v>
      </c>
      <c r="I7878" t="b">
        <v>0</v>
      </c>
      <c r="J7878" t="b">
        <v>0</v>
      </c>
      <c r="K7878" t="s">
        <v>31</v>
      </c>
      <c r="L7878" t="s">
        <v>32</v>
      </c>
      <c r="N7878">
        <v>34.370002746582031</v>
      </c>
      <c r="O7878" t="s">
        <v>4027</v>
      </c>
      <c r="P7878" t="s">
        <v>10646</v>
      </c>
    </row>
    <row r="7879" spans="1:16" x14ac:dyDescent="0.35">
      <c r="A7879" t="s">
        <v>6907</v>
      </c>
      <c r="B7879" t="s">
        <v>10647</v>
      </c>
      <c r="C7879" t="s">
        <v>537</v>
      </c>
      <c r="D7879" t="s">
        <v>36</v>
      </c>
      <c r="E7879" t="s">
        <v>20</v>
      </c>
      <c r="F7879" t="b">
        <v>0</v>
      </c>
      <c r="G7879" t="s">
        <v>52</v>
      </c>
      <c r="H7879" s="1">
        <v>45814.918217592603</v>
      </c>
      <c r="I7879" t="b">
        <v>0</v>
      </c>
      <c r="J7879" t="b">
        <v>1</v>
      </c>
      <c r="K7879" t="s">
        <v>31</v>
      </c>
      <c r="L7879" t="s">
        <v>22</v>
      </c>
      <c r="M7879">
        <v>151500</v>
      </c>
      <c r="O7879" t="s">
        <v>10648</v>
      </c>
      <c r="P7879" t="s">
        <v>10649</v>
      </c>
    </row>
    <row r="7880" spans="1:16" x14ac:dyDescent="0.35">
      <c r="A7880" t="s">
        <v>6907</v>
      </c>
      <c r="B7880" t="s">
        <v>10650</v>
      </c>
      <c r="C7880" t="s">
        <v>687</v>
      </c>
      <c r="D7880" t="s">
        <v>36</v>
      </c>
      <c r="E7880" t="s">
        <v>20</v>
      </c>
      <c r="F7880" t="b">
        <v>0</v>
      </c>
      <c r="G7880" t="s">
        <v>47</v>
      </c>
      <c r="H7880" s="1">
        <v>45814.918321759258</v>
      </c>
      <c r="I7880" t="b">
        <v>0</v>
      </c>
      <c r="J7880" t="b">
        <v>0</v>
      </c>
      <c r="K7880" t="s">
        <v>31</v>
      </c>
      <c r="L7880" t="s">
        <v>22</v>
      </c>
      <c r="M7880">
        <v>138000</v>
      </c>
      <c r="O7880" t="s">
        <v>10651</v>
      </c>
      <c r="P7880" t="s">
        <v>10652</v>
      </c>
    </row>
    <row r="7881" spans="1:16" x14ac:dyDescent="0.35">
      <c r="A7881" t="s">
        <v>6907</v>
      </c>
      <c r="B7881" t="s">
        <v>10653</v>
      </c>
      <c r="C7881" t="s">
        <v>56</v>
      </c>
      <c r="D7881" t="s">
        <v>36</v>
      </c>
      <c r="E7881" t="s">
        <v>20</v>
      </c>
      <c r="F7881" t="b">
        <v>0</v>
      </c>
      <c r="G7881" t="s">
        <v>68</v>
      </c>
      <c r="H7881" s="1">
        <v>45814.960844907408</v>
      </c>
      <c r="I7881" t="b">
        <v>0</v>
      </c>
      <c r="J7881" t="b">
        <v>1</v>
      </c>
      <c r="K7881" t="s">
        <v>31</v>
      </c>
      <c r="L7881" t="s">
        <v>22</v>
      </c>
      <c r="M7881">
        <v>138100</v>
      </c>
      <c r="O7881" t="s">
        <v>53</v>
      </c>
      <c r="P7881" t="s">
        <v>10654</v>
      </c>
    </row>
    <row r="7882" spans="1:16" x14ac:dyDescent="0.35">
      <c r="A7882" t="s">
        <v>6907</v>
      </c>
      <c r="B7882" t="s">
        <v>10650</v>
      </c>
      <c r="C7882" t="s">
        <v>365</v>
      </c>
      <c r="D7882" t="s">
        <v>110</v>
      </c>
      <c r="E7882" t="s">
        <v>20</v>
      </c>
      <c r="F7882" t="b">
        <v>0</v>
      </c>
      <c r="G7882" t="s">
        <v>52</v>
      </c>
      <c r="H7882" s="1">
        <v>45815.042893518519</v>
      </c>
      <c r="I7882" t="b">
        <v>0</v>
      </c>
      <c r="J7882" t="b">
        <v>0</v>
      </c>
      <c r="K7882" t="s">
        <v>31</v>
      </c>
      <c r="L7882" t="s">
        <v>22</v>
      </c>
      <c r="M7882">
        <v>142500</v>
      </c>
      <c r="O7882" t="s">
        <v>10655</v>
      </c>
      <c r="P7882" t="s">
        <v>10652</v>
      </c>
    </row>
    <row r="7883" spans="1:16" x14ac:dyDescent="0.35">
      <c r="A7883" t="s">
        <v>6907</v>
      </c>
      <c r="B7883" t="s">
        <v>7714</v>
      </c>
      <c r="C7883" t="s">
        <v>549</v>
      </c>
      <c r="D7883" t="s">
        <v>443</v>
      </c>
      <c r="E7883" t="s">
        <v>20</v>
      </c>
      <c r="F7883" t="b">
        <v>0</v>
      </c>
      <c r="G7883" t="s">
        <v>52</v>
      </c>
      <c r="H7883" s="1">
        <v>45815.251284722217</v>
      </c>
      <c r="I7883" t="b">
        <v>1</v>
      </c>
      <c r="J7883" t="b">
        <v>0</v>
      </c>
      <c r="K7883" t="s">
        <v>31</v>
      </c>
      <c r="L7883" t="s">
        <v>22</v>
      </c>
      <c r="M7883">
        <v>145000</v>
      </c>
      <c r="O7883" t="s">
        <v>4009</v>
      </c>
      <c r="P7883" t="s">
        <v>9768</v>
      </c>
    </row>
    <row r="7884" spans="1:16" x14ac:dyDescent="0.35">
      <c r="A7884" t="s">
        <v>6907</v>
      </c>
      <c r="B7884" t="s">
        <v>7167</v>
      </c>
      <c r="C7884" t="s">
        <v>407</v>
      </c>
      <c r="D7884" t="s">
        <v>42</v>
      </c>
      <c r="E7884" t="s">
        <v>20</v>
      </c>
      <c r="F7884" t="b">
        <v>0</v>
      </c>
      <c r="G7884" t="s">
        <v>171</v>
      </c>
      <c r="H7884" s="1">
        <v>45815.320185185177</v>
      </c>
      <c r="I7884" t="b">
        <v>0</v>
      </c>
      <c r="J7884" t="b">
        <v>1</v>
      </c>
      <c r="K7884" t="s">
        <v>31</v>
      </c>
      <c r="L7884" t="s">
        <v>22</v>
      </c>
      <c r="M7884">
        <v>135000</v>
      </c>
      <c r="O7884" t="s">
        <v>10656</v>
      </c>
      <c r="P7884" t="s">
        <v>10657</v>
      </c>
    </row>
    <row r="7885" spans="1:16" x14ac:dyDescent="0.35">
      <c r="A7885" t="s">
        <v>6907</v>
      </c>
      <c r="B7885" t="s">
        <v>7714</v>
      </c>
      <c r="C7885" t="s">
        <v>10658</v>
      </c>
      <c r="D7885" t="s">
        <v>36</v>
      </c>
      <c r="E7885" t="s">
        <v>20</v>
      </c>
      <c r="F7885" t="b">
        <v>0</v>
      </c>
      <c r="G7885" t="s">
        <v>52</v>
      </c>
      <c r="H7885" s="1">
        <v>45815.334641203714</v>
      </c>
      <c r="I7885" t="b">
        <v>0</v>
      </c>
      <c r="J7885" t="b">
        <v>0</v>
      </c>
      <c r="K7885" t="s">
        <v>31</v>
      </c>
      <c r="L7885" t="s">
        <v>22</v>
      </c>
      <c r="M7885">
        <v>100000</v>
      </c>
      <c r="O7885" t="s">
        <v>10659</v>
      </c>
      <c r="P7885" t="s">
        <v>10660</v>
      </c>
    </row>
    <row r="7886" spans="1:16" x14ac:dyDescent="0.35">
      <c r="A7886" t="s">
        <v>6907</v>
      </c>
      <c r="B7886" t="s">
        <v>7053</v>
      </c>
      <c r="C7886" t="s">
        <v>10545</v>
      </c>
      <c r="D7886" t="s">
        <v>443</v>
      </c>
      <c r="E7886" t="s">
        <v>20</v>
      </c>
      <c r="F7886" t="b">
        <v>0</v>
      </c>
      <c r="G7886" t="s">
        <v>68</v>
      </c>
      <c r="H7886" s="1">
        <v>45815.376134259262</v>
      </c>
      <c r="I7886" t="b">
        <v>0</v>
      </c>
      <c r="J7886" t="b">
        <v>1</v>
      </c>
      <c r="K7886" t="s">
        <v>31</v>
      </c>
      <c r="L7886" t="s">
        <v>22</v>
      </c>
      <c r="M7886">
        <v>137800</v>
      </c>
      <c r="O7886" t="s">
        <v>737</v>
      </c>
      <c r="P7886" t="s">
        <v>8918</v>
      </c>
    </row>
    <row r="7887" spans="1:16" x14ac:dyDescent="0.35">
      <c r="A7887" t="s">
        <v>6907</v>
      </c>
      <c r="B7887" t="s">
        <v>7010</v>
      </c>
      <c r="C7887" t="s">
        <v>9834</v>
      </c>
      <c r="D7887" t="s">
        <v>29</v>
      </c>
      <c r="E7887" t="s">
        <v>296</v>
      </c>
      <c r="F7887" t="b">
        <v>0</v>
      </c>
      <c r="G7887" t="s">
        <v>52</v>
      </c>
      <c r="H7887" s="1">
        <v>45815.418009259258</v>
      </c>
      <c r="I7887" t="b">
        <v>0</v>
      </c>
      <c r="J7887" t="b">
        <v>1</v>
      </c>
      <c r="K7887" t="s">
        <v>31</v>
      </c>
      <c r="L7887" t="s">
        <v>22</v>
      </c>
      <c r="M7887">
        <v>135000</v>
      </c>
      <c r="O7887" t="s">
        <v>1225</v>
      </c>
      <c r="P7887" t="s">
        <v>7006</v>
      </c>
    </row>
    <row r="7888" spans="1:16" x14ac:dyDescent="0.35">
      <c r="A7888" t="s">
        <v>6907</v>
      </c>
      <c r="B7888" t="s">
        <v>10610</v>
      </c>
      <c r="C7888" t="s">
        <v>628</v>
      </c>
      <c r="D7888" t="s">
        <v>36</v>
      </c>
      <c r="E7888" t="s">
        <v>20</v>
      </c>
      <c r="F7888" t="b">
        <v>0</v>
      </c>
      <c r="G7888" t="s">
        <v>52</v>
      </c>
      <c r="H7888" s="1">
        <v>45815.501388888893</v>
      </c>
      <c r="I7888" t="b">
        <v>1</v>
      </c>
      <c r="J7888" t="b">
        <v>1</v>
      </c>
      <c r="K7888" t="s">
        <v>31</v>
      </c>
      <c r="L7888" t="s">
        <v>22</v>
      </c>
      <c r="M7888">
        <v>162500</v>
      </c>
      <c r="O7888" t="s">
        <v>209</v>
      </c>
      <c r="P7888" t="s">
        <v>10611</v>
      </c>
    </row>
    <row r="7889" spans="1:16" x14ac:dyDescent="0.35">
      <c r="A7889" t="s">
        <v>6907</v>
      </c>
      <c r="B7889" t="s">
        <v>8178</v>
      </c>
      <c r="C7889" t="s">
        <v>537</v>
      </c>
      <c r="D7889" t="s">
        <v>36</v>
      </c>
      <c r="E7889" t="s">
        <v>20</v>
      </c>
      <c r="F7889" t="b">
        <v>0</v>
      </c>
      <c r="G7889" t="s">
        <v>52</v>
      </c>
      <c r="H7889" s="1">
        <v>45815.501493055563</v>
      </c>
      <c r="I7889" t="b">
        <v>0</v>
      </c>
      <c r="J7889" t="b">
        <v>0</v>
      </c>
      <c r="K7889" t="s">
        <v>31</v>
      </c>
      <c r="L7889" t="s">
        <v>22</v>
      </c>
      <c r="M7889">
        <v>207500</v>
      </c>
      <c r="O7889" t="s">
        <v>209</v>
      </c>
      <c r="P7889" t="s">
        <v>8179</v>
      </c>
    </row>
    <row r="7890" spans="1:16" x14ac:dyDescent="0.35">
      <c r="A7890" t="s">
        <v>6907</v>
      </c>
      <c r="B7890" t="s">
        <v>10661</v>
      </c>
      <c r="C7890" t="s">
        <v>703</v>
      </c>
      <c r="D7890" t="s">
        <v>321</v>
      </c>
      <c r="E7890" t="s">
        <v>20</v>
      </c>
      <c r="F7890" t="b">
        <v>0</v>
      </c>
      <c r="G7890" t="s">
        <v>52</v>
      </c>
      <c r="H7890" s="1">
        <v>45815.709606481483</v>
      </c>
      <c r="I7890" t="b">
        <v>0</v>
      </c>
      <c r="J7890" t="b">
        <v>1</v>
      </c>
      <c r="K7890" t="s">
        <v>31</v>
      </c>
      <c r="L7890" t="s">
        <v>22</v>
      </c>
      <c r="M7890">
        <v>221000</v>
      </c>
      <c r="O7890" t="s">
        <v>3479</v>
      </c>
      <c r="P7890" t="s">
        <v>10662</v>
      </c>
    </row>
    <row r="7891" spans="1:16" x14ac:dyDescent="0.35">
      <c r="A7891" t="s">
        <v>6907</v>
      </c>
      <c r="B7891" t="s">
        <v>9836</v>
      </c>
      <c r="C7891" t="s">
        <v>8497</v>
      </c>
      <c r="D7891" t="s">
        <v>573</v>
      </c>
      <c r="E7891" t="s">
        <v>20</v>
      </c>
      <c r="F7891" t="b">
        <v>0</v>
      </c>
      <c r="G7891" t="s">
        <v>52</v>
      </c>
      <c r="H7891" s="1">
        <v>45815.709791666668</v>
      </c>
      <c r="I7891" t="b">
        <v>0</v>
      </c>
      <c r="J7891" t="b">
        <v>1</v>
      </c>
      <c r="K7891" t="s">
        <v>31</v>
      </c>
      <c r="L7891" t="s">
        <v>32</v>
      </c>
      <c r="N7891">
        <v>56.145000457763672</v>
      </c>
      <c r="O7891" t="s">
        <v>1324</v>
      </c>
      <c r="P7891" t="s">
        <v>9837</v>
      </c>
    </row>
    <row r="7892" spans="1:16" x14ac:dyDescent="0.35">
      <c r="A7892" t="s">
        <v>6907</v>
      </c>
      <c r="B7892" t="s">
        <v>10663</v>
      </c>
      <c r="C7892" t="s">
        <v>2713</v>
      </c>
      <c r="D7892" t="s">
        <v>10664</v>
      </c>
      <c r="E7892" t="s">
        <v>20</v>
      </c>
      <c r="F7892" t="b">
        <v>0</v>
      </c>
      <c r="G7892" t="s">
        <v>52</v>
      </c>
      <c r="H7892" s="1">
        <v>45815.751250000001</v>
      </c>
      <c r="I7892" t="b">
        <v>0</v>
      </c>
      <c r="J7892" t="b">
        <v>0</v>
      </c>
      <c r="K7892" t="s">
        <v>31</v>
      </c>
      <c r="L7892" t="s">
        <v>22</v>
      </c>
      <c r="M7892">
        <v>170373</v>
      </c>
      <c r="O7892" t="s">
        <v>7960</v>
      </c>
      <c r="P7892" t="s">
        <v>2887</v>
      </c>
    </row>
    <row r="7893" spans="1:16" x14ac:dyDescent="0.35">
      <c r="A7893" t="s">
        <v>6907</v>
      </c>
      <c r="B7893" t="s">
        <v>10665</v>
      </c>
      <c r="C7893" t="s">
        <v>31</v>
      </c>
      <c r="D7893" t="s">
        <v>249</v>
      </c>
      <c r="E7893" t="s">
        <v>20</v>
      </c>
      <c r="F7893" t="b">
        <v>0</v>
      </c>
      <c r="G7893" t="s">
        <v>68</v>
      </c>
      <c r="H7893" s="1">
        <v>45815.752372685187</v>
      </c>
      <c r="I7893" t="b">
        <v>0</v>
      </c>
      <c r="J7893" t="b">
        <v>0</v>
      </c>
      <c r="K7893" t="s">
        <v>31</v>
      </c>
      <c r="L7893" t="s">
        <v>22</v>
      </c>
      <c r="M7893">
        <v>188650</v>
      </c>
      <c r="O7893" t="s">
        <v>10666</v>
      </c>
      <c r="P7893" t="s">
        <v>897</v>
      </c>
    </row>
    <row r="7894" spans="1:16" x14ac:dyDescent="0.35">
      <c r="A7894" t="s">
        <v>6907</v>
      </c>
      <c r="B7894" t="s">
        <v>10667</v>
      </c>
      <c r="C7894" t="s">
        <v>31</v>
      </c>
      <c r="D7894" t="s">
        <v>36</v>
      </c>
      <c r="E7894" t="s">
        <v>20</v>
      </c>
      <c r="F7894" t="b">
        <v>0</v>
      </c>
      <c r="G7894" t="s">
        <v>52</v>
      </c>
      <c r="H7894" s="1">
        <v>45815.876574074071</v>
      </c>
      <c r="I7894" t="b">
        <v>0</v>
      </c>
      <c r="J7894" t="b">
        <v>0</v>
      </c>
      <c r="K7894" t="s">
        <v>31</v>
      </c>
      <c r="L7894" t="s">
        <v>22</v>
      </c>
      <c r="M7894">
        <v>120000</v>
      </c>
      <c r="O7894" t="s">
        <v>10668</v>
      </c>
      <c r="P7894" t="s">
        <v>10669</v>
      </c>
    </row>
    <row r="7895" spans="1:16" x14ac:dyDescent="0.35">
      <c r="A7895" t="s">
        <v>6907</v>
      </c>
      <c r="B7895" t="s">
        <v>10670</v>
      </c>
      <c r="C7895" t="s">
        <v>154</v>
      </c>
      <c r="D7895" t="s">
        <v>36</v>
      </c>
      <c r="E7895" t="s">
        <v>20</v>
      </c>
      <c r="F7895" t="b">
        <v>0</v>
      </c>
      <c r="G7895" t="s">
        <v>52</v>
      </c>
      <c r="H7895" s="1">
        <v>45816.000925925917</v>
      </c>
      <c r="I7895" t="b">
        <v>0</v>
      </c>
      <c r="J7895" t="b">
        <v>0</v>
      </c>
      <c r="K7895" t="s">
        <v>31</v>
      </c>
      <c r="L7895" t="s">
        <v>22</v>
      </c>
      <c r="M7895">
        <v>100000</v>
      </c>
      <c r="O7895" t="s">
        <v>10671</v>
      </c>
      <c r="P7895" t="s">
        <v>10672</v>
      </c>
    </row>
    <row r="7896" spans="1:16" x14ac:dyDescent="0.35">
      <c r="A7896" t="s">
        <v>6907</v>
      </c>
      <c r="B7896" t="s">
        <v>8091</v>
      </c>
      <c r="C7896" t="s">
        <v>18</v>
      </c>
      <c r="D7896" t="s">
        <v>17445</v>
      </c>
      <c r="E7896" t="s">
        <v>20</v>
      </c>
      <c r="F7896" t="b">
        <v>1</v>
      </c>
      <c r="G7896" t="s">
        <v>52</v>
      </c>
      <c r="H7896" s="1">
        <v>45816.001273148147</v>
      </c>
      <c r="I7896" t="b">
        <v>0</v>
      </c>
      <c r="J7896" t="b">
        <v>0</v>
      </c>
      <c r="K7896" t="s">
        <v>31</v>
      </c>
      <c r="L7896" t="s">
        <v>22</v>
      </c>
      <c r="M7896">
        <v>155000</v>
      </c>
      <c r="O7896" t="s">
        <v>8092</v>
      </c>
      <c r="P7896" t="s">
        <v>8093</v>
      </c>
    </row>
    <row r="7897" spans="1:16" x14ac:dyDescent="0.35">
      <c r="A7897" t="s">
        <v>6907</v>
      </c>
      <c r="B7897" t="s">
        <v>8047</v>
      </c>
      <c r="C7897" t="s">
        <v>634</v>
      </c>
      <c r="D7897" t="s">
        <v>36</v>
      </c>
      <c r="E7897" t="s">
        <v>20</v>
      </c>
      <c r="F7897" t="b">
        <v>0</v>
      </c>
      <c r="G7897" t="s">
        <v>52</v>
      </c>
      <c r="H7897" s="1">
        <v>45816.001284722217</v>
      </c>
      <c r="I7897" t="b">
        <v>0</v>
      </c>
      <c r="J7897" t="b">
        <v>0</v>
      </c>
      <c r="K7897" t="s">
        <v>31</v>
      </c>
      <c r="L7897" t="s">
        <v>22</v>
      </c>
      <c r="M7897">
        <v>82850</v>
      </c>
      <c r="O7897" t="s">
        <v>209</v>
      </c>
      <c r="P7897" t="s">
        <v>8048</v>
      </c>
    </row>
    <row r="7898" spans="1:16" x14ac:dyDescent="0.35">
      <c r="A7898" t="s">
        <v>6907</v>
      </c>
      <c r="B7898" t="s">
        <v>7242</v>
      </c>
      <c r="C7898" t="s">
        <v>549</v>
      </c>
      <c r="D7898" t="s">
        <v>36</v>
      </c>
      <c r="E7898" t="s">
        <v>20</v>
      </c>
      <c r="F7898" t="b">
        <v>0</v>
      </c>
      <c r="G7898" t="s">
        <v>52</v>
      </c>
      <c r="H7898" s="1">
        <v>45816.001331018517</v>
      </c>
      <c r="I7898" t="b">
        <v>0</v>
      </c>
      <c r="J7898" t="b">
        <v>1</v>
      </c>
      <c r="K7898" t="s">
        <v>31</v>
      </c>
      <c r="L7898" t="s">
        <v>22</v>
      </c>
      <c r="M7898">
        <v>162500</v>
      </c>
      <c r="O7898" t="s">
        <v>209</v>
      </c>
      <c r="P7898" t="s">
        <v>7138</v>
      </c>
    </row>
    <row r="7899" spans="1:16" x14ac:dyDescent="0.35">
      <c r="A7899" t="s">
        <v>6907</v>
      </c>
      <c r="B7899" t="s">
        <v>10673</v>
      </c>
      <c r="C7899" t="s">
        <v>868</v>
      </c>
      <c r="D7899" t="s">
        <v>17445</v>
      </c>
      <c r="E7899" t="s">
        <v>20</v>
      </c>
      <c r="F7899" t="b">
        <v>0</v>
      </c>
      <c r="G7899" t="s">
        <v>47</v>
      </c>
      <c r="H7899" s="1">
        <v>45816.001620370371</v>
      </c>
      <c r="I7899" t="b">
        <v>1</v>
      </c>
      <c r="J7899" t="b">
        <v>1</v>
      </c>
      <c r="K7899" t="s">
        <v>31</v>
      </c>
      <c r="L7899" t="s">
        <v>22</v>
      </c>
      <c r="M7899">
        <v>160000</v>
      </c>
      <c r="O7899" t="s">
        <v>10674</v>
      </c>
      <c r="P7899" t="s">
        <v>10675</v>
      </c>
    </row>
    <row r="7900" spans="1:16" x14ac:dyDescent="0.35">
      <c r="A7900" t="s">
        <v>6907</v>
      </c>
      <c r="B7900" t="s">
        <v>10529</v>
      </c>
      <c r="C7900" t="s">
        <v>649</v>
      </c>
      <c r="D7900" t="s">
        <v>17561</v>
      </c>
      <c r="E7900" t="s">
        <v>20</v>
      </c>
      <c r="F7900" t="b">
        <v>0</v>
      </c>
      <c r="G7900" t="s">
        <v>43</v>
      </c>
      <c r="H7900" s="1">
        <v>45816.001921296287</v>
      </c>
      <c r="I7900" t="b">
        <v>0</v>
      </c>
      <c r="J7900" t="b">
        <v>0</v>
      </c>
      <c r="K7900" t="s">
        <v>31</v>
      </c>
      <c r="L7900" t="s">
        <v>22</v>
      </c>
      <c r="M7900">
        <v>170000</v>
      </c>
      <c r="O7900" t="s">
        <v>9214</v>
      </c>
      <c r="P7900" t="s">
        <v>10530</v>
      </c>
    </row>
    <row r="7901" spans="1:16" x14ac:dyDescent="0.35">
      <c r="A7901" t="s">
        <v>6907</v>
      </c>
      <c r="B7901" t="s">
        <v>8178</v>
      </c>
      <c r="C7901" t="s">
        <v>1718</v>
      </c>
      <c r="D7901" t="s">
        <v>36</v>
      </c>
      <c r="E7901" t="s">
        <v>20</v>
      </c>
      <c r="F7901" t="b">
        <v>0</v>
      </c>
      <c r="G7901" t="s">
        <v>43</v>
      </c>
      <c r="H7901" s="1">
        <v>45816.002071759263</v>
      </c>
      <c r="I7901" t="b">
        <v>0</v>
      </c>
      <c r="J7901" t="b">
        <v>0</v>
      </c>
      <c r="K7901" t="s">
        <v>31</v>
      </c>
      <c r="L7901" t="s">
        <v>22</v>
      </c>
      <c r="M7901">
        <v>207500</v>
      </c>
      <c r="O7901" t="s">
        <v>209</v>
      </c>
      <c r="P7901" t="s">
        <v>8179</v>
      </c>
    </row>
    <row r="7902" spans="1:16" x14ac:dyDescent="0.35">
      <c r="A7902" t="s">
        <v>6907</v>
      </c>
      <c r="B7902" t="s">
        <v>8047</v>
      </c>
      <c r="C7902" t="s">
        <v>9478</v>
      </c>
      <c r="D7902" t="s">
        <v>36</v>
      </c>
      <c r="E7902" t="s">
        <v>20</v>
      </c>
      <c r="F7902" t="b">
        <v>0</v>
      </c>
      <c r="G7902" t="s">
        <v>43</v>
      </c>
      <c r="H7902" s="1">
        <v>45816.002164351848</v>
      </c>
      <c r="I7902" t="b">
        <v>0</v>
      </c>
      <c r="J7902" t="b">
        <v>0</v>
      </c>
      <c r="K7902" t="s">
        <v>31</v>
      </c>
      <c r="L7902" t="s">
        <v>22</v>
      </c>
      <c r="M7902">
        <v>82850</v>
      </c>
      <c r="O7902" t="s">
        <v>209</v>
      </c>
      <c r="P7902" t="s">
        <v>8048</v>
      </c>
    </row>
    <row r="7903" spans="1:16" x14ac:dyDescent="0.35">
      <c r="A7903" t="s">
        <v>6907</v>
      </c>
      <c r="B7903" t="s">
        <v>6907</v>
      </c>
      <c r="C7903" t="s">
        <v>3660</v>
      </c>
      <c r="D7903" t="s">
        <v>36</v>
      </c>
      <c r="E7903" t="s">
        <v>20</v>
      </c>
      <c r="F7903" t="b">
        <v>0</v>
      </c>
      <c r="G7903" t="s">
        <v>68</v>
      </c>
      <c r="H7903" s="1">
        <v>45816.002372685187</v>
      </c>
      <c r="I7903" t="b">
        <v>0</v>
      </c>
      <c r="J7903" t="b">
        <v>1</v>
      </c>
      <c r="K7903" t="s">
        <v>31</v>
      </c>
      <c r="L7903" t="s">
        <v>22</v>
      </c>
      <c r="M7903">
        <v>187810</v>
      </c>
      <c r="O7903" t="s">
        <v>209</v>
      </c>
      <c r="P7903" t="s">
        <v>10480</v>
      </c>
    </row>
    <row r="7904" spans="1:16" x14ac:dyDescent="0.35">
      <c r="A7904" t="s">
        <v>6907</v>
      </c>
      <c r="B7904" t="s">
        <v>8047</v>
      </c>
      <c r="C7904" t="s">
        <v>6183</v>
      </c>
      <c r="D7904" t="s">
        <v>36</v>
      </c>
      <c r="E7904" t="s">
        <v>20</v>
      </c>
      <c r="F7904" t="b">
        <v>0</v>
      </c>
      <c r="G7904" t="s">
        <v>68</v>
      </c>
      <c r="H7904" s="1">
        <v>45816.002638888887</v>
      </c>
      <c r="I7904" t="b">
        <v>0</v>
      </c>
      <c r="J7904" t="b">
        <v>0</v>
      </c>
      <c r="K7904" t="s">
        <v>31</v>
      </c>
      <c r="L7904" t="s">
        <v>22</v>
      </c>
      <c r="M7904">
        <v>82850</v>
      </c>
      <c r="O7904" t="s">
        <v>209</v>
      </c>
      <c r="P7904" t="s">
        <v>8048</v>
      </c>
    </row>
    <row r="7905" spans="1:16" x14ac:dyDescent="0.35">
      <c r="A7905" t="s">
        <v>6907</v>
      </c>
      <c r="B7905" t="s">
        <v>10676</v>
      </c>
      <c r="C7905" t="s">
        <v>1066</v>
      </c>
      <c r="D7905" t="s">
        <v>17447</v>
      </c>
      <c r="E7905" t="s">
        <v>204</v>
      </c>
      <c r="F7905" t="b">
        <v>0</v>
      </c>
      <c r="G7905" t="s">
        <v>1067</v>
      </c>
      <c r="H7905" s="1">
        <v>45816.010254629633</v>
      </c>
      <c r="I7905" t="b">
        <v>0</v>
      </c>
      <c r="J7905" t="b">
        <v>0</v>
      </c>
      <c r="K7905" t="s">
        <v>1067</v>
      </c>
      <c r="L7905" t="s">
        <v>22</v>
      </c>
      <c r="M7905">
        <v>50000</v>
      </c>
      <c r="O7905" t="s">
        <v>10677</v>
      </c>
    </row>
    <row r="7906" spans="1:16" x14ac:dyDescent="0.35">
      <c r="A7906" t="s">
        <v>6907</v>
      </c>
      <c r="B7906" t="s">
        <v>7415</v>
      </c>
      <c r="C7906" t="s">
        <v>18</v>
      </c>
      <c r="D7906" t="s">
        <v>17541</v>
      </c>
      <c r="E7906" t="s">
        <v>20</v>
      </c>
      <c r="F7906" t="b">
        <v>1</v>
      </c>
      <c r="G7906" t="s">
        <v>47</v>
      </c>
      <c r="H7906" s="1">
        <v>45816.251747685194</v>
      </c>
      <c r="I7906" t="b">
        <v>0</v>
      </c>
      <c r="J7906" t="b">
        <v>0</v>
      </c>
      <c r="K7906" t="s">
        <v>31</v>
      </c>
      <c r="L7906" t="s">
        <v>22</v>
      </c>
      <c r="M7906">
        <v>110000</v>
      </c>
      <c r="O7906" t="s">
        <v>8259</v>
      </c>
      <c r="P7906" t="s">
        <v>8260</v>
      </c>
    </row>
    <row r="7907" spans="1:16" x14ac:dyDescent="0.35">
      <c r="A7907" t="s">
        <v>6907</v>
      </c>
      <c r="B7907" t="s">
        <v>7489</v>
      </c>
      <c r="C7907" t="s">
        <v>537</v>
      </c>
      <c r="D7907" t="s">
        <v>17445</v>
      </c>
      <c r="E7907" t="s">
        <v>20</v>
      </c>
      <c r="F7907" t="b">
        <v>0</v>
      </c>
      <c r="G7907" t="s">
        <v>171</v>
      </c>
      <c r="H7907" s="1">
        <v>45816.278634259259</v>
      </c>
      <c r="I7907" t="b">
        <v>0</v>
      </c>
      <c r="J7907" t="b">
        <v>1</v>
      </c>
      <c r="K7907" t="s">
        <v>31</v>
      </c>
      <c r="L7907" t="s">
        <v>22</v>
      </c>
      <c r="M7907">
        <v>172000</v>
      </c>
      <c r="O7907" t="s">
        <v>5086</v>
      </c>
      <c r="P7907" t="s">
        <v>7490</v>
      </c>
    </row>
    <row r="7908" spans="1:16" x14ac:dyDescent="0.35">
      <c r="A7908" t="s">
        <v>6907</v>
      </c>
      <c r="B7908" t="s">
        <v>7053</v>
      </c>
      <c r="C7908" t="s">
        <v>10678</v>
      </c>
      <c r="D7908" t="s">
        <v>42</v>
      </c>
      <c r="E7908" t="s">
        <v>20</v>
      </c>
      <c r="F7908" t="b">
        <v>0</v>
      </c>
      <c r="G7908" t="s">
        <v>52</v>
      </c>
      <c r="H7908" s="1">
        <v>45816.376446759263</v>
      </c>
      <c r="I7908" t="b">
        <v>0</v>
      </c>
      <c r="J7908" t="b">
        <v>1</v>
      </c>
      <c r="K7908" t="s">
        <v>31</v>
      </c>
      <c r="L7908" t="s">
        <v>22</v>
      </c>
      <c r="M7908">
        <v>124215.5</v>
      </c>
      <c r="O7908" t="s">
        <v>10679</v>
      </c>
      <c r="P7908" t="s">
        <v>10680</v>
      </c>
    </row>
    <row r="7909" spans="1:16" x14ac:dyDescent="0.35">
      <c r="A7909" t="s">
        <v>6907</v>
      </c>
      <c r="B7909" t="s">
        <v>7239</v>
      </c>
      <c r="C7909" t="s">
        <v>7244</v>
      </c>
      <c r="D7909" t="s">
        <v>29</v>
      </c>
      <c r="E7909" t="s">
        <v>296</v>
      </c>
      <c r="F7909" t="b">
        <v>0</v>
      </c>
      <c r="G7909" t="s">
        <v>52</v>
      </c>
      <c r="H7909" s="1">
        <v>45816.41814814815</v>
      </c>
      <c r="I7909" t="b">
        <v>0</v>
      </c>
      <c r="J7909" t="b">
        <v>1</v>
      </c>
      <c r="K7909" t="s">
        <v>31</v>
      </c>
      <c r="L7909" t="s">
        <v>22</v>
      </c>
      <c r="M7909">
        <v>135000</v>
      </c>
      <c r="O7909" t="s">
        <v>1225</v>
      </c>
      <c r="P7909" t="s">
        <v>10681</v>
      </c>
    </row>
    <row r="7910" spans="1:16" x14ac:dyDescent="0.35">
      <c r="A7910" t="s">
        <v>6907</v>
      </c>
      <c r="B7910" t="s">
        <v>10653</v>
      </c>
      <c r="C7910" t="s">
        <v>56</v>
      </c>
      <c r="D7910" t="s">
        <v>36</v>
      </c>
      <c r="F7910" t="b">
        <v>0</v>
      </c>
      <c r="G7910" t="s">
        <v>52</v>
      </c>
      <c r="H7910" s="1">
        <v>45816.501354166663</v>
      </c>
      <c r="I7910" t="b">
        <v>1</v>
      </c>
      <c r="J7910" t="b">
        <v>1</v>
      </c>
      <c r="K7910" t="s">
        <v>31</v>
      </c>
      <c r="L7910" t="s">
        <v>22</v>
      </c>
      <c r="M7910">
        <v>138100</v>
      </c>
      <c r="O7910" t="s">
        <v>209</v>
      </c>
      <c r="P7910" t="s">
        <v>10654</v>
      </c>
    </row>
    <row r="7911" spans="1:16" x14ac:dyDescent="0.35">
      <c r="A7911" t="s">
        <v>6907</v>
      </c>
      <c r="B7911" t="s">
        <v>7215</v>
      </c>
      <c r="C7911" t="s">
        <v>257</v>
      </c>
      <c r="D7911" t="s">
        <v>36</v>
      </c>
      <c r="E7911" t="s">
        <v>20</v>
      </c>
      <c r="F7911" t="b">
        <v>0</v>
      </c>
      <c r="G7911" t="s">
        <v>52</v>
      </c>
      <c r="H7911" s="1">
        <v>45816.501446759263</v>
      </c>
      <c r="I7911" t="b">
        <v>0</v>
      </c>
      <c r="J7911" t="b">
        <v>1</v>
      </c>
      <c r="K7911" t="s">
        <v>31</v>
      </c>
      <c r="L7911" t="s">
        <v>22</v>
      </c>
      <c r="M7911">
        <v>83000</v>
      </c>
      <c r="O7911" t="s">
        <v>209</v>
      </c>
      <c r="P7911" t="s">
        <v>10682</v>
      </c>
    </row>
    <row r="7912" spans="1:16" x14ac:dyDescent="0.35">
      <c r="A7912" t="s">
        <v>6907</v>
      </c>
      <c r="B7912" t="s">
        <v>10683</v>
      </c>
      <c r="C7912" t="s">
        <v>142</v>
      </c>
      <c r="D7912" t="s">
        <v>573</v>
      </c>
      <c r="E7912" t="s">
        <v>296</v>
      </c>
      <c r="F7912" t="b">
        <v>0</v>
      </c>
      <c r="G7912" t="s">
        <v>52</v>
      </c>
      <c r="H7912" s="1">
        <v>45816.501608796287</v>
      </c>
      <c r="I7912" t="b">
        <v>1</v>
      </c>
      <c r="J7912" t="b">
        <v>0</v>
      </c>
      <c r="K7912" t="s">
        <v>31</v>
      </c>
      <c r="L7912" t="s">
        <v>32</v>
      </c>
      <c r="N7912">
        <v>50.669998168945313</v>
      </c>
      <c r="O7912" t="s">
        <v>3848</v>
      </c>
      <c r="P7912" t="s">
        <v>8431</v>
      </c>
    </row>
    <row r="7913" spans="1:16" x14ac:dyDescent="0.35">
      <c r="A7913" t="s">
        <v>6907</v>
      </c>
      <c r="B7913" t="s">
        <v>10684</v>
      </c>
      <c r="C7913" t="s">
        <v>703</v>
      </c>
      <c r="D7913" t="s">
        <v>36</v>
      </c>
      <c r="E7913" t="s">
        <v>20</v>
      </c>
      <c r="F7913" t="b">
        <v>0</v>
      </c>
      <c r="G7913" t="s">
        <v>43</v>
      </c>
      <c r="H7913" s="1">
        <v>45816.502118055563</v>
      </c>
      <c r="I7913" t="b">
        <v>0</v>
      </c>
      <c r="J7913" t="b">
        <v>1</v>
      </c>
      <c r="K7913" t="s">
        <v>31</v>
      </c>
      <c r="L7913" t="s">
        <v>22</v>
      </c>
      <c r="M7913">
        <v>94033.5</v>
      </c>
      <c r="O7913" t="s">
        <v>209</v>
      </c>
      <c r="P7913" t="s">
        <v>10685</v>
      </c>
    </row>
    <row r="7914" spans="1:16" x14ac:dyDescent="0.35">
      <c r="A7914" t="s">
        <v>6907</v>
      </c>
      <c r="B7914" t="s">
        <v>10686</v>
      </c>
      <c r="C7914" t="s">
        <v>154</v>
      </c>
      <c r="D7914" t="s">
        <v>36</v>
      </c>
      <c r="F7914" t="b">
        <v>0</v>
      </c>
      <c r="G7914" t="s">
        <v>43</v>
      </c>
      <c r="H7914" s="1">
        <v>45816.502314814818</v>
      </c>
      <c r="I7914" t="b">
        <v>0</v>
      </c>
      <c r="J7914" t="b">
        <v>1</v>
      </c>
      <c r="K7914" t="s">
        <v>31</v>
      </c>
      <c r="L7914" t="s">
        <v>22</v>
      </c>
      <c r="M7914">
        <v>137300</v>
      </c>
      <c r="O7914" t="s">
        <v>209</v>
      </c>
      <c r="P7914" t="s">
        <v>10687</v>
      </c>
    </row>
    <row r="7915" spans="1:16" x14ac:dyDescent="0.35">
      <c r="A7915" t="s">
        <v>6907</v>
      </c>
      <c r="B7915" t="s">
        <v>6916</v>
      </c>
      <c r="C7915" t="s">
        <v>3796</v>
      </c>
      <c r="D7915" t="s">
        <v>36</v>
      </c>
      <c r="E7915" t="s">
        <v>20</v>
      </c>
      <c r="F7915" t="b">
        <v>0</v>
      </c>
      <c r="G7915" t="s">
        <v>47</v>
      </c>
      <c r="H7915" s="1">
        <v>45816.54347222222</v>
      </c>
      <c r="I7915" t="b">
        <v>0</v>
      </c>
      <c r="J7915" t="b">
        <v>1</v>
      </c>
      <c r="K7915" t="s">
        <v>31</v>
      </c>
      <c r="L7915" t="s">
        <v>22</v>
      </c>
      <c r="M7915">
        <v>130000</v>
      </c>
      <c r="O7915" t="s">
        <v>2537</v>
      </c>
      <c r="P7915" t="s">
        <v>10563</v>
      </c>
    </row>
    <row r="7916" spans="1:16" x14ac:dyDescent="0.35">
      <c r="A7916" t="s">
        <v>6907</v>
      </c>
      <c r="B7916" t="s">
        <v>8599</v>
      </c>
      <c r="C7916" t="s">
        <v>8600</v>
      </c>
      <c r="D7916" t="s">
        <v>573</v>
      </c>
      <c r="E7916" t="s">
        <v>20</v>
      </c>
      <c r="F7916" t="b">
        <v>0</v>
      </c>
      <c r="G7916" t="s">
        <v>68</v>
      </c>
      <c r="H7916" s="1">
        <v>45816.586273148147</v>
      </c>
      <c r="I7916" t="b">
        <v>0</v>
      </c>
      <c r="J7916" t="b">
        <v>0</v>
      </c>
      <c r="K7916" t="s">
        <v>31</v>
      </c>
      <c r="L7916" t="s">
        <v>32</v>
      </c>
      <c r="N7916">
        <v>38.215000152587891</v>
      </c>
      <c r="O7916" t="s">
        <v>8601</v>
      </c>
      <c r="P7916" t="s">
        <v>8602</v>
      </c>
    </row>
    <row r="7917" spans="1:16" x14ac:dyDescent="0.35">
      <c r="A7917" t="s">
        <v>6907</v>
      </c>
      <c r="B7917" t="s">
        <v>10688</v>
      </c>
      <c r="C7917" t="s">
        <v>3660</v>
      </c>
      <c r="D7917" t="s">
        <v>10664</v>
      </c>
      <c r="E7917" t="s">
        <v>20</v>
      </c>
      <c r="F7917" t="b">
        <v>0</v>
      </c>
      <c r="G7917" t="s">
        <v>171</v>
      </c>
      <c r="H7917" s="1">
        <v>45816.875243055547</v>
      </c>
      <c r="I7917" t="b">
        <v>1</v>
      </c>
      <c r="J7917" t="b">
        <v>1</v>
      </c>
      <c r="K7917" t="s">
        <v>31</v>
      </c>
      <c r="L7917" t="s">
        <v>22</v>
      </c>
      <c r="M7917">
        <v>186160</v>
      </c>
      <c r="O7917" t="s">
        <v>725</v>
      </c>
    </row>
    <row r="7918" spans="1:16" x14ac:dyDescent="0.35">
      <c r="A7918" t="s">
        <v>6907</v>
      </c>
      <c r="B7918" t="s">
        <v>10689</v>
      </c>
      <c r="C7918" t="s">
        <v>517</v>
      </c>
      <c r="D7918" t="s">
        <v>443</v>
      </c>
      <c r="E7918" t="s">
        <v>20</v>
      </c>
      <c r="F7918" t="b">
        <v>0</v>
      </c>
      <c r="G7918" t="s">
        <v>52</v>
      </c>
      <c r="H7918" s="1">
        <v>45817.251493055563</v>
      </c>
      <c r="I7918" t="b">
        <v>1</v>
      </c>
      <c r="J7918" t="b">
        <v>0</v>
      </c>
      <c r="K7918" t="s">
        <v>31</v>
      </c>
      <c r="L7918" t="s">
        <v>22</v>
      </c>
      <c r="M7918">
        <v>110000</v>
      </c>
      <c r="O7918" t="s">
        <v>10690</v>
      </c>
      <c r="P7918" t="s">
        <v>10691</v>
      </c>
    </row>
    <row r="7919" spans="1:16" x14ac:dyDescent="0.35">
      <c r="A7919" t="s">
        <v>6907</v>
      </c>
      <c r="B7919" t="s">
        <v>9339</v>
      </c>
      <c r="C7919" t="s">
        <v>577</v>
      </c>
      <c r="D7919" t="s">
        <v>3130</v>
      </c>
      <c r="E7919" t="s">
        <v>20</v>
      </c>
      <c r="F7919" t="b">
        <v>0</v>
      </c>
      <c r="G7919" t="s">
        <v>52</v>
      </c>
      <c r="H7919" s="1">
        <v>45817.335023148153</v>
      </c>
      <c r="I7919" t="b">
        <v>0</v>
      </c>
      <c r="J7919" t="b">
        <v>1</v>
      </c>
      <c r="K7919" t="s">
        <v>31</v>
      </c>
      <c r="L7919" t="s">
        <v>22</v>
      </c>
      <c r="M7919">
        <v>207000</v>
      </c>
      <c r="O7919" t="s">
        <v>3479</v>
      </c>
      <c r="P7919" t="s">
        <v>9340</v>
      </c>
    </row>
    <row r="7920" spans="1:16" x14ac:dyDescent="0.35">
      <c r="A7920" t="s">
        <v>6907</v>
      </c>
      <c r="B7920" t="s">
        <v>9984</v>
      </c>
      <c r="C7920" t="s">
        <v>320</v>
      </c>
      <c r="D7920" t="s">
        <v>3130</v>
      </c>
      <c r="E7920" t="s">
        <v>20</v>
      </c>
      <c r="F7920" t="b">
        <v>0</v>
      </c>
      <c r="G7920" t="s">
        <v>52</v>
      </c>
      <c r="H7920" s="1">
        <v>45817.335104166668</v>
      </c>
      <c r="I7920" t="b">
        <v>0</v>
      </c>
      <c r="J7920" t="b">
        <v>1</v>
      </c>
      <c r="K7920" t="s">
        <v>31</v>
      </c>
      <c r="L7920" t="s">
        <v>22</v>
      </c>
      <c r="M7920">
        <v>207000</v>
      </c>
      <c r="O7920" t="s">
        <v>3479</v>
      </c>
      <c r="P7920" t="s">
        <v>9985</v>
      </c>
    </row>
    <row r="7921" spans="1:16" x14ac:dyDescent="0.35">
      <c r="A7921" t="s">
        <v>6907</v>
      </c>
      <c r="B7921" t="s">
        <v>10692</v>
      </c>
      <c r="C7921" t="s">
        <v>10335</v>
      </c>
      <c r="D7921" t="s">
        <v>110</v>
      </c>
      <c r="E7921" t="s">
        <v>20</v>
      </c>
      <c r="F7921" t="b">
        <v>0</v>
      </c>
      <c r="G7921" t="s">
        <v>43</v>
      </c>
      <c r="H7921" s="1">
        <v>45817.335902777777</v>
      </c>
      <c r="I7921" t="b">
        <v>0</v>
      </c>
      <c r="J7921" t="b">
        <v>0</v>
      </c>
      <c r="K7921" t="s">
        <v>31</v>
      </c>
      <c r="L7921" t="s">
        <v>22</v>
      </c>
      <c r="M7921">
        <v>72500</v>
      </c>
      <c r="O7921" t="s">
        <v>48</v>
      </c>
      <c r="P7921" t="s">
        <v>10693</v>
      </c>
    </row>
    <row r="7922" spans="1:16" x14ac:dyDescent="0.35">
      <c r="A7922" t="s">
        <v>6907</v>
      </c>
      <c r="B7922" t="s">
        <v>10694</v>
      </c>
      <c r="C7922" t="s">
        <v>1814</v>
      </c>
      <c r="D7922" t="s">
        <v>29</v>
      </c>
      <c r="E7922" t="s">
        <v>20</v>
      </c>
      <c r="F7922" t="b">
        <v>0</v>
      </c>
      <c r="G7922" t="s">
        <v>52</v>
      </c>
      <c r="H7922" s="1">
        <v>45817.376689814817</v>
      </c>
      <c r="I7922" t="b">
        <v>0</v>
      </c>
      <c r="J7922" t="b">
        <v>1</v>
      </c>
      <c r="K7922" t="s">
        <v>31</v>
      </c>
      <c r="L7922" t="s">
        <v>22</v>
      </c>
      <c r="M7922">
        <v>192500</v>
      </c>
      <c r="O7922" t="s">
        <v>1373</v>
      </c>
      <c r="P7922" t="s">
        <v>10695</v>
      </c>
    </row>
    <row r="7923" spans="1:16" x14ac:dyDescent="0.35">
      <c r="A7923" t="s">
        <v>6907</v>
      </c>
      <c r="B7923" t="s">
        <v>10521</v>
      </c>
      <c r="C7923" t="s">
        <v>10515</v>
      </c>
      <c r="D7923" t="s">
        <v>3130</v>
      </c>
      <c r="E7923" t="s">
        <v>20</v>
      </c>
      <c r="F7923" t="b">
        <v>0</v>
      </c>
      <c r="G7923" t="s">
        <v>52</v>
      </c>
      <c r="H7923" s="1">
        <v>45817.376828703702</v>
      </c>
      <c r="I7923" t="b">
        <v>0</v>
      </c>
      <c r="J7923" t="b">
        <v>1</v>
      </c>
      <c r="K7923" t="s">
        <v>31</v>
      </c>
      <c r="L7923" t="s">
        <v>22</v>
      </c>
      <c r="M7923">
        <v>207000</v>
      </c>
      <c r="O7923" t="s">
        <v>3479</v>
      </c>
      <c r="P7923" t="s">
        <v>10522</v>
      </c>
    </row>
    <row r="7924" spans="1:16" x14ac:dyDescent="0.35">
      <c r="A7924" t="s">
        <v>6907</v>
      </c>
      <c r="B7924" t="s">
        <v>10696</v>
      </c>
      <c r="C7924" t="s">
        <v>10697</v>
      </c>
      <c r="D7924" t="s">
        <v>36</v>
      </c>
      <c r="E7924" t="s">
        <v>20</v>
      </c>
      <c r="F7924" t="b">
        <v>0</v>
      </c>
      <c r="G7924" t="s">
        <v>287</v>
      </c>
      <c r="H7924" s="1">
        <v>45817.396226851852</v>
      </c>
      <c r="I7924" t="b">
        <v>0</v>
      </c>
      <c r="J7924" t="b">
        <v>0</v>
      </c>
      <c r="K7924" t="s">
        <v>287</v>
      </c>
      <c r="L7924" t="s">
        <v>22</v>
      </c>
      <c r="M7924">
        <v>178700</v>
      </c>
      <c r="O7924" t="s">
        <v>10698</v>
      </c>
      <c r="P7924" t="s">
        <v>10699</v>
      </c>
    </row>
    <row r="7925" spans="1:16" x14ac:dyDescent="0.35">
      <c r="A7925" t="s">
        <v>6907</v>
      </c>
      <c r="B7925" t="s">
        <v>7004</v>
      </c>
      <c r="C7925" t="s">
        <v>1814</v>
      </c>
      <c r="D7925" t="s">
        <v>29</v>
      </c>
      <c r="E7925" t="s">
        <v>296</v>
      </c>
      <c r="F7925" t="b">
        <v>0</v>
      </c>
      <c r="G7925" t="s">
        <v>52</v>
      </c>
      <c r="H7925" s="1">
        <v>45817.418333333328</v>
      </c>
      <c r="I7925" t="b">
        <v>0</v>
      </c>
      <c r="J7925" t="b">
        <v>1</v>
      </c>
      <c r="K7925" t="s">
        <v>31</v>
      </c>
      <c r="L7925" t="s">
        <v>22</v>
      </c>
      <c r="M7925">
        <v>175500</v>
      </c>
      <c r="O7925" t="s">
        <v>1225</v>
      </c>
      <c r="P7925" t="s">
        <v>8354</v>
      </c>
    </row>
    <row r="7926" spans="1:16" x14ac:dyDescent="0.35">
      <c r="A7926" t="s">
        <v>6907</v>
      </c>
      <c r="B7926" t="s">
        <v>6907</v>
      </c>
      <c r="C7926" t="s">
        <v>3660</v>
      </c>
      <c r="D7926" t="s">
        <v>36</v>
      </c>
      <c r="E7926" t="s">
        <v>20</v>
      </c>
      <c r="F7926" t="b">
        <v>0</v>
      </c>
      <c r="G7926" t="s">
        <v>52</v>
      </c>
      <c r="H7926" s="1">
        <v>45817.501759259263</v>
      </c>
      <c r="I7926" t="b">
        <v>0</v>
      </c>
      <c r="J7926" t="b">
        <v>1</v>
      </c>
      <c r="K7926" t="s">
        <v>31</v>
      </c>
      <c r="L7926" t="s">
        <v>22</v>
      </c>
      <c r="M7926">
        <v>186160</v>
      </c>
      <c r="O7926" t="s">
        <v>209</v>
      </c>
      <c r="P7926" t="s">
        <v>10480</v>
      </c>
    </row>
    <row r="7927" spans="1:16" x14ac:dyDescent="0.35">
      <c r="A7927" t="s">
        <v>6907</v>
      </c>
      <c r="B7927" t="s">
        <v>8616</v>
      </c>
      <c r="C7927" t="s">
        <v>5914</v>
      </c>
      <c r="D7927" t="s">
        <v>36</v>
      </c>
      <c r="E7927" t="s">
        <v>20</v>
      </c>
      <c r="F7927" t="b">
        <v>0</v>
      </c>
      <c r="G7927" t="s">
        <v>47</v>
      </c>
      <c r="H7927" s="1">
        <v>45817.502187500002</v>
      </c>
      <c r="I7927" t="b">
        <v>0</v>
      </c>
      <c r="J7927" t="b">
        <v>1</v>
      </c>
      <c r="K7927" t="s">
        <v>31</v>
      </c>
      <c r="L7927" t="s">
        <v>22</v>
      </c>
      <c r="M7927">
        <v>122900</v>
      </c>
      <c r="O7927" t="s">
        <v>209</v>
      </c>
      <c r="P7927" t="s">
        <v>8617</v>
      </c>
    </row>
    <row r="7928" spans="1:16" x14ac:dyDescent="0.35">
      <c r="A7928" t="s">
        <v>6907</v>
      </c>
      <c r="B7928" t="s">
        <v>8665</v>
      </c>
      <c r="C7928" t="s">
        <v>10700</v>
      </c>
      <c r="D7928" t="s">
        <v>269</v>
      </c>
      <c r="E7928" t="s">
        <v>20</v>
      </c>
      <c r="F7928" t="b">
        <v>0</v>
      </c>
      <c r="G7928" t="s">
        <v>52</v>
      </c>
      <c r="H7928" s="1">
        <v>45817.543182870373</v>
      </c>
      <c r="I7928" t="b">
        <v>0</v>
      </c>
      <c r="J7928" t="b">
        <v>1</v>
      </c>
      <c r="K7928" t="s">
        <v>31</v>
      </c>
      <c r="L7928" t="s">
        <v>22</v>
      </c>
      <c r="M7928">
        <v>120000</v>
      </c>
      <c r="O7928" t="s">
        <v>10701</v>
      </c>
      <c r="P7928" t="s">
        <v>10702</v>
      </c>
    </row>
    <row r="7929" spans="1:16" x14ac:dyDescent="0.35">
      <c r="A7929" t="s">
        <v>6907</v>
      </c>
      <c r="B7929" t="s">
        <v>10703</v>
      </c>
      <c r="C7929" t="s">
        <v>7741</v>
      </c>
      <c r="D7929" t="s">
        <v>36</v>
      </c>
      <c r="E7929" t="s">
        <v>20</v>
      </c>
      <c r="F7929" t="b">
        <v>0</v>
      </c>
      <c r="G7929" t="s">
        <v>68</v>
      </c>
      <c r="H7929" s="1">
        <v>45817.584016203713</v>
      </c>
      <c r="I7929" t="b">
        <v>0</v>
      </c>
      <c r="J7929" t="b">
        <v>1</v>
      </c>
      <c r="K7929" t="s">
        <v>31</v>
      </c>
      <c r="L7929" t="s">
        <v>22</v>
      </c>
      <c r="M7929">
        <v>106237.5</v>
      </c>
      <c r="O7929" t="s">
        <v>7742</v>
      </c>
      <c r="P7929" t="s">
        <v>7743</v>
      </c>
    </row>
    <row r="7930" spans="1:16" x14ac:dyDescent="0.35">
      <c r="A7930" t="s">
        <v>6907</v>
      </c>
      <c r="B7930" t="s">
        <v>8555</v>
      </c>
      <c r="C7930" t="s">
        <v>8518</v>
      </c>
      <c r="D7930" t="s">
        <v>573</v>
      </c>
      <c r="E7930" t="s">
        <v>20</v>
      </c>
      <c r="F7930" t="b">
        <v>0</v>
      </c>
      <c r="G7930" t="s">
        <v>171</v>
      </c>
      <c r="H7930" s="1">
        <v>45817.592361111107</v>
      </c>
      <c r="I7930" t="b">
        <v>0</v>
      </c>
      <c r="J7930" t="b">
        <v>0</v>
      </c>
      <c r="K7930" t="s">
        <v>31</v>
      </c>
      <c r="L7930" t="s">
        <v>32</v>
      </c>
      <c r="N7930">
        <v>45.745002746582031</v>
      </c>
      <c r="O7930" t="s">
        <v>8515</v>
      </c>
      <c r="P7930" t="s">
        <v>8556</v>
      </c>
    </row>
    <row r="7931" spans="1:16" x14ac:dyDescent="0.35">
      <c r="A7931" t="s">
        <v>6907</v>
      </c>
      <c r="B7931" t="s">
        <v>6916</v>
      </c>
      <c r="C7931" t="s">
        <v>10704</v>
      </c>
      <c r="D7931" t="s">
        <v>36</v>
      </c>
      <c r="E7931" t="s">
        <v>20</v>
      </c>
      <c r="F7931" t="b">
        <v>0</v>
      </c>
      <c r="G7931" t="s">
        <v>52</v>
      </c>
      <c r="H7931" s="1">
        <v>45817.626574074071</v>
      </c>
      <c r="I7931" t="b">
        <v>0</v>
      </c>
      <c r="J7931" t="b">
        <v>0</v>
      </c>
      <c r="K7931" t="s">
        <v>31</v>
      </c>
      <c r="L7931" t="s">
        <v>22</v>
      </c>
      <c r="M7931">
        <v>155000</v>
      </c>
      <c r="O7931" t="s">
        <v>10705</v>
      </c>
      <c r="P7931" t="s">
        <v>10706</v>
      </c>
    </row>
    <row r="7932" spans="1:16" x14ac:dyDescent="0.35">
      <c r="A7932" t="s">
        <v>6907</v>
      </c>
      <c r="B7932" t="s">
        <v>10707</v>
      </c>
      <c r="C7932" t="s">
        <v>146</v>
      </c>
      <c r="D7932" t="s">
        <v>29</v>
      </c>
      <c r="E7932" t="s">
        <v>91</v>
      </c>
      <c r="F7932" t="b">
        <v>0</v>
      </c>
      <c r="G7932" t="s">
        <v>52</v>
      </c>
      <c r="H7932" s="1">
        <v>45817.668263888889</v>
      </c>
      <c r="I7932" t="b">
        <v>1</v>
      </c>
      <c r="J7932" t="b">
        <v>0</v>
      </c>
      <c r="K7932" t="s">
        <v>31</v>
      </c>
      <c r="L7932" t="s">
        <v>32</v>
      </c>
      <c r="N7932">
        <v>72.5</v>
      </c>
      <c r="O7932" t="s">
        <v>10708</v>
      </c>
      <c r="P7932" t="s">
        <v>10709</v>
      </c>
    </row>
    <row r="7933" spans="1:16" x14ac:dyDescent="0.35">
      <c r="A7933" t="s">
        <v>6907</v>
      </c>
      <c r="B7933" t="s">
        <v>6916</v>
      </c>
      <c r="C7933" t="s">
        <v>146</v>
      </c>
      <c r="D7933" t="s">
        <v>29</v>
      </c>
      <c r="E7933" t="s">
        <v>91</v>
      </c>
      <c r="F7933" t="b">
        <v>0</v>
      </c>
      <c r="G7933" t="s">
        <v>52</v>
      </c>
      <c r="H7933" s="1">
        <v>45817.668263888889</v>
      </c>
      <c r="I7933" t="b">
        <v>1</v>
      </c>
      <c r="J7933" t="b">
        <v>0</v>
      </c>
      <c r="K7933" t="s">
        <v>31</v>
      </c>
      <c r="L7933" t="s">
        <v>32</v>
      </c>
      <c r="N7933">
        <v>72.5</v>
      </c>
      <c r="O7933" t="s">
        <v>10708</v>
      </c>
      <c r="P7933" t="s">
        <v>10709</v>
      </c>
    </row>
    <row r="7934" spans="1:16" x14ac:dyDescent="0.35">
      <c r="A7934" t="s">
        <v>6907</v>
      </c>
      <c r="B7934" t="s">
        <v>6907</v>
      </c>
      <c r="C7934" t="s">
        <v>10710</v>
      </c>
      <c r="D7934" t="s">
        <v>110</v>
      </c>
      <c r="E7934" t="s">
        <v>91</v>
      </c>
      <c r="F7934" t="b">
        <v>0</v>
      </c>
      <c r="G7934" t="s">
        <v>47</v>
      </c>
      <c r="H7934" s="1">
        <v>45817.668715277781</v>
      </c>
      <c r="I7934" t="b">
        <v>0</v>
      </c>
      <c r="J7934" t="b">
        <v>0</v>
      </c>
      <c r="K7934" t="s">
        <v>31</v>
      </c>
      <c r="L7934" t="s">
        <v>22</v>
      </c>
      <c r="M7934">
        <v>120681.5078125</v>
      </c>
      <c r="O7934" t="s">
        <v>10711</v>
      </c>
      <c r="P7934" t="s">
        <v>10712</v>
      </c>
    </row>
    <row r="7935" spans="1:16" x14ac:dyDescent="0.35">
      <c r="A7935" t="s">
        <v>6907</v>
      </c>
      <c r="B7935" t="s">
        <v>8657</v>
      </c>
      <c r="C7935" t="s">
        <v>649</v>
      </c>
      <c r="D7935" t="s">
        <v>249</v>
      </c>
      <c r="E7935" t="s">
        <v>20</v>
      </c>
      <c r="F7935" t="b">
        <v>0</v>
      </c>
      <c r="G7935" t="s">
        <v>52</v>
      </c>
      <c r="H7935" s="1">
        <v>45817.751516203702</v>
      </c>
      <c r="I7935" t="b">
        <v>0</v>
      </c>
      <c r="J7935" t="b">
        <v>0</v>
      </c>
      <c r="K7935" t="s">
        <v>31</v>
      </c>
      <c r="L7935" t="s">
        <v>22</v>
      </c>
      <c r="M7935">
        <v>184799.5</v>
      </c>
      <c r="O7935" t="s">
        <v>8658</v>
      </c>
      <c r="P7935" t="s">
        <v>8659</v>
      </c>
    </row>
    <row r="7936" spans="1:16" x14ac:dyDescent="0.35">
      <c r="A7936" t="s">
        <v>6907</v>
      </c>
      <c r="B7936" t="s">
        <v>8085</v>
      </c>
      <c r="C7936" t="s">
        <v>142</v>
      </c>
      <c r="D7936" t="s">
        <v>110</v>
      </c>
      <c r="E7936" t="s">
        <v>20</v>
      </c>
      <c r="F7936" t="b">
        <v>0</v>
      </c>
      <c r="G7936" t="s">
        <v>52</v>
      </c>
      <c r="H7936" s="1">
        <v>45817.751574074071</v>
      </c>
      <c r="I7936" t="b">
        <v>0</v>
      </c>
      <c r="J7936" t="b">
        <v>0</v>
      </c>
      <c r="K7936" t="s">
        <v>31</v>
      </c>
      <c r="L7936" t="s">
        <v>22</v>
      </c>
      <c r="M7936">
        <v>125000</v>
      </c>
      <c r="O7936" t="s">
        <v>48</v>
      </c>
      <c r="P7936" t="s">
        <v>8086</v>
      </c>
    </row>
    <row r="7937" spans="1:16" x14ac:dyDescent="0.35">
      <c r="A7937" t="s">
        <v>6907</v>
      </c>
      <c r="B7937" t="s">
        <v>7167</v>
      </c>
      <c r="C7937" t="s">
        <v>2273</v>
      </c>
      <c r="D7937" t="s">
        <v>110</v>
      </c>
      <c r="E7937" t="s">
        <v>20</v>
      </c>
      <c r="F7937" t="b">
        <v>0</v>
      </c>
      <c r="G7937" t="s">
        <v>68</v>
      </c>
      <c r="H7937" s="1">
        <v>45817.809201388889</v>
      </c>
      <c r="I7937" t="b">
        <v>0</v>
      </c>
      <c r="J7937" t="b">
        <v>0</v>
      </c>
      <c r="K7937" t="s">
        <v>31</v>
      </c>
      <c r="L7937" t="s">
        <v>22</v>
      </c>
      <c r="M7937">
        <v>125000</v>
      </c>
      <c r="O7937" t="s">
        <v>10713</v>
      </c>
      <c r="P7937" t="s">
        <v>10714</v>
      </c>
    </row>
    <row r="7938" spans="1:16" x14ac:dyDescent="0.35">
      <c r="A7938" t="s">
        <v>6907</v>
      </c>
      <c r="B7938" t="s">
        <v>10715</v>
      </c>
      <c r="C7938" t="s">
        <v>868</v>
      </c>
      <c r="D7938" t="s">
        <v>110</v>
      </c>
      <c r="E7938" t="s">
        <v>20</v>
      </c>
      <c r="F7938" t="b">
        <v>0</v>
      </c>
      <c r="G7938" t="s">
        <v>52</v>
      </c>
      <c r="H7938" s="1">
        <v>45817.834791666668</v>
      </c>
      <c r="I7938" t="b">
        <v>1</v>
      </c>
      <c r="J7938" t="b">
        <v>1</v>
      </c>
      <c r="K7938" t="s">
        <v>31</v>
      </c>
      <c r="L7938" t="s">
        <v>22</v>
      </c>
      <c r="M7938">
        <v>145000</v>
      </c>
      <c r="O7938" t="s">
        <v>10716</v>
      </c>
      <c r="P7938" t="s">
        <v>10717</v>
      </c>
    </row>
    <row r="7939" spans="1:16" x14ac:dyDescent="0.35">
      <c r="A7939" t="s">
        <v>6907</v>
      </c>
      <c r="B7939" t="s">
        <v>6907</v>
      </c>
      <c r="C7939" t="s">
        <v>10718</v>
      </c>
      <c r="D7939" t="s">
        <v>110</v>
      </c>
      <c r="E7939" t="s">
        <v>20</v>
      </c>
      <c r="F7939" t="b">
        <v>0</v>
      </c>
      <c r="G7939" t="s">
        <v>52</v>
      </c>
      <c r="H7939" s="1">
        <v>45817.876620370371</v>
      </c>
      <c r="I7939" t="b">
        <v>0</v>
      </c>
      <c r="J7939" t="b">
        <v>1</v>
      </c>
      <c r="K7939" t="s">
        <v>31</v>
      </c>
      <c r="L7939" t="s">
        <v>22</v>
      </c>
      <c r="M7939">
        <v>84031.6484375</v>
      </c>
      <c r="O7939" t="s">
        <v>10719</v>
      </c>
      <c r="P7939" t="s">
        <v>10720</v>
      </c>
    </row>
    <row r="7940" spans="1:16" x14ac:dyDescent="0.35">
      <c r="A7940" t="s">
        <v>6907</v>
      </c>
      <c r="B7940" t="s">
        <v>10721</v>
      </c>
      <c r="C7940" t="s">
        <v>994</v>
      </c>
      <c r="D7940" t="s">
        <v>110</v>
      </c>
      <c r="E7940" t="s">
        <v>20</v>
      </c>
      <c r="F7940" t="b">
        <v>0</v>
      </c>
      <c r="G7940" t="s">
        <v>994</v>
      </c>
      <c r="H7940" s="1">
        <v>45817.904479166667</v>
      </c>
      <c r="I7940" t="b">
        <v>0</v>
      </c>
      <c r="J7940" t="b">
        <v>0</v>
      </c>
      <c r="K7940" t="s">
        <v>994</v>
      </c>
      <c r="L7940" t="s">
        <v>22</v>
      </c>
      <c r="M7940">
        <v>88000</v>
      </c>
      <c r="O7940" t="s">
        <v>6888</v>
      </c>
      <c r="P7940" t="s">
        <v>10722</v>
      </c>
    </row>
    <row r="7941" spans="1:16" x14ac:dyDescent="0.35">
      <c r="A7941" t="s">
        <v>6907</v>
      </c>
      <c r="B7941" t="s">
        <v>7415</v>
      </c>
      <c r="C7941" t="s">
        <v>710</v>
      </c>
      <c r="D7941" t="s">
        <v>110</v>
      </c>
      <c r="E7941" t="s">
        <v>20</v>
      </c>
      <c r="F7941" t="b">
        <v>0</v>
      </c>
      <c r="G7941" t="s">
        <v>30</v>
      </c>
      <c r="H7941" s="1">
        <v>45817.97625</v>
      </c>
      <c r="I7941" t="b">
        <v>0</v>
      </c>
      <c r="J7941" t="b">
        <v>1</v>
      </c>
      <c r="K7941" t="s">
        <v>31</v>
      </c>
      <c r="L7941" t="s">
        <v>22</v>
      </c>
      <c r="M7941">
        <v>87200</v>
      </c>
      <c r="O7941" t="s">
        <v>2249</v>
      </c>
      <c r="P7941" t="s">
        <v>9465</v>
      </c>
    </row>
    <row r="7942" spans="1:16" x14ac:dyDescent="0.35">
      <c r="A7942" t="s">
        <v>6907</v>
      </c>
      <c r="B7942" t="s">
        <v>7167</v>
      </c>
      <c r="C7942" t="s">
        <v>2933</v>
      </c>
      <c r="D7942" t="s">
        <v>36</v>
      </c>
      <c r="E7942" t="s">
        <v>20</v>
      </c>
      <c r="F7942" t="b">
        <v>0</v>
      </c>
      <c r="G7942" t="s">
        <v>52</v>
      </c>
      <c r="H7942" s="1">
        <v>45818.001770833333</v>
      </c>
      <c r="I7942" t="b">
        <v>0</v>
      </c>
      <c r="J7942" t="b">
        <v>1</v>
      </c>
      <c r="K7942" t="s">
        <v>31</v>
      </c>
      <c r="L7942" t="s">
        <v>22</v>
      </c>
      <c r="M7942">
        <v>127800</v>
      </c>
      <c r="O7942" t="s">
        <v>10723</v>
      </c>
      <c r="P7942" t="s">
        <v>10724</v>
      </c>
    </row>
    <row r="7943" spans="1:16" x14ac:dyDescent="0.35">
      <c r="A7943" t="s">
        <v>6907</v>
      </c>
      <c r="B7943" t="s">
        <v>8049</v>
      </c>
      <c r="C7943" t="s">
        <v>283</v>
      </c>
      <c r="D7943" t="s">
        <v>17445</v>
      </c>
      <c r="E7943" t="s">
        <v>20</v>
      </c>
      <c r="F7943" t="b">
        <v>0</v>
      </c>
      <c r="G7943" t="s">
        <v>47</v>
      </c>
      <c r="H7943" s="1">
        <v>45818.00209490741</v>
      </c>
      <c r="I7943" t="b">
        <v>0</v>
      </c>
      <c r="J7943" t="b">
        <v>1</v>
      </c>
      <c r="K7943" t="s">
        <v>31</v>
      </c>
      <c r="L7943" t="s">
        <v>22</v>
      </c>
      <c r="M7943">
        <v>220900</v>
      </c>
      <c r="O7943" t="s">
        <v>2465</v>
      </c>
      <c r="P7943" t="s">
        <v>8050</v>
      </c>
    </row>
    <row r="7944" spans="1:16" x14ac:dyDescent="0.35">
      <c r="A7944" t="s">
        <v>6907</v>
      </c>
      <c r="B7944" t="s">
        <v>8047</v>
      </c>
      <c r="C7944" t="s">
        <v>6628</v>
      </c>
      <c r="D7944" t="s">
        <v>36</v>
      </c>
      <c r="E7944" t="s">
        <v>20</v>
      </c>
      <c r="F7944" t="b">
        <v>0</v>
      </c>
      <c r="G7944" t="s">
        <v>47</v>
      </c>
      <c r="H7944" s="1">
        <v>45818.002222222232</v>
      </c>
      <c r="I7944" t="b">
        <v>0</v>
      </c>
      <c r="J7944" t="b">
        <v>0</v>
      </c>
      <c r="K7944" t="s">
        <v>31</v>
      </c>
      <c r="L7944" t="s">
        <v>22</v>
      </c>
      <c r="M7944">
        <v>82850</v>
      </c>
      <c r="O7944" t="s">
        <v>209</v>
      </c>
      <c r="P7944" t="s">
        <v>8048</v>
      </c>
    </row>
    <row r="7945" spans="1:16" x14ac:dyDescent="0.35">
      <c r="A7945" t="s">
        <v>6907</v>
      </c>
      <c r="B7945" t="s">
        <v>10725</v>
      </c>
      <c r="C7945" t="s">
        <v>1754</v>
      </c>
      <c r="D7945" t="s">
        <v>36</v>
      </c>
      <c r="E7945" t="s">
        <v>20</v>
      </c>
      <c r="F7945" t="b">
        <v>0</v>
      </c>
      <c r="G7945" t="s">
        <v>52</v>
      </c>
      <c r="H7945" s="1">
        <v>45818.043495370373</v>
      </c>
      <c r="I7945" t="b">
        <v>0</v>
      </c>
      <c r="J7945" t="b">
        <v>1</v>
      </c>
      <c r="K7945" t="s">
        <v>31</v>
      </c>
      <c r="L7945" t="s">
        <v>22</v>
      </c>
      <c r="M7945">
        <v>152500</v>
      </c>
      <c r="O7945" t="s">
        <v>48</v>
      </c>
      <c r="P7945" t="s">
        <v>10726</v>
      </c>
    </row>
    <row r="7946" spans="1:16" x14ac:dyDescent="0.35">
      <c r="A7946" t="s">
        <v>6907</v>
      </c>
      <c r="B7946" t="s">
        <v>10727</v>
      </c>
      <c r="C7946" t="s">
        <v>182</v>
      </c>
      <c r="D7946" t="s">
        <v>36</v>
      </c>
      <c r="E7946" t="s">
        <v>20</v>
      </c>
      <c r="F7946" t="b">
        <v>0</v>
      </c>
      <c r="G7946" t="s">
        <v>52</v>
      </c>
      <c r="H7946" s="1">
        <v>45818.25204861111</v>
      </c>
      <c r="I7946" t="b">
        <v>0</v>
      </c>
      <c r="J7946" t="b">
        <v>1</v>
      </c>
      <c r="K7946" t="s">
        <v>31</v>
      </c>
      <c r="L7946" t="s">
        <v>22</v>
      </c>
      <c r="M7946">
        <v>160000</v>
      </c>
      <c r="O7946" t="s">
        <v>10728</v>
      </c>
      <c r="P7946" t="s">
        <v>10729</v>
      </c>
    </row>
    <row r="7947" spans="1:16" x14ac:dyDescent="0.35">
      <c r="A7947" t="s">
        <v>6907</v>
      </c>
      <c r="B7947" t="s">
        <v>10730</v>
      </c>
      <c r="C7947" t="s">
        <v>10731</v>
      </c>
      <c r="D7947" t="s">
        <v>36</v>
      </c>
      <c r="E7947" t="s">
        <v>20</v>
      </c>
      <c r="F7947" t="b">
        <v>0</v>
      </c>
      <c r="G7947" t="s">
        <v>52</v>
      </c>
      <c r="H7947" s="1">
        <v>45818.252106481479</v>
      </c>
      <c r="I7947" t="b">
        <v>1</v>
      </c>
      <c r="J7947" t="b">
        <v>1</v>
      </c>
      <c r="K7947" t="s">
        <v>31</v>
      </c>
      <c r="L7947" t="s">
        <v>32</v>
      </c>
      <c r="N7947">
        <v>72.5</v>
      </c>
      <c r="O7947" t="s">
        <v>194</v>
      </c>
      <c r="P7947" t="s">
        <v>10732</v>
      </c>
    </row>
    <row r="7948" spans="1:16" x14ac:dyDescent="0.35">
      <c r="A7948" t="s">
        <v>6907</v>
      </c>
      <c r="B7948" t="s">
        <v>9836</v>
      </c>
      <c r="C7948" t="s">
        <v>201</v>
      </c>
      <c r="D7948" t="s">
        <v>269</v>
      </c>
      <c r="E7948" t="s">
        <v>20</v>
      </c>
      <c r="F7948" t="b">
        <v>0</v>
      </c>
      <c r="G7948" t="s">
        <v>43</v>
      </c>
      <c r="H7948" s="1">
        <v>45818.25267361111</v>
      </c>
      <c r="I7948" t="b">
        <v>0</v>
      </c>
      <c r="J7948" t="b">
        <v>1</v>
      </c>
      <c r="K7948" t="s">
        <v>31</v>
      </c>
      <c r="L7948" t="s">
        <v>22</v>
      </c>
      <c r="M7948">
        <v>202000</v>
      </c>
      <c r="O7948" t="s">
        <v>10733</v>
      </c>
      <c r="P7948" t="s">
        <v>10734</v>
      </c>
    </row>
    <row r="7949" spans="1:16" x14ac:dyDescent="0.35">
      <c r="A7949" t="s">
        <v>6907</v>
      </c>
      <c r="B7949" t="s">
        <v>7714</v>
      </c>
      <c r="C7949" t="s">
        <v>410</v>
      </c>
      <c r="D7949" t="s">
        <v>443</v>
      </c>
      <c r="E7949" t="s">
        <v>20</v>
      </c>
      <c r="F7949" t="b">
        <v>0</v>
      </c>
      <c r="G7949" t="s">
        <v>52</v>
      </c>
      <c r="H7949" s="1">
        <v>45818.293564814812</v>
      </c>
      <c r="I7949" t="b">
        <v>0</v>
      </c>
      <c r="J7949" t="b">
        <v>1</v>
      </c>
      <c r="K7949" t="s">
        <v>31</v>
      </c>
      <c r="L7949" t="s">
        <v>22</v>
      </c>
      <c r="M7949">
        <v>170000</v>
      </c>
      <c r="O7949" t="s">
        <v>1009</v>
      </c>
      <c r="P7949" t="s">
        <v>10735</v>
      </c>
    </row>
    <row r="7950" spans="1:16" x14ac:dyDescent="0.35">
      <c r="A7950" t="s">
        <v>6907</v>
      </c>
      <c r="B7950" t="s">
        <v>10736</v>
      </c>
      <c r="C7950" t="s">
        <v>182</v>
      </c>
      <c r="D7950" t="s">
        <v>36</v>
      </c>
      <c r="E7950" t="s">
        <v>20</v>
      </c>
      <c r="F7950" t="b">
        <v>0</v>
      </c>
      <c r="G7950" t="s">
        <v>52</v>
      </c>
      <c r="H7950" s="1">
        <v>45818.335497685177</v>
      </c>
      <c r="I7950" t="b">
        <v>0</v>
      </c>
      <c r="J7950" t="b">
        <v>1</v>
      </c>
      <c r="K7950" t="s">
        <v>31</v>
      </c>
      <c r="L7950" t="s">
        <v>22</v>
      </c>
      <c r="M7950">
        <v>190000</v>
      </c>
      <c r="O7950" t="s">
        <v>10737</v>
      </c>
      <c r="P7950" t="s">
        <v>10738</v>
      </c>
    </row>
    <row r="7951" spans="1:16" x14ac:dyDescent="0.35">
      <c r="A7951" t="s">
        <v>6907</v>
      </c>
      <c r="B7951" t="s">
        <v>10739</v>
      </c>
      <c r="C7951" t="s">
        <v>18</v>
      </c>
      <c r="D7951" t="s">
        <v>6984</v>
      </c>
      <c r="E7951" t="s">
        <v>91</v>
      </c>
      <c r="F7951" t="b">
        <v>1</v>
      </c>
      <c r="G7951" t="s">
        <v>52</v>
      </c>
      <c r="H7951" s="1">
        <v>45818.376886574071</v>
      </c>
      <c r="I7951" t="b">
        <v>1</v>
      </c>
      <c r="J7951" t="b">
        <v>0</v>
      </c>
      <c r="K7951" t="s">
        <v>31</v>
      </c>
      <c r="L7951" t="s">
        <v>32</v>
      </c>
      <c r="N7951">
        <v>35</v>
      </c>
      <c r="O7951" t="s">
        <v>6984</v>
      </c>
      <c r="P7951" t="s">
        <v>10740</v>
      </c>
    </row>
    <row r="7952" spans="1:16" x14ac:dyDescent="0.35">
      <c r="A7952" t="s">
        <v>6907</v>
      </c>
      <c r="B7952" t="s">
        <v>10741</v>
      </c>
      <c r="C7952" t="s">
        <v>10742</v>
      </c>
      <c r="D7952" t="s">
        <v>573</v>
      </c>
      <c r="E7952" t="s">
        <v>296</v>
      </c>
      <c r="F7952" t="b">
        <v>0</v>
      </c>
      <c r="G7952" t="s">
        <v>43</v>
      </c>
      <c r="H7952" s="1">
        <v>45818.419583333343</v>
      </c>
      <c r="I7952" t="b">
        <v>0</v>
      </c>
      <c r="J7952" t="b">
        <v>1</v>
      </c>
      <c r="K7952" t="s">
        <v>31</v>
      </c>
      <c r="L7952" t="s">
        <v>32</v>
      </c>
      <c r="N7952">
        <v>54.420001983642578</v>
      </c>
      <c r="O7952" t="s">
        <v>10743</v>
      </c>
      <c r="P7952" t="s">
        <v>10744</v>
      </c>
    </row>
    <row r="7953" spans="1:16" x14ac:dyDescent="0.35">
      <c r="A7953" t="s">
        <v>6907</v>
      </c>
      <c r="B7953" t="s">
        <v>9106</v>
      </c>
      <c r="C7953" t="s">
        <v>283</v>
      </c>
      <c r="D7953" t="s">
        <v>36</v>
      </c>
      <c r="E7953" t="s">
        <v>204</v>
      </c>
      <c r="F7953" t="b">
        <v>0</v>
      </c>
      <c r="G7953" t="s">
        <v>52</v>
      </c>
      <c r="H7953" s="1">
        <v>45818.458356481482</v>
      </c>
      <c r="I7953" t="b">
        <v>0</v>
      </c>
      <c r="J7953" t="b">
        <v>1</v>
      </c>
      <c r="K7953" t="s">
        <v>31</v>
      </c>
      <c r="L7953" t="s">
        <v>32</v>
      </c>
      <c r="N7953">
        <v>18</v>
      </c>
      <c r="O7953" t="s">
        <v>10745</v>
      </c>
      <c r="P7953" t="s">
        <v>2908</v>
      </c>
    </row>
    <row r="7954" spans="1:16" x14ac:dyDescent="0.35">
      <c r="A7954" t="s">
        <v>6907</v>
      </c>
      <c r="B7954" t="s">
        <v>10746</v>
      </c>
      <c r="C7954" t="s">
        <v>7621</v>
      </c>
      <c r="D7954" t="s">
        <v>249</v>
      </c>
      <c r="E7954" t="s">
        <v>20</v>
      </c>
      <c r="F7954" t="b">
        <v>0</v>
      </c>
      <c r="G7954" t="s">
        <v>105</v>
      </c>
      <c r="H7954" s="1">
        <v>45818.504745370366</v>
      </c>
      <c r="I7954" t="b">
        <v>0</v>
      </c>
      <c r="J7954" t="b">
        <v>0</v>
      </c>
      <c r="K7954" t="s">
        <v>105</v>
      </c>
      <c r="L7954" t="s">
        <v>22</v>
      </c>
      <c r="M7954">
        <v>40000</v>
      </c>
      <c r="O7954" t="s">
        <v>1324</v>
      </c>
      <c r="P7954" t="s">
        <v>10747</v>
      </c>
    </row>
    <row r="7955" spans="1:16" x14ac:dyDescent="0.35">
      <c r="A7955" t="s">
        <v>6907</v>
      </c>
      <c r="B7955" t="s">
        <v>10748</v>
      </c>
      <c r="C7955" t="s">
        <v>18</v>
      </c>
      <c r="D7955" t="s">
        <v>110</v>
      </c>
      <c r="E7955" t="s">
        <v>20</v>
      </c>
      <c r="F7955" t="b">
        <v>1</v>
      </c>
      <c r="G7955" t="s">
        <v>52</v>
      </c>
      <c r="H7955" s="1">
        <v>45818.585300925923</v>
      </c>
      <c r="I7955" t="b">
        <v>0</v>
      </c>
      <c r="J7955" t="b">
        <v>1</v>
      </c>
      <c r="K7955" t="s">
        <v>31</v>
      </c>
      <c r="L7955" t="s">
        <v>22</v>
      </c>
      <c r="M7955">
        <v>127500</v>
      </c>
      <c r="O7955" t="s">
        <v>10749</v>
      </c>
      <c r="P7955" t="s">
        <v>10750</v>
      </c>
    </row>
    <row r="7956" spans="1:16" x14ac:dyDescent="0.35">
      <c r="A7956" t="s">
        <v>6907</v>
      </c>
      <c r="B7956" t="s">
        <v>6907</v>
      </c>
      <c r="C7956" t="s">
        <v>7643</v>
      </c>
      <c r="D7956" t="s">
        <v>110</v>
      </c>
      <c r="E7956" t="s">
        <v>20</v>
      </c>
      <c r="F7956" t="b">
        <v>0</v>
      </c>
      <c r="G7956" t="s">
        <v>47</v>
      </c>
      <c r="H7956" s="1">
        <v>45818.585787037038</v>
      </c>
      <c r="I7956" t="b">
        <v>0</v>
      </c>
      <c r="J7956" t="b">
        <v>0</v>
      </c>
      <c r="K7956" t="s">
        <v>31</v>
      </c>
      <c r="L7956" t="s">
        <v>22</v>
      </c>
      <c r="M7956">
        <v>124000</v>
      </c>
      <c r="O7956" t="s">
        <v>10751</v>
      </c>
      <c r="P7956" t="s">
        <v>10752</v>
      </c>
    </row>
    <row r="7957" spans="1:16" x14ac:dyDescent="0.35">
      <c r="A7957" t="s">
        <v>6907</v>
      </c>
      <c r="B7957" t="s">
        <v>10753</v>
      </c>
      <c r="C7957" t="s">
        <v>10044</v>
      </c>
      <c r="D7957" t="s">
        <v>36</v>
      </c>
      <c r="E7957" t="s">
        <v>20</v>
      </c>
      <c r="F7957" t="b">
        <v>0</v>
      </c>
      <c r="G7957" t="s">
        <v>47</v>
      </c>
      <c r="H7957" s="1">
        <v>45818.585972222223</v>
      </c>
      <c r="I7957" t="b">
        <v>0</v>
      </c>
      <c r="J7957" t="b">
        <v>1</v>
      </c>
      <c r="K7957" t="s">
        <v>31</v>
      </c>
      <c r="L7957" t="s">
        <v>22</v>
      </c>
      <c r="M7957">
        <v>90000</v>
      </c>
      <c r="O7957" t="s">
        <v>48</v>
      </c>
      <c r="P7957" t="s">
        <v>10754</v>
      </c>
    </row>
    <row r="7958" spans="1:16" x14ac:dyDescent="0.35">
      <c r="A7958" t="s">
        <v>6907</v>
      </c>
      <c r="B7958" t="s">
        <v>10755</v>
      </c>
      <c r="C7958" t="s">
        <v>182</v>
      </c>
      <c r="D7958" t="s">
        <v>110</v>
      </c>
      <c r="E7958" t="s">
        <v>20</v>
      </c>
      <c r="F7958" t="b">
        <v>0</v>
      </c>
      <c r="G7958" t="s">
        <v>68</v>
      </c>
      <c r="H7958" s="1">
        <v>45818.586458333331</v>
      </c>
      <c r="I7958" t="b">
        <v>0</v>
      </c>
      <c r="J7958" t="b">
        <v>1</v>
      </c>
      <c r="K7958" t="s">
        <v>31</v>
      </c>
      <c r="L7958" t="s">
        <v>22</v>
      </c>
      <c r="M7958">
        <v>124000</v>
      </c>
      <c r="O7958" t="s">
        <v>518</v>
      </c>
      <c r="P7958" t="s">
        <v>10756</v>
      </c>
    </row>
    <row r="7959" spans="1:16" x14ac:dyDescent="0.35">
      <c r="A7959" t="s">
        <v>6907</v>
      </c>
      <c r="B7959" t="s">
        <v>7437</v>
      </c>
      <c r="C7959" t="s">
        <v>1188</v>
      </c>
      <c r="D7959" t="s">
        <v>36</v>
      </c>
      <c r="E7959" t="s">
        <v>20</v>
      </c>
      <c r="F7959" t="b">
        <v>0</v>
      </c>
      <c r="G7959" t="s">
        <v>52</v>
      </c>
      <c r="H7959" s="1">
        <v>45818.62699074074</v>
      </c>
      <c r="I7959" t="b">
        <v>0</v>
      </c>
      <c r="J7959" t="b">
        <v>1</v>
      </c>
      <c r="K7959" t="s">
        <v>31</v>
      </c>
      <c r="L7959" t="s">
        <v>22</v>
      </c>
      <c r="M7959">
        <v>193000</v>
      </c>
      <c r="O7959" t="s">
        <v>209</v>
      </c>
      <c r="P7959" t="s">
        <v>10757</v>
      </c>
    </row>
    <row r="7960" spans="1:16" x14ac:dyDescent="0.35">
      <c r="A7960" t="s">
        <v>6907</v>
      </c>
      <c r="B7960" t="s">
        <v>10758</v>
      </c>
      <c r="C7960" t="s">
        <v>2904</v>
      </c>
      <c r="D7960" t="s">
        <v>249</v>
      </c>
      <c r="E7960" t="s">
        <v>20</v>
      </c>
      <c r="F7960" t="b">
        <v>0</v>
      </c>
      <c r="G7960" t="s">
        <v>105</v>
      </c>
      <c r="H7960" s="1">
        <v>45818.629745370366</v>
      </c>
      <c r="I7960" t="b">
        <v>0</v>
      </c>
      <c r="J7960" t="b">
        <v>0</v>
      </c>
      <c r="K7960" t="s">
        <v>105</v>
      </c>
      <c r="L7960" t="s">
        <v>22</v>
      </c>
      <c r="M7960">
        <v>69000</v>
      </c>
      <c r="O7960" t="s">
        <v>767</v>
      </c>
      <c r="P7960" t="s">
        <v>10759</v>
      </c>
    </row>
    <row r="7961" spans="1:16" x14ac:dyDescent="0.35">
      <c r="A7961" t="s">
        <v>6907</v>
      </c>
      <c r="B7961" t="s">
        <v>10760</v>
      </c>
      <c r="C7961" t="s">
        <v>552</v>
      </c>
      <c r="D7961" t="s">
        <v>36</v>
      </c>
      <c r="E7961" t="s">
        <v>91</v>
      </c>
      <c r="F7961" t="b">
        <v>0</v>
      </c>
      <c r="G7961" t="s">
        <v>52</v>
      </c>
      <c r="H7961" s="1">
        <v>45818.668680555558</v>
      </c>
      <c r="I7961" t="b">
        <v>0</v>
      </c>
      <c r="J7961" t="b">
        <v>1</v>
      </c>
      <c r="K7961" t="s">
        <v>31</v>
      </c>
      <c r="L7961" t="s">
        <v>32</v>
      </c>
      <c r="N7961">
        <v>65</v>
      </c>
      <c r="O7961" t="s">
        <v>3548</v>
      </c>
      <c r="P7961" t="s">
        <v>10761</v>
      </c>
    </row>
    <row r="7962" spans="1:16" x14ac:dyDescent="0.35">
      <c r="A7962" t="s">
        <v>6907</v>
      </c>
      <c r="B7962" t="s">
        <v>10762</v>
      </c>
      <c r="C7962" t="s">
        <v>18</v>
      </c>
      <c r="D7962" t="s">
        <v>6984</v>
      </c>
      <c r="E7962" t="s">
        <v>91</v>
      </c>
      <c r="F7962" t="b">
        <v>1</v>
      </c>
      <c r="G7962" t="s">
        <v>68</v>
      </c>
      <c r="H7962" s="1">
        <v>45818.669733796298</v>
      </c>
      <c r="I7962" t="b">
        <v>0</v>
      </c>
      <c r="J7962" t="b">
        <v>0</v>
      </c>
      <c r="K7962" t="s">
        <v>31</v>
      </c>
      <c r="L7962" t="s">
        <v>32</v>
      </c>
      <c r="N7962">
        <v>25</v>
      </c>
      <c r="O7962" t="s">
        <v>6984</v>
      </c>
      <c r="P7962" t="s">
        <v>10763</v>
      </c>
    </row>
    <row r="7963" spans="1:16" x14ac:dyDescent="0.35">
      <c r="A7963" t="s">
        <v>6907</v>
      </c>
      <c r="B7963" t="s">
        <v>8623</v>
      </c>
      <c r="C7963" t="s">
        <v>597</v>
      </c>
      <c r="D7963" t="s">
        <v>36</v>
      </c>
      <c r="E7963" t="s">
        <v>20</v>
      </c>
      <c r="F7963" t="b">
        <v>0</v>
      </c>
      <c r="G7963" t="s">
        <v>52</v>
      </c>
      <c r="H7963" s="1">
        <v>45818.710231481477</v>
      </c>
      <c r="I7963" t="b">
        <v>0</v>
      </c>
      <c r="J7963" t="b">
        <v>1</v>
      </c>
      <c r="K7963" t="s">
        <v>31</v>
      </c>
      <c r="L7963" t="s">
        <v>22</v>
      </c>
      <c r="M7963">
        <v>162500</v>
      </c>
      <c r="O7963" t="s">
        <v>53</v>
      </c>
      <c r="P7963" t="s">
        <v>8624</v>
      </c>
    </row>
    <row r="7964" spans="1:16" x14ac:dyDescent="0.35">
      <c r="A7964" t="s">
        <v>6907</v>
      </c>
      <c r="B7964" t="s">
        <v>6967</v>
      </c>
      <c r="C7964" t="s">
        <v>1182</v>
      </c>
      <c r="D7964" t="s">
        <v>36</v>
      </c>
      <c r="E7964" t="s">
        <v>20</v>
      </c>
      <c r="F7964" t="b">
        <v>0</v>
      </c>
      <c r="G7964" t="s">
        <v>43</v>
      </c>
      <c r="H7964" s="1">
        <v>45818.711296296293</v>
      </c>
      <c r="I7964" t="b">
        <v>0</v>
      </c>
      <c r="J7964" t="b">
        <v>0</v>
      </c>
      <c r="K7964" t="s">
        <v>31</v>
      </c>
      <c r="L7964" t="s">
        <v>22</v>
      </c>
      <c r="M7964">
        <v>112500</v>
      </c>
      <c r="O7964" t="s">
        <v>1183</v>
      </c>
      <c r="P7964" t="s">
        <v>10260</v>
      </c>
    </row>
    <row r="7965" spans="1:16" x14ac:dyDescent="0.35">
      <c r="A7965" t="s">
        <v>6907</v>
      </c>
      <c r="B7965" t="s">
        <v>8369</v>
      </c>
      <c r="C7965" t="s">
        <v>4510</v>
      </c>
      <c r="D7965" t="s">
        <v>29</v>
      </c>
      <c r="E7965" t="s">
        <v>91</v>
      </c>
      <c r="F7965" t="b">
        <v>0</v>
      </c>
      <c r="G7965" t="s">
        <v>52</v>
      </c>
      <c r="H7965" s="1">
        <v>45818.752013888887</v>
      </c>
      <c r="I7965" t="b">
        <v>0</v>
      </c>
      <c r="J7965" t="b">
        <v>1</v>
      </c>
      <c r="K7965" t="s">
        <v>31</v>
      </c>
      <c r="L7965" t="s">
        <v>32</v>
      </c>
      <c r="N7965">
        <v>30</v>
      </c>
      <c r="O7965" t="s">
        <v>10764</v>
      </c>
      <c r="P7965" t="s">
        <v>64</v>
      </c>
    </row>
    <row r="7966" spans="1:16" x14ac:dyDescent="0.35">
      <c r="A7966" t="s">
        <v>6907</v>
      </c>
      <c r="B7966" t="s">
        <v>10748</v>
      </c>
      <c r="C7966" t="s">
        <v>201</v>
      </c>
      <c r="D7966" t="s">
        <v>36</v>
      </c>
      <c r="E7966" t="s">
        <v>20</v>
      </c>
      <c r="F7966" t="b">
        <v>0</v>
      </c>
      <c r="G7966" t="s">
        <v>52</v>
      </c>
      <c r="H7966" s="1">
        <v>45818.752083333333</v>
      </c>
      <c r="I7966" t="b">
        <v>0</v>
      </c>
      <c r="J7966" t="b">
        <v>1</v>
      </c>
      <c r="K7966" t="s">
        <v>31</v>
      </c>
      <c r="L7966" t="s">
        <v>22</v>
      </c>
      <c r="M7966">
        <v>127500</v>
      </c>
      <c r="O7966" t="s">
        <v>10749</v>
      </c>
      <c r="P7966" t="s">
        <v>10750</v>
      </c>
    </row>
    <row r="7967" spans="1:16" x14ac:dyDescent="0.35">
      <c r="A7967" t="s">
        <v>6907</v>
      </c>
      <c r="B7967" t="s">
        <v>10765</v>
      </c>
      <c r="C7967" t="s">
        <v>257</v>
      </c>
      <c r="D7967" t="s">
        <v>110</v>
      </c>
      <c r="E7967" t="s">
        <v>20</v>
      </c>
      <c r="F7967" t="b">
        <v>0</v>
      </c>
      <c r="G7967" t="s">
        <v>43</v>
      </c>
      <c r="H7967" s="1">
        <v>45818.752696759257</v>
      </c>
      <c r="I7967" t="b">
        <v>0</v>
      </c>
      <c r="J7967" t="b">
        <v>0</v>
      </c>
      <c r="K7967" t="s">
        <v>31</v>
      </c>
      <c r="L7967" t="s">
        <v>22</v>
      </c>
      <c r="M7967">
        <v>145000</v>
      </c>
      <c r="O7967" t="s">
        <v>10766</v>
      </c>
      <c r="P7967" t="s">
        <v>10767</v>
      </c>
    </row>
    <row r="7968" spans="1:16" x14ac:dyDescent="0.35">
      <c r="A7968" t="s">
        <v>6907</v>
      </c>
      <c r="B7968" t="s">
        <v>6907</v>
      </c>
      <c r="C7968" t="s">
        <v>10768</v>
      </c>
      <c r="D7968" t="s">
        <v>110</v>
      </c>
      <c r="E7968" t="s">
        <v>20</v>
      </c>
      <c r="F7968" t="b">
        <v>0</v>
      </c>
      <c r="G7968" t="s">
        <v>47</v>
      </c>
      <c r="H7968" s="1">
        <v>45818.919016203698</v>
      </c>
      <c r="I7968" t="b">
        <v>0</v>
      </c>
      <c r="J7968" t="b">
        <v>0</v>
      </c>
      <c r="K7968" t="s">
        <v>31</v>
      </c>
      <c r="L7968" t="s">
        <v>22</v>
      </c>
      <c r="M7968">
        <v>98617</v>
      </c>
      <c r="O7968" t="s">
        <v>3811</v>
      </c>
      <c r="P7968" t="s">
        <v>10769</v>
      </c>
    </row>
    <row r="7969" spans="1:16" x14ac:dyDescent="0.35">
      <c r="A7969" t="s">
        <v>6907</v>
      </c>
      <c r="B7969" t="s">
        <v>10770</v>
      </c>
      <c r="C7969" t="s">
        <v>8037</v>
      </c>
      <c r="D7969" t="s">
        <v>36</v>
      </c>
      <c r="E7969" t="s">
        <v>20</v>
      </c>
      <c r="F7969" t="b">
        <v>0</v>
      </c>
      <c r="G7969" t="s">
        <v>43</v>
      </c>
      <c r="H7969" s="1">
        <v>45818.96125</v>
      </c>
      <c r="I7969" t="b">
        <v>0</v>
      </c>
      <c r="J7969" t="b">
        <v>0</v>
      </c>
      <c r="K7969" t="s">
        <v>31</v>
      </c>
      <c r="L7969" t="s">
        <v>22</v>
      </c>
      <c r="M7969">
        <v>139370.125</v>
      </c>
      <c r="O7969" t="s">
        <v>10771</v>
      </c>
      <c r="P7969" t="s">
        <v>10772</v>
      </c>
    </row>
    <row r="7970" spans="1:16" x14ac:dyDescent="0.35">
      <c r="A7970" t="s">
        <v>6907</v>
      </c>
      <c r="B7970" t="s">
        <v>10773</v>
      </c>
      <c r="C7970" t="s">
        <v>31</v>
      </c>
      <c r="D7970" t="s">
        <v>249</v>
      </c>
      <c r="E7970" t="s">
        <v>20</v>
      </c>
      <c r="F7970" t="b">
        <v>0</v>
      </c>
      <c r="G7970" t="s">
        <v>52</v>
      </c>
      <c r="H7970" s="1">
        <v>45819.001886574071</v>
      </c>
      <c r="I7970" t="b">
        <v>0</v>
      </c>
      <c r="J7970" t="b">
        <v>1</v>
      </c>
      <c r="K7970" t="s">
        <v>31</v>
      </c>
      <c r="L7970" t="s">
        <v>22</v>
      </c>
      <c r="M7970">
        <v>129675</v>
      </c>
      <c r="O7970" t="s">
        <v>3306</v>
      </c>
      <c r="P7970" t="s">
        <v>10774</v>
      </c>
    </row>
    <row r="7971" spans="1:16" x14ac:dyDescent="0.35">
      <c r="A7971" t="s">
        <v>6907</v>
      </c>
      <c r="B7971" t="s">
        <v>10721</v>
      </c>
      <c r="C7971" t="s">
        <v>994</v>
      </c>
      <c r="D7971" t="s">
        <v>2253</v>
      </c>
      <c r="E7971" t="s">
        <v>20</v>
      </c>
      <c r="F7971" t="b">
        <v>0</v>
      </c>
      <c r="G7971" t="s">
        <v>994</v>
      </c>
      <c r="H7971" s="1">
        <v>45819.013692129629</v>
      </c>
      <c r="I7971" t="b">
        <v>0</v>
      </c>
      <c r="J7971" t="b">
        <v>0</v>
      </c>
      <c r="K7971" t="s">
        <v>994</v>
      </c>
      <c r="L7971" t="s">
        <v>22</v>
      </c>
      <c r="M7971">
        <v>88000</v>
      </c>
      <c r="O7971" t="s">
        <v>6888</v>
      </c>
      <c r="P7971" t="s">
        <v>10722</v>
      </c>
    </row>
    <row r="7972" spans="1:16" x14ac:dyDescent="0.35">
      <c r="A7972" t="s">
        <v>6907</v>
      </c>
      <c r="B7972" t="s">
        <v>8610</v>
      </c>
      <c r="C7972" t="s">
        <v>193</v>
      </c>
      <c r="D7972" t="s">
        <v>36</v>
      </c>
      <c r="E7972" t="s">
        <v>20</v>
      </c>
      <c r="F7972" t="b">
        <v>0</v>
      </c>
      <c r="G7972" t="s">
        <v>52</v>
      </c>
      <c r="H7972" s="1">
        <v>45819.085474537038</v>
      </c>
      <c r="I7972" t="b">
        <v>1</v>
      </c>
      <c r="J7972" t="b">
        <v>1</v>
      </c>
      <c r="K7972" t="s">
        <v>31</v>
      </c>
      <c r="L7972" t="s">
        <v>22</v>
      </c>
      <c r="M7972">
        <v>162500</v>
      </c>
      <c r="O7972" t="s">
        <v>10396</v>
      </c>
      <c r="P7972" t="s">
        <v>10397</v>
      </c>
    </row>
    <row r="7973" spans="1:16" x14ac:dyDescent="0.35">
      <c r="A7973" t="s">
        <v>6907</v>
      </c>
      <c r="B7973" t="s">
        <v>10775</v>
      </c>
      <c r="C7973" t="s">
        <v>410</v>
      </c>
      <c r="D7973" t="s">
        <v>443</v>
      </c>
      <c r="E7973" t="s">
        <v>20</v>
      </c>
      <c r="F7973" t="b">
        <v>0</v>
      </c>
      <c r="G7973" t="s">
        <v>47</v>
      </c>
      <c r="H7973" s="1">
        <v>45819.251331018517</v>
      </c>
      <c r="I7973" t="b">
        <v>0</v>
      </c>
      <c r="J7973" t="b">
        <v>0</v>
      </c>
      <c r="K7973" t="s">
        <v>31</v>
      </c>
      <c r="L7973" t="s">
        <v>22</v>
      </c>
      <c r="M7973">
        <v>200000</v>
      </c>
      <c r="O7973" t="s">
        <v>10776</v>
      </c>
      <c r="P7973" t="s">
        <v>10777</v>
      </c>
    </row>
    <row r="7974" spans="1:16" x14ac:dyDescent="0.35">
      <c r="A7974" t="s">
        <v>6907</v>
      </c>
      <c r="B7974" t="s">
        <v>7760</v>
      </c>
      <c r="C7974" t="s">
        <v>10778</v>
      </c>
      <c r="D7974" t="s">
        <v>42</v>
      </c>
      <c r="E7974" t="s">
        <v>20</v>
      </c>
      <c r="F7974" t="b">
        <v>0</v>
      </c>
      <c r="G7974" t="s">
        <v>52</v>
      </c>
      <c r="H7974" s="1">
        <v>45819.251770833333</v>
      </c>
      <c r="I7974" t="b">
        <v>0</v>
      </c>
      <c r="J7974" t="b">
        <v>1</v>
      </c>
      <c r="K7974" t="s">
        <v>31</v>
      </c>
      <c r="L7974" t="s">
        <v>22</v>
      </c>
      <c r="M7974">
        <v>188500</v>
      </c>
      <c r="O7974" t="s">
        <v>10779</v>
      </c>
      <c r="P7974" t="s">
        <v>10780</v>
      </c>
    </row>
    <row r="7975" spans="1:16" x14ac:dyDescent="0.35">
      <c r="A7975" t="s">
        <v>6907</v>
      </c>
      <c r="B7975" t="s">
        <v>10781</v>
      </c>
      <c r="C7975" t="s">
        <v>154</v>
      </c>
      <c r="D7975" t="s">
        <v>110</v>
      </c>
      <c r="E7975" t="s">
        <v>20</v>
      </c>
      <c r="F7975" t="b">
        <v>0</v>
      </c>
      <c r="G7975" t="s">
        <v>52</v>
      </c>
      <c r="H7975" s="1">
        <v>45819.251817129632</v>
      </c>
      <c r="I7975" t="b">
        <v>1</v>
      </c>
      <c r="J7975" t="b">
        <v>1</v>
      </c>
      <c r="K7975" t="s">
        <v>31</v>
      </c>
      <c r="L7975" t="s">
        <v>22</v>
      </c>
      <c r="M7975">
        <v>165000</v>
      </c>
      <c r="O7975" t="s">
        <v>4338</v>
      </c>
      <c r="P7975" t="s">
        <v>10782</v>
      </c>
    </row>
    <row r="7976" spans="1:16" x14ac:dyDescent="0.35">
      <c r="A7976" t="s">
        <v>6907</v>
      </c>
      <c r="B7976" t="s">
        <v>8610</v>
      </c>
      <c r="C7976" t="s">
        <v>994</v>
      </c>
      <c r="D7976" t="s">
        <v>29</v>
      </c>
      <c r="E7976" t="s">
        <v>20</v>
      </c>
      <c r="F7976" t="b">
        <v>0</v>
      </c>
      <c r="G7976" t="s">
        <v>994</v>
      </c>
      <c r="H7976" s="1">
        <v>45819.263842592591</v>
      </c>
      <c r="I7976" t="b">
        <v>1</v>
      </c>
      <c r="J7976" t="b">
        <v>0</v>
      </c>
      <c r="K7976" t="s">
        <v>994</v>
      </c>
      <c r="L7976" t="s">
        <v>22</v>
      </c>
      <c r="M7976">
        <v>162500</v>
      </c>
      <c r="O7976" t="s">
        <v>8611</v>
      </c>
      <c r="P7976" t="s">
        <v>8612</v>
      </c>
    </row>
    <row r="7977" spans="1:16" x14ac:dyDescent="0.35">
      <c r="A7977" t="s">
        <v>6907</v>
      </c>
      <c r="B7977" t="s">
        <v>10783</v>
      </c>
      <c r="C7977" t="s">
        <v>1320</v>
      </c>
      <c r="D7977" t="s">
        <v>29</v>
      </c>
      <c r="E7977" t="s">
        <v>20</v>
      </c>
      <c r="F7977" t="b">
        <v>0</v>
      </c>
      <c r="G7977" t="s">
        <v>68</v>
      </c>
      <c r="H7977" s="1">
        <v>45819.417256944442</v>
      </c>
      <c r="I7977" t="b">
        <v>1</v>
      </c>
      <c r="J7977" t="b">
        <v>0</v>
      </c>
      <c r="K7977" t="s">
        <v>31</v>
      </c>
      <c r="L7977" t="s">
        <v>32</v>
      </c>
      <c r="N7977">
        <v>20</v>
      </c>
      <c r="O7977" t="s">
        <v>10784</v>
      </c>
    </row>
    <row r="7978" spans="1:16" x14ac:dyDescent="0.35">
      <c r="A7978" t="s">
        <v>6907</v>
      </c>
      <c r="B7978" t="s">
        <v>10785</v>
      </c>
      <c r="C7978" t="s">
        <v>18</v>
      </c>
      <c r="D7978" t="s">
        <v>6984</v>
      </c>
      <c r="E7978" t="s">
        <v>91</v>
      </c>
      <c r="F7978" t="b">
        <v>1</v>
      </c>
      <c r="G7978" t="s">
        <v>52</v>
      </c>
      <c r="H7978" s="1">
        <v>45819.418402777781</v>
      </c>
      <c r="I7978" t="b">
        <v>1</v>
      </c>
      <c r="J7978" t="b">
        <v>0</v>
      </c>
      <c r="K7978" t="s">
        <v>31</v>
      </c>
      <c r="L7978" t="s">
        <v>32</v>
      </c>
      <c r="N7978">
        <v>87.5</v>
      </c>
      <c r="O7978" t="s">
        <v>6984</v>
      </c>
      <c r="P7978" t="s">
        <v>10786</v>
      </c>
    </row>
    <row r="7979" spans="1:16" x14ac:dyDescent="0.35">
      <c r="A7979" t="s">
        <v>6907</v>
      </c>
      <c r="B7979" t="s">
        <v>10787</v>
      </c>
      <c r="C7979" t="s">
        <v>5249</v>
      </c>
      <c r="D7979" t="s">
        <v>110</v>
      </c>
      <c r="E7979" t="s">
        <v>20</v>
      </c>
      <c r="F7979" t="b">
        <v>0</v>
      </c>
      <c r="G7979" t="s">
        <v>52</v>
      </c>
      <c r="H7979" s="1">
        <v>45819.501817129632</v>
      </c>
      <c r="I7979" t="b">
        <v>0</v>
      </c>
      <c r="J7979" t="b">
        <v>0</v>
      </c>
      <c r="K7979" t="s">
        <v>31</v>
      </c>
      <c r="L7979" t="s">
        <v>22</v>
      </c>
      <c r="M7979">
        <v>125000</v>
      </c>
      <c r="O7979" t="s">
        <v>9151</v>
      </c>
      <c r="P7979" t="s">
        <v>10788</v>
      </c>
    </row>
    <row r="7980" spans="1:16" x14ac:dyDescent="0.35">
      <c r="A7980" t="s">
        <v>6907</v>
      </c>
      <c r="B7980" t="s">
        <v>10789</v>
      </c>
      <c r="C7980" t="s">
        <v>9094</v>
      </c>
      <c r="D7980" t="s">
        <v>36</v>
      </c>
      <c r="E7980" t="s">
        <v>20</v>
      </c>
      <c r="F7980" t="b">
        <v>0</v>
      </c>
      <c r="G7980" t="s">
        <v>52</v>
      </c>
      <c r="H7980" s="1">
        <v>45819.501956018517</v>
      </c>
      <c r="I7980" t="b">
        <v>1</v>
      </c>
      <c r="J7980" t="b">
        <v>0</v>
      </c>
      <c r="K7980" t="s">
        <v>31</v>
      </c>
      <c r="L7980" t="s">
        <v>22</v>
      </c>
      <c r="M7980">
        <v>117500</v>
      </c>
      <c r="O7980" t="s">
        <v>10790</v>
      </c>
      <c r="P7980" t="s">
        <v>10791</v>
      </c>
    </row>
    <row r="7981" spans="1:16" x14ac:dyDescent="0.35">
      <c r="A7981" t="s">
        <v>6907</v>
      </c>
      <c r="B7981" t="s">
        <v>10215</v>
      </c>
      <c r="C7981" t="s">
        <v>170</v>
      </c>
      <c r="D7981" t="s">
        <v>36</v>
      </c>
      <c r="E7981" t="s">
        <v>20</v>
      </c>
      <c r="F7981" t="b">
        <v>0</v>
      </c>
      <c r="G7981" t="s">
        <v>47</v>
      </c>
      <c r="H7981" s="1">
        <v>45819.543993055559</v>
      </c>
      <c r="I7981" t="b">
        <v>0</v>
      </c>
      <c r="J7981" t="b">
        <v>1</v>
      </c>
      <c r="K7981" t="s">
        <v>31</v>
      </c>
      <c r="L7981" t="s">
        <v>22</v>
      </c>
      <c r="M7981">
        <v>97000</v>
      </c>
      <c r="O7981" t="s">
        <v>209</v>
      </c>
      <c r="P7981" t="s">
        <v>9702</v>
      </c>
    </row>
    <row r="7982" spans="1:16" x14ac:dyDescent="0.35">
      <c r="A7982" t="s">
        <v>6907</v>
      </c>
      <c r="B7982" t="s">
        <v>10792</v>
      </c>
      <c r="C7982" t="s">
        <v>56</v>
      </c>
      <c r="D7982" t="s">
        <v>36</v>
      </c>
      <c r="E7982" t="s">
        <v>20</v>
      </c>
      <c r="F7982" t="b">
        <v>0</v>
      </c>
      <c r="G7982" t="s">
        <v>30</v>
      </c>
      <c r="H7982" s="1">
        <v>45819.545173611114</v>
      </c>
      <c r="I7982" t="b">
        <v>1</v>
      </c>
      <c r="J7982" t="b">
        <v>1</v>
      </c>
      <c r="K7982" t="s">
        <v>31</v>
      </c>
      <c r="L7982" t="s">
        <v>22</v>
      </c>
      <c r="M7982">
        <v>162500</v>
      </c>
      <c r="O7982" t="s">
        <v>1048</v>
      </c>
      <c r="P7982" t="s">
        <v>10793</v>
      </c>
    </row>
    <row r="7983" spans="1:16" x14ac:dyDescent="0.35">
      <c r="A7983" t="s">
        <v>6907</v>
      </c>
      <c r="B7983" t="s">
        <v>10794</v>
      </c>
      <c r="C7983" t="s">
        <v>18</v>
      </c>
      <c r="D7983" t="s">
        <v>36</v>
      </c>
      <c r="E7983" t="s">
        <v>91</v>
      </c>
      <c r="F7983" t="b">
        <v>1</v>
      </c>
      <c r="G7983" t="s">
        <v>52</v>
      </c>
      <c r="H7983" s="1">
        <v>45819.585150462961</v>
      </c>
      <c r="I7983" t="b">
        <v>0</v>
      </c>
      <c r="J7983" t="b">
        <v>1</v>
      </c>
      <c r="K7983" t="s">
        <v>31</v>
      </c>
      <c r="L7983" t="s">
        <v>22</v>
      </c>
      <c r="M7983">
        <v>85000</v>
      </c>
      <c r="O7983" t="s">
        <v>10795</v>
      </c>
      <c r="P7983" t="s">
        <v>10796</v>
      </c>
    </row>
    <row r="7984" spans="1:16" x14ac:dyDescent="0.35">
      <c r="A7984" t="s">
        <v>6907</v>
      </c>
      <c r="B7984" t="s">
        <v>10797</v>
      </c>
      <c r="C7984" t="s">
        <v>9578</v>
      </c>
      <c r="D7984" t="s">
        <v>36</v>
      </c>
      <c r="E7984" t="s">
        <v>20</v>
      </c>
      <c r="F7984" t="b">
        <v>0</v>
      </c>
      <c r="G7984" t="s">
        <v>52</v>
      </c>
      <c r="H7984" s="1">
        <v>45819.585370370369</v>
      </c>
      <c r="I7984" t="b">
        <v>0</v>
      </c>
      <c r="J7984" t="b">
        <v>1</v>
      </c>
      <c r="K7984" t="s">
        <v>31</v>
      </c>
      <c r="L7984" t="s">
        <v>22</v>
      </c>
      <c r="M7984">
        <v>81900</v>
      </c>
      <c r="O7984" t="s">
        <v>6830</v>
      </c>
    </row>
    <row r="7985" spans="1:16" x14ac:dyDescent="0.35">
      <c r="A7985" t="s">
        <v>6907</v>
      </c>
      <c r="B7985" t="s">
        <v>9548</v>
      </c>
      <c r="C7985" t="s">
        <v>10532</v>
      </c>
      <c r="D7985" t="s">
        <v>115</v>
      </c>
      <c r="E7985" t="s">
        <v>20</v>
      </c>
      <c r="F7985" t="b">
        <v>0</v>
      </c>
      <c r="G7985" t="s">
        <v>3596</v>
      </c>
      <c r="H7985" s="1">
        <v>45819.591435185182</v>
      </c>
      <c r="I7985" t="b">
        <v>0</v>
      </c>
      <c r="J7985" t="b">
        <v>0</v>
      </c>
      <c r="K7985" t="s">
        <v>3596</v>
      </c>
      <c r="L7985" t="s">
        <v>22</v>
      </c>
      <c r="M7985">
        <v>105000</v>
      </c>
      <c r="O7985" t="s">
        <v>10533</v>
      </c>
      <c r="P7985" t="s">
        <v>10534</v>
      </c>
    </row>
    <row r="7986" spans="1:16" x14ac:dyDescent="0.35">
      <c r="A7986" t="s">
        <v>6907</v>
      </c>
      <c r="B7986" t="s">
        <v>10798</v>
      </c>
      <c r="C7986" t="s">
        <v>10799</v>
      </c>
      <c r="D7986" t="s">
        <v>110</v>
      </c>
      <c r="E7986" t="s">
        <v>20</v>
      </c>
      <c r="F7986" t="b">
        <v>0</v>
      </c>
      <c r="G7986" t="s">
        <v>52</v>
      </c>
      <c r="H7986" s="1">
        <v>45819.626921296287</v>
      </c>
      <c r="I7986" t="b">
        <v>0</v>
      </c>
      <c r="J7986" t="b">
        <v>1</v>
      </c>
      <c r="K7986" t="s">
        <v>31</v>
      </c>
      <c r="L7986" t="s">
        <v>22</v>
      </c>
      <c r="M7986">
        <v>138480</v>
      </c>
      <c r="O7986" t="s">
        <v>10800</v>
      </c>
      <c r="P7986" t="s">
        <v>10801</v>
      </c>
    </row>
    <row r="7987" spans="1:16" x14ac:dyDescent="0.35">
      <c r="A7987" t="s">
        <v>6907</v>
      </c>
      <c r="B7987" t="s">
        <v>10802</v>
      </c>
      <c r="C7987" t="s">
        <v>283</v>
      </c>
      <c r="D7987" t="s">
        <v>110</v>
      </c>
      <c r="E7987" t="s">
        <v>20</v>
      </c>
      <c r="F7987" t="b">
        <v>0</v>
      </c>
      <c r="G7987" t="s">
        <v>47</v>
      </c>
      <c r="H7987" s="1">
        <v>45819.627245370371</v>
      </c>
      <c r="I7987" t="b">
        <v>0</v>
      </c>
      <c r="J7987" t="b">
        <v>0</v>
      </c>
      <c r="K7987" t="s">
        <v>31</v>
      </c>
      <c r="L7987" t="s">
        <v>22</v>
      </c>
      <c r="M7987">
        <v>107500</v>
      </c>
      <c r="O7987" t="s">
        <v>10803</v>
      </c>
      <c r="P7987" t="s">
        <v>10804</v>
      </c>
    </row>
    <row r="7988" spans="1:16" x14ac:dyDescent="0.35">
      <c r="A7988" t="s">
        <v>6907</v>
      </c>
      <c r="B7988" t="s">
        <v>10805</v>
      </c>
      <c r="C7988" t="s">
        <v>552</v>
      </c>
      <c r="D7988" t="s">
        <v>269</v>
      </c>
      <c r="E7988" t="s">
        <v>20</v>
      </c>
      <c r="F7988" t="b">
        <v>0</v>
      </c>
      <c r="G7988" t="s">
        <v>52</v>
      </c>
      <c r="H7988" s="1">
        <v>45819.668402777781</v>
      </c>
      <c r="I7988" t="b">
        <v>0</v>
      </c>
      <c r="J7988" t="b">
        <v>0</v>
      </c>
      <c r="K7988" t="s">
        <v>31</v>
      </c>
      <c r="L7988" t="s">
        <v>22</v>
      </c>
      <c r="M7988">
        <v>145000</v>
      </c>
      <c r="O7988" t="s">
        <v>10806</v>
      </c>
      <c r="P7988" t="s">
        <v>10807</v>
      </c>
    </row>
    <row r="7989" spans="1:16" x14ac:dyDescent="0.35">
      <c r="A7989" t="s">
        <v>6907</v>
      </c>
      <c r="B7989" t="s">
        <v>10808</v>
      </c>
      <c r="C7989" t="s">
        <v>1671</v>
      </c>
      <c r="D7989" t="s">
        <v>110</v>
      </c>
      <c r="E7989" t="s">
        <v>20</v>
      </c>
      <c r="F7989" t="b">
        <v>0</v>
      </c>
      <c r="G7989" t="s">
        <v>47</v>
      </c>
      <c r="H7989" s="1">
        <v>45819.71056712963</v>
      </c>
      <c r="I7989" t="b">
        <v>0</v>
      </c>
      <c r="J7989" t="b">
        <v>1</v>
      </c>
      <c r="K7989" t="s">
        <v>31</v>
      </c>
      <c r="L7989" t="s">
        <v>22</v>
      </c>
      <c r="M7989">
        <v>127432.5</v>
      </c>
      <c r="O7989" t="s">
        <v>5564</v>
      </c>
      <c r="P7989" t="s">
        <v>164</v>
      </c>
    </row>
    <row r="7990" spans="1:16" x14ac:dyDescent="0.35">
      <c r="A7990" t="s">
        <v>6907</v>
      </c>
      <c r="B7990" t="s">
        <v>10809</v>
      </c>
      <c r="C7990" t="s">
        <v>10810</v>
      </c>
      <c r="D7990" t="s">
        <v>29</v>
      </c>
      <c r="E7990" t="s">
        <v>20</v>
      </c>
      <c r="F7990" t="b">
        <v>0</v>
      </c>
      <c r="G7990" t="s">
        <v>52</v>
      </c>
      <c r="H7990" s="1">
        <v>45819.751840277779</v>
      </c>
      <c r="I7990" t="b">
        <v>0</v>
      </c>
      <c r="J7990" t="b">
        <v>1</v>
      </c>
      <c r="K7990" t="s">
        <v>31</v>
      </c>
      <c r="L7990" t="s">
        <v>22</v>
      </c>
      <c r="M7990">
        <v>85000</v>
      </c>
      <c r="O7990" t="s">
        <v>10811</v>
      </c>
      <c r="P7990" t="s">
        <v>10812</v>
      </c>
    </row>
    <row r="7991" spans="1:16" x14ac:dyDescent="0.35">
      <c r="A7991" t="s">
        <v>6907</v>
      </c>
      <c r="B7991" t="s">
        <v>7415</v>
      </c>
      <c r="C7991" t="s">
        <v>10813</v>
      </c>
      <c r="D7991" t="s">
        <v>110</v>
      </c>
      <c r="E7991" t="s">
        <v>20</v>
      </c>
      <c r="F7991" t="b">
        <v>0</v>
      </c>
      <c r="G7991" t="s">
        <v>52</v>
      </c>
      <c r="H7991" s="1">
        <v>45819.793576388889</v>
      </c>
      <c r="I7991" t="b">
        <v>0</v>
      </c>
      <c r="J7991" t="b">
        <v>1</v>
      </c>
      <c r="K7991" t="s">
        <v>31</v>
      </c>
      <c r="L7991" t="s">
        <v>22</v>
      </c>
      <c r="M7991">
        <v>110000</v>
      </c>
      <c r="O7991" t="s">
        <v>10814</v>
      </c>
      <c r="P7991" t="s">
        <v>10815</v>
      </c>
    </row>
    <row r="7992" spans="1:16" x14ac:dyDescent="0.35">
      <c r="A7992" t="s">
        <v>6907</v>
      </c>
      <c r="B7992" t="s">
        <v>7053</v>
      </c>
      <c r="C7992" t="s">
        <v>7103</v>
      </c>
      <c r="D7992" t="s">
        <v>36</v>
      </c>
      <c r="E7992" t="s">
        <v>20</v>
      </c>
      <c r="F7992" t="b">
        <v>0</v>
      </c>
      <c r="G7992" t="s">
        <v>52</v>
      </c>
      <c r="H7992" s="1">
        <v>45819.793611111112</v>
      </c>
      <c r="I7992" t="b">
        <v>1</v>
      </c>
      <c r="J7992" t="b">
        <v>0</v>
      </c>
      <c r="K7992" t="s">
        <v>31</v>
      </c>
      <c r="L7992" t="s">
        <v>22</v>
      </c>
      <c r="M7992">
        <v>157500</v>
      </c>
      <c r="O7992" t="s">
        <v>10816</v>
      </c>
      <c r="P7992" t="s">
        <v>10817</v>
      </c>
    </row>
    <row r="7993" spans="1:16" x14ac:dyDescent="0.35">
      <c r="A7993" t="s">
        <v>6907</v>
      </c>
      <c r="B7993" t="s">
        <v>10748</v>
      </c>
      <c r="C7993" t="s">
        <v>2224</v>
      </c>
      <c r="D7993" t="s">
        <v>36</v>
      </c>
      <c r="E7993" t="s">
        <v>20</v>
      </c>
      <c r="F7993" t="b">
        <v>0</v>
      </c>
      <c r="G7993" t="s">
        <v>52</v>
      </c>
      <c r="H7993" s="1">
        <v>45819.793645833342</v>
      </c>
      <c r="I7993" t="b">
        <v>0</v>
      </c>
      <c r="J7993" t="b">
        <v>1</v>
      </c>
      <c r="K7993" t="s">
        <v>31</v>
      </c>
      <c r="L7993" t="s">
        <v>22</v>
      </c>
      <c r="M7993">
        <v>127500</v>
      </c>
      <c r="O7993" t="s">
        <v>9481</v>
      </c>
      <c r="P7993" t="s">
        <v>10750</v>
      </c>
    </row>
    <row r="7994" spans="1:16" x14ac:dyDescent="0.35">
      <c r="A7994" t="s">
        <v>6907</v>
      </c>
      <c r="B7994" t="s">
        <v>10818</v>
      </c>
      <c r="C7994" t="s">
        <v>628</v>
      </c>
      <c r="D7994" t="s">
        <v>36</v>
      </c>
      <c r="E7994" t="s">
        <v>20</v>
      </c>
      <c r="F7994" t="b">
        <v>0</v>
      </c>
      <c r="G7994" t="s">
        <v>68</v>
      </c>
      <c r="H7994" s="1">
        <v>45819.794965277782</v>
      </c>
      <c r="I7994" t="b">
        <v>0</v>
      </c>
      <c r="J7994" t="b">
        <v>1</v>
      </c>
      <c r="K7994" t="s">
        <v>31</v>
      </c>
      <c r="L7994" t="s">
        <v>22</v>
      </c>
      <c r="M7994">
        <v>254076</v>
      </c>
      <c r="O7994" t="s">
        <v>6160</v>
      </c>
      <c r="P7994" t="s">
        <v>10819</v>
      </c>
    </row>
    <row r="7995" spans="1:16" x14ac:dyDescent="0.35">
      <c r="A7995" t="s">
        <v>6907</v>
      </c>
      <c r="B7995" t="s">
        <v>10820</v>
      </c>
      <c r="C7995" t="s">
        <v>10821</v>
      </c>
      <c r="D7995" t="s">
        <v>36</v>
      </c>
      <c r="E7995" t="s">
        <v>91</v>
      </c>
      <c r="F7995" t="b">
        <v>0</v>
      </c>
      <c r="G7995" t="s">
        <v>47</v>
      </c>
      <c r="H7995" s="1">
        <v>45819.835659722223</v>
      </c>
      <c r="I7995" t="b">
        <v>0</v>
      </c>
      <c r="J7995" t="b">
        <v>0</v>
      </c>
      <c r="K7995" t="s">
        <v>31</v>
      </c>
      <c r="L7995" t="s">
        <v>32</v>
      </c>
      <c r="N7995">
        <v>46.5</v>
      </c>
      <c r="O7995" t="s">
        <v>924</v>
      </c>
      <c r="P7995" t="s">
        <v>10822</v>
      </c>
    </row>
    <row r="7996" spans="1:16" x14ac:dyDescent="0.35">
      <c r="A7996" t="s">
        <v>6907</v>
      </c>
      <c r="B7996" t="s">
        <v>7049</v>
      </c>
      <c r="C7996" t="s">
        <v>5289</v>
      </c>
      <c r="D7996" t="s">
        <v>36</v>
      </c>
      <c r="E7996" t="s">
        <v>20</v>
      </c>
      <c r="F7996" t="b">
        <v>0</v>
      </c>
      <c r="G7996" t="s">
        <v>52</v>
      </c>
      <c r="H7996" s="1">
        <v>45819.876770833333</v>
      </c>
      <c r="I7996" t="b">
        <v>1</v>
      </c>
      <c r="J7996" t="b">
        <v>0</v>
      </c>
      <c r="K7996" t="s">
        <v>31</v>
      </c>
      <c r="L7996" t="s">
        <v>32</v>
      </c>
      <c r="N7996">
        <v>47.5</v>
      </c>
      <c r="O7996" t="s">
        <v>194</v>
      </c>
      <c r="P7996" t="s">
        <v>10823</v>
      </c>
    </row>
    <row r="7997" spans="1:16" x14ac:dyDescent="0.35">
      <c r="A7997" t="s">
        <v>6907</v>
      </c>
      <c r="B7997" t="s">
        <v>8076</v>
      </c>
      <c r="C7997" t="s">
        <v>31</v>
      </c>
      <c r="D7997" t="s">
        <v>249</v>
      </c>
      <c r="E7997" t="s">
        <v>20</v>
      </c>
      <c r="F7997" t="b">
        <v>0</v>
      </c>
      <c r="G7997" t="s">
        <v>47</v>
      </c>
      <c r="H7997" s="1">
        <v>45819.877106481479</v>
      </c>
      <c r="I7997" t="b">
        <v>1</v>
      </c>
      <c r="J7997" t="b">
        <v>1</v>
      </c>
      <c r="K7997" t="s">
        <v>31</v>
      </c>
      <c r="L7997" t="s">
        <v>22</v>
      </c>
      <c r="M7997">
        <v>125000</v>
      </c>
      <c r="O7997" t="s">
        <v>1592</v>
      </c>
      <c r="P7997" t="s">
        <v>8077</v>
      </c>
    </row>
    <row r="7998" spans="1:16" x14ac:dyDescent="0.35">
      <c r="A7998" t="s">
        <v>6907</v>
      </c>
      <c r="B7998" t="s">
        <v>10809</v>
      </c>
      <c r="C7998" t="s">
        <v>10810</v>
      </c>
      <c r="D7998" t="s">
        <v>110</v>
      </c>
      <c r="E7998" t="s">
        <v>20</v>
      </c>
      <c r="F7998" t="b">
        <v>0</v>
      </c>
      <c r="G7998" t="s">
        <v>171</v>
      </c>
      <c r="H7998" s="1">
        <v>45819.911122685182</v>
      </c>
      <c r="I7998" t="b">
        <v>0</v>
      </c>
      <c r="J7998" t="b">
        <v>1</v>
      </c>
      <c r="K7998" t="s">
        <v>31</v>
      </c>
      <c r="L7998" t="s">
        <v>32</v>
      </c>
      <c r="N7998">
        <v>40.825000762939453</v>
      </c>
      <c r="O7998" t="s">
        <v>10811</v>
      </c>
      <c r="P7998" t="s">
        <v>10812</v>
      </c>
    </row>
    <row r="7999" spans="1:16" x14ac:dyDescent="0.35">
      <c r="A7999" t="s">
        <v>6907</v>
      </c>
      <c r="B7999" t="s">
        <v>10824</v>
      </c>
      <c r="C7999" t="s">
        <v>18</v>
      </c>
      <c r="D7999" t="s">
        <v>110</v>
      </c>
      <c r="E7999" t="s">
        <v>20</v>
      </c>
      <c r="F7999" t="b">
        <v>1</v>
      </c>
      <c r="G7999" t="s">
        <v>30</v>
      </c>
      <c r="H7999" s="1">
        <v>45819.918310185189</v>
      </c>
      <c r="I7999" t="b">
        <v>0</v>
      </c>
      <c r="J7999" t="b">
        <v>1</v>
      </c>
      <c r="K7999" t="s">
        <v>31</v>
      </c>
      <c r="L7999" t="s">
        <v>22</v>
      </c>
      <c r="M7999">
        <v>105048.5</v>
      </c>
      <c r="O7999" t="s">
        <v>8836</v>
      </c>
      <c r="P7999" t="s">
        <v>10825</v>
      </c>
    </row>
    <row r="8000" spans="1:16" x14ac:dyDescent="0.35">
      <c r="A8000" t="s">
        <v>6907</v>
      </c>
      <c r="B8000" t="s">
        <v>10826</v>
      </c>
      <c r="C8000" t="s">
        <v>1228</v>
      </c>
      <c r="D8000" t="s">
        <v>110</v>
      </c>
      <c r="E8000" t="s">
        <v>20</v>
      </c>
      <c r="F8000" t="b">
        <v>0</v>
      </c>
      <c r="G8000" t="s">
        <v>52</v>
      </c>
      <c r="H8000" s="1">
        <v>45819.918414351851</v>
      </c>
      <c r="I8000" t="b">
        <v>1</v>
      </c>
      <c r="J8000" t="b">
        <v>1</v>
      </c>
      <c r="K8000" t="s">
        <v>31</v>
      </c>
      <c r="L8000" t="s">
        <v>22</v>
      </c>
      <c r="M8000">
        <v>162500</v>
      </c>
      <c r="O8000" t="s">
        <v>10827</v>
      </c>
      <c r="P8000" t="s">
        <v>10828</v>
      </c>
    </row>
    <row r="8001" spans="1:16" x14ac:dyDescent="0.35">
      <c r="A8001" t="s">
        <v>6907</v>
      </c>
      <c r="B8001" t="s">
        <v>10829</v>
      </c>
      <c r="C8001" t="s">
        <v>9843</v>
      </c>
      <c r="D8001" t="s">
        <v>110</v>
      </c>
      <c r="E8001" t="s">
        <v>20</v>
      </c>
      <c r="F8001" t="b">
        <v>0</v>
      </c>
      <c r="G8001" t="s">
        <v>47</v>
      </c>
      <c r="H8001" s="1">
        <v>45819.918854166674</v>
      </c>
      <c r="I8001" t="b">
        <v>0</v>
      </c>
      <c r="J8001" t="b">
        <v>0</v>
      </c>
      <c r="K8001" t="s">
        <v>31</v>
      </c>
      <c r="L8001" t="s">
        <v>22</v>
      </c>
      <c r="M8001">
        <v>157500</v>
      </c>
      <c r="O8001" t="s">
        <v>10830</v>
      </c>
      <c r="P8001" t="s">
        <v>10831</v>
      </c>
    </row>
    <row r="8002" spans="1:16" x14ac:dyDescent="0.35">
      <c r="A8002" t="s">
        <v>6907</v>
      </c>
      <c r="B8002" t="s">
        <v>9073</v>
      </c>
      <c r="C8002" t="s">
        <v>193</v>
      </c>
      <c r="D8002" t="s">
        <v>36</v>
      </c>
      <c r="E8002" t="s">
        <v>20</v>
      </c>
      <c r="F8002" t="b">
        <v>0</v>
      </c>
      <c r="G8002" t="s">
        <v>52</v>
      </c>
      <c r="H8002" s="1">
        <v>45819.960069444453</v>
      </c>
      <c r="I8002" t="b">
        <v>0</v>
      </c>
      <c r="J8002" t="b">
        <v>1</v>
      </c>
      <c r="K8002" t="s">
        <v>31</v>
      </c>
      <c r="L8002" t="s">
        <v>22</v>
      </c>
      <c r="M8002">
        <v>162000</v>
      </c>
      <c r="O8002" t="s">
        <v>607</v>
      </c>
      <c r="P8002" t="s">
        <v>9490</v>
      </c>
    </row>
    <row r="8003" spans="1:16" x14ac:dyDescent="0.35">
      <c r="A8003" t="s">
        <v>6907</v>
      </c>
      <c r="B8003" t="s">
        <v>8720</v>
      </c>
      <c r="C8003" t="s">
        <v>56</v>
      </c>
      <c r="D8003" t="s">
        <v>36</v>
      </c>
      <c r="E8003" t="s">
        <v>20</v>
      </c>
      <c r="F8003" t="b">
        <v>0</v>
      </c>
      <c r="G8003" t="s">
        <v>43</v>
      </c>
      <c r="H8003" s="1">
        <v>45819.960902777777</v>
      </c>
      <c r="I8003" t="b">
        <v>0</v>
      </c>
      <c r="J8003" t="b">
        <v>1</v>
      </c>
      <c r="K8003" t="s">
        <v>31</v>
      </c>
      <c r="L8003" t="s">
        <v>22</v>
      </c>
      <c r="M8003">
        <v>189500</v>
      </c>
      <c r="O8003" t="s">
        <v>53</v>
      </c>
      <c r="P8003" t="s">
        <v>7576</v>
      </c>
    </row>
    <row r="8004" spans="1:16" x14ac:dyDescent="0.35">
      <c r="A8004" t="s">
        <v>6907</v>
      </c>
      <c r="B8004" t="s">
        <v>10832</v>
      </c>
      <c r="C8004" t="s">
        <v>1914</v>
      </c>
      <c r="D8004" t="s">
        <v>2865</v>
      </c>
      <c r="E8004" t="s">
        <v>20</v>
      </c>
      <c r="F8004" t="b">
        <v>0</v>
      </c>
      <c r="G8004" t="s">
        <v>52</v>
      </c>
      <c r="H8004" s="1">
        <v>45820.001770833333</v>
      </c>
      <c r="I8004" t="b">
        <v>1</v>
      </c>
      <c r="J8004" t="b">
        <v>0</v>
      </c>
      <c r="K8004" t="s">
        <v>31</v>
      </c>
      <c r="L8004" t="s">
        <v>22</v>
      </c>
      <c r="M8004">
        <v>162500</v>
      </c>
      <c r="O8004" t="s">
        <v>10833</v>
      </c>
      <c r="P8004" t="s">
        <v>3521</v>
      </c>
    </row>
    <row r="8005" spans="1:16" x14ac:dyDescent="0.35">
      <c r="A8005" t="s">
        <v>6907</v>
      </c>
      <c r="B8005" t="s">
        <v>10834</v>
      </c>
      <c r="C8005" t="s">
        <v>597</v>
      </c>
      <c r="D8005" t="s">
        <v>110</v>
      </c>
      <c r="E8005" t="s">
        <v>20</v>
      </c>
      <c r="F8005" t="b">
        <v>0</v>
      </c>
      <c r="G8005" t="s">
        <v>47</v>
      </c>
      <c r="H8005" s="1">
        <v>45820.002303240741</v>
      </c>
      <c r="I8005" t="b">
        <v>0</v>
      </c>
      <c r="J8005" t="b">
        <v>1</v>
      </c>
      <c r="K8005" t="s">
        <v>31</v>
      </c>
      <c r="L8005" t="s">
        <v>22</v>
      </c>
      <c r="M8005">
        <v>140000</v>
      </c>
      <c r="O8005" t="s">
        <v>10835</v>
      </c>
      <c r="P8005" t="s">
        <v>10836</v>
      </c>
    </row>
    <row r="8006" spans="1:16" x14ac:dyDescent="0.35">
      <c r="A8006" t="s">
        <v>6907</v>
      </c>
      <c r="B8006" t="s">
        <v>8158</v>
      </c>
      <c r="C8006" t="s">
        <v>10837</v>
      </c>
      <c r="D8006" t="s">
        <v>17540</v>
      </c>
      <c r="E8006" t="s">
        <v>20</v>
      </c>
      <c r="F8006" t="b">
        <v>0</v>
      </c>
      <c r="G8006" t="s">
        <v>43</v>
      </c>
      <c r="H8006" s="1">
        <v>45820.002569444441</v>
      </c>
      <c r="I8006" t="b">
        <v>0</v>
      </c>
      <c r="J8006" t="b">
        <v>1</v>
      </c>
      <c r="K8006" t="s">
        <v>31</v>
      </c>
      <c r="L8006" t="s">
        <v>22</v>
      </c>
      <c r="M8006">
        <v>260000</v>
      </c>
      <c r="O8006" t="s">
        <v>620</v>
      </c>
      <c r="P8006" t="s">
        <v>2020</v>
      </c>
    </row>
    <row r="8007" spans="1:16" x14ac:dyDescent="0.35">
      <c r="A8007" t="s">
        <v>6907</v>
      </c>
      <c r="B8007" t="s">
        <v>10838</v>
      </c>
      <c r="C8007" t="s">
        <v>31</v>
      </c>
      <c r="D8007" t="s">
        <v>110</v>
      </c>
      <c r="F8007" t="b">
        <v>0</v>
      </c>
      <c r="G8007" t="s">
        <v>47</v>
      </c>
      <c r="H8007" s="1">
        <v>45820.043773148151</v>
      </c>
      <c r="I8007" t="b">
        <v>0</v>
      </c>
      <c r="J8007" t="b">
        <v>1</v>
      </c>
      <c r="K8007" t="s">
        <v>31</v>
      </c>
      <c r="L8007" t="s">
        <v>32</v>
      </c>
      <c r="N8007">
        <v>70</v>
      </c>
      <c r="O8007" t="s">
        <v>10839</v>
      </c>
      <c r="P8007" t="s">
        <v>9925</v>
      </c>
    </row>
    <row r="8008" spans="1:16" x14ac:dyDescent="0.35">
      <c r="A8008" t="s">
        <v>6907</v>
      </c>
      <c r="B8008" t="s">
        <v>10190</v>
      </c>
      <c r="C8008" t="s">
        <v>8336</v>
      </c>
      <c r="D8008" t="s">
        <v>36</v>
      </c>
      <c r="E8008" t="s">
        <v>20</v>
      </c>
      <c r="F8008" t="b">
        <v>0</v>
      </c>
      <c r="G8008" t="s">
        <v>171</v>
      </c>
      <c r="H8008" s="1">
        <v>45820.077789351853</v>
      </c>
      <c r="I8008" t="b">
        <v>0</v>
      </c>
      <c r="J8008" t="b">
        <v>1</v>
      </c>
      <c r="K8008" t="s">
        <v>31</v>
      </c>
      <c r="L8008" t="s">
        <v>22</v>
      </c>
      <c r="M8008">
        <v>230495</v>
      </c>
      <c r="O8008" t="s">
        <v>209</v>
      </c>
      <c r="P8008" t="s">
        <v>10840</v>
      </c>
    </row>
    <row r="8009" spans="1:16" x14ac:dyDescent="0.35">
      <c r="A8009" t="s">
        <v>6907</v>
      </c>
      <c r="B8009" t="s">
        <v>7039</v>
      </c>
      <c r="C8009" t="s">
        <v>193</v>
      </c>
      <c r="D8009" t="s">
        <v>36</v>
      </c>
      <c r="E8009" t="s">
        <v>20</v>
      </c>
      <c r="F8009" t="b">
        <v>0</v>
      </c>
      <c r="G8009" t="s">
        <v>52</v>
      </c>
      <c r="H8009" s="1">
        <v>45820.083472222221</v>
      </c>
      <c r="I8009" t="b">
        <v>0</v>
      </c>
      <c r="J8009" t="b">
        <v>0</v>
      </c>
      <c r="K8009" t="s">
        <v>31</v>
      </c>
      <c r="L8009" t="s">
        <v>22</v>
      </c>
      <c r="M8009">
        <v>163500</v>
      </c>
      <c r="O8009" t="s">
        <v>209</v>
      </c>
      <c r="P8009" t="s">
        <v>8094</v>
      </c>
    </row>
    <row r="8010" spans="1:16" x14ac:dyDescent="0.35">
      <c r="A8010" t="s">
        <v>6907</v>
      </c>
      <c r="B8010" t="s">
        <v>7039</v>
      </c>
      <c r="C8010" t="s">
        <v>577</v>
      </c>
      <c r="D8010" t="s">
        <v>36</v>
      </c>
      <c r="E8010" t="s">
        <v>20</v>
      </c>
      <c r="F8010" t="b">
        <v>0</v>
      </c>
      <c r="G8010" t="s">
        <v>52</v>
      </c>
      <c r="H8010" s="1">
        <v>45820.084456018521</v>
      </c>
      <c r="I8010" t="b">
        <v>0</v>
      </c>
      <c r="J8010" t="b">
        <v>0</v>
      </c>
      <c r="K8010" t="s">
        <v>31</v>
      </c>
      <c r="L8010" t="s">
        <v>22</v>
      </c>
      <c r="M8010">
        <v>142500</v>
      </c>
      <c r="O8010" t="s">
        <v>209</v>
      </c>
      <c r="P8010" t="s">
        <v>8094</v>
      </c>
    </row>
    <row r="8011" spans="1:16" x14ac:dyDescent="0.35">
      <c r="A8011" t="s">
        <v>6907</v>
      </c>
      <c r="B8011" t="s">
        <v>8178</v>
      </c>
      <c r="C8011" t="s">
        <v>582</v>
      </c>
      <c r="D8011" t="s">
        <v>36</v>
      </c>
      <c r="E8011" t="s">
        <v>20</v>
      </c>
      <c r="F8011" t="b">
        <v>0</v>
      </c>
      <c r="G8011" t="s">
        <v>52</v>
      </c>
      <c r="H8011" s="1">
        <v>45820.08525462963</v>
      </c>
      <c r="I8011" t="b">
        <v>0</v>
      </c>
      <c r="J8011" t="b">
        <v>0</v>
      </c>
      <c r="K8011" t="s">
        <v>31</v>
      </c>
      <c r="L8011" t="s">
        <v>22</v>
      </c>
      <c r="M8011">
        <v>207500</v>
      </c>
      <c r="O8011" t="s">
        <v>209</v>
      </c>
      <c r="P8011" t="s">
        <v>8179</v>
      </c>
    </row>
    <row r="8012" spans="1:16" x14ac:dyDescent="0.35">
      <c r="A8012" t="s">
        <v>6907</v>
      </c>
      <c r="B8012" t="s">
        <v>10190</v>
      </c>
      <c r="C8012" t="s">
        <v>8621</v>
      </c>
      <c r="D8012" t="s">
        <v>36</v>
      </c>
      <c r="E8012" t="s">
        <v>20</v>
      </c>
      <c r="F8012" t="b">
        <v>0</v>
      </c>
      <c r="G8012" t="s">
        <v>47</v>
      </c>
      <c r="H8012" s="1">
        <v>45820.085590277777</v>
      </c>
      <c r="I8012" t="b">
        <v>0</v>
      </c>
      <c r="J8012" t="b">
        <v>1</v>
      </c>
      <c r="K8012" t="s">
        <v>31</v>
      </c>
      <c r="L8012" t="s">
        <v>22</v>
      </c>
      <c r="M8012">
        <v>230495</v>
      </c>
      <c r="O8012" t="s">
        <v>209</v>
      </c>
      <c r="P8012" t="s">
        <v>811</v>
      </c>
    </row>
    <row r="8013" spans="1:16" x14ac:dyDescent="0.35">
      <c r="A8013" t="s">
        <v>6907</v>
      </c>
      <c r="B8013" t="s">
        <v>7039</v>
      </c>
      <c r="C8013" t="s">
        <v>7114</v>
      </c>
      <c r="D8013" t="s">
        <v>36</v>
      </c>
      <c r="E8013" t="s">
        <v>20</v>
      </c>
      <c r="F8013" t="b">
        <v>0</v>
      </c>
      <c r="G8013" t="s">
        <v>43</v>
      </c>
      <c r="H8013" s="1">
        <v>45820.08625</v>
      </c>
      <c r="I8013" t="b">
        <v>0</v>
      </c>
      <c r="J8013" t="b">
        <v>0</v>
      </c>
      <c r="K8013" t="s">
        <v>31</v>
      </c>
      <c r="L8013" t="s">
        <v>22</v>
      </c>
      <c r="M8013">
        <v>163500</v>
      </c>
      <c r="O8013" t="s">
        <v>209</v>
      </c>
      <c r="P8013" t="s">
        <v>8094</v>
      </c>
    </row>
    <row r="8014" spans="1:16" x14ac:dyDescent="0.35">
      <c r="A8014" t="s">
        <v>6907</v>
      </c>
      <c r="B8014" t="s">
        <v>10190</v>
      </c>
      <c r="C8014" t="s">
        <v>7114</v>
      </c>
      <c r="D8014" t="s">
        <v>36</v>
      </c>
      <c r="E8014" t="s">
        <v>20</v>
      </c>
      <c r="F8014" t="b">
        <v>0</v>
      </c>
      <c r="G8014" t="s">
        <v>68</v>
      </c>
      <c r="H8014" s="1">
        <v>45820.086342592593</v>
      </c>
      <c r="I8014" t="b">
        <v>0</v>
      </c>
      <c r="J8014" t="b">
        <v>1</v>
      </c>
      <c r="K8014" t="s">
        <v>31</v>
      </c>
      <c r="L8014" t="s">
        <v>22</v>
      </c>
      <c r="M8014">
        <v>230495</v>
      </c>
      <c r="O8014" t="s">
        <v>209</v>
      </c>
      <c r="P8014" t="s">
        <v>811</v>
      </c>
    </row>
    <row r="8015" spans="1:16" x14ac:dyDescent="0.35">
      <c r="A8015" t="s">
        <v>6907</v>
      </c>
      <c r="B8015" t="s">
        <v>8623</v>
      </c>
      <c r="C8015" t="s">
        <v>56</v>
      </c>
      <c r="D8015" t="s">
        <v>36</v>
      </c>
      <c r="E8015" t="s">
        <v>20</v>
      </c>
      <c r="F8015" t="b">
        <v>0</v>
      </c>
      <c r="G8015" t="s">
        <v>52</v>
      </c>
      <c r="H8015" s="1">
        <v>45820.127002314817</v>
      </c>
      <c r="I8015" t="b">
        <v>0</v>
      </c>
      <c r="J8015" t="b">
        <v>1</v>
      </c>
      <c r="K8015" t="s">
        <v>31</v>
      </c>
      <c r="L8015" t="s">
        <v>22</v>
      </c>
      <c r="M8015">
        <v>162500</v>
      </c>
      <c r="O8015" t="s">
        <v>9481</v>
      </c>
      <c r="P8015" t="s">
        <v>8624</v>
      </c>
    </row>
    <row r="8016" spans="1:16" x14ac:dyDescent="0.35">
      <c r="A8016" t="s">
        <v>6907</v>
      </c>
      <c r="B8016" t="s">
        <v>10841</v>
      </c>
      <c r="C8016" t="s">
        <v>10842</v>
      </c>
      <c r="D8016" t="s">
        <v>249</v>
      </c>
      <c r="E8016" t="s">
        <v>20</v>
      </c>
      <c r="F8016" t="b">
        <v>0</v>
      </c>
      <c r="G8016" t="s">
        <v>4728</v>
      </c>
      <c r="H8016" s="1">
        <v>45820.130624999998</v>
      </c>
      <c r="I8016" t="b">
        <v>1</v>
      </c>
      <c r="J8016" t="b">
        <v>0</v>
      </c>
      <c r="K8016" t="s">
        <v>4728</v>
      </c>
      <c r="L8016" t="s">
        <v>22</v>
      </c>
      <c r="M8016">
        <v>184799.5</v>
      </c>
      <c r="O8016" t="s">
        <v>10843</v>
      </c>
      <c r="P8016" t="s">
        <v>10844</v>
      </c>
    </row>
    <row r="8017" spans="1:16" x14ac:dyDescent="0.35">
      <c r="A8017" t="s">
        <v>6907</v>
      </c>
      <c r="B8017" t="s">
        <v>10845</v>
      </c>
      <c r="C8017" t="s">
        <v>868</v>
      </c>
      <c r="D8017" t="s">
        <v>110</v>
      </c>
      <c r="E8017" t="s">
        <v>20</v>
      </c>
      <c r="F8017" t="b">
        <v>0</v>
      </c>
      <c r="G8017" t="s">
        <v>47</v>
      </c>
      <c r="H8017" s="1">
        <v>45820.251608796287</v>
      </c>
      <c r="I8017" t="b">
        <v>0</v>
      </c>
      <c r="J8017" t="b">
        <v>1</v>
      </c>
      <c r="K8017" t="s">
        <v>31</v>
      </c>
      <c r="L8017" t="s">
        <v>22</v>
      </c>
      <c r="M8017">
        <v>222187.5</v>
      </c>
      <c r="O8017" t="s">
        <v>620</v>
      </c>
      <c r="P8017" t="s">
        <v>10846</v>
      </c>
    </row>
    <row r="8018" spans="1:16" x14ac:dyDescent="0.35">
      <c r="A8018" t="s">
        <v>6907</v>
      </c>
      <c r="B8018" t="s">
        <v>10721</v>
      </c>
      <c r="C8018" t="s">
        <v>994</v>
      </c>
      <c r="D8018" t="s">
        <v>110</v>
      </c>
      <c r="E8018" t="s">
        <v>20</v>
      </c>
      <c r="F8018" t="b">
        <v>0</v>
      </c>
      <c r="G8018" t="s">
        <v>994</v>
      </c>
      <c r="H8018" s="1">
        <v>45820.275972222233</v>
      </c>
      <c r="I8018" t="b">
        <v>0</v>
      </c>
      <c r="J8018" t="b">
        <v>0</v>
      </c>
      <c r="K8018" t="s">
        <v>994</v>
      </c>
      <c r="L8018" t="s">
        <v>22</v>
      </c>
      <c r="M8018">
        <v>88000</v>
      </c>
      <c r="O8018" t="s">
        <v>6888</v>
      </c>
      <c r="P8018" t="s">
        <v>10722</v>
      </c>
    </row>
    <row r="8019" spans="1:16" x14ac:dyDescent="0.35">
      <c r="A8019" t="s">
        <v>6907</v>
      </c>
      <c r="B8019" t="s">
        <v>8085</v>
      </c>
      <c r="C8019" t="s">
        <v>552</v>
      </c>
      <c r="D8019" t="s">
        <v>42</v>
      </c>
      <c r="E8019" t="s">
        <v>20</v>
      </c>
      <c r="F8019" t="b">
        <v>0</v>
      </c>
      <c r="G8019" t="s">
        <v>43</v>
      </c>
      <c r="H8019" s="1">
        <v>45820.335509259261</v>
      </c>
      <c r="I8019" t="b">
        <v>0</v>
      </c>
      <c r="J8019" t="b">
        <v>0</v>
      </c>
      <c r="K8019" t="s">
        <v>31</v>
      </c>
      <c r="L8019" t="s">
        <v>22</v>
      </c>
      <c r="M8019">
        <v>125000</v>
      </c>
      <c r="O8019" t="s">
        <v>48</v>
      </c>
      <c r="P8019" t="s">
        <v>8086</v>
      </c>
    </row>
    <row r="8020" spans="1:16" x14ac:dyDescent="0.35">
      <c r="A8020" t="s">
        <v>6907</v>
      </c>
      <c r="B8020" t="s">
        <v>9686</v>
      </c>
      <c r="C8020" t="s">
        <v>193</v>
      </c>
      <c r="D8020" t="s">
        <v>36</v>
      </c>
      <c r="E8020" t="s">
        <v>436</v>
      </c>
      <c r="F8020" t="b">
        <v>0</v>
      </c>
      <c r="G8020" t="s">
        <v>52</v>
      </c>
      <c r="H8020" s="1">
        <v>45820.376180555562</v>
      </c>
      <c r="I8020" t="b">
        <v>0</v>
      </c>
      <c r="J8020" t="b">
        <v>1</v>
      </c>
      <c r="K8020" t="s">
        <v>31</v>
      </c>
      <c r="L8020" t="s">
        <v>22</v>
      </c>
      <c r="M8020">
        <v>101500</v>
      </c>
      <c r="O8020" t="s">
        <v>10847</v>
      </c>
      <c r="P8020" t="s">
        <v>10848</v>
      </c>
    </row>
    <row r="8021" spans="1:16" x14ac:dyDescent="0.35">
      <c r="A8021" t="s">
        <v>6907</v>
      </c>
      <c r="B8021" t="s">
        <v>10849</v>
      </c>
      <c r="C8021" t="s">
        <v>649</v>
      </c>
      <c r="D8021" t="s">
        <v>269</v>
      </c>
      <c r="E8021" t="s">
        <v>20</v>
      </c>
      <c r="F8021" t="b">
        <v>0</v>
      </c>
      <c r="G8021" t="s">
        <v>52</v>
      </c>
      <c r="H8021" s="1">
        <v>45820.417916666673</v>
      </c>
      <c r="I8021" t="b">
        <v>1</v>
      </c>
      <c r="J8021" t="b">
        <v>1</v>
      </c>
      <c r="K8021" t="s">
        <v>31</v>
      </c>
      <c r="L8021" t="s">
        <v>22</v>
      </c>
      <c r="M8021">
        <v>93785.5</v>
      </c>
      <c r="O8021" t="s">
        <v>1494</v>
      </c>
      <c r="P8021" t="s">
        <v>10850</v>
      </c>
    </row>
    <row r="8022" spans="1:16" x14ac:dyDescent="0.35">
      <c r="A8022" t="s">
        <v>6907</v>
      </c>
      <c r="B8022" t="s">
        <v>10851</v>
      </c>
      <c r="C8022" t="s">
        <v>2174</v>
      </c>
      <c r="D8022" t="s">
        <v>36</v>
      </c>
      <c r="E8022" t="s">
        <v>20</v>
      </c>
      <c r="F8022" t="b">
        <v>0</v>
      </c>
      <c r="G8022" t="s">
        <v>52</v>
      </c>
      <c r="H8022" s="1">
        <v>45820.542430555557</v>
      </c>
      <c r="I8022" t="b">
        <v>0</v>
      </c>
      <c r="J8022" t="b">
        <v>1</v>
      </c>
      <c r="K8022" t="s">
        <v>31</v>
      </c>
      <c r="L8022" t="s">
        <v>22</v>
      </c>
      <c r="M8022">
        <v>100000</v>
      </c>
      <c r="O8022" t="s">
        <v>10852</v>
      </c>
      <c r="P8022" t="s">
        <v>10853</v>
      </c>
    </row>
    <row r="8023" spans="1:16" x14ac:dyDescent="0.35">
      <c r="A8023" t="s">
        <v>6907</v>
      </c>
      <c r="B8023" t="s">
        <v>7567</v>
      </c>
      <c r="C8023" t="s">
        <v>10259</v>
      </c>
      <c r="D8023" t="s">
        <v>36</v>
      </c>
      <c r="E8023" t="s">
        <v>20</v>
      </c>
      <c r="F8023" t="b">
        <v>0</v>
      </c>
      <c r="G8023" t="s">
        <v>47</v>
      </c>
      <c r="H8023" s="1">
        <v>45820.543414351851</v>
      </c>
      <c r="I8023" t="b">
        <v>0</v>
      </c>
      <c r="J8023" t="b">
        <v>1</v>
      </c>
      <c r="K8023" t="s">
        <v>31</v>
      </c>
      <c r="L8023" t="s">
        <v>32</v>
      </c>
      <c r="N8023">
        <v>32.5</v>
      </c>
      <c r="O8023" t="s">
        <v>9557</v>
      </c>
      <c r="P8023" t="s">
        <v>10854</v>
      </c>
    </row>
    <row r="8024" spans="1:16" x14ac:dyDescent="0.35">
      <c r="A8024" t="s">
        <v>6907</v>
      </c>
      <c r="B8024" t="s">
        <v>10855</v>
      </c>
      <c r="C8024" t="s">
        <v>18</v>
      </c>
      <c r="D8024" t="s">
        <v>36</v>
      </c>
      <c r="E8024" t="s">
        <v>20</v>
      </c>
      <c r="F8024" t="b">
        <v>1</v>
      </c>
      <c r="G8024" t="s">
        <v>47</v>
      </c>
      <c r="H8024" s="1">
        <v>45820.585300925923</v>
      </c>
      <c r="I8024" t="b">
        <v>0</v>
      </c>
      <c r="J8024" t="b">
        <v>1</v>
      </c>
      <c r="K8024" t="s">
        <v>31</v>
      </c>
      <c r="L8024" t="s">
        <v>22</v>
      </c>
      <c r="M8024">
        <v>137500</v>
      </c>
      <c r="O8024" t="s">
        <v>1412</v>
      </c>
      <c r="P8024" t="s">
        <v>10856</v>
      </c>
    </row>
    <row r="8025" spans="1:16" x14ac:dyDescent="0.35">
      <c r="A8025" t="s">
        <v>6907</v>
      </c>
      <c r="B8025" t="s">
        <v>10857</v>
      </c>
      <c r="C8025" t="s">
        <v>18</v>
      </c>
      <c r="D8025" t="s">
        <v>110</v>
      </c>
      <c r="E8025" t="s">
        <v>760</v>
      </c>
      <c r="F8025" t="b">
        <v>1</v>
      </c>
      <c r="G8025" t="s">
        <v>52</v>
      </c>
      <c r="H8025" s="1">
        <v>45820.626180555562</v>
      </c>
      <c r="I8025" t="b">
        <v>0</v>
      </c>
      <c r="J8025" t="b">
        <v>0</v>
      </c>
      <c r="K8025" t="s">
        <v>31</v>
      </c>
      <c r="L8025" t="s">
        <v>32</v>
      </c>
      <c r="N8025">
        <v>67.5</v>
      </c>
      <c r="O8025" t="s">
        <v>4809</v>
      </c>
      <c r="P8025" t="s">
        <v>10858</v>
      </c>
    </row>
    <row r="8026" spans="1:16" x14ac:dyDescent="0.35">
      <c r="A8026" t="s">
        <v>6907</v>
      </c>
      <c r="B8026" t="s">
        <v>7714</v>
      </c>
      <c r="C8026" t="s">
        <v>193</v>
      </c>
      <c r="D8026" t="s">
        <v>29</v>
      </c>
      <c r="E8026" t="s">
        <v>20</v>
      </c>
      <c r="F8026" t="b">
        <v>0</v>
      </c>
      <c r="G8026" t="s">
        <v>52</v>
      </c>
      <c r="H8026" s="1">
        <v>45820.626250000001</v>
      </c>
      <c r="I8026" t="b">
        <v>0</v>
      </c>
      <c r="J8026" t="b">
        <v>0</v>
      </c>
      <c r="K8026" t="s">
        <v>31</v>
      </c>
      <c r="L8026" t="s">
        <v>22</v>
      </c>
      <c r="M8026">
        <v>117400</v>
      </c>
      <c r="O8026" t="s">
        <v>10859</v>
      </c>
      <c r="P8026" t="s">
        <v>10860</v>
      </c>
    </row>
    <row r="8027" spans="1:16" x14ac:dyDescent="0.35">
      <c r="A8027" t="s">
        <v>6907</v>
      </c>
      <c r="B8027" t="s">
        <v>10861</v>
      </c>
      <c r="C8027" t="s">
        <v>276</v>
      </c>
      <c r="D8027" t="s">
        <v>110</v>
      </c>
      <c r="E8027" t="s">
        <v>20</v>
      </c>
      <c r="F8027" t="b">
        <v>0</v>
      </c>
      <c r="G8027" t="s">
        <v>52</v>
      </c>
      <c r="H8027" s="1">
        <v>45820.626284722217</v>
      </c>
      <c r="I8027" t="b">
        <v>1</v>
      </c>
      <c r="J8027" t="b">
        <v>1</v>
      </c>
      <c r="K8027" t="s">
        <v>31</v>
      </c>
      <c r="L8027" t="s">
        <v>22</v>
      </c>
      <c r="M8027">
        <v>125000</v>
      </c>
      <c r="O8027" t="s">
        <v>1009</v>
      </c>
      <c r="P8027" t="s">
        <v>10862</v>
      </c>
    </row>
    <row r="8028" spans="1:16" x14ac:dyDescent="0.35">
      <c r="A8028" t="s">
        <v>6907</v>
      </c>
      <c r="B8028" t="s">
        <v>6916</v>
      </c>
      <c r="C8028" t="s">
        <v>193</v>
      </c>
      <c r="D8028" t="s">
        <v>36</v>
      </c>
      <c r="E8028" t="s">
        <v>436</v>
      </c>
      <c r="F8028" t="b">
        <v>0</v>
      </c>
      <c r="G8028" t="s">
        <v>52</v>
      </c>
      <c r="H8028" s="1">
        <v>45820.667870370373</v>
      </c>
      <c r="I8028" t="b">
        <v>0</v>
      </c>
      <c r="J8028" t="b">
        <v>1</v>
      </c>
      <c r="K8028" t="s">
        <v>31</v>
      </c>
      <c r="L8028" t="s">
        <v>22</v>
      </c>
      <c r="M8028">
        <v>162000</v>
      </c>
      <c r="O8028" t="s">
        <v>194</v>
      </c>
      <c r="P8028" t="s">
        <v>9490</v>
      </c>
    </row>
    <row r="8029" spans="1:16" x14ac:dyDescent="0.35">
      <c r="A8029" t="s">
        <v>6907</v>
      </c>
      <c r="B8029" t="s">
        <v>10863</v>
      </c>
      <c r="C8029" t="s">
        <v>6146</v>
      </c>
      <c r="D8029" t="s">
        <v>269</v>
      </c>
      <c r="E8029" t="s">
        <v>91</v>
      </c>
      <c r="F8029" t="b">
        <v>0</v>
      </c>
      <c r="G8029" t="s">
        <v>52</v>
      </c>
      <c r="H8029" s="1">
        <v>45820.667905092603</v>
      </c>
      <c r="I8029" t="b">
        <v>0</v>
      </c>
      <c r="J8029" t="b">
        <v>0</v>
      </c>
      <c r="K8029" t="s">
        <v>31</v>
      </c>
      <c r="L8029" t="s">
        <v>32</v>
      </c>
      <c r="N8029">
        <v>60.305000305175781</v>
      </c>
      <c r="O8029" t="s">
        <v>10864</v>
      </c>
      <c r="P8029" t="s">
        <v>10865</v>
      </c>
    </row>
    <row r="8030" spans="1:16" x14ac:dyDescent="0.35">
      <c r="A8030" t="s">
        <v>6907</v>
      </c>
      <c r="B8030" t="s">
        <v>10866</v>
      </c>
      <c r="C8030" t="s">
        <v>2602</v>
      </c>
      <c r="D8030" t="s">
        <v>36</v>
      </c>
      <c r="E8030" t="s">
        <v>91</v>
      </c>
      <c r="F8030" t="b">
        <v>0</v>
      </c>
      <c r="G8030" t="s">
        <v>52</v>
      </c>
      <c r="H8030" s="1">
        <v>45820.709583333337</v>
      </c>
      <c r="I8030" t="b">
        <v>1</v>
      </c>
      <c r="J8030" t="b">
        <v>0</v>
      </c>
      <c r="K8030" t="s">
        <v>31</v>
      </c>
      <c r="L8030" t="s">
        <v>32</v>
      </c>
      <c r="N8030">
        <v>41.5</v>
      </c>
      <c r="O8030" t="s">
        <v>8776</v>
      </c>
      <c r="P8030" t="s">
        <v>10867</v>
      </c>
    </row>
    <row r="8031" spans="1:16" x14ac:dyDescent="0.35">
      <c r="A8031" t="s">
        <v>6907</v>
      </c>
      <c r="B8031" t="s">
        <v>7502</v>
      </c>
      <c r="C8031" t="s">
        <v>257</v>
      </c>
      <c r="D8031" t="s">
        <v>36</v>
      </c>
      <c r="E8031" t="s">
        <v>20</v>
      </c>
      <c r="F8031" t="b">
        <v>0</v>
      </c>
      <c r="G8031" t="s">
        <v>52</v>
      </c>
      <c r="H8031" s="1">
        <v>45820.709664351853</v>
      </c>
      <c r="I8031" t="b">
        <v>0</v>
      </c>
      <c r="J8031" t="b">
        <v>1</v>
      </c>
      <c r="K8031" t="s">
        <v>31</v>
      </c>
      <c r="L8031" t="s">
        <v>22</v>
      </c>
      <c r="M8031">
        <v>94500</v>
      </c>
      <c r="O8031" t="s">
        <v>1855</v>
      </c>
      <c r="P8031" t="s">
        <v>10868</v>
      </c>
    </row>
    <row r="8032" spans="1:16" x14ac:dyDescent="0.35">
      <c r="A8032" t="s">
        <v>6907</v>
      </c>
      <c r="B8032" t="s">
        <v>10869</v>
      </c>
      <c r="C8032" t="s">
        <v>2224</v>
      </c>
      <c r="D8032" t="s">
        <v>36</v>
      </c>
      <c r="E8032" t="s">
        <v>20</v>
      </c>
      <c r="F8032" t="b">
        <v>0</v>
      </c>
      <c r="G8032" t="s">
        <v>52</v>
      </c>
      <c r="H8032" s="1">
        <v>45820.709814814807</v>
      </c>
      <c r="I8032" t="b">
        <v>0</v>
      </c>
      <c r="J8032" t="b">
        <v>0</v>
      </c>
      <c r="K8032" t="s">
        <v>31</v>
      </c>
      <c r="L8032" t="s">
        <v>22</v>
      </c>
      <c r="M8032">
        <v>146500</v>
      </c>
      <c r="O8032" t="s">
        <v>3471</v>
      </c>
      <c r="P8032" t="s">
        <v>10870</v>
      </c>
    </row>
    <row r="8033" spans="1:16" x14ac:dyDescent="0.35">
      <c r="A8033" t="s">
        <v>6907</v>
      </c>
      <c r="B8033" t="s">
        <v>10871</v>
      </c>
      <c r="C8033" t="s">
        <v>5998</v>
      </c>
      <c r="D8033" t="s">
        <v>110</v>
      </c>
      <c r="E8033" t="s">
        <v>91</v>
      </c>
      <c r="F8033" t="b">
        <v>0</v>
      </c>
      <c r="G8033" t="s">
        <v>52</v>
      </c>
      <c r="H8033" s="1">
        <v>45820.751296296286</v>
      </c>
      <c r="I8033" t="b">
        <v>1</v>
      </c>
      <c r="J8033" t="b">
        <v>0</v>
      </c>
      <c r="K8033" t="s">
        <v>31</v>
      </c>
      <c r="L8033" t="s">
        <v>32</v>
      </c>
      <c r="N8033">
        <v>47.5</v>
      </c>
      <c r="O8033" t="s">
        <v>9518</v>
      </c>
      <c r="P8033" t="s">
        <v>10872</v>
      </c>
    </row>
    <row r="8034" spans="1:16" x14ac:dyDescent="0.35">
      <c r="A8034" t="s">
        <v>6907</v>
      </c>
      <c r="B8034" t="s">
        <v>10873</v>
      </c>
      <c r="C8034" t="s">
        <v>609</v>
      </c>
      <c r="D8034" t="s">
        <v>269</v>
      </c>
      <c r="E8034" t="s">
        <v>91</v>
      </c>
      <c r="F8034" t="b">
        <v>0</v>
      </c>
      <c r="G8034" t="s">
        <v>52</v>
      </c>
      <c r="H8034" s="1">
        <v>45820.751296296286</v>
      </c>
      <c r="I8034" t="b">
        <v>1</v>
      </c>
      <c r="J8034" t="b">
        <v>0</v>
      </c>
      <c r="K8034" t="s">
        <v>31</v>
      </c>
      <c r="L8034" t="s">
        <v>32</v>
      </c>
      <c r="N8034">
        <v>55</v>
      </c>
      <c r="O8034" t="s">
        <v>10874</v>
      </c>
      <c r="P8034" t="s">
        <v>10875</v>
      </c>
    </row>
    <row r="8035" spans="1:16" x14ac:dyDescent="0.35">
      <c r="A8035" t="s">
        <v>6907</v>
      </c>
      <c r="B8035" t="s">
        <v>10876</v>
      </c>
      <c r="C8035" t="s">
        <v>8826</v>
      </c>
      <c r="D8035" t="s">
        <v>110</v>
      </c>
      <c r="E8035" t="s">
        <v>91</v>
      </c>
      <c r="F8035" t="b">
        <v>0</v>
      </c>
      <c r="G8035" t="s">
        <v>47</v>
      </c>
      <c r="H8035" s="1">
        <v>45820.751782407409</v>
      </c>
      <c r="I8035" t="b">
        <v>1</v>
      </c>
      <c r="J8035" t="b">
        <v>0</v>
      </c>
      <c r="K8035" t="s">
        <v>31</v>
      </c>
      <c r="L8035" t="s">
        <v>32</v>
      </c>
      <c r="N8035">
        <v>55</v>
      </c>
      <c r="O8035" t="s">
        <v>10877</v>
      </c>
      <c r="P8035" t="s">
        <v>10878</v>
      </c>
    </row>
    <row r="8036" spans="1:16" x14ac:dyDescent="0.35">
      <c r="A8036" t="s">
        <v>6907</v>
      </c>
      <c r="B8036" t="s">
        <v>10879</v>
      </c>
      <c r="C8036" t="s">
        <v>5998</v>
      </c>
      <c r="D8036" t="s">
        <v>269</v>
      </c>
      <c r="E8036" t="s">
        <v>91</v>
      </c>
      <c r="F8036" t="b">
        <v>0</v>
      </c>
      <c r="G8036" t="s">
        <v>52</v>
      </c>
      <c r="H8036" s="1">
        <v>45820.792847222219</v>
      </c>
      <c r="I8036" t="b">
        <v>0</v>
      </c>
      <c r="J8036" t="b">
        <v>0</v>
      </c>
      <c r="K8036" t="s">
        <v>31</v>
      </c>
      <c r="L8036" t="s">
        <v>32</v>
      </c>
      <c r="N8036">
        <v>62.5</v>
      </c>
      <c r="O8036" t="s">
        <v>9027</v>
      </c>
      <c r="P8036" t="s">
        <v>10880</v>
      </c>
    </row>
    <row r="8037" spans="1:16" x14ac:dyDescent="0.35">
      <c r="A8037" t="s">
        <v>6907</v>
      </c>
      <c r="B8037" t="s">
        <v>10881</v>
      </c>
      <c r="C8037" t="s">
        <v>283</v>
      </c>
      <c r="D8037" t="s">
        <v>269</v>
      </c>
      <c r="E8037" t="s">
        <v>91</v>
      </c>
      <c r="F8037" t="b">
        <v>0</v>
      </c>
      <c r="G8037" t="s">
        <v>52</v>
      </c>
      <c r="H8037" s="1">
        <v>45820.834016203713</v>
      </c>
      <c r="I8037" t="b">
        <v>0</v>
      </c>
      <c r="J8037" t="b">
        <v>0</v>
      </c>
      <c r="K8037" t="s">
        <v>31</v>
      </c>
      <c r="L8037" t="s">
        <v>32</v>
      </c>
      <c r="N8037">
        <v>52.5</v>
      </c>
      <c r="O8037" t="s">
        <v>7122</v>
      </c>
      <c r="P8037" t="s">
        <v>10882</v>
      </c>
    </row>
    <row r="8038" spans="1:16" x14ac:dyDescent="0.35">
      <c r="A8038" t="s">
        <v>6907</v>
      </c>
      <c r="B8038" t="s">
        <v>10883</v>
      </c>
      <c r="C8038" t="s">
        <v>549</v>
      </c>
      <c r="D8038" t="s">
        <v>269</v>
      </c>
      <c r="E8038" t="s">
        <v>91</v>
      </c>
      <c r="F8038" t="b">
        <v>0</v>
      </c>
      <c r="G8038" t="s">
        <v>52</v>
      </c>
      <c r="H8038" s="1">
        <v>45820.834537037037</v>
      </c>
      <c r="I8038" t="b">
        <v>1</v>
      </c>
      <c r="J8038" t="b">
        <v>0</v>
      </c>
      <c r="K8038" t="s">
        <v>31</v>
      </c>
      <c r="L8038" t="s">
        <v>22</v>
      </c>
      <c r="M8038">
        <v>50000</v>
      </c>
      <c r="O8038" t="s">
        <v>10884</v>
      </c>
      <c r="P8038" t="s">
        <v>10885</v>
      </c>
    </row>
    <row r="8039" spans="1:16" x14ac:dyDescent="0.35">
      <c r="A8039" t="s">
        <v>6907</v>
      </c>
      <c r="B8039" t="s">
        <v>10216</v>
      </c>
      <c r="C8039" t="s">
        <v>56</v>
      </c>
      <c r="D8039" t="s">
        <v>269</v>
      </c>
      <c r="E8039" t="s">
        <v>91</v>
      </c>
      <c r="F8039" t="b">
        <v>0</v>
      </c>
      <c r="G8039" t="s">
        <v>52</v>
      </c>
      <c r="H8039" s="1">
        <v>45820.834606481483</v>
      </c>
      <c r="I8039" t="b">
        <v>1</v>
      </c>
      <c r="J8039" t="b">
        <v>1</v>
      </c>
      <c r="K8039" t="s">
        <v>31</v>
      </c>
      <c r="L8039" t="s">
        <v>32</v>
      </c>
      <c r="N8039">
        <v>59.5</v>
      </c>
      <c r="O8039" t="s">
        <v>2075</v>
      </c>
      <c r="P8039" t="s">
        <v>10886</v>
      </c>
    </row>
    <row r="8040" spans="1:16" x14ac:dyDescent="0.35">
      <c r="A8040" t="s">
        <v>6907</v>
      </c>
      <c r="B8040" t="s">
        <v>10887</v>
      </c>
      <c r="C8040" t="s">
        <v>10888</v>
      </c>
      <c r="D8040" t="s">
        <v>36</v>
      </c>
      <c r="E8040" t="s">
        <v>20</v>
      </c>
      <c r="F8040" t="b">
        <v>0</v>
      </c>
      <c r="G8040" t="s">
        <v>52</v>
      </c>
      <c r="H8040" s="1">
        <v>45820.834722222222</v>
      </c>
      <c r="I8040" t="b">
        <v>0</v>
      </c>
      <c r="J8040" t="b">
        <v>0</v>
      </c>
      <c r="K8040" t="s">
        <v>31</v>
      </c>
      <c r="L8040" t="s">
        <v>22</v>
      </c>
      <c r="M8040">
        <v>103669.5</v>
      </c>
      <c r="O8040" t="s">
        <v>10889</v>
      </c>
      <c r="P8040" t="s">
        <v>10890</v>
      </c>
    </row>
    <row r="8041" spans="1:16" x14ac:dyDescent="0.35">
      <c r="A8041" t="s">
        <v>6907</v>
      </c>
      <c r="B8041" t="s">
        <v>8226</v>
      </c>
      <c r="C8041" t="s">
        <v>154</v>
      </c>
      <c r="D8041" t="s">
        <v>110</v>
      </c>
      <c r="E8041" t="s">
        <v>91</v>
      </c>
      <c r="F8041" t="b">
        <v>0</v>
      </c>
      <c r="G8041" t="s">
        <v>68</v>
      </c>
      <c r="H8041" s="1">
        <v>45820.835995370369</v>
      </c>
      <c r="I8041" t="b">
        <v>1</v>
      </c>
      <c r="J8041" t="b">
        <v>0</v>
      </c>
      <c r="K8041" t="s">
        <v>31</v>
      </c>
      <c r="L8041" t="s">
        <v>32</v>
      </c>
      <c r="N8041">
        <v>55</v>
      </c>
      <c r="O8041" t="s">
        <v>10891</v>
      </c>
      <c r="P8041" t="s">
        <v>10892</v>
      </c>
    </row>
    <row r="8042" spans="1:16" x14ac:dyDescent="0.35">
      <c r="A8042" t="s">
        <v>6907</v>
      </c>
      <c r="B8042" t="s">
        <v>10893</v>
      </c>
      <c r="C8042" t="s">
        <v>245</v>
      </c>
      <c r="D8042" t="s">
        <v>36</v>
      </c>
      <c r="E8042" t="s">
        <v>20</v>
      </c>
      <c r="F8042" t="b">
        <v>0</v>
      </c>
      <c r="G8042" t="s">
        <v>52</v>
      </c>
      <c r="H8042" s="1">
        <v>45820.876331018517</v>
      </c>
      <c r="I8042" t="b">
        <v>0</v>
      </c>
      <c r="J8042" t="b">
        <v>0</v>
      </c>
      <c r="K8042" t="s">
        <v>31</v>
      </c>
      <c r="L8042" t="s">
        <v>22</v>
      </c>
      <c r="M8042">
        <v>71000</v>
      </c>
      <c r="O8042" t="s">
        <v>246</v>
      </c>
      <c r="P8042" t="s">
        <v>10894</v>
      </c>
    </row>
    <row r="8043" spans="1:16" x14ac:dyDescent="0.35">
      <c r="A8043" t="s">
        <v>6907</v>
      </c>
      <c r="B8043" t="s">
        <v>7673</v>
      </c>
      <c r="C8043" t="s">
        <v>7348</v>
      </c>
      <c r="D8043" t="s">
        <v>36</v>
      </c>
      <c r="E8043" t="s">
        <v>20</v>
      </c>
      <c r="F8043" t="b">
        <v>0</v>
      </c>
      <c r="G8043" t="s">
        <v>52</v>
      </c>
      <c r="H8043" s="1">
        <v>45820.959537037037</v>
      </c>
      <c r="I8043" t="b">
        <v>0</v>
      </c>
      <c r="J8043" t="b">
        <v>1</v>
      </c>
      <c r="K8043" t="s">
        <v>31</v>
      </c>
      <c r="L8043" t="s">
        <v>22</v>
      </c>
      <c r="M8043">
        <v>122500</v>
      </c>
      <c r="O8043" t="s">
        <v>10895</v>
      </c>
      <c r="P8043" t="s">
        <v>10896</v>
      </c>
    </row>
    <row r="8044" spans="1:16" x14ac:dyDescent="0.35">
      <c r="A8044" t="s">
        <v>6907</v>
      </c>
      <c r="B8044" t="s">
        <v>10897</v>
      </c>
      <c r="C8044" t="s">
        <v>56</v>
      </c>
      <c r="D8044" t="s">
        <v>36</v>
      </c>
      <c r="E8044" t="s">
        <v>20</v>
      </c>
      <c r="F8044" t="b">
        <v>0</v>
      </c>
      <c r="G8044" t="s">
        <v>68</v>
      </c>
      <c r="H8044" s="1">
        <v>45821.002476851849</v>
      </c>
      <c r="I8044" t="b">
        <v>0</v>
      </c>
      <c r="J8044" t="b">
        <v>1</v>
      </c>
      <c r="K8044" t="s">
        <v>31</v>
      </c>
      <c r="L8044" t="s">
        <v>22</v>
      </c>
      <c r="M8044">
        <v>162500</v>
      </c>
      <c r="O8044" t="s">
        <v>10898</v>
      </c>
      <c r="P8044" t="s">
        <v>7925</v>
      </c>
    </row>
    <row r="8045" spans="1:16" x14ac:dyDescent="0.35">
      <c r="A8045" t="s">
        <v>6907</v>
      </c>
      <c r="B8045" t="s">
        <v>7505</v>
      </c>
      <c r="C8045" t="s">
        <v>1084</v>
      </c>
      <c r="D8045" t="s">
        <v>29</v>
      </c>
      <c r="E8045" t="s">
        <v>20</v>
      </c>
      <c r="F8045" t="b">
        <v>0</v>
      </c>
      <c r="G8045" t="s">
        <v>68</v>
      </c>
      <c r="H8045" s="1">
        <v>45821.252453703702</v>
      </c>
      <c r="I8045" t="b">
        <v>0</v>
      </c>
      <c r="J8045" t="b">
        <v>1</v>
      </c>
      <c r="K8045" t="s">
        <v>31</v>
      </c>
      <c r="L8045" t="s">
        <v>22</v>
      </c>
      <c r="M8045">
        <v>168500</v>
      </c>
      <c r="O8045" t="s">
        <v>9458</v>
      </c>
      <c r="P8045" t="s">
        <v>9459</v>
      </c>
    </row>
    <row r="8046" spans="1:16" x14ac:dyDescent="0.35">
      <c r="A8046" t="s">
        <v>6907</v>
      </c>
      <c r="B8046" t="s">
        <v>10899</v>
      </c>
      <c r="C8046" t="s">
        <v>10900</v>
      </c>
      <c r="D8046" t="s">
        <v>443</v>
      </c>
      <c r="E8046" t="s">
        <v>20</v>
      </c>
      <c r="F8046" t="b">
        <v>0</v>
      </c>
      <c r="G8046" t="s">
        <v>52</v>
      </c>
      <c r="H8046" s="1">
        <v>45821.29315972222</v>
      </c>
      <c r="I8046" t="b">
        <v>0</v>
      </c>
      <c r="J8046" t="b">
        <v>0</v>
      </c>
      <c r="K8046" t="s">
        <v>31</v>
      </c>
      <c r="L8046" t="s">
        <v>22</v>
      </c>
      <c r="M8046">
        <v>91732.5</v>
      </c>
      <c r="O8046" t="s">
        <v>10901</v>
      </c>
      <c r="P8046" t="s">
        <v>10902</v>
      </c>
    </row>
    <row r="8047" spans="1:16" x14ac:dyDescent="0.35">
      <c r="A8047" t="s">
        <v>6907</v>
      </c>
      <c r="B8047" t="s">
        <v>6907</v>
      </c>
      <c r="C8047" t="s">
        <v>10903</v>
      </c>
      <c r="D8047" t="s">
        <v>42</v>
      </c>
      <c r="E8047" t="s">
        <v>20</v>
      </c>
      <c r="F8047" t="b">
        <v>0</v>
      </c>
      <c r="G8047" t="s">
        <v>171</v>
      </c>
      <c r="H8047" s="1">
        <v>45821.349976851852</v>
      </c>
      <c r="I8047" t="b">
        <v>0</v>
      </c>
      <c r="J8047" t="b">
        <v>0</v>
      </c>
      <c r="K8047" t="s">
        <v>31</v>
      </c>
      <c r="L8047" t="s">
        <v>32</v>
      </c>
      <c r="N8047">
        <v>47.5</v>
      </c>
      <c r="O8047" t="s">
        <v>10904</v>
      </c>
      <c r="P8047" t="s">
        <v>7638</v>
      </c>
    </row>
    <row r="8048" spans="1:16" x14ac:dyDescent="0.35">
      <c r="A8048" t="s">
        <v>6907</v>
      </c>
      <c r="B8048" t="s">
        <v>7792</v>
      </c>
      <c r="C8048" t="s">
        <v>8182</v>
      </c>
      <c r="D8048" t="s">
        <v>36</v>
      </c>
      <c r="E8048" t="s">
        <v>20</v>
      </c>
      <c r="F8048" t="b">
        <v>0</v>
      </c>
      <c r="G8048" t="s">
        <v>52</v>
      </c>
      <c r="H8048" s="1">
        <v>45821.376597222217</v>
      </c>
      <c r="I8048" t="b">
        <v>0</v>
      </c>
      <c r="J8048" t="b">
        <v>0</v>
      </c>
      <c r="K8048" t="s">
        <v>31</v>
      </c>
      <c r="L8048" t="s">
        <v>22</v>
      </c>
      <c r="M8048">
        <v>200000</v>
      </c>
      <c r="O8048" t="s">
        <v>10905</v>
      </c>
      <c r="P8048" t="s">
        <v>340</v>
      </c>
    </row>
    <row r="8049" spans="1:16" x14ac:dyDescent="0.35">
      <c r="A8049" t="s">
        <v>6907</v>
      </c>
      <c r="B8049" t="s">
        <v>10906</v>
      </c>
      <c r="C8049" t="s">
        <v>105</v>
      </c>
      <c r="D8049" t="s">
        <v>249</v>
      </c>
      <c r="E8049" t="s">
        <v>20</v>
      </c>
      <c r="F8049" t="b">
        <v>0</v>
      </c>
      <c r="G8049" t="s">
        <v>105</v>
      </c>
      <c r="H8049" s="1">
        <v>45821.378668981481</v>
      </c>
      <c r="I8049" t="b">
        <v>0</v>
      </c>
      <c r="J8049" t="b">
        <v>0</v>
      </c>
      <c r="K8049" t="s">
        <v>105</v>
      </c>
      <c r="L8049" t="s">
        <v>22</v>
      </c>
      <c r="M8049">
        <v>56000</v>
      </c>
      <c r="O8049" t="s">
        <v>10907</v>
      </c>
      <c r="P8049" t="s">
        <v>10908</v>
      </c>
    </row>
    <row r="8050" spans="1:16" x14ac:dyDescent="0.35">
      <c r="A8050" t="s">
        <v>6907</v>
      </c>
      <c r="B8050" t="s">
        <v>6907</v>
      </c>
      <c r="C8050" t="s">
        <v>10909</v>
      </c>
      <c r="D8050" t="s">
        <v>4006</v>
      </c>
      <c r="E8050" t="s">
        <v>20</v>
      </c>
      <c r="F8050" t="b">
        <v>0</v>
      </c>
      <c r="G8050" t="s">
        <v>171</v>
      </c>
      <c r="H8050" s="1">
        <v>45821.391701388893</v>
      </c>
      <c r="I8050" t="b">
        <v>1</v>
      </c>
      <c r="J8050" t="b">
        <v>1</v>
      </c>
      <c r="K8050" t="s">
        <v>31</v>
      </c>
      <c r="L8050" t="s">
        <v>32</v>
      </c>
      <c r="N8050">
        <v>33.650001525878913</v>
      </c>
      <c r="O8050" t="s">
        <v>7043</v>
      </c>
      <c r="P8050" t="s">
        <v>7044</v>
      </c>
    </row>
    <row r="8051" spans="1:16" x14ac:dyDescent="0.35">
      <c r="A8051" t="s">
        <v>6907</v>
      </c>
      <c r="B8051" t="s">
        <v>10910</v>
      </c>
      <c r="C8051" t="s">
        <v>707</v>
      </c>
      <c r="D8051" t="s">
        <v>29</v>
      </c>
      <c r="E8051" t="s">
        <v>20</v>
      </c>
      <c r="F8051" t="b">
        <v>0</v>
      </c>
      <c r="G8051" t="s">
        <v>52</v>
      </c>
      <c r="H8051" s="1">
        <v>45821.459687499999</v>
      </c>
      <c r="I8051" t="b">
        <v>1</v>
      </c>
      <c r="J8051" t="b">
        <v>0</v>
      </c>
      <c r="K8051" t="s">
        <v>31</v>
      </c>
      <c r="L8051" t="s">
        <v>32</v>
      </c>
      <c r="N8051">
        <v>64</v>
      </c>
      <c r="O8051" t="s">
        <v>10911</v>
      </c>
      <c r="P8051" t="s">
        <v>10912</v>
      </c>
    </row>
    <row r="8052" spans="1:16" x14ac:dyDescent="0.35">
      <c r="A8052" t="s">
        <v>6907</v>
      </c>
      <c r="B8052" t="s">
        <v>10913</v>
      </c>
      <c r="C8052" t="s">
        <v>628</v>
      </c>
      <c r="D8052" t="s">
        <v>36</v>
      </c>
      <c r="E8052" t="s">
        <v>20</v>
      </c>
      <c r="F8052" t="b">
        <v>0</v>
      </c>
      <c r="G8052" t="s">
        <v>52</v>
      </c>
      <c r="H8052" s="1">
        <v>45821.459861111107</v>
      </c>
      <c r="I8052" t="b">
        <v>0</v>
      </c>
      <c r="J8052" t="b">
        <v>1</v>
      </c>
      <c r="K8052" t="s">
        <v>31</v>
      </c>
      <c r="L8052" t="s">
        <v>22</v>
      </c>
      <c r="M8052">
        <v>162500</v>
      </c>
      <c r="O8052" t="s">
        <v>53</v>
      </c>
      <c r="P8052" t="s">
        <v>10914</v>
      </c>
    </row>
    <row r="8053" spans="1:16" x14ac:dyDescent="0.35">
      <c r="A8053" t="s">
        <v>6907</v>
      </c>
      <c r="B8053" t="s">
        <v>8178</v>
      </c>
      <c r="C8053" t="s">
        <v>563</v>
      </c>
      <c r="D8053" t="s">
        <v>36</v>
      </c>
      <c r="E8053" t="s">
        <v>20</v>
      </c>
      <c r="F8053" t="b">
        <v>0</v>
      </c>
      <c r="G8053" t="s">
        <v>52</v>
      </c>
      <c r="H8053" s="1">
        <v>45821.501493055563</v>
      </c>
      <c r="I8053" t="b">
        <v>0</v>
      </c>
      <c r="J8053" t="b">
        <v>0</v>
      </c>
      <c r="K8053" t="s">
        <v>31</v>
      </c>
      <c r="L8053" t="s">
        <v>22</v>
      </c>
      <c r="M8053">
        <v>207500</v>
      </c>
      <c r="O8053" t="s">
        <v>209</v>
      </c>
      <c r="P8053" t="s">
        <v>8179</v>
      </c>
    </row>
    <row r="8054" spans="1:16" x14ac:dyDescent="0.35">
      <c r="A8054" t="s">
        <v>6907</v>
      </c>
      <c r="B8054" t="s">
        <v>10915</v>
      </c>
      <c r="C8054" t="s">
        <v>283</v>
      </c>
      <c r="D8054" t="s">
        <v>36</v>
      </c>
      <c r="E8054" t="s">
        <v>20</v>
      </c>
      <c r="F8054" t="b">
        <v>0</v>
      </c>
      <c r="G8054" t="s">
        <v>52</v>
      </c>
      <c r="H8054" s="1">
        <v>45821.543020833327</v>
      </c>
      <c r="I8054" t="b">
        <v>0</v>
      </c>
      <c r="J8054" t="b">
        <v>1</v>
      </c>
      <c r="K8054" t="s">
        <v>31</v>
      </c>
      <c r="L8054" t="s">
        <v>22</v>
      </c>
      <c r="M8054">
        <v>186273.5</v>
      </c>
      <c r="O8054" t="s">
        <v>9481</v>
      </c>
      <c r="P8054" t="s">
        <v>2887</v>
      </c>
    </row>
    <row r="8055" spans="1:16" x14ac:dyDescent="0.35">
      <c r="A8055" t="s">
        <v>6907</v>
      </c>
      <c r="B8055" t="s">
        <v>9548</v>
      </c>
      <c r="C8055" t="s">
        <v>537</v>
      </c>
      <c r="D8055" t="s">
        <v>29</v>
      </c>
      <c r="E8055" t="s">
        <v>20</v>
      </c>
      <c r="F8055" t="b">
        <v>0</v>
      </c>
      <c r="G8055" t="s">
        <v>171</v>
      </c>
      <c r="H8055" s="1">
        <v>45821.599814814806</v>
      </c>
      <c r="I8055" t="b">
        <v>0</v>
      </c>
      <c r="J8055" t="b">
        <v>1</v>
      </c>
      <c r="K8055" t="s">
        <v>31</v>
      </c>
      <c r="L8055" t="s">
        <v>22</v>
      </c>
      <c r="M8055">
        <v>90000</v>
      </c>
      <c r="O8055" t="s">
        <v>10916</v>
      </c>
      <c r="P8055" t="s">
        <v>10917</v>
      </c>
    </row>
    <row r="8056" spans="1:16" x14ac:dyDescent="0.35">
      <c r="A8056" t="s">
        <v>6907</v>
      </c>
      <c r="B8056" t="s">
        <v>10918</v>
      </c>
      <c r="C8056" t="s">
        <v>18</v>
      </c>
      <c r="D8056" t="s">
        <v>6984</v>
      </c>
      <c r="E8056" t="s">
        <v>91</v>
      </c>
      <c r="F8056" t="b">
        <v>1</v>
      </c>
      <c r="G8056" t="s">
        <v>47</v>
      </c>
      <c r="H8056" s="1">
        <v>45821.626793981479</v>
      </c>
      <c r="I8056" t="b">
        <v>1</v>
      </c>
      <c r="J8056" t="b">
        <v>0</v>
      </c>
      <c r="K8056" t="s">
        <v>31</v>
      </c>
      <c r="L8056" t="s">
        <v>32</v>
      </c>
      <c r="N8056">
        <v>87.5</v>
      </c>
      <c r="O8056" t="s">
        <v>6984</v>
      </c>
      <c r="P8056" t="s">
        <v>10919</v>
      </c>
    </row>
    <row r="8057" spans="1:16" x14ac:dyDescent="0.35">
      <c r="A8057" t="s">
        <v>6907</v>
      </c>
      <c r="B8057" t="s">
        <v>7955</v>
      </c>
      <c r="C8057" t="s">
        <v>201</v>
      </c>
      <c r="D8057" t="s">
        <v>36</v>
      </c>
      <c r="E8057" t="s">
        <v>20</v>
      </c>
      <c r="F8057" t="b">
        <v>0</v>
      </c>
      <c r="G8057" t="s">
        <v>52</v>
      </c>
      <c r="H8057" s="1">
        <v>45821.668344907397</v>
      </c>
      <c r="I8057" t="b">
        <v>1</v>
      </c>
      <c r="J8057" t="b">
        <v>0</v>
      </c>
      <c r="K8057" t="s">
        <v>31</v>
      </c>
      <c r="L8057" t="s">
        <v>22</v>
      </c>
      <c r="M8057">
        <v>210000</v>
      </c>
      <c r="O8057" t="s">
        <v>9214</v>
      </c>
      <c r="P8057" t="s">
        <v>10920</v>
      </c>
    </row>
    <row r="8058" spans="1:16" x14ac:dyDescent="0.35">
      <c r="A8058" t="s">
        <v>6907</v>
      </c>
      <c r="B8058" t="s">
        <v>7351</v>
      </c>
      <c r="C8058" t="s">
        <v>10921</v>
      </c>
      <c r="D8058" t="s">
        <v>115</v>
      </c>
      <c r="E8058" t="s">
        <v>20</v>
      </c>
      <c r="F8058" t="b">
        <v>0</v>
      </c>
      <c r="G8058" t="s">
        <v>105</v>
      </c>
      <c r="H8058" s="1">
        <v>45821.670717592591</v>
      </c>
      <c r="I8058" t="b">
        <v>0</v>
      </c>
      <c r="J8058" t="b">
        <v>0</v>
      </c>
      <c r="K8058" t="s">
        <v>105</v>
      </c>
      <c r="L8058" t="s">
        <v>22</v>
      </c>
      <c r="M8058">
        <v>110000</v>
      </c>
      <c r="O8058" t="s">
        <v>7513</v>
      </c>
    </row>
    <row r="8059" spans="1:16" x14ac:dyDescent="0.35">
      <c r="A8059" t="s">
        <v>6907</v>
      </c>
      <c r="B8059" t="s">
        <v>10922</v>
      </c>
      <c r="C8059" t="s">
        <v>2987</v>
      </c>
      <c r="D8059" t="s">
        <v>110</v>
      </c>
      <c r="E8059" t="s">
        <v>20</v>
      </c>
      <c r="F8059" t="b">
        <v>0</v>
      </c>
      <c r="G8059" t="s">
        <v>52</v>
      </c>
      <c r="H8059" s="1">
        <v>45821.709803240738</v>
      </c>
      <c r="I8059" t="b">
        <v>0</v>
      </c>
      <c r="J8059" t="b">
        <v>1</v>
      </c>
      <c r="K8059" t="s">
        <v>31</v>
      </c>
      <c r="L8059" t="s">
        <v>22</v>
      </c>
      <c r="M8059">
        <v>120000</v>
      </c>
      <c r="O8059" t="s">
        <v>10923</v>
      </c>
      <c r="P8059" t="s">
        <v>7109</v>
      </c>
    </row>
    <row r="8060" spans="1:16" x14ac:dyDescent="0.35">
      <c r="A8060" t="s">
        <v>6907</v>
      </c>
      <c r="B8060" t="s">
        <v>10924</v>
      </c>
      <c r="C8060" t="s">
        <v>8195</v>
      </c>
      <c r="D8060" t="s">
        <v>269</v>
      </c>
      <c r="E8060" t="s">
        <v>20</v>
      </c>
      <c r="F8060" t="b">
        <v>0</v>
      </c>
      <c r="G8060" t="s">
        <v>47</v>
      </c>
      <c r="H8060" s="1">
        <v>45821.710115740738</v>
      </c>
      <c r="I8060" t="b">
        <v>1</v>
      </c>
      <c r="J8060" t="b">
        <v>0</v>
      </c>
      <c r="K8060" t="s">
        <v>31</v>
      </c>
      <c r="L8060" t="s">
        <v>22</v>
      </c>
      <c r="M8060">
        <v>110000</v>
      </c>
      <c r="O8060" t="s">
        <v>497</v>
      </c>
      <c r="P8060" t="s">
        <v>10925</v>
      </c>
    </row>
    <row r="8061" spans="1:16" x14ac:dyDescent="0.35">
      <c r="A8061" t="s">
        <v>6907</v>
      </c>
      <c r="B8061" t="s">
        <v>10926</v>
      </c>
      <c r="C8061" t="s">
        <v>142</v>
      </c>
      <c r="D8061" t="s">
        <v>36</v>
      </c>
      <c r="E8061" t="s">
        <v>20</v>
      </c>
      <c r="F8061" t="b">
        <v>0</v>
      </c>
      <c r="G8061" t="s">
        <v>52</v>
      </c>
      <c r="H8061" s="1">
        <v>45821.793263888889</v>
      </c>
      <c r="I8061" t="b">
        <v>0</v>
      </c>
      <c r="J8061" t="b">
        <v>1</v>
      </c>
      <c r="K8061" t="s">
        <v>31</v>
      </c>
      <c r="L8061" t="s">
        <v>22</v>
      </c>
      <c r="M8061">
        <v>115000</v>
      </c>
      <c r="O8061" t="s">
        <v>10927</v>
      </c>
      <c r="P8061" t="s">
        <v>10928</v>
      </c>
    </row>
    <row r="8062" spans="1:16" x14ac:dyDescent="0.35">
      <c r="A8062" t="s">
        <v>6907</v>
      </c>
      <c r="B8062" t="s">
        <v>7197</v>
      </c>
      <c r="C8062" t="s">
        <v>1754</v>
      </c>
      <c r="D8062" t="s">
        <v>269</v>
      </c>
      <c r="E8062" t="s">
        <v>20</v>
      </c>
      <c r="F8062" t="b">
        <v>0</v>
      </c>
      <c r="G8062" t="s">
        <v>43</v>
      </c>
      <c r="H8062" s="1">
        <v>45821.793900462973</v>
      </c>
      <c r="I8062" t="b">
        <v>1</v>
      </c>
      <c r="J8062" t="b">
        <v>0</v>
      </c>
      <c r="K8062" t="s">
        <v>31</v>
      </c>
      <c r="L8062" t="s">
        <v>22</v>
      </c>
      <c r="M8062">
        <v>70000</v>
      </c>
      <c r="O8062" t="s">
        <v>7296</v>
      </c>
      <c r="P8062" t="s">
        <v>10929</v>
      </c>
    </row>
    <row r="8063" spans="1:16" x14ac:dyDescent="0.35">
      <c r="A8063" t="s">
        <v>6907</v>
      </c>
      <c r="B8063" t="s">
        <v>7197</v>
      </c>
      <c r="C8063" t="s">
        <v>10069</v>
      </c>
      <c r="D8063" t="s">
        <v>269</v>
      </c>
      <c r="E8063" t="s">
        <v>20</v>
      </c>
      <c r="F8063" t="b">
        <v>0</v>
      </c>
      <c r="G8063" t="s">
        <v>52</v>
      </c>
      <c r="H8063" s="1">
        <v>45821.834780092591</v>
      </c>
      <c r="I8063" t="b">
        <v>1</v>
      </c>
      <c r="J8063" t="b">
        <v>1</v>
      </c>
      <c r="K8063" t="s">
        <v>31</v>
      </c>
      <c r="L8063" t="s">
        <v>32</v>
      </c>
      <c r="N8063">
        <v>70</v>
      </c>
      <c r="O8063" t="s">
        <v>553</v>
      </c>
      <c r="P8063" t="s">
        <v>8814</v>
      </c>
    </row>
    <row r="8064" spans="1:16" x14ac:dyDescent="0.35">
      <c r="A8064" t="s">
        <v>6907</v>
      </c>
      <c r="B8064" t="s">
        <v>10930</v>
      </c>
      <c r="C8064" t="s">
        <v>549</v>
      </c>
      <c r="D8064" t="s">
        <v>110</v>
      </c>
      <c r="E8064" t="s">
        <v>20</v>
      </c>
      <c r="F8064" t="b">
        <v>0</v>
      </c>
      <c r="G8064" t="s">
        <v>47</v>
      </c>
      <c r="H8064" s="1">
        <v>45821.835069444453</v>
      </c>
      <c r="I8064" t="b">
        <v>0</v>
      </c>
      <c r="J8064" t="b">
        <v>1</v>
      </c>
      <c r="K8064" t="s">
        <v>31</v>
      </c>
      <c r="L8064" t="s">
        <v>22</v>
      </c>
      <c r="M8064">
        <v>138100</v>
      </c>
      <c r="O8064" t="s">
        <v>53</v>
      </c>
      <c r="P8064" t="s">
        <v>10931</v>
      </c>
    </row>
    <row r="8065" spans="1:16" x14ac:dyDescent="0.35">
      <c r="A8065" t="s">
        <v>6907</v>
      </c>
      <c r="B8065" t="s">
        <v>6907</v>
      </c>
      <c r="C8065" t="s">
        <v>10932</v>
      </c>
      <c r="D8065" t="s">
        <v>110</v>
      </c>
      <c r="E8065" t="s">
        <v>20</v>
      </c>
      <c r="F8065" t="b">
        <v>0</v>
      </c>
      <c r="G8065" t="s">
        <v>30</v>
      </c>
      <c r="H8065" s="1">
        <v>45821.836435185192</v>
      </c>
      <c r="I8065" t="b">
        <v>0</v>
      </c>
      <c r="J8065" t="b">
        <v>1</v>
      </c>
      <c r="K8065" t="s">
        <v>31</v>
      </c>
      <c r="L8065" t="s">
        <v>22</v>
      </c>
      <c r="M8065">
        <v>115000</v>
      </c>
      <c r="O8065" t="s">
        <v>10933</v>
      </c>
      <c r="P8065" t="s">
        <v>10934</v>
      </c>
    </row>
    <row r="8066" spans="1:16" x14ac:dyDescent="0.35">
      <c r="A8066" t="s">
        <v>6907</v>
      </c>
      <c r="B8066" t="s">
        <v>10935</v>
      </c>
      <c r="C8066" t="s">
        <v>51</v>
      </c>
      <c r="D8066" t="s">
        <v>36</v>
      </c>
      <c r="E8066" t="s">
        <v>91</v>
      </c>
      <c r="F8066" t="b">
        <v>0</v>
      </c>
      <c r="G8066" t="s">
        <v>43</v>
      </c>
      <c r="H8066" s="1">
        <v>45821.876134259262</v>
      </c>
      <c r="I8066" t="b">
        <v>0</v>
      </c>
      <c r="J8066" t="b">
        <v>0</v>
      </c>
      <c r="K8066" t="s">
        <v>31</v>
      </c>
      <c r="L8066" t="s">
        <v>32</v>
      </c>
      <c r="N8066">
        <v>65</v>
      </c>
      <c r="O8066" t="s">
        <v>10936</v>
      </c>
      <c r="P8066" t="s">
        <v>10937</v>
      </c>
    </row>
    <row r="8067" spans="1:16" x14ac:dyDescent="0.35">
      <c r="A8067" t="s">
        <v>6907</v>
      </c>
      <c r="B8067" t="s">
        <v>7062</v>
      </c>
      <c r="C8067" t="s">
        <v>8336</v>
      </c>
      <c r="D8067" t="s">
        <v>36</v>
      </c>
      <c r="E8067" t="s">
        <v>20</v>
      </c>
      <c r="F8067" t="b">
        <v>0</v>
      </c>
      <c r="G8067" t="s">
        <v>47</v>
      </c>
      <c r="H8067" s="1">
        <v>45821.876956018517</v>
      </c>
      <c r="I8067" t="b">
        <v>0</v>
      </c>
      <c r="J8067" t="b">
        <v>1</v>
      </c>
      <c r="K8067" t="s">
        <v>31</v>
      </c>
      <c r="L8067" t="s">
        <v>22</v>
      </c>
      <c r="M8067">
        <v>120000</v>
      </c>
      <c r="O8067" t="s">
        <v>10938</v>
      </c>
      <c r="P8067" t="s">
        <v>10939</v>
      </c>
    </row>
    <row r="8068" spans="1:16" x14ac:dyDescent="0.35">
      <c r="A8068" t="s">
        <v>6907</v>
      </c>
      <c r="B8068" t="s">
        <v>6907</v>
      </c>
      <c r="C8068" t="s">
        <v>10940</v>
      </c>
      <c r="D8068" t="s">
        <v>110</v>
      </c>
      <c r="E8068" t="s">
        <v>20</v>
      </c>
      <c r="F8068" t="b">
        <v>0</v>
      </c>
      <c r="G8068" t="s">
        <v>52</v>
      </c>
      <c r="H8068" s="1">
        <v>45821.918171296304</v>
      </c>
      <c r="I8068" t="b">
        <v>0</v>
      </c>
      <c r="J8068" t="b">
        <v>1</v>
      </c>
      <c r="K8068" t="s">
        <v>31</v>
      </c>
      <c r="L8068" t="s">
        <v>22</v>
      </c>
      <c r="M8068">
        <v>130000</v>
      </c>
      <c r="O8068" t="s">
        <v>10941</v>
      </c>
      <c r="P8068" t="s">
        <v>10942</v>
      </c>
    </row>
    <row r="8069" spans="1:16" x14ac:dyDescent="0.35">
      <c r="A8069" t="s">
        <v>6907</v>
      </c>
      <c r="B8069" t="s">
        <v>10943</v>
      </c>
      <c r="C8069" t="s">
        <v>146</v>
      </c>
      <c r="D8069" t="s">
        <v>36</v>
      </c>
      <c r="E8069" t="s">
        <v>91</v>
      </c>
      <c r="F8069" t="b">
        <v>0</v>
      </c>
      <c r="G8069" t="s">
        <v>52</v>
      </c>
      <c r="H8069" s="1">
        <v>45821.918217592603</v>
      </c>
      <c r="I8069" t="b">
        <v>0</v>
      </c>
      <c r="J8069" t="b">
        <v>0</v>
      </c>
      <c r="K8069" t="s">
        <v>31</v>
      </c>
      <c r="L8069" t="s">
        <v>32</v>
      </c>
      <c r="N8069">
        <v>88.019996643066406</v>
      </c>
      <c r="O8069" t="s">
        <v>2440</v>
      </c>
      <c r="P8069" t="s">
        <v>10944</v>
      </c>
    </row>
    <row r="8070" spans="1:16" x14ac:dyDescent="0.35">
      <c r="A8070" t="s">
        <v>6907</v>
      </c>
      <c r="B8070" t="s">
        <v>8369</v>
      </c>
      <c r="C8070" t="s">
        <v>142</v>
      </c>
      <c r="D8070" t="s">
        <v>36</v>
      </c>
      <c r="E8070" t="s">
        <v>20</v>
      </c>
      <c r="F8070" t="b">
        <v>0</v>
      </c>
      <c r="G8070" t="s">
        <v>52</v>
      </c>
      <c r="H8070" s="1">
        <v>45821.95994212963</v>
      </c>
      <c r="I8070" t="b">
        <v>0</v>
      </c>
      <c r="J8070" t="b">
        <v>1</v>
      </c>
      <c r="K8070" t="s">
        <v>31</v>
      </c>
      <c r="L8070" t="s">
        <v>22</v>
      </c>
      <c r="M8070">
        <v>77500</v>
      </c>
      <c r="O8070" t="s">
        <v>3494</v>
      </c>
      <c r="P8070" t="s">
        <v>10945</v>
      </c>
    </row>
    <row r="8071" spans="1:16" x14ac:dyDescent="0.35">
      <c r="A8071" t="s">
        <v>6907</v>
      </c>
      <c r="B8071" t="s">
        <v>10930</v>
      </c>
      <c r="C8071" t="s">
        <v>549</v>
      </c>
      <c r="D8071" t="s">
        <v>36</v>
      </c>
      <c r="E8071" t="s">
        <v>20</v>
      </c>
      <c r="F8071" t="b">
        <v>0</v>
      </c>
      <c r="G8071" t="s">
        <v>43</v>
      </c>
      <c r="H8071" s="1">
        <v>45821.960555555554</v>
      </c>
      <c r="I8071" t="b">
        <v>0</v>
      </c>
      <c r="J8071" t="b">
        <v>1</v>
      </c>
      <c r="K8071" t="s">
        <v>31</v>
      </c>
      <c r="L8071" t="s">
        <v>22</v>
      </c>
      <c r="M8071">
        <v>138100</v>
      </c>
      <c r="O8071" t="s">
        <v>53</v>
      </c>
      <c r="P8071" t="s">
        <v>10931</v>
      </c>
    </row>
    <row r="8072" spans="1:16" x14ac:dyDescent="0.35">
      <c r="A8072" t="s">
        <v>6907</v>
      </c>
      <c r="B8072" t="s">
        <v>10946</v>
      </c>
      <c r="C8072" t="s">
        <v>1228</v>
      </c>
      <c r="D8072" t="s">
        <v>17445</v>
      </c>
      <c r="E8072" t="s">
        <v>20</v>
      </c>
      <c r="F8072" t="b">
        <v>0</v>
      </c>
      <c r="G8072" t="s">
        <v>52</v>
      </c>
      <c r="H8072" s="1">
        <v>45822.001469907409</v>
      </c>
      <c r="I8072" t="b">
        <v>0</v>
      </c>
      <c r="J8072" t="b">
        <v>1</v>
      </c>
      <c r="K8072" t="s">
        <v>31</v>
      </c>
      <c r="L8072" t="s">
        <v>22</v>
      </c>
      <c r="M8072">
        <v>146000</v>
      </c>
      <c r="O8072" t="s">
        <v>10947</v>
      </c>
      <c r="P8072" t="s">
        <v>10948</v>
      </c>
    </row>
    <row r="8073" spans="1:16" x14ac:dyDescent="0.35">
      <c r="A8073" t="s">
        <v>6907</v>
      </c>
      <c r="B8073" t="s">
        <v>7197</v>
      </c>
      <c r="C8073" t="s">
        <v>10069</v>
      </c>
      <c r="D8073" t="s">
        <v>36</v>
      </c>
      <c r="E8073" t="s">
        <v>20</v>
      </c>
      <c r="F8073" t="b">
        <v>0</v>
      </c>
      <c r="G8073" t="s">
        <v>52</v>
      </c>
      <c r="H8073" s="1">
        <v>45822.001481481479</v>
      </c>
      <c r="I8073" t="b">
        <v>1</v>
      </c>
      <c r="J8073" t="b">
        <v>1</v>
      </c>
      <c r="K8073" t="s">
        <v>31</v>
      </c>
      <c r="L8073" t="s">
        <v>32</v>
      </c>
      <c r="N8073">
        <v>79.625</v>
      </c>
      <c r="O8073" t="s">
        <v>194</v>
      </c>
      <c r="P8073" t="s">
        <v>8814</v>
      </c>
    </row>
    <row r="8074" spans="1:16" x14ac:dyDescent="0.35">
      <c r="A8074" t="s">
        <v>6907</v>
      </c>
      <c r="B8074" t="s">
        <v>10949</v>
      </c>
      <c r="C8074" t="s">
        <v>132</v>
      </c>
      <c r="D8074" t="s">
        <v>443</v>
      </c>
      <c r="E8074" t="s">
        <v>20</v>
      </c>
      <c r="F8074" t="b">
        <v>0</v>
      </c>
      <c r="G8074" t="s">
        <v>52</v>
      </c>
      <c r="H8074" s="1">
        <v>45822.292870370373</v>
      </c>
      <c r="I8074" t="b">
        <v>0</v>
      </c>
      <c r="J8074" t="b">
        <v>0</v>
      </c>
      <c r="K8074" t="s">
        <v>31</v>
      </c>
      <c r="L8074" t="s">
        <v>22</v>
      </c>
      <c r="M8074">
        <v>110000</v>
      </c>
      <c r="O8074" t="s">
        <v>869</v>
      </c>
      <c r="P8074" t="s">
        <v>10950</v>
      </c>
    </row>
    <row r="8075" spans="1:16" x14ac:dyDescent="0.35">
      <c r="A8075" t="s">
        <v>6907</v>
      </c>
      <c r="B8075" t="s">
        <v>6907</v>
      </c>
      <c r="C8075" t="s">
        <v>10951</v>
      </c>
      <c r="D8075" t="s">
        <v>443</v>
      </c>
      <c r="E8075" t="s">
        <v>20</v>
      </c>
      <c r="F8075" t="b">
        <v>0</v>
      </c>
      <c r="G8075" t="s">
        <v>52</v>
      </c>
      <c r="H8075" s="1">
        <v>45822.292870370373</v>
      </c>
      <c r="I8075" t="b">
        <v>0</v>
      </c>
      <c r="J8075" t="b">
        <v>0</v>
      </c>
      <c r="K8075" t="s">
        <v>31</v>
      </c>
      <c r="L8075" t="s">
        <v>22</v>
      </c>
      <c r="M8075">
        <v>93600</v>
      </c>
      <c r="O8075" t="s">
        <v>2777</v>
      </c>
      <c r="P8075" t="s">
        <v>6502</v>
      </c>
    </row>
    <row r="8076" spans="1:16" x14ac:dyDescent="0.35">
      <c r="A8076" t="s">
        <v>6907</v>
      </c>
      <c r="B8076" t="s">
        <v>10915</v>
      </c>
      <c r="C8076" t="s">
        <v>283</v>
      </c>
      <c r="D8076" t="s">
        <v>443</v>
      </c>
      <c r="E8076" t="s">
        <v>20</v>
      </c>
      <c r="F8076" t="b">
        <v>0</v>
      </c>
      <c r="G8076" t="s">
        <v>52</v>
      </c>
      <c r="H8076" s="1">
        <v>45822.334143518521</v>
      </c>
      <c r="I8076" t="b">
        <v>0</v>
      </c>
      <c r="J8076" t="b">
        <v>1</v>
      </c>
      <c r="K8076" t="s">
        <v>31</v>
      </c>
      <c r="L8076" t="s">
        <v>22</v>
      </c>
      <c r="M8076">
        <v>186273.5</v>
      </c>
      <c r="O8076" t="s">
        <v>53</v>
      </c>
      <c r="P8076" t="s">
        <v>2887</v>
      </c>
    </row>
    <row r="8077" spans="1:16" x14ac:dyDescent="0.35">
      <c r="A8077" t="s">
        <v>6907</v>
      </c>
      <c r="B8077" t="s">
        <v>10952</v>
      </c>
      <c r="C8077" t="s">
        <v>31</v>
      </c>
      <c r="D8077" t="s">
        <v>249</v>
      </c>
      <c r="E8077" t="s">
        <v>20</v>
      </c>
      <c r="F8077" t="b">
        <v>0</v>
      </c>
      <c r="G8077" t="s">
        <v>171</v>
      </c>
      <c r="H8077" s="1">
        <v>45822.391215277778</v>
      </c>
      <c r="I8077" t="b">
        <v>0</v>
      </c>
      <c r="J8077" t="b">
        <v>0</v>
      </c>
      <c r="K8077" t="s">
        <v>31</v>
      </c>
      <c r="L8077" t="s">
        <v>22</v>
      </c>
      <c r="M8077">
        <v>110240</v>
      </c>
      <c r="O8077" t="s">
        <v>455</v>
      </c>
      <c r="P8077" t="s">
        <v>10953</v>
      </c>
    </row>
    <row r="8078" spans="1:16" x14ac:dyDescent="0.35">
      <c r="A8078" t="s">
        <v>6907</v>
      </c>
      <c r="B8078" t="s">
        <v>8047</v>
      </c>
      <c r="C8078" t="s">
        <v>6425</v>
      </c>
      <c r="D8078" t="s">
        <v>36</v>
      </c>
      <c r="E8078" t="s">
        <v>20</v>
      </c>
      <c r="F8078" t="b">
        <v>0</v>
      </c>
      <c r="G8078" t="s">
        <v>52</v>
      </c>
      <c r="H8078" s="1">
        <v>45822.501215277778</v>
      </c>
      <c r="I8078" t="b">
        <v>0</v>
      </c>
      <c r="J8078" t="b">
        <v>0</v>
      </c>
      <c r="K8078" t="s">
        <v>31</v>
      </c>
      <c r="L8078" t="s">
        <v>22</v>
      </c>
      <c r="M8078">
        <v>82850</v>
      </c>
      <c r="O8078" t="s">
        <v>209</v>
      </c>
      <c r="P8078" t="s">
        <v>8048</v>
      </c>
    </row>
    <row r="8079" spans="1:16" x14ac:dyDescent="0.35">
      <c r="A8079" t="s">
        <v>6907</v>
      </c>
      <c r="B8079" t="s">
        <v>8047</v>
      </c>
      <c r="C8079" t="s">
        <v>1718</v>
      </c>
      <c r="D8079" t="s">
        <v>36</v>
      </c>
      <c r="E8079" t="s">
        <v>20</v>
      </c>
      <c r="F8079" t="b">
        <v>0</v>
      </c>
      <c r="G8079" t="s">
        <v>47</v>
      </c>
      <c r="H8079" s="1">
        <v>45822.501400462963</v>
      </c>
      <c r="I8079" t="b">
        <v>0</v>
      </c>
      <c r="J8079" t="b">
        <v>0</v>
      </c>
      <c r="K8079" t="s">
        <v>31</v>
      </c>
      <c r="L8079" t="s">
        <v>22</v>
      </c>
      <c r="M8079">
        <v>82850</v>
      </c>
      <c r="O8079" t="s">
        <v>209</v>
      </c>
      <c r="P8079" t="s">
        <v>8048</v>
      </c>
    </row>
    <row r="8080" spans="1:16" x14ac:dyDescent="0.35">
      <c r="A8080" t="s">
        <v>6907</v>
      </c>
      <c r="B8080" t="s">
        <v>9480</v>
      </c>
      <c r="C8080" t="s">
        <v>56</v>
      </c>
      <c r="D8080" t="s">
        <v>36</v>
      </c>
      <c r="E8080" t="s">
        <v>20</v>
      </c>
      <c r="F8080" t="b">
        <v>0</v>
      </c>
      <c r="G8080" t="s">
        <v>52</v>
      </c>
      <c r="H8080" s="1">
        <v>45822.542928240742</v>
      </c>
      <c r="I8080" t="b">
        <v>0</v>
      </c>
      <c r="J8080" t="b">
        <v>1</v>
      </c>
      <c r="K8080" t="s">
        <v>31</v>
      </c>
      <c r="L8080" t="s">
        <v>22</v>
      </c>
      <c r="M8080">
        <v>138100</v>
      </c>
      <c r="O8080" t="s">
        <v>9481</v>
      </c>
      <c r="P8080" t="s">
        <v>9482</v>
      </c>
    </row>
    <row r="8081" spans="1:16" x14ac:dyDescent="0.35">
      <c r="A8081" t="s">
        <v>6907</v>
      </c>
      <c r="B8081" t="s">
        <v>10954</v>
      </c>
      <c r="C8081" t="s">
        <v>10955</v>
      </c>
      <c r="D8081" t="s">
        <v>29</v>
      </c>
      <c r="E8081" t="s">
        <v>20</v>
      </c>
      <c r="F8081" t="b">
        <v>0</v>
      </c>
      <c r="G8081" t="s">
        <v>52</v>
      </c>
      <c r="H8081" s="1">
        <v>45822.542962962973</v>
      </c>
      <c r="I8081" t="b">
        <v>0</v>
      </c>
      <c r="J8081" t="b">
        <v>0</v>
      </c>
      <c r="K8081" t="s">
        <v>31</v>
      </c>
      <c r="L8081" t="s">
        <v>22</v>
      </c>
      <c r="M8081">
        <v>131695.375</v>
      </c>
      <c r="O8081" t="s">
        <v>10956</v>
      </c>
      <c r="P8081" t="s">
        <v>4871</v>
      </c>
    </row>
    <row r="8082" spans="1:16" x14ac:dyDescent="0.35">
      <c r="A8082" t="s">
        <v>6907</v>
      </c>
      <c r="B8082" t="s">
        <v>7025</v>
      </c>
      <c r="C8082" t="s">
        <v>8287</v>
      </c>
      <c r="D8082" t="s">
        <v>3358</v>
      </c>
      <c r="E8082" t="s">
        <v>20</v>
      </c>
      <c r="F8082" t="b">
        <v>0</v>
      </c>
      <c r="G8082" t="s">
        <v>47</v>
      </c>
      <c r="H8082" s="1">
        <v>45822.584872685176</v>
      </c>
      <c r="I8082" t="b">
        <v>1</v>
      </c>
      <c r="J8082" t="b">
        <v>1</v>
      </c>
      <c r="K8082" t="s">
        <v>31</v>
      </c>
      <c r="L8082" t="s">
        <v>22</v>
      </c>
      <c r="M8082">
        <v>176938.65625</v>
      </c>
      <c r="O8082" t="s">
        <v>7485</v>
      </c>
      <c r="P8082" t="s">
        <v>9311</v>
      </c>
    </row>
    <row r="8083" spans="1:16" x14ac:dyDescent="0.35">
      <c r="A8083" t="s">
        <v>6907</v>
      </c>
      <c r="B8083" t="s">
        <v>10957</v>
      </c>
      <c r="C8083" t="s">
        <v>595</v>
      </c>
      <c r="D8083" t="s">
        <v>573</v>
      </c>
      <c r="E8083" t="s">
        <v>20</v>
      </c>
      <c r="F8083" t="b">
        <v>0</v>
      </c>
      <c r="G8083" t="s">
        <v>52</v>
      </c>
      <c r="H8083" s="1">
        <v>45822.667986111112</v>
      </c>
      <c r="I8083" t="b">
        <v>0</v>
      </c>
      <c r="J8083" t="b">
        <v>1</v>
      </c>
      <c r="K8083" t="s">
        <v>31</v>
      </c>
      <c r="L8083" t="s">
        <v>32</v>
      </c>
      <c r="N8083">
        <v>75</v>
      </c>
      <c r="O8083" t="s">
        <v>10154</v>
      </c>
      <c r="P8083" t="s">
        <v>10958</v>
      </c>
    </row>
    <row r="8084" spans="1:16" x14ac:dyDescent="0.35">
      <c r="A8084" t="s">
        <v>6907</v>
      </c>
      <c r="B8084" t="s">
        <v>8648</v>
      </c>
      <c r="C8084" t="s">
        <v>401</v>
      </c>
      <c r="D8084" t="s">
        <v>110</v>
      </c>
      <c r="E8084" t="s">
        <v>20</v>
      </c>
      <c r="F8084" t="b">
        <v>0</v>
      </c>
      <c r="G8084" t="s">
        <v>52</v>
      </c>
      <c r="H8084" s="1">
        <v>45822.917870370373</v>
      </c>
      <c r="I8084" t="b">
        <v>0</v>
      </c>
      <c r="J8084" t="b">
        <v>1</v>
      </c>
      <c r="K8084" t="s">
        <v>31</v>
      </c>
      <c r="L8084" t="s">
        <v>22</v>
      </c>
      <c r="M8084">
        <v>204500</v>
      </c>
      <c r="O8084" t="s">
        <v>8649</v>
      </c>
      <c r="P8084" t="s">
        <v>8650</v>
      </c>
    </row>
    <row r="8085" spans="1:16" x14ac:dyDescent="0.35">
      <c r="A8085" t="s">
        <v>6907</v>
      </c>
      <c r="B8085" t="s">
        <v>10959</v>
      </c>
      <c r="C8085" t="s">
        <v>18</v>
      </c>
      <c r="D8085" t="s">
        <v>962</v>
      </c>
      <c r="E8085" t="s">
        <v>20</v>
      </c>
      <c r="F8085" t="b">
        <v>1</v>
      </c>
      <c r="G8085" t="s">
        <v>47</v>
      </c>
      <c r="H8085" s="1">
        <v>45822.918113425927</v>
      </c>
      <c r="I8085" t="b">
        <v>1</v>
      </c>
      <c r="J8085" t="b">
        <v>1</v>
      </c>
      <c r="K8085" t="s">
        <v>31</v>
      </c>
      <c r="L8085" t="s">
        <v>22</v>
      </c>
      <c r="M8085">
        <v>150000</v>
      </c>
      <c r="O8085" t="s">
        <v>10960</v>
      </c>
      <c r="P8085" t="s">
        <v>10961</v>
      </c>
    </row>
    <row r="8086" spans="1:16" x14ac:dyDescent="0.35">
      <c r="A8086" t="s">
        <v>6907</v>
      </c>
      <c r="B8086" t="s">
        <v>7502</v>
      </c>
      <c r="C8086" t="s">
        <v>3587</v>
      </c>
      <c r="D8086" t="s">
        <v>17445</v>
      </c>
      <c r="E8086" t="s">
        <v>20</v>
      </c>
      <c r="F8086" t="b">
        <v>0</v>
      </c>
      <c r="G8086" t="s">
        <v>52</v>
      </c>
      <c r="H8086" s="1">
        <v>45823.001261574071</v>
      </c>
      <c r="I8086" t="b">
        <v>0</v>
      </c>
      <c r="J8086" t="b">
        <v>1</v>
      </c>
      <c r="K8086" t="s">
        <v>31</v>
      </c>
      <c r="L8086" t="s">
        <v>22</v>
      </c>
      <c r="M8086">
        <v>113113.296875</v>
      </c>
      <c r="O8086" t="s">
        <v>9595</v>
      </c>
      <c r="P8086" t="s">
        <v>10962</v>
      </c>
    </row>
    <row r="8087" spans="1:16" x14ac:dyDescent="0.35">
      <c r="A8087" t="s">
        <v>6907</v>
      </c>
      <c r="B8087" t="s">
        <v>10963</v>
      </c>
      <c r="C8087" t="s">
        <v>5863</v>
      </c>
      <c r="D8087" t="s">
        <v>17445</v>
      </c>
      <c r="E8087" t="s">
        <v>20</v>
      </c>
      <c r="F8087" t="b">
        <v>0</v>
      </c>
      <c r="G8087" t="s">
        <v>30</v>
      </c>
      <c r="H8087" s="1">
        <v>45823.002337962957</v>
      </c>
      <c r="I8087" t="b">
        <v>0</v>
      </c>
      <c r="J8087" t="b">
        <v>1</v>
      </c>
      <c r="K8087" t="s">
        <v>31</v>
      </c>
      <c r="L8087" t="s">
        <v>22</v>
      </c>
      <c r="M8087">
        <v>202500</v>
      </c>
      <c r="O8087" t="s">
        <v>6331</v>
      </c>
      <c r="P8087" t="s">
        <v>10964</v>
      </c>
    </row>
    <row r="8088" spans="1:16" x14ac:dyDescent="0.35">
      <c r="A8088" t="s">
        <v>6907</v>
      </c>
      <c r="B8088" t="s">
        <v>7550</v>
      </c>
      <c r="C8088" t="s">
        <v>1274</v>
      </c>
      <c r="D8088" t="s">
        <v>443</v>
      </c>
      <c r="E8088" t="s">
        <v>20</v>
      </c>
      <c r="F8088" t="b">
        <v>0</v>
      </c>
      <c r="G8088" t="s">
        <v>47</v>
      </c>
      <c r="H8088" s="1">
        <v>45823.251655092587</v>
      </c>
      <c r="I8088" t="b">
        <v>1</v>
      </c>
      <c r="J8088" t="b">
        <v>0</v>
      </c>
      <c r="K8088" t="s">
        <v>31</v>
      </c>
      <c r="L8088" t="s">
        <v>22</v>
      </c>
      <c r="M8088">
        <v>155000</v>
      </c>
      <c r="O8088" t="s">
        <v>10965</v>
      </c>
      <c r="P8088" t="s">
        <v>10966</v>
      </c>
    </row>
    <row r="8089" spans="1:16" x14ac:dyDescent="0.35">
      <c r="A8089" t="s">
        <v>6907</v>
      </c>
      <c r="B8089" t="s">
        <v>10967</v>
      </c>
      <c r="C8089" t="s">
        <v>4479</v>
      </c>
      <c r="D8089" t="s">
        <v>36</v>
      </c>
      <c r="E8089" t="s">
        <v>91</v>
      </c>
      <c r="F8089" t="b">
        <v>0</v>
      </c>
      <c r="G8089" t="s">
        <v>43</v>
      </c>
      <c r="H8089" s="1">
        <v>45823.25204861111</v>
      </c>
      <c r="I8089" t="b">
        <v>0</v>
      </c>
      <c r="J8089" t="b">
        <v>0</v>
      </c>
      <c r="K8089" t="s">
        <v>31</v>
      </c>
      <c r="L8089" t="s">
        <v>22</v>
      </c>
      <c r="M8089">
        <v>125000</v>
      </c>
      <c r="O8089" t="s">
        <v>194</v>
      </c>
    </row>
    <row r="8090" spans="1:16" x14ac:dyDescent="0.35">
      <c r="A8090" t="s">
        <v>6907</v>
      </c>
      <c r="B8090" t="s">
        <v>10818</v>
      </c>
      <c r="C8090" t="s">
        <v>193</v>
      </c>
      <c r="D8090" t="s">
        <v>443</v>
      </c>
      <c r="E8090" t="s">
        <v>20</v>
      </c>
      <c r="F8090" t="b">
        <v>0</v>
      </c>
      <c r="G8090" t="s">
        <v>52</v>
      </c>
      <c r="H8090" s="1">
        <v>45823.334594907406</v>
      </c>
      <c r="I8090" t="b">
        <v>0</v>
      </c>
      <c r="J8090" t="b">
        <v>1</v>
      </c>
      <c r="K8090" t="s">
        <v>31</v>
      </c>
      <c r="L8090" t="s">
        <v>22</v>
      </c>
      <c r="M8090">
        <v>254076</v>
      </c>
      <c r="O8090" t="s">
        <v>6160</v>
      </c>
      <c r="P8090" t="s">
        <v>10819</v>
      </c>
    </row>
    <row r="8091" spans="1:16" x14ac:dyDescent="0.35">
      <c r="A8091" t="s">
        <v>6907</v>
      </c>
      <c r="B8091" t="s">
        <v>10968</v>
      </c>
      <c r="C8091" t="s">
        <v>7959</v>
      </c>
      <c r="D8091" t="s">
        <v>115</v>
      </c>
      <c r="F8091" t="b">
        <v>0</v>
      </c>
      <c r="G8091" t="s">
        <v>948</v>
      </c>
      <c r="H8091" s="1">
        <v>45823.381597222222</v>
      </c>
      <c r="I8091" t="b">
        <v>0</v>
      </c>
      <c r="J8091" t="b">
        <v>0</v>
      </c>
      <c r="K8091" t="s">
        <v>948</v>
      </c>
      <c r="L8091" t="s">
        <v>22</v>
      </c>
      <c r="M8091">
        <v>50000</v>
      </c>
      <c r="O8091" t="s">
        <v>10969</v>
      </c>
      <c r="P8091" t="s">
        <v>164</v>
      </c>
    </row>
    <row r="8092" spans="1:16" x14ac:dyDescent="0.35">
      <c r="A8092" t="s">
        <v>6907</v>
      </c>
      <c r="B8092" t="s">
        <v>10970</v>
      </c>
      <c r="C8092" t="s">
        <v>154</v>
      </c>
      <c r="D8092" t="s">
        <v>36</v>
      </c>
      <c r="E8092" t="s">
        <v>20</v>
      </c>
      <c r="F8092" t="b">
        <v>0</v>
      </c>
      <c r="G8092" t="s">
        <v>43</v>
      </c>
      <c r="H8092" s="1">
        <v>45823.418946759259</v>
      </c>
      <c r="I8092" t="b">
        <v>0</v>
      </c>
      <c r="J8092" t="b">
        <v>1</v>
      </c>
      <c r="K8092" t="s">
        <v>31</v>
      </c>
      <c r="L8092" t="s">
        <v>22</v>
      </c>
      <c r="M8092">
        <v>204000</v>
      </c>
      <c r="O8092" t="s">
        <v>9269</v>
      </c>
      <c r="P8092" t="s">
        <v>10971</v>
      </c>
    </row>
    <row r="8093" spans="1:16" x14ac:dyDescent="0.35">
      <c r="A8093" t="s">
        <v>6907</v>
      </c>
      <c r="B8093" t="s">
        <v>10190</v>
      </c>
      <c r="C8093" t="s">
        <v>491</v>
      </c>
      <c r="D8093" t="s">
        <v>36</v>
      </c>
      <c r="E8093" t="s">
        <v>20</v>
      </c>
      <c r="F8093" t="b">
        <v>0</v>
      </c>
      <c r="G8093" t="s">
        <v>52</v>
      </c>
      <c r="H8093" s="1">
        <v>45823.500057870369</v>
      </c>
      <c r="I8093" t="b">
        <v>0</v>
      </c>
      <c r="J8093" t="b">
        <v>1</v>
      </c>
      <c r="K8093" t="s">
        <v>31</v>
      </c>
      <c r="L8093" t="s">
        <v>22</v>
      </c>
      <c r="M8093">
        <v>230495</v>
      </c>
      <c r="O8093" t="s">
        <v>209</v>
      </c>
      <c r="P8093" t="s">
        <v>811</v>
      </c>
    </row>
    <row r="8094" spans="1:16" x14ac:dyDescent="0.35">
      <c r="A8094" t="s">
        <v>6907</v>
      </c>
      <c r="B8094" t="s">
        <v>10190</v>
      </c>
      <c r="C8094" t="s">
        <v>879</v>
      </c>
      <c r="D8094" t="s">
        <v>36</v>
      </c>
      <c r="E8094" t="s">
        <v>20</v>
      </c>
      <c r="F8094" t="b">
        <v>0</v>
      </c>
      <c r="G8094" t="s">
        <v>68</v>
      </c>
      <c r="H8094" s="1">
        <v>45823.500613425917</v>
      </c>
      <c r="I8094" t="b">
        <v>0</v>
      </c>
      <c r="J8094" t="b">
        <v>1</v>
      </c>
      <c r="K8094" t="s">
        <v>31</v>
      </c>
      <c r="L8094" t="s">
        <v>22</v>
      </c>
      <c r="M8094">
        <v>228060</v>
      </c>
      <c r="O8094" t="s">
        <v>209</v>
      </c>
      <c r="P8094" t="s">
        <v>340</v>
      </c>
    </row>
    <row r="8095" spans="1:16" x14ac:dyDescent="0.35">
      <c r="A8095" t="s">
        <v>6907</v>
      </c>
      <c r="B8095" t="s">
        <v>8051</v>
      </c>
      <c r="C8095" t="s">
        <v>865</v>
      </c>
      <c r="D8095" t="s">
        <v>36</v>
      </c>
      <c r="E8095" t="s">
        <v>20</v>
      </c>
      <c r="F8095" t="b">
        <v>0</v>
      </c>
      <c r="G8095" t="s">
        <v>52</v>
      </c>
      <c r="H8095" s="1">
        <v>45823.501261574071</v>
      </c>
      <c r="I8095" t="b">
        <v>0</v>
      </c>
      <c r="J8095" t="b">
        <v>1</v>
      </c>
      <c r="K8095" t="s">
        <v>31</v>
      </c>
      <c r="L8095" t="s">
        <v>22</v>
      </c>
      <c r="M8095">
        <v>122087</v>
      </c>
      <c r="O8095" t="s">
        <v>209</v>
      </c>
      <c r="P8095" t="s">
        <v>8052</v>
      </c>
    </row>
    <row r="8096" spans="1:16" x14ac:dyDescent="0.35">
      <c r="A8096" t="s">
        <v>6907</v>
      </c>
      <c r="B8096" t="s">
        <v>8047</v>
      </c>
      <c r="C8096" t="s">
        <v>6146</v>
      </c>
      <c r="D8096" t="s">
        <v>36</v>
      </c>
      <c r="E8096" t="s">
        <v>20</v>
      </c>
      <c r="F8096" t="b">
        <v>0</v>
      </c>
      <c r="G8096" t="s">
        <v>52</v>
      </c>
      <c r="H8096" s="1">
        <v>45823.501342592594</v>
      </c>
      <c r="I8096" t="b">
        <v>0</v>
      </c>
      <c r="J8096" t="b">
        <v>0</v>
      </c>
      <c r="K8096" t="s">
        <v>31</v>
      </c>
      <c r="L8096" t="s">
        <v>22</v>
      </c>
      <c r="M8096">
        <v>82850</v>
      </c>
      <c r="O8096" t="s">
        <v>209</v>
      </c>
      <c r="P8096" t="s">
        <v>8048</v>
      </c>
    </row>
    <row r="8097" spans="1:16" x14ac:dyDescent="0.35">
      <c r="A8097" t="s">
        <v>6907</v>
      </c>
      <c r="B8097" t="s">
        <v>6907</v>
      </c>
      <c r="C8097" t="s">
        <v>8870</v>
      </c>
      <c r="D8097" t="s">
        <v>36</v>
      </c>
      <c r="E8097" t="s">
        <v>20</v>
      </c>
      <c r="F8097" t="b">
        <v>0</v>
      </c>
      <c r="G8097" t="s">
        <v>52</v>
      </c>
      <c r="H8097" s="1">
        <v>45823.501377314817</v>
      </c>
      <c r="I8097" t="b">
        <v>0</v>
      </c>
      <c r="J8097" t="b">
        <v>1</v>
      </c>
      <c r="K8097" t="s">
        <v>31</v>
      </c>
      <c r="L8097" t="s">
        <v>22</v>
      </c>
      <c r="M8097">
        <v>187153</v>
      </c>
      <c r="O8097" t="s">
        <v>209</v>
      </c>
      <c r="P8097" t="s">
        <v>8622</v>
      </c>
    </row>
    <row r="8098" spans="1:16" x14ac:dyDescent="0.35">
      <c r="A8098" t="s">
        <v>6907</v>
      </c>
      <c r="B8098" t="s">
        <v>8616</v>
      </c>
      <c r="C8098" t="s">
        <v>1610</v>
      </c>
      <c r="D8098" t="s">
        <v>36</v>
      </c>
      <c r="E8098" t="s">
        <v>20</v>
      </c>
      <c r="F8098" t="b">
        <v>0</v>
      </c>
      <c r="G8098" t="s">
        <v>52</v>
      </c>
      <c r="H8098" s="1">
        <v>45823.501377314817</v>
      </c>
      <c r="I8098" t="b">
        <v>0</v>
      </c>
      <c r="J8098" t="b">
        <v>1</v>
      </c>
      <c r="K8098" t="s">
        <v>31</v>
      </c>
      <c r="L8098" t="s">
        <v>22</v>
      </c>
      <c r="M8098">
        <v>122900</v>
      </c>
      <c r="O8098" t="s">
        <v>209</v>
      </c>
      <c r="P8098" t="s">
        <v>8617</v>
      </c>
    </row>
    <row r="8099" spans="1:16" x14ac:dyDescent="0.35">
      <c r="A8099" t="s">
        <v>6907</v>
      </c>
      <c r="B8099" t="s">
        <v>8369</v>
      </c>
      <c r="C8099" t="s">
        <v>320</v>
      </c>
      <c r="D8099" t="s">
        <v>36</v>
      </c>
      <c r="E8099" t="s">
        <v>20</v>
      </c>
      <c r="F8099" t="b">
        <v>0</v>
      </c>
      <c r="G8099" t="s">
        <v>47</v>
      </c>
      <c r="H8099" s="1">
        <v>45823.501793981479</v>
      </c>
      <c r="I8099" t="b">
        <v>0</v>
      </c>
      <c r="J8099" t="b">
        <v>0</v>
      </c>
      <c r="K8099" t="s">
        <v>31</v>
      </c>
      <c r="L8099" t="s">
        <v>22</v>
      </c>
      <c r="M8099">
        <v>137500</v>
      </c>
      <c r="O8099" t="s">
        <v>209</v>
      </c>
      <c r="P8099" t="s">
        <v>10972</v>
      </c>
    </row>
    <row r="8100" spans="1:16" x14ac:dyDescent="0.35">
      <c r="A8100" t="s">
        <v>6907</v>
      </c>
      <c r="B8100" t="s">
        <v>10190</v>
      </c>
      <c r="C8100" t="s">
        <v>715</v>
      </c>
      <c r="D8100" t="s">
        <v>36</v>
      </c>
      <c r="E8100" t="s">
        <v>20</v>
      </c>
      <c r="F8100" t="b">
        <v>0</v>
      </c>
      <c r="G8100" t="s">
        <v>171</v>
      </c>
      <c r="H8100" s="1">
        <v>45823.519270833327</v>
      </c>
      <c r="I8100" t="b">
        <v>0</v>
      </c>
      <c r="J8100" t="b">
        <v>1</v>
      </c>
      <c r="K8100" t="s">
        <v>31</v>
      </c>
      <c r="L8100" t="s">
        <v>22</v>
      </c>
      <c r="M8100">
        <v>230495</v>
      </c>
      <c r="O8100" t="s">
        <v>209</v>
      </c>
      <c r="P8100" t="s">
        <v>811</v>
      </c>
    </row>
    <row r="8101" spans="1:16" x14ac:dyDescent="0.35">
      <c r="A8101" t="s">
        <v>6907</v>
      </c>
      <c r="B8101" t="s">
        <v>10973</v>
      </c>
      <c r="C8101" t="s">
        <v>1726</v>
      </c>
      <c r="D8101" t="s">
        <v>17453</v>
      </c>
      <c r="E8101" t="s">
        <v>20</v>
      </c>
      <c r="F8101" t="b">
        <v>0</v>
      </c>
      <c r="G8101" t="s">
        <v>1727</v>
      </c>
      <c r="H8101" s="1">
        <v>45823.554618055547</v>
      </c>
      <c r="I8101" t="b">
        <v>0</v>
      </c>
      <c r="J8101" t="b">
        <v>0</v>
      </c>
      <c r="K8101" t="s">
        <v>1727</v>
      </c>
      <c r="L8101" t="s">
        <v>22</v>
      </c>
      <c r="M8101">
        <v>148500</v>
      </c>
      <c r="O8101" t="s">
        <v>53</v>
      </c>
    </row>
    <row r="8102" spans="1:16" x14ac:dyDescent="0.35">
      <c r="A8102" t="s">
        <v>6907</v>
      </c>
      <c r="B8102" t="s">
        <v>10974</v>
      </c>
      <c r="C8102" t="s">
        <v>10975</v>
      </c>
      <c r="D8102" t="s">
        <v>36</v>
      </c>
      <c r="E8102" t="s">
        <v>20</v>
      </c>
      <c r="F8102" t="b">
        <v>0</v>
      </c>
      <c r="G8102" t="s">
        <v>52</v>
      </c>
      <c r="H8102" s="1">
        <v>45823.709780092591</v>
      </c>
      <c r="I8102" t="b">
        <v>0</v>
      </c>
      <c r="J8102" t="b">
        <v>0</v>
      </c>
      <c r="K8102" t="s">
        <v>31</v>
      </c>
      <c r="L8102" t="s">
        <v>22</v>
      </c>
      <c r="M8102">
        <v>162500</v>
      </c>
      <c r="O8102" t="s">
        <v>159</v>
      </c>
      <c r="P8102" t="s">
        <v>10976</v>
      </c>
    </row>
    <row r="8103" spans="1:16" x14ac:dyDescent="0.35">
      <c r="A8103" t="s">
        <v>6907</v>
      </c>
      <c r="B8103" t="s">
        <v>10977</v>
      </c>
      <c r="C8103" t="s">
        <v>18</v>
      </c>
      <c r="D8103" t="s">
        <v>6984</v>
      </c>
      <c r="E8103" t="s">
        <v>91</v>
      </c>
      <c r="F8103" t="b">
        <v>1</v>
      </c>
      <c r="G8103" t="s">
        <v>52</v>
      </c>
      <c r="H8103" s="1">
        <v>45823.876215277778</v>
      </c>
      <c r="I8103" t="b">
        <v>1</v>
      </c>
      <c r="J8103" t="b">
        <v>0</v>
      </c>
      <c r="K8103" t="s">
        <v>31</v>
      </c>
      <c r="L8103" t="s">
        <v>32</v>
      </c>
      <c r="N8103">
        <v>55</v>
      </c>
      <c r="O8103" t="s">
        <v>6984</v>
      </c>
      <c r="P8103" t="s">
        <v>897</v>
      </c>
    </row>
    <row r="8104" spans="1:16" x14ac:dyDescent="0.35">
      <c r="A8104" t="s">
        <v>6907</v>
      </c>
      <c r="B8104" t="s">
        <v>10978</v>
      </c>
      <c r="C8104" t="s">
        <v>154</v>
      </c>
      <c r="D8104" t="s">
        <v>4006</v>
      </c>
      <c r="E8104" t="s">
        <v>204</v>
      </c>
      <c r="F8104" t="b">
        <v>0</v>
      </c>
      <c r="G8104" t="s">
        <v>47</v>
      </c>
      <c r="H8104" s="1">
        <v>45823.918414351851</v>
      </c>
      <c r="I8104" t="b">
        <v>0</v>
      </c>
      <c r="J8104" t="b">
        <v>0</v>
      </c>
      <c r="K8104" t="s">
        <v>31</v>
      </c>
      <c r="L8104" t="s">
        <v>32</v>
      </c>
      <c r="N8104">
        <v>19</v>
      </c>
      <c r="O8104" t="s">
        <v>10979</v>
      </c>
      <c r="P8104" t="s">
        <v>10980</v>
      </c>
    </row>
    <row r="8105" spans="1:16" x14ac:dyDescent="0.35">
      <c r="A8105" t="s">
        <v>6907</v>
      </c>
      <c r="B8105" t="s">
        <v>10066</v>
      </c>
      <c r="C8105" t="s">
        <v>18</v>
      </c>
      <c r="D8105" t="s">
        <v>17445</v>
      </c>
      <c r="E8105" t="s">
        <v>20</v>
      </c>
      <c r="F8105" t="b">
        <v>1</v>
      </c>
      <c r="G8105" t="s">
        <v>52</v>
      </c>
      <c r="H8105" s="1">
        <v>45824.001342592594</v>
      </c>
      <c r="I8105" t="b">
        <v>0</v>
      </c>
      <c r="J8105" t="b">
        <v>1</v>
      </c>
      <c r="K8105" t="s">
        <v>31</v>
      </c>
      <c r="L8105" t="s">
        <v>22</v>
      </c>
      <c r="M8105">
        <v>101925</v>
      </c>
      <c r="O8105" t="s">
        <v>10067</v>
      </c>
      <c r="P8105" t="s">
        <v>10068</v>
      </c>
    </row>
    <row r="8106" spans="1:16" x14ac:dyDescent="0.35">
      <c r="A8106" t="s">
        <v>6907</v>
      </c>
      <c r="B8106" t="s">
        <v>10981</v>
      </c>
      <c r="C8106" t="s">
        <v>132</v>
      </c>
      <c r="D8106" t="s">
        <v>17445</v>
      </c>
      <c r="E8106" t="s">
        <v>20</v>
      </c>
      <c r="F8106" t="b">
        <v>0</v>
      </c>
      <c r="G8106" t="s">
        <v>52</v>
      </c>
      <c r="H8106" s="1">
        <v>45824.00136574074</v>
      </c>
      <c r="I8106" t="b">
        <v>0</v>
      </c>
      <c r="J8106" t="b">
        <v>1</v>
      </c>
      <c r="K8106" t="s">
        <v>31</v>
      </c>
      <c r="L8106" t="s">
        <v>22</v>
      </c>
      <c r="M8106">
        <v>138850</v>
      </c>
      <c r="O8106" t="s">
        <v>426</v>
      </c>
      <c r="P8106" t="s">
        <v>10982</v>
      </c>
    </row>
    <row r="8107" spans="1:16" x14ac:dyDescent="0.35">
      <c r="A8107" t="s">
        <v>6907</v>
      </c>
      <c r="B8107" t="s">
        <v>10983</v>
      </c>
      <c r="C8107" t="s">
        <v>5863</v>
      </c>
      <c r="D8107" t="s">
        <v>17445</v>
      </c>
      <c r="E8107" t="s">
        <v>20</v>
      </c>
      <c r="F8107" t="b">
        <v>0</v>
      </c>
      <c r="G8107" t="s">
        <v>47</v>
      </c>
      <c r="H8107" s="1">
        <v>45824.001770833333</v>
      </c>
      <c r="I8107" t="b">
        <v>1</v>
      </c>
      <c r="J8107" t="b">
        <v>1</v>
      </c>
      <c r="K8107" t="s">
        <v>31</v>
      </c>
      <c r="L8107" t="s">
        <v>22</v>
      </c>
      <c r="M8107">
        <v>175000</v>
      </c>
      <c r="O8107" t="s">
        <v>6331</v>
      </c>
      <c r="P8107" t="s">
        <v>10984</v>
      </c>
    </row>
    <row r="8108" spans="1:16" x14ac:dyDescent="0.35">
      <c r="A8108" t="s">
        <v>6907</v>
      </c>
      <c r="B8108" t="s">
        <v>10963</v>
      </c>
      <c r="C8108" t="s">
        <v>10985</v>
      </c>
      <c r="D8108" t="s">
        <v>249</v>
      </c>
      <c r="E8108" t="s">
        <v>20</v>
      </c>
      <c r="F8108" t="b">
        <v>0</v>
      </c>
      <c r="G8108" t="s">
        <v>52</v>
      </c>
      <c r="H8108" s="1">
        <v>45824.251168981478</v>
      </c>
      <c r="I8108" t="b">
        <v>0</v>
      </c>
      <c r="J8108" t="b">
        <v>1</v>
      </c>
      <c r="K8108" t="s">
        <v>31</v>
      </c>
      <c r="L8108" t="s">
        <v>22</v>
      </c>
      <c r="M8108">
        <v>202500</v>
      </c>
      <c r="O8108" t="s">
        <v>6331</v>
      </c>
      <c r="P8108" t="s">
        <v>10964</v>
      </c>
    </row>
    <row r="8109" spans="1:16" x14ac:dyDescent="0.35">
      <c r="A8109" t="s">
        <v>6907</v>
      </c>
      <c r="B8109" t="s">
        <v>10986</v>
      </c>
      <c r="C8109" t="s">
        <v>1768</v>
      </c>
      <c r="D8109" t="s">
        <v>249</v>
      </c>
      <c r="E8109" t="s">
        <v>20</v>
      </c>
      <c r="F8109" t="b">
        <v>0</v>
      </c>
      <c r="G8109" t="s">
        <v>1768</v>
      </c>
      <c r="H8109" s="1">
        <v>45824.261342592603</v>
      </c>
      <c r="I8109" t="b">
        <v>0</v>
      </c>
      <c r="J8109" t="b">
        <v>0</v>
      </c>
      <c r="K8109" t="s">
        <v>1768</v>
      </c>
      <c r="L8109" t="s">
        <v>22</v>
      </c>
      <c r="M8109">
        <v>90999.5</v>
      </c>
      <c r="O8109" t="s">
        <v>10987</v>
      </c>
      <c r="P8109" t="s">
        <v>10988</v>
      </c>
    </row>
    <row r="8110" spans="1:16" x14ac:dyDescent="0.35">
      <c r="A8110" t="s">
        <v>6907</v>
      </c>
      <c r="B8110" t="s">
        <v>8615</v>
      </c>
      <c r="C8110" t="s">
        <v>533</v>
      </c>
      <c r="D8110" t="s">
        <v>3130</v>
      </c>
      <c r="E8110" t="s">
        <v>20</v>
      </c>
      <c r="F8110" t="b">
        <v>0</v>
      </c>
      <c r="G8110" t="s">
        <v>52</v>
      </c>
      <c r="H8110" s="1">
        <v>45824.377337962957</v>
      </c>
      <c r="I8110" t="b">
        <v>0</v>
      </c>
      <c r="J8110" t="b">
        <v>1</v>
      </c>
      <c r="K8110" t="s">
        <v>31</v>
      </c>
      <c r="L8110" t="s">
        <v>22</v>
      </c>
      <c r="M8110">
        <v>207000</v>
      </c>
      <c r="O8110" t="s">
        <v>3479</v>
      </c>
      <c r="P8110" t="s">
        <v>6917</v>
      </c>
    </row>
    <row r="8111" spans="1:16" x14ac:dyDescent="0.35">
      <c r="A8111" t="s">
        <v>6907</v>
      </c>
      <c r="B8111" t="s">
        <v>10989</v>
      </c>
      <c r="C8111" t="s">
        <v>537</v>
      </c>
      <c r="D8111" t="s">
        <v>10990</v>
      </c>
      <c r="E8111" t="s">
        <v>91</v>
      </c>
      <c r="F8111" t="b">
        <v>0</v>
      </c>
      <c r="G8111" t="s">
        <v>52</v>
      </c>
      <c r="H8111" s="1">
        <v>45824.418807870366</v>
      </c>
      <c r="I8111" t="b">
        <v>0</v>
      </c>
      <c r="J8111" t="b">
        <v>1</v>
      </c>
      <c r="K8111" t="s">
        <v>31</v>
      </c>
      <c r="L8111" t="s">
        <v>32</v>
      </c>
      <c r="N8111">
        <v>50</v>
      </c>
      <c r="O8111" t="s">
        <v>10990</v>
      </c>
      <c r="P8111" t="s">
        <v>10991</v>
      </c>
    </row>
    <row r="8112" spans="1:16" x14ac:dyDescent="0.35">
      <c r="A8112" t="s">
        <v>6907</v>
      </c>
      <c r="B8112" t="s">
        <v>8178</v>
      </c>
      <c r="C8112" t="s">
        <v>10992</v>
      </c>
      <c r="D8112" t="s">
        <v>9539</v>
      </c>
      <c r="E8112" t="s">
        <v>20</v>
      </c>
      <c r="F8112" t="b">
        <v>0</v>
      </c>
      <c r="G8112" t="s">
        <v>52</v>
      </c>
      <c r="H8112" s="1">
        <v>45824.418819444443</v>
      </c>
      <c r="I8112" t="b">
        <v>0</v>
      </c>
      <c r="J8112" t="b">
        <v>1</v>
      </c>
      <c r="K8112" t="s">
        <v>31</v>
      </c>
      <c r="L8112" t="s">
        <v>22</v>
      </c>
      <c r="M8112">
        <v>174500</v>
      </c>
      <c r="O8112" t="s">
        <v>725</v>
      </c>
      <c r="P8112" t="s">
        <v>8179</v>
      </c>
    </row>
    <row r="8113" spans="1:16" x14ac:dyDescent="0.35">
      <c r="A8113" t="s">
        <v>6907</v>
      </c>
      <c r="B8113" t="s">
        <v>10993</v>
      </c>
      <c r="C8113" t="s">
        <v>56</v>
      </c>
      <c r="D8113" t="s">
        <v>36</v>
      </c>
      <c r="E8113" t="s">
        <v>91</v>
      </c>
      <c r="F8113" t="b">
        <v>0</v>
      </c>
      <c r="G8113" t="s">
        <v>52</v>
      </c>
      <c r="H8113" s="1">
        <v>45824.585810185177</v>
      </c>
      <c r="I8113" t="b">
        <v>0</v>
      </c>
      <c r="J8113" t="b">
        <v>1</v>
      </c>
      <c r="K8113" t="s">
        <v>31</v>
      </c>
      <c r="L8113" t="s">
        <v>32</v>
      </c>
      <c r="N8113">
        <v>61</v>
      </c>
      <c r="O8113" t="s">
        <v>10994</v>
      </c>
    </row>
    <row r="8114" spans="1:16" x14ac:dyDescent="0.35">
      <c r="A8114" t="s">
        <v>6907</v>
      </c>
      <c r="B8114" t="s">
        <v>7131</v>
      </c>
      <c r="C8114" t="s">
        <v>10995</v>
      </c>
      <c r="D8114" t="s">
        <v>1869</v>
      </c>
      <c r="E8114" t="s">
        <v>20</v>
      </c>
      <c r="F8114" t="b">
        <v>0</v>
      </c>
      <c r="G8114" t="s">
        <v>47</v>
      </c>
      <c r="H8114" s="1">
        <v>45824.586018518523</v>
      </c>
      <c r="I8114" t="b">
        <v>1</v>
      </c>
      <c r="J8114" t="b">
        <v>1</v>
      </c>
      <c r="K8114" t="s">
        <v>31</v>
      </c>
      <c r="L8114" t="s">
        <v>22</v>
      </c>
      <c r="M8114">
        <v>160000</v>
      </c>
      <c r="O8114" t="s">
        <v>7399</v>
      </c>
      <c r="P8114" t="s">
        <v>7400</v>
      </c>
    </row>
    <row r="8115" spans="1:16" x14ac:dyDescent="0.35">
      <c r="A8115" t="s">
        <v>6907</v>
      </c>
      <c r="B8115" t="s">
        <v>6907</v>
      </c>
      <c r="C8115" t="s">
        <v>715</v>
      </c>
      <c r="D8115" t="s">
        <v>36</v>
      </c>
      <c r="E8115" t="s">
        <v>20</v>
      </c>
      <c r="F8115" t="b">
        <v>0</v>
      </c>
      <c r="G8115" t="s">
        <v>30</v>
      </c>
      <c r="H8115" s="1">
        <v>45824.626030092593</v>
      </c>
      <c r="I8115" t="b">
        <v>0</v>
      </c>
      <c r="J8115" t="b">
        <v>1</v>
      </c>
      <c r="K8115" t="s">
        <v>31</v>
      </c>
      <c r="L8115" t="s">
        <v>22</v>
      </c>
      <c r="M8115">
        <v>187153</v>
      </c>
      <c r="O8115" t="s">
        <v>209</v>
      </c>
      <c r="P8115" t="s">
        <v>8622</v>
      </c>
    </row>
    <row r="8116" spans="1:16" x14ac:dyDescent="0.35">
      <c r="A8116" t="s">
        <v>6907</v>
      </c>
      <c r="B8116" t="s">
        <v>10215</v>
      </c>
      <c r="C8116" t="s">
        <v>4098</v>
      </c>
      <c r="D8116" t="s">
        <v>36</v>
      </c>
      <c r="E8116" t="s">
        <v>20</v>
      </c>
      <c r="F8116" t="b">
        <v>0</v>
      </c>
      <c r="G8116" t="s">
        <v>52</v>
      </c>
      <c r="H8116" s="1">
        <v>45824.626261574071</v>
      </c>
      <c r="I8116" t="b">
        <v>0</v>
      </c>
      <c r="J8116" t="b">
        <v>1</v>
      </c>
      <c r="K8116" t="s">
        <v>31</v>
      </c>
      <c r="L8116" t="s">
        <v>22</v>
      </c>
      <c r="M8116">
        <v>97000</v>
      </c>
      <c r="O8116" t="s">
        <v>209</v>
      </c>
      <c r="P8116" t="s">
        <v>9702</v>
      </c>
    </row>
    <row r="8117" spans="1:16" x14ac:dyDescent="0.35">
      <c r="A8117" t="s">
        <v>6907</v>
      </c>
      <c r="B8117" t="s">
        <v>8070</v>
      </c>
      <c r="C8117" t="s">
        <v>31</v>
      </c>
      <c r="D8117" t="s">
        <v>321</v>
      </c>
      <c r="E8117" t="s">
        <v>20</v>
      </c>
      <c r="F8117" t="b">
        <v>0</v>
      </c>
      <c r="G8117" t="s">
        <v>52</v>
      </c>
      <c r="H8117" s="1">
        <v>45824.626979166656</v>
      </c>
      <c r="I8117" t="b">
        <v>0</v>
      </c>
      <c r="J8117" t="b">
        <v>0</v>
      </c>
      <c r="K8117" t="s">
        <v>31</v>
      </c>
      <c r="L8117" t="s">
        <v>22</v>
      </c>
      <c r="M8117">
        <v>126500</v>
      </c>
      <c r="O8117" t="s">
        <v>8071</v>
      </c>
      <c r="P8117" t="s">
        <v>8072</v>
      </c>
    </row>
    <row r="8118" spans="1:16" x14ac:dyDescent="0.35">
      <c r="A8118" t="s">
        <v>6907</v>
      </c>
      <c r="B8118" t="s">
        <v>8623</v>
      </c>
      <c r="C8118" t="s">
        <v>56</v>
      </c>
      <c r="D8118" t="s">
        <v>36</v>
      </c>
      <c r="E8118" t="s">
        <v>20</v>
      </c>
      <c r="F8118" t="b">
        <v>0</v>
      </c>
      <c r="G8118" t="s">
        <v>52</v>
      </c>
      <c r="H8118" s="1">
        <v>45824.627337962957</v>
      </c>
      <c r="I8118" t="b">
        <v>0</v>
      </c>
      <c r="J8118" t="b">
        <v>1</v>
      </c>
      <c r="K8118" t="s">
        <v>31</v>
      </c>
      <c r="L8118" t="s">
        <v>22</v>
      </c>
      <c r="M8118">
        <v>162500</v>
      </c>
      <c r="O8118" t="s">
        <v>209</v>
      </c>
      <c r="P8118" t="s">
        <v>8624</v>
      </c>
    </row>
    <row r="8119" spans="1:16" x14ac:dyDescent="0.35">
      <c r="A8119" t="s">
        <v>6907</v>
      </c>
      <c r="B8119" t="s">
        <v>8047</v>
      </c>
      <c r="C8119" t="s">
        <v>5887</v>
      </c>
      <c r="D8119" t="s">
        <v>36</v>
      </c>
      <c r="E8119" t="s">
        <v>20</v>
      </c>
      <c r="F8119" t="b">
        <v>0</v>
      </c>
      <c r="G8119" t="s">
        <v>52</v>
      </c>
      <c r="H8119" s="1">
        <v>45824.627337962957</v>
      </c>
      <c r="I8119" t="b">
        <v>0</v>
      </c>
      <c r="J8119" t="b">
        <v>0</v>
      </c>
      <c r="K8119" t="s">
        <v>31</v>
      </c>
      <c r="L8119" t="s">
        <v>22</v>
      </c>
      <c r="M8119">
        <v>82850</v>
      </c>
      <c r="O8119" t="s">
        <v>209</v>
      </c>
      <c r="P8119" t="s">
        <v>8048</v>
      </c>
    </row>
    <row r="8120" spans="1:16" x14ac:dyDescent="0.35">
      <c r="A8120" t="s">
        <v>6907</v>
      </c>
      <c r="B8120" t="s">
        <v>6907</v>
      </c>
      <c r="C8120" t="s">
        <v>8751</v>
      </c>
      <c r="D8120" t="s">
        <v>36</v>
      </c>
      <c r="E8120" t="s">
        <v>20</v>
      </c>
      <c r="F8120" t="b">
        <v>0</v>
      </c>
      <c r="G8120" t="s">
        <v>52</v>
      </c>
      <c r="H8120" s="1">
        <v>45824.62736111111</v>
      </c>
      <c r="I8120" t="b">
        <v>0</v>
      </c>
      <c r="J8120" t="b">
        <v>1</v>
      </c>
      <c r="K8120" t="s">
        <v>31</v>
      </c>
      <c r="L8120" t="s">
        <v>22</v>
      </c>
      <c r="M8120">
        <v>187153</v>
      </c>
      <c r="O8120" t="s">
        <v>209</v>
      </c>
      <c r="P8120" t="s">
        <v>8622</v>
      </c>
    </row>
    <row r="8121" spans="1:16" x14ac:dyDescent="0.35">
      <c r="A8121" t="s">
        <v>6907</v>
      </c>
      <c r="B8121" t="s">
        <v>8047</v>
      </c>
      <c r="C8121" t="s">
        <v>10996</v>
      </c>
      <c r="D8121" t="s">
        <v>36</v>
      </c>
      <c r="E8121" t="s">
        <v>20</v>
      </c>
      <c r="F8121" t="b">
        <v>0</v>
      </c>
      <c r="G8121" t="s">
        <v>47</v>
      </c>
      <c r="H8121" s="1">
        <v>45824.627858796302</v>
      </c>
      <c r="I8121" t="b">
        <v>0</v>
      </c>
      <c r="J8121" t="b">
        <v>0</v>
      </c>
      <c r="K8121" t="s">
        <v>31</v>
      </c>
      <c r="L8121" t="s">
        <v>22</v>
      </c>
      <c r="M8121">
        <v>82850</v>
      </c>
      <c r="O8121" t="s">
        <v>209</v>
      </c>
      <c r="P8121" t="s">
        <v>8048</v>
      </c>
    </row>
    <row r="8122" spans="1:16" x14ac:dyDescent="0.35">
      <c r="A8122" t="s">
        <v>6907</v>
      </c>
      <c r="B8122" t="s">
        <v>6907</v>
      </c>
      <c r="C8122" t="s">
        <v>8621</v>
      </c>
      <c r="D8122" t="s">
        <v>36</v>
      </c>
      <c r="E8122" t="s">
        <v>20</v>
      </c>
      <c r="F8122" t="b">
        <v>0</v>
      </c>
      <c r="G8122" t="s">
        <v>30</v>
      </c>
      <c r="H8122" s="1">
        <v>45824.629131944443</v>
      </c>
      <c r="I8122" t="b">
        <v>0</v>
      </c>
      <c r="J8122" t="b">
        <v>1</v>
      </c>
      <c r="K8122" t="s">
        <v>31</v>
      </c>
      <c r="L8122" t="s">
        <v>22</v>
      </c>
      <c r="M8122">
        <v>187153</v>
      </c>
      <c r="O8122" t="s">
        <v>209</v>
      </c>
      <c r="P8122" t="s">
        <v>8622</v>
      </c>
    </row>
    <row r="8123" spans="1:16" x14ac:dyDescent="0.35">
      <c r="A8123" t="s">
        <v>6907</v>
      </c>
      <c r="B8123" t="s">
        <v>10997</v>
      </c>
      <c r="C8123" t="s">
        <v>8336</v>
      </c>
      <c r="D8123" t="s">
        <v>269</v>
      </c>
      <c r="E8123" t="s">
        <v>91</v>
      </c>
      <c r="F8123" t="b">
        <v>0</v>
      </c>
      <c r="G8123" t="s">
        <v>52</v>
      </c>
      <c r="H8123" s="1">
        <v>45824.668807870366</v>
      </c>
      <c r="I8123" t="b">
        <v>1</v>
      </c>
      <c r="J8123" t="b">
        <v>0</v>
      </c>
      <c r="K8123" t="s">
        <v>31</v>
      </c>
      <c r="L8123" t="s">
        <v>32</v>
      </c>
      <c r="N8123">
        <v>55</v>
      </c>
      <c r="O8123" t="s">
        <v>677</v>
      </c>
      <c r="P8123" t="s">
        <v>10998</v>
      </c>
    </row>
    <row r="8124" spans="1:16" x14ac:dyDescent="0.35">
      <c r="A8124" t="s">
        <v>6907</v>
      </c>
      <c r="B8124" t="s">
        <v>10999</v>
      </c>
      <c r="C8124" t="s">
        <v>1301</v>
      </c>
      <c r="D8124" t="s">
        <v>2042</v>
      </c>
      <c r="E8124" t="s">
        <v>20</v>
      </c>
      <c r="F8124" t="b">
        <v>0</v>
      </c>
      <c r="G8124" t="s">
        <v>171</v>
      </c>
      <c r="H8124" s="1">
        <v>45824.688148148147</v>
      </c>
      <c r="I8124" t="b">
        <v>0</v>
      </c>
      <c r="J8124" t="b">
        <v>1</v>
      </c>
      <c r="K8124" t="s">
        <v>31</v>
      </c>
      <c r="L8124" t="s">
        <v>22</v>
      </c>
      <c r="M8124">
        <v>189615</v>
      </c>
      <c r="O8124" t="s">
        <v>11000</v>
      </c>
      <c r="P8124" t="s">
        <v>11001</v>
      </c>
    </row>
    <row r="8125" spans="1:16" x14ac:dyDescent="0.35">
      <c r="A8125" t="s">
        <v>6907</v>
      </c>
      <c r="B8125" t="s">
        <v>11002</v>
      </c>
      <c r="C8125" t="s">
        <v>2602</v>
      </c>
      <c r="D8125" t="s">
        <v>36</v>
      </c>
      <c r="E8125" t="s">
        <v>20</v>
      </c>
      <c r="F8125" t="b">
        <v>0</v>
      </c>
      <c r="G8125" t="s">
        <v>52</v>
      </c>
      <c r="H8125" s="1">
        <v>45824.710474537038</v>
      </c>
      <c r="I8125" t="b">
        <v>0</v>
      </c>
      <c r="J8125" t="b">
        <v>0</v>
      </c>
      <c r="K8125" t="s">
        <v>31</v>
      </c>
      <c r="L8125" t="s">
        <v>22</v>
      </c>
      <c r="M8125">
        <v>215000</v>
      </c>
      <c r="O8125" t="s">
        <v>10041</v>
      </c>
      <c r="P8125" t="s">
        <v>11003</v>
      </c>
    </row>
    <row r="8126" spans="1:16" x14ac:dyDescent="0.35">
      <c r="A8126" t="s">
        <v>6907</v>
      </c>
      <c r="B8126" t="s">
        <v>11004</v>
      </c>
      <c r="C8126" t="s">
        <v>552</v>
      </c>
      <c r="D8126" t="s">
        <v>321</v>
      </c>
      <c r="E8126" t="s">
        <v>91</v>
      </c>
      <c r="F8126" t="b">
        <v>0</v>
      </c>
      <c r="G8126" t="s">
        <v>52</v>
      </c>
      <c r="H8126" s="1">
        <v>45824.710555555554</v>
      </c>
      <c r="I8126" t="b">
        <v>1</v>
      </c>
      <c r="J8126" t="b">
        <v>0</v>
      </c>
      <c r="K8126" t="s">
        <v>31</v>
      </c>
      <c r="L8126" t="s">
        <v>32</v>
      </c>
      <c r="N8126">
        <v>80</v>
      </c>
      <c r="O8126" t="s">
        <v>11005</v>
      </c>
      <c r="P8126" t="s">
        <v>11006</v>
      </c>
    </row>
    <row r="8127" spans="1:16" x14ac:dyDescent="0.35">
      <c r="A8127" t="s">
        <v>6907</v>
      </c>
      <c r="B8127" t="s">
        <v>11007</v>
      </c>
      <c r="C8127" t="s">
        <v>8671</v>
      </c>
      <c r="D8127" t="s">
        <v>36</v>
      </c>
      <c r="E8127" t="s">
        <v>20</v>
      </c>
      <c r="F8127" t="b">
        <v>0</v>
      </c>
      <c r="G8127" t="s">
        <v>52</v>
      </c>
      <c r="H8127" s="1">
        <v>45824.794050925928</v>
      </c>
      <c r="I8127" t="b">
        <v>1</v>
      </c>
      <c r="J8127" t="b">
        <v>1</v>
      </c>
      <c r="K8127" t="s">
        <v>31</v>
      </c>
      <c r="L8127" t="s">
        <v>22</v>
      </c>
      <c r="M8127">
        <v>115000</v>
      </c>
      <c r="O8127" t="s">
        <v>852</v>
      </c>
      <c r="P8127" t="s">
        <v>11008</v>
      </c>
    </row>
    <row r="8128" spans="1:16" x14ac:dyDescent="0.35">
      <c r="A8128" t="s">
        <v>6907</v>
      </c>
      <c r="B8128" t="s">
        <v>6916</v>
      </c>
      <c r="C8128" t="s">
        <v>2458</v>
      </c>
      <c r="D8128" t="s">
        <v>110</v>
      </c>
      <c r="E8128" t="s">
        <v>20</v>
      </c>
      <c r="F8128" t="b">
        <v>0</v>
      </c>
      <c r="G8128" t="s">
        <v>52</v>
      </c>
      <c r="H8128" s="1">
        <v>45824.835474537038</v>
      </c>
      <c r="I8128" t="b">
        <v>0</v>
      </c>
      <c r="J8128" t="b">
        <v>1</v>
      </c>
      <c r="K8128" t="s">
        <v>31</v>
      </c>
      <c r="L8128" t="s">
        <v>22</v>
      </c>
      <c r="M8128">
        <v>200000</v>
      </c>
      <c r="O8128" t="s">
        <v>1302</v>
      </c>
      <c r="P8128" t="s">
        <v>11009</v>
      </c>
    </row>
    <row r="8129" spans="1:16" x14ac:dyDescent="0.35">
      <c r="A8129" t="s">
        <v>6907</v>
      </c>
      <c r="B8129" t="s">
        <v>7292</v>
      </c>
      <c r="C8129" t="s">
        <v>2458</v>
      </c>
      <c r="D8129" t="s">
        <v>110</v>
      </c>
      <c r="E8129" t="s">
        <v>20</v>
      </c>
      <c r="F8129" t="b">
        <v>0</v>
      </c>
      <c r="G8129" t="s">
        <v>52</v>
      </c>
      <c r="H8129" s="1">
        <v>45824.835486111107</v>
      </c>
      <c r="I8129" t="b">
        <v>1</v>
      </c>
      <c r="J8129" t="b">
        <v>1</v>
      </c>
      <c r="K8129" t="s">
        <v>31</v>
      </c>
      <c r="L8129" t="s">
        <v>22</v>
      </c>
      <c r="M8129">
        <v>202500</v>
      </c>
      <c r="O8129" t="s">
        <v>1302</v>
      </c>
      <c r="P8129" t="s">
        <v>11010</v>
      </c>
    </row>
    <row r="8130" spans="1:16" x14ac:dyDescent="0.35">
      <c r="A8130" t="s">
        <v>6907</v>
      </c>
      <c r="B8130" t="s">
        <v>7226</v>
      </c>
      <c r="C8130" t="s">
        <v>4631</v>
      </c>
      <c r="D8130" t="s">
        <v>110</v>
      </c>
      <c r="E8130" t="s">
        <v>20</v>
      </c>
      <c r="F8130" t="b">
        <v>0</v>
      </c>
      <c r="G8130" t="s">
        <v>52</v>
      </c>
      <c r="H8130" s="1">
        <v>45824.877280092587</v>
      </c>
      <c r="I8130" t="b">
        <v>0</v>
      </c>
      <c r="J8130" t="b">
        <v>1</v>
      </c>
      <c r="K8130" t="s">
        <v>31</v>
      </c>
      <c r="L8130" t="s">
        <v>22</v>
      </c>
      <c r="M8130">
        <v>115303.1875</v>
      </c>
      <c r="O8130" t="s">
        <v>11011</v>
      </c>
      <c r="P8130" t="s">
        <v>11012</v>
      </c>
    </row>
    <row r="8131" spans="1:16" x14ac:dyDescent="0.35">
      <c r="A8131" t="s">
        <v>6907</v>
      </c>
      <c r="B8131" t="s">
        <v>11013</v>
      </c>
      <c r="C8131" t="s">
        <v>537</v>
      </c>
      <c r="D8131" t="s">
        <v>36</v>
      </c>
      <c r="E8131" t="s">
        <v>20</v>
      </c>
      <c r="F8131" t="b">
        <v>0</v>
      </c>
      <c r="G8131" t="s">
        <v>52</v>
      </c>
      <c r="H8131" s="1">
        <v>45824.87736111111</v>
      </c>
      <c r="I8131" t="b">
        <v>1</v>
      </c>
      <c r="J8131" t="b">
        <v>1</v>
      </c>
      <c r="K8131" t="s">
        <v>31</v>
      </c>
      <c r="L8131" t="s">
        <v>22</v>
      </c>
      <c r="M8131">
        <v>115000</v>
      </c>
      <c r="O8131" t="s">
        <v>852</v>
      </c>
      <c r="P8131" t="s">
        <v>11008</v>
      </c>
    </row>
    <row r="8132" spans="1:16" x14ac:dyDescent="0.35">
      <c r="A8132" t="s">
        <v>6907</v>
      </c>
      <c r="B8132" t="s">
        <v>11014</v>
      </c>
      <c r="C8132" t="s">
        <v>8749</v>
      </c>
      <c r="D8132" t="s">
        <v>110</v>
      </c>
      <c r="E8132" t="s">
        <v>20</v>
      </c>
      <c r="F8132" t="b">
        <v>0</v>
      </c>
      <c r="G8132" t="s">
        <v>52</v>
      </c>
      <c r="H8132" s="1">
        <v>45824.918912037043</v>
      </c>
      <c r="I8132" t="b">
        <v>0</v>
      </c>
      <c r="J8132" t="b">
        <v>1</v>
      </c>
      <c r="K8132" t="s">
        <v>31</v>
      </c>
      <c r="L8132" t="s">
        <v>22</v>
      </c>
      <c r="M8132">
        <v>183500</v>
      </c>
      <c r="O8132" t="s">
        <v>2773</v>
      </c>
      <c r="P8132" t="s">
        <v>11015</v>
      </c>
    </row>
    <row r="8133" spans="1:16" x14ac:dyDescent="0.35">
      <c r="A8133" t="s">
        <v>6907</v>
      </c>
      <c r="B8133" t="s">
        <v>7215</v>
      </c>
      <c r="C8133" t="s">
        <v>193</v>
      </c>
      <c r="D8133" t="s">
        <v>6752</v>
      </c>
      <c r="E8133" t="s">
        <v>20</v>
      </c>
      <c r="F8133" t="b">
        <v>0</v>
      </c>
      <c r="G8133" t="s">
        <v>30</v>
      </c>
      <c r="H8133" s="1">
        <v>45824.92046296296</v>
      </c>
      <c r="I8133" t="b">
        <v>0</v>
      </c>
      <c r="J8133" t="b">
        <v>1</v>
      </c>
      <c r="K8133" t="s">
        <v>31</v>
      </c>
      <c r="L8133" t="s">
        <v>22</v>
      </c>
      <c r="M8133">
        <v>105000</v>
      </c>
      <c r="O8133" t="s">
        <v>6753</v>
      </c>
      <c r="P8133" t="s">
        <v>11016</v>
      </c>
    </row>
    <row r="8134" spans="1:16" x14ac:dyDescent="0.35">
      <c r="A8134" t="s">
        <v>6907</v>
      </c>
      <c r="B8134" t="s">
        <v>11017</v>
      </c>
      <c r="C8134" t="s">
        <v>56</v>
      </c>
      <c r="D8134" t="s">
        <v>36</v>
      </c>
      <c r="E8134" t="s">
        <v>20</v>
      </c>
      <c r="F8134" t="b">
        <v>0</v>
      </c>
      <c r="G8134" t="s">
        <v>52</v>
      </c>
      <c r="H8134" s="1">
        <v>45824.960613425923</v>
      </c>
      <c r="I8134" t="b">
        <v>0</v>
      </c>
      <c r="J8134" t="b">
        <v>1</v>
      </c>
      <c r="K8134" t="s">
        <v>31</v>
      </c>
      <c r="L8134" t="s">
        <v>22</v>
      </c>
      <c r="M8134">
        <v>189500</v>
      </c>
      <c r="O8134" t="s">
        <v>11018</v>
      </c>
      <c r="P8134" t="s">
        <v>11019</v>
      </c>
    </row>
    <row r="8135" spans="1:16" x14ac:dyDescent="0.35">
      <c r="A8135" t="s">
        <v>6907</v>
      </c>
      <c r="B8135" t="s">
        <v>6967</v>
      </c>
      <c r="C8135" t="s">
        <v>1182</v>
      </c>
      <c r="D8135" t="s">
        <v>36</v>
      </c>
      <c r="E8135" t="s">
        <v>20</v>
      </c>
      <c r="F8135" t="b">
        <v>0</v>
      </c>
      <c r="G8135" t="s">
        <v>52</v>
      </c>
      <c r="H8135" s="1">
        <v>45824.960625</v>
      </c>
      <c r="I8135" t="b">
        <v>0</v>
      </c>
      <c r="J8135" t="b">
        <v>0</v>
      </c>
      <c r="K8135" t="s">
        <v>31</v>
      </c>
      <c r="L8135" t="s">
        <v>22</v>
      </c>
      <c r="M8135">
        <v>112500</v>
      </c>
      <c r="O8135" t="s">
        <v>1183</v>
      </c>
      <c r="P8135" t="s">
        <v>10260</v>
      </c>
    </row>
    <row r="8136" spans="1:16" x14ac:dyDescent="0.35">
      <c r="A8136" t="s">
        <v>6907</v>
      </c>
      <c r="B8136" t="s">
        <v>6967</v>
      </c>
      <c r="C8136" t="s">
        <v>7761</v>
      </c>
      <c r="D8136" t="s">
        <v>36</v>
      </c>
      <c r="E8136" t="s">
        <v>20</v>
      </c>
      <c r="F8136" t="b">
        <v>0</v>
      </c>
      <c r="G8136" t="s">
        <v>47</v>
      </c>
      <c r="H8136" s="1">
        <v>45824.961145833331</v>
      </c>
      <c r="I8136" t="b">
        <v>0</v>
      </c>
      <c r="J8136" t="b">
        <v>0</v>
      </c>
      <c r="K8136" t="s">
        <v>31</v>
      </c>
      <c r="L8136" t="s">
        <v>22</v>
      </c>
      <c r="M8136">
        <v>112500</v>
      </c>
      <c r="O8136" t="s">
        <v>1183</v>
      </c>
      <c r="P8136" t="s">
        <v>10260</v>
      </c>
    </row>
    <row r="8137" spans="1:16" x14ac:dyDescent="0.35">
      <c r="A8137" t="s">
        <v>6907</v>
      </c>
      <c r="B8137" t="s">
        <v>6967</v>
      </c>
      <c r="C8137" t="s">
        <v>9561</v>
      </c>
      <c r="D8137" t="s">
        <v>36</v>
      </c>
      <c r="E8137" t="s">
        <v>20</v>
      </c>
      <c r="F8137" t="b">
        <v>0</v>
      </c>
      <c r="G8137" t="s">
        <v>47</v>
      </c>
      <c r="H8137" s="1">
        <v>45824.961168981477</v>
      </c>
      <c r="I8137" t="b">
        <v>0</v>
      </c>
      <c r="J8137" t="b">
        <v>0</v>
      </c>
      <c r="K8137" t="s">
        <v>31</v>
      </c>
      <c r="L8137" t="s">
        <v>22</v>
      </c>
      <c r="M8137">
        <v>112500</v>
      </c>
      <c r="O8137" t="s">
        <v>1183</v>
      </c>
      <c r="P8137" t="s">
        <v>10260</v>
      </c>
    </row>
    <row r="8138" spans="1:16" x14ac:dyDescent="0.35">
      <c r="A8138" t="s">
        <v>6907</v>
      </c>
      <c r="B8138" t="s">
        <v>8178</v>
      </c>
      <c r="C8138" t="s">
        <v>2224</v>
      </c>
      <c r="D8138" t="s">
        <v>36</v>
      </c>
      <c r="E8138" t="s">
        <v>20</v>
      </c>
      <c r="F8138" t="b">
        <v>0</v>
      </c>
      <c r="G8138" t="s">
        <v>52</v>
      </c>
      <c r="H8138" s="1">
        <v>45825.001979166656</v>
      </c>
      <c r="I8138" t="b">
        <v>0</v>
      </c>
      <c r="J8138" t="b">
        <v>0</v>
      </c>
      <c r="K8138" t="s">
        <v>31</v>
      </c>
      <c r="L8138" t="s">
        <v>22</v>
      </c>
      <c r="M8138">
        <v>207500</v>
      </c>
      <c r="O8138" t="s">
        <v>209</v>
      </c>
      <c r="P8138" t="s">
        <v>8179</v>
      </c>
    </row>
    <row r="8139" spans="1:16" x14ac:dyDescent="0.35">
      <c r="A8139" t="s">
        <v>6907</v>
      </c>
      <c r="B8139" t="s">
        <v>10190</v>
      </c>
      <c r="C8139" t="s">
        <v>1610</v>
      </c>
      <c r="D8139" t="s">
        <v>36</v>
      </c>
      <c r="E8139" t="s">
        <v>20</v>
      </c>
      <c r="F8139" t="b">
        <v>0</v>
      </c>
      <c r="G8139" t="s">
        <v>52</v>
      </c>
      <c r="H8139" s="1">
        <v>45825.002476851849</v>
      </c>
      <c r="I8139" t="b">
        <v>0</v>
      </c>
      <c r="J8139" t="b">
        <v>1</v>
      </c>
      <c r="K8139" t="s">
        <v>31</v>
      </c>
      <c r="L8139" t="s">
        <v>22</v>
      </c>
      <c r="M8139">
        <v>230495</v>
      </c>
      <c r="O8139" t="s">
        <v>209</v>
      </c>
      <c r="P8139" t="s">
        <v>811</v>
      </c>
    </row>
    <row r="8140" spans="1:16" x14ac:dyDescent="0.35">
      <c r="A8140" t="s">
        <v>6907</v>
      </c>
      <c r="B8140" t="s">
        <v>7760</v>
      </c>
      <c r="C8140" t="s">
        <v>4923</v>
      </c>
      <c r="D8140" t="s">
        <v>17445</v>
      </c>
      <c r="E8140" t="s">
        <v>20</v>
      </c>
      <c r="F8140" t="b">
        <v>0</v>
      </c>
      <c r="G8140" t="s">
        <v>47</v>
      </c>
      <c r="H8140" s="1">
        <v>45825.002685185187</v>
      </c>
      <c r="I8140" t="b">
        <v>0</v>
      </c>
      <c r="J8140" t="b">
        <v>1</v>
      </c>
      <c r="K8140" t="s">
        <v>31</v>
      </c>
      <c r="L8140" t="s">
        <v>22</v>
      </c>
      <c r="M8140">
        <v>199000</v>
      </c>
      <c r="O8140" t="s">
        <v>11020</v>
      </c>
      <c r="P8140" t="s">
        <v>11021</v>
      </c>
    </row>
    <row r="8141" spans="1:16" x14ac:dyDescent="0.35">
      <c r="A8141" t="s">
        <v>6907</v>
      </c>
      <c r="B8141" t="s">
        <v>8178</v>
      </c>
      <c r="C8141" t="s">
        <v>7302</v>
      </c>
      <c r="D8141" t="s">
        <v>36</v>
      </c>
      <c r="E8141" t="s">
        <v>20</v>
      </c>
      <c r="F8141" t="b">
        <v>0</v>
      </c>
      <c r="G8141" t="s">
        <v>47</v>
      </c>
      <c r="H8141" s="1">
        <v>45825.002835648149</v>
      </c>
      <c r="I8141" t="b">
        <v>0</v>
      </c>
      <c r="J8141" t="b">
        <v>0</v>
      </c>
      <c r="K8141" t="s">
        <v>31</v>
      </c>
      <c r="L8141" t="s">
        <v>22</v>
      </c>
      <c r="M8141">
        <v>207500</v>
      </c>
      <c r="O8141" t="s">
        <v>209</v>
      </c>
      <c r="P8141" t="s">
        <v>8179</v>
      </c>
    </row>
    <row r="8142" spans="1:16" x14ac:dyDescent="0.35">
      <c r="A8142" t="s">
        <v>6907</v>
      </c>
      <c r="B8142" t="s">
        <v>8178</v>
      </c>
      <c r="C8142" t="s">
        <v>6425</v>
      </c>
      <c r="D8142" t="s">
        <v>36</v>
      </c>
      <c r="E8142" t="s">
        <v>20</v>
      </c>
      <c r="F8142" t="b">
        <v>0</v>
      </c>
      <c r="G8142" t="s">
        <v>43</v>
      </c>
      <c r="H8142" s="1">
        <v>45825.003067129634</v>
      </c>
      <c r="I8142" t="b">
        <v>0</v>
      </c>
      <c r="J8142" t="b">
        <v>0</v>
      </c>
      <c r="K8142" t="s">
        <v>31</v>
      </c>
      <c r="L8142" t="s">
        <v>22</v>
      </c>
      <c r="M8142">
        <v>207500</v>
      </c>
      <c r="O8142" t="s">
        <v>209</v>
      </c>
      <c r="P8142" t="s">
        <v>8179</v>
      </c>
    </row>
    <row r="8143" spans="1:16" x14ac:dyDescent="0.35">
      <c r="A8143" t="s">
        <v>6907</v>
      </c>
      <c r="B8143" t="s">
        <v>11022</v>
      </c>
      <c r="C8143" t="s">
        <v>8327</v>
      </c>
      <c r="D8143" t="s">
        <v>110</v>
      </c>
      <c r="E8143" t="s">
        <v>20</v>
      </c>
      <c r="F8143" t="b">
        <v>0</v>
      </c>
      <c r="G8143" t="s">
        <v>68</v>
      </c>
      <c r="H8143" s="1">
        <v>45825.003599537027</v>
      </c>
      <c r="I8143" t="b">
        <v>0</v>
      </c>
      <c r="J8143" t="b">
        <v>1</v>
      </c>
      <c r="K8143" t="s">
        <v>31</v>
      </c>
      <c r="L8143" t="s">
        <v>22</v>
      </c>
      <c r="M8143">
        <v>189500</v>
      </c>
      <c r="O8143" t="s">
        <v>11023</v>
      </c>
      <c r="P8143" t="s">
        <v>11024</v>
      </c>
    </row>
    <row r="8144" spans="1:16" x14ac:dyDescent="0.35">
      <c r="A8144" t="s">
        <v>6907</v>
      </c>
      <c r="B8144" t="s">
        <v>10213</v>
      </c>
      <c r="C8144" t="s">
        <v>2602</v>
      </c>
      <c r="D8144" t="s">
        <v>36</v>
      </c>
      <c r="E8144" t="s">
        <v>20</v>
      </c>
      <c r="F8144" t="b">
        <v>0</v>
      </c>
      <c r="G8144" t="s">
        <v>43</v>
      </c>
      <c r="H8144" s="1">
        <v>45825.045057870368</v>
      </c>
      <c r="I8144" t="b">
        <v>0</v>
      </c>
      <c r="J8144" t="b">
        <v>1</v>
      </c>
      <c r="K8144" t="s">
        <v>31</v>
      </c>
      <c r="L8144" t="s">
        <v>22</v>
      </c>
      <c r="M8144">
        <v>103000</v>
      </c>
      <c r="O8144" t="s">
        <v>6107</v>
      </c>
      <c r="P8144" t="s">
        <v>10214</v>
      </c>
    </row>
    <row r="8145" spans="1:16" x14ac:dyDescent="0.35">
      <c r="A8145" t="s">
        <v>6907</v>
      </c>
      <c r="B8145" t="s">
        <v>6967</v>
      </c>
      <c r="C8145" t="s">
        <v>10347</v>
      </c>
      <c r="D8145" t="s">
        <v>36</v>
      </c>
      <c r="E8145" t="s">
        <v>20</v>
      </c>
      <c r="F8145" t="b">
        <v>0</v>
      </c>
      <c r="G8145" t="s">
        <v>43</v>
      </c>
      <c r="H8145" s="1">
        <v>45825.211689814823</v>
      </c>
      <c r="I8145" t="b">
        <v>0</v>
      </c>
      <c r="J8145" t="b">
        <v>0</v>
      </c>
      <c r="K8145" t="s">
        <v>31</v>
      </c>
      <c r="L8145" t="s">
        <v>22</v>
      </c>
      <c r="M8145">
        <v>112500</v>
      </c>
      <c r="O8145" t="s">
        <v>1183</v>
      </c>
      <c r="P8145" t="s">
        <v>10260</v>
      </c>
    </row>
    <row r="8146" spans="1:16" x14ac:dyDescent="0.35">
      <c r="A8146" t="s">
        <v>6907</v>
      </c>
      <c r="B8146" t="s">
        <v>11025</v>
      </c>
      <c r="C8146" t="s">
        <v>201</v>
      </c>
      <c r="D8146" t="s">
        <v>2865</v>
      </c>
      <c r="E8146" t="s">
        <v>20</v>
      </c>
      <c r="F8146" t="b">
        <v>0</v>
      </c>
      <c r="G8146" t="s">
        <v>30</v>
      </c>
      <c r="H8146" s="1">
        <v>45825.253101851849</v>
      </c>
      <c r="I8146" t="b">
        <v>1</v>
      </c>
      <c r="J8146" t="b">
        <v>0</v>
      </c>
      <c r="K8146" t="s">
        <v>31</v>
      </c>
      <c r="L8146" t="s">
        <v>22</v>
      </c>
      <c r="M8146">
        <v>182000</v>
      </c>
      <c r="O8146" t="s">
        <v>53</v>
      </c>
    </row>
    <row r="8147" spans="1:16" x14ac:dyDescent="0.35">
      <c r="A8147" t="s">
        <v>6907</v>
      </c>
      <c r="B8147" t="s">
        <v>11026</v>
      </c>
      <c r="C8147" t="s">
        <v>51</v>
      </c>
      <c r="D8147" t="s">
        <v>29</v>
      </c>
      <c r="E8147" t="s">
        <v>20</v>
      </c>
      <c r="F8147" t="b">
        <v>0</v>
      </c>
      <c r="G8147" t="s">
        <v>43</v>
      </c>
      <c r="H8147" s="1">
        <v>45825.292905092603</v>
      </c>
      <c r="I8147" t="b">
        <v>0</v>
      </c>
      <c r="J8147" t="b">
        <v>1</v>
      </c>
      <c r="K8147" t="s">
        <v>31</v>
      </c>
      <c r="L8147" t="s">
        <v>22</v>
      </c>
      <c r="M8147">
        <v>107028</v>
      </c>
      <c r="O8147" t="s">
        <v>654</v>
      </c>
      <c r="P8147" t="s">
        <v>11027</v>
      </c>
    </row>
    <row r="8148" spans="1:16" x14ac:dyDescent="0.35">
      <c r="A8148" t="s">
        <v>6907</v>
      </c>
      <c r="B8148" t="s">
        <v>8047</v>
      </c>
      <c r="C8148" t="s">
        <v>2987</v>
      </c>
      <c r="D8148" t="s">
        <v>36</v>
      </c>
      <c r="E8148" t="s">
        <v>20</v>
      </c>
      <c r="F8148" t="b">
        <v>0</v>
      </c>
      <c r="G8148" t="s">
        <v>52</v>
      </c>
      <c r="H8148" s="1">
        <v>45825.500243055547</v>
      </c>
      <c r="I8148" t="b">
        <v>0</v>
      </c>
      <c r="J8148" t="b">
        <v>0</v>
      </c>
      <c r="K8148" t="s">
        <v>31</v>
      </c>
      <c r="L8148" t="s">
        <v>22</v>
      </c>
      <c r="M8148">
        <v>82850</v>
      </c>
      <c r="O8148" t="s">
        <v>209</v>
      </c>
      <c r="P8148" t="s">
        <v>8048</v>
      </c>
    </row>
    <row r="8149" spans="1:16" x14ac:dyDescent="0.35">
      <c r="A8149" t="s">
        <v>6907</v>
      </c>
      <c r="B8149" t="s">
        <v>8623</v>
      </c>
      <c r="C8149" t="s">
        <v>597</v>
      </c>
      <c r="D8149" t="s">
        <v>36</v>
      </c>
      <c r="E8149" t="s">
        <v>20</v>
      </c>
      <c r="F8149" t="b">
        <v>0</v>
      </c>
      <c r="G8149" t="s">
        <v>52</v>
      </c>
      <c r="H8149" s="1">
        <v>45825.501562500001</v>
      </c>
      <c r="I8149" t="b">
        <v>0</v>
      </c>
      <c r="J8149" t="b">
        <v>1</v>
      </c>
      <c r="K8149" t="s">
        <v>31</v>
      </c>
      <c r="L8149" t="s">
        <v>22</v>
      </c>
      <c r="M8149">
        <v>162500</v>
      </c>
      <c r="O8149" t="s">
        <v>209</v>
      </c>
      <c r="P8149" t="s">
        <v>8624</v>
      </c>
    </row>
    <row r="8150" spans="1:16" x14ac:dyDescent="0.35">
      <c r="A8150" t="s">
        <v>6907</v>
      </c>
      <c r="B8150" t="s">
        <v>6907</v>
      </c>
      <c r="C8150" t="s">
        <v>577</v>
      </c>
      <c r="D8150" t="s">
        <v>36</v>
      </c>
      <c r="E8150" t="s">
        <v>20</v>
      </c>
      <c r="F8150" t="b">
        <v>0</v>
      </c>
      <c r="G8150" t="s">
        <v>52</v>
      </c>
      <c r="H8150" s="1">
        <v>45825.501574074071</v>
      </c>
      <c r="I8150" t="b">
        <v>0</v>
      </c>
      <c r="J8150" t="b">
        <v>1</v>
      </c>
      <c r="K8150" t="s">
        <v>31</v>
      </c>
      <c r="L8150" t="s">
        <v>22</v>
      </c>
      <c r="M8150">
        <v>187153</v>
      </c>
      <c r="O8150" t="s">
        <v>209</v>
      </c>
      <c r="P8150" t="s">
        <v>8622</v>
      </c>
    </row>
    <row r="8151" spans="1:16" x14ac:dyDescent="0.35">
      <c r="A8151" t="s">
        <v>6907</v>
      </c>
      <c r="B8151" t="s">
        <v>10190</v>
      </c>
      <c r="C8151" t="s">
        <v>563</v>
      </c>
      <c r="D8151" t="s">
        <v>36</v>
      </c>
      <c r="E8151" t="s">
        <v>20</v>
      </c>
      <c r="F8151" t="b">
        <v>0</v>
      </c>
      <c r="G8151" t="s">
        <v>52</v>
      </c>
      <c r="H8151" s="1">
        <v>45825.501597222217</v>
      </c>
      <c r="I8151" t="b">
        <v>0</v>
      </c>
      <c r="J8151" t="b">
        <v>1</v>
      </c>
      <c r="K8151" t="s">
        <v>31</v>
      </c>
      <c r="L8151" t="s">
        <v>22</v>
      </c>
      <c r="M8151">
        <v>251714</v>
      </c>
      <c r="O8151" t="s">
        <v>209</v>
      </c>
      <c r="P8151" t="s">
        <v>340</v>
      </c>
    </row>
    <row r="8152" spans="1:16" x14ac:dyDescent="0.35">
      <c r="A8152" t="s">
        <v>6907</v>
      </c>
      <c r="B8152" t="s">
        <v>8047</v>
      </c>
      <c r="C8152" t="s">
        <v>6146</v>
      </c>
      <c r="D8152" t="s">
        <v>36</v>
      </c>
      <c r="E8152" t="s">
        <v>20</v>
      </c>
      <c r="F8152" t="b">
        <v>0</v>
      </c>
      <c r="G8152" t="s">
        <v>52</v>
      </c>
      <c r="H8152" s="1">
        <v>45825.501631944448</v>
      </c>
      <c r="I8152" t="b">
        <v>0</v>
      </c>
      <c r="J8152" t="b">
        <v>0</v>
      </c>
      <c r="K8152" t="s">
        <v>31</v>
      </c>
      <c r="L8152" t="s">
        <v>22</v>
      </c>
      <c r="M8152">
        <v>82850</v>
      </c>
      <c r="O8152" t="s">
        <v>209</v>
      </c>
      <c r="P8152" t="s">
        <v>8048</v>
      </c>
    </row>
    <row r="8153" spans="1:16" x14ac:dyDescent="0.35">
      <c r="A8153" t="s">
        <v>6907</v>
      </c>
      <c r="B8153" t="s">
        <v>11028</v>
      </c>
      <c r="C8153" t="s">
        <v>11029</v>
      </c>
      <c r="D8153" t="s">
        <v>36</v>
      </c>
      <c r="E8153" t="s">
        <v>20</v>
      </c>
      <c r="F8153" t="b">
        <v>0</v>
      </c>
      <c r="G8153" t="s">
        <v>52</v>
      </c>
      <c r="H8153" s="1">
        <v>45825.501666666663</v>
      </c>
      <c r="I8153" t="b">
        <v>1</v>
      </c>
      <c r="J8153" t="b">
        <v>0</v>
      </c>
      <c r="K8153" t="s">
        <v>31</v>
      </c>
      <c r="L8153" t="s">
        <v>22</v>
      </c>
      <c r="M8153">
        <v>137500</v>
      </c>
      <c r="O8153" t="s">
        <v>11030</v>
      </c>
    </row>
    <row r="8154" spans="1:16" x14ac:dyDescent="0.35">
      <c r="A8154" t="s">
        <v>6907</v>
      </c>
      <c r="B8154" t="s">
        <v>8047</v>
      </c>
      <c r="C8154" t="s">
        <v>10357</v>
      </c>
      <c r="D8154" t="s">
        <v>36</v>
      </c>
      <c r="E8154" t="s">
        <v>20</v>
      </c>
      <c r="F8154" t="b">
        <v>0</v>
      </c>
      <c r="G8154" t="s">
        <v>52</v>
      </c>
      <c r="H8154" s="1">
        <v>45825.501736111109</v>
      </c>
      <c r="I8154" t="b">
        <v>0</v>
      </c>
      <c r="J8154" t="b">
        <v>0</v>
      </c>
      <c r="K8154" t="s">
        <v>31</v>
      </c>
      <c r="L8154" t="s">
        <v>22</v>
      </c>
      <c r="M8154">
        <v>82850</v>
      </c>
      <c r="O8154" t="s">
        <v>209</v>
      </c>
      <c r="P8154" t="s">
        <v>8048</v>
      </c>
    </row>
    <row r="8155" spans="1:16" x14ac:dyDescent="0.35">
      <c r="A8155" t="s">
        <v>6907</v>
      </c>
      <c r="B8155" t="s">
        <v>6907</v>
      </c>
      <c r="C8155" t="s">
        <v>5887</v>
      </c>
      <c r="D8155" t="s">
        <v>36</v>
      </c>
      <c r="E8155" t="s">
        <v>20</v>
      </c>
      <c r="F8155" t="b">
        <v>0</v>
      </c>
      <c r="G8155" t="s">
        <v>47</v>
      </c>
      <c r="H8155" s="1">
        <v>45825.502118055563</v>
      </c>
      <c r="I8155" t="b">
        <v>0</v>
      </c>
      <c r="J8155" t="b">
        <v>1</v>
      </c>
      <c r="K8155" t="s">
        <v>31</v>
      </c>
      <c r="L8155" t="s">
        <v>22</v>
      </c>
      <c r="M8155">
        <v>187153</v>
      </c>
      <c r="O8155" t="s">
        <v>209</v>
      </c>
      <c r="P8155" t="s">
        <v>8622</v>
      </c>
    </row>
    <row r="8156" spans="1:16" x14ac:dyDescent="0.35">
      <c r="A8156" t="s">
        <v>6907</v>
      </c>
      <c r="B8156" t="s">
        <v>8673</v>
      </c>
      <c r="C8156" t="s">
        <v>410</v>
      </c>
      <c r="D8156" t="s">
        <v>36</v>
      </c>
      <c r="E8156" t="s">
        <v>20</v>
      </c>
      <c r="F8156" t="b">
        <v>0</v>
      </c>
      <c r="G8156" t="s">
        <v>43</v>
      </c>
      <c r="H8156" s="1">
        <v>45825.502430555563</v>
      </c>
      <c r="I8156" t="b">
        <v>0</v>
      </c>
      <c r="J8156" t="b">
        <v>1</v>
      </c>
      <c r="K8156" t="s">
        <v>31</v>
      </c>
      <c r="L8156" t="s">
        <v>22</v>
      </c>
      <c r="M8156">
        <v>232500</v>
      </c>
      <c r="O8156" t="s">
        <v>209</v>
      </c>
      <c r="P8156" t="s">
        <v>7134</v>
      </c>
    </row>
    <row r="8157" spans="1:16" x14ac:dyDescent="0.35">
      <c r="A8157" t="s">
        <v>6907</v>
      </c>
      <c r="B8157" t="s">
        <v>8673</v>
      </c>
      <c r="C8157" t="s">
        <v>10357</v>
      </c>
      <c r="D8157" t="s">
        <v>36</v>
      </c>
      <c r="E8157" t="s">
        <v>20</v>
      </c>
      <c r="F8157" t="b">
        <v>0</v>
      </c>
      <c r="G8157" t="s">
        <v>43</v>
      </c>
      <c r="H8157" s="1">
        <v>45825.502465277779</v>
      </c>
      <c r="I8157" t="b">
        <v>0</v>
      </c>
      <c r="J8157" t="b">
        <v>1</v>
      </c>
      <c r="K8157" t="s">
        <v>31</v>
      </c>
      <c r="L8157" t="s">
        <v>22</v>
      </c>
      <c r="M8157">
        <v>232500</v>
      </c>
      <c r="O8157" t="s">
        <v>209</v>
      </c>
      <c r="P8157" t="s">
        <v>7134</v>
      </c>
    </row>
    <row r="8158" spans="1:16" x14ac:dyDescent="0.35">
      <c r="A8158" t="s">
        <v>6907</v>
      </c>
      <c r="B8158" t="s">
        <v>8047</v>
      </c>
      <c r="C8158" t="s">
        <v>11031</v>
      </c>
      <c r="D8158" t="s">
        <v>36</v>
      </c>
      <c r="E8158" t="s">
        <v>20</v>
      </c>
      <c r="F8158" t="b">
        <v>0</v>
      </c>
      <c r="G8158" t="s">
        <v>43</v>
      </c>
      <c r="H8158" s="1">
        <v>45825.502465277779</v>
      </c>
      <c r="I8158" t="b">
        <v>0</v>
      </c>
      <c r="J8158" t="b">
        <v>0</v>
      </c>
      <c r="K8158" t="s">
        <v>31</v>
      </c>
      <c r="L8158" t="s">
        <v>22</v>
      </c>
      <c r="M8158">
        <v>82850</v>
      </c>
      <c r="O8158" t="s">
        <v>209</v>
      </c>
      <c r="P8158" t="s">
        <v>8048</v>
      </c>
    </row>
    <row r="8159" spans="1:16" x14ac:dyDescent="0.35">
      <c r="A8159" t="s">
        <v>6907</v>
      </c>
      <c r="B8159" t="s">
        <v>10215</v>
      </c>
      <c r="C8159" t="s">
        <v>4098</v>
      </c>
      <c r="D8159" t="s">
        <v>36</v>
      </c>
      <c r="E8159" t="s">
        <v>20</v>
      </c>
      <c r="F8159" t="b">
        <v>0</v>
      </c>
      <c r="G8159" t="s">
        <v>52</v>
      </c>
      <c r="H8159" s="1">
        <v>45825.542708333327</v>
      </c>
      <c r="I8159" t="b">
        <v>0</v>
      </c>
      <c r="J8159" t="b">
        <v>1</v>
      </c>
      <c r="K8159" t="s">
        <v>31</v>
      </c>
      <c r="L8159" t="s">
        <v>22</v>
      </c>
      <c r="M8159">
        <v>97000</v>
      </c>
      <c r="O8159" t="s">
        <v>209</v>
      </c>
      <c r="P8159" t="s">
        <v>9702</v>
      </c>
    </row>
    <row r="8160" spans="1:16" x14ac:dyDescent="0.35">
      <c r="A8160" t="s">
        <v>6907</v>
      </c>
      <c r="B8160" t="s">
        <v>8047</v>
      </c>
      <c r="C8160" t="s">
        <v>577</v>
      </c>
      <c r="D8160" t="s">
        <v>36</v>
      </c>
      <c r="E8160" t="s">
        <v>20</v>
      </c>
      <c r="F8160" t="b">
        <v>0</v>
      </c>
      <c r="G8160" t="s">
        <v>52</v>
      </c>
      <c r="H8160" s="1">
        <v>45825.542743055557</v>
      </c>
      <c r="I8160" t="b">
        <v>0</v>
      </c>
      <c r="J8160" t="b">
        <v>0</v>
      </c>
      <c r="K8160" t="s">
        <v>31</v>
      </c>
      <c r="L8160" t="s">
        <v>22</v>
      </c>
      <c r="M8160">
        <v>82850</v>
      </c>
      <c r="O8160" t="s">
        <v>209</v>
      </c>
      <c r="P8160" t="s">
        <v>8048</v>
      </c>
    </row>
    <row r="8161" spans="1:16" x14ac:dyDescent="0.35">
      <c r="A8161" t="s">
        <v>6907</v>
      </c>
      <c r="B8161" t="s">
        <v>8047</v>
      </c>
      <c r="C8161" t="s">
        <v>6425</v>
      </c>
      <c r="D8161" t="s">
        <v>36</v>
      </c>
      <c r="E8161" t="s">
        <v>20</v>
      </c>
      <c r="F8161" t="b">
        <v>0</v>
      </c>
      <c r="G8161" t="s">
        <v>52</v>
      </c>
      <c r="H8161" s="1">
        <v>45825.543414351851</v>
      </c>
      <c r="I8161" t="b">
        <v>0</v>
      </c>
      <c r="J8161" t="b">
        <v>0</v>
      </c>
      <c r="K8161" t="s">
        <v>31</v>
      </c>
      <c r="L8161" t="s">
        <v>22</v>
      </c>
      <c r="M8161">
        <v>82850</v>
      </c>
      <c r="O8161" t="s">
        <v>209</v>
      </c>
      <c r="P8161" t="s">
        <v>8048</v>
      </c>
    </row>
    <row r="8162" spans="1:16" x14ac:dyDescent="0.35">
      <c r="A8162" t="s">
        <v>6907</v>
      </c>
      <c r="B8162" t="s">
        <v>8623</v>
      </c>
      <c r="C8162" t="s">
        <v>56</v>
      </c>
      <c r="D8162" t="s">
        <v>36</v>
      </c>
      <c r="E8162" t="s">
        <v>20</v>
      </c>
      <c r="F8162" t="b">
        <v>0</v>
      </c>
      <c r="G8162" t="s">
        <v>52</v>
      </c>
      <c r="H8162" s="1">
        <v>45825.543425925927</v>
      </c>
      <c r="I8162" t="b">
        <v>0</v>
      </c>
      <c r="J8162" t="b">
        <v>1</v>
      </c>
      <c r="K8162" t="s">
        <v>31</v>
      </c>
      <c r="L8162" t="s">
        <v>22</v>
      </c>
      <c r="M8162">
        <v>162500</v>
      </c>
      <c r="O8162" t="s">
        <v>209</v>
      </c>
      <c r="P8162" t="s">
        <v>8624</v>
      </c>
    </row>
    <row r="8163" spans="1:16" x14ac:dyDescent="0.35">
      <c r="A8163" t="s">
        <v>6907</v>
      </c>
      <c r="B8163" t="s">
        <v>7502</v>
      </c>
      <c r="C8163" t="s">
        <v>257</v>
      </c>
      <c r="D8163" t="s">
        <v>36</v>
      </c>
      <c r="E8163" t="s">
        <v>20</v>
      </c>
      <c r="F8163" t="b">
        <v>0</v>
      </c>
      <c r="G8163" t="s">
        <v>52</v>
      </c>
      <c r="H8163" s="1">
        <v>45825.543425925927</v>
      </c>
      <c r="I8163" t="b">
        <v>0</v>
      </c>
      <c r="J8163" t="b">
        <v>1</v>
      </c>
      <c r="K8163" t="s">
        <v>31</v>
      </c>
      <c r="L8163" t="s">
        <v>22</v>
      </c>
      <c r="M8163">
        <v>94500</v>
      </c>
      <c r="O8163" t="s">
        <v>209</v>
      </c>
      <c r="P8163" t="s">
        <v>10868</v>
      </c>
    </row>
    <row r="8164" spans="1:16" x14ac:dyDescent="0.35">
      <c r="A8164" t="s">
        <v>6907</v>
      </c>
      <c r="B8164" t="s">
        <v>8051</v>
      </c>
      <c r="C8164" t="s">
        <v>865</v>
      </c>
      <c r="D8164" t="s">
        <v>36</v>
      </c>
      <c r="E8164" t="s">
        <v>20</v>
      </c>
      <c r="F8164" t="b">
        <v>0</v>
      </c>
      <c r="G8164" t="s">
        <v>52</v>
      </c>
      <c r="H8164" s="1">
        <v>45825.543425925927</v>
      </c>
      <c r="I8164" t="b">
        <v>0</v>
      </c>
      <c r="J8164" t="b">
        <v>1</v>
      </c>
      <c r="K8164" t="s">
        <v>31</v>
      </c>
      <c r="L8164" t="s">
        <v>22</v>
      </c>
      <c r="M8164">
        <v>122087</v>
      </c>
      <c r="O8164" t="s">
        <v>209</v>
      </c>
      <c r="P8164" t="s">
        <v>8052</v>
      </c>
    </row>
    <row r="8165" spans="1:16" x14ac:dyDescent="0.35">
      <c r="A8165" t="s">
        <v>6907</v>
      </c>
      <c r="B8165" t="s">
        <v>8047</v>
      </c>
      <c r="C8165" t="s">
        <v>1630</v>
      </c>
      <c r="D8165" t="s">
        <v>36</v>
      </c>
      <c r="E8165" t="s">
        <v>20</v>
      </c>
      <c r="F8165" t="b">
        <v>0</v>
      </c>
      <c r="G8165" t="s">
        <v>47</v>
      </c>
      <c r="H8165" s="1">
        <v>45825.54378472222</v>
      </c>
      <c r="I8165" t="b">
        <v>0</v>
      </c>
      <c r="J8165" t="b">
        <v>0</v>
      </c>
      <c r="K8165" t="s">
        <v>31</v>
      </c>
      <c r="L8165" t="s">
        <v>22</v>
      </c>
      <c r="M8165">
        <v>82850</v>
      </c>
      <c r="O8165" t="s">
        <v>209</v>
      </c>
      <c r="P8165" t="s">
        <v>8048</v>
      </c>
    </row>
    <row r="8166" spans="1:16" x14ac:dyDescent="0.35">
      <c r="A8166" t="s">
        <v>6907</v>
      </c>
      <c r="B8166" t="s">
        <v>10190</v>
      </c>
      <c r="C8166" t="s">
        <v>1610</v>
      </c>
      <c r="D8166" t="s">
        <v>36</v>
      </c>
      <c r="E8166" t="s">
        <v>20</v>
      </c>
      <c r="F8166" t="b">
        <v>0</v>
      </c>
      <c r="G8166" t="s">
        <v>47</v>
      </c>
      <c r="H8166" s="1">
        <v>45825.543842592589</v>
      </c>
      <c r="I8166" t="b">
        <v>0</v>
      </c>
      <c r="J8166" t="b">
        <v>1</v>
      </c>
      <c r="K8166" t="s">
        <v>31</v>
      </c>
      <c r="L8166" t="s">
        <v>22</v>
      </c>
      <c r="M8166">
        <v>228060</v>
      </c>
      <c r="O8166" t="s">
        <v>209</v>
      </c>
      <c r="P8166" t="s">
        <v>811</v>
      </c>
    </row>
    <row r="8167" spans="1:16" x14ac:dyDescent="0.35">
      <c r="A8167" t="s">
        <v>6907</v>
      </c>
      <c r="B8167" t="s">
        <v>11032</v>
      </c>
      <c r="C8167" t="s">
        <v>182</v>
      </c>
      <c r="D8167" t="s">
        <v>110</v>
      </c>
      <c r="E8167" t="s">
        <v>20</v>
      </c>
      <c r="F8167" t="b">
        <v>0</v>
      </c>
      <c r="G8167" t="s">
        <v>68</v>
      </c>
      <c r="H8167" s="1">
        <v>45825.544490740736</v>
      </c>
      <c r="I8167" t="b">
        <v>1</v>
      </c>
      <c r="J8167" t="b">
        <v>1</v>
      </c>
      <c r="K8167" t="s">
        <v>31</v>
      </c>
      <c r="L8167" t="s">
        <v>22</v>
      </c>
      <c r="M8167">
        <v>237500</v>
      </c>
      <c r="O8167" t="s">
        <v>11033</v>
      </c>
      <c r="P8167" t="s">
        <v>11034</v>
      </c>
    </row>
    <row r="8168" spans="1:16" x14ac:dyDescent="0.35">
      <c r="A8168" t="s">
        <v>6907</v>
      </c>
      <c r="B8168" t="s">
        <v>11035</v>
      </c>
      <c r="C8168" t="s">
        <v>7932</v>
      </c>
      <c r="D8168" t="s">
        <v>110</v>
      </c>
      <c r="E8168" t="s">
        <v>91</v>
      </c>
      <c r="F8168" t="b">
        <v>0</v>
      </c>
      <c r="G8168" t="s">
        <v>52</v>
      </c>
      <c r="H8168" s="1">
        <v>45825.58489583333</v>
      </c>
      <c r="I8168" t="b">
        <v>1</v>
      </c>
      <c r="J8168" t="b">
        <v>0</v>
      </c>
      <c r="K8168" t="s">
        <v>31</v>
      </c>
      <c r="L8168" t="s">
        <v>32</v>
      </c>
      <c r="N8168">
        <v>52.5</v>
      </c>
      <c r="O8168" t="s">
        <v>10006</v>
      </c>
      <c r="P8168" t="s">
        <v>11036</v>
      </c>
    </row>
    <row r="8169" spans="1:16" x14ac:dyDescent="0.35">
      <c r="A8169" t="s">
        <v>6907</v>
      </c>
      <c r="B8169" t="s">
        <v>11037</v>
      </c>
      <c r="C8169" t="s">
        <v>56</v>
      </c>
      <c r="D8169" t="s">
        <v>36</v>
      </c>
      <c r="E8169" t="s">
        <v>20</v>
      </c>
      <c r="F8169" t="b">
        <v>0</v>
      </c>
      <c r="G8169" t="s">
        <v>52</v>
      </c>
      <c r="H8169" s="1">
        <v>45825.709988425922</v>
      </c>
      <c r="I8169" t="b">
        <v>0</v>
      </c>
      <c r="J8169" t="b">
        <v>1</v>
      </c>
      <c r="K8169" t="s">
        <v>31</v>
      </c>
      <c r="L8169" t="s">
        <v>22</v>
      </c>
      <c r="M8169">
        <v>162500</v>
      </c>
      <c r="O8169" t="s">
        <v>671</v>
      </c>
      <c r="P8169" t="s">
        <v>7138</v>
      </c>
    </row>
    <row r="8170" spans="1:16" x14ac:dyDescent="0.35">
      <c r="A8170" t="s">
        <v>6907</v>
      </c>
      <c r="B8170" t="s">
        <v>6916</v>
      </c>
      <c r="C8170" t="s">
        <v>6736</v>
      </c>
      <c r="D8170" t="s">
        <v>36</v>
      </c>
      <c r="E8170" t="s">
        <v>204</v>
      </c>
      <c r="F8170" t="b">
        <v>0</v>
      </c>
      <c r="G8170" t="s">
        <v>52</v>
      </c>
      <c r="H8170" s="1">
        <v>45825.71020833333</v>
      </c>
      <c r="I8170" t="b">
        <v>0</v>
      </c>
      <c r="J8170" t="b">
        <v>1</v>
      </c>
      <c r="K8170" t="s">
        <v>31</v>
      </c>
      <c r="L8170" t="s">
        <v>32</v>
      </c>
      <c r="N8170">
        <v>58.680000305175781</v>
      </c>
      <c r="O8170" t="s">
        <v>3479</v>
      </c>
      <c r="P8170" t="s">
        <v>6917</v>
      </c>
    </row>
    <row r="8171" spans="1:16" x14ac:dyDescent="0.35">
      <c r="A8171" t="s">
        <v>6907</v>
      </c>
      <c r="B8171" t="s">
        <v>11038</v>
      </c>
      <c r="C8171" t="s">
        <v>824</v>
      </c>
      <c r="D8171" t="s">
        <v>321</v>
      </c>
      <c r="E8171" t="s">
        <v>91</v>
      </c>
      <c r="F8171" t="b">
        <v>0</v>
      </c>
      <c r="G8171" t="s">
        <v>47</v>
      </c>
      <c r="H8171" s="1">
        <v>45825.710324074083</v>
      </c>
      <c r="I8171" t="b">
        <v>1</v>
      </c>
      <c r="J8171" t="b">
        <v>0</v>
      </c>
      <c r="K8171" t="s">
        <v>31</v>
      </c>
      <c r="L8171" t="s">
        <v>32</v>
      </c>
      <c r="N8171">
        <v>65</v>
      </c>
      <c r="O8171" t="s">
        <v>11039</v>
      </c>
      <c r="P8171" t="s">
        <v>11040</v>
      </c>
    </row>
    <row r="8172" spans="1:16" x14ac:dyDescent="0.35">
      <c r="A8172" t="s">
        <v>6907</v>
      </c>
      <c r="B8172" t="s">
        <v>9339</v>
      </c>
      <c r="C8172" t="s">
        <v>533</v>
      </c>
      <c r="D8172" t="s">
        <v>17553</v>
      </c>
      <c r="E8172" t="s">
        <v>296</v>
      </c>
      <c r="F8172" t="b">
        <v>0</v>
      </c>
      <c r="G8172" t="s">
        <v>52</v>
      </c>
      <c r="H8172" s="1">
        <v>45825.751562500001</v>
      </c>
      <c r="I8172" t="b">
        <v>0</v>
      </c>
      <c r="J8172" t="b">
        <v>1</v>
      </c>
      <c r="K8172" t="s">
        <v>31</v>
      </c>
      <c r="L8172" t="s">
        <v>22</v>
      </c>
      <c r="M8172">
        <v>207000</v>
      </c>
      <c r="O8172" t="s">
        <v>3479</v>
      </c>
      <c r="P8172" t="s">
        <v>9340</v>
      </c>
    </row>
    <row r="8173" spans="1:16" x14ac:dyDescent="0.35">
      <c r="A8173" t="s">
        <v>6907</v>
      </c>
      <c r="B8173" t="s">
        <v>6907</v>
      </c>
      <c r="C8173" t="s">
        <v>11041</v>
      </c>
      <c r="D8173" t="s">
        <v>269</v>
      </c>
      <c r="E8173" t="s">
        <v>20</v>
      </c>
      <c r="F8173" t="b">
        <v>0</v>
      </c>
      <c r="G8173" t="s">
        <v>47</v>
      </c>
      <c r="H8173" s="1">
        <v>45825.751979166656</v>
      </c>
      <c r="I8173" t="b">
        <v>1</v>
      </c>
      <c r="J8173" t="b">
        <v>0</v>
      </c>
      <c r="K8173" t="s">
        <v>31</v>
      </c>
      <c r="L8173" t="s">
        <v>22</v>
      </c>
      <c r="M8173">
        <v>140000</v>
      </c>
      <c r="O8173" t="s">
        <v>11042</v>
      </c>
      <c r="P8173" t="s">
        <v>11043</v>
      </c>
    </row>
    <row r="8174" spans="1:16" x14ac:dyDescent="0.35">
      <c r="A8174" t="s">
        <v>6907</v>
      </c>
      <c r="B8174" t="s">
        <v>11044</v>
      </c>
      <c r="C8174" t="s">
        <v>8336</v>
      </c>
      <c r="D8174" t="s">
        <v>321</v>
      </c>
      <c r="E8174" t="s">
        <v>91</v>
      </c>
      <c r="F8174" t="b">
        <v>0</v>
      </c>
      <c r="G8174" t="s">
        <v>52</v>
      </c>
      <c r="H8174" s="1">
        <v>45825.793287037042</v>
      </c>
      <c r="I8174" t="b">
        <v>1</v>
      </c>
      <c r="J8174" t="b">
        <v>0</v>
      </c>
      <c r="K8174" t="s">
        <v>31</v>
      </c>
      <c r="L8174" t="s">
        <v>32</v>
      </c>
      <c r="N8174">
        <v>53</v>
      </c>
      <c r="O8174" t="s">
        <v>322</v>
      </c>
      <c r="P8174" t="s">
        <v>11045</v>
      </c>
    </row>
    <row r="8175" spans="1:16" x14ac:dyDescent="0.35">
      <c r="A8175" t="s">
        <v>6907</v>
      </c>
      <c r="B8175" t="s">
        <v>11046</v>
      </c>
      <c r="C8175" t="s">
        <v>2602</v>
      </c>
      <c r="D8175" t="s">
        <v>321</v>
      </c>
      <c r="E8175" t="s">
        <v>20</v>
      </c>
      <c r="F8175" t="b">
        <v>0</v>
      </c>
      <c r="G8175" t="s">
        <v>43</v>
      </c>
      <c r="H8175" s="1">
        <v>45825.79409722222</v>
      </c>
      <c r="I8175" t="b">
        <v>1</v>
      </c>
      <c r="J8175" t="b">
        <v>0</v>
      </c>
      <c r="K8175" t="s">
        <v>31</v>
      </c>
      <c r="L8175" t="s">
        <v>32</v>
      </c>
      <c r="N8175">
        <v>50</v>
      </c>
      <c r="O8175" t="s">
        <v>11047</v>
      </c>
      <c r="P8175" t="s">
        <v>2020</v>
      </c>
    </row>
    <row r="8176" spans="1:16" x14ac:dyDescent="0.35">
      <c r="A8176" t="s">
        <v>6907</v>
      </c>
      <c r="B8176" t="s">
        <v>10391</v>
      </c>
      <c r="C8176" t="s">
        <v>11048</v>
      </c>
      <c r="D8176" t="s">
        <v>36</v>
      </c>
      <c r="E8176" t="s">
        <v>20</v>
      </c>
      <c r="F8176" t="b">
        <v>0</v>
      </c>
      <c r="G8176" t="s">
        <v>68</v>
      </c>
      <c r="H8176" s="1">
        <v>45825.794571759259</v>
      </c>
      <c r="I8176" t="b">
        <v>0</v>
      </c>
      <c r="J8176" t="b">
        <v>0</v>
      </c>
      <c r="K8176" t="s">
        <v>31</v>
      </c>
      <c r="L8176" t="s">
        <v>22</v>
      </c>
      <c r="M8176">
        <v>72500</v>
      </c>
      <c r="O8176" t="s">
        <v>11049</v>
      </c>
      <c r="P8176" t="s">
        <v>11050</v>
      </c>
    </row>
    <row r="8177" spans="1:16" x14ac:dyDescent="0.35">
      <c r="A8177" t="s">
        <v>6907</v>
      </c>
      <c r="B8177" t="s">
        <v>11051</v>
      </c>
      <c r="C8177" t="s">
        <v>357</v>
      </c>
      <c r="D8177" t="s">
        <v>36</v>
      </c>
      <c r="E8177" t="s">
        <v>91</v>
      </c>
      <c r="F8177" t="b">
        <v>0</v>
      </c>
      <c r="G8177" t="s">
        <v>52</v>
      </c>
      <c r="H8177" s="1">
        <v>45825.834965277783</v>
      </c>
      <c r="I8177" t="b">
        <v>0</v>
      </c>
      <c r="J8177" t="b">
        <v>0</v>
      </c>
      <c r="K8177" t="s">
        <v>31</v>
      </c>
      <c r="L8177" t="s">
        <v>32</v>
      </c>
      <c r="N8177">
        <v>44</v>
      </c>
      <c r="O8177" t="s">
        <v>3268</v>
      </c>
      <c r="P8177" t="s">
        <v>6502</v>
      </c>
    </row>
    <row r="8178" spans="1:16" x14ac:dyDescent="0.35">
      <c r="A8178" t="s">
        <v>6907</v>
      </c>
      <c r="B8178" t="s">
        <v>11052</v>
      </c>
      <c r="C8178" t="s">
        <v>6845</v>
      </c>
      <c r="D8178" t="s">
        <v>110</v>
      </c>
      <c r="E8178" t="s">
        <v>20</v>
      </c>
      <c r="F8178" t="b">
        <v>0</v>
      </c>
      <c r="G8178" t="s">
        <v>47</v>
      </c>
      <c r="H8178" s="1">
        <v>45825.835324074083</v>
      </c>
      <c r="I8178" t="b">
        <v>0</v>
      </c>
      <c r="J8178" t="b">
        <v>1</v>
      </c>
      <c r="K8178" t="s">
        <v>31</v>
      </c>
      <c r="L8178" t="s">
        <v>22</v>
      </c>
      <c r="M8178">
        <v>177500</v>
      </c>
      <c r="O8178" t="s">
        <v>518</v>
      </c>
      <c r="P8178" t="s">
        <v>1264</v>
      </c>
    </row>
    <row r="8179" spans="1:16" x14ac:dyDescent="0.35">
      <c r="A8179" t="s">
        <v>6907</v>
      </c>
      <c r="B8179" t="s">
        <v>11053</v>
      </c>
      <c r="C8179" t="s">
        <v>154</v>
      </c>
      <c r="D8179" t="s">
        <v>321</v>
      </c>
      <c r="E8179" t="s">
        <v>91</v>
      </c>
      <c r="F8179" t="b">
        <v>0</v>
      </c>
      <c r="G8179" t="s">
        <v>47</v>
      </c>
      <c r="H8179" s="1">
        <v>45825.87703703704</v>
      </c>
      <c r="I8179" t="b">
        <v>1</v>
      </c>
      <c r="J8179" t="b">
        <v>0</v>
      </c>
      <c r="K8179" t="s">
        <v>31</v>
      </c>
      <c r="L8179" t="s">
        <v>32</v>
      </c>
      <c r="N8179">
        <v>77.5</v>
      </c>
      <c r="O8179" t="s">
        <v>3658</v>
      </c>
      <c r="P8179" t="s">
        <v>11054</v>
      </c>
    </row>
    <row r="8180" spans="1:16" x14ac:dyDescent="0.35">
      <c r="A8180" t="s">
        <v>6907</v>
      </c>
      <c r="B8180" t="s">
        <v>7714</v>
      </c>
      <c r="C8180" t="s">
        <v>1031</v>
      </c>
      <c r="D8180" t="s">
        <v>321</v>
      </c>
      <c r="E8180" t="s">
        <v>91</v>
      </c>
      <c r="F8180" t="b">
        <v>0</v>
      </c>
      <c r="G8180" t="s">
        <v>43</v>
      </c>
      <c r="H8180" s="1">
        <v>45825.87740740741</v>
      </c>
      <c r="I8180" t="b">
        <v>0</v>
      </c>
      <c r="J8180" t="b">
        <v>0</v>
      </c>
      <c r="K8180" t="s">
        <v>31</v>
      </c>
      <c r="L8180" t="s">
        <v>32</v>
      </c>
      <c r="N8180">
        <v>84.5</v>
      </c>
      <c r="O8180" t="s">
        <v>11055</v>
      </c>
      <c r="P8180" t="s">
        <v>11056</v>
      </c>
    </row>
    <row r="8181" spans="1:16" x14ac:dyDescent="0.35">
      <c r="A8181" t="s">
        <v>6907</v>
      </c>
      <c r="B8181" t="s">
        <v>11057</v>
      </c>
      <c r="C8181" t="s">
        <v>1031</v>
      </c>
      <c r="D8181" t="s">
        <v>29</v>
      </c>
      <c r="E8181" t="s">
        <v>91</v>
      </c>
      <c r="F8181" t="b">
        <v>0</v>
      </c>
      <c r="G8181" t="s">
        <v>52</v>
      </c>
      <c r="H8181" s="1">
        <v>45825.918263888889</v>
      </c>
      <c r="I8181" t="b">
        <v>0</v>
      </c>
      <c r="J8181" t="b">
        <v>0</v>
      </c>
      <c r="K8181" t="s">
        <v>31</v>
      </c>
      <c r="L8181" t="s">
        <v>32</v>
      </c>
      <c r="N8181">
        <v>84.5</v>
      </c>
      <c r="O8181" t="s">
        <v>11055</v>
      </c>
      <c r="P8181" t="s">
        <v>11056</v>
      </c>
    </row>
    <row r="8182" spans="1:16" x14ac:dyDescent="0.35">
      <c r="A8182" t="s">
        <v>6907</v>
      </c>
      <c r="B8182" t="s">
        <v>11058</v>
      </c>
      <c r="C8182" t="s">
        <v>201</v>
      </c>
      <c r="D8182" t="s">
        <v>36</v>
      </c>
      <c r="E8182" t="s">
        <v>20</v>
      </c>
      <c r="F8182" t="b">
        <v>0</v>
      </c>
      <c r="G8182" t="s">
        <v>52</v>
      </c>
      <c r="H8182" s="1">
        <v>45826.001655092587</v>
      </c>
      <c r="I8182" t="b">
        <v>1</v>
      </c>
      <c r="J8182" t="b">
        <v>0</v>
      </c>
      <c r="K8182" t="s">
        <v>31</v>
      </c>
      <c r="L8182" t="s">
        <v>22</v>
      </c>
      <c r="M8182">
        <v>127500</v>
      </c>
      <c r="O8182" t="s">
        <v>194</v>
      </c>
      <c r="P8182" t="s">
        <v>11059</v>
      </c>
    </row>
    <row r="8183" spans="1:16" x14ac:dyDescent="0.35">
      <c r="A8183" t="s">
        <v>6907</v>
      </c>
      <c r="B8183" t="s">
        <v>7760</v>
      </c>
      <c r="C8183" t="s">
        <v>4923</v>
      </c>
      <c r="D8183" t="s">
        <v>36</v>
      </c>
      <c r="E8183" t="s">
        <v>20</v>
      </c>
      <c r="F8183" t="b">
        <v>0</v>
      </c>
      <c r="G8183" t="s">
        <v>47</v>
      </c>
      <c r="H8183" s="1">
        <v>45826.00199074074</v>
      </c>
      <c r="I8183" t="b">
        <v>0</v>
      </c>
      <c r="J8183" t="b">
        <v>1</v>
      </c>
      <c r="K8183" t="s">
        <v>31</v>
      </c>
      <c r="L8183" t="s">
        <v>22</v>
      </c>
      <c r="M8183">
        <v>199000</v>
      </c>
      <c r="O8183" t="s">
        <v>11020</v>
      </c>
      <c r="P8183" t="s">
        <v>11021</v>
      </c>
    </row>
    <row r="8184" spans="1:16" x14ac:dyDescent="0.35">
      <c r="A8184" t="s">
        <v>6907</v>
      </c>
      <c r="B8184" t="s">
        <v>10215</v>
      </c>
      <c r="C8184" t="s">
        <v>170</v>
      </c>
      <c r="D8184" t="s">
        <v>36</v>
      </c>
      <c r="E8184" t="s">
        <v>20</v>
      </c>
      <c r="F8184" t="b">
        <v>0</v>
      </c>
      <c r="G8184" t="s">
        <v>171</v>
      </c>
      <c r="H8184" s="1">
        <v>45826.002071759263</v>
      </c>
      <c r="I8184" t="b">
        <v>0</v>
      </c>
      <c r="J8184" t="b">
        <v>1</v>
      </c>
      <c r="K8184" t="s">
        <v>31</v>
      </c>
      <c r="L8184" t="s">
        <v>22</v>
      </c>
      <c r="M8184">
        <v>97000</v>
      </c>
      <c r="O8184" t="s">
        <v>209</v>
      </c>
      <c r="P8184" t="s">
        <v>9702</v>
      </c>
    </row>
    <row r="8185" spans="1:16" x14ac:dyDescent="0.35">
      <c r="A8185" t="s">
        <v>6907</v>
      </c>
      <c r="B8185" t="s">
        <v>7010</v>
      </c>
      <c r="C8185" t="s">
        <v>175</v>
      </c>
      <c r="D8185" t="s">
        <v>36</v>
      </c>
      <c r="E8185" t="s">
        <v>436</v>
      </c>
      <c r="F8185" t="b">
        <v>0</v>
      </c>
      <c r="G8185" t="s">
        <v>68</v>
      </c>
      <c r="H8185" s="1">
        <v>45826.002766203703</v>
      </c>
      <c r="I8185" t="b">
        <v>0</v>
      </c>
      <c r="J8185" t="b">
        <v>1</v>
      </c>
      <c r="K8185" t="s">
        <v>31</v>
      </c>
      <c r="L8185" t="s">
        <v>22</v>
      </c>
      <c r="M8185">
        <v>226018</v>
      </c>
      <c r="O8185" t="s">
        <v>209</v>
      </c>
      <c r="P8185" t="s">
        <v>2887</v>
      </c>
    </row>
    <row r="8186" spans="1:16" x14ac:dyDescent="0.35">
      <c r="A8186" t="s">
        <v>6907</v>
      </c>
      <c r="B8186" t="s">
        <v>11060</v>
      </c>
      <c r="C8186" t="s">
        <v>154</v>
      </c>
      <c r="D8186" t="s">
        <v>17522</v>
      </c>
      <c r="E8186" t="s">
        <v>20</v>
      </c>
      <c r="F8186" t="b">
        <v>0</v>
      </c>
      <c r="G8186" t="s">
        <v>52</v>
      </c>
      <c r="H8186" s="1">
        <v>45826.251481481479</v>
      </c>
      <c r="I8186" t="b">
        <v>0</v>
      </c>
      <c r="J8186" t="b">
        <v>1</v>
      </c>
      <c r="K8186" t="s">
        <v>31</v>
      </c>
      <c r="L8186" t="s">
        <v>22</v>
      </c>
      <c r="M8186">
        <v>112642.5</v>
      </c>
      <c r="O8186" t="s">
        <v>6882</v>
      </c>
      <c r="P8186" t="s">
        <v>11061</v>
      </c>
    </row>
    <row r="8187" spans="1:16" x14ac:dyDescent="0.35">
      <c r="A8187" t="s">
        <v>6907</v>
      </c>
      <c r="B8187" t="s">
        <v>7025</v>
      </c>
      <c r="C8187" t="s">
        <v>11062</v>
      </c>
      <c r="D8187" t="s">
        <v>110</v>
      </c>
      <c r="E8187" t="s">
        <v>20</v>
      </c>
      <c r="F8187" t="b">
        <v>0</v>
      </c>
      <c r="G8187" t="s">
        <v>47</v>
      </c>
      <c r="H8187" s="1">
        <v>45826.251944444448</v>
      </c>
      <c r="I8187" t="b">
        <v>0</v>
      </c>
      <c r="J8187" t="b">
        <v>1</v>
      </c>
      <c r="K8187" t="s">
        <v>31</v>
      </c>
      <c r="L8187" t="s">
        <v>22</v>
      </c>
      <c r="M8187">
        <v>135000</v>
      </c>
      <c r="O8187" t="s">
        <v>11063</v>
      </c>
      <c r="P8187" t="s">
        <v>11064</v>
      </c>
    </row>
    <row r="8188" spans="1:16" x14ac:dyDescent="0.35">
      <c r="A8188" t="s">
        <v>6907</v>
      </c>
      <c r="B8188" t="s">
        <v>11065</v>
      </c>
      <c r="C8188" t="s">
        <v>154</v>
      </c>
      <c r="D8188" t="s">
        <v>36</v>
      </c>
      <c r="E8188" t="s">
        <v>20</v>
      </c>
      <c r="F8188" t="b">
        <v>0</v>
      </c>
      <c r="G8188" t="s">
        <v>43</v>
      </c>
      <c r="H8188" s="1">
        <v>45826.252453703702</v>
      </c>
      <c r="I8188" t="b">
        <v>1</v>
      </c>
      <c r="J8188" t="b">
        <v>0</v>
      </c>
      <c r="K8188" t="s">
        <v>31</v>
      </c>
      <c r="L8188" t="s">
        <v>32</v>
      </c>
      <c r="N8188">
        <v>67.5</v>
      </c>
      <c r="O8188" t="s">
        <v>194</v>
      </c>
      <c r="P8188" t="s">
        <v>11066</v>
      </c>
    </row>
    <row r="8189" spans="1:16" x14ac:dyDescent="0.35">
      <c r="A8189" t="s">
        <v>6907</v>
      </c>
      <c r="B8189" t="s">
        <v>9593</v>
      </c>
      <c r="C8189" t="s">
        <v>1814</v>
      </c>
      <c r="D8189" t="s">
        <v>29</v>
      </c>
      <c r="E8189" t="s">
        <v>20</v>
      </c>
      <c r="F8189" t="b">
        <v>0</v>
      </c>
      <c r="G8189" t="s">
        <v>52</v>
      </c>
      <c r="H8189" s="1">
        <v>45826.293379629627</v>
      </c>
      <c r="I8189" t="b">
        <v>1</v>
      </c>
      <c r="J8189" t="b">
        <v>0</v>
      </c>
      <c r="K8189" t="s">
        <v>31</v>
      </c>
      <c r="L8189" t="s">
        <v>22</v>
      </c>
      <c r="M8189">
        <v>209500</v>
      </c>
      <c r="O8189" t="s">
        <v>1373</v>
      </c>
      <c r="P8189" t="s">
        <v>5057</v>
      </c>
    </row>
    <row r="8190" spans="1:16" x14ac:dyDescent="0.35">
      <c r="A8190" t="s">
        <v>6907</v>
      </c>
      <c r="B8190" t="s">
        <v>10031</v>
      </c>
      <c r="C8190" t="s">
        <v>7114</v>
      </c>
      <c r="D8190" t="s">
        <v>29</v>
      </c>
      <c r="E8190" t="s">
        <v>20</v>
      </c>
      <c r="F8190" t="b">
        <v>0</v>
      </c>
      <c r="G8190" t="s">
        <v>52</v>
      </c>
      <c r="H8190" s="1">
        <v>45826.293437499997</v>
      </c>
      <c r="I8190" t="b">
        <v>0</v>
      </c>
      <c r="J8190" t="b">
        <v>1</v>
      </c>
      <c r="K8190" t="s">
        <v>31</v>
      </c>
      <c r="L8190" t="s">
        <v>22</v>
      </c>
      <c r="M8190">
        <v>98189.5</v>
      </c>
      <c r="O8190" t="s">
        <v>10032</v>
      </c>
      <c r="P8190" t="s">
        <v>10033</v>
      </c>
    </row>
    <row r="8191" spans="1:16" x14ac:dyDescent="0.35">
      <c r="A8191" t="s">
        <v>6907</v>
      </c>
      <c r="B8191" t="s">
        <v>8102</v>
      </c>
      <c r="C8191" t="s">
        <v>8103</v>
      </c>
      <c r="D8191" t="s">
        <v>17539</v>
      </c>
      <c r="E8191" t="s">
        <v>91</v>
      </c>
      <c r="F8191" t="b">
        <v>0</v>
      </c>
      <c r="G8191" t="s">
        <v>287</v>
      </c>
      <c r="H8191" s="1">
        <v>45826.297418981478</v>
      </c>
      <c r="I8191" t="b">
        <v>1</v>
      </c>
      <c r="J8191" t="b">
        <v>0</v>
      </c>
      <c r="K8191" t="s">
        <v>287</v>
      </c>
      <c r="L8191" t="s">
        <v>22</v>
      </c>
      <c r="M8191">
        <v>150000</v>
      </c>
      <c r="O8191" t="s">
        <v>8104</v>
      </c>
      <c r="P8191" t="s">
        <v>8105</v>
      </c>
    </row>
    <row r="8192" spans="1:16" x14ac:dyDescent="0.35">
      <c r="A8192" t="s">
        <v>6907</v>
      </c>
      <c r="B8192" t="s">
        <v>11067</v>
      </c>
      <c r="C8192" t="s">
        <v>11068</v>
      </c>
      <c r="D8192" t="s">
        <v>110</v>
      </c>
      <c r="E8192" t="s">
        <v>20</v>
      </c>
      <c r="F8192" t="b">
        <v>0</v>
      </c>
      <c r="G8192" t="s">
        <v>52</v>
      </c>
      <c r="H8192" s="1">
        <v>45826.376666666663</v>
      </c>
      <c r="I8192" t="b">
        <v>1</v>
      </c>
      <c r="J8192" t="b">
        <v>0</v>
      </c>
      <c r="K8192" t="s">
        <v>31</v>
      </c>
      <c r="L8192" t="s">
        <v>22</v>
      </c>
      <c r="M8192">
        <v>112500</v>
      </c>
      <c r="O8192" t="s">
        <v>11069</v>
      </c>
      <c r="P8192" t="s">
        <v>11070</v>
      </c>
    </row>
    <row r="8193" spans="1:16" x14ac:dyDescent="0.35">
      <c r="A8193" t="s">
        <v>6907</v>
      </c>
      <c r="B8193" t="s">
        <v>11071</v>
      </c>
      <c r="C8193" t="s">
        <v>18</v>
      </c>
      <c r="D8193" t="s">
        <v>29</v>
      </c>
      <c r="E8193" t="s">
        <v>296</v>
      </c>
      <c r="F8193" t="b">
        <v>1</v>
      </c>
      <c r="G8193" t="s">
        <v>47</v>
      </c>
      <c r="H8193" s="1">
        <v>45826.418865740743</v>
      </c>
      <c r="I8193" t="b">
        <v>0</v>
      </c>
      <c r="J8193" t="b">
        <v>1</v>
      </c>
      <c r="K8193" t="s">
        <v>31</v>
      </c>
      <c r="L8193" t="s">
        <v>22</v>
      </c>
      <c r="M8193">
        <v>135000</v>
      </c>
      <c r="O8193" t="s">
        <v>1225</v>
      </c>
    </row>
    <row r="8194" spans="1:16" x14ac:dyDescent="0.35">
      <c r="A8194" t="s">
        <v>6907</v>
      </c>
      <c r="B8194" t="s">
        <v>11072</v>
      </c>
      <c r="C8194" t="s">
        <v>18</v>
      </c>
      <c r="D8194" t="s">
        <v>110</v>
      </c>
      <c r="E8194" t="s">
        <v>91</v>
      </c>
      <c r="F8194" t="b">
        <v>1</v>
      </c>
      <c r="G8194" t="s">
        <v>47</v>
      </c>
      <c r="H8194" s="1">
        <v>45826.460405092592</v>
      </c>
      <c r="I8194" t="b">
        <v>1</v>
      </c>
      <c r="J8194" t="b">
        <v>0</v>
      </c>
      <c r="K8194" t="s">
        <v>31</v>
      </c>
      <c r="L8194" t="s">
        <v>32</v>
      </c>
      <c r="N8194">
        <v>52.5</v>
      </c>
      <c r="O8194" t="s">
        <v>11073</v>
      </c>
    </row>
    <row r="8195" spans="1:16" x14ac:dyDescent="0.35">
      <c r="A8195" t="s">
        <v>6907</v>
      </c>
      <c r="B8195" t="s">
        <v>11074</v>
      </c>
      <c r="C8195" t="s">
        <v>56</v>
      </c>
      <c r="D8195" t="s">
        <v>110</v>
      </c>
      <c r="E8195" t="s">
        <v>20</v>
      </c>
      <c r="F8195" t="b">
        <v>0</v>
      </c>
      <c r="G8195" t="s">
        <v>52</v>
      </c>
      <c r="H8195" s="1">
        <v>45826.501655092587</v>
      </c>
      <c r="I8195" t="b">
        <v>0</v>
      </c>
      <c r="J8195" t="b">
        <v>1</v>
      </c>
      <c r="K8195" t="s">
        <v>31</v>
      </c>
      <c r="L8195" t="s">
        <v>22</v>
      </c>
      <c r="M8195">
        <v>125000</v>
      </c>
      <c r="O8195" t="s">
        <v>11075</v>
      </c>
      <c r="P8195" t="s">
        <v>11076</v>
      </c>
    </row>
    <row r="8196" spans="1:16" x14ac:dyDescent="0.35">
      <c r="A8196" t="s">
        <v>6907</v>
      </c>
      <c r="B8196" t="s">
        <v>11077</v>
      </c>
      <c r="C8196" t="s">
        <v>1031</v>
      </c>
      <c r="D8196" t="s">
        <v>110</v>
      </c>
      <c r="E8196" t="s">
        <v>20</v>
      </c>
      <c r="F8196" t="b">
        <v>0</v>
      </c>
      <c r="G8196" t="s">
        <v>43</v>
      </c>
      <c r="H8196" s="1">
        <v>45826.502442129633</v>
      </c>
      <c r="I8196" t="b">
        <v>1</v>
      </c>
      <c r="J8196" t="b">
        <v>1</v>
      </c>
      <c r="K8196" t="s">
        <v>31</v>
      </c>
      <c r="L8196" t="s">
        <v>22</v>
      </c>
      <c r="M8196">
        <v>132500</v>
      </c>
      <c r="O8196" t="s">
        <v>11075</v>
      </c>
      <c r="P8196" t="s">
        <v>433</v>
      </c>
    </row>
    <row r="8197" spans="1:16" x14ac:dyDescent="0.35">
      <c r="A8197" t="s">
        <v>6907</v>
      </c>
      <c r="B8197" t="s">
        <v>8526</v>
      </c>
      <c r="C8197" t="s">
        <v>11078</v>
      </c>
      <c r="D8197" t="s">
        <v>110</v>
      </c>
      <c r="E8197" t="s">
        <v>20</v>
      </c>
      <c r="F8197" t="b">
        <v>0</v>
      </c>
      <c r="G8197" t="s">
        <v>52</v>
      </c>
      <c r="H8197" s="1">
        <v>45826.585023148153</v>
      </c>
      <c r="I8197" t="b">
        <v>0</v>
      </c>
      <c r="J8197" t="b">
        <v>1</v>
      </c>
      <c r="K8197" t="s">
        <v>31</v>
      </c>
      <c r="L8197" t="s">
        <v>22</v>
      </c>
      <c r="M8197">
        <v>116500</v>
      </c>
      <c r="O8197" t="s">
        <v>11079</v>
      </c>
      <c r="P8197" t="s">
        <v>11080</v>
      </c>
    </row>
    <row r="8198" spans="1:16" x14ac:dyDescent="0.35">
      <c r="A8198" t="s">
        <v>6907</v>
      </c>
      <c r="B8198" t="s">
        <v>11081</v>
      </c>
      <c r="C8198" t="s">
        <v>154</v>
      </c>
      <c r="D8198" t="s">
        <v>36</v>
      </c>
      <c r="E8198" t="s">
        <v>20</v>
      </c>
      <c r="F8198" t="b">
        <v>0</v>
      </c>
      <c r="G8198" t="s">
        <v>47</v>
      </c>
      <c r="H8198" s="1">
        <v>45826.585474537038</v>
      </c>
      <c r="I8198" t="b">
        <v>0</v>
      </c>
      <c r="J8198" t="b">
        <v>0</v>
      </c>
      <c r="K8198" t="s">
        <v>31</v>
      </c>
      <c r="L8198" t="s">
        <v>22</v>
      </c>
      <c r="M8198">
        <v>157500</v>
      </c>
      <c r="O8198" t="s">
        <v>3081</v>
      </c>
      <c r="P8198" t="s">
        <v>11082</v>
      </c>
    </row>
    <row r="8199" spans="1:16" x14ac:dyDescent="0.35">
      <c r="A8199" t="s">
        <v>6907</v>
      </c>
      <c r="B8199" t="s">
        <v>11083</v>
      </c>
      <c r="C8199" t="s">
        <v>8483</v>
      </c>
      <c r="D8199" t="s">
        <v>249</v>
      </c>
      <c r="E8199" t="s">
        <v>20</v>
      </c>
      <c r="F8199" t="b">
        <v>0</v>
      </c>
      <c r="G8199" t="s">
        <v>5468</v>
      </c>
      <c r="H8199" s="1">
        <v>45826.612291666657</v>
      </c>
      <c r="I8199" t="b">
        <v>0</v>
      </c>
      <c r="J8199" t="b">
        <v>0</v>
      </c>
      <c r="K8199" t="s">
        <v>5468</v>
      </c>
      <c r="L8199" t="s">
        <v>22</v>
      </c>
      <c r="M8199">
        <v>109200</v>
      </c>
      <c r="O8199" t="s">
        <v>11084</v>
      </c>
      <c r="P8199" t="s">
        <v>11085</v>
      </c>
    </row>
    <row r="8200" spans="1:16" x14ac:dyDescent="0.35">
      <c r="A8200" t="s">
        <v>6907</v>
      </c>
      <c r="B8200" t="s">
        <v>11086</v>
      </c>
      <c r="C8200" t="s">
        <v>5050</v>
      </c>
      <c r="D8200" t="s">
        <v>36</v>
      </c>
      <c r="E8200" t="s">
        <v>20</v>
      </c>
      <c r="F8200" t="b">
        <v>0</v>
      </c>
      <c r="G8200" t="s">
        <v>52</v>
      </c>
      <c r="H8200" s="1">
        <v>45826.625960648147</v>
      </c>
      <c r="I8200" t="b">
        <v>0</v>
      </c>
      <c r="J8200" t="b">
        <v>1</v>
      </c>
      <c r="K8200" t="s">
        <v>31</v>
      </c>
      <c r="L8200" t="s">
        <v>22</v>
      </c>
      <c r="M8200">
        <v>140000</v>
      </c>
      <c r="O8200" t="s">
        <v>9995</v>
      </c>
      <c r="P8200" t="s">
        <v>11087</v>
      </c>
    </row>
    <row r="8201" spans="1:16" x14ac:dyDescent="0.35">
      <c r="A8201" t="s">
        <v>6907</v>
      </c>
      <c r="B8201" t="s">
        <v>8730</v>
      </c>
      <c r="C8201" t="s">
        <v>51</v>
      </c>
      <c r="D8201" t="s">
        <v>36</v>
      </c>
      <c r="E8201" t="s">
        <v>91</v>
      </c>
      <c r="F8201" t="b">
        <v>0</v>
      </c>
      <c r="G8201" t="s">
        <v>52</v>
      </c>
      <c r="H8201" s="1">
        <v>45826.626782407409</v>
      </c>
      <c r="I8201" t="b">
        <v>0</v>
      </c>
      <c r="J8201" t="b">
        <v>1</v>
      </c>
      <c r="K8201" t="s">
        <v>31</v>
      </c>
      <c r="L8201" t="s">
        <v>32</v>
      </c>
      <c r="N8201">
        <v>71</v>
      </c>
      <c r="O8201" t="s">
        <v>8660</v>
      </c>
      <c r="P8201" t="s">
        <v>8731</v>
      </c>
    </row>
    <row r="8202" spans="1:16" x14ac:dyDescent="0.35">
      <c r="A8202" t="s">
        <v>6907</v>
      </c>
      <c r="B8202" t="s">
        <v>11088</v>
      </c>
      <c r="C8202" t="s">
        <v>1305</v>
      </c>
      <c r="D8202" t="s">
        <v>36</v>
      </c>
      <c r="E8202" t="s">
        <v>204</v>
      </c>
      <c r="F8202" t="b">
        <v>0</v>
      </c>
      <c r="G8202" t="s">
        <v>52</v>
      </c>
      <c r="H8202" s="1">
        <v>45826.710300925923</v>
      </c>
      <c r="I8202" t="b">
        <v>0</v>
      </c>
      <c r="J8202" t="b">
        <v>0</v>
      </c>
      <c r="K8202" t="s">
        <v>31</v>
      </c>
      <c r="L8202" t="s">
        <v>22</v>
      </c>
      <c r="M8202">
        <v>79543</v>
      </c>
      <c r="O8202" t="s">
        <v>11089</v>
      </c>
      <c r="P8202" t="s">
        <v>11090</v>
      </c>
    </row>
    <row r="8203" spans="1:16" x14ac:dyDescent="0.35">
      <c r="A8203" t="s">
        <v>6907</v>
      </c>
      <c r="B8203" t="s">
        <v>11091</v>
      </c>
      <c r="C8203" t="s">
        <v>18</v>
      </c>
      <c r="D8203" t="s">
        <v>6984</v>
      </c>
      <c r="E8203" t="s">
        <v>91</v>
      </c>
      <c r="F8203" t="b">
        <v>1</v>
      </c>
      <c r="G8203" t="s">
        <v>47</v>
      </c>
      <c r="H8203" s="1">
        <v>45826.710416666669</v>
      </c>
      <c r="I8203" t="b">
        <v>1</v>
      </c>
      <c r="J8203" t="b">
        <v>0</v>
      </c>
      <c r="K8203" t="s">
        <v>31</v>
      </c>
      <c r="L8203" t="s">
        <v>32</v>
      </c>
      <c r="N8203">
        <v>17.5</v>
      </c>
      <c r="O8203" t="s">
        <v>6984</v>
      </c>
      <c r="P8203" t="s">
        <v>11092</v>
      </c>
    </row>
    <row r="8204" spans="1:16" x14ac:dyDescent="0.35">
      <c r="A8204" t="s">
        <v>6907</v>
      </c>
      <c r="B8204" t="s">
        <v>8113</v>
      </c>
      <c r="C8204" t="s">
        <v>8114</v>
      </c>
      <c r="D8204" t="s">
        <v>110</v>
      </c>
      <c r="E8204" t="s">
        <v>436</v>
      </c>
      <c r="F8204" t="b">
        <v>0</v>
      </c>
      <c r="G8204" t="s">
        <v>47</v>
      </c>
      <c r="H8204" s="1">
        <v>45826.710474537038</v>
      </c>
      <c r="I8204" t="b">
        <v>0</v>
      </c>
      <c r="J8204" t="b">
        <v>0</v>
      </c>
      <c r="K8204" t="s">
        <v>31</v>
      </c>
      <c r="L8204" t="s">
        <v>32</v>
      </c>
      <c r="N8204">
        <v>25</v>
      </c>
      <c r="O8204" t="s">
        <v>8115</v>
      </c>
      <c r="P8204" t="s">
        <v>1319</v>
      </c>
    </row>
    <row r="8205" spans="1:16" x14ac:dyDescent="0.35">
      <c r="A8205" t="s">
        <v>6907</v>
      </c>
      <c r="B8205" t="s">
        <v>8628</v>
      </c>
      <c r="C8205" t="s">
        <v>8629</v>
      </c>
      <c r="D8205" t="s">
        <v>115</v>
      </c>
      <c r="E8205" t="s">
        <v>20</v>
      </c>
      <c r="F8205" t="b">
        <v>0</v>
      </c>
      <c r="G8205" t="s">
        <v>105</v>
      </c>
      <c r="H8205" s="1">
        <v>45826.712916666656</v>
      </c>
      <c r="I8205" t="b">
        <v>0</v>
      </c>
      <c r="J8205" t="b">
        <v>0</v>
      </c>
      <c r="K8205" t="s">
        <v>105</v>
      </c>
      <c r="L8205" t="s">
        <v>22</v>
      </c>
      <c r="M8205">
        <v>110000</v>
      </c>
      <c r="O8205" t="s">
        <v>8630</v>
      </c>
      <c r="P8205" t="s">
        <v>8631</v>
      </c>
    </row>
    <row r="8206" spans="1:16" x14ac:dyDescent="0.35">
      <c r="A8206" t="s">
        <v>6907</v>
      </c>
      <c r="B8206" t="s">
        <v>11093</v>
      </c>
      <c r="C8206" t="s">
        <v>328</v>
      </c>
      <c r="D8206" t="s">
        <v>269</v>
      </c>
      <c r="E8206" t="s">
        <v>91</v>
      </c>
      <c r="F8206" t="b">
        <v>0</v>
      </c>
      <c r="G8206" t="s">
        <v>52</v>
      </c>
      <c r="H8206" s="1">
        <v>45826.751631944448</v>
      </c>
      <c r="I8206" t="b">
        <v>1</v>
      </c>
      <c r="J8206" t="b">
        <v>0</v>
      </c>
      <c r="K8206" t="s">
        <v>31</v>
      </c>
      <c r="L8206" t="s">
        <v>32</v>
      </c>
      <c r="N8206">
        <v>77.5</v>
      </c>
      <c r="O8206" t="s">
        <v>11094</v>
      </c>
      <c r="P8206" t="s">
        <v>11095</v>
      </c>
    </row>
    <row r="8207" spans="1:16" x14ac:dyDescent="0.35">
      <c r="A8207" t="s">
        <v>6907</v>
      </c>
      <c r="B8207" t="s">
        <v>11096</v>
      </c>
      <c r="C8207" t="s">
        <v>653</v>
      </c>
      <c r="D8207" t="s">
        <v>36</v>
      </c>
      <c r="E8207" t="s">
        <v>20</v>
      </c>
      <c r="F8207" t="b">
        <v>0</v>
      </c>
      <c r="G8207" t="s">
        <v>52</v>
      </c>
      <c r="H8207" s="1">
        <v>45826.752002314817</v>
      </c>
      <c r="I8207" t="b">
        <v>0</v>
      </c>
      <c r="J8207" t="b">
        <v>1</v>
      </c>
      <c r="K8207" t="s">
        <v>31</v>
      </c>
      <c r="L8207" t="s">
        <v>32</v>
      </c>
      <c r="N8207">
        <v>40.384998321533203</v>
      </c>
      <c r="O8207" t="s">
        <v>725</v>
      </c>
      <c r="P8207" t="s">
        <v>11097</v>
      </c>
    </row>
    <row r="8208" spans="1:16" x14ac:dyDescent="0.35">
      <c r="A8208" t="s">
        <v>6907</v>
      </c>
      <c r="B8208" t="s">
        <v>11098</v>
      </c>
      <c r="C8208" t="s">
        <v>11099</v>
      </c>
      <c r="D8208" t="s">
        <v>36</v>
      </c>
      <c r="E8208" t="s">
        <v>20</v>
      </c>
      <c r="F8208" t="b">
        <v>0</v>
      </c>
      <c r="G8208" t="s">
        <v>47</v>
      </c>
      <c r="H8208" s="1">
        <v>45826.752083333333</v>
      </c>
      <c r="I8208" t="b">
        <v>1</v>
      </c>
      <c r="J8208" t="b">
        <v>0</v>
      </c>
      <c r="K8208" t="s">
        <v>31</v>
      </c>
      <c r="L8208" t="s">
        <v>22</v>
      </c>
      <c r="M8208">
        <v>127500</v>
      </c>
      <c r="O8208" t="s">
        <v>11100</v>
      </c>
      <c r="P8208" t="s">
        <v>1501</v>
      </c>
    </row>
    <row r="8209" spans="1:16" x14ac:dyDescent="0.35">
      <c r="A8209" t="s">
        <v>6907</v>
      </c>
      <c r="B8209" t="s">
        <v>11101</v>
      </c>
      <c r="C8209" t="s">
        <v>320</v>
      </c>
      <c r="D8209" t="s">
        <v>36</v>
      </c>
      <c r="E8209" t="s">
        <v>91</v>
      </c>
      <c r="F8209" t="b">
        <v>0</v>
      </c>
      <c r="G8209" t="s">
        <v>43</v>
      </c>
      <c r="H8209" s="1">
        <v>45826.752488425933</v>
      </c>
      <c r="I8209" t="b">
        <v>1</v>
      </c>
      <c r="J8209" t="b">
        <v>1</v>
      </c>
      <c r="K8209" t="s">
        <v>31</v>
      </c>
      <c r="L8209" t="s">
        <v>32</v>
      </c>
      <c r="N8209">
        <v>67.5</v>
      </c>
      <c r="O8209" t="s">
        <v>3179</v>
      </c>
    </row>
    <row r="8210" spans="1:16" x14ac:dyDescent="0.35">
      <c r="A8210" t="s">
        <v>6907</v>
      </c>
      <c r="B8210" t="s">
        <v>11014</v>
      </c>
      <c r="C8210" t="s">
        <v>11102</v>
      </c>
      <c r="D8210" t="s">
        <v>36</v>
      </c>
      <c r="E8210" t="s">
        <v>20</v>
      </c>
      <c r="F8210" t="b">
        <v>0</v>
      </c>
      <c r="G8210" t="s">
        <v>43</v>
      </c>
      <c r="H8210" s="1">
        <v>45826.794432870367</v>
      </c>
      <c r="I8210" t="b">
        <v>0</v>
      </c>
      <c r="J8210" t="b">
        <v>1</v>
      </c>
      <c r="K8210" t="s">
        <v>31</v>
      </c>
      <c r="L8210" t="s">
        <v>22</v>
      </c>
      <c r="M8210">
        <v>183500</v>
      </c>
      <c r="O8210" t="s">
        <v>402</v>
      </c>
      <c r="P8210" t="s">
        <v>11015</v>
      </c>
    </row>
    <row r="8211" spans="1:16" x14ac:dyDescent="0.35">
      <c r="A8211" t="s">
        <v>6907</v>
      </c>
      <c r="B8211" t="s">
        <v>7025</v>
      </c>
      <c r="C8211" t="s">
        <v>2117</v>
      </c>
      <c r="D8211" t="s">
        <v>36</v>
      </c>
      <c r="E8211" t="s">
        <v>91</v>
      </c>
      <c r="F8211" t="b">
        <v>0</v>
      </c>
      <c r="G8211" t="s">
        <v>52</v>
      </c>
      <c r="H8211" s="1">
        <v>45826.835231481477</v>
      </c>
      <c r="I8211" t="b">
        <v>0</v>
      </c>
      <c r="J8211" t="b">
        <v>0</v>
      </c>
      <c r="K8211" t="s">
        <v>31</v>
      </c>
      <c r="L8211" t="s">
        <v>32</v>
      </c>
      <c r="N8211">
        <v>65</v>
      </c>
      <c r="O8211" t="s">
        <v>9603</v>
      </c>
      <c r="P8211" t="s">
        <v>11103</v>
      </c>
    </row>
    <row r="8212" spans="1:16" x14ac:dyDescent="0.35">
      <c r="A8212" t="s">
        <v>6907</v>
      </c>
      <c r="B8212" t="s">
        <v>11104</v>
      </c>
      <c r="C8212" t="s">
        <v>628</v>
      </c>
      <c r="D8212" t="s">
        <v>110</v>
      </c>
      <c r="E8212" t="s">
        <v>20</v>
      </c>
      <c r="F8212" t="b">
        <v>0</v>
      </c>
      <c r="G8212" t="s">
        <v>52</v>
      </c>
      <c r="H8212" s="1">
        <v>45826.918379629627</v>
      </c>
      <c r="I8212" t="b">
        <v>0</v>
      </c>
      <c r="J8212" t="b">
        <v>1</v>
      </c>
      <c r="K8212" t="s">
        <v>31</v>
      </c>
      <c r="L8212" t="s">
        <v>22</v>
      </c>
      <c r="M8212">
        <v>208500</v>
      </c>
      <c r="O8212" t="s">
        <v>4905</v>
      </c>
      <c r="P8212" t="s">
        <v>11105</v>
      </c>
    </row>
    <row r="8213" spans="1:16" x14ac:dyDescent="0.35">
      <c r="A8213" t="s">
        <v>6907</v>
      </c>
      <c r="B8213" t="s">
        <v>8005</v>
      </c>
      <c r="C8213" t="s">
        <v>628</v>
      </c>
      <c r="D8213" t="s">
        <v>36</v>
      </c>
      <c r="E8213" t="s">
        <v>20</v>
      </c>
      <c r="F8213" t="b">
        <v>0</v>
      </c>
      <c r="G8213" t="s">
        <v>52</v>
      </c>
      <c r="H8213" s="1">
        <v>45826.960081018522</v>
      </c>
      <c r="I8213" t="b">
        <v>0</v>
      </c>
      <c r="J8213" t="b">
        <v>1</v>
      </c>
      <c r="K8213" t="s">
        <v>31</v>
      </c>
      <c r="L8213" t="s">
        <v>22</v>
      </c>
      <c r="M8213">
        <v>162500</v>
      </c>
      <c r="O8213" t="s">
        <v>1048</v>
      </c>
      <c r="P8213" t="s">
        <v>7257</v>
      </c>
    </row>
    <row r="8214" spans="1:16" x14ac:dyDescent="0.35">
      <c r="A8214" t="s">
        <v>6907</v>
      </c>
      <c r="B8214" t="s">
        <v>11106</v>
      </c>
      <c r="C8214" t="s">
        <v>1610</v>
      </c>
      <c r="D8214" t="s">
        <v>36</v>
      </c>
      <c r="E8214" t="s">
        <v>91</v>
      </c>
      <c r="F8214" t="b">
        <v>0</v>
      </c>
      <c r="G8214" t="s">
        <v>52</v>
      </c>
      <c r="H8214" s="1">
        <v>45826.960312499999</v>
      </c>
      <c r="I8214" t="b">
        <v>0</v>
      </c>
      <c r="J8214" t="b">
        <v>1</v>
      </c>
      <c r="K8214" t="s">
        <v>31</v>
      </c>
      <c r="L8214" t="s">
        <v>32</v>
      </c>
      <c r="N8214">
        <v>67.5</v>
      </c>
      <c r="O8214" t="s">
        <v>527</v>
      </c>
      <c r="P8214" t="s">
        <v>11107</v>
      </c>
    </row>
    <row r="8215" spans="1:16" x14ac:dyDescent="0.35">
      <c r="A8215" t="s">
        <v>6907</v>
      </c>
      <c r="B8215" t="s">
        <v>8498</v>
      </c>
      <c r="C8215" t="s">
        <v>609</v>
      </c>
      <c r="D8215" t="s">
        <v>36</v>
      </c>
      <c r="E8215" t="s">
        <v>91</v>
      </c>
      <c r="F8215" t="b">
        <v>0</v>
      </c>
      <c r="G8215" t="s">
        <v>52</v>
      </c>
      <c r="H8215" s="1">
        <v>45826.960312499999</v>
      </c>
      <c r="I8215" t="b">
        <v>1</v>
      </c>
      <c r="J8215" t="b">
        <v>0</v>
      </c>
      <c r="K8215" t="s">
        <v>31</v>
      </c>
      <c r="L8215" t="s">
        <v>32</v>
      </c>
      <c r="N8215">
        <v>54.5</v>
      </c>
      <c r="O8215" t="s">
        <v>527</v>
      </c>
      <c r="P8215" t="s">
        <v>3521</v>
      </c>
    </row>
    <row r="8216" spans="1:16" x14ac:dyDescent="0.35">
      <c r="A8216" t="s">
        <v>6907</v>
      </c>
      <c r="B8216" t="s">
        <v>11108</v>
      </c>
      <c r="C8216" t="s">
        <v>51</v>
      </c>
      <c r="D8216" t="s">
        <v>36</v>
      </c>
      <c r="E8216" t="s">
        <v>20</v>
      </c>
      <c r="F8216" t="b">
        <v>0</v>
      </c>
      <c r="G8216" t="s">
        <v>52</v>
      </c>
      <c r="H8216" s="1">
        <v>45826.960335648153</v>
      </c>
      <c r="I8216" t="b">
        <v>0</v>
      </c>
      <c r="J8216" t="b">
        <v>1</v>
      </c>
      <c r="K8216" t="s">
        <v>31</v>
      </c>
      <c r="L8216" t="s">
        <v>22</v>
      </c>
      <c r="M8216">
        <v>120000</v>
      </c>
      <c r="O8216" t="s">
        <v>11109</v>
      </c>
      <c r="P8216" t="s">
        <v>11110</v>
      </c>
    </row>
    <row r="8217" spans="1:16" x14ac:dyDescent="0.35">
      <c r="A8217" t="s">
        <v>6907</v>
      </c>
      <c r="B8217" t="s">
        <v>11111</v>
      </c>
      <c r="C8217" t="s">
        <v>175</v>
      </c>
      <c r="D8217" t="s">
        <v>269</v>
      </c>
      <c r="E8217" t="s">
        <v>91</v>
      </c>
      <c r="F8217" t="b">
        <v>0</v>
      </c>
      <c r="G8217" t="s">
        <v>43</v>
      </c>
      <c r="H8217" s="1">
        <v>45826.960902777777</v>
      </c>
      <c r="I8217" t="b">
        <v>1</v>
      </c>
      <c r="J8217" t="b">
        <v>0</v>
      </c>
      <c r="K8217" t="s">
        <v>31</v>
      </c>
      <c r="L8217" t="s">
        <v>32</v>
      </c>
      <c r="N8217">
        <v>90</v>
      </c>
      <c r="O8217" t="s">
        <v>11112</v>
      </c>
      <c r="P8217" t="s">
        <v>9650</v>
      </c>
    </row>
    <row r="8218" spans="1:16" x14ac:dyDescent="0.35">
      <c r="A8218" t="s">
        <v>6907</v>
      </c>
      <c r="B8218" t="s">
        <v>11113</v>
      </c>
      <c r="C8218" t="s">
        <v>320</v>
      </c>
      <c r="D8218" t="s">
        <v>36</v>
      </c>
      <c r="E8218" t="s">
        <v>91</v>
      </c>
      <c r="F8218" t="b">
        <v>0</v>
      </c>
      <c r="G8218" t="s">
        <v>47</v>
      </c>
      <c r="H8218" s="1">
        <v>45827.00209490741</v>
      </c>
      <c r="I8218" t="b">
        <v>0</v>
      </c>
      <c r="J8218" t="b">
        <v>1</v>
      </c>
      <c r="K8218" t="s">
        <v>31</v>
      </c>
      <c r="L8218" t="s">
        <v>32</v>
      </c>
      <c r="N8218">
        <v>67.5</v>
      </c>
      <c r="O8218" t="s">
        <v>194</v>
      </c>
    </row>
    <row r="8219" spans="1:16" x14ac:dyDescent="0.35">
      <c r="A8219" t="s">
        <v>6907</v>
      </c>
      <c r="B8219" t="s">
        <v>11114</v>
      </c>
      <c r="C8219" t="s">
        <v>1851</v>
      </c>
      <c r="D8219" t="s">
        <v>36</v>
      </c>
      <c r="E8219" t="s">
        <v>20</v>
      </c>
      <c r="F8219" t="b">
        <v>0</v>
      </c>
      <c r="G8219" t="s">
        <v>52</v>
      </c>
      <c r="H8219" s="1">
        <v>45827.043298611112</v>
      </c>
      <c r="I8219" t="b">
        <v>0</v>
      </c>
      <c r="J8219" t="b">
        <v>1</v>
      </c>
      <c r="K8219" t="s">
        <v>31</v>
      </c>
      <c r="L8219" t="s">
        <v>22</v>
      </c>
      <c r="M8219">
        <v>160000</v>
      </c>
      <c r="O8219" t="s">
        <v>11115</v>
      </c>
      <c r="P8219" t="s">
        <v>11116</v>
      </c>
    </row>
    <row r="8220" spans="1:16" x14ac:dyDescent="0.35">
      <c r="A8220" t="s">
        <v>6907</v>
      </c>
      <c r="B8220" t="s">
        <v>6967</v>
      </c>
      <c r="C8220" t="s">
        <v>11117</v>
      </c>
      <c r="D8220" t="s">
        <v>36</v>
      </c>
      <c r="E8220" t="s">
        <v>20</v>
      </c>
      <c r="F8220" t="b">
        <v>0</v>
      </c>
      <c r="G8220" t="s">
        <v>68</v>
      </c>
      <c r="H8220" s="1">
        <v>45827.044768518521</v>
      </c>
      <c r="I8220" t="b">
        <v>0</v>
      </c>
      <c r="J8220" t="b">
        <v>1</v>
      </c>
      <c r="K8220" t="s">
        <v>31</v>
      </c>
      <c r="L8220" t="s">
        <v>22</v>
      </c>
      <c r="M8220">
        <v>180000</v>
      </c>
      <c r="O8220" t="s">
        <v>11118</v>
      </c>
      <c r="P8220" t="s">
        <v>11119</v>
      </c>
    </row>
    <row r="8221" spans="1:16" x14ac:dyDescent="0.35">
      <c r="A8221" t="s">
        <v>6907</v>
      </c>
      <c r="B8221" t="s">
        <v>11120</v>
      </c>
      <c r="C8221" t="s">
        <v>18</v>
      </c>
      <c r="D8221" t="s">
        <v>6984</v>
      </c>
      <c r="E8221" t="s">
        <v>91</v>
      </c>
      <c r="F8221" t="b">
        <v>1</v>
      </c>
      <c r="G8221" t="s">
        <v>47</v>
      </c>
      <c r="H8221" s="1">
        <v>45827.307997685188</v>
      </c>
      <c r="I8221" t="b">
        <v>1</v>
      </c>
      <c r="J8221" t="b">
        <v>0</v>
      </c>
      <c r="K8221" t="s">
        <v>31</v>
      </c>
      <c r="L8221" t="s">
        <v>32</v>
      </c>
      <c r="N8221">
        <v>24</v>
      </c>
      <c r="O8221" t="s">
        <v>6984</v>
      </c>
      <c r="P8221" t="s">
        <v>11121</v>
      </c>
    </row>
    <row r="8222" spans="1:16" x14ac:dyDescent="0.35">
      <c r="A8222" t="s">
        <v>6907</v>
      </c>
      <c r="B8222" t="s">
        <v>11122</v>
      </c>
      <c r="C8222" t="s">
        <v>1630</v>
      </c>
      <c r="D8222" t="s">
        <v>443</v>
      </c>
      <c r="E8222" t="s">
        <v>20</v>
      </c>
      <c r="F8222" t="b">
        <v>0</v>
      </c>
      <c r="G8222" t="s">
        <v>171</v>
      </c>
      <c r="H8222" s="1">
        <v>45827.36550925926</v>
      </c>
      <c r="I8222" t="b">
        <v>0</v>
      </c>
      <c r="J8222" t="b">
        <v>1</v>
      </c>
      <c r="K8222" t="s">
        <v>31</v>
      </c>
      <c r="L8222" t="s">
        <v>22</v>
      </c>
      <c r="M8222">
        <v>140500</v>
      </c>
      <c r="O8222" t="s">
        <v>7187</v>
      </c>
      <c r="P8222" t="s">
        <v>917</v>
      </c>
    </row>
    <row r="8223" spans="1:16" x14ac:dyDescent="0.35">
      <c r="A8223" t="s">
        <v>6907</v>
      </c>
      <c r="B8223" t="s">
        <v>10359</v>
      </c>
      <c r="C8223" t="s">
        <v>462</v>
      </c>
      <c r="D8223" t="s">
        <v>36</v>
      </c>
      <c r="E8223" t="s">
        <v>20</v>
      </c>
      <c r="F8223" t="b">
        <v>0</v>
      </c>
      <c r="G8223" t="s">
        <v>43</v>
      </c>
      <c r="H8223" s="1">
        <v>45827.500324074077</v>
      </c>
      <c r="I8223" t="b">
        <v>0</v>
      </c>
      <c r="J8223" t="b">
        <v>0</v>
      </c>
      <c r="K8223" t="s">
        <v>31</v>
      </c>
      <c r="L8223" t="s">
        <v>22</v>
      </c>
      <c r="M8223">
        <v>160000</v>
      </c>
      <c r="O8223" t="s">
        <v>209</v>
      </c>
      <c r="P8223" t="s">
        <v>10360</v>
      </c>
    </row>
    <row r="8224" spans="1:16" x14ac:dyDescent="0.35">
      <c r="A8224" t="s">
        <v>6907</v>
      </c>
      <c r="B8224" t="s">
        <v>10686</v>
      </c>
      <c r="C8224" t="s">
        <v>154</v>
      </c>
      <c r="D8224" t="s">
        <v>36</v>
      </c>
      <c r="F8224" t="b">
        <v>0</v>
      </c>
      <c r="G8224" t="s">
        <v>52</v>
      </c>
      <c r="H8224" s="1">
        <v>45827.515972222223</v>
      </c>
      <c r="I8224" t="b">
        <v>0</v>
      </c>
      <c r="J8224" t="b">
        <v>1</v>
      </c>
      <c r="K8224" t="s">
        <v>31</v>
      </c>
      <c r="L8224" t="s">
        <v>22</v>
      </c>
      <c r="M8224">
        <v>137300</v>
      </c>
      <c r="O8224" t="s">
        <v>209</v>
      </c>
      <c r="P8224" t="s">
        <v>10687</v>
      </c>
    </row>
    <row r="8225" spans="1:16" x14ac:dyDescent="0.35">
      <c r="A8225" t="s">
        <v>6907</v>
      </c>
      <c r="B8225" t="s">
        <v>8673</v>
      </c>
      <c r="C8225" t="s">
        <v>1914</v>
      </c>
      <c r="D8225" t="s">
        <v>36</v>
      </c>
      <c r="E8225" t="s">
        <v>20</v>
      </c>
      <c r="F8225" t="b">
        <v>0</v>
      </c>
      <c r="G8225" t="s">
        <v>52</v>
      </c>
      <c r="H8225" s="1">
        <v>45827.515972222223</v>
      </c>
      <c r="I8225" t="b">
        <v>0</v>
      </c>
      <c r="J8225" t="b">
        <v>1</v>
      </c>
      <c r="K8225" t="s">
        <v>31</v>
      </c>
      <c r="L8225" t="s">
        <v>22</v>
      </c>
      <c r="M8225">
        <v>232500</v>
      </c>
      <c r="O8225" t="s">
        <v>209</v>
      </c>
      <c r="P8225" t="s">
        <v>7134</v>
      </c>
    </row>
    <row r="8226" spans="1:16" x14ac:dyDescent="0.35">
      <c r="A8226" t="s">
        <v>6907</v>
      </c>
      <c r="B8226" t="s">
        <v>8178</v>
      </c>
      <c r="C8226" t="s">
        <v>560</v>
      </c>
      <c r="D8226" t="s">
        <v>36</v>
      </c>
      <c r="E8226" t="s">
        <v>20</v>
      </c>
      <c r="F8226" t="b">
        <v>0</v>
      </c>
      <c r="G8226" t="s">
        <v>52</v>
      </c>
      <c r="H8226" s="1">
        <v>45827.516180555547</v>
      </c>
      <c r="I8226" t="b">
        <v>0</v>
      </c>
      <c r="J8226" t="b">
        <v>0</v>
      </c>
      <c r="K8226" t="s">
        <v>31</v>
      </c>
      <c r="L8226" t="s">
        <v>22</v>
      </c>
      <c r="M8226">
        <v>174500</v>
      </c>
      <c r="O8226" t="s">
        <v>209</v>
      </c>
      <c r="P8226" t="s">
        <v>8179</v>
      </c>
    </row>
    <row r="8227" spans="1:16" x14ac:dyDescent="0.35">
      <c r="A8227" t="s">
        <v>6907</v>
      </c>
      <c r="B8227" t="s">
        <v>7415</v>
      </c>
      <c r="C8227" t="s">
        <v>283</v>
      </c>
      <c r="D8227" t="s">
        <v>36</v>
      </c>
      <c r="E8227" t="s">
        <v>20</v>
      </c>
      <c r="F8227" t="b">
        <v>0</v>
      </c>
      <c r="G8227" t="s">
        <v>47</v>
      </c>
      <c r="H8227" s="1">
        <v>45827.516365740739</v>
      </c>
      <c r="I8227" t="b">
        <v>0</v>
      </c>
      <c r="J8227" t="b">
        <v>1</v>
      </c>
      <c r="K8227" t="s">
        <v>31</v>
      </c>
      <c r="L8227" t="s">
        <v>22</v>
      </c>
      <c r="M8227">
        <v>186273.5</v>
      </c>
      <c r="O8227" t="s">
        <v>209</v>
      </c>
      <c r="P8227" t="s">
        <v>2887</v>
      </c>
    </row>
    <row r="8228" spans="1:16" x14ac:dyDescent="0.35">
      <c r="A8228" t="s">
        <v>6907</v>
      </c>
      <c r="B8228" t="s">
        <v>8178</v>
      </c>
      <c r="C8228" t="s">
        <v>10425</v>
      </c>
      <c r="D8228" t="s">
        <v>36</v>
      </c>
      <c r="E8228" t="s">
        <v>20</v>
      </c>
      <c r="F8228" t="b">
        <v>0</v>
      </c>
      <c r="G8228" t="s">
        <v>47</v>
      </c>
      <c r="H8228" s="1">
        <v>45827.516388888893</v>
      </c>
      <c r="I8228" t="b">
        <v>0</v>
      </c>
      <c r="J8228" t="b">
        <v>0</v>
      </c>
      <c r="K8228" t="s">
        <v>31</v>
      </c>
      <c r="L8228" t="s">
        <v>22</v>
      </c>
      <c r="M8228">
        <v>174500</v>
      </c>
      <c r="O8228" t="s">
        <v>209</v>
      </c>
      <c r="P8228" t="s">
        <v>8179</v>
      </c>
    </row>
    <row r="8229" spans="1:16" x14ac:dyDescent="0.35">
      <c r="A8229" t="s">
        <v>6907</v>
      </c>
      <c r="B8229" t="s">
        <v>10190</v>
      </c>
      <c r="C8229" t="s">
        <v>1092</v>
      </c>
      <c r="D8229" t="s">
        <v>36</v>
      </c>
      <c r="E8229" t="s">
        <v>20</v>
      </c>
      <c r="F8229" t="b">
        <v>0</v>
      </c>
      <c r="G8229" t="s">
        <v>68</v>
      </c>
      <c r="H8229" s="1">
        <v>45827.516956018517</v>
      </c>
      <c r="I8229" t="b">
        <v>0</v>
      </c>
      <c r="J8229" t="b">
        <v>1</v>
      </c>
      <c r="K8229" t="s">
        <v>31</v>
      </c>
      <c r="L8229" t="s">
        <v>22</v>
      </c>
      <c r="M8229">
        <v>228060</v>
      </c>
      <c r="O8229" t="s">
        <v>209</v>
      </c>
      <c r="P8229" t="s">
        <v>340</v>
      </c>
    </row>
    <row r="8230" spans="1:16" x14ac:dyDescent="0.35">
      <c r="A8230" t="s">
        <v>6907</v>
      </c>
      <c r="B8230" t="s">
        <v>8178</v>
      </c>
      <c r="C8230" t="s">
        <v>407</v>
      </c>
      <c r="D8230" t="s">
        <v>36</v>
      </c>
      <c r="E8230" t="s">
        <v>20</v>
      </c>
      <c r="F8230" t="b">
        <v>0</v>
      </c>
      <c r="G8230" t="s">
        <v>68</v>
      </c>
      <c r="H8230" s="1">
        <v>45827.517013888893</v>
      </c>
      <c r="I8230" t="b">
        <v>0</v>
      </c>
      <c r="J8230" t="b">
        <v>0</v>
      </c>
      <c r="K8230" t="s">
        <v>31</v>
      </c>
      <c r="L8230" t="s">
        <v>22</v>
      </c>
      <c r="M8230">
        <v>174500</v>
      </c>
      <c r="O8230" t="s">
        <v>209</v>
      </c>
      <c r="P8230" t="s">
        <v>8179</v>
      </c>
    </row>
    <row r="8231" spans="1:16" x14ac:dyDescent="0.35">
      <c r="A8231" t="s">
        <v>6907</v>
      </c>
      <c r="B8231" t="s">
        <v>8178</v>
      </c>
      <c r="C8231" t="s">
        <v>1718</v>
      </c>
      <c r="D8231" t="s">
        <v>36</v>
      </c>
      <c r="E8231" t="s">
        <v>20</v>
      </c>
      <c r="F8231" t="b">
        <v>0</v>
      </c>
      <c r="G8231" t="s">
        <v>171</v>
      </c>
      <c r="H8231" s="1">
        <v>45827.532314814824</v>
      </c>
      <c r="I8231" t="b">
        <v>0</v>
      </c>
      <c r="J8231" t="b">
        <v>0</v>
      </c>
      <c r="K8231" t="s">
        <v>31</v>
      </c>
      <c r="L8231" t="s">
        <v>22</v>
      </c>
      <c r="M8231">
        <v>174500</v>
      </c>
      <c r="O8231" t="s">
        <v>209</v>
      </c>
      <c r="P8231" t="s">
        <v>8179</v>
      </c>
    </row>
    <row r="8232" spans="1:16" x14ac:dyDescent="0.35">
      <c r="A8232" t="s">
        <v>6907</v>
      </c>
      <c r="B8232" t="s">
        <v>11123</v>
      </c>
      <c r="C8232" t="s">
        <v>4574</v>
      </c>
      <c r="D8232" t="s">
        <v>36</v>
      </c>
      <c r="E8232" t="s">
        <v>91</v>
      </c>
      <c r="F8232" t="b">
        <v>0</v>
      </c>
      <c r="G8232" t="s">
        <v>52</v>
      </c>
      <c r="H8232" s="1">
        <v>45827.55777777778</v>
      </c>
      <c r="I8232" t="b">
        <v>0</v>
      </c>
      <c r="J8232" t="b">
        <v>1</v>
      </c>
      <c r="K8232" t="s">
        <v>31</v>
      </c>
      <c r="L8232" t="s">
        <v>32</v>
      </c>
      <c r="N8232">
        <v>60</v>
      </c>
      <c r="O8232" t="s">
        <v>2360</v>
      </c>
      <c r="P8232" t="s">
        <v>11124</v>
      </c>
    </row>
    <row r="8233" spans="1:16" x14ac:dyDescent="0.35">
      <c r="A8233" t="s">
        <v>6907</v>
      </c>
      <c r="B8233" t="s">
        <v>7760</v>
      </c>
      <c r="C8233" t="s">
        <v>415</v>
      </c>
      <c r="D8233" t="s">
        <v>3358</v>
      </c>
      <c r="E8233" t="s">
        <v>20</v>
      </c>
      <c r="F8233" t="b">
        <v>0</v>
      </c>
      <c r="G8233" t="s">
        <v>52</v>
      </c>
      <c r="H8233" s="1">
        <v>45827.599432870367</v>
      </c>
      <c r="I8233" t="b">
        <v>1</v>
      </c>
      <c r="J8233" t="b">
        <v>1</v>
      </c>
      <c r="K8233" t="s">
        <v>31</v>
      </c>
      <c r="L8233" t="s">
        <v>22</v>
      </c>
      <c r="M8233">
        <v>135000</v>
      </c>
      <c r="O8233" t="s">
        <v>10134</v>
      </c>
    </row>
    <row r="8234" spans="1:16" x14ac:dyDescent="0.35">
      <c r="A8234" t="s">
        <v>6907</v>
      </c>
      <c r="B8234" t="s">
        <v>6907</v>
      </c>
      <c r="C8234" t="s">
        <v>11125</v>
      </c>
      <c r="D8234" t="s">
        <v>269</v>
      </c>
      <c r="E8234" t="s">
        <v>91</v>
      </c>
      <c r="F8234" t="b">
        <v>0</v>
      </c>
      <c r="G8234" t="s">
        <v>52</v>
      </c>
      <c r="H8234" s="1">
        <v>45827.641006944446</v>
      </c>
      <c r="I8234" t="b">
        <v>0</v>
      </c>
      <c r="J8234" t="b">
        <v>0</v>
      </c>
      <c r="K8234" t="s">
        <v>31</v>
      </c>
      <c r="L8234" t="s">
        <v>32</v>
      </c>
      <c r="N8234">
        <v>41.5</v>
      </c>
      <c r="O8234" t="s">
        <v>11126</v>
      </c>
      <c r="P8234" t="s">
        <v>11127</v>
      </c>
    </row>
    <row r="8235" spans="1:16" x14ac:dyDescent="0.35">
      <c r="A8235" t="s">
        <v>6907</v>
      </c>
      <c r="B8235" t="s">
        <v>11128</v>
      </c>
      <c r="C8235" t="s">
        <v>193</v>
      </c>
      <c r="D8235" t="s">
        <v>269</v>
      </c>
      <c r="E8235" t="s">
        <v>20</v>
      </c>
      <c r="F8235" t="b">
        <v>0</v>
      </c>
      <c r="G8235" t="s">
        <v>47</v>
      </c>
      <c r="H8235" s="1">
        <v>45827.641273148147</v>
      </c>
      <c r="I8235" t="b">
        <v>0</v>
      </c>
      <c r="J8235" t="b">
        <v>0</v>
      </c>
      <c r="K8235" t="s">
        <v>31</v>
      </c>
      <c r="L8235" t="s">
        <v>22</v>
      </c>
      <c r="M8235">
        <v>145000</v>
      </c>
      <c r="O8235" t="s">
        <v>11129</v>
      </c>
      <c r="P8235" t="s">
        <v>11130</v>
      </c>
    </row>
    <row r="8236" spans="1:16" x14ac:dyDescent="0.35">
      <c r="A8236" t="s">
        <v>6907</v>
      </c>
      <c r="B8236" t="s">
        <v>7167</v>
      </c>
      <c r="C8236" t="s">
        <v>2942</v>
      </c>
      <c r="D8236" t="s">
        <v>110</v>
      </c>
      <c r="E8236" t="s">
        <v>20</v>
      </c>
      <c r="F8236" t="b">
        <v>0</v>
      </c>
      <c r="G8236" t="s">
        <v>52</v>
      </c>
      <c r="H8236" s="1">
        <v>45827.807638888888</v>
      </c>
      <c r="I8236" t="b">
        <v>0</v>
      </c>
      <c r="J8236" t="b">
        <v>1</v>
      </c>
      <c r="K8236" t="s">
        <v>31</v>
      </c>
      <c r="L8236" t="s">
        <v>22</v>
      </c>
      <c r="M8236">
        <v>150000</v>
      </c>
      <c r="O8236" t="s">
        <v>8247</v>
      </c>
      <c r="P8236" t="s">
        <v>11131</v>
      </c>
    </row>
    <row r="8237" spans="1:16" x14ac:dyDescent="0.35">
      <c r="A8237" t="s">
        <v>6907</v>
      </c>
      <c r="B8237" t="s">
        <v>11132</v>
      </c>
      <c r="C8237" t="s">
        <v>3240</v>
      </c>
      <c r="D8237" t="s">
        <v>110</v>
      </c>
      <c r="E8237" t="s">
        <v>91</v>
      </c>
      <c r="F8237" t="b">
        <v>0</v>
      </c>
      <c r="G8237" t="s">
        <v>52</v>
      </c>
      <c r="H8237" s="1">
        <v>45827.807650462957</v>
      </c>
      <c r="I8237" t="b">
        <v>1</v>
      </c>
      <c r="J8237" t="b">
        <v>1</v>
      </c>
      <c r="K8237" t="s">
        <v>31</v>
      </c>
      <c r="L8237" t="s">
        <v>32</v>
      </c>
      <c r="N8237">
        <v>44.424999237060547</v>
      </c>
      <c r="O8237" t="s">
        <v>4892</v>
      </c>
      <c r="P8237" t="s">
        <v>11133</v>
      </c>
    </row>
    <row r="8238" spans="1:16" x14ac:dyDescent="0.35">
      <c r="A8238" t="s">
        <v>6907</v>
      </c>
      <c r="B8238" t="s">
        <v>10973</v>
      </c>
      <c r="C8238" t="s">
        <v>11134</v>
      </c>
      <c r="D8238" t="s">
        <v>36</v>
      </c>
      <c r="E8238" t="s">
        <v>20</v>
      </c>
      <c r="F8238" t="b">
        <v>0</v>
      </c>
      <c r="G8238" t="s">
        <v>68</v>
      </c>
      <c r="H8238" s="1">
        <v>45827.850682870368</v>
      </c>
      <c r="I8238" t="b">
        <v>0</v>
      </c>
      <c r="J8238" t="b">
        <v>0</v>
      </c>
      <c r="K8238" t="s">
        <v>31</v>
      </c>
      <c r="L8238" t="s">
        <v>22</v>
      </c>
      <c r="M8238">
        <v>105000</v>
      </c>
      <c r="O8238" t="s">
        <v>1634</v>
      </c>
    </row>
    <row r="8239" spans="1:16" x14ac:dyDescent="0.35">
      <c r="A8239" t="s">
        <v>6907</v>
      </c>
      <c r="B8239" t="s">
        <v>11135</v>
      </c>
      <c r="C8239" t="s">
        <v>7455</v>
      </c>
      <c r="D8239" t="s">
        <v>269</v>
      </c>
      <c r="E8239" t="s">
        <v>91</v>
      </c>
      <c r="F8239" t="b">
        <v>0</v>
      </c>
      <c r="G8239" t="s">
        <v>52</v>
      </c>
      <c r="H8239" s="1">
        <v>45827.891041666669</v>
      </c>
      <c r="I8239" t="b">
        <v>1</v>
      </c>
      <c r="J8239" t="b">
        <v>0</v>
      </c>
      <c r="K8239" t="s">
        <v>31</v>
      </c>
      <c r="L8239" t="s">
        <v>32</v>
      </c>
      <c r="N8239">
        <v>55</v>
      </c>
      <c r="O8239" t="s">
        <v>10550</v>
      </c>
      <c r="P8239" t="s">
        <v>11136</v>
      </c>
    </row>
    <row r="8240" spans="1:16" x14ac:dyDescent="0.35">
      <c r="A8240" t="s">
        <v>6907</v>
      </c>
      <c r="B8240" t="s">
        <v>8524</v>
      </c>
      <c r="C8240" t="s">
        <v>703</v>
      </c>
      <c r="D8240" t="s">
        <v>36</v>
      </c>
      <c r="E8240" t="s">
        <v>91</v>
      </c>
      <c r="F8240" t="b">
        <v>0</v>
      </c>
      <c r="G8240" t="s">
        <v>47</v>
      </c>
      <c r="H8240" s="1">
        <v>45827.891331018523</v>
      </c>
      <c r="I8240" t="b">
        <v>0</v>
      </c>
      <c r="J8240" t="b">
        <v>0</v>
      </c>
      <c r="K8240" t="s">
        <v>31</v>
      </c>
      <c r="L8240" t="s">
        <v>32</v>
      </c>
      <c r="N8240">
        <v>38.5</v>
      </c>
      <c r="O8240" t="s">
        <v>33</v>
      </c>
      <c r="P8240" t="s">
        <v>11137</v>
      </c>
    </row>
    <row r="8241" spans="1:16" x14ac:dyDescent="0.35">
      <c r="A8241" t="s">
        <v>6907</v>
      </c>
      <c r="B8241" t="s">
        <v>11138</v>
      </c>
      <c r="C8241" t="s">
        <v>2117</v>
      </c>
      <c r="D8241" t="s">
        <v>110</v>
      </c>
      <c r="E8241" t="s">
        <v>20</v>
      </c>
      <c r="F8241" t="b">
        <v>0</v>
      </c>
      <c r="G8241" t="s">
        <v>52</v>
      </c>
      <c r="H8241" s="1">
        <v>45827.932685185187</v>
      </c>
      <c r="I8241" t="b">
        <v>0</v>
      </c>
      <c r="J8241" t="b">
        <v>1</v>
      </c>
      <c r="K8241" t="s">
        <v>31</v>
      </c>
      <c r="L8241" t="s">
        <v>22</v>
      </c>
      <c r="M8241">
        <v>115000</v>
      </c>
      <c r="O8241" t="s">
        <v>11139</v>
      </c>
      <c r="P8241" t="s">
        <v>11140</v>
      </c>
    </row>
    <row r="8242" spans="1:16" x14ac:dyDescent="0.35">
      <c r="A8242" t="s">
        <v>6907</v>
      </c>
      <c r="B8242" t="s">
        <v>7049</v>
      </c>
      <c r="C8242" t="s">
        <v>11141</v>
      </c>
      <c r="D8242" t="s">
        <v>974</v>
      </c>
      <c r="E8242" t="s">
        <v>20</v>
      </c>
      <c r="F8242" t="b">
        <v>0</v>
      </c>
      <c r="G8242" t="s">
        <v>52</v>
      </c>
      <c r="H8242" s="1">
        <v>45828.015972222223</v>
      </c>
      <c r="I8242" t="b">
        <v>0</v>
      </c>
      <c r="J8242" t="b">
        <v>1</v>
      </c>
      <c r="K8242" t="s">
        <v>31</v>
      </c>
      <c r="L8242" t="s">
        <v>22</v>
      </c>
      <c r="M8242">
        <v>88582</v>
      </c>
      <c r="O8242" t="s">
        <v>4377</v>
      </c>
      <c r="P8242" t="s">
        <v>11142</v>
      </c>
    </row>
    <row r="8243" spans="1:16" x14ac:dyDescent="0.35">
      <c r="A8243" t="s">
        <v>6907</v>
      </c>
      <c r="B8243" t="s">
        <v>7025</v>
      </c>
      <c r="C8243" t="s">
        <v>649</v>
      </c>
      <c r="D8243" t="s">
        <v>29</v>
      </c>
      <c r="E8243" t="s">
        <v>20</v>
      </c>
      <c r="F8243" t="b">
        <v>0</v>
      </c>
      <c r="G8243" t="s">
        <v>171</v>
      </c>
      <c r="H8243" s="1">
        <v>45828.157233796293</v>
      </c>
      <c r="I8243" t="b">
        <v>0</v>
      </c>
      <c r="J8243" t="b">
        <v>1</v>
      </c>
      <c r="K8243" t="s">
        <v>31</v>
      </c>
      <c r="L8243" t="s">
        <v>22</v>
      </c>
      <c r="M8243">
        <v>151474.5</v>
      </c>
      <c r="O8243" t="s">
        <v>426</v>
      </c>
      <c r="P8243" t="s">
        <v>11143</v>
      </c>
    </row>
    <row r="8244" spans="1:16" x14ac:dyDescent="0.35">
      <c r="A8244" t="s">
        <v>6907</v>
      </c>
      <c r="B8244" t="s">
        <v>6916</v>
      </c>
      <c r="C8244" t="s">
        <v>1070</v>
      </c>
      <c r="D8244" t="s">
        <v>36</v>
      </c>
      <c r="E8244" t="s">
        <v>91</v>
      </c>
      <c r="F8244" t="b">
        <v>0</v>
      </c>
      <c r="G8244" t="s">
        <v>52</v>
      </c>
      <c r="H8244" s="1">
        <v>45828.182685185187</v>
      </c>
      <c r="I8244" t="b">
        <v>0</v>
      </c>
      <c r="J8244" t="b">
        <v>1</v>
      </c>
      <c r="K8244" t="s">
        <v>31</v>
      </c>
      <c r="L8244" t="s">
        <v>32</v>
      </c>
      <c r="N8244">
        <v>62.5</v>
      </c>
      <c r="O8244" t="s">
        <v>33</v>
      </c>
      <c r="P8244" t="s">
        <v>11144</v>
      </c>
    </row>
    <row r="8245" spans="1:16" x14ac:dyDescent="0.35">
      <c r="A8245" t="s">
        <v>6907</v>
      </c>
      <c r="B8245" t="s">
        <v>7167</v>
      </c>
      <c r="C8245" t="s">
        <v>2942</v>
      </c>
      <c r="D8245" t="s">
        <v>110</v>
      </c>
      <c r="E8245" t="s">
        <v>20</v>
      </c>
      <c r="F8245" t="b">
        <v>0</v>
      </c>
      <c r="G8245" t="s">
        <v>52</v>
      </c>
      <c r="H8245" s="1">
        <v>45828.251701388886</v>
      </c>
      <c r="I8245" t="b">
        <v>0</v>
      </c>
      <c r="J8245" t="b">
        <v>1</v>
      </c>
      <c r="K8245" t="s">
        <v>31</v>
      </c>
      <c r="L8245" t="s">
        <v>22</v>
      </c>
      <c r="M8245">
        <v>150000</v>
      </c>
      <c r="O8245" t="s">
        <v>8247</v>
      </c>
      <c r="P8245" t="s">
        <v>11131</v>
      </c>
    </row>
    <row r="8246" spans="1:16" x14ac:dyDescent="0.35">
      <c r="A8246" t="s">
        <v>6907</v>
      </c>
      <c r="B8246" t="s">
        <v>7273</v>
      </c>
      <c r="C8246" t="s">
        <v>170</v>
      </c>
      <c r="D8246" t="s">
        <v>29</v>
      </c>
      <c r="E8246" t="s">
        <v>20</v>
      </c>
      <c r="F8246" t="b">
        <v>0</v>
      </c>
      <c r="G8246" t="s">
        <v>171</v>
      </c>
      <c r="H8246" s="1">
        <v>45828.26766203704</v>
      </c>
      <c r="I8246" t="b">
        <v>0</v>
      </c>
      <c r="J8246" t="b">
        <v>0</v>
      </c>
      <c r="K8246" t="s">
        <v>31</v>
      </c>
      <c r="L8246" t="s">
        <v>22</v>
      </c>
      <c r="M8246">
        <v>126200</v>
      </c>
      <c r="O8246" t="s">
        <v>7413</v>
      </c>
      <c r="P8246" t="s">
        <v>7414</v>
      </c>
    </row>
    <row r="8247" spans="1:16" x14ac:dyDescent="0.35">
      <c r="A8247" t="s">
        <v>6907</v>
      </c>
      <c r="B8247" t="s">
        <v>7329</v>
      </c>
      <c r="C8247" t="s">
        <v>1828</v>
      </c>
      <c r="D8247" t="s">
        <v>110</v>
      </c>
      <c r="E8247" t="s">
        <v>20</v>
      </c>
      <c r="F8247" t="b">
        <v>0</v>
      </c>
      <c r="G8247" t="s">
        <v>994</v>
      </c>
      <c r="H8247" s="1">
        <v>45828.27621527778</v>
      </c>
      <c r="I8247" t="b">
        <v>0</v>
      </c>
      <c r="J8247" t="b">
        <v>0</v>
      </c>
      <c r="K8247" t="s">
        <v>994</v>
      </c>
      <c r="L8247" t="s">
        <v>22</v>
      </c>
      <c r="M8247">
        <v>166000</v>
      </c>
      <c r="O8247" t="s">
        <v>1669</v>
      </c>
      <c r="P8247" t="s">
        <v>7331</v>
      </c>
    </row>
    <row r="8248" spans="1:16" x14ac:dyDescent="0.35">
      <c r="A8248" t="s">
        <v>6907</v>
      </c>
      <c r="B8248" t="s">
        <v>11145</v>
      </c>
      <c r="C8248" t="s">
        <v>283</v>
      </c>
      <c r="D8248" t="s">
        <v>36</v>
      </c>
      <c r="E8248" t="s">
        <v>20</v>
      </c>
      <c r="F8248" t="b">
        <v>0</v>
      </c>
      <c r="G8248" t="s">
        <v>171</v>
      </c>
      <c r="H8248" s="1">
        <v>45828.282280092593</v>
      </c>
      <c r="I8248" t="b">
        <v>0</v>
      </c>
      <c r="J8248" t="b">
        <v>1</v>
      </c>
      <c r="K8248" t="s">
        <v>31</v>
      </c>
      <c r="L8248" t="s">
        <v>22</v>
      </c>
      <c r="M8248">
        <v>125500</v>
      </c>
      <c r="O8248" t="s">
        <v>6123</v>
      </c>
      <c r="P8248" t="s">
        <v>11146</v>
      </c>
    </row>
    <row r="8249" spans="1:16" x14ac:dyDescent="0.35">
      <c r="A8249" t="s">
        <v>6907</v>
      </c>
      <c r="B8249" t="s">
        <v>11147</v>
      </c>
      <c r="C8249" t="s">
        <v>609</v>
      </c>
      <c r="D8249" t="s">
        <v>443</v>
      </c>
      <c r="E8249" t="s">
        <v>20</v>
      </c>
      <c r="F8249" t="b">
        <v>0</v>
      </c>
      <c r="G8249" t="s">
        <v>52</v>
      </c>
      <c r="H8249" s="1">
        <v>45828.293425925927</v>
      </c>
      <c r="I8249" t="b">
        <v>1</v>
      </c>
      <c r="J8249" t="b">
        <v>0</v>
      </c>
      <c r="K8249" t="s">
        <v>31</v>
      </c>
      <c r="L8249" t="s">
        <v>22</v>
      </c>
      <c r="M8249">
        <v>155000</v>
      </c>
      <c r="O8249" t="s">
        <v>11148</v>
      </c>
      <c r="P8249" t="s">
        <v>11149</v>
      </c>
    </row>
    <row r="8250" spans="1:16" x14ac:dyDescent="0.35">
      <c r="A8250" t="s">
        <v>6907</v>
      </c>
      <c r="B8250" t="s">
        <v>11150</v>
      </c>
      <c r="C8250" t="s">
        <v>11068</v>
      </c>
      <c r="D8250" t="s">
        <v>269</v>
      </c>
      <c r="E8250" t="s">
        <v>20</v>
      </c>
      <c r="F8250" t="b">
        <v>0</v>
      </c>
      <c r="G8250" t="s">
        <v>52</v>
      </c>
      <c r="H8250" s="1">
        <v>45828.376817129632</v>
      </c>
      <c r="I8250" t="b">
        <v>1</v>
      </c>
      <c r="J8250" t="b">
        <v>0</v>
      </c>
      <c r="K8250" t="s">
        <v>31</v>
      </c>
      <c r="L8250" t="s">
        <v>22</v>
      </c>
      <c r="M8250">
        <v>115000</v>
      </c>
      <c r="O8250" t="s">
        <v>11151</v>
      </c>
      <c r="P8250" t="s">
        <v>11070</v>
      </c>
    </row>
    <row r="8251" spans="1:16" x14ac:dyDescent="0.35">
      <c r="A8251" t="s">
        <v>6907</v>
      </c>
      <c r="B8251" t="s">
        <v>11152</v>
      </c>
      <c r="C8251" t="s">
        <v>8088</v>
      </c>
      <c r="D8251" t="s">
        <v>269</v>
      </c>
      <c r="E8251" t="s">
        <v>20</v>
      </c>
      <c r="F8251" t="b">
        <v>0</v>
      </c>
      <c r="G8251" t="s">
        <v>52</v>
      </c>
      <c r="H8251" s="1">
        <v>45828.376840277779</v>
      </c>
      <c r="I8251" t="b">
        <v>0</v>
      </c>
      <c r="J8251" t="b">
        <v>1</v>
      </c>
      <c r="K8251" t="s">
        <v>31</v>
      </c>
      <c r="L8251" t="s">
        <v>22</v>
      </c>
      <c r="M8251">
        <v>174000</v>
      </c>
      <c r="O8251" t="s">
        <v>3618</v>
      </c>
      <c r="P8251" t="s">
        <v>11153</v>
      </c>
    </row>
    <row r="8252" spans="1:16" x14ac:dyDescent="0.35">
      <c r="A8252" t="s">
        <v>6907</v>
      </c>
      <c r="B8252" t="s">
        <v>11154</v>
      </c>
      <c r="C8252" t="s">
        <v>11155</v>
      </c>
      <c r="D8252" t="s">
        <v>36</v>
      </c>
      <c r="E8252" t="s">
        <v>20</v>
      </c>
      <c r="F8252" t="b">
        <v>0</v>
      </c>
      <c r="G8252" t="s">
        <v>52</v>
      </c>
      <c r="H8252" s="1">
        <v>45828.460173611107</v>
      </c>
      <c r="I8252" t="b">
        <v>0</v>
      </c>
      <c r="J8252" t="b">
        <v>1</v>
      </c>
      <c r="K8252" t="s">
        <v>31</v>
      </c>
      <c r="L8252" t="s">
        <v>22</v>
      </c>
      <c r="M8252">
        <v>132500</v>
      </c>
      <c r="O8252" t="s">
        <v>11156</v>
      </c>
      <c r="P8252" t="s">
        <v>11157</v>
      </c>
    </row>
    <row r="8253" spans="1:16" x14ac:dyDescent="0.35">
      <c r="A8253" t="s">
        <v>6907</v>
      </c>
      <c r="B8253" t="s">
        <v>8616</v>
      </c>
      <c r="C8253" t="s">
        <v>5914</v>
      </c>
      <c r="D8253" t="s">
        <v>36</v>
      </c>
      <c r="E8253" t="s">
        <v>20</v>
      </c>
      <c r="F8253" t="b">
        <v>0</v>
      </c>
      <c r="G8253" t="s">
        <v>52</v>
      </c>
      <c r="H8253" s="1">
        <v>45828.501898148148</v>
      </c>
      <c r="I8253" t="b">
        <v>0</v>
      </c>
      <c r="J8253" t="b">
        <v>1</v>
      </c>
      <c r="K8253" t="s">
        <v>31</v>
      </c>
      <c r="L8253" t="s">
        <v>22</v>
      </c>
      <c r="M8253">
        <v>122900</v>
      </c>
      <c r="O8253" t="s">
        <v>209</v>
      </c>
      <c r="P8253" t="s">
        <v>8617</v>
      </c>
    </row>
    <row r="8254" spans="1:16" x14ac:dyDescent="0.35">
      <c r="A8254" t="s">
        <v>6907</v>
      </c>
      <c r="B8254" t="s">
        <v>11158</v>
      </c>
      <c r="C8254" t="s">
        <v>245</v>
      </c>
      <c r="D8254" t="s">
        <v>36</v>
      </c>
      <c r="E8254" t="s">
        <v>20</v>
      </c>
      <c r="F8254" t="b">
        <v>0</v>
      </c>
      <c r="G8254" t="s">
        <v>52</v>
      </c>
      <c r="H8254" s="1">
        <v>45828.502013888887</v>
      </c>
      <c r="I8254" t="b">
        <v>0</v>
      </c>
      <c r="J8254" t="b">
        <v>1</v>
      </c>
      <c r="K8254" t="s">
        <v>31</v>
      </c>
      <c r="L8254" t="s">
        <v>22</v>
      </c>
      <c r="M8254">
        <v>99500</v>
      </c>
      <c r="O8254" t="s">
        <v>11159</v>
      </c>
      <c r="P8254" t="s">
        <v>6108</v>
      </c>
    </row>
    <row r="8255" spans="1:16" x14ac:dyDescent="0.35">
      <c r="A8255" t="s">
        <v>6907</v>
      </c>
      <c r="B8255" t="s">
        <v>11160</v>
      </c>
      <c r="C8255" t="s">
        <v>154</v>
      </c>
      <c r="D8255" t="s">
        <v>110</v>
      </c>
      <c r="E8255" t="s">
        <v>436</v>
      </c>
      <c r="F8255" t="b">
        <v>0</v>
      </c>
      <c r="G8255" t="s">
        <v>47</v>
      </c>
      <c r="H8255" s="1">
        <v>45828.502152777779</v>
      </c>
      <c r="I8255" t="b">
        <v>1</v>
      </c>
      <c r="J8255" t="b">
        <v>0</v>
      </c>
      <c r="K8255" t="s">
        <v>31</v>
      </c>
      <c r="L8255" t="s">
        <v>32</v>
      </c>
      <c r="N8255">
        <v>42</v>
      </c>
      <c r="O8255" t="s">
        <v>11161</v>
      </c>
      <c r="P8255" t="s">
        <v>11162</v>
      </c>
    </row>
    <row r="8256" spans="1:16" x14ac:dyDescent="0.35">
      <c r="A8256" t="s">
        <v>6907</v>
      </c>
      <c r="B8256" t="s">
        <v>8616</v>
      </c>
      <c r="C8256" t="s">
        <v>8870</v>
      </c>
      <c r="D8256" t="s">
        <v>36</v>
      </c>
      <c r="E8256" t="s">
        <v>20</v>
      </c>
      <c r="F8256" t="b">
        <v>0</v>
      </c>
      <c r="G8256" t="s">
        <v>43</v>
      </c>
      <c r="H8256" s="1">
        <v>45828.502488425933</v>
      </c>
      <c r="I8256" t="b">
        <v>0</v>
      </c>
      <c r="J8256" t="b">
        <v>1</v>
      </c>
      <c r="K8256" t="s">
        <v>31</v>
      </c>
      <c r="L8256" t="s">
        <v>22</v>
      </c>
      <c r="M8256">
        <v>122900</v>
      </c>
      <c r="O8256" t="s">
        <v>209</v>
      </c>
      <c r="P8256" t="s">
        <v>8617</v>
      </c>
    </row>
    <row r="8257" spans="1:16" x14ac:dyDescent="0.35">
      <c r="A8257" t="s">
        <v>6907</v>
      </c>
      <c r="B8257" t="s">
        <v>10190</v>
      </c>
      <c r="C8257" t="s">
        <v>695</v>
      </c>
      <c r="D8257" t="s">
        <v>36</v>
      </c>
      <c r="E8257" t="s">
        <v>20</v>
      </c>
      <c r="F8257" t="b">
        <v>0</v>
      </c>
      <c r="G8257" t="s">
        <v>171</v>
      </c>
      <c r="H8257" s="1">
        <v>45828.517430555563</v>
      </c>
      <c r="I8257" t="b">
        <v>0</v>
      </c>
      <c r="J8257" t="b">
        <v>1</v>
      </c>
      <c r="K8257" t="s">
        <v>31</v>
      </c>
      <c r="L8257" t="s">
        <v>22</v>
      </c>
      <c r="M8257">
        <v>228060</v>
      </c>
      <c r="O8257" t="s">
        <v>209</v>
      </c>
      <c r="P8257" t="s">
        <v>340</v>
      </c>
    </row>
    <row r="8258" spans="1:16" x14ac:dyDescent="0.35">
      <c r="A8258" t="s">
        <v>6907</v>
      </c>
      <c r="B8258" t="s">
        <v>11163</v>
      </c>
      <c r="C8258" t="s">
        <v>2602</v>
      </c>
      <c r="D8258" t="s">
        <v>17448</v>
      </c>
      <c r="E8258" t="s">
        <v>20</v>
      </c>
      <c r="F8258" t="b">
        <v>0</v>
      </c>
      <c r="G8258" t="s">
        <v>52</v>
      </c>
      <c r="H8258" s="1">
        <v>45828.585046296299</v>
      </c>
      <c r="I8258" t="b">
        <v>0</v>
      </c>
      <c r="J8258" t="b">
        <v>1</v>
      </c>
      <c r="K8258" t="s">
        <v>31</v>
      </c>
      <c r="L8258" t="s">
        <v>22</v>
      </c>
      <c r="M8258">
        <v>205000</v>
      </c>
      <c r="O8258" t="s">
        <v>1195</v>
      </c>
      <c r="P8258" t="s">
        <v>11164</v>
      </c>
    </row>
    <row r="8259" spans="1:16" x14ac:dyDescent="0.35">
      <c r="A8259" t="s">
        <v>6907</v>
      </c>
      <c r="B8259" t="s">
        <v>8061</v>
      </c>
      <c r="C8259" t="s">
        <v>6172</v>
      </c>
      <c r="D8259" t="s">
        <v>573</v>
      </c>
      <c r="E8259" t="s">
        <v>20</v>
      </c>
      <c r="F8259" t="b">
        <v>0</v>
      </c>
      <c r="G8259" t="s">
        <v>52</v>
      </c>
      <c r="H8259" s="1">
        <v>45828.585092592592</v>
      </c>
      <c r="I8259" t="b">
        <v>0</v>
      </c>
      <c r="J8259" t="b">
        <v>1</v>
      </c>
      <c r="K8259" t="s">
        <v>31</v>
      </c>
      <c r="L8259" t="s">
        <v>32</v>
      </c>
      <c r="N8259">
        <v>44.470001220703118</v>
      </c>
      <c r="O8259" t="s">
        <v>1324</v>
      </c>
      <c r="P8259" t="s">
        <v>7134</v>
      </c>
    </row>
    <row r="8260" spans="1:16" x14ac:dyDescent="0.35">
      <c r="A8260" t="s">
        <v>6907</v>
      </c>
      <c r="B8260" t="s">
        <v>6907</v>
      </c>
      <c r="C8260" t="s">
        <v>9838</v>
      </c>
      <c r="D8260" t="s">
        <v>3358</v>
      </c>
      <c r="E8260" t="s">
        <v>20</v>
      </c>
      <c r="F8260" t="b">
        <v>0</v>
      </c>
      <c r="G8260" t="s">
        <v>52</v>
      </c>
      <c r="H8260" s="1">
        <v>45828.585196759261</v>
      </c>
      <c r="I8260" t="b">
        <v>1</v>
      </c>
      <c r="J8260" t="b">
        <v>1</v>
      </c>
      <c r="K8260" t="s">
        <v>31</v>
      </c>
      <c r="L8260" t="s">
        <v>22</v>
      </c>
      <c r="M8260">
        <v>132704</v>
      </c>
      <c r="O8260" t="s">
        <v>9839</v>
      </c>
      <c r="P8260" t="s">
        <v>9311</v>
      </c>
    </row>
    <row r="8261" spans="1:16" x14ac:dyDescent="0.35">
      <c r="A8261" t="s">
        <v>6907</v>
      </c>
      <c r="B8261" t="s">
        <v>9396</v>
      </c>
      <c r="C8261" t="s">
        <v>8497</v>
      </c>
      <c r="D8261" t="s">
        <v>573</v>
      </c>
      <c r="E8261" t="s">
        <v>20</v>
      </c>
      <c r="F8261" t="b">
        <v>0</v>
      </c>
      <c r="G8261" t="s">
        <v>52</v>
      </c>
      <c r="H8261" s="1">
        <v>45828.585300925923</v>
      </c>
      <c r="I8261" t="b">
        <v>0</v>
      </c>
      <c r="J8261" t="b">
        <v>1</v>
      </c>
      <c r="K8261" t="s">
        <v>31</v>
      </c>
      <c r="L8261" t="s">
        <v>32</v>
      </c>
      <c r="N8261">
        <v>56.145000457763672</v>
      </c>
      <c r="O8261" t="s">
        <v>1324</v>
      </c>
      <c r="P8261" t="s">
        <v>7331</v>
      </c>
    </row>
    <row r="8262" spans="1:16" x14ac:dyDescent="0.35">
      <c r="A8262" t="s">
        <v>6907</v>
      </c>
      <c r="B8262" t="s">
        <v>10420</v>
      </c>
      <c r="C8262" t="s">
        <v>8497</v>
      </c>
      <c r="D8262" t="s">
        <v>573</v>
      </c>
      <c r="E8262" t="s">
        <v>20</v>
      </c>
      <c r="F8262" t="b">
        <v>0</v>
      </c>
      <c r="G8262" t="s">
        <v>52</v>
      </c>
      <c r="H8262" s="1">
        <v>45828.585324074083</v>
      </c>
      <c r="I8262" t="b">
        <v>0</v>
      </c>
      <c r="J8262" t="b">
        <v>1</v>
      </c>
      <c r="K8262" t="s">
        <v>31</v>
      </c>
      <c r="L8262" t="s">
        <v>32</v>
      </c>
      <c r="N8262">
        <v>56.145000457763672</v>
      </c>
      <c r="O8262" t="s">
        <v>1324</v>
      </c>
      <c r="P8262" t="s">
        <v>7830</v>
      </c>
    </row>
    <row r="8263" spans="1:16" x14ac:dyDescent="0.35">
      <c r="A8263" t="s">
        <v>6907</v>
      </c>
      <c r="B8263" t="s">
        <v>8728</v>
      </c>
      <c r="C8263" t="s">
        <v>182</v>
      </c>
      <c r="D8263" t="s">
        <v>36</v>
      </c>
      <c r="E8263" t="s">
        <v>20</v>
      </c>
      <c r="F8263" t="b">
        <v>0</v>
      </c>
      <c r="G8263" t="s">
        <v>43</v>
      </c>
      <c r="H8263" s="1">
        <v>45828.585960648154</v>
      </c>
      <c r="I8263" t="b">
        <v>0</v>
      </c>
      <c r="J8263" t="b">
        <v>0</v>
      </c>
      <c r="K8263" t="s">
        <v>31</v>
      </c>
      <c r="L8263" t="s">
        <v>22</v>
      </c>
      <c r="M8263">
        <v>200000</v>
      </c>
      <c r="O8263" t="s">
        <v>11165</v>
      </c>
      <c r="P8263" t="s">
        <v>11166</v>
      </c>
    </row>
    <row r="8264" spans="1:16" x14ac:dyDescent="0.35">
      <c r="A8264" t="s">
        <v>6907</v>
      </c>
      <c r="B8264" t="s">
        <v>11167</v>
      </c>
      <c r="C8264" t="s">
        <v>18</v>
      </c>
      <c r="D8264" t="s">
        <v>6984</v>
      </c>
      <c r="E8264" t="s">
        <v>91</v>
      </c>
      <c r="F8264" t="b">
        <v>1</v>
      </c>
      <c r="G8264" t="s">
        <v>52</v>
      </c>
      <c r="H8264" s="1">
        <v>45828.626747685194</v>
      </c>
      <c r="I8264" t="b">
        <v>1</v>
      </c>
      <c r="J8264" t="b">
        <v>0</v>
      </c>
      <c r="K8264" t="s">
        <v>31</v>
      </c>
      <c r="L8264" t="s">
        <v>32</v>
      </c>
      <c r="N8264">
        <v>25</v>
      </c>
      <c r="O8264" t="s">
        <v>6984</v>
      </c>
      <c r="P8264" t="s">
        <v>2020</v>
      </c>
    </row>
    <row r="8265" spans="1:16" x14ac:dyDescent="0.35">
      <c r="A8265" t="s">
        <v>6907</v>
      </c>
      <c r="B8265" t="s">
        <v>11168</v>
      </c>
      <c r="C8265" t="s">
        <v>132</v>
      </c>
      <c r="D8265" t="s">
        <v>29</v>
      </c>
      <c r="E8265" t="s">
        <v>20</v>
      </c>
      <c r="F8265" t="b">
        <v>0</v>
      </c>
      <c r="G8265" t="s">
        <v>52</v>
      </c>
      <c r="H8265" s="1">
        <v>45828.626793981479</v>
      </c>
      <c r="I8265" t="b">
        <v>0</v>
      </c>
      <c r="J8265" t="b">
        <v>1</v>
      </c>
      <c r="K8265" t="s">
        <v>31</v>
      </c>
      <c r="L8265" t="s">
        <v>22</v>
      </c>
      <c r="M8265">
        <v>163000</v>
      </c>
      <c r="O8265" t="s">
        <v>11169</v>
      </c>
      <c r="P8265" t="s">
        <v>11170</v>
      </c>
    </row>
    <row r="8266" spans="1:16" x14ac:dyDescent="0.35">
      <c r="A8266" t="s">
        <v>6907</v>
      </c>
      <c r="B8266" t="s">
        <v>10348</v>
      </c>
      <c r="C8266" t="s">
        <v>18</v>
      </c>
      <c r="D8266" t="s">
        <v>29</v>
      </c>
      <c r="E8266" t="s">
        <v>20</v>
      </c>
      <c r="F8266" t="b">
        <v>1</v>
      </c>
      <c r="G8266" t="s">
        <v>52</v>
      </c>
      <c r="H8266" s="1">
        <v>45828.668576388889</v>
      </c>
      <c r="I8266" t="b">
        <v>0</v>
      </c>
      <c r="J8266" t="b">
        <v>1</v>
      </c>
      <c r="K8266" t="s">
        <v>31</v>
      </c>
      <c r="L8266" t="s">
        <v>22</v>
      </c>
      <c r="M8266">
        <v>160310</v>
      </c>
      <c r="O8266" t="s">
        <v>11171</v>
      </c>
      <c r="P8266" t="s">
        <v>11172</v>
      </c>
    </row>
    <row r="8267" spans="1:16" x14ac:dyDescent="0.35">
      <c r="A8267" t="s">
        <v>6907</v>
      </c>
      <c r="B8267" t="s">
        <v>10348</v>
      </c>
      <c r="C8267" t="s">
        <v>154</v>
      </c>
      <c r="D8267" t="s">
        <v>29</v>
      </c>
      <c r="E8267" t="s">
        <v>20</v>
      </c>
      <c r="F8267" t="b">
        <v>0</v>
      </c>
      <c r="G8267" t="s">
        <v>47</v>
      </c>
      <c r="H8267" s="1">
        <v>45828.668854166674</v>
      </c>
      <c r="I8267" t="b">
        <v>0</v>
      </c>
      <c r="J8267" t="b">
        <v>1</v>
      </c>
      <c r="K8267" t="s">
        <v>31</v>
      </c>
      <c r="L8267" t="s">
        <v>22</v>
      </c>
      <c r="M8267">
        <v>185841</v>
      </c>
      <c r="O8267" t="s">
        <v>11171</v>
      </c>
      <c r="P8267" t="s">
        <v>11173</v>
      </c>
    </row>
    <row r="8268" spans="1:16" x14ac:dyDescent="0.35">
      <c r="A8268" t="s">
        <v>6907</v>
      </c>
      <c r="B8268" t="s">
        <v>11174</v>
      </c>
      <c r="C8268" t="s">
        <v>193</v>
      </c>
      <c r="D8268" t="s">
        <v>29</v>
      </c>
      <c r="E8268" t="s">
        <v>20</v>
      </c>
      <c r="F8268" t="b">
        <v>0</v>
      </c>
      <c r="G8268" t="s">
        <v>52</v>
      </c>
      <c r="H8268" s="1">
        <v>45828.710219907407</v>
      </c>
      <c r="I8268" t="b">
        <v>0</v>
      </c>
      <c r="J8268" t="b">
        <v>1</v>
      </c>
      <c r="K8268" t="s">
        <v>31</v>
      </c>
      <c r="L8268" t="s">
        <v>22</v>
      </c>
      <c r="M8268">
        <v>150000</v>
      </c>
      <c r="O8268" t="s">
        <v>11175</v>
      </c>
      <c r="P8268" t="s">
        <v>11176</v>
      </c>
    </row>
    <row r="8269" spans="1:16" x14ac:dyDescent="0.35">
      <c r="A8269" t="s">
        <v>6907</v>
      </c>
      <c r="B8269" t="s">
        <v>11177</v>
      </c>
      <c r="C8269" t="s">
        <v>649</v>
      </c>
      <c r="D8269" t="s">
        <v>36</v>
      </c>
      <c r="E8269" t="s">
        <v>20</v>
      </c>
      <c r="F8269" t="b">
        <v>0</v>
      </c>
      <c r="G8269" t="s">
        <v>47</v>
      </c>
      <c r="H8269" s="1">
        <v>45828.710509259261</v>
      </c>
      <c r="I8269" t="b">
        <v>0</v>
      </c>
      <c r="J8269" t="b">
        <v>1</v>
      </c>
      <c r="K8269" t="s">
        <v>31</v>
      </c>
      <c r="L8269" t="s">
        <v>22</v>
      </c>
      <c r="M8269">
        <v>93500</v>
      </c>
      <c r="O8269" t="s">
        <v>11178</v>
      </c>
      <c r="P8269" t="s">
        <v>11179</v>
      </c>
    </row>
    <row r="8270" spans="1:16" x14ac:dyDescent="0.35">
      <c r="A8270" t="s">
        <v>6907</v>
      </c>
      <c r="B8270" t="s">
        <v>7229</v>
      </c>
      <c r="C8270" t="s">
        <v>11180</v>
      </c>
      <c r="D8270" t="s">
        <v>36</v>
      </c>
      <c r="E8270" t="s">
        <v>20</v>
      </c>
      <c r="F8270" t="b">
        <v>0</v>
      </c>
      <c r="G8270" t="s">
        <v>47</v>
      </c>
      <c r="H8270" s="1">
        <v>45828.710636574076</v>
      </c>
      <c r="I8270" t="b">
        <v>0</v>
      </c>
      <c r="J8270" t="b">
        <v>0</v>
      </c>
      <c r="K8270" t="s">
        <v>31</v>
      </c>
      <c r="L8270" t="s">
        <v>22</v>
      </c>
      <c r="M8270">
        <v>126000</v>
      </c>
      <c r="O8270" t="s">
        <v>11181</v>
      </c>
      <c r="P8270" t="s">
        <v>11182</v>
      </c>
    </row>
    <row r="8271" spans="1:16" x14ac:dyDescent="0.35">
      <c r="A8271" t="s">
        <v>6907</v>
      </c>
      <c r="B8271" t="s">
        <v>11183</v>
      </c>
      <c r="C8271" t="s">
        <v>1630</v>
      </c>
      <c r="D8271" t="s">
        <v>110</v>
      </c>
      <c r="E8271" t="s">
        <v>20</v>
      </c>
      <c r="F8271" t="b">
        <v>0</v>
      </c>
      <c r="G8271" t="s">
        <v>52</v>
      </c>
      <c r="H8271" s="1">
        <v>45828.751793981479</v>
      </c>
      <c r="I8271" t="b">
        <v>0</v>
      </c>
      <c r="J8271" t="b">
        <v>1</v>
      </c>
      <c r="K8271" t="s">
        <v>31</v>
      </c>
      <c r="L8271" t="s">
        <v>22</v>
      </c>
      <c r="M8271">
        <v>140000</v>
      </c>
      <c r="O8271" t="s">
        <v>11184</v>
      </c>
      <c r="P8271" t="s">
        <v>11185</v>
      </c>
    </row>
    <row r="8272" spans="1:16" x14ac:dyDescent="0.35">
      <c r="A8272" t="s">
        <v>6907</v>
      </c>
      <c r="B8272" t="s">
        <v>11186</v>
      </c>
      <c r="C8272" t="s">
        <v>3554</v>
      </c>
      <c r="D8272" t="s">
        <v>36</v>
      </c>
      <c r="E8272" t="s">
        <v>20</v>
      </c>
      <c r="F8272" t="b">
        <v>0</v>
      </c>
      <c r="G8272" t="s">
        <v>47</v>
      </c>
      <c r="H8272" s="1">
        <v>45828.752314814818</v>
      </c>
      <c r="I8272" t="b">
        <v>0</v>
      </c>
      <c r="J8272" t="b">
        <v>0</v>
      </c>
      <c r="K8272" t="s">
        <v>31</v>
      </c>
      <c r="L8272" t="s">
        <v>22</v>
      </c>
      <c r="M8272">
        <v>150000</v>
      </c>
      <c r="O8272" t="s">
        <v>11187</v>
      </c>
      <c r="P8272" t="s">
        <v>11188</v>
      </c>
    </row>
    <row r="8273" spans="1:16" x14ac:dyDescent="0.35">
      <c r="A8273" t="s">
        <v>6907</v>
      </c>
      <c r="B8273" t="s">
        <v>11189</v>
      </c>
      <c r="C8273" t="s">
        <v>410</v>
      </c>
      <c r="D8273" t="s">
        <v>36</v>
      </c>
      <c r="E8273" t="s">
        <v>20</v>
      </c>
      <c r="F8273" t="b">
        <v>0</v>
      </c>
      <c r="G8273" t="s">
        <v>30</v>
      </c>
      <c r="H8273" s="1">
        <v>45828.753587962958</v>
      </c>
      <c r="I8273" t="b">
        <v>0</v>
      </c>
      <c r="J8273" t="b">
        <v>0</v>
      </c>
      <c r="K8273" t="s">
        <v>31</v>
      </c>
      <c r="L8273" t="s">
        <v>22</v>
      </c>
      <c r="M8273">
        <v>115296.1015625</v>
      </c>
      <c r="O8273" t="s">
        <v>1634</v>
      </c>
    </row>
    <row r="8274" spans="1:16" x14ac:dyDescent="0.35">
      <c r="A8274" t="s">
        <v>6907</v>
      </c>
      <c r="B8274" t="s">
        <v>7351</v>
      </c>
      <c r="C8274" t="s">
        <v>11190</v>
      </c>
      <c r="D8274" t="s">
        <v>115</v>
      </c>
      <c r="E8274" t="s">
        <v>20</v>
      </c>
      <c r="F8274" t="b">
        <v>0</v>
      </c>
      <c r="G8274" t="s">
        <v>105</v>
      </c>
      <c r="H8274" s="1">
        <v>45828.754479166673</v>
      </c>
      <c r="I8274" t="b">
        <v>0</v>
      </c>
      <c r="J8274" t="b">
        <v>0</v>
      </c>
      <c r="K8274" t="s">
        <v>105</v>
      </c>
      <c r="L8274" t="s">
        <v>22</v>
      </c>
      <c r="M8274">
        <v>130000</v>
      </c>
      <c r="O8274" t="s">
        <v>7513</v>
      </c>
      <c r="P8274" t="s">
        <v>11191</v>
      </c>
    </row>
    <row r="8275" spans="1:16" x14ac:dyDescent="0.35">
      <c r="A8275" t="s">
        <v>6907</v>
      </c>
      <c r="B8275" t="s">
        <v>11192</v>
      </c>
      <c r="C8275" t="s">
        <v>1762</v>
      </c>
      <c r="D8275" t="s">
        <v>110</v>
      </c>
      <c r="E8275" t="s">
        <v>20</v>
      </c>
      <c r="F8275" t="b">
        <v>0</v>
      </c>
      <c r="G8275" t="s">
        <v>52</v>
      </c>
      <c r="H8275" s="1">
        <v>45828.793506944443</v>
      </c>
      <c r="I8275" t="b">
        <v>1</v>
      </c>
      <c r="J8275" t="b">
        <v>0</v>
      </c>
      <c r="K8275" t="s">
        <v>31</v>
      </c>
      <c r="L8275" t="s">
        <v>32</v>
      </c>
      <c r="N8275">
        <v>85</v>
      </c>
      <c r="O8275" t="s">
        <v>6294</v>
      </c>
      <c r="P8275" t="s">
        <v>11193</v>
      </c>
    </row>
    <row r="8276" spans="1:16" x14ac:dyDescent="0.35">
      <c r="A8276" t="s">
        <v>6907</v>
      </c>
      <c r="B8276" t="s">
        <v>8102</v>
      </c>
      <c r="C8276" t="s">
        <v>8103</v>
      </c>
      <c r="D8276" t="s">
        <v>17539</v>
      </c>
      <c r="E8276" t="s">
        <v>91</v>
      </c>
      <c r="F8276" t="b">
        <v>0</v>
      </c>
      <c r="G8276" t="s">
        <v>287</v>
      </c>
      <c r="H8276" s="1">
        <v>45828.796990740739</v>
      </c>
      <c r="I8276" t="b">
        <v>1</v>
      </c>
      <c r="J8276" t="b">
        <v>0</v>
      </c>
      <c r="K8276" t="s">
        <v>287</v>
      </c>
      <c r="L8276" t="s">
        <v>22</v>
      </c>
      <c r="M8276">
        <v>150000</v>
      </c>
      <c r="O8276" t="s">
        <v>8104</v>
      </c>
      <c r="P8276" t="s">
        <v>8105</v>
      </c>
    </row>
    <row r="8277" spans="1:16" x14ac:dyDescent="0.35">
      <c r="A8277" t="s">
        <v>6907</v>
      </c>
      <c r="B8277" t="s">
        <v>11194</v>
      </c>
      <c r="C8277" t="s">
        <v>18</v>
      </c>
      <c r="D8277" t="s">
        <v>6984</v>
      </c>
      <c r="E8277" t="s">
        <v>91</v>
      </c>
      <c r="F8277" t="b">
        <v>1</v>
      </c>
      <c r="G8277" t="s">
        <v>171</v>
      </c>
      <c r="H8277" s="1">
        <v>45828.809386574067</v>
      </c>
      <c r="I8277" t="b">
        <v>0</v>
      </c>
      <c r="J8277" t="b">
        <v>0</v>
      </c>
      <c r="K8277" t="s">
        <v>31</v>
      </c>
      <c r="L8277" t="s">
        <v>32</v>
      </c>
      <c r="N8277">
        <v>32.5</v>
      </c>
      <c r="O8277" t="s">
        <v>6984</v>
      </c>
      <c r="P8277" t="s">
        <v>7277</v>
      </c>
    </row>
    <row r="8278" spans="1:16" x14ac:dyDescent="0.35">
      <c r="A8278" t="s">
        <v>6907</v>
      </c>
      <c r="B8278" t="s">
        <v>8213</v>
      </c>
      <c r="C8278" t="s">
        <v>523</v>
      </c>
      <c r="D8278" t="s">
        <v>36</v>
      </c>
      <c r="E8278" t="s">
        <v>20</v>
      </c>
      <c r="F8278" t="b">
        <v>0</v>
      </c>
      <c r="G8278" t="s">
        <v>68</v>
      </c>
      <c r="H8278" s="1">
        <v>45828.833993055552</v>
      </c>
      <c r="I8278" t="b">
        <v>0</v>
      </c>
      <c r="J8278" t="b">
        <v>1</v>
      </c>
      <c r="K8278" t="s">
        <v>31</v>
      </c>
      <c r="L8278" t="s">
        <v>32</v>
      </c>
      <c r="N8278">
        <v>23.5</v>
      </c>
      <c r="O8278" t="s">
        <v>11195</v>
      </c>
      <c r="P8278" t="s">
        <v>417</v>
      </c>
    </row>
    <row r="8279" spans="1:16" x14ac:dyDescent="0.35">
      <c r="A8279" t="s">
        <v>6907</v>
      </c>
      <c r="B8279" t="s">
        <v>7714</v>
      </c>
      <c r="C8279" t="s">
        <v>11196</v>
      </c>
      <c r="D8279" t="s">
        <v>29</v>
      </c>
      <c r="E8279" t="s">
        <v>20</v>
      </c>
      <c r="F8279" t="b">
        <v>0</v>
      </c>
      <c r="G8279" t="s">
        <v>52</v>
      </c>
      <c r="H8279" s="1">
        <v>45828.835196759261</v>
      </c>
      <c r="I8279" t="b">
        <v>0</v>
      </c>
      <c r="J8279" t="b">
        <v>1</v>
      </c>
      <c r="K8279" t="s">
        <v>31</v>
      </c>
      <c r="L8279" t="s">
        <v>22</v>
      </c>
      <c r="M8279">
        <v>157500</v>
      </c>
      <c r="O8279" t="s">
        <v>11197</v>
      </c>
      <c r="P8279" t="s">
        <v>11198</v>
      </c>
    </row>
    <row r="8280" spans="1:16" x14ac:dyDescent="0.35">
      <c r="A8280" t="s">
        <v>6907</v>
      </c>
      <c r="B8280" t="s">
        <v>11199</v>
      </c>
      <c r="C8280" t="s">
        <v>868</v>
      </c>
      <c r="D8280" t="s">
        <v>36</v>
      </c>
      <c r="E8280" t="s">
        <v>20</v>
      </c>
      <c r="F8280" t="b">
        <v>0</v>
      </c>
      <c r="G8280" t="s">
        <v>52</v>
      </c>
      <c r="H8280" s="1">
        <v>45828.835266203707</v>
      </c>
      <c r="I8280" t="b">
        <v>0</v>
      </c>
      <c r="J8280" t="b">
        <v>1</v>
      </c>
      <c r="K8280" t="s">
        <v>31</v>
      </c>
      <c r="L8280" t="s">
        <v>22</v>
      </c>
      <c r="M8280">
        <v>139000</v>
      </c>
      <c r="O8280" t="s">
        <v>11200</v>
      </c>
      <c r="P8280" t="s">
        <v>11201</v>
      </c>
    </row>
    <row r="8281" spans="1:16" x14ac:dyDescent="0.35">
      <c r="A8281" t="s">
        <v>6907</v>
      </c>
      <c r="B8281" t="s">
        <v>11202</v>
      </c>
      <c r="C8281" t="s">
        <v>31</v>
      </c>
      <c r="D8281" t="s">
        <v>36</v>
      </c>
      <c r="E8281" t="s">
        <v>20</v>
      </c>
      <c r="F8281" t="b">
        <v>0</v>
      </c>
      <c r="G8281" t="s">
        <v>47</v>
      </c>
      <c r="H8281" s="1">
        <v>45828.835636574076</v>
      </c>
      <c r="I8281" t="b">
        <v>1</v>
      </c>
      <c r="J8281" t="b">
        <v>0</v>
      </c>
      <c r="K8281" t="s">
        <v>31</v>
      </c>
      <c r="L8281" t="s">
        <v>22</v>
      </c>
      <c r="M8281">
        <v>127500</v>
      </c>
      <c r="O8281" t="s">
        <v>8333</v>
      </c>
      <c r="P8281" t="s">
        <v>8334</v>
      </c>
    </row>
    <row r="8282" spans="1:16" x14ac:dyDescent="0.35">
      <c r="A8282" t="s">
        <v>6907</v>
      </c>
      <c r="B8282" t="s">
        <v>6907</v>
      </c>
      <c r="C8282" t="s">
        <v>1848</v>
      </c>
      <c r="D8282" t="s">
        <v>36</v>
      </c>
      <c r="E8282" t="s">
        <v>20</v>
      </c>
      <c r="F8282" t="b">
        <v>0</v>
      </c>
      <c r="G8282" t="s">
        <v>52</v>
      </c>
      <c r="H8282" s="1">
        <v>45828.918576388889</v>
      </c>
      <c r="I8282" t="b">
        <v>0</v>
      </c>
      <c r="J8282" t="b">
        <v>0</v>
      </c>
      <c r="K8282" t="s">
        <v>31</v>
      </c>
      <c r="L8282" t="s">
        <v>22</v>
      </c>
      <c r="M8282">
        <v>165000</v>
      </c>
      <c r="O8282" t="s">
        <v>650</v>
      </c>
      <c r="P8282" t="s">
        <v>11203</v>
      </c>
    </row>
    <row r="8283" spans="1:16" x14ac:dyDescent="0.35">
      <c r="A8283" t="s">
        <v>6907</v>
      </c>
      <c r="B8283" t="s">
        <v>10190</v>
      </c>
      <c r="C8283" t="s">
        <v>51</v>
      </c>
      <c r="D8283" t="s">
        <v>36</v>
      </c>
      <c r="E8283" t="s">
        <v>20</v>
      </c>
      <c r="F8283" t="b">
        <v>0</v>
      </c>
      <c r="G8283" t="s">
        <v>43</v>
      </c>
      <c r="H8283" s="1">
        <v>45829.001423611109</v>
      </c>
      <c r="I8283" t="b">
        <v>0</v>
      </c>
      <c r="J8283" t="b">
        <v>1</v>
      </c>
      <c r="K8283" t="s">
        <v>31</v>
      </c>
      <c r="L8283" t="s">
        <v>22</v>
      </c>
      <c r="M8283">
        <v>228060</v>
      </c>
      <c r="O8283" t="s">
        <v>209</v>
      </c>
      <c r="P8283" t="s">
        <v>340</v>
      </c>
    </row>
    <row r="8284" spans="1:16" x14ac:dyDescent="0.35">
      <c r="A8284" t="s">
        <v>6907</v>
      </c>
      <c r="B8284" t="s">
        <v>7039</v>
      </c>
      <c r="C8284" t="s">
        <v>695</v>
      </c>
      <c r="D8284" t="s">
        <v>36</v>
      </c>
      <c r="E8284" t="s">
        <v>20</v>
      </c>
      <c r="F8284" t="b">
        <v>0</v>
      </c>
      <c r="G8284" t="s">
        <v>171</v>
      </c>
      <c r="H8284" s="1">
        <v>45829.017430555563</v>
      </c>
      <c r="I8284" t="b">
        <v>0</v>
      </c>
      <c r="J8284" t="b">
        <v>1</v>
      </c>
      <c r="K8284" t="s">
        <v>31</v>
      </c>
      <c r="L8284" t="s">
        <v>22</v>
      </c>
      <c r="M8284">
        <v>163500</v>
      </c>
      <c r="O8284" t="s">
        <v>209</v>
      </c>
      <c r="P8284" t="s">
        <v>8094</v>
      </c>
    </row>
    <row r="8285" spans="1:16" x14ac:dyDescent="0.35">
      <c r="A8285" t="s">
        <v>6907</v>
      </c>
      <c r="B8285" t="s">
        <v>7025</v>
      </c>
      <c r="C8285" t="s">
        <v>552</v>
      </c>
      <c r="D8285" t="s">
        <v>36</v>
      </c>
      <c r="E8285" t="s">
        <v>20</v>
      </c>
      <c r="F8285" t="b">
        <v>0</v>
      </c>
      <c r="G8285" t="s">
        <v>68</v>
      </c>
      <c r="H8285" s="1">
        <v>45829.252939814818</v>
      </c>
      <c r="I8285" t="b">
        <v>1</v>
      </c>
      <c r="J8285" t="b">
        <v>1</v>
      </c>
      <c r="K8285" t="s">
        <v>31</v>
      </c>
      <c r="L8285" t="s">
        <v>22</v>
      </c>
      <c r="M8285">
        <v>176938.65625</v>
      </c>
      <c r="O8285" t="s">
        <v>7349</v>
      </c>
      <c r="P8285" t="s">
        <v>7350</v>
      </c>
    </row>
    <row r="8286" spans="1:16" x14ac:dyDescent="0.35">
      <c r="A8286" t="s">
        <v>6907</v>
      </c>
      <c r="B8286" t="s">
        <v>11204</v>
      </c>
      <c r="C8286" t="s">
        <v>31</v>
      </c>
      <c r="D8286" t="s">
        <v>17495</v>
      </c>
      <c r="E8286" t="s">
        <v>20</v>
      </c>
      <c r="F8286" t="b">
        <v>0</v>
      </c>
      <c r="G8286" t="s">
        <v>30</v>
      </c>
      <c r="H8286" s="1">
        <v>45829.253321759257</v>
      </c>
      <c r="I8286" t="b">
        <v>1</v>
      </c>
      <c r="J8286" t="b">
        <v>1</v>
      </c>
      <c r="K8286" t="s">
        <v>31</v>
      </c>
      <c r="L8286" t="s">
        <v>22</v>
      </c>
      <c r="M8286">
        <v>127500</v>
      </c>
      <c r="O8286" t="s">
        <v>7269</v>
      </c>
      <c r="P8286" t="s">
        <v>11205</v>
      </c>
    </row>
    <row r="8287" spans="1:16" x14ac:dyDescent="0.35">
      <c r="A8287" t="s">
        <v>6907</v>
      </c>
      <c r="B8287" t="s">
        <v>11206</v>
      </c>
      <c r="C8287" t="s">
        <v>18</v>
      </c>
      <c r="D8287" t="s">
        <v>7235</v>
      </c>
      <c r="E8287" t="s">
        <v>20</v>
      </c>
      <c r="F8287" t="b">
        <v>1</v>
      </c>
      <c r="G8287" t="s">
        <v>4469</v>
      </c>
      <c r="H8287" s="1">
        <v>45829.253912037027</v>
      </c>
      <c r="I8287" t="b">
        <v>1</v>
      </c>
      <c r="J8287" t="b">
        <v>0</v>
      </c>
      <c r="K8287" t="s">
        <v>4469</v>
      </c>
      <c r="L8287" t="s">
        <v>22</v>
      </c>
      <c r="M8287">
        <v>445000</v>
      </c>
      <c r="O8287" t="s">
        <v>1911</v>
      </c>
      <c r="P8287" t="s">
        <v>11207</v>
      </c>
    </row>
    <row r="8288" spans="1:16" x14ac:dyDescent="0.35">
      <c r="A8288" t="s">
        <v>6907</v>
      </c>
      <c r="B8288" t="s">
        <v>6967</v>
      </c>
      <c r="C8288" t="s">
        <v>2625</v>
      </c>
      <c r="D8288" t="s">
        <v>443</v>
      </c>
      <c r="E8288" t="s">
        <v>20</v>
      </c>
      <c r="F8288" t="b">
        <v>0</v>
      </c>
      <c r="G8288" t="s">
        <v>52</v>
      </c>
      <c r="H8288" s="1">
        <v>45829.262835648151</v>
      </c>
      <c r="I8288" t="b">
        <v>0</v>
      </c>
      <c r="J8288" t="b">
        <v>1</v>
      </c>
      <c r="K8288" t="s">
        <v>31</v>
      </c>
      <c r="L8288" t="s">
        <v>22</v>
      </c>
      <c r="M8288">
        <v>180000</v>
      </c>
      <c r="O8288" t="s">
        <v>11118</v>
      </c>
      <c r="P8288" t="s">
        <v>11208</v>
      </c>
    </row>
    <row r="8289" spans="1:16" x14ac:dyDescent="0.35">
      <c r="A8289" t="s">
        <v>6907</v>
      </c>
      <c r="B8289" t="s">
        <v>11209</v>
      </c>
      <c r="C8289" t="s">
        <v>95</v>
      </c>
      <c r="D8289" t="s">
        <v>269</v>
      </c>
      <c r="E8289" t="s">
        <v>20</v>
      </c>
      <c r="F8289" t="b">
        <v>0</v>
      </c>
      <c r="G8289" t="s">
        <v>30</v>
      </c>
      <c r="H8289" s="1">
        <v>45829.264050925929</v>
      </c>
      <c r="I8289" t="b">
        <v>0</v>
      </c>
      <c r="J8289" t="b">
        <v>1</v>
      </c>
      <c r="K8289" t="s">
        <v>31</v>
      </c>
      <c r="L8289" t="s">
        <v>22</v>
      </c>
      <c r="M8289">
        <v>85000</v>
      </c>
      <c r="O8289" t="s">
        <v>8340</v>
      </c>
      <c r="P8289" t="s">
        <v>10419</v>
      </c>
    </row>
    <row r="8290" spans="1:16" x14ac:dyDescent="0.35">
      <c r="A8290" t="s">
        <v>6907</v>
      </c>
      <c r="B8290" t="s">
        <v>7025</v>
      </c>
      <c r="C8290" t="s">
        <v>18</v>
      </c>
      <c r="D8290" t="s">
        <v>1869</v>
      </c>
      <c r="E8290" t="s">
        <v>20</v>
      </c>
      <c r="F8290" t="b">
        <v>1</v>
      </c>
      <c r="G8290" t="s">
        <v>948</v>
      </c>
      <c r="H8290" s="1">
        <v>45829.267534722218</v>
      </c>
      <c r="I8290" t="b">
        <v>1</v>
      </c>
      <c r="J8290" t="b">
        <v>0</v>
      </c>
      <c r="K8290" t="s">
        <v>948</v>
      </c>
      <c r="L8290" t="s">
        <v>22</v>
      </c>
      <c r="M8290">
        <v>75000</v>
      </c>
      <c r="O8290" t="s">
        <v>11210</v>
      </c>
    </row>
    <row r="8291" spans="1:16" x14ac:dyDescent="0.35">
      <c r="A8291" t="s">
        <v>6907</v>
      </c>
      <c r="B8291" t="s">
        <v>7062</v>
      </c>
      <c r="C8291" t="s">
        <v>11211</v>
      </c>
      <c r="D8291" t="s">
        <v>443</v>
      </c>
      <c r="E8291" t="s">
        <v>20</v>
      </c>
      <c r="F8291" t="b">
        <v>0</v>
      </c>
      <c r="G8291" t="s">
        <v>287</v>
      </c>
      <c r="H8291" s="1">
        <v>45829.307569444441</v>
      </c>
      <c r="I8291" t="b">
        <v>0</v>
      </c>
      <c r="J8291" t="b">
        <v>0</v>
      </c>
      <c r="K8291" t="s">
        <v>287</v>
      </c>
      <c r="L8291" t="s">
        <v>22</v>
      </c>
      <c r="M8291">
        <v>120000</v>
      </c>
      <c r="O8291" t="s">
        <v>5504</v>
      </c>
      <c r="P8291" t="s">
        <v>11212</v>
      </c>
    </row>
    <row r="8292" spans="1:16" x14ac:dyDescent="0.35">
      <c r="A8292" t="s">
        <v>6907</v>
      </c>
      <c r="B8292" t="s">
        <v>6958</v>
      </c>
      <c r="C8292" t="s">
        <v>7314</v>
      </c>
      <c r="D8292" t="s">
        <v>29</v>
      </c>
      <c r="E8292" t="s">
        <v>296</v>
      </c>
      <c r="F8292" t="b">
        <v>0</v>
      </c>
      <c r="G8292" t="s">
        <v>68</v>
      </c>
      <c r="H8292" s="1">
        <v>45829.430451388893</v>
      </c>
      <c r="I8292" t="b">
        <v>0</v>
      </c>
      <c r="J8292" t="b">
        <v>1</v>
      </c>
      <c r="K8292" t="s">
        <v>31</v>
      </c>
      <c r="L8292" t="s">
        <v>22</v>
      </c>
      <c r="M8292">
        <v>148500</v>
      </c>
      <c r="O8292" t="s">
        <v>1225</v>
      </c>
      <c r="P8292" t="s">
        <v>11213</v>
      </c>
    </row>
    <row r="8293" spans="1:16" x14ac:dyDescent="0.35">
      <c r="A8293" t="s">
        <v>6907</v>
      </c>
      <c r="B8293" t="s">
        <v>11214</v>
      </c>
      <c r="C8293" t="s">
        <v>628</v>
      </c>
      <c r="D8293" t="s">
        <v>36</v>
      </c>
      <c r="E8293" t="s">
        <v>20</v>
      </c>
      <c r="F8293" t="b">
        <v>0</v>
      </c>
      <c r="G8293" t="s">
        <v>52</v>
      </c>
      <c r="H8293" s="1">
        <v>45829.471180555563</v>
      </c>
      <c r="I8293" t="b">
        <v>0</v>
      </c>
      <c r="J8293" t="b">
        <v>1</v>
      </c>
      <c r="K8293" t="s">
        <v>31</v>
      </c>
      <c r="L8293" t="s">
        <v>22</v>
      </c>
      <c r="M8293">
        <v>120050</v>
      </c>
      <c r="O8293" t="s">
        <v>53</v>
      </c>
      <c r="P8293" t="s">
        <v>11215</v>
      </c>
    </row>
    <row r="8294" spans="1:16" x14ac:dyDescent="0.35">
      <c r="A8294" t="s">
        <v>6907</v>
      </c>
      <c r="B8294" t="s">
        <v>6916</v>
      </c>
      <c r="C8294" t="s">
        <v>7686</v>
      </c>
      <c r="D8294" t="s">
        <v>115</v>
      </c>
      <c r="E8294" t="s">
        <v>20</v>
      </c>
      <c r="F8294" t="b">
        <v>0</v>
      </c>
      <c r="G8294" t="s">
        <v>47</v>
      </c>
      <c r="H8294" s="1">
        <v>45829.471736111111</v>
      </c>
      <c r="I8294" t="b">
        <v>0</v>
      </c>
      <c r="J8294" t="b">
        <v>0</v>
      </c>
      <c r="K8294" t="s">
        <v>31</v>
      </c>
      <c r="L8294" t="s">
        <v>22</v>
      </c>
      <c r="M8294">
        <v>100000</v>
      </c>
      <c r="O8294" t="s">
        <v>7687</v>
      </c>
      <c r="P8294" t="s">
        <v>7688</v>
      </c>
    </row>
    <row r="8295" spans="1:16" x14ac:dyDescent="0.35">
      <c r="A8295" t="s">
        <v>6907</v>
      </c>
      <c r="B8295" t="s">
        <v>11216</v>
      </c>
      <c r="C8295" t="s">
        <v>11078</v>
      </c>
      <c r="D8295" t="s">
        <v>3358</v>
      </c>
      <c r="E8295" t="s">
        <v>20</v>
      </c>
      <c r="F8295" t="b">
        <v>0</v>
      </c>
      <c r="G8295" t="s">
        <v>52</v>
      </c>
      <c r="H8295" s="1">
        <v>45829.596226851849</v>
      </c>
      <c r="I8295" t="b">
        <v>1</v>
      </c>
      <c r="J8295" t="b">
        <v>1</v>
      </c>
      <c r="K8295" t="s">
        <v>31</v>
      </c>
      <c r="L8295" t="s">
        <v>22</v>
      </c>
      <c r="M8295">
        <v>135000</v>
      </c>
      <c r="O8295" t="s">
        <v>10134</v>
      </c>
    </row>
    <row r="8296" spans="1:16" x14ac:dyDescent="0.35">
      <c r="A8296" t="s">
        <v>6907</v>
      </c>
      <c r="B8296" t="s">
        <v>11217</v>
      </c>
      <c r="C8296" t="s">
        <v>369</v>
      </c>
      <c r="D8296" t="s">
        <v>3358</v>
      </c>
      <c r="E8296" t="s">
        <v>20</v>
      </c>
      <c r="F8296" t="b">
        <v>0</v>
      </c>
      <c r="G8296" t="s">
        <v>47</v>
      </c>
      <c r="H8296" s="1">
        <v>45829.596655092602</v>
      </c>
      <c r="I8296" t="b">
        <v>0</v>
      </c>
      <c r="J8296" t="b">
        <v>0</v>
      </c>
      <c r="K8296" t="s">
        <v>31</v>
      </c>
      <c r="L8296" t="s">
        <v>22</v>
      </c>
      <c r="M8296">
        <v>85000</v>
      </c>
      <c r="O8296" t="s">
        <v>8546</v>
      </c>
    </row>
    <row r="8297" spans="1:16" x14ac:dyDescent="0.35">
      <c r="A8297" t="s">
        <v>6907</v>
      </c>
      <c r="B8297" t="s">
        <v>7010</v>
      </c>
      <c r="C8297" t="s">
        <v>369</v>
      </c>
      <c r="D8297" t="s">
        <v>3358</v>
      </c>
      <c r="E8297" t="s">
        <v>20</v>
      </c>
      <c r="F8297" t="b">
        <v>0</v>
      </c>
      <c r="G8297" t="s">
        <v>43</v>
      </c>
      <c r="H8297" s="1">
        <v>45829.596851851849</v>
      </c>
      <c r="I8297" t="b">
        <v>0</v>
      </c>
      <c r="J8297" t="b">
        <v>1</v>
      </c>
      <c r="K8297" t="s">
        <v>31</v>
      </c>
      <c r="L8297" t="s">
        <v>22</v>
      </c>
      <c r="M8297">
        <v>85000</v>
      </c>
      <c r="O8297" t="s">
        <v>8546</v>
      </c>
    </row>
    <row r="8298" spans="1:16" x14ac:dyDescent="0.35">
      <c r="A8298" t="s">
        <v>6907</v>
      </c>
      <c r="B8298" t="s">
        <v>11218</v>
      </c>
      <c r="C8298" t="s">
        <v>569</v>
      </c>
      <c r="D8298" t="s">
        <v>36</v>
      </c>
      <c r="E8298" t="s">
        <v>20</v>
      </c>
      <c r="F8298" t="b">
        <v>0</v>
      </c>
      <c r="G8298" t="s">
        <v>52</v>
      </c>
      <c r="H8298" s="1">
        <v>45829.721122685187</v>
      </c>
      <c r="I8298" t="b">
        <v>0</v>
      </c>
      <c r="J8298" t="b">
        <v>1</v>
      </c>
      <c r="K8298" t="s">
        <v>31</v>
      </c>
      <c r="L8298" t="s">
        <v>22</v>
      </c>
      <c r="M8298">
        <v>138100</v>
      </c>
      <c r="O8298" t="s">
        <v>671</v>
      </c>
      <c r="P8298" t="s">
        <v>11219</v>
      </c>
    </row>
    <row r="8299" spans="1:16" x14ac:dyDescent="0.35">
      <c r="A8299" t="s">
        <v>6907</v>
      </c>
      <c r="B8299" t="s">
        <v>9122</v>
      </c>
      <c r="C8299" t="s">
        <v>95</v>
      </c>
      <c r="D8299" t="s">
        <v>36</v>
      </c>
      <c r="E8299" t="s">
        <v>20</v>
      </c>
      <c r="F8299" t="b">
        <v>0</v>
      </c>
      <c r="G8299" t="s">
        <v>52</v>
      </c>
      <c r="H8299" s="1">
        <v>45829.762835648151</v>
      </c>
      <c r="I8299" t="b">
        <v>1</v>
      </c>
      <c r="J8299" t="b">
        <v>1</v>
      </c>
      <c r="K8299" t="s">
        <v>31</v>
      </c>
      <c r="L8299" t="s">
        <v>22</v>
      </c>
      <c r="M8299">
        <v>112000</v>
      </c>
      <c r="O8299" t="s">
        <v>1494</v>
      </c>
      <c r="P8299" t="s">
        <v>11220</v>
      </c>
    </row>
    <row r="8300" spans="1:16" x14ac:dyDescent="0.35">
      <c r="A8300" t="s">
        <v>6907</v>
      </c>
      <c r="B8300" t="s">
        <v>11221</v>
      </c>
      <c r="C8300" t="s">
        <v>11222</v>
      </c>
      <c r="D8300" t="s">
        <v>115</v>
      </c>
      <c r="E8300" t="s">
        <v>20</v>
      </c>
      <c r="F8300" t="b">
        <v>0</v>
      </c>
      <c r="G8300" t="s">
        <v>105</v>
      </c>
      <c r="H8300" s="1">
        <v>45829.765023148153</v>
      </c>
      <c r="I8300" t="b">
        <v>1</v>
      </c>
      <c r="J8300" t="b">
        <v>0</v>
      </c>
      <c r="K8300" t="s">
        <v>105</v>
      </c>
      <c r="L8300" t="s">
        <v>22</v>
      </c>
      <c r="M8300">
        <v>145000</v>
      </c>
      <c r="O8300" t="s">
        <v>11223</v>
      </c>
      <c r="P8300" t="s">
        <v>11224</v>
      </c>
    </row>
    <row r="8301" spans="1:16" x14ac:dyDescent="0.35">
      <c r="A8301" t="s">
        <v>6907</v>
      </c>
      <c r="B8301" t="s">
        <v>6907</v>
      </c>
      <c r="C8301" t="s">
        <v>1057</v>
      </c>
      <c r="D8301" t="s">
        <v>36</v>
      </c>
      <c r="E8301" t="s">
        <v>20</v>
      </c>
      <c r="F8301" t="b">
        <v>0</v>
      </c>
      <c r="G8301" t="s">
        <v>52</v>
      </c>
      <c r="H8301" s="1">
        <v>45829.887245370373</v>
      </c>
      <c r="I8301" t="b">
        <v>1</v>
      </c>
      <c r="J8301" t="b">
        <v>0</v>
      </c>
      <c r="K8301" t="s">
        <v>31</v>
      </c>
      <c r="L8301" t="s">
        <v>22</v>
      </c>
      <c r="M8301">
        <v>85000</v>
      </c>
      <c r="O8301" t="s">
        <v>5666</v>
      </c>
      <c r="P8301" t="s">
        <v>3849</v>
      </c>
    </row>
    <row r="8302" spans="1:16" x14ac:dyDescent="0.35">
      <c r="A8302" t="s">
        <v>6907</v>
      </c>
      <c r="B8302" t="s">
        <v>11225</v>
      </c>
      <c r="C8302" t="s">
        <v>18</v>
      </c>
      <c r="D8302" t="s">
        <v>36</v>
      </c>
      <c r="E8302" t="s">
        <v>20</v>
      </c>
      <c r="F8302" t="b">
        <v>1</v>
      </c>
      <c r="G8302" t="s">
        <v>52</v>
      </c>
      <c r="H8302" s="1">
        <v>45830.012812499997</v>
      </c>
      <c r="I8302" t="b">
        <v>0</v>
      </c>
      <c r="J8302" t="b">
        <v>0</v>
      </c>
      <c r="K8302" t="s">
        <v>31</v>
      </c>
      <c r="L8302" t="s">
        <v>32</v>
      </c>
      <c r="N8302">
        <v>58.5</v>
      </c>
      <c r="O8302" t="s">
        <v>209</v>
      </c>
      <c r="P8302" t="s">
        <v>11226</v>
      </c>
    </row>
    <row r="8303" spans="1:16" x14ac:dyDescent="0.35">
      <c r="A8303" t="s">
        <v>6907</v>
      </c>
      <c r="B8303" t="s">
        <v>11227</v>
      </c>
      <c r="C8303" t="s">
        <v>11228</v>
      </c>
      <c r="D8303" t="s">
        <v>17445</v>
      </c>
      <c r="E8303" t="s">
        <v>20</v>
      </c>
      <c r="F8303" t="b">
        <v>0</v>
      </c>
      <c r="G8303" t="s">
        <v>47</v>
      </c>
      <c r="H8303" s="1">
        <v>45830.01326388889</v>
      </c>
      <c r="I8303" t="b">
        <v>0</v>
      </c>
      <c r="J8303" t="b">
        <v>1</v>
      </c>
      <c r="K8303" t="s">
        <v>31</v>
      </c>
      <c r="L8303" t="s">
        <v>22</v>
      </c>
      <c r="M8303">
        <v>121125</v>
      </c>
      <c r="O8303" t="s">
        <v>7386</v>
      </c>
      <c r="P8303" t="s">
        <v>11229</v>
      </c>
    </row>
    <row r="8304" spans="1:16" x14ac:dyDescent="0.35">
      <c r="A8304" t="s">
        <v>6907</v>
      </c>
      <c r="B8304" t="s">
        <v>10500</v>
      </c>
      <c r="C8304" t="s">
        <v>2602</v>
      </c>
      <c r="D8304" t="s">
        <v>573</v>
      </c>
      <c r="E8304" t="s">
        <v>20</v>
      </c>
      <c r="F8304" t="b">
        <v>0</v>
      </c>
      <c r="G8304" t="s">
        <v>43</v>
      </c>
      <c r="H8304" s="1">
        <v>45830.055277777778</v>
      </c>
      <c r="I8304" t="b">
        <v>0</v>
      </c>
      <c r="J8304" t="b">
        <v>1</v>
      </c>
      <c r="K8304" t="s">
        <v>31</v>
      </c>
      <c r="L8304" t="s">
        <v>32</v>
      </c>
      <c r="N8304">
        <v>55.590000152587891</v>
      </c>
      <c r="O8304" t="s">
        <v>10501</v>
      </c>
      <c r="P8304" t="s">
        <v>10502</v>
      </c>
    </row>
    <row r="8305" spans="1:16" x14ac:dyDescent="0.35">
      <c r="A8305" t="s">
        <v>6907</v>
      </c>
      <c r="B8305" t="s">
        <v>11230</v>
      </c>
      <c r="C8305" t="s">
        <v>462</v>
      </c>
      <c r="D8305" t="s">
        <v>443</v>
      </c>
      <c r="E8305" t="s">
        <v>20</v>
      </c>
      <c r="F8305" t="b">
        <v>0</v>
      </c>
      <c r="G8305" t="s">
        <v>52</v>
      </c>
      <c r="H8305" s="1">
        <v>45830.251481481479</v>
      </c>
      <c r="I8305" t="b">
        <v>0</v>
      </c>
      <c r="J8305" t="b">
        <v>0</v>
      </c>
      <c r="K8305" t="s">
        <v>31</v>
      </c>
      <c r="L8305" t="s">
        <v>22</v>
      </c>
      <c r="M8305">
        <v>100000</v>
      </c>
      <c r="O8305" t="s">
        <v>11231</v>
      </c>
      <c r="P8305" t="s">
        <v>11232</v>
      </c>
    </row>
    <row r="8306" spans="1:16" x14ac:dyDescent="0.35">
      <c r="A8306" t="s">
        <v>6907</v>
      </c>
      <c r="B8306" t="s">
        <v>11233</v>
      </c>
      <c r="C8306" t="s">
        <v>2033</v>
      </c>
      <c r="D8306" t="s">
        <v>443</v>
      </c>
      <c r="E8306" t="s">
        <v>20</v>
      </c>
      <c r="F8306" t="b">
        <v>0</v>
      </c>
      <c r="G8306" t="s">
        <v>43</v>
      </c>
      <c r="H8306" s="1">
        <v>45830.252141203702</v>
      </c>
      <c r="I8306" t="b">
        <v>0</v>
      </c>
      <c r="J8306" t="b">
        <v>0</v>
      </c>
      <c r="K8306" t="s">
        <v>31</v>
      </c>
      <c r="L8306" t="s">
        <v>22</v>
      </c>
      <c r="M8306">
        <v>109600</v>
      </c>
      <c r="O8306" t="s">
        <v>6509</v>
      </c>
      <c r="P8306" t="s">
        <v>11234</v>
      </c>
    </row>
    <row r="8307" spans="1:16" x14ac:dyDescent="0.35">
      <c r="A8307" t="s">
        <v>6907</v>
      </c>
      <c r="B8307" t="s">
        <v>11235</v>
      </c>
      <c r="C8307" t="s">
        <v>18</v>
      </c>
      <c r="D8307" t="s">
        <v>1382</v>
      </c>
      <c r="E8307" t="s">
        <v>20</v>
      </c>
      <c r="F8307" t="b">
        <v>1</v>
      </c>
      <c r="G8307" t="s">
        <v>1179</v>
      </c>
      <c r="H8307" s="1">
        <v>45830.271041666667</v>
      </c>
      <c r="I8307" t="b">
        <v>0</v>
      </c>
      <c r="J8307" t="b">
        <v>0</v>
      </c>
      <c r="K8307" t="s">
        <v>1179</v>
      </c>
      <c r="L8307" t="s">
        <v>22</v>
      </c>
      <c r="M8307">
        <v>27000</v>
      </c>
      <c r="O8307" t="s">
        <v>1180</v>
      </c>
      <c r="P8307" t="s">
        <v>11236</v>
      </c>
    </row>
    <row r="8308" spans="1:16" x14ac:dyDescent="0.35">
      <c r="A8308" t="s">
        <v>6907</v>
      </c>
      <c r="B8308" t="s">
        <v>11083</v>
      </c>
      <c r="C8308" t="s">
        <v>8483</v>
      </c>
      <c r="D8308" t="s">
        <v>2448</v>
      </c>
      <c r="E8308" t="s">
        <v>20</v>
      </c>
      <c r="F8308" t="b">
        <v>0</v>
      </c>
      <c r="G8308" t="s">
        <v>5468</v>
      </c>
      <c r="H8308" s="1">
        <v>45830.275717592587</v>
      </c>
      <c r="I8308" t="b">
        <v>1</v>
      </c>
      <c r="J8308" t="b">
        <v>0</v>
      </c>
      <c r="K8308" t="s">
        <v>5468</v>
      </c>
      <c r="L8308" t="s">
        <v>22</v>
      </c>
      <c r="M8308">
        <v>109200</v>
      </c>
      <c r="O8308" t="s">
        <v>11084</v>
      </c>
      <c r="P8308" t="s">
        <v>11085</v>
      </c>
    </row>
    <row r="8309" spans="1:16" x14ac:dyDescent="0.35">
      <c r="A8309" t="s">
        <v>6907</v>
      </c>
      <c r="B8309" t="s">
        <v>6907</v>
      </c>
      <c r="C8309" t="s">
        <v>11237</v>
      </c>
      <c r="D8309" t="s">
        <v>443</v>
      </c>
      <c r="E8309" t="s">
        <v>20</v>
      </c>
      <c r="F8309" t="b">
        <v>0</v>
      </c>
      <c r="G8309" t="s">
        <v>52</v>
      </c>
      <c r="H8309" s="1">
        <v>45830.292604166672</v>
      </c>
      <c r="I8309" t="b">
        <v>0</v>
      </c>
      <c r="J8309" t="b">
        <v>0</v>
      </c>
      <c r="K8309" t="s">
        <v>31</v>
      </c>
      <c r="L8309" t="s">
        <v>22</v>
      </c>
      <c r="M8309">
        <v>95000</v>
      </c>
      <c r="O8309" t="s">
        <v>11238</v>
      </c>
      <c r="P8309" t="s">
        <v>11239</v>
      </c>
    </row>
    <row r="8310" spans="1:16" x14ac:dyDescent="0.35">
      <c r="A8310" t="s">
        <v>6907</v>
      </c>
      <c r="B8310" t="s">
        <v>6907</v>
      </c>
      <c r="C8310" t="s">
        <v>11240</v>
      </c>
      <c r="D8310" t="s">
        <v>443</v>
      </c>
      <c r="E8310" t="s">
        <v>20</v>
      </c>
      <c r="F8310" t="b">
        <v>0</v>
      </c>
      <c r="G8310" t="s">
        <v>52</v>
      </c>
      <c r="H8310" s="1">
        <v>45830.29310185185</v>
      </c>
      <c r="I8310" t="b">
        <v>0</v>
      </c>
      <c r="J8310" t="b">
        <v>0</v>
      </c>
      <c r="K8310" t="s">
        <v>31</v>
      </c>
      <c r="L8310" t="s">
        <v>22</v>
      </c>
      <c r="M8310">
        <v>100500</v>
      </c>
      <c r="O8310" t="s">
        <v>1171</v>
      </c>
      <c r="P8310" t="s">
        <v>11241</v>
      </c>
    </row>
    <row r="8311" spans="1:16" x14ac:dyDescent="0.35">
      <c r="A8311" t="s">
        <v>6907</v>
      </c>
      <c r="B8311" t="s">
        <v>11242</v>
      </c>
      <c r="C8311" t="s">
        <v>8336</v>
      </c>
      <c r="D8311" t="s">
        <v>443</v>
      </c>
      <c r="E8311" t="s">
        <v>20</v>
      </c>
      <c r="F8311" t="b">
        <v>0</v>
      </c>
      <c r="G8311" t="s">
        <v>52</v>
      </c>
      <c r="H8311" s="1">
        <v>45830.293124999997</v>
      </c>
      <c r="I8311" t="b">
        <v>1</v>
      </c>
      <c r="J8311" t="b">
        <v>0</v>
      </c>
      <c r="K8311" t="s">
        <v>31</v>
      </c>
      <c r="L8311" t="s">
        <v>22</v>
      </c>
      <c r="M8311">
        <v>135000</v>
      </c>
      <c r="O8311" t="s">
        <v>11243</v>
      </c>
      <c r="P8311" t="s">
        <v>11244</v>
      </c>
    </row>
    <row r="8312" spans="1:16" x14ac:dyDescent="0.35">
      <c r="A8312" t="s">
        <v>6907</v>
      </c>
      <c r="B8312" t="s">
        <v>11245</v>
      </c>
      <c r="C8312" t="s">
        <v>1070</v>
      </c>
      <c r="D8312" t="s">
        <v>443</v>
      </c>
      <c r="E8312" t="s">
        <v>20</v>
      </c>
      <c r="F8312" t="b">
        <v>0</v>
      </c>
      <c r="G8312" t="s">
        <v>52</v>
      </c>
      <c r="H8312" s="1">
        <v>45830.293182870373</v>
      </c>
      <c r="I8312" t="b">
        <v>1</v>
      </c>
      <c r="J8312" t="b">
        <v>0</v>
      </c>
      <c r="K8312" t="s">
        <v>31</v>
      </c>
      <c r="L8312" t="s">
        <v>22</v>
      </c>
      <c r="M8312">
        <v>115000</v>
      </c>
      <c r="O8312" t="s">
        <v>11243</v>
      </c>
      <c r="P8312" t="s">
        <v>11246</v>
      </c>
    </row>
    <row r="8313" spans="1:16" x14ac:dyDescent="0.35">
      <c r="A8313" t="s">
        <v>6907</v>
      </c>
      <c r="B8313" t="s">
        <v>11247</v>
      </c>
      <c r="C8313" t="s">
        <v>1070</v>
      </c>
      <c r="D8313" t="s">
        <v>443</v>
      </c>
      <c r="E8313" t="s">
        <v>20</v>
      </c>
      <c r="F8313" t="b">
        <v>0</v>
      </c>
      <c r="G8313" t="s">
        <v>30</v>
      </c>
      <c r="H8313" s="1">
        <v>45830.305914351848</v>
      </c>
      <c r="I8313" t="b">
        <v>1</v>
      </c>
      <c r="J8313" t="b">
        <v>0</v>
      </c>
      <c r="K8313" t="s">
        <v>31</v>
      </c>
      <c r="L8313" t="s">
        <v>22</v>
      </c>
      <c r="M8313">
        <v>115000</v>
      </c>
      <c r="O8313" t="s">
        <v>11243</v>
      </c>
      <c r="P8313" t="s">
        <v>11248</v>
      </c>
    </row>
    <row r="8314" spans="1:16" x14ac:dyDescent="0.35">
      <c r="A8314" t="s">
        <v>6907</v>
      </c>
      <c r="B8314" t="s">
        <v>11249</v>
      </c>
      <c r="C8314" t="s">
        <v>1814</v>
      </c>
      <c r="D8314" t="s">
        <v>29</v>
      </c>
      <c r="E8314" t="s">
        <v>20</v>
      </c>
      <c r="F8314" t="b">
        <v>0</v>
      </c>
      <c r="G8314" t="s">
        <v>52</v>
      </c>
      <c r="H8314" s="1">
        <v>45830.334849537037</v>
      </c>
      <c r="I8314" t="b">
        <v>0</v>
      </c>
      <c r="J8314" t="b">
        <v>1</v>
      </c>
      <c r="K8314" t="s">
        <v>31</v>
      </c>
      <c r="L8314" t="s">
        <v>22</v>
      </c>
      <c r="M8314">
        <v>244000</v>
      </c>
      <c r="O8314" t="s">
        <v>1373</v>
      </c>
      <c r="P8314" t="s">
        <v>11250</v>
      </c>
    </row>
    <row r="8315" spans="1:16" x14ac:dyDescent="0.35">
      <c r="A8315" t="s">
        <v>6907</v>
      </c>
      <c r="B8315" t="s">
        <v>11251</v>
      </c>
      <c r="C8315" t="s">
        <v>1814</v>
      </c>
      <c r="D8315" t="s">
        <v>29</v>
      </c>
      <c r="E8315" t="s">
        <v>20</v>
      </c>
      <c r="F8315" t="b">
        <v>0</v>
      </c>
      <c r="G8315" t="s">
        <v>52</v>
      </c>
      <c r="H8315" s="1">
        <v>45830.334918981483</v>
      </c>
      <c r="I8315" t="b">
        <v>0</v>
      </c>
      <c r="J8315" t="b">
        <v>1</v>
      </c>
      <c r="K8315" t="s">
        <v>31</v>
      </c>
      <c r="L8315" t="s">
        <v>22</v>
      </c>
      <c r="M8315">
        <v>220000</v>
      </c>
      <c r="O8315" t="s">
        <v>1373</v>
      </c>
      <c r="P8315" t="s">
        <v>811</v>
      </c>
    </row>
    <row r="8316" spans="1:16" x14ac:dyDescent="0.35">
      <c r="A8316" t="s">
        <v>6907</v>
      </c>
      <c r="B8316" t="s">
        <v>6907</v>
      </c>
      <c r="C8316" t="s">
        <v>11252</v>
      </c>
      <c r="D8316" t="s">
        <v>269</v>
      </c>
      <c r="E8316" t="s">
        <v>20</v>
      </c>
      <c r="F8316" t="b">
        <v>0</v>
      </c>
      <c r="G8316" t="s">
        <v>52</v>
      </c>
      <c r="H8316" s="1">
        <v>45830.376435185193</v>
      </c>
      <c r="I8316" t="b">
        <v>0</v>
      </c>
      <c r="J8316" t="b">
        <v>0</v>
      </c>
      <c r="K8316" t="s">
        <v>31</v>
      </c>
      <c r="L8316" t="s">
        <v>22</v>
      </c>
      <c r="M8316">
        <v>107000</v>
      </c>
      <c r="O8316" t="s">
        <v>11253</v>
      </c>
      <c r="P8316" t="s">
        <v>11254</v>
      </c>
    </row>
    <row r="8317" spans="1:16" x14ac:dyDescent="0.35">
      <c r="A8317" t="s">
        <v>6907</v>
      </c>
      <c r="B8317" t="s">
        <v>11255</v>
      </c>
      <c r="C8317" t="s">
        <v>923</v>
      </c>
      <c r="D8317" t="s">
        <v>29</v>
      </c>
      <c r="E8317" t="s">
        <v>20</v>
      </c>
      <c r="F8317" t="b">
        <v>0</v>
      </c>
      <c r="G8317" t="s">
        <v>47</v>
      </c>
      <c r="H8317" s="1">
        <v>45830.417766203696</v>
      </c>
      <c r="I8317" t="b">
        <v>0</v>
      </c>
      <c r="J8317" t="b">
        <v>1</v>
      </c>
      <c r="K8317" t="s">
        <v>31</v>
      </c>
      <c r="L8317" t="s">
        <v>22</v>
      </c>
      <c r="M8317">
        <v>176000</v>
      </c>
      <c r="O8317" t="s">
        <v>7447</v>
      </c>
      <c r="P8317" t="s">
        <v>11256</v>
      </c>
    </row>
    <row r="8318" spans="1:16" x14ac:dyDescent="0.35">
      <c r="A8318" t="s">
        <v>6907</v>
      </c>
      <c r="B8318" t="s">
        <v>8178</v>
      </c>
      <c r="C8318" t="s">
        <v>2224</v>
      </c>
      <c r="D8318" t="s">
        <v>36</v>
      </c>
      <c r="E8318" t="s">
        <v>20</v>
      </c>
      <c r="F8318" t="b">
        <v>0</v>
      </c>
      <c r="G8318" t="s">
        <v>52</v>
      </c>
      <c r="H8318" s="1">
        <v>45830.50099537037</v>
      </c>
      <c r="I8318" t="b">
        <v>0</v>
      </c>
      <c r="J8318" t="b">
        <v>0</v>
      </c>
      <c r="K8318" t="s">
        <v>31</v>
      </c>
      <c r="L8318" t="s">
        <v>22</v>
      </c>
      <c r="M8318">
        <v>207500</v>
      </c>
      <c r="O8318" t="s">
        <v>209</v>
      </c>
      <c r="P8318" t="s">
        <v>8179</v>
      </c>
    </row>
    <row r="8319" spans="1:16" x14ac:dyDescent="0.35">
      <c r="A8319" t="s">
        <v>6907</v>
      </c>
      <c r="B8319" t="s">
        <v>8616</v>
      </c>
      <c r="C8319" t="s">
        <v>577</v>
      </c>
      <c r="D8319" t="s">
        <v>36</v>
      </c>
      <c r="E8319" t="s">
        <v>20</v>
      </c>
      <c r="F8319" t="b">
        <v>0</v>
      </c>
      <c r="G8319" t="s">
        <v>52</v>
      </c>
      <c r="H8319" s="1">
        <v>45830.501006944447</v>
      </c>
      <c r="I8319" t="b">
        <v>0</v>
      </c>
      <c r="J8319" t="b">
        <v>1</v>
      </c>
      <c r="K8319" t="s">
        <v>31</v>
      </c>
      <c r="L8319" t="s">
        <v>22</v>
      </c>
      <c r="M8319">
        <v>122900</v>
      </c>
      <c r="O8319" t="s">
        <v>209</v>
      </c>
      <c r="P8319" t="s">
        <v>8617</v>
      </c>
    </row>
    <row r="8320" spans="1:16" x14ac:dyDescent="0.35">
      <c r="A8320" t="s">
        <v>6907</v>
      </c>
      <c r="B8320" t="s">
        <v>6907</v>
      </c>
      <c r="C8320" t="s">
        <v>10700</v>
      </c>
      <c r="D8320" t="s">
        <v>36</v>
      </c>
      <c r="E8320" t="s">
        <v>20</v>
      </c>
      <c r="F8320" t="b">
        <v>0</v>
      </c>
      <c r="G8320" t="s">
        <v>52</v>
      </c>
      <c r="H8320" s="1">
        <v>45830.501481481479</v>
      </c>
      <c r="I8320" t="b">
        <v>0</v>
      </c>
      <c r="J8320" t="b">
        <v>1</v>
      </c>
      <c r="K8320" t="s">
        <v>31</v>
      </c>
      <c r="L8320" t="s">
        <v>22</v>
      </c>
      <c r="M8320">
        <v>162500</v>
      </c>
      <c r="O8320" t="s">
        <v>209</v>
      </c>
      <c r="P8320" t="s">
        <v>11257</v>
      </c>
    </row>
    <row r="8321" spans="1:16" x14ac:dyDescent="0.35">
      <c r="A8321" t="s">
        <v>6907</v>
      </c>
      <c r="B8321" t="s">
        <v>11258</v>
      </c>
      <c r="C8321" t="s">
        <v>2625</v>
      </c>
      <c r="D8321" t="s">
        <v>10664</v>
      </c>
      <c r="E8321" t="s">
        <v>20</v>
      </c>
      <c r="F8321" t="b">
        <v>0</v>
      </c>
      <c r="G8321" t="s">
        <v>52</v>
      </c>
      <c r="H8321" s="1">
        <v>45830.501481481479</v>
      </c>
      <c r="I8321" t="b">
        <v>0</v>
      </c>
      <c r="J8321" t="b">
        <v>1</v>
      </c>
      <c r="K8321" t="s">
        <v>31</v>
      </c>
      <c r="L8321" t="s">
        <v>22</v>
      </c>
      <c r="M8321">
        <v>160467</v>
      </c>
      <c r="O8321" t="s">
        <v>11259</v>
      </c>
    </row>
    <row r="8322" spans="1:16" x14ac:dyDescent="0.35">
      <c r="A8322" t="s">
        <v>6907</v>
      </c>
      <c r="B8322" t="s">
        <v>6907</v>
      </c>
      <c r="C8322" t="s">
        <v>1630</v>
      </c>
      <c r="D8322" t="s">
        <v>36</v>
      </c>
      <c r="E8322" t="s">
        <v>20</v>
      </c>
      <c r="F8322" t="b">
        <v>0</v>
      </c>
      <c r="G8322" t="s">
        <v>52</v>
      </c>
      <c r="H8322" s="1">
        <v>45830.501481481479</v>
      </c>
      <c r="I8322" t="b">
        <v>0</v>
      </c>
      <c r="J8322" t="b">
        <v>1</v>
      </c>
      <c r="K8322" t="s">
        <v>31</v>
      </c>
      <c r="L8322" t="s">
        <v>22</v>
      </c>
      <c r="M8322">
        <v>113750</v>
      </c>
      <c r="O8322" t="s">
        <v>209</v>
      </c>
      <c r="P8322" t="s">
        <v>11260</v>
      </c>
    </row>
    <row r="8323" spans="1:16" x14ac:dyDescent="0.35">
      <c r="A8323" t="s">
        <v>6907</v>
      </c>
      <c r="B8323" t="s">
        <v>10653</v>
      </c>
      <c r="C8323" t="s">
        <v>56</v>
      </c>
      <c r="D8323" t="s">
        <v>36</v>
      </c>
      <c r="F8323" t="b">
        <v>0</v>
      </c>
      <c r="G8323" t="s">
        <v>171</v>
      </c>
      <c r="H8323" s="1">
        <v>45830.526226851849</v>
      </c>
      <c r="I8323" t="b">
        <v>1</v>
      </c>
      <c r="J8323" t="b">
        <v>1</v>
      </c>
      <c r="K8323" t="s">
        <v>31</v>
      </c>
      <c r="L8323" t="s">
        <v>22</v>
      </c>
      <c r="M8323">
        <v>138100</v>
      </c>
      <c r="O8323" t="s">
        <v>209</v>
      </c>
      <c r="P8323" t="s">
        <v>10654</v>
      </c>
    </row>
    <row r="8324" spans="1:16" x14ac:dyDescent="0.35">
      <c r="A8324" t="s">
        <v>6907</v>
      </c>
      <c r="B8324" t="s">
        <v>7351</v>
      </c>
      <c r="C8324" t="s">
        <v>11261</v>
      </c>
      <c r="D8324" t="s">
        <v>115</v>
      </c>
      <c r="E8324" t="s">
        <v>20</v>
      </c>
      <c r="F8324" t="b">
        <v>0</v>
      </c>
      <c r="G8324" t="s">
        <v>105</v>
      </c>
      <c r="H8324" s="1">
        <v>45830.640196759261</v>
      </c>
      <c r="I8324" t="b">
        <v>0</v>
      </c>
      <c r="J8324" t="b">
        <v>0</v>
      </c>
      <c r="K8324" t="s">
        <v>105</v>
      </c>
      <c r="L8324" t="s">
        <v>22</v>
      </c>
      <c r="M8324">
        <v>150000</v>
      </c>
      <c r="O8324" t="s">
        <v>7513</v>
      </c>
    </row>
    <row r="8325" spans="1:16" x14ac:dyDescent="0.35">
      <c r="A8325" t="s">
        <v>6907</v>
      </c>
      <c r="B8325" t="s">
        <v>11262</v>
      </c>
      <c r="C8325" t="s">
        <v>18</v>
      </c>
      <c r="D8325" t="s">
        <v>1382</v>
      </c>
      <c r="E8325" t="s">
        <v>20</v>
      </c>
      <c r="F8325" t="b">
        <v>1</v>
      </c>
      <c r="G8325" t="s">
        <v>11263</v>
      </c>
      <c r="H8325" s="1">
        <v>45830.824791666673</v>
      </c>
      <c r="I8325" t="b">
        <v>1</v>
      </c>
      <c r="J8325" t="b">
        <v>1</v>
      </c>
      <c r="K8325" t="s">
        <v>266</v>
      </c>
      <c r="L8325" t="s">
        <v>22</v>
      </c>
      <c r="M8325">
        <v>178500</v>
      </c>
      <c r="O8325" t="s">
        <v>1539</v>
      </c>
      <c r="P8325" t="s">
        <v>11264</v>
      </c>
    </row>
    <row r="8326" spans="1:16" x14ac:dyDescent="0.35">
      <c r="A8326" t="s">
        <v>6907</v>
      </c>
      <c r="B8326" t="s">
        <v>8369</v>
      </c>
      <c r="C8326" t="s">
        <v>496</v>
      </c>
      <c r="D8326" t="s">
        <v>36</v>
      </c>
      <c r="E8326" t="s">
        <v>20</v>
      </c>
      <c r="F8326" t="b">
        <v>0</v>
      </c>
      <c r="G8326" t="s">
        <v>52</v>
      </c>
      <c r="H8326" s="1">
        <v>45831.001585648148</v>
      </c>
      <c r="I8326" t="b">
        <v>0</v>
      </c>
      <c r="J8326" t="b">
        <v>1</v>
      </c>
      <c r="K8326" t="s">
        <v>31</v>
      </c>
      <c r="L8326" t="s">
        <v>22</v>
      </c>
      <c r="M8326">
        <v>90000</v>
      </c>
      <c r="O8326" t="s">
        <v>4663</v>
      </c>
      <c r="P8326" t="s">
        <v>11265</v>
      </c>
    </row>
    <row r="8327" spans="1:16" x14ac:dyDescent="0.35">
      <c r="A8327" t="s">
        <v>6907</v>
      </c>
      <c r="B8327" t="s">
        <v>8623</v>
      </c>
      <c r="C8327" t="s">
        <v>597</v>
      </c>
      <c r="D8327" t="s">
        <v>36</v>
      </c>
      <c r="E8327" t="s">
        <v>20</v>
      </c>
      <c r="F8327" t="b">
        <v>0</v>
      </c>
      <c r="G8327" t="s">
        <v>43</v>
      </c>
      <c r="H8327" s="1">
        <v>45831.002175925933</v>
      </c>
      <c r="I8327" t="b">
        <v>0</v>
      </c>
      <c r="J8327" t="b">
        <v>1</v>
      </c>
      <c r="K8327" t="s">
        <v>31</v>
      </c>
      <c r="L8327" t="s">
        <v>22</v>
      </c>
      <c r="M8327">
        <v>162500</v>
      </c>
      <c r="O8327" t="s">
        <v>209</v>
      </c>
      <c r="P8327" t="s">
        <v>8624</v>
      </c>
    </row>
    <row r="8328" spans="1:16" x14ac:dyDescent="0.35">
      <c r="A8328" t="s">
        <v>6907</v>
      </c>
      <c r="B8328" t="s">
        <v>11266</v>
      </c>
      <c r="C8328" t="s">
        <v>1668</v>
      </c>
      <c r="D8328" t="s">
        <v>17445</v>
      </c>
      <c r="E8328" t="s">
        <v>20</v>
      </c>
      <c r="F8328" t="b">
        <v>0</v>
      </c>
      <c r="G8328" t="s">
        <v>30</v>
      </c>
      <c r="H8328" s="1">
        <v>45831.014224537037</v>
      </c>
      <c r="I8328" t="b">
        <v>1</v>
      </c>
      <c r="J8328" t="b">
        <v>0</v>
      </c>
      <c r="K8328" t="s">
        <v>31</v>
      </c>
      <c r="L8328" t="s">
        <v>22</v>
      </c>
      <c r="M8328">
        <v>124774.546875</v>
      </c>
      <c r="O8328" t="s">
        <v>11267</v>
      </c>
      <c r="P8328" t="s">
        <v>11268</v>
      </c>
    </row>
    <row r="8329" spans="1:16" x14ac:dyDescent="0.35">
      <c r="A8329" t="s">
        <v>6907</v>
      </c>
      <c r="B8329" t="s">
        <v>7415</v>
      </c>
      <c r="C8329" t="s">
        <v>7486</v>
      </c>
      <c r="D8329" t="s">
        <v>11269</v>
      </c>
      <c r="E8329" t="s">
        <v>20</v>
      </c>
      <c r="F8329" t="b">
        <v>0</v>
      </c>
      <c r="G8329" t="s">
        <v>171</v>
      </c>
      <c r="H8329" s="1">
        <v>45831.269259259258</v>
      </c>
      <c r="I8329" t="b">
        <v>0</v>
      </c>
      <c r="J8329" t="b">
        <v>1</v>
      </c>
      <c r="K8329" t="s">
        <v>31</v>
      </c>
      <c r="L8329" t="s">
        <v>22</v>
      </c>
      <c r="M8329">
        <v>102620.1796875</v>
      </c>
      <c r="O8329" t="s">
        <v>8769</v>
      </c>
      <c r="P8329" t="s">
        <v>8770</v>
      </c>
    </row>
    <row r="8330" spans="1:16" x14ac:dyDescent="0.35">
      <c r="A8330" t="s">
        <v>6907</v>
      </c>
      <c r="B8330" t="s">
        <v>9477</v>
      </c>
      <c r="C8330" t="s">
        <v>9478</v>
      </c>
      <c r="D8330" t="s">
        <v>19</v>
      </c>
      <c r="E8330" t="s">
        <v>20</v>
      </c>
      <c r="F8330" t="b">
        <v>0</v>
      </c>
      <c r="G8330" t="s">
        <v>47</v>
      </c>
      <c r="H8330" s="1">
        <v>45831.293993055559</v>
      </c>
      <c r="I8330" t="b">
        <v>0</v>
      </c>
      <c r="J8330" t="b">
        <v>0</v>
      </c>
      <c r="K8330" t="s">
        <v>31</v>
      </c>
      <c r="L8330" t="s">
        <v>22</v>
      </c>
      <c r="M8330">
        <v>100000</v>
      </c>
      <c r="O8330" t="s">
        <v>1123</v>
      </c>
      <c r="P8330" t="s">
        <v>9479</v>
      </c>
    </row>
    <row r="8331" spans="1:16" x14ac:dyDescent="0.35">
      <c r="A8331" t="s">
        <v>6907</v>
      </c>
      <c r="B8331" t="s">
        <v>11270</v>
      </c>
      <c r="C8331" t="s">
        <v>8011</v>
      </c>
      <c r="D8331" t="s">
        <v>269</v>
      </c>
      <c r="E8331" t="s">
        <v>20</v>
      </c>
      <c r="F8331" t="b">
        <v>0</v>
      </c>
      <c r="G8331" t="s">
        <v>30</v>
      </c>
      <c r="H8331" s="1">
        <v>45831.336840277778</v>
      </c>
      <c r="I8331" t="b">
        <v>0</v>
      </c>
      <c r="J8331" t="b">
        <v>1</v>
      </c>
      <c r="K8331" t="s">
        <v>31</v>
      </c>
      <c r="L8331" t="s">
        <v>22</v>
      </c>
      <c r="M8331">
        <v>214000</v>
      </c>
      <c r="O8331" t="s">
        <v>11271</v>
      </c>
      <c r="P8331" t="s">
        <v>11272</v>
      </c>
    </row>
    <row r="8332" spans="1:16" x14ac:dyDescent="0.35">
      <c r="A8332" t="s">
        <v>6907</v>
      </c>
      <c r="B8332" t="s">
        <v>7053</v>
      </c>
      <c r="C8332" t="s">
        <v>5746</v>
      </c>
      <c r="D8332" t="s">
        <v>36</v>
      </c>
      <c r="E8332" t="s">
        <v>20</v>
      </c>
      <c r="F8332" t="b">
        <v>0</v>
      </c>
      <c r="G8332" t="s">
        <v>52</v>
      </c>
      <c r="H8332" s="1">
        <v>45831.502164351848</v>
      </c>
      <c r="I8332" t="b">
        <v>0</v>
      </c>
      <c r="J8332" t="b">
        <v>0</v>
      </c>
      <c r="K8332" t="s">
        <v>31</v>
      </c>
      <c r="L8332" t="s">
        <v>22</v>
      </c>
      <c r="M8332">
        <v>155000</v>
      </c>
      <c r="O8332" t="s">
        <v>11273</v>
      </c>
      <c r="P8332" t="s">
        <v>11274</v>
      </c>
    </row>
    <row r="8333" spans="1:16" x14ac:dyDescent="0.35">
      <c r="A8333" t="s">
        <v>6907</v>
      </c>
      <c r="B8333" t="s">
        <v>9984</v>
      </c>
      <c r="C8333" t="s">
        <v>577</v>
      </c>
      <c r="D8333" t="s">
        <v>17562</v>
      </c>
      <c r="E8333" t="s">
        <v>296</v>
      </c>
      <c r="F8333" t="b">
        <v>0</v>
      </c>
      <c r="G8333" t="s">
        <v>47</v>
      </c>
      <c r="H8333" s="1">
        <v>45831.543969907398</v>
      </c>
      <c r="I8333" t="b">
        <v>0</v>
      </c>
      <c r="J8333" t="b">
        <v>1</v>
      </c>
      <c r="K8333" t="s">
        <v>31</v>
      </c>
      <c r="L8333" t="s">
        <v>22</v>
      </c>
      <c r="M8333">
        <v>207000</v>
      </c>
      <c r="O8333" t="s">
        <v>3479</v>
      </c>
      <c r="P8333" t="s">
        <v>9985</v>
      </c>
    </row>
    <row r="8334" spans="1:16" x14ac:dyDescent="0.35">
      <c r="A8334" t="s">
        <v>6907</v>
      </c>
      <c r="B8334" t="s">
        <v>11275</v>
      </c>
      <c r="C8334" t="s">
        <v>865</v>
      </c>
      <c r="D8334" t="s">
        <v>36</v>
      </c>
      <c r="E8334" t="s">
        <v>20</v>
      </c>
      <c r="F8334" t="b">
        <v>0</v>
      </c>
      <c r="G8334" t="s">
        <v>52</v>
      </c>
      <c r="H8334" s="1">
        <v>45831.585393518522</v>
      </c>
      <c r="I8334" t="b">
        <v>1</v>
      </c>
      <c r="J8334" t="b">
        <v>0</v>
      </c>
      <c r="K8334" t="s">
        <v>31</v>
      </c>
      <c r="L8334" t="s">
        <v>22</v>
      </c>
      <c r="M8334">
        <v>162000</v>
      </c>
      <c r="O8334" t="s">
        <v>11276</v>
      </c>
      <c r="P8334" t="s">
        <v>11277</v>
      </c>
    </row>
    <row r="8335" spans="1:16" x14ac:dyDescent="0.35">
      <c r="A8335" t="s">
        <v>6907</v>
      </c>
      <c r="B8335" t="s">
        <v>7415</v>
      </c>
      <c r="C8335" t="s">
        <v>369</v>
      </c>
      <c r="D8335" t="s">
        <v>3358</v>
      </c>
      <c r="E8335" t="s">
        <v>20</v>
      </c>
      <c r="F8335" t="b">
        <v>0</v>
      </c>
      <c r="G8335" t="s">
        <v>52</v>
      </c>
      <c r="H8335" s="1">
        <v>45831.585416666669</v>
      </c>
      <c r="I8335" t="b">
        <v>0</v>
      </c>
      <c r="J8335" t="b">
        <v>0</v>
      </c>
      <c r="K8335" t="s">
        <v>31</v>
      </c>
      <c r="L8335" t="s">
        <v>22</v>
      </c>
      <c r="M8335">
        <v>75000</v>
      </c>
      <c r="O8335" t="s">
        <v>8546</v>
      </c>
      <c r="P8335" t="s">
        <v>8547</v>
      </c>
    </row>
    <row r="8336" spans="1:16" x14ac:dyDescent="0.35">
      <c r="A8336" t="s">
        <v>6907</v>
      </c>
      <c r="B8336" t="s">
        <v>11278</v>
      </c>
      <c r="C8336" t="s">
        <v>325</v>
      </c>
      <c r="D8336" t="s">
        <v>17437</v>
      </c>
      <c r="F8336" t="b">
        <v>0</v>
      </c>
      <c r="G8336" t="s">
        <v>47</v>
      </c>
      <c r="H8336" s="1">
        <v>45831.585590277777</v>
      </c>
      <c r="I8336" t="b">
        <v>1</v>
      </c>
      <c r="J8336" t="b">
        <v>0</v>
      </c>
      <c r="K8336" t="s">
        <v>31</v>
      </c>
      <c r="L8336" t="s">
        <v>32</v>
      </c>
      <c r="N8336">
        <v>55</v>
      </c>
      <c r="O8336" t="s">
        <v>61</v>
      </c>
    </row>
    <row r="8337" spans="1:16" x14ac:dyDescent="0.35">
      <c r="A8337" t="s">
        <v>6907</v>
      </c>
      <c r="B8337" t="s">
        <v>11279</v>
      </c>
      <c r="C8337" t="s">
        <v>11280</v>
      </c>
      <c r="D8337" t="s">
        <v>115</v>
      </c>
      <c r="E8337" t="s">
        <v>20</v>
      </c>
      <c r="F8337" t="b">
        <v>0</v>
      </c>
      <c r="G8337" t="s">
        <v>9530</v>
      </c>
      <c r="H8337" s="1">
        <v>45831.603796296287</v>
      </c>
      <c r="I8337" t="b">
        <v>0</v>
      </c>
      <c r="J8337" t="b">
        <v>0</v>
      </c>
      <c r="K8337" t="s">
        <v>9530</v>
      </c>
      <c r="L8337" t="s">
        <v>22</v>
      </c>
      <c r="M8337">
        <v>130000</v>
      </c>
      <c r="O8337" t="s">
        <v>1596</v>
      </c>
      <c r="P8337" t="s">
        <v>1597</v>
      </c>
    </row>
    <row r="8338" spans="1:16" x14ac:dyDescent="0.35">
      <c r="A8338" t="s">
        <v>6907</v>
      </c>
      <c r="B8338" t="s">
        <v>11281</v>
      </c>
      <c r="C8338" t="s">
        <v>154</v>
      </c>
      <c r="D8338" t="s">
        <v>110</v>
      </c>
      <c r="E8338" t="s">
        <v>91</v>
      </c>
      <c r="F8338" t="b">
        <v>0</v>
      </c>
      <c r="G8338" t="s">
        <v>52</v>
      </c>
      <c r="H8338" s="1">
        <v>45831.626875000002</v>
      </c>
      <c r="I8338" t="b">
        <v>0</v>
      </c>
      <c r="J8338" t="b">
        <v>1</v>
      </c>
      <c r="K8338" t="s">
        <v>31</v>
      </c>
      <c r="L8338" t="s">
        <v>32</v>
      </c>
      <c r="N8338">
        <v>72.5</v>
      </c>
      <c r="O8338" t="s">
        <v>3748</v>
      </c>
      <c r="P8338" t="s">
        <v>11282</v>
      </c>
    </row>
    <row r="8339" spans="1:16" x14ac:dyDescent="0.35">
      <c r="A8339" t="s">
        <v>6907</v>
      </c>
      <c r="B8339" t="s">
        <v>7265</v>
      </c>
      <c r="C8339" t="s">
        <v>1718</v>
      </c>
      <c r="D8339" t="s">
        <v>269</v>
      </c>
      <c r="E8339" t="s">
        <v>91</v>
      </c>
      <c r="F8339" t="b">
        <v>0</v>
      </c>
      <c r="G8339" t="s">
        <v>52</v>
      </c>
      <c r="H8339" s="1">
        <v>45831.626944444448</v>
      </c>
      <c r="I8339" t="b">
        <v>0</v>
      </c>
      <c r="J8339" t="b">
        <v>1</v>
      </c>
      <c r="K8339" t="s">
        <v>31</v>
      </c>
      <c r="L8339" t="s">
        <v>22</v>
      </c>
      <c r="M8339">
        <v>95000</v>
      </c>
      <c r="O8339" t="s">
        <v>11283</v>
      </c>
      <c r="P8339" t="s">
        <v>8886</v>
      </c>
    </row>
    <row r="8340" spans="1:16" x14ac:dyDescent="0.35">
      <c r="A8340" t="s">
        <v>6907</v>
      </c>
      <c r="B8340" t="s">
        <v>11284</v>
      </c>
      <c r="C8340" t="s">
        <v>552</v>
      </c>
      <c r="D8340" t="s">
        <v>36</v>
      </c>
      <c r="E8340" t="s">
        <v>20</v>
      </c>
      <c r="F8340" t="b">
        <v>0</v>
      </c>
      <c r="G8340" t="s">
        <v>52</v>
      </c>
      <c r="H8340" s="1">
        <v>45831.627175925933</v>
      </c>
      <c r="I8340" t="b">
        <v>0</v>
      </c>
      <c r="J8340" t="b">
        <v>0</v>
      </c>
      <c r="K8340" t="s">
        <v>31</v>
      </c>
      <c r="L8340" t="s">
        <v>22</v>
      </c>
      <c r="M8340">
        <v>102000</v>
      </c>
      <c r="O8340" t="s">
        <v>11285</v>
      </c>
      <c r="P8340" t="s">
        <v>11286</v>
      </c>
    </row>
    <row r="8341" spans="1:16" x14ac:dyDescent="0.35">
      <c r="A8341" t="s">
        <v>6907</v>
      </c>
      <c r="B8341" t="s">
        <v>11287</v>
      </c>
      <c r="C8341" t="s">
        <v>407</v>
      </c>
      <c r="D8341" t="s">
        <v>110</v>
      </c>
      <c r="E8341" t="s">
        <v>20</v>
      </c>
      <c r="F8341" t="b">
        <v>0</v>
      </c>
      <c r="G8341" t="s">
        <v>52</v>
      </c>
      <c r="H8341" s="1">
        <v>45831.668726851851</v>
      </c>
      <c r="I8341" t="b">
        <v>0</v>
      </c>
      <c r="J8341" t="b">
        <v>1</v>
      </c>
      <c r="K8341" t="s">
        <v>31</v>
      </c>
      <c r="L8341" t="s">
        <v>22</v>
      </c>
      <c r="M8341">
        <v>119000</v>
      </c>
      <c r="O8341" t="s">
        <v>7600</v>
      </c>
      <c r="P8341" t="s">
        <v>8641</v>
      </c>
    </row>
    <row r="8342" spans="1:16" x14ac:dyDescent="0.35">
      <c r="A8342" t="s">
        <v>6907</v>
      </c>
      <c r="B8342" t="s">
        <v>11288</v>
      </c>
      <c r="C8342" t="s">
        <v>354</v>
      </c>
      <c r="D8342" t="s">
        <v>269</v>
      </c>
      <c r="E8342" t="s">
        <v>91</v>
      </c>
      <c r="F8342" t="b">
        <v>0</v>
      </c>
      <c r="G8342" t="s">
        <v>52</v>
      </c>
      <c r="H8342" s="1">
        <v>45831.710474537038</v>
      </c>
      <c r="I8342" t="b">
        <v>1</v>
      </c>
      <c r="J8342" t="b">
        <v>0</v>
      </c>
      <c r="K8342" t="s">
        <v>31</v>
      </c>
      <c r="L8342" t="s">
        <v>32</v>
      </c>
      <c r="N8342">
        <v>65</v>
      </c>
      <c r="O8342" t="s">
        <v>11289</v>
      </c>
      <c r="P8342" t="s">
        <v>5159</v>
      </c>
    </row>
    <row r="8343" spans="1:16" x14ac:dyDescent="0.35">
      <c r="A8343" t="s">
        <v>6907</v>
      </c>
      <c r="B8343" t="s">
        <v>11290</v>
      </c>
      <c r="C8343" t="s">
        <v>1754</v>
      </c>
      <c r="D8343" t="s">
        <v>36</v>
      </c>
      <c r="E8343" t="s">
        <v>20</v>
      </c>
      <c r="F8343" t="b">
        <v>0</v>
      </c>
      <c r="G8343" t="s">
        <v>52</v>
      </c>
      <c r="H8343" s="1">
        <v>45831.710532407407</v>
      </c>
      <c r="I8343" t="b">
        <v>0</v>
      </c>
      <c r="J8343" t="b">
        <v>1</v>
      </c>
      <c r="K8343" t="s">
        <v>31</v>
      </c>
      <c r="L8343" t="s">
        <v>22</v>
      </c>
      <c r="M8343">
        <v>145000</v>
      </c>
      <c r="O8343" t="s">
        <v>3748</v>
      </c>
      <c r="P8343" t="s">
        <v>11291</v>
      </c>
    </row>
    <row r="8344" spans="1:16" x14ac:dyDescent="0.35">
      <c r="A8344" t="s">
        <v>6907</v>
      </c>
      <c r="B8344" t="s">
        <v>11292</v>
      </c>
      <c r="C8344" t="s">
        <v>2508</v>
      </c>
      <c r="D8344" t="s">
        <v>36</v>
      </c>
      <c r="E8344" t="s">
        <v>20</v>
      </c>
      <c r="F8344" t="b">
        <v>0</v>
      </c>
      <c r="G8344" t="s">
        <v>47</v>
      </c>
      <c r="H8344" s="1">
        <v>45831.7109375</v>
      </c>
      <c r="I8344" t="b">
        <v>0</v>
      </c>
      <c r="J8344" t="b">
        <v>1</v>
      </c>
      <c r="K8344" t="s">
        <v>31</v>
      </c>
      <c r="L8344" t="s">
        <v>22</v>
      </c>
      <c r="M8344">
        <v>101500</v>
      </c>
      <c r="O8344" t="s">
        <v>607</v>
      </c>
      <c r="P8344" t="s">
        <v>11293</v>
      </c>
    </row>
    <row r="8345" spans="1:16" x14ac:dyDescent="0.35">
      <c r="A8345" t="s">
        <v>6907</v>
      </c>
      <c r="B8345" t="s">
        <v>8639</v>
      </c>
      <c r="C8345" t="s">
        <v>8640</v>
      </c>
      <c r="D8345" t="s">
        <v>36</v>
      </c>
      <c r="E8345" t="s">
        <v>20</v>
      </c>
      <c r="F8345" t="b">
        <v>0</v>
      </c>
      <c r="G8345" t="s">
        <v>52</v>
      </c>
      <c r="H8345" s="1">
        <v>45831.793703703697</v>
      </c>
      <c r="I8345" t="b">
        <v>0</v>
      </c>
      <c r="J8345" t="b">
        <v>1</v>
      </c>
      <c r="K8345" t="s">
        <v>31</v>
      </c>
      <c r="L8345" t="s">
        <v>22</v>
      </c>
      <c r="M8345">
        <v>119000</v>
      </c>
      <c r="O8345" t="s">
        <v>7600</v>
      </c>
      <c r="P8345" t="s">
        <v>8641</v>
      </c>
    </row>
    <row r="8346" spans="1:16" x14ac:dyDescent="0.35">
      <c r="A8346" t="s">
        <v>6907</v>
      </c>
      <c r="B8346" t="s">
        <v>7010</v>
      </c>
      <c r="C8346" t="s">
        <v>549</v>
      </c>
      <c r="D8346" t="s">
        <v>36</v>
      </c>
      <c r="E8346" t="s">
        <v>20</v>
      </c>
      <c r="F8346" t="b">
        <v>0</v>
      </c>
      <c r="G8346" t="s">
        <v>52</v>
      </c>
      <c r="H8346" s="1">
        <v>45831.793726851851</v>
      </c>
      <c r="I8346" t="b">
        <v>0</v>
      </c>
      <c r="J8346" t="b">
        <v>0</v>
      </c>
      <c r="K8346" t="s">
        <v>31</v>
      </c>
      <c r="L8346" t="s">
        <v>32</v>
      </c>
      <c r="N8346">
        <v>75</v>
      </c>
      <c r="O8346" t="s">
        <v>8031</v>
      </c>
      <c r="P8346" t="s">
        <v>11294</v>
      </c>
    </row>
    <row r="8347" spans="1:16" x14ac:dyDescent="0.35">
      <c r="A8347" t="s">
        <v>6907</v>
      </c>
      <c r="B8347" t="s">
        <v>11295</v>
      </c>
      <c r="C8347" t="s">
        <v>11296</v>
      </c>
      <c r="D8347" t="s">
        <v>110</v>
      </c>
      <c r="E8347" t="s">
        <v>760</v>
      </c>
      <c r="F8347" t="b">
        <v>0</v>
      </c>
      <c r="G8347" t="s">
        <v>52</v>
      </c>
      <c r="H8347" s="1">
        <v>45831.918541666673</v>
      </c>
      <c r="I8347" t="b">
        <v>0</v>
      </c>
      <c r="J8347" t="b">
        <v>0</v>
      </c>
      <c r="K8347" t="s">
        <v>31</v>
      </c>
      <c r="L8347" t="s">
        <v>32</v>
      </c>
      <c r="N8347">
        <v>47.5</v>
      </c>
      <c r="O8347" t="s">
        <v>11297</v>
      </c>
      <c r="P8347" t="s">
        <v>11298</v>
      </c>
    </row>
    <row r="8348" spans="1:16" x14ac:dyDescent="0.35">
      <c r="A8348" t="s">
        <v>6907</v>
      </c>
      <c r="B8348" t="s">
        <v>11299</v>
      </c>
      <c r="C8348" t="s">
        <v>201</v>
      </c>
      <c r="D8348" t="s">
        <v>110</v>
      </c>
      <c r="E8348" t="s">
        <v>20</v>
      </c>
      <c r="F8348" t="b">
        <v>0</v>
      </c>
      <c r="G8348" t="s">
        <v>43</v>
      </c>
      <c r="H8348" s="1">
        <v>45832.086018518523</v>
      </c>
      <c r="I8348" t="b">
        <v>1</v>
      </c>
      <c r="J8348" t="b">
        <v>1</v>
      </c>
      <c r="K8348" t="s">
        <v>31</v>
      </c>
      <c r="L8348" t="s">
        <v>22</v>
      </c>
      <c r="M8348">
        <v>138100</v>
      </c>
      <c r="O8348" t="s">
        <v>53</v>
      </c>
      <c r="P8348" t="s">
        <v>11300</v>
      </c>
    </row>
    <row r="8349" spans="1:16" x14ac:dyDescent="0.35">
      <c r="A8349" t="s">
        <v>6907</v>
      </c>
      <c r="B8349" t="s">
        <v>11216</v>
      </c>
      <c r="C8349" t="s">
        <v>11134</v>
      </c>
      <c r="D8349" t="s">
        <v>36</v>
      </c>
      <c r="E8349" t="s">
        <v>20</v>
      </c>
      <c r="F8349" t="b">
        <v>0</v>
      </c>
      <c r="G8349" t="s">
        <v>52</v>
      </c>
      <c r="H8349" s="1">
        <v>45832.251608796287</v>
      </c>
      <c r="I8349" t="b">
        <v>0</v>
      </c>
      <c r="J8349" t="b">
        <v>0</v>
      </c>
      <c r="K8349" t="s">
        <v>31</v>
      </c>
      <c r="L8349" t="s">
        <v>32</v>
      </c>
      <c r="N8349">
        <v>45</v>
      </c>
      <c r="O8349" t="s">
        <v>194</v>
      </c>
      <c r="P8349" t="s">
        <v>2456</v>
      </c>
    </row>
    <row r="8350" spans="1:16" x14ac:dyDescent="0.35">
      <c r="A8350" t="s">
        <v>6907</v>
      </c>
      <c r="B8350" t="s">
        <v>11301</v>
      </c>
      <c r="C8350" t="s">
        <v>142</v>
      </c>
      <c r="D8350" t="s">
        <v>443</v>
      </c>
      <c r="E8350" t="s">
        <v>20</v>
      </c>
      <c r="F8350" t="b">
        <v>0</v>
      </c>
      <c r="G8350" t="s">
        <v>52</v>
      </c>
      <c r="H8350" s="1">
        <v>45832.376516203702</v>
      </c>
      <c r="I8350" t="b">
        <v>0</v>
      </c>
      <c r="J8350" t="b">
        <v>1</v>
      </c>
      <c r="K8350" t="s">
        <v>31</v>
      </c>
      <c r="L8350" t="s">
        <v>22</v>
      </c>
      <c r="M8350">
        <v>155000</v>
      </c>
      <c r="O8350" t="s">
        <v>1742</v>
      </c>
      <c r="P8350" t="s">
        <v>11302</v>
      </c>
    </row>
    <row r="8351" spans="1:16" x14ac:dyDescent="0.35">
      <c r="A8351" t="s">
        <v>6907</v>
      </c>
      <c r="B8351" t="s">
        <v>11303</v>
      </c>
      <c r="C8351" t="s">
        <v>2987</v>
      </c>
      <c r="D8351" t="s">
        <v>573</v>
      </c>
      <c r="E8351" t="s">
        <v>20</v>
      </c>
      <c r="F8351" t="b">
        <v>0</v>
      </c>
      <c r="G8351" t="s">
        <v>52</v>
      </c>
      <c r="H8351" s="1">
        <v>45832.418252314812</v>
      </c>
      <c r="I8351" t="b">
        <v>1</v>
      </c>
      <c r="J8351" t="b">
        <v>1</v>
      </c>
      <c r="K8351" t="s">
        <v>31</v>
      </c>
      <c r="L8351" t="s">
        <v>32</v>
      </c>
      <c r="N8351">
        <v>44.090000152587891</v>
      </c>
      <c r="O8351" t="s">
        <v>11304</v>
      </c>
      <c r="P8351" t="s">
        <v>11305</v>
      </c>
    </row>
    <row r="8352" spans="1:16" x14ac:dyDescent="0.35">
      <c r="A8352" t="s">
        <v>6907</v>
      </c>
      <c r="B8352" t="s">
        <v>11306</v>
      </c>
      <c r="C8352" t="s">
        <v>537</v>
      </c>
      <c r="D8352" t="s">
        <v>1955</v>
      </c>
      <c r="E8352" t="s">
        <v>20</v>
      </c>
      <c r="F8352" t="b">
        <v>0</v>
      </c>
      <c r="G8352" t="s">
        <v>52</v>
      </c>
      <c r="H8352" s="1">
        <v>45832.501527777778</v>
      </c>
      <c r="I8352" t="b">
        <v>0</v>
      </c>
      <c r="J8352" t="b">
        <v>1</v>
      </c>
      <c r="K8352" t="s">
        <v>31</v>
      </c>
      <c r="L8352" t="s">
        <v>32</v>
      </c>
      <c r="N8352">
        <v>110</v>
      </c>
      <c r="O8352" t="s">
        <v>2114</v>
      </c>
      <c r="P8352" t="s">
        <v>11307</v>
      </c>
    </row>
    <row r="8353" spans="1:16" x14ac:dyDescent="0.35">
      <c r="A8353" t="s">
        <v>6907</v>
      </c>
      <c r="B8353" t="s">
        <v>11299</v>
      </c>
      <c r="C8353" t="s">
        <v>56</v>
      </c>
      <c r="D8353" t="s">
        <v>36</v>
      </c>
      <c r="E8353" t="s">
        <v>20</v>
      </c>
      <c r="F8353" t="b">
        <v>0</v>
      </c>
      <c r="G8353" t="s">
        <v>47</v>
      </c>
      <c r="H8353" s="1">
        <v>45832.501828703702</v>
      </c>
      <c r="I8353" t="b">
        <v>1</v>
      </c>
      <c r="J8353" t="b">
        <v>1</v>
      </c>
      <c r="K8353" t="s">
        <v>31</v>
      </c>
      <c r="L8353" t="s">
        <v>22</v>
      </c>
      <c r="M8353">
        <v>138100</v>
      </c>
      <c r="O8353" t="s">
        <v>1048</v>
      </c>
      <c r="P8353" t="s">
        <v>11300</v>
      </c>
    </row>
    <row r="8354" spans="1:16" x14ac:dyDescent="0.35">
      <c r="A8354" t="s">
        <v>6907</v>
      </c>
      <c r="B8354" t="s">
        <v>11308</v>
      </c>
      <c r="C8354" t="s">
        <v>415</v>
      </c>
      <c r="D8354" t="s">
        <v>17563</v>
      </c>
      <c r="E8354" t="s">
        <v>296</v>
      </c>
      <c r="F8354" t="b">
        <v>0</v>
      </c>
      <c r="G8354" t="s">
        <v>47</v>
      </c>
      <c r="H8354" s="1">
        <v>45832.501840277779</v>
      </c>
      <c r="I8354" t="b">
        <v>0</v>
      </c>
      <c r="J8354" t="b">
        <v>1</v>
      </c>
      <c r="K8354" t="s">
        <v>31</v>
      </c>
      <c r="L8354" t="s">
        <v>22</v>
      </c>
      <c r="M8354">
        <v>103687.5</v>
      </c>
      <c r="O8354" t="s">
        <v>3306</v>
      </c>
      <c r="P8354" t="s">
        <v>11309</v>
      </c>
    </row>
    <row r="8355" spans="1:16" x14ac:dyDescent="0.35">
      <c r="A8355" t="s">
        <v>6907</v>
      </c>
      <c r="B8355" t="s">
        <v>11310</v>
      </c>
      <c r="C8355" t="s">
        <v>105</v>
      </c>
      <c r="D8355" t="s">
        <v>249</v>
      </c>
      <c r="E8355" t="s">
        <v>20</v>
      </c>
      <c r="F8355" t="b">
        <v>0</v>
      </c>
      <c r="G8355" t="s">
        <v>105</v>
      </c>
      <c r="H8355" s="1">
        <v>45832.503981481481</v>
      </c>
      <c r="I8355" t="b">
        <v>0</v>
      </c>
      <c r="J8355" t="b">
        <v>0</v>
      </c>
      <c r="K8355" t="s">
        <v>105</v>
      </c>
      <c r="L8355" t="s">
        <v>22</v>
      </c>
      <c r="M8355">
        <v>75000</v>
      </c>
      <c r="O8355" t="s">
        <v>1324</v>
      </c>
      <c r="P8355" t="s">
        <v>11311</v>
      </c>
    </row>
    <row r="8356" spans="1:16" x14ac:dyDescent="0.35">
      <c r="A8356" t="s">
        <v>6907</v>
      </c>
      <c r="B8356" t="s">
        <v>7167</v>
      </c>
      <c r="C8356" t="s">
        <v>3895</v>
      </c>
      <c r="D8356" t="s">
        <v>36</v>
      </c>
      <c r="E8356" t="s">
        <v>20</v>
      </c>
      <c r="F8356" t="b">
        <v>0</v>
      </c>
      <c r="G8356" t="s">
        <v>171</v>
      </c>
      <c r="H8356" s="1">
        <v>45832.534942129627</v>
      </c>
      <c r="I8356" t="b">
        <v>0</v>
      </c>
      <c r="J8356" t="b">
        <v>0</v>
      </c>
      <c r="K8356" t="s">
        <v>31</v>
      </c>
      <c r="L8356" t="s">
        <v>22</v>
      </c>
      <c r="M8356">
        <v>135000</v>
      </c>
      <c r="O8356" t="s">
        <v>11312</v>
      </c>
      <c r="P8356" t="s">
        <v>11313</v>
      </c>
    </row>
    <row r="8357" spans="1:16" x14ac:dyDescent="0.35">
      <c r="A8357" t="s">
        <v>6907</v>
      </c>
      <c r="B8357" t="s">
        <v>8078</v>
      </c>
      <c r="C8357" t="s">
        <v>154</v>
      </c>
      <c r="D8357" t="s">
        <v>110</v>
      </c>
      <c r="E8357" t="s">
        <v>91</v>
      </c>
      <c r="F8357" t="b">
        <v>0</v>
      </c>
      <c r="G8357" t="s">
        <v>47</v>
      </c>
      <c r="H8357" s="1">
        <v>45832.543599537043</v>
      </c>
      <c r="I8357" t="b">
        <v>0</v>
      </c>
      <c r="J8357" t="b">
        <v>0</v>
      </c>
      <c r="K8357" t="s">
        <v>31</v>
      </c>
      <c r="L8357" t="s">
        <v>32</v>
      </c>
      <c r="N8357">
        <v>50</v>
      </c>
      <c r="O8357" t="s">
        <v>11314</v>
      </c>
      <c r="P8357" t="s">
        <v>11315</v>
      </c>
    </row>
    <row r="8358" spans="1:16" x14ac:dyDescent="0.35">
      <c r="A8358" t="s">
        <v>6907</v>
      </c>
      <c r="B8358" t="s">
        <v>11316</v>
      </c>
      <c r="C8358" t="s">
        <v>283</v>
      </c>
      <c r="D8358" t="s">
        <v>269</v>
      </c>
      <c r="E8358" t="s">
        <v>91</v>
      </c>
      <c r="F8358" t="b">
        <v>0</v>
      </c>
      <c r="G8358" t="s">
        <v>52</v>
      </c>
      <c r="H8358" s="1">
        <v>45832.584780092591</v>
      </c>
      <c r="I8358" t="b">
        <v>1</v>
      </c>
      <c r="J8358" t="b">
        <v>0</v>
      </c>
      <c r="K8358" t="s">
        <v>31</v>
      </c>
      <c r="L8358" t="s">
        <v>22</v>
      </c>
      <c r="M8358">
        <v>110000</v>
      </c>
      <c r="O8358" t="s">
        <v>11317</v>
      </c>
      <c r="P8358" t="s">
        <v>11318</v>
      </c>
    </row>
    <row r="8359" spans="1:16" x14ac:dyDescent="0.35">
      <c r="A8359" t="s">
        <v>6907</v>
      </c>
      <c r="B8359" t="s">
        <v>11319</v>
      </c>
      <c r="C8359" t="s">
        <v>609</v>
      </c>
      <c r="D8359" t="s">
        <v>110</v>
      </c>
      <c r="E8359" t="s">
        <v>20</v>
      </c>
      <c r="F8359" t="b">
        <v>0</v>
      </c>
      <c r="G8359" t="s">
        <v>52</v>
      </c>
      <c r="H8359" s="1">
        <v>45832.584826388891</v>
      </c>
      <c r="I8359" t="b">
        <v>0</v>
      </c>
      <c r="J8359" t="b">
        <v>1</v>
      </c>
      <c r="K8359" t="s">
        <v>31</v>
      </c>
      <c r="L8359" t="s">
        <v>22</v>
      </c>
      <c r="M8359">
        <v>185000</v>
      </c>
      <c r="O8359" t="s">
        <v>518</v>
      </c>
      <c r="P8359" t="s">
        <v>11320</v>
      </c>
    </row>
    <row r="8360" spans="1:16" x14ac:dyDescent="0.35">
      <c r="A8360" t="s">
        <v>6907</v>
      </c>
      <c r="B8360" t="s">
        <v>11319</v>
      </c>
      <c r="C8360" t="s">
        <v>142</v>
      </c>
      <c r="D8360" t="s">
        <v>36</v>
      </c>
      <c r="E8360" t="s">
        <v>20</v>
      </c>
      <c r="F8360" t="b">
        <v>0</v>
      </c>
      <c r="G8360" t="s">
        <v>30</v>
      </c>
      <c r="H8360" s="1">
        <v>45832.586493055547</v>
      </c>
      <c r="I8360" t="b">
        <v>0</v>
      </c>
      <c r="J8360" t="b">
        <v>1</v>
      </c>
      <c r="K8360" t="s">
        <v>31</v>
      </c>
      <c r="L8360" t="s">
        <v>22</v>
      </c>
      <c r="M8360">
        <v>185000</v>
      </c>
      <c r="O8360" t="s">
        <v>518</v>
      </c>
      <c r="P8360" t="s">
        <v>11320</v>
      </c>
    </row>
    <row r="8361" spans="1:16" x14ac:dyDescent="0.35">
      <c r="A8361" t="s">
        <v>6907</v>
      </c>
      <c r="B8361" t="s">
        <v>11321</v>
      </c>
      <c r="C8361" t="s">
        <v>11322</v>
      </c>
      <c r="D8361" t="s">
        <v>110</v>
      </c>
      <c r="E8361" t="s">
        <v>20</v>
      </c>
      <c r="F8361" t="b">
        <v>0</v>
      </c>
      <c r="G8361" t="s">
        <v>52</v>
      </c>
      <c r="H8361" s="1">
        <v>45832.668113425927</v>
      </c>
      <c r="I8361" t="b">
        <v>0</v>
      </c>
      <c r="J8361" t="b">
        <v>0</v>
      </c>
      <c r="K8361" t="s">
        <v>31</v>
      </c>
      <c r="L8361" t="s">
        <v>22</v>
      </c>
      <c r="M8361">
        <v>125000</v>
      </c>
      <c r="O8361" t="s">
        <v>11323</v>
      </c>
      <c r="P8361" t="s">
        <v>11324</v>
      </c>
    </row>
    <row r="8362" spans="1:16" x14ac:dyDescent="0.35">
      <c r="A8362" t="s">
        <v>6907</v>
      </c>
      <c r="B8362" t="s">
        <v>8194</v>
      </c>
      <c r="C8362" t="s">
        <v>8195</v>
      </c>
      <c r="D8362" t="s">
        <v>36</v>
      </c>
      <c r="E8362" t="s">
        <v>20</v>
      </c>
      <c r="F8362" t="b">
        <v>0</v>
      </c>
      <c r="G8362" t="s">
        <v>52</v>
      </c>
      <c r="H8362" s="1">
        <v>45832.709780092591</v>
      </c>
      <c r="I8362" t="b">
        <v>0</v>
      </c>
      <c r="J8362" t="b">
        <v>1</v>
      </c>
      <c r="K8362" t="s">
        <v>31</v>
      </c>
      <c r="L8362" t="s">
        <v>22</v>
      </c>
      <c r="M8362">
        <v>127500</v>
      </c>
      <c r="O8362" t="s">
        <v>1306</v>
      </c>
      <c r="P8362" t="s">
        <v>8196</v>
      </c>
    </row>
    <row r="8363" spans="1:16" x14ac:dyDescent="0.35">
      <c r="A8363" t="s">
        <v>6907</v>
      </c>
      <c r="B8363" t="s">
        <v>7292</v>
      </c>
      <c r="C8363" t="s">
        <v>11325</v>
      </c>
      <c r="D8363" t="s">
        <v>269</v>
      </c>
      <c r="E8363" t="s">
        <v>20</v>
      </c>
      <c r="F8363" t="b">
        <v>0</v>
      </c>
      <c r="G8363" t="s">
        <v>52</v>
      </c>
      <c r="H8363" s="1">
        <v>45832.709861111107</v>
      </c>
      <c r="I8363" t="b">
        <v>1</v>
      </c>
      <c r="J8363" t="b">
        <v>1</v>
      </c>
      <c r="K8363" t="s">
        <v>31</v>
      </c>
      <c r="L8363" t="s">
        <v>22</v>
      </c>
      <c r="M8363">
        <v>253000</v>
      </c>
      <c r="O8363" t="s">
        <v>11326</v>
      </c>
      <c r="P8363" t="s">
        <v>11010</v>
      </c>
    </row>
    <row r="8364" spans="1:16" x14ac:dyDescent="0.35">
      <c r="A8364" t="s">
        <v>6907</v>
      </c>
      <c r="B8364" t="s">
        <v>7010</v>
      </c>
      <c r="C8364" t="s">
        <v>1642</v>
      </c>
      <c r="D8364" t="s">
        <v>36</v>
      </c>
      <c r="E8364" t="s">
        <v>20</v>
      </c>
      <c r="F8364" t="b">
        <v>0</v>
      </c>
      <c r="G8364" t="s">
        <v>52</v>
      </c>
      <c r="H8364" s="1">
        <v>45832.709930555553</v>
      </c>
      <c r="I8364" t="b">
        <v>0</v>
      </c>
      <c r="J8364" t="b">
        <v>1</v>
      </c>
      <c r="K8364" t="s">
        <v>31</v>
      </c>
      <c r="L8364" t="s">
        <v>22</v>
      </c>
      <c r="M8364">
        <v>116000</v>
      </c>
      <c r="O8364" t="s">
        <v>11327</v>
      </c>
      <c r="P8364" t="s">
        <v>11328</v>
      </c>
    </row>
    <row r="8365" spans="1:16" x14ac:dyDescent="0.35">
      <c r="A8365" t="s">
        <v>6907</v>
      </c>
      <c r="B8365" t="s">
        <v>7053</v>
      </c>
      <c r="C8365" t="s">
        <v>11329</v>
      </c>
      <c r="D8365" t="s">
        <v>115</v>
      </c>
      <c r="E8365" t="s">
        <v>20</v>
      </c>
      <c r="F8365" t="b">
        <v>0</v>
      </c>
      <c r="G8365" t="s">
        <v>105</v>
      </c>
      <c r="H8365" s="1">
        <v>45832.712500000001</v>
      </c>
      <c r="I8365" t="b">
        <v>0</v>
      </c>
      <c r="J8365" t="b">
        <v>0</v>
      </c>
      <c r="K8365" t="s">
        <v>105</v>
      </c>
      <c r="L8365" t="s">
        <v>22</v>
      </c>
      <c r="M8365">
        <v>150000</v>
      </c>
      <c r="O8365" t="s">
        <v>11330</v>
      </c>
      <c r="P8365" t="s">
        <v>9196</v>
      </c>
    </row>
    <row r="8366" spans="1:16" x14ac:dyDescent="0.35">
      <c r="A8366" t="s">
        <v>6907</v>
      </c>
      <c r="B8366" t="s">
        <v>11331</v>
      </c>
      <c r="C8366" t="s">
        <v>2373</v>
      </c>
      <c r="D8366" t="s">
        <v>29</v>
      </c>
      <c r="E8366" t="s">
        <v>91</v>
      </c>
      <c r="F8366" t="b">
        <v>0</v>
      </c>
      <c r="G8366" t="s">
        <v>52</v>
      </c>
      <c r="H8366" s="1">
        <v>45832.750902777778</v>
      </c>
      <c r="I8366" t="b">
        <v>0</v>
      </c>
      <c r="J8366" t="b">
        <v>1</v>
      </c>
      <c r="K8366" t="s">
        <v>31</v>
      </c>
      <c r="L8366" t="s">
        <v>32</v>
      </c>
      <c r="N8366">
        <v>39.680000305175781</v>
      </c>
      <c r="O8366" t="s">
        <v>11332</v>
      </c>
      <c r="P8366" t="s">
        <v>11298</v>
      </c>
    </row>
    <row r="8367" spans="1:16" x14ac:dyDescent="0.35">
      <c r="A8367" t="s">
        <v>6907</v>
      </c>
      <c r="B8367" t="s">
        <v>11333</v>
      </c>
      <c r="C8367" t="s">
        <v>628</v>
      </c>
      <c r="D8367" t="s">
        <v>36</v>
      </c>
      <c r="E8367" t="s">
        <v>20</v>
      </c>
      <c r="F8367" t="b">
        <v>0</v>
      </c>
      <c r="G8367" t="s">
        <v>52</v>
      </c>
      <c r="H8367" s="1">
        <v>45832.751655092587</v>
      </c>
      <c r="I8367" t="b">
        <v>0</v>
      </c>
      <c r="J8367" t="b">
        <v>1</v>
      </c>
      <c r="K8367" t="s">
        <v>31</v>
      </c>
      <c r="L8367" t="s">
        <v>22</v>
      </c>
      <c r="M8367">
        <v>212500</v>
      </c>
      <c r="O8367" t="s">
        <v>6160</v>
      </c>
      <c r="P8367" t="s">
        <v>11334</v>
      </c>
    </row>
    <row r="8368" spans="1:16" x14ac:dyDescent="0.35">
      <c r="A8368" t="s">
        <v>6907</v>
      </c>
      <c r="B8368" t="s">
        <v>11335</v>
      </c>
      <c r="C8368" t="s">
        <v>6022</v>
      </c>
      <c r="D8368" t="s">
        <v>321</v>
      </c>
      <c r="E8368" t="s">
        <v>91</v>
      </c>
      <c r="F8368" t="b">
        <v>0</v>
      </c>
      <c r="G8368" t="s">
        <v>47</v>
      </c>
      <c r="H8368" s="1">
        <v>45832.751805555563</v>
      </c>
      <c r="I8368" t="b">
        <v>1</v>
      </c>
      <c r="J8368" t="b">
        <v>0</v>
      </c>
      <c r="K8368" t="s">
        <v>31</v>
      </c>
      <c r="L8368" t="s">
        <v>32</v>
      </c>
      <c r="N8368">
        <v>65</v>
      </c>
      <c r="O8368" t="s">
        <v>11336</v>
      </c>
      <c r="P8368" t="s">
        <v>11337</v>
      </c>
    </row>
    <row r="8369" spans="1:16" x14ac:dyDescent="0.35">
      <c r="A8369" t="s">
        <v>6907</v>
      </c>
      <c r="B8369" t="s">
        <v>11338</v>
      </c>
      <c r="C8369" t="s">
        <v>6980</v>
      </c>
      <c r="D8369" t="s">
        <v>110</v>
      </c>
      <c r="E8369" t="s">
        <v>91</v>
      </c>
      <c r="F8369" t="b">
        <v>0</v>
      </c>
      <c r="G8369" t="s">
        <v>52</v>
      </c>
      <c r="H8369" s="1">
        <v>45832.793252314812</v>
      </c>
      <c r="I8369" t="b">
        <v>0</v>
      </c>
      <c r="J8369" t="b">
        <v>0</v>
      </c>
      <c r="K8369" t="s">
        <v>31</v>
      </c>
      <c r="L8369" t="s">
        <v>32</v>
      </c>
      <c r="N8369">
        <v>52.5</v>
      </c>
      <c r="O8369" t="s">
        <v>9518</v>
      </c>
      <c r="P8369" t="s">
        <v>8886</v>
      </c>
    </row>
    <row r="8370" spans="1:16" x14ac:dyDescent="0.35">
      <c r="A8370" t="s">
        <v>6907</v>
      </c>
      <c r="B8370" t="s">
        <v>11339</v>
      </c>
      <c r="C8370" t="s">
        <v>9979</v>
      </c>
      <c r="D8370" t="s">
        <v>321</v>
      </c>
      <c r="E8370" t="s">
        <v>20</v>
      </c>
      <c r="F8370" t="b">
        <v>0</v>
      </c>
      <c r="G8370" t="s">
        <v>287</v>
      </c>
      <c r="H8370" s="1">
        <v>45832.796585648153</v>
      </c>
      <c r="I8370" t="b">
        <v>0</v>
      </c>
      <c r="J8370" t="b">
        <v>0</v>
      </c>
      <c r="K8370" t="s">
        <v>287</v>
      </c>
      <c r="L8370" t="s">
        <v>22</v>
      </c>
      <c r="M8370">
        <v>110000</v>
      </c>
      <c r="O8370" t="s">
        <v>2622</v>
      </c>
      <c r="P8370" t="s">
        <v>11340</v>
      </c>
    </row>
    <row r="8371" spans="1:16" x14ac:dyDescent="0.35">
      <c r="A8371" t="s">
        <v>6907</v>
      </c>
      <c r="B8371" t="s">
        <v>11341</v>
      </c>
      <c r="C8371" t="s">
        <v>179</v>
      </c>
      <c r="D8371" t="s">
        <v>321</v>
      </c>
      <c r="E8371" t="s">
        <v>91</v>
      </c>
      <c r="F8371" t="b">
        <v>0</v>
      </c>
      <c r="G8371" t="s">
        <v>47</v>
      </c>
      <c r="H8371" s="1">
        <v>45832.835104166668</v>
      </c>
      <c r="I8371" t="b">
        <v>1</v>
      </c>
      <c r="J8371" t="b">
        <v>0</v>
      </c>
      <c r="K8371" t="s">
        <v>31</v>
      </c>
      <c r="L8371" t="s">
        <v>32</v>
      </c>
      <c r="N8371">
        <v>60</v>
      </c>
      <c r="O8371" t="s">
        <v>11342</v>
      </c>
      <c r="P8371" t="s">
        <v>11343</v>
      </c>
    </row>
    <row r="8372" spans="1:16" x14ac:dyDescent="0.35">
      <c r="A8372" t="s">
        <v>6907</v>
      </c>
      <c r="B8372" t="s">
        <v>11344</v>
      </c>
      <c r="C8372" t="s">
        <v>8592</v>
      </c>
      <c r="D8372" t="s">
        <v>249</v>
      </c>
      <c r="E8372" t="s">
        <v>20</v>
      </c>
      <c r="F8372" t="b">
        <v>0</v>
      </c>
      <c r="G8372" t="s">
        <v>52</v>
      </c>
      <c r="H8372" s="1">
        <v>45832.876527777778</v>
      </c>
      <c r="I8372" t="b">
        <v>0</v>
      </c>
      <c r="J8372" t="b">
        <v>1</v>
      </c>
      <c r="K8372" t="s">
        <v>31</v>
      </c>
      <c r="L8372" t="s">
        <v>22</v>
      </c>
      <c r="M8372">
        <v>183174.5</v>
      </c>
      <c r="O8372" t="s">
        <v>4461</v>
      </c>
      <c r="P8372" t="s">
        <v>11345</v>
      </c>
    </row>
    <row r="8373" spans="1:16" x14ac:dyDescent="0.35">
      <c r="A8373" t="s">
        <v>6907</v>
      </c>
      <c r="B8373" t="s">
        <v>11346</v>
      </c>
      <c r="C8373" t="s">
        <v>9198</v>
      </c>
      <c r="D8373" t="s">
        <v>110</v>
      </c>
      <c r="E8373" t="s">
        <v>20</v>
      </c>
      <c r="F8373" t="b">
        <v>0</v>
      </c>
      <c r="G8373" t="s">
        <v>47</v>
      </c>
      <c r="H8373" s="1">
        <v>45832.918599537043</v>
      </c>
      <c r="I8373" t="b">
        <v>0</v>
      </c>
      <c r="J8373" t="b">
        <v>1</v>
      </c>
      <c r="K8373" t="s">
        <v>31</v>
      </c>
      <c r="L8373" t="s">
        <v>22</v>
      </c>
      <c r="M8373">
        <v>144000</v>
      </c>
      <c r="O8373" t="s">
        <v>2671</v>
      </c>
      <c r="P8373" t="s">
        <v>11347</v>
      </c>
    </row>
    <row r="8374" spans="1:16" x14ac:dyDescent="0.35">
      <c r="A8374" t="s">
        <v>6907</v>
      </c>
      <c r="B8374" t="s">
        <v>11348</v>
      </c>
      <c r="C8374" t="s">
        <v>142</v>
      </c>
      <c r="D8374" t="s">
        <v>17448</v>
      </c>
      <c r="E8374" t="s">
        <v>20</v>
      </c>
      <c r="F8374" t="b">
        <v>0</v>
      </c>
      <c r="G8374" t="s">
        <v>30</v>
      </c>
      <c r="H8374" s="1">
        <v>45832.919687499998</v>
      </c>
      <c r="I8374" t="b">
        <v>1</v>
      </c>
      <c r="J8374" t="b">
        <v>1</v>
      </c>
      <c r="K8374" t="s">
        <v>31</v>
      </c>
      <c r="L8374" t="s">
        <v>22</v>
      </c>
      <c r="M8374">
        <v>170000</v>
      </c>
      <c r="O8374" t="s">
        <v>1195</v>
      </c>
      <c r="P8374" t="s">
        <v>11349</v>
      </c>
    </row>
    <row r="8375" spans="1:16" x14ac:dyDescent="0.35">
      <c r="A8375" t="s">
        <v>6907</v>
      </c>
      <c r="B8375" t="s">
        <v>7794</v>
      </c>
      <c r="C8375" t="s">
        <v>2224</v>
      </c>
      <c r="D8375" t="s">
        <v>36</v>
      </c>
      <c r="E8375" t="s">
        <v>20</v>
      </c>
      <c r="F8375" t="b">
        <v>0</v>
      </c>
      <c r="G8375" t="s">
        <v>52</v>
      </c>
      <c r="H8375" s="1">
        <v>45832.959988425922</v>
      </c>
      <c r="I8375" t="b">
        <v>0</v>
      </c>
      <c r="J8375" t="b">
        <v>1</v>
      </c>
      <c r="K8375" t="s">
        <v>31</v>
      </c>
      <c r="L8375" t="s">
        <v>22</v>
      </c>
      <c r="M8375">
        <v>145000</v>
      </c>
      <c r="O8375" t="s">
        <v>1494</v>
      </c>
      <c r="P8375" t="s">
        <v>11350</v>
      </c>
    </row>
    <row r="8376" spans="1:16" x14ac:dyDescent="0.35">
      <c r="A8376" t="s">
        <v>6907</v>
      </c>
      <c r="B8376" t="s">
        <v>11351</v>
      </c>
      <c r="C8376" t="s">
        <v>11352</v>
      </c>
      <c r="D8376" t="s">
        <v>974</v>
      </c>
      <c r="E8376" t="s">
        <v>20</v>
      </c>
      <c r="F8376" t="b">
        <v>0</v>
      </c>
      <c r="G8376" t="s">
        <v>52</v>
      </c>
      <c r="H8376" s="1">
        <v>45833.001493055563</v>
      </c>
      <c r="I8376" t="b">
        <v>0</v>
      </c>
      <c r="J8376" t="b">
        <v>0</v>
      </c>
      <c r="K8376" t="s">
        <v>31</v>
      </c>
      <c r="L8376" t="s">
        <v>22</v>
      </c>
      <c r="M8376">
        <v>187008</v>
      </c>
      <c r="O8376" t="s">
        <v>11353</v>
      </c>
      <c r="P8376" t="s">
        <v>11354</v>
      </c>
    </row>
    <row r="8377" spans="1:16" x14ac:dyDescent="0.35">
      <c r="A8377" t="s">
        <v>6907</v>
      </c>
      <c r="B8377" t="s">
        <v>11355</v>
      </c>
      <c r="C8377" t="s">
        <v>6913</v>
      </c>
      <c r="D8377" t="s">
        <v>974</v>
      </c>
      <c r="E8377" t="s">
        <v>20</v>
      </c>
      <c r="F8377" t="b">
        <v>0</v>
      </c>
      <c r="G8377" t="s">
        <v>43</v>
      </c>
      <c r="H8377" s="1">
        <v>45833.002152777779</v>
      </c>
      <c r="I8377" t="b">
        <v>1</v>
      </c>
      <c r="J8377" t="b">
        <v>1</v>
      </c>
      <c r="K8377" t="s">
        <v>31</v>
      </c>
      <c r="L8377" t="s">
        <v>22</v>
      </c>
      <c r="M8377">
        <v>216535.5</v>
      </c>
      <c r="O8377" t="s">
        <v>11356</v>
      </c>
      <c r="P8377" t="s">
        <v>11357</v>
      </c>
    </row>
    <row r="8378" spans="1:16" x14ac:dyDescent="0.35">
      <c r="A8378" t="s">
        <v>6907</v>
      </c>
      <c r="B8378" t="s">
        <v>11358</v>
      </c>
      <c r="C8378" t="s">
        <v>72</v>
      </c>
      <c r="D8378" t="s">
        <v>36</v>
      </c>
      <c r="E8378" t="s">
        <v>91</v>
      </c>
      <c r="F8378" t="b">
        <v>0</v>
      </c>
      <c r="G8378" t="s">
        <v>171</v>
      </c>
      <c r="H8378" s="1">
        <v>45833.034849537027</v>
      </c>
      <c r="I8378" t="b">
        <v>1</v>
      </c>
      <c r="J8378" t="b">
        <v>0</v>
      </c>
      <c r="K8378" t="s">
        <v>31</v>
      </c>
      <c r="L8378" t="s">
        <v>32</v>
      </c>
      <c r="N8378">
        <v>72.410003662109375</v>
      </c>
      <c r="O8378" t="s">
        <v>6523</v>
      </c>
      <c r="P8378" t="s">
        <v>11359</v>
      </c>
    </row>
    <row r="8379" spans="1:16" x14ac:dyDescent="0.35">
      <c r="A8379" t="s">
        <v>6907</v>
      </c>
      <c r="B8379" t="s">
        <v>11360</v>
      </c>
      <c r="C8379" t="s">
        <v>3692</v>
      </c>
      <c r="D8379" t="s">
        <v>36</v>
      </c>
      <c r="E8379" t="s">
        <v>20</v>
      </c>
      <c r="F8379" t="b">
        <v>0</v>
      </c>
      <c r="G8379" t="s">
        <v>52</v>
      </c>
      <c r="H8379" s="1">
        <v>45833.043344907397</v>
      </c>
      <c r="I8379" t="b">
        <v>0</v>
      </c>
      <c r="J8379" t="b">
        <v>1</v>
      </c>
      <c r="K8379" t="s">
        <v>31</v>
      </c>
      <c r="L8379" t="s">
        <v>22</v>
      </c>
      <c r="M8379">
        <v>110000</v>
      </c>
      <c r="O8379" t="s">
        <v>77</v>
      </c>
      <c r="P8379" t="s">
        <v>11361</v>
      </c>
    </row>
    <row r="8380" spans="1:16" x14ac:dyDescent="0.35">
      <c r="A8380" t="s">
        <v>6907</v>
      </c>
      <c r="B8380" t="s">
        <v>11362</v>
      </c>
      <c r="C8380" t="s">
        <v>146</v>
      </c>
      <c r="D8380" t="s">
        <v>36</v>
      </c>
      <c r="E8380" t="s">
        <v>20</v>
      </c>
      <c r="F8380" t="b">
        <v>0</v>
      </c>
      <c r="G8380" t="s">
        <v>52</v>
      </c>
      <c r="H8380" s="1">
        <v>45833.043379629627</v>
      </c>
      <c r="I8380" t="b">
        <v>0</v>
      </c>
      <c r="J8380" t="b">
        <v>1</v>
      </c>
      <c r="K8380" t="s">
        <v>31</v>
      </c>
      <c r="L8380" t="s">
        <v>22</v>
      </c>
      <c r="M8380">
        <v>140000</v>
      </c>
      <c r="O8380" t="s">
        <v>11363</v>
      </c>
      <c r="P8380" t="s">
        <v>11364</v>
      </c>
    </row>
    <row r="8381" spans="1:16" x14ac:dyDescent="0.35">
      <c r="A8381" t="s">
        <v>6907</v>
      </c>
      <c r="B8381" t="s">
        <v>11299</v>
      </c>
      <c r="C8381" t="s">
        <v>201</v>
      </c>
      <c r="D8381" t="s">
        <v>36</v>
      </c>
      <c r="E8381" t="s">
        <v>20</v>
      </c>
      <c r="F8381" t="b">
        <v>0</v>
      </c>
      <c r="G8381" t="s">
        <v>30</v>
      </c>
      <c r="H8381" s="1">
        <v>45833.086597222216</v>
      </c>
      <c r="I8381" t="b">
        <v>1</v>
      </c>
      <c r="J8381" t="b">
        <v>1</v>
      </c>
      <c r="K8381" t="s">
        <v>31</v>
      </c>
      <c r="L8381" t="s">
        <v>22</v>
      </c>
      <c r="M8381">
        <v>138100</v>
      </c>
      <c r="O8381" t="s">
        <v>9481</v>
      </c>
      <c r="P8381" t="s">
        <v>11300</v>
      </c>
    </row>
    <row r="8382" spans="1:16" x14ac:dyDescent="0.35">
      <c r="A8382" t="s">
        <v>6907</v>
      </c>
      <c r="B8382" t="s">
        <v>7222</v>
      </c>
      <c r="C8382" t="s">
        <v>2224</v>
      </c>
      <c r="D8382" t="s">
        <v>36</v>
      </c>
      <c r="E8382" t="s">
        <v>20</v>
      </c>
      <c r="F8382" t="b">
        <v>0</v>
      </c>
      <c r="G8382" t="s">
        <v>52</v>
      </c>
      <c r="H8382" s="1">
        <v>45833.209930555553</v>
      </c>
      <c r="I8382" t="b">
        <v>0</v>
      </c>
      <c r="J8382" t="b">
        <v>1</v>
      </c>
      <c r="K8382" t="s">
        <v>31</v>
      </c>
      <c r="L8382" t="s">
        <v>22</v>
      </c>
      <c r="M8382">
        <v>130000</v>
      </c>
      <c r="O8382" t="s">
        <v>1494</v>
      </c>
      <c r="P8382" t="s">
        <v>1563</v>
      </c>
    </row>
    <row r="8383" spans="1:16" x14ac:dyDescent="0.35">
      <c r="A8383" t="s">
        <v>6907</v>
      </c>
      <c r="B8383" t="s">
        <v>7265</v>
      </c>
      <c r="C8383" t="s">
        <v>649</v>
      </c>
      <c r="D8383" t="s">
        <v>443</v>
      </c>
      <c r="E8383" t="s">
        <v>20</v>
      </c>
      <c r="F8383" t="b">
        <v>0</v>
      </c>
      <c r="G8383" t="s">
        <v>43</v>
      </c>
      <c r="H8383" s="1">
        <v>45833.252245370371</v>
      </c>
      <c r="I8383" t="b">
        <v>1</v>
      </c>
      <c r="J8383" t="b">
        <v>1</v>
      </c>
      <c r="K8383" t="s">
        <v>31</v>
      </c>
      <c r="L8383" t="s">
        <v>22</v>
      </c>
      <c r="M8383">
        <v>110000</v>
      </c>
      <c r="O8383" t="s">
        <v>11365</v>
      </c>
      <c r="P8383" t="s">
        <v>11366</v>
      </c>
    </row>
    <row r="8384" spans="1:16" x14ac:dyDescent="0.35">
      <c r="A8384" t="s">
        <v>6907</v>
      </c>
      <c r="B8384" t="s">
        <v>8673</v>
      </c>
      <c r="C8384" t="s">
        <v>1084</v>
      </c>
      <c r="D8384" t="s">
        <v>110</v>
      </c>
      <c r="E8384" t="s">
        <v>20</v>
      </c>
      <c r="F8384" t="b">
        <v>0</v>
      </c>
      <c r="G8384" t="s">
        <v>68</v>
      </c>
      <c r="H8384" s="1">
        <v>45833.252534722233</v>
      </c>
      <c r="I8384" t="b">
        <v>0</v>
      </c>
      <c r="J8384" t="b">
        <v>1</v>
      </c>
      <c r="K8384" t="s">
        <v>31</v>
      </c>
      <c r="L8384" t="s">
        <v>22</v>
      </c>
      <c r="M8384">
        <v>232500</v>
      </c>
      <c r="O8384" t="s">
        <v>1669</v>
      </c>
      <c r="P8384" t="s">
        <v>7134</v>
      </c>
    </row>
    <row r="8385" spans="1:16" x14ac:dyDescent="0.35">
      <c r="A8385" t="s">
        <v>6907</v>
      </c>
      <c r="B8385" t="s">
        <v>11367</v>
      </c>
      <c r="C8385" t="s">
        <v>105</v>
      </c>
      <c r="D8385" t="s">
        <v>249</v>
      </c>
      <c r="E8385" t="s">
        <v>20</v>
      </c>
      <c r="F8385" t="b">
        <v>0</v>
      </c>
      <c r="G8385" t="s">
        <v>105</v>
      </c>
      <c r="H8385" s="1">
        <v>45833.25409722222</v>
      </c>
      <c r="I8385" t="b">
        <v>0</v>
      </c>
      <c r="J8385" t="b">
        <v>0</v>
      </c>
      <c r="K8385" t="s">
        <v>105</v>
      </c>
      <c r="L8385" t="s">
        <v>22</v>
      </c>
      <c r="M8385">
        <v>75000</v>
      </c>
      <c r="O8385" t="s">
        <v>1324</v>
      </c>
      <c r="P8385" t="s">
        <v>11368</v>
      </c>
    </row>
    <row r="8386" spans="1:16" x14ac:dyDescent="0.35">
      <c r="A8386" t="s">
        <v>6907</v>
      </c>
      <c r="B8386" t="s">
        <v>11369</v>
      </c>
      <c r="C8386" t="s">
        <v>1034</v>
      </c>
      <c r="D8386" t="s">
        <v>249</v>
      </c>
      <c r="E8386" t="s">
        <v>20</v>
      </c>
      <c r="F8386" t="b">
        <v>0</v>
      </c>
      <c r="G8386" t="s">
        <v>105</v>
      </c>
      <c r="H8386" s="1">
        <v>45833.254166666673</v>
      </c>
      <c r="I8386" t="b">
        <v>0</v>
      </c>
      <c r="J8386" t="b">
        <v>0</v>
      </c>
      <c r="K8386" t="s">
        <v>105</v>
      </c>
      <c r="L8386" t="s">
        <v>22</v>
      </c>
      <c r="M8386">
        <v>75000</v>
      </c>
      <c r="O8386" t="s">
        <v>1324</v>
      </c>
      <c r="P8386" t="s">
        <v>11370</v>
      </c>
    </row>
    <row r="8387" spans="1:16" x14ac:dyDescent="0.35">
      <c r="A8387" t="s">
        <v>6907</v>
      </c>
      <c r="B8387" t="s">
        <v>11371</v>
      </c>
      <c r="C8387" t="s">
        <v>18</v>
      </c>
      <c r="D8387" t="s">
        <v>29</v>
      </c>
      <c r="E8387" t="s">
        <v>20</v>
      </c>
      <c r="F8387" t="b">
        <v>1</v>
      </c>
      <c r="G8387" t="s">
        <v>47</v>
      </c>
      <c r="H8387" s="1">
        <v>45833.418668981481</v>
      </c>
      <c r="I8387" t="b">
        <v>1</v>
      </c>
      <c r="J8387" t="b">
        <v>1</v>
      </c>
      <c r="K8387" t="s">
        <v>31</v>
      </c>
      <c r="L8387" t="s">
        <v>22</v>
      </c>
      <c r="M8387">
        <v>133400</v>
      </c>
      <c r="O8387" t="s">
        <v>4754</v>
      </c>
      <c r="P8387" t="s">
        <v>11372</v>
      </c>
    </row>
    <row r="8388" spans="1:16" x14ac:dyDescent="0.35">
      <c r="A8388" t="s">
        <v>6907</v>
      </c>
      <c r="B8388" t="s">
        <v>11373</v>
      </c>
      <c r="C8388" t="s">
        <v>56</v>
      </c>
      <c r="D8388" t="s">
        <v>36</v>
      </c>
      <c r="E8388" t="s">
        <v>20</v>
      </c>
      <c r="F8388" t="b">
        <v>0</v>
      </c>
      <c r="G8388" t="s">
        <v>52</v>
      </c>
      <c r="H8388" s="1">
        <v>45833.460011574083</v>
      </c>
      <c r="I8388" t="b">
        <v>0</v>
      </c>
      <c r="J8388" t="b">
        <v>1</v>
      </c>
      <c r="K8388" t="s">
        <v>31</v>
      </c>
      <c r="L8388" t="s">
        <v>22</v>
      </c>
      <c r="M8388">
        <v>189500</v>
      </c>
      <c r="O8388" t="s">
        <v>53</v>
      </c>
      <c r="P8388" t="s">
        <v>11374</v>
      </c>
    </row>
    <row r="8389" spans="1:16" x14ac:dyDescent="0.35">
      <c r="A8389" t="s">
        <v>6907</v>
      </c>
      <c r="B8389" t="s">
        <v>11375</v>
      </c>
      <c r="C8389" t="s">
        <v>18</v>
      </c>
      <c r="D8389" t="s">
        <v>6984</v>
      </c>
      <c r="E8389" t="s">
        <v>91</v>
      </c>
      <c r="F8389" t="b">
        <v>1</v>
      </c>
      <c r="G8389" t="s">
        <v>47</v>
      </c>
      <c r="H8389" s="1">
        <v>45833.46020833333</v>
      </c>
      <c r="I8389" t="b">
        <v>0</v>
      </c>
      <c r="J8389" t="b">
        <v>0</v>
      </c>
      <c r="K8389" t="s">
        <v>31</v>
      </c>
      <c r="L8389" t="s">
        <v>32</v>
      </c>
      <c r="N8389">
        <v>125</v>
      </c>
      <c r="O8389" t="s">
        <v>6984</v>
      </c>
      <c r="P8389" t="s">
        <v>11376</v>
      </c>
    </row>
    <row r="8390" spans="1:16" x14ac:dyDescent="0.35">
      <c r="A8390" t="s">
        <v>6907</v>
      </c>
      <c r="B8390" t="s">
        <v>7916</v>
      </c>
      <c r="C8390" t="s">
        <v>179</v>
      </c>
      <c r="D8390" t="s">
        <v>36</v>
      </c>
      <c r="E8390" t="s">
        <v>20</v>
      </c>
      <c r="F8390" t="b">
        <v>0</v>
      </c>
      <c r="G8390" t="s">
        <v>52</v>
      </c>
      <c r="H8390" s="1">
        <v>45833.501736111109</v>
      </c>
      <c r="I8390" t="b">
        <v>0</v>
      </c>
      <c r="J8390" t="b">
        <v>1</v>
      </c>
      <c r="K8390" t="s">
        <v>31</v>
      </c>
      <c r="L8390" t="s">
        <v>22</v>
      </c>
      <c r="M8390">
        <v>207500</v>
      </c>
      <c r="O8390" t="s">
        <v>725</v>
      </c>
      <c r="P8390" t="s">
        <v>7918</v>
      </c>
    </row>
    <row r="8391" spans="1:16" x14ac:dyDescent="0.35">
      <c r="A8391" t="s">
        <v>6907</v>
      </c>
      <c r="B8391" t="s">
        <v>11281</v>
      </c>
      <c r="C8391" t="s">
        <v>154</v>
      </c>
      <c r="D8391" t="s">
        <v>36</v>
      </c>
      <c r="E8391" t="s">
        <v>91</v>
      </c>
      <c r="F8391" t="b">
        <v>0</v>
      </c>
      <c r="G8391" t="s">
        <v>30</v>
      </c>
      <c r="H8391" s="1">
        <v>45833.503101851849</v>
      </c>
      <c r="I8391" t="b">
        <v>0</v>
      </c>
      <c r="J8391" t="b">
        <v>1</v>
      </c>
      <c r="K8391" t="s">
        <v>31</v>
      </c>
      <c r="L8391" t="s">
        <v>32</v>
      </c>
      <c r="N8391">
        <v>72.5</v>
      </c>
      <c r="O8391" t="s">
        <v>209</v>
      </c>
      <c r="P8391" t="s">
        <v>11282</v>
      </c>
    </row>
    <row r="8392" spans="1:16" x14ac:dyDescent="0.35">
      <c r="A8392" t="s">
        <v>6907</v>
      </c>
      <c r="B8392" t="s">
        <v>11377</v>
      </c>
      <c r="C8392" t="s">
        <v>401</v>
      </c>
      <c r="D8392" t="s">
        <v>17448</v>
      </c>
      <c r="E8392" t="s">
        <v>20</v>
      </c>
      <c r="F8392" t="b">
        <v>0</v>
      </c>
      <c r="G8392" t="s">
        <v>47</v>
      </c>
      <c r="H8392" s="1">
        <v>45833.543541666673</v>
      </c>
      <c r="I8392" t="b">
        <v>1</v>
      </c>
      <c r="J8392" t="b">
        <v>0</v>
      </c>
      <c r="K8392" t="s">
        <v>31</v>
      </c>
      <c r="L8392" t="s">
        <v>22</v>
      </c>
      <c r="M8392">
        <v>152500</v>
      </c>
      <c r="O8392" t="s">
        <v>1195</v>
      </c>
      <c r="P8392" t="s">
        <v>11378</v>
      </c>
    </row>
    <row r="8393" spans="1:16" x14ac:dyDescent="0.35">
      <c r="A8393" t="s">
        <v>6907</v>
      </c>
      <c r="B8393" t="s">
        <v>11379</v>
      </c>
      <c r="C8393" t="s">
        <v>9198</v>
      </c>
      <c r="D8393" t="s">
        <v>110</v>
      </c>
      <c r="E8393" t="s">
        <v>20</v>
      </c>
      <c r="F8393" t="b">
        <v>0</v>
      </c>
      <c r="G8393" t="s">
        <v>52</v>
      </c>
      <c r="H8393" s="1">
        <v>45833.58488425926</v>
      </c>
      <c r="I8393" t="b">
        <v>0</v>
      </c>
      <c r="J8393" t="b">
        <v>1</v>
      </c>
      <c r="K8393" t="s">
        <v>31</v>
      </c>
      <c r="L8393" t="s">
        <v>22</v>
      </c>
      <c r="M8393">
        <v>216982.5</v>
      </c>
      <c r="O8393" t="s">
        <v>11380</v>
      </c>
      <c r="P8393" t="s">
        <v>11381</v>
      </c>
    </row>
    <row r="8394" spans="1:16" x14ac:dyDescent="0.35">
      <c r="A8394" t="s">
        <v>6907</v>
      </c>
      <c r="B8394" t="s">
        <v>11382</v>
      </c>
      <c r="C8394" t="s">
        <v>18</v>
      </c>
      <c r="D8394" t="s">
        <v>36</v>
      </c>
      <c r="E8394" t="s">
        <v>91</v>
      </c>
      <c r="F8394" t="b">
        <v>1</v>
      </c>
      <c r="G8394" t="s">
        <v>52</v>
      </c>
      <c r="H8394" s="1">
        <v>45833.58489583333</v>
      </c>
      <c r="I8394" t="b">
        <v>0</v>
      </c>
      <c r="J8394" t="b">
        <v>0</v>
      </c>
      <c r="K8394" t="s">
        <v>31</v>
      </c>
      <c r="L8394" t="s">
        <v>32</v>
      </c>
      <c r="N8394">
        <v>80</v>
      </c>
      <c r="O8394" t="s">
        <v>6981</v>
      </c>
      <c r="P8394" t="s">
        <v>11383</v>
      </c>
    </row>
    <row r="8395" spans="1:16" x14ac:dyDescent="0.35">
      <c r="A8395" t="s">
        <v>6907</v>
      </c>
      <c r="B8395" t="s">
        <v>11384</v>
      </c>
      <c r="C8395" t="s">
        <v>687</v>
      </c>
      <c r="D8395" t="s">
        <v>36</v>
      </c>
      <c r="E8395" t="s">
        <v>91</v>
      </c>
      <c r="F8395" t="b">
        <v>0</v>
      </c>
      <c r="G8395" t="s">
        <v>52</v>
      </c>
      <c r="H8395" s="1">
        <v>45833.626759259263</v>
      </c>
      <c r="I8395" t="b">
        <v>0</v>
      </c>
      <c r="J8395" t="b">
        <v>1</v>
      </c>
      <c r="K8395" t="s">
        <v>31</v>
      </c>
      <c r="L8395" t="s">
        <v>32</v>
      </c>
      <c r="N8395">
        <v>61.5</v>
      </c>
      <c r="O8395" t="s">
        <v>773</v>
      </c>
      <c r="P8395" t="s">
        <v>11385</v>
      </c>
    </row>
    <row r="8396" spans="1:16" x14ac:dyDescent="0.35">
      <c r="A8396" t="s">
        <v>6907</v>
      </c>
      <c r="B8396" t="s">
        <v>11386</v>
      </c>
      <c r="C8396" t="s">
        <v>703</v>
      </c>
      <c r="D8396" t="s">
        <v>110</v>
      </c>
      <c r="E8396" t="s">
        <v>91</v>
      </c>
      <c r="F8396" t="b">
        <v>0</v>
      </c>
      <c r="G8396" t="s">
        <v>52</v>
      </c>
      <c r="H8396" s="1">
        <v>45833.668194444443</v>
      </c>
      <c r="I8396" t="b">
        <v>1</v>
      </c>
      <c r="J8396" t="b">
        <v>0</v>
      </c>
      <c r="K8396" t="s">
        <v>31</v>
      </c>
      <c r="L8396" t="s">
        <v>32</v>
      </c>
      <c r="N8396">
        <v>57.5</v>
      </c>
      <c r="O8396" t="s">
        <v>11387</v>
      </c>
      <c r="P8396" t="s">
        <v>11388</v>
      </c>
    </row>
    <row r="8397" spans="1:16" x14ac:dyDescent="0.35">
      <c r="A8397" t="s">
        <v>6907</v>
      </c>
      <c r="B8397" t="s">
        <v>11389</v>
      </c>
      <c r="C8397" t="s">
        <v>7077</v>
      </c>
      <c r="D8397" t="s">
        <v>19</v>
      </c>
      <c r="E8397" t="s">
        <v>20</v>
      </c>
      <c r="F8397" t="b">
        <v>0</v>
      </c>
      <c r="G8397" t="s">
        <v>52</v>
      </c>
      <c r="H8397" s="1">
        <v>45833.668217592603</v>
      </c>
      <c r="I8397" t="b">
        <v>0</v>
      </c>
      <c r="J8397" t="b">
        <v>0</v>
      </c>
      <c r="K8397" t="s">
        <v>31</v>
      </c>
      <c r="L8397" t="s">
        <v>22</v>
      </c>
      <c r="M8397">
        <v>147500</v>
      </c>
      <c r="O8397" t="s">
        <v>11390</v>
      </c>
      <c r="P8397" t="s">
        <v>11391</v>
      </c>
    </row>
    <row r="8398" spans="1:16" x14ac:dyDescent="0.35">
      <c r="A8398" t="s">
        <v>6907</v>
      </c>
      <c r="B8398" t="s">
        <v>11392</v>
      </c>
      <c r="C8398" t="s">
        <v>5998</v>
      </c>
      <c r="D8398" t="s">
        <v>269</v>
      </c>
      <c r="E8398" t="s">
        <v>91</v>
      </c>
      <c r="F8398" t="b">
        <v>0</v>
      </c>
      <c r="G8398" t="s">
        <v>52</v>
      </c>
      <c r="H8398" s="1">
        <v>45833.709837962961</v>
      </c>
      <c r="I8398" t="b">
        <v>1</v>
      </c>
      <c r="J8398" t="b">
        <v>0</v>
      </c>
      <c r="K8398" t="s">
        <v>31</v>
      </c>
      <c r="L8398" t="s">
        <v>32</v>
      </c>
      <c r="N8398">
        <v>55</v>
      </c>
      <c r="O8398" t="s">
        <v>11393</v>
      </c>
      <c r="P8398" t="s">
        <v>11394</v>
      </c>
    </row>
    <row r="8399" spans="1:16" x14ac:dyDescent="0.35">
      <c r="A8399" t="s">
        <v>6907</v>
      </c>
      <c r="B8399" t="s">
        <v>8369</v>
      </c>
      <c r="C8399" t="s">
        <v>11395</v>
      </c>
      <c r="D8399" t="s">
        <v>36</v>
      </c>
      <c r="E8399" t="s">
        <v>20</v>
      </c>
      <c r="F8399" t="b">
        <v>0</v>
      </c>
      <c r="G8399" t="s">
        <v>52</v>
      </c>
      <c r="H8399" s="1">
        <v>45833.751793981479</v>
      </c>
      <c r="I8399" t="b">
        <v>0</v>
      </c>
      <c r="J8399" t="b">
        <v>1</v>
      </c>
      <c r="K8399" t="s">
        <v>31</v>
      </c>
      <c r="L8399" t="s">
        <v>22</v>
      </c>
      <c r="M8399">
        <v>90000</v>
      </c>
      <c r="O8399" t="s">
        <v>4663</v>
      </c>
      <c r="P8399" t="s">
        <v>11265</v>
      </c>
    </row>
    <row r="8400" spans="1:16" x14ac:dyDescent="0.35">
      <c r="A8400" t="s">
        <v>6907</v>
      </c>
      <c r="B8400" t="s">
        <v>9548</v>
      </c>
      <c r="C8400" t="s">
        <v>549</v>
      </c>
      <c r="D8400" t="s">
        <v>36</v>
      </c>
      <c r="E8400" t="s">
        <v>20</v>
      </c>
      <c r="F8400" t="b">
        <v>0</v>
      </c>
      <c r="G8400" t="s">
        <v>47</v>
      </c>
      <c r="H8400" s="1">
        <v>45833.751828703702</v>
      </c>
      <c r="I8400" t="b">
        <v>0</v>
      </c>
      <c r="J8400" t="b">
        <v>0</v>
      </c>
      <c r="K8400" t="s">
        <v>31</v>
      </c>
      <c r="L8400" t="s">
        <v>22</v>
      </c>
      <c r="M8400">
        <v>168500</v>
      </c>
      <c r="O8400" t="s">
        <v>4487</v>
      </c>
      <c r="P8400" t="s">
        <v>11396</v>
      </c>
    </row>
    <row r="8401" spans="1:16" x14ac:dyDescent="0.35">
      <c r="A8401" t="s">
        <v>6907</v>
      </c>
      <c r="B8401" t="s">
        <v>10588</v>
      </c>
      <c r="C8401" t="s">
        <v>18</v>
      </c>
      <c r="D8401" t="s">
        <v>36</v>
      </c>
      <c r="E8401" t="s">
        <v>20</v>
      </c>
      <c r="F8401" t="b">
        <v>1</v>
      </c>
      <c r="G8401" t="s">
        <v>52</v>
      </c>
      <c r="H8401" s="1">
        <v>45833.793437499997</v>
      </c>
      <c r="I8401" t="b">
        <v>1</v>
      </c>
      <c r="J8401" t="b">
        <v>0</v>
      </c>
      <c r="K8401" t="s">
        <v>31</v>
      </c>
      <c r="L8401" t="s">
        <v>22</v>
      </c>
      <c r="M8401">
        <v>90000</v>
      </c>
      <c r="O8401" t="s">
        <v>10589</v>
      </c>
      <c r="P8401" t="s">
        <v>10590</v>
      </c>
    </row>
    <row r="8402" spans="1:16" x14ac:dyDescent="0.35">
      <c r="A8402" t="s">
        <v>6907</v>
      </c>
      <c r="B8402" t="s">
        <v>11397</v>
      </c>
      <c r="C8402" t="s">
        <v>18</v>
      </c>
      <c r="D8402" t="s">
        <v>110</v>
      </c>
      <c r="E8402" t="s">
        <v>91</v>
      </c>
      <c r="F8402" t="b">
        <v>1</v>
      </c>
      <c r="G8402" t="s">
        <v>52</v>
      </c>
      <c r="H8402" s="1">
        <v>45833.834814814807</v>
      </c>
      <c r="I8402" t="b">
        <v>0</v>
      </c>
      <c r="J8402" t="b">
        <v>0</v>
      </c>
      <c r="K8402" t="s">
        <v>31</v>
      </c>
      <c r="L8402" t="s">
        <v>22</v>
      </c>
      <c r="M8402">
        <v>97500</v>
      </c>
      <c r="O8402" t="s">
        <v>6667</v>
      </c>
      <c r="P8402" t="s">
        <v>11398</v>
      </c>
    </row>
    <row r="8403" spans="1:16" x14ac:dyDescent="0.35">
      <c r="A8403" t="s">
        <v>6907</v>
      </c>
      <c r="B8403" t="s">
        <v>6967</v>
      </c>
      <c r="C8403" t="s">
        <v>1182</v>
      </c>
      <c r="D8403" t="s">
        <v>36</v>
      </c>
      <c r="E8403" t="s">
        <v>20</v>
      </c>
      <c r="F8403" t="b">
        <v>0</v>
      </c>
      <c r="G8403" t="s">
        <v>171</v>
      </c>
      <c r="H8403" s="1">
        <v>45833.963078703702</v>
      </c>
      <c r="I8403" t="b">
        <v>0</v>
      </c>
      <c r="J8403" t="b">
        <v>0</v>
      </c>
      <c r="K8403" t="s">
        <v>31</v>
      </c>
      <c r="L8403" t="s">
        <v>22</v>
      </c>
      <c r="M8403">
        <v>112500</v>
      </c>
      <c r="O8403" t="s">
        <v>1183</v>
      </c>
      <c r="P8403" t="s">
        <v>10260</v>
      </c>
    </row>
    <row r="8404" spans="1:16" x14ac:dyDescent="0.35">
      <c r="A8404" t="s">
        <v>6907</v>
      </c>
      <c r="B8404" t="s">
        <v>9861</v>
      </c>
      <c r="C8404" t="s">
        <v>11399</v>
      </c>
      <c r="D8404" t="s">
        <v>17445</v>
      </c>
      <c r="E8404" t="s">
        <v>20</v>
      </c>
      <c r="F8404" t="b">
        <v>0</v>
      </c>
      <c r="G8404" t="s">
        <v>52</v>
      </c>
      <c r="H8404" s="1">
        <v>45834.001562500001</v>
      </c>
      <c r="I8404" t="b">
        <v>0</v>
      </c>
      <c r="J8404" t="b">
        <v>1</v>
      </c>
      <c r="K8404" t="s">
        <v>31</v>
      </c>
      <c r="L8404" t="s">
        <v>22</v>
      </c>
      <c r="M8404">
        <v>30000</v>
      </c>
      <c r="O8404" t="s">
        <v>11400</v>
      </c>
      <c r="P8404" t="s">
        <v>11401</v>
      </c>
    </row>
    <row r="8405" spans="1:16" x14ac:dyDescent="0.35">
      <c r="A8405" t="s">
        <v>6907</v>
      </c>
      <c r="B8405" t="s">
        <v>11225</v>
      </c>
      <c r="C8405" t="s">
        <v>18</v>
      </c>
      <c r="D8405" t="s">
        <v>36</v>
      </c>
      <c r="E8405" t="s">
        <v>20</v>
      </c>
      <c r="F8405" t="b">
        <v>1</v>
      </c>
      <c r="G8405" t="s">
        <v>52</v>
      </c>
      <c r="H8405" s="1">
        <v>45834.001643518517</v>
      </c>
      <c r="I8405" t="b">
        <v>0</v>
      </c>
      <c r="J8405" t="b">
        <v>0</v>
      </c>
      <c r="K8405" t="s">
        <v>31</v>
      </c>
      <c r="L8405" t="s">
        <v>32</v>
      </c>
      <c r="N8405">
        <v>58.5</v>
      </c>
      <c r="O8405" t="s">
        <v>209</v>
      </c>
      <c r="P8405" t="s">
        <v>11226</v>
      </c>
    </row>
    <row r="8406" spans="1:16" x14ac:dyDescent="0.35">
      <c r="A8406" t="s">
        <v>6907</v>
      </c>
      <c r="B8406" t="s">
        <v>11402</v>
      </c>
      <c r="C8406" t="s">
        <v>3012</v>
      </c>
      <c r="D8406" t="s">
        <v>36</v>
      </c>
      <c r="E8406" t="s">
        <v>20</v>
      </c>
      <c r="F8406" t="b">
        <v>0</v>
      </c>
      <c r="G8406" t="s">
        <v>52</v>
      </c>
      <c r="H8406" s="1">
        <v>45834.001759259263</v>
      </c>
      <c r="I8406" t="b">
        <v>0</v>
      </c>
      <c r="J8406" t="b">
        <v>1</v>
      </c>
      <c r="K8406" t="s">
        <v>31</v>
      </c>
      <c r="L8406" t="s">
        <v>22</v>
      </c>
      <c r="M8406">
        <v>190000</v>
      </c>
      <c r="O8406" t="s">
        <v>11403</v>
      </c>
      <c r="P8406" t="s">
        <v>11404</v>
      </c>
    </row>
    <row r="8407" spans="1:16" x14ac:dyDescent="0.35">
      <c r="A8407" t="s">
        <v>6907</v>
      </c>
      <c r="B8407" t="s">
        <v>11405</v>
      </c>
      <c r="C8407" t="s">
        <v>609</v>
      </c>
      <c r="D8407" t="s">
        <v>36</v>
      </c>
      <c r="E8407" t="s">
        <v>20</v>
      </c>
      <c r="F8407" t="b">
        <v>0</v>
      </c>
      <c r="G8407" t="s">
        <v>52</v>
      </c>
      <c r="H8407" s="1">
        <v>45834.001793981479</v>
      </c>
      <c r="I8407" t="b">
        <v>0</v>
      </c>
      <c r="J8407" t="b">
        <v>1</v>
      </c>
      <c r="K8407" t="s">
        <v>31</v>
      </c>
      <c r="L8407" t="s">
        <v>22</v>
      </c>
      <c r="M8407">
        <v>183500</v>
      </c>
      <c r="O8407" t="s">
        <v>11406</v>
      </c>
      <c r="P8407" t="s">
        <v>11407</v>
      </c>
    </row>
    <row r="8408" spans="1:16" x14ac:dyDescent="0.35">
      <c r="A8408" t="s">
        <v>6907</v>
      </c>
      <c r="B8408" t="s">
        <v>10518</v>
      </c>
      <c r="C8408" t="s">
        <v>1084</v>
      </c>
      <c r="D8408" t="s">
        <v>36</v>
      </c>
      <c r="E8408" t="s">
        <v>20</v>
      </c>
      <c r="F8408" t="b">
        <v>0</v>
      </c>
      <c r="G8408" t="s">
        <v>47</v>
      </c>
      <c r="H8408" s="1">
        <v>45834.002060185187</v>
      </c>
      <c r="I8408" t="b">
        <v>0</v>
      </c>
      <c r="J8408" t="b">
        <v>1</v>
      </c>
      <c r="K8408" t="s">
        <v>31</v>
      </c>
      <c r="L8408" t="s">
        <v>22</v>
      </c>
      <c r="M8408">
        <v>95000</v>
      </c>
      <c r="O8408" t="s">
        <v>1090</v>
      </c>
    </row>
    <row r="8409" spans="1:16" x14ac:dyDescent="0.35">
      <c r="A8409" t="s">
        <v>6907</v>
      </c>
      <c r="B8409" t="s">
        <v>11408</v>
      </c>
      <c r="C8409" t="s">
        <v>2697</v>
      </c>
      <c r="D8409" t="s">
        <v>36</v>
      </c>
      <c r="E8409" t="s">
        <v>20</v>
      </c>
      <c r="F8409" t="b">
        <v>0</v>
      </c>
      <c r="G8409" t="s">
        <v>47</v>
      </c>
      <c r="H8409" s="1">
        <v>45834.002129629633</v>
      </c>
      <c r="I8409" t="b">
        <v>0</v>
      </c>
      <c r="J8409" t="b">
        <v>1</v>
      </c>
      <c r="K8409" t="s">
        <v>31</v>
      </c>
      <c r="L8409" t="s">
        <v>22</v>
      </c>
      <c r="M8409">
        <v>135000</v>
      </c>
      <c r="O8409" t="s">
        <v>11409</v>
      </c>
      <c r="P8409" t="s">
        <v>11410</v>
      </c>
    </row>
    <row r="8410" spans="1:16" x14ac:dyDescent="0.35">
      <c r="A8410" t="s">
        <v>6907</v>
      </c>
      <c r="B8410" t="s">
        <v>7846</v>
      </c>
      <c r="C8410" t="s">
        <v>142</v>
      </c>
      <c r="D8410" t="s">
        <v>17445</v>
      </c>
      <c r="E8410" t="s">
        <v>20</v>
      </c>
      <c r="F8410" t="b">
        <v>0</v>
      </c>
      <c r="G8410" t="s">
        <v>43</v>
      </c>
      <c r="H8410" s="1">
        <v>45834.002337962957</v>
      </c>
      <c r="I8410" t="b">
        <v>0</v>
      </c>
      <c r="J8410" t="b">
        <v>0</v>
      </c>
      <c r="K8410" t="s">
        <v>31</v>
      </c>
      <c r="L8410" t="s">
        <v>22</v>
      </c>
      <c r="M8410">
        <v>166500</v>
      </c>
      <c r="O8410" t="s">
        <v>8660</v>
      </c>
      <c r="P8410" t="s">
        <v>7848</v>
      </c>
    </row>
    <row r="8411" spans="1:16" x14ac:dyDescent="0.35">
      <c r="A8411" t="s">
        <v>6907</v>
      </c>
      <c r="B8411" t="s">
        <v>8051</v>
      </c>
      <c r="C8411" t="s">
        <v>865</v>
      </c>
      <c r="D8411" t="s">
        <v>36</v>
      </c>
      <c r="E8411" t="s">
        <v>20</v>
      </c>
      <c r="F8411" t="b">
        <v>0</v>
      </c>
      <c r="G8411" t="s">
        <v>43</v>
      </c>
      <c r="H8411" s="1">
        <v>45834.002395833333</v>
      </c>
      <c r="I8411" t="b">
        <v>0</v>
      </c>
      <c r="J8411" t="b">
        <v>1</v>
      </c>
      <c r="K8411" t="s">
        <v>31</v>
      </c>
      <c r="L8411" t="s">
        <v>22</v>
      </c>
      <c r="M8411">
        <v>122087</v>
      </c>
      <c r="O8411" t="s">
        <v>209</v>
      </c>
      <c r="P8411" t="s">
        <v>8052</v>
      </c>
    </row>
    <row r="8412" spans="1:16" x14ac:dyDescent="0.35">
      <c r="A8412" t="s">
        <v>6907</v>
      </c>
      <c r="B8412" t="s">
        <v>11411</v>
      </c>
      <c r="C8412" t="s">
        <v>18</v>
      </c>
      <c r="D8412" t="s">
        <v>6984</v>
      </c>
      <c r="E8412" t="s">
        <v>91</v>
      </c>
      <c r="F8412" t="b">
        <v>1</v>
      </c>
      <c r="G8412" t="s">
        <v>52</v>
      </c>
      <c r="H8412" s="1">
        <v>45834.084814814807</v>
      </c>
      <c r="I8412" t="b">
        <v>1</v>
      </c>
      <c r="J8412" t="b">
        <v>0</v>
      </c>
      <c r="K8412" t="s">
        <v>31</v>
      </c>
      <c r="L8412" t="s">
        <v>32</v>
      </c>
      <c r="N8412">
        <v>25</v>
      </c>
      <c r="O8412" t="s">
        <v>6984</v>
      </c>
      <c r="P8412" t="s">
        <v>11412</v>
      </c>
    </row>
    <row r="8413" spans="1:16" x14ac:dyDescent="0.35">
      <c r="A8413" t="s">
        <v>6907</v>
      </c>
      <c r="B8413" t="s">
        <v>6907</v>
      </c>
      <c r="C8413" t="s">
        <v>3895</v>
      </c>
      <c r="D8413" t="s">
        <v>443</v>
      </c>
      <c r="E8413" t="s">
        <v>20</v>
      </c>
      <c r="F8413" t="b">
        <v>0</v>
      </c>
      <c r="G8413" t="s">
        <v>30</v>
      </c>
      <c r="H8413" s="1">
        <v>45834.25304398148</v>
      </c>
      <c r="I8413" t="b">
        <v>0</v>
      </c>
      <c r="J8413" t="b">
        <v>1</v>
      </c>
      <c r="K8413" t="s">
        <v>31</v>
      </c>
      <c r="L8413" t="s">
        <v>22</v>
      </c>
      <c r="M8413">
        <v>110000</v>
      </c>
      <c r="O8413" t="s">
        <v>11413</v>
      </c>
      <c r="P8413" t="s">
        <v>11414</v>
      </c>
    </row>
    <row r="8414" spans="1:16" x14ac:dyDescent="0.35">
      <c r="A8414" t="s">
        <v>6907</v>
      </c>
      <c r="B8414" t="s">
        <v>6916</v>
      </c>
      <c r="C8414" t="s">
        <v>649</v>
      </c>
      <c r="D8414" t="s">
        <v>110</v>
      </c>
      <c r="E8414" t="s">
        <v>20</v>
      </c>
      <c r="F8414" t="b">
        <v>0</v>
      </c>
      <c r="G8414" t="s">
        <v>43</v>
      </c>
      <c r="H8414" s="1">
        <v>45834.253645833327</v>
      </c>
      <c r="I8414" t="b">
        <v>0</v>
      </c>
      <c r="J8414" t="b">
        <v>1</v>
      </c>
      <c r="K8414" t="s">
        <v>31</v>
      </c>
      <c r="L8414" t="s">
        <v>22</v>
      </c>
      <c r="M8414">
        <v>147000</v>
      </c>
      <c r="O8414" t="s">
        <v>1302</v>
      </c>
      <c r="P8414" t="s">
        <v>11415</v>
      </c>
    </row>
    <row r="8415" spans="1:16" x14ac:dyDescent="0.35">
      <c r="A8415" t="s">
        <v>6907</v>
      </c>
      <c r="B8415" t="s">
        <v>7053</v>
      </c>
      <c r="C8415" t="s">
        <v>5746</v>
      </c>
      <c r="D8415" t="s">
        <v>36</v>
      </c>
      <c r="E8415" t="s">
        <v>20</v>
      </c>
      <c r="F8415" t="b">
        <v>0</v>
      </c>
      <c r="G8415" t="s">
        <v>171</v>
      </c>
      <c r="H8415" s="1">
        <v>45834.27002314815</v>
      </c>
      <c r="I8415" t="b">
        <v>0</v>
      </c>
      <c r="J8415" t="b">
        <v>0</v>
      </c>
      <c r="K8415" t="s">
        <v>31</v>
      </c>
      <c r="L8415" t="s">
        <v>22</v>
      </c>
      <c r="M8415">
        <v>155000</v>
      </c>
      <c r="O8415" t="s">
        <v>11273</v>
      </c>
      <c r="P8415" t="s">
        <v>11274</v>
      </c>
    </row>
    <row r="8416" spans="1:16" x14ac:dyDescent="0.35">
      <c r="A8416" t="s">
        <v>6907</v>
      </c>
      <c r="B8416" t="s">
        <v>7273</v>
      </c>
      <c r="C8416" t="s">
        <v>170</v>
      </c>
      <c r="D8416" t="s">
        <v>110</v>
      </c>
      <c r="E8416" t="s">
        <v>20</v>
      </c>
      <c r="F8416" t="b">
        <v>0</v>
      </c>
      <c r="G8416" t="s">
        <v>171</v>
      </c>
      <c r="H8416" s="1">
        <v>45834.27002314815</v>
      </c>
      <c r="I8416" t="b">
        <v>0</v>
      </c>
      <c r="J8416" t="b">
        <v>0</v>
      </c>
      <c r="K8416" t="s">
        <v>31</v>
      </c>
      <c r="L8416" t="s">
        <v>22</v>
      </c>
      <c r="M8416">
        <v>126200</v>
      </c>
      <c r="O8416" t="s">
        <v>3471</v>
      </c>
      <c r="P8416" t="s">
        <v>11416</v>
      </c>
    </row>
    <row r="8417" spans="1:16" x14ac:dyDescent="0.35">
      <c r="A8417" t="s">
        <v>6907</v>
      </c>
      <c r="B8417" t="s">
        <v>11417</v>
      </c>
      <c r="C8417" t="s">
        <v>18</v>
      </c>
      <c r="D8417" t="s">
        <v>110</v>
      </c>
      <c r="E8417" t="s">
        <v>20</v>
      </c>
      <c r="F8417" t="b">
        <v>1</v>
      </c>
      <c r="G8417" t="s">
        <v>52</v>
      </c>
      <c r="H8417" s="1">
        <v>45834.334756944438</v>
      </c>
      <c r="I8417" t="b">
        <v>0</v>
      </c>
      <c r="J8417" t="b">
        <v>1</v>
      </c>
      <c r="K8417" t="s">
        <v>31</v>
      </c>
      <c r="L8417" t="s">
        <v>22</v>
      </c>
      <c r="M8417">
        <v>85000</v>
      </c>
      <c r="O8417" t="s">
        <v>8769</v>
      </c>
      <c r="P8417" t="s">
        <v>11418</v>
      </c>
    </row>
    <row r="8418" spans="1:16" x14ac:dyDescent="0.35">
      <c r="A8418" t="s">
        <v>6907</v>
      </c>
      <c r="B8418" t="s">
        <v>10190</v>
      </c>
      <c r="C8418" t="s">
        <v>560</v>
      </c>
      <c r="D8418" t="s">
        <v>36</v>
      </c>
      <c r="E8418" t="s">
        <v>20</v>
      </c>
      <c r="F8418" t="b">
        <v>0</v>
      </c>
      <c r="G8418" t="s">
        <v>30</v>
      </c>
      <c r="H8418" s="1">
        <v>45834.500740740739</v>
      </c>
      <c r="I8418" t="b">
        <v>0</v>
      </c>
      <c r="J8418" t="b">
        <v>1</v>
      </c>
      <c r="K8418" t="s">
        <v>31</v>
      </c>
      <c r="L8418" t="s">
        <v>22</v>
      </c>
      <c r="M8418">
        <v>228060</v>
      </c>
      <c r="O8418" t="s">
        <v>209</v>
      </c>
      <c r="P8418" t="s">
        <v>340</v>
      </c>
    </row>
    <row r="8419" spans="1:16" x14ac:dyDescent="0.35">
      <c r="A8419" t="s">
        <v>6907</v>
      </c>
      <c r="B8419" t="s">
        <v>8178</v>
      </c>
      <c r="C8419" t="s">
        <v>6425</v>
      </c>
      <c r="D8419" t="s">
        <v>36</v>
      </c>
      <c r="E8419" t="s">
        <v>20</v>
      </c>
      <c r="F8419" t="b">
        <v>0</v>
      </c>
      <c r="G8419" t="s">
        <v>171</v>
      </c>
      <c r="H8419" s="1">
        <v>45834.520104166673</v>
      </c>
      <c r="I8419" t="b">
        <v>0</v>
      </c>
      <c r="J8419" t="b">
        <v>0</v>
      </c>
      <c r="K8419" t="s">
        <v>31</v>
      </c>
      <c r="L8419" t="s">
        <v>22</v>
      </c>
      <c r="M8419">
        <v>207500</v>
      </c>
      <c r="O8419" t="s">
        <v>209</v>
      </c>
      <c r="P8419" t="s">
        <v>8179</v>
      </c>
    </row>
    <row r="8420" spans="1:16" x14ac:dyDescent="0.35">
      <c r="A8420" t="s">
        <v>6907</v>
      </c>
      <c r="B8420" t="s">
        <v>11419</v>
      </c>
      <c r="C8420" t="s">
        <v>7063</v>
      </c>
      <c r="D8420" t="s">
        <v>36</v>
      </c>
      <c r="E8420" t="s">
        <v>91</v>
      </c>
      <c r="F8420" t="b">
        <v>0</v>
      </c>
      <c r="G8420" t="s">
        <v>287</v>
      </c>
      <c r="H8420" s="1">
        <v>45834.548263888893</v>
      </c>
      <c r="I8420" t="b">
        <v>0</v>
      </c>
      <c r="J8420" t="b">
        <v>0</v>
      </c>
      <c r="K8420" t="s">
        <v>287</v>
      </c>
      <c r="L8420" t="s">
        <v>32</v>
      </c>
      <c r="N8420">
        <v>75</v>
      </c>
      <c r="O8420" t="s">
        <v>3268</v>
      </c>
      <c r="P8420" t="s">
        <v>11420</v>
      </c>
    </row>
    <row r="8421" spans="1:16" x14ac:dyDescent="0.35">
      <c r="A8421" t="s">
        <v>6907</v>
      </c>
      <c r="B8421" t="s">
        <v>11421</v>
      </c>
      <c r="C8421" t="s">
        <v>18</v>
      </c>
      <c r="D8421" t="s">
        <v>110</v>
      </c>
      <c r="E8421" t="s">
        <v>20</v>
      </c>
      <c r="F8421" t="b">
        <v>1</v>
      </c>
      <c r="G8421" t="s">
        <v>52</v>
      </c>
      <c r="H8421" s="1">
        <v>45834.584768518522</v>
      </c>
      <c r="I8421" t="b">
        <v>0</v>
      </c>
      <c r="J8421" t="b">
        <v>1</v>
      </c>
      <c r="K8421" t="s">
        <v>31</v>
      </c>
      <c r="L8421" t="s">
        <v>22</v>
      </c>
      <c r="M8421">
        <v>125000</v>
      </c>
      <c r="O8421" t="s">
        <v>11422</v>
      </c>
      <c r="P8421" t="s">
        <v>11423</v>
      </c>
    </row>
    <row r="8422" spans="1:16" x14ac:dyDescent="0.35">
      <c r="A8422" t="s">
        <v>6907</v>
      </c>
      <c r="B8422" t="s">
        <v>11424</v>
      </c>
      <c r="C8422" t="s">
        <v>407</v>
      </c>
      <c r="D8422" t="s">
        <v>36</v>
      </c>
      <c r="E8422" t="s">
        <v>91</v>
      </c>
      <c r="F8422" t="b">
        <v>0</v>
      </c>
      <c r="G8422" t="s">
        <v>52</v>
      </c>
      <c r="H8422" s="1">
        <v>45834.584965277783</v>
      </c>
      <c r="I8422" t="b">
        <v>0</v>
      </c>
      <c r="J8422" t="b">
        <v>1</v>
      </c>
      <c r="K8422" t="s">
        <v>31</v>
      </c>
      <c r="L8422" t="s">
        <v>32</v>
      </c>
      <c r="N8422">
        <v>60</v>
      </c>
      <c r="O8422" t="s">
        <v>2360</v>
      </c>
      <c r="P8422" t="s">
        <v>11425</v>
      </c>
    </row>
    <row r="8423" spans="1:16" x14ac:dyDescent="0.35">
      <c r="A8423" t="s">
        <v>6907</v>
      </c>
      <c r="B8423" t="s">
        <v>11426</v>
      </c>
      <c r="C8423" t="s">
        <v>18</v>
      </c>
      <c r="D8423" t="s">
        <v>36</v>
      </c>
      <c r="E8423" t="s">
        <v>20</v>
      </c>
      <c r="F8423" t="b">
        <v>1</v>
      </c>
      <c r="G8423" t="s">
        <v>52</v>
      </c>
      <c r="H8423" s="1">
        <v>45834.585034722222</v>
      </c>
      <c r="I8423" t="b">
        <v>0</v>
      </c>
      <c r="J8423" t="b">
        <v>0</v>
      </c>
      <c r="K8423" t="s">
        <v>31</v>
      </c>
      <c r="L8423" t="s">
        <v>22</v>
      </c>
      <c r="M8423">
        <v>157475</v>
      </c>
      <c r="O8423" t="s">
        <v>11427</v>
      </c>
      <c r="P8423" t="s">
        <v>11428</v>
      </c>
    </row>
    <row r="8424" spans="1:16" x14ac:dyDescent="0.35">
      <c r="A8424" t="s">
        <v>6907</v>
      </c>
      <c r="B8424" t="s">
        <v>6907</v>
      </c>
      <c r="C8424" t="s">
        <v>5335</v>
      </c>
      <c r="D8424" t="s">
        <v>110</v>
      </c>
      <c r="E8424" t="s">
        <v>20</v>
      </c>
      <c r="F8424" t="b">
        <v>0</v>
      </c>
      <c r="G8424" t="s">
        <v>47</v>
      </c>
      <c r="H8424" s="1">
        <v>45834.585138888891</v>
      </c>
      <c r="I8424" t="b">
        <v>0</v>
      </c>
      <c r="J8424" t="b">
        <v>0</v>
      </c>
      <c r="K8424" t="s">
        <v>31</v>
      </c>
      <c r="L8424" t="s">
        <v>32</v>
      </c>
      <c r="N8424">
        <v>58.770000457763672</v>
      </c>
      <c r="O8424" t="s">
        <v>5336</v>
      </c>
      <c r="P8424" t="s">
        <v>232</v>
      </c>
    </row>
    <row r="8425" spans="1:16" x14ac:dyDescent="0.35">
      <c r="A8425" t="s">
        <v>6907</v>
      </c>
      <c r="B8425" t="s">
        <v>8085</v>
      </c>
      <c r="C8425" t="s">
        <v>11429</v>
      </c>
      <c r="D8425" t="s">
        <v>29</v>
      </c>
      <c r="E8425" t="s">
        <v>20</v>
      </c>
      <c r="F8425" t="b">
        <v>0</v>
      </c>
      <c r="G8425" t="s">
        <v>52</v>
      </c>
      <c r="H8425" s="1">
        <v>45834.626631944448</v>
      </c>
      <c r="I8425" t="b">
        <v>0</v>
      </c>
      <c r="J8425" t="b">
        <v>1</v>
      </c>
      <c r="K8425" t="s">
        <v>31</v>
      </c>
      <c r="L8425" t="s">
        <v>22</v>
      </c>
      <c r="M8425">
        <v>128020</v>
      </c>
      <c r="O8425" t="s">
        <v>11430</v>
      </c>
      <c r="P8425" t="s">
        <v>4958</v>
      </c>
    </row>
    <row r="8426" spans="1:16" x14ac:dyDescent="0.35">
      <c r="A8426" t="s">
        <v>6907</v>
      </c>
      <c r="B8426" t="s">
        <v>6907</v>
      </c>
      <c r="C8426" t="s">
        <v>11431</v>
      </c>
      <c r="D8426" t="s">
        <v>110</v>
      </c>
      <c r="E8426" t="s">
        <v>20</v>
      </c>
      <c r="F8426" t="b">
        <v>0</v>
      </c>
      <c r="G8426" t="s">
        <v>52</v>
      </c>
      <c r="H8426" s="1">
        <v>45834.668217592603</v>
      </c>
      <c r="I8426" t="b">
        <v>1</v>
      </c>
      <c r="J8426" t="b">
        <v>0</v>
      </c>
      <c r="K8426" t="s">
        <v>31</v>
      </c>
      <c r="L8426" t="s">
        <v>22</v>
      </c>
      <c r="M8426">
        <v>98542</v>
      </c>
      <c r="O8426" t="s">
        <v>10431</v>
      </c>
      <c r="P8426" t="s">
        <v>4965</v>
      </c>
    </row>
    <row r="8427" spans="1:16" x14ac:dyDescent="0.35">
      <c r="A8427" t="s">
        <v>6907</v>
      </c>
      <c r="B8427" t="s">
        <v>11432</v>
      </c>
      <c r="C8427" t="s">
        <v>2373</v>
      </c>
      <c r="D8427" t="s">
        <v>36</v>
      </c>
      <c r="E8427" t="s">
        <v>91</v>
      </c>
      <c r="F8427" t="b">
        <v>0</v>
      </c>
      <c r="G8427" t="s">
        <v>52</v>
      </c>
      <c r="H8427" s="1">
        <v>45834.709247685183</v>
      </c>
      <c r="I8427" t="b">
        <v>0</v>
      </c>
      <c r="J8427" t="b">
        <v>0</v>
      </c>
      <c r="K8427" t="s">
        <v>31</v>
      </c>
      <c r="L8427" t="s">
        <v>32</v>
      </c>
      <c r="N8427">
        <v>72.5</v>
      </c>
      <c r="O8427" t="s">
        <v>8994</v>
      </c>
      <c r="P8427" t="s">
        <v>897</v>
      </c>
    </row>
    <row r="8428" spans="1:16" x14ac:dyDescent="0.35">
      <c r="A8428" t="s">
        <v>6907</v>
      </c>
      <c r="B8428" t="s">
        <v>11433</v>
      </c>
      <c r="C8428" t="s">
        <v>2134</v>
      </c>
      <c r="D8428" t="s">
        <v>36</v>
      </c>
      <c r="E8428" t="s">
        <v>20</v>
      </c>
      <c r="F8428" t="b">
        <v>0</v>
      </c>
      <c r="G8428" t="s">
        <v>52</v>
      </c>
      <c r="H8428" s="1">
        <v>45834.71</v>
      </c>
      <c r="I8428" t="b">
        <v>0</v>
      </c>
      <c r="J8428" t="b">
        <v>1</v>
      </c>
      <c r="K8428" t="s">
        <v>31</v>
      </c>
      <c r="L8428" t="s">
        <v>22</v>
      </c>
      <c r="M8428">
        <v>169000</v>
      </c>
      <c r="O8428" t="s">
        <v>379</v>
      </c>
      <c r="P8428" t="s">
        <v>11434</v>
      </c>
    </row>
    <row r="8429" spans="1:16" x14ac:dyDescent="0.35">
      <c r="A8429" t="s">
        <v>6907</v>
      </c>
      <c r="B8429" t="s">
        <v>11433</v>
      </c>
      <c r="C8429" t="s">
        <v>703</v>
      </c>
      <c r="D8429" t="s">
        <v>36</v>
      </c>
      <c r="E8429" t="s">
        <v>20</v>
      </c>
      <c r="F8429" t="b">
        <v>0</v>
      </c>
      <c r="G8429" t="s">
        <v>52</v>
      </c>
      <c r="H8429" s="1">
        <v>45834.710034722222</v>
      </c>
      <c r="I8429" t="b">
        <v>0</v>
      </c>
      <c r="J8429" t="b">
        <v>1</v>
      </c>
      <c r="K8429" t="s">
        <v>31</v>
      </c>
      <c r="L8429" t="s">
        <v>22</v>
      </c>
      <c r="M8429">
        <v>169000</v>
      </c>
      <c r="O8429" t="s">
        <v>379</v>
      </c>
      <c r="P8429" t="s">
        <v>11435</v>
      </c>
    </row>
    <row r="8430" spans="1:16" x14ac:dyDescent="0.35">
      <c r="A8430" t="s">
        <v>6907</v>
      </c>
      <c r="B8430" t="s">
        <v>11436</v>
      </c>
      <c r="C8430" t="s">
        <v>272</v>
      </c>
      <c r="D8430" t="s">
        <v>11437</v>
      </c>
      <c r="E8430" t="s">
        <v>20</v>
      </c>
      <c r="F8430" t="b">
        <v>0</v>
      </c>
      <c r="G8430" t="s">
        <v>52</v>
      </c>
      <c r="H8430" s="1">
        <v>45834.751516203702</v>
      </c>
      <c r="I8430" t="b">
        <v>0</v>
      </c>
      <c r="J8430" t="b">
        <v>0</v>
      </c>
      <c r="K8430" t="s">
        <v>31</v>
      </c>
      <c r="L8430" t="s">
        <v>22</v>
      </c>
      <c r="M8430">
        <v>167000</v>
      </c>
      <c r="O8430" t="s">
        <v>273</v>
      </c>
      <c r="P8430" t="s">
        <v>11438</v>
      </c>
    </row>
    <row r="8431" spans="1:16" x14ac:dyDescent="0.35">
      <c r="A8431" t="s">
        <v>6907</v>
      </c>
      <c r="B8431" t="s">
        <v>11439</v>
      </c>
      <c r="C8431" t="s">
        <v>5533</v>
      </c>
      <c r="D8431" t="s">
        <v>36</v>
      </c>
      <c r="E8431" t="s">
        <v>20</v>
      </c>
      <c r="F8431" t="b">
        <v>0</v>
      </c>
      <c r="G8431" t="s">
        <v>52</v>
      </c>
      <c r="H8431" s="1">
        <v>45834.793310185189</v>
      </c>
      <c r="I8431" t="b">
        <v>0</v>
      </c>
      <c r="J8431" t="b">
        <v>1</v>
      </c>
      <c r="K8431" t="s">
        <v>31</v>
      </c>
      <c r="L8431" t="s">
        <v>22</v>
      </c>
      <c r="M8431">
        <v>146200</v>
      </c>
      <c r="O8431" t="s">
        <v>402</v>
      </c>
      <c r="P8431" t="s">
        <v>11440</v>
      </c>
    </row>
    <row r="8432" spans="1:16" x14ac:dyDescent="0.35">
      <c r="A8432" t="s">
        <v>6907</v>
      </c>
      <c r="B8432" t="s">
        <v>10200</v>
      </c>
      <c r="C8432" t="s">
        <v>142</v>
      </c>
      <c r="D8432" t="s">
        <v>36</v>
      </c>
      <c r="E8432" t="s">
        <v>20</v>
      </c>
      <c r="F8432" t="b">
        <v>0</v>
      </c>
      <c r="G8432" t="s">
        <v>68</v>
      </c>
      <c r="H8432" s="1">
        <v>45834.834513888891</v>
      </c>
      <c r="I8432" t="b">
        <v>0</v>
      </c>
      <c r="J8432" t="b">
        <v>1</v>
      </c>
      <c r="K8432" t="s">
        <v>31</v>
      </c>
      <c r="L8432" t="s">
        <v>22</v>
      </c>
      <c r="M8432">
        <v>160000</v>
      </c>
      <c r="O8432" t="s">
        <v>143</v>
      </c>
      <c r="P8432" t="s">
        <v>11441</v>
      </c>
    </row>
    <row r="8433" spans="1:16" x14ac:dyDescent="0.35">
      <c r="A8433" t="s">
        <v>6907</v>
      </c>
      <c r="B8433" t="s">
        <v>11442</v>
      </c>
      <c r="C8433" t="s">
        <v>2602</v>
      </c>
      <c r="D8433" t="s">
        <v>269</v>
      </c>
      <c r="E8433" t="s">
        <v>91</v>
      </c>
      <c r="F8433" t="b">
        <v>0</v>
      </c>
      <c r="G8433" t="s">
        <v>52</v>
      </c>
      <c r="H8433" s="1">
        <v>45834.83488425926</v>
      </c>
      <c r="I8433" t="b">
        <v>0</v>
      </c>
      <c r="J8433" t="b">
        <v>0</v>
      </c>
      <c r="K8433" t="s">
        <v>31</v>
      </c>
      <c r="L8433" t="s">
        <v>32</v>
      </c>
      <c r="N8433">
        <v>75</v>
      </c>
      <c r="O8433" t="s">
        <v>7212</v>
      </c>
      <c r="P8433" t="s">
        <v>11443</v>
      </c>
    </row>
    <row r="8434" spans="1:16" x14ac:dyDescent="0.35">
      <c r="A8434" t="s">
        <v>6907</v>
      </c>
      <c r="B8434" t="s">
        <v>11444</v>
      </c>
      <c r="C8434" t="s">
        <v>11445</v>
      </c>
      <c r="D8434" t="s">
        <v>110</v>
      </c>
      <c r="E8434" t="s">
        <v>91</v>
      </c>
      <c r="F8434" t="b">
        <v>0</v>
      </c>
      <c r="G8434" t="s">
        <v>52</v>
      </c>
      <c r="H8434" s="1">
        <v>45834.918252314812</v>
      </c>
      <c r="I8434" t="b">
        <v>1</v>
      </c>
      <c r="J8434" t="b">
        <v>1</v>
      </c>
      <c r="K8434" t="s">
        <v>31</v>
      </c>
      <c r="L8434" t="s">
        <v>32</v>
      </c>
      <c r="N8434">
        <v>80</v>
      </c>
      <c r="O8434" t="s">
        <v>11446</v>
      </c>
      <c r="P8434" t="s">
        <v>11447</v>
      </c>
    </row>
    <row r="8435" spans="1:16" x14ac:dyDescent="0.35">
      <c r="A8435" t="s">
        <v>6907</v>
      </c>
      <c r="B8435" t="s">
        <v>7767</v>
      </c>
      <c r="C8435" t="s">
        <v>530</v>
      </c>
      <c r="D8435" t="s">
        <v>36</v>
      </c>
      <c r="E8435" t="s">
        <v>20</v>
      </c>
      <c r="F8435" t="b">
        <v>0</v>
      </c>
      <c r="G8435" t="s">
        <v>52</v>
      </c>
      <c r="H8435" s="1">
        <v>45834.959756944438</v>
      </c>
      <c r="I8435" t="b">
        <v>0</v>
      </c>
      <c r="J8435" t="b">
        <v>0</v>
      </c>
      <c r="K8435" t="s">
        <v>31</v>
      </c>
      <c r="L8435" t="s">
        <v>22</v>
      </c>
      <c r="M8435">
        <v>122500</v>
      </c>
      <c r="O8435" t="s">
        <v>1183</v>
      </c>
      <c r="P8435" t="s">
        <v>7768</v>
      </c>
    </row>
    <row r="8436" spans="1:16" x14ac:dyDescent="0.35">
      <c r="A8436" t="s">
        <v>6907</v>
      </c>
      <c r="B8436" t="s">
        <v>11448</v>
      </c>
      <c r="C8436" t="s">
        <v>3788</v>
      </c>
      <c r="D8436" t="s">
        <v>2175</v>
      </c>
      <c r="E8436" t="s">
        <v>20</v>
      </c>
      <c r="F8436" t="b">
        <v>0</v>
      </c>
      <c r="G8436" t="s">
        <v>52</v>
      </c>
      <c r="H8436" s="1">
        <v>45834.959849537037</v>
      </c>
      <c r="I8436" t="b">
        <v>1</v>
      </c>
      <c r="J8436" t="b">
        <v>1</v>
      </c>
      <c r="K8436" t="s">
        <v>31</v>
      </c>
      <c r="L8436" t="s">
        <v>22</v>
      </c>
      <c r="M8436">
        <v>127952</v>
      </c>
      <c r="O8436" t="s">
        <v>53</v>
      </c>
      <c r="P8436" t="s">
        <v>11449</v>
      </c>
    </row>
    <row r="8437" spans="1:16" x14ac:dyDescent="0.35">
      <c r="A8437" t="s">
        <v>6907</v>
      </c>
      <c r="B8437" t="s">
        <v>7767</v>
      </c>
      <c r="C8437" t="s">
        <v>170</v>
      </c>
      <c r="D8437" t="s">
        <v>36</v>
      </c>
      <c r="E8437" t="s">
        <v>20</v>
      </c>
      <c r="F8437" t="b">
        <v>0</v>
      </c>
      <c r="G8437" t="s">
        <v>52</v>
      </c>
      <c r="H8437" s="1">
        <v>45834.96</v>
      </c>
      <c r="I8437" t="b">
        <v>0</v>
      </c>
      <c r="J8437" t="b">
        <v>0</v>
      </c>
      <c r="K8437" t="s">
        <v>31</v>
      </c>
      <c r="L8437" t="s">
        <v>22</v>
      </c>
      <c r="M8437">
        <v>122500</v>
      </c>
      <c r="O8437" t="s">
        <v>1183</v>
      </c>
      <c r="P8437" t="s">
        <v>7768</v>
      </c>
    </row>
    <row r="8438" spans="1:16" x14ac:dyDescent="0.35">
      <c r="A8438" t="s">
        <v>6907</v>
      </c>
      <c r="B8438" t="s">
        <v>7767</v>
      </c>
      <c r="C8438" t="s">
        <v>923</v>
      </c>
      <c r="D8438" t="s">
        <v>36</v>
      </c>
      <c r="E8438" t="s">
        <v>20</v>
      </c>
      <c r="F8438" t="b">
        <v>0</v>
      </c>
      <c r="G8438" t="s">
        <v>47</v>
      </c>
      <c r="H8438" s="1">
        <v>45834.960069444453</v>
      </c>
      <c r="I8438" t="b">
        <v>0</v>
      </c>
      <c r="J8438" t="b">
        <v>0</v>
      </c>
      <c r="K8438" t="s">
        <v>31</v>
      </c>
      <c r="L8438" t="s">
        <v>22</v>
      </c>
      <c r="M8438">
        <v>122500</v>
      </c>
      <c r="O8438" t="s">
        <v>1183</v>
      </c>
      <c r="P8438" t="s">
        <v>7768</v>
      </c>
    </row>
    <row r="8439" spans="1:16" x14ac:dyDescent="0.35">
      <c r="A8439" t="s">
        <v>6907</v>
      </c>
      <c r="B8439" t="s">
        <v>7767</v>
      </c>
      <c r="C8439" t="s">
        <v>1182</v>
      </c>
      <c r="D8439" t="s">
        <v>36</v>
      </c>
      <c r="E8439" t="s">
        <v>20</v>
      </c>
      <c r="F8439" t="b">
        <v>0</v>
      </c>
      <c r="G8439" t="s">
        <v>47</v>
      </c>
      <c r="H8439" s="1">
        <v>45834.960393518522</v>
      </c>
      <c r="I8439" t="b">
        <v>0</v>
      </c>
      <c r="J8439" t="b">
        <v>0</v>
      </c>
      <c r="K8439" t="s">
        <v>31</v>
      </c>
      <c r="L8439" t="s">
        <v>22</v>
      </c>
      <c r="M8439">
        <v>122500</v>
      </c>
      <c r="O8439" t="s">
        <v>1183</v>
      </c>
      <c r="P8439" t="s">
        <v>7768</v>
      </c>
    </row>
    <row r="8440" spans="1:16" x14ac:dyDescent="0.35">
      <c r="A8440" t="s">
        <v>6907</v>
      </c>
      <c r="B8440" t="s">
        <v>7767</v>
      </c>
      <c r="C8440" t="s">
        <v>1734</v>
      </c>
      <c r="D8440" t="s">
        <v>36</v>
      </c>
      <c r="E8440" t="s">
        <v>20</v>
      </c>
      <c r="F8440" t="b">
        <v>0</v>
      </c>
      <c r="G8440" t="s">
        <v>47</v>
      </c>
      <c r="H8440" s="1">
        <v>45834.960497685177</v>
      </c>
      <c r="I8440" t="b">
        <v>0</v>
      </c>
      <c r="J8440" t="b">
        <v>0</v>
      </c>
      <c r="K8440" t="s">
        <v>31</v>
      </c>
      <c r="L8440" t="s">
        <v>22</v>
      </c>
      <c r="M8440">
        <v>122500</v>
      </c>
      <c r="O8440" t="s">
        <v>1183</v>
      </c>
      <c r="P8440" t="s">
        <v>7768</v>
      </c>
    </row>
    <row r="8441" spans="1:16" x14ac:dyDescent="0.35">
      <c r="A8441" t="s">
        <v>6907</v>
      </c>
      <c r="B8441" t="s">
        <v>7767</v>
      </c>
      <c r="C8441" t="s">
        <v>7769</v>
      </c>
      <c r="D8441" t="s">
        <v>36</v>
      </c>
      <c r="E8441" t="s">
        <v>20</v>
      </c>
      <c r="F8441" t="b">
        <v>0</v>
      </c>
      <c r="G8441" t="s">
        <v>43</v>
      </c>
      <c r="H8441" s="1">
        <v>45834.96230324074</v>
      </c>
      <c r="I8441" t="b">
        <v>0</v>
      </c>
      <c r="J8441" t="b">
        <v>0</v>
      </c>
      <c r="K8441" t="s">
        <v>31</v>
      </c>
      <c r="L8441" t="s">
        <v>22</v>
      </c>
      <c r="M8441">
        <v>122500</v>
      </c>
      <c r="O8441" t="s">
        <v>1183</v>
      </c>
      <c r="P8441" t="s">
        <v>7768</v>
      </c>
    </row>
    <row r="8442" spans="1:16" x14ac:dyDescent="0.35">
      <c r="A8442" t="s">
        <v>6907</v>
      </c>
      <c r="B8442" t="s">
        <v>11450</v>
      </c>
      <c r="C8442" t="s">
        <v>649</v>
      </c>
      <c r="D8442" t="s">
        <v>269</v>
      </c>
      <c r="E8442" t="s">
        <v>91</v>
      </c>
      <c r="F8442" t="b">
        <v>0</v>
      </c>
      <c r="G8442" t="s">
        <v>52</v>
      </c>
      <c r="H8442" s="1">
        <v>45835.001423611109</v>
      </c>
      <c r="I8442" t="b">
        <v>1</v>
      </c>
      <c r="J8442" t="b">
        <v>0</v>
      </c>
      <c r="K8442" t="s">
        <v>31</v>
      </c>
      <c r="L8442" t="s">
        <v>32</v>
      </c>
      <c r="N8442">
        <v>52.5</v>
      </c>
      <c r="O8442" t="s">
        <v>11451</v>
      </c>
      <c r="P8442" t="s">
        <v>10309</v>
      </c>
    </row>
    <row r="8443" spans="1:16" x14ac:dyDescent="0.35">
      <c r="A8443" t="s">
        <v>6907</v>
      </c>
      <c r="B8443" t="s">
        <v>8526</v>
      </c>
      <c r="C8443" t="s">
        <v>154</v>
      </c>
      <c r="D8443" t="s">
        <v>11452</v>
      </c>
      <c r="E8443" t="s">
        <v>20</v>
      </c>
      <c r="F8443" t="b">
        <v>0</v>
      </c>
      <c r="G8443" t="s">
        <v>52</v>
      </c>
      <c r="H8443" s="1">
        <v>45835.251331018517</v>
      </c>
      <c r="I8443" t="b">
        <v>0</v>
      </c>
      <c r="J8443" t="b">
        <v>0</v>
      </c>
      <c r="K8443" t="s">
        <v>31</v>
      </c>
      <c r="L8443" t="s">
        <v>22</v>
      </c>
      <c r="M8443">
        <v>237500</v>
      </c>
      <c r="O8443" t="s">
        <v>11453</v>
      </c>
    </row>
    <row r="8444" spans="1:16" x14ac:dyDescent="0.35">
      <c r="A8444" t="s">
        <v>6907</v>
      </c>
      <c r="B8444" t="s">
        <v>11454</v>
      </c>
      <c r="C8444" t="s">
        <v>11455</v>
      </c>
      <c r="D8444" t="s">
        <v>443</v>
      </c>
      <c r="E8444" t="s">
        <v>20</v>
      </c>
      <c r="F8444" t="b">
        <v>0</v>
      </c>
      <c r="G8444" t="s">
        <v>52</v>
      </c>
      <c r="H8444" s="1">
        <v>45835.251446759263</v>
      </c>
      <c r="I8444" t="b">
        <v>0</v>
      </c>
      <c r="J8444" t="b">
        <v>0</v>
      </c>
      <c r="K8444" t="s">
        <v>31</v>
      </c>
      <c r="L8444" t="s">
        <v>22</v>
      </c>
      <c r="M8444">
        <v>110000</v>
      </c>
      <c r="O8444" t="s">
        <v>11456</v>
      </c>
      <c r="P8444" t="s">
        <v>11457</v>
      </c>
    </row>
    <row r="8445" spans="1:16" x14ac:dyDescent="0.35">
      <c r="A8445" t="s">
        <v>6907</v>
      </c>
      <c r="B8445" t="s">
        <v>11402</v>
      </c>
      <c r="C8445" t="s">
        <v>2659</v>
      </c>
      <c r="D8445" t="s">
        <v>443</v>
      </c>
      <c r="E8445" t="s">
        <v>20</v>
      </c>
      <c r="F8445" t="b">
        <v>0</v>
      </c>
      <c r="G8445" t="s">
        <v>52</v>
      </c>
      <c r="H8445" s="1">
        <v>45835.251516203702</v>
      </c>
      <c r="I8445" t="b">
        <v>0</v>
      </c>
      <c r="J8445" t="b">
        <v>1</v>
      </c>
      <c r="K8445" t="s">
        <v>31</v>
      </c>
      <c r="L8445" t="s">
        <v>22</v>
      </c>
      <c r="M8445">
        <v>190000</v>
      </c>
      <c r="O8445" t="s">
        <v>11403</v>
      </c>
      <c r="P8445" t="s">
        <v>11404</v>
      </c>
    </row>
    <row r="8446" spans="1:16" x14ac:dyDescent="0.35">
      <c r="A8446" t="s">
        <v>6907</v>
      </c>
      <c r="B8446" t="s">
        <v>11209</v>
      </c>
      <c r="C8446" t="s">
        <v>95</v>
      </c>
      <c r="D8446" t="s">
        <v>110</v>
      </c>
      <c r="E8446" t="s">
        <v>20</v>
      </c>
      <c r="F8446" t="b">
        <v>0</v>
      </c>
      <c r="G8446" t="s">
        <v>30</v>
      </c>
      <c r="H8446" s="1">
        <v>45835.253217592603</v>
      </c>
      <c r="I8446" t="b">
        <v>0</v>
      </c>
      <c r="J8446" t="b">
        <v>1</v>
      </c>
      <c r="K8446" t="s">
        <v>31</v>
      </c>
      <c r="L8446" t="s">
        <v>22</v>
      </c>
      <c r="M8446">
        <v>85000</v>
      </c>
      <c r="O8446" t="s">
        <v>8340</v>
      </c>
      <c r="P8446" t="s">
        <v>10419</v>
      </c>
    </row>
    <row r="8447" spans="1:16" x14ac:dyDescent="0.35">
      <c r="A8447" t="s">
        <v>6907</v>
      </c>
      <c r="B8447" t="s">
        <v>7353</v>
      </c>
      <c r="C8447" t="s">
        <v>142</v>
      </c>
      <c r="D8447" t="s">
        <v>443</v>
      </c>
      <c r="E8447" t="s">
        <v>20</v>
      </c>
      <c r="F8447" t="b">
        <v>0</v>
      </c>
      <c r="G8447" t="s">
        <v>68</v>
      </c>
      <c r="H8447" s="1">
        <v>45835.25403935185</v>
      </c>
      <c r="I8447" t="b">
        <v>0</v>
      </c>
      <c r="J8447" t="b">
        <v>0</v>
      </c>
      <c r="K8447" t="s">
        <v>31</v>
      </c>
      <c r="L8447" t="s">
        <v>22</v>
      </c>
      <c r="M8447">
        <v>101014</v>
      </c>
      <c r="O8447" t="s">
        <v>7354</v>
      </c>
      <c r="P8447" t="s">
        <v>11458</v>
      </c>
    </row>
    <row r="8448" spans="1:16" x14ac:dyDescent="0.35">
      <c r="A8448" t="s">
        <v>6907</v>
      </c>
      <c r="B8448" t="s">
        <v>11459</v>
      </c>
      <c r="C8448" t="s">
        <v>505</v>
      </c>
      <c r="D8448" t="s">
        <v>36</v>
      </c>
      <c r="E8448" t="s">
        <v>20</v>
      </c>
      <c r="F8448" t="b">
        <v>0</v>
      </c>
      <c r="G8448" t="s">
        <v>52</v>
      </c>
      <c r="H8448" s="1">
        <v>45835.293344907397</v>
      </c>
      <c r="I8448" t="b">
        <v>0</v>
      </c>
      <c r="J8448" t="b">
        <v>1</v>
      </c>
      <c r="K8448" t="s">
        <v>31</v>
      </c>
      <c r="L8448" t="s">
        <v>22</v>
      </c>
      <c r="M8448">
        <v>131500</v>
      </c>
      <c r="O8448" t="s">
        <v>2758</v>
      </c>
      <c r="P8448" t="s">
        <v>11460</v>
      </c>
    </row>
    <row r="8449" spans="1:16" x14ac:dyDescent="0.35">
      <c r="A8449" t="s">
        <v>6907</v>
      </c>
      <c r="B8449" t="s">
        <v>11461</v>
      </c>
      <c r="C8449" t="s">
        <v>533</v>
      </c>
      <c r="D8449" t="s">
        <v>36</v>
      </c>
      <c r="E8449" t="s">
        <v>20</v>
      </c>
      <c r="F8449" t="b">
        <v>0</v>
      </c>
      <c r="G8449" t="s">
        <v>52</v>
      </c>
      <c r="H8449" s="1">
        <v>45835.293391203697</v>
      </c>
      <c r="I8449" t="b">
        <v>0</v>
      </c>
      <c r="J8449" t="b">
        <v>1</v>
      </c>
      <c r="K8449" t="s">
        <v>31</v>
      </c>
      <c r="L8449" t="s">
        <v>22</v>
      </c>
      <c r="M8449">
        <v>131500</v>
      </c>
      <c r="O8449" t="s">
        <v>2758</v>
      </c>
      <c r="P8449" t="s">
        <v>11460</v>
      </c>
    </row>
    <row r="8450" spans="1:16" x14ac:dyDescent="0.35">
      <c r="A8450" t="s">
        <v>6907</v>
      </c>
      <c r="B8450" t="s">
        <v>11462</v>
      </c>
      <c r="C8450" t="s">
        <v>496</v>
      </c>
      <c r="D8450" t="s">
        <v>443</v>
      </c>
      <c r="E8450" t="s">
        <v>20</v>
      </c>
      <c r="F8450" t="b">
        <v>0</v>
      </c>
      <c r="G8450" t="s">
        <v>47</v>
      </c>
      <c r="H8450" s="1">
        <v>45835.293553240743</v>
      </c>
      <c r="I8450" t="b">
        <v>1</v>
      </c>
      <c r="J8450" t="b">
        <v>1</v>
      </c>
      <c r="K8450" t="s">
        <v>31</v>
      </c>
      <c r="L8450" t="s">
        <v>22</v>
      </c>
      <c r="M8450">
        <v>100000</v>
      </c>
      <c r="O8450" t="s">
        <v>11463</v>
      </c>
      <c r="P8450" t="s">
        <v>11464</v>
      </c>
    </row>
    <row r="8451" spans="1:16" x14ac:dyDescent="0.35">
      <c r="A8451" t="s">
        <v>6907</v>
      </c>
      <c r="B8451" t="s">
        <v>11465</v>
      </c>
      <c r="C8451" t="s">
        <v>7605</v>
      </c>
      <c r="D8451" t="s">
        <v>110</v>
      </c>
      <c r="E8451" t="s">
        <v>20</v>
      </c>
      <c r="F8451" t="b">
        <v>0</v>
      </c>
      <c r="G8451" t="s">
        <v>52</v>
      </c>
      <c r="H8451" s="1">
        <v>45835.334837962961</v>
      </c>
      <c r="I8451" t="b">
        <v>0</v>
      </c>
      <c r="J8451" t="b">
        <v>1</v>
      </c>
      <c r="K8451" t="s">
        <v>31</v>
      </c>
      <c r="L8451" t="s">
        <v>22</v>
      </c>
      <c r="M8451">
        <v>154000</v>
      </c>
      <c r="O8451" t="s">
        <v>518</v>
      </c>
    </row>
    <row r="8452" spans="1:16" x14ac:dyDescent="0.35">
      <c r="A8452" t="s">
        <v>6907</v>
      </c>
      <c r="B8452" t="s">
        <v>11466</v>
      </c>
      <c r="C8452" t="s">
        <v>1814</v>
      </c>
      <c r="D8452" t="s">
        <v>29</v>
      </c>
      <c r="E8452" t="s">
        <v>20</v>
      </c>
      <c r="F8452" t="b">
        <v>0</v>
      </c>
      <c r="G8452" t="s">
        <v>68</v>
      </c>
      <c r="H8452" s="1">
        <v>45835.336296296293</v>
      </c>
      <c r="I8452" t="b">
        <v>0</v>
      </c>
      <c r="J8452" t="b">
        <v>1</v>
      </c>
      <c r="K8452" t="s">
        <v>31</v>
      </c>
      <c r="L8452" t="s">
        <v>22</v>
      </c>
      <c r="M8452">
        <v>203500</v>
      </c>
      <c r="O8452" t="s">
        <v>1373</v>
      </c>
      <c r="P8452" t="s">
        <v>11467</v>
      </c>
    </row>
    <row r="8453" spans="1:16" x14ac:dyDescent="0.35">
      <c r="A8453" t="s">
        <v>6907</v>
      </c>
      <c r="B8453" t="s">
        <v>7062</v>
      </c>
      <c r="C8453" t="s">
        <v>11468</v>
      </c>
      <c r="D8453" t="s">
        <v>115</v>
      </c>
      <c r="E8453" t="s">
        <v>20</v>
      </c>
      <c r="F8453" t="b">
        <v>0</v>
      </c>
      <c r="G8453" t="s">
        <v>105</v>
      </c>
      <c r="H8453" s="1">
        <v>45835.33803240741</v>
      </c>
      <c r="I8453" t="b">
        <v>0</v>
      </c>
      <c r="J8453" t="b">
        <v>0</v>
      </c>
      <c r="K8453" t="s">
        <v>105</v>
      </c>
      <c r="L8453" t="s">
        <v>22</v>
      </c>
      <c r="M8453">
        <v>140000</v>
      </c>
      <c r="O8453" t="s">
        <v>9629</v>
      </c>
      <c r="P8453" t="s">
        <v>9630</v>
      </c>
    </row>
    <row r="8454" spans="1:16" x14ac:dyDescent="0.35">
      <c r="A8454" t="s">
        <v>6907</v>
      </c>
      <c r="B8454" t="s">
        <v>11469</v>
      </c>
      <c r="C8454" t="s">
        <v>31</v>
      </c>
      <c r="D8454" t="s">
        <v>249</v>
      </c>
      <c r="E8454" t="s">
        <v>20</v>
      </c>
      <c r="F8454" t="b">
        <v>0</v>
      </c>
      <c r="G8454" t="s">
        <v>52</v>
      </c>
      <c r="H8454" s="1">
        <v>45835.376481481479</v>
      </c>
      <c r="I8454" t="b">
        <v>0</v>
      </c>
      <c r="J8454" t="b">
        <v>0</v>
      </c>
      <c r="K8454" t="s">
        <v>31</v>
      </c>
      <c r="L8454" t="s">
        <v>22</v>
      </c>
      <c r="M8454">
        <v>185623.5</v>
      </c>
      <c r="O8454" t="s">
        <v>11470</v>
      </c>
      <c r="P8454" t="s">
        <v>722</v>
      </c>
    </row>
    <row r="8455" spans="1:16" x14ac:dyDescent="0.35">
      <c r="A8455" t="s">
        <v>6907</v>
      </c>
      <c r="B8455" t="s">
        <v>7351</v>
      </c>
      <c r="C8455" t="s">
        <v>7512</v>
      </c>
      <c r="D8455" t="s">
        <v>115</v>
      </c>
      <c r="E8455" t="s">
        <v>20</v>
      </c>
      <c r="F8455" t="b">
        <v>0</v>
      </c>
      <c r="G8455" t="s">
        <v>105</v>
      </c>
      <c r="H8455" s="1">
        <v>45835.379675925928</v>
      </c>
      <c r="I8455" t="b">
        <v>0</v>
      </c>
      <c r="J8455" t="b">
        <v>0</v>
      </c>
      <c r="K8455" t="s">
        <v>105</v>
      </c>
      <c r="L8455" t="s">
        <v>22</v>
      </c>
      <c r="M8455">
        <v>105000</v>
      </c>
      <c r="O8455" t="s">
        <v>7513</v>
      </c>
      <c r="P8455" t="s">
        <v>7514</v>
      </c>
    </row>
    <row r="8456" spans="1:16" x14ac:dyDescent="0.35">
      <c r="A8456" t="s">
        <v>6907</v>
      </c>
      <c r="B8456" t="s">
        <v>11471</v>
      </c>
      <c r="C8456" t="s">
        <v>9838</v>
      </c>
      <c r="D8456" t="s">
        <v>29</v>
      </c>
      <c r="E8456" t="s">
        <v>20</v>
      </c>
      <c r="F8456" t="b">
        <v>0</v>
      </c>
      <c r="G8456" t="s">
        <v>52</v>
      </c>
      <c r="H8456" s="1">
        <v>45835.459814814807</v>
      </c>
      <c r="I8456" t="b">
        <v>0</v>
      </c>
      <c r="J8456" t="b">
        <v>1</v>
      </c>
      <c r="K8456" t="s">
        <v>31</v>
      </c>
      <c r="L8456" t="s">
        <v>22</v>
      </c>
      <c r="M8456">
        <v>157000</v>
      </c>
      <c r="O8456" t="s">
        <v>11472</v>
      </c>
      <c r="P8456" t="s">
        <v>11473</v>
      </c>
    </row>
    <row r="8457" spans="1:16" x14ac:dyDescent="0.35">
      <c r="A8457" t="s">
        <v>6907</v>
      </c>
      <c r="B8457" t="s">
        <v>11448</v>
      </c>
      <c r="C8457" t="s">
        <v>3788</v>
      </c>
      <c r="D8457" t="s">
        <v>36</v>
      </c>
      <c r="E8457" t="s">
        <v>20</v>
      </c>
      <c r="F8457" t="b">
        <v>0</v>
      </c>
      <c r="G8457" t="s">
        <v>52</v>
      </c>
      <c r="H8457" s="1">
        <v>45835.459849537037</v>
      </c>
      <c r="I8457" t="b">
        <v>0</v>
      </c>
      <c r="J8457" t="b">
        <v>1</v>
      </c>
      <c r="K8457" t="s">
        <v>31</v>
      </c>
      <c r="L8457" t="s">
        <v>22</v>
      </c>
      <c r="M8457">
        <v>127952</v>
      </c>
      <c r="O8457" t="s">
        <v>53</v>
      </c>
      <c r="P8457" t="s">
        <v>11449</v>
      </c>
    </row>
    <row r="8458" spans="1:16" x14ac:dyDescent="0.35">
      <c r="A8458" t="s">
        <v>6907</v>
      </c>
      <c r="B8458" t="s">
        <v>10215</v>
      </c>
      <c r="C8458" t="s">
        <v>4098</v>
      </c>
      <c r="D8458" t="s">
        <v>36</v>
      </c>
      <c r="E8458" t="s">
        <v>20</v>
      </c>
      <c r="F8458" t="b">
        <v>0</v>
      </c>
      <c r="G8458" t="s">
        <v>52</v>
      </c>
      <c r="H8458" s="1">
        <v>45835.501435185193</v>
      </c>
      <c r="I8458" t="b">
        <v>0</v>
      </c>
      <c r="J8458" t="b">
        <v>1</v>
      </c>
      <c r="K8458" t="s">
        <v>31</v>
      </c>
      <c r="L8458" t="s">
        <v>22</v>
      </c>
      <c r="M8458">
        <v>97000</v>
      </c>
      <c r="O8458" t="s">
        <v>209</v>
      </c>
      <c r="P8458" t="s">
        <v>9702</v>
      </c>
    </row>
    <row r="8459" spans="1:16" x14ac:dyDescent="0.35">
      <c r="A8459" t="s">
        <v>6907</v>
      </c>
      <c r="B8459" t="s">
        <v>8303</v>
      </c>
      <c r="C8459" t="s">
        <v>8865</v>
      </c>
      <c r="D8459" t="s">
        <v>269</v>
      </c>
      <c r="E8459" t="s">
        <v>20</v>
      </c>
      <c r="F8459" t="b">
        <v>0</v>
      </c>
      <c r="G8459" t="s">
        <v>52</v>
      </c>
      <c r="H8459" s="1">
        <v>45835.501435185193</v>
      </c>
      <c r="I8459" t="b">
        <v>0</v>
      </c>
      <c r="J8459" t="b">
        <v>1</v>
      </c>
      <c r="K8459" t="s">
        <v>31</v>
      </c>
      <c r="L8459" t="s">
        <v>22</v>
      </c>
      <c r="M8459">
        <v>237000</v>
      </c>
      <c r="O8459" t="s">
        <v>2449</v>
      </c>
      <c r="P8459" t="s">
        <v>8304</v>
      </c>
    </row>
    <row r="8460" spans="1:16" x14ac:dyDescent="0.35">
      <c r="A8460" t="s">
        <v>6907</v>
      </c>
      <c r="B8460" t="s">
        <v>11474</v>
      </c>
      <c r="C8460" t="s">
        <v>31</v>
      </c>
      <c r="D8460" t="s">
        <v>249</v>
      </c>
      <c r="E8460" t="s">
        <v>20</v>
      </c>
      <c r="F8460" t="b">
        <v>0</v>
      </c>
      <c r="G8460" t="s">
        <v>52</v>
      </c>
      <c r="H8460" s="1">
        <v>45835.501446759263</v>
      </c>
      <c r="I8460" t="b">
        <v>0</v>
      </c>
      <c r="J8460" t="b">
        <v>0</v>
      </c>
      <c r="K8460" t="s">
        <v>31</v>
      </c>
      <c r="L8460" t="s">
        <v>22</v>
      </c>
      <c r="M8460">
        <v>154686.5</v>
      </c>
      <c r="O8460" t="s">
        <v>11475</v>
      </c>
      <c r="P8460" t="s">
        <v>11476</v>
      </c>
    </row>
    <row r="8461" spans="1:16" x14ac:dyDescent="0.35">
      <c r="A8461" t="s">
        <v>6907</v>
      </c>
      <c r="B8461" t="s">
        <v>8616</v>
      </c>
      <c r="C8461" t="s">
        <v>6182</v>
      </c>
      <c r="D8461" t="s">
        <v>36</v>
      </c>
      <c r="E8461" t="s">
        <v>20</v>
      </c>
      <c r="F8461" t="b">
        <v>0</v>
      </c>
      <c r="G8461" t="s">
        <v>68</v>
      </c>
      <c r="H8461" s="1">
        <v>45835.503078703703</v>
      </c>
      <c r="I8461" t="b">
        <v>0</v>
      </c>
      <c r="J8461" t="b">
        <v>1</v>
      </c>
      <c r="K8461" t="s">
        <v>31</v>
      </c>
      <c r="L8461" t="s">
        <v>22</v>
      </c>
      <c r="M8461">
        <v>122900</v>
      </c>
      <c r="O8461" t="s">
        <v>209</v>
      </c>
      <c r="P8461" t="s">
        <v>8617</v>
      </c>
    </row>
    <row r="8462" spans="1:16" x14ac:dyDescent="0.35">
      <c r="A8462" t="s">
        <v>6907</v>
      </c>
      <c r="B8462" t="s">
        <v>11477</v>
      </c>
      <c r="C8462" t="s">
        <v>8336</v>
      </c>
      <c r="D8462" t="s">
        <v>269</v>
      </c>
      <c r="E8462" t="s">
        <v>296</v>
      </c>
      <c r="F8462" t="b">
        <v>0</v>
      </c>
      <c r="G8462" t="s">
        <v>52</v>
      </c>
      <c r="H8462" s="1">
        <v>45835.584872685176</v>
      </c>
      <c r="I8462" t="b">
        <v>1</v>
      </c>
      <c r="J8462" t="b">
        <v>0</v>
      </c>
      <c r="K8462" t="s">
        <v>31</v>
      </c>
      <c r="L8462" t="s">
        <v>32</v>
      </c>
      <c r="N8462">
        <v>89</v>
      </c>
      <c r="O8462" t="s">
        <v>11478</v>
      </c>
      <c r="P8462" t="s">
        <v>11479</v>
      </c>
    </row>
    <row r="8463" spans="1:16" x14ac:dyDescent="0.35">
      <c r="A8463" t="s">
        <v>6907</v>
      </c>
      <c r="B8463" t="s">
        <v>11480</v>
      </c>
      <c r="C8463" t="s">
        <v>18</v>
      </c>
      <c r="D8463" t="s">
        <v>110</v>
      </c>
      <c r="E8463" t="s">
        <v>91</v>
      </c>
      <c r="F8463" t="b">
        <v>1</v>
      </c>
      <c r="G8463" t="s">
        <v>47</v>
      </c>
      <c r="H8463" s="1">
        <v>45835.627129629633</v>
      </c>
      <c r="I8463" t="b">
        <v>0</v>
      </c>
      <c r="J8463" t="b">
        <v>0</v>
      </c>
      <c r="K8463" t="s">
        <v>31</v>
      </c>
      <c r="L8463" t="s">
        <v>32</v>
      </c>
      <c r="N8463">
        <v>57.5</v>
      </c>
      <c r="O8463" t="s">
        <v>11481</v>
      </c>
      <c r="P8463" t="s">
        <v>11482</v>
      </c>
    </row>
    <row r="8464" spans="1:16" x14ac:dyDescent="0.35">
      <c r="A8464" t="s">
        <v>6907</v>
      </c>
      <c r="B8464" t="s">
        <v>6907</v>
      </c>
      <c r="C8464" t="s">
        <v>5335</v>
      </c>
      <c r="D8464" t="s">
        <v>29</v>
      </c>
      <c r="E8464" t="s">
        <v>20</v>
      </c>
      <c r="F8464" t="b">
        <v>0</v>
      </c>
      <c r="G8464" t="s">
        <v>47</v>
      </c>
      <c r="H8464" s="1">
        <v>45835.668900462973</v>
      </c>
      <c r="I8464" t="b">
        <v>0</v>
      </c>
      <c r="J8464" t="b">
        <v>0</v>
      </c>
      <c r="K8464" t="s">
        <v>31</v>
      </c>
      <c r="L8464" t="s">
        <v>32</v>
      </c>
      <c r="N8464">
        <v>58.770000457763672</v>
      </c>
      <c r="O8464" t="s">
        <v>5336</v>
      </c>
      <c r="P8464" t="s">
        <v>232</v>
      </c>
    </row>
    <row r="8465" spans="1:16" x14ac:dyDescent="0.35">
      <c r="A8465" t="s">
        <v>6907</v>
      </c>
      <c r="B8465" t="s">
        <v>6907</v>
      </c>
      <c r="C8465" t="s">
        <v>8653</v>
      </c>
      <c r="D8465" t="s">
        <v>269</v>
      </c>
      <c r="E8465" t="s">
        <v>20</v>
      </c>
      <c r="F8465" t="b">
        <v>0</v>
      </c>
      <c r="G8465" t="s">
        <v>47</v>
      </c>
      <c r="H8465" s="1">
        <v>45835.710312499999</v>
      </c>
      <c r="I8465" t="b">
        <v>0</v>
      </c>
      <c r="J8465" t="b">
        <v>1</v>
      </c>
      <c r="K8465" t="s">
        <v>31</v>
      </c>
      <c r="L8465" t="s">
        <v>22</v>
      </c>
      <c r="M8465">
        <v>100000</v>
      </c>
      <c r="O8465" t="s">
        <v>2537</v>
      </c>
      <c r="P8465" t="s">
        <v>8654</v>
      </c>
    </row>
    <row r="8466" spans="1:16" x14ac:dyDescent="0.35">
      <c r="A8466" t="s">
        <v>6907</v>
      </c>
      <c r="B8466" t="s">
        <v>11483</v>
      </c>
      <c r="C8466" t="s">
        <v>170</v>
      </c>
      <c r="D8466" t="s">
        <v>269</v>
      </c>
      <c r="E8466" t="s">
        <v>91</v>
      </c>
      <c r="F8466" t="b">
        <v>0</v>
      </c>
      <c r="G8466" t="s">
        <v>52</v>
      </c>
      <c r="H8466" s="1">
        <v>45835.751620370371</v>
      </c>
      <c r="I8466" t="b">
        <v>0</v>
      </c>
      <c r="J8466" t="b">
        <v>0</v>
      </c>
      <c r="K8466" t="s">
        <v>31</v>
      </c>
      <c r="L8466" t="s">
        <v>32</v>
      </c>
      <c r="N8466">
        <v>35</v>
      </c>
      <c r="O8466" t="s">
        <v>11484</v>
      </c>
      <c r="P8466" t="s">
        <v>11485</v>
      </c>
    </row>
    <row r="8467" spans="1:16" x14ac:dyDescent="0.35">
      <c r="A8467" t="s">
        <v>6907</v>
      </c>
      <c r="B8467" t="s">
        <v>10216</v>
      </c>
      <c r="C8467" t="s">
        <v>11486</v>
      </c>
      <c r="D8467" t="s">
        <v>36</v>
      </c>
      <c r="E8467" t="s">
        <v>20</v>
      </c>
      <c r="F8467" t="b">
        <v>0</v>
      </c>
      <c r="G8467" t="s">
        <v>68</v>
      </c>
      <c r="H8467" s="1">
        <v>45835.752847222233</v>
      </c>
      <c r="I8467" t="b">
        <v>0</v>
      </c>
      <c r="J8467" t="b">
        <v>1</v>
      </c>
      <c r="K8467" t="s">
        <v>31</v>
      </c>
      <c r="L8467" t="s">
        <v>22</v>
      </c>
      <c r="M8467">
        <v>87500</v>
      </c>
      <c r="O8467" t="s">
        <v>11487</v>
      </c>
      <c r="P8467" t="s">
        <v>11488</v>
      </c>
    </row>
    <row r="8468" spans="1:16" x14ac:dyDescent="0.35">
      <c r="A8468" t="s">
        <v>6907</v>
      </c>
      <c r="B8468" t="s">
        <v>11489</v>
      </c>
      <c r="C8468" t="s">
        <v>95</v>
      </c>
      <c r="D8468" t="s">
        <v>36</v>
      </c>
      <c r="E8468" t="s">
        <v>20</v>
      </c>
      <c r="F8468" t="b">
        <v>0</v>
      </c>
      <c r="G8468" t="s">
        <v>171</v>
      </c>
      <c r="H8468" s="1">
        <v>45835.827118055553</v>
      </c>
      <c r="I8468" t="b">
        <v>0</v>
      </c>
      <c r="J8468" t="b">
        <v>0</v>
      </c>
      <c r="K8468" t="s">
        <v>31</v>
      </c>
      <c r="L8468" t="s">
        <v>22</v>
      </c>
      <c r="M8468">
        <v>127500</v>
      </c>
      <c r="O8468" t="s">
        <v>166</v>
      </c>
      <c r="P8468" t="s">
        <v>11490</v>
      </c>
    </row>
    <row r="8469" spans="1:16" x14ac:dyDescent="0.35">
      <c r="A8469" t="s">
        <v>6907</v>
      </c>
      <c r="B8469" t="s">
        <v>11491</v>
      </c>
      <c r="C8469" t="s">
        <v>11492</v>
      </c>
      <c r="D8469" t="s">
        <v>29</v>
      </c>
      <c r="E8469" t="s">
        <v>20</v>
      </c>
      <c r="F8469" t="b">
        <v>0</v>
      </c>
      <c r="G8469" t="s">
        <v>52</v>
      </c>
      <c r="H8469" s="1">
        <v>45835.834872685176</v>
      </c>
      <c r="I8469" t="b">
        <v>0</v>
      </c>
      <c r="J8469" t="b">
        <v>1</v>
      </c>
      <c r="K8469" t="s">
        <v>31</v>
      </c>
      <c r="L8469" t="s">
        <v>22</v>
      </c>
      <c r="M8469">
        <v>82750</v>
      </c>
      <c r="O8469" t="s">
        <v>11487</v>
      </c>
      <c r="P8469" t="s">
        <v>11488</v>
      </c>
    </row>
    <row r="8470" spans="1:16" x14ac:dyDescent="0.35">
      <c r="A8470" t="s">
        <v>6907</v>
      </c>
      <c r="B8470" t="s">
        <v>11493</v>
      </c>
      <c r="C8470" t="s">
        <v>31</v>
      </c>
      <c r="D8470" t="s">
        <v>36</v>
      </c>
      <c r="E8470" t="s">
        <v>20</v>
      </c>
      <c r="F8470" t="b">
        <v>0</v>
      </c>
      <c r="G8470" t="s">
        <v>52</v>
      </c>
      <c r="H8470" s="1">
        <v>45835.835034722222</v>
      </c>
      <c r="I8470" t="b">
        <v>0</v>
      </c>
      <c r="J8470" t="b">
        <v>1</v>
      </c>
      <c r="K8470" t="s">
        <v>31</v>
      </c>
      <c r="L8470" t="s">
        <v>22</v>
      </c>
      <c r="M8470">
        <v>154000</v>
      </c>
      <c r="O8470" t="s">
        <v>518</v>
      </c>
      <c r="P8470" t="s">
        <v>10756</v>
      </c>
    </row>
    <row r="8471" spans="1:16" x14ac:dyDescent="0.35">
      <c r="A8471" t="s">
        <v>6907</v>
      </c>
      <c r="B8471" t="s">
        <v>11494</v>
      </c>
      <c r="C8471" t="s">
        <v>18</v>
      </c>
      <c r="D8471" t="s">
        <v>110</v>
      </c>
      <c r="E8471" t="s">
        <v>20</v>
      </c>
      <c r="F8471" t="b">
        <v>1</v>
      </c>
      <c r="G8471" t="s">
        <v>47</v>
      </c>
      <c r="H8471" s="1">
        <v>45835.835289351853</v>
      </c>
      <c r="I8471" t="b">
        <v>0</v>
      </c>
      <c r="J8471" t="b">
        <v>1</v>
      </c>
      <c r="K8471" t="s">
        <v>31</v>
      </c>
      <c r="L8471" t="s">
        <v>22</v>
      </c>
      <c r="M8471">
        <v>130000</v>
      </c>
      <c r="O8471" t="s">
        <v>11495</v>
      </c>
      <c r="P8471" t="s">
        <v>11496</v>
      </c>
    </row>
    <row r="8472" spans="1:16" x14ac:dyDescent="0.35">
      <c r="A8472" t="s">
        <v>6907</v>
      </c>
      <c r="B8472" t="s">
        <v>11497</v>
      </c>
      <c r="C8472" t="s">
        <v>637</v>
      </c>
      <c r="D8472" t="s">
        <v>269</v>
      </c>
      <c r="E8472" t="s">
        <v>91</v>
      </c>
      <c r="F8472" t="b">
        <v>0</v>
      </c>
      <c r="G8472" t="s">
        <v>52</v>
      </c>
      <c r="H8472" s="1">
        <v>45835.876435185193</v>
      </c>
      <c r="I8472" t="b">
        <v>1</v>
      </c>
      <c r="J8472" t="b">
        <v>0</v>
      </c>
      <c r="K8472" t="s">
        <v>31</v>
      </c>
      <c r="L8472" t="s">
        <v>32</v>
      </c>
      <c r="N8472">
        <v>51.5</v>
      </c>
      <c r="O8472" t="s">
        <v>11498</v>
      </c>
      <c r="P8472" t="s">
        <v>11499</v>
      </c>
    </row>
    <row r="8473" spans="1:16" x14ac:dyDescent="0.35">
      <c r="A8473" t="s">
        <v>6907</v>
      </c>
      <c r="B8473" t="s">
        <v>11500</v>
      </c>
      <c r="C8473" t="s">
        <v>703</v>
      </c>
      <c r="D8473" t="s">
        <v>269</v>
      </c>
      <c r="E8473" t="s">
        <v>91</v>
      </c>
      <c r="F8473" t="b">
        <v>0</v>
      </c>
      <c r="G8473" t="s">
        <v>43</v>
      </c>
      <c r="H8473" s="1">
        <v>45835.919027777767</v>
      </c>
      <c r="I8473" t="b">
        <v>1</v>
      </c>
      <c r="J8473" t="b">
        <v>0</v>
      </c>
      <c r="K8473" t="s">
        <v>31</v>
      </c>
      <c r="L8473" t="s">
        <v>32</v>
      </c>
      <c r="N8473">
        <v>55</v>
      </c>
      <c r="O8473" t="s">
        <v>11501</v>
      </c>
      <c r="P8473" t="s">
        <v>11502</v>
      </c>
    </row>
    <row r="8474" spans="1:16" x14ac:dyDescent="0.35">
      <c r="A8474" t="s">
        <v>6907</v>
      </c>
      <c r="B8474" t="s">
        <v>11503</v>
      </c>
      <c r="C8474" t="s">
        <v>628</v>
      </c>
      <c r="D8474" t="s">
        <v>36</v>
      </c>
      <c r="E8474" t="s">
        <v>20</v>
      </c>
      <c r="F8474" t="b">
        <v>0</v>
      </c>
      <c r="G8474" t="s">
        <v>52</v>
      </c>
      <c r="H8474" s="1">
        <v>45835.960057870368</v>
      </c>
      <c r="I8474" t="b">
        <v>0</v>
      </c>
      <c r="J8474" t="b">
        <v>1</v>
      </c>
      <c r="K8474" t="s">
        <v>31</v>
      </c>
      <c r="L8474" t="s">
        <v>22</v>
      </c>
      <c r="M8474">
        <v>208500</v>
      </c>
      <c r="O8474" t="s">
        <v>1048</v>
      </c>
      <c r="P8474" t="s">
        <v>7555</v>
      </c>
    </row>
    <row r="8475" spans="1:16" x14ac:dyDescent="0.35">
      <c r="A8475" t="s">
        <v>6907</v>
      </c>
      <c r="B8475" t="s">
        <v>10465</v>
      </c>
      <c r="C8475" t="s">
        <v>10466</v>
      </c>
      <c r="D8475" t="s">
        <v>17445</v>
      </c>
      <c r="E8475" t="s">
        <v>20</v>
      </c>
      <c r="F8475" t="b">
        <v>0</v>
      </c>
      <c r="G8475" t="s">
        <v>171</v>
      </c>
      <c r="H8475" s="1">
        <v>45835.993645833332</v>
      </c>
      <c r="I8475" t="b">
        <v>0</v>
      </c>
      <c r="J8475" t="b">
        <v>1</v>
      </c>
      <c r="K8475" t="s">
        <v>31</v>
      </c>
      <c r="L8475" t="s">
        <v>22</v>
      </c>
      <c r="M8475">
        <v>115000</v>
      </c>
      <c r="O8475" t="s">
        <v>10467</v>
      </c>
      <c r="P8475" t="s">
        <v>10468</v>
      </c>
    </row>
    <row r="8476" spans="1:16" x14ac:dyDescent="0.35">
      <c r="A8476" t="s">
        <v>6907</v>
      </c>
      <c r="B8476" t="s">
        <v>7760</v>
      </c>
      <c r="C8476" t="s">
        <v>6472</v>
      </c>
      <c r="D8476" t="s">
        <v>17445</v>
      </c>
      <c r="E8476" t="s">
        <v>20</v>
      </c>
      <c r="F8476" t="b">
        <v>0</v>
      </c>
      <c r="G8476" t="s">
        <v>52</v>
      </c>
      <c r="H8476" s="1">
        <v>45836.001516203702</v>
      </c>
      <c r="I8476" t="b">
        <v>0</v>
      </c>
      <c r="J8476" t="b">
        <v>0</v>
      </c>
      <c r="K8476" t="s">
        <v>31</v>
      </c>
      <c r="L8476" t="s">
        <v>22</v>
      </c>
      <c r="M8476">
        <v>125000</v>
      </c>
      <c r="O8476" t="s">
        <v>10444</v>
      </c>
      <c r="P8476" t="s">
        <v>10445</v>
      </c>
    </row>
    <row r="8477" spans="1:16" x14ac:dyDescent="0.35">
      <c r="A8477" t="s">
        <v>6907</v>
      </c>
      <c r="B8477" t="s">
        <v>6907</v>
      </c>
      <c r="C8477" t="s">
        <v>8653</v>
      </c>
      <c r="D8477" t="s">
        <v>36</v>
      </c>
      <c r="E8477" t="s">
        <v>20</v>
      </c>
      <c r="F8477" t="b">
        <v>0</v>
      </c>
      <c r="G8477" t="s">
        <v>52</v>
      </c>
      <c r="H8477" s="1">
        <v>45836.001620370371</v>
      </c>
      <c r="I8477" t="b">
        <v>0</v>
      </c>
      <c r="J8477" t="b">
        <v>1</v>
      </c>
      <c r="K8477" t="s">
        <v>31</v>
      </c>
      <c r="L8477" t="s">
        <v>22</v>
      </c>
      <c r="M8477">
        <v>90000</v>
      </c>
      <c r="O8477" t="s">
        <v>194</v>
      </c>
      <c r="P8477" t="s">
        <v>8654</v>
      </c>
    </row>
    <row r="8478" spans="1:16" x14ac:dyDescent="0.35">
      <c r="A8478" t="s">
        <v>6907</v>
      </c>
      <c r="B8478" t="s">
        <v>11504</v>
      </c>
      <c r="C8478" t="s">
        <v>56</v>
      </c>
      <c r="D8478" t="s">
        <v>110</v>
      </c>
      <c r="E8478" t="s">
        <v>20</v>
      </c>
      <c r="F8478" t="b">
        <v>0</v>
      </c>
      <c r="G8478" t="s">
        <v>47</v>
      </c>
      <c r="H8478" s="1">
        <v>45836.001979166656</v>
      </c>
      <c r="I8478" t="b">
        <v>1</v>
      </c>
      <c r="J8478" t="b">
        <v>0</v>
      </c>
      <c r="K8478" t="s">
        <v>31</v>
      </c>
      <c r="L8478" t="s">
        <v>22</v>
      </c>
      <c r="M8478">
        <v>142500</v>
      </c>
      <c r="O8478" t="s">
        <v>9151</v>
      </c>
      <c r="P8478" t="s">
        <v>1284</v>
      </c>
    </row>
    <row r="8479" spans="1:16" x14ac:dyDescent="0.35">
      <c r="A8479" t="s">
        <v>6907</v>
      </c>
      <c r="B8479" t="s">
        <v>11505</v>
      </c>
      <c r="C8479" t="s">
        <v>7114</v>
      </c>
      <c r="D8479" t="s">
        <v>17564</v>
      </c>
      <c r="E8479" t="s">
        <v>20</v>
      </c>
      <c r="F8479" t="b">
        <v>0</v>
      </c>
      <c r="G8479" t="s">
        <v>47</v>
      </c>
      <c r="H8479" s="1">
        <v>45836.001979166656</v>
      </c>
      <c r="I8479" t="b">
        <v>1</v>
      </c>
      <c r="J8479" t="b">
        <v>1</v>
      </c>
      <c r="K8479" t="s">
        <v>31</v>
      </c>
      <c r="L8479" t="s">
        <v>22</v>
      </c>
      <c r="M8479">
        <v>150000</v>
      </c>
      <c r="O8479" t="s">
        <v>11506</v>
      </c>
      <c r="P8479" t="s">
        <v>11507</v>
      </c>
    </row>
    <row r="8480" spans="1:16" x14ac:dyDescent="0.35">
      <c r="A8480" t="s">
        <v>6907</v>
      </c>
      <c r="B8480" t="s">
        <v>8616</v>
      </c>
      <c r="C8480" t="s">
        <v>563</v>
      </c>
      <c r="D8480" t="s">
        <v>36</v>
      </c>
      <c r="E8480" t="s">
        <v>20</v>
      </c>
      <c r="F8480" t="b">
        <v>0</v>
      </c>
      <c r="G8480" t="s">
        <v>43</v>
      </c>
      <c r="H8480" s="1">
        <v>45836.002557870372</v>
      </c>
      <c r="I8480" t="b">
        <v>0</v>
      </c>
      <c r="J8480" t="b">
        <v>1</v>
      </c>
      <c r="K8480" t="s">
        <v>31</v>
      </c>
      <c r="L8480" t="s">
        <v>22</v>
      </c>
      <c r="M8480">
        <v>122900</v>
      </c>
      <c r="O8480" t="s">
        <v>209</v>
      </c>
      <c r="P8480" t="s">
        <v>8617</v>
      </c>
    </row>
    <row r="8481" spans="1:16" x14ac:dyDescent="0.35">
      <c r="A8481" t="s">
        <v>6907</v>
      </c>
      <c r="B8481" t="s">
        <v>11508</v>
      </c>
      <c r="C8481" t="s">
        <v>56</v>
      </c>
      <c r="D8481" t="s">
        <v>36</v>
      </c>
      <c r="E8481" t="s">
        <v>20</v>
      </c>
      <c r="F8481" t="b">
        <v>0</v>
      </c>
      <c r="G8481" t="s">
        <v>47</v>
      </c>
      <c r="H8481" s="1">
        <v>45836.043981481482</v>
      </c>
      <c r="I8481" t="b">
        <v>0</v>
      </c>
      <c r="J8481" t="b">
        <v>1</v>
      </c>
      <c r="K8481" t="s">
        <v>31</v>
      </c>
      <c r="L8481" t="s">
        <v>22</v>
      </c>
      <c r="M8481">
        <v>136102.09375</v>
      </c>
      <c r="O8481" t="s">
        <v>802</v>
      </c>
      <c r="P8481" t="s">
        <v>11509</v>
      </c>
    </row>
    <row r="8482" spans="1:16" x14ac:dyDescent="0.35">
      <c r="A8482" t="s">
        <v>6907</v>
      </c>
      <c r="B8482" t="s">
        <v>11510</v>
      </c>
      <c r="C8482" t="s">
        <v>154</v>
      </c>
      <c r="D8482" t="s">
        <v>36</v>
      </c>
      <c r="E8482" t="s">
        <v>20</v>
      </c>
      <c r="F8482" t="b">
        <v>0</v>
      </c>
      <c r="G8482" t="s">
        <v>52</v>
      </c>
      <c r="H8482" s="1">
        <v>45836.250868055547</v>
      </c>
      <c r="I8482" t="b">
        <v>0</v>
      </c>
      <c r="J8482" t="b">
        <v>1</v>
      </c>
      <c r="K8482" t="s">
        <v>31</v>
      </c>
      <c r="L8482" t="s">
        <v>22</v>
      </c>
      <c r="M8482">
        <v>195000</v>
      </c>
      <c r="O8482" t="s">
        <v>194</v>
      </c>
      <c r="P8482" t="s">
        <v>11511</v>
      </c>
    </row>
    <row r="8483" spans="1:16" x14ac:dyDescent="0.35">
      <c r="A8483" t="s">
        <v>6907</v>
      </c>
      <c r="B8483" t="s">
        <v>11512</v>
      </c>
      <c r="C8483" t="s">
        <v>31</v>
      </c>
      <c r="D8483" t="s">
        <v>249</v>
      </c>
      <c r="E8483" t="s">
        <v>20</v>
      </c>
      <c r="F8483" t="b">
        <v>0</v>
      </c>
      <c r="G8483" t="s">
        <v>52</v>
      </c>
      <c r="H8483" s="1">
        <v>45836.251377314817</v>
      </c>
      <c r="I8483" t="b">
        <v>0</v>
      </c>
      <c r="J8483" t="b">
        <v>1</v>
      </c>
      <c r="K8483" t="s">
        <v>31</v>
      </c>
      <c r="L8483" t="s">
        <v>22</v>
      </c>
      <c r="M8483">
        <v>229500</v>
      </c>
      <c r="O8483" t="s">
        <v>11513</v>
      </c>
      <c r="P8483" t="s">
        <v>11514</v>
      </c>
    </row>
    <row r="8484" spans="1:16" x14ac:dyDescent="0.35">
      <c r="A8484" t="s">
        <v>6907</v>
      </c>
      <c r="B8484" t="s">
        <v>6907</v>
      </c>
      <c r="C8484" t="s">
        <v>11515</v>
      </c>
      <c r="D8484" t="s">
        <v>36</v>
      </c>
      <c r="E8484" t="s">
        <v>20</v>
      </c>
      <c r="F8484" t="b">
        <v>0</v>
      </c>
      <c r="G8484" t="s">
        <v>68</v>
      </c>
      <c r="H8484" s="1">
        <v>45836.292303240742</v>
      </c>
      <c r="I8484" t="b">
        <v>0</v>
      </c>
      <c r="J8484" t="b">
        <v>1</v>
      </c>
      <c r="K8484" t="s">
        <v>31</v>
      </c>
      <c r="L8484" t="s">
        <v>22</v>
      </c>
      <c r="M8484">
        <v>104823.5</v>
      </c>
      <c r="O8484" t="s">
        <v>11516</v>
      </c>
      <c r="P8484" t="s">
        <v>11517</v>
      </c>
    </row>
    <row r="8485" spans="1:16" x14ac:dyDescent="0.35">
      <c r="A8485" t="s">
        <v>6907</v>
      </c>
      <c r="B8485" t="s">
        <v>11518</v>
      </c>
      <c r="C8485" t="s">
        <v>11519</v>
      </c>
      <c r="D8485" t="s">
        <v>19</v>
      </c>
      <c r="E8485" t="s">
        <v>20</v>
      </c>
      <c r="F8485" t="b">
        <v>0</v>
      </c>
      <c r="G8485" t="s">
        <v>386</v>
      </c>
      <c r="H8485" s="1">
        <v>45836.299166666657</v>
      </c>
      <c r="I8485" t="b">
        <v>0</v>
      </c>
      <c r="J8485" t="b">
        <v>0</v>
      </c>
      <c r="K8485" t="s">
        <v>266</v>
      </c>
      <c r="L8485" t="s">
        <v>22</v>
      </c>
      <c r="M8485">
        <v>121900</v>
      </c>
      <c r="O8485" t="s">
        <v>10779</v>
      </c>
      <c r="P8485" t="s">
        <v>11520</v>
      </c>
    </row>
    <row r="8486" spans="1:16" x14ac:dyDescent="0.35">
      <c r="A8486" t="s">
        <v>6907</v>
      </c>
      <c r="B8486" t="s">
        <v>8665</v>
      </c>
      <c r="C8486" t="s">
        <v>1443</v>
      </c>
      <c r="D8486" t="s">
        <v>36</v>
      </c>
      <c r="E8486" t="s">
        <v>20</v>
      </c>
      <c r="F8486" t="b">
        <v>0</v>
      </c>
      <c r="G8486" t="s">
        <v>52</v>
      </c>
      <c r="H8486" s="1">
        <v>45836.418240740742</v>
      </c>
      <c r="I8486" t="b">
        <v>0</v>
      </c>
      <c r="J8486" t="b">
        <v>1</v>
      </c>
      <c r="K8486" t="s">
        <v>31</v>
      </c>
      <c r="L8486" t="s">
        <v>22</v>
      </c>
      <c r="M8486">
        <v>180000</v>
      </c>
      <c r="O8486" t="s">
        <v>8666</v>
      </c>
      <c r="P8486" t="s">
        <v>8667</v>
      </c>
    </row>
    <row r="8487" spans="1:16" x14ac:dyDescent="0.35">
      <c r="A8487" t="s">
        <v>6907</v>
      </c>
      <c r="B8487" t="s">
        <v>7292</v>
      </c>
      <c r="C8487" t="s">
        <v>9834</v>
      </c>
      <c r="D8487" t="s">
        <v>29</v>
      </c>
      <c r="E8487" t="s">
        <v>296</v>
      </c>
      <c r="F8487" t="b">
        <v>0</v>
      </c>
      <c r="G8487" t="s">
        <v>171</v>
      </c>
      <c r="H8487" s="1">
        <v>45836.419733796298</v>
      </c>
      <c r="I8487" t="b">
        <v>0</v>
      </c>
      <c r="J8487" t="b">
        <v>1</v>
      </c>
      <c r="K8487" t="s">
        <v>31</v>
      </c>
      <c r="L8487" t="s">
        <v>22</v>
      </c>
      <c r="M8487">
        <v>195000</v>
      </c>
      <c r="O8487" t="s">
        <v>1225</v>
      </c>
      <c r="P8487" t="s">
        <v>8271</v>
      </c>
    </row>
    <row r="8488" spans="1:16" x14ac:dyDescent="0.35">
      <c r="A8488" t="s">
        <v>6907</v>
      </c>
      <c r="B8488" t="s">
        <v>9122</v>
      </c>
      <c r="C8488" t="s">
        <v>4008</v>
      </c>
      <c r="D8488" t="s">
        <v>36</v>
      </c>
      <c r="E8488" t="s">
        <v>91</v>
      </c>
      <c r="F8488" t="b">
        <v>0</v>
      </c>
      <c r="G8488" t="s">
        <v>52</v>
      </c>
      <c r="H8488" s="1">
        <v>45836.501307870371</v>
      </c>
      <c r="I8488" t="b">
        <v>0</v>
      </c>
      <c r="J8488" t="b">
        <v>1</v>
      </c>
      <c r="K8488" t="s">
        <v>31</v>
      </c>
      <c r="L8488" t="s">
        <v>32</v>
      </c>
      <c r="N8488">
        <v>86</v>
      </c>
      <c r="O8488" t="s">
        <v>209</v>
      </c>
      <c r="P8488" t="s">
        <v>11521</v>
      </c>
    </row>
    <row r="8489" spans="1:16" x14ac:dyDescent="0.35">
      <c r="A8489" t="s">
        <v>6907</v>
      </c>
      <c r="B8489" t="s">
        <v>7053</v>
      </c>
      <c r="C8489" t="s">
        <v>5746</v>
      </c>
      <c r="D8489" t="s">
        <v>269</v>
      </c>
      <c r="E8489" t="s">
        <v>20</v>
      </c>
      <c r="F8489" t="b">
        <v>0</v>
      </c>
      <c r="G8489" t="s">
        <v>52</v>
      </c>
      <c r="H8489" s="1">
        <v>45836.501493055563</v>
      </c>
      <c r="I8489" t="b">
        <v>0</v>
      </c>
      <c r="J8489" t="b">
        <v>0</v>
      </c>
      <c r="K8489" t="s">
        <v>31</v>
      </c>
      <c r="L8489" t="s">
        <v>22</v>
      </c>
      <c r="M8489">
        <v>155000</v>
      </c>
      <c r="O8489" t="s">
        <v>11273</v>
      </c>
      <c r="P8489" t="s">
        <v>11274</v>
      </c>
    </row>
    <row r="8490" spans="1:16" x14ac:dyDescent="0.35">
      <c r="A8490" t="s">
        <v>6907</v>
      </c>
      <c r="B8490" t="s">
        <v>6907</v>
      </c>
      <c r="C8490" t="s">
        <v>3419</v>
      </c>
      <c r="D8490" t="s">
        <v>36</v>
      </c>
      <c r="E8490" t="s">
        <v>20</v>
      </c>
      <c r="F8490" t="b">
        <v>0</v>
      </c>
      <c r="G8490" t="s">
        <v>52</v>
      </c>
      <c r="H8490" s="1">
        <v>45836.501493055563</v>
      </c>
      <c r="I8490" t="b">
        <v>0</v>
      </c>
      <c r="J8490" t="b">
        <v>0</v>
      </c>
      <c r="K8490" t="s">
        <v>31</v>
      </c>
      <c r="L8490" t="s">
        <v>32</v>
      </c>
      <c r="N8490">
        <v>72.300003051757813</v>
      </c>
      <c r="O8490" t="s">
        <v>209</v>
      </c>
      <c r="P8490" t="s">
        <v>11522</v>
      </c>
    </row>
    <row r="8491" spans="1:16" x14ac:dyDescent="0.35">
      <c r="A8491" t="s">
        <v>6907</v>
      </c>
      <c r="B8491" t="s">
        <v>11523</v>
      </c>
      <c r="C8491" t="s">
        <v>31</v>
      </c>
      <c r="D8491" t="s">
        <v>249</v>
      </c>
      <c r="E8491" t="s">
        <v>20</v>
      </c>
      <c r="F8491" t="b">
        <v>0</v>
      </c>
      <c r="G8491" t="s">
        <v>47</v>
      </c>
      <c r="H8491" s="1">
        <v>45836.50172453704</v>
      </c>
      <c r="I8491" t="b">
        <v>0</v>
      </c>
      <c r="J8491" t="b">
        <v>1</v>
      </c>
      <c r="K8491" t="s">
        <v>31</v>
      </c>
      <c r="L8491" t="s">
        <v>22</v>
      </c>
      <c r="M8491">
        <v>108200</v>
      </c>
      <c r="O8491" t="s">
        <v>306</v>
      </c>
      <c r="P8491" t="s">
        <v>11524</v>
      </c>
    </row>
    <row r="8492" spans="1:16" x14ac:dyDescent="0.35">
      <c r="A8492" t="s">
        <v>6907</v>
      </c>
      <c r="B8492" t="s">
        <v>6907</v>
      </c>
      <c r="C8492" t="s">
        <v>11525</v>
      </c>
      <c r="D8492" t="s">
        <v>29</v>
      </c>
      <c r="E8492" t="s">
        <v>20</v>
      </c>
      <c r="F8492" t="b">
        <v>0</v>
      </c>
      <c r="G8492" t="s">
        <v>52</v>
      </c>
      <c r="H8492" s="1">
        <v>45836.543078703697</v>
      </c>
      <c r="I8492" t="b">
        <v>0</v>
      </c>
      <c r="J8492" t="b">
        <v>1</v>
      </c>
      <c r="K8492" t="s">
        <v>31</v>
      </c>
      <c r="L8492" t="s">
        <v>22</v>
      </c>
      <c r="M8492">
        <v>104823.5</v>
      </c>
      <c r="O8492" t="s">
        <v>11526</v>
      </c>
      <c r="P8492" t="s">
        <v>11517</v>
      </c>
    </row>
    <row r="8493" spans="1:16" x14ac:dyDescent="0.35">
      <c r="A8493" t="s">
        <v>6907</v>
      </c>
      <c r="B8493" t="s">
        <v>7734</v>
      </c>
      <c r="C8493" t="s">
        <v>9198</v>
      </c>
      <c r="D8493" t="s">
        <v>110</v>
      </c>
      <c r="E8493" t="s">
        <v>20</v>
      </c>
      <c r="F8493" t="b">
        <v>0</v>
      </c>
      <c r="G8493" t="s">
        <v>52</v>
      </c>
      <c r="H8493" s="1">
        <v>45836.584768518522</v>
      </c>
      <c r="I8493" t="b">
        <v>0</v>
      </c>
      <c r="J8493" t="b">
        <v>1</v>
      </c>
      <c r="K8493" t="s">
        <v>31</v>
      </c>
      <c r="L8493" t="s">
        <v>22</v>
      </c>
      <c r="M8493">
        <v>175648</v>
      </c>
      <c r="O8493" t="s">
        <v>11380</v>
      </c>
      <c r="P8493" t="s">
        <v>11527</v>
      </c>
    </row>
    <row r="8494" spans="1:16" x14ac:dyDescent="0.35">
      <c r="A8494" t="s">
        <v>6907</v>
      </c>
      <c r="B8494" t="s">
        <v>7415</v>
      </c>
      <c r="C8494" t="s">
        <v>11528</v>
      </c>
      <c r="D8494" t="s">
        <v>573</v>
      </c>
      <c r="E8494" t="s">
        <v>20</v>
      </c>
      <c r="F8494" t="b">
        <v>0</v>
      </c>
      <c r="G8494" t="s">
        <v>52</v>
      </c>
      <c r="H8494" s="1">
        <v>45836.709965277783</v>
      </c>
      <c r="I8494" t="b">
        <v>0</v>
      </c>
      <c r="J8494" t="b">
        <v>1</v>
      </c>
      <c r="K8494" t="s">
        <v>31</v>
      </c>
      <c r="L8494" t="s">
        <v>32</v>
      </c>
      <c r="N8494">
        <v>42.020000457763672</v>
      </c>
      <c r="O8494" t="s">
        <v>2671</v>
      </c>
      <c r="P8494" t="s">
        <v>9465</v>
      </c>
    </row>
    <row r="8495" spans="1:16" x14ac:dyDescent="0.35">
      <c r="A8495" t="s">
        <v>6907</v>
      </c>
      <c r="B8495" t="s">
        <v>9295</v>
      </c>
      <c r="C8495" t="s">
        <v>11529</v>
      </c>
      <c r="D8495" t="s">
        <v>573</v>
      </c>
      <c r="E8495" t="s">
        <v>20</v>
      </c>
      <c r="F8495" t="b">
        <v>0</v>
      </c>
      <c r="G8495" t="s">
        <v>52</v>
      </c>
      <c r="H8495" s="1">
        <v>45836.709988425922</v>
      </c>
      <c r="I8495" t="b">
        <v>0</v>
      </c>
      <c r="J8495" t="b">
        <v>1</v>
      </c>
      <c r="K8495" t="s">
        <v>31</v>
      </c>
      <c r="L8495" t="s">
        <v>32</v>
      </c>
      <c r="N8495">
        <v>42.020000457763672</v>
      </c>
      <c r="O8495" t="s">
        <v>2671</v>
      </c>
      <c r="P8495" t="s">
        <v>9465</v>
      </c>
    </row>
    <row r="8496" spans="1:16" x14ac:dyDescent="0.35">
      <c r="A8496" t="s">
        <v>6907</v>
      </c>
      <c r="B8496" t="s">
        <v>11530</v>
      </c>
      <c r="C8496" t="s">
        <v>11531</v>
      </c>
      <c r="D8496" t="s">
        <v>573</v>
      </c>
      <c r="E8496" t="s">
        <v>20</v>
      </c>
      <c r="F8496" t="b">
        <v>0</v>
      </c>
      <c r="G8496" t="s">
        <v>52</v>
      </c>
      <c r="H8496" s="1">
        <v>45836.709988425922</v>
      </c>
      <c r="I8496" t="b">
        <v>0</v>
      </c>
      <c r="J8496" t="b">
        <v>1</v>
      </c>
      <c r="K8496" t="s">
        <v>31</v>
      </c>
      <c r="L8496" t="s">
        <v>32</v>
      </c>
      <c r="N8496">
        <v>42.020000457763672</v>
      </c>
      <c r="O8496" t="s">
        <v>2671</v>
      </c>
      <c r="P8496" t="s">
        <v>9465</v>
      </c>
    </row>
    <row r="8497" spans="1:16" x14ac:dyDescent="0.35">
      <c r="A8497" t="s">
        <v>6907</v>
      </c>
      <c r="B8497" t="s">
        <v>11532</v>
      </c>
      <c r="C8497" t="s">
        <v>56</v>
      </c>
      <c r="D8497" t="s">
        <v>36</v>
      </c>
      <c r="E8497" t="s">
        <v>20</v>
      </c>
      <c r="F8497" t="b">
        <v>0</v>
      </c>
      <c r="G8497" t="s">
        <v>52</v>
      </c>
      <c r="H8497" s="1">
        <v>45836.79315972222</v>
      </c>
      <c r="I8497" t="b">
        <v>0</v>
      </c>
      <c r="J8497" t="b">
        <v>1</v>
      </c>
      <c r="K8497" t="s">
        <v>31</v>
      </c>
      <c r="L8497" t="s">
        <v>22</v>
      </c>
      <c r="M8497">
        <v>207000</v>
      </c>
      <c r="O8497" t="s">
        <v>1429</v>
      </c>
      <c r="P8497" t="s">
        <v>11533</v>
      </c>
    </row>
    <row r="8498" spans="1:16" x14ac:dyDescent="0.35">
      <c r="A8498" t="s">
        <v>6907</v>
      </c>
      <c r="B8498" t="s">
        <v>7826</v>
      </c>
      <c r="C8498" t="s">
        <v>2224</v>
      </c>
      <c r="D8498" t="s">
        <v>36</v>
      </c>
      <c r="E8498" t="s">
        <v>20</v>
      </c>
      <c r="F8498" t="b">
        <v>0</v>
      </c>
      <c r="G8498" t="s">
        <v>52</v>
      </c>
      <c r="H8498" s="1">
        <v>45836.959745370368</v>
      </c>
      <c r="I8498" t="b">
        <v>0</v>
      </c>
      <c r="J8498" t="b">
        <v>1</v>
      </c>
      <c r="K8498" t="s">
        <v>31</v>
      </c>
      <c r="L8498" t="s">
        <v>22</v>
      </c>
      <c r="M8498">
        <v>125000</v>
      </c>
      <c r="O8498" t="s">
        <v>1494</v>
      </c>
      <c r="P8498" t="s">
        <v>11534</v>
      </c>
    </row>
    <row r="8499" spans="1:16" x14ac:dyDescent="0.35">
      <c r="A8499" t="s">
        <v>6907</v>
      </c>
      <c r="B8499" t="s">
        <v>11448</v>
      </c>
      <c r="C8499" t="s">
        <v>3788</v>
      </c>
      <c r="D8499" t="s">
        <v>974</v>
      </c>
      <c r="E8499" t="s">
        <v>20</v>
      </c>
      <c r="F8499" t="b">
        <v>0</v>
      </c>
      <c r="G8499" t="s">
        <v>52</v>
      </c>
      <c r="H8499" s="1">
        <v>45837.001377314817</v>
      </c>
      <c r="I8499" t="b">
        <v>1</v>
      </c>
      <c r="J8499" t="b">
        <v>1</v>
      </c>
      <c r="K8499" t="s">
        <v>31</v>
      </c>
      <c r="L8499" t="s">
        <v>22</v>
      </c>
      <c r="M8499">
        <v>127952</v>
      </c>
      <c r="O8499" t="s">
        <v>53</v>
      </c>
      <c r="P8499" t="s">
        <v>11449</v>
      </c>
    </row>
    <row r="8500" spans="1:16" x14ac:dyDescent="0.35">
      <c r="A8500" t="s">
        <v>6907</v>
      </c>
      <c r="B8500" t="s">
        <v>11535</v>
      </c>
      <c r="C8500" t="s">
        <v>7114</v>
      </c>
      <c r="D8500" t="s">
        <v>974</v>
      </c>
      <c r="E8500" t="s">
        <v>20</v>
      </c>
      <c r="F8500" t="b">
        <v>0</v>
      </c>
      <c r="G8500" t="s">
        <v>43</v>
      </c>
      <c r="H8500" s="1">
        <v>45837.002025462964</v>
      </c>
      <c r="I8500" t="b">
        <v>0</v>
      </c>
      <c r="J8500" t="b">
        <v>0</v>
      </c>
      <c r="K8500" t="s">
        <v>31</v>
      </c>
      <c r="L8500" t="s">
        <v>22</v>
      </c>
      <c r="M8500">
        <v>147637.5</v>
      </c>
      <c r="O8500" t="s">
        <v>3479</v>
      </c>
      <c r="P8500" t="s">
        <v>6917</v>
      </c>
    </row>
    <row r="8501" spans="1:16" x14ac:dyDescent="0.35">
      <c r="A8501" t="s">
        <v>6907</v>
      </c>
      <c r="B8501" t="s">
        <v>7826</v>
      </c>
      <c r="C8501" t="s">
        <v>154</v>
      </c>
      <c r="D8501" t="s">
        <v>36</v>
      </c>
      <c r="E8501" t="s">
        <v>20</v>
      </c>
      <c r="F8501" t="b">
        <v>0</v>
      </c>
      <c r="G8501" t="s">
        <v>52</v>
      </c>
      <c r="H8501" s="1">
        <v>45837.251805555563</v>
      </c>
      <c r="I8501" t="b">
        <v>0</v>
      </c>
      <c r="J8501" t="b">
        <v>1</v>
      </c>
      <c r="K8501" t="s">
        <v>31</v>
      </c>
      <c r="L8501" t="s">
        <v>22</v>
      </c>
      <c r="M8501">
        <v>127707.5</v>
      </c>
      <c r="O8501" t="s">
        <v>1494</v>
      </c>
      <c r="P8501" t="s">
        <v>7827</v>
      </c>
    </row>
    <row r="8502" spans="1:16" x14ac:dyDescent="0.35">
      <c r="A8502" t="s">
        <v>6907</v>
      </c>
      <c r="B8502" t="s">
        <v>7567</v>
      </c>
      <c r="C8502" t="s">
        <v>8173</v>
      </c>
      <c r="D8502" t="s">
        <v>17565</v>
      </c>
      <c r="E8502" t="s">
        <v>20</v>
      </c>
      <c r="F8502" t="b">
        <v>0</v>
      </c>
      <c r="G8502" t="s">
        <v>2217</v>
      </c>
      <c r="H8502" s="1">
        <v>45837.294432870367</v>
      </c>
      <c r="I8502" t="b">
        <v>1</v>
      </c>
      <c r="J8502" t="b">
        <v>0</v>
      </c>
      <c r="K8502" t="s">
        <v>2217</v>
      </c>
      <c r="L8502" t="s">
        <v>22</v>
      </c>
      <c r="M8502">
        <v>65000</v>
      </c>
      <c r="O8502" t="s">
        <v>8174</v>
      </c>
      <c r="P8502" t="s">
        <v>8175</v>
      </c>
    </row>
    <row r="8503" spans="1:16" x14ac:dyDescent="0.35">
      <c r="A8503" t="s">
        <v>6907</v>
      </c>
      <c r="B8503" t="s">
        <v>6907</v>
      </c>
      <c r="C8503" t="s">
        <v>11525</v>
      </c>
      <c r="D8503" t="s">
        <v>443</v>
      </c>
      <c r="E8503" t="s">
        <v>20</v>
      </c>
      <c r="F8503" t="b">
        <v>0</v>
      </c>
      <c r="G8503" t="s">
        <v>47</v>
      </c>
      <c r="H8503" s="1">
        <v>45837.335462962961</v>
      </c>
      <c r="I8503" t="b">
        <v>0</v>
      </c>
      <c r="J8503" t="b">
        <v>1</v>
      </c>
      <c r="K8503" t="s">
        <v>31</v>
      </c>
      <c r="L8503" t="s">
        <v>22</v>
      </c>
      <c r="M8503">
        <v>104823.5</v>
      </c>
      <c r="O8503" t="s">
        <v>11516</v>
      </c>
      <c r="P8503" t="s">
        <v>11517</v>
      </c>
    </row>
    <row r="8504" spans="1:16" x14ac:dyDescent="0.35">
      <c r="A8504" t="s">
        <v>6907</v>
      </c>
      <c r="B8504" t="s">
        <v>9393</v>
      </c>
      <c r="C8504" t="s">
        <v>3112</v>
      </c>
      <c r="D8504" t="s">
        <v>269</v>
      </c>
      <c r="E8504" t="s">
        <v>20</v>
      </c>
      <c r="F8504" t="b">
        <v>0</v>
      </c>
      <c r="G8504" t="s">
        <v>52</v>
      </c>
      <c r="H8504" s="1">
        <v>45837.375960648147</v>
      </c>
      <c r="I8504" t="b">
        <v>0</v>
      </c>
      <c r="J8504" t="b">
        <v>1</v>
      </c>
      <c r="K8504" t="s">
        <v>31</v>
      </c>
      <c r="L8504" t="s">
        <v>22</v>
      </c>
      <c r="M8504">
        <v>200905</v>
      </c>
      <c r="O8504" t="s">
        <v>9394</v>
      </c>
      <c r="P8504" t="s">
        <v>9395</v>
      </c>
    </row>
    <row r="8505" spans="1:16" x14ac:dyDescent="0.35">
      <c r="A8505" t="s">
        <v>6907</v>
      </c>
      <c r="B8505" t="s">
        <v>7073</v>
      </c>
      <c r="C8505" t="s">
        <v>7244</v>
      </c>
      <c r="D8505" t="s">
        <v>29</v>
      </c>
      <c r="E8505" t="s">
        <v>296</v>
      </c>
      <c r="F8505" t="b">
        <v>0</v>
      </c>
      <c r="G8505" t="s">
        <v>47</v>
      </c>
      <c r="H8505" s="1">
        <v>45837.418923611112</v>
      </c>
      <c r="I8505" t="b">
        <v>0</v>
      </c>
      <c r="J8505" t="b">
        <v>1</v>
      </c>
      <c r="K8505" t="s">
        <v>31</v>
      </c>
      <c r="L8505" t="s">
        <v>22</v>
      </c>
      <c r="M8505">
        <v>165000</v>
      </c>
      <c r="O8505" t="s">
        <v>1225</v>
      </c>
      <c r="P8505" t="s">
        <v>8065</v>
      </c>
    </row>
    <row r="8506" spans="1:16" x14ac:dyDescent="0.35">
      <c r="A8506" t="s">
        <v>6907</v>
      </c>
      <c r="B8506" t="s">
        <v>7025</v>
      </c>
      <c r="C8506" t="s">
        <v>491</v>
      </c>
      <c r="D8506" t="s">
        <v>3358</v>
      </c>
      <c r="E8506" t="s">
        <v>20</v>
      </c>
      <c r="F8506" t="b">
        <v>0</v>
      </c>
      <c r="G8506" t="s">
        <v>52</v>
      </c>
      <c r="H8506" s="1">
        <v>45837.585185185177</v>
      </c>
      <c r="I8506" t="b">
        <v>1</v>
      </c>
      <c r="J8506" t="b">
        <v>1</v>
      </c>
      <c r="K8506" t="s">
        <v>31</v>
      </c>
      <c r="L8506" t="s">
        <v>22</v>
      </c>
      <c r="M8506">
        <v>176938.65625</v>
      </c>
      <c r="O8506" t="s">
        <v>9839</v>
      </c>
      <c r="P8506" t="s">
        <v>9311</v>
      </c>
    </row>
    <row r="8507" spans="1:16" x14ac:dyDescent="0.35">
      <c r="A8507" t="s">
        <v>6907</v>
      </c>
      <c r="B8507" t="s">
        <v>7025</v>
      </c>
      <c r="C8507" t="s">
        <v>1851</v>
      </c>
      <c r="D8507" t="s">
        <v>3358</v>
      </c>
      <c r="E8507" t="s">
        <v>20</v>
      </c>
      <c r="F8507" t="b">
        <v>0</v>
      </c>
      <c r="G8507" t="s">
        <v>52</v>
      </c>
      <c r="H8507" s="1">
        <v>45837.58520833333</v>
      </c>
      <c r="I8507" t="b">
        <v>1</v>
      </c>
      <c r="J8507" t="b">
        <v>1</v>
      </c>
      <c r="K8507" t="s">
        <v>31</v>
      </c>
      <c r="L8507" t="s">
        <v>22</v>
      </c>
      <c r="M8507">
        <v>176938.65625</v>
      </c>
      <c r="O8507" t="s">
        <v>9839</v>
      </c>
      <c r="P8507" t="s">
        <v>9311</v>
      </c>
    </row>
    <row r="8508" spans="1:16" x14ac:dyDescent="0.35">
      <c r="A8508" t="s">
        <v>6907</v>
      </c>
      <c r="B8508" t="s">
        <v>7025</v>
      </c>
      <c r="C8508" t="s">
        <v>11536</v>
      </c>
      <c r="D8508" t="s">
        <v>3358</v>
      </c>
      <c r="E8508" t="s">
        <v>20</v>
      </c>
      <c r="F8508" t="b">
        <v>0</v>
      </c>
      <c r="G8508" t="s">
        <v>52</v>
      </c>
      <c r="H8508" s="1">
        <v>45837.585277777784</v>
      </c>
      <c r="I8508" t="b">
        <v>1</v>
      </c>
      <c r="J8508" t="b">
        <v>1</v>
      </c>
      <c r="K8508" t="s">
        <v>31</v>
      </c>
      <c r="L8508" t="s">
        <v>22</v>
      </c>
      <c r="M8508">
        <v>176938.65625</v>
      </c>
      <c r="O8508" t="s">
        <v>9839</v>
      </c>
      <c r="P8508" t="s">
        <v>9311</v>
      </c>
    </row>
    <row r="8509" spans="1:16" x14ac:dyDescent="0.35">
      <c r="A8509" t="s">
        <v>6907</v>
      </c>
      <c r="B8509" t="s">
        <v>7231</v>
      </c>
      <c r="C8509" t="s">
        <v>369</v>
      </c>
      <c r="D8509" t="s">
        <v>3358</v>
      </c>
      <c r="E8509" t="s">
        <v>20</v>
      </c>
      <c r="F8509" t="b">
        <v>0</v>
      </c>
      <c r="G8509" t="s">
        <v>43</v>
      </c>
      <c r="H8509" s="1">
        <v>45837.585844907408</v>
      </c>
      <c r="I8509" t="b">
        <v>0</v>
      </c>
      <c r="J8509" t="b">
        <v>1</v>
      </c>
      <c r="K8509" t="s">
        <v>31</v>
      </c>
      <c r="L8509" t="s">
        <v>22</v>
      </c>
      <c r="M8509">
        <v>95000</v>
      </c>
      <c r="O8509" t="s">
        <v>8546</v>
      </c>
    </row>
    <row r="8510" spans="1:16" x14ac:dyDescent="0.35">
      <c r="A8510" t="s">
        <v>6907</v>
      </c>
      <c r="B8510" t="s">
        <v>8796</v>
      </c>
      <c r="C8510" t="s">
        <v>695</v>
      </c>
      <c r="D8510" t="s">
        <v>573</v>
      </c>
      <c r="E8510" t="s">
        <v>20</v>
      </c>
      <c r="F8510" t="b">
        <v>0</v>
      </c>
      <c r="G8510" t="s">
        <v>52</v>
      </c>
      <c r="H8510" s="1">
        <v>45837.835370370369</v>
      </c>
      <c r="I8510" t="b">
        <v>0</v>
      </c>
      <c r="J8510" t="b">
        <v>1</v>
      </c>
      <c r="K8510" t="s">
        <v>31</v>
      </c>
      <c r="L8510" t="s">
        <v>32</v>
      </c>
      <c r="N8510">
        <v>47.010002136230469</v>
      </c>
      <c r="O8510" t="s">
        <v>4892</v>
      </c>
      <c r="P8510" t="s">
        <v>8797</v>
      </c>
    </row>
    <row r="8511" spans="1:16" x14ac:dyDescent="0.35">
      <c r="A8511" t="s">
        <v>6907</v>
      </c>
      <c r="B8511" t="s">
        <v>11537</v>
      </c>
      <c r="C8511" t="s">
        <v>973</v>
      </c>
      <c r="D8511" t="s">
        <v>110</v>
      </c>
      <c r="E8511" t="s">
        <v>20</v>
      </c>
      <c r="F8511" t="b">
        <v>0</v>
      </c>
      <c r="G8511" t="s">
        <v>47</v>
      </c>
      <c r="H8511" s="1">
        <v>45837.918877314813</v>
      </c>
      <c r="I8511" t="b">
        <v>0</v>
      </c>
      <c r="J8511" t="b">
        <v>1</v>
      </c>
      <c r="K8511" t="s">
        <v>31</v>
      </c>
      <c r="L8511" t="s">
        <v>22</v>
      </c>
      <c r="M8511">
        <v>158000</v>
      </c>
      <c r="O8511" t="s">
        <v>8649</v>
      </c>
      <c r="P8511" t="s">
        <v>11538</v>
      </c>
    </row>
    <row r="8512" spans="1:16" x14ac:dyDescent="0.35">
      <c r="A8512" t="s">
        <v>11539</v>
      </c>
      <c r="B8512" t="s">
        <v>11539</v>
      </c>
      <c r="C8512" t="s">
        <v>4479</v>
      </c>
      <c r="D8512" t="s">
        <v>443</v>
      </c>
      <c r="E8512" t="s">
        <v>20</v>
      </c>
      <c r="F8512" t="b">
        <v>0</v>
      </c>
      <c r="G8512" t="s">
        <v>43</v>
      </c>
      <c r="H8512" s="1">
        <v>45658.25068287037</v>
      </c>
      <c r="I8512" t="b">
        <v>0</v>
      </c>
      <c r="J8512" t="b">
        <v>1</v>
      </c>
      <c r="K8512" t="s">
        <v>31</v>
      </c>
      <c r="L8512" t="s">
        <v>22</v>
      </c>
      <c r="M8512">
        <v>97574</v>
      </c>
      <c r="O8512" t="s">
        <v>11540</v>
      </c>
      <c r="P8512" t="s">
        <v>11541</v>
      </c>
    </row>
    <row r="8513" spans="1:16" x14ac:dyDescent="0.35">
      <c r="A8513" t="s">
        <v>11539</v>
      </c>
      <c r="B8513" t="s">
        <v>11542</v>
      </c>
      <c r="C8513" t="s">
        <v>154</v>
      </c>
      <c r="D8513" t="s">
        <v>36</v>
      </c>
      <c r="E8513" t="s">
        <v>20</v>
      </c>
      <c r="F8513" t="b">
        <v>0</v>
      </c>
      <c r="G8513" t="s">
        <v>52</v>
      </c>
      <c r="H8513" s="1">
        <v>45658.250775462962</v>
      </c>
      <c r="I8513" t="b">
        <v>0</v>
      </c>
      <c r="J8513" t="b">
        <v>1</v>
      </c>
      <c r="K8513" t="s">
        <v>31</v>
      </c>
      <c r="L8513" t="s">
        <v>22</v>
      </c>
      <c r="M8513">
        <v>157500</v>
      </c>
      <c r="O8513" t="s">
        <v>11543</v>
      </c>
      <c r="P8513" t="s">
        <v>11544</v>
      </c>
    </row>
    <row r="8514" spans="1:16" x14ac:dyDescent="0.35">
      <c r="A8514" t="s">
        <v>11539</v>
      </c>
      <c r="B8514" t="s">
        <v>11545</v>
      </c>
      <c r="C8514" t="s">
        <v>18</v>
      </c>
      <c r="D8514" t="s">
        <v>36</v>
      </c>
      <c r="E8514" t="s">
        <v>91</v>
      </c>
      <c r="F8514" t="b">
        <v>1</v>
      </c>
      <c r="G8514" t="s">
        <v>11546</v>
      </c>
      <c r="H8514" s="1">
        <v>45658.268518518518</v>
      </c>
      <c r="I8514" t="b">
        <v>0</v>
      </c>
      <c r="J8514" t="b">
        <v>0</v>
      </c>
      <c r="K8514" t="s">
        <v>11546</v>
      </c>
      <c r="L8514" t="s">
        <v>32</v>
      </c>
      <c r="N8514">
        <v>19.5</v>
      </c>
      <c r="O8514" t="s">
        <v>11547</v>
      </c>
      <c r="P8514" t="s">
        <v>11548</v>
      </c>
    </row>
    <row r="8515" spans="1:16" x14ac:dyDescent="0.35">
      <c r="A8515" t="s">
        <v>11539</v>
      </c>
      <c r="B8515" t="s">
        <v>11549</v>
      </c>
      <c r="C8515" t="s">
        <v>18</v>
      </c>
      <c r="D8515" t="s">
        <v>36</v>
      </c>
      <c r="E8515" t="s">
        <v>91</v>
      </c>
      <c r="F8515" t="b">
        <v>1</v>
      </c>
      <c r="G8515" t="s">
        <v>11550</v>
      </c>
      <c r="H8515" s="1">
        <v>45658.269375000003</v>
      </c>
      <c r="I8515" t="b">
        <v>0</v>
      </c>
      <c r="J8515" t="b">
        <v>0</v>
      </c>
      <c r="K8515" t="s">
        <v>11550</v>
      </c>
      <c r="L8515" t="s">
        <v>32</v>
      </c>
      <c r="N8515">
        <v>19.5</v>
      </c>
      <c r="O8515" t="s">
        <v>11547</v>
      </c>
      <c r="P8515" t="s">
        <v>11548</v>
      </c>
    </row>
    <row r="8516" spans="1:16" x14ac:dyDescent="0.35">
      <c r="A8516" t="s">
        <v>11539</v>
      </c>
      <c r="B8516" t="s">
        <v>11545</v>
      </c>
      <c r="C8516" t="s">
        <v>18</v>
      </c>
      <c r="D8516" t="s">
        <v>36</v>
      </c>
      <c r="E8516" t="s">
        <v>91</v>
      </c>
      <c r="F8516" t="b">
        <v>1</v>
      </c>
      <c r="G8516" t="s">
        <v>11551</v>
      </c>
      <c r="H8516" s="1">
        <v>45658.270358796297</v>
      </c>
      <c r="I8516" t="b">
        <v>0</v>
      </c>
      <c r="J8516" t="b">
        <v>0</v>
      </c>
      <c r="K8516" t="s">
        <v>11551</v>
      </c>
      <c r="L8516" t="s">
        <v>32</v>
      </c>
      <c r="N8516">
        <v>19.5</v>
      </c>
      <c r="O8516" t="s">
        <v>11547</v>
      </c>
      <c r="P8516" t="s">
        <v>11548</v>
      </c>
    </row>
    <row r="8517" spans="1:16" x14ac:dyDescent="0.35">
      <c r="A8517" t="s">
        <v>11539</v>
      </c>
      <c r="B8517" t="s">
        <v>11549</v>
      </c>
      <c r="C8517" t="s">
        <v>18</v>
      </c>
      <c r="D8517" t="s">
        <v>36</v>
      </c>
      <c r="E8517" t="s">
        <v>91</v>
      </c>
      <c r="F8517" t="b">
        <v>1</v>
      </c>
      <c r="G8517" t="s">
        <v>1789</v>
      </c>
      <c r="H8517" s="1">
        <v>45658.271134259259</v>
      </c>
      <c r="I8517" t="b">
        <v>0</v>
      </c>
      <c r="J8517" t="b">
        <v>0</v>
      </c>
      <c r="K8517" t="s">
        <v>1789</v>
      </c>
      <c r="L8517" t="s">
        <v>32</v>
      </c>
      <c r="N8517">
        <v>19.5</v>
      </c>
      <c r="O8517" t="s">
        <v>11547</v>
      </c>
      <c r="P8517" t="s">
        <v>11548</v>
      </c>
    </row>
    <row r="8518" spans="1:16" x14ac:dyDescent="0.35">
      <c r="A8518" t="s">
        <v>11539</v>
      </c>
      <c r="B8518" t="s">
        <v>11549</v>
      </c>
      <c r="C8518" t="s">
        <v>18</v>
      </c>
      <c r="D8518" t="s">
        <v>17566</v>
      </c>
      <c r="E8518" t="s">
        <v>91</v>
      </c>
      <c r="F8518" t="b">
        <v>1</v>
      </c>
      <c r="G8518" t="s">
        <v>1364</v>
      </c>
      <c r="H8518" s="1">
        <v>45658.271550925929</v>
      </c>
      <c r="I8518" t="b">
        <v>0</v>
      </c>
      <c r="J8518" t="b">
        <v>0</v>
      </c>
      <c r="K8518" t="s">
        <v>1364</v>
      </c>
      <c r="L8518" t="s">
        <v>32</v>
      </c>
      <c r="N8518">
        <v>19.5</v>
      </c>
      <c r="O8518" t="s">
        <v>11547</v>
      </c>
      <c r="P8518" t="s">
        <v>11548</v>
      </c>
    </row>
    <row r="8519" spans="1:16" x14ac:dyDescent="0.35">
      <c r="A8519" t="s">
        <v>11539</v>
      </c>
      <c r="B8519" t="s">
        <v>11549</v>
      </c>
      <c r="C8519" t="s">
        <v>18</v>
      </c>
      <c r="D8519" t="s">
        <v>17567</v>
      </c>
      <c r="E8519" t="s">
        <v>91</v>
      </c>
      <c r="F8519" t="b">
        <v>1</v>
      </c>
      <c r="G8519" t="s">
        <v>6576</v>
      </c>
      <c r="H8519" s="1">
        <v>45658.273287037038</v>
      </c>
      <c r="I8519" t="b">
        <v>0</v>
      </c>
      <c r="J8519" t="b">
        <v>0</v>
      </c>
      <c r="K8519" t="s">
        <v>6576</v>
      </c>
      <c r="L8519" t="s">
        <v>32</v>
      </c>
      <c r="N8519">
        <v>19.5</v>
      </c>
      <c r="O8519" t="s">
        <v>11547</v>
      </c>
      <c r="P8519" t="s">
        <v>11548</v>
      </c>
    </row>
    <row r="8520" spans="1:16" x14ac:dyDescent="0.35">
      <c r="A8520" t="s">
        <v>11539</v>
      </c>
      <c r="B8520" t="s">
        <v>11545</v>
      </c>
      <c r="C8520" t="s">
        <v>18</v>
      </c>
      <c r="D8520" t="s">
        <v>17568</v>
      </c>
      <c r="E8520" t="s">
        <v>91</v>
      </c>
      <c r="F8520" t="b">
        <v>1</v>
      </c>
      <c r="G8520" t="s">
        <v>11552</v>
      </c>
      <c r="H8520" s="1">
        <v>45658.273784722223</v>
      </c>
      <c r="I8520" t="b">
        <v>0</v>
      </c>
      <c r="J8520" t="b">
        <v>0</v>
      </c>
      <c r="K8520" t="s">
        <v>11552</v>
      </c>
      <c r="L8520" t="s">
        <v>32</v>
      </c>
      <c r="N8520">
        <v>19.5</v>
      </c>
      <c r="O8520" t="s">
        <v>11547</v>
      </c>
      <c r="P8520" t="s">
        <v>11548</v>
      </c>
    </row>
    <row r="8521" spans="1:16" x14ac:dyDescent="0.35">
      <c r="A8521" t="s">
        <v>11539</v>
      </c>
      <c r="B8521" t="s">
        <v>11545</v>
      </c>
      <c r="C8521" t="s">
        <v>18</v>
      </c>
      <c r="D8521" t="s">
        <v>17569</v>
      </c>
      <c r="E8521" t="s">
        <v>91</v>
      </c>
      <c r="F8521" t="b">
        <v>1</v>
      </c>
      <c r="G8521" t="s">
        <v>5832</v>
      </c>
      <c r="H8521" s="1">
        <v>45658.274027777778</v>
      </c>
      <c r="I8521" t="b">
        <v>0</v>
      </c>
      <c r="J8521" t="b">
        <v>0</v>
      </c>
      <c r="K8521" t="s">
        <v>5832</v>
      </c>
      <c r="L8521" t="s">
        <v>32</v>
      </c>
      <c r="N8521">
        <v>19.5</v>
      </c>
      <c r="O8521" t="s">
        <v>11547</v>
      </c>
      <c r="P8521" t="s">
        <v>11548</v>
      </c>
    </row>
    <row r="8522" spans="1:16" x14ac:dyDescent="0.35">
      <c r="A8522" t="s">
        <v>11539</v>
      </c>
      <c r="B8522" t="s">
        <v>11549</v>
      </c>
      <c r="C8522" t="s">
        <v>18</v>
      </c>
      <c r="D8522" t="s">
        <v>17570</v>
      </c>
      <c r="E8522" t="s">
        <v>91</v>
      </c>
      <c r="F8522" t="b">
        <v>1</v>
      </c>
      <c r="G8522" t="s">
        <v>1792</v>
      </c>
      <c r="H8522" s="1">
        <v>45658.274525462963</v>
      </c>
      <c r="I8522" t="b">
        <v>0</v>
      </c>
      <c r="J8522" t="b">
        <v>0</v>
      </c>
      <c r="K8522" t="s">
        <v>1792</v>
      </c>
      <c r="L8522" t="s">
        <v>32</v>
      </c>
      <c r="N8522">
        <v>19.5</v>
      </c>
      <c r="O8522" t="s">
        <v>11547</v>
      </c>
      <c r="P8522" t="s">
        <v>11548</v>
      </c>
    </row>
    <row r="8523" spans="1:16" x14ac:dyDescent="0.35">
      <c r="A8523" t="s">
        <v>11539</v>
      </c>
      <c r="B8523" t="s">
        <v>11549</v>
      </c>
      <c r="C8523" t="s">
        <v>18</v>
      </c>
      <c r="D8523" t="s">
        <v>36</v>
      </c>
      <c r="E8523" t="s">
        <v>91</v>
      </c>
      <c r="F8523" t="b">
        <v>1</v>
      </c>
      <c r="G8523" t="s">
        <v>467</v>
      </c>
      <c r="H8523" s="1">
        <v>45658.275347222218</v>
      </c>
      <c r="I8523" t="b">
        <v>0</v>
      </c>
      <c r="J8523" t="b">
        <v>0</v>
      </c>
      <c r="K8523" t="s">
        <v>467</v>
      </c>
      <c r="L8523" t="s">
        <v>32</v>
      </c>
      <c r="N8523">
        <v>19.5</v>
      </c>
      <c r="O8523" t="s">
        <v>11547</v>
      </c>
      <c r="P8523" t="s">
        <v>11548</v>
      </c>
    </row>
    <row r="8524" spans="1:16" x14ac:dyDescent="0.35">
      <c r="A8524" t="s">
        <v>11539</v>
      </c>
      <c r="B8524" t="s">
        <v>11545</v>
      </c>
      <c r="C8524" t="s">
        <v>18</v>
      </c>
      <c r="D8524" t="s">
        <v>36</v>
      </c>
      <c r="E8524" t="s">
        <v>91</v>
      </c>
      <c r="F8524" t="b">
        <v>1</v>
      </c>
      <c r="G8524" t="s">
        <v>9530</v>
      </c>
      <c r="H8524" s="1">
        <v>45658.276458333326</v>
      </c>
      <c r="I8524" t="b">
        <v>0</v>
      </c>
      <c r="J8524" t="b">
        <v>0</v>
      </c>
      <c r="K8524" t="s">
        <v>9530</v>
      </c>
      <c r="L8524" t="s">
        <v>32</v>
      </c>
      <c r="N8524">
        <v>19.5</v>
      </c>
      <c r="O8524" t="s">
        <v>11547</v>
      </c>
      <c r="P8524" t="s">
        <v>11548</v>
      </c>
    </row>
    <row r="8525" spans="1:16" x14ac:dyDescent="0.35">
      <c r="A8525" t="s">
        <v>11539</v>
      </c>
      <c r="B8525" t="s">
        <v>11549</v>
      </c>
      <c r="C8525" t="s">
        <v>18</v>
      </c>
      <c r="D8525" t="s">
        <v>11553</v>
      </c>
      <c r="E8525" t="s">
        <v>91</v>
      </c>
      <c r="F8525" t="b">
        <v>1</v>
      </c>
      <c r="G8525" t="s">
        <v>2217</v>
      </c>
      <c r="H8525" s="1">
        <v>45658.276782407411</v>
      </c>
      <c r="I8525" t="b">
        <v>0</v>
      </c>
      <c r="J8525" t="b">
        <v>0</v>
      </c>
      <c r="K8525" t="s">
        <v>2217</v>
      </c>
      <c r="L8525" t="s">
        <v>32</v>
      </c>
      <c r="N8525">
        <v>19.5</v>
      </c>
      <c r="O8525" t="s">
        <v>11547</v>
      </c>
      <c r="P8525" t="s">
        <v>11548</v>
      </c>
    </row>
    <row r="8526" spans="1:16" x14ac:dyDescent="0.35">
      <c r="A8526" t="s">
        <v>11539</v>
      </c>
      <c r="B8526" t="s">
        <v>11554</v>
      </c>
      <c r="C8526" t="s">
        <v>1792</v>
      </c>
      <c r="D8526" t="s">
        <v>249</v>
      </c>
      <c r="E8526" t="s">
        <v>20</v>
      </c>
      <c r="F8526" t="b">
        <v>0</v>
      </c>
      <c r="G8526" t="s">
        <v>1792</v>
      </c>
      <c r="H8526" s="1">
        <v>45658.279189814813</v>
      </c>
      <c r="I8526" t="b">
        <v>0</v>
      </c>
      <c r="J8526" t="b">
        <v>0</v>
      </c>
      <c r="K8526" t="s">
        <v>1792</v>
      </c>
      <c r="L8526" t="s">
        <v>22</v>
      </c>
      <c r="M8526">
        <v>65000</v>
      </c>
      <c r="O8526" t="s">
        <v>250</v>
      </c>
      <c r="P8526" t="s">
        <v>11555</v>
      </c>
    </row>
    <row r="8527" spans="1:16" x14ac:dyDescent="0.35">
      <c r="A8527" t="s">
        <v>11539</v>
      </c>
      <c r="B8527" t="s">
        <v>11556</v>
      </c>
      <c r="C8527" t="s">
        <v>11557</v>
      </c>
      <c r="D8527" t="s">
        <v>11558</v>
      </c>
      <c r="E8527" t="s">
        <v>20</v>
      </c>
      <c r="F8527" t="b">
        <v>0</v>
      </c>
      <c r="G8527" t="s">
        <v>171</v>
      </c>
      <c r="H8527" s="1">
        <v>45658.280763888892</v>
      </c>
      <c r="I8527" t="b">
        <v>0</v>
      </c>
      <c r="J8527" t="b">
        <v>1</v>
      </c>
      <c r="K8527" t="s">
        <v>31</v>
      </c>
      <c r="L8527" t="s">
        <v>32</v>
      </c>
      <c r="N8527">
        <v>94.524993896484375</v>
      </c>
      <c r="O8527" t="s">
        <v>654</v>
      </c>
      <c r="P8527" t="s">
        <v>11559</v>
      </c>
    </row>
    <row r="8528" spans="1:16" x14ac:dyDescent="0.35">
      <c r="A8528" t="s">
        <v>11539</v>
      </c>
      <c r="B8528" t="s">
        <v>11560</v>
      </c>
      <c r="C8528" t="s">
        <v>11561</v>
      </c>
      <c r="D8528" t="s">
        <v>11558</v>
      </c>
      <c r="E8528" t="s">
        <v>20</v>
      </c>
      <c r="F8528" t="b">
        <v>0</v>
      </c>
      <c r="G8528" t="s">
        <v>171</v>
      </c>
      <c r="H8528" s="1">
        <v>45658.280763888892</v>
      </c>
      <c r="I8528" t="b">
        <v>0</v>
      </c>
      <c r="J8528" t="b">
        <v>1</v>
      </c>
      <c r="K8528" t="s">
        <v>31</v>
      </c>
      <c r="L8528" t="s">
        <v>32</v>
      </c>
      <c r="N8528">
        <v>78.1199951171875</v>
      </c>
      <c r="O8528" t="s">
        <v>654</v>
      </c>
      <c r="P8528" t="s">
        <v>11559</v>
      </c>
    </row>
    <row r="8529" spans="1:16" x14ac:dyDescent="0.35">
      <c r="A8529" t="s">
        <v>11539</v>
      </c>
      <c r="B8529" t="s">
        <v>11539</v>
      </c>
      <c r="C8529" t="s">
        <v>18</v>
      </c>
      <c r="D8529" t="s">
        <v>19</v>
      </c>
      <c r="E8529" t="s">
        <v>20</v>
      </c>
      <c r="F8529" t="b">
        <v>1</v>
      </c>
      <c r="G8529" t="s">
        <v>1538</v>
      </c>
      <c r="H8529" s="1">
        <v>45658.292754629627</v>
      </c>
      <c r="I8529" t="b">
        <v>0</v>
      </c>
      <c r="J8529" t="b">
        <v>0</v>
      </c>
      <c r="K8529" t="s">
        <v>1538</v>
      </c>
      <c r="L8529" t="s">
        <v>22</v>
      </c>
      <c r="M8529">
        <v>225000</v>
      </c>
      <c r="O8529" t="s">
        <v>11562</v>
      </c>
      <c r="P8529" t="s">
        <v>11563</v>
      </c>
    </row>
    <row r="8530" spans="1:16" x14ac:dyDescent="0.35">
      <c r="A8530" t="s">
        <v>11539</v>
      </c>
      <c r="B8530" t="s">
        <v>11564</v>
      </c>
      <c r="C8530" t="s">
        <v>18</v>
      </c>
      <c r="D8530" t="s">
        <v>19</v>
      </c>
      <c r="E8530" t="s">
        <v>20</v>
      </c>
      <c r="F8530" t="b">
        <v>1</v>
      </c>
      <c r="G8530" t="s">
        <v>1201</v>
      </c>
      <c r="H8530" s="1">
        <v>45658.293252314812</v>
      </c>
      <c r="I8530" t="b">
        <v>0</v>
      </c>
      <c r="J8530" t="b">
        <v>0</v>
      </c>
      <c r="K8530" t="s">
        <v>1201</v>
      </c>
      <c r="L8530" t="s">
        <v>22</v>
      </c>
      <c r="M8530">
        <v>132000</v>
      </c>
      <c r="O8530" t="s">
        <v>1235</v>
      </c>
      <c r="P8530" t="s">
        <v>11565</v>
      </c>
    </row>
    <row r="8531" spans="1:16" x14ac:dyDescent="0.35">
      <c r="A8531" t="s">
        <v>11539</v>
      </c>
      <c r="B8531" t="s">
        <v>11545</v>
      </c>
      <c r="C8531" t="s">
        <v>18</v>
      </c>
      <c r="D8531" t="s">
        <v>17571</v>
      </c>
      <c r="E8531" t="s">
        <v>91</v>
      </c>
      <c r="F8531" t="b">
        <v>1</v>
      </c>
      <c r="G8531" t="s">
        <v>11566</v>
      </c>
      <c r="H8531" s="1">
        <v>45658.293958333343</v>
      </c>
      <c r="I8531" t="b">
        <v>0</v>
      </c>
      <c r="J8531" t="b">
        <v>0</v>
      </c>
      <c r="K8531" t="s">
        <v>11566</v>
      </c>
      <c r="L8531" t="s">
        <v>32</v>
      </c>
      <c r="N8531">
        <v>19.5</v>
      </c>
      <c r="O8531" t="s">
        <v>11547</v>
      </c>
      <c r="P8531" t="s">
        <v>11548</v>
      </c>
    </row>
    <row r="8532" spans="1:16" x14ac:dyDescent="0.35">
      <c r="A8532" t="s">
        <v>11539</v>
      </c>
      <c r="B8532" t="s">
        <v>11545</v>
      </c>
      <c r="C8532" t="s">
        <v>18</v>
      </c>
      <c r="D8532" t="s">
        <v>17571</v>
      </c>
      <c r="E8532" t="s">
        <v>91</v>
      </c>
      <c r="F8532" t="b">
        <v>1</v>
      </c>
      <c r="G8532" t="s">
        <v>11566</v>
      </c>
      <c r="H8532" s="1">
        <v>45658.293958333343</v>
      </c>
      <c r="I8532" t="b">
        <v>0</v>
      </c>
      <c r="J8532" t="b">
        <v>0</v>
      </c>
      <c r="K8532" t="s">
        <v>11566</v>
      </c>
      <c r="L8532" t="s">
        <v>32</v>
      </c>
      <c r="N8532">
        <v>19.5</v>
      </c>
      <c r="O8532" t="s">
        <v>11547</v>
      </c>
      <c r="P8532" t="s">
        <v>11548</v>
      </c>
    </row>
    <row r="8533" spans="1:16" x14ac:dyDescent="0.35">
      <c r="A8533" t="s">
        <v>11539</v>
      </c>
      <c r="B8533" t="s">
        <v>11549</v>
      </c>
      <c r="C8533" t="s">
        <v>18</v>
      </c>
      <c r="D8533" t="s">
        <v>17572</v>
      </c>
      <c r="E8533" t="s">
        <v>91</v>
      </c>
      <c r="F8533" t="b">
        <v>1</v>
      </c>
      <c r="G8533" t="s">
        <v>21</v>
      </c>
      <c r="H8533" s="1">
        <v>45658.294641203713</v>
      </c>
      <c r="I8533" t="b">
        <v>0</v>
      </c>
      <c r="J8533" t="b">
        <v>0</v>
      </c>
      <c r="K8533" t="s">
        <v>21</v>
      </c>
      <c r="L8533" t="s">
        <v>32</v>
      </c>
      <c r="N8533">
        <v>19.5</v>
      </c>
      <c r="O8533" t="s">
        <v>11547</v>
      </c>
      <c r="P8533" t="s">
        <v>11548</v>
      </c>
    </row>
    <row r="8534" spans="1:16" x14ac:dyDescent="0.35">
      <c r="A8534" t="s">
        <v>11539</v>
      </c>
      <c r="B8534" t="s">
        <v>11567</v>
      </c>
      <c r="C8534" t="s">
        <v>11568</v>
      </c>
      <c r="D8534" t="s">
        <v>443</v>
      </c>
      <c r="E8534" t="s">
        <v>20</v>
      </c>
      <c r="F8534" t="b">
        <v>0</v>
      </c>
      <c r="G8534" t="s">
        <v>11569</v>
      </c>
      <c r="H8534" s="1">
        <v>45658.296064814807</v>
      </c>
      <c r="I8534" t="b">
        <v>0</v>
      </c>
      <c r="J8534" t="b">
        <v>0</v>
      </c>
      <c r="K8534" t="s">
        <v>11569</v>
      </c>
      <c r="L8534" t="s">
        <v>22</v>
      </c>
      <c r="M8534">
        <v>202029</v>
      </c>
      <c r="O8534" t="s">
        <v>11570</v>
      </c>
      <c r="P8534" t="s">
        <v>11571</v>
      </c>
    </row>
    <row r="8535" spans="1:16" x14ac:dyDescent="0.35">
      <c r="A8535" t="s">
        <v>11539</v>
      </c>
      <c r="B8535" t="s">
        <v>11572</v>
      </c>
      <c r="C8535" t="s">
        <v>283</v>
      </c>
      <c r="D8535" t="s">
        <v>4006</v>
      </c>
      <c r="E8535" t="s">
        <v>20</v>
      </c>
      <c r="F8535" t="b">
        <v>0</v>
      </c>
      <c r="G8535" t="s">
        <v>52</v>
      </c>
      <c r="H8535" s="1">
        <v>45659.251238425917</v>
      </c>
      <c r="I8535" t="b">
        <v>0</v>
      </c>
      <c r="J8535" t="b">
        <v>1</v>
      </c>
      <c r="K8535" t="s">
        <v>31</v>
      </c>
      <c r="L8535" t="s">
        <v>22</v>
      </c>
      <c r="M8535">
        <v>60000</v>
      </c>
      <c r="O8535" t="s">
        <v>11573</v>
      </c>
      <c r="P8535" t="s">
        <v>11574</v>
      </c>
    </row>
    <row r="8536" spans="1:16" x14ac:dyDescent="0.35">
      <c r="A8536" t="s">
        <v>11539</v>
      </c>
      <c r="B8536" t="s">
        <v>11545</v>
      </c>
      <c r="C8536" t="s">
        <v>18</v>
      </c>
      <c r="D8536" t="s">
        <v>36</v>
      </c>
      <c r="E8536" t="s">
        <v>91</v>
      </c>
      <c r="F8536" t="b">
        <v>1</v>
      </c>
      <c r="G8536" t="s">
        <v>2055</v>
      </c>
      <c r="H8536" s="1">
        <v>45659.271724537037</v>
      </c>
      <c r="I8536" t="b">
        <v>0</v>
      </c>
      <c r="J8536" t="b">
        <v>0</v>
      </c>
      <c r="K8536" t="s">
        <v>2055</v>
      </c>
      <c r="L8536" t="s">
        <v>32</v>
      </c>
      <c r="N8536">
        <v>19.5</v>
      </c>
      <c r="O8536" t="s">
        <v>11547</v>
      </c>
      <c r="P8536" t="s">
        <v>11548</v>
      </c>
    </row>
    <row r="8537" spans="1:16" x14ac:dyDescent="0.35">
      <c r="A8537" t="s">
        <v>11539</v>
      </c>
      <c r="B8537" t="s">
        <v>11545</v>
      </c>
      <c r="C8537" t="s">
        <v>1372</v>
      </c>
      <c r="D8537" t="s">
        <v>36</v>
      </c>
      <c r="E8537" t="s">
        <v>91</v>
      </c>
      <c r="F8537" t="b">
        <v>0</v>
      </c>
      <c r="G8537" t="s">
        <v>1372</v>
      </c>
      <c r="H8537" s="1">
        <v>45659.271909722222</v>
      </c>
      <c r="I8537" t="b">
        <v>0</v>
      </c>
      <c r="J8537" t="b">
        <v>0</v>
      </c>
      <c r="K8537" t="s">
        <v>1372</v>
      </c>
      <c r="L8537" t="s">
        <v>32</v>
      </c>
      <c r="N8537">
        <v>19.5</v>
      </c>
      <c r="O8537" t="s">
        <v>11547</v>
      </c>
      <c r="P8537" t="s">
        <v>11548</v>
      </c>
    </row>
    <row r="8538" spans="1:16" x14ac:dyDescent="0.35">
      <c r="A8538" t="s">
        <v>11539</v>
      </c>
      <c r="B8538" t="s">
        <v>11545</v>
      </c>
      <c r="C8538" t="s">
        <v>18</v>
      </c>
      <c r="D8538" t="s">
        <v>36</v>
      </c>
      <c r="E8538" t="s">
        <v>91</v>
      </c>
      <c r="F8538" t="b">
        <v>1</v>
      </c>
      <c r="G8538" t="s">
        <v>1899</v>
      </c>
      <c r="H8538" s="1">
        <v>45659.27244212963</v>
      </c>
      <c r="I8538" t="b">
        <v>0</v>
      </c>
      <c r="J8538" t="b">
        <v>0</v>
      </c>
      <c r="K8538" t="s">
        <v>1899</v>
      </c>
      <c r="L8538" t="s">
        <v>32</v>
      </c>
      <c r="N8538">
        <v>19.5</v>
      </c>
      <c r="O8538" t="s">
        <v>11547</v>
      </c>
      <c r="P8538" t="s">
        <v>11548</v>
      </c>
    </row>
    <row r="8539" spans="1:16" x14ac:dyDescent="0.35">
      <c r="A8539" t="s">
        <v>11539</v>
      </c>
      <c r="B8539" t="s">
        <v>11545</v>
      </c>
      <c r="C8539" t="s">
        <v>18</v>
      </c>
      <c r="D8539" t="s">
        <v>36</v>
      </c>
      <c r="E8539" t="s">
        <v>91</v>
      </c>
      <c r="F8539" t="b">
        <v>1</v>
      </c>
      <c r="G8539" t="s">
        <v>7018</v>
      </c>
      <c r="H8539" s="1">
        <v>45659.273935185192</v>
      </c>
      <c r="I8539" t="b">
        <v>0</v>
      </c>
      <c r="J8539" t="b">
        <v>0</v>
      </c>
      <c r="K8539" t="s">
        <v>7018</v>
      </c>
      <c r="L8539" t="s">
        <v>32</v>
      </c>
      <c r="N8539">
        <v>19.5</v>
      </c>
      <c r="O8539" t="s">
        <v>11547</v>
      </c>
      <c r="P8539" t="s">
        <v>11548</v>
      </c>
    </row>
    <row r="8540" spans="1:16" x14ac:dyDescent="0.35">
      <c r="A8540" t="s">
        <v>11539</v>
      </c>
      <c r="B8540" t="s">
        <v>11549</v>
      </c>
      <c r="C8540" t="s">
        <v>18</v>
      </c>
      <c r="D8540" t="s">
        <v>36</v>
      </c>
      <c r="E8540" t="s">
        <v>91</v>
      </c>
      <c r="F8540" t="b">
        <v>1</v>
      </c>
      <c r="G8540" t="s">
        <v>1768</v>
      </c>
      <c r="H8540" s="1">
        <v>45659.274502314824</v>
      </c>
      <c r="I8540" t="b">
        <v>0</v>
      </c>
      <c r="J8540" t="b">
        <v>0</v>
      </c>
      <c r="K8540" t="s">
        <v>1768</v>
      </c>
      <c r="L8540" t="s">
        <v>32</v>
      </c>
      <c r="N8540">
        <v>19.5</v>
      </c>
      <c r="O8540" t="s">
        <v>11547</v>
      </c>
      <c r="P8540" t="s">
        <v>11548</v>
      </c>
    </row>
    <row r="8541" spans="1:16" x14ac:dyDescent="0.35">
      <c r="A8541" t="s">
        <v>11539</v>
      </c>
      <c r="B8541" t="s">
        <v>11539</v>
      </c>
      <c r="C8541" t="s">
        <v>11575</v>
      </c>
      <c r="D8541" t="s">
        <v>110</v>
      </c>
      <c r="E8541" t="s">
        <v>20</v>
      </c>
      <c r="F8541" t="b">
        <v>0</v>
      </c>
      <c r="G8541" t="s">
        <v>171</v>
      </c>
      <c r="H8541" s="1">
        <v>45659.280763888892</v>
      </c>
      <c r="I8541" t="b">
        <v>0</v>
      </c>
      <c r="J8541" t="b">
        <v>1</v>
      </c>
      <c r="K8541" t="s">
        <v>31</v>
      </c>
      <c r="L8541" t="s">
        <v>22</v>
      </c>
      <c r="M8541">
        <v>127500</v>
      </c>
      <c r="O8541" t="s">
        <v>11576</v>
      </c>
      <c r="P8541" t="s">
        <v>11577</v>
      </c>
    </row>
    <row r="8542" spans="1:16" x14ac:dyDescent="0.35">
      <c r="A8542" t="s">
        <v>11539</v>
      </c>
      <c r="B8542" t="s">
        <v>11578</v>
      </c>
      <c r="C8542" t="s">
        <v>105</v>
      </c>
      <c r="D8542" t="s">
        <v>249</v>
      </c>
      <c r="E8542" t="s">
        <v>20</v>
      </c>
      <c r="F8542" t="b">
        <v>0</v>
      </c>
      <c r="G8542" t="s">
        <v>105</v>
      </c>
      <c r="H8542" s="1">
        <v>45659.393136574072</v>
      </c>
      <c r="I8542" t="b">
        <v>0</v>
      </c>
      <c r="J8542" t="b">
        <v>0</v>
      </c>
      <c r="K8542" t="s">
        <v>105</v>
      </c>
      <c r="L8542" t="s">
        <v>22</v>
      </c>
      <c r="M8542">
        <v>91199.5</v>
      </c>
      <c r="O8542" t="s">
        <v>306</v>
      </c>
      <c r="P8542" t="s">
        <v>11579</v>
      </c>
    </row>
    <row r="8543" spans="1:16" x14ac:dyDescent="0.35">
      <c r="A8543" t="s">
        <v>11539</v>
      </c>
      <c r="B8543" t="s">
        <v>11580</v>
      </c>
      <c r="C8543" t="s">
        <v>1092</v>
      </c>
      <c r="D8543" t="s">
        <v>3130</v>
      </c>
      <c r="E8543" t="s">
        <v>20</v>
      </c>
      <c r="F8543" t="b">
        <v>0</v>
      </c>
      <c r="G8543" t="s">
        <v>68</v>
      </c>
      <c r="H8543" s="1">
        <v>45659.793067129627</v>
      </c>
      <c r="I8543" t="b">
        <v>0</v>
      </c>
      <c r="J8543" t="b">
        <v>0</v>
      </c>
      <c r="K8543" t="s">
        <v>31</v>
      </c>
      <c r="L8543" t="s">
        <v>22</v>
      </c>
      <c r="M8543">
        <v>164125</v>
      </c>
      <c r="O8543" t="s">
        <v>11581</v>
      </c>
      <c r="P8543" t="s">
        <v>11582</v>
      </c>
    </row>
    <row r="8544" spans="1:16" x14ac:dyDescent="0.35">
      <c r="A8544" t="s">
        <v>11539</v>
      </c>
      <c r="B8544" t="s">
        <v>11583</v>
      </c>
      <c r="C8544" t="s">
        <v>707</v>
      </c>
      <c r="D8544" t="s">
        <v>3130</v>
      </c>
      <c r="E8544" t="s">
        <v>20</v>
      </c>
      <c r="F8544" t="b">
        <v>0</v>
      </c>
      <c r="G8544" t="s">
        <v>52</v>
      </c>
      <c r="H8544" s="1">
        <v>45659.83457175926</v>
      </c>
      <c r="I8544" t="b">
        <v>0</v>
      </c>
      <c r="J8544" t="b">
        <v>1</v>
      </c>
      <c r="K8544" t="s">
        <v>31</v>
      </c>
      <c r="L8544" t="s">
        <v>22</v>
      </c>
      <c r="M8544">
        <v>108000</v>
      </c>
      <c r="O8544" t="s">
        <v>1225</v>
      </c>
      <c r="P8544" t="s">
        <v>11584</v>
      </c>
    </row>
    <row r="8545" spans="1:16" x14ac:dyDescent="0.35">
      <c r="A8545" t="s">
        <v>11539</v>
      </c>
      <c r="B8545" t="s">
        <v>11585</v>
      </c>
      <c r="C8545" t="s">
        <v>1778</v>
      </c>
      <c r="D8545" t="s">
        <v>573</v>
      </c>
      <c r="E8545" t="s">
        <v>296</v>
      </c>
      <c r="F8545" t="b">
        <v>0</v>
      </c>
      <c r="G8545" t="s">
        <v>52</v>
      </c>
      <c r="H8545" s="1">
        <v>45659.834583333337</v>
      </c>
      <c r="I8545" t="b">
        <v>0</v>
      </c>
      <c r="J8545" t="b">
        <v>1</v>
      </c>
      <c r="K8545" t="s">
        <v>31</v>
      </c>
      <c r="L8545" t="s">
        <v>32</v>
      </c>
      <c r="N8545">
        <v>49.895000457763672</v>
      </c>
      <c r="O8545" t="s">
        <v>11586</v>
      </c>
      <c r="P8545" t="s">
        <v>11587</v>
      </c>
    </row>
    <row r="8546" spans="1:16" x14ac:dyDescent="0.35">
      <c r="A8546" t="s">
        <v>11539</v>
      </c>
      <c r="B8546" t="s">
        <v>11549</v>
      </c>
      <c r="C8546" t="s">
        <v>18</v>
      </c>
      <c r="D8546" t="s">
        <v>36</v>
      </c>
      <c r="F8546" t="b">
        <v>1</v>
      </c>
      <c r="G8546" t="s">
        <v>855</v>
      </c>
      <c r="H8546" s="1">
        <v>45660.271886574083</v>
      </c>
      <c r="I8546" t="b">
        <v>0</v>
      </c>
      <c r="J8546" t="b">
        <v>0</v>
      </c>
      <c r="K8546" t="s">
        <v>855</v>
      </c>
      <c r="L8546" t="s">
        <v>32</v>
      </c>
      <c r="N8546">
        <v>19.5</v>
      </c>
      <c r="O8546" t="s">
        <v>11547</v>
      </c>
      <c r="P8546" t="s">
        <v>11548</v>
      </c>
    </row>
    <row r="8547" spans="1:16" x14ac:dyDescent="0.35">
      <c r="A8547" t="s">
        <v>11539</v>
      </c>
      <c r="B8547" t="s">
        <v>11545</v>
      </c>
      <c r="C8547" t="s">
        <v>18</v>
      </c>
      <c r="D8547" t="s">
        <v>36</v>
      </c>
      <c r="E8547" t="s">
        <v>91</v>
      </c>
      <c r="F8547" t="b">
        <v>1</v>
      </c>
      <c r="G8547" t="s">
        <v>1179</v>
      </c>
      <c r="H8547" s="1">
        <v>45660.273726851847</v>
      </c>
      <c r="I8547" t="b">
        <v>0</v>
      </c>
      <c r="J8547" t="b">
        <v>0</v>
      </c>
      <c r="K8547" t="s">
        <v>1179</v>
      </c>
      <c r="L8547" t="s">
        <v>32</v>
      </c>
      <c r="N8547">
        <v>19.5</v>
      </c>
      <c r="O8547" t="s">
        <v>11547</v>
      </c>
      <c r="P8547" t="s">
        <v>11548</v>
      </c>
    </row>
    <row r="8548" spans="1:16" x14ac:dyDescent="0.35">
      <c r="A8548" t="s">
        <v>11539</v>
      </c>
      <c r="B8548" t="s">
        <v>11588</v>
      </c>
      <c r="C8548" t="s">
        <v>994</v>
      </c>
      <c r="D8548" t="s">
        <v>2253</v>
      </c>
      <c r="E8548" t="s">
        <v>20</v>
      </c>
      <c r="F8548" t="b">
        <v>0</v>
      </c>
      <c r="G8548" t="s">
        <v>994</v>
      </c>
      <c r="H8548" s="1">
        <v>45660.274675925917</v>
      </c>
      <c r="I8548" t="b">
        <v>0</v>
      </c>
      <c r="J8548" t="b">
        <v>0</v>
      </c>
      <c r="K8548" t="s">
        <v>994</v>
      </c>
      <c r="L8548" t="s">
        <v>32</v>
      </c>
      <c r="N8548">
        <v>59</v>
      </c>
      <c r="O8548" t="s">
        <v>11589</v>
      </c>
      <c r="P8548" t="s">
        <v>11590</v>
      </c>
    </row>
    <row r="8549" spans="1:16" x14ac:dyDescent="0.35">
      <c r="A8549" t="s">
        <v>11539</v>
      </c>
      <c r="B8549" t="s">
        <v>11591</v>
      </c>
      <c r="C8549" t="s">
        <v>8633</v>
      </c>
      <c r="D8549" t="s">
        <v>443</v>
      </c>
      <c r="E8549" t="s">
        <v>20</v>
      </c>
      <c r="F8549" t="b">
        <v>0</v>
      </c>
      <c r="G8549" t="s">
        <v>994</v>
      </c>
      <c r="H8549" s="1">
        <v>45660.274675925917</v>
      </c>
      <c r="I8549" t="b">
        <v>0</v>
      </c>
      <c r="J8549" t="b">
        <v>0</v>
      </c>
      <c r="K8549" t="s">
        <v>994</v>
      </c>
      <c r="L8549" t="s">
        <v>22</v>
      </c>
      <c r="M8549">
        <v>110000</v>
      </c>
      <c r="O8549" t="s">
        <v>11592</v>
      </c>
      <c r="P8549" t="s">
        <v>11593</v>
      </c>
    </row>
    <row r="8550" spans="1:16" x14ac:dyDescent="0.35">
      <c r="A8550" t="s">
        <v>11539</v>
      </c>
      <c r="B8550" t="s">
        <v>11594</v>
      </c>
      <c r="C8550" t="s">
        <v>1828</v>
      </c>
      <c r="D8550" t="s">
        <v>2762</v>
      </c>
      <c r="E8550" t="s">
        <v>20</v>
      </c>
      <c r="F8550" t="b">
        <v>0</v>
      </c>
      <c r="G8550" t="s">
        <v>994</v>
      </c>
      <c r="H8550" s="1">
        <v>45660.274675925917</v>
      </c>
      <c r="I8550" t="b">
        <v>0</v>
      </c>
      <c r="J8550" t="b">
        <v>0</v>
      </c>
      <c r="K8550" t="s">
        <v>994</v>
      </c>
      <c r="L8550" t="s">
        <v>22</v>
      </c>
      <c r="M8550">
        <v>101014</v>
      </c>
      <c r="O8550" t="s">
        <v>11595</v>
      </c>
      <c r="P8550" t="s">
        <v>11596</v>
      </c>
    </row>
    <row r="8551" spans="1:16" x14ac:dyDescent="0.35">
      <c r="A8551" t="s">
        <v>11539</v>
      </c>
      <c r="B8551" t="s">
        <v>11549</v>
      </c>
      <c r="C8551" t="s">
        <v>18</v>
      </c>
      <c r="D8551" t="s">
        <v>17573</v>
      </c>
      <c r="E8551" t="s">
        <v>91</v>
      </c>
      <c r="F8551" t="b">
        <v>1</v>
      </c>
      <c r="G8551" t="s">
        <v>382</v>
      </c>
      <c r="H8551" s="1">
        <v>45660.27480324074</v>
      </c>
      <c r="I8551" t="b">
        <v>0</v>
      </c>
      <c r="J8551" t="b">
        <v>0</v>
      </c>
      <c r="K8551" t="s">
        <v>382</v>
      </c>
      <c r="L8551" t="s">
        <v>32</v>
      </c>
      <c r="N8551">
        <v>19.5</v>
      </c>
      <c r="O8551" t="s">
        <v>11547</v>
      </c>
      <c r="P8551" t="s">
        <v>11548</v>
      </c>
    </row>
    <row r="8552" spans="1:16" x14ac:dyDescent="0.35">
      <c r="A8552" t="s">
        <v>11539</v>
      </c>
      <c r="B8552" t="s">
        <v>11597</v>
      </c>
      <c r="C8552" t="s">
        <v>410</v>
      </c>
      <c r="D8552" t="s">
        <v>36</v>
      </c>
      <c r="E8552" t="s">
        <v>20</v>
      </c>
      <c r="F8552" t="b">
        <v>0</v>
      </c>
      <c r="G8552" t="s">
        <v>47</v>
      </c>
      <c r="H8552" s="1">
        <v>45660.431331018517</v>
      </c>
      <c r="I8552" t="b">
        <v>0</v>
      </c>
      <c r="J8552" t="b">
        <v>0</v>
      </c>
      <c r="K8552" t="s">
        <v>31</v>
      </c>
      <c r="L8552" t="s">
        <v>22</v>
      </c>
      <c r="M8552">
        <v>95000</v>
      </c>
      <c r="O8552" t="s">
        <v>547</v>
      </c>
      <c r="P8552" t="s">
        <v>3433</v>
      </c>
    </row>
    <row r="8553" spans="1:16" x14ac:dyDescent="0.35">
      <c r="A8553" t="s">
        <v>11539</v>
      </c>
      <c r="B8553" t="s">
        <v>11539</v>
      </c>
      <c r="C8553" t="s">
        <v>11598</v>
      </c>
      <c r="D8553" t="s">
        <v>36</v>
      </c>
      <c r="E8553" t="s">
        <v>20</v>
      </c>
      <c r="F8553" t="b">
        <v>0</v>
      </c>
      <c r="G8553" t="s">
        <v>52</v>
      </c>
      <c r="H8553" s="1">
        <v>45660.473425925928</v>
      </c>
      <c r="I8553" t="b">
        <v>0</v>
      </c>
      <c r="J8553" t="b">
        <v>0</v>
      </c>
      <c r="K8553" t="s">
        <v>31</v>
      </c>
      <c r="L8553" t="s">
        <v>32</v>
      </c>
      <c r="N8553">
        <v>49.895000457763672</v>
      </c>
      <c r="O8553" t="s">
        <v>1123</v>
      </c>
      <c r="P8553" t="s">
        <v>1998</v>
      </c>
    </row>
    <row r="8554" spans="1:16" x14ac:dyDescent="0.35">
      <c r="A8554" t="s">
        <v>11539</v>
      </c>
      <c r="B8554" t="s">
        <v>11539</v>
      </c>
      <c r="C8554" t="s">
        <v>11599</v>
      </c>
      <c r="D8554" t="s">
        <v>36</v>
      </c>
      <c r="E8554" t="s">
        <v>20</v>
      </c>
      <c r="F8554" t="b">
        <v>0</v>
      </c>
      <c r="G8554" t="s">
        <v>52</v>
      </c>
      <c r="H8554" s="1">
        <v>45660.640092592592</v>
      </c>
      <c r="I8554" t="b">
        <v>0</v>
      </c>
      <c r="J8554" t="b">
        <v>1</v>
      </c>
      <c r="K8554" t="s">
        <v>31</v>
      </c>
      <c r="L8554" t="s">
        <v>22</v>
      </c>
      <c r="M8554">
        <v>140000</v>
      </c>
      <c r="O8554" t="s">
        <v>816</v>
      </c>
      <c r="P8554" t="s">
        <v>11600</v>
      </c>
    </row>
    <row r="8555" spans="1:16" x14ac:dyDescent="0.35">
      <c r="A8555" t="s">
        <v>11539</v>
      </c>
      <c r="B8555" t="s">
        <v>11601</v>
      </c>
      <c r="C8555" t="s">
        <v>170</v>
      </c>
      <c r="D8555" t="s">
        <v>36</v>
      </c>
      <c r="E8555" t="s">
        <v>20</v>
      </c>
      <c r="F8555" t="b">
        <v>0</v>
      </c>
      <c r="G8555" t="s">
        <v>171</v>
      </c>
      <c r="H8555" s="1">
        <v>45660.831284722219</v>
      </c>
      <c r="I8555" t="b">
        <v>0</v>
      </c>
      <c r="J8555" t="b">
        <v>1</v>
      </c>
      <c r="K8555" t="s">
        <v>31</v>
      </c>
      <c r="L8555" t="s">
        <v>22</v>
      </c>
      <c r="M8555">
        <v>115000</v>
      </c>
      <c r="O8555" t="s">
        <v>1494</v>
      </c>
      <c r="P8555" t="s">
        <v>11602</v>
      </c>
    </row>
    <row r="8556" spans="1:16" x14ac:dyDescent="0.35">
      <c r="A8556" t="s">
        <v>11539</v>
      </c>
      <c r="B8556" t="s">
        <v>11603</v>
      </c>
      <c r="C8556" t="s">
        <v>11604</v>
      </c>
      <c r="D8556" t="s">
        <v>11605</v>
      </c>
      <c r="E8556" t="s">
        <v>20</v>
      </c>
      <c r="F8556" t="b">
        <v>0</v>
      </c>
      <c r="G8556" t="s">
        <v>68</v>
      </c>
      <c r="H8556" s="1">
        <v>45661.2653125</v>
      </c>
      <c r="I8556" t="b">
        <v>0</v>
      </c>
      <c r="J8556" t="b">
        <v>0</v>
      </c>
      <c r="K8556" t="s">
        <v>31</v>
      </c>
      <c r="L8556" t="s">
        <v>22</v>
      </c>
      <c r="M8556">
        <v>72553</v>
      </c>
      <c r="O8556" t="s">
        <v>11606</v>
      </c>
    </row>
    <row r="8557" spans="1:16" x14ac:dyDescent="0.35">
      <c r="A8557" t="s">
        <v>11539</v>
      </c>
      <c r="B8557" t="s">
        <v>11545</v>
      </c>
      <c r="C8557" t="s">
        <v>18</v>
      </c>
      <c r="D8557" t="s">
        <v>36</v>
      </c>
      <c r="E8557" t="s">
        <v>91</v>
      </c>
      <c r="F8557" t="b">
        <v>1</v>
      </c>
      <c r="G8557" t="s">
        <v>300</v>
      </c>
      <c r="H8557" s="1">
        <v>45661.279791666668</v>
      </c>
      <c r="I8557" t="b">
        <v>0</v>
      </c>
      <c r="J8557" t="b">
        <v>0</v>
      </c>
      <c r="K8557" t="s">
        <v>300</v>
      </c>
      <c r="L8557" t="s">
        <v>32</v>
      </c>
      <c r="N8557">
        <v>19.5</v>
      </c>
      <c r="O8557" t="s">
        <v>11547</v>
      </c>
      <c r="P8557" t="s">
        <v>11548</v>
      </c>
    </row>
    <row r="8558" spans="1:16" x14ac:dyDescent="0.35">
      <c r="A8558" t="s">
        <v>11539</v>
      </c>
      <c r="B8558" t="s">
        <v>11545</v>
      </c>
      <c r="C8558" t="s">
        <v>11607</v>
      </c>
      <c r="D8558" t="s">
        <v>36</v>
      </c>
      <c r="E8558" t="s">
        <v>91</v>
      </c>
      <c r="F8558" t="b">
        <v>0</v>
      </c>
      <c r="G8558" t="s">
        <v>3905</v>
      </c>
      <c r="H8558" s="1">
        <v>45661.286678240736</v>
      </c>
      <c r="I8558" t="b">
        <v>0</v>
      </c>
      <c r="J8558" t="b">
        <v>0</v>
      </c>
      <c r="K8558" t="s">
        <v>3905</v>
      </c>
      <c r="L8558" t="s">
        <v>32</v>
      </c>
      <c r="N8558">
        <v>19.5</v>
      </c>
      <c r="O8558" t="s">
        <v>11547</v>
      </c>
      <c r="P8558" t="s">
        <v>11548</v>
      </c>
    </row>
    <row r="8559" spans="1:16" x14ac:dyDescent="0.35">
      <c r="A8559" t="s">
        <v>11539</v>
      </c>
      <c r="B8559" t="s">
        <v>11608</v>
      </c>
      <c r="C8559" t="s">
        <v>4631</v>
      </c>
      <c r="D8559" t="s">
        <v>36</v>
      </c>
      <c r="E8559" t="s">
        <v>20</v>
      </c>
      <c r="F8559" t="b">
        <v>0</v>
      </c>
      <c r="G8559" t="s">
        <v>52</v>
      </c>
      <c r="H8559" s="1">
        <v>45661.374965277777</v>
      </c>
      <c r="I8559" t="b">
        <v>0</v>
      </c>
      <c r="J8559" t="b">
        <v>0</v>
      </c>
      <c r="K8559" t="s">
        <v>31</v>
      </c>
      <c r="L8559" t="s">
        <v>22</v>
      </c>
      <c r="M8559">
        <v>64000</v>
      </c>
      <c r="O8559" t="s">
        <v>7646</v>
      </c>
    </row>
    <row r="8560" spans="1:16" x14ac:dyDescent="0.35">
      <c r="A8560" t="s">
        <v>11539</v>
      </c>
      <c r="B8560" t="s">
        <v>11609</v>
      </c>
      <c r="C8560" t="s">
        <v>805</v>
      </c>
      <c r="D8560" t="s">
        <v>36</v>
      </c>
      <c r="E8560" t="s">
        <v>20</v>
      </c>
      <c r="F8560" t="b">
        <v>0</v>
      </c>
      <c r="G8560" t="s">
        <v>30</v>
      </c>
      <c r="H8560" s="1">
        <v>45661.417199074072</v>
      </c>
      <c r="I8560" t="b">
        <v>0</v>
      </c>
      <c r="J8560" t="b">
        <v>1</v>
      </c>
      <c r="K8560" t="s">
        <v>31</v>
      </c>
      <c r="L8560" t="s">
        <v>22</v>
      </c>
      <c r="M8560">
        <v>235000</v>
      </c>
      <c r="O8560" t="s">
        <v>3122</v>
      </c>
      <c r="P8560" t="s">
        <v>11610</v>
      </c>
    </row>
    <row r="8561" spans="1:16" x14ac:dyDescent="0.35">
      <c r="A8561" t="s">
        <v>11539</v>
      </c>
      <c r="B8561" t="s">
        <v>11549</v>
      </c>
      <c r="C8561" t="s">
        <v>18</v>
      </c>
      <c r="D8561" t="s">
        <v>36</v>
      </c>
      <c r="E8561" t="s">
        <v>91</v>
      </c>
      <c r="F8561" t="b">
        <v>1</v>
      </c>
      <c r="G8561" t="s">
        <v>7994</v>
      </c>
      <c r="H8561" s="1">
        <v>45662.263819444437</v>
      </c>
      <c r="I8561" t="b">
        <v>0</v>
      </c>
      <c r="J8561" t="b">
        <v>0</v>
      </c>
      <c r="K8561" t="s">
        <v>7994</v>
      </c>
      <c r="L8561" t="s">
        <v>32</v>
      </c>
      <c r="N8561">
        <v>19.5</v>
      </c>
      <c r="O8561" t="s">
        <v>11547</v>
      </c>
      <c r="P8561" t="s">
        <v>11548</v>
      </c>
    </row>
    <row r="8562" spans="1:16" x14ac:dyDescent="0.35">
      <c r="A8562" t="s">
        <v>11539</v>
      </c>
      <c r="B8562" t="s">
        <v>11611</v>
      </c>
      <c r="C8562" t="s">
        <v>154</v>
      </c>
      <c r="D8562" t="s">
        <v>573</v>
      </c>
      <c r="E8562" t="s">
        <v>296</v>
      </c>
      <c r="F8562" t="b">
        <v>0</v>
      </c>
      <c r="G8562" t="s">
        <v>52</v>
      </c>
      <c r="H8562" s="1">
        <v>45662.500879629632</v>
      </c>
      <c r="I8562" t="b">
        <v>0</v>
      </c>
      <c r="J8562" t="b">
        <v>1</v>
      </c>
      <c r="K8562" t="s">
        <v>31</v>
      </c>
      <c r="L8562" t="s">
        <v>32</v>
      </c>
      <c r="N8562">
        <v>49.895000457763672</v>
      </c>
      <c r="O8562" t="s">
        <v>11612</v>
      </c>
      <c r="P8562" t="s">
        <v>11613</v>
      </c>
    </row>
    <row r="8563" spans="1:16" x14ac:dyDescent="0.35">
      <c r="A8563" t="s">
        <v>11539</v>
      </c>
      <c r="B8563" t="s">
        <v>11614</v>
      </c>
      <c r="C8563" t="s">
        <v>154</v>
      </c>
      <c r="D8563" t="s">
        <v>17445</v>
      </c>
      <c r="E8563" t="s">
        <v>20</v>
      </c>
      <c r="F8563" t="b">
        <v>0</v>
      </c>
      <c r="G8563" t="s">
        <v>52</v>
      </c>
      <c r="H8563" s="1">
        <v>45663.250844907408</v>
      </c>
      <c r="I8563" t="b">
        <v>0</v>
      </c>
      <c r="J8563" t="b">
        <v>1</v>
      </c>
      <c r="K8563" t="s">
        <v>31</v>
      </c>
      <c r="L8563" t="s">
        <v>22</v>
      </c>
      <c r="M8563">
        <v>176000</v>
      </c>
      <c r="O8563" t="s">
        <v>11615</v>
      </c>
      <c r="P8563" t="s">
        <v>11616</v>
      </c>
    </row>
    <row r="8564" spans="1:16" x14ac:dyDescent="0.35">
      <c r="A8564" t="s">
        <v>11539</v>
      </c>
      <c r="B8564" t="s">
        <v>11539</v>
      </c>
      <c r="C8564" t="s">
        <v>1182</v>
      </c>
      <c r="D8564" t="s">
        <v>17574</v>
      </c>
      <c r="E8564" t="s">
        <v>20</v>
      </c>
      <c r="F8564" t="b">
        <v>0</v>
      </c>
      <c r="G8564" t="s">
        <v>30</v>
      </c>
      <c r="H8564" s="1">
        <v>45663.251076388893</v>
      </c>
      <c r="I8564" t="b">
        <v>0</v>
      </c>
      <c r="J8564" t="b">
        <v>0</v>
      </c>
      <c r="K8564" t="s">
        <v>31</v>
      </c>
      <c r="L8564" t="s">
        <v>32</v>
      </c>
      <c r="N8564">
        <v>60.769996643066413</v>
      </c>
      <c r="O8564" t="s">
        <v>3825</v>
      </c>
      <c r="P8564" t="s">
        <v>11617</v>
      </c>
    </row>
    <row r="8565" spans="1:16" x14ac:dyDescent="0.35">
      <c r="A8565" t="s">
        <v>11539</v>
      </c>
      <c r="B8565" t="s">
        <v>11618</v>
      </c>
      <c r="C8565" t="s">
        <v>2458</v>
      </c>
      <c r="D8565" t="s">
        <v>2245</v>
      </c>
      <c r="E8565" t="s">
        <v>20</v>
      </c>
      <c r="F8565" t="b">
        <v>0</v>
      </c>
      <c r="G8565" t="s">
        <v>68</v>
      </c>
      <c r="H8565" s="1">
        <v>45663.376006944447</v>
      </c>
      <c r="I8565" t="b">
        <v>0</v>
      </c>
      <c r="J8565" t="b">
        <v>1</v>
      </c>
      <c r="K8565" t="s">
        <v>31</v>
      </c>
      <c r="L8565" t="s">
        <v>22</v>
      </c>
      <c r="M8565">
        <v>99000</v>
      </c>
      <c r="O8565" t="s">
        <v>11619</v>
      </c>
      <c r="P8565" t="s">
        <v>11620</v>
      </c>
    </row>
    <row r="8566" spans="1:16" x14ac:dyDescent="0.35">
      <c r="A8566" t="s">
        <v>11539</v>
      </c>
      <c r="B8566" t="s">
        <v>11621</v>
      </c>
      <c r="C8566" t="s">
        <v>95</v>
      </c>
      <c r="D8566" t="s">
        <v>36</v>
      </c>
      <c r="E8566" t="s">
        <v>20</v>
      </c>
      <c r="F8566" t="b">
        <v>0</v>
      </c>
      <c r="G8566" t="s">
        <v>30</v>
      </c>
      <c r="H8566" s="1">
        <v>45663.625740740739</v>
      </c>
      <c r="I8566" t="b">
        <v>0</v>
      </c>
      <c r="J8566" t="b">
        <v>1</v>
      </c>
      <c r="K8566" t="s">
        <v>31</v>
      </c>
      <c r="L8566" t="s">
        <v>22</v>
      </c>
      <c r="M8566">
        <v>222545</v>
      </c>
      <c r="O8566" t="s">
        <v>96</v>
      </c>
      <c r="P8566" t="s">
        <v>11622</v>
      </c>
    </row>
    <row r="8567" spans="1:16" x14ac:dyDescent="0.35">
      <c r="A8567" t="s">
        <v>11539</v>
      </c>
      <c r="B8567" t="s">
        <v>11623</v>
      </c>
      <c r="C8567" t="s">
        <v>361</v>
      </c>
      <c r="D8567" t="s">
        <v>36</v>
      </c>
      <c r="E8567" t="s">
        <v>20</v>
      </c>
      <c r="F8567" t="b">
        <v>0</v>
      </c>
      <c r="G8567" t="s">
        <v>52</v>
      </c>
      <c r="H8567" s="1">
        <v>45663.626458333332</v>
      </c>
      <c r="I8567" t="b">
        <v>0</v>
      </c>
      <c r="J8567" t="b">
        <v>0</v>
      </c>
      <c r="K8567" t="s">
        <v>31</v>
      </c>
      <c r="L8567" t="s">
        <v>22</v>
      </c>
      <c r="M8567">
        <v>110000</v>
      </c>
      <c r="O8567" t="s">
        <v>553</v>
      </c>
      <c r="P8567" t="s">
        <v>11624</v>
      </c>
    </row>
    <row r="8568" spans="1:16" x14ac:dyDescent="0.35">
      <c r="A8568" t="s">
        <v>11539</v>
      </c>
      <c r="B8568" t="s">
        <v>11625</v>
      </c>
      <c r="C8568" t="s">
        <v>154</v>
      </c>
      <c r="D8568" t="s">
        <v>36</v>
      </c>
      <c r="E8568" t="s">
        <v>20</v>
      </c>
      <c r="F8568" t="b">
        <v>0</v>
      </c>
      <c r="G8568" t="s">
        <v>52</v>
      </c>
      <c r="H8568" s="1">
        <v>45663.792511574073</v>
      </c>
      <c r="I8568" t="b">
        <v>0</v>
      </c>
      <c r="J8568" t="b">
        <v>1</v>
      </c>
      <c r="K8568" t="s">
        <v>31</v>
      </c>
      <c r="L8568" t="s">
        <v>22</v>
      </c>
      <c r="M8568">
        <v>129780</v>
      </c>
      <c r="O8568" t="s">
        <v>426</v>
      </c>
      <c r="P8568" t="s">
        <v>7514</v>
      </c>
    </row>
    <row r="8569" spans="1:16" x14ac:dyDescent="0.35">
      <c r="A8569" t="s">
        <v>11539</v>
      </c>
      <c r="B8569" t="s">
        <v>11545</v>
      </c>
      <c r="C8569" t="s">
        <v>18</v>
      </c>
      <c r="D8569" t="s">
        <v>36</v>
      </c>
      <c r="E8569" t="s">
        <v>91</v>
      </c>
      <c r="F8569" t="b">
        <v>1</v>
      </c>
      <c r="G8569" t="s">
        <v>1785</v>
      </c>
      <c r="H8569" s="1">
        <v>45664.256053240737</v>
      </c>
      <c r="I8569" t="b">
        <v>0</v>
      </c>
      <c r="J8569" t="b">
        <v>0</v>
      </c>
      <c r="K8569" t="s">
        <v>1785</v>
      </c>
      <c r="L8569" t="s">
        <v>32</v>
      </c>
      <c r="N8569">
        <v>19.5</v>
      </c>
      <c r="O8569" t="s">
        <v>11547</v>
      </c>
      <c r="P8569" t="s">
        <v>11548</v>
      </c>
    </row>
    <row r="8570" spans="1:16" x14ac:dyDescent="0.35">
      <c r="A8570" t="s">
        <v>11539</v>
      </c>
      <c r="B8570" t="s">
        <v>11545</v>
      </c>
      <c r="C8570" t="s">
        <v>18</v>
      </c>
      <c r="D8570" t="s">
        <v>17566</v>
      </c>
      <c r="E8570" t="s">
        <v>91</v>
      </c>
      <c r="F8570" t="b">
        <v>1</v>
      </c>
      <c r="G8570" t="s">
        <v>1364</v>
      </c>
      <c r="H8570" s="1">
        <v>45664.274502314824</v>
      </c>
      <c r="I8570" t="b">
        <v>0</v>
      </c>
      <c r="J8570" t="b">
        <v>0</v>
      </c>
      <c r="K8570" t="s">
        <v>1364</v>
      </c>
      <c r="L8570" t="s">
        <v>32</v>
      </c>
      <c r="N8570">
        <v>19.5</v>
      </c>
      <c r="O8570" t="s">
        <v>11547</v>
      </c>
      <c r="P8570" t="s">
        <v>11548</v>
      </c>
    </row>
    <row r="8571" spans="1:16" x14ac:dyDescent="0.35">
      <c r="A8571" t="s">
        <v>11539</v>
      </c>
      <c r="B8571" t="s">
        <v>11626</v>
      </c>
      <c r="C8571" t="s">
        <v>6277</v>
      </c>
      <c r="D8571" t="s">
        <v>11627</v>
      </c>
      <c r="E8571" t="s">
        <v>20</v>
      </c>
      <c r="F8571" t="b">
        <v>0</v>
      </c>
      <c r="G8571" t="s">
        <v>6277</v>
      </c>
      <c r="H8571" s="1">
        <v>45664.280034722222</v>
      </c>
      <c r="I8571" t="b">
        <v>0</v>
      </c>
      <c r="J8571" t="b">
        <v>0</v>
      </c>
      <c r="K8571" t="s">
        <v>6277</v>
      </c>
      <c r="L8571" t="s">
        <v>22</v>
      </c>
      <c r="M8571">
        <v>120000</v>
      </c>
      <c r="O8571" t="s">
        <v>6276</v>
      </c>
      <c r="P8571" t="s">
        <v>11628</v>
      </c>
    </row>
    <row r="8572" spans="1:16" x14ac:dyDescent="0.35">
      <c r="A8572" t="s">
        <v>11539</v>
      </c>
      <c r="B8572" t="s">
        <v>11629</v>
      </c>
      <c r="C8572" t="s">
        <v>254</v>
      </c>
      <c r="D8572" t="s">
        <v>36</v>
      </c>
      <c r="E8572" t="s">
        <v>20</v>
      </c>
      <c r="F8572" t="b">
        <v>0</v>
      </c>
      <c r="G8572" t="s">
        <v>52</v>
      </c>
      <c r="H8572" s="1">
        <v>45664.709363425929</v>
      </c>
      <c r="I8572" t="b">
        <v>0</v>
      </c>
      <c r="J8572" t="b">
        <v>1</v>
      </c>
      <c r="K8572" t="s">
        <v>31</v>
      </c>
      <c r="L8572" t="s">
        <v>32</v>
      </c>
      <c r="N8572">
        <v>87.5</v>
      </c>
      <c r="O8572" t="s">
        <v>194</v>
      </c>
      <c r="P8572" t="s">
        <v>11630</v>
      </c>
    </row>
    <row r="8573" spans="1:16" x14ac:dyDescent="0.35">
      <c r="A8573" t="s">
        <v>11539</v>
      </c>
      <c r="B8573" t="s">
        <v>11631</v>
      </c>
      <c r="C8573" t="s">
        <v>154</v>
      </c>
      <c r="D8573" t="s">
        <v>17575</v>
      </c>
      <c r="E8573" t="s">
        <v>296</v>
      </c>
      <c r="F8573" t="b">
        <v>0</v>
      </c>
      <c r="G8573" t="s">
        <v>52</v>
      </c>
      <c r="H8573" s="1">
        <v>45664.709444444437</v>
      </c>
      <c r="I8573" t="b">
        <v>0</v>
      </c>
      <c r="J8573" t="b">
        <v>1</v>
      </c>
      <c r="K8573" t="s">
        <v>31</v>
      </c>
      <c r="L8573" t="s">
        <v>22</v>
      </c>
      <c r="M8573">
        <v>251500</v>
      </c>
      <c r="O8573" t="s">
        <v>3479</v>
      </c>
      <c r="P8573" t="s">
        <v>11632</v>
      </c>
    </row>
    <row r="8574" spans="1:16" x14ac:dyDescent="0.35">
      <c r="A8574" t="s">
        <v>11539</v>
      </c>
      <c r="B8574" t="s">
        <v>11633</v>
      </c>
      <c r="C8574" t="s">
        <v>158</v>
      </c>
      <c r="D8574" t="s">
        <v>29</v>
      </c>
      <c r="E8574" t="s">
        <v>20</v>
      </c>
      <c r="F8574" t="b">
        <v>0</v>
      </c>
      <c r="G8574" t="s">
        <v>30</v>
      </c>
      <c r="H8574" s="1">
        <v>45664.792962962973</v>
      </c>
      <c r="I8574" t="b">
        <v>0</v>
      </c>
      <c r="J8574" t="b">
        <v>1</v>
      </c>
      <c r="K8574" t="s">
        <v>31</v>
      </c>
      <c r="L8574" t="s">
        <v>22</v>
      </c>
      <c r="M8574">
        <v>125500</v>
      </c>
      <c r="O8574" t="s">
        <v>11634</v>
      </c>
    </row>
    <row r="8575" spans="1:16" x14ac:dyDescent="0.35">
      <c r="A8575" t="s">
        <v>11539</v>
      </c>
      <c r="B8575" t="s">
        <v>11635</v>
      </c>
      <c r="C8575" t="s">
        <v>4486</v>
      </c>
      <c r="D8575" t="s">
        <v>110</v>
      </c>
      <c r="E8575" t="s">
        <v>91</v>
      </c>
      <c r="F8575" t="b">
        <v>0</v>
      </c>
      <c r="G8575" t="s">
        <v>52</v>
      </c>
      <c r="H8575" s="1">
        <v>45665.042696759258</v>
      </c>
      <c r="I8575" t="b">
        <v>0</v>
      </c>
      <c r="J8575" t="b">
        <v>0</v>
      </c>
      <c r="K8575" t="s">
        <v>31</v>
      </c>
      <c r="L8575" t="s">
        <v>32</v>
      </c>
      <c r="N8575">
        <v>97.5</v>
      </c>
      <c r="O8575" t="s">
        <v>11636</v>
      </c>
      <c r="P8575" t="s">
        <v>11637</v>
      </c>
    </row>
    <row r="8576" spans="1:16" x14ac:dyDescent="0.35">
      <c r="A8576" t="s">
        <v>11539</v>
      </c>
      <c r="B8576" t="s">
        <v>11638</v>
      </c>
      <c r="C8576" t="s">
        <v>18</v>
      </c>
      <c r="D8576" t="s">
        <v>110</v>
      </c>
      <c r="E8576" t="s">
        <v>20</v>
      </c>
      <c r="F8576" t="b">
        <v>1</v>
      </c>
      <c r="G8576" t="s">
        <v>47</v>
      </c>
      <c r="H8576" s="1">
        <v>45665.251168981478</v>
      </c>
      <c r="I8576" t="b">
        <v>0</v>
      </c>
      <c r="J8576" t="b">
        <v>1</v>
      </c>
      <c r="K8576" t="s">
        <v>31</v>
      </c>
      <c r="L8576" t="s">
        <v>22</v>
      </c>
      <c r="M8576">
        <v>130000</v>
      </c>
      <c r="O8576" t="s">
        <v>11639</v>
      </c>
      <c r="P8576" t="s">
        <v>11640</v>
      </c>
    </row>
    <row r="8577" spans="1:16" x14ac:dyDescent="0.35">
      <c r="A8577" t="s">
        <v>11539</v>
      </c>
      <c r="B8577" t="s">
        <v>11539</v>
      </c>
      <c r="C8577" t="s">
        <v>11641</v>
      </c>
      <c r="D8577" t="s">
        <v>297</v>
      </c>
      <c r="E8577" t="s">
        <v>20</v>
      </c>
      <c r="F8577" t="b">
        <v>0</v>
      </c>
      <c r="G8577" t="s">
        <v>11546</v>
      </c>
      <c r="H8577" s="1">
        <v>45665.25608796296</v>
      </c>
      <c r="I8577" t="b">
        <v>0</v>
      </c>
      <c r="J8577" t="b">
        <v>0</v>
      </c>
      <c r="K8577" t="s">
        <v>11546</v>
      </c>
      <c r="L8577" t="s">
        <v>22</v>
      </c>
      <c r="M8577">
        <v>186000</v>
      </c>
      <c r="O8577" t="s">
        <v>7354</v>
      </c>
      <c r="P8577" t="s">
        <v>1861</v>
      </c>
    </row>
    <row r="8578" spans="1:16" x14ac:dyDescent="0.35">
      <c r="A8578" t="s">
        <v>11539</v>
      </c>
      <c r="B8578" t="s">
        <v>11642</v>
      </c>
      <c r="C8578" t="s">
        <v>3112</v>
      </c>
      <c r="D8578" t="s">
        <v>36</v>
      </c>
      <c r="E8578" t="s">
        <v>20</v>
      </c>
      <c r="F8578" t="b">
        <v>0</v>
      </c>
      <c r="G8578" t="s">
        <v>52</v>
      </c>
      <c r="H8578" s="1">
        <v>45665.416863425933</v>
      </c>
      <c r="I8578" t="b">
        <v>0</v>
      </c>
      <c r="J8578" t="b">
        <v>1</v>
      </c>
      <c r="K8578" t="s">
        <v>31</v>
      </c>
      <c r="L8578" t="s">
        <v>22</v>
      </c>
      <c r="M8578">
        <v>187000</v>
      </c>
      <c r="O8578" t="s">
        <v>11643</v>
      </c>
      <c r="P8578" t="s">
        <v>11644</v>
      </c>
    </row>
    <row r="8579" spans="1:16" x14ac:dyDescent="0.35">
      <c r="A8579" t="s">
        <v>11539</v>
      </c>
      <c r="B8579" t="s">
        <v>11645</v>
      </c>
      <c r="C8579" t="s">
        <v>11646</v>
      </c>
      <c r="D8579" t="s">
        <v>36</v>
      </c>
      <c r="E8579" t="s">
        <v>20</v>
      </c>
      <c r="F8579" t="b">
        <v>0</v>
      </c>
      <c r="G8579" t="s">
        <v>52</v>
      </c>
      <c r="H8579" s="1">
        <v>45665.418263888889</v>
      </c>
      <c r="I8579" t="b">
        <v>0</v>
      </c>
      <c r="J8579" t="b">
        <v>0</v>
      </c>
      <c r="K8579" t="s">
        <v>31</v>
      </c>
      <c r="L8579" t="s">
        <v>22</v>
      </c>
      <c r="M8579">
        <v>100000</v>
      </c>
      <c r="O8579" t="s">
        <v>1123</v>
      </c>
      <c r="P8579" t="s">
        <v>2225</v>
      </c>
    </row>
    <row r="8580" spans="1:16" x14ac:dyDescent="0.35">
      <c r="A8580" t="s">
        <v>11539</v>
      </c>
      <c r="B8580" t="s">
        <v>11647</v>
      </c>
      <c r="C8580" t="s">
        <v>3852</v>
      </c>
      <c r="D8580" t="s">
        <v>36</v>
      </c>
      <c r="E8580" t="s">
        <v>20</v>
      </c>
      <c r="F8580" t="b">
        <v>0</v>
      </c>
      <c r="G8580" t="s">
        <v>68</v>
      </c>
      <c r="H8580" s="1">
        <v>45665.709166666667</v>
      </c>
      <c r="I8580" t="b">
        <v>0</v>
      </c>
      <c r="J8580" t="b">
        <v>0</v>
      </c>
      <c r="K8580" t="s">
        <v>31</v>
      </c>
      <c r="L8580" t="s">
        <v>22</v>
      </c>
      <c r="M8580">
        <v>70000</v>
      </c>
      <c r="O8580" t="s">
        <v>11648</v>
      </c>
      <c r="P8580" t="s">
        <v>11649</v>
      </c>
    </row>
    <row r="8581" spans="1:16" x14ac:dyDescent="0.35">
      <c r="A8581" t="s">
        <v>11539</v>
      </c>
      <c r="B8581" t="s">
        <v>11650</v>
      </c>
      <c r="C8581" t="s">
        <v>11651</v>
      </c>
      <c r="D8581" t="s">
        <v>36</v>
      </c>
      <c r="E8581" t="s">
        <v>20</v>
      </c>
      <c r="F8581" t="b">
        <v>0</v>
      </c>
      <c r="G8581" t="s">
        <v>52</v>
      </c>
      <c r="H8581" s="1">
        <v>45665.875162037039</v>
      </c>
      <c r="I8581" t="b">
        <v>1</v>
      </c>
      <c r="J8581" t="b">
        <v>1</v>
      </c>
      <c r="K8581" t="s">
        <v>31</v>
      </c>
      <c r="L8581" t="s">
        <v>22</v>
      </c>
      <c r="M8581">
        <v>62150</v>
      </c>
      <c r="O8581" t="s">
        <v>11652</v>
      </c>
      <c r="P8581" t="s">
        <v>164</v>
      </c>
    </row>
    <row r="8582" spans="1:16" x14ac:dyDescent="0.35">
      <c r="A8582" t="s">
        <v>11539</v>
      </c>
      <c r="B8582" t="s">
        <v>11653</v>
      </c>
      <c r="C8582" t="s">
        <v>6047</v>
      </c>
      <c r="D8582" t="s">
        <v>36</v>
      </c>
      <c r="E8582" t="s">
        <v>20</v>
      </c>
      <c r="F8582" t="b">
        <v>0</v>
      </c>
      <c r="G8582" t="s">
        <v>52</v>
      </c>
      <c r="H8582" s="1">
        <v>45665.876122685193</v>
      </c>
      <c r="I8582" t="b">
        <v>0</v>
      </c>
      <c r="J8582" t="b">
        <v>0</v>
      </c>
      <c r="K8582" t="s">
        <v>31</v>
      </c>
      <c r="L8582" t="s">
        <v>22</v>
      </c>
      <c r="M8582">
        <v>75000</v>
      </c>
      <c r="O8582" t="s">
        <v>11654</v>
      </c>
      <c r="P8582" t="s">
        <v>897</v>
      </c>
    </row>
    <row r="8583" spans="1:16" x14ac:dyDescent="0.35">
      <c r="A8583" t="s">
        <v>11539</v>
      </c>
      <c r="B8583" t="s">
        <v>11655</v>
      </c>
      <c r="C8583" t="s">
        <v>11646</v>
      </c>
      <c r="D8583" t="s">
        <v>110</v>
      </c>
      <c r="E8583" t="s">
        <v>20</v>
      </c>
      <c r="F8583" t="b">
        <v>0</v>
      </c>
      <c r="G8583" t="s">
        <v>52</v>
      </c>
      <c r="H8583" s="1">
        <v>45665.918229166673</v>
      </c>
      <c r="I8583" t="b">
        <v>0</v>
      </c>
      <c r="J8583" t="b">
        <v>1</v>
      </c>
      <c r="K8583" t="s">
        <v>31</v>
      </c>
      <c r="L8583" t="s">
        <v>22</v>
      </c>
      <c r="M8583">
        <v>87267</v>
      </c>
      <c r="O8583" t="s">
        <v>11656</v>
      </c>
      <c r="P8583" t="s">
        <v>11657</v>
      </c>
    </row>
    <row r="8584" spans="1:16" x14ac:dyDescent="0.35">
      <c r="A8584" t="s">
        <v>11539</v>
      </c>
      <c r="B8584" t="s">
        <v>11560</v>
      </c>
      <c r="C8584" t="s">
        <v>11658</v>
      </c>
      <c r="D8584" t="s">
        <v>573</v>
      </c>
      <c r="E8584" t="s">
        <v>296</v>
      </c>
      <c r="F8584" t="b">
        <v>0</v>
      </c>
      <c r="G8584" t="s">
        <v>171</v>
      </c>
      <c r="H8584" s="1">
        <v>45665.986817129633</v>
      </c>
      <c r="I8584" t="b">
        <v>0</v>
      </c>
      <c r="J8584" t="b">
        <v>1</v>
      </c>
      <c r="K8584" t="s">
        <v>31</v>
      </c>
      <c r="L8584" t="s">
        <v>32</v>
      </c>
      <c r="N8584">
        <v>78.1199951171875</v>
      </c>
      <c r="O8584" t="s">
        <v>654</v>
      </c>
      <c r="P8584" t="s">
        <v>11559</v>
      </c>
    </row>
    <row r="8585" spans="1:16" x14ac:dyDescent="0.35">
      <c r="A8585" t="s">
        <v>11539</v>
      </c>
      <c r="B8585" t="s">
        <v>11659</v>
      </c>
      <c r="C8585" t="s">
        <v>11660</v>
      </c>
      <c r="D8585" t="s">
        <v>573</v>
      </c>
      <c r="E8585" t="s">
        <v>296</v>
      </c>
      <c r="F8585" t="b">
        <v>0</v>
      </c>
      <c r="G8585" t="s">
        <v>30</v>
      </c>
      <c r="H8585" s="1">
        <v>45666.00136574074</v>
      </c>
      <c r="I8585" t="b">
        <v>0</v>
      </c>
      <c r="J8585" t="b">
        <v>1</v>
      </c>
      <c r="K8585" t="s">
        <v>31</v>
      </c>
      <c r="L8585" t="s">
        <v>32</v>
      </c>
      <c r="N8585">
        <v>35.75</v>
      </c>
      <c r="O8585" t="s">
        <v>654</v>
      </c>
      <c r="P8585" t="s">
        <v>11559</v>
      </c>
    </row>
    <row r="8586" spans="1:16" x14ac:dyDescent="0.35">
      <c r="A8586" t="s">
        <v>11539</v>
      </c>
      <c r="B8586" t="s">
        <v>11625</v>
      </c>
      <c r="C8586" t="s">
        <v>154</v>
      </c>
      <c r="D8586" t="s">
        <v>29</v>
      </c>
      <c r="E8586" t="s">
        <v>20</v>
      </c>
      <c r="F8586" t="b">
        <v>0</v>
      </c>
      <c r="G8586" t="s">
        <v>52</v>
      </c>
      <c r="H8586" s="1">
        <v>45666.251226851848</v>
      </c>
      <c r="I8586" t="b">
        <v>0</v>
      </c>
      <c r="J8586" t="b">
        <v>1</v>
      </c>
      <c r="K8586" t="s">
        <v>31</v>
      </c>
      <c r="L8586" t="s">
        <v>22</v>
      </c>
      <c r="M8586">
        <v>129780</v>
      </c>
      <c r="O8586" t="s">
        <v>11661</v>
      </c>
      <c r="P8586" t="s">
        <v>7514</v>
      </c>
    </row>
    <row r="8587" spans="1:16" x14ac:dyDescent="0.35">
      <c r="A8587" t="s">
        <v>11539</v>
      </c>
      <c r="B8587" t="s">
        <v>11662</v>
      </c>
      <c r="C8587" t="s">
        <v>11663</v>
      </c>
      <c r="D8587" t="s">
        <v>2175</v>
      </c>
      <c r="E8587" t="s">
        <v>20</v>
      </c>
      <c r="F8587" t="b">
        <v>0</v>
      </c>
      <c r="G8587" t="s">
        <v>30</v>
      </c>
      <c r="H8587" s="1">
        <v>45666.25167824074</v>
      </c>
      <c r="I8587" t="b">
        <v>0</v>
      </c>
      <c r="J8587" t="b">
        <v>0</v>
      </c>
      <c r="K8587" t="s">
        <v>31</v>
      </c>
      <c r="L8587" t="s">
        <v>22</v>
      </c>
      <c r="M8587">
        <v>71287.5</v>
      </c>
      <c r="O8587" t="s">
        <v>11664</v>
      </c>
    </row>
    <row r="8588" spans="1:16" x14ac:dyDescent="0.35">
      <c r="A8588" t="s">
        <v>11539</v>
      </c>
      <c r="B8588" t="s">
        <v>11665</v>
      </c>
      <c r="C8588" t="s">
        <v>537</v>
      </c>
      <c r="D8588" t="s">
        <v>36</v>
      </c>
      <c r="E8588" t="s">
        <v>91</v>
      </c>
      <c r="F8588" t="b">
        <v>0</v>
      </c>
      <c r="G8588" t="s">
        <v>171</v>
      </c>
      <c r="H8588" s="1">
        <v>45666.279317129629</v>
      </c>
      <c r="I8588" t="b">
        <v>0</v>
      </c>
      <c r="J8588" t="b">
        <v>0</v>
      </c>
      <c r="K8588" t="s">
        <v>31</v>
      </c>
      <c r="L8588" t="s">
        <v>32</v>
      </c>
      <c r="N8588">
        <v>76.5</v>
      </c>
      <c r="O8588" t="s">
        <v>553</v>
      </c>
      <c r="P8588" t="s">
        <v>11666</v>
      </c>
    </row>
    <row r="8589" spans="1:16" x14ac:dyDescent="0.35">
      <c r="A8589" t="s">
        <v>11539</v>
      </c>
      <c r="B8589" t="s">
        <v>11549</v>
      </c>
      <c r="C8589" t="s">
        <v>18</v>
      </c>
      <c r="D8589" t="s">
        <v>17576</v>
      </c>
      <c r="E8589" t="s">
        <v>91</v>
      </c>
      <c r="F8589" t="b">
        <v>1</v>
      </c>
      <c r="G8589" t="s">
        <v>26</v>
      </c>
      <c r="H8589" s="1">
        <v>45666.281504629631</v>
      </c>
      <c r="I8589" t="b">
        <v>0</v>
      </c>
      <c r="J8589" t="b">
        <v>0</v>
      </c>
      <c r="K8589" t="s">
        <v>26</v>
      </c>
      <c r="L8589" t="s">
        <v>32</v>
      </c>
      <c r="N8589">
        <v>19.5</v>
      </c>
      <c r="O8589" t="s">
        <v>11547</v>
      </c>
      <c r="P8589" t="s">
        <v>11548</v>
      </c>
    </row>
    <row r="8590" spans="1:16" x14ac:dyDescent="0.35">
      <c r="A8590" t="s">
        <v>11539</v>
      </c>
      <c r="B8590" t="s">
        <v>11667</v>
      </c>
      <c r="C8590" t="s">
        <v>3621</v>
      </c>
      <c r="D8590" t="s">
        <v>36</v>
      </c>
      <c r="E8590" t="s">
        <v>20</v>
      </c>
      <c r="F8590" t="b">
        <v>0</v>
      </c>
      <c r="G8590" t="s">
        <v>52</v>
      </c>
      <c r="H8590" s="1">
        <v>45666.417916666673</v>
      </c>
      <c r="I8590" t="b">
        <v>0</v>
      </c>
      <c r="J8590" t="b">
        <v>0</v>
      </c>
      <c r="K8590" t="s">
        <v>31</v>
      </c>
      <c r="L8590" t="s">
        <v>22</v>
      </c>
      <c r="M8590">
        <v>105500</v>
      </c>
      <c r="O8590" t="s">
        <v>1123</v>
      </c>
      <c r="P8590" t="s">
        <v>2976</v>
      </c>
    </row>
    <row r="8591" spans="1:16" x14ac:dyDescent="0.35">
      <c r="A8591" t="s">
        <v>11539</v>
      </c>
      <c r="B8591" t="s">
        <v>11668</v>
      </c>
      <c r="C8591" t="s">
        <v>634</v>
      </c>
      <c r="D8591" t="s">
        <v>36</v>
      </c>
      <c r="E8591" t="s">
        <v>20</v>
      </c>
      <c r="F8591" t="b">
        <v>0</v>
      </c>
      <c r="G8591" t="s">
        <v>52</v>
      </c>
      <c r="H8591" s="1">
        <v>45666.458472222221</v>
      </c>
      <c r="I8591" t="b">
        <v>0</v>
      </c>
      <c r="J8591" t="b">
        <v>1</v>
      </c>
      <c r="K8591" t="s">
        <v>31</v>
      </c>
      <c r="L8591" t="s">
        <v>22</v>
      </c>
      <c r="M8591">
        <v>112500</v>
      </c>
      <c r="O8591" t="s">
        <v>2449</v>
      </c>
      <c r="P8591" t="s">
        <v>11669</v>
      </c>
    </row>
    <row r="8592" spans="1:16" x14ac:dyDescent="0.35">
      <c r="A8592" t="s">
        <v>11539</v>
      </c>
      <c r="B8592" t="s">
        <v>11670</v>
      </c>
      <c r="C8592" t="s">
        <v>361</v>
      </c>
      <c r="D8592" t="s">
        <v>321</v>
      </c>
      <c r="E8592" t="s">
        <v>20</v>
      </c>
      <c r="F8592" t="b">
        <v>0</v>
      </c>
      <c r="G8592" t="s">
        <v>171</v>
      </c>
      <c r="H8592" s="1">
        <v>45666.570821759262</v>
      </c>
      <c r="I8592" t="b">
        <v>0</v>
      </c>
      <c r="J8592" t="b">
        <v>1</v>
      </c>
      <c r="K8592" t="s">
        <v>31</v>
      </c>
      <c r="L8592" t="s">
        <v>22</v>
      </c>
      <c r="M8592">
        <v>140000</v>
      </c>
      <c r="O8592" t="s">
        <v>2449</v>
      </c>
      <c r="P8592" t="s">
        <v>11671</v>
      </c>
    </row>
    <row r="8593" spans="1:16" x14ac:dyDescent="0.35">
      <c r="A8593" t="s">
        <v>11539</v>
      </c>
      <c r="B8593" t="s">
        <v>11672</v>
      </c>
      <c r="C8593" t="s">
        <v>1930</v>
      </c>
      <c r="D8593" t="s">
        <v>36</v>
      </c>
      <c r="E8593" t="s">
        <v>20</v>
      </c>
      <c r="F8593" t="b">
        <v>0</v>
      </c>
      <c r="G8593" t="s">
        <v>30</v>
      </c>
      <c r="H8593" s="1">
        <v>45666.751122685193</v>
      </c>
      <c r="I8593" t="b">
        <v>0</v>
      </c>
      <c r="J8593" t="b">
        <v>1</v>
      </c>
      <c r="K8593" t="s">
        <v>31</v>
      </c>
      <c r="L8593" t="s">
        <v>22</v>
      </c>
      <c r="M8593">
        <v>113000</v>
      </c>
      <c r="O8593" t="s">
        <v>4082</v>
      </c>
      <c r="P8593" t="s">
        <v>11673</v>
      </c>
    </row>
    <row r="8594" spans="1:16" x14ac:dyDescent="0.35">
      <c r="A8594" t="s">
        <v>11539</v>
      </c>
      <c r="B8594" t="s">
        <v>11674</v>
      </c>
      <c r="C8594" t="s">
        <v>609</v>
      </c>
      <c r="D8594" t="s">
        <v>36</v>
      </c>
      <c r="E8594" t="s">
        <v>20</v>
      </c>
      <c r="F8594" t="b">
        <v>0</v>
      </c>
      <c r="G8594" t="s">
        <v>47</v>
      </c>
      <c r="H8594" s="1">
        <v>45667.043113425927</v>
      </c>
      <c r="I8594" t="b">
        <v>0</v>
      </c>
      <c r="J8594" t="b">
        <v>1</v>
      </c>
      <c r="K8594" t="s">
        <v>31</v>
      </c>
      <c r="L8594" t="s">
        <v>22</v>
      </c>
      <c r="M8594">
        <v>154393.5</v>
      </c>
      <c r="O8594" t="s">
        <v>11675</v>
      </c>
      <c r="P8594" t="s">
        <v>11676</v>
      </c>
    </row>
    <row r="8595" spans="1:16" x14ac:dyDescent="0.35">
      <c r="A8595" t="s">
        <v>11539</v>
      </c>
      <c r="B8595" t="s">
        <v>11549</v>
      </c>
      <c r="C8595" t="s">
        <v>11677</v>
      </c>
      <c r="D8595" t="s">
        <v>36</v>
      </c>
      <c r="E8595" t="s">
        <v>91</v>
      </c>
      <c r="F8595" t="b">
        <v>0</v>
      </c>
      <c r="G8595" t="s">
        <v>1785</v>
      </c>
      <c r="H8595" s="1">
        <v>45667.255300925928</v>
      </c>
      <c r="I8595" t="b">
        <v>0</v>
      </c>
      <c r="J8595" t="b">
        <v>0</v>
      </c>
      <c r="K8595" t="s">
        <v>1785</v>
      </c>
      <c r="L8595" t="s">
        <v>32</v>
      </c>
      <c r="N8595">
        <v>19.5</v>
      </c>
      <c r="O8595" t="s">
        <v>11547</v>
      </c>
      <c r="P8595" t="s">
        <v>11548</v>
      </c>
    </row>
    <row r="8596" spans="1:16" x14ac:dyDescent="0.35">
      <c r="A8596" t="s">
        <v>11539</v>
      </c>
      <c r="B8596" t="s">
        <v>11678</v>
      </c>
      <c r="C8596" t="s">
        <v>1301</v>
      </c>
      <c r="D8596" t="s">
        <v>17445</v>
      </c>
      <c r="E8596" t="s">
        <v>20</v>
      </c>
      <c r="F8596" t="b">
        <v>0</v>
      </c>
      <c r="G8596" t="s">
        <v>43</v>
      </c>
      <c r="H8596" s="1">
        <v>45667.266099537039</v>
      </c>
      <c r="I8596" t="b">
        <v>0</v>
      </c>
      <c r="J8596" t="b">
        <v>0</v>
      </c>
      <c r="K8596" t="s">
        <v>31</v>
      </c>
      <c r="L8596" t="s">
        <v>22</v>
      </c>
      <c r="M8596">
        <v>125000</v>
      </c>
      <c r="O8596" t="s">
        <v>11679</v>
      </c>
      <c r="P8596" t="s">
        <v>11680</v>
      </c>
    </row>
    <row r="8597" spans="1:16" x14ac:dyDescent="0.35">
      <c r="A8597" t="s">
        <v>11539</v>
      </c>
      <c r="B8597" t="s">
        <v>11681</v>
      </c>
      <c r="C8597" t="s">
        <v>287</v>
      </c>
      <c r="D8597" t="s">
        <v>17456</v>
      </c>
      <c r="E8597" t="s">
        <v>20</v>
      </c>
      <c r="F8597" t="b">
        <v>0</v>
      </c>
      <c r="G8597" t="s">
        <v>287</v>
      </c>
      <c r="H8597" s="1">
        <v>45667.267638888887</v>
      </c>
      <c r="I8597" t="b">
        <v>0</v>
      </c>
      <c r="J8597" t="b">
        <v>0</v>
      </c>
      <c r="K8597" t="s">
        <v>287</v>
      </c>
      <c r="L8597" t="s">
        <v>22</v>
      </c>
      <c r="M8597">
        <v>85000</v>
      </c>
      <c r="O8597" t="s">
        <v>11682</v>
      </c>
      <c r="P8597" t="s">
        <v>11683</v>
      </c>
    </row>
    <row r="8598" spans="1:16" x14ac:dyDescent="0.35">
      <c r="A8598" t="s">
        <v>11539</v>
      </c>
      <c r="B8598" t="s">
        <v>11684</v>
      </c>
      <c r="C8598" t="s">
        <v>146</v>
      </c>
      <c r="D8598" t="s">
        <v>115</v>
      </c>
      <c r="E8598" t="s">
        <v>20</v>
      </c>
      <c r="F8598" t="b">
        <v>0</v>
      </c>
      <c r="G8598" t="s">
        <v>47</v>
      </c>
      <c r="H8598" s="1">
        <v>45667.30773148148</v>
      </c>
      <c r="I8598" t="b">
        <v>0</v>
      </c>
      <c r="J8598" t="b">
        <v>0</v>
      </c>
      <c r="K8598" t="s">
        <v>31</v>
      </c>
      <c r="L8598" t="s">
        <v>22</v>
      </c>
      <c r="M8598">
        <v>225000</v>
      </c>
      <c r="O8598" t="s">
        <v>147</v>
      </c>
      <c r="P8598" t="s">
        <v>11685</v>
      </c>
    </row>
    <row r="8599" spans="1:16" x14ac:dyDescent="0.35">
      <c r="A8599" t="s">
        <v>11539</v>
      </c>
      <c r="B8599" t="s">
        <v>11686</v>
      </c>
      <c r="C8599" t="s">
        <v>919</v>
      </c>
      <c r="D8599" t="s">
        <v>115</v>
      </c>
      <c r="E8599" t="s">
        <v>20</v>
      </c>
      <c r="F8599" t="b">
        <v>0</v>
      </c>
      <c r="G8599" t="s">
        <v>52</v>
      </c>
      <c r="H8599" s="1">
        <v>45667.349212962959</v>
      </c>
      <c r="I8599" t="b">
        <v>0</v>
      </c>
      <c r="J8599" t="b">
        <v>1</v>
      </c>
      <c r="K8599" t="s">
        <v>31</v>
      </c>
      <c r="L8599" t="s">
        <v>22</v>
      </c>
      <c r="M8599">
        <v>200000</v>
      </c>
      <c r="O8599" t="s">
        <v>11687</v>
      </c>
      <c r="P8599" t="s">
        <v>811</v>
      </c>
    </row>
    <row r="8600" spans="1:16" x14ac:dyDescent="0.35">
      <c r="A8600" t="s">
        <v>11539</v>
      </c>
      <c r="B8600" t="s">
        <v>11625</v>
      </c>
      <c r="C8600" t="s">
        <v>18</v>
      </c>
      <c r="D8600" t="s">
        <v>269</v>
      </c>
      <c r="E8600" t="s">
        <v>20</v>
      </c>
      <c r="F8600" t="b">
        <v>1</v>
      </c>
      <c r="G8600" t="s">
        <v>52</v>
      </c>
      <c r="H8600" s="1">
        <v>45667.390706018523</v>
      </c>
      <c r="I8600" t="b">
        <v>0</v>
      </c>
      <c r="J8600" t="b">
        <v>1</v>
      </c>
      <c r="K8600" t="s">
        <v>31</v>
      </c>
      <c r="L8600" t="s">
        <v>22</v>
      </c>
      <c r="M8600">
        <v>173040</v>
      </c>
      <c r="O8600" t="s">
        <v>426</v>
      </c>
      <c r="P8600" t="s">
        <v>11688</v>
      </c>
    </row>
    <row r="8601" spans="1:16" x14ac:dyDescent="0.35">
      <c r="A8601" t="s">
        <v>11539</v>
      </c>
      <c r="B8601" t="s">
        <v>11689</v>
      </c>
      <c r="C8601" t="s">
        <v>18</v>
      </c>
      <c r="D8601" t="s">
        <v>36</v>
      </c>
      <c r="E8601" t="s">
        <v>20</v>
      </c>
      <c r="F8601" t="b">
        <v>1</v>
      </c>
      <c r="G8601" t="s">
        <v>47</v>
      </c>
      <c r="H8601" s="1">
        <v>45667.417094907411</v>
      </c>
      <c r="I8601" t="b">
        <v>1</v>
      </c>
      <c r="J8601" t="b">
        <v>1</v>
      </c>
      <c r="K8601" t="s">
        <v>31</v>
      </c>
      <c r="L8601" t="s">
        <v>22</v>
      </c>
      <c r="M8601">
        <v>132775</v>
      </c>
      <c r="O8601" t="s">
        <v>11690</v>
      </c>
      <c r="P8601" t="s">
        <v>2645</v>
      </c>
    </row>
    <row r="8602" spans="1:16" x14ac:dyDescent="0.35">
      <c r="A8602" t="s">
        <v>11539</v>
      </c>
      <c r="B8602" t="s">
        <v>11597</v>
      </c>
      <c r="C8602" t="s">
        <v>546</v>
      </c>
      <c r="D8602" t="s">
        <v>36</v>
      </c>
      <c r="E8602" t="s">
        <v>20</v>
      </c>
      <c r="F8602" t="b">
        <v>0</v>
      </c>
      <c r="G8602" t="s">
        <v>47</v>
      </c>
      <c r="H8602" s="1">
        <v>45667.417094907411</v>
      </c>
      <c r="I8602" t="b">
        <v>0</v>
      </c>
      <c r="J8602" t="b">
        <v>0</v>
      </c>
      <c r="K8602" t="s">
        <v>31</v>
      </c>
      <c r="L8602" t="s">
        <v>22</v>
      </c>
      <c r="M8602">
        <v>95000</v>
      </c>
      <c r="O8602" t="s">
        <v>547</v>
      </c>
      <c r="P8602" t="s">
        <v>3433</v>
      </c>
    </row>
    <row r="8603" spans="1:16" x14ac:dyDescent="0.35">
      <c r="A8603" t="s">
        <v>11539</v>
      </c>
      <c r="B8603" t="s">
        <v>11691</v>
      </c>
      <c r="C8603" t="s">
        <v>868</v>
      </c>
      <c r="D8603" t="s">
        <v>36</v>
      </c>
      <c r="E8603" t="s">
        <v>20</v>
      </c>
      <c r="F8603" t="b">
        <v>0</v>
      </c>
      <c r="G8603" t="s">
        <v>47</v>
      </c>
      <c r="H8603" s="1">
        <v>45667.432673611111</v>
      </c>
      <c r="I8603" t="b">
        <v>0</v>
      </c>
      <c r="J8603" t="b">
        <v>1</v>
      </c>
      <c r="K8603" t="s">
        <v>31</v>
      </c>
      <c r="L8603" t="s">
        <v>22</v>
      </c>
      <c r="M8603">
        <v>167500</v>
      </c>
      <c r="O8603" t="s">
        <v>6547</v>
      </c>
      <c r="P8603" t="s">
        <v>11692</v>
      </c>
    </row>
    <row r="8604" spans="1:16" x14ac:dyDescent="0.35">
      <c r="A8604" t="s">
        <v>11539</v>
      </c>
      <c r="B8604" t="s">
        <v>11693</v>
      </c>
      <c r="C8604" t="s">
        <v>11694</v>
      </c>
      <c r="D8604" t="s">
        <v>36</v>
      </c>
      <c r="E8604" t="s">
        <v>20</v>
      </c>
      <c r="F8604" t="b">
        <v>0</v>
      </c>
      <c r="G8604" t="s">
        <v>43</v>
      </c>
      <c r="H8604" s="1">
        <v>45667.432766203703</v>
      </c>
      <c r="I8604" t="b">
        <v>0</v>
      </c>
      <c r="J8604" t="b">
        <v>0</v>
      </c>
      <c r="K8604" t="s">
        <v>31</v>
      </c>
      <c r="L8604" t="s">
        <v>22</v>
      </c>
      <c r="M8604">
        <v>100000</v>
      </c>
      <c r="O8604" t="s">
        <v>1123</v>
      </c>
      <c r="P8604" t="s">
        <v>2976</v>
      </c>
    </row>
    <row r="8605" spans="1:16" x14ac:dyDescent="0.35">
      <c r="A8605" t="s">
        <v>11539</v>
      </c>
      <c r="B8605" t="s">
        <v>11695</v>
      </c>
      <c r="C8605" t="s">
        <v>410</v>
      </c>
      <c r="D8605" t="s">
        <v>36</v>
      </c>
      <c r="E8605" t="s">
        <v>20</v>
      </c>
      <c r="F8605" t="b">
        <v>0</v>
      </c>
      <c r="G8605" t="s">
        <v>47</v>
      </c>
      <c r="H8605" s="1">
        <v>45667.458738425928</v>
      </c>
      <c r="I8605" t="b">
        <v>0</v>
      </c>
      <c r="J8605" t="b">
        <v>1</v>
      </c>
      <c r="K8605" t="s">
        <v>31</v>
      </c>
      <c r="L8605" t="s">
        <v>22</v>
      </c>
      <c r="M8605">
        <v>103500</v>
      </c>
      <c r="O8605" t="s">
        <v>11696</v>
      </c>
      <c r="P8605" t="s">
        <v>11697</v>
      </c>
    </row>
    <row r="8606" spans="1:16" x14ac:dyDescent="0.35">
      <c r="A8606" t="s">
        <v>11539</v>
      </c>
      <c r="B8606" t="s">
        <v>11698</v>
      </c>
      <c r="C8606" t="s">
        <v>245</v>
      </c>
      <c r="D8606" t="s">
        <v>36</v>
      </c>
      <c r="E8606" t="s">
        <v>20</v>
      </c>
      <c r="F8606" t="b">
        <v>0</v>
      </c>
      <c r="G8606" t="s">
        <v>68</v>
      </c>
      <c r="H8606" s="1">
        <v>45667.500810185193</v>
      </c>
      <c r="I8606" t="b">
        <v>0</v>
      </c>
      <c r="J8606" t="b">
        <v>0</v>
      </c>
      <c r="K8606" t="s">
        <v>31</v>
      </c>
      <c r="L8606" t="s">
        <v>22</v>
      </c>
      <c r="M8606">
        <v>106000</v>
      </c>
      <c r="O8606" t="s">
        <v>1123</v>
      </c>
      <c r="P8606" t="s">
        <v>2225</v>
      </c>
    </row>
    <row r="8607" spans="1:16" x14ac:dyDescent="0.35">
      <c r="A8607" t="s">
        <v>11539</v>
      </c>
      <c r="B8607" t="s">
        <v>11699</v>
      </c>
      <c r="C8607" t="s">
        <v>4165</v>
      </c>
      <c r="D8607" t="s">
        <v>36</v>
      </c>
      <c r="E8607" t="s">
        <v>20</v>
      </c>
      <c r="F8607" t="b">
        <v>0</v>
      </c>
      <c r="G8607" t="s">
        <v>52</v>
      </c>
      <c r="H8607" s="1">
        <v>45667.59983796296</v>
      </c>
      <c r="I8607" t="b">
        <v>0</v>
      </c>
      <c r="J8607" t="b">
        <v>1</v>
      </c>
      <c r="K8607" t="s">
        <v>31</v>
      </c>
      <c r="L8607" t="s">
        <v>22</v>
      </c>
      <c r="M8607">
        <v>137300</v>
      </c>
      <c r="O8607" t="s">
        <v>53</v>
      </c>
      <c r="P8607" t="s">
        <v>103</v>
      </c>
    </row>
    <row r="8608" spans="1:16" x14ac:dyDescent="0.35">
      <c r="A8608" t="s">
        <v>11539</v>
      </c>
      <c r="B8608" t="s">
        <v>11700</v>
      </c>
      <c r="C8608" t="s">
        <v>254</v>
      </c>
      <c r="D8608" t="s">
        <v>36</v>
      </c>
      <c r="E8608" t="s">
        <v>20</v>
      </c>
      <c r="F8608" t="b">
        <v>0</v>
      </c>
      <c r="G8608" t="s">
        <v>52</v>
      </c>
      <c r="H8608" s="1">
        <v>45667.849606481483</v>
      </c>
      <c r="I8608" t="b">
        <v>0</v>
      </c>
      <c r="J8608" t="b">
        <v>0</v>
      </c>
      <c r="K8608" t="s">
        <v>31</v>
      </c>
      <c r="L8608" t="s">
        <v>22</v>
      </c>
      <c r="M8608">
        <v>177500</v>
      </c>
      <c r="O8608" t="s">
        <v>10154</v>
      </c>
      <c r="P8608" t="s">
        <v>11701</v>
      </c>
    </row>
    <row r="8609" spans="1:16" x14ac:dyDescent="0.35">
      <c r="A8609" t="s">
        <v>11539</v>
      </c>
      <c r="B8609" t="s">
        <v>11662</v>
      </c>
      <c r="C8609" t="s">
        <v>11702</v>
      </c>
      <c r="D8609" t="s">
        <v>11605</v>
      </c>
      <c r="E8609" t="s">
        <v>20</v>
      </c>
      <c r="F8609" t="b">
        <v>0</v>
      </c>
      <c r="G8609" t="s">
        <v>30</v>
      </c>
      <c r="H8609" s="1">
        <v>45668.251354166663</v>
      </c>
      <c r="I8609" t="b">
        <v>0</v>
      </c>
      <c r="J8609" t="b">
        <v>0</v>
      </c>
      <c r="K8609" t="s">
        <v>31</v>
      </c>
      <c r="L8609" t="s">
        <v>22</v>
      </c>
      <c r="M8609">
        <v>49960</v>
      </c>
      <c r="O8609" t="s">
        <v>11703</v>
      </c>
    </row>
    <row r="8610" spans="1:16" x14ac:dyDescent="0.35">
      <c r="A8610" t="s">
        <v>11539</v>
      </c>
      <c r="B8610" t="s">
        <v>11704</v>
      </c>
      <c r="C8610" t="s">
        <v>1930</v>
      </c>
      <c r="D8610" t="s">
        <v>110</v>
      </c>
      <c r="E8610" t="s">
        <v>20</v>
      </c>
      <c r="F8610" t="b">
        <v>0</v>
      </c>
      <c r="G8610" t="s">
        <v>30</v>
      </c>
      <c r="H8610" s="1">
        <v>45668.251354166663</v>
      </c>
      <c r="I8610" t="b">
        <v>0</v>
      </c>
      <c r="J8610" t="b">
        <v>0</v>
      </c>
      <c r="K8610" t="s">
        <v>31</v>
      </c>
      <c r="L8610" t="s">
        <v>22</v>
      </c>
      <c r="M8610">
        <v>113000</v>
      </c>
      <c r="O8610" t="s">
        <v>4082</v>
      </c>
      <c r="P8610" t="s">
        <v>11705</v>
      </c>
    </row>
    <row r="8611" spans="1:16" x14ac:dyDescent="0.35">
      <c r="A8611" t="s">
        <v>11539</v>
      </c>
      <c r="B8611" t="s">
        <v>11706</v>
      </c>
      <c r="C8611" t="s">
        <v>2904</v>
      </c>
      <c r="D8611" t="s">
        <v>249</v>
      </c>
      <c r="E8611" t="s">
        <v>20</v>
      </c>
      <c r="F8611" t="b">
        <v>0</v>
      </c>
      <c r="G8611" t="s">
        <v>105</v>
      </c>
      <c r="H8611" s="1">
        <v>45668.378703703696</v>
      </c>
      <c r="I8611" t="b">
        <v>0</v>
      </c>
      <c r="J8611" t="b">
        <v>0</v>
      </c>
      <c r="K8611" t="s">
        <v>105</v>
      </c>
      <c r="L8611" t="s">
        <v>22</v>
      </c>
      <c r="M8611">
        <v>81941.5</v>
      </c>
      <c r="O8611" t="s">
        <v>2905</v>
      </c>
      <c r="P8611" t="s">
        <v>11707</v>
      </c>
    </row>
    <row r="8612" spans="1:16" x14ac:dyDescent="0.35">
      <c r="A8612" t="s">
        <v>11539</v>
      </c>
      <c r="B8612" t="s">
        <v>11708</v>
      </c>
      <c r="C8612" t="s">
        <v>146</v>
      </c>
      <c r="D8612" t="s">
        <v>29</v>
      </c>
      <c r="E8612" t="s">
        <v>296</v>
      </c>
      <c r="F8612" t="b">
        <v>0</v>
      </c>
      <c r="G8612" t="s">
        <v>47</v>
      </c>
      <c r="H8612" s="1">
        <v>45668.41783564815</v>
      </c>
      <c r="I8612" t="b">
        <v>0</v>
      </c>
      <c r="J8612" t="b">
        <v>1</v>
      </c>
      <c r="K8612" t="s">
        <v>31</v>
      </c>
      <c r="L8612" t="s">
        <v>22</v>
      </c>
      <c r="M8612">
        <v>214500</v>
      </c>
      <c r="O8612" t="s">
        <v>1225</v>
      </c>
      <c r="P8612" t="s">
        <v>11709</v>
      </c>
    </row>
    <row r="8613" spans="1:16" x14ac:dyDescent="0.35">
      <c r="A8613" t="s">
        <v>11539</v>
      </c>
      <c r="B8613" t="s">
        <v>11710</v>
      </c>
      <c r="C8613" t="s">
        <v>11711</v>
      </c>
      <c r="D8613" t="s">
        <v>36</v>
      </c>
      <c r="E8613" t="s">
        <v>20</v>
      </c>
      <c r="F8613" t="b">
        <v>0</v>
      </c>
      <c r="G8613" t="s">
        <v>52</v>
      </c>
      <c r="H8613" s="1">
        <v>45668.458368055559</v>
      </c>
      <c r="I8613" t="b">
        <v>0</v>
      </c>
      <c r="J8613" t="b">
        <v>0</v>
      </c>
      <c r="K8613" t="s">
        <v>31</v>
      </c>
      <c r="L8613" t="s">
        <v>22</v>
      </c>
      <c r="M8613">
        <v>97500</v>
      </c>
      <c r="O8613" t="s">
        <v>1123</v>
      </c>
      <c r="P8613" t="s">
        <v>2667</v>
      </c>
    </row>
    <row r="8614" spans="1:16" x14ac:dyDescent="0.35">
      <c r="A8614" t="s">
        <v>11539</v>
      </c>
      <c r="B8614" t="s">
        <v>11712</v>
      </c>
      <c r="C8614" t="s">
        <v>4264</v>
      </c>
      <c r="D8614" t="s">
        <v>443</v>
      </c>
      <c r="E8614" t="s">
        <v>20</v>
      </c>
      <c r="F8614" t="b">
        <v>0</v>
      </c>
      <c r="G8614" t="s">
        <v>52</v>
      </c>
      <c r="H8614" s="1">
        <v>45668.501030092593</v>
      </c>
      <c r="I8614" t="b">
        <v>0</v>
      </c>
      <c r="J8614" t="b">
        <v>0</v>
      </c>
      <c r="K8614" t="s">
        <v>31</v>
      </c>
      <c r="L8614" t="s">
        <v>22</v>
      </c>
      <c r="M8614">
        <v>90000</v>
      </c>
      <c r="O8614" t="s">
        <v>2874</v>
      </c>
      <c r="P8614" t="s">
        <v>1861</v>
      </c>
    </row>
    <row r="8615" spans="1:16" x14ac:dyDescent="0.35">
      <c r="A8615" t="s">
        <v>11539</v>
      </c>
      <c r="B8615" t="s">
        <v>11713</v>
      </c>
      <c r="C8615" t="s">
        <v>609</v>
      </c>
      <c r="D8615" t="s">
        <v>36</v>
      </c>
      <c r="E8615" t="s">
        <v>20</v>
      </c>
      <c r="F8615" t="b">
        <v>0</v>
      </c>
      <c r="G8615" t="s">
        <v>47</v>
      </c>
      <c r="H8615" s="1">
        <v>45668.792800925927</v>
      </c>
      <c r="I8615" t="b">
        <v>0</v>
      </c>
      <c r="J8615" t="b">
        <v>1</v>
      </c>
      <c r="K8615" t="s">
        <v>31</v>
      </c>
      <c r="L8615" t="s">
        <v>22</v>
      </c>
      <c r="M8615">
        <v>150000</v>
      </c>
      <c r="O8615" t="s">
        <v>2394</v>
      </c>
      <c r="P8615" t="s">
        <v>11714</v>
      </c>
    </row>
    <row r="8616" spans="1:16" x14ac:dyDescent="0.35">
      <c r="A8616" t="s">
        <v>11539</v>
      </c>
      <c r="B8616" t="s">
        <v>11715</v>
      </c>
      <c r="C8616" t="s">
        <v>18</v>
      </c>
      <c r="D8616" t="s">
        <v>2104</v>
      </c>
      <c r="E8616" t="s">
        <v>20</v>
      </c>
      <c r="F8616" t="b">
        <v>1</v>
      </c>
      <c r="G8616" t="s">
        <v>585</v>
      </c>
      <c r="H8616" s="1">
        <v>45669.273958333331</v>
      </c>
      <c r="I8616" t="b">
        <v>0</v>
      </c>
      <c r="J8616" t="b">
        <v>0</v>
      </c>
      <c r="K8616" t="s">
        <v>585</v>
      </c>
      <c r="L8616" t="s">
        <v>22</v>
      </c>
      <c r="M8616">
        <v>100000</v>
      </c>
      <c r="O8616" t="s">
        <v>11716</v>
      </c>
      <c r="P8616" t="s">
        <v>11717</v>
      </c>
    </row>
    <row r="8617" spans="1:16" x14ac:dyDescent="0.35">
      <c r="A8617" t="s">
        <v>11539</v>
      </c>
      <c r="B8617" t="s">
        <v>11545</v>
      </c>
      <c r="C8617" t="s">
        <v>18</v>
      </c>
      <c r="D8617" t="s">
        <v>36</v>
      </c>
      <c r="E8617" t="s">
        <v>91</v>
      </c>
      <c r="F8617" t="b">
        <v>1</v>
      </c>
      <c r="G8617" t="s">
        <v>11718</v>
      </c>
      <c r="H8617" s="1">
        <v>45669.288437499999</v>
      </c>
      <c r="I8617" t="b">
        <v>0</v>
      </c>
      <c r="J8617" t="b">
        <v>0</v>
      </c>
      <c r="K8617" t="s">
        <v>11718</v>
      </c>
      <c r="L8617" t="s">
        <v>32</v>
      </c>
      <c r="N8617">
        <v>19.5</v>
      </c>
      <c r="O8617" t="s">
        <v>11547</v>
      </c>
      <c r="P8617" t="s">
        <v>11548</v>
      </c>
    </row>
    <row r="8618" spans="1:16" x14ac:dyDescent="0.35">
      <c r="A8618" t="s">
        <v>11539</v>
      </c>
      <c r="B8618" t="s">
        <v>11608</v>
      </c>
      <c r="C8618" t="s">
        <v>501</v>
      </c>
      <c r="D8618" t="s">
        <v>36</v>
      </c>
      <c r="E8618" t="s">
        <v>20</v>
      </c>
      <c r="F8618" t="b">
        <v>0</v>
      </c>
      <c r="G8618" t="s">
        <v>47</v>
      </c>
      <c r="H8618" s="1">
        <v>45669.416967592602</v>
      </c>
      <c r="I8618" t="b">
        <v>0</v>
      </c>
      <c r="J8618" t="b">
        <v>1</v>
      </c>
      <c r="K8618" t="s">
        <v>31</v>
      </c>
      <c r="L8618" t="s">
        <v>22</v>
      </c>
      <c r="M8618">
        <v>87500</v>
      </c>
      <c r="O8618" t="s">
        <v>11719</v>
      </c>
      <c r="P8618" t="s">
        <v>1859</v>
      </c>
    </row>
    <row r="8619" spans="1:16" x14ac:dyDescent="0.35">
      <c r="A8619" t="s">
        <v>11539</v>
      </c>
      <c r="B8619" t="s">
        <v>11720</v>
      </c>
      <c r="C8619" t="s">
        <v>2933</v>
      </c>
      <c r="D8619" t="s">
        <v>29</v>
      </c>
      <c r="E8619" t="s">
        <v>296</v>
      </c>
      <c r="F8619" t="b">
        <v>0</v>
      </c>
      <c r="G8619" t="s">
        <v>47</v>
      </c>
      <c r="H8619" s="1">
        <v>45669.418067129627</v>
      </c>
      <c r="I8619" t="b">
        <v>0</v>
      </c>
      <c r="J8619" t="b">
        <v>1</v>
      </c>
      <c r="K8619" t="s">
        <v>31</v>
      </c>
      <c r="L8619" t="s">
        <v>22</v>
      </c>
      <c r="M8619">
        <v>253500</v>
      </c>
      <c r="O8619" t="s">
        <v>1225</v>
      </c>
      <c r="P8619" t="s">
        <v>11709</v>
      </c>
    </row>
    <row r="8620" spans="1:16" x14ac:dyDescent="0.35">
      <c r="A8620" t="s">
        <v>11539</v>
      </c>
      <c r="B8620" t="s">
        <v>11721</v>
      </c>
      <c r="C8620" t="s">
        <v>5289</v>
      </c>
      <c r="D8620" t="s">
        <v>36</v>
      </c>
      <c r="E8620" t="s">
        <v>20</v>
      </c>
      <c r="F8620" t="b">
        <v>0</v>
      </c>
      <c r="G8620" t="s">
        <v>30</v>
      </c>
      <c r="H8620" s="1">
        <v>45670.292766203696</v>
      </c>
      <c r="I8620" t="b">
        <v>0</v>
      </c>
      <c r="J8620" t="b">
        <v>0</v>
      </c>
      <c r="K8620" t="s">
        <v>31</v>
      </c>
      <c r="L8620" t="s">
        <v>22</v>
      </c>
      <c r="M8620">
        <v>97500</v>
      </c>
      <c r="O8620" t="s">
        <v>77</v>
      </c>
      <c r="P8620" t="s">
        <v>7257</v>
      </c>
    </row>
    <row r="8621" spans="1:16" x14ac:dyDescent="0.35">
      <c r="A8621" t="s">
        <v>11539</v>
      </c>
      <c r="B8621" t="s">
        <v>11722</v>
      </c>
      <c r="C8621" t="s">
        <v>10466</v>
      </c>
      <c r="D8621" t="s">
        <v>36</v>
      </c>
      <c r="E8621" t="s">
        <v>20</v>
      </c>
      <c r="F8621" t="b">
        <v>0</v>
      </c>
      <c r="G8621" t="s">
        <v>52</v>
      </c>
      <c r="H8621" s="1">
        <v>45670.45952546296</v>
      </c>
      <c r="I8621" t="b">
        <v>0</v>
      </c>
      <c r="J8621" t="b">
        <v>0</v>
      </c>
      <c r="K8621" t="s">
        <v>31</v>
      </c>
      <c r="L8621" t="s">
        <v>22</v>
      </c>
      <c r="M8621">
        <v>105000</v>
      </c>
      <c r="O8621" t="s">
        <v>1123</v>
      </c>
      <c r="P8621" t="s">
        <v>1124</v>
      </c>
    </row>
    <row r="8622" spans="1:16" x14ac:dyDescent="0.35">
      <c r="A8622" t="s">
        <v>11539</v>
      </c>
      <c r="B8622" t="s">
        <v>11645</v>
      </c>
      <c r="C8622" t="s">
        <v>11723</v>
      </c>
      <c r="D8622" t="s">
        <v>36</v>
      </c>
      <c r="E8622" t="s">
        <v>20</v>
      </c>
      <c r="F8622" t="b">
        <v>0</v>
      </c>
      <c r="G8622" t="s">
        <v>52</v>
      </c>
      <c r="H8622" s="1">
        <v>45670.460358796299</v>
      </c>
      <c r="I8622" t="b">
        <v>0</v>
      </c>
      <c r="J8622" t="b">
        <v>0</v>
      </c>
      <c r="K8622" t="s">
        <v>31</v>
      </c>
      <c r="L8622" t="s">
        <v>22</v>
      </c>
      <c r="M8622">
        <v>102000</v>
      </c>
      <c r="O8622" t="s">
        <v>1123</v>
      </c>
      <c r="P8622" t="s">
        <v>1124</v>
      </c>
    </row>
    <row r="8623" spans="1:16" x14ac:dyDescent="0.35">
      <c r="A8623" t="s">
        <v>11539</v>
      </c>
      <c r="B8623" t="s">
        <v>11724</v>
      </c>
      <c r="C8623" t="s">
        <v>609</v>
      </c>
      <c r="D8623" t="s">
        <v>36</v>
      </c>
      <c r="E8623" t="s">
        <v>20</v>
      </c>
      <c r="F8623" t="b">
        <v>0</v>
      </c>
      <c r="G8623" t="s">
        <v>47</v>
      </c>
      <c r="H8623" s="1">
        <v>45670.62636574074</v>
      </c>
      <c r="I8623" t="b">
        <v>0</v>
      </c>
      <c r="J8623" t="b">
        <v>1</v>
      </c>
      <c r="K8623" t="s">
        <v>31</v>
      </c>
      <c r="L8623" t="s">
        <v>22</v>
      </c>
      <c r="M8623">
        <v>157000</v>
      </c>
      <c r="O8623" t="s">
        <v>518</v>
      </c>
      <c r="P8623" t="s">
        <v>11725</v>
      </c>
    </row>
    <row r="8624" spans="1:16" x14ac:dyDescent="0.35">
      <c r="A8624" t="s">
        <v>11539</v>
      </c>
      <c r="B8624" t="s">
        <v>11726</v>
      </c>
      <c r="C8624" t="s">
        <v>1888</v>
      </c>
      <c r="D8624" t="s">
        <v>36</v>
      </c>
      <c r="E8624" t="s">
        <v>20</v>
      </c>
      <c r="F8624" t="b">
        <v>0</v>
      </c>
      <c r="G8624" t="s">
        <v>68</v>
      </c>
      <c r="H8624" s="1">
        <v>45670.875879629632</v>
      </c>
      <c r="I8624" t="b">
        <v>0</v>
      </c>
      <c r="J8624" t="b">
        <v>1</v>
      </c>
      <c r="K8624" t="s">
        <v>31</v>
      </c>
      <c r="L8624" t="s">
        <v>22</v>
      </c>
      <c r="M8624">
        <v>62500</v>
      </c>
      <c r="O8624" t="s">
        <v>11727</v>
      </c>
    </row>
    <row r="8625" spans="1:16" x14ac:dyDescent="0.35">
      <c r="A8625" t="s">
        <v>11539</v>
      </c>
      <c r="B8625" t="s">
        <v>11728</v>
      </c>
      <c r="C8625" t="s">
        <v>154</v>
      </c>
      <c r="D8625" t="s">
        <v>36</v>
      </c>
      <c r="E8625" t="s">
        <v>20</v>
      </c>
      <c r="F8625" t="b">
        <v>0</v>
      </c>
      <c r="G8625" t="s">
        <v>52</v>
      </c>
      <c r="H8625" s="1">
        <v>45671.251550925917</v>
      </c>
      <c r="I8625" t="b">
        <v>0</v>
      </c>
      <c r="J8625" t="b">
        <v>1</v>
      </c>
      <c r="K8625" t="s">
        <v>31</v>
      </c>
      <c r="L8625" t="s">
        <v>22</v>
      </c>
      <c r="M8625">
        <v>145000</v>
      </c>
      <c r="O8625" t="s">
        <v>11729</v>
      </c>
      <c r="P8625" t="s">
        <v>11730</v>
      </c>
    </row>
    <row r="8626" spans="1:16" x14ac:dyDescent="0.35">
      <c r="A8626" t="s">
        <v>11539</v>
      </c>
      <c r="B8626" t="s">
        <v>11614</v>
      </c>
      <c r="C8626" t="s">
        <v>338</v>
      </c>
      <c r="D8626" t="s">
        <v>17445</v>
      </c>
      <c r="E8626" t="s">
        <v>20</v>
      </c>
      <c r="F8626" t="b">
        <v>0</v>
      </c>
      <c r="G8626" t="s">
        <v>68</v>
      </c>
      <c r="H8626" s="1">
        <v>45671.252013888887</v>
      </c>
      <c r="I8626" t="b">
        <v>0</v>
      </c>
      <c r="J8626" t="b">
        <v>1</v>
      </c>
      <c r="K8626" t="s">
        <v>31</v>
      </c>
      <c r="L8626" t="s">
        <v>22</v>
      </c>
      <c r="M8626">
        <v>125520</v>
      </c>
      <c r="O8626" t="s">
        <v>2728</v>
      </c>
      <c r="P8626" t="s">
        <v>11731</v>
      </c>
    </row>
    <row r="8627" spans="1:16" x14ac:dyDescent="0.35">
      <c r="A8627" t="s">
        <v>11539</v>
      </c>
      <c r="B8627" t="s">
        <v>11704</v>
      </c>
      <c r="C8627" t="s">
        <v>1930</v>
      </c>
      <c r="D8627" t="s">
        <v>797</v>
      </c>
      <c r="E8627" t="s">
        <v>20</v>
      </c>
      <c r="F8627" t="b">
        <v>0</v>
      </c>
      <c r="G8627" t="s">
        <v>30</v>
      </c>
      <c r="H8627" s="1">
        <v>45671.252141203702</v>
      </c>
      <c r="I8627" t="b">
        <v>0</v>
      </c>
      <c r="J8627" t="b">
        <v>0</v>
      </c>
      <c r="K8627" t="s">
        <v>31</v>
      </c>
      <c r="L8627" t="s">
        <v>22</v>
      </c>
      <c r="M8627">
        <v>113000</v>
      </c>
      <c r="O8627" t="s">
        <v>4082</v>
      </c>
      <c r="P8627" t="s">
        <v>11705</v>
      </c>
    </row>
    <row r="8628" spans="1:16" x14ac:dyDescent="0.35">
      <c r="A8628" t="s">
        <v>11539</v>
      </c>
      <c r="B8628" t="s">
        <v>11732</v>
      </c>
      <c r="C8628" t="s">
        <v>95</v>
      </c>
      <c r="D8628" t="s">
        <v>115</v>
      </c>
      <c r="E8628" t="s">
        <v>20</v>
      </c>
      <c r="F8628" t="b">
        <v>0</v>
      </c>
      <c r="G8628" t="s">
        <v>30</v>
      </c>
      <c r="H8628" s="1">
        <v>45671.29315972222</v>
      </c>
      <c r="I8628" t="b">
        <v>0</v>
      </c>
      <c r="J8628" t="b">
        <v>0</v>
      </c>
      <c r="K8628" t="s">
        <v>31</v>
      </c>
      <c r="L8628" t="s">
        <v>22</v>
      </c>
      <c r="M8628">
        <v>110000</v>
      </c>
      <c r="O8628" t="s">
        <v>1123</v>
      </c>
      <c r="P8628" t="s">
        <v>11733</v>
      </c>
    </row>
    <row r="8629" spans="1:16" x14ac:dyDescent="0.35">
      <c r="A8629" t="s">
        <v>11539</v>
      </c>
      <c r="B8629" t="s">
        <v>11608</v>
      </c>
      <c r="C8629" t="s">
        <v>1851</v>
      </c>
      <c r="D8629" t="s">
        <v>36</v>
      </c>
      <c r="E8629" t="s">
        <v>20</v>
      </c>
      <c r="F8629" t="b">
        <v>0</v>
      </c>
      <c r="G8629" t="s">
        <v>52</v>
      </c>
      <c r="H8629" s="1">
        <v>45671.875162037039</v>
      </c>
      <c r="I8629" t="b">
        <v>1</v>
      </c>
      <c r="J8629" t="b">
        <v>1</v>
      </c>
      <c r="K8629" t="s">
        <v>31</v>
      </c>
      <c r="L8629" t="s">
        <v>22</v>
      </c>
      <c r="M8629">
        <v>72072</v>
      </c>
      <c r="O8629" t="s">
        <v>7349</v>
      </c>
    </row>
    <row r="8630" spans="1:16" x14ac:dyDescent="0.35">
      <c r="A8630" t="s">
        <v>11539</v>
      </c>
      <c r="B8630" t="s">
        <v>11734</v>
      </c>
      <c r="C8630" t="s">
        <v>5541</v>
      </c>
      <c r="D8630" t="s">
        <v>110</v>
      </c>
      <c r="E8630" t="s">
        <v>20</v>
      </c>
      <c r="F8630" t="b">
        <v>0</v>
      </c>
      <c r="G8630" t="s">
        <v>52</v>
      </c>
      <c r="H8630" s="1">
        <v>45672.001585648148</v>
      </c>
      <c r="I8630" t="b">
        <v>0</v>
      </c>
      <c r="J8630" t="b">
        <v>1</v>
      </c>
      <c r="K8630" t="s">
        <v>31</v>
      </c>
      <c r="L8630" t="s">
        <v>22</v>
      </c>
      <c r="M8630">
        <v>231000</v>
      </c>
      <c r="O8630" t="s">
        <v>11735</v>
      </c>
      <c r="P8630" t="s">
        <v>336</v>
      </c>
    </row>
    <row r="8631" spans="1:16" x14ac:dyDescent="0.35">
      <c r="A8631" t="s">
        <v>11539</v>
      </c>
      <c r="B8631" t="s">
        <v>11736</v>
      </c>
      <c r="C8631" t="s">
        <v>142</v>
      </c>
      <c r="D8631" t="s">
        <v>36</v>
      </c>
      <c r="E8631" t="s">
        <v>20</v>
      </c>
      <c r="F8631" t="b">
        <v>0</v>
      </c>
      <c r="G8631" t="s">
        <v>68</v>
      </c>
      <c r="H8631" s="1">
        <v>45672.042800925927</v>
      </c>
      <c r="I8631" t="b">
        <v>1</v>
      </c>
      <c r="J8631" t="b">
        <v>1</v>
      </c>
      <c r="K8631" t="s">
        <v>31</v>
      </c>
      <c r="L8631" t="s">
        <v>22</v>
      </c>
      <c r="M8631">
        <v>90500</v>
      </c>
      <c r="O8631" t="s">
        <v>3252</v>
      </c>
      <c r="P8631" t="s">
        <v>11737</v>
      </c>
    </row>
    <row r="8632" spans="1:16" x14ac:dyDescent="0.35">
      <c r="A8632" t="s">
        <v>11539</v>
      </c>
      <c r="B8632" t="s">
        <v>11738</v>
      </c>
      <c r="C8632" t="s">
        <v>11739</v>
      </c>
      <c r="D8632" t="s">
        <v>11605</v>
      </c>
      <c r="E8632" t="s">
        <v>20</v>
      </c>
      <c r="F8632" t="b">
        <v>0</v>
      </c>
      <c r="G8632" t="s">
        <v>68</v>
      </c>
      <c r="H8632" s="1">
        <v>45672.251932870371</v>
      </c>
      <c r="I8632" t="b">
        <v>0</v>
      </c>
      <c r="J8632" t="b">
        <v>0</v>
      </c>
      <c r="K8632" t="s">
        <v>31</v>
      </c>
      <c r="L8632" t="s">
        <v>22</v>
      </c>
      <c r="M8632">
        <v>124531</v>
      </c>
      <c r="O8632" t="s">
        <v>11586</v>
      </c>
    </row>
    <row r="8633" spans="1:16" x14ac:dyDescent="0.35">
      <c r="A8633" t="s">
        <v>11539</v>
      </c>
      <c r="B8633" t="s">
        <v>11539</v>
      </c>
      <c r="C8633" t="s">
        <v>11740</v>
      </c>
      <c r="D8633" t="s">
        <v>29</v>
      </c>
      <c r="E8633" t="s">
        <v>20</v>
      </c>
      <c r="F8633" t="b">
        <v>0</v>
      </c>
      <c r="G8633" t="s">
        <v>68</v>
      </c>
      <c r="H8633" s="1">
        <v>45672.251932870371</v>
      </c>
      <c r="I8633" t="b">
        <v>0</v>
      </c>
      <c r="J8633" t="b">
        <v>0</v>
      </c>
      <c r="K8633" t="s">
        <v>31</v>
      </c>
      <c r="L8633" t="s">
        <v>22</v>
      </c>
      <c r="M8633">
        <v>170000</v>
      </c>
      <c r="O8633" t="s">
        <v>1477</v>
      </c>
    </row>
    <row r="8634" spans="1:16" x14ac:dyDescent="0.35">
      <c r="A8634" t="s">
        <v>11539</v>
      </c>
      <c r="B8634" t="s">
        <v>11741</v>
      </c>
      <c r="C8634" t="s">
        <v>552</v>
      </c>
      <c r="D8634" t="s">
        <v>110</v>
      </c>
      <c r="E8634" t="s">
        <v>20</v>
      </c>
      <c r="F8634" t="b">
        <v>0</v>
      </c>
      <c r="G8634" t="s">
        <v>68</v>
      </c>
      <c r="H8634" s="1">
        <v>45672.251932870371</v>
      </c>
      <c r="I8634" t="b">
        <v>0</v>
      </c>
      <c r="J8634" t="b">
        <v>1</v>
      </c>
      <c r="K8634" t="s">
        <v>31</v>
      </c>
      <c r="L8634" t="s">
        <v>22</v>
      </c>
      <c r="M8634">
        <v>113550</v>
      </c>
      <c r="O8634" t="s">
        <v>11742</v>
      </c>
      <c r="P8634" t="s">
        <v>11743</v>
      </c>
    </row>
    <row r="8635" spans="1:16" x14ac:dyDescent="0.35">
      <c r="A8635" t="s">
        <v>11539</v>
      </c>
      <c r="B8635" t="s">
        <v>11744</v>
      </c>
      <c r="C8635" t="s">
        <v>1930</v>
      </c>
      <c r="D8635" t="s">
        <v>36</v>
      </c>
      <c r="E8635" t="s">
        <v>20</v>
      </c>
      <c r="F8635" t="b">
        <v>0</v>
      </c>
      <c r="G8635" t="s">
        <v>30</v>
      </c>
      <c r="H8635" s="1">
        <v>45672.252071759263</v>
      </c>
      <c r="I8635" t="b">
        <v>0</v>
      </c>
      <c r="J8635" t="b">
        <v>1</v>
      </c>
      <c r="K8635" t="s">
        <v>31</v>
      </c>
      <c r="L8635" t="s">
        <v>22</v>
      </c>
      <c r="M8635">
        <v>72500</v>
      </c>
      <c r="O8635" t="s">
        <v>4082</v>
      </c>
      <c r="P8635" t="s">
        <v>11745</v>
      </c>
    </row>
    <row r="8636" spans="1:16" x14ac:dyDescent="0.35">
      <c r="A8636" t="s">
        <v>11539</v>
      </c>
      <c r="B8636" t="s">
        <v>11746</v>
      </c>
      <c r="C8636" t="s">
        <v>105</v>
      </c>
      <c r="D8636" t="s">
        <v>249</v>
      </c>
      <c r="E8636" t="s">
        <v>20</v>
      </c>
      <c r="F8636" t="b">
        <v>0</v>
      </c>
      <c r="G8636" t="s">
        <v>105</v>
      </c>
      <c r="H8636" s="1">
        <v>45672.253993055558</v>
      </c>
      <c r="I8636" t="b">
        <v>0</v>
      </c>
      <c r="J8636" t="b">
        <v>0</v>
      </c>
      <c r="K8636" t="s">
        <v>105</v>
      </c>
      <c r="L8636" t="s">
        <v>22</v>
      </c>
      <c r="M8636">
        <v>48000</v>
      </c>
      <c r="O8636" t="s">
        <v>306</v>
      </c>
      <c r="P8636" t="s">
        <v>11747</v>
      </c>
    </row>
    <row r="8637" spans="1:16" x14ac:dyDescent="0.35">
      <c r="A8637" t="s">
        <v>11539</v>
      </c>
      <c r="B8637" t="s">
        <v>11748</v>
      </c>
      <c r="C8637" t="s">
        <v>18</v>
      </c>
      <c r="D8637" t="s">
        <v>19</v>
      </c>
      <c r="E8637" t="s">
        <v>20</v>
      </c>
      <c r="F8637" t="b">
        <v>1</v>
      </c>
      <c r="G8637" t="s">
        <v>1179</v>
      </c>
      <c r="H8637" s="1">
        <v>45672.262476851851</v>
      </c>
      <c r="I8637" t="b">
        <v>0</v>
      </c>
      <c r="J8637" t="b">
        <v>0</v>
      </c>
      <c r="K8637" t="s">
        <v>1179</v>
      </c>
      <c r="L8637" t="s">
        <v>22</v>
      </c>
      <c r="M8637">
        <v>43800</v>
      </c>
      <c r="O8637" t="s">
        <v>1180</v>
      </c>
      <c r="P8637" t="s">
        <v>917</v>
      </c>
    </row>
    <row r="8638" spans="1:16" x14ac:dyDescent="0.35">
      <c r="A8638" t="s">
        <v>11539</v>
      </c>
      <c r="B8638" t="s">
        <v>11749</v>
      </c>
      <c r="C8638" t="s">
        <v>609</v>
      </c>
      <c r="D8638" t="s">
        <v>36</v>
      </c>
      <c r="E8638" t="s">
        <v>20</v>
      </c>
      <c r="F8638" t="b">
        <v>0</v>
      </c>
      <c r="G8638" t="s">
        <v>47</v>
      </c>
      <c r="H8638" s="1">
        <v>45672.626550925917</v>
      </c>
      <c r="I8638" t="b">
        <v>0</v>
      </c>
      <c r="J8638" t="b">
        <v>1</v>
      </c>
      <c r="K8638" t="s">
        <v>31</v>
      </c>
      <c r="L8638" t="s">
        <v>22</v>
      </c>
      <c r="M8638">
        <v>221500</v>
      </c>
      <c r="O8638" t="s">
        <v>518</v>
      </c>
      <c r="P8638" t="s">
        <v>11725</v>
      </c>
    </row>
    <row r="8639" spans="1:16" x14ac:dyDescent="0.35">
      <c r="A8639" t="s">
        <v>11539</v>
      </c>
      <c r="B8639" t="s">
        <v>11736</v>
      </c>
      <c r="C8639" t="s">
        <v>162</v>
      </c>
      <c r="D8639" t="s">
        <v>36</v>
      </c>
      <c r="E8639" t="s">
        <v>20</v>
      </c>
      <c r="F8639" t="b">
        <v>0</v>
      </c>
      <c r="G8639" t="s">
        <v>52</v>
      </c>
      <c r="H8639" s="1">
        <v>45672.666851851849</v>
      </c>
      <c r="I8639" t="b">
        <v>0</v>
      </c>
      <c r="J8639" t="b">
        <v>1</v>
      </c>
      <c r="K8639" t="s">
        <v>31</v>
      </c>
      <c r="L8639" t="s">
        <v>22</v>
      </c>
      <c r="M8639">
        <v>110000</v>
      </c>
      <c r="O8639" t="s">
        <v>11750</v>
      </c>
      <c r="P8639" t="s">
        <v>11751</v>
      </c>
    </row>
    <row r="8640" spans="1:16" x14ac:dyDescent="0.35">
      <c r="A8640" t="s">
        <v>11539</v>
      </c>
      <c r="B8640" t="s">
        <v>11752</v>
      </c>
      <c r="C8640" t="s">
        <v>154</v>
      </c>
      <c r="D8640" t="s">
        <v>573</v>
      </c>
      <c r="E8640" t="s">
        <v>20</v>
      </c>
      <c r="F8640" t="b">
        <v>0</v>
      </c>
      <c r="G8640" t="s">
        <v>52</v>
      </c>
      <c r="H8640" s="1">
        <v>45672.793067129627</v>
      </c>
      <c r="I8640" t="b">
        <v>0</v>
      </c>
      <c r="J8640" t="b">
        <v>0</v>
      </c>
      <c r="K8640" t="s">
        <v>31</v>
      </c>
      <c r="L8640" t="s">
        <v>32</v>
      </c>
      <c r="N8640">
        <v>49.895000457763672</v>
      </c>
      <c r="O8640" t="s">
        <v>11753</v>
      </c>
    </row>
    <row r="8641" spans="1:16" x14ac:dyDescent="0.35">
      <c r="A8641" t="s">
        <v>11539</v>
      </c>
      <c r="B8641" t="s">
        <v>11754</v>
      </c>
      <c r="C8641" t="s">
        <v>3402</v>
      </c>
      <c r="D8641" t="s">
        <v>36</v>
      </c>
      <c r="E8641" t="s">
        <v>20</v>
      </c>
      <c r="F8641" t="b">
        <v>0</v>
      </c>
      <c r="G8641" t="s">
        <v>68</v>
      </c>
      <c r="H8641" s="1">
        <v>45672.876018518517</v>
      </c>
      <c r="I8641" t="b">
        <v>0</v>
      </c>
      <c r="J8641" t="b">
        <v>1</v>
      </c>
      <c r="K8641" t="s">
        <v>31</v>
      </c>
      <c r="L8641" t="s">
        <v>32</v>
      </c>
      <c r="N8641">
        <v>22.465000152587891</v>
      </c>
      <c r="O8641" t="s">
        <v>11755</v>
      </c>
      <c r="P8641" t="s">
        <v>11756</v>
      </c>
    </row>
    <row r="8642" spans="1:16" x14ac:dyDescent="0.35">
      <c r="A8642" t="s">
        <v>11539</v>
      </c>
      <c r="B8642" t="s">
        <v>11757</v>
      </c>
      <c r="C8642" t="s">
        <v>170</v>
      </c>
      <c r="D8642" t="s">
        <v>36</v>
      </c>
      <c r="E8642" t="s">
        <v>91</v>
      </c>
      <c r="F8642" t="b">
        <v>0</v>
      </c>
      <c r="G8642" t="s">
        <v>171</v>
      </c>
      <c r="H8642" s="1">
        <v>45672.93677083333</v>
      </c>
      <c r="I8642" t="b">
        <v>0</v>
      </c>
      <c r="J8642" t="b">
        <v>1</v>
      </c>
      <c r="K8642" t="s">
        <v>31</v>
      </c>
      <c r="L8642" t="s">
        <v>32</v>
      </c>
      <c r="N8642">
        <v>84.044998168945313</v>
      </c>
      <c r="O8642" t="s">
        <v>4278</v>
      </c>
      <c r="P8642" t="s">
        <v>11758</v>
      </c>
    </row>
    <row r="8643" spans="1:16" x14ac:dyDescent="0.35">
      <c r="A8643" t="s">
        <v>11539</v>
      </c>
      <c r="B8643" t="s">
        <v>11539</v>
      </c>
      <c r="C8643" t="s">
        <v>2504</v>
      </c>
      <c r="D8643" t="s">
        <v>295</v>
      </c>
      <c r="E8643" t="s">
        <v>20</v>
      </c>
      <c r="F8643" t="b">
        <v>0</v>
      </c>
      <c r="G8643" t="s">
        <v>592</v>
      </c>
      <c r="H8643" s="1">
        <v>45673.046446759261</v>
      </c>
      <c r="I8643" t="b">
        <v>0</v>
      </c>
      <c r="J8643" t="b">
        <v>0</v>
      </c>
      <c r="K8643" t="s">
        <v>592</v>
      </c>
      <c r="L8643" t="s">
        <v>22</v>
      </c>
      <c r="M8643">
        <v>120500</v>
      </c>
      <c r="O8643" t="s">
        <v>11759</v>
      </c>
      <c r="P8643" t="s">
        <v>11760</v>
      </c>
    </row>
    <row r="8644" spans="1:16" x14ac:dyDescent="0.35">
      <c r="A8644" t="s">
        <v>11539</v>
      </c>
      <c r="B8644" t="s">
        <v>11761</v>
      </c>
      <c r="C8644" t="s">
        <v>653</v>
      </c>
      <c r="D8644" t="s">
        <v>110</v>
      </c>
      <c r="E8644" t="s">
        <v>20</v>
      </c>
      <c r="F8644" t="b">
        <v>0</v>
      </c>
      <c r="G8644" t="s">
        <v>43</v>
      </c>
      <c r="H8644" s="1">
        <v>45673.251898148148</v>
      </c>
      <c r="I8644" t="b">
        <v>0</v>
      </c>
      <c r="J8644" t="b">
        <v>1</v>
      </c>
      <c r="K8644" t="s">
        <v>31</v>
      </c>
      <c r="L8644" t="s">
        <v>22</v>
      </c>
      <c r="M8644">
        <v>96500</v>
      </c>
      <c r="O8644" t="s">
        <v>1669</v>
      </c>
      <c r="P8644" t="s">
        <v>11762</v>
      </c>
    </row>
    <row r="8645" spans="1:16" x14ac:dyDescent="0.35">
      <c r="A8645" t="s">
        <v>11539</v>
      </c>
      <c r="B8645" t="s">
        <v>11698</v>
      </c>
      <c r="C8645" t="s">
        <v>154</v>
      </c>
      <c r="D8645" t="s">
        <v>36</v>
      </c>
      <c r="E8645" t="s">
        <v>20</v>
      </c>
      <c r="F8645" t="b">
        <v>0</v>
      </c>
      <c r="G8645" t="s">
        <v>52</v>
      </c>
      <c r="H8645" s="1">
        <v>45673.252766203703</v>
      </c>
      <c r="I8645" t="b">
        <v>0</v>
      </c>
      <c r="J8645" t="b">
        <v>0</v>
      </c>
      <c r="K8645" t="s">
        <v>31</v>
      </c>
      <c r="L8645" t="s">
        <v>22</v>
      </c>
      <c r="M8645">
        <v>106000</v>
      </c>
      <c r="O8645" t="s">
        <v>1123</v>
      </c>
      <c r="P8645" t="s">
        <v>2894</v>
      </c>
    </row>
    <row r="8646" spans="1:16" x14ac:dyDescent="0.35">
      <c r="A8646" t="s">
        <v>11539</v>
      </c>
      <c r="B8646" t="s">
        <v>11763</v>
      </c>
      <c r="C8646" t="s">
        <v>549</v>
      </c>
      <c r="D8646" t="s">
        <v>36</v>
      </c>
      <c r="E8646" t="s">
        <v>20</v>
      </c>
      <c r="F8646" t="b">
        <v>0</v>
      </c>
      <c r="G8646" t="s">
        <v>47</v>
      </c>
      <c r="H8646" s="1">
        <v>45673.253067129634</v>
      </c>
      <c r="I8646" t="b">
        <v>0</v>
      </c>
      <c r="J8646" t="b">
        <v>1</v>
      </c>
      <c r="K8646" t="s">
        <v>31</v>
      </c>
      <c r="L8646" t="s">
        <v>22</v>
      </c>
      <c r="M8646">
        <v>214500</v>
      </c>
      <c r="O8646" t="s">
        <v>1225</v>
      </c>
      <c r="P8646" t="s">
        <v>11764</v>
      </c>
    </row>
    <row r="8647" spans="1:16" x14ac:dyDescent="0.35">
      <c r="A8647" t="s">
        <v>11539</v>
      </c>
      <c r="B8647" t="s">
        <v>11765</v>
      </c>
      <c r="C8647" t="s">
        <v>11766</v>
      </c>
      <c r="D8647" t="s">
        <v>11605</v>
      </c>
      <c r="E8647" t="s">
        <v>20</v>
      </c>
      <c r="F8647" t="b">
        <v>0</v>
      </c>
      <c r="G8647" t="s">
        <v>68</v>
      </c>
      <c r="H8647" s="1">
        <v>45673.253368055557</v>
      </c>
      <c r="I8647" t="b">
        <v>0</v>
      </c>
      <c r="J8647" t="b">
        <v>0</v>
      </c>
      <c r="K8647" t="s">
        <v>31</v>
      </c>
      <c r="L8647" t="s">
        <v>22</v>
      </c>
      <c r="M8647">
        <v>61111</v>
      </c>
      <c r="O8647" t="s">
        <v>11586</v>
      </c>
    </row>
    <row r="8648" spans="1:16" x14ac:dyDescent="0.35">
      <c r="A8648" t="s">
        <v>11539</v>
      </c>
      <c r="B8648" t="s">
        <v>11767</v>
      </c>
      <c r="C8648" t="s">
        <v>257</v>
      </c>
      <c r="D8648" t="s">
        <v>36</v>
      </c>
      <c r="E8648" t="s">
        <v>20</v>
      </c>
      <c r="F8648" t="b">
        <v>0</v>
      </c>
      <c r="G8648" t="s">
        <v>47</v>
      </c>
      <c r="H8648" s="1">
        <v>45673.417141203703</v>
      </c>
      <c r="I8648" t="b">
        <v>0</v>
      </c>
      <c r="J8648" t="b">
        <v>1</v>
      </c>
      <c r="K8648" t="s">
        <v>31</v>
      </c>
      <c r="L8648" t="s">
        <v>22</v>
      </c>
      <c r="M8648">
        <v>61650</v>
      </c>
      <c r="O8648" t="s">
        <v>1048</v>
      </c>
      <c r="P8648" t="s">
        <v>1563</v>
      </c>
    </row>
    <row r="8649" spans="1:16" x14ac:dyDescent="0.35">
      <c r="A8649" t="s">
        <v>11539</v>
      </c>
      <c r="B8649" t="s">
        <v>11768</v>
      </c>
      <c r="C8649" t="s">
        <v>2950</v>
      </c>
      <c r="D8649" t="s">
        <v>36</v>
      </c>
      <c r="E8649" t="s">
        <v>20</v>
      </c>
      <c r="F8649" t="b">
        <v>0</v>
      </c>
      <c r="G8649" t="s">
        <v>43</v>
      </c>
      <c r="H8649" s="1">
        <v>45673.41741898148</v>
      </c>
      <c r="I8649" t="b">
        <v>1</v>
      </c>
      <c r="J8649" t="b">
        <v>1</v>
      </c>
      <c r="K8649" t="s">
        <v>31</v>
      </c>
      <c r="L8649" t="s">
        <v>22</v>
      </c>
      <c r="M8649">
        <v>103500</v>
      </c>
      <c r="O8649" t="s">
        <v>11769</v>
      </c>
      <c r="P8649" t="s">
        <v>1219</v>
      </c>
    </row>
    <row r="8650" spans="1:16" x14ac:dyDescent="0.35">
      <c r="A8650" t="s">
        <v>11539</v>
      </c>
      <c r="B8650" t="s">
        <v>11770</v>
      </c>
      <c r="C8650" t="s">
        <v>201</v>
      </c>
      <c r="D8650" t="s">
        <v>36</v>
      </c>
      <c r="E8650" t="s">
        <v>20</v>
      </c>
      <c r="F8650" t="b">
        <v>0</v>
      </c>
      <c r="G8650" t="s">
        <v>43</v>
      </c>
      <c r="H8650" s="1">
        <v>45673.418854166674</v>
      </c>
      <c r="I8650" t="b">
        <v>1</v>
      </c>
      <c r="J8650" t="b">
        <v>1</v>
      </c>
      <c r="K8650" t="s">
        <v>31</v>
      </c>
      <c r="L8650" t="s">
        <v>32</v>
      </c>
      <c r="N8650">
        <v>32</v>
      </c>
      <c r="O8650" t="s">
        <v>11771</v>
      </c>
    </row>
    <row r="8651" spans="1:16" x14ac:dyDescent="0.35">
      <c r="A8651" t="s">
        <v>11539</v>
      </c>
      <c r="B8651" t="s">
        <v>11772</v>
      </c>
      <c r="C8651" t="s">
        <v>11773</v>
      </c>
      <c r="D8651" t="s">
        <v>29</v>
      </c>
      <c r="E8651" t="s">
        <v>20</v>
      </c>
      <c r="F8651" t="b">
        <v>0</v>
      </c>
      <c r="G8651" t="s">
        <v>43</v>
      </c>
      <c r="H8651" s="1">
        <v>45673.419965277782</v>
      </c>
      <c r="I8651" t="b">
        <v>0</v>
      </c>
      <c r="J8651" t="b">
        <v>1</v>
      </c>
      <c r="K8651" t="s">
        <v>31</v>
      </c>
      <c r="L8651" t="s">
        <v>22</v>
      </c>
      <c r="M8651">
        <v>154823.5</v>
      </c>
      <c r="O8651" t="s">
        <v>3437</v>
      </c>
      <c r="P8651" t="s">
        <v>336</v>
      </c>
    </row>
    <row r="8652" spans="1:16" x14ac:dyDescent="0.35">
      <c r="A8652" t="s">
        <v>11539</v>
      </c>
      <c r="B8652" t="s">
        <v>11774</v>
      </c>
      <c r="C8652" t="s">
        <v>201</v>
      </c>
      <c r="D8652" t="s">
        <v>36</v>
      </c>
      <c r="E8652" t="s">
        <v>20</v>
      </c>
      <c r="F8652" t="b">
        <v>0</v>
      </c>
      <c r="G8652" t="s">
        <v>43</v>
      </c>
      <c r="H8652" s="1">
        <v>45673.625648148147</v>
      </c>
      <c r="I8652" t="b">
        <v>0</v>
      </c>
      <c r="J8652" t="b">
        <v>1</v>
      </c>
      <c r="K8652" t="s">
        <v>31</v>
      </c>
      <c r="L8652" t="s">
        <v>22</v>
      </c>
      <c r="M8652">
        <v>120200</v>
      </c>
      <c r="O8652" t="s">
        <v>1048</v>
      </c>
      <c r="P8652" t="s">
        <v>1563</v>
      </c>
    </row>
    <row r="8653" spans="1:16" x14ac:dyDescent="0.35">
      <c r="A8653" t="s">
        <v>11539</v>
      </c>
      <c r="B8653" t="s">
        <v>11775</v>
      </c>
      <c r="C8653" t="s">
        <v>2343</v>
      </c>
      <c r="D8653" t="s">
        <v>36</v>
      </c>
      <c r="E8653" t="s">
        <v>436</v>
      </c>
      <c r="F8653" t="b">
        <v>0</v>
      </c>
      <c r="G8653" t="s">
        <v>52</v>
      </c>
      <c r="H8653" s="1">
        <v>45673.708599537043</v>
      </c>
      <c r="I8653" t="b">
        <v>0</v>
      </c>
      <c r="J8653" t="b">
        <v>1</v>
      </c>
      <c r="K8653" t="s">
        <v>31</v>
      </c>
      <c r="L8653" t="s">
        <v>22</v>
      </c>
      <c r="M8653">
        <v>98700</v>
      </c>
      <c r="O8653" t="s">
        <v>194</v>
      </c>
      <c r="P8653" t="s">
        <v>11776</v>
      </c>
    </row>
    <row r="8654" spans="1:16" x14ac:dyDescent="0.35">
      <c r="A8654" t="s">
        <v>11539</v>
      </c>
      <c r="B8654" t="s">
        <v>11777</v>
      </c>
      <c r="C8654" t="s">
        <v>9305</v>
      </c>
      <c r="D8654" t="s">
        <v>17437</v>
      </c>
      <c r="E8654" t="s">
        <v>20</v>
      </c>
      <c r="F8654" t="b">
        <v>0</v>
      </c>
      <c r="G8654" t="s">
        <v>47</v>
      </c>
      <c r="H8654" s="1">
        <v>45673.750439814823</v>
      </c>
      <c r="I8654" t="b">
        <v>1</v>
      </c>
      <c r="J8654" t="b">
        <v>0</v>
      </c>
      <c r="K8654" t="s">
        <v>31</v>
      </c>
      <c r="L8654" t="s">
        <v>22</v>
      </c>
      <c r="M8654">
        <v>172500</v>
      </c>
      <c r="O8654" t="s">
        <v>61</v>
      </c>
      <c r="P8654" t="s">
        <v>11778</v>
      </c>
    </row>
    <row r="8655" spans="1:16" x14ac:dyDescent="0.35">
      <c r="A8655" t="s">
        <v>11539</v>
      </c>
      <c r="B8655" t="s">
        <v>11779</v>
      </c>
      <c r="C8655" t="s">
        <v>138</v>
      </c>
      <c r="D8655" t="s">
        <v>36</v>
      </c>
      <c r="E8655" t="s">
        <v>20</v>
      </c>
      <c r="F8655" t="b">
        <v>0</v>
      </c>
      <c r="G8655" t="s">
        <v>30</v>
      </c>
      <c r="H8655" s="1">
        <v>45673.961817129632</v>
      </c>
      <c r="I8655" t="b">
        <v>0</v>
      </c>
      <c r="J8655" t="b">
        <v>1</v>
      </c>
      <c r="K8655" t="s">
        <v>31</v>
      </c>
      <c r="L8655" t="s">
        <v>22</v>
      </c>
      <c r="M8655">
        <v>134500</v>
      </c>
      <c r="O8655" t="s">
        <v>5147</v>
      </c>
      <c r="P8655" t="s">
        <v>11780</v>
      </c>
    </row>
    <row r="8656" spans="1:16" x14ac:dyDescent="0.35">
      <c r="A8656" t="s">
        <v>11539</v>
      </c>
      <c r="B8656" t="s">
        <v>11781</v>
      </c>
      <c r="C8656" t="s">
        <v>5863</v>
      </c>
      <c r="D8656" t="s">
        <v>17577</v>
      </c>
      <c r="E8656" t="s">
        <v>20</v>
      </c>
      <c r="F8656" t="b">
        <v>0</v>
      </c>
      <c r="G8656" t="s">
        <v>52</v>
      </c>
      <c r="H8656" s="1">
        <v>45674.25099537037</v>
      </c>
      <c r="I8656" t="b">
        <v>0</v>
      </c>
      <c r="J8656" t="b">
        <v>1</v>
      </c>
      <c r="K8656" t="s">
        <v>31</v>
      </c>
      <c r="L8656" t="s">
        <v>22</v>
      </c>
      <c r="M8656">
        <v>95350</v>
      </c>
      <c r="O8656" t="s">
        <v>11782</v>
      </c>
      <c r="P8656" t="s">
        <v>11783</v>
      </c>
    </row>
    <row r="8657" spans="1:16" x14ac:dyDescent="0.35">
      <c r="A8657" t="s">
        <v>11539</v>
      </c>
      <c r="B8657" t="s">
        <v>11784</v>
      </c>
      <c r="C8657" t="s">
        <v>11785</v>
      </c>
      <c r="D8657" t="s">
        <v>11605</v>
      </c>
      <c r="E8657" t="s">
        <v>20</v>
      </c>
      <c r="F8657" t="b">
        <v>0</v>
      </c>
      <c r="G8657" t="s">
        <v>52</v>
      </c>
      <c r="H8657" s="1">
        <v>45674.25099537037</v>
      </c>
      <c r="I8657" t="b">
        <v>0</v>
      </c>
      <c r="J8657" t="b">
        <v>0</v>
      </c>
      <c r="K8657" t="s">
        <v>31</v>
      </c>
      <c r="L8657" t="s">
        <v>22</v>
      </c>
      <c r="M8657">
        <v>103409</v>
      </c>
      <c r="O8657" t="s">
        <v>11786</v>
      </c>
    </row>
    <row r="8658" spans="1:16" x14ac:dyDescent="0.35">
      <c r="A8658" t="s">
        <v>11539</v>
      </c>
      <c r="B8658" t="s">
        <v>11787</v>
      </c>
      <c r="C8658" t="s">
        <v>11788</v>
      </c>
      <c r="D8658" t="s">
        <v>11605</v>
      </c>
      <c r="E8658" t="s">
        <v>20</v>
      </c>
      <c r="F8658" t="b">
        <v>0</v>
      </c>
      <c r="G8658" t="s">
        <v>43</v>
      </c>
      <c r="H8658" s="1">
        <v>45674.251527777778</v>
      </c>
      <c r="I8658" t="b">
        <v>0</v>
      </c>
      <c r="J8658" t="b">
        <v>0</v>
      </c>
      <c r="K8658" t="s">
        <v>31</v>
      </c>
      <c r="L8658" t="s">
        <v>22</v>
      </c>
      <c r="M8658">
        <v>105383</v>
      </c>
      <c r="O8658" t="s">
        <v>11789</v>
      </c>
    </row>
    <row r="8659" spans="1:16" x14ac:dyDescent="0.35">
      <c r="A8659" t="s">
        <v>11539</v>
      </c>
      <c r="B8659" t="s">
        <v>11539</v>
      </c>
      <c r="C8659" t="s">
        <v>142</v>
      </c>
      <c r="D8659" t="s">
        <v>36</v>
      </c>
      <c r="E8659" t="s">
        <v>20</v>
      </c>
      <c r="F8659" t="b">
        <v>0</v>
      </c>
      <c r="G8659" t="s">
        <v>68</v>
      </c>
      <c r="H8659" s="1">
        <v>45674.251562500001</v>
      </c>
      <c r="I8659" t="b">
        <v>0</v>
      </c>
      <c r="J8659" t="b">
        <v>0</v>
      </c>
      <c r="K8659" t="s">
        <v>31</v>
      </c>
      <c r="L8659" t="s">
        <v>22</v>
      </c>
      <c r="M8659">
        <v>85000</v>
      </c>
      <c r="O8659" t="s">
        <v>5780</v>
      </c>
      <c r="P8659" t="s">
        <v>11790</v>
      </c>
    </row>
    <row r="8660" spans="1:16" x14ac:dyDescent="0.35">
      <c r="A8660" t="s">
        <v>11539</v>
      </c>
      <c r="B8660" t="s">
        <v>11539</v>
      </c>
      <c r="C8660" t="s">
        <v>11791</v>
      </c>
      <c r="D8660" t="s">
        <v>36</v>
      </c>
      <c r="E8660" t="s">
        <v>20</v>
      </c>
      <c r="F8660" t="b">
        <v>0</v>
      </c>
      <c r="G8660" t="s">
        <v>52</v>
      </c>
      <c r="H8660" s="1">
        <v>45674.335231481477</v>
      </c>
      <c r="I8660" t="b">
        <v>0</v>
      </c>
      <c r="J8660" t="b">
        <v>0</v>
      </c>
      <c r="K8660" t="s">
        <v>31</v>
      </c>
      <c r="L8660" t="s">
        <v>22</v>
      </c>
      <c r="M8660">
        <v>155000</v>
      </c>
      <c r="O8660" t="s">
        <v>11792</v>
      </c>
      <c r="P8660" t="s">
        <v>11793</v>
      </c>
    </row>
    <row r="8661" spans="1:16" x14ac:dyDescent="0.35">
      <c r="A8661" t="s">
        <v>11539</v>
      </c>
      <c r="B8661" t="s">
        <v>11794</v>
      </c>
      <c r="C8661" t="s">
        <v>257</v>
      </c>
      <c r="D8661" t="s">
        <v>36</v>
      </c>
      <c r="E8661" t="s">
        <v>91</v>
      </c>
      <c r="F8661" t="b">
        <v>0</v>
      </c>
      <c r="G8661" t="s">
        <v>47</v>
      </c>
      <c r="H8661" s="1">
        <v>45674.542071759257</v>
      </c>
      <c r="I8661" t="b">
        <v>0</v>
      </c>
      <c r="J8661" t="b">
        <v>1</v>
      </c>
      <c r="K8661" t="s">
        <v>31</v>
      </c>
      <c r="L8661" t="s">
        <v>32</v>
      </c>
      <c r="N8661">
        <v>27.5</v>
      </c>
      <c r="O8661" t="s">
        <v>3071</v>
      </c>
      <c r="P8661" t="s">
        <v>251</v>
      </c>
    </row>
    <row r="8662" spans="1:16" x14ac:dyDescent="0.35">
      <c r="A8662" t="s">
        <v>11539</v>
      </c>
      <c r="B8662" t="s">
        <v>11795</v>
      </c>
      <c r="C8662" t="s">
        <v>549</v>
      </c>
      <c r="D8662" t="s">
        <v>36</v>
      </c>
      <c r="E8662" t="s">
        <v>20</v>
      </c>
      <c r="F8662" t="b">
        <v>0</v>
      </c>
      <c r="G8662" t="s">
        <v>47</v>
      </c>
      <c r="H8662" s="1">
        <v>45674.626238425917</v>
      </c>
      <c r="I8662" t="b">
        <v>0</v>
      </c>
      <c r="J8662" t="b">
        <v>1</v>
      </c>
      <c r="K8662" t="s">
        <v>31</v>
      </c>
      <c r="L8662" t="s">
        <v>22</v>
      </c>
      <c r="M8662">
        <v>157000</v>
      </c>
      <c r="O8662" t="s">
        <v>518</v>
      </c>
      <c r="P8662" t="s">
        <v>11725</v>
      </c>
    </row>
    <row r="8663" spans="1:16" x14ac:dyDescent="0.35">
      <c r="A8663" t="s">
        <v>11539</v>
      </c>
      <c r="B8663" t="s">
        <v>11796</v>
      </c>
      <c r="C8663" t="s">
        <v>2633</v>
      </c>
      <c r="D8663" t="s">
        <v>36</v>
      </c>
      <c r="E8663" t="s">
        <v>204</v>
      </c>
      <c r="F8663" t="b">
        <v>0</v>
      </c>
      <c r="G8663" t="s">
        <v>68</v>
      </c>
      <c r="H8663" s="1">
        <v>45674.667361111111</v>
      </c>
      <c r="I8663" t="b">
        <v>0</v>
      </c>
      <c r="J8663" t="b">
        <v>1</v>
      </c>
      <c r="K8663" t="s">
        <v>31</v>
      </c>
      <c r="L8663" t="s">
        <v>32</v>
      </c>
      <c r="N8663">
        <v>34.450000762939453</v>
      </c>
      <c r="O8663" t="s">
        <v>7542</v>
      </c>
      <c r="P8663" t="s">
        <v>7543</v>
      </c>
    </row>
    <row r="8664" spans="1:16" x14ac:dyDescent="0.35">
      <c r="A8664" t="s">
        <v>11539</v>
      </c>
      <c r="B8664" t="s">
        <v>11797</v>
      </c>
      <c r="C8664" t="s">
        <v>597</v>
      </c>
      <c r="D8664" t="s">
        <v>36</v>
      </c>
      <c r="E8664" t="s">
        <v>20</v>
      </c>
      <c r="F8664" t="b">
        <v>0</v>
      </c>
      <c r="G8664" t="s">
        <v>52</v>
      </c>
      <c r="H8664" s="1">
        <v>45674.833541666667</v>
      </c>
      <c r="I8664" t="b">
        <v>0</v>
      </c>
      <c r="J8664" t="b">
        <v>0</v>
      </c>
      <c r="K8664" t="s">
        <v>31</v>
      </c>
      <c r="L8664" t="s">
        <v>22</v>
      </c>
      <c r="M8664">
        <v>130500</v>
      </c>
      <c r="O8664" t="s">
        <v>1620</v>
      </c>
      <c r="P8664" t="s">
        <v>11798</v>
      </c>
    </row>
    <row r="8665" spans="1:16" x14ac:dyDescent="0.35">
      <c r="A8665" t="s">
        <v>11539</v>
      </c>
      <c r="B8665" t="s">
        <v>11799</v>
      </c>
      <c r="C8665" t="s">
        <v>154</v>
      </c>
      <c r="D8665" t="s">
        <v>17522</v>
      </c>
      <c r="E8665" t="s">
        <v>20</v>
      </c>
      <c r="F8665" t="b">
        <v>0</v>
      </c>
      <c r="G8665" t="s">
        <v>52</v>
      </c>
      <c r="H8665" s="1">
        <v>45675.25099537037</v>
      </c>
      <c r="I8665" t="b">
        <v>0</v>
      </c>
      <c r="J8665" t="b">
        <v>1</v>
      </c>
      <c r="K8665" t="s">
        <v>31</v>
      </c>
      <c r="L8665" t="s">
        <v>22</v>
      </c>
      <c r="M8665">
        <v>160603</v>
      </c>
      <c r="O8665" t="s">
        <v>6882</v>
      </c>
      <c r="P8665" t="s">
        <v>11800</v>
      </c>
    </row>
    <row r="8666" spans="1:16" x14ac:dyDescent="0.35">
      <c r="A8666" t="s">
        <v>11539</v>
      </c>
      <c r="B8666" t="s">
        <v>11801</v>
      </c>
      <c r="C8666" t="s">
        <v>18</v>
      </c>
      <c r="D8666" t="s">
        <v>17445</v>
      </c>
      <c r="E8666" t="s">
        <v>20</v>
      </c>
      <c r="F8666" t="b">
        <v>1</v>
      </c>
      <c r="G8666" t="s">
        <v>43</v>
      </c>
      <c r="H8666" s="1">
        <v>45675.251250000001</v>
      </c>
      <c r="I8666" t="b">
        <v>0</v>
      </c>
      <c r="J8666" t="b">
        <v>1</v>
      </c>
      <c r="K8666" t="s">
        <v>31</v>
      </c>
      <c r="L8666" t="s">
        <v>22</v>
      </c>
      <c r="M8666">
        <v>180000</v>
      </c>
      <c r="O8666" t="s">
        <v>11802</v>
      </c>
      <c r="P8666" t="s">
        <v>11803</v>
      </c>
    </row>
    <row r="8667" spans="1:16" x14ac:dyDescent="0.35">
      <c r="A8667" t="s">
        <v>11539</v>
      </c>
      <c r="B8667" t="s">
        <v>11744</v>
      </c>
      <c r="C8667" t="s">
        <v>1930</v>
      </c>
      <c r="D8667" t="s">
        <v>110</v>
      </c>
      <c r="E8667" t="s">
        <v>20</v>
      </c>
      <c r="F8667" t="b">
        <v>0</v>
      </c>
      <c r="G8667" t="s">
        <v>30</v>
      </c>
      <c r="H8667" s="1">
        <v>45675.251354166663</v>
      </c>
      <c r="I8667" t="b">
        <v>0</v>
      </c>
      <c r="J8667" t="b">
        <v>1</v>
      </c>
      <c r="K8667" t="s">
        <v>31</v>
      </c>
      <c r="L8667" t="s">
        <v>22</v>
      </c>
      <c r="M8667">
        <v>72500</v>
      </c>
      <c r="O8667" t="s">
        <v>4082</v>
      </c>
      <c r="P8667" t="s">
        <v>11745</v>
      </c>
    </row>
    <row r="8668" spans="1:16" x14ac:dyDescent="0.35">
      <c r="A8668" t="s">
        <v>11539</v>
      </c>
      <c r="B8668" t="s">
        <v>11804</v>
      </c>
      <c r="C8668" t="s">
        <v>18</v>
      </c>
      <c r="D8668" t="s">
        <v>19</v>
      </c>
      <c r="E8668" t="s">
        <v>20</v>
      </c>
      <c r="F8668" t="b">
        <v>1</v>
      </c>
      <c r="G8668" t="s">
        <v>287</v>
      </c>
      <c r="H8668" s="1">
        <v>45675.255995370368</v>
      </c>
      <c r="I8668" t="b">
        <v>0</v>
      </c>
      <c r="J8668" t="b">
        <v>0</v>
      </c>
      <c r="K8668" t="s">
        <v>287</v>
      </c>
      <c r="L8668" t="s">
        <v>22</v>
      </c>
      <c r="M8668">
        <v>135700</v>
      </c>
      <c r="O8668" t="s">
        <v>11805</v>
      </c>
      <c r="P8668" t="s">
        <v>11806</v>
      </c>
    </row>
    <row r="8669" spans="1:16" x14ac:dyDescent="0.35">
      <c r="A8669" t="s">
        <v>11539</v>
      </c>
      <c r="B8669" t="s">
        <v>11807</v>
      </c>
      <c r="C8669" t="s">
        <v>18</v>
      </c>
      <c r="D8669" t="s">
        <v>36</v>
      </c>
      <c r="E8669" t="s">
        <v>20</v>
      </c>
      <c r="F8669" t="b">
        <v>1</v>
      </c>
      <c r="G8669" t="s">
        <v>30</v>
      </c>
      <c r="H8669" s="1">
        <v>45675.292453703703</v>
      </c>
      <c r="I8669" t="b">
        <v>1</v>
      </c>
      <c r="J8669" t="b">
        <v>1</v>
      </c>
      <c r="K8669" t="s">
        <v>31</v>
      </c>
      <c r="L8669" t="s">
        <v>32</v>
      </c>
      <c r="N8669">
        <v>62.5</v>
      </c>
      <c r="O8669" t="s">
        <v>2096</v>
      </c>
    </row>
    <row r="8670" spans="1:16" x14ac:dyDescent="0.35">
      <c r="A8670" t="s">
        <v>11539</v>
      </c>
      <c r="B8670" t="s">
        <v>11808</v>
      </c>
      <c r="C8670" t="s">
        <v>105</v>
      </c>
      <c r="D8670" t="s">
        <v>249</v>
      </c>
      <c r="E8670" t="s">
        <v>20</v>
      </c>
      <c r="F8670" t="b">
        <v>0</v>
      </c>
      <c r="G8670" t="s">
        <v>105</v>
      </c>
      <c r="H8670" s="1">
        <v>45675.294999999998</v>
      </c>
      <c r="I8670" t="b">
        <v>0</v>
      </c>
      <c r="J8670" t="b">
        <v>0</v>
      </c>
      <c r="K8670" t="s">
        <v>105</v>
      </c>
      <c r="L8670" t="s">
        <v>22</v>
      </c>
      <c r="M8670">
        <v>69454.5</v>
      </c>
      <c r="O8670" t="s">
        <v>1620</v>
      </c>
      <c r="P8670" t="s">
        <v>11809</v>
      </c>
    </row>
    <row r="8671" spans="1:16" x14ac:dyDescent="0.35">
      <c r="A8671" t="s">
        <v>11539</v>
      </c>
      <c r="B8671" t="s">
        <v>11810</v>
      </c>
      <c r="C8671" t="s">
        <v>1034</v>
      </c>
      <c r="D8671" t="s">
        <v>249</v>
      </c>
      <c r="E8671" t="s">
        <v>20</v>
      </c>
      <c r="F8671" t="b">
        <v>0</v>
      </c>
      <c r="G8671" t="s">
        <v>105</v>
      </c>
      <c r="H8671" s="1">
        <v>45675.378530092603</v>
      </c>
      <c r="I8671" t="b">
        <v>1</v>
      </c>
      <c r="J8671" t="b">
        <v>0</v>
      </c>
      <c r="K8671" t="s">
        <v>105</v>
      </c>
      <c r="L8671" t="s">
        <v>22</v>
      </c>
      <c r="M8671">
        <v>97410</v>
      </c>
      <c r="O8671" t="s">
        <v>11811</v>
      </c>
      <c r="P8671" t="s">
        <v>11812</v>
      </c>
    </row>
    <row r="8672" spans="1:16" x14ac:dyDescent="0.35">
      <c r="A8672" t="s">
        <v>11539</v>
      </c>
      <c r="B8672" t="s">
        <v>11813</v>
      </c>
      <c r="C8672" t="s">
        <v>1346</v>
      </c>
      <c r="D8672" t="s">
        <v>249</v>
      </c>
      <c r="E8672" t="s">
        <v>20</v>
      </c>
      <c r="F8672" t="b">
        <v>0</v>
      </c>
      <c r="G8672" t="s">
        <v>1346</v>
      </c>
      <c r="H8672" s="1">
        <v>45675.381238425929</v>
      </c>
      <c r="I8672" t="b">
        <v>0</v>
      </c>
      <c r="J8672" t="b">
        <v>0</v>
      </c>
      <c r="K8672" t="s">
        <v>1346</v>
      </c>
      <c r="L8672" t="s">
        <v>22</v>
      </c>
      <c r="M8672">
        <v>46874.5</v>
      </c>
      <c r="O8672" t="s">
        <v>11814</v>
      </c>
      <c r="P8672" t="s">
        <v>11815</v>
      </c>
    </row>
    <row r="8673" spans="1:16" x14ac:dyDescent="0.35">
      <c r="A8673" t="s">
        <v>11539</v>
      </c>
      <c r="B8673" t="s">
        <v>11757</v>
      </c>
      <c r="C8673" t="s">
        <v>3596</v>
      </c>
      <c r="D8673" t="s">
        <v>249</v>
      </c>
      <c r="E8673" t="s">
        <v>20</v>
      </c>
      <c r="F8673" t="b">
        <v>0</v>
      </c>
      <c r="G8673" t="s">
        <v>3596</v>
      </c>
      <c r="H8673" s="1">
        <v>45675.382569444453</v>
      </c>
      <c r="I8673" t="b">
        <v>0</v>
      </c>
      <c r="J8673" t="b">
        <v>0</v>
      </c>
      <c r="K8673" t="s">
        <v>3596</v>
      </c>
      <c r="L8673" t="s">
        <v>22</v>
      </c>
      <c r="M8673">
        <v>53624.5</v>
      </c>
      <c r="O8673" t="s">
        <v>3023</v>
      </c>
      <c r="P8673" t="s">
        <v>11816</v>
      </c>
    </row>
    <row r="8674" spans="1:16" x14ac:dyDescent="0.35">
      <c r="A8674" t="s">
        <v>11539</v>
      </c>
      <c r="B8674" t="s">
        <v>11817</v>
      </c>
      <c r="C8674" t="s">
        <v>11818</v>
      </c>
      <c r="D8674" t="s">
        <v>249</v>
      </c>
      <c r="E8674" t="s">
        <v>20</v>
      </c>
      <c r="F8674" t="b">
        <v>0</v>
      </c>
      <c r="G8674" t="s">
        <v>2726</v>
      </c>
      <c r="H8674" s="1">
        <v>45675.384756944448</v>
      </c>
      <c r="I8674" t="b">
        <v>1</v>
      </c>
      <c r="J8674" t="b">
        <v>0</v>
      </c>
      <c r="K8674" t="s">
        <v>2726</v>
      </c>
      <c r="L8674" t="s">
        <v>22</v>
      </c>
      <c r="M8674">
        <v>48000</v>
      </c>
      <c r="O8674" t="s">
        <v>11819</v>
      </c>
      <c r="P8674" t="s">
        <v>11820</v>
      </c>
    </row>
    <row r="8675" spans="1:16" x14ac:dyDescent="0.35">
      <c r="A8675" t="s">
        <v>11539</v>
      </c>
      <c r="B8675" t="s">
        <v>11821</v>
      </c>
      <c r="C8675" t="s">
        <v>11822</v>
      </c>
      <c r="D8675" t="s">
        <v>573</v>
      </c>
      <c r="E8675" t="s">
        <v>296</v>
      </c>
      <c r="F8675" t="b">
        <v>0</v>
      </c>
      <c r="G8675" t="s">
        <v>52</v>
      </c>
      <c r="H8675" s="1">
        <v>45675.501030092593</v>
      </c>
      <c r="I8675" t="b">
        <v>0</v>
      </c>
      <c r="J8675" t="b">
        <v>1</v>
      </c>
      <c r="K8675" t="s">
        <v>31</v>
      </c>
      <c r="L8675" t="s">
        <v>32</v>
      </c>
      <c r="N8675">
        <v>41.505001068115227</v>
      </c>
      <c r="O8675" t="s">
        <v>4651</v>
      </c>
    </row>
    <row r="8676" spans="1:16" x14ac:dyDescent="0.35">
      <c r="A8676" t="s">
        <v>11539</v>
      </c>
      <c r="B8676" t="s">
        <v>11823</v>
      </c>
      <c r="C8676" t="s">
        <v>2602</v>
      </c>
      <c r="D8676" t="s">
        <v>573</v>
      </c>
      <c r="E8676" t="s">
        <v>296</v>
      </c>
      <c r="F8676" t="b">
        <v>0</v>
      </c>
      <c r="G8676" t="s">
        <v>52</v>
      </c>
      <c r="H8676" s="1">
        <v>45675.501550925917</v>
      </c>
      <c r="I8676" t="b">
        <v>0</v>
      </c>
      <c r="J8676" t="b">
        <v>1</v>
      </c>
      <c r="K8676" t="s">
        <v>31</v>
      </c>
      <c r="L8676" t="s">
        <v>32</v>
      </c>
      <c r="N8676">
        <v>46.050003051757813</v>
      </c>
      <c r="O8676" t="s">
        <v>11824</v>
      </c>
      <c r="P8676" t="s">
        <v>11825</v>
      </c>
    </row>
    <row r="8677" spans="1:16" x14ac:dyDescent="0.35">
      <c r="A8677" t="s">
        <v>11539</v>
      </c>
      <c r="B8677" t="s">
        <v>11826</v>
      </c>
      <c r="C8677" t="s">
        <v>11827</v>
      </c>
      <c r="D8677" t="s">
        <v>17578</v>
      </c>
      <c r="E8677" t="s">
        <v>20</v>
      </c>
      <c r="F8677" t="b">
        <v>0</v>
      </c>
      <c r="G8677" t="s">
        <v>52</v>
      </c>
      <c r="H8677" s="1">
        <v>45675.584386574083</v>
      </c>
      <c r="I8677" t="b">
        <v>0</v>
      </c>
      <c r="J8677" t="b">
        <v>0</v>
      </c>
      <c r="K8677" t="s">
        <v>31</v>
      </c>
      <c r="L8677" t="s">
        <v>22</v>
      </c>
      <c r="M8677">
        <v>117500</v>
      </c>
      <c r="O8677" t="s">
        <v>1123</v>
      </c>
      <c r="P8677" t="s">
        <v>11828</v>
      </c>
    </row>
    <row r="8678" spans="1:16" x14ac:dyDescent="0.35">
      <c r="A8678" t="s">
        <v>11539</v>
      </c>
      <c r="B8678" t="s">
        <v>11829</v>
      </c>
      <c r="C8678" t="s">
        <v>31</v>
      </c>
      <c r="D8678" t="s">
        <v>36</v>
      </c>
      <c r="E8678" t="s">
        <v>20</v>
      </c>
      <c r="F8678" t="b">
        <v>0</v>
      </c>
      <c r="G8678" t="s">
        <v>47</v>
      </c>
      <c r="H8678" s="1">
        <v>45675.626759259263</v>
      </c>
      <c r="I8678" t="b">
        <v>0</v>
      </c>
      <c r="J8678" t="b">
        <v>0</v>
      </c>
      <c r="K8678" t="s">
        <v>31</v>
      </c>
      <c r="L8678" t="s">
        <v>22</v>
      </c>
      <c r="M8678">
        <v>113000</v>
      </c>
      <c r="O8678" t="s">
        <v>11830</v>
      </c>
      <c r="P8678" t="s">
        <v>11831</v>
      </c>
    </row>
    <row r="8679" spans="1:16" x14ac:dyDescent="0.35">
      <c r="A8679" t="s">
        <v>11539</v>
      </c>
      <c r="B8679" t="s">
        <v>11832</v>
      </c>
      <c r="C8679" t="s">
        <v>11833</v>
      </c>
      <c r="D8679" t="s">
        <v>295</v>
      </c>
      <c r="E8679" t="s">
        <v>20</v>
      </c>
      <c r="F8679" t="b">
        <v>0</v>
      </c>
      <c r="G8679" t="s">
        <v>68</v>
      </c>
      <c r="H8679" s="1">
        <v>45676.251076388893</v>
      </c>
      <c r="I8679" t="b">
        <v>0</v>
      </c>
      <c r="J8679" t="b">
        <v>0</v>
      </c>
      <c r="K8679" t="s">
        <v>31</v>
      </c>
      <c r="L8679" t="s">
        <v>22</v>
      </c>
      <c r="M8679">
        <v>90000</v>
      </c>
      <c r="O8679" t="s">
        <v>11834</v>
      </c>
      <c r="P8679" t="s">
        <v>11835</v>
      </c>
    </row>
    <row r="8680" spans="1:16" x14ac:dyDescent="0.35">
      <c r="A8680" t="s">
        <v>11539</v>
      </c>
      <c r="B8680" t="s">
        <v>11836</v>
      </c>
      <c r="C8680" t="s">
        <v>3280</v>
      </c>
      <c r="D8680" t="s">
        <v>2865</v>
      </c>
      <c r="E8680" t="s">
        <v>20</v>
      </c>
      <c r="F8680" t="b">
        <v>0</v>
      </c>
      <c r="G8680" t="s">
        <v>30</v>
      </c>
      <c r="H8680" s="1">
        <v>45676.251134259262</v>
      </c>
      <c r="I8680" t="b">
        <v>0</v>
      </c>
      <c r="J8680" t="b">
        <v>0</v>
      </c>
      <c r="K8680" t="s">
        <v>31</v>
      </c>
      <c r="L8680" t="s">
        <v>22</v>
      </c>
      <c r="M8680">
        <v>135000</v>
      </c>
      <c r="O8680" t="s">
        <v>5797</v>
      </c>
    </row>
    <row r="8681" spans="1:16" x14ac:dyDescent="0.35">
      <c r="A8681" t="s">
        <v>11539</v>
      </c>
      <c r="B8681" t="s">
        <v>11837</v>
      </c>
      <c r="C8681" t="s">
        <v>2504</v>
      </c>
      <c r="D8681" t="s">
        <v>295</v>
      </c>
      <c r="E8681" t="s">
        <v>20</v>
      </c>
      <c r="F8681" t="b">
        <v>0</v>
      </c>
      <c r="G8681" t="s">
        <v>592</v>
      </c>
      <c r="H8681" s="1">
        <v>45676.253831018519</v>
      </c>
      <c r="I8681" t="b">
        <v>0</v>
      </c>
      <c r="J8681" t="b">
        <v>0</v>
      </c>
      <c r="K8681" t="s">
        <v>592</v>
      </c>
      <c r="L8681" t="s">
        <v>22</v>
      </c>
      <c r="M8681">
        <v>90000</v>
      </c>
      <c r="O8681" t="s">
        <v>11838</v>
      </c>
    </row>
    <row r="8682" spans="1:16" x14ac:dyDescent="0.35">
      <c r="A8682" t="s">
        <v>11539</v>
      </c>
      <c r="B8682" t="s">
        <v>11839</v>
      </c>
      <c r="C8682" t="s">
        <v>1828</v>
      </c>
      <c r="D8682" t="s">
        <v>11840</v>
      </c>
      <c r="E8682" t="s">
        <v>20</v>
      </c>
      <c r="F8682" t="b">
        <v>0</v>
      </c>
      <c r="G8682" t="s">
        <v>994</v>
      </c>
      <c r="H8682" s="1">
        <v>45676.260868055557</v>
      </c>
      <c r="I8682" t="b">
        <v>0</v>
      </c>
      <c r="J8682" t="b">
        <v>0</v>
      </c>
      <c r="K8682" t="s">
        <v>994</v>
      </c>
      <c r="L8682" t="s">
        <v>22</v>
      </c>
      <c r="M8682">
        <v>114050</v>
      </c>
      <c r="O8682" t="s">
        <v>601</v>
      </c>
      <c r="P8682" t="s">
        <v>11841</v>
      </c>
    </row>
    <row r="8683" spans="1:16" x14ac:dyDescent="0.35">
      <c r="A8683" t="s">
        <v>11539</v>
      </c>
      <c r="B8683" t="s">
        <v>11842</v>
      </c>
      <c r="C8683" t="s">
        <v>11833</v>
      </c>
      <c r="D8683" t="s">
        <v>295</v>
      </c>
      <c r="E8683" t="s">
        <v>20</v>
      </c>
      <c r="F8683" t="b">
        <v>0</v>
      </c>
      <c r="G8683" t="s">
        <v>68</v>
      </c>
      <c r="H8683" s="1">
        <v>45676.292743055557</v>
      </c>
      <c r="I8683" t="b">
        <v>0</v>
      </c>
      <c r="J8683" t="b">
        <v>1</v>
      </c>
      <c r="K8683" t="s">
        <v>31</v>
      </c>
      <c r="L8683" t="s">
        <v>22</v>
      </c>
      <c r="M8683">
        <v>90000</v>
      </c>
      <c r="O8683" t="s">
        <v>11843</v>
      </c>
      <c r="P8683" t="s">
        <v>11844</v>
      </c>
    </row>
    <row r="8684" spans="1:16" x14ac:dyDescent="0.35">
      <c r="A8684" t="s">
        <v>11539</v>
      </c>
      <c r="B8684" t="s">
        <v>11845</v>
      </c>
      <c r="C8684" t="s">
        <v>2919</v>
      </c>
      <c r="D8684" t="s">
        <v>295</v>
      </c>
      <c r="F8684" t="b">
        <v>0</v>
      </c>
      <c r="G8684" t="s">
        <v>47</v>
      </c>
      <c r="H8684" s="1">
        <v>45676.334282407413</v>
      </c>
      <c r="I8684" t="b">
        <v>0</v>
      </c>
      <c r="J8684" t="b">
        <v>1</v>
      </c>
      <c r="K8684" t="s">
        <v>31</v>
      </c>
      <c r="L8684" t="s">
        <v>22</v>
      </c>
      <c r="M8684">
        <v>119500</v>
      </c>
      <c r="O8684" t="s">
        <v>2920</v>
      </c>
      <c r="P8684" t="s">
        <v>274</v>
      </c>
    </row>
    <row r="8685" spans="1:16" x14ac:dyDescent="0.35">
      <c r="A8685" t="s">
        <v>11539</v>
      </c>
      <c r="B8685" t="s">
        <v>11846</v>
      </c>
      <c r="C8685" t="s">
        <v>142</v>
      </c>
      <c r="D8685" t="s">
        <v>17441</v>
      </c>
      <c r="E8685" t="s">
        <v>20</v>
      </c>
      <c r="F8685" t="b">
        <v>0</v>
      </c>
      <c r="G8685" t="s">
        <v>68</v>
      </c>
      <c r="H8685" s="1">
        <v>45677.251446759263</v>
      </c>
      <c r="I8685" t="b">
        <v>0</v>
      </c>
      <c r="J8685" t="b">
        <v>1</v>
      </c>
      <c r="K8685" t="s">
        <v>31</v>
      </c>
      <c r="L8685" t="s">
        <v>22</v>
      </c>
      <c r="M8685">
        <v>156000</v>
      </c>
      <c r="O8685" t="s">
        <v>4461</v>
      </c>
    </row>
    <row r="8686" spans="1:16" x14ac:dyDescent="0.35">
      <c r="A8686" t="s">
        <v>11539</v>
      </c>
      <c r="B8686" t="s">
        <v>11847</v>
      </c>
      <c r="C8686" t="s">
        <v>18</v>
      </c>
      <c r="D8686" t="s">
        <v>19</v>
      </c>
      <c r="E8686" t="s">
        <v>20</v>
      </c>
      <c r="F8686" t="b">
        <v>1</v>
      </c>
      <c r="G8686" t="s">
        <v>382</v>
      </c>
      <c r="H8686" s="1">
        <v>45677.260983796303</v>
      </c>
      <c r="I8686" t="b">
        <v>0</v>
      </c>
      <c r="J8686" t="b">
        <v>0</v>
      </c>
      <c r="K8686" t="s">
        <v>382</v>
      </c>
      <c r="L8686" t="s">
        <v>22</v>
      </c>
      <c r="M8686">
        <v>76800</v>
      </c>
      <c r="O8686" t="s">
        <v>4124</v>
      </c>
      <c r="P8686" t="s">
        <v>11848</v>
      </c>
    </row>
    <row r="8687" spans="1:16" x14ac:dyDescent="0.35">
      <c r="A8687" t="s">
        <v>11539</v>
      </c>
      <c r="B8687" t="s">
        <v>11545</v>
      </c>
      <c r="C8687" t="s">
        <v>18</v>
      </c>
      <c r="D8687" t="s">
        <v>17579</v>
      </c>
      <c r="E8687" t="s">
        <v>91</v>
      </c>
      <c r="F8687" t="b">
        <v>1</v>
      </c>
      <c r="G8687" t="s">
        <v>4983</v>
      </c>
      <c r="H8687" s="1">
        <v>45677.261099537027</v>
      </c>
      <c r="I8687" t="b">
        <v>0</v>
      </c>
      <c r="J8687" t="b">
        <v>0</v>
      </c>
      <c r="K8687" t="s">
        <v>4983</v>
      </c>
      <c r="L8687" t="s">
        <v>32</v>
      </c>
      <c r="N8687">
        <v>19.5</v>
      </c>
      <c r="O8687" t="s">
        <v>11547</v>
      </c>
      <c r="P8687" t="s">
        <v>11548</v>
      </c>
    </row>
    <row r="8688" spans="1:16" x14ac:dyDescent="0.35">
      <c r="A8688" t="s">
        <v>11539</v>
      </c>
      <c r="B8688" t="s">
        <v>11597</v>
      </c>
      <c r="C8688" t="s">
        <v>154</v>
      </c>
      <c r="D8688" t="s">
        <v>36</v>
      </c>
      <c r="E8688" t="s">
        <v>20</v>
      </c>
      <c r="F8688" t="b">
        <v>0</v>
      </c>
      <c r="G8688" t="s">
        <v>52</v>
      </c>
      <c r="H8688" s="1">
        <v>45677.416643518518</v>
      </c>
      <c r="I8688" t="b">
        <v>0</v>
      </c>
      <c r="J8688" t="b">
        <v>0</v>
      </c>
      <c r="K8688" t="s">
        <v>31</v>
      </c>
      <c r="L8688" t="s">
        <v>22</v>
      </c>
      <c r="M8688">
        <v>95000</v>
      </c>
      <c r="O8688" t="s">
        <v>547</v>
      </c>
      <c r="P8688" t="s">
        <v>3433</v>
      </c>
    </row>
    <row r="8689" spans="1:16" x14ac:dyDescent="0.35">
      <c r="A8689" t="s">
        <v>11539</v>
      </c>
      <c r="B8689" t="s">
        <v>11849</v>
      </c>
      <c r="C8689" t="s">
        <v>182</v>
      </c>
      <c r="D8689" t="s">
        <v>36</v>
      </c>
      <c r="E8689" t="s">
        <v>20</v>
      </c>
      <c r="F8689" t="b">
        <v>0</v>
      </c>
      <c r="G8689" t="s">
        <v>47</v>
      </c>
      <c r="H8689" s="1">
        <v>45677.416990740741</v>
      </c>
      <c r="I8689" t="b">
        <v>0</v>
      </c>
      <c r="J8689" t="b">
        <v>1</v>
      </c>
      <c r="K8689" t="s">
        <v>31</v>
      </c>
      <c r="L8689" t="s">
        <v>22</v>
      </c>
      <c r="M8689">
        <v>250000</v>
      </c>
      <c r="O8689" t="s">
        <v>11850</v>
      </c>
      <c r="P8689" t="s">
        <v>11851</v>
      </c>
    </row>
    <row r="8690" spans="1:16" x14ac:dyDescent="0.35">
      <c r="A8690" t="s">
        <v>11539</v>
      </c>
      <c r="B8690" t="s">
        <v>11763</v>
      </c>
      <c r="C8690" t="s">
        <v>146</v>
      </c>
      <c r="D8690" t="s">
        <v>29</v>
      </c>
      <c r="E8690" t="s">
        <v>296</v>
      </c>
      <c r="F8690" t="b">
        <v>0</v>
      </c>
      <c r="G8690" t="s">
        <v>47</v>
      </c>
      <c r="H8690" s="1">
        <v>45677.417847222219</v>
      </c>
      <c r="I8690" t="b">
        <v>0</v>
      </c>
      <c r="J8690" t="b">
        <v>1</v>
      </c>
      <c r="K8690" t="s">
        <v>31</v>
      </c>
      <c r="L8690" t="s">
        <v>22</v>
      </c>
      <c r="M8690">
        <v>214500</v>
      </c>
      <c r="O8690" t="s">
        <v>1225</v>
      </c>
      <c r="P8690" t="s">
        <v>11764</v>
      </c>
    </row>
    <row r="8691" spans="1:16" x14ac:dyDescent="0.35">
      <c r="A8691" t="s">
        <v>11539</v>
      </c>
      <c r="B8691" t="s">
        <v>11852</v>
      </c>
      <c r="C8691" t="s">
        <v>179</v>
      </c>
      <c r="D8691" t="s">
        <v>29</v>
      </c>
      <c r="E8691" t="s">
        <v>296</v>
      </c>
      <c r="F8691" t="b">
        <v>0</v>
      </c>
      <c r="G8691" t="s">
        <v>47</v>
      </c>
      <c r="H8691" s="1">
        <v>45677.417847222219</v>
      </c>
      <c r="I8691" t="b">
        <v>0</v>
      </c>
      <c r="J8691" t="b">
        <v>1</v>
      </c>
      <c r="K8691" t="s">
        <v>31</v>
      </c>
      <c r="L8691" t="s">
        <v>22</v>
      </c>
      <c r="M8691">
        <v>214500</v>
      </c>
      <c r="O8691" t="s">
        <v>1225</v>
      </c>
      <c r="P8691" t="s">
        <v>11853</v>
      </c>
    </row>
    <row r="8692" spans="1:16" x14ac:dyDescent="0.35">
      <c r="A8692" t="s">
        <v>11539</v>
      </c>
      <c r="B8692" t="s">
        <v>11854</v>
      </c>
      <c r="C8692" t="s">
        <v>142</v>
      </c>
      <c r="D8692" t="s">
        <v>3600</v>
      </c>
      <c r="E8692" t="s">
        <v>20</v>
      </c>
      <c r="F8692" t="b">
        <v>0</v>
      </c>
      <c r="G8692" t="s">
        <v>68</v>
      </c>
      <c r="H8692" s="1">
        <v>45677.668113425927</v>
      </c>
      <c r="I8692" t="b">
        <v>0</v>
      </c>
      <c r="J8692" t="b">
        <v>1</v>
      </c>
      <c r="K8692" t="s">
        <v>31</v>
      </c>
      <c r="L8692" t="s">
        <v>22</v>
      </c>
      <c r="M8692">
        <v>188500</v>
      </c>
      <c r="O8692" t="s">
        <v>3479</v>
      </c>
      <c r="P8692" t="s">
        <v>11855</v>
      </c>
    </row>
    <row r="8693" spans="1:16" x14ac:dyDescent="0.35">
      <c r="A8693" t="s">
        <v>11539</v>
      </c>
      <c r="B8693" t="s">
        <v>11856</v>
      </c>
      <c r="C8693" t="s">
        <v>105</v>
      </c>
      <c r="D8693" t="s">
        <v>249</v>
      </c>
      <c r="E8693" t="s">
        <v>20</v>
      </c>
      <c r="F8693" t="b">
        <v>0</v>
      </c>
      <c r="G8693" t="s">
        <v>105</v>
      </c>
      <c r="H8693" s="1">
        <v>45677.877812500003</v>
      </c>
      <c r="I8693" t="b">
        <v>0</v>
      </c>
      <c r="J8693" t="b">
        <v>0</v>
      </c>
      <c r="K8693" t="s">
        <v>105</v>
      </c>
      <c r="L8693" t="s">
        <v>22</v>
      </c>
      <c r="M8693">
        <v>52000</v>
      </c>
      <c r="O8693" t="s">
        <v>11178</v>
      </c>
      <c r="P8693" t="s">
        <v>11857</v>
      </c>
    </row>
    <row r="8694" spans="1:16" x14ac:dyDescent="0.35">
      <c r="A8694" t="s">
        <v>11539</v>
      </c>
      <c r="B8694" t="s">
        <v>11858</v>
      </c>
      <c r="C8694" t="s">
        <v>2504</v>
      </c>
      <c r="D8694" t="s">
        <v>295</v>
      </c>
      <c r="E8694" t="s">
        <v>20</v>
      </c>
      <c r="F8694" t="b">
        <v>0</v>
      </c>
      <c r="G8694" t="s">
        <v>592</v>
      </c>
      <c r="H8694" s="1">
        <v>45678.254745370366</v>
      </c>
      <c r="I8694" t="b">
        <v>0</v>
      </c>
      <c r="J8694" t="b">
        <v>0</v>
      </c>
      <c r="K8694" t="s">
        <v>592</v>
      </c>
      <c r="L8694" t="s">
        <v>22</v>
      </c>
      <c r="M8694">
        <v>90000</v>
      </c>
      <c r="O8694" t="s">
        <v>11838</v>
      </c>
      <c r="P8694" t="s">
        <v>11859</v>
      </c>
    </row>
    <row r="8695" spans="1:16" x14ac:dyDescent="0.35">
      <c r="A8695" t="s">
        <v>11539</v>
      </c>
      <c r="B8695" t="s">
        <v>11545</v>
      </c>
      <c r="C8695" t="s">
        <v>18</v>
      </c>
      <c r="D8695" t="s">
        <v>17580</v>
      </c>
      <c r="E8695" t="s">
        <v>91</v>
      </c>
      <c r="F8695" t="b">
        <v>1</v>
      </c>
      <c r="G8695" t="s">
        <v>3505</v>
      </c>
      <c r="H8695" s="1">
        <v>45678.263124999998</v>
      </c>
      <c r="I8695" t="b">
        <v>0</v>
      </c>
      <c r="J8695" t="b">
        <v>0</v>
      </c>
      <c r="K8695" t="s">
        <v>3505</v>
      </c>
      <c r="L8695" t="s">
        <v>32</v>
      </c>
      <c r="N8695">
        <v>19.5</v>
      </c>
      <c r="O8695" t="s">
        <v>11547</v>
      </c>
      <c r="P8695" t="s">
        <v>11548</v>
      </c>
    </row>
    <row r="8696" spans="1:16" x14ac:dyDescent="0.35">
      <c r="A8696" t="s">
        <v>11539</v>
      </c>
      <c r="B8696" t="s">
        <v>11860</v>
      </c>
      <c r="C8696" t="s">
        <v>2919</v>
      </c>
      <c r="D8696" t="s">
        <v>295</v>
      </c>
      <c r="E8696" t="s">
        <v>20</v>
      </c>
      <c r="F8696" t="b">
        <v>0</v>
      </c>
      <c r="G8696" t="s">
        <v>47</v>
      </c>
      <c r="H8696" s="1">
        <v>45678.292893518519</v>
      </c>
      <c r="I8696" t="b">
        <v>0</v>
      </c>
      <c r="J8696" t="b">
        <v>1</v>
      </c>
      <c r="K8696" t="s">
        <v>31</v>
      </c>
      <c r="L8696" t="s">
        <v>22</v>
      </c>
      <c r="M8696">
        <v>175000</v>
      </c>
      <c r="O8696" t="s">
        <v>11861</v>
      </c>
      <c r="P8696" t="s">
        <v>11862</v>
      </c>
    </row>
    <row r="8697" spans="1:16" x14ac:dyDescent="0.35">
      <c r="A8697" t="s">
        <v>11539</v>
      </c>
      <c r="B8697" t="s">
        <v>11863</v>
      </c>
      <c r="C8697" t="s">
        <v>2504</v>
      </c>
      <c r="D8697" t="s">
        <v>295</v>
      </c>
      <c r="E8697" t="s">
        <v>20</v>
      </c>
      <c r="F8697" t="b">
        <v>0</v>
      </c>
      <c r="G8697" t="s">
        <v>592</v>
      </c>
      <c r="H8697" s="1">
        <v>45678.338078703702</v>
      </c>
      <c r="I8697" t="b">
        <v>0</v>
      </c>
      <c r="J8697" t="b">
        <v>0</v>
      </c>
      <c r="K8697" t="s">
        <v>592</v>
      </c>
      <c r="L8697" t="s">
        <v>22</v>
      </c>
      <c r="M8697">
        <v>150000</v>
      </c>
      <c r="O8697" t="s">
        <v>11864</v>
      </c>
      <c r="P8697" t="s">
        <v>11865</v>
      </c>
    </row>
    <row r="8698" spans="1:16" x14ac:dyDescent="0.35">
      <c r="A8698" t="s">
        <v>11539</v>
      </c>
      <c r="B8698" t="s">
        <v>11866</v>
      </c>
      <c r="C8698" t="s">
        <v>2504</v>
      </c>
      <c r="D8698" t="s">
        <v>295</v>
      </c>
      <c r="E8698" t="s">
        <v>20</v>
      </c>
      <c r="F8698" t="b">
        <v>0</v>
      </c>
      <c r="G8698" t="s">
        <v>592</v>
      </c>
      <c r="H8698" s="1">
        <v>45678.338078703702</v>
      </c>
      <c r="I8698" t="b">
        <v>0</v>
      </c>
      <c r="J8698" t="b">
        <v>0</v>
      </c>
      <c r="K8698" t="s">
        <v>592</v>
      </c>
      <c r="L8698" t="s">
        <v>22</v>
      </c>
      <c r="M8698">
        <v>57600</v>
      </c>
      <c r="O8698" t="s">
        <v>11867</v>
      </c>
    </row>
    <row r="8699" spans="1:16" x14ac:dyDescent="0.35">
      <c r="A8699" t="s">
        <v>11539</v>
      </c>
      <c r="B8699" t="s">
        <v>11868</v>
      </c>
      <c r="C8699" t="s">
        <v>3273</v>
      </c>
      <c r="D8699" t="s">
        <v>110</v>
      </c>
      <c r="E8699" t="s">
        <v>20</v>
      </c>
      <c r="F8699" t="b">
        <v>0</v>
      </c>
      <c r="G8699" t="s">
        <v>52</v>
      </c>
      <c r="H8699" s="1">
        <v>45678.626620370371</v>
      </c>
      <c r="I8699" t="b">
        <v>0</v>
      </c>
      <c r="J8699" t="b">
        <v>0</v>
      </c>
      <c r="K8699" t="s">
        <v>31</v>
      </c>
      <c r="L8699" t="s">
        <v>22</v>
      </c>
      <c r="M8699">
        <v>115000</v>
      </c>
      <c r="O8699" t="s">
        <v>11869</v>
      </c>
      <c r="P8699" t="s">
        <v>11870</v>
      </c>
    </row>
    <row r="8700" spans="1:16" x14ac:dyDescent="0.35">
      <c r="A8700" t="s">
        <v>11539</v>
      </c>
      <c r="B8700" t="s">
        <v>11871</v>
      </c>
      <c r="C8700" t="s">
        <v>18</v>
      </c>
      <c r="D8700" t="s">
        <v>36</v>
      </c>
      <c r="E8700" t="s">
        <v>20</v>
      </c>
      <c r="F8700" t="b">
        <v>1</v>
      </c>
      <c r="G8700" t="s">
        <v>47</v>
      </c>
      <c r="H8700" s="1">
        <v>45678.750451388893</v>
      </c>
      <c r="I8700" t="b">
        <v>0</v>
      </c>
      <c r="J8700" t="b">
        <v>0</v>
      </c>
      <c r="K8700" t="s">
        <v>31</v>
      </c>
      <c r="L8700" t="s">
        <v>22</v>
      </c>
      <c r="M8700">
        <v>215000</v>
      </c>
      <c r="O8700" t="s">
        <v>11872</v>
      </c>
      <c r="P8700" t="s">
        <v>11873</v>
      </c>
    </row>
    <row r="8701" spans="1:16" x14ac:dyDescent="0.35">
      <c r="A8701" t="s">
        <v>11539</v>
      </c>
      <c r="B8701" t="s">
        <v>11736</v>
      </c>
      <c r="C8701" t="s">
        <v>261</v>
      </c>
      <c r="D8701" t="s">
        <v>36</v>
      </c>
      <c r="E8701" t="s">
        <v>91</v>
      </c>
      <c r="F8701" t="b">
        <v>0</v>
      </c>
      <c r="G8701" t="s">
        <v>47</v>
      </c>
      <c r="H8701" s="1">
        <v>45678.750451388893</v>
      </c>
      <c r="I8701" t="b">
        <v>0</v>
      </c>
      <c r="J8701" t="b">
        <v>1</v>
      </c>
      <c r="K8701" t="s">
        <v>31</v>
      </c>
      <c r="L8701" t="s">
        <v>32</v>
      </c>
      <c r="N8701">
        <v>89.375</v>
      </c>
      <c r="O8701" t="s">
        <v>4441</v>
      </c>
      <c r="P8701" t="s">
        <v>11874</v>
      </c>
    </row>
    <row r="8702" spans="1:16" x14ac:dyDescent="0.35">
      <c r="A8702" t="s">
        <v>11539</v>
      </c>
      <c r="B8702" t="s">
        <v>11539</v>
      </c>
      <c r="C8702" t="s">
        <v>11875</v>
      </c>
      <c r="D8702" t="s">
        <v>36</v>
      </c>
      <c r="E8702" t="s">
        <v>91</v>
      </c>
      <c r="F8702" t="b">
        <v>0</v>
      </c>
      <c r="G8702" t="s">
        <v>30</v>
      </c>
      <c r="H8702" s="1">
        <v>45678.75104166667</v>
      </c>
      <c r="I8702" t="b">
        <v>0</v>
      </c>
      <c r="J8702" t="b">
        <v>1</v>
      </c>
      <c r="K8702" t="s">
        <v>31</v>
      </c>
      <c r="L8702" t="s">
        <v>32</v>
      </c>
      <c r="N8702">
        <v>73.5</v>
      </c>
      <c r="O8702" t="s">
        <v>4441</v>
      </c>
      <c r="P8702" t="s">
        <v>11876</v>
      </c>
    </row>
    <row r="8703" spans="1:16" x14ac:dyDescent="0.35">
      <c r="A8703" t="s">
        <v>11539</v>
      </c>
      <c r="B8703" t="s">
        <v>11539</v>
      </c>
      <c r="C8703" t="s">
        <v>11875</v>
      </c>
      <c r="D8703" t="s">
        <v>36</v>
      </c>
      <c r="E8703" t="s">
        <v>91</v>
      </c>
      <c r="F8703" t="b">
        <v>0</v>
      </c>
      <c r="G8703" t="s">
        <v>30</v>
      </c>
      <c r="H8703" s="1">
        <v>45678.751516203702</v>
      </c>
      <c r="I8703" t="b">
        <v>0</v>
      </c>
      <c r="J8703" t="b">
        <v>1</v>
      </c>
      <c r="K8703" t="s">
        <v>31</v>
      </c>
      <c r="L8703" t="s">
        <v>32</v>
      </c>
      <c r="N8703">
        <v>73.5</v>
      </c>
      <c r="O8703" t="s">
        <v>4441</v>
      </c>
      <c r="P8703" t="s">
        <v>11876</v>
      </c>
    </row>
    <row r="8704" spans="1:16" x14ac:dyDescent="0.35">
      <c r="A8704" t="s">
        <v>11539</v>
      </c>
      <c r="B8704" t="s">
        <v>11877</v>
      </c>
      <c r="C8704" t="s">
        <v>254</v>
      </c>
      <c r="D8704" t="s">
        <v>110</v>
      </c>
      <c r="E8704" t="s">
        <v>20</v>
      </c>
      <c r="F8704" t="b">
        <v>0</v>
      </c>
      <c r="G8704" t="s">
        <v>52</v>
      </c>
      <c r="H8704" s="1">
        <v>45678.79277777778</v>
      </c>
      <c r="I8704" t="b">
        <v>0</v>
      </c>
      <c r="J8704" t="b">
        <v>1</v>
      </c>
      <c r="K8704" t="s">
        <v>31</v>
      </c>
      <c r="L8704" t="s">
        <v>22</v>
      </c>
      <c r="M8704">
        <v>120000</v>
      </c>
      <c r="O8704" t="s">
        <v>11878</v>
      </c>
      <c r="P8704" t="s">
        <v>11879</v>
      </c>
    </row>
    <row r="8705" spans="1:16" x14ac:dyDescent="0.35">
      <c r="A8705" t="s">
        <v>11539</v>
      </c>
      <c r="B8705" t="s">
        <v>11880</v>
      </c>
      <c r="C8705" t="s">
        <v>2602</v>
      </c>
      <c r="D8705" t="s">
        <v>36</v>
      </c>
      <c r="E8705" t="s">
        <v>20</v>
      </c>
      <c r="F8705" t="b">
        <v>0</v>
      </c>
      <c r="G8705" t="s">
        <v>52</v>
      </c>
      <c r="H8705" s="1">
        <v>45678.833518518521</v>
      </c>
      <c r="I8705" t="b">
        <v>0</v>
      </c>
      <c r="J8705" t="b">
        <v>1</v>
      </c>
      <c r="K8705" t="s">
        <v>31</v>
      </c>
      <c r="L8705" t="s">
        <v>22</v>
      </c>
      <c r="M8705">
        <v>150500</v>
      </c>
      <c r="O8705" t="s">
        <v>379</v>
      </c>
      <c r="P8705" t="s">
        <v>811</v>
      </c>
    </row>
    <row r="8706" spans="1:16" x14ac:dyDescent="0.35">
      <c r="A8706" t="s">
        <v>11539</v>
      </c>
      <c r="B8706" t="s">
        <v>11881</v>
      </c>
      <c r="C8706" t="s">
        <v>18</v>
      </c>
      <c r="D8706" t="s">
        <v>3470</v>
      </c>
      <c r="E8706" t="s">
        <v>20</v>
      </c>
      <c r="F8706" t="b">
        <v>1</v>
      </c>
      <c r="G8706" t="s">
        <v>52</v>
      </c>
      <c r="H8706" s="1">
        <v>45679.001157407409</v>
      </c>
      <c r="I8706" t="b">
        <v>0</v>
      </c>
      <c r="J8706" t="b">
        <v>1</v>
      </c>
      <c r="K8706" t="s">
        <v>31</v>
      </c>
      <c r="L8706" t="s">
        <v>22</v>
      </c>
      <c r="M8706">
        <v>80500</v>
      </c>
      <c r="O8706" t="s">
        <v>4505</v>
      </c>
      <c r="P8706" t="s">
        <v>164</v>
      </c>
    </row>
    <row r="8707" spans="1:16" x14ac:dyDescent="0.35">
      <c r="A8707" t="s">
        <v>11539</v>
      </c>
      <c r="B8707" t="s">
        <v>11882</v>
      </c>
      <c r="C8707" t="s">
        <v>154</v>
      </c>
      <c r="D8707" t="s">
        <v>36</v>
      </c>
      <c r="E8707" t="s">
        <v>20</v>
      </c>
      <c r="F8707" t="b">
        <v>0</v>
      </c>
      <c r="G8707" t="s">
        <v>52</v>
      </c>
      <c r="H8707" s="1">
        <v>45679.042754629627</v>
      </c>
      <c r="I8707" t="b">
        <v>0</v>
      </c>
      <c r="J8707" t="b">
        <v>1</v>
      </c>
      <c r="K8707" t="s">
        <v>31</v>
      </c>
      <c r="L8707" t="s">
        <v>22</v>
      </c>
      <c r="M8707">
        <v>152000</v>
      </c>
      <c r="O8707" t="s">
        <v>3122</v>
      </c>
      <c r="P8707" t="s">
        <v>11883</v>
      </c>
    </row>
    <row r="8708" spans="1:16" x14ac:dyDescent="0.35">
      <c r="A8708" t="s">
        <v>11539</v>
      </c>
      <c r="B8708" t="s">
        <v>11698</v>
      </c>
      <c r="C8708" t="s">
        <v>8671</v>
      </c>
      <c r="D8708" t="s">
        <v>36</v>
      </c>
      <c r="E8708" t="s">
        <v>20</v>
      </c>
      <c r="F8708" t="b">
        <v>0</v>
      </c>
      <c r="G8708" t="s">
        <v>47</v>
      </c>
      <c r="H8708" s="1">
        <v>45679.168842592589</v>
      </c>
      <c r="I8708" t="b">
        <v>0</v>
      </c>
      <c r="J8708" t="b">
        <v>0</v>
      </c>
      <c r="K8708" t="s">
        <v>31</v>
      </c>
      <c r="L8708" t="s">
        <v>22</v>
      </c>
      <c r="M8708">
        <v>101000</v>
      </c>
      <c r="O8708" t="s">
        <v>1123</v>
      </c>
      <c r="P8708" t="s">
        <v>2976</v>
      </c>
    </row>
    <row r="8709" spans="1:16" x14ac:dyDescent="0.35">
      <c r="A8709" t="s">
        <v>11539</v>
      </c>
      <c r="B8709" t="s">
        <v>11884</v>
      </c>
      <c r="C8709" t="s">
        <v>154</v>
      </c>
      <c r="D8709" t="s">
        <v>295</v>
      </c>
      <c r="E8709" t="s">
        <v>20</v>
      </c>
      <c r="F8709" t="b">
        <v>0</v>
      </c>
      <c r="G8709" t="s">
        <v>52</v>
      </c>
      <c r="H8709" s="1">
        <v>45679.251342592594</v>
      </c>
      <c r="I8709" t="b">
        <v>0</v>
      </c>
      <c r="J8709" t="b">
        <v>0</v>
      </c>
      <c r="K8709" t="s">
        <v>31</v>
      </c>
      <c r="L8709" t="s">
        <v>22</v>
      </c>
      <c r="M8709">
        <v>90000</v>
      </c>
      <c r="O8709" t="s">
        <v>11885</v>
      </c>
      <c r="P8709" t="s">
        <v>11886</v>
      </c>
    </row>
    <row r="8710" spans="1:16" x14ac:dyDescent="0.35">
      <c r="A8710" t="s">
        <v>11539</v>
      </c>
      <c r="B8710" t="s">
        <v>11887</v>
      </c>
      <c r="C8710" t="s">
        <v>328</v>
      </c>
      <c r="D8710" t="s">
        <v>17581</v>
      </c>
      <c r="E8710" t="s">
        <v>20</v>
      </c>
      <c r="F8710" t="b">
        <v>0</v>
      </c>
      <c r="G8710" t="s">
        <v>68</v>
      </c>
      <c r="H8710" s="1">
        <v>45679.251840277779</v>
      </c>
      <c r="I8710" t="b">
        <v>0</v>
      </c>
      <c r="J8710" t="b">
        <v>1</v>
      </c>
      <c r="K8710" t="s">
        <v>31</v>
      </c>
      <c r="L8710" t="s">
        <v>22</v>
      </c>
      <c r="M8710">
        <v>90000</v>
      </c>
      <c r="O8710" t="s">
        <v>11888</v>
      </c>
      <c r="P8710" t="s">
        <v>2136</v>
      </c>
    </row>
    <row r="8711" spans="1:16" x14ac:dyDescent="0.35">
      <c r="A8711" t="s">
        <v>11539</v>
      </c>
      <c r="B8711" t="s">
        <v>11889</v>
      </c>
      <c r="C8711" t="s">
        <v>508</v>
      </c>
      <c r="D8711" t="s">
        <v>17582</v>
      </c>
      <c r="E8711" t="s">
        <v>20</v>
      </c>
      <c r="F8711" t="b">
        <v>0</v>
      </c>
      <c r="G8711" t="s">
        <v>508</v>
      </c>
      <c r="H8711" s="1">
        <v>45679.256435185183</v>
      </c>
      <c r="I8711" t="b">
        <v>0</v>
      </c>
      <c r="J8711" t="b">
        <v>0</v>
      </c>
      <c r="K8711" t="s">
        <v>508</v>
      </c>
      <c r="L8711" t="s">
        <v>22</v>
      </c>
      <c r="M8711">
        <v>105025.375</v>
      </c>
      <c r="O8711" t="s">
        <v>11890</v>
      </c>
      <c r="P8711" t="s">
        <v>11891</v>
      </c>
    </row>
    <row r="8712" spans="1:16" x14ac:dyDescent="0.35">
      <c r="A8712" t="s">
        <v>11539</v>
      </c>
      <c r="B8712" t="s">
        <v>11545</v>
      </c>
      <c r="C8712" t="s">
        <v>18</v>
      </c>
      <c r="D8712" t="s">
        <v>2219</v>
      </c>
      <c r="E8712" t="s">
        <v>20</v>
      </c>
      <c r="F8712" t="b">
        <v>1</v>
      </c>
      <c r="G8712" t="s">
        <v>9530</v>
      </c>
      <c r="H8712" s="1">
        <v>45679.267638888887</v>
      </c>
      <c r="I8712" t="b">
        <v>0</v>
      </c>
      <c r="J8712" t="b">
        <v>0</v>
      </c>
      <c r="K8712" t="s">
        <v>9530</v>
      </c>
      <c r="L8712" t="s">
        <v>32</v>
      </c>
      <c r="N8712">
        <v>19.5</v>
      </c>
      <c r="O8712" t="s">
        <v>11547</v>
      </c>
      <c r="P8712" t="s">
        <v>11548</v>
      </c>
    </row>
    <row r="8713" spans="1:16" x14ac:dyDescent="0.35">
      <c r="A8713" t="s">
        <v>11539</v>
      </c>
      <c r="B8713" t="s">
        <v>11892</v>
      </c>
      <c r="C8713" t="s">
        <v>146</v>
      </c>
      <c r="D8713" t="s">
        <v>110</v>
      </c>
      <c r="E8713" t="s">
        <v>20</v>
      </c>
      <c r="F8713" t="b">
        <v>0</v>
      </c>
      <c r="G8713" t="s">
        <v>47</v>
      </c>
      <c r="H8713" s="1">
        <v>45679.376597222217</v>
      </c>
      <c r="I8713" t="b">
        <v>0</v>
      </c>
      <c r="J8713" t="b">
        <v>1</v>
      </c>
      <c r="K8713" t="s">
        <v>31</v>
      </c>
      <c r="L8713" t="s">
        <v>22</v>
      </c>
      <c r="M8713">
        <v>163238.5</v>
      </c>
      <c r="O8713" t="s">
        <v>3535</v>
      </c>
      <c r="P8713" t="s">
        <v>340</v>
      </c>
    </row>
    <row r="8714" spans="1:16" x14ac:dyDescent="0.35">
      <c r="A8714" t="s">
        <v>11539</v>
      </c>
      <c r="B8714" t="s">
        <v>11893</v>
      </c>
      <c r="C8714" t="s">
        <v>549</v>
      </c>
      <c r="D8714" t="s">
        <v>36</v>
      </c>
      <c r="E8714" t="s">
        <v>20</v>
      </c>
      <c r="F8714" t="b">
        <v>0</v>
      </c>
      <c r="G8714" t="s">
        <v>47</v>
      </c>
      <c r="H8714" s="1">
        <v>45679.459965277783</v>
      </c>
      <c r="I8714" t="b">
        <v>0</v>
      </c>
      <c r="J8714" t="b">
        <v>1</v>
      </c>
      <c r="K8714" t="s">
        <v>31</v>
      </c>
      <c r="L8714" t="s">
        <v>22</v>
      </c>
      <c r="M8714">
        <v>195500</v>
      </c>
      <c r="O8714" t="s">
        <v>53</v>
      </c>
      <c r="P8714" t="s">
        <v>11894</v>
      </c>
    </row>
    <row r="8715" spans="1:16" x14ac:dyDescent="0.35">
      <c r="A8715" t="s">
        <v>11539</v>
      </c>
      <c r="B8715" t="s">
        <v>11895</v>
      </c>
      <c r="C8715" t="s">
        <v>18</v>
      </c>
      <c r="D8715" t="s">
        <v>19</v>
      </c>
      <c r="E8715" t="s">
        <v>20</v>
      </c>
      <c r="F8715" t="b">
        <v>1</v>
      </c>
      <c r="G8715" t="s">
        <v>68</v>
      </c>
      <c r="H8715" s="1">
        <v>45679.542650462958</v>
      </c>
      <c r="I8715" t="b">
        <v>0</v>
      </c>
      <c r="J8715" t="b">
        <v>1</v>
      </c>
      <c r="K8715" t="s">
        <v>31</v>
      </c>
      <c r="L8715" t="s">
        <v>22</v>
      </c>
      <c r="M8715">
        <v>121000</v>
      </c>
      <c r="O8715" t="s">
        <v>11896</v>
      </c>
      <c r="P8715" t="s">
        <v>5844</v>
      </c>
    </row>
    <row r="8716" spans="1:16" x14ac:dyDescent="0.35">
      <c r="A8716" t="s">
        <v>11539</v>
      </c>
      <c r="B8716" t="s">
        <v>11897</v>
      </c>
      <c r="C8716" t="s">
        <v>549</v>
      </c>
      <c r="D8716" t="s">
        <v>36</v>
      </c>
      <c r="E8716" t="s">
        <v>20</v>
      </c>
      <c r="F8716" t="b">
        <v>0</v>
      </c>
      <c r="G8716" t="s">
        <v>47</v>
      </c>
      <c r="H8716" s="1">
        <v>45679.626597222217</v>
      </c>
      <c r="I8716" t="b">
        <v>0</v>
      </c>
      <c r="J8716" t="b">
        <v>1</v>
      </c>
      <c r="K8716" t="s">
        <v>31</v>
      </c>
      <c r="L8716" t="s">
        <v>22</v>
      </c>
      <c r="M8716">
        <v>186500</v>
      </c>
      <c r="O8716" t="s">
        <v>518</v>
      </c>
      <c r="P8716" t="s">
        <v>11898</v>
      </c>
    </row>
    <row r="8717" spans="1:16" x14ac:dyDescent="0.35">
      <c r="A8717" t="s">
        <v>11539</v>
      </c>
      <c r="B8717" t="s">
        <v>11899</v>
      </c>
      <c r="C8717" t="s">
        <v>170</v>
      </c>
      <c r="D8717" t="s">
        <v>36</v>
      </c>
      <c r="E8717" t="s">
        <v>20</v>
      </c>
      <c r="F8717" t="b">
        <v>0</v>
      </c>
      <c r="G8717" t="s">
        <v>171</v>
      </c>
      <c r="H8717" s="1">
        <v>45679.725578703707</v>
      </c>
      <c r="I8717" t="b">
        <v>1</v>
      </c>
      <c r="J8717" t="b">
        <v>0</v>
      </c>
      <c r="K8717" t="s">
        <v>31</v>
      </c>
      <c r="L8717" t="s">
        <v>32</v>
      </c>
      <c r="N8717">
        <v>52.5</v>
      </c>
      <c r="O8717" t="s">
        <v>747</v>
      </c>
      <c r="P8717" t="s">
        <v>811</v>
      </c>
    </row>
    <row r="8718" spans="1:16" x14ac:dyDescent="0.35">
      <c r="A8718" t="s">
        <v>11539</v>
      </c>
      <c r="B8718" t="s">
        <v>11900</v>
      </c>
      <c r="C8718" t="s">
        <v>142</v>
      </c>
      <c r="D8718" t="s">
        <v>36</v>
      </c>
      <c r="E8718" t="s">
        <v>20</v>
      </c>
      <c r="F8718" t="b">
        <v>0</v>
      </c>
      <c r="G8718" t="s">
        <v>68</v>
      </c>
      <c r="H8718" s="1">
        <v>45679.750983796293</v>
      </c>
      <c r="I8718" t="b">
        <v>0</v>
      </c>
      <c r="J8718" t="b">
        <v>1</v>
      </c>
      <c r="K8718" t="s">
        <v>31</v>
      </c>
      <c r="L8718" t="s">
        <v>22</v>
      </c>
      <c r="M8718">
        <v>177500</v>
      </c>
      <c r="O8718" t="s">
        <v>11901</v>
      </c>
    </row>
    <row r="8719" spans="1:16" x14ac:dyDescent="0.35">
      <c r="A8719" t="s">
        <v>11539</v>
      </c>
      <c r="B8719" t="s">
        <v>11902</v>
      </c>
      <c r="C8719" t="s">
        <v>11903</v>
      </c>
      <c r="D8719" t="s">
        <v>110</v>
      </c>
      <c r="E8719" t="s">
        <v>20</v>
      </c>
      <c r="F8719" t="b">
        <v>0</v>
      </c>
      <c r="G8719" t="s">
        <v>52</v>
      </c>
      <c r="H8719" s="1">
        <v>45679.793854166674</v>
      </c>
      <c r="I8719" t="b">
        <v>0</v>
      </c>
      <c r="J8719" t="b">
        <v>1</v>
      </c>
      <c r="K8719" t="s">
        <v>31</v>
      </c>
      <c r="L8719" t="s">
        <v>22</v>
      </c>
      <c r="M8719">
        <v>120000</v>
      </c>
      <c r="O8719" t="s">
        <v>11904</v>
      </c>
      <c r="P8719" t="s">
        <v>11905</v>
      </c>
    </row>
    <row r="8720" spans="1:16" x14ac:dyDescent="0.35">
      <c r="A8720" t="s">
        <v>11539</v>
      </c>
      <c r="B8720" t="s">
        <v>11906</v>
      </c>
      <c r="C8720" t="s">
        <v>146</v>
      </c>
      <c r="D8720" t="s">
        <v>36</v>
      </c>
      <c r="E8720" t="s">
        <v>20</v>
      </c>
      <c r="F8720" t="b">
        <v>0</v>
      </c>
      <c r="G8720" t="s">
        <v>47</v>
      </c>
      <c r="H8720" s="1">
        <v>45679.876597222217</v>
      </c>
      <c r="I8720" t="b">
        <v>0</v>
      </c>
      <c r="J8720" t="b">
        <v>1</v>
      </c>
      <c r="K8720" t="s">
        <v>31</v>
      </c>
      <c r="L8720" t="s">
        <v>32</v>
      </c>
      <c r="N8720">
        <v>41.625</v>
      </c>
      <c r="O8720" t="s">
        <v>11907</v>
      </c>
    </row>
    <row r="8721" spans="1:16" x14ac:dyDescent="0.35">
      <c r="A8721" t="s">
        <v>11539</v>
      </c>
      <c r="B8721" t="s">
        <v>11908</v>
      </c>
      <c r="C8721" t="s">
        <v>95</v>
      </c>
      <c r="D8721" t="s">
        <v>36</v>
      </c>
      <c r="E8721" t="s">
        <v>20</v>
      </c>
      <c r="F8721" t="b">
        <v>0</v>
      </c>
      <c r="G8721" t="s">
        <v>30</v>
      </c>
      <c r="H8721" s="1">
        <v>45679.876921296287</v>
      </c>
      <c r="I8721" t="b">
        <v>0</v>
      </c>
      <c r="J8721" t="b">
        <v>1</v>
      </c>
      <c r="K8721" t="s">
        <v>31</v>
      </c>
      <c r="L8721" t="s">
        <v>22</v>
      </c>
      <c r="M8721">
        <v>230695</v>
      </c>
      <c r="O8721" t="s">
        <v>96</v>
      </c>
      <c r="P8721" t="s">
        <v>11909</v>
      </c>
    </row>
    <row r="8722" spans="1:16" x14ac:dyDescent="0.35">
      <c r="A8722" t="s">
        <v>11539</v>
      </c>
      <c r="B8722" t="s">
        <v>11910</v>
      </c>
      <c r="C8722" t="s">
        <v>537</v>
      </c>
      <c r="D8722" t="s">
        <v>3470</v>
      </c>
      <c r="E8722" t="s">
        <v>20</v>
      </c>
      <c r="F8722" t="b">
        <v>0</v>
      </c>
      <c r="G8722" t="s">
        <v>171</v>
      </c>
      <c r="H8722" s="1">
        <v>45680.01734953704</v>
      </c>
      <c r="I8722" t="b">
        <v>0</v>
      </c>
      <c r="J8722" t="b">
        <v>1</v>
      </c>
      <c r="K8722" t="s">
        <v>31</v>
      </c>
      <c r="L8722" t="s">
        <v>32</v>
      </c>
      <c r="N8722">
        <v>41.884998321533203</v>
      </c>
      <c r="O8722" t="s">
        <v>426</v>
      </c>
      <c r="P8722" t="s">
        <v>8003</v>
      </c>
    </row>
    <row r="8723" spans="1:16" x14ac:dyDescent="0.35">
      <c r="A8723" t="s">
        <v>11539</v>
      </c>
      <c r="B8723" t="s">
        <v>11539</v>
      </c>
      <c r="C8723" t="s">
        <v>11875</v>
      </c>
      <c r="D8723" t="s">
        <v>17554</v>
      </c>
      <c r="E8723" t="s">
        <v>91</v>
      </c>
      <c r="F8723" t="b">
        <v>0</v>
      </c>
      <c r="G8723" t="s">
        <v>30</v>
      </c>
      <c r="H8723" s="1">
        <v>45680.126921296287</v>
      </c>
      <c r="I8723" t="b">
        <v>0</v>
      </c>
      <c r="J8723" t="b">
        <v>1</v>
      </c>
      <c r="K8723" t="s">
        <v>31</v>
      </c>
      <c r="L8723" t="s">
        <v>32</v>
      </c>
      <c r="N8723">
        <v>73.5</v>
      </c>
      <c r="O8723" t="s">
        <v>4441</v>
      </c>
      <c r="P8723" t="s">
        <v>11876</v>
      </c>
    </row>
    <row r="8724" spans="1:16" x14ac:dyDescent="0.35">
      <c r="A8724" t="s">
        <v>11539</v>
      </c>
      <c r="B8724" t="s">
        <v>11887</v>
      </c>
      <c r="C8724" t="s">
        <v>328</v>
      </c>
      <c r="D8724" t="s">
        <v>29</v>
      </c>
      <c r="E8724" t="s">
        <v>20</v>
      </c>
      <c r="F8724" t="b">
        <v>0</v>
      </c>
      <c r="G8724" t="s">
        <v>68</v>
      </c>
      <c r="H8724" s="1">
        <v>45680.251562500001</v>
      </c>
      <c r="I8724" t="b">
        <v>0</v>
      </c>
      <c r="J8724" t="b">
        <v>1</v>
      </c>
      <c r="K8724" t="s">
        <v>31</v>
      </c>
      <c r="L8724" t="s">
        <v>22</v>
      </c>
      <c r="M8724">
        <v>90000</v>
      </c>
      <c r="O8724" t="s">
        <v>11888</v>
      </c>
      <c r="P8724" t="s">
        <v>2136</v>
      </c>
    </row>
    <row r="8725" spans="1:16" x14ac:dyDescent="0.35">
      <c r="A8725" t="s">
        <v>11539</v>
      </c>
      <c r="B8725" t="s">
        <v>11539</v>
      </c>
      <c r="C8725" t="s">
        <v>801</v>
      </c>
      <c r="D8725" t="s">
        <v>36</v>
      </c>
      <c r="E8725" t="s">
        <v>20</v>
      </c>
      <c r="F8725" t="b">
        <v>0</v>
      </c>
      <c r="G8725" t="s">
        <v>30</v>
      </c>
      <c r="H8725" s="1">
        <v>45680.251793981479</v>
      </c>
      <c r="I8725" t="b">
        <v>0</v>
      </c>
      <c r="J8725" t="b">
        <v>1</v>
      </c>
      <c r="K8725" t="s">
        <v>31</v>
      </c>
      <c r="L8725" t="s">
        <v>22</v>
      </c>
      <c r="M8725">
        <v>164458.796875</v>
      </c>
      <c r="O8725" t="s">
        <v>802</v>
      </c>
      <c r="P8725" t="s">
        <v>11911</v>
      </c>
    </row>
    <row r="8726" spans="1:16" x14ac:dyDescent="0.35">
      <c r="A8726" t="s">
        <v>11539</v>
      </c>
      <c r="B8726" t="s">
        <v>11741</v>
      </c>
      <c r="C8726" t="s">
        <v>552</v>
      </c>
      <c r="D8726" t="s">
        <v>110</v>
      </c>
      <c r="E8726" t="s">
        <v>20</v>
      </c>
      <c r="F8726" t="b">
        <v>0</v>
      </c>
      <c r="G8726" t="s">
        <v>68</v>
      </c>
      <c r="H8726" s="1">
        <v>45680.45989583333</v>
      </c>
      <c r="I8726" t="b">
        <v>0</v>
      </c>
      <c r="J8726" t="b">
        <v>1</v>
      </c>
      <c r="K8726" t="s">
        <v>31</v>
      </c>
      <c r="L8726" t="s">
        <v>22</v>
      </c>
      <c r="M8726">
        <v>113550</v>
      </c>
      <c r="O8726" t="s">
        <v>11742</v>
      </c>
      <c r="P8726" t="s">
        <v>11743</v>
      </c>
    </row>
    <row r="8727" spans="1:16" x14ac:dyDescent="0.35">
      <c r="A8727" t="s">
        <v>11539</v>
      </c>
      <c r="B8727" t="s">
        <v>11912</v>
      </c>
      <c r="C8727" t="s">
        <v>11913</v>
      </c>
      <c r="D8727" t="s">
        <v>36</v>
      </c>
      <c r="E8727" t="s">
        <v>436</v>
      </c>
      <c r="F8727" t="b">
        <v>0</v>
      </c>
      <c r="G8727" t="s">
        <v>30</v>
      </c>
      <c r="H8727" s="1">
        <v>45680.542627314811</v>
      </c>
      <c r="I8727" t="b">
        <v>0</v>
      </c>
      <c r="J8727" t="b">
        <v>1</v>
      </c>
      <c r="K8727" t="s">
        <v>31</v>
      </c>
      <c r="L8727" t="s">
        <v>22</v>
      </c>
      <c r="M8727">
        <v>95900</v>
      </c>
      <c r="O8727" t="s">
        <v>11914</v>
      </c>
      <c r="P8727" t="s">
        <v>11915</v>
      </c>
    </row>
    <row r="8728" spans="1:16" x14ac:dyDescent="0.35">
      <c r="A8728" t="s">
        <v>11539</v>
      </c>
      <c r="B8728" t="s">
        <v>11916</v>
      </c>
      <c r="C8728" t="s">
        <v>182</v>
      </c>
      <c r="D8728" t="s">
        <v>36</v>
      </c>
      <c r="E8728" t="s">
        <v>20</v>
      </c>
      <c r="F8728" t="b">
        <v>0</v>
      </c>
      <c r="G8728" t="s">
        <v>47</v>
      </c>
      <c r="H8728" s="1">
        <v>45680.750347222223</v>
      </c>
      <c r="I8728" t="b">
        <v>1</v>
      </c>
      <c r="J8728" t="b">
        <v>1</v>
      </c>
      <c r="K8728" t="s">
        <v>31</v>
      </c>
      <c r="L8728" t="s">
        <v>22</v>
      </c>
      <c r="M8728">
        <v>136000</v>
      </c>
      <c r="O8728" t="s">
        <v>11917</v>
      </c>
      <c r="P8728" t="s">
        <v>4022</v>
      </c>
    </row>
    <row r="8729" spans="1:16" x14ac:dyDescent="0.35">
      <c r="A8729" t="s">
        <v>11539</v>
      </c>
      <c r="B8729" t="s">
        <v>11918</v>
      </c>
      <c r="C8729" t="s">
        <v>72</v>
      </c>
      <c r="D8729" t="s">
        <v>36</v>
      </c>
      <c r="E8729" t="s">
        <v>91</v>
      </c>
      <c r="F8729" t="b">
        <v>0</v>
      </c>
      <c r="G8729" t="s">
        <v>30</v>
      </c>
      <c r="H8729" s="1">
        <v>45680.79346064815</v>
      </c>
      <c r="I8729" t="b">
        <v>0</v>
      </c>
      <c r="J8729" t="b">
        <v>0</v>
      </c>
      <c r="K8729" t="s">
        <v>31</v>
      </c>
      <c r="L8729" t="s">
        <v>32</v>
      </c>
      <c r="N8729">
        <v>44.5</v>
      </c>
      <c r="O8729" t="s">
        <v>920</v>
      </c>
      <c r="P8729" t="s">
        <v>232</v>
      </c>
    </row>
    <row r="8730" spans="1:16" x14ac:dyDescent="0.35">
      <c r="A8730" t="s">
        <v>11539</v>
      </c>
      <c r="B8730" t="s">
        <v>11614</v>
      </c>
      <c r="C8730" t="s">
        <v>523</v>
      </c>
      <c r="D8730" t="s">
        <v>36</v>
      </c>
      <c r="E8730" t="s">
        <v>20</v>
      </c>
      <c r="F8730" t="b">
        <v>0</v>
      </c>
      <c r="G8730" t="s">
        <v>68</v>
      </c>
      <c r="H8730" s="1">
        <v>45680.83489583333</v>
      </c>
      <c r="I8730" t="b">
        <v>0</v>
      </c>
      <c r="J8730" t="b">
        <v>1</v>
      </c>
      <c r="K8730" t="s">
        <v>31</v>
      </c>
      <c r="L8730" t="s">
        <v>32</v>
      </c>
      <c r="N8730">
        <v>43.875</v>
      </c>
      <c r="O8730" t="s">
        <v>524</v>
      </c>
      <c r="P8730" t="s">
        <v>2908</v>
      </c>
    </row>
    <row r="8731" spans="1:16" x14ac:dyDescent="0.35">
      <c r="A8731" t="s">
        <v>11539</v>
      </c>
      <c r="B8731" t="s">
        <v>11919</v>
      </c>
      <c r="C8731" t="s">
        <v>11920</v>
      </c>
      <c r="D8731" t="s">
        <v>36</v>
      </c>
      <c r="E8731" t="s">
        <v>20</v>
      </c>
      <c r="F8731" t="b">
        <v>0</v>
      </c>
      <c r="G8731" t="s">
        <v>52</v>
      </c>
      <c r="H8731" s="1">
        <v>45680.958553240736</v>
      </c>
      <c r="I8731" t="b">
        <v>0</v>
      </c>
      <c r="J8731" t="b">
        <v>0</v>
      </c>
      <c r="K8731" t="s">
        <v>31</v>
      </c>
      <c r="L8731" t="s">
        <v>22</v>
      </c>
      <c r="M8731">
        <v>66500</v>
      </c>
      <c r="O8731" t="s">
        <v>1079</v>
      </c>
      <c r="P8731" t="s">
        <v>11921</v>
      </c>
    </row>
    <row r="8732" spans="1:16" x14ac:dyDescent="0.35">
      <c r="A8732" t="s">
        <v>11539</v>
      </c>
      <c r="B8732" t="s">
        <v>11922</v>
      </c>
      <c r="C8732" t="s">
        <v>170</v>
      </c>
      <c r="D8732" t="s">
        <v>36</v>
      </c>
      <c r="E8732" t="s">
        <v>20</v>
      </c>
      <c r="F8732" t="b">
        <v>0</v>
      </c>
      <c r="G8732" t="s">
        <v>171</v>
      </c>
      <c r="H8732" s="1">
        <v>45681.190659722219</v>
      </c>
      <c r="I8732" t="b">
        <v>0</v>
      </c>
      <c r="J8732" t="b">
        <v>0</v>
      </c>
      <c r="K8732" t="s">
        <v>31</v>
      </c>
      <c r="L8732" t="s">
        <v>22</v>
      </c>
      <c r="M8732">
        <v>123000</v>
      </c>
      <c r="O8732" t="s">
        <v>1123</v>
      </c>
      <c r="P8732" t="s">
        <v>2976</v>
      </c>
    </row>
    <row r="8733" spans="1:16" x14ac:dyDescent="0.35">
      <c r="A8733" t="s">
        <v>11539</v>
      </c>
      <c r="B8733" t="s">
        <v>11923</v>
      </c>
      <c r="C8733" t="s">
        <v>11924</v>
      </c>
      <c r="D8733" t="s">
        <v>36</v>
      </c>
      <c r="E8733" t="s">
        <v>20</v>
      </c>
      <c r="F8733" t="b">
        <v>0</v>
      </c>
      <c r="G8733" t="s">
        <v>52</v>
      </c>
      <c r="H8733" s="1">
        <v>45681.252013888887</v>
      </c>
      <c r="I8733" t="b">
        <v>0</v>
      </c>
      <c r="J8733" t="b">
        <v>0</v>
      </c>
      <c r="K8733" t="s">
        <v>31</v>
      </c>
      <c r="L8733" t="s">
        <v>22</v>
      </c>
      <c r="M8733">
        <v>106000</v>
      </c>
      <c r="O8733" t="s">
        <v>1123</v>
      </c>
      <c r="P8733" t="s">
        <v>2667</v>
      </c>
    </row>
    <row r="8734" spans="1:16" x14ac:dyDescent="0.35">
      <c r="A8734" t="s">
        <v>11539</v>
      </c>
      <c r="B8734" t="s">
        <v>11539</v>
      </c>
      <c r="C8734" t="s">
        <v>11599</v>
      </c>
      <c r="D8734" t="s">
        <v>295</v>
      </c>
      <c r="E8734" t="s">
        <v>20</v>
      </c>
      <c r="F8734" t="b">
        <v>0</v>
      </c>
      <c r="G8734" t="s">
        <v>52</v>
      </c>
      <c r="H8734" s="1">
        <v>45681.252766203703</v>
      </c>
      <c r="I8734" t="b">
        <v>0</v>
      </c>
      <c r="J8734" t="b">
        <v>1</v>
      </c>
      <c r="K8734" t="s">
        <v>31</v>
      </c>
      <c r="L8734" t="s">
        <v>22</v>
      </c>
      <c r="M8734">
        <v>100700</v>
      </c>
      <c r="O8734" t="s">
        <v>11925</v>
      </c>
      <c r="P8734" t="s">
        <v>11926</v>
      </c>
    </row>
    <row r="8735" spans="1:16" x14ac:dyDescent="0.35">
      <c r="A8735" t="s">
        <v>11539</v>
      </c>
      <c r="B8735" t="s">
        <v>11927</v>
      </c>
      <c r="C8735" t="s">
        <v>549</v>
      </c>
      <c r="D8735" t="s">
        <v>36</v>
      </c>
      <c r="E8735" t="s">
        <v>20</v>
      </c>
      <c r="F8735" t="b">
        <v>0</v>
      </c>
      <c r="G8735" t="s">
        <v>47</v>
      </c>
      <c r="H8735" s="1">
        <v>45681.253113425933</v>
      </c>
      <c r="I8735" t="b">
        <v>0</v>
      </c>
      <c r="J8735" t="b">
        <v>0</v>
      </c>
      <c r="K8735" t="s">
        <v>31</v>
      </c>
      <c r="L8735" t="s">
        <v>22</v>
      </c>
      <c r="M8735">
        <v>103000</v>
      </c>
      <c r="O8735" t="s">
        <v>1123</v>
      </c>
      <c r="P8735" t="s">
        <v>1124</v>
      </c>
    </row>
    <row r="8736" spans="1:16" x14ac:dyDescent="0.35">
      <c r="A8736" t="s">
        <v>11539</v>
      </c>
      <c r="B8736" t="s">
        <v>11928</v>
      </c>
      <c r="C8736" t="s">
        <v>1930</v>
      </c>
      <c r="D8736" t="s">
        <v>36</v>
      </c>
      <c r="E8736" t="s">
        <v>20</v>
      </c>
      <c r="F8736" t="b">
        <v>0</v>
      </c>
      <c r="G8736" t="s">
        <v>30</v>
      </c>
      <c r="H8736" s="1">
        <v>45681.253449074073</v>
      </c>
      <c r="I8736" t="b">
        <v>0</v>
      </c>
      <c r="J8736" t="b">
        <v>0</v>
      </c>
      <c r="K8736" t="s">
        <v>31</v>
      </c>
      <c r="L8736" t="s">
        <v>32</v>
      </c>
      <c r="N8736">
        <v>20</v>
      </c>
      <c r="O8736" t="s">
        <v>4082</v>
      </c>
      <c r="P8736" t="s">
        <v>11929</v>
      </c>
    </row>
    <row r="8737" spans="1:16" x14ac:dyDescent="0.35">
      <c r="A8737" t="s">
        <v>11539</v>
      </c>
      <c r="B8737" t="s">
        <v>11681</v>
      </c>
      <c r="C8737" t="s">
        <v>95</v>
      </c>
      <c r="D8737" t="s">
        <v>17459</v>
      </c>
      <c r="E8737" t="s">
        <v>20</v>
      </c>
      <c r="F8737" t="b">
        <v>0</v>
      </c>
      <c r="G8737" t="s">
        <v>30</v>
      </c>
      <c r="H8737" s="1">
        <v>45681.253449074073</v>
      </c>
      <c r="I8737" t="b">
        <v>0</v>
      </c>
      <c r="J8737" t="b">
        <v>1</v>
      </c>
      <c r="K8737" t="s">
        <v>31</v>
      </c>
      <c r="L8737" t="s">
        <v>32</v>
      </c>
      <c r="N8737">
        <v>42.5</v>
      </c>
      <c r="O8737" t="s">
        <v>2096</v>
      </c>
      <c r="P8737" t="s">
        <v>11930</v>
      </c>
    </row>
    <row r="8738" spans="1:16" x14ac:dyDescent="0.35">
      <c r="A8738" t="s">
        <v>11539</v>
      </c>
      <c r="B8738" t="s">
        <v>11931</v>
      </c>
      <c r="C8738" t="s">
        <v>18</v>
      </c>
      <c r="D8738" t="s">
        <v>17583</v>
      </c>
      <c r="E8738" t="s">
        <v>760</v>
      </c>
      <c r="F8738" t="b">
        <v>1</v>
      </c>
      <c r="G8738" t="s">
        <v>30</v>
      </c>
      <c r="H8738" s="1">
        <v>45681.253449074073</v>
      </c>
      <c r="I8738" t="b">
        <v>1</v>
      </c>
      <c r="J8738" t="b">
        <v>0</v>
      </c>
      <c r="K8738" t="s">
        <v>31</v>
      </c>
      <c r="L8738" t="s">
        <v>32</v>
      </c>
      <c r="N8738">
        <v>50</v>
      </c>
      <c r="O8738" t="s">
        <v>11932</v>
      </c>
      <c r="P8738" t="s">
        <v>232</v>
      </c>
    </row>
    <row r="8739" spans="1:16" x14ac:dyDescent="0.35">
      <c r="A8739" t="s">
        <v>11539</v>
      </c>
      <c r="B8739" t="s">
        <v>11933</v>
      </c>
      <c r="C8739" t="s">
        <v>300</v>
      </c>
      <c r="D8739" t="s">
        <v>2245</v>
      </c>
      <c r="E8739" t="s">
        <v>20</v>
      </c>
      <c r="F8739" t="b">
        <v>0</v>
      </c>
      <c r="G8739" t="s">
        <v>300</v>
      </c>
      <c r="H8739" s="1">
        <v>45681.264050925929</v>
      </c>
      <c r="I8739" t="b">
        <v>0</v>
      </c>
      <c r="J8739" t="b">
        <v>0</v>
      </c>
      <c r="K8739" t="s">
        <v>300</v>
      </c>
      <c r="L8739" t="s">
        <v>22</v>
      </c>
      <c r="M8739">
        <v>175000</v>
      </c>
      <c r="O8739" t="s">
        <v>11934</v>
      </c>
      <c r="P8739" t="s">
        <v>11935</v>
      </c>
    </row>
    <row r="8740" spans="1:16" x14ac:dyDescent="0.35">
      <c r="A8740" t="s">
        <v>11539</v>
      </c>
      <c r="B8740" t="s">
        <v>11936</v>
      </c>
      <c r="C8740" t="s">
        <v>537</v>
      </c>
      <c r="D8740" t="s">
        <v>110</v>
      </c>
      <c r="E8740" t="s">
        <v>20</v>
      </c>
      <c r="F8740" t="b">
        <v>0</v>
      </c>
      <c r="G8740" t="s">
        <v>171</v>
      </c>
      <c r="H8740" s="1">
        <v>45681.271701388891</v>
      </c>
      <c r="I8740" t="b">
        <v>0</v>
      </c>
      <c r="J8740" t="b">
        <v>1</v>
      </c>
      <c r="K8740" t="s">
        <v>31</v>
      </c>
      <c r="L8740" t="s">
        <v>22</v>
      </c>
      <c r="M8740">
        <v>111650</v>
      </c>
      <c r="O8740" t="s">
        <v>913</v>
      </c>
      <c r="P8740" t="s">
        <v>11937</v>
      </c>
    </row>
    <row r="8741" spans="1:16" x14ac:dyDescent="0.35">
      <c r="A8741" t="s">
        <v>11539</v>
      </c>
      <c r="B8741" t="s">
        <v>11938</v>
      </c>
      <c r="C8741" t="s">
        <v>105</v>
      </c>
      <c r="D8741" t="s">
        <v>249</v>
      </c>
      <c r="E8741" t="s">
        <v>20</v>
      </c>
      <c r="F8741" t="b">
        <v>0</v>
      </c>
      <c r="G8741" t="s">
        <v>105</v>
      </c>
      <c r="H8741" s="1">
        <v>45681.505486111113</v>
      </c>
      <c r="I8741" t="b">
        <v>0</v>
      </c>
      <c r="J8741" t="b">
        <v>0</v>
      </c>
      <c r="K8741" t="s">
        <v>105</v>
      </c>
      <c r="L8741" t="s">
        <v>22</v>
      </c>
      <c r="M8741">
        <v>76500</v>
      </c>
      <c r="O8741" t="s">
        <v>306</v>
      </c>
      <c r="P8741" t="s">
        <v>11939</v>
      </c>
    </row>
    <row r="8742" spans="1:16" x14ac:dyDescent="0.35">
      <c r="A8742" t="s">
        <v>11539</v>
      </c>
      <c r="B8742" t="s">
        <v>11940</v>
      </c>
      <c r="C8742" t="s">
        <v>283</v>
      </c>
      <c r="D8742" t="s">
        <v>36</v>
      </c>
      <c r="E8742" t="s">
        <v>91</v>
      </c>
      <c r="F8742" t="b">
        <v>0</v>
      </c>
      <c r="G8742" t="s">
        <v>52</v>
      </c>
      <c r="H8742" s="1">
        <v>45681.669432870367</v>
      </c>
      <c r="I8742" t="b">
        <v>0</v>
      </c>
      <c r="J8742" t="b">
        <v>1</v>
      </c>
      <c r="K8742" t="s">
        <v>31</v>
      </c>
      <c r="L8742" t="s">
        <v>32</v>
      </c>
      <c r="N8742">
        <v>76</v>
      </c>
      <c r="O8742" t="s">
        <v>3179</v>
      </c>
      <c r="P8742" t="s">
        <v>11941</v>
      </c>
    </row>
    <row r="8743" spans="1:16" x14ac:dyDescent="0.35">
      <c r="A8743" t="s">
        <v>11539</v>
      </c>
      <c r="B8743" t="s">
        <v>11549</v>
      </c>
      <c r="C8743" t="s">
        <v>18</v>
      </c>
      <c r="D8743" t="s">
        <v>17568</v>
      </c>
      <c r="E8743" t="s">
        <v>91</v>
      </c>
      <c r="F8743" t="b">
        <v>1</v>
      </c>
      <c r="G8743" t="s">
        <v>11552</v>
      </c>
      <c r="H8743" s="1">
        <v>45681.689791666657</v>
      </c>
      <c r="I8743" t="b">
        <v>0</v>
      </c>
      <c r="J8743" t="b">
        <v>0</v>
      </c>
      <c r="K8743" t="s">
        <v>11552</v>
      </c>
      <c r="L8743" t="s">
        <v>32</v>
      </c>
      <c r="N8743">
        <v>19.5</v>
      </c>
      <c r="O8743" t="s">
        <v>11547</v>
      </c>
      <c r="P8743" t="s">
        <v>11548</v>
      </c>
    </row>
    <row r="8744" spans="1:16" x14ac:dyDescent="0.35">
      <c r="A8744" t="s">
        <v>11539</v>
      </c>
      <c r="B8744" t="s">
        <v>11942</v>
      </c>
      <c r="C8744" t="s">
        <v>182</v>
      </c>
      <c r="D8744" t="s">
        <v>36</v>
      </c>
      <c r="E8744" t="s">
        <v>91</v>
      </c>
      <c r="F8744" t="b">
        <v>0</v>
      </c>
      <c r="G8744" t="s">
        <v>47</v>
      </c>
      <c r="H8744" s="1">
        <v>45681.751863425918</v>
      </c>
      <c r="I8744" t="b">
        <v>1</v>
      </c>
      <c r="J8744" t="b">
        <v>1</v>
      </c>
      <c r="K8744" t="s">
        <v>31</v>
      </c>
      <c r="L8744" t="s">
        <v>32</v>
      </c>
      <c r="N8744">
        <v>42.5</v>
      </c>
      <c r="O8744" t="s">
        <v>527</v>
      </c>
      <c r="P8744" t="s">
        <v>168</v>
      </c>
    </row>
    <row r="8745" spans="1:16" x14ac:dyDescent="0.35">
      <c r="A8745" t="s">
        <v>11539</v>
      </c>
      <c r="B8745" t="s">
        <v>11736</v>
      </c>
      <c r="C8745" t="s">
        <v>4818</v>
      </c>
      <c r="D8745" t="s">
        <v>36</v>
      </c>
      <c r="E8745" t="s">
        <v>20</v>
      </c>
      <c r="F8745" t="b">
        <v>0</v>
      </c>
      <c r="G8745" t="s">
        <v>52</v>
      </c>
      <c r="H8745" s="1">
        <v>45681.875231481477</v>
      </c>
      <c r="I8745" t="b">
        <v>0</v>
      </c>
      <c r="J8745" t="b">
        <v>1</v>
      </c>
      <c r="K8745" t="s">
        <v>31</v>
      </c>
      <c r="L8745" t="s">
        <v>22</v>
      </c>
      <c r="M8745">
        <v>62500</v>
      </c>
      <c r="O8745" t="s">
        <v>11943</v>
      </c>
      <c r="P8745" t="s">
        <v>11944</v>
      </c>
    </row>
    <row r="8746" spans="1:16" x14ac:dyDescent="0.35">
      <c r="A8746" t="s">
        <v>11539</v>
      </c>
      <c r="B8746" t="s">
        <v>11686</v>
      </c>
      <c r="C8746" t="s">
        <v>6980</v>
      </c>
      <c r="D8746" t="s">
        <v>36</v>
      </c>
      <c r="E8746" t="s">
        <v>20</v>
      </c>
      <c r="F8746" t="b">
        <v>0</v>
      </c>
      <c r="G8746" t="s">
        <v>47</v>
      </c>
      <c r="H8746" s="1">
        <v>45681.960196759261</v>
      </c>
      <c r="I8746" t="b">
        <v>0</v>
      </c>
      <c r="J8746" t="b">
        <v>0</v>
      </c>
      <c r="K8746" t="s">
        <v>31</v>
      </c>
      <c r="L8746" t="s">
        <v>22</v>
      </c>
      <c r="M8746">
        <v>175000</v>
      </c>
      <c r="O8746" t="s">
        <v>11945</v>
      </c>
    </row>
    <row r="8747" spans="1:16" x14ac:dyDescent="0.35">
      <c r="A8747" t="s">
        <v>11539</v>
      </c>
      <c r="B8747" t="s">
        <v>11946</v>
      </c>
      <c r="C8747" t="s">
        <v>1092</v>
      </c>
      <c r="D8747" t="s">
        <v>36</v>
      </c>
      <c r="E8747" t="s">
        <v>20</v>
      </c>
      <c r="F8747" t="b">
        <v>0</v>
      </c>
      <c r="G8747" t="s">
        <v>68</v>
      </c>
      <c r="H8747" s="1">
        <v>45682.044085648151</v>
      </c>
      <c r="I8747" t="b">
        <v>0</v>
      </c>
      <c r="J8747" t="b">
        <v>1</v>
      </c>
      <c r="K8747" t="s">
        <v>31</v>
      </c>
      <c r="L8747" t="s">
        <v>22</v>
      </c>
      <c r="M8747">
        <v>90000</v>
      </c>
      <c r="O8747" t="s">
        <v>1721</v>
      </c>
      <c r="P8747" t="s">
        <v>2883</v>
      </c>
    </row>
    <row r="8748" spans="1:16" x14ac:dyDescent="0.35">
      <c r="A8748" t="s">
        <v>11539</v>
      </c>
      <c r="B8748" t="s">
        <v>11684</v>
      </c>
      <c r="C8748" t="s">
        <v>146</v>
      </c>
      <c r="D8748" t="s">
        <v>115</v>
      </c>
      <c r="F8748" t="b">
        <v>0</v>
      </c>
      <c r="G8748" t="s">
        <v>47</v>
      </c>
      <c r="H8748" s="1">
        <v>45682.335081018522</v>
      </c>
      <c r="I8748" t="b">
        <v>0</v>
      </c>
      <c r="J8748" t="b">
        <v>0</v>
      </c>
      <c r="K8748" t="s">
        <v>31</v>
      </c>
      <c r="L8748" t="s">
        <v>22</v>
      </c>
      <c r="M8748">
        <v>225000</v>
      </c>
      <c r="O8748" t="s">
        <v>147</v>
      </c>
      <c r="P8748" t="s">
        <v>11685</v>
      </c>
    </row>
    <row r="8749" spans="1:16" x14ac:dyDescent="0.35">
      <c r="A8749" t="s">
        <v>11539</v>
      </c>
      <c r="B8749" t="s">
        <v>11947</v>
      </c>
      <c r="C8749" t="s">
        <v>154</v>
      </c>
      <c r="D8749" t="s">
        <v>110</v>
      </c>
      <c r="E8749" t="s">
        <v>20</v>
      </c>
      <c r="F8749" t="b">
        <v>0</v>
      </c>
      <c r="G8749" t="s">
        <v>52</v>
      </c>
      <c r="H8749" s="1">
        <v>45683.251006944447</v>
      </c>
      <c r="I8749" t="b">
        <v>0</v>
      </c>
      <c r="J8749" t="b">
        <v>1</v>
      </c>
      <c r="K8749" t="s">
        <v>31</v>
      </c>
      <c r="L8749" t="s">
        <v>22</v>
      </c>
      <c r="M8749">
        <v>169500</v>
      </c>
      <c r="O8749" t="s">
        <v>4905</v>
      </c>
      <c r="P8749" t="s">
        <v>11948</v>
      </c>
    </row>
    <row r="8750" spans="1:16" x14ac:dyDescent="0.35">
      <c r="A8750" t="s">
        <v>11539</v>
      </c>
      <c r="B8750" t="s">
        <v>11882</v>
      </c>
      <c r="C8750" t="s">
        <v>154</v>
      </c>
      <c r="D8750" t="s">
        <v>443</v>
      </c>
      <c r="E8750" t="s">
        <v>20</v>
      </c>
      <c r="F8750" t="b">
        <v>0</v>
      </c>
      <c r="G8750" t="s">
        <v>52</v>
      </c>
      <c r="H8750" s="1">
        <v>45683.251006944447</v>
      </c>
      <c r="I8750" t="b">
        <v>0</v>
      </c>
      <c r="J8750" t="b">
        <v>1</v>
      </c>
      <c r="K8750" t="s">
        <v>31</v>
      </c>
      <c r="L8750" t="s">
        <v>22</v>
      </c>
      <c r="M8750">
        <v>152000</v>
      </c>
      <c r="O8750" t="s">
        <v>3122</v>
      </c>
      <c r="P8750" t="s">
        <v>11883</v>
      </c>
    </row>
    <row r="8751" spans="1:16" x14ac:dyDescent="0.35">
      <c r="A8751" t="s">
        <v>11539</v>
      </c>
      <c r="B8751" t="s">
        <v>11949</v>
      </c>
      <c r="C8751" t="s">
        <v>51</v>
      </c>
      <c r="D8751" t="s">
        <v>36</v>
      </c>
      <c r="E8751" t="s">
        <v>20</v>
      </c>
      <c r="F8751" t="b">
        <v>0</v>
      </c>
      <c r="G8751" t="s">
        <v>43</v>
      </c>
      <c r="H8751" s="1">
        <v>45683.45894675926</v>
      </c>
      <c r="I8751" t="b">
        <v>0</v>
      </c>
      <c r="J8751" t="b">
        <v>1</v>
      </c>
      <c r="K8751" t="s">
        <v>31</v>
      </c>
      <c r="L8751" t="s">
        <v>22</v>
      </c>
      <c r="M8751">
        <v>152250</v>
      </c>
      <c r="O8751" t="s">
        <v>53</v>
      </c>
      <c r="P8751" t="s">
        <v>11950</v>
      </c>
    </row>
    <row r="8752" spans="1:16" x14ac:dyDescent="0.35">
      <c r="A8752" t="s">
        <v>11539</v>
      </c>
      <c r="B8752" t="s">
        <v>11614</v>
      </c>
      <c r="C8752" t="s">
        <v>523</v>
      </c>
      <c r="D8752" t="s">
        <v>110</v>
      </c>
      <c r="E8752" t="s">
        <v>20</v>
      </c>
      <c r="F8752" t="b">
        <v>0</v>
      </c>
      <c r="G8752" t="s">
        <v>68</v>
      </c>
      <c r="H8752" s="1">
        <v>45684.253425925926</v>
      </c>
      <c r="I8752" t="b">
        <v>0</v>
      </c>
      <c r="J8752" t="b">
        <v>1</v>
      </c>
      <c r="K8752" t="s">
        <v>31</v>
      </c>
      <c r="L8752" t="s">
        <v>32</v>
      </c>
      <c r="N8752">
        <v>43.875</v>
      </c>
      <c r="O8752" t="s">
        <v>524</v>
      </c>
      <c r="P8752" t="s">
        <v>2908</v>
      </c>
    </row>
    <row r="8753" spans="1:16" x14ac:dyDescent="0.35">
      <c r="A8753" t="s">
        <v>11539</v>
      </c>
      <c r="B8753" t="s">
        <v>11928</v>
      </c>
      <c r="C8753" t="s">
        <v>1930</v>
      </c>
      <c r="D8753" t="s">
        <v>110</v>
      </c>
      <c r="E8753" t="s">
        <v>20</v>
      </c>
      <c r="F8753" t="b">
        <v>0</v>
      </c>
      <c r="G8753" t="s">
        <v>30</v>
      </c>
      <c r="H8753" s="1">
        <v>45684.253541666672</v>
      </c>
      <c r="I8753" t="b">
        <v>0</v>
      </c>
      <c r="J8753" t="b">
        <v>0</v>
      </c>
      <c r="K8753" t="s">
        <v>31</v>
      </c>
      <c r="L8753" t="s">
        <v>32</v>
      </c>
      <c r="N8753">
        <v>20</v>
      </c>
      <c r="O8753" t="s">
        <v>4082</v>
      </c>
      <c r="P8753" t="s">
        <v>11929</v>
      </c>
    </row>
    <row r="8754" spans="1:16" x14ac:dyDescent="0.35">
      <c r="A8754" t="s">
        <v>11539</v>
      </c>
      <c r="B8754" t="s">
        <v>11539</v>
      </c>
      <c r="D8754" t="s">
        <v>17584</v>
      </c>
      <c r="E8754" t="s">
        <v>20</v>
      </c>
      <c r="F8754" t="b">
        <v>0</v>
      </c>
      <c r="G8754" t="s">
        <v>37</v>
      </c>
      <c r="H8754" s="1">
        <v>45684.271631944437</v>
      </c>
      <c r="I8754" t="b">
        <v>0</v>
      </c>
      <c r="J8754" t="b">
        <v>0</v>
      </c>
      <c r="K8754" t="s">
        <v>37</v>
      </c>
      <c r="L8754" t="s">
        <v>22</v>
      </c>
      <c r="M8754">
        <v>159900</v>
      </c>
      <c r="O8754" t="s">
        <v>2979</v>
      </c>
      <c r="P8754" t="s">
        <v>11951</v>
      </c>
    </row>
    <row r="8755" spans="1:16" x14ac:dyDescent="0.35">
      <c r="A8755" t="s">
        <v>11539</v>
      </c>
      <c r="B8755" t="s">
        <v>11597</v>
      </c>
      <c r="C8755" t="s">
        <v>619</v>
      </c>
      <c r="D8755" t="s">
        <v>36</v>
      </c>
      <c r="E8755" t="s">
        <v>20</v>
      </c>
      <c r="F8755" t="b">
        <v>0</v>
      </c>
      <c r="G8755" t="s">
        <v>47</v>
      </c>
      <c r="H8755" s="1">
        <v>45684.417210648149</v>
      </c>
      <c r="I8755" t="b">
        <v>0</v>
      </c>
      <c r="J8755" t="b">
        <v>0</v>
      </c>
      <c r="K8755" t="s">
        <v>31</v>
      </c>
      <c r="L8755" t="s">
        <v>22</v>
      </c>
      <c r="M8755">
        <v>95000</v>
      </c>
      <c r="O8755" t="s">
        <v>547</v>
      </c>
      <c r="P8755" t="s">
        <v>3433</v>
      </c>
    </row>
    <row r="8756" spans="1:16" x14ac:dyDescent="0.35">
      <c r="A8756" t="s">
        <v>11539</v>
      </c>
      <c r="B8756" t="s">
        <v>11952</v>
      </c>
      <c r="C8756" t="s">
        <v>11953</v>
      </c>
      <c r="D8756" t="s">
        <v>269</v>
      </c>
      <c r="E8756" t="s">
        <v>20</v>
      </c>
      <c r="F8756" t="b">
        <v>0</v>
      </c>
      <c r="G8756" t="s">
        <v>52</v>
      </c>
      <c r="H8756" s="1">
        <v>45684.58630787037</v>
      </c>
      <c r="I8756" t="b">
        <v>0</v>
      </c>
      <c r="J8756" t="b">
        <v>0</v>
      </c>
      <c r="K8756" t="s">
        <v>31</v>
      </c>
      <c r="L8756" t="s">
        <v>32</v>
      </c>
      <c r="N8756">
        <v>92.5</v>
      </c>
      <c r="O8756" t="s">
        <v>11954</v>
      </c>
      <c r="P8756" t="s">
        <v>11955</v>
      </c>
    </row>
    <row r="8757" spans="1:16" x14ac:dyDescent="0.35">
      <c r="A8757" t="s">
        <v>11539</v>
      </c>
      <c r="B8757" t="s">
        <v>11813</v>
      </c>
      <c r="C8757" t="s">
        <v>11956</v>
      </c>
      <c r="D8757" t="s">
        <v>36</v>
      </c>
      <c r="E8757" t="s">
        <v>91</v>
      </c>
      <c r="F8757" t="b">
        <v>0</v>
      </c>
      <c r="G8757" t="s">
        <v>52</v>
      </c>
      <c r="H8757" s="1">
        <v>45684.750289351847</v>
      </c>
      <c r="I8757" t="b">
        <v>0</v>
      </c>
      <c r="J8757" t="b">
        <v>0</v>
      </c>
      <c r="K8757" t="s">
        <v>31</v>
      </c>
      <c r="L8757" t="s">
        <v>32</v>
      </c>
      <c r="N8757">
        <v>85</v>
      </c>
      <c r="O8757" t="s">
        <v>11957</v>
      </c>
      <c r="P8757" t="s">
        <v>11958</v>
      </c>
    </row>
    <row r="8758" spans="1:16" x14ac:dyDescent="0.35">
      <c r="A8758" t="s">
        <v>11539</v>
      </c>
      <c r="B8758" t="s">
        <v>11959</v>
      </c>
      <c r="C8758" t="s">
        <v>1336</v>
      </c>
      <c r="D8758" t="s">
        <v>36</v>
      </c>
      <c r="E8758" t="s">
        <v>20</v>
      </c>
      <c r="F8758" t="b">
        <v>0</v>
      </c>
      <c r="G8758" t="s">
        <v>68</v>
      </c>
      <c r="H8758" s="1">
        <v>45684.752500000002</v>
      </c>
      <c r="I8758" t="b">
        <v>0</v>
      </c>
      <c r="J8758" t="b">
        <v>0</v>
      </c>
      <c r="K8758" t="s">
        <v>31</v>
      </c>
      <c r="L8758" t="s">
        <v>22</v>
      </c>
      <c r="M8758">
        <v>75000</v>
      </c>
      <c r="O8758" t="s">
        <v>11960</v>
      </c>
    </row>
    <row r="8759" spans="1:16" x14ac:dyDescent="0.35">
      <c r="A8759" t="s">
        <v>11539</v>
      </c>
      <c r="B8759" t="s">
        <v>11961</v>
      </c>
      <c r="C8759" t="s">
        <v>18</v>
      </c>
      <c r="D8759" t="s">
        <v>36</v>
      </c>
      <c r="E8759" t="s">
        <v>20</v>
      </c>
      <c r="F8759" t="b">
        <v>1</v>
      </c>
      <c r="G8759" t="s">
        <v>52</v>
      </c>
      <c r="H8759" s="1">
        <v>45684.833518518521</v>
      </c>
      <c r="I8759" t="b">
        <v>0</v>
      </c>
      <c r="J8759" t="b">
        <v>1</v>
      </c>
      <c r="K8759" t="s">
        <v>31</v>
      </c>
      <c r="L8759" t="s">
        <v>22</v>
      </c>
      <c r="M8759">
        <v>158300</v>
      </c>
      <c r="O8759" t="s">
        <v>607</v>
      </c>
      <c r="P8759" t="s">
        <v>11962</v>
      </c>
    </row>
    <row r="8760" spans="1:16" x14ac:dyDescent="0.35">
      <c r="A8760" t="s">
        <v>11539</v>
      </c>
      <c r="B8760" t="s">
        <v>11963</v>
      </c>
      <c r="C8760" t="s">
        <v>171</v>
      </c>
      <c r="D8760" t="s">
        <v>3130</v>
      </c>
      <c r="E8760" t="s">
        <v>20</v>
      </c>
      <c r="F8760" t="b">
        <v>0</v>
      </c>
      <c r="G8760" t="s">
        <v>171</v>
      </c>
      <c r="H8760" s="1">
        <v>45684.867013888892</v>
      </c>
      <c r="I8760" t="b">
        <v>0</v>
      </c>
      <c r="J8760" t="b">
        <v>1</v>
      </c>
      <c r="K8760" t="s">
        <v>31</v>
      </c>
      <c r="L8760" t="s">
        <v>22</v>
      </c>
      <c r="M8760">
        <v>139500</v>
      </c>
      <c r="O8760" t="s">
        <v>133</v>
      </c>
      <c r="P8760" t="s">
        <v>11964</v>
      </c>
    </row>
    <row r="8761" spans="1:16" x14ac:dyDescent="0.35">
      <c r="A8761" t="s">
        <v>11539</v>
      </c>
      <c r="B8761" t="s">
        <v>11580</v>
      </c>
      <c r="C8761" t="s">
        <v>1092</v>
      </c>
      <c r="D8761" t="s">
        <v>115</v>
      </c>
      <c r="E8761" t="s">
        <v>20</v>
      </c>
      <c r="F8761" t="b">
        <v>0</v>
      </c>
      <c r="G8761" t="s">
        <v>68</v>
      </c>
      <c r="H8761" s="1">
        <v>45685.003506944442</v>
      </c>
      <c r="I8761" t="b">
        <v>0</v>
      </c>
      <c r="J8761" t="b">
        <v>0</v>
      </c>
      <c r="K8761" t="s">
        <v>31</v>
      </c>
      <c r="L8761" t="s">
        <v>22</v>
      </c>
      <c r="M8761">
        <v>164125</v>
      </c>
      <c r="O8761" t="s">
        <v>11581</v>
      </c>
      <c r="P8761" t="s">
        <v>11582</v>
      </c>
    </row>
    <row r="8762" spans="1:16" x14ac:dyDescent="0.35">
      <c r="A8762" t="s">
        <v>11539</v>
      </c>
      <c r="B8762" t="s">
        <v>11728</v>
      </c>
      <c r="C8762" t="s">
        <v>11965</v>
      </c>
      <c r="D8762" t="s">
        <v>17545</v>
      </c>
      <c r="E8762" t="s">
        <v>20</v>
      </c>
      <c r="F8762" t="b">
        <v>0</v>
      </c>
      <c r="G8762" t="s">
        <v>47</v>
      </c>
      <c r="H8762" s="1">
        <v>45685.251701388886</v>
      </c>
      <c r="I8762" t="b">
        <v>0</v>
      </c>
      <c r="J8762" t="b">
        <v>0</v>
      </c>
      <c r="K8762" t="s">
        <v>31</v>
      </c>
      <c r="L8762" t="s">
        <v>22</v>
      </c>
      <c r="M8762">
        <v>205750</v>
      </c>
      <c r="O8762" t="s">
        <v>11966</v>
      </c>
      <c r="P8762" t="s">
        <v>11967</v>
      </c>
    </row>
    <row r="8763" spans="1:16" x14ac:dyDescent="0.35">
      <c r="A8763" t="s">
        <v>11539</v>
      </c>
      <c r="B8763" t="s">
        <v>11968</v>
      </c>
      <c r="C8763" t="s">
        <v>801</v>
      </c>
      <c r="D8763" t="s">
        <v>36</v>
      </c>
      <c r="E8763" t="s">
        <v>20</v>
      </c>
      <c r="F8763" t="b">
        <v>0</v>
      </c>
      <c r="G8763" t="s">
        <v>30</v>
      </c>
      <c r="H8763" s="1">
        <v>45685.25236111111</v>
      </c>
      <c r="I8763" t="b">
        <v>0</v>
      </c>
      <c r="J8763" t="b">
        <v>1</v>
      </c>
      <c r="K8763" t="s">
        <v>31</v>
      </c>
      <c r="L8763" t="s">
        <v>22</v>
      </c>
      <c r="M8763">
        <v>164458.796875</v>
      </c>
      <c r="O8763" t="s">
        <v>802</v>
      </c>
      <c r="P8763" t="s">
        <v>11911</v>
      </c>
    </row>
    <row r="8764" spans="1:16" x14ac:dyDescent="0.35">
      <c r="A8764" t="s">
        <v>11539</v>
      </c>
      <c r="B8764" t="s">
        <v>11969</v>
      </c>
      <c r="C8764" t="s">
        <v>179</v>
      </c>
      <c r="D8764" t="s">
        <v>29</v>
      </c>
      <c r="E8764" t="s">
        <v>20</v>
      </c>
      <c r="F8764" t="b">
        <v>0</v>
      </c>
      <c r="G8764" t="s">
        <v>47</v>
      </c>
      <c r="H8764" s="1">
        <v>45685.418414351851</v>
      </c>
      <c r="I8764" t="b">
        <v>0</v>
      </c>
      <c r="J8764" t="b">
        <v>1</v>
      </c>
      <c r="K8764" t="s">
        <v>31</v>
      </c>
      <c r="L8764" t="s">
        <v>22</v>
      </c>
      <c r="M8764">
        <v>198000</v>
      </c>
      <c r="O8764" t="s">
        <v>1225</v>
      </c>
      <c r="P8764" t="s">
        <v>11970</v>
      </c>
    </row>
    <row r="8765" spans="1:16" x14ac:dyDescent="0.35">
      <c r="A8765" t="s">
        <v>11539</v>
      </c>
      <c r="B8765" t="s">
        <v>11971</v>
      </c>
      <c r="C8765" t="s">
        <v>597</v>
      </c>
      <c r="D8765" t="s">
        <v>36</v>
      </c>
      <c r="E8765" t="s">
        <v>20</v>
      </c>
      <c r="F8765" t="b">
        <v>0</v>
      </c>
      <c r="G8765" t="s">
        <v>52</v>
      </c>
      <c r="H8765" s="1">
        <v>45685.458553240736</v>
      </c>
      <c r="I8765" t="b">
        <v>0</v>
      </c>
      <c r="J8765" t="b">
        <v>1</v>
      </c>
      <c r="K8765" t="s">
        <v>31</v>
      </c>
      <c r="L8765" t="s">
        <v>22</v>
      </c>
      <c r="M8765">
        <v>160000</v>
      </c>
      <c r="O8765" t="s">
        <v>53</v>
      </c>
      <c r="P8765" t="s">
        <v>232</v>
      </c>
    </row>
    <row r="8766" spans="1:16" x14ac:dyDescent="0.35">
      <c r="A8766" t="s">
        <v>11539</v>
      </c>
      <c r="B8766" t="s">
        <v>11972</v>
      </c>
      <c r="C8766" t="s">
        <v>11296</v>
      </c>
      <c r="D8766" t="s">
        <v>295</v>
      </c>
      <c r="E8766" t="s">
        <v>20</v>
      </c>
      <c r="F8766" t="b">
        <v>0</v>
      </c>
      <c r="G8766" t="s">
        <v>52</v>
      </c>
      <c r="H8766" s="1">
        <v>45685.709803240738</v>
      </c>
      <c r="I8766" t="b">
        <v>0</v>
      </c>
      <c r="J8766" t="b">
        <v>0</v>
      </c>
      <c r="K8766" t="s">
        <v>31</v>
      </c>
      <c r="L8766" t="s">
        <v>22</v>
      </c>
      <c r="M8766">
        <v>63600</v>
      </c>
      <c r="O8766" t="s">
        <v>11973</v>
      </c>
      <c r="P8766" t="s">
        <v>11974</v>
      </c>
    </row>
    <row r="8767" spans="1:16" x14ac:dyDescent="0.35">
      <c r="A8767" t="s">
        <v>11539</v>
      </c>
      <c r="B8767" t="s">
        <v>11975</v>
      </c>
      <c r="C8767" t="s">
        <v>3273</v>
      </c>
      <c r="D8767" t="s">
        <v>110</v>
      </c>
      <c r="E8767" t="s">
        <v>20</v>
      </c>
      <c r="F8767" t="b">
        <v>0</v>
      </c>
      <c r="G8767" t="s">
        <v>52</v>
      </c>
      <c r="H8767" s="1">
        <v>45685.752500000002</v>
      </c>
      <c r="I8767" t="b">
        <v>0</v>
      </c>
      <c r="J8767" t="b">
        <v>0</v>
      </c>
      <c r="K8767" t="s">
        <v>31</v>
      </c>
      <c r="L8767" t="s">
        <v>22</v>
      </c>
      <c r="M8767">
        <v>128245.015625</v>
      </c>
      <c r="O8767" t="s">
        <v>11869</v>
      </c>
      <c r="P8767" t="s">
        <v>11870</v>
      </c>
    </row>
    <row r="8768" spans="1:16" x14ac:dyDescent="0.35">
      <c r="A8768" t="s">
        <v>11539</v>
      </c>
      <c r="B8768" t="s">
        <v>11700</v>
      </c>
      <c r="C8768" t="s">
        <v>254</v>
      </c>
      <c r="D8768" t="s">
        <v>36</v>
      </c>
      <c r="E8768" t="s">
        <v>20</v>
      </c>
      <c r="F8768" t="b">
        <v>0</v>
      </c>
      <c r="G8768" t="s">
        <v>52</v>
      </c>
      <c r="H8768" s="1">
        <v>45685.79414351852</v>
      </c>
      <c r="I8768" t="b">
        <v>0</v>
      </c>
      <c r="J8768" t="b">
        <v>1</v>
      </c>
      <c r="K8768" t="s">
        <v>31</v>
      </c>
      <c r="L8768" t="s">
        <v>22</v>
      </c>
      <c r="M8768">
        <v>177500</v>
      </c>
      <c r="O8768" t="s">
        <v>10154</v>
      </c>
      <c r="P8768" t="s">
        <v>11701</v>
      </c>
    </row>
    <row r="8769" spans="1:16" x14ac:dyDescent="0.35">
      <c r="A8769" t="s">
        <v>11539</v>
      </c>
      <c r="B8769" t="s">
        <v>11976</v>
      </c>
      <c r="C8769" t="s">
        <v>537</v>
      </c>
      <c r="D8769" t="s">
        <v>295</v>
      </c>
      <c r="E8769" t="s">
        <v>20</v>
      </c>
      <c r="F8769" t="b">
        <v>0</v>
      </c>
      <c r="G8769" t="s">
        <v>171</v>
      </c>
      <c r="H8769" s="1">
        <v>45685.810925925929</v>
      </c>
      <c r="I8769" t="b">
        <v>0</v>
      </c>
      <c r="J8769" t="b">
        <v>0</v>
      </c>
      <c r="K8769" t="s">
        <v>31</v>
      </c>
      <c r="L8769" t="s">
        <v>22</v>
      </c>
      <c r="M8769">
        <v>90000</v>
      </c>
      <c r="O8769" t="s">
        <v>297</v>
      </c>
      <c r="P8769" t="s">
        <v>11977</v>
      </c>
    </row>
    <row r="8770" spans="1:16" x14ac:dyDescent="0.35">
      <c r="A8770" t="s">
        <v>11539</v>
      </c>
      <c r="B8770" t="s">
        <v>11539</v>
      </c>
      <c r="C8770" t="s">
        <v>11978</v>
      </c>
      <c r="D8770" t="s">
        <v>36</v>
      </c>
      <c r="E8770" t="s">
        <v>20</v>
      </c>
      <c r="F8770" t="b">
        <v>0</v>
      </c>
      <c r="G8770" t="s">
        <v>52</v>
      </c>
      <c r="H8770" s="1">
        <v>45685.876493055563</v>
      </c>
      <c r="I8770" t="b">
        <v>0</v>
      </c>
      <c r="J8770" t="b">
        <v>0</v>
      </c>
      <c r="K8770" t="s">
        <v>31</v>
      </c>
      <c r="L8770" t="s">
        <v>32</v>
      </c>
      <c r="N8770">
        <v>89</v>
      </c>
      <c r="O8770" t="s">
        <v>61</v>
      </c>
      <c r="P8770" t="s">
        <v>11979</v>
      </c>
    </row>
    <row r="8771" spans="1:16" x14ac:dyDescent="0.35">
      <c r="A8771" t="s">
        <v>11539</v>
      </c>
      <c r="B8771" t="s">
        <v>11980</v>
      </c>
      <c r="C8771" t="s">
        <v>3240</v>
      </c>
      <c r="D8771" t="s">
        <v>269</v>
      </c>
      <c r="E8771" t="s">
        <v>91</v>
      </c>
      <c r="F8771" t="b">
        <v>0</v>
      </c>
      <c r="G8771" t="s">
        <v>52</v>
      </c>
      <c r="H8771" s="1">
        <v>45685.876527777778</v>
      </c>
      <c r="I8771" t="b">
        <v>0</v>
      </c>
      <c r="J8771" t="b">
        <v>0</v>
      </c>
      <c r="K8771" t="s">
        <v>31</v>
      </c>
      <c r="L8771" t="s">
        <v>32</v>
      </c>
      <c r="N8771">
        <v>41.5</v>
      </c>
      <c r="O8771" t="s">
        <v>11981</v>
      </c>
    </row>
    <row r="8772" spans="1:16" x14ac:dyDescent="0.35">
      <c r="A8772" t="s">
        <v>11539</v>
      </c>
      <c r="B8772" t="s">
        <v>11982</v>
      </c>
      <c r="C8772" t="s">
        <v>283</v>
      </c>
      <c r="D8772" t="s">
        <v>269</v>
      </c>
      <c r="E8772" t="s">
        <v>91</v>
      </c>
      <c r="F8772" t="b">
        <v>0</v>
      </c>
      <c r="G8772" t="s">
        <v>52</v>
      </c>
      <c r="H8772" s="1">
        <v>45686.251250000001</v>
      </c>
      <c r="I8772" t="b">
        <v>0</v>
      </c>
      <c r="J8772" t="b">
        <v>0</v>
      </c>
      <c r="K8772" t="s">
        <v>31</v>
      </c>
      <c r="L8772" t="s">
        <v>32</v>
      </c>
      <c r="N8772">
        <v>41.5</v>
      </c>
      <c r="O8772" t="s">
        <v>11981</v>
      </c>
    </row>
    <row r="8773" spans="1:16" x14ac:dyDescent="0.35">
      <c r="A8773" t="s">
        <v>11539</v>
      </c>
      <c r="B8773" t="s">
        <v>11983</v>
      </c>
      <c r="C8773" t="s">
        <v>1930</v>
      </c>
      <c r="D8773" t="s">
        <v>36</v>
      </c>
      <c r="E8773" t="s">
        <v>20</v>
      </c>
      <c r="F8773" t="b">
        <v>0</v>
      </c>
      <c r="G8773" t="s">
        <v>30</v>
      </c>
      <c r="H8773" s="1">
        <v>45686.251620370371</v>
      </c>
      <c r="I8773" t="b">
        <v>0</v>
      </c>
      <c r="J8773" t="b">
        <v>1</v>
      </c>
      <c r="K8773" t="s">
        <v>31</v>
      </c>
      <c r="L8773" t="s">
        <v>22</v>
      </c>
      <c r="M8773">
        <v>105000</v>
      </c>
      <c r="O8773" t="s">
        <v>4082</v>
      </c>
      <c r="P8773" t="s">
        <v>2136</v>
      </c>
    </row>
    <row r="8774" spans="1:16" x14ac:dyDescent="0.35">
      <c r="A8774" t="s">
        <v>11539</v>
      </c>
      <c r="B8774" t="s">
        <v>11984</v>
      </c>
      <c r="C8774" t="s">
        <v>9085</v>
      </c>
      <c r="D8774" t="s">
        <v>2865</v>
      </c>
      <c r="E8774" t="s">
        <v>20</v>
      </c>
      <c r="F8774" t="b">
        <v>0</v>
      </c>
      <c r="G8774" t="s">
        <v>47</v>
      </c>
      <c r="H8774" s="1">
        <v>45686.252812500003</v>
      </c>
      <c r="I8774" t="b">
        <v>1</v>
      </c>
      <c r="J8774" t="b">
        <v>0</v>
      </c>
      <c r="K8774" t="s">
        <v>31</v>
      </c>
      <c r="L8774" t="s">
        <v>22</v>
      </c>
      <c r="M8774">
        <v>640000</v>
      </c>
      <c r="O8774" t="s">
        <v>1911</v>
      </c>
    </row>
    <row r="8775" spans="1:16" x14ac:dyDescent="0.35">
      <c r="A8775" t="s">
        <v>11539</v>
      </c>
      <c r="B8775" t="s">
        <v>11985</v>
      </c>
      <c r="C8775" t="s">
        <v>171</v>
      </c>
      <c r="D8775" t="s">
        <v>110</v>
      </c>
      <c r="E8775" t="s">
        <v>20</v>
      </c>
      <c r="F8775" t="b">
        <v>0</v>
      </c>
      <c r="G8775" t="s">
        <v>171</v>
      </c>
      <c r="H8775" s="1">
        <v>45686.284421296303</v>
      </c>
      <c r="I8775" t="b">
        <v>0</v>
      </c>
      <c r="J8775" t="b">
        <v>1</v>
      </c>
      <c r="K8775" t="s">
        <v>31</v>
      </c>
      <c r="L8775" t="s">
        <v>22</v>
      </c>
      <c r="M8775">
        <v>178000</v>
      </c>
      <c r="O8775" t="s">
        <v>3821</v>
      </c>
      <c r="P8775" t="s">
        <v>11986</v>
      </c>
    </row>
    <row r="8776" spans="1:16" x14ac:dyDescent="0.35">
      <c r="A8776" t="s">
        <v>11539</v>
      </c>
      <c r="B8776" t="s">
        <v>11732</v>
      </c>
      <c r="C8776" t="s">
        <v>95</v>
      </c>
      <c r="D8776" t="s">
        <v>115</v>
      </c>
      <c r="E8776" t="s">
        <v>20</v>
      </c>
      <c r="F8776" t="b">
        <v>0</v>
      </c>
      <c r="G8776" t="s">
        <v>30</v>
      </c>
      <c r="H8776" s="1">
        <v>45686.292893518519</v>
      </c>
      <c r="I8776" t="b">
        <v>0</v>
      </c>
      <c r="J8776" t="b">
        <v>0</v>
      </c>
      <c r="K8776" t="s">
        <v>31</v>
      </c>
      <c r="L8776" t="s">
        <v>22</v>
      </c>
      <c r="M8776">
        <v>110000</v>
      </c>
      <c r="O8776" t="s">
        <v>1123</v>
      </c>
      <c r="P8776" t="s">
        <v>11733</v>
      </c>
    </row>
    <row r="8777" spans="1:16" x14ac:dyDescent="0.35">
      <c r="A8777" t="s">
        <v>11539</v>
      </c>
      <c r="B8777" t="s">
        <v>11987</v>
      </c>
      <c r="C8777" t="s">
        <v>1930</v>
      </c>
      <c r="D8777" t="s">
        <v>29</v>
      </c>
      <c r="E8777" t="s">
        <v>20</v>
      </c>
      <c r="F8777" t="b">
        <v>0</v>
      </c>
      <c r="G8777" t="s">
        <v>30</v>
      </c>
      <c r="H8777" s="1">
        <v>45686.293287037042</v>
      </c>
      <c r="I8777" t="b">
        <v>0</v>
      </c>
      <c r="J8777" t="b">
        <v>1</v>
      </c>
      <c r="K8777" t="s">
        <v>31</v>
      </c>
      <c r="L8777" t="s">
        <v>22</v>
      </c>
      <c r="M8777">
        <v>210000</v>
      </c>
      <c r="O8777" t="s">
        <v>11988</v>
      </c>
      <c r="P8777" t="s">
        <v>11989</v>
      </c>
    </row>
    <row r="8778" spans="1:16" x14ac:dyDescent="0.35">
      <c r="A8778" t="s">
        <v>11539</v>
      </c>
      <c r="B8778" t="s">
        <v>11990</v>
      </c>
      <c r="C8778" t="s">
        <v>170</v>
      </c>
      <c r="D8778" t="s">
        <v>36</v>
      </c>
      <c r="E8778" t="s">
        <v>20</v>
      </c>
      <c r="F8778" t="b">
        <v>0</v>
      </c>
      <c r="G8778" t="s">
        <v>52</v>
      </c>
      <c r="H8778" s="1">
        <v>45686.293715277781</v>
      </c>
      <c r="I8778" t="b">
        <v>0</v>
      </c>
      <c r="J8778" t="b">
        <v>1</v>
      </c>
      <c r="K8778" t="s">
        <v>31</v>
      </c>
      <c r="L8778" t="s">
        <v>22</v>
      </c>
      <c r="M8778">
        <v>171000</v>
      </c>
      <c r="O8778" t="s">
        <v>11991</v>
      </c>
      <c r="P8778" t="s">
        <v>11992</v>
      </c>
    </row>
    <row r="8779" spans="1:16" x14ac:dyDescent="0.35">
      <c r="A8779" t="s">
        <v>11539</v>
      </c>
      <c r="B8779" t="s">
        <v>11993</v>
      </c>
      <c r="C8779" t="s">
        <v>182</v>
      </c>
      <c r="D8779" t="s">
        <v>36</v>
      </c>
      <c r="E8779" t="s">
        <v>20</v>
      </c>
      <c r="F8779" t="b">
        <v>0</v>
      </c>
      <c r="G8779" t="s">
        <v>47</v>
      </c>
      <c r="H8779" s="1">
        <v>45686.417222222219</v>
      </c>
      <c r="I8779" t="b">
        <v>0</v>
      </c>
      <c r="J8779" t="b">
        <v>0</v>
      </c>
      <c r="K8779" t="s">
        <v>31</v>
      </c>
      <c r="L8779" t="s">
        <v>22</v>
      </c>
      <c r="M8779">
        <v>100000</v>
      </c>
      <c r="O8779" t="s">
        <v>77</v>
      </c>
      <c r="P8779" t="s">
        <v>5628</v>
      </c>
    </row>
    <row r="8780" spans="1:16" x14ac:dyDescent="0.35">
      <c r="A8780" t="s">
        <v>11539</v>
      </c>
      <c r="B8780" t="s">
        <v>11994</v>
      </c>
      <c r="C8780" t="s">
        <v>72</v>
      </c>
      <c r="D8780" t="s">
        <v>29</v>
      </c>
      <c r="E8780" t="s">
        <v>20</v>
      </c>
      <c r="F8780" t="b">
        <v>0</v>
      </c>
      <c r="G8780" t="s">
        <v>30</v>
      </c>
      <c r="H8780" s="1">
        <v>45686.584432870368</v>
      </c>
      <c r="I8780" t="b">
        <v>0</v>
      </c>
      <c r="J8780" t="b">
        <v>0</v>
      </c>
      <c r="K8780" t="s">
        <v>31</v>
      </c>
      <c r="L8780" t="s">
        <v>32</v>
      </c>
      <c r="N8780">
        <v>44</v>
      </c>
      <c r="O8780" t="s">
        <v>1835</v>
      </c>
      <c r="P8780" t="s">
        <v>34</v>
      </c>
    </row>
    <row r="8781" spans="1:16" x14ac:dyDescent="0.35">
      <c r="A8781" t="s">
        <v>11539</v>
      </c>
      <c r="B8781" t="s">
        <v>11995</v>
      </c>
      <c r="C8781" t="s">
        <v>18</v>
      </c>
      <c r="D8781" t="s">
        <v>36</v>
      </c>
      <c r="E8781" t="s">
        <v>91</v>
      </c>
      <c r="F8781" t="b">
        <v>1</v>
      </c>
      <c r="G8781" t="s">
        <v>68</v>
      </c>
      <c r="H8781" s="1">
        <v>45686.600740740738</v>
      </c>
      <c r="I8781" t="b">
        <v>0</v>
      </c>
      <c r="J8781" t="b">
        <v>0</v>
      </c>
      <c r="K8781" t="s">
        <v>31</v>
      </c>
      <c r="L8781" t="s">
        <v>32</v>
      </c>
      <c r="N8781">
        <v>92.5</v>
      </c>
      <c r="O8781" t="s">
        <v>6533</v>
      </c>
      <c r="P8781" t="s">
        <v>11996</v>
      </c>
    </row>
    <row r="8782" spans="1:16" x14ac:dyDescent="0.35">
      <c r="A8782" t="s">
        <v>11539</v>
      </c>
      <c r="B8782" t="s">
        <v>11997</v>
      </c>
      <c r="C8782" t="s">
        <v>51</v>
      </c>
      <c r="D8782" t="s">
        <v>269</v>
      </c>
      <c r="E8782" t="s">
        <v>91</v>
      </c>
      <c r="F8782" t="b">
        <v>0</v>
      </c>
      <c r="G8782" t="s">
        <v>43</v>
      </c>
      <c r="H8782" s="1">
        <v>45686.625740740739</v>
      </c>
      <c r="I8782" t="b">
        <v>0</v>
      </c>
      <c r="J8782" t="b">
        <v>0</v>
      </c>
      <c r="K8782" t="s">
        <v>31</v>
      </c>
      <c r="L8782" t="s">
        <v>32</v>
      </c>
      <c r="N8782">
        <v>57.5</v>
      </c>
      <c r="O8782" t="s">
        <v>11998</v>
      </c>
      <c r="P8782" t="s">
        <v>277</v>
      </c>
    </row>
    <row r="8783" spans="1:16" x14ac:dyDescent="0.35">
      <c r="A8783" t="s">
        <v>11539</v>
      </c>
      <c r="B8783" t="s">
        <v>11999</v>
      </c>
      <c r="C8783" t="s">
        <v>182</v>
      </c>
      <c r="D8783" t="s">
        <v>36</v>
      </c>
      <c r="E8783" t="s">
        <v>20</v>
      </c>
      <c r="F8783" t="b">
        <v>0</v>
      </c>
      <c r="G8783" t="s">
        <v>52</v>
      </c>
      <c r="H8783" s="1">
        <v>45686.835381944453</v>
      </c>
      <c r="I8783" t="b">
        <v>0</v>
      </c>
      <c r="J8783" t="b">
        <v>1</v>
      </c>
      <c r="K8783" t="s">
        <v>31</v>
      </c>
      <c r="L8783" t="s">
        <v>22</v>
      </c>
      <c r="M8783">
        <v>135000</v>
      </c>
      <c r="O8783" t="s">
        <v>12000</v>
      </c>
      <c r="P8783" t="s">
        <v>12001</v>
      </c>
    </row>
    <row r="8784" spans="1:16" x14ac:dyDescent="0.35">
      <c r="A8784" t="s">
        <v>11539</v>
      </c>
      <c r="B8784" t="s">
        <v>12002</v>
      </c>
      <c r="C8784" t="s">
        <v>7077</v>
      </c>
      <c r="D8784" t="s">
        <v>36</v>
      </c>
      <c r="E8784" t="s">
        <v>20</v>
      </c>
      <c r="F8784" t="b">
        <v>0</v>
      </c>
      <c r="G8784" t="s">
        <v>68</v>
      </c>
      <c r="H8784" s="1">
        <v>45686.850891203707</v>
      </c>
      <c r="I8784" t="b">
        <v>0</v>
      </c>
      <c r="J8784" t="b">
        <v>1</v>
      </c>
      <c r="K8784" t="s">
        <v>31</v>
      </c>
      <c r="L8784" t="s">
        <v>22</v>
      </c>
      <c r="M8784">
        <v>161509</v>
      </c>
      <c r="O8784" t="s">
        <v>12003</v>
      </c>
    </row>
    <row r="8785" spans="1:16" x14ac:dyDescent="0.35">
      <c r="A8785" t="s">
        <v>11539</v>
      </c>
      <c r="B8785" t="s">
        <v>12004</v>
      </c>
      <c r="C8785" t="s">
        <v>95</v>
      </c>
      <c r="D8785" t="s">
        <v>36</v>
      </c>
      <c r="E8785" t="s">
        <v>91</v>
      </c>
      <c r="F8785" t="b">
        <v>0</v>
      </c>
      <c r="G8785" t="s">
        <v>30</v>
      </c>
      <c r="H8785" s="1">
        <v>45686.918287037042</v>
      </c>
      <c r="I8785" t="b">
        <v>0</v>
      </c>
      <c r="J8785" t="b">
        <v>0</v>
      </c>
      <c r="K8785" t="s">
        <v>31</v>
      </c>
      <c r="L8785" t="s">
        <v>32</v>
      </c>
      <c r="N8785">
        <v>57.5</v>
      </c>
      <c r="O8785" t="s">
        <v>12005</v>
      </c>
      <c r="P8785" t="s">
        <v>12006</v>
      </c>
    </row>
    <row r="8786" spans="1:16" x14ac:dyDescent="0.35">
      <c r="A8786" t="s">
        <v>11539</v>
      </c>
      <c r="B8786" t="s">
        <v>12007</v>
      </c>
      <c r="C8786" t="s">
        <v>6628</v>
      </c>
      <c r="D8786" t="s">
        <v>36</v>
      </c>
      <c r="E8786" t="s">
        <v>20</v>
      </c>
      <c r="F8786" t="b">
        <v>0</v>
      </c>
      <c r="G8786" t="s">
        <v>52</v>
      </c>
      <c r="H8786" s="1">
        <v>45687.168587962973</v>
      </c>
      <c r="I8786" t="b">
        <v>0</v>
      </c>
      <c r="J8786" t="b">
        <v>0</v>
      </c>
      <c r="K8786" t="s">
        <v>31</v>
      </c>
      <c r="L8786" t="s">
        <v>22</v>
      </c>
      <c r="M8786">
        <v>106000</v>
      </c>
      <c r="O8786" t="s">
        <v>1123</v>
      </c>
      <c r="P8786" t="s">
        <v>1998</v>
      </c>
    </row>
    <row r="8787" spans="1:16" x14ac:dyDescent="0.35">
      <c r="A8787" t="s">
        <v>11539</v>
      </c>
      <c r="B8787" t="s">
        <v>12008</v>
      </c>
      <c r="C8787" t="s">
        <v>549</v>
      </c>
      <c r="D8787" t="s">
        <v>36</v>
      </c>
      <c r="E8787" t="s">
        <v>20</v>
      </c>
      <c r="F8787" t="b">
        <v>0</v>
      </c>
      <c r="G8787" t="s">
        <v>47</v>
      </c>
      <c r="H8787" s="1">
        <v>45687.252812500003</v>
      </c>
      <c r="I8787" t="b">
        <v>0</v>
      </c>
      <c r="J8787" t="b">
        <v>1</v>
      </c>
      <c r="K8787" t="s">
        <v>31</v>
      </c>
      <c r="L8787" t="s">
        <v>22</v>
      </c>
      <c r="M8787">
        <v>182000</v>
      </c>
      <c r="O8787" t="s">
        <v>36</v>
      </c>
      <c r="P8787" t="s">
        <v>12009</v>
      </c>
    </row>
    <row r="8788" spans="1:16" x14ac:dyDescent="0.35">
      <c r="A8788" t="s">
        <v>11539</v>
      </c>
      <c r="B8788" t="s">
        <v>12010</v>
      </c>
      <c r="C8788" t="s">
        <v>18</v>
      </c>
      <c r="D8788" t="s">
        <v>573</v>
      </c>
      <c r="E8788" t="s">
        <v>296</v>
      </c>
      <c r="F8788" t="b">
        <v>1</v>
      </c>
      <c r="G8788" t="s">
        <v>30</v>
      </c>
      <c r="H8788" s="1">
        <v>45687.336539351847</v>
      </c>
      <c r="I8788" t="b">
        <v>0</v>
      </c>
      <c r="J8788" t="b">
        <v>0</v>
      </c>
      <c r="K8788" t="s">
        <v>31</v>
      </c>
      <c r="L8788" t="s">
        <v>32</v>
      </c>
      <c r="N8788">
        <v>13.430000305175779</v>
      </c>
      <c r="O8788" t="s">
        <v>12011</v>
      </c>
      <c r="P8788" t="s">
        <v>12012</v>
      </c>
    </row>
    <row r="8789" spans="1:16" x14ac:dyDescent="0.35">
      <c r="A8789" t="s">
        <v>11539</v>
      </c>
      <c r="B8789" t="s">
        <v>12013</v>
      </c>
      <c r="C8789" t="s">
        <v>51</v>
      </c>
      <c r="D8789" t="s">
        <v>36</v>
      </c>
      <c r="E8789" t="s">
        <v>20</v>
      </c>
      <c r="F8789" t="b">
        <v>0</v>
      </c>
      <c r="G8789" t="s">
        <v>43</v>
      </c>
      <c r="H8789" s="1">
        <v>45687.377071759263</v>
      </c>
      <c r="I8789" t="b">
        <v>0</v>
      </c>
      <c r="J8789" t="b">
        <v>1</v>
      </c>
      <c r="K8789" t="s">
        <v>31</v>
      </c>
      <c r="L8789" t="s">
        <v>22</v>
      </c>
      <c r="M8789">
        <v>220500</v>
      </c>
      <c r="O8789" t="s">
        <v>53</v>
      </c>
      <c r="P8789" t="s">
        <v>1338</v>
      </c>
    </row>
    <row r="8790" spans="1:16" x14ac:dyDescent="0.35">
      <c r="A8790" t="s">
        <v>11539</v>
      </c>
      <c r="B8790" t="s">
        <v>12014</v>
      </c>
      <c r="C8790" t="s">
        <v>154</v>
      </c>
      <c r="D8790" t="s">
        <v>36</v>
      </c>
      <c r="E8790" t="s">
        <v>20</v>
      </c>
      <c r="F8790" t="b">
        <v>0</v>
      </c>
      <c r="G8790" t="s">
        <v>52</v>
      </c>
      <c r="H8790" s="1">
        <v>45687.377615740741</v>
      </c>
      <c r="I8790" t="b">
        <v>0</v>
      </c>
      <c r="J8790" t="b">
        <v>1</v>
      </c>
      <c r="K8790" t="s">
        <v>31</v>
      </c>
      <c r="L8790" t="s">
        <v>22</v>
      </c>
      <c r="M8790">
        <v>169500</v>
      </c>
      <c r="O8790" t="s">
        <v>11018</v>
      </c>
      <c r="P8790" t="s">
        <v>11948</v>
      </c>
    </row>
    <row r="8791" spans="1:16" x14ac:dyDescent="0.35">
      <c r="A8791" t="s">
        <v>11539</v>
      </c>
      <c r="B8791" t="s">
        <v>12015</v>
      </c>
      <c r="C8791" t="s">
        <v>599</v>
      </c>
      <c r="D8791" t="s">
        <v>443</v>
      </c>
      <c r="E8791" t="s">
        <v>20</v>
      </c>
      <c r="F8791" t="b">
        <v>0</v>
      </c>
      <c r="G8791" t="s">
        <v>52</v>
      </c>
      <c r="H8791" s="1">
        <v>45687.419328703712</v>
      </c>
      <c r="I8791" t="b">
        <v>0</v>
      </c>
      <c r="J8791" t="b">
        <v>1</v>
      </c>
      <c r="K8791" t="s">
        <v>31</v>
      </c>
      <c r="L8791" t="s">
        <v>22</v>
      </c>
      <c r="M8791">
        <v>100000</v>
      </c>
      <c r="O8791" t="s">
        <v>12016</v>
      </c>
      <c r="P8791" t="s">
        <v>12017</v>
      </c>
    </row>
    <row r="8792" spans="1:16" x14ac:dyDescent="0.35">
      <c r="A8792" t="s">
        <v>11539</v>
      </c>
      <c r="B8792" t="s">
        <v>12018</v>
      </c>
      <c r="C8792" t="s">
        <v>105</v>
      </c>
      <c r="D8792" t="s">
        <v>249</v>
      </c>
      <c r="E8792" t="s">
        <v>20</v>
      </c>
      <c r="F8792" t="b">
        <v>0</v>
      </c>
      <c r="G8792" t="s">
        <v>105</v>
      </c>
      <c r="H8792" s="1">
        <v>45687.520648148151</v>
      </c>
      <c r="I8792" t="b">
        <v>0</v>
      </c>
      <c r="J8792" t="b">
        <v>0</v>
      </c>
      <c r="K8792" t="s">
        <v>105</v>
      </c>
      <c r="L8792" t="s">
        <v>22</v>
      </c>
      <c r="M8792">
        <v>52000</v>
      </c>
      <c r="O8792" t="s">
        <v>306</v>
      </c>
      <c r="P8792" t="s">
        <v>11939</v>
      </c>
    </row>
    <row r="8793" spans="1:16" x14ac:dyDescent="0.35">
      <c r="A8793" t="s">
        <v>11539</v>
      </c>
      <c r="B8793" t="s">
        <v>12019</v>
      </c>
      <c r="C8793" t="s">
        <v>599</v>
      </c>
      <c r="D8793" t="s">
        <v>110</v>
      </c>
      <c r="E8793" t="s">
        <v>20</v>
      </c>
      <c r="F8793" t="b">
        <v>0</v>
      </c>
      <c r="G8793" t="s">
        <v>52</v>
      </c>
      <c r="H8793" s="1">
        <v>45687.544340277767</v>
      </c>
      <c r="I8793" t="b">
        <v>0</v>
      </c>
      <c r="J8793" t="b">
        <v>1</v>
      </c>
      <c r="K8793" t="s">
        <v>31</v>
      </c>
      <c r="L8793" t="s">
        <v>22</v>
      </c>
      <c r="M8793">
        <v>232500</v>
      </c>
      <c r="O8793" t="s">
        <v>1669</v>
      </c>
      <c r="P8793" t="s">
        <v>12020</v>
      </c>
    </row>
    <row r="8794" spans="1:16" x14ac:dyDescent="0.35">
      <c r="A8794" t="s">
        <v>11539</v>
      </c>
      <c r="B8794" t="s">
        <v>12021</v>
      </c>
      <c r="C8794" t="s">
        <v>805</v>
      </c>
      <c r="D8794" t="s">
        <v>12022</v>
      </c>
      <c r="E8794" t="s">
        <v>20</v>
      </c>
      <c r="F8794" t="b">
        <v>0</v>
      </c>
      <c r="G8794" t="s">
        <v>171</v>
      </c>
      <c r="H8794" s="1">
        <v>45687.64439814815</v>
      </c>
      <c r="I8794" t="b">
        <v>0</v>
      </c>
      <c r="J8794" t="b">
        <v>0</v>
      </c>
      <c r="K8794" t="s">
        <v>31</v>
      </c>
      <c r="L8794" t="s">
        <v>22</v>
      </c>
      <c r="M8794">
        <v>232500</v>
      </c>
      <c r="O8794" t="s">
        <v>1669</v>
      </c>
      <c r="P8794" t="s">
        <v>12020</v>
      </c>
    </row>
    <row r="8795" spans="1:16" x14ac:dyDescent="0.35">
      <c r="A8795" t="s">
        <v>11539</v>
      </c>
      <c r="B8795" t="s">
        <v>12023</v>
      </c>
      <c r="C8795" t="s">
        <v>1161</v>
      </c>
      <c r="D8795" t="s">
        <v>295</v>
      </c>
      <c r="E8795" t="s">
        <v>20</v>
      </c>
      <c r="F8795" t="b">
        <v>0</v>
      </c>
      <c r="G8795" t="s">
        <v>52</v>
      </c>
      <c r="H8795" s="1">
        <v>45687.669328703712</v>
      </c>
      <c r="I8795" t="b">
        <v>0</v>
      </c>
      <c r="J8795" t="b">
        <v>1</v>
      </c>
      <c r="K8795" t="s">
        <v>31</v>
      </c>
      <c r="L8795" t="s">
        <v>22</v>
      </c>
      <c r="M8795">
        <v>90000</v>
      </c>
      <c r="O8795" t="s">
        <v>12024</v>
      </c>
      <c r="P8795" t="s">
        <v>12025</v>
      </c>
    </row>
    <row r="8796" spans="1:16" x14ac:dyDescent="0.35">
      <c r="A8796" t="s">
        <v>11539</v>
      </c>
      <c r="B8796" t="s">
        <v>12026</v>
      </c>
      <c r="C8796" t="s">
        <v>2330</v>
      </c>
      <c r="D8796" t="s">
        <v>295</v>
      </c>
      <c r="E8796" t="s">
        <v>20</v>
      </c>
      <c r="F8796" t="b">
        <v>0</v>
      </c>
      <c r="G8796" t="s">
        <v>47</v>
      </c>
      <c r="H8796" s="1">
        <v>45687.876747685194</v>
      </c>
      <c r="I8796" t="b">
        <v>0</v>
      </c>
      <c r="J8796" t="b">
        <v>0</v>
      </c>
      <c r="K8796" t="s">
        <v>31</v>
      </c>
      <c r="L8796" t="s">
        <v>22</v>
      </c>
      <c r="M8796">
        <v>90000</v>
      </c>
      <c r="O8796" t="s">
        <v>29</v>
      </c>
      <c r="P8796" t="s">
        <v>12027</v>
      </c>
    </row>
    <row r="8797" spans="1:16" x14ac:dyDescent="0.35">
      <c r="A8797" t="s">
        <v>11539</v>
      </c>
      <c r="B8797" t="s">
        <v>12028</v>
      </c>
      <c r="C8797" t="s">
        <v>105</v>
      </c>
      <c r="D8797" t="s">
        <v>249</v>
      </c>
      <c r="E8797" t="s">
        <v>20</v>
      </c>
      <c r="F8797" t="b">
        <v>0</v>
      </c>
      <c r="G8797" t="s">
        <v>105</v>
      </c>
      <c r="H8797" s="1">
        <v>45687.895729166667</v>
      </c>
      <c r="I8797" t="b">
        <v>0</v>
      </c>
      <c r="J8797" t="b">
        <v>0</v>
      </c>
      <c r="K8797" t="s">
        <v>105</v>
      </c>
      <c r="L8797" t="s">
        <v>22</v>
      </c>
      <c r="M8797">
        <v>52000</v>
      </c>
      <c r="O8797" t="s">
        <v>335</v>
      </c>
    </row>
    <row r="8798" spans="1:16" x14ac:dyDescent="0.35">
      <c r="A8798" t="s">
        <v>11539</v>
      </c>
      <c r="B8798" t="s">
        <v>12029</v>
      </c>
      <c r="C8798" t="s">
        <v>2400</v>
      </c>
      <c r="D8798" t="s">
        <v>17437</v>
      </c>
      <c r="E8798" t="s">
        <v>20</v>
      </c>
      <c r="F8798" t="b">
        <v>0</v>
      </c>
      <c r="G8798" t="s">
        <v>47</v>
      </c>
      <c r="H8798" s="1">
        <v>45688.085104166668</v>
      </c>
      <c r="I8798" t="b">
        <v>0</v>
      </c>
      <c r="J8798" t="b">
        <v>0</v>
      </c>
      <c r="K8798" t="s">
        <v>31</v>
      </c>
      <c r="L8798" t="s">
        <v>32</v>
      </c>
      <c r="N8798">
        <v>26.5</v>
      </c>
      <c r="O8798" t="s">
        <v>61</v>
      </c>
    </row>
    <row r="8799" spans="1:16" x14ac:dyDescent="0.35">
      <c r="A8799" t="s">
        <v>11539</v>
      </c>
      <c r="B8799" t="s">
        <v>12030</v>
      </c>
      <c r="C8799" t="s">
        <v>146</v>
      </c>
      <c r="D8799" t="s">
        <v>36</v>
      </c>
      <c r="E8799" t="s">
        <v>20</v>
      </c>
      <c r="F8799" t="b">
        <v>0</v>
      </c>
      <c r="G8799" t="s">
        <v>47</v>
      </c>
      <c r="H8799" s="1">
        <v>45688.251655092587</v>
      </c>
      <c r="I8799" t="b">
        <v>0</v>
      </c>
      <c r="J8799" t="b">
        <v>0</v>
      </c>
      <c r="K8799" t="s">
        <v>31</v>
      </c>
      <c r="L8799" t="s">
        <v>22</v>
      </c>
      <c r="M8799">
        <v>124000</v>
      </c>
      <c r="O8799" t="s">
        <v>12031</v>
      </c>
      <c r="P8799" t="s">
        <v>12032</v>
      </c>
    </row>
    <row r="8800" spans="1:16" x14ac:dyDescent="0.35">
      <c r="A8800" t="s">
        <v>11539</v>
      </c>
      <c r="B8800" t="s">
        <v>11741</v>
      </c>
      <c r="C8800" t="s">
        <v>300</v>
      </c>
      <c r="D8800" t="s">
        <v>249</v>
      </c>
      <c r="E8800" t="s">
        <v>20</v>
      </c>
      <c r="F8800" t="b">
        <v>0</v>
      </c>
      <c r="G8800" t="s">
        <v>300</v>
      </c>
      <c r="H8800" s="1">
        <v>45688.289710648147</v>
      </c>
      <c r="I8800" t="b">
        <v>0</v>
      </c>
      <c r="J8800" t="b">
        <v>0</v>
      </c>
      <c r="K8800" t="s">
        <v>300</v>
      </c>
      <c r="L8800" t="s">
        <v>22</v>
      </c>
      <c r="M8800">
        <v>78825.5</v>
      </c>
      <c r="O8800" t="s">
        <v>4725</v>
      </c>
      <c r="P8800" t="s">
        <v>12033</v>
      </c>
    </row>
    <row r="8801" spans="1:16" x14ac:dyDescent="0.35">
      <c r="A8801" t="s">
        <v>11539</v>
      </c>
      <c r="B8801" t="s">
        <v>12034</v>
      </c>
      <c r="C8801" t="s">
        <v>12035</v>
      </c>
      <c r="D8801" t="s">
        <v>36</v>
      </c>
      <c r="E8801" t="s">
        <v>20</v>
      </c>
      <c r="F8801" t="b">
        <v>0</v>
      </c>
      <c r="G8801" t="s">
        <v>52</v>
      </c>
      <c r="H8801" s="1">
        <v>45688.294062499997</v>
      </c>
      <c r="I8801" t="b">
        <v>0</v>
      </c>
      <c r="J8801" t="b">
        <v>1</v>
      </c>
      <c r="K8801" t="s">
        <v>31</v>
      </c>
      <c r="L8801" t="s">
        <v>22</v>
      </c>
      <c r="M8801">
        <v>100000</v>
      </c>
      <c r="O8801" t="s">
        <v>48</v>
      </c>
      <c r="P8801" t="s">
        <v>343</v>
      </c>
    </row>
    <row r="8802" spans="1:16" x14ac:dyDescent="0.35">
      <c r="A8802" t="s">
        <v>11539</v>
      </c>
      <c r="B8802" t="s">
        <v>12036</v>
      </c>
      <c r="C8802" t="s">
        <v>537</v>
      </c>
      <c r="D8802" t="s">
        <v>17445</v>
      </c>
      <c r="E8802" t="s">
        <v>20</v>
      </c>
      <c r="F8802" t="b">
        <v>0</v>
      </c>
      <c r="G8802" t="s">
        <v>171</v>
      </c>
      <c r="H8802" s="1">
        <v>45688.296446759261</v>
      </c>
      <c r="I8802" t="b">
        <v>0</v>
      </c>
      <c r="J8802" t="b">
        <v>1</v>
      </c>
      <c r="K8802" t="s">
        <v>31</v>
      </c>
      <c r="L8802" t="s">
        <v>22</v>
      </c>
      <c r="M8802">
        <v>96600</v>
      </c>
      <c r="O8802" t="s">
        <v>5086</v>
      </c>
      <c r="P8802" t="s">
        <v>1043</v>
      </c>
    </row>
    <row r="8803" spans="1:16" x14ac:dyDescent="0.35">
      <c r="A8803" t="s">
        <v>11539</v>
      </c>
      <c r="B8803" t="s">
        <v>12037</v>
      </c>
      <c r="C8803" t="s">
        <v>537</v>
      </c>
      <c r="D8803" t="s">
        <v>17445</v>
      </c>
      <c r="E8803" t="s">
        <v>20</v>
      </c>
      <c r="F8803" t="b">
        <v>0</v>
      </c>
      <c r="G8803" t="s">
        <v>171</v>
      </c>
      <c r="H8803" s="1">
        <v>45688.296446759261</v>
      </c>
      <c r="I8803" t="b">
        <v>0</v>
      </c>
      <c r="J8803" t="b">
        <v>0</v>
      </c>
      <c r="K8803" t="s">
        <v>31</v>
      </c>
      <c r="L8803" t="s">
        <v>22</v>
      </c>
      <c r="M8803">
        <v>218000</v>
      </c>
      <c r="O8803" t="s">
        <v>281</v>
      </c>
      <c r="P8803" t="s">
        <v>12038</v>
      </c>
    </row>
    <row r="8804" spans="1:16" x14ac:dyDescent="0.35">
      <c r="A8804" t="s">
        <v>11539</v>
      </c>
      <c r="B8804" t="s">
        <v>12039</v>
      </c>
      <c r="C8804" t="s">
        <v>201</v>
      </c>
      <c r="D8804" t="s">
        <v>249</v>
      </c>
      <c r="E8804" t="s">
        <v>20</v>
      </c>
      <c r="F8804" t="b">
        <v>0</v>
      </c>
      <c r="G8804" t="s">
        <v>43</v>
      </c>
      <c r="H8804" s="1">
        <v>45688.375810185193</v>
      </c>
      <c r="I8804" t="b">
        <v>0</v>
      </c>
      <c r="J8804" t="b">
        <v>1</v>
      </c>
      <c r="K8804" t="s">
        <v>31</v>
      </c>
      <c r="L8804" t="s">
        <v>22</v>
      </c>
      <c r="M8804">
        <v>87900</v>
      </c>
      <c r="O8804" t="s">
        <v>12040</v>
      </c>
      <c r="P8804" t="s">
        <v>164</v>
      </c>
    </row>
    <row r="8805" spans="1:16" x14ac:dyDescent="0.35">
      <c r="A8805" t="s">
        <v>11539</v>
      </c>
      <c r="B8805" t="s">
        <v>12041</v>
      </c>
      <c r="C8805" t="s">
        <v>12042</v>
      </c>
      <c r="D8805" t="s">
        <v>249</v>
      </c>
      <c r="E8805" t="s">
        <v>20</v>
      </c>
      <c r="F8805" t="b">
        <v>0</v>
      </c>
      <c r="G8805" t="s">
        <v>12043</v>
      </c>
      <c r="H8805" s="1">
        <v>45688.377592592587</v>
      </c>
      <c r="I8805" t="b">
        <v>0</v>
      </c>
      <c r="J8805" t="b">
        <v>0</v>
      </c>
      <c r="K8805" t="s">
        <v>12043</v>
      </c>
      <c r="L8805" t="s">
        <v>22</v>
      </c>
      <c r="M8805">
        <v>80000</v>
      </c>
      <c r="O8805" t="s">
        <v>12044</v>
      </c>
      <c r="P8805" t="s">
        <v>164</v>
      </c>
    </row>
    <row r="8806" spans="1:16" x14ac:dyDescent="0.35">
      <c r="A8806" t="s">
        <v>11539</v>
      </c>
      <c r="B8806" t="s">
        <v>12045</v>
      </c>
      <c r="C8806" t="s">
        <v>175</v>
      </c>
      <c r="D8806" t="s">
        <v>295</v>
      </c>
      <c r="E8806" t="s">
        <v>20</v>
      </c>
      <c r="F8806" t="b">
        <v>0</v>
      </c>
      <c r="G8806" t="s">
        <v>47</v>
      </c>
      <c r="H8806" s="1">
        <v>45688.668321759258</v>
      </c>
      <c r="I8806" t="b">
        <v>0</v>
      </c>
      <c r="J8806" t="b">
        <v>1</v>
      </c>
      <c r="K8806" t="s">
        <v>31</v>
      </c>
      <c r="L8806" t="s">
        <v>22</v>
      </c>
      <c r="M8806">
        <v>129150</v>
      </c>
      <c r="O8806" t="s">
        <v>297</v>
      </c>
      <c r="P8806" t="s">
        <v>12046</v>
      </c>
    </row>
    <row r="8807" spans="1:16" x14ac:dyDescent="0.35">
      <c r="A8807" t="s">
        <v>11539</v>
      </c>
      <c r="B8807" t="s">
        <v>12047</v>
      </c>
      <c r="C8807" t="s">
        <v>1914</v>
      </c>
      <c r="D8807" t="s">
        <v>36</v>
      </c>
      <c r="E8807" t="s">
        <v>20</v>
      </c>
      <c r="F8807" t="b">
        <v>0</v>
      </c>
      <c r="G8807" t="s">
        <v>52</v>
      </c>
      <c r="H8807" s="1">
        <v>45688.708495370367</v>
      </c>
      <c r="I8807" t="b">
        <v>0</v>
      </c>
      <c r="J8807" t="b">
        <v>0</v>
      </c>
      <c r="K8807" t="s">
        <v>31</v>
      </c>
      <c r="L8807" t="s">
        <v>32</v>
      </c>
      <c r="N8807">
        <v>27.5</v>
      </c>
      <c r="O8807" t="s">
        <v>12048</v>
      </c>
      <c r="P8807" t="s">
        <v>757</v>
      </c>
    </row>
    <row r="8808" spans="1:16" x14ac:dyDescent="0.35">
      <c r="A8808" t="s">
        <v>11539</v>
      </c>
      <c r="B8808" t="s">
        <v>12049</v>
      </c>
      <c r="C8808" t="s">
        <v>1228</v>
      </c>
      <c r="D8808" t="s">
        <v>36</v>
      </c>
      <c r="E8808" t="s">
        <v>20</v>
      </c>
      <c r="F8808" t="b">
        <v>0</v>
      </c>
      <c r="G8808" t="s">
        <v>52</v>
      </c>
      <c r="H8808" s="1">
        <v>45688.752442129633</v>
      </c>
      <c r="I8808" t="b">
        <v>0</v>
      </c>
      <c r="J8808" t="b">
        <v>1</v>
      </c>
      <c r="K8808" t="s">
        <v>31</v>
      </c>
      <c r="L8808" t="s">
        <v>22</v>
      </c>
      <c r="M8808">
        <v>175000</v>
      </c>
      <c r="O8808" t="s">
        <v>6885</v>
      </c>
      <c r="P8808" t="s">
        <v>12050</v>
      </c>
    </row>
    <row r="8809" spans="1:16" x14ac:dyDescent="0.35">
      <c r="A8809" t="s">
        <v>11539</v>
      </c>
      <c r="B8809" t="s">
        <v>12051</v>
      </c>
      <c r="C8809" t="s">
        <v>6146</v>
      </c>
      <c r="D8809" t="s">
        <v>36</v>
      </c>
      <c r="E8809" t="s">
        <v>91</v>
      </c>
      <c r="F8809" t="b">
        <v>0</v>
      </c>
      <c r="G8809" t="s">
        <v>52</v>
      </c>
      <c r="H8809" s="1">
        <v>45688.794027777767</v>
      </c>
      <c r="I8809" t="b">
        <v>0</v>
      </c>
      <c r="J8809" t="b">
        <v>1</v>
      </c>
      <c r="K8809" t="s">
        <v>31</v>
      </c>
      <c r="L8809" t="s">
        <v>32</v>
      </c>
      <c r="N8809">
        <v>45</v>
      </c>
      <c r="O8809" t="s">
        <v>12052</v>
      </c>
      <c r="P8809" t="s">
        <v>3876</v>
      </c>
    </row>
    <row r="8810" spans="1:16" x14ac:dyDescent="0.35">
      <c r="A8810" t="s">
        <v>11539</v>
      </c>
      <c r="B8810" t="s">
        <v>12053</v>
      </c>
      <c r="C8810" t="s">
        <v>703</v>
      </c>
      <c r="D8810" t="s">
        <v>249</v>
      </c>
      <c r="E8810" t="s">
        <v>20</v>
      </c>
      <c r="F8810" t="b">
        <v>0</v>
      </c>
      <c r="G8810" t="s">
        <v>43</v>
      </c>
      <c r="H8810" s="1">
        <v>45688.875798611109</v>
      </c>
      <c r="I8810" t="b">
        <v>0</v>
      </c>
      <c r="J8810" t="b">
        <v>1</v>
      </c>
      <c r="K8810" t="s">
        <v>31</v>
      </c>
      <c r="L8810" t="s">
        <v>22</v>
      </c>
      <c r="M8810">
        <v>159710</v>
      </c>
      <c r="O8810" t="s">
        <v>96</v>
      </c>
      <c r="P8810" t="s">
        <v>11622</v>
      </c>
    </row>
    <row r="8811" spans="1:16" x14ac:dyDescent="0.35">
      <c r="A8811" t="s">
        <v>11539</v>
      </c>
      <c r="B8811" t="s">
        <v>12054</v>
      </c>
      <c r="C8811" t="s">
        <v>919</v>
      </c>
      <c r="D8811" t="s">
        <v>573</v>
      </c>
      <c r="E8811" t="s">
        <v>20</v>
      </c>
      <c r="F8811" t="b">
        <v>0</v>
      </c>
      <c r="G8811" t="s">
        <v>52</v>
      </c>
      <c r="H8811" s="1">
        <v>45688.918171296304</v>
      </c>
      <c r="I8811" t="b">
        <v>0</v>
      </c>
      <c r="J8811" t="b">
        <v>0</v>
      </c>
      <c r="K8811" t="s">
        <v>31</v>
      </c>
      <c r="L8811" t="s">
        <v>32</v>
      </c>
      <c r="N8811">
        <v>51.239997863769531</v>
      </c>
      <c r="O8811" t="s">
        <v>12055</v>
      </c>
      <c r="P8811" t="s">
        <v>12056</v>
      </c>
    </row>
    <row r="8812" spans="1:16" x14ac:dyDescent="0.35">
      <c r="A8812" t="s">
        <v>11539</v>
      </c>
      <c r="B8812" t="s">
        <v>12057</v>
      </c>
      <c r="C8812" t="s">
        <v>154</v>
      </c>
      <c r="D8812" t="s">
        <v>36</v>
      </c>
      <c r="E8812" t="s">
        <v>20</v>
      </c>
      <c r="F8812" t="b">
        <v>0</v>
      </c>
      <c r="G8812" t="s">
        <v>52</v>
      </c>
      <c r="H8812" s="1">
        <v>45689.043136574073</v>
      </c>
      <c r="I8812" t="b">
        <v>0</v>
      </c>
      <c r="J8812" t="b">
        <v>0</v>
      </c>
      <c r="K8812" t="s">
        <v>31</v>
      </c>
      <c r="L8812" t="s">
        <v>22</v>
      </c>
      <c r="M8812">
        <v>315000</v>
      </c>
      <c r="O8812" t="s">
        <v>12058</v>
      </c>
      <c r="P8812" t="s">
        <v>12059</v>
      </c>
    </row>
    <row r="8813" spans="1:16" x14ac:dyDescent="0.35">
      <c r="A8813" t="s">
        <v>11539</v>
      </c>
      <c r="B8813" t="s">
        <v>11539</v>
      </c>
      <c r="C8813" t="s">
        <v>2504</v>
      </c>
      <c r="D8813" t="s">
        <v>295</v>
      </c>
      <c r="E8813" t="s">
        <v>20</v>
      </c>
      <c r="F8813" t="b">
        <v>0</v>
      </c>
      <c r="G8813" t="s">
        <v>592</v>
      </c>
      <c r="H8813" s="1">
        <v>45689.259317129632</v>
      </c>
      <c r="I8813" t="b">
        <v>0</v>
      </c>
      <c r="J8813" t="b">
        <v>0</v>
      </c>
      <c r="K8813" t="s">
        <v>592</v>
      </c>
      <c r="L8813" t="s">
        <v>22</v>
      </c>
      <c r="M8813">
        <v>78000</v>
      </c>
      <c r="O8813" t="s">
        <v>12060</v>
      </c>
      <c r="P8813" t="s">
        <v>12061</v>
      </c>
    </row>
    <row r="8814" spans="1:16" x14ac:dyDescent="0.35">
      <c r="A8814" t="s">
        <v>11539</v>
      </c>
      <c r="B8814" t="s">
        <v>12062</v>
      </c>
      <c r="C8814" t="s">
        <v>2504</v>
      </c>
      <c r="D8814" t="s">
        <v>295</v>
      </c>
      <c r="E8814" t="s">
        <v>20</v>
      </c>
      <c r="F8814" t="b">
        <v>0</v>
      </c>
      <c r="G8814" t="s">
        <v>592</v>
      </c>
      <c r="H8814" s="1">
        <v>45689.300983796304</v>
      </c>
      <c r="I8814" t="b">
        <v>0</v>
      </c>
      <c r="J8814" t="b">
        <v>0</v>
      </c>
      <c r="K8814" t="s">
        <v>592</v>
      </c>
      <c r="L8814" t="s">
        <v>22</v>
      </c>
      <c r="M8814">
        <v>150000</v>
      </c>
      <c r="O8814" t="s">
        <v>12063</v>
      </c>
      <c r="P8814" t="s">
        <v>12064</v>
      </c>
    </row>
    <row r="8815" spans="1:16" x14ac:dyDescent="0.35">
      <c r="A8815" t="s">
        <v>11539</v>
      </c>
      <c r="B8815" t="s">
        <v>12065</v>
      </c>
      <c r="C8815" t="s">
        <v>12066</v>
      </c>
      <c r="D8815" t="s">
        <v>36</v>
      </c>
      <c r="E8815" t="s">
        <v>20</v>
      </c>
      <c r="F8815" t="b">
        <v>0</v>
      </c>
      <c r="G8815" t="s">
        <v>52</v>
      </c>
      <c r="H8815" s="1">
        <v>45689.418055555558</v>
      </c>
      <c r="I8815" t="b">
        <v>0</v>
      </c>
      <c r="J8815" t="b">
        <v>1</v>
      </c>
      <c r="K8815" t="s">
        <v>31</v>
      </c>
      <c r="L8815" t="s">
        <v>22</v>
      </c>
      <c r="M8815">
        <v>132500</v>
      </c>
      <c r="O8815" t="s">
        <v>12067</v>
      </c>
      <c r="P8815" t="s">
        <v>12068</v>
      </c>
    </row>
    <row r="8816" spans="1:16" x14ac:dyDescent="0.35">
      <c r="A8816" t="s">
        <v>11539</v>
      </c>
      <c r="B8816" t="s">
        <v>12069</v>
      </c>
      <c r="C8816" t="s">
        <v>3273</v>
      </c>
      <c r="D8816" t="s">
        <v>295</v>
      </c>
      <c r="E8816" t="s">
        <v>20</v>
      </c>
      <c r="F8816" t="b">
        <v>0</v>
      </c>
      <c r="G8816" t="s">
        <v>47</v>
      </c>
      <c r="H8816" s="1">
        <v>45689.626539351862</v>
      </c>
      <c r="I8816" t="b">
        <v>0</v>
      </c>
      <c r="J8816" t="b">
        <v>0</v>
      </c>
      <c r="K8816" t="s">
        <v>31</v>
      </c>
      <c r="L8816" t="s">
        <v>22</v>
      </c>
      <c r="M8816">
        <v>48000</v>
      </c>
      <c r="O8816" t="s">
        <v>29</v>
      </c>
      <c r="P8816" t="s">
        <v>12070</v>
      </c>
    </row>
    <row r="8817" spans="1:16" x14ac:dyDescent="0.35">
      <c r="A8817" t="s">
        <v>11539</v>
      </c>
      <c r="B8817" t="s">
        <v>12071</v>
      </c>
      <c r="C8817" t="s">
        <v>154</v>
      </c>
      <c r="D8817" t="s">
        <v>3068</v>
      </c>
      <c r="E8817" t="s">
        <v>20</v>
      </c>
      <c r="F8817" t="b">
        <v>0</v>
      </c>
      <c r="G8817" t="s">
        <v>52</v>
      </c>
      <c r="H8817" s="1">
        <v>45689.75141203704</v>
      </c>
      <c r="I8817" t="b">
        <v>0</v>
      </c>
      <c r="J8817" t="b">
        <v>1</v>
      </c>
      <c r="K8817" t="s">
        <v>31</v>
      </c>
      <c r="L8817" t="s">
        <v>22</v>
      </c>
      <c r="M8817">
        <v>195000</v>
      </c>
      <c r="O8817" t="s">
        <v>12072</v>
      </c>
      <c r="P8817" t="s">
        <v>232</v>
      </c>
    </row>
    <row r="8818" spans="1:16" x14ac:dyDescent="0.35">
      <c r="A8818" t="s">
        <v>11539</v>
      </c>
      <c r="B8818" t="s">
        <v>12073</v>
      </c>
      <c r="C8818" t="s">
        <v>1320</v>
      </c>
      <c r="D8818" t="s">
        <v>974</v>
      </c>
      <c r="E8818" t="s">
        <v>20</v>
      </c>
      <c r="F8818" t="b">
        <v>0</v>
      </c>
      <c r="G8818" t="s">
        <v>68</v>
      </c>
      <c r="H8818" s="1">
        <v>45690.252025462964</v>
      </c>
      <c r="I8818" t="b">
        <v>0</v>
      </c>
      <c r="J8818" t="b">
        <v>1</v>
      </c>
      <c r="K8818" t="s">
        <v>31</v>
      </c>
      <c r="L8818" t="s">
        <v>22</v>
      </c>
      <c r="M8818">
        <v>108267</v>
      </c>
      <c r="O8818" t="s">
        <v>12074</v>
      </c>
      <c r="P8818" t="s">
        <v>11964</v>
      </c>
    </row>
    <row r="8819" spans="1:16" x14ac:dyDescent="0.35">
      <c r="A8819" t="s">
        <v>11539</v>
      </c>
      <c r="B8819" t="s">
        <v>11968</v>
      </c>
      <c r="C8819" t="s">
        <v>801</v>
      </c>
      <c r="D8819" t="s">
        <v>12075</v>
      </c>
      <c r="E8819" t="s">
        <v>20</v>
      </c>
      <c r="F8819" t="b">
        <v>0</v>
      </c>
      <c r="G8819" t="s">
        <v>30</v>
      </c>
      <c r="H8819" s="1">
        <v>45690.252175925933</v>
      </c>
      <c r="I8819" t="b">
        <v>0</v>
      </c>
      <c r="J8819" t="b">
        <v>1</v>
      </c>
      <c r="K8819" t="s">
        <v>31</v>
      </c>
      <c r="L8819" t="s">
        <v>22</v>
      </c>
      <c r="M8819">
        <v>164458.796875</v>
      </c>
      <c r="O8819" t="s">
        <v>802</v>
      </c>
      <c r="P8819" t="s">
        <v>11911</v>
      </c>
    </row>
    <row r="8820" spans="1:16" x14ac:dyDescent="0.35">
      <c r="A8820" t="s">
        <v>11539</v>
      </c>
      <c r="B8820" t="s">
        <v>12071</v>
      </c>
      <c r="C8820" t="s">
        <v>154</v>
      </c>
      <c r="D8820" t="s">
        <v>115</v>
      </c>
      <c r="E8820" t="s">
        <v>20</v>
      </c>
      <c r="F8820" t="b">
        <v>0</v>
      </c>
      <c r="G8820" t="s">
        <v>52</v>
      </c>
      <c r="H8820" s="1">
        <v>45690.668263888889</v>
      </c>
      <c r="I8820" t="b">
        <v>0</v>
      </c>
      <c r="J8820" t="b">
        <v>1</v>
      </c>
      <c r="K8820" t="s">
        <v>31</v>
      </c>
      <c r="L8820" t="s">
        <v>22</v>
      </c>
      <c r="M8820">
        <v>195000</v>
      </c>
      <c r="O8820" t="s">
        <v>12072</v>
      </c>
      <c r="P8820" t="s">
        <v>232</v>
      </c>
    </row>
    <row r="8821" spans="1:16" x14ac:dyDescent="0.35">
      <c r="A8821" t="s">
        <v>11539</v>
      </c>
      <c r="B8821" t="s">
        <v>11614</v>
      </c>
      <c r="C8821" t="s">
        <v>357</v>
      </c>
      <c r="D8821" t="s">
        <v>115</v>
      </c>
      <c r="E8821" t="s">
        <v>20</v>
      </c>
      <c r="F8821" t="b">
        <v>0</v>
      </c>
      <c r="G8821" t="s">
        <v>30</v>
      </c>
      <c r="H8821" s="1">
        <v>45691.002245370371</v>
      </c>
      <c r="I8821" t="b">
        <v>0</v>
      </c>
      <c r="J8821" t="b">
        <v>0</v>
      </c>
      <c r="K8821" t="s">
        <v>31</v>
      </c>
      <c r="L8821" t="s">
        <v>22</v>
      </c>
      <c r="M8821">
        <v>155000</v>
      </c>
      <c r="O8821" t="s">
        <v>7083</v>
      </c>
      <c r="P8821" t="s">
        <v>336</v>
      </c>
    </row>
    <row r="8822" spans="1:16" x14ac:dyDescent="0.35">
      <c r="A8822" t="s">
        <v>11539</v>
      </c>
      <c r="B8822" t="s">
        <v>12076</v>
      </c>
      <c r="C8822" t="s">
        <v>1161</v>
      </c>
      <c r="D8822" t="s">
        <v>295</v>
      </c>
      <c r="E8822" t="s">
        <v>20</v>
      </c>
      <c r="F8822" t="b">
        <v>0</v>
      </c>
      <c r="G8822" t="s">
        <v>52</v>
      </c>
      <c r="H8822" s="1">
        <v>45691.210011574083</v>
      </c>
      <c r="I8822" t="b">
        <v>0</v>
      </c>
      <c r="J8822" t="b">
        <v>0</v>
      </c>
      <c r="K8822" t="s">
        <v>31</v>
      </c>
      <c r="L8822" t="s">
        <v>22</v>
      </c>
      <c r="M8822">
        <v>138000</v>
      </c>
      <c r="O8822" t="s">
        <v>9951</v>
      </c>
      <c r="P8822" t="s">
        <v>1861</v>
      </c>
    </row>
    <row r="8823" spans="1:16" x14ac:dyDescent="0.35">
      <c r="A8823" t="s">
        <v>11539</v>
      </c>
      <c r="B8823" t="s">
        <v>12057</v>
      </c>
      <c r="C8823" t="s">
        <v>154</v>
      </c>
      <c r="D8823" t="s">
        <v>29</v>
      </c>
      <c r="E8823" t="s">
        <v>20</v>
      </c>
      <c r="F8823" t="b">
        <v>0</v>
      </c>
      <c r="G8823" t="s">
        <v>52</v>
      </c>
      <c r="H8823" s="1">
        <v>45691.265798611108</v>
      </c>
      <c r="I8823" t="b">
        <v>0</v>
      </c>
      <c r="J8823" t="b">
        <v>0</v>
      </c>
      <c r="K8823" t="s">
        <v>31</v>
      </c>
      <c r="L8823" t="s">
        <v>22</v>
      </c>
      <c r="M8823">
        <v>315000</v>
      </c>
      <c r="O8823" t="s">
        <v>12058</v>
      </c>
      <c r="P8823" t="s">
        <v>12059</v>
      </c>
    </row>
    <row r="8824" spans="1:16" x14ac:dyDescent="0.35">
      <c r="A8824" t="s">
        <v>11539</v>
      </c>
      <c r="B8824" t="s">
        <v>12077</v>
      </c>
      <c r="C8824" t="s">
        <v>537</v>
      </c>
      <c r="D8824" t="s">
        <v>295</v>
      </c>
      <c r="E8824" t="s">
        <v>20</v>
      </c>
      <c r="F8824" t="b">
        <v>0</v>
      </c>
      <c r="G8824" t="s">
        <v>171</v>
      </c>
      <c r="H8824" s="1">
        <v>45691.295902777783</v>
      </c>
      <c r="I8824" t="b">
        <v>0</v>
      </c>
      <c r="J8824" t="b">
        <v>0</v>
      </c>
      <c r="K8824" t="s">
        <v>31</v>
      </c>
      <c r="L8824" t="s">
        <v>22</v>
      </c>
      <c r="M8824">
        <v>90000</v>
      </c>
      <c r="O8824" t="s">
        <v>12078</v>
      </c>
      <c r="P8824" t="s">
        <v>12079</v>
      </c>
    </row>
    <row r="8825" spans="1:16" x14ac:dyDescent="0.35">
      <c r="A8825" t="s">
        <v>11539</v>
      </c>
      <c r="B8825" t="s">
        <v>12080</v>
      </c>
      <c r="C8825" t="s">
        <v>549</v>
      </c>
      <c r="D8825" t="s">
        <v>36</v>
      </c>
      <c r="E8825" t="s">
        <v>20</v>
      </c>
      <c r="F8825" t="b">
        <v>0</v>
      </c>
      <c r="G8825" t="s">
        <v>47</v>
      </c>
      <c r="H8825" s="1">
        <v>45691.641099537039</v>
      </c>
      <c r="I8825" t="b">
        <v>0</v>
      </c>
      <c r="J8825" t="b">
        <v>1</v>
      </c>
      <c r="K8825" t="s">
        <v>31</v>
      </c>
      <c r="L8825" t="s">
        <v>22</v>
      </c>
      <c r="M8825">
        <v>157000</v>
      </c>
      <c r="O8825" t="s">
        <v>518</v>
      </c>
      <c r="P8825" t="s">
        <v>11725</v>
      </c>
    </row>
    <row r="8826" spans="1:16" x14ac:dyDescent="0.35">
      <c r="A8826" t="s">
        <v>11539</v>
      </c>
      <c r="B8826" t="s">
        <v>12081</v>
      </c>
      <c r="C8826" t="s">
        <v>12082</v>
      </c>
      <c r="D8826" t="s">
        <v>110</v>
      </c>
      <c r="E8826" t="s">
        <v>20</v>
      </c>
      <c r="F8826" t="b">
        <v>0</v>
      </c>
      <c r="G8826" t="s">
        <v>171</v>
      </c>
      <c r="H8826" s="1">
        <v>45691.754062499997</v>
      </c>
      <c r="I8826" t="b">
        <v>1</v>
      </c>
      <c r="J8826" t="b">
        <v>1</v>
      </c>
      <c r="K8826" t="s">
        <v>31</v>
      </c>
      <c r="L8826" t="s">
        <v>32</v>
      </c>
      <c r="N8826">
        <v>17</v>
      </c>
      <c r="O8826" t="s">
        <v>12083</v>
      </c>
    </row>
    <row r="8827" spans="1:16" x14ac:dyDescent="0.35">
      <c r="A8827" t="s">
        <v>11539</v>
      </c>
      <c r="B8827" t="s">
        <v>12084</v>
      </c>
      <c r="C8827" t="s">
        <v>6022</v>
      </c>
      <c r="D8827" t="s">
        <v>36</v>
      </c>
      <c r="E8827" t="s">
        <v>20</v>
      </c>
      <c r="F8827" t="b">
        <v>0</v>
      </c>
      <c r="G8827" t="s">
        <v>171</v>
      </c>
      <c r="H8827" s="1">
        <v>45691.754467592589</v>
      </c>
      <c r="I8827" t="b">
        <v>0</v>
      </c>
      <c r="J8827" t="b">
        <v>1</v>
      </c>
      <c r="K8827" t="s">
        <v>31</v>
      </c>
      <c r="L8827" t="s">
        <v>22</v>
      </c>
      <c r="M8827">
        <v>110000</v>
      </c>
      <c r="O8827" t="s">
        <v>12085</v>
      </c>
      <c r="P8827" t="s">
        <v>1861</v>
      </c>
    </row>
    <row r="8828" spans="1:16" x14ac:dyDescent="0.35">
      <c r="A8828" t="s">
        <v>11539</v>
      </c>
      <c r="B8828" t="s">
        <v>11906</v>
      </c>
      <c r="C8828" t="s">
        <v>18</v>
      </c>
      <c r="D8828" t="s">
        <v>17476</v>
      </c>
      <c r="E8828" t="s">
        <v>20</v>
      </c>
      <c r="F8828" t="b">
        <v>1</v>
      </c>
      <c r="G8828" t="s">
        <v>2055</v>
      </c>
      <c r="H8828" s="1">
        <v>45691.78052083333</v>
      </c>
      <c r="I8828" t="b">
        <v>0</v>
      </c>
      <c r="J8828" t="b">
        <v>0</v>
      </c>
      <c r="K8828" t="s">
        <v>2055</v>
      </c>
      <c r="L8828" t="s">
        <v>22</v>
      </c>
      <c r="M8828">
        <v>77500</v>
      </c>
      <c r="O8828" t="s">
        <v>3048</v>
      </c>
      <c r="P8828" t="s">
        <v>811</v>
      </c>
    </row>
    <row r="8829" spans="1:16" x14ac:dyDescent="0.35">
      <c r="A8829" t="s">
        <v>11539</v>
      </c>
      <c r="B8829" t="s">
        <v>12086</v>
      </c>
      <c r="C8829" t="s">
        <v>4570</v>
      </c>
      <c r="D8829" t="s">
        <v>29</v>
      </c>
      <c r="E8829" t="s">
        <v>20</v>
      </c>
      <c r="F8829" t="b">
        <v>0</v>
      </c>
      <c r="G8829" t="s">
        <v>52</v>
      </c>
      <c r="H8829" s="1">
        <v>45691.849189814813</v>
      </c>
      <c r="I8829" t="b">
        <v>0</v>
      </c>
      <c r="J8829" t="b">
        <v>0</v>
      </c>
      <c r="K8829" t="s">
        <v>31</v>
      </c>
      <c r="L8829" t="s">
        <v>32</v>
      </c>
      <c r="N8829">
        <v>39</v>
      </c>
      <c r="O8829" t="s">
        <v>1660</v>
      </c>
      <c r="P8829" t="s">
        <v>3045</v>
      </c>
    </row>
    <row r="8830" spans="1:16" x14ac:dyDescent="0.35">
      <c r="A8830" t="s">
        <v>11539</v>
      </c>
      <c r="B8830" t="s">
        <v>12087</v>
      </c>
      <c r="C8830" t="s">
        <v>6628</v>
      </c>
      <c r="D8830" t="s">
        <v>36</v>
      </c>
      <c r="E8830" t="s">
        <v>20</v>
      </c>
      <c r="F8830" t="b">
        <v>0</v>
      </c>
      <c r="G8830" t="s">
        <v>52</v>
      </c>
      <c r="H8830" s="1">
        <v>45691.850104166668</v>
      </c>
      <c r="I8830" t="b">
        <v>1</v>
      </c>
      <c r="J8830" t="b">
        <v>1</v>
      </c>
      <c r="K8830" t="s">
        <v>31</v>
      </c>
      <c r="L8830" t="s">
        <v>22</v>
      </c>
      <c r="M8830">
        <v>149500</v>
      </c>
      <c r="O8830" t="s">
        <v>6547</v>
      </c>
    </row>
    <row r="8831" spans="1:16" x14ac:dyDescent="0.35">
      <c r="A8831" t="s">
        <v>11539</v>
      </c>
      <c r="B8831" t="s">
        <v>12088</v>
      </c>
      <c r="C8831" t="s">
        <v>1106</v>
      </c>
      <c r="D8831" t="s">
        <v>36</v>
      </c>
      <c r="E8831" t="s">
        <v>91</v>
      </c>
      <c r="F8831" t="b">
        <v>0</v>
      </c>
      <c r="G8831" t="s">
        <v>47</v>
      </c>
      <c r="H8831" s="1">
        <v>45691.975486111107</v>
      </c>
      <c r="I8831" t="b">
        <v>0</v>
      </c>
      <c r="J8831" t="b">
        <v>0</v>
      </c>
      <c r="K8831" t="s">
        <v>31</v>
      </c>
      <c r="L8831" t="s">
        <v>32</v>
      </c>
      <c r="N8831">
        <v>76.5</v>
      </c>
      <c r="O8831" t="s">
        <v>8900</v>
      </c>
      <c r="P8831" t="s">
        <v>12089</v>
      </c>
    </row>
    <row r="8832" spans="1:16" x14ac:dyDescent="0.35">
      <c r="A8832" t="s">
        <v>11539</v>
      </c>
      <c r="B8832" t="s">
        <v>11645</v>
      </c>
      <c r="C8832" t="s">
        <v>2312</v>
      </c>
      <c r="D8832" t="s">
        <v>36</v>
      </c>
      <c r="E8832" t="s">
        <v>20</v>
      </c>
      <c r="F8832" t="b">
        <v>0</v>
      </c>
      <c r="G8832" t="s">
        <v>52</v>
      </c>
      <c r="H8832" s="1">
        <v>45692.18340277778</v>
      </c>
      <c r="I8832" t="b">
        <v>0</v>
      </c>
      <c r="J8832" t="b">
        <v>0</v>
      </c>
      <c r="K8832" t="s">
        <v>31</v>
      </c>
      <c r="L8832" t="s">
        <v>22</v>
      </c>
      <c r="M8832">
        <v>105500</v>
      </c>
      <c r="O8832" t="s">
        <v>1123</v>
      </c>
      <c r="P8832" t="s">
        <v>1998</v>
      </c>
    </row>
    <row r="8833" spans="1:16" x14ac:dyDescent="0.35">
      <c r="A8833" t="s">
        <v>11539</v>
      </c>
      <c r="B8833" t="s">
        <v>12090</v>
      </c>
      <c r="C8833" t="s">
        <v>146</v>
      </c>
      <c r="D8833" t="s">
        <v>36</v>
      </c>
      <c r="E8833" t="s">
        <v>20</v>
      </c>
      <c r="F8833" t="b">
        <v>0</v>
      </c>
      <c r="G8833" t="s">
        <v>47</v>
      </c>
      <c r="H8833" s="1">
        <v>45692.25136574074</v>
      </c>
      <c r="I8833" t="b">
        <v>0</v>
      </c>
      <c r="J8833" t="b">
        <v>0</v>
      </c>
      <c r="K8833" t="s">
        <v>31</v>
      </c>
      <c r="L8833" t="s">
        <v>22</v>
      </c>
      <c r="M8833">
        <v>106000</v>
      </c>
      <c r="O8833" t="s">
        <v>1123</v>
      </c>
      <c r="P8833" t="s">
        <v>1124</v>
      </c>
    </row>
    <row r="8834" spans="1:16" x14ac:dyDescent="0.35">
      <c r="A8834" t="s">
        <v>11539</v>
      </c>
      <c r="B8834" t="s">
        <v>11597</v>
      </c>
      <c r="C8834" t="s">
        <v>193</v>
      </c>
      <c r="D8834" t="s">
        <v>36</v>
      </c>
      <c r="E8834" t="s">
        <v>20</v>
      </c>
      <c r="F8834" t="b">
        <v>0</v>
      </c>
      <c r="G8834" t="s">
        <v>52</v>
      </c>
      <c r="H8834" s="1">
        <v>45692.416909722233</v>
      </c>
      <c r="I8834" t="b">
        <v>0</v>
      </c>
      <c r="J8834" t="b">
        <v>0</v>
      </c>
      <c r="K8834" t="s">
        <v>31</v>
      </c>
      <c r="L8834" t="s">
        <v>22</v>
      </c>
      <c r="M8834">
        <v>95000</v>
      </c>
      <c r="O8834" t="s">
        <v>547</v>
      </c>
      <c r="P8834" t="s">
        <v>3433</v>
      </c>
    </row>
    <row r="8835" spans="1:16" x14ac:dyDescent="0.35">
      <c r="A8835" t="s">
        <v>11539</v>
      </c>
      <c r="B8835" t="s">
        <v>12091</v>
      </c>
      <c r="C8835" t="s">
        <v>257</v>
      </c>
      <c r="D8835" t="s">
        <v>36</v>
      </c>
      <c r="E8835" t="s">
        <v>20</v>
      </c>
      <c r="F8835" t="b">
        <v>0</v>
      </c>
      <c r="G8835" t="s">
        <v>47</v>
      </c>
      <c r="H8835" s="1">
        <v>45692.417129629634</v>
      </c>
      <c r="I8835" t="b">
        <v>1</v>
      </c>
      <c r="J8835" t="b">
        <v>0</v>
      </c>
      <c r="K8835" t="s">
        <v>31</v>
      </c>
      <c r="L8835" t="s">
        <v>22</v>
      </c>
      <c r="M8835">
        <v>62500</v>
      </c>
      <c r="O8835" t="s">
        <v>12092</v>
      </c>
    </row>
    <row r="8836" spans="1:16" x14ac:dyDescent="0.35">
      <c r="A8836" t="s">
        <v>11539</v>
      </c>
      <c r="B8836" t="s">
        <v>12093</v>
      </c>
      <c r="C8836" t="s">
        <v>421</v>
      </c>
      <c r="D8836" t="s">
        <v>36</v>
      </c>
      <c r="E8836" t="s">
        <v>91</v>
      </c>
      <c r="F8836" t="b">
        <v>0</v>
      </c>
      <c r="G8836" t="s">
        <v>47</v>
      </c>
      <c r="H8836" s="1">
        <v>45692.542187500003</v>
      </c>
      <c r="I8836" t="b">
        <v>0</v>
      </c>
      <c r="J8836" t="b">
        <v>0</v>
      </c>
      <c r="K8836" t="s">
        <v>31</v>
      </c>
      <c r="L8836" t="s">
        <v>32</v>
      </c>
      <c r="N8836">
        <v>35</v>
      </c>
      <c r="O8836" t="s">
        <v>9178</v>
      </c>
      <c r="P8836" t="s">
        <v>12094</v>
      </c>
    </row>
    <row r="8837" spans="1:16" x14ac:dyDescent="0.35">
      <c r="A8837" t="s">
        <v>11539</v>
      </c>
      <c r="B8837" t="s">
        <v>12095</v>
      </c>
      <c r="C8837" t="s">
        <v>649</v>
      </c>
      <c r="D8837" t="s">
        <v>110</v>
      </c>
      <c r="E8837" t="s">
        <v>20</v>
      </c>
      <c r="F8837" t="b">
        <v>0</v>
      </c>
      <c r="G8837" t="s">
        <v>43</v>
      </c>
      <c r="H8837" s="1">
        <v>45692.625694444447</v>
      </c>
      <c r="I8837" t="b">
        <v>1</v>
      </c>
      <c r="J8837" t="b">
        <v>0</v>
      </c>
      <c r="K8837" t="s">
        <v>31</v>
      </c>
      <c r="L8837" t="s">
        <v>22</v>
      </c>
      <c r="M8837">
        <v>112500</v>
      </c>
      <c r="O8837" t="s">
        <v>12096</v>
      </c>
      <c r="P8837" t="s">
        <v>12097</v>
      </c>
    </row>
    <row r="8838" spans="1:16" x14ac:dyDescent="0.35">
      <c r="A8838" t="s">
        <v>11539</v>
      </c>
      <c r="B8838" t="s">
        <v>11614</v>
      </c>
      <c r="C8838" t="s">
        <v>1161</v>
      </c>
      <c r="D8838" t="s">
        <v>295</v>
      </c>
      <c r="E8838" t="s">
        <v>20</v>
      </c>
      <c r="F8838" t="b">
        <v>0</v>
      </c>
      <c r="G8838" t="s">
        <v>52</v>
      </c>
      <c r="H8838" s="1">
        <v>45692.709444444437</v>
      </c>
      <c r="I8838" t="b">
        <v>0</v>
      </c>
      <c r="J8838" t="b">
        <v>0</v>
      </c>
      <c r="K8838" t="s">
        <v>31</v>
      </c>
      <c r="L8838" t="s">
        <v>22</v>
      </c>
      <c r="M8838">
        <v>100464</v>
      </c>
      <c r="O8838" t="s">
        <v>7255</v>
      </c>
      <c r="P8838" t="s">
        <v>811</v>
      </c>
    </row>
    <row r="8839" spans="1:16" x14ac:dyDescent="0.35">
      <c r="A8839" t="s">
        <v>11539</v>
      </c>
      <c r="B8839" t="s">
        <v>11813</v>
      </c>
      <c r="C8839" t="s">
        <v>523</v>
      </c>
      <c r="D8839" t="s">
        <v>36</v>
      </c>
      <c r="E8839" t="s">
        <v>20</v>
      </c>
      <c r="F8839" t="b">
        <v>0</v>
      </c>
      <c r="G8839" t="s">
        <v>68</v>
      </c>
      <c r="H8839" s="1">
        <v>45692.834166666667</v>
      </c>
      <c r="I8839" t="b">
        <v>0</v>
      </c>
      <c r="J8839" t="b">
        <v>1</v>
      </c>
      <c r="K8839" t="s">
        <v>31</v>
      </c>
      <c r="L8839" t="s">
        <v>32</v>
      </c>
      <c r="N8839">
        <v>53.090000152587891</v>
      </c>
      <c r="O8839" t="s">
        <v>524</v>
      </c>
      <c r="P8839" t="s">
        <v>263</v>
      </c>
    </row>
    <row r="8840" spans="1:16" x14ac:dyDescent="0.35">
      <c r="A8840" t="s">
        <v>11539</v>
      </c>
      <c r="B8840" t="s">
        <v>12098</v>
      </c>
      <c r="C8840" t="s">
        <v>170</v>
      </c>
      <c r="D8840" t="s">
        <v>36</v>
      </c>
      <c r="E8840" t="s">
        <v>91</v>
      </c>
      <c r="F8840" t="b">
        <v>0</v>
      </c>
      <c r="G8840" t="s">
        <v>171</v>
      </c>
      <c r="H8840" s="1">
        <v>45692.871782407397</v>
      </c>
      <c r="I8840" t="b">
        <v>1</v>
      </c>
      <c r="J8840" t="b">
        <v>0</v>
      </c>
      <c r="K8840" t="s">
        <v>31</v>
      </c>
      <c r="L8840" t="s">
        <v>32</v>
      </c>
      <c r="N8840">
        <v>24</v>
      </c>
      <c r="O8840" t="s">
        <v>6256</v>
      </c>
      <c r="P8840" t="s">
        <v>3118</v>
      </c>
    </row>
    <row r="8841" spans="1:16" x14ac:dyDescent="0.35">
      <c r="A8841" t="s">
        <v>11539</v>
      </c>
      <c r="B8841" t="s">
        <v>12099</v>
      </c>
      <c r="C8841" t="s">
        <v>491</v>
      </c>
      <c r="D8841" t="s">
        <v>36</v>
      </c>
      <c r="E8841" t="s">
        <v>20</v>
      </c>
      <c r="F8841" t="b">
        <v>0</v>
      </c>
      <c r="G8841" t="s">
        <v>52</v>
      </c>
      <c r="H8841" s="1">
        <v>45692.875138888892</v>
      </c>
      <c r="I8841" t="b">
        <v>0</v>
      </c>
      <c r="J8841" t="b">
        <v>1</v>
      </c>
      <c r="K8841" t="s">
        <v>31</v>
      </c>
      <c r="L8841" t="s">
        <v>32</v>
      </c>
      <c r="N8841">
        <v>21.25</v>
      </c>
      <c r="O8841" t="s">
        <v>12100</v>
      </c>
      <c r="P8841" t="s">
        <v>1111</v>
      </c>
    </row>
    <row r="8842" spans="1:16" x14ac:dyDescent="0.35">
      <c r="A8842" t="s">
        <v>11539</v>
      </c>
      <c r="B8842" t="s">
        <v>12101</v>
      </c>
      <c r="C8842" t="s">
        <v>142</v>
      </c>
      <c r="D8842" t="s">
        <v>36</v>
      </c>
      <c r="E8842" t="s">
        <v>20</v>
      </c>
      <c r="F8842" t="b">
        <v>0</v>
      </c>
      <c r="G8842" t="s">
        <v>68</v>
      </c>
      <c r="H8842" s="1">
        <v>45693.251307870371</v>
      </c>
      <c r="I8842" t="b">
        <v>0</v>
      </c>
      <c r="J8842" t="b">
        <v>1</v>
      </c>
      <c r="K8842" t="s">
        <v>31</v>
      </c>
      <c r="L8842" t="s">
        <v>22</v>
      </c>
      <c r="M8842">
        <v>172000</v>
      </c>
      <c r="O8842" t="s">
        <v>816</v>
      </c>
      <c r="P8842" t="s">
        <v>12102</v>
      </c>
    </row>
    <row r="8843" spans="1:16" x14ac:dyDescent="0.35">
      <c r="A8843" t="s">
        <v>11539</v>
      </c>
      <c r="B8843" t="s">
        <v>12103</v>
      </c>
      <c r="C8843" t="s">
        <v>592</v>
      </c>
      <c r="D8843" t="s">
        <v>295</v>
      </c>
      <c r="E8843" t="s">
        <v>20</v>
      </c>
      <c r="F8843" t="b">
        <v>0</v>
      </c>
      <c r="G8843" t="s">
        <v>592</v>
      </c>
      <c r="H8843" s="1">
        <v>45693.257731481477</v>
      </c>
      <c r="I8843" t="b">
        <v>0</v>
      </c>
      <c r="J8843" t="b">
        <v>0</v>
      </c>
      <c r="K8843" t="s">
        <v>592</v>
      </c>
      <c r="L8843" t="s">
        <v>22</v>
      </c>
      <c r="M8843">
        <v>78000</v>
      </c>
      <c r="O8843" t="s">
        <v>12104</v>
      </c>
    </row>
    <row r="8844" spans="1:16" x14ac:dyDescent="0.35">
      <c r="A8844" t="s">
        <v>11539</v>
      </c>
      <c r="B8844" t="s">
        <v>12105</v>
      </c>
      <c r="C8844" t="s">
        <v>105</v>
      </c>
      <c r="D8844" t="s">
        <v>249</v>
      </c>
      <c r="E8844" t="s">
        <v>20</v>
      </c>
      <c r="F8844" t="b">
        <v>0</v>
      </c>
      <c r="G8844" t="s">
        <v>105</v>
      </c>
      <c r="H8844" s="1">
        <v>45693.504629629628</v>
      </c>
      <c r="I8844" t="b">
        <v>0</v>
      </c>
      <c r="J8844" t="b">
        <v>0</v>
      </c>
      <c r="K8844" t="s">
        <v>105</v>
      </c>
      <c r="L8844" t="s">
        <v>22</v>
      </c>
      <c r="M8844">
        <v>48000</v>
      </c>
      <c r="O8844" t="s">
        <v>306</v>
      </c>
      <c r="P8844" t="s">
        <v>669</v>
      </c>
    </row>
    <row r="8845" spans="1:16" x14ac:dyDescent="0.35">
      <c r="A8845" t="s">
        <v>11539</v>
      </c>
      <c r="B8845" t="s">
        <v>12106</v>
      </c>
      <c r="C8845" t="s">
        <v>12107</v>
      </c>
      <c r="D8845" t="s">
        <v>249</v>
      </c>
      <c r="E8845" t="s">
        <v>20</v>
      </c>
      <c r="F8845" t="b">
        <v>0</v>
      </c>
      <c r="G8845" t="s">
        <v>171</v>
      </c>
      <c r="H8845" s="1">
        <v>45693.615659722222</v>
      </c>
      <c r="I8845" t="b">
        <v>0</v>
      </c>
      <c r="J8845" t="b">
        <v>0</v>
      </c>
      <c r="K8845" t="s">
        <v>31</v>
      </c>
      <c r="L8845" t="s">
        <v>22</v>
      </c>
      <c r="M8845">
        <v>70400</v>
      </c>
      <c r="O8845" t="s">
        <v>12108</v>
      </c>
    </row>
    <row r="8846" spans="1:16" x14ac:dyDescent="0.35">
      <c r="A8846" t="s">
        <v>11539</v>
      </c>
      <c r="B8846" t="s">
        <v>12109</v>
      </c>
      <c r="C8846" t="s">
        <v>12110</v>
      </c>
      <c r="D8846" t="s">
        <v>249</v>
      </c>
      <c r="E8846" t="s">
        <v>20</v>
      </c>
      <c r="F8846" t="b">
        <v>0</v>
      </c>
      <c r="G8846" t="s">
        <v>948</v>
      </c>
      <c r="H8846" s="1">
        <v>45693.633148148147</v>
      </c>
      <c r="I8846" t="b">
        <v>0</v>
      </c>
      <c r="J8846" t="b">
        <v>0</v>
      </c>
      <c r="K8846" t="s">
        <v>948</v>
      </c>
      <c r="L8846" t="s">
        <v>22</v>
      </c>
      <c r="M8846">
        <v>80000</v>
      </c>
      <c r="O8846" t="s">
        <v>12111</v>
      </c>
      <c r="P8846" t="s">
        <v>2014</v>
      </c>
    </row>
    <row r="8847" spans="1:16" x14ac:dyDescent="0.35">
      <c r="A8847" t="s">
        <v>11539</v>
      </c>
      <c r="B8847" t="s">
        <v>12112</v>
      </c>
      <c r="C8847" t="s">
        <v>858</v>
      </c>
      <c r="D8847" t="s">
        <v>36</v>
      </c>
      <c r="E8847" t="s">
        <v>20</v>
      </c>
      <c r="F8847" t="b">
        <v>0</v>
      </c>
      <c r="G8847" t="s">
        <v>52</v>
      </c>
      <c r="H8847" s="1">
        <v>45693.792708333327</v>
      </c>
      <c r="I8847" t="b">
        <v>0</v>
      </c>
      <c r="J8847" t="b">
        <v>1</v>
      </c>
      <c r="K8847" t="s">
        <v>31</v>
      </c>
      <c r="L8847" t="s">
        <v>22</v>
      </c>
      <c r="M8847">
        <v>198000</v>
      </c>
      <c r="O8847" t="s">
        <v>859</v>
      </c>
      <c r="P8847" t="s">
        <v>12113</v>
      </c>
    </row>
    <row r="8848" spans="1:16" x14ac:dyDescent="0.35">
      <c r="A8848" t="s">
        <v>11539</v>
      </c>
      <c r="B8848" t="s">
        <v>12114</v>
      </c>
      <c r="C8848" t="s">
        <v>410</v>
      </c>
      <c r="D8848" t="s">
        <v>36</v>
      </c>
      <c r="E8848" t="s">
        <v>20</v>
      </c>
      <c r="F8848" t="b">
        <v>0</v>
      </c>
      <c r="G8848" t="s">
        <v>52</v>
      </c>
      <c r="H8848" s="1">
        <v>45693.876909722218</v>
      </c>
      <c r="I8848" t="b">
        <v>0</v>
      </c>
      <c r="J8848" t="b">
        <v>1</v>
      </c>
      <c r="K8848" t="s">
        <v>31</v>
      </c>
      <c r="L8848" t="s">
        <v>22</v>
      </c>
      <c r="M8848">
        <v>160000</v>
      </c>
      <c r="O8848" t="s">
        <v>12115</v>
      </c>
      <c r="P8848" t="s">
        <v>12116</v>
      </c>
    </row>
    <row r="8849" spans="1:16" x14ac:dyDescent="0.35">
      <c r="A8849" t="s">
        <v>11539</v>
      </c>
      <c r="B8849" t="s">
        <v>12117</v>
      </c>
      <c r="C8849" t="s">
        <v>18</v>
      </c>
      <c r="D8849" t="s">
        <v>36</v>
      </c>
      <c r="E8849" t="s">
        <v>20</v>
      </c>
      <c r="F8849" t="b">
        <v>1</v>
      </c>
      <c r="G8849" t="s">
        <v>47</v>
      </c>
      <c r="H8849" s="1">
        <v>45694.293020833327</v>
      </c>
      <c r="I8849" t="b">
        <v>0</v>
      </c>
      <c r="J8849" t="b">
        <v>0</v>
      </c>
      <c r="K8849" t="s">
        <v>31</v>
      </c>
      <c r="L8849" t="s">
        <v>22</v>
      </c>
      <c r="M8849">
        <v>119000</v>
      </c>
      <c r="O8849" t="s">
        <v>12118</v>
      </c>
      <c r="P8849" t="s">
        <v>12119</v>
      </c>
    </row>
    <row r="8850" spans="1:16" x14ac:dyDescent="0.35">
      <c r="A8850" t="s">
        <v>11539</v>
      </c>
      <c r="B8850" t="s">
        <v>12120</v>
      </c>
      <c r="C8850" t="s">
        <v>51</v>
      </c>
      <c r="D8850" t="s">
        <v>36</v>
      </c>
      <c r="E8850" t="s">
        <v>20</v>
      </c>
      <c r="F8850" t="b">
        <v>0</v>
      </c>
      <c r="G8850" t="s">
        <v>43</v>
      </c>
      <c r="H8850" s="1">
        <v>45694.417407407411</v>
      </c>
      <c r="I8850" t="b">
        <v>0</v>
      </c>
      <c r="J8850" t="b">
        <v>1</v>
      </c>
      <c r="K8850" t="s">
        <v>31</v>
      </c>
      <c r="L8850" t="s">
        <v>22</v>
      </c>
      <c r="M8850">
        <v>169500</v>
      </c>
      <c r="O8850" t="s">
        <v>53</v>
      </c>
      <c r="P8850" t="s">
        <v>12121</v>
      </c>
    </row>
    <row r="8851" spans="1:16" x14ac:dyDescent="0.35">
      <c r="A8851" t="s">
        <v>11539</v>
      </c>
      <c r="B8851" t="s">
        <v>12122</v>
      </c>
      <c r="C8851" t="s">
        <v>2224</v>
      </c>
      <c r="D8851" t="s">
        <v>36</v>
      </c>
      <c r="E8851" t="s">
        <v>91</v>
      </c>
      <c r="F8851" t="b">
        <v>0</v>
      </c>
      <c r="G8851" t="s">
        <v>52</v>
      </c>
      <c r="H8851" s="1">
        <v>45694.791875000003</v>
      </c>
      <c r="I8851" t="b">
        <v>1</v>
      </c>
      <c r="J8851" t="b">
        <v>0</v>
      </c>
      <c r="K8851" t="s">
        <v>31</v>
      </c>
      <c r="L8851" t="s">
        <v>32</v>
      </c>
      <c r="N8851">
        <v>80</v>
      </c>
      <c r="O8851" t="s">
        <v>773</v>
      </c>
      <c r="P8851" t="s">
        <v>12123</v>
      </c>
    </row>
    <row r="8852" spans="1:16" x14ac:dyDescent="0.35">
      <c r="A8852" t="s">
        <v>11539</v>
      </c>
      <c r="B8852" t="s">
        <v>12124</v>
      </c>
      <c r="C8852" t="s">
        <v>18</v>
      </c>
      <c r="D8852" t="s">
        <v>110</v>
      </c>
      <c r="E8852" t="s">
        <v>20</v>
      </c>
      <c r="F8852" t="b">
        <v>1</v>
      </c>
      <c r="G8852" t="s">
        <v>52</v>
      </c>
      <c r="H8852" s="1">
        <v>45694.834444444437</v>
      </c>
      <c r="I8852" t="b">
        <v>0</v>
      </c>
      <c r="J8852" t="b">
        <v>1</v>
      </c>
      <c r="K8852" t="s">
        <v>31</v>
      </c>
      <c r="L8852" t="s">
        <v>22</v>
      </c>
      <c r="M8852">
        <v>137825</v>
      </c>
      <c r="O8852" t="s">
        <v>12125</v>
      </c>
      <c r="P8852" t="s">
        <v>12126</v>
      </c>
    </row>
    <row r="8853" spans="1:16" x14ac:dyDescent="0.35">
      <c r="A8853" t="s">
        <v>11539</v>
      </c>
      <c r="B8853" t="s">
        <v>12127</v>
      </c>
      <c r="C8853" t="s">
        <v>18</v>
      </c>
      <c r="D8853" t="s">
        <v>269</v>
      </c>
      <c r="E8853" t="s">
        <v>20</v>
      </c>
      <c r="F8853" t="b">
        <v>1</v>
      </c>
      <c r="G8853" t="s">
        <v>52</v>
      </c>
      <c r="H8853" s="1">
        <v>45694.876157407409</v>
      </c>
      <c r="I8853" t="b">
        <v>0</v>
      </c>
      <c r="J8853" t="b">
        <v>1</v>
      </c>
      <c r="K8853" t="s">
        <v>31</v>
      </c>
      <c r="L8853" t="s">
        <v>22</v>
      </c>
      <c r="M8853">
        <v>158620</v>
      </c>
      <c r="O8853" t="s">
        <v>426</v>
      </c>
      <c r="P8853" t="s">
        <v>12128</v>
      </c>
    </row>
    <row r="8854" spans="1:16" x14ac:dyDescent="0.35">
      <c r="A8854" t="s">
        <v>11539</v>
      </c>
      <c r="B8854" t="s">
        <v>12129</v>
      </c>
      <c r="C8854" t="s">
        <v>552</v>
      </c>
      <c r="D8854" t="s">
        <v>36</v>
      </c>
      <c r="E8854" t="s">
        <v>91</v>
      </c>
      <c r="F8854" t="b">
        <v>0</v>
      </c>
      <c r="G8854" t="s">
        <v>68</v>
      </c>
      <c r="H8854" s="1">
        <v>45694.917615740742</v>
      </c>
      <c r="I8854" t="b">
        <v>1</v>
      </c>
      <c r="J8854" t="b">
        <v>0</v>
      </c>
      <c r="K8854" t="s">
        <v>31</v>
      </c>
      <c r="L8854" t="s">
        <v>32</v>
      </c>
      <c r="N8854">
        <v>69</v>
      </c>
      <c r="O8854" t="s">
        <v>7500</v>
      </c>
      <c r="P8854" t="s">
        <v>12130</v>
      </c>
    </row>
    <row r="8855" spans="1:16" x14ac:dyDescent="0.35">
      <c r="A8855" t="s">
        <v>11539</v>
      </c>
      <c r="B8855" t="s">
        <v>11539</v>
      </c>
      <c r="C8855" t="s">
        <v>12131</v>
      </c>
      <c r="D8855" t="s">
        <v>110</v>
      </c>
      <c r="E8855" t="s">
        <v>20</v>
      </c>
      <c r="F8855" t="b">
        <v>0</v>
      </c>
      <c r="G8855" t="s">
        <v>52</v>
      </c>
      <c r="H8855" s="1">
        <v>45694.959537037037</v>
      </c>
      <c r="I8855" t="b">
        <v>0</v>
      </c>
      <c r="J8855" t="b">
        <v>1</v>
      </c>
      <c r="K8855" t="s">
        <v>31</v>
      </c>
      <c r="L8855" t="s">
        <v>22</v>
      </c>
      <c r="M8855">
        <v>101486.5</v>
      </c>
      <c r="O8855" t="s">
        <v>12132</v>
      </c>
      <c r="P8855" t="s">
        <v>12133</v>
      </c>
    </row>
    <row r="8856" spans="1:16" x14ac:dyDescent="0.35">
      <c r="A8856" t="s">
        <v>11539</v>
      </c>
      <c r="B8856" t="s">
        <v>11968</v>
      </c>
      <c r="C8856" t="s">
        <v>142</v>
      </c>
      <c r="D8856" t="s">
        <v>36</v>
      </c>
      <c r="E8856" t="s">
        <v>20</v>
      </c>
      <c r="F8856" t="b">
        <v>0</v>
      </c>
      <c r="G8856" t="s">
        <v>68</v>
      </c>
      <c r="H8856" s="1">
        <v>45695.126481481479</v>
      </c>
      <c r="I8856" t="b">
        <v>0</v>
      </c>
      <c r="J8856" t="b">
        <v>1</v>
      </c>
      <c r="K8856" t="s">
        <v>31</v>
      </c>
      <c r="L8856" t="s">
        <v>22</v>
      </c>
      <c r="M8856">
        <v>104500</v>
      </c>
      <c r="O8856" t="s">
        <v>12134</v>
      </c>
      <c r="P8856" t="s">
        <v>12135</v>
      </c>
    </row>
    <row r="8857" spans="1:16" x14ac:dyDescent="0.35">
      <c r="A8857" t="s">
        <v>11539</v>
      </c>
      <c r="B8857" t="s">
        <v>12136</v>
      </c>
      <c r="C8857" t="s">
        <v>1443</v>
      </c>
      <c r="D8857" t="s">
        <v>17445</v>
      </c>
      <c r="E8857" t="s">
        <v>20</v>
      </c>
      <c r="F8857" t="b">
        <v>0</v>
      </c>
      <c r="G8857" t="s">
        <v>47</v>
      </c>
      <c r="H8857" s="1">
        <v>45695.250960648147</v>
      </c>
      <c r="I8857" t="b">
        <v>0</v>
      </c>
      <c r="J8857" t="b">
        <v>0</v>
      </c>
      <c r="K8857" t="s">
        <v>31</v>
      </c>
      <c r="L8857" t="s">
        <v>22</v>
      </c>
      <c r="M8857">
        <v>187500</v>
      </c>
      <c r="O8857" t="s">
        <v>2531</v>
      </c>
      <c r="P8857" t="s">
        <v>12137</v>
      </c>
    </row>
    <row r="8858" spans="1:16" x14ac:dyDescent="0.35">
      <c r="A8858" t="s">
        <v>11539</v>
      </c>
      <c r="B8858" t="s">
        <v>12117</v>
      </c>
      <c r="C8858" t="s">
        <v>18</v>
      </c>
      <c r="D8858" t="s">
        <v>36</v>
      </c>
      <c r="E8858" t="s">
        <v>20</v>
      </c>
      <c r="F8858" t="b">
        <v>1</v>
      </c>
      <c r="G8858" t="s">
        <v>47</v>
      </c>
      <c r="H8858" s="1">
        <v>45695.250960648147</v>
      </c>
      <c r="I8858" t="b">
        <v>0</v>
      </c>
      <c r="J8858" t="b">
        <v>0</v>
      </c>
      <c r="K8858" t="s">
        <v>31</v>
      </c>
      <c r="L8858" t="s">
        <v>22</v>
      </c>
      <c r="M8858">
        <v>119000</v>
      </c>
      <c r="O8858" t="s">
        <v>12118</v>
      </c>
      <c r="P8858" t="s">
        <v>12119</v>
      </c>
    </row>
    <row r="8859" spans="1:16" x14ac:dyDescent="0.35">
      <c r="A8859" t="s">
        <v>11539</v>
      </c>
      <c r="B8859" t="s">
        <v>11968</v>
      </c>
      <c r="C8859" t="s">
        <v>142</v>
      </c>
      <c r="D8859" t="s">
        <v>17445</v>
      </c>
      <c r="E8859" t="s">
        <v>20</v>
      </c>
      <c r="F8859" t="b">
        <v>0</v>
      </c>
      <c r="G8859" t="s">
        <v>68</v>
      </c>
      <c r="H8859" s="1">
        <v>45695.251157407409</v>
      </c>
      <c r="I8859" t="b">
        <v>0</v>
      </c>
      <c r="J8859" t="b">
        <v>1</v>
      </c>
      <c r="K8859" t="s">
        <v>31</v>
      </c>
      <c r="L8859" t="s">
        <v>22</v>
      </c>
      <c r="M8859">
        <v>104500</v>
      </c>
      <c r="O8859" t="s">
        <v>12134</v>
      </c>
      <c r="P8859" t="s">
        <v>12135</v>
      </c>
    </row>
    <row r="8860" spans="1:16" x14ac:dyDescent="0.35">
      <c r="A8860" t="s">
        <v>11539</v>
      </c>
      <c r="B8860" t="s">
        <v>11539</v>
      </c>
      <c r="C8860" t="s">
        <v>12138</v>
      </c>
      <c r="D8860" t="s">
        <v>110</v>
      </c>
      <c r="E8860" t="s">
        <v>436</v>
      </c>
      <c r="F8860" t="b">
        <v>0</v>
      </c>
      <c r="G8860" t="s">
        <v>68</v>
      </c>
      <c r="H8860" s="1">
        <v>45695.251157407409</v>
      </c>
      <c r="I8860" t="b">
        <v>0</v>
      </c>
      <c r="J8860" t="b">
        <v>1</v>
      </c>
      <c r="K8860" t="s">
        <v>31</v>
      </c>
      <c r="L8860" t="s">
        <v>32</v>
      </c>
      <c r="N8860">
        <v>38.465000152587891</v>
      </c>
      <c r="O8860" t="s">
        <v>12139</v>
      </c>
    </row>
    <row r="8861" spans="1:16" x14ac:dyDescent="0.35">
      <c r="A8861" t="s">
        <v>11539</v>
      </c>
      <c r="B8861" t="s">
        <v>12140</v>
      </c>
      <c r="C8861" t="s">
        <v>18</v>
      </c>
      <c r="D8861" t="s">
        <v>36</v>
      </c>
      <c r="E8861" t="s">
        <v>91</v>
      </c>
      <c r="F8861" t="b">
        <v>1</v>
      </c>
      <c r="G8861" t="s">
        <v>171</v>
      </c>
      <c r="H8861" s="1">
        <v>45695.28266203704</v>
      </c>
      <c r="I8861" t="b">
        <v>1</v>
      </c>
      <c r="J8861" t="b">
        <v>1</v>
      </c>
      <c r="K8861" t="s">
        <v>31</v>
      </c>
      <c r="L8861" t="s">
        <v>32</v>
      </c>
      <c r="N8861">
        <v>32.5</v>
      </c>
      <c r="O8861" t="s">
        <v>812</v>
      </c>
      <c r="P8861" t="s">
        <v>343</v>
      </c>
    </row>
    <row r="8862" spans="1:16" x14ac:dyDescent="0.35">
      <c r="A8862" t="s">
        <v>11539</v>
      </c>
      <c r="B8862" t="s">
        <v>11713</v>
      </c>
      <c r="C8862" t="s">
        <v>3355</v>
      </c>
      <c r="D8862" t="s">
        <v>443</v>
      </c>
      <c r="E8862" t="s">
        <v>20</v>
      </c>
      <c r="F8862" t="b">
        <v>0</v>
      </c>
      <c r="G8862" t="s">
        <v>171</v>
      </c>
      <c r="H8862" s="1">
        <v>45695.282789351862</v>
      </c>
      <c r="I8862" t="b">
        <v>0</v>
      </c>
      <c r="J8862" t="b">
        <v>0</v>
      </c>
      <c r="K8862" t="s">
        <v>31</v>
      </c>
      <c r="L8862" t="s">
        <v>22</v>
      </c>
      <c r="M8862">
        <v>95000</v>
      </c>
      <c r="O8862" t="s">
        <v>12141</v>
      </c>
    </row>
    <row r="8863" spans="1:16" x14ac:dyDescent="0.35">
      <c r="A8863" t="s">
        <v>11539</v>
      </c>
      <c r="B8863" t="s">
        <v>11736</v>
      </c>
      <c r="C8863" t="s">
        <v>7304</v>
      </c>
      <c r="D8863" t="s">
        <v>36</v>
      </c>
      <c r="E8863" t="s">
        <v>20</v>
      </c>
      <c r="F8863" t="b">
        <v>0</v>
      </c>
      <c r="G8863" t="s">
        <v>68</v>
      </c>
      <c r="H8863" s="1">
        <v>45695.417384259257</v>
      </c>
      <c r="I8863" t="b">
        <v>0</v>
      </c>
      <c r="J8863" t="b">
        <v>1</v>
      </c>
      <c r="K8863" t="s">
        <v>31</v>
      </c>
      <c r="L8863" t="s">
        <v>22</v>
      </c>
      <c r="M8863">
        <v>99500</v>
      </c>
      <c r="O8863" t="s">
        <v>10015</v>
      </c>
      <c r="P8863" t="s">
        <v>10016</v>
      </c>
    </row>
    <row r="8864" spans="1:16" x14ac:dyDescent="0.35">
      <c r="A8864" t="s">
        <v>11539</v>
      </c>
      <c r="B8864" t="s">
        <v>12142</v>
      </c>
      <c r="C8864" t="s">
        <v>2179</v>
      </c>
      <c r="D8864" t="s">
        <v>29</v>
      </c>
      <c r="E8864" t="s">
        <v>20</v>
      </c>
      <c r="F8864" t="b">
        <v>0</v>
      </c>
      <c r="G8864" t="s">
        <v>47</v>
      </c>
      <c r="H8864" s="1">
        <v>45695.417650462958</v>
      </c>
      <c r="I8864" t="b">
        <v>0</v>
      </c>
      <c r="J8864" t="b">
        <v>1</v>
      </c>
      <c r="K8864" t="s">
        <v>31</v>
      </c>
      <c r="L8864" t="s">
        <v>22</v>
      </c>
      <c r="M8864">
        <v>198000</v>
      </c>
      <c r="O8864" t="s">
        <v>1225</v>
      </c>
      <c r="P8864" t="s">
        <v>12143</v>
      </c>
    </row>
    <row r="8865" spans="1:16" x14ac:dyDescent="0.35">
      <c r="A8865" t="s">
        <v>11539</v>
      </c>
      <c r="B8865" t="s">
        <v>12144</v>
      </c>
      <c r="C8865" t="s">
        <v>1092</v>
      </c>
      <c r="D8865" t="s">
        <v>36</v>
      </c>
      <c r="E8865" t="s">
        <v>20</v>
      </c>
      <c r="F8865" t="b">
        <v>0</v>
      </c>
      <c r="G8865" t="s">
        <v>68</v>
      </c>
      <c r="H8865" s="1">
        <v>45695.542314814818</v>
      </c>
      <c r="I8865" t="b">
        <v>0</v>
      </c>
      <c r="J8865" t="b">
        <v>1</v>
      </c>
      <c r="K8865" t="s">
        <v>31</v>
      </c>
      <c r="L8865" t="s">
        <v>22</v>
      </c>
      <c r="M8865">
        <v>113150</v>
      </c>
      <c r="O8865" t="s">
        <v>1721</v>
      </c>
      <c r="P8865" t="s">
        <v>232</v>
      </c>
    </row>
    <row r="8866" spans="1:16" x14ac:dyDescent="0.35">
      <c r="A8866" t="s">
        <v>11539</v>
      </c>
      <c r="B8866" t="s">
        <v>11732</v>
      </c>
      <c r="C8866" t="s">
        <v>146</v>
      </c>
      <c r="D8866" t="s">
        <v>36</v>
      </c>
      <c r="E8866" t="s">
        <v>91</v>
      </c>
      <c r="F8866" t="b">
        <v>0</v>
      </c>
      <c r="G8866" t="s">
        <v>47</v>
      </c>
      <c r="H8866" s="1">
        <v>45695.583645833343</v>
      </c>
      <c r="I8866" t="b">
        <v>0</v>
      </c>
      <c r="J8866" t="b">
        <v>1</v>
      </c>
      <c r="K8866" t="s">
        <v>31</v>
      </c>
      <c r="L8866" t="s">
        <v>32</v>
      </c>
      <c r="N8866">
        <v>47.5</v>
      </c>
      <c r="O8866" t="s">
        <v>773</v>
      </c>
      <c r="P8866" t="s">
        <v>12145</v>
      </c>
    </row>
    <row r="8867" spans="1:16" x14ac:dyDescent="0.35">
      <c r="A8867" t="s">
        <v>11539</v>
      </c>
      <c r="B8867" t="s">
        <v>12146</v>
      </c>
      <c r="C8867" t="s">
        <v>3169</v>
      </c>
      <c r="D8867" t="s">
        <v>36</v>
      </c>
      <c r="E8867" t="s">
        <v>91</v>
      </c>
      <c r="F8867" t="b">
        <v>0</v>
      </c>
      <c r="G8867" t="s">
        <v>47</v>
      </c>
      <c r="H8867" s="1">
        <v>45695.750405092593</v>
      </c>
      <c r="I8867" t="b">
        <v>1</v>
      </c>
      <c r="J8867" t="b">
        <v>0</v>
      </c>
      <c r="K8867" t="s">
        <v>31</v>
      </c>
      <c r="L8867" t="s">
        <v>32</v>
      </c>
      <c r="N8867">
        <v>40</v>
      </c>
      <c r="O8867" t="s">
        <v>61</v>
      </c>
      <c r="P8867" t="s">
        <v>140</v>
      </c>
    </row>
    <row r="8868" spans="1:16" x14ac:dyDescent="0.35">
      <c r="A8868" t="s">
        <v>11539</v>
      </c>
      <c r="B8868" t="s">
        <v>12147</v>
      </c>
      <c r="C8868" t="s">
        <v>182</v>
      </c>
      <c r="D8868" t="s">
        <v>36</v>
      </c>
      <c r="E8868" t="s">
        <v>91</v>
      </c>
      <c r="F8868" t="b">
        <v>0</v>
      </c>
      <c r="G8868" t="s">
        <v>47</v>
      </c>
      <c r="H8868" s="1">
        <v>45695.792002314818</v>
      </c>
      <c r="I8868" t="b">
        <v>0</v>
      </c>
      <c r="J8868" t="b">
        <v>0</v>
      </c>
      <c r="K8868" t="s">
        <v>31</v>
      </c>
      <c r="L8868" t="s">
        <v>32</v>
      </c>
      <c r="N8868">
        <v>60</v>
      </c>
      <c r="O8868" t="s">
        <v>12148</v>
      </c>
      <c r="P8868" t="s">
        <v>12149</v>
      </c>
    </row>
    <row r="8869" spans="1:16" x14ac:dyDescent="0.35">
      <c r="A8869" t="s">
        <v>11539</v>
      </c>
      <c r="B8869" t="s">
        <v>12150</v>
      </c>
      <c r="C8869" t="s">
        <v>8361</v>
      </c>
      <c r="D8869" t="s">
        <v>36</v>
      </c>
      <c r="E8869" t="s">
        <v>91</v>
      </c>
      <c r="F8869" t="b">
        <v>0</v>
      </c>
      <c r="G8869" t="s">
        <v>52</v>
      </c>
      <c r="H8869" s="1">
        <v>45695.83353009259</v>
      </c>
      <c r="I8869" t="b">
        <v>0</v>
      </c>
      <c r="J8869" t="b">
        <v>1</v>
      </c>
      <c r="K8869" t="s">
        <v>31</v>
      </c>
      <c r="L8869" t="s">
        <v>32</v>
      </c>
      <c r="N8869">
        <v>52.5</v>
      </c>
      <c r="O8869" t="s">
        <v>92</v>
      </c>
      <c r="P8869" t="s">
        <v>1111</v>
      </c>
    </row>
    <row r="8870" spans="1:16" x14ac:dyDescent="0.35">
      <c r="A8870" t="s">
        <v>11539</v>
      </c>
      <c r="B8870" t="s">
        <v>12151</v>
      </c>
      <c r="C8870" t="s">
        <v>272</v>
      </c>
      <c r="D8870" t="s">
        <v>36</v>
      </c>
      <c r="E8870" t="s">
        <v>20</v>
      </c>
      <c r="F8870" t="b">
        <v>0</v>
      </c>
      <c r="G8870" t="s">
        <v>52</v>
      </c>
      <c r="H8870" s="1">
        <v>45695.875196759262</v>
      </c>
      <c r="I8870" t="b">
        <v>0</v>
      </c>
      <c r="J8870" t="b">
        <v>0</v>
      </c>
      <c r="K8870" t="s">
        <v>31</v>
      </c>
      <c r="L8870" t="s">
        <v>22</v>
      </c>
      <c r="M8870">
        <v>157500</v>
      </c>
      <c r="O8870" t="s">
        <v>273</v>
      </c>
    </row>
    <row r="8871" spans="1:16" x14ac:dyDescent="0.35">
      <c r="A8871" t="s">
        <v>11539</v>
      </c>
      <c r="B8871" t="s">
        <v>12152</v>
      </c>
      <c r="C8871" t="s">
        <v>154</v>
      </c>
      <c r="D8871" t="s">
        <v>36</v>
      </c>
      <c r="E8871" t="s">
        <v>20</v>
      </c>
      <c r="F8871" t="b">
        <v>0</v>
      </c>
      <c r="G8871" t="s">
        <v>52</v>
      </c>
      <c r="H8871" s="1">
        <v>45695.959189814806</v>
      </c>
      <c r="I8871" t="b">
        <v>0</v>
      </c>
      <c r="J8871" t="b">
        <v>0</v>
      </c>
      <c r="K8871" t="s">
        <v>31</v>
      </c>
      <c r="L8871" t="s">
        <v>22</v>
      </c>
      <c r="M8871">
        <v>200000</v>
      </c>
      <c r="O8871" t="s">
        <v>12153</v>
      </c>
      <c r="P8871" t="s">
        <v>12154</v>
      </c>
    </row>
    <row r="8872" spans="1:16" x14ac:dyDescent="0.35">
      <c r="A8872" t="s">
        <v>11539</v>
      </c>
      <c r="B8872" t="s">
        <v>12155</v>
      </c>
      <c r="C8872" t="s">
        <v>18</v>
      </c>
      <c r="D8872" t="s">
        <v>36</v>
      </c>
      <c r="E8872" t="s">
        <v>91</v>
      </c>
      <c r="F8872" t="b">
        <v>1</v>
      </c>
      <c r="G8872" t="s">
        <v>47</v>
      </c>
      <c r="H8872" s="1">
        <v>45696.000034722223</v>
      </c>
      <c r="I8872" t="b">
        <v>0</v>
      </c>
      <c r="J8872" t="b">
        <v>1</v>
      </c>
      <c r="K8872" t="s">
        <v>31</v>
      </c>
      <c r="L8872" t="s">
        <v>32</v>
      </c>
      <c r="N8872">
        <v>31</v>
      </c>
      <c r="O8872" t="s">
        <v>12156</v>
      </c>
      <c r="P8872" t="s">
        <v>12157</v>
      </c>
    </row>
    <row r="8873" spans="1:16" x14ac:dyDescent="0.35">
      <c r="A8873" t="s">
        <v>11539</v>
      </c>
      <c r="B8873" t="s">
        <v>11614</v>
      </c>
      <c r="C8873" t="s">
        <v>868</v>
      </c>
      <c r="D8873" t="s">
        <v>110</v>
      </c>
      <c r="E8873" t="s">
        <v>20</v>
      </c>
      <c r="F8873" t="b">
        <v>0</v>
      </c>
      <c r="G8873" t="s">
        <v>47</v>
      </c>
      <c r="H8873" s="1">
        <v>45696.251944444448</v>
      </c>
      <c r="I8873" t="b">
        <v>0</v>
      </c>
      <c r="J8873" t="b">
        <v>1</v>
      </c>
      <c r="K8873" t="s">
        <v>31</v>
      </c>
      <c r="L8873" t="s">
        <v>22</v>
      </c>
      <c r="M8873">
        <v>127275.203125</v>
      </c>
      <c r="O8873" t="s">
        <v>12158</v>
      </c>
      <c r="P8873" t="s">
        <v>12159</v>
      </c>
    </row>
    <row r="8874" spans="1:16" x14ac:dyDescent="0.35">
      <c r="A8874" t="s">
        <v>11539</v>
      </c>
      <c r="B8874" t="s">
        <v>12160</v>
      </c>
      <c r="C8874" t="s">
        <v>18</v>
      </c>
      <c r="D8874" t="s">
        <v>962</v>
      </c>
      <c r="E8874" t="s">
        <v>20</v>
      </c>
      <c r="F8874" t="b">
        <v>1</v>
      </c>
      <c r="G8874" t="s">
        <v>11566</v>
      </c>
      <c r="H8874" s="1">
        <v>45696.299421296288</v>
      </c>
      <c r="I8874" t="b">
        <v>1</v>
      </c>
      <c r="J8874" t="b">
        <v>0</v>
      </c>
      <c r="K8874" t="s">
        <v>11566</v>
      </c>
      <c r="L8874" t="s">
        <v>22</v>
      </c>
      <c r="M8874">
        <v>47500</v>
      </c>
      <c r="O8874" t="s">
        <v>5502</v>
      </c>
    </row>
    <row r="8875" spans="1:16" x14ac:dyDescent="0.35">
      <c r="A8875" t="s">
        <v>11539</v>
      </c>
      <c r="B8875" t="s">
        <v>11618</v>
      </c>
      <c r="C8875" t="s">
        <v>2458</v>
      </c>
      <c r="D8875" t="s">
        <v>2245</v>
      </c>
      <c r="E8875" t="s">
        <v>20</v>
      </c>
      <c r="F8875" t="b">
        <v>0</v>
      </c>
      <c r="G8875" t="s">
        <v>68</v>
      </c>
      <c r="H8875" s="1">
        <v>45696.376006944447</v>
      </c>
      <c r="I8875" t="b">
        <v>0</v>
      </c>
      <c r="J8875" t="b">
        <v>1</v>
      </c>
      <c r="K8875" t="s">
        <v>31</v>
      </c>
      <c r="L8875" t="s">
        <v>22</v>
      </c>
      <c r="M8875">
        <v>99000</v>
      </c>
      <c r="O8875" t="s">
        <v>11619</v>
      </c>
      <c r="P8875" t="s">
        <v>11620</v>
      </c>
    </row>
    <row r="8876" spans="1:16" x14ac:dyDescent="0.35">
      <c r="A8876" t="s">
        <v>11539</v>
      </c>
      <c r="B8876" t="s">
        <v>11933</v>
      </c>
      <c r="C8876" t="s">
        <v>715</v>
      </c>
      <c r="D8876" t="s">
        <v>36</v>
      </c>
      <c r="E8876" t="s">
        <v>20</v>
      </c>
      <c r="F8876" t="b">
        <v>0</v>
      </c>
      <c r="G8876" t="s">
        <v>30</v>
      </c>
      <c r="H8876" s="1">
        <v>45696.500891203701</v>
      </c>
      <c r="I8876" t="b">
        <v>0</v>
      </c>
      <c r="J8876" t="b">
        <v>1</v>
      </c>
      <c r="K8876" t="s">
        <v>31</v>
      </c>
      <c r="L8876" t="s">
        <v>22</v>
      </c>
      <c r="M8876">
        <v>174000</v>
      </c>
      <c r="O8876" t="s">
        <v>209</v>
      </c>
      <c r="P8876" t="s">
        <v>3521</v>
      </c>
    </row>
    <row r="8877" spans="1:16" x14ac:dyDescent="0.35">
      <c r="A8877" t="s">
        <v>11539</v>
      </c>
      <c r="B8877" t="s">
        <v>12161</v>
      </c>
      <c r="C8877" t="s">
        <v>3692</v>
      </c>
      <c r="D8877" t="s">
        <v>115</v>
      </c>
      <c r="E8877" t="s">
        <v>20</v>
      </c>
      <c r="F8877" t="b">
        <v>0</v>
      </c>
      <c r="G8877" t="s">
        <v>52</v>
      </c>
      <c r="H8877" s="1">
        <v>45696.543252314812</v>
      </c>
      <c r="I8877" t="b">
        <v>0</v>
      </c>
      <c r="J8877" t="b">
        <v>1</v>
      </c>
      <c r="K8877" t="s">
        <v>31</v>
      </c>
      <c r="L8877" t="s">
        <v>22</v>
      </c>
      <c r="M8877">
        <v>145000</v>
      </c>
      <c r="O8877" t="s">
        <v>11735</v>
      </c>
      <c r="P8877" t="s">
        <v>12162</v>
      </c>
    </row>
    <row r="8878" spans="1:16" x14ac:dyDescent="0.35">
      <c r="A8878" t="s">
        <v>11539</v>
      </c>
      <c r="B8878" t="s">
        <v>11621</v>
      </c>
      <c r="C8878" t="s">
        <v>95</v>
      </c>
      <c r="D8878" t="s">
        <v>36</v>
      </c>
      <c r="E8878" t="s">
        <v>20</v>
      </c>
      <c r="F8878" t="b">
        <v>0</v>
      </c>
      <c r="G8878" t="s">
        <v>30</v>
      </c>
      <c r="H8878" s="1">
        <v>45696.625740740739</v>
      </c>
      <c r="I8878" t="b">
        <v>0</v>
      </c>
      <c r="J8878" t="b">
        <v>1</v>
      </c>
      <c r="K8878" t="s">
        <v>31</v>
      </c>
      <c r="L8878" t="s">
        <v>22</v>
      </c>
      <c r="M8878">
        <v>222545</v>
      </c>
      <c r="O8878" t="s">
        <v>96</v>
      </c>
      <c r="P8878" t="s">
        <v>11622</v>
      </c>
    </row>
    <row r="8879" spans="1:16" x14ac:dyDescent="0.35">
      <c r="A8879" t="s">
        <v>11539</v>
      </c>
      <c r="B8879" t="s">
        <v>12163</v>
      </c>
      <c r="C8879" t="s">
        <v>154</v>
      </c>
      <c r="D8879" t="s">
        <v>115</v>
      </c>
      <c r="E8879" t="s">
        <v>20</v>
      </c>
      <c r="F8879" t="b">
        <v>0</v>
      </c>
      <c r="G8879" t="s">
        <v>52</v>
      </c>
      <c r="H8879" s="1">
        <v>45696.626018518517</v>
      </c>
      <c r="I8879" t="b">
        <v>0</v>
      </c>
      <c r="J8879" t="b">
        <v>0</v>
      </c>
      <c r="K8879" t="s">
        <v>31</v>
      </c>
      <c r="L8879" t="s">
        <v>22</v>
      </c>
      <c r="M8879">
        <v>155000</v>
      </c>
      <c r="O8879" t="s">
        <v>4638</v>
      </c>
      <c r="P8879" t="s">
        <v>12164</v>
      </c>
    </row>
    <row r="8880" spans="1:16" x14ac:dyDescent="0.35">
      <c r="A8880" t="s">
        <v>11539</v>
      </c>
      <c r="B8880" t="s">
        <v>12165</v>
      </c>
      <c r="C8880" t="s">
        <v>354</v>
      </c>
      <c r="D8880" t="s">
        <v>36</v>
      </c>
      <c r="E8880" t="s">
        <v>20</v>
      </c>
      <c r="F8880" t="b">
        <v>0</v>
      </c>
      <c r="G8880" t="s">
        <v>43</v>
      </c>
      <c r="H8880" s="1">
        <v>45696.792164351849</v>
      </c>
      <c r="I8880" t="b">
        <v>0</v>
      </c>
      <c r="J8880" t="b">
        <v>1</v>
      </c>
      <c r="K8880" t="s">
        <v>31</v>
      </c>
      <c r="L8880" t="s">
        <v>22</v>
      </c>
      <c r="M8880">
        <v>184000</v>
      </c>
      <c r="O8880" t="s">
        <v>3122</v>
      </c>
      <c r="P8880" t="s">
        <v>2247</v>
      </c>
    </row>
    <row r="8881" spans="1:16" x14ac:dyDescent="0.35">
      <c r="A8881" t="s">
        <v>11539</v>
      </c>
      <c r="B8881" t="s">
        <v>12155</v>
      </c>
      <c r="C8881" t="s">
        <v>18</v>
      </c>
      <c r="D8881" t="s">
        <v>36</v>
      </c>
      <c r="E8881" t="s">
        <v>91</v>
      </c>
      <c r="F8881" t="b">
        <v>1</v>
      </c>
      <c r="G8881" t="s">
        <v>47</v>
      </c>
      <c r="H8881" s="1">
        <v>45697.000034722223</v>
      </c>
      <c r="I8881" t="b">
        <v>0</v>
      </c>
      <c r="J8881" t="b">
        <v>1</v>
      </c>
      <c r="K8881" t="s">
        <v>31</v>
      </c>
      <c r="L8881" t="s">
        <v>32</v>
      </c>
      <c r="N8881">
        <v>31</v>
      </c>
      <c r="O8881" t="s">
        <v>12156</v>
      </c>
      <c r="P8881" t="s">
        <v>12157</v>
      </c>
    </row>
    <row r="8882" spans="1:16" x14ac:dyDescent="0.35">
      <c r="A8882" t="s">
        <v>11539</v>
      </c>
      <c r="B8882" t="s">
        <v>11614</v>
      </c>
      <c r="C8882" t="s">
        <v>868</v>
      </c>
      <c r="D8882" t="s">
        <v>110</v>
      </c>
      <c r="E8882" t="s">
        <v>20</v>
      </c>
      <c r="F8882" t="b">
        <v>0</v>
      </c>
      <c r="G8882" t="s">
        <v>47</v>
      </c>
      <c r="H8882" s="1">
        <v>45697.251944444448</v>
      </c>
      <c r="I8882" t="b">
        <v>0</v>
      </c>
      <c r="J8882" t="b">
        <v>1</v>
      </c>
      <c r="K8882" t="s">
        <v>31</v>
      </c>
      <c r="L8882" t="s">
        <v>22</v>
      </c>
      <c r="M8882">
        <v>127275.203125</v>
      </c>
      <c r="O8882" t="s">
        <v>12158</v>
      </c>
      <c r="P8882" t="s">
        <v>12159</v>
      </c>
    </row>
    <row r="8883" spans="1:16" x14ac:dyDescent="0.35">
      <c r="A8883" t="s">
        <v>11539</v>
      </c>
      <c r="B8883" t="s">
        <v>12160</v>
      </c>
      <c r="C8883" t="s">
        <v>18</v>
      </c>
      <c r="D8883" t="s">
        <v>962</v>
      </c>
      <c r="E8883" t="s">
        <v>20</v>
      </c>
      <c r="F8883" t="b">
        <v>1</v>
      </c>
      <c r="G8883" t="s">
        <v>11566</v>
      </c>
      <c r="H8883" s="1">
        <v>45697.299421296288</v>
      </c>
      <c r="I8883" t="b">
        <v>1</v>
      </c>
      <c r="J8883" t="b">
        <v>0</v>
      </c>
      <c r="K8883" t="s">
        <v>11566</v>
      </c>
      <c r="L8883" t="s">
        <v>22</v>
      </c>
      <c r="M8883">
        <v>47500</v>
      </c>
      <c r="O8883" t="s">
        <v>5502</v>
      </c>
    </row>
    <row r="8884" spans="1:16" x14ac:dyDescent="0.35">
      <c r="A8884" t="s">
        <v>11539</v>
      </c>
      <c r="B8884" t="s">
        <v>11618</v>
      </c>
      <c r="C8884" t="s">
        <v>2458</v>
      </c>
      <c r="D8884" t="s">
        <v>2245</v>
      </c>
      <c r="E8884" t="s">
        <v>20</v>
      </c>
      <c r="F8884" t="b">
        <v>0</v>
      </c>
      <c r="G8884" t="s">
        <v>68</v>
      </c>
      <c r="H8884" s="1">
        <v>45697.376006944447</v>
      </c>
      <c r="I8884" t="b">
        <v>0</v>
      </c>
      <c r="J8884" t="b">
        <v>1</v>
      </c>
      <c r="K8884" t="s">
        <v>31</v>
      </c>
      <c r="L8884" t="s">
        <v>22</v>
      </c>
      <c r="M8884">
        <v>99000</v>
      </c>
      <c r="O8884" t="s">
        <v>11619</v>
      </c>
      <c r="P8884" t="s">
        <v>11620</v>
      </c>
    </row>
    <row r="8885" spans="1:16" x14ac:dyDescent="0.35">
      <c r="A8885" t="s">
        <v>11539</v>
      </c>
      <c r="B8885" t="s">
        <v>11933</v>
      </c>
      <c r="C8885" t="s">
        <v>715</v>
      </c>
      <c r="D8885" t="s">
        <v>36</v>
      </c>
      <c r="E8885" t="s">
        <v>20</v>
      </c>
      <c r="F8885" t="b">
        <v>0</v>
      </c>
      <c r="G8885" t="s">
        <v>30</v>
      </c>
      <c r="H8885" s="1">
        <v>45697.500891203701</v>
      </c>
      <c r="I8885" t="b">
        <v>0</v>
      </c>
      <c r="J8885" t="b">
        <v>1</v>
      </c>
      <c r="K8885" t="s">
        <v>31</v>
      </c>
      <c r="L8885" t="s">
        <v>22</v>
      </c>
      <c r="M8885">
        <v>174000</v>
      </c>
      <c r="O8885" t="s">
        <v>209</v>
      </c>
      <c r="P8885" t="s">
        <v>3521</v>
      </c>
    </row>
    <row r="8886" spans="1:16" x14ac:dyDescent="0.35">
      <c r="A8886" t="s">
        <v>11539</v>
      </c>
      <c r="B8886" t="s">
        <v>12161</v>
      </c>
      <c r="C8886" t="s">
        <v>3692</v>
      </c>
      <c r="D8886" t="s">
        <v>115</v>
      </c>
      <c r="E8886" t="s">
        <v>20</v>
      </c>
      <c r="F8886" t="b">
        <v>0</v>
      </c>
      <c r="G8886" t="s">
        <v>52</v>
      </c>
      <c r="H8886" s="1">
        <v>45697.543252314812</v>
      </c>
      <c r="I8886" t="b">
        <v>0</v>
      </c>
      <c r="J8886" t="b">
        <v>1</v>
      </c>
      <c r="K8886" t="s">
        <v>31</v>
      </c>
      <c r="L8886" t="s">
        <v>22</v>
      </c>
      <c r="M8886">
        <v>145000</v>
      </c>
      <c r="O8886" t="s">
        <v>11735</v>
      </c>
      <c r="P8886" t="s">
        <v>12162</v>
      </c>
    </row>
    <row r="8887" spans="1:16" x14ac:dyDescent="0.35">
      <c r="A8887" t="s">
        <v>11539</v>
      </c>
      <c r="B8887" t="s">
        <v>11621</v>
      </c>
      <c r="C8887" t="s">
        <v>95</v>
      </c>
      <c r="D8887" t="s">
        <v>36</v>
      </c>
      <c r="E8887" t="s">
        <v>20</v>
      </c>
      <c r="F8887" t="b">
        <v>0</v>
      </c>
      <c r="G8887" t="s">
        <v>30</v>
      </c>
      <c r="H8887" s="1">
        <v>45697.625740740739</v>
      </c>
      <c r="I8887" t="b">
        <v>0</v>
      </c>
      <c r="J8887" t="b">
        <v>1</v>
      </c>
      <c r="K8887" t="s">
        <v>31</v>
      </c>
      <c r="L8887" t="s">
        <v>22</v>
      </c>
      <c r="M8887">
        <v>222545</v>
      </c>
      <c r="O8887" t="s">
        <v>96</v>
      </c>
      <c r="P8887" t="s">
        <v>11622</v>
      </c>
    </row>
    <row r="8888" spans="1:16" x14ac:dyDescent="0.35">
      <c r="A8888" t="s">
        <v>11539</v>
      </c>
      <c r="B8888" t="s">
        <v>12163</v>
      </c>
      <c r="C8888" t="s">
        <v>154</v>
      </c>
      <c r="D8888" t="s">
        <v>115</v>
      </c>
      <c r="E8888" t="s">
        <v>20</v>
      </c>
      <c r="F8888" t="b">
        <v>0</v>
      </c>
      <c r="G8888" t="s">
        <v>52</v>
      </c>
      <c r="H8888" s="1">
        <v>45697.626018518517</v>
      </c>
      <c r="I8888" t="b">
        <v>0</v>
      </c>
      <c r="J8888" t="b">
        <v>0</v>
      </c>
      <c r="K8888" t="s">
        <v>31</v>
      </c>
      <c r="L8888" t="s">
        <v>22</v>
      </c>
      <c r="M8888">
        <v>155000</v>
      </c>
      <c r="O8888" t="s">
        <v>4638</v>
      </c>
      <c r="P8888" t="s">
        <v>12164</v>
      </c>
    </row>
    <row r="8889" spans="1:16" x14ac:dyDescent="0.35">
      <c r="A8889" t="s">
        <v>11539</v>
      </c>
      <c r="B8889" t="s">
        <v>12165</v>
      </c>
      <c r="C8889" t="s">
        <v>354</v>
      </c>
      <c r="D8889" t="s">
        <v>36</v>
      </c>
      <c r="E8889" t="s">
        <v>20</v>
      </c>
      <c r="F8889" t="b">
        <v>0</v>
      </c>
      <c r="G8889" t="s">
        <v>43</v>
      </c>
      <c r="H8889" s="1">
        <v>45697.792164351849</v>
      </c>
      <c r="I8889" t="b">
        <v>0</v>
      </c>
      <c r="J8889" t="b">
        <v>1</v>
      </c>
      <c r="K8889" t="s">
        <v>31</v>
      </c>
      <c r="L8889" t="s">
        <v>22</v>
      </c>
      <c r="M8889">
        <v>184000</v>
      </c>
      <c r="O8889" t="s">
        <v>3122</v>
      </c>
      <c r="P8889" t="s">
        <v>2247</v>
      </c>
    </row>
    <row r="8890" spans="1:16" x14ac:dyDescent="0.35">
      <c r="A8890" t="s">
        <v>11539</v>
      </c>
      <c r="B8890" t="s">
        <v>12155</v>
      </c>
      <c r="C8890" t="s">
        <v>18</v>
      </c>
      <c r="D8890" t="s">
        <v>36</v>
      </c>
      <c r="E8890" t="s">
        <v>91</v>
      </c>
      <c r="F8890" t="b">
        <v>1</v>
      </c>
      <c r="G8890" t="s">
        <v>47</v>
      </c>
      <c r="H8890" s="1">
        <v>45698.000034722223</v>
      </c>
      <c r="I8890" t="b">
        <v>0</v>
      </c>
      <c r="J8890" t="b">
        <v>1</v>
      </c>
      <c r="K8890" t="s">
        <v>31</v>
      </c>
      <c r="L8890" t="s">
        <v>32</v>
      </c>
      <c r="N8890">
        <v>31</v>
      </c>
      <c r="O8890" t="s">
        <v>12156</v>
      </c>
      <c r="P8890" t="s">
        <v>12157</v>
      </c>
    </row>
    <row r="8891" spans="1:16" x14ac:dyDescent="0.35">
      <c r="A8891" t="s">
        <v>11539</v>
      </c>
      <c r="B8891" t="s">
        <v>11614</v>
      </c>
      <c r="C8891" t="s">
        <v>868</v>
      </c>
      <c r="D8891" t="s">
        <v>110</v>
      </c>
      <c r="E8891" t="s">
        <v>20</v>
      </c>
      <c r="F8891" t="b">
        <v>0</v>
      </c>
      <c r="G8891" t="s">
        <v>47</v>
      </c>
      <c r="H8891" s="1">
        <v>45698.251944444448</v>
      </c>
      <c r="I8891" t="b">
        <v>0</v>
      </c>
      <c r="J8891" t="b">
        <v>1</v>
      </c>
      <c r="K8891" t="s">
        <v>31</v>
      </c>
      <c r="L8891" t="s">
        <v>22</v>
      </c>
      <c r="M8891">
        <v>127275.203125</v>
      </c>
      <c r="O8891" t="s">
        <v>12158</v>
      </c>
      <c r="P8891" t="s">
        <v>12159</v>
      </c>
    </row>
    <row r="8892" spans="1:16" x14ac:dyDescent="0.35">
      <c r="A8892" t="s">
        <v>11539</v>
      </c>
      <c r="B8892" t="s">
        <v>12160</v>
      </c>
      <c r="C8892" t="s">
        <v>18</v>
      </c>
      <c r="D8892" t="s">
        <v>962</v>
      </c>
      <c r="E8892" t="s">
        <v>20</v>
      </c>
      <c r="F8892" t="b">
        <v>1</v>
      </c>
      <c r="G8892" t="s">
        <v>11566</v>
      </c>
      <c r="H8892" s="1">
        <v>45698.299421296288</v>
      </c>
      <c r="I8892" t="b">
        <v>1</v>
      </c>
      <c r="J8892" t="b">
        <v>0</v>
      </c>
      <c r="K8892" t="s">
        <v>11566</v>
      </c>
      <c r="L8892" t="s">
        <v>22</v>
      </c>
      <c r="M8892">
        <v>47500</v>
      </c>
      <c r="O8892" t="s">
        <v>5502</v>
      </c>
    </row>
    <row r="8893" spans="1:16" x14ac:dyDescent="0.35">
      <c r="A8893" t="s">
        <v>11539</v>
      </c>
      <c r="B8893" t="s">
        <v>11618</v>
      </c>
      <c r="C8893" t="s">
        <v>2458</v>
      </c>
      <c r="D8893" t="s">
        <v>2245</v>
      </c>
      <c r="E8893" t="s">
        <v>20</v>
      </c>
      <c r="F8893" t="b">
        <v>0</v>
      </c>
      <c r="G8893" t="s">
        <v>68</v>
      </c>
      <c r="H8893" s="1">
        <v>45698.376006944447</v>
      </c>
      <c r="I8893" t="b">
        <v>0</v>
      </c>
      <c r="J8893" t="b">
        <v>1</v>
      </c>
      <c r="K8893" t="s">
        <v>31</v>
      </c>
      <c r="L8893" t="s">
        <v>22</v>
      </c>
      <c r="M8893">
        <v>99000</v>
      </c>
      <c r="O8893" t="s">
        <v>11619</v>
      </c>
      <c r="P8893" t="s">
        <v>11620</v>
      </c>
    </row>
    <row r="8894" spans="1:16" x14ac:dyDescent="0.35">
      <c r="A8894" t="s">
        <v>11539</v>
      </c>
      <c r="B8894" t="s">
        <v>11933</v>
      </c>
      <c r="C8894" t="s">
        <v>715</v>
      </c>
      <c r="D8894" t="s">
        <v>36</v>
      </c>
      <c r="E8894" t="s">
        <v>20</v>
      </c>
      <c r="F8894" t="b">
        <v>0</v>
      </c>
      <c r="G8894" t="s">
        <v>30</v>
      </c>
      <c r="H8894" s="1">
        <v>45698.500891203701</v>
      </c>
      <c r="I8894" t="b">
        <v>0</v>
      </c>
      <c r="J8894" t="b">
        <v>1</v>
      </c>
      <c r="K8894" t="s">
        <v>31</v>
      </c>
      <c r="L8894" t="s">
        <v>22</v>
      </c>
      <c r="M8894">
        <v>174000</v>
      </c>
      <c r="O8894" t="s">
        <v>209</v>
      </c>
      <c r="P8894" t="s">
        <v>3521</v>
      </c>
    </row>
    <row r="8895" spans="1:16" x14ac:dyDescent="0.35">
      <c r="A8895" t="s">
        <v>11539</v>
      </c>
      <c r="B8895" t="s">
        <v>12161</v>
      </c>
      <c r="C8895" t="s">
        <v>3692</v>
      </c>
      <c r="D8895" t="s">
        <v>115</v>
      </c>
      <c r="E8895" t="s">
        <v>20</v>
      </c>
      <c r="F8895" t="b">
        <v>0</v>
      </c>
      <c r="G8895" t="s">
        <v>52</v>
      </c>
      <c r="H8895" s="1">
        <v>45698.543252314812</v>
      </c>
      <c r="I8895" t="b">
        <v>0</v>
      </c>
      <c r="J8895" t="b">
        <v>1</v>
      </c>
      <c r="K8895" t="s">
        <v>31</v>
      </c>
      <c r="L8895" t="s">
        <v>22</v>
      </c>
      <c r="M8895">
        <v>145000</v>
      </c>
      <c r="O8895" t="s">
        <v>11735</v>
      </c>
      <c r="P8895" t="s">
        <v>12162</v>
      </c>
    </row>
    <row r="8896" spans="1:16" x14ac:dyDescent="0.35">
      <c r="A8896" t="s">
        <v>11539</v>
      </c>
      <c r="B8896" t="s">
        <v>11621</v>
      </c>
      <c r="C8896" t="s">
        <v>95</v>
      </c>
      <c r="D8896" t="s">
        <v>36</v>
      </c>
      <c r="E8896" t="s">
        <v>20</v>
      </c>
      <c r="F8896" t="b">
        <v>0</v>
      </c>
      <c r="G8896" t="s">
        <v>30</v>
      </c>
      <c r="H8896" s="1">
        <v>45698.625740740739</v>
      </c>
      <c r="I8896" t="b">
        <v>0</v>
      </c>
      <c r="J8896" t="b">
        <v>1</v>
      </c>
      <c r="K8896" t="s">
        <v>31</v>
      </c>
      <c r="L8896" t="s">
        <v>22</v>
      </c>
      <c r="M8896">
        <v>222545</v>
      </c>
      <c r="O8896" t="s">
        <v>96</v>
      </c>
      <c r="P8896" t="s">
        <v>11622</v>
      </c>
    </row>
    <row r="8897" spans="1:16" x14ac:dyDescent="0.35">
      <c r="A8897" t="s">
        <v>11539</v>
      </c>
      <c r="B8897" t="s">
        <v>12163</v>
      </c>
      <c r="C8897" t="s">
        <v>154</v>
      </c>
      <c r="D8897" t="s">
        <v>115</v>
      </c>
      <c r="E8897" t="s">
        <v>20</v>
      </c>
      <c r="F8897" t="b">
        <v>0</v>
      </c>
      <c r="G8897" t="s">
        <v>52</v>
      </c>
      <c r="H8897" s="1">
        <v>45698.626018518517</v>
      </c>
      <c r="I8897" t="b">
        <v>0</v>
      </c>
      <c r="J8897" t="b">
        <v>0</v>
      </c>
      <c r="K8897" t="s">
        <v>31</v>
      </c>
      <c r="L8897" t="s">
        <v>22</v>
      </c>
      <c r="M8897">
        <v>155000</v>
      </c>
      <c r="O8897" t="s">
        <v>4638</v>
      </c>
      <c r="P8897" t="s">
        <v>12164</v>
      </c>
    </row>
    <row r="8898" spans="1:16" x14ac:dyDescent="0.35">
      <c r="A8898" t="s">
        <v>11539</v>
      </c>
      <c r="B8898" t="s">
        <v>12165</v>
      </c>
      <c r="C8898" t="s">
        <v>354</v>
      </c>
      <c r="D8898" t="s">
        <v>36</v>
      </c>
      <c r="E8898" t="s">
        <v>20</v>
      </c>
      <c r="F8898" t="b">
        <v>0</v>
      </c>
      <c r="G8898" t="s">
        <v>43</v>
      </c>
      <c r="H8898" s="1">
        <v>45698.792164351849</v>
      </c>
      <c r="I8898" t="b">
        <v>0</v>
      </c>
      <c r="J8898" t="b">
        <v>1</v>
      </c>
      <c r="K8898" t="s">
        <v>31</v>
      </c>
      <c r="L8898" t="s">
        <v>22</v>
      </c>
      <c r="M8898">
        <v>184000</v>
      </c>
      <c r="O8898" t="s">
        <v>3122</v>
      </c>
      <c r="P8898" t="s">
        <v>2247</v>
      </c>
    </row>
    <row r="8899" spans="1:16" x14ac:dyDescent="0.35">
      <c r="A8899" t="s">
        <v>11539</v>
      </c>
      <c r="B8899" t="s">
        <v>11902</v>
      </c>
      <c r="C8899" t="s">
        <v>11903</v>
      </c>
      <c r="D8899" t="s">
        <v>110</v>
      </c>
      <c r="E8899" t="s">
        <v>20</v>
      </c>
      <c r="F8899" t="b">
        <v>0</v>
      </c>
      <c r="G8899" t="s">
        <v>52</v>
      </c>
      <c r="H8899" s="1">
        <v>45698.793854166674</v>
      </c>
      <c r="I8899" t="b">
        <v>0</v>
      </c>
      <c r="J8899" t="b">
        <v>1</v>
      </c>
      <c r="K8899" t="s">
        <v>31</v>
      </c>
      <c r="L8899" t="s">
        <v>22</v>
      </c>
      <c r="M8899">
        <v>120000</v>
      </c>
      <c r="O8899" t="s">
        <v>11904</v>
      </c>
      <c r="P8899" t="s">
        <v>11905</v>
      </c>
    </row>
    <row r="8900" spans="1:16" x14ac:dyDescent="0.35">
      <c r="A8900" t="s">
        <v>11539</v>
      </c>
      <c r="B8900" t="s">
        <v>12051</v>
      </c>
      <c r="C8900" t="s">
        <v>6146</v>
      </c>
      <c r="D8900" t="s">
        <v>36</v>
      </c>
      <c r="E8900" t="s">
        <v>91</v>
      </c>
      <c r="F8900" t="b">
        <v>0</v>
      </c>
      <c r="G8900" t="s">
        <v>52</v>
      </c>
      <c r="H8900" s="1">
        <v>45698.794027777767</v>
      </c>
      <c r="I8900" t="b">
        <v>0</v>
      </c>
      <c r="J8900" t="b">
        <v>1</v>
      </c>
      <c r="K8900" t="s">
        <v>31</v>
      </c>
      <c r="L8900" t="s">
        <v>32</v>
      </c>
      <c r="N8900">
        <v>45</v>
      </c>
      <c r="O8900" t="s">
        <v>12052</v>
      </c>
      <c r="P8900" t="s">
        <v>3876</v>
      </c>
    </row>
    <row r="8901" spans="1:16" x14ac:dyDescent="0.35">
      <c r="A8901" t="s">
        <v>11539</v>
      </c>
      <c r="B8901" t="s">
        <v>12155</v>
      </c>
      <c r="C8901" t="s">
        <v>18</v>
      </c>
      <c r="D8901" t="s">
        <v>36</v>
      </c>
      <c r="E8901" t="s">
        <v>91</v>
      </c>
      <c r="F8901" t="b">
        <v>1</v>
      </c>
      <c r="G8901" t="s">
        <v>47</v>
      </c>
      <c r="H8901" s="1">
        <v>45699.000034722223</v>
      </c>
      <c r="I8901" t="b">
        <v>0</v>
      </c>
      <c r="J8901" t="b">
        <v>1</v>
      </c>
      <c r="K8901" t="s">
        <v>31</v>
      </c>
      <c r="L8901" t="s">
        <v>32</v>
      </c>
      <c r="N8901">
        <v>31</v>
      </c>
      <c r="O8901" t="s">
        <v>12156</v>
      </c>
      <c r="P8901" t="s">
        <v>12157</v>
      </c>
    </row>
    <row r="8902" spans="1:16" x14ac:dyDescent="0.35">
      <c r="A8902" t="s">
        <v>11539</v>
      </c>
      <c r="B8902" t="s">
        <v>11614</v>
      </c>
      <c r="C8902" t="s">
        <v>868</v>
      </c>
      <c r="D8902" t="s">
        <v>110</v>
      </c>
      <c r="E8902" t="s">
        <v>20</v>
      </c>
      <c r="F8902" t="b">
        <v>0</v>
      </c>
      <c r="G8902" t="s">
        <v>47</v>
      </c>
      <c r="H8902" s="1">
        <v>45699.251944444448</v>
      </c>
      <c r="I8902" t="b">
        <v>0</v>
      </c>
      <c r="J8902" t="b">
        <v>1</v>
      </c>
      <c r="K8902" t="s">
        <v>31</v>
      </c>
      <c r="L8902" t="s">
        <v>22</v>
      </c>
      <c r="M8902">
        <v>127275.203125</v>
      </c>
      <c r="O8902" t="s">
        <v>12158</v>
      </c>
      <c r="P8902" t="s">
        <v>12159</v>
      </c>
    </row>
    <row r="8903" spans="1:16" x14ac:dyDescent="0.35">
      <c r="A8903" t="s">
        <v>11539</v>
      </c>
      <c r="B8903" t="s">
        <v>12160</v>
      </c>
      <c r="C8903" t="s">
        <v>18</v>
      </c>
      <c r="D8903" t="s">
        <v>962</v>
      </c>
      <c r="E8903" t="s">
        <v>20</v>
      </c>
      <c r="F8903" t="b">
        <v>1</v>
      </c>
      <c r="G8903" t="s">
        <v>11566</v>
      </c>
      <c r="H8903" s="1">
        <v>45699.299421296288</v>
      </c>
      <c r="I8903" t="b">
        <v>1</v>
      </c>
      <c r="J8903" t="b">
        <v>0</v>
      </c>
      <c r="K8903" t="s">
        <v>11566</v>
      </c>
      <c r="L8903" t="s">
        <v>22</v>
      </c>
      <c r="M8903">
        <v>47500</v>
      </c>
      <c r="O8903" t="s">
        <v>5502</v>
      </c>
    </row>
    <row r="8904" spans="1:16" x14ac:dyDescent="0.35">
      <c r="A8904" t="s">
        <v>11539</v>
      </c>
      <c r="B8904" t="s">
        <v>11618</v>
      </c>
      <c r="C8904" t="s">
        <v>2458</v>
      </c>
      <c r="D8904" t="s">
        <v>2245</v>
      </c>
      <c r="E8904" t="s">
        <v>20</v>
      </c>
      <c r="F8904" t="b">
        <v>0</v>
      </c>
      <c r="G8904" t="s">
        <v>68</v>
      </c>
      <c r="H8904" s="1">
        <v>45699.376006944447</v>
      </c>
      <c r="I8904" t="b">
        <v>0</v>
      </c>
      <c r="J8904" t="b">
        <v>1</v>
      </c>
      <c r="K8904" t="s">
        <v>31</v>
      </c>
      <c r="L8904" t="s">
        <v>22</v>
      </c>
      <c r="M8904">
        <v>99000</v>
      </c>
      <c r="O8904" t="s">
        <v>11619</v>
      </c>
      <c r="P8904" t="s">
        <v>11620</v>
      </c>
    </row>
    <row r="8905" spans="1:16" x14ac:dyDescent="0.35">
      <c r="A8905" t="s">
        <v>11539</v>
      </c>
      <c r="B8905" t="s">
        <v>11933</v>
      </c>
      <c r="C8905" t="s">
        <v>715</v>
      </c>
      <c r="D8905" t="s">
        <v>36</v>
      </c>
      <c r="E8905" t="s">
        <v>20</v>
      </c>
      <c r="F8905" t="b">
        <v>0</v>
      </c>
      <c r="G8905" t="s">
        <v>30</v>
      </c>
      <c r="H8905" s="1">
        <v>45699.500891203701</v>
      </c>
      <c r="I8905" t="b">
        <v>0</v>
      </c>
      <c r="J8905" t="b">
        <v>1</v>
      </c>
      <c r="K8905" t="s">
        <v>31</v>
      </c>
      <c r="L8905" t="s">
        <v>22</v>
      </c>
      <c r="M8905">
        <v>174000</v>
      </c>
      <c r="O8905" t="s">
        <v>209</v>
      </c>
      <c r="P8905" t="s">
        <v>3521</v>
      </c>
    </row>
    <row r="8906" spans="1:16" x14ac:dyDescent="0.35">
      <c r="A8906" t="s">
        <v>11539</v>
      </c>
      <c r="B8906" t="s">
        <v>12161</v>
      </c>
      <c r="C8906" t="s">
        <v>3692</v>
      </c>
      <c r="D8906" t="s">
        <v>115</v>
      </c>
      <c r="E8906" t="s">
        <v>20</v>
      </c>
      <c r="F8906" t="b">
        <v>0</v>
      </c>
      <c r="G8906" t="s">
        <v>52</v>
      </c>
      <c r="H8906" s="1">
        <v>45699.543252314812</v>
      </c>
      <c r="I8906" t="b">
        <v>0</v>
      </c>
      <c r="J8906" t="b">
        <v>1</v>
      </c>
      <c r="K8906" t="s">
        <v>31</v>
      </c>
      <c r="L8906" t="s">
        <v>22</v>
      </c>
      <c r="M8906">
        <v>145000</v>
      </c>
      <c r="O8906" t="s">
        <v>11735</v>
      </c>
      <c r="P8906" t="s">
        <v>12162</v>
      </c>
    </row>
    <row r="8907" spans="1:16" x14ac:dyDescent="0.35">
      <c r="A8907" t="s">
        <v>11539</v>
      </c>
      <c r="B8907" t="s">
        <v>11621</v>
      </c>
      <c r="C8907" t="s">
        <v>95</v>
      </c>
      <c r="D8907" t="s">
        <v>36</v>
      </c>
      <c r="E8907" t="s">
        <v>20</v>
      </c>
      <c r="F8907" t="b">
        <v>0</v>
      </c>
      <c r="G8907" t="s">
        <v>30</v>
      </c>
      <c r="H8907" s="1">
        <v>45699.625740740739</v>
      </c>
      <c r="I8907" t="b">
        <v>0</v>
      </c>
      <c r="J8907" t="b">
        <v>1</v>
      </c>
      <c r="K8907" t="s">
        <v>31</v>
      </c>
      <c r="L8907" t="s">
        <v>22</v>
      </c>
      <c r="M8907">
        <v>222545</v>
      </c>
      <c r="O8907" t="s">
        <v>96</v>
      </c>
      <c r="P8907" t="s">
        <v>11622</v>
      </c>
    </row>
    <row r="8908" spans="1:16" x14ac:dyDescent="0.35">
      <c r="A8908" t="s">
        <v>11539</v>
      </c>
      <c r="B8908" t="s">
        <v>12163</v>
      </c>
      <c r="C8908" t="s">
        <v>154</v>
      </c>
      <c r="D8908" t="s">
        <v>115</v>
      </c>
      <c r="E8908" t="s">
        <v>20</v>
      </c>
      <c r="F8908" t="b">
        <v>0</v>
      </c>
      <c r="G8908" t="s">
        <v>52</v>
      </c>
      <c r="H8908" s="1">
        <v>45699.626018518517</v>
      </c>
      <c r="I8908" t="b">
        <v>0</v>
      </c>
      <c r="J8908" t="b">
        <v>0</v>
      </c>
      <c r="K8908" t="s">
        <v>31</v>
      </c>
      <c r="L8908" t="s">
        <v>22</v>
      </c>
      <c r="M8908">
        <v>155000</v>
      </c>
      <c r="O8908" t="s">
        <v>4638</v>
      </c>
      <c r="P8908" t="s">
        <v>12164</v>
      </c>
    </row>
    <row r="8909" spans="1:16" x14ac:dyDescent="0.35">
      <c r="A8909" t="s">
        <v>11539</v>
      </c>
      <c r="B8909" t="s">
        <v>12165</v>
      </c>
      <c r="C8909" t="s">
        <v>354</v>
      </c>
      <c r="D8909" t="s">
        <v>36</v>
      </c>
      <c r="E8909" t="s">
        <v>20</v>
      </c>
      <c r="F8909" t="b">
        <v>0</v>
      </c>
      <c r="G8909" t="s">
        <v>43</v>
      </c>
      <c r="H8909" s="1">
        <v>45699.792164351849</v>
      </c>
      <c r="I8909" t="b">
        <v>0</v>
      </c>
      <c r="J8909" t="b">
        <v>1</v>
      </c>
      <c r="K8909" t="s">
        <v>31</v>
      </c>
      <c r="L8909" t="s">
        <v>22</v>
      </c>
      <c r="M8909">
        <v>184000</v>
      </c>
      <c r="O8909" t="s">
        <v>3122</v>
      </c>
      <c r="P8909" t="s">
        <v>2247</v>
      </c>
    </row>
    <row r="8910" spans="1:16" x14ac:dyDescent="0.35">
      <c r="A8910" t="s">
        <v>11539</v>
      </c>
      <c r="B8910" t="s">
        <v>11902</v>
      </c>
      <c r="C8910" t="s">
        <v>11903</v>
      </c>
      <c r="D8910" t="s">
        <v>110</v>
      </c>
      <c r="E8910" t="s">
        <v>20</v>
      </c>
      <c r="F8910" t="b">
        <v>0</v>
      </c>
      <c r="G8910" t="s">
        <v>52</v>
      </c>
      <c r="H8910" s="1">
        <v>45699.793854166674</v>
      </c>
      <c r="I8910" t="b">
        <v>0</v>
      </c>
      <c r="J8910" t="b">
        <v>1</v>
      </c>
      <c r="K8910" t="s">
        <v>31</v>
      </c>
      <c r="L8910" t="s">
        <v>22</v>
      </c>
      <c r="M8910">
        <v>120000</v>
      </c>
      <c r="O8910" t="s">
        <v>11904</v>
      </c>
      <c r="P8910" t="s">
        <v>11905</v>
      </c>
    </row>
    <row r="8911" spans="1:16" x14ac:dyDescent="0.35">
      <c r="A8911" t="s">
        <v>11539</v>
      </c>
      <c r="B8911" t="s">
        <v>12051</v>
      </c>
      <c r="C8911" t="s">
        <v>6146</v>
      </c>
      <c r="D8911" t="s">
        <v>36</v>
      </c>
      <c r="E8911" t="s">
        <v>91</v>
      </c>
      <c r="F8911" t="b">
        <v>0</v>
      </c>
      <c r="G8911" t="s">
        <v>52</v>
      </c>
      <c r="H8911" s="1">
        <v>45699.794027777767</v>
      </c>
      <c r="I8911" t="b">
        <v>0</v>
      </c>
      <c r="J8911" t="b">
        <v>1</v>
      </c>
      <c r="K8911" t="s">
        <v>31</v>
      </c>
      <c r="L8911" t="s">
        <v>32</v>
      </c>
      <c r="N8911">
        <v>45</v>
      </c>
      <c r="O8911" t="s">
        <v>12052</v>
      </c>
      <c r="P8911" t="s">
        <v>3876</v>
      </c>
    </row>
    <row r="8912" spans="1:16" x14ac:dyDescent="0.35">
      <c r="A8912" t="s">
        <v>11539</v>
      </c>
      <c r="B8912" t="s">
        <v>12155</v>
      </c>
      <c r="C8912" t="s">
        <v>18</v>
      </c>
      <c r="D8912" t="s">
        <v>36</v>
      </c>
      <c r="E8912" t="s">
        <v>91</v>
      </c>
      <c r="F8912" t="b">
        <v>1</v>
      </c>
      <c r="G8912" t="s">
        <v>47</v>
      </c>
      <c r="H8912" s="1">
        <v>45700.000034722223</v>
      </c>
      <c r="I8912" t="b">
        <v>0</v>
      </c>
      <c r="J8912" t="b">
        <v>1</v>
      </c>
      <c r="K8912" t="s">
        <v>31</v>
      </c>
      <c r="L8912" t="s">
        <v>32</v>
      </c>
      <c r="N8912">
        <v>31</v>
      </c>
      <c r="O8912" t="s">
        <v>12156</v>
      </c>
      <c r="P8912" t="s">
        <v>12157</v>
      </c>
    </row>
    <row r="8913" spans="1:16" x14ac:dyDescent="0.35">
      <c r="A8913" t="s">
        <v>11539</v>
      </c>
      <c r="B8913" t="s">
        <v>12166</v>
      </c>
      <c r="C8913" t="s">
        <v>154</v>
      </c>
      <c r="D8913" t="s">
        <v>36</v>
      </c>
      <c r="E8913" t="s">
        <v>20</v>
      </c>
      <c r="F8913" t="b">
        <v>0</v>
      </c>
      <c r="G8913" t="s">
        <v>52</v>
      </c>
      <c r="H8913" s="1">
        <v>45700.00136574074</v>
      </c>
      <c r="I8913" t="b">
        <v>0</v>
      </c>
      <c r="J8913" t="b">
        <v>1</v>
      </c>
      <c r="K8913" t="s">
        <v>31</v>
      </c>
      <c r="L8913" t="s">
        <v>22</v>
      </c>
      <c r="M8913">
        <v>125320</v>
      </c>
      <c r="O8913" t="s">
        <v>987</v>
      </c>
      <c r="P8913" t="s">
        <v>917</v>
      </c>
    </row>
    <row r="8914" spans="1:16" x14ac:dyDescent="0.35">
      <c r="A8914" t="s">
        <v>11539</v>
      </c>
      <c r="B8914" t="s">
        <v>11854</v>
      </c>
      <c r="C8914" t="s">
        <v>3478</v>
      </c>
      <c r="D8914" t="s">
        <v>3470</v>
      </c>
      <c r="E8914" t="s">
        <v>20</v>
      </c>
      <c r="F8914" t="b">
        <v>0</v>
      </c>
      <c r="G8914" t="s">
        <v>68</v>
      </c>
      <c r="H8914" s="1">
        <v>45700.002418981479</v>
      </c>
      <c r="I8914" t="b">
        <v>0</v>
      </c>
      <c r="J8914" t="b">
        <v>1</v>
      </c>
      <c r="K8914" t="s">
        <v>31</v>
      </c>
      <c r="L8914" t="s">
        <v>22</v>
      </c>
      <c r="M8914">
        <v>198500</v>
      </c>
      <c r="O8914" t="s">
        <v>3479</v>
      </c>
      <c r="P8914" t="s">
        <v>12167</v>
      </c>
    </row>
    <row r="8915" spans="1:16" x14ac:dyDescent="0.35">
      <c r="A8915" t="s">
        <v>11539</v>
      </c>
      <c r="B8915" t="s">
        <v>11614</v>
      </c>
      <c r="C8915" t="s">
        <v>1930</v>
      </c>
      <c r="D8915" t="s">
        <v>36</v>
      </c>
      <c r="E8915" t="s">
        <v>20</v>
      </c>
      <c r="F8915" t="b">
        <v>0</v>
      </c>
      <c r="G8915" t="s">
        <v>30</v>
      </c>
      <c r="H8915" s="1">
        <v>45700.251643518517</v>
      </c>
      <c r="I8915" t="b">
        <v>0</v>
      </c>
      <c r="J8915" t="b">
        <v>0</v>
      </c>
      <c r="K8915" t="s">
        <v>31</v>
      </c>
      <c r="L8915" t="s">
        <v>22</v>
      </c>
      <c r="M8915">
        <v>81100</v>
      </c>
      <c r="O8915" t="s">
        <v>4082</v>
      </c>
    </row>
    <row r="8916" spans="1:16" x14ac:dyDescent="0.35">
      <c r="A8916" t="s">
        <v>11539</v>
      </c>
      <c r="B8916" t="s">
        <v>11614</v>
      </c>
      <c r="C8916" t="s">
        <v>868</v>
      </c>
      <c r="D8916" t="s">
        <v>110</v>
      </c>
      <c r="E8916" t="s">
        <v>20</v>
      </c>
      <c r="F8916" t="b">
        <v>0</v>
      </c>
      <c r="G8916" t="s">
        <v>47</v>
      </c>
      <c r="H8916" s="1">
        <v>45700.251944444448</v>
      </c>
      <c r="I8916" t="b">
        <v>0</v>
      </c>
      <c r="J8916" t="b">
        <v>1</v>
      </c>
      <c r="K8916" t="s">
        <v>31</v>
      </c>
      <c r="L8916" t="s">
        <v>22</v>
      </c>
      <c r="M8916">
        <v>127275.203125</v>
      </c>
      <c r="O8916" t="s">
        <v>12158</v>
      </c>
      <c r="P8916" t="s">
        <v>12159</v>
      </c>
    </row>
    <row r="8917" spans="1:16" x14ac:dyDescent="0.35">
      <c r="A8917" t="s">
        <v>11539</v>
      </c>
      <c r="B8917" t="s">
        <v>12160</v>
      </c>
      <c r="C8917" t="s">
        <v>18</v>
      </c>
      <c r="D8917" t="s">
        <v>962</v>
      </c>
      <c r="E8917" t="s">
        <v>20</v>
      </c>
      <c r="F8917" t="b">
        <v>1</v>
      </c>
      <c r="G8917" t="s">
        <v>11566</v>
      </c>
      <c r="H8917" s="1">
        <v>45700.299421296288</v>
      </c>
      <c r="I8917" t="b">
        <v>1</v>
      </c>
      <c r="J8917" t="b">
        <v>0</v>
      </c>
      <c r="K8917" t="s">
        <v>11566</v>
      </c>
      <c r="L8917" t="s">
        <v>22</v>
      </c>
      <c r="M8917">
        <v>47500</v>
      </c>
      <c r="O8917" t="s">
        <v>5502</v>
      </c>
    </row>
    <row r="8918" spans="1:16" x14ac:dyDescent="0.35">
      <c r="A8918" t="s">
        <v>11539</v>
      </c>
      <c r="B8918" t="s">
        <v>11618</v>
      </c>
      <c r="C8918" t="s">
        <v>2458</v>
      </c>
      <c r="D8918" t="s">
        <v>2245</v>
      </c>
      <c r="E8918" t="s">
        <v>20</v>
      </c>
      <c r="F8918" t="b">
        <v>0</v>
      </c>
      <c r="G8918" t="s">
        <v>68</v>
      </c>
      <c r="H8918" s="1">
        <v>45700.376006944447</v>
      </c>
      <c r="I8918" t="b">
        <v>0</v>
      </c>
      <c r="J8918" t="b">
        <v>1</v>
      </c>
      <c r="K8918" t="s">
        <v>31</v>
      </c>
      <c r="L8918" t="s">
        <v>22</v>
      </c>
      <c r="M8918">
        <v>99000</v>
      </c>
      <c r="O8918" t="s">
        <v>11619</v>
      </c>
      <c r="P8918" t="s">
        <v>11620</v>
      </c>
    </row>
    <row r="8919" spans="1:16" x14ac:dyDescent="0.35">
      <c r="A8919" t="s">
        <v>11539</v>
      </c>
      <c r="B8919" t="s">
        <v>11933</v>
      </c>
      <c r="C8919" t="s">
        <v>715</v>
      </c>
      <c r="D8919" t="s">
        <v>36</v>
      </c>
      <c r="E8919" t="s">
        <v>20</v>
      </c>
      <c r="F8919" t="b">
        <v>0</v>
      </c>
      <c r="G8919" t="s">
        <v>30</v>
      </c>
      <c r="H8919" s="1">
        <v>45700.500891203701</v>
      </c>
      <c r="I8919" t="b">
        <v>0</v>
      </c>
      <c r="J8919" t="b">
        <v>1</v>
      </c>
      <c r="K8919" t="s">
        <v>31</v>
      </c>
      <c r="L8919" t="s">
        <v>22</v>
      </c>
      <c r="M8919">
        <v>174000</v>
      </c>
      <c r="O8919" t="s">
        <v>209</v>
      </c>
      <c r="P8919" t="s">
        <v>3521</v>
      </c>
    </row>
    <row r="8920" spans="1:16" x14ac:dyDescent="0.35">
      <c r="A8920" t="s">
        <v>11539</v>
      </c>
      <c r="B8920" t="s">
        <v>12168</v>
      </c>
      <c r="C8920" t="s">
        <v>695</v>
      </c>
      <c r="D8920" t="s">
        <v>36</v>
      </c>
      <c r="E8920" t="s">
        <v>20</v>
      </c>
      <c r="F8920" t="b">
        <v>0</v>
      </c>
      <c r="G8920" t="s">
        <v>52</v>
      </c>
      <c r="H8920" s="1">
        <v>45700.501770833333</v>
      </c>
      <c r="I8920" t="b">
        <v>0</v>
      </c>
      <c r="J8920" t="b">
        <v>1</v>
      </c>
      <c r="K8920" t="s">
        <v>31</v>
      </c>
      <c r="L8920" t="s">
        <v>22</v>
      </c>
      <c r="M8920">
        <v>113750</v>
      </c>
      <c r="O8920" t="s">
        <v>209</v>
      </c>
      <c r="P8920" t="s">
        <v>12169</v>
      </c>
    </row>
    <row r="8921" spans="1:16" x14ac:dyDescent="0.35">
      <c r="A8921" t="s">
        <v>11539</v>
      </c>
      <c r="B8921" t="s">
        <v>12170</v>
      </c>
      <c r="C8921" t="s">
        <v>6425</v>
      </c>
      <c r="D8921" t="s">
        <v>36</v>
      </c>
      <c r="E8921" t="s">
        <v>20</v>
      </c>
      <c r="F8921" t="b">
        <v>0</v>
      </c>
      <c r="G8921" t="s">
        <v>68</v>
      </c>
      <c r="H8921" s="1">
        <v>45700.502858796302</v>
      </c>
      <c r="I8921" t="b">
        <v>0</v>
      </c>
      <c r="J8921" t="b">
        <v>0</v>
      </c>
      <c r="K8921" t="s">
        <v>31</v>
      </c>
      <c r="L8921" t="s">
        <v>22</v>
      </c>
      <c r="M8921">
        <v>174500</v>
      </c>
      <c r="O8921" t="s">
        <v>209</v>
      </c>
      <c r="P8921" t="s">
        <v>1861</v>
      </c>
    </row>
    <row r="8922" spans="1:16" x14ac:dyDescent="0.35">
      <c r="A8922" t="s">
        <v>11539</v>
      </c>
      <c r="B8922" t="s">
        <v>12161</v>
      </c>
      <c r="C8922" t="s">
        <v>3692</v>
      </c>
      <c r="D8922" t="s">
        <v>115</v>
      </c>
      <c r="E8922" t="s">
        <v>20</v>
      </c>
      <c r="F8922" t="b">
        <v>0</v>
      </c>
      <c r="G8922" t="s">
        <v>52</v>
      </c>
      <c r="H8922" s="1">
        <v>45700.543252314812</v>
      </c>
      <c r="I8922" t="b">
        <v>0</v>
      </c>
      <c r="J8922" t="b">
        <v>1</v>
      </c>
      <c r="K8922" t="s">
        <v>31</v>
      </c>
      <c r="L8922" t="s">
        <v>22</v>
      </c>
      <c r="M8922">
        <v>145000</v>
      </c>
      <c r="O8922" t="s">
        <v>11735</v>
      </c>
      <c r="P8922" t="s">
        <v>12162</v>
      </c>
    </row>
    <row r="8923" spans="1:16" x14ac:dyDescent="0.35">
      <c r="A8923" t="s">
        <v>11539</v>
      </c>
      <c r="B8923" t="s">
        <v>11621</v>
      </c>
      <c r="C8923" t="s">
        <v>95</v>
      </c>
      <c r="D8923" t="s">
        <v>36</v>
      </c>
      <c r="E8923" t="s">
        <v>20</v>
      </c>
      <c r="F8923" t="b">
        <v>0</v>
      </c>
      <c r="G8923" t="s">
        <v>30</v>
      </c>
      <c r="H8923" s="1">
        <v>45700.625740740739</v>
      </c>
      <c r="I8923" t="b">
        <v>0</v>
      </c>
      <c r="J8923" t="b">
        <v>1</v>
      </c>
      <c r="K8923" t="s">
        <v>31</v>
      </c>
      <c r="L8923" t="s">
        <v>22</v>
      </c>
      <c r="M8923">
        <v>222545</v>
      </c>
      <c r="O8923" t="s">
        <v>96</v>
      </c>
      <c r="P8923" t="s">
        <v>11622</v>
      </c>
    </row>
    <row r="8924" spans="1:16" x14ac:dyDescent="0.35">
      <c r="A8924" t="s">
        <v>11539</v>
      </c>
      <c r="B8924" t="s">
        <v>12163</v>
      </c>
      <c r="C8924" t="s">
        <v>154</v>
      </c>
      <c r="D8924" t="s">
        <v>115</v>
      </c>
      <c r="E8924" t="s">
        <v>20</v>
      </c>
      <c r="F8924" t="b">
        <v>0</v>
      </c>
      <c r="G8924" t="s">
        <v>52</v>
      </c>
      <c r="H8924" s="1">
        <v>45700.626018518517</v>
      </c>
      <c r="I8924" t="b">
        <v>0</v>
      </c>
      <c r="J8924" t="b">
        <v>0</v>
      </c>
      <c r="K8924" t="s">
        <v>31</v>
      </c>
      <c r="L8924" t="s">
        <v>22</v>
      </c>
      <c r="M8924">
        <v>155000</v>
      </c>
      <c r="O8924" t="s">
        <v>4638</v>
      </c>
      <c r="P8924" t="s">
        <v>12164</v>
      </c>
    </row>
    <row r="8925" spans="1:16" x14ac:dyDescent="0.35">
      <c r="A8925" t="s">
        <v>11539</v>
      </c>
      <c r="B8925" t="s">
        <v>12165</v>
      </c>
      <c r="C8925" t="s">
        <v>354</v>
      </c>
      <c r="D8925" t="s">
        <v>36</v>
      </c>
      <c r="E8925" t="s">
        <v>20</v>
      </c>
      <c r="F8925" t="b">
        <v>0</v>
      </c>
      <c r="G8925" t="s">
        <v>43</v>
      </c>
      <c r="H8925" s="1">
        <v>45700.792164351849</v>
      </c>
      <c r="I8925" t="b">
        <v>0</v>
      </c>
      <c r="J8925" t="b">
        <v>1</v>
      </c>
      <c r="K8925" t="s">
        <v>31</v>
      </c>
      <c r="L8925" t="s">
        <v>22</v>
      </c>
      <c r="M8925">
        <v>184000</v>
      </c>
      <c r="O8925" t="s">
        <v>3122</v>
      </c>
      <c r="P8925" t="s">
        <v>2247</v>
      </c>
    </row>
    <row r="8926" spans="1:16" x14ac:dyDescent="0.35">
      <c r="A8926" t="s">
        <v>11539</v>
      </c>
      <c r="B8926" t="s">
        <v>11902</v>
      </c>
      <c r="C8926" t="s">
        <v>11903</v>
      </c>
      <c r="D8926" t="s">
        <v>110</v>
      </c>
      <c r="E8926" t="s">
        <v>20</v>
      </c>
      <c r="F8926" t="b">
        <v>0</v>
      </c>
      <c r="G8926" t="s">
        <v>52</v>
      </c>
      <c r="H8926" s="1">
        <v>45700.793854166674</v>
      </c>
      <c r="I8926" t="b">
        <v>0</v>
      </c>
      <c r="J8926" t="b">
        <v>1</v>
      </c>
      <c r="K8926" t="s">
        <v>31</v>
      </c>
      <c r="L8926" t="s">
        <v>22</v>
      </c>
      <c r="M8926">
        <v>120000</v>
      </c>
      <c r="O8926" t="s">
        <v>11904</v>
      </c>
      <c r="P8926" t="s">
        <v>11905</v>
      </c>
    </row>
    <row r="8927" spans="1:16" x14ac:dyDescent="0.35">
      <c r="A8927" t="s">
        <v>11539</v>
      </c>
      <c r="B8927" t="s">
        <v>12051</v>
      </c>
      <c r="C8927" t="s">
        <v>6146</v>
      </c>
      <c r="D8927" t="s">
        <v>36</v>
      </c>
      <c r="E8927" t="s">
        <v>91</v>
      </c>
      <c r="F8927" t="b">
        <v>0</v>
      </c>
      <c r="G8927" t="s">
        <v>52</v>
      </c>
      <c r="H8927" s="1">
        <v>45700.794027777767</v>
      </c>
      <c r="I8927" t="b">
        <v>0</v>
      </c>
      <c r="J8927" t="b">
        <v>1</v>
      </c>
      <c r="K8927" t="s">
        <v>31</v>
      </c>
      <c r="L8927" t="s">
        <v>32</v>
      </c>
      <c r="N8927">
        <v>45</v>
      </c>
      <c r="O8927" t="s">
        <v>12052</v>
      </c>
      <c r="P8927" t="s">
        <v>3876</v>
      </c>
    </row>
    <row r="8928" spans="1:16" x14ac:dyDescent="0.35">
      <c r="A8928" t="s">
        <v>11539</v>
      </c>
      <c r="B8928" t="s">
        <v>12171</v>
      </c>
      <c r="C8928" t="s">
        <v>142</v>
      </c>
      <c r="D8928" t="s">
        <v>36</v>
      </c>
      <c r="E8928" t="s">
        <v>20</v>
      </c>
      <c r="F8928" t="b">
        <v>0</v>
      </c>
      <c r="G8928" t="s">
        <v>68</v>
      </c>
      <c r="H8928" s="1">
        <v>45700.959097222221</v>
      </c>
      <c r="I8928" t="b">
        <v>0</v>
      </c>
      <c r="J8928" t="b">
        <v>1</v>
      </c>
      <c r="K8928" t="s">
        <v>31</v>
      </c>
      <c r="L8928" t="s">
        <v>22</v>
      </c>
      <c r="M8928">
        <v>169500</v>
      </c>
      <c r="O8928" t="s">
        <v>1048</v>
      </c>
      <c r="P8928" t="s">
        <v>12172</v>
      </c>
    </row>
    <row r="8929" spans="1:16" x14ac:dyDescent="0.35">
      <c r="A8929" t="s">
        <v>11539</v>
      </c>
      <c r="B8929" t="s">
        <v>12155</v>
      </c>
      <c r="C8929" t="s">
        <v>18</v>
      </c>
      <c r="D8929" t="s">
        <v>36</v>
      </c>
      <c r="E8929" t="s">
        <v>91</v>
      </c>
      <c r="F8929" t="b">
        <v>1</v>
      </c>
      <c r="G8929" t="s">
        <v>47</v>
      </c>
      <c r="H8929" s="1">
        <v>45701.000034722223</v>
      </c>
      <c r="I8929" t="b">
        <v>0</v>
      </c>
      <c r="J8929" t="b">
        <v>1</v>
      </c>
      <c r="K8929" t="s">
        <v>31</v>
      </c>
      <c r="L8929" t="s">
        <v>32</v>
      </c>
      <c r="N8929">
        <v>31</v>
      </c>
      <c r="O8929" t="s">
        <v>12156</v>
      </c>
      <c r="P8929" t="s">
        <v>12157</v>
      </c>
    </row>
    <row r="8930" spans="1:16" x14ac:dyDescent="0.35">
      <c r="A8930" t="s">
        <v>11539</v>
      </c>
      <c r="B8930" t="s">
        <v>12166</v>
      </c>
      <c r="C8930" t="s">
        <v>154</v>
      </c>
      <c r="D8930" t="s">
        <v>36</v>
      </c>
      <c r="E8930" t="s">
        <v>20</v>
      </c>
      <c r="F8930" t="b">
        <v>0</v>
      </c>
      <c r="G8930" t="s">
        <v>52</v>
      </c>
      <c r="H8930" s="1">
        <v>45701.00136574074</v>
      </c>
      <c r="I8930" t="b">
        <v>0</v>
      </c>
      <c r="J8930" t="b">
        <v>1</v>
      </c>
      <c r="K8930" t="s">
        <v>31</v>
      </c>
      <c r="L8930" t="s">
        <v>22</v>
      </c>
      <c r="M8930">
        <v>125320</v>
      </c>
      <c r="O8930" t="s">
        <v>987</v>
      </c>
      <c r="P8930" t="s">
        <v>917</v>
      </c>
    </row>
    <row r="8931" spans="1:16" x14ac:dyDescent="0.35">
      <c r="A8931" t="s">
        <v>11539</v>
      </c>
      <c r="B8931" t="s">
        <v>11854</v>
      </c>
      <c r="C8931" t="s">
        <v>3478</v>
      </c>
      <c r="D8931" t="s">
        <v>3470</v>
      </c>
      <c r="E8931" t="s">
        <v>20</v>
      </c>
      <c r="F8931" t="b">
        <v>0</v>
      </c>
      <c r="G8931" t="s">
        <v>68</v>
      </c>
      <c r="H8931" s="1">
        <v>45701.002418981479</v>
      </c>
      <c r="I8931" t="b">
        <v>0</v>
      </c>
      <c r="J8931" t="b">
        <v>1</v>
      </c>
      <c r="K8931" t="s">
        <v>31</v>
      </c>
      <c r="L8931" t="s">
        <v>22</v>
      </c>
      <c r="M8931">
        <v>198500</v>
      </c>
      <c r="O8931" t="s">
        <v>3479</v>
      </c>
      <c r="P8931" t="s">
        <v>12167</v>
      </c>
    </row>
    <row r="8932" spans="1:16" x14ac:dyDescent="0.35">
      <c r="A8932" t="s">
        <v>11539</v>
      </c>
      <c r="B8932" t="s">
        <v>11614</v>
      </c>
      <c r="C8932" t="s">
        <v>1930</v>
      </c>
      <c r="D8932" t="s">
        <v>36</v>
      </c>
      <c r="E8932" t="s">
        <v>20</v>
      </c>
      <c r="F8932" t="b">
        <v>0</v>
      </c>
      <c r="G8932" t="s">
        <v>30</v>
      </c>
      <c r="H8932" s="1">
        <v>45701.251643518517</v>
      </c>
      <c r="I8932" t="b">
        <v>0</v>
      </c>
      <c r="J8932" t="b">
        <v>0</v>
      </c>
      <c r="K8932" t="s">
        <v>31</v>
      </c>
      <c r="L8932" t="s">
        <v>22</v>
      </c>
      <c r="M8932">
        <v>81100</v>
      </c>
      <c r="O8932" t="s">
        <v>4082</v>
      </c>
    </row>
    <row r="8933" spans="1:16" x14ac:dyDescent="0.35">
      <c r="A8933" t="s">
        <v>11539</v>
      </c>
      <c r="B8933" t="s">
        <v>11614</v>
      </c>
      <c r="C8933" t="s">
        <v>868</v>
      </c>
      <c r="D8933" t="s">
        <v>110</v>
      </c>
      <c r="E8933" t="s">
        <v>20</v>
      </c>
      <c r="F8933" t="b">
        <v>0</v>
      </c>
      <c r="G8933" t="s">
        <v>47</v>
      </c>
      <c r="H8933" s="1">
        <v>45701.251944444448</v>
      </c>
      <c r="I8933" t="b">
        <v>0</v>
      </c>
      <c r="J8933" t="b">
        <v>1</v>
      </c>
      <c r="K8933" t="s">
        <v>31</v>
      </c>
      <c r="L8933" t="s">
        <v>22</v>
      </c>
      <c r="M8933">
        <v>127275.203125</v>
      </c>
      <c r="O8933" t="s">
        <v>12158</v>
      </c>
      <c r="P8933" t="s">
        <v>12159</v>
      </c>
    </row>
    <row r="8934" spans="1:16" x14ac:dyDescent="0.35">
      <c r="A8934" t="s">
        <v>11539</v>
      </c>
      <c r="B8934" t="s">
        <v>12160</v>
      </c>
      <c r="C8934" t="s">
        <v>18</v>
      </c>
      <c r="D8934" t="s">
        <v>962</v>
      </c>
      <c r="E8934" t="s">
        <v>20</v>
      </c>
      <c r="F8934" t="b">
        <v>1</v>
      </c>
      <c r="G8934" t="s">
        <v>11566</v>
      </c>
      <c r="H8934" s="1">
        <v>45701.299421296288</v>
      </c>
      <c r="I8934" t="b">
        <v>1</v>
      </c>
      <c r="J8934" t="b">
        <v>0</v>
      </c>
      <c r="K8934" t="s">
        <v>11566</v>
      </c>
      <c r="L8934" t="s">
        <v>22</v>
      </c>
      <c r="M8934">
        <v>47500</v>
      </c>
      <c r="O8934" t="s">
        <v>5502</v>
      </c>
    </row>
    <row r="8935" spans="1:16" x14ac:dyDescent="0.35">
      <c r="A8935" t="s">
        <v>11539</v>
      </c>
      <c r="B8935" t="s">
        <v>11618</v>
      </c>
      <c r="C8935" t="s">
        <v>2458</v>
      </c>
      <c r="D8935" t="s">
        <v>2245</v>
      </c>
      <c r="E8935" t="s">
        <v>20</v>
      </c>
      <c r="F8935" t="b">
        <v>0</v>
      </c>
      <c r="G8935" t="s">
        <v>68</v>
      </c>
      <c r="H8935" s="1">
        <v>45701.376006944447</v>
      </c>
      <c r="I8935" t="b">
        <v>0</v>
      </c>
      <c r="J8935" t="b">
        <v>1</v>
      </c>
      <c r="K8935" t="s">
        <v>31</v>
      </c>
      <c r="L8935" t="s">
        <v>22</v>
      </c>
      <c r="M8935">
        <v>99000</v>
      </c>
      <c r="O8935" t="s">
        <v>11619</v>
      </c>
      <c r="P8935" t="s">
        <v>11620</v>
      </c>
    </row>
    <row r="8936" spans="1:16" x14ac:dyDescent="0.35">
      <c r="A8936" t="s">
        <v>11539</v>
      </c>
      <c r="B8936" t="s">
        <v>11933</v>
      </c>
      <c r="C8936" t="s">
        <v>715</v>
      </c>
      <c r="D8936" t="s">
        <v>36</v>
      </c>
      <c r="E8936" t="s">
        <v>20</v>
      </c>
      <c r="F8936" t="b">
        <v>0</v>
      </c>
      <c r="G8936" t="s">
        <v>30</v>
      </c>
      <c r="H8936" s="1">
        <v>45701.500891203701</v>
      </c>
      <c r="I8936" t="b">
        <v>0</v>
      </c>
      <c r="J8936" t="b">
        <v>1</v>
      </c>
      <c r="K8936" t="s">
        <v>31</v>
      </c>
      <c r="L8936" t="s">
        <v>22</v>
      </c>
      <c r="M8936">
        <v>174000</v>
      </c>
      <c r="O8936" t="s">
        <v>209</v>
      </c>
      <c r="P8936" t="s">
        <v>3521</v>
      </c>
    </row>
    <row r="8937" spans="1:16" x14ac:dyDescent="0.35">
      <c r="A8937" t="s">
        <v>11539</v>
      </c>
      <c r="B8937" t="s">
        <v>11823</v>
      </c>
      <c r="C8937" t="s">
        <v>2602</v>
      </c>
      <c r="D8937" t="s">
        <v>573</v>
      </c>
      <c r="E8937" t="s">
        <v>296</v>
      </c>
      <c r="F8937" t="b">
        <v>0</v>
      </c>
      <c r="G8937" t="s">
        <v>52</v>
      </c>
      <c r="H8937" s="1">
        <v>45701.501550925917</v>
      </c>
      <c r="I8937" t="b">
        <v>0</v>
      </c>
      <c r="J8937" t="b">
        <v>1</v>
      </c>
      <c r="K8937" t="s">
        <v>31</v>
      </c>
      <c r="L8937" t="s">
        <v>32</v>
      </c>
      <c r="N8937">
        <v>46.050003051757813</v>
      </c>
      <c r="O8937" t="s">
        <v>11824</v>
      </c>
      <c r="P8937" t="s">
        <v>11825</v>
      </c>
    </row>
    <row r="8938" spans="1:16" x14ac:dyDescent="0.35">
      <c r="A8938" t="s">
        <v>11539</v>
      </c>
      <c r="B8938" t="s">
        <v>12168</v>
      </c>
      <c r="C8938" t="s">
        <v>695</v>
      </c>
      <c r="D8938" t="s">
        <v>36</v>
      </c>
      <c r="E8938" t="s">
        <v>20</v>
      </c>
      <c r="F8938" t="b">
        <v>0</v>
      </c>
      <c r="G8938" t="s">
        <v>52</v>
      </c>
      <c r="H8938" s="1">
        <v>45701.501770833333</v>
      </c>
      <c r="I8938" t="b">
        <v>0</v>
      </c>
      <c r="J8938" t="b">
        <v>1</v>
      </c>
      <c r="K8938" t="s">
        <v>31</v>
      </c>
      <c r="L8938" t="s">
        <v>22</v>
      </c>
      <c r="M8938">
        <v>113750</v>
      </c>
      <c r="O8938" t="s">
        <v>209</v>
      </c>
      <c r="P8938" t="s">
        <v>12169</v>
      </c>
    </row>
    <row r="8939" spans="1:16" x14ac:dyDescent="0.35">
      <c r="A8939" t="s">
        <v>11539</v>
      </c>
      <c r="B8939" t="s">
        <v>12170</v>
      </c>
      <c r="C8939" t="s">
        <v>6425</v>
      </c>
      <c r="D8939" t="s">
        <v>36</v>
      </c>
      <c r="E8939" t="s">
        <v>20</v>
      </c>
      <c r="F8939" t="b">
        <v>0</v>
      </c>
      <c r="G8939" t="s">
        <v>68</v>
      </c>
      <c r="H8939" s="1">
        <v>45701.502858796302</v>
      </c>
      <c r="I8939" t="b">
        <v>0</v>
      </c>
      <c r="J8939" t="b">
        <v>0</v>
      </c>
      <c r="K8939" t="s">
        <v>31</v>
      </c>
      <c r="L8939" t="s">
        <v>22</v>
      </c>
      <c r="M8939">
        <v>174500</v>
      </c>
      <c r="O8939" t="s">
        <v>209</v>
      </c>
      <c r="P8939" t="s">
        <v>1861</v>
      </c>
    </row>
    <row r="8940" spans="1:16" x14ac:dyDescent="0.35">
      <c r="A8940" t="s">
        <v>11539</v>
      </c>
      <c r="B8940" t="s">
        <v>12161</v>
      </c>
      <c r="C8940" t="s">
        <v>3692</v>
      </c>
      <c r="D8940" t="s">
        <v>115</v>
      </c>
      <c r="E8940" t="s">
        <v>20</v>
      </c>
      <c r="F8940" t="b">
        <v>0</v>
      </c>
      <c r="G8940" t="s">
        <v>52</v>
      </c>
      <c r="H8940" s="1">
        <v>45701.543252314812</v>
      </c>
      <c r="I8940" t="b">
        <v>0</v>
      </c>
      <c r="J8940" t="b">
        <v>1</v>
      </c>
      <c r="K8940" t="s">
        <v>31</v>
      </c>
      <c r="L8940" t="s">
        <v>22</v>
      </c>
      <c r="M8940">
        <v>145000</v>
      </c>
      <c r="O8940" t="s">
        <v>11735</v>
      </c>
      <c r="P8940" t="s">
        <v>12162</v>
      </c>
    </row>
    <row r="8941" spans="1:16" x14ac:dyDescent="0.35">
      <c r="A8941" t="s">
        <v>11539</v>
      </c>
      <c r="B8941" t="s">
        <v>11621</v>
      </c>
      <c r="C8941" t="s">
        <v>95</v>
      </c>
      <c r="D8941" t="s">
        <v>36</v>
      </c>
      <c r="E8941" t="s">
        <v>20</v>
      </c>
      <c r="F8941" t="b">
        <v>0</v>
      </c>
      <c r="G8941" t="s">
        <v>30</v>
      </c>
      <c r="H8941" s="1">
        <v>45701.625740740739</v>
      </c>
      <c r="I8941" t="b">
        <v>0</v>
      </c>
      <c r="J8941" t="b">
        <v>1</v>
      </c>
      <c r="K8941" t="s">
        <v>31</v>
      </c>
      <c r="L8941" t="s">
        <v>22</v>
      </c>
      <c r="M8941">
        <v>222545</v>
      </c>
      <c r="O8941" t="s">
        <v>96</v>
      </c>
      <c r="P8941" t="s">
        <v>11622</v>
      </c>
    </row>
    <row r="8942" spans="1:16" x14ac:dyDescent="0.35">
      <c r="A8942" t="s">
        <v>11539</v>
      </c>
      <c r="B8942" t="s">
        <v>12163</v>
      </c>
      <c r="C8942" t="s">
        <v>154</v>
      </c>
      <c r="D8942" t="s">
        <v>115</v>
      </c>
      <c r="E8942" t="s">
        <v>20</v>
      </c>
      <c r="F8942" t="b">
        <v>0</v>
      </c>
      <c r="G8942" t="s">
        <v>52</v>
      </c>
      <c r="H8942" s="1">
        <v>45701.626018518517</v>
      </c>
      <c r="I8942" t="b">
        <v>0</v>
      </c>
      <c r="J8942" t="b">
        <v>0</v>
      </c>
      <c r="K8942" t="s">
        <v>31</v>
      </c>
      <c r="L8942" t="s">
        <v>22</v>
      </c>
      <c r="M8942">
        <v>155000</v>
      </c>
      <c r="O8942" t="s">
        <v>4638</v>
      </c>
      <c r="P8942" t="s">
        <v>12164</v>
      </c>
    </row>
    <row r="8943" spans="1:16" x14ac:dyDescent="0.35">
      <c r="A8943" t="s">
        <v>11539</v>
      </c>
      <c r="B8943" t="s">
        <v>11629</v>
      </c>
      <c r="C8943" t="s">
        <v>254</v>
      </c>
      <c r="D8943" t="s">
        <v>36</v>
      </c>
      <c r="E8943" t="s">
        <v>20</v>
      </c>
      <c r="F8943" t="b">
        <v>0</v>
      </c>
      <c r="G8943" t="s">
        <v>52</v>
      </c>
      <c r="H8943" s="1">
        <v>45701.709363425929</v>
      </c>
      <c r="I8943" t="b">
        <v>0</v>
      </c>
      <c r="J8943" t="b">
        <v>1</v>
      </c>
      <c r="K8943" t="s">
        <v>31</v>
      </c>
      <c r="L8943" t="s">
        <v>32</v>
      </c>
      <c r="N8943">
        <v>87.5</v>
      </c>
      <c r="O8943" t="s">
        <v>194</v>
      </c>
      <c r="P8943" t="s">
        <v>11630</v>
      </c>
    </row>
    <row r="8944" spans="1:16" x14ac:dyDescent="0.35">
      <c r="A8944" t="s">
        <v>11539</v>
      </c>
      <c r="B8944" t="s">
        <v>12165</v>
      </c>
      <c r="C8944" t="s">
        <v>354</v>
      </c>
      <c r="D8944" t="s">
        <v>36</v>
      </c>
      <c r="E8944" t="s">
        <v>20</v>
      </c>
      <c r="F8944" t="b">
        <v>0</v>
      </c>
      <c r="G8944" t="s">
        <v>43</v>
      </c>
      <c r="H8944" s="1">
        <v>45701.792164351849</v>
      </c>
      <c r="I8944" t="b">
        <v>0</v>
      </c>
      <c r="J8944" t="b">
        <v>1</v>
      </c>
      <c r="K8944" t="s">
        <v>31</v>
      </c>
      <c r="L8944" t="s">
        <v>22</v>
      </c>
      <c r="M8944">
        <v>184000</v>
      </c>
      <c r="O8944" t="s">
        <v>3122</v>
      </c>
      <c r="P8944" t="s">
        <v>2247</v>
      </c>
    </row>
    <row r="8945" spans="1:16" x14ac:dyDescent="0.35">
      <c r="A8945" t="s">
        <v>11539</v>
      </c>
      <c r="B8945" t="s">
        <v>11902</v>
      </c>
      <c r="C8945" t="s">
        <v>11903</v>
      </c>
      <c r="D8945" t="s">
        <v>110</v>
      </c>
      <c r="E8945" t="s">
        <v>20</v>
      </c>
      <c r="F8945" t="b">
        <v>0</v>
      </c>
      <c r="G8945" t="s">
        <v>52</v>
      </c>
      <c r="H8945" s="1">
        <v>45701.793854166674</v>
      </c>
      <c r="I8945" t="b">
        <v>0</v>
      </c>
      <c r="J8945" t="b">
        <v>1</v>
      </c>
      <c r="K8945" t="s">
        <v>31</v>
      </c>
      <c r="L8945" t="s">
        <v>22</v>
      </c>
      <c r="M8945">
        <v>120000</v>
      </c>
      <c r="O8945" t="s">
        <v>11904</v>
      </c>
      <c r="P8945" t="s">
        <v>11905</v>
      </c>
    </row>
    <row r="8946" spans="1:16" x14ac:dyDescent="0.35">
      <c r="A8946" t="s">
        <v>11539</v>
      </c>
      <c r="B8946" t="s">
        <v>12051</v>
      </c>
      <c r="C8946" t="s">
        <v>6146</v>
      </c>
      <c r="D8946" t="s">
        <v>36</v>
      </c>
      <c r="E8946" t="s">
        <v>91</v>
      </c>
      <c r="F8946" t="b">
        <v>0</v>
      </c>
      <c r="G8946" t="s">
        <v>52</v>
      </c>
      <c r="H8946" s="1">
        <v>45701.794027777767</v>
      </c>
      <c r="I8946" t="b">
        <v>0</v>
      </c>
      <c r="J8946" t="b">
        <v>1</v>
      </c>
      <c r="K8946" t="s">
        <v>31</v>
      </c>
      <c r="L8946" t="s">
        <v>32</v>
      </c>
      <c r="N8946">
        <v>45</v>
      </c>
      <c r="O8946" t="s">
        <v>12052</v>
      </c>
      <c r="P8946" t="s">
        <v>3876</v>
      </c>
    </row>
    <row r="8947" spans="1:16" x14ac:dyDescent="0.35">
      <c r="A8947" t="s">
        <v>11539</v>
      </c>
      <c r="B8947" t="s">
        <v>12171</v>
      </c>
      <c r="C8947" t="s">
        <v>142</v>
      </c>
      <c r="D8947" t="s">
        <v>36</v>
      </c>
      <c r="E8947" t="s">
        <v>20</v>
      </c>
      <c r="F8947" t="b">
        <v>0</v>
      </c>
      <c r="G8947" t="s">
        <v>68</v>
      </c>
      <c r="H8947" s="1">
        <v>45701.959097222221</v>
      </c>
      <c r="I8947" t="b">
        <v>0</v>
      </c>
      <c r="J8947" t="b">
        <v>1</v>
      </c>
      <c r="K8947" t="s">
        <v>31</v>
      </c>
      <c r="L8947" t="s">
        <v>22</v>
      </c>
      <c r="M8947">
        <v>169500</v>
      </c>
      <c r="O8947" t="s">
        <v>1048</v>
      </c>
      <c r="P8947" t="s">
        <v>12172</v>
      </c>
    </row>
    <row r="8948" spans="1:16" x14ac:dyDescent="0.35">
      <c r="A8948" t="s">
        <v>11539</v>
      </c>
      <c r="B8948" t="s">
        <v>12155</v>
      </c>
      <c r="C8948" t="s">
        <v>18</v>
      </c>
      <c r="D8948" t="s">
        <v>36</v>
      </c>
      <c r="E8948" t="s">
        <v>91</v>
      </c>
      <c r="F8948" t="b">
        <v>1</v>
      </c>
      <c r="G8948" t="s">
        <v>47</v>
      </c>
      <c r="H8948" s="1">
        <v>45702.000034722223</v>
      </c>
      <c r="I8948" t="b">
        <v>0</v>
      </c>
      <c r="J8948" t="b">
        <v>1</v>
      </c>
      <c r="K8948" t="s">
        <v>31</v>
      </c>
      <c r="L8948" t="s">
        <v>32</v>
      </c>
      <c r="N8948">
        <v>31</v>
      </c>
      <c r="O8948" t="s">
        <v>12156</v>
      </c>
      <c r="P8948" t="s">
        <v>12157</v>
      </c>
    </row>
    <row r="8949" spans="1:16" x14ac:dyDescent="0.35">
      <c r="A8949" t="s">
        <v>11539</v>
      </c>
      <c r="B8949" t="s">
        <v>11614</v>
      </c>
      <c r="C8949" t="s">
        <v>868</v>
      </c>
      <c r="D8949" t="s">
        <v>110</v>
      </c>
      <c r="E8949" t="s">
        <v>20</v>
      </c>
      <c r="F8949" t="b">
        <v>0</v>
      </c>
      <c r="G8949" t="s">
        <v>47</v>
      </c>
      <c r="H8949" s="1">
        <v>45702.251944444448</v>
      </c>
      <c r="I8949" t="b">
        <v>0</v>
      </c>
      <c r="J8949" t="b">
        <v>1</v>
      </c>
      <c r="K8949" t="s">
        <v>31</v>
      </c>
      <c r="L8949" t="s">
        <v>22</v>
      </c>
      <c r="M8949">
        <v>127275.203125</v>
      </c>
      <c r="O8949" t="s">
        <v>12158</v>
      </c>
      <c r="P8949" t="s">
        <v>12159</v>
      </c>
    </row>
    <row r="8950" spans="1:16" x14ac:dyDescent="0.35">
      <c r="A8950" t="s">
        <v>11539</v>
      </c>
      <c r="B8950" t="s">
        <v>12160</v>
      </c>
      <c r="C8950" t="s">
        <v>18</v>
      </c>
      <c r="D8950" t="s">
        <v>962</v>
      </c>
      <c r="E8950" t="s">
        <v>20</v>
      </c>
      <c r="F8950" t="b">
        <v>1</v>
      </c>
      <c r="G8950" t="s">
        <v>11566</v>
      </c>
      <c r="H8950" s="1">
        <v>45702.299421296288</v>
      </c>
      <c r="I8950" t="b">
        <v>1</v>
      </c>
      <c r="J8950" t="b">
        <v>0</v>
      </c>
      <c r="K8950" t="s">
        <v>11566</v>
      </c>
      <c r="L8950" t="s">
        <v>22</v>
      </c>
      <c r="M8950">
        <v>47500</v>
      </c>
      <c r="O8950" t="s">
        <v>5502</v>
      </c>
    </row>
    <row r="8951" spans="1:16" x14ac:dyDescent="0.35">
      <c r="A8951" t="s">
        <v>11539</v>
      </c>
      <c r="B8951" t="s">
        <v>11618</v>
      </c>
      <c r="C8951" t="s">
        <v>2458</v>
      </c>
      <c r="D8951" t="s">
        <v>2245</v>
      </c>
      <c r="E8951" t="s">
        <v>20</v>
      </c>
      <c r="F8951" t="b">
        <v>0</v>
      </c>
      <c r="G8951" t="s">
        <v>68</v>
      </c>
      <c r="H8951" s="1">
        <v>45702.376006944447</v>
      </c>
      <c r="I8951" t="b">
        <v>0</v>
      </c>
      <c r="J8951" t="b">
        <v>1</v>
      </c>
      <c r="K8951" t="s">
        <v>31</v>
      </c>
      <c r="L8951" t="s">
        <v>22</v>
      </c>
      <c r="M8951">
        <v>99000</v>
      </c>
      <c r="O8951" t="s">
        <v>11619</v>
      </c>
      <c r="P8951" t="s">
        <v>11620</v>
      </c>
    </row>
    <row r="8952" spans="1:16" x14ac:dyDescent="0.35">
      <c r="A8952" t="s">
        <v>11539</v>
      </c>
      <c r="B8952" t="s">
        <v>11933</v>
      </c>
      <c r="C8952" t="s">
        <v>715</v>
      </c>
      <c r="D8952" t="s">
        <v>36</v>
      </c>
      <c r="E8952" t="s">
        <v>20</v>
      </c>
      <c r="F8952" t="b">
        <v>0</v>
      </c>
      <c r="G8952" t="s">
        <v>30</v>
      </c>
      <c r="H8952" s="1">
        <v>45702.500891203701</v>
      </c>
      <c r="I8952" t="b">
        <v>0</v>
      </c>
      <c r="J8952" t="b">
        <v>1</v>
      </c>
      <c r="K8952" t="s">
        <v>31</v>
      </c>
      <c r="L8952" t="s">
        <v>22</v>
      </c>
      <c r="M8952">
        <v>174000</v>
      </c>
      <c r="O8952" t="s">
        <v>209</v>
      </c>
      <c r="P8952" t="s">
        <v>3521</v>
      </c>
    </row>
    <row r="8953" spans="1:16" x14ac:dyDescent="0.35">
      <c r="A8953" t="s">
        <v>11539</v>
      </c>
      <c r="B8953" t="s">
        <v>12161</v>
      </c>
      <c r="C8953" t="s">
        <v>3692</v>
      </c>
      <c r="D8953" t="s">
        <v>115</v>
      </c>
      <c r="E8953" t="s">
        <v>20</v>
      </c>
      <c r="F8953" t="b">
        <v>0</v>
      </c>
      <c r="G8953" t="s">
        <v>52</v>
      </c>
      <c r="H8953" s="1">
        <v>45702.543252314812</v>
      </c>
      <c r="I8953" t="b">
        <v>0</v>
      </c>
      <c r="J8953" t="b">
        <v>1</v>
      </c>
      <c r="K8953" t="s">
        <v>31</v>
      </c>
      <c r="L8953" t="s">
        <v>22</v>
      </c>
      <c r="M8953">
        <v>145000</v>
      </c>
      <c r="O8953" t="s">
        <v>11735</v>
      </c>
      <c r="P8953" t="s">
        <v>12162</v>
      </c>
    </row>
    <row r="8954" spans="1:16" x14ac:dyDescent="0.35">
      <c r="A8954" t="s">
        <v>11539</v>
      </c>
      <c r="B8954" t="s">
        <v>11621</v>
      </c>
      <c r="C8954" t="s">
        <v>95</v>
      </c>
      <c r="D8954" t="s">
        <v>36</v>
      </c>
      <c r="E8954" t="s">
        <v>20</v>
      </c>
      <c r="F8954" t="b">
        <v>0</v>
      </c>
      <c r="G8954" t="s">
        <v>30</v>
      </c>
      <c r="H8954" s="1">
        <v>45702.625740740739</v>
      </c>
      <c r="I8954" t="b">
        <v>0</v>
      </c>
      <c r="J8954" t="b">
        <v>1</v>
      </c>
      <c r="K8954" t="s">
        <v>31</v>
      </c>
      <c r="L8954" t="s">
        <v>22</v>
      </c>
      <c r="M8954">
        <v>222545</v>
      </c>
      <c r="O8954" t="s">
        <v>96</v>
      </c>
      <c r="P8954" t="s">
        <v>11622</v>
      </c>
    </row>
    <row r="8955" spans="1:16" x14ac:dyDescent="0.35">
      <c r="A8955" t="s">
        <v>11539</v>
      </c>
      <c r="B8955" t="s">
        <v>12163</v>
      </c>
      <c r="C8955" t="s">
        <v>154</v>
      </c>
      <c r="D8955" t="s">
        <v>115</v>
      </c>
      <c r="E8955" t="s">
        <v>20</v>
      </c>
      <c r="F8955" t="b">
        <v>0</v>
      </c>
      <c r="G8955" t="s">
        <v>52</v>
      </c>
      <c r="H8955" s="1">
        <v>45702.626018518517</v>
      </c>
      <c r="I8955" t="b">
        <v>0</v>
      </c>
      <c r="J8955" t="b">
        <v>0</v>
      </c>
      <c r="K8955" t="s">
        <v>31</v>
      </c>
      <c r="L8955" t="s">
        <v>22</v>
      </c>
      <c r="M8955">
        <v>155000</v>
      </c>
      <c r="O8955" t="s">
        <v>4638</v>
      </c>
      <c r="P8955" t="s">
        <v>12164</v>
      </c>
    </row>
    <row r="8956" spans="1:16" x14ac:dyDescent="0.35">
      <c r="A8956" t="s">
        <v>11539</v>
      </c>
      <c r="B8956" t="s">
        <v>12165</v>
      </c>
      <c r="C8956" t="s">
        <v>354</v>
      </c>
      <c r="D8956" t="s">
        <v>36</v>
      </c>
      <c r="E8956" t="s">
        <v>20</v>
      </c>
      <c r="F8956" t="b">
        <v>0</v>
      </c>
      <c r="G8956" t="s">
        <v>43</v>
      </c>
      <c r="H8956" s="1">
        <v>45702.792164351849</v>
      </c>
      <c r="I8956" t="b">
        <v>0</v>
      </c>
      <c r="J8956" t="b">
        <v>1</v>
      </c>
      <c r="K8956" t="s">
        <v>31</v>
      </c>
      <c r="L8956" t="s">
        <v>22</v>
      </c>
      <c r="M8956">
        <v>184000</v>
      </c>
      <c r="O8956" t="s">
        <v>3122</v>
      </c>
      <c r="P8956" t="s">
        <v>2247</v>
      </c>
    </row>
    <row r="8957" spans="1:16" x14ac:dyDescent="0.35">
      <c r="A8957" t="s">
        <v>11539</v>
      </c>
      <c r="B8957" t="s">
        <v>11902</v>
      </c>
      <c r="C8957" t="s">
        <v>11903</v>
      </c>
      <c r="D8957" t="s">
        <v>110</v>
      </c>
      <c r="E8957" t="s">
        <v>20</v>
      </c>
      <c r="F8957" t="b">
        <v>0</v>
      </c>
      <c r="G8957" t="s">
        <v>52</v>
      </c>
      <c r="H8957" s="1">
        <v>45702.793854166674</v>
      </c>
      <c r="I8957" t="b">
        <v>0</v>
      </c>
      <c r="J8957" t="b">
        <v>1</v>
      </c>
      <c r="K8957" t="s">
        <v>31</v>
      </c>
      <c r="L8957" t="s">
        <v>22</v>
      </c>
      <c r="M8957">
        <v>120000</v>
      </c>
      <c r="O8957" t="s">
        <v>11904</v>
      </c>
      <c r="P8957" t="s">
        <v>11905</v>
      </c>
    </row>
    <row r="8958" spans="1:16" x14ac:dyDescent="0.35">
      <c r="A8958" t="s">
        <v>11539</v>
      </c>
      <c r="B8958" t="s">
        <v>12051</v>
      </c>
      <c r="C8958" t="s">
        <v>6146</v>
      </c>
      <c r="D8958" t="s">
        <v>36</v>
      </c>
      <c r="E8958" t="s">
        <v>91</v>
      </c>
      <c r="F8958" t="b">
        <v>0</v>
      </c>
      <c r="G8958" t="s">
        <v>52</v>
      </c>
      <c r="H8958" s="1">
        <v>45702.794027777767</v>
      </c>
      <c r="I8958" t="b">
        <v>0</v>
      </c>
      <c r="J8958" t="b">
        <v>1</v>
      </c>
      <c r="K8958" t="s">
        <v>31</v>
      </c>
      <c r="L8958" t="s">
        <v>32</v>
      </c>
      <c r="N8958">
        <v>45</v>
      </c>
      <c r="O8958" t="s">
        <v>12052</v>
      </c>
      <c r="P8958" t="s">
        <v>3876</v>
      </c>
    </row>
    <row r="8959" spans="1:16" x14ac:dyDescent="0.35">
      <c r="A8959" t="s">
        <v>11539</v>
      </c>
      <c r="B8959" t="s">
        <v>12155</v>
      </c>
      <c r="C8959" t="s">
        <v>18</v>
      </c>
      <c r="D8959" t="s">
        <v>36</v>
      </c>
      <c r="E8959" t="s">
        <v>91</v>
      </c>
      <c r="F8959" t="b">
        <v>1</v>
      </c>
      <c r="G8959" t="s">
        <v>47</v>
      </c>
      <c r="H8959" s="1">
        <v>45703.000034722223</v>
      </c>
      <c r="I8959" t="b">
        <v>0</v>
      </c>
      <c r="J8959" t="b">
        <v>1</v>
      </c>
      <c r="K8959" t="s">
        <v>31</v>
      </c>
      <c r="L8959" t="s">
        <v>32</v>
      </c>
      <c r="N8959">
        <v>31</v>
      </c>
      <c r="O8959" t="s">
        <v>12156</v>
      </c>
      <c r="P8959" t="s">
        <v>12157</v>
      </c>
    </row>
    <row r="8960" spans="1:16" x14ac:dyDescent="0.35">
      <c r="A8960" t="s">
        <v>11539</v>
      </c>
      <c r="B8960" t="s">
        <v>11614</v>
      </c>
      <c r="C8960" t="s">
        <v>868</v>
      </c>
      <c r="D8960" t="s">
        <v>110</v>
      </c>
      <c r="E8960" t="s">
        <v>20</v>
      </c>
      <c r="F8960" t="b">
        <v>0</v>
      </c>
      <c r="G8960" t="s">
        <v>47</v>
      </c>
      <c r="H8960" s="1">
        <v>45703.251944444448</v>
      </c>
      <c r="I8960" t="b">
        <v>0</v>
      </c>
      <c r="J8960" t="b">
        <v>1</v>
      </c>
      <c r="K8960" t="s">
        <v>31</v>
      </c>
      <c r="L8960" t="s">
        <v>22</v>
      </c>
      <c r="M8960">
        <v>127275.203125</v>
      </c>
      <c r="O8960" t="s">
        <v>12158</v>
      </c>
      <c r="P8960" t="s">
        <v>12159</v>
      </c>
    </row>
    <row r="8961" spans="1:16" x14ac:dyDescent="0.35">
      <c r="A8961" t="s">
        <v>11539</v>
      </c>
      <c r="B8961" t="s">
        <v>12160</v>
      </c>
      <c r="C8961" t="s">
        <v>18</v>
      </c>
      <c r="D8961" t="s">
        <v>962</v>
      </c>
      <c r="E8961" t="s">
        <v>20</v>
      </c>
      <c r="F8961" t="b">
        <v>1</v>
      </c>
      <c r="G8961" t="s">
        <v>11566</v>
      </c>
      <c r="H8961" s="1">
        <v>45703.299421296288</v>
      </c>
      <c r="I8961" t="b">
        <v>1</v>
      </c>
      <c r="J8961" t="b">
        <v>0</v>
      </c>
      <c r="K8961" t="s">
        <v>11566</v>
      </c>
      <c r="L8961" t="s">
        <v>22</v>
      </c>
      <c r="M8961">
        <v>47500</v>
      </c>
      <c r="O8961" t="s">
        <v>5502</v>
      </c>
    </row>
    <row r="8962" spans="1:16" x14ac:dyDescent="0.35">
      <c r="A8962" t="s">
        <v>11539</v>
      </c>
      <c r="B8962" t="s">
        <v>11618</v>
      </c>
      <c r="C8962" t="s">
        <v>2458</v>
      </c>
      <c r="D8962" t="s">
        <v>2245</v>
      </c>
      <c r="E8962" t="s">
        <v>20</v>
      </c>
      <c r="F8962" t="b">
        <v>0</v>
      </c>
      <c r="G8962" t="s">
        <v>68</v>
      </c>
      <c r="H8962" s="1">
        <v>45703.376006944447</v>
      </c>
      <c r="I8962" t="b">
        <v>0</v>
      </c>
      <c r="J8962" t="b">
        <v>1</v>
      </c>
      <c r="K8962" t="s">
        <v>31</v>
      </c>
      <c r="L8962" t="s">
        <v>22</v>
      </c>
      <c r="M8962">
        <v>99000</v>
      </c>
      <c r="O8962" t="s">
        <v>11619</v>
      </c>
      <c r="P8962" t="s">
        <v>11620</v>
      </c>
    </row>
    <row r="8963" spans="1:16" x14ac:dyDescent="0.35">
      <c r="A8963" t="s">
        <v>11539</v>
      </c>
      <c r="B8963" t="s">
        <v>11933</v>
      </c>
      <c r="C8963" t="s">
        <v>715</v>
      </c>
      <c r="D8963" t="s">
        <v>36</v>
      </c>
      <c r="E8963" t="s">
        <v>20</v>
      </c>
      <c r="F8963" t="b">
        <v>0</v>
      </c>
      <c r="G8963" t="s">
        <v>30</v>
      </c>
      <c r="H8963" s="1">
        <v>45703.500891203701</v>
      </c>
      <c r="I8963" t="b">
        <v>0</v>
      </c>
      <c r="J8963" t="b">
        <v>1</v>
      </c>
      <c r="K8963" t="s">
        <v>31</v>
      </c>
      <c r="L8963" t="s">
        <v>22</v>
      </c>
      <c r="M8963">
        <v>174000</v>
      </c>
      <c r="O8963" t="s">
        <v>209</v>
      </c>
      <c r="P8963" t="s">
        <v>3521</v>
      </c>
    </row>
    <row r="8964" spans="1:16" x14ac:dyDescent="0.35">
      <c r="A8964" t="s">
        <v>11539</v>
      </c>
      <c r="B8964" t="s">
        <v>12161</v>
      </c>
      <c r="C8964" t="s">
        <v>3692</v>
      </c>
      <c r="D8964" t="s">
        <v>115</v>
      </c>
      <c r="E8964" t="s">
        <v>20</v>
      </c>
      <c r="F8964" t="b">
        <v>0</v>
      </c>
      <c r="G8964" t="s">
        <v>52</v>
      </c>
      <c r="H8964" s="1">
        <v>45703.543252314812</v>
      </c>
      <c r="I8964" t="b">
        <v>0</v>
      </c>
      <c r="J8964" t="b">
        <v>1</v>
      </c>
      <c r="K8964" t="s">
        <v>31</v>
      </c>
      <c r="L8964" t="s">
        <v>22</v>
      </c>
      <c r="M8964">
        <v>145000</v>
      </c>
      <c r="O8964" t="s">
        <v>11735</v>
      </c>
      <c r="P8964" t="s">
        <v>12162</v>
      </c>
    </row>
    <row r="8965" spans="1:16" x14ac:dyDescent="0.35">
      <c r="A8965" t="s">
        <v>11539</v>
      </c>
      <c r="B8965" t="s">
        <v>11621</v>
      </c>
      <c r="C8965" t="s">
        <v>95</v>
      </c>
      <c r="D8965" t="s">
        <v>36</v>
      </c>
      <c r="E8965" t="s">
        <v>20</v>
      </c>
      <c r="F8965" t="b">
        <v>0</v>
      </c>
      <c r="G8965" t="s">
        <v>30</v>
      </c>
      <c r="H8965" s="1">
        <v>45703.625740740739</v>
      </c>
      <c r="I8965" t="b">
        <v>0</v>
      </c>
      <c r="J8965" t="b">
        <v>1</v>
      </c>
      <c r="K8965" t="s">
        <v>31</v>
      </c>
      <c r="L8965" t="s">
        <v>22</v>
      </c>
      <c r="M8965">
        <v>222545</v>
      </c>
      <c r="O8965" t="s">
        <v>96</v>
      </c>
      <c r="P8965" t="s">
        <v>11622</v>
      </c>
    </row>
    <row r="8966" spans="1:16" x14ac:dyDescent="0.35">
      <c r="A8966" t="s">
        <v>11539</v>
      </c>
      <c r="B8966" t="s">
        <v>12163</v>
      </c>
      <c r="C8966" t="s">
        <v>154</v>
      </c>
      <c r="D8966" t="s">
        <v>115</v>
      </c>
      <c r="E8966" t="s">
        <v>20</v>
      </c>
      <c r="F8966" t="b">
        <v>0</v>
      </c>
      <c r="G8966" t="s">
        <v>52</v>
      </c>
      <c r="H8966" s="1">
        <v>45703.626018518517</v>
      </c>
      <c r="I8966" t="b">
        <v>0</v>
      </c>
      <c r="J8966" t="b">
        <v>0</v>
      </c>
      <c r="K8966" t="s">
        <v>31</v>
      </c>
      <c r="L8966" t="s">
        <v>22</v>
      </c>
      <c r="M8966">
        <v>155000</v>
      </c>
      <c r="O8966" t="s">
        <v>4638</v>
      </c>
      <c r="P8966" t="s">
        <v>12164</v>
      </c>
    </row>
    <row r="8967" spans="1:16" x14ac:dyDescent="0.35">
      <c r="A8967" t="s">
        <v>11539</v>
      </c>
      <c r="B8967" t="s">
        <v>12165</v>
      </c>
      <c r="C8967" t="s">
        <v>354</v>
      </c>
      <c r="D8967" t="s">
        <v>36</v>
      </c>
      <c r="E8967" t="s">
        <v>20</v>
      </c>
      <c r="F8967" t="b">
        <v>0</v>
      </c>
      <c r="G8967" t="s">
        <v>43</v>
      </c>
      <c r="H8967" s="1">
        <v>45703.792164351849</v>
      </c>
      <c r="I8967" t="b">
        <v>0</v>
      </c>
      <c r="J8967" t="b">
        <v>1</v>
      </c>
      <c r="K8967" t="s">
        <v>31</v>
      </c>
      <c r="L8967" t="s">
        <v>22</v>
      </c>
      <c r="M8967">
        <v>184000</v>
      </c>
      <c r="O8967" t="s">
        <v>3122</v>
      </c>
      <c r="P8967" t="s">
        <v>2247</v>
      </c>
    </row>
    <row r="8968" spans="1:16" x14ac:dyDescent="0.35">
      <c r="A8968" t="s">
        <v>11539</v>
      </c>
      <c r="B8968" t="s">
        <v>11902</v>
      </c>
      <c r="C8968" t="s">
        <v>11903</v>
      </c>
      <c r="D8968" t="s">
        <v>110</v>
      </c>
      <c r="E8968" t="s">
        <v>20</v>
      </c>
      <c r="F8968" t="b">
        <v>0</v>
      </c>
      <c r="G8968" t="s">
        <v>52</v>
      </c>
      <c r="H8968" s="1">
        <v>45703.793854166674</v>
      </c>
      <c r="I8968" t="b">
        <v>0</v>
      </c>
      <c r="J8968" t="b">
        <v>1</v>
      </c>
      <c r="K8968" t="s">
        <v>31</v>
      </c>
      <c r="L8968" t="s">
        <v>22</v>
      </c>
      <c r="M8968">
        <v>120000</v>
      </c>
      <c r="O8968" t="s">
        <v>11904</v>
      </c>
      <c r="P8968" t="s">
        <v>11905</v>
      </c>
    </row>
    <row r="8969" spans="1:16" x14ac:dyDescent="0.35">
      <c r="A8969" t="s">
        <v>11539</v>
      </c>
      <c r="B8969" t="s">
        <v>12051</v>
      </c>
      <c r="C8969" t="s">
        <v>6146</v>
      </c>
      <c r="D8969" t="s">
        <v>36</v>
      </c>
      <c r="E8969" t="s">
        <v>91</v>
      </c>
      <c r="F8969" t="b">
        <v>0</v>
      </c>
      <c r="G8969" t="s">
        <v>52</v>
      </c>
      <c r="H8969" s="1">
        <v>45703.794027777767</v>
      </c>
      <c r="I8969" t="b">
        <v>0</v>
      </c>
      <c r="J8969" t="b">
        <v>1</v>
      </c>
      <c r="K8969" t="s">
        <v>31</v>
      </c>
      <c r="L8969" t="s">
        <v>32</v>
      </c>
      <c r="N8969">
        <v>45</v>
      </c>
      <c r="O8969" t="s">
        <v>12052</v>
      </c>
      <c r="P8969" t="s">
        <v>3876</v>
      </c>
    </row>
    <row r="8970" spans="1:16" x14ac:dyDescent="0.35">
      <c r="A8970" t="s">
        <v>11539</v>
      </c>
      <c r="B8970" t="s">
        <v>12155</v>
      </c>
      <c r="C8970" t="s">
        <v>18</v>
      </c>
      <c r="D8970" t="s">
        <v>36</v>
      </c>
      <c r="E8970" t="s">
        <v>91</v>
      </c>
      <c r="F8970" t="b">
        <v>1</v>
      </c>
      <c r="G8970" t="s">
        <v>47</v>
      </c>
      <c r="H8970" s="1">
        <v>45704.000034722223</v>
      </c>
      <c r="I8970" t="b">
        <v>0</v>
      </c>
      <c r="J8970" t="b">
        <v>1</v>
      </c>
      <c r="K8970" t="s">
        <v>31</v>
      </c>
      <c r="L8970" t="s">
        <v>32</v>
      </c>
      <c r="N8970">
        <v>31</v>
      </c>
      <c r="O8970" t="s">
        <v>12156</v>
      </c>
      <c r="P8970" t="s">
        <v>12157</v>
      </c>
    </row>
    <row r="8971" spans="1:16" x14ac:dyDescent="0.35">
      <c r="A8971" t="s">
        <v>11539</v>
      </c>
      <c r="B8971" t="s">
        <v>11614</v>
      </c>
      <c r="C8971" t="s">
        <v>868</v>
      </c>
      <c r="D8971" t="s">
        <v>110</v>
      </c>
      <c r="E8971" t="s">
        <v>20</v>
      </c>
      <c r="F8971" t="b">
        <v>0</v>
      </c>
      <c r="G8971" t="s">
        <v>47</v>
      </c>
      <c r="H8971" s="1">
        <v>45704.251944444448</v>
      </c>
      <c r="I8971" t="b">
        <v>0</v>
      </c>
      <c r="J8971" t="b">
        <v>1</v>
      </c>
      <c r="K8971" t="s">
        <v>31</v>
      </c>
      <c r="L8971" t="s">
        <v>22</v>
      </c>
      <c r="M8971">
        <v>127275.203125</v>
      </c>
      <c r="O8971" t="s">
        <v>12158</v>
      </c>
      <c r="P8971" t="s">
        <v>12159</v>
      </c>
    </row>
    <row r="8972" spans="1:16" x14ac:dyDescent="0.35">
      <c r="A8972" t="s">
        <v>11539</v>
      </c>
      <c r="B8972" t="s">
        <v>12160</v>
      </c>
      <c r="C8972" t="s">
        <v>18</v>
      </c>
      <c r="D8972" t="s">
        <v>962</v>
      </c>
      <c r="E8972" t="s">
        <v>20</v>
      </c>
      <c r="F8972" t="b">
        <v>1</v>
      </c>
      <c r="G8972" t="s">
        <v>11566</v>
      </c>
      <c r="H8972" s="1">
        <v>45704.299421296288</v>
      </c>
      <c r="I8972" t="b">
        <v>1</v>
      </c>
      <c r="J8972" t="b">
        <v>0</v>
      </c>
      <c r="K8972" t="s">
        <v>11566</v>
      </c>
      <c r="L8972" t="s">
        <v>22</v>
      </c>
      <c r="M8972">
        <v>47500</v>
      </c>
      <c r="O8972" t="s">
        <v>5502</v>
      </c>
    </row>
    <row r="8973" spans="1:16" x14ac:dyDescent="0.35">
      <c r="A8973" t="s">
        <v>11539</v>
      </c>
      <c r="B8973" t="s">
        <v>11618</v>
      </c>
      <c r="C8973" t="s">
        <v>2458</v>
      </c>
      <c r="D8973" t="s">
        <v>2245</v>
      </c>
      <c r="E8973" t="s">
        <v>20</v>
      </c>
      <c r="F8973" t="b">
        <v>0</v>
      </c>
      <c r="G8973" t="s">
        <v>68</v>
      </c>
      <c r="H8973" s="1">
        <v>45704.376006944447</v>
      </c>
      <c r="I8973" t="b">
        <v>0</v>
      </c>
      <c r="J8973" t="b">
        <v>1</v>
      </c>
      <c r="K8973" t="s">
        <v>31</v>
      </c>
      <c r="L8973" t="s">
        <v>22</v>
      </c>
      <c r="M8973">
        <v>99000</v>
      </c>
      <c r="O8973" t="s">
        <v>11619</v>
      </c>
      <c r="P8973" t="s">
        <v>11620</v>
      </c>
    </row>
    <row r="8974" spans="1:16" x14ac:dyDescent="0.35">
      <c r="A8974" t="s">
        <v>11539</v>
      </c>
      <c r="B8974" t="s">
        <v>11933</v>
      </c>
      <c r="C8974" t="s">
        <v>715</v>
      </c>
      <c r="D8974" t="s">
        <v>36</v>
      </c>
      <c r="E8974" t="s">
        <v>20</v>
      </c>
      <c r="F8974" t="b">
        <v>0</v>
      </c>
      <c r="G8974" t="s">
        <v>30</v>
      </c>
      <c r="H8974" s="1">
        <v>45704.500891203701</v>
      </c>
      <c r="I8974" t="b">
        <v>0</v>
      </c>
      <c r="J8974" t="b">
        <v>1</v>
      </c>
      <c r="K8974" t="s">
        <v>31</v>
      </c>
      <c r="L8974" t="s">
        <v>22</v>
      </c>
      <c r="M8974">
        <v>174000</v>
      </c>
      <c r="O8974" t="s">
        <v>209</v>
      </c>
      <c r="P8974" t="s">
        <v>3521</v>
      </c>
    </row>
    <row r="8975" spans="1:16" x14ac:dyDescent="0.35">
      <c r="A8975" t="s">
        <v>11539</v>
      </c>
      <c r="B8975" t="s">
        <v>12161</v>
      </c>
      <c r="C8975" t="s">
        <v>3692</v>
      </c>
      <c r="D8975" t="s">
        <v>115</v>
      </c>
      <c r="E8975" t="s">
        <v>20</v>
      </c>
      <c r="F8975" t="b">
        <v>0</v>
      </c>
      <c r="G8975" t="s">
        <v>52</v>
      </c>
      <c r="H8975" s="1">
        <v>45704.543252314812</v>
      </c>
      <c r="I8975" t="b">
        <v>0</v>
      </c>
      <c r="J8975" t="b">
        <v>1</v>
      </c>
      <c r="K8975" t="s">
        <v>31</v>
      </c>
      <c r="L8975" t="s">
        <v>22</v>
      </c>
      <c r="M8975">
        <v>145000</v>
      </c>
      <c r="O8975" t="s">
        <v>11735</v>
      </c>
      <c r="P8975" t="s">
        <v>12162</v>
      </c>
    </row>
    <row r="8976" spans="1:16" x14ac:dyDescent="0.35">
      <c r="A8976" t="s">
        <v>11539</v>
      </c>
      <c r="B8976" t="s">
        <v>11621</v>
      </c>
      <c r="C8976" t="s">
        <v>95</v>
      </c>
      <c r="D8976" t="s">
        <v>36</v>
      </c>
      <c r="E8976" t="s">
        <v>20</v>
      </c>
      <c r="F8976" t="b">
        <v>0</v>
      </c>
      <c r="G8976" t="s">
        <v>30</v>
      </c>
      <c r="H8976" s="1">
        <v>45704.625740740739</v>
      </c>
      <c r="I8976" t="b">
        <v>0</v>
      </c>
      <c r="J8976" t="b">
        <v>1</v>
      </c>
      <c r="K8976" t="s">
        <v>31</v>
      </c>
      <c r="L8976" t="s">
        <v>22</v>
      </c>
      <c r="M8976">
        <v>222545</v>
      </c>
      <c r="O8976" t="s">
        <v>96</v>
      </c>
      <c r="P8976" t="s">
        <v>11622</v>
      </c>
    </row>
    <row r="8977" spans="1:16" x14ac:dyDescent="0.35">
      <c r="A8977" t="s">
        <v>11539</v>
      </c>
      <c r="B8977" t="s">
        <v>12163</v>
      </c>
      <c r="C8977" t="s">
        <v>154</v>
      </c>
      <c r="D8977" t="s">
        <v>115</v>
      </c>
      <c r="E8977" t="s">
        <v>20</v>
      </c>
      <c r="F8977" t="b">
        <v>0</v>
      </c>
      <c r="G8977" t="s">
        <v>52</v>
      </c>
      <c r="H8977" s="1">
        <v>45704.626018518517</v>
      </c>
      <c r="I8977" t="b">
        <v>0</v>
      </c>
      <c r="J8977" t="b">
        <v>0</v>
      </c>
      <c r="K8977" t="s">
        <v>31</v>
      </c>
      <c r="L8977" t="s">
        <v>22</v>
      </c>
      <c r="M8977">
        <v>155000</v>
      </c>
      <c r="O8977" t="s">
        <v>4638</v>
      </c>
      <c r="P8977" t="s">
        <v>12164</v>
      </c>
    </row>
    <row r="8978" spans="1:16" x14ac:dyDescent="0.35">
      <c r="A8978" t="s">
        <v>11539</v>
      </c>
      <c r="B8978" t="s">
        <v>12165</v>
      </c>
      <c r="C8978" t="s">
        <v>354</v>
      </c>
      <c r="D8978" t="s">
        <v>36</v>
      </c>
      <c r="E8978" t="s">
        <v>20</v>
      </c>
      <c r="F8978" t="b">
        <v>0</v>
      </c>
      <c r="G8978" t="s">
        <v>43</v>
      </c>
      <c r="H8978" s="1">
        <v>45704.792164351849</v>
      </c>
      <c r="I8978" t="b">
        <v>0</v>
      </c>
      <c r="J8978" t="b">
        <v>1</v>
      </c>
      <c r="K8978" t="s">
        <v>31</v>
      </c>
      <c r="L8978" t="s">
        <v>22</v>
      </c>
      <c r="M8978">
        <v>184000</v>
      </c>
      <c r="O8978" t="s">
        <v>3122</v>
      </c>
      <c r="P8978" t="s">
        <v>2247</v>
      </c>
    </row>
    <row r="8979" spans="1:16" x14ac:dyDescent="0.35">
      <c r="A8979" t="s">
        <v>11539</v>
      </c>
      <c r="B8979" t="s">
        <v>12051</v>
      </c>
      <c r="C8979" t="s">
        <v>6146</v>
      </c>
      <c r="D8979" t="s">
        <v>36</v>
      </c>
      <c r="E8979" t="s">
        <v>91</v>
      </c>
      <c r="F8979" t="b">
        <v>0</v>
      </c>
      <c r="G8979" t="s">
        <v>52</v>
      </c>
      <c r="H8979" s="1">
        <v>45704.794027777767</v>
      </c>
      <c r="I8979" t="b">
        <v>0</v>
      </c>
      <c r="J8979" t="b">
        <v>1</v>
      </c>
      <c r="K8979" t="s">
        <v>31</v>
      </c>
      <c r="L8979" t="s">
        <v>32</v>
      </c>
      <c r="N8979">
        <v>45</v>
      </c>
      <c r="O8979" t="s">
        <v>12052</v>
      </c>
      <c r="P8979" t="s">
        <v>3876</v>
      </c>
    </row>
    <row r="8980" spans="1:16" x14ac:dyDescent="0.35">
      <c r="A8980" t="s">
        <v>11539</v>
      </c>
      <c r="B8980" t="s">
        <v>12155</v>
      </c>
      <c r="C8980" t="s">
        <v>18</v>
      </c>
      <c r="D8980" t="s">
        <v>36</v>
      </c>
      <c r="E8980" t="s">
        <v>91</v>
      </c>
      <c r="F8980" t="b">
        <v>1</v>
      </c>
      <c r="G8980" t="s">
        <v>47</v>
      </c>
      <c r="H8980" s="1">
        <v>45705.000034722223</v>
      </c>
      <c r="I8980" t="b">
        <v>0</v>
      </c>
      <c r="J8980" t="b">
        <v>1</v>
      </c>
      <c r="K8980" t="s">
        <v>31</v>
      </c>
      <c r="L8980" t="s">
        <v>32</v>
      </c>
      <c r="N8980">
        <v>31</v>
      </c>
      <c r="O8980" t="s">
        <v>12156</v>
      </c>
      <c r="P8980" t="s">
        <v>12157</v>
      </c>
    </row>
    <row r="8981" spans="1:16" x14ac:dyDescent="0.35">
      <c r="A8981" t="s">
        <v>11539</v>
      </c>
      <c r="B8981" t="s">
        <v>12166</v>
      </c>
      <c r="C8981" t="s">
        <v>154</v>
      </c>
      <c r="D8981" t="s">
        <v>36</v>
      </c>
      <c r="E8981" t="s">
        <v>20</v>
      </c>
      <c r="F8981" t="b">
        <v>0</v>
      </c>
      <c r="G8981" t="s">
        <v>52</v>
      </c>
      <c r="H8981" s="1">
        <v>45705.00136574074</v>
      </c>
      <c r="I8981" t="b">
        <v>0</v>
      </c>
      <c r="J8981" t="b">
        <v>1</v>
      </c>
      <c r="K8981" t="s">
        <v>31</v>
      </c>
      <c r="L8981" t="s">
        <v>22</v>
      </c>
      <c r="M8981">
        <v>125320</v>
      </c>
      <c r="O8981" t="s">
        <v>987</v>
      </c>
      <c r="P8981" t="s">
        <v>917</v>
      </c>
    </row>
    <row r="8982" spans="1:16" x14ac:dyDescent="0.35">
      <c r="A8982" t="s">
        <v>11539</v>
      </c>
      <c r="B8982" t="s">
        <v>11854</v>
      </c>
      <c r="C8982" t="s">
        <v>3478</v>
      </c>
      <c r="D8982" t="s">
        <v>3470</v>
      </c>
      <c r="E8982" t="s">
        <v>20</v>
      </c>
      <c r="F8982" t="b">
        <v>0</v>
      </c>
      <c r="G8982" t="s">
        <v>68</v>
      </c>
      <c r="H8982" s="1">
        <v>45705.002418981479</v>
      </c>
      <c r="I8982" t="b">
        <v>0</v>
      </c>
      <c r="J8982" t="b">
        <v>1</v>
      </c>
      <c r="K8982" t="s">
        <v>31</v>
      </c>
      <c r="L8982" t="s">
        <v>22</v>
      </c>
      <c r="M8982">
        <v>198500</v>
      </c>
      <c r="O8982" t="s">
        <v>3479</v>
      </c>
      <c r="P8982" t="s">
        <v>12167</v>
      </c>
    </row>
    <row r="8983" spans="1:16" x14ac:dyDescent="0.35">
      <c r="A8983" t="s">
        <v>11539</v>
      </c>
      <c r="B8983" t="s">
        <v>11614</v>
      </c>
      <c r="C8983" t="s">
        <v>868</v>
      </c>
      <c r="D8983" t="s">
        <v>110</v>
      </c>
      <c r="E8983" t="s">
        <v>20</v>
      </c>
      <c r="F8983" t="b">
        <v>0</v>
      </c>
      <c r="G8983" t="s">
        <v>47</v>
      </c>
      <c r="H8983" s="1">
        <v>45705.251944444448</v>
      </c>
      <c r="I8983" t="b">
        <v>0</v>
      </c>
      <c r="J8983" t="b">
        <v>1</v>
      </c>
      <c r="K8983" t="s">
        <v>31</v>
      </c>
      <c r="L8983" t="s">
        <v>22</v>
      </c>
      <c r="M8983">
        <v>127275.203125</v>
      </c>
      <c r="O8983" t="s">
        <v>12158</v>
      </c>
      <c r="P8983" t="s">
        <v>12159</v>
      </c>
    </row>
    <row r="8984" spans="1:16" x14ac:dyDescent="0.35">
      <c r="A8984" t="s">
        <v>11539</v>
      </c>
      <c r="B8984" t="s">
        <v>12160</v>
      </c>
      <c r="C8984" t="s">
        <v>18</v>
      </c>
      <c r="D8984" t="s">
        <v>962</v>
      </c>
      <c r="E8984" t="s">
        <v>20</v>
      </c>
      <c r="F8984" t="b">
        <v>1</v>
      </c>
      <c r="G8984" t="s">
        <v>11566</v>
      </c>
      <c r="H8984" s="1">
        <v>45705.299421296288</v>
      </c>
      <c r="I8984" t="b">
        <v>1</v>
      </c>
      <c r="J8984" t="b">
        <v>0</v>
      </c>
      <c r="K8984" t="s">
        <v>11566</v>
      </c>
      <c r="L8984" t="s">
        <v>22</v>
      </c>
      <c r="M8984">
        <v>47500</v>
      </c>
      <c r="O8984" t="s">
        <v>5502</v>
      </c>
    </row>
    <row r="8985" spans="1:16" x14ac:dyDescent="0.35">
      <c r="A8985" t="s">
        <v>11539</v>
      </c>
      <c r="B8985" t="s">
        <v>11618</v>
      </c>
      <c r="C8985" t="s">
        <v>2458</v>
      </c>
      <c r="D8985" t="s">
        <v>2245</v>
      </c>
      <c r="E8985" t="s">
        <v>20</v>
      </c>
      <c r="F8985" t="b">
        <v>0</v>
      </c>
      <c r="G8985" t="s">
        <v>68</v>
      </c>
      <c r="H8985" s="1">
        <v>45705.376006944447</v>
      </c>
      <c r="I8985" t="b">
        <v>0</v>
      </c>
      <c r="J8985" t="b">
        <v>1</v>
      </c>
      <c r="K8985" t="s">
        <v>31</v>
      </c>
      <c r="L8985" t="s">
        <v>22</v>
      </c>
      <c r="M8985">
        <v>99000</v>
      </c>
      <c r="O8985" t="s">
        <v>11619</v>
      </c>
      <c r="P8985" t="s">
        <v>11620</v>
      </c>
    </row>
    <row r="8986" spans="1:16" x14ac:dyDescent="0.35">
      <c r="A8986" t="s">
        <v>11539</v>
      </c>
      <c r="B8986" t="s">
        <v>11933</v>
      </c>
      <c r="C8986" t="s">
        <v>715</v>
      </c>
      <c r="D8986" t="s">
        <v>36</v>
      </c>
      <c r="E8986" t="s">
        <v>20</v>
      </c>
      <c r="F8986" t="b">
        <v>0</v>
      </c>
      <c r="G8986" t="s">
        <v>30</v>
      </c>
      <c r="H8986" s="1">
        <v>45705.500891203701</v>
      </c>
      <c r="I8986" t="b">
        <v>0</v>
      </c>
      <c r="J8986" t="b">
        <v>1</v>
      </c>
      <c r="K8986" t="s">
        <v>31</v>
      </c>
      <c r="L8986" t="s">
        <v>22</v>
      </c>
      <c r="M8986">
        <v>174000</v>
      </c>
      <c r="O8986" t="s">
        <v>209</v>
      </c>
      <c r="P8986" t="s">
        <v>3521</v>
      </c>
    </row>
    <row r="8987" spans="1:16" x14ac:dyDescent="0.35">
      <c r="A8987" t="s">
        <v>11539</v>
      </c>
      <c r="B8987" t="s">
        <v>12168</v>
      </c>
      <c r="C8987" t="s">
        <v>695</v>
      </c>
      <c r="D8987" t="s">
        <v>36</v>
      </c>
      <c r="E8987" t="s">
        <v>20</v>
      </c>
      <c r="F8987" t="b">
        <v>0</v>
      </c>
      <c r="G8987" t="s">
        <v>52</v>
      </c>
      <c r="H8987" s="1">
        <v>45705.501770833333</v>
      </c>
      <c r="I8987" t="b">
        <v>0</v>
      </c>
      <c r="J8987" t="b">
        <v>1</v>
      </c>
      <c r="K8987" t="s">
        <v>31</v>
      </c>
      <c r="L8987" t="s">
        <v>22</v>
      </c>
      <c r="M8987">
        <v>113750</v>
      </c>
      <c r="O8987" t="s">
        <v>209</v>
      </c>
      <c r="P8987" t="s">
        <v>12169</v>
      </c>
    </row>
    <row r="8988" spans="1:16" x14ac:dyDescent="0.35">
      <c r="A8988" t="s">
        <v>11539</v>
      </c>
      <c r="B8988" t="s">
        <v>12170</v>
      </c>
      <c r="C8988" t="s">
        <v>6425</v>
      </c>
      <c r="D8988" t="s">
        <v>36</v>
      </c>
      <c r="E8988" t="s">
        <v>20</v>
      </c>
      <c r="F8988" t="b">
        <v>0</v>
      </c>
      <c r="G8988" t="s">
        <v>68</v>
      </c>
      <c r="H8988" s="1">
        <v>45705.502858796302</v>
      </c>
      <c r="I8988" t="b">
        <v>0</v>
      </c>
      <c r="J8988" t="b">
        <v>0</v>
      </c>
      <c r="K8988" t="s">
        <v>31</v>
      </c>
      <c r="L8988" t="s">
        <v>22</v>
      </c>
      <c r="M8988">
        <v>174500</v>
      </c>
      <c r="O8988" t="s">
        <v>209</v>
      </c>
      <c r="P8988" t="s">
        <v>1861</v>
      </c>
    </row>
    <row r="8989" spans="1:16" x14ac:dyDescent="0.35">
      <c r="A8989" t="s">
        <v>11539</v>
      </c>
      <c r="B8989" t="s">
        <v>12161</v>
      </c>
      <c r="C8989" t="s">
        <v>3692</v>
      </c>
      <c r="D8989" t="s">
        <v>115</v>
      </c>
      <c r="E8989" t="s">
        <v>20</v>
      </c>
      <c r="F8989" t="b">
        <v>0</v>
      </c>
      <c r="G8989" t="s">
        <v>52</v>
      </c>
      <c r="H8989" s="1">
        <v>45705.543252314812</v>
      </c>
      <c r="I8989" t="b">
        <v>0</v>
      </c>
      <c r="J8989" t="b">
        <v>1</v>
      </c>
      <c r="K8989" t="s">
        <v>31</v>
      </c>
      <c r="L8989" t="s">
        <v>22</v>
      </c>
      <c r="M8989">
        <v>145000</v>
      </c>
      <c r="O8989" t="s">
        <v>11735</v>
      </c>
      <c r="P8989" t="s">
        <v>12162</v>
      </c>
    </row>
    <row r="8990" spans="1:16" x14ac:dyDescent="0.35">
      <c r="A8990" t="s">
        <v>11539</v>
      </c>
      <c r="B8990" t="s">
        <v>11621</v>
      </c>
      <c r="C8990" t="s">
        <v>95</v>
      </c>
      <c r="D8990" t="s">
        <v>36</v>
      </c>
      <c r="E8990" t="s">
        <v>20</v>
      </c>
      <c r="F8990" t="b">
        <v>0</v>
      </c>
      <c r="G8990" t="s">
        <v>30</v>
      </c>
      <c r="H8990" s="1">
        <v>45705.625740740739</v>
      </c>
      <c r="I8990" t="b">
        <v>0</v>
      </c>
      <c r="J8990" t="b">
        <v>1</v>
      </c>
      <c r="K8990" t="s">
        <v>31</v>
      </c>
      <c r="L8990" t="s">
        <v>22</v>
      </c>
      <c r="M8990">
        <v>222545</v>
      </c>
      <c r="O8990" t="s">
        <v>96</v>
      </c>
      <c r="P8990" t="s">
        <v>11622</v>
      </c>
    </row>
    <row r="8991" spans="1:16" x14ac:dyDescent="0.35">
      <c r="A8991" t="s">
        <v>11539</v>
      </c>
      <c r="B8991" t="s">
        <v>12163</v>
      </c>
      <c r="C8991" t="s">
        <v>154</v>
      </c>
      <c r="D8991" t="s">
        <v>115</v>
      </c>
      <c r="E8991" t="s">
        <v>20</v>
      </c>
      <c r="F8991" t="b">
        <v>0</v>
      </c>
      <c r="G8991" t="s">
        <v>52</v>
      </c>
      <c r="H8991" s="1">
        <v>45705.626018518517</v>
      </c>
      <c r="I8991" t="b">
        <v>0</v>
      </c>
      <c r="J8991" t="b">
        <v>0</v>
      </c>
      <c r="K8991" t="s">
        <v>31</v>
      </c>
      <c r="L8991" t="s">
        <v>22</v>
      </c>
      <c r="M8991">
        <v>155000</v>
      </c>
      <c r="O8991" t="s">
        <v>4638</v>
      </c>
      <c r="P8991" t="s">
        <v>12164</v>
      </c>
    </row>
    <row r="8992" spans="1:16" x14ac:dyDescent="0.35">
      <c r="A8992" t="s">
        <v>11539</v>
      </c>
      <c r="B8992" t="s">
        <v>12165</v>
      </c>
      <c r="C8992" t="s">
        <v>354</v>
      </c>
      <c r="D8992" t="s">
        <v>36</v>
      </c>
      <c r="E8992" t="s">
        <v>20</v>
      </c>
      <c r="F8992" t="b">
        <v>0</v>
      </c>
      <c r="G8992" t="s">
        <v>43</v>
      </c>
      <c r="H8992" s="1">
        <v>45705.792164351849</v>
      </c>
      <c r="I8992" t="b">
        <v>0</v>
      </c>
      <c r="J8992" t="b">
        <v>1</v>
      </c>
      <c r="K8992" t="s">
        <v>31</v>
      </c>
      <c r="L8992" t="s">
        <v>22</v>
      </c>
      <c r="M8992">
        <v>184000</v>
      </c>
      <c r="O8992" t="s">
        <v>3122</v>
      </c>
      <c r="P8992" t="s">
        <v>2247</v>
      </c>
    </row>
    <row r="8993" spans="1:16" x14ac:dyDescent="0.35">
      <c r="A8993" t="s">
        <v>11539</v>
      </c>
      <c r="B8993" t="s">
        <v>11902</v>
      </c>
      <c r="C8993" t="s">
        <v>11903</v>
      </c>
      <c r="D8993" t="s">
        <v>110</v>
      </c>
      <c r="E8993" t="s">
        <v>20</v>
      </c>
      <c r="F8993" t="b">
        <v>0</v>
      </c>
      <c r="G8993" t="s">
        <v>52</v>
      </c>
      <c r="H8993" s="1">
        <v>45705.793854166674</v>
      </c>
      <c r="I8993" t="b">
        <v>0</v>
      </c>
      <c r="J8993" t="b">
        <v>1</v>
      </c>
      <c r="K8993" t="s">
        <v>31</v>
      </c>
      <c r="L8993" t="s">
        <v>22</v>
      </c>
      <c r="M8993">
        <v>120000</v>
      </c>
      <c r="O8993" t="s">
        <v>11904</v>
      </c>
      <c r="P8993" t="s">
        <v>11905</v>
      </c>
    </row>
    <row r="8994" spans="1:16" x14ac:dyDescent="0.35">
      <c r="A8994" t="s">
        <v>11539</v>
      </c>
      <c r="B8994" t="s">
        <v>12051</v>
      </c>
      <c r="C8994" t="s">
        <v>6146</v>
      </c>
      <c r="D8994" t="s">
        <v>36</v>
      </c>
      <c r="E8994" t="s">
        <v>91</v>
      </c>
      <c r="F8994" t="b">
        <v>0</v>
      </c>
      <c r="G8994" t="s">
        <v>52</v>
      </c>
      <c r="H8994" s="1">
        <v>45705.794027777767</v>
      </c>
      <c r="I8994" t="b">
        <v>0</v>
      </c>
      <c r="J8994" t="b">
        <v>1</v>
      </c>
      <c r="K8994" t="s">
        <v>31</v>
      </c>
      <c r="L8994" t="s">
        <v>32</v>
      </c>
      <c r="N8994">
        <v>45</v>
      </c>
      <c r="O8994" t="s">
        <v>12052</v>
      </c>
      <c r="P8994" t="s">
        <v>3876</v>
      </c>
    </row>
    <row r="8995" spans="1:16" x14ac:dyDescent="0.35">
      <c r="A8995" t="s">
        <v>11539</v>
      </c>
      <c r="B8995" t="s">
        <v>12171</v>
      </c>
      <c r="C8995" t="s">
        <v>142</v>
      </c>
      <c r="D8995" t="s">
        <v>36</v>
      </c>
      <c r="E8995" t="s">
        <v>20</v>
      </c>
      <c r="F8995" t="b">
        <v>0</v>
      </c>
      <c r="G8995" t="s">
        <v>68</v>
      </c>
      <c r="H8995" s="1">
        <v>45705.959097222221</v>
      </c>
      <c r="I8995" t="b">
        <v>0</v>
      </c>
      <c r="J8995" t="b">
        <v>1</v>
      </c>
      <c r="K8995" t="s">
        <v>31</v>
      </c>
      <c r="L8995" t="s">
        <v>22</v>
      </c>
      <c r="M8995">
        <v>169500</v>
      </c>
      <c r="O8995" t="s">
        <v>1048</v>
      </c>
      <c r="P8995" t="s">
        <v>12172</v>
      </c>
    </row>
    <row r="8996" spans="1:16" x14ac:dyDescent="0.35">
      <c r="A8996" t="s">
        <v>11539</v>
      </c>
      <c r="B8996" t="s">
        <v>12155</v>
      </c>
      <c r="C8996" t="s">
        <v>18</v>
      </c>
      <c r="D8996" t="s">
        <v>36</v>
      </c>
      <c r="E8996" t="s">
        <v>91</v>
      </c>
      <c r="F8996" t="b">
        <v>1</v>
      </c>
      <c r="G8996" t="s">
        <v>47</v>
      </c>
      <c r="H8996" s="1">
        <v>45706.000034722223</v>
      </c>
      <c r="I8996" t="b">
        <v>0</v>
      </c>
      <c r="J8996" t="b">
        <v>1</v>
      </c>
      <c r="K8996" t="s">
        <v>31</v>
      </c>
      <c r="L8996" t="s">
        <v>32</v>
      </c>
      <c r="N8996">
        <v>31</v>
      </c>
      <c r="O8996" t="s">
        <v>12156</v>
      </c>
      <c r="P8996" t="s">
        <v>12157</v>
      </c>
    </row>
    <row r="8997" spans="1:16" x14ac:dyDescent="0.35">
      <c r="A8997" t="s">
        <v>11539</v>
      </c>
      <c r="B8997" t="s">
        <v>12166</v>
      </c>
      <c r="C8997" t="s">
        <v>154</v>
      </c>
      <c r="D8997" t="s">
        <v>36</v>
      </c>
      <c r="E8997" t="s">
        <v>20</v>
      </c>
      <c r="F8997" t="b">
        <v>0</v>
      </c>
      <c r="G8997" t="s">
        <v>52</v>
      </c>
      <c r="H8997" s="1">
        <v>45706.00136574074</v>
      </c>
      <c r="I8997" t="b">
        <v>0</v>
      </c>
      <c r="J8997" t="b">
        <v>1</v>
      </c>
      <c r="K8997" t="s">
        <v>31</v>
      </c>
      <c r="L8997" t="s">
        <v>22</v>
      </c>
      <c r="M8997">
        <v>125320</v>
      </c>
      <c r="O8997" t="s">
        <v>987</v>
      </c>
      <c r="P8997" t="s">
        <v>917</v>
      </c>
    </row>
    <row r="8998" spans="1:16" x14ac:dyDescent="0.35">
      <c r="A8998" t="s">
        <v>11539</v>
      </c>
      <c r="B8998" t="s">
        <v>11614</v>
      </c>
      <c r="C8998" t="s">
        <v>868</v>
      </c>
      <c r="D8998" t="s">
        <v>110</v>
      </c>
      <c r="E8998" t="s">
        <v>20</v>
      </c>
      <c r="F8998" t="b">
        <v>0</v>
      </c>
      <c r="G8998" t="s">
        <v>47</v>
      </c>
      <c r="H8998" s="1">
        <v>45706.251944444448</v>
      </c>
      <c r="I8998" t="b">
        <v>0</v>
      </c>
      <c r="J8998" t="b">
        <v>1</v>
      </c>
      <c r="K8998" t="s">
        <v>31</v>
      </c>
      <c r="L8998" t="s">
        <v>22</v>
      </c>
      <c r="M8998">
        <v>127275.203125</v>
      </c>
      <c r="O8998" t="s">
        <v>12158</v>
      </c>
      <c r="P8998" t="s">
        <v>12159</v>
      </c>
    </row>
    <row r="8999" spans="1:16" x14ac:dyDescent="0.35">
      <c r="A8999" t="s">
        <v>11539</v>
      </c>
      <c r="B8999" t="s">
        <v>12160</v>
      </c>
      <c r="C8999" t="s">
        <v>18</v>
      </c>
      <c r="D8999" t="s">
        <v>962</v>
      </c>
      <c r="E8999" t="s">
        <v>20</v>
      </c>
      <c r="F8999" t="b">
        <v>1</v>
      </c>
      <c r="G8999" t="s">
        <v>11566</v>
      </c>
      <c r="H8999" s="1">
        <v>45706.299421296288</v>
      </c>
      <c r="I8999" t="b">
        <v>1</v>
      </c>
      <c r="J8999" t="b">
        <v>0</v>
      </c>
      <c r="K8999" t="s">
        <v>11566</v>
      </c>
      <c r="L8999" t="s">
        <v>22</v>
      </c>
      <c r="M8999">
        <v>47500</v>
      </c>
      <c r="O8999" t="s">
        <v>5502</v>
      </c>
    </row>
    <row r="9000" spans="1:16" x14ac:dyDescent="0.35">
      <c r="A9000" t="s">
        <v>11539</v>
      </c>
      <c r="B9000" t="s">
        <v>11618</v>
      </c>
      <c r="C9000" t="s">
        <v>2458</v>
      </c>
      <c r="D9000" t="s">
        <v>2245</v>
      </c>
      <c r="E9000" t="s">
        <v>20</v>
      </c>
      <c r="F9000" t="b">
        <v>0</v>
      </c>
      <c r="G9000" t="s">
        <v>68</v>
      </c>
      <c r="H9000" s="1">
        <v>45706.376006944447</v>
      </c>
      <c r="I9000" t="b">
        <v>0</v>
      </c>
      <c r="J9000" t="b">
        <v>1</v>
      </c>
      <c r="K9000" t="s">
        <v>31</v>
      </c>
      <c r="L9000" t="s">
        <v>22</v>
      </c>
      <c r="M9000">
        <v>99000</v>
      </c>
      <c r="O9000" t="s">
        <v>11619</v>
      </c>
      <c r="P9000" t="s">
        <v>11620</v>
      </c>
    </row>
    <row r="9001" spans="1:16" x14ac:dyDescent="0.35">
      <c r="A9001" t="s">
        <v>11539</v>
      </c>
      <c r="B9001" t="s">
        <v>11933</v>
      </c>
      <c r="C9001" t="s">
        <v>715</v>
      </c>
      <c r="D9001" t="s">
        <v>36</v>
      </c>
      <c r="E9001" t="s">
        <v>20</v>
      </c>
      <c r="F9001" t="b">
        <v>0</v>
      </c>
      <c r="G9001" t="s">
        <v>30</v>
      </c>
      <c r="H9001" s="1">
        <v>45706.500891203701</v>
      </c>
      <c r="I9001" t="b">
        <v>0</v>
      </c>
      <c r="J9001" t="b">
        <v>1</v>
      </c>
      <c r="K9001" t="s">
        <v>31</v>
      </c>
      <c r="L9001" t="s">
        <v>22</v>
      </c>
      <c r="M9001">
        <v>174000</v>
      </c>
      <c r="O9001" t="s">
        <v>209</v>
      </c>
      <c r="P9001" t="s">
        <v>3521</v>
      </c>
    </row>
    <row r="9002" spans="1:16" x14ac:dyDescent="0.35">
      <c r="A9002" t="s">
        <v>11539</v>
      </c>
      <c r="B9002" t="s">
        <v>12170</v>
      </c>
      <c r="C9002" t="s">
        <v>6425</v>
      </c>
      <c r="D9002" t="s">
        <v>36</v>
      </c>
      <c r="E9002" t="s">
        <v>20</v>
      </c>
      <c r="F9002" t="b">
        <v>0</v>
      </c>
      <c r="G9002" t="s">
        <v>68</v>
      </c>
      <c r="H9002" s="1">
        <v>45706.502858796302</v>
      </c>
      <c r="I9002" t="b">
        <v>0</v>
      </c>
      <c r="J9002" t="b">
        <v>0</v>
      </c>
      <c r="K9002" t="s">
        <v>31</v>
      </c>
      <c r="L9002" t="s">
        <v>22</v>
      </c>
      <c r="M9002">
        <v>174500</v>
      </c>
      <c r="O9002" t="s">
        <v>209</v>
      </c>
      <c r="P9002" t="s">
        <v>1861</v>
      </c>
    </row>
    <row r="9003" spans="1:16" x14ac:dyDescent="0.35">
      <c r="A9003" t="s">
        <v>11539</v>
      </c>
      <c r="B9003" t="s">
        <v>12161</v>
      </c>
      <c r="C9003" t="s">
        <v>3692</v>
      </c>
      <c r="D9003" t="s">
        <v>115</v>
      </c>
      <c r="E9003" t="s">
        <v>20</v>
      </c>
      <c r="F9003" t="b">
        <v>0</v>
      </c>
      <c r="G9003" t="s">
        <v>52</v>
      </c>
      <c r="H9003" s="1">
        <v>45706.543252314812</v>
      </c>
      <c r="I9003" t="b">
        <v>0</v>
      </c>
      <c r="J9003" t="b">
        <v>1</v>
      </c>
      <c r="K9003" t="s">
        <v>31</v>
      </c>
      <c r="L9003" t="s">
        <v>22</v>
      </c>
      <c r="M9003">
        <v>145000</v>
      </c>
      <c r="O9003" t="s">
        <v>11735</v>
      </c>
      <c r="P9003" t="s">
        <v>12162</v>
      </c>
    </row>
    <row r="9004" spans="1:16" x14ac:dyDescent="0.35">
      <c r="A9004" t="s">
        <v>11539</v>
      </c>
      <c r="B9004" t="s">
        <v>11621</v>
      </c>
      <c r="C9004" t="s">
        <v>95</v>
      </c>
      <c r="D9004" t="s">
        <v>36</v>
      </c>
      <c r="E9004" t="s">
        <v>20</v>
      </c>
      <c r="F9004" t="b">
        <v>0</v>
      </c>
      <c r="G9004" t="s">
        <v>30</v>
      </c>
      <c r="H9004" s="1">
        <v>45706.625740740739</v>
      </c>
      <c r="I9004" t="b">
        <v>0</v>
      </c>
      <c r="J9004" t="b">
        <v>1</v>
      </c>
      <c r="K9004" t="s">
        <v>31</v>
      </c>
      <c r="L9004" t="s">
        <v>22</v>
      </c>
      <c r="M9004">
        <v>222545</v>
      </c>
      <c r="O9004" t="s">
        <v>96</v>
      </c>
      <c r="P9004" t="s">
        <v>11622</v>
      </c>
    </row>
    <row r="9005" spans="1:16" x14ac:dyDescent="0.35">
      <c r="A9005" t="s">
        <v>11539</v>
      </c>
      <c r="B9005" t="s">
        <v>12163</v>
      </c>
      <c r="C9005" t="s">
        <v>154</v>
      </c>
      <c r="D9005" t="s">
        <v>115</v>
      </c>
      <c r="E9005" t="s">
        <v>20</v>
      </c>
      <c r="F9005" t="b">
        <v>0</v>
      </c>
      <c r="G9005" t="s">
        <v>52</v>
      </c>
      <c r="H9005" s="1">
        <v>45706.626018518517</v>
      </c>
      <c r="I9005" t="b">
        <v>0</v>
      </c>
      <c r="J9005" t="b">
        <v>0</v>
      </c>
      <c r="K9005" t="s">
        <v>31</v>
      </c>
      <c r="L9005" t="s">
        <v>22</v>
      </c>
      <c r="M9005">
        <v>155000</v>
      </c>
      <c r="O9005" t="s">
        <v>4638</v>
      </c>
      <c r="P9005" t="s">
        <v>12164</v>
      </c>
    </row>
    <row r="9006" spans="1:16" x14ac:dyDescent="0.35">
      <c r="A9006" t="s">
        <v>11539</v>
      </c>
      <c r="B9006" t="s">
        <v>12165</v>
      </c>
      <c r="C9006" t="s">
        <v>354</v>
      </c>
      <c r="D9006" t="s">
        <v>36</v>
      </c>
      <c r="E9006" t="s">
        <v>20</v>
      </c>
      <c r="F9006" t="b">
        <v>0</v>
      </c>
      <c r="G9006" t="s">
        <v>43</v>
      </c>
      <c r="H9006" s="1">
        <v>45706.792164351849</v>
      </c>
      <c r="I9006" t="b">
        <v>0</v>
      </c>
      <c r="J9006" t="b">
        <v>1</v>
      </c>
      <c r="K9006" t="s">
        <v>31</v>
      </c>
      <c r="L9006" t="s">
        <v>22</v>
      </c>
      <c r="M9006">
        <v>184000</v>
      </c>
      <c r="O9006" t="s">
        <v>3122</v>
      </c>
      <c r="P9006" t="s">
        <v>2247</v>
      </c>
    </row>
    <row r="9007" spans="1:16" x14ac:dyDescent="0.35">
      <c r="A9007" t="s">
        <v>11539</v>
      </c>
      <c r="B9007" t="s">
        <v>11902</v>
      </c>
      <c r="C9007" t="s">
        <v>11903</v>
      </c>
      <c r="D9007" t="s">
        <v>110</v>
      </c>
      <c r="E9007" t="s">
        <v>20</v>
      </c>
      <c r="F9007" t="b">
        <v>0</v>
      </c>
      <c r="G9007" t="s">
        <v>52</v>
      </c>
      <c r="H9007" s="1">
        <v>45706.793854166674</v>
      </c>
      <c r="I9007" t="b">
        <v>0</v>
      </c>
      <c r="J9007" t="b">
        <v>1</v>
      </c>
      <c r="K9007" t="s">
        <v>31</v>
      </c>
      <c r="L9007" t="s">
        <v>22</v>
      </c>
      <c r="M9007">
        <v>120000</v>
      </c>
      <c r="O9007" t="s">
        <v>11904</v>
      </c>
      <c r="P9007" t="s">
        <v>11905</v>
      </c>
    </row>
    <row r="9008" spans="1:16" x14ac:dyDescent="0.35">
      <c r="A9008" t="s">
        <v>11539</v>
      </c>
      <c r="B9008" t="s">
        <v>12051</v>
      </c>
      <c r="C9008" t="s">
        <v>6146</v>
      </c>
      <c r="D9008" t="s">
        <v>36</v>
      </c>
      <c r="E9008" t="s">
        <v>91</v>
      </c>
      <c r="F9008" t="b">
        <v>0</v>
      </c>
      <c r="G9008" t="s">
        <v>52</v>
      </c>
      <c r="H9008" s="1">
        <v>45706.794027777767</v>
      </c>
      <c r="I9008" t="b">
        <v>0</v>
      </c>
      <c r="J9008" t="b">
        <v>1</v>
      </c>
      <c r="K9008" t="s">
        <v>31</v>
      </c>
      <c r="L9008" t="s">
        <v>32</v>
      </c>
      <c r="N9008">
        <v>45</v>
      </c>
      <c r="O9008" t="s">
        <v>12052</v>
      </c>
      <c r="P9008" t="s">
        <v>3876</v>
      </c>
    </row>
    <row r="9009" spans="1:16" x14ac:dyDescent="0.35">
      <c r="A9009" t="s">
        <v>11539</v>
      </c>
      <c r="B9009" t="s">
        <v>12155</v>
      </c>
      <c r="C9009" t="s">
        <v>18</v>
      </c>
      <c r="D9009" t="s">
        <v>36</v>
      </c>
      <c r="E9009" t="s">
        <v>91</v>
      </c>
      <c r="F9009" t="b">
        <v>1</v>
      </c>
      <c r="G9009" t="s">
        <v>47</v>
      </c>
      <c r="H9009" s="1">
        <v>45707.000034722223</v>
      </c>
      <c r="I9009" t="b">
        <v>0</v>
      </c>
      <c r="J9009" t="b">
        <v>1</v>
      </c>
      <c r="K9009" t="s">
        <v>31</v>
      </c>
      <c r="L9009" t="s">
        <v>32</v>
      </c>
      <c r="N9009">
        <v>31</v>
      </c>
      <c r="O9009" t="s">
        <v>12156</v>
      </c>
      <c r="P9009" t="s">
        <v>12157</v>
      </c>
    </row>
    <row r="9010" spans="1:16" x14ac:dyDescent="0.35">
      <c r="A9010" t="s">
        <v>11539</v>
      </c>
      <c r="B9010" t="s">
        <v>12166</v>
      </c>
      <c r="C9010" t="s">
        <v>154</v>
      </c>
      <c r="D9010" t="s">
        <v>36</v>
      </c>
      <c r="E9010" t="s">
        <v>20</v>
      </c>
      <c r="F9010" t="b">
        <v>0</v>
      </c>
      <c r="G9010" t="s">
        <v>52</v>
      </c>
      <c r="H9010" s="1">
        <v>45707.00136574074</v>
      </c>
      <c r="I9010" t="b">
        <v>0</v>
      </c>
      <c r="J9010" t="b">
        <v>1</v>
      </c>
      <c r="K9010" t="s">
        <v>31</v>
      </c>
      <c r="L9010" t="s">
        <v>22</v>
      </c>
      <c r="M9010">
        <v>125320</v>
      </c>
      <c r="O9010" t="s">
        <v>987</v>
      </c>
      <c r="P9010" t="s">
        <v>917</v>
      </c>
    </row>
    <row r="9011" spans="1:16" x14ac:dyDescent="0.35">
      <c r="A9011" t="s">
        <v>11539</v>
      </c>
      <c r="B9011" t="s">
        <v>11854</v>
      </c>
      <c r="C9011" t="s">
        <v>3478</v>
      </c>
      <c r="D9011" t="s">
        <v>3470</v>
      </c>
      <c r="E9011" t="s">
        <v>20</v>
      </c>
      <c r="F9011" t="b">
        <v>0</v>
      </c>
      <c r="G9011" t="s">
        <v>68</v>
      </c>
      <c r="H9011" s="1">
        <v>45707.002418981479</v>
      </c>
      <c r="I9011" t="b">
        <v>0</v>
      </c>
      <c r="J9011" t="b">
        <v>1</v>
      </c>
      <c r="K9011" t="s">
        <v>31</v>
      </c>
      <c r="L9011" t="s">
        <v>22</v>
      </c>
      <c r="M9011">
        <v>198500</v>
      </c>
      <c r="O9011" t="s">
        <v>3479</v>
      </c>
      <c r="P9011" t="s">
        <v>12167</v>
      </c>
    </row>
    <row r="9012" spans="1:16" x14ac:dyDescent="0.35">
      <c r="A9012" t="s">
        <v>11539</v>
      </c>
      <c r="B9012" t="s">
        <v>12173</v>
      </c>
      <c r="C9012" t="s">
        <v>1443</v>
      </c>
      <c r="D9012" t="s">
        <v>17445</v>
      </c>
      <c r="E9012" t="s">
        <v>20</v>
      </c>
      <c r="F9012" t="b">
        <v>0</v>
      </c>
      <c r="G9012" t="s">
        <v>47</v>
      </c>
      <c r="H9012" s="1">
        <v>45707.251539351862</v>
      </c>
      <c r="I9012" t="b">
        <v>0</v>
      </c>
      <c r="J9012" t="b">
        <v>1</v>
      </c>
      <c r="K9012" t="s">
        <v>31</v>
      </c>
      <c r="L9012" t="s">
        <v>22</v>
      </c>
      <c r="M9012">
        <v>192500</v>
      </c>
      <c r="O9012" t="s">
        <v>12174</v>
      </c>
      <c r="P9012" t="s">
        <v>1861</v>
      </c>
    </row>
    <row r="9013" spans="1:16" x14ac:dyDescent="0.35">
      <c r="A9013" t="s">
        <v>11539</v>
      </c>
      <c r="B9013" t="s">
        <v>11614</v>
      </c>
      <c r="C9013" t="s">
        <v>1930</v>
      </c>
      <c r="D9013" t="s">
        <v>36</v>
      </c>
      <c r="E9013" t="s">
        <v>20</v>
      </c>
      <c r="F9013" t="b">
        <v>0</v>
      </c>
      <c r="G9013" t="s">
        <v>30</v>
      </c>
      <c r="H9013" s="1">
        <v>45707.251643518517</v>
      </c>
      <c r="I9013" t="b">
        <v>0</v>
      </c>
      <c r="J9013" t="b">
        <v>0</v>
      </c>
      <c r="K9013" t="s">
        <v>31</v>
      </c>
      <c r="L9013" t="s">
        <v>22</v>
      </c>
      <c r="M9013">
        <v>81100</v>
      </c>
      <c r="O9013" t="s">
        <v>4082</v>
      </c>
    </row>
    <row r="9014" spans="1:16" x14ac:dyDescent="0.35">
      <c r="A9014" t="s">
        <v>11539</v>
      </c>
      <c r="B9014" t="s">
        <v>11614</v>
      </c>
      <c r="C9014" t="s">
        <v>868</v>
      </c>
      <c r="D9014" t="s">
        <v>110</v>
      </c>
      <c r="E9014" t="s">
        <v>20</v>
      </c>
      <c r="F9014" t="b">
        <v>0</v>
      </c>
      <c r="G9014" t="s">
        <v>47</v>
      </c>
      <c r="H9014" s="1">
        <v>45707.251944444448</v>
      </c>
      <c r="I9014" t="b">
        <v>0</v>
      </c>
      <c r="J9014" t="b">
        <v>1</v>
      </c>
      <c r="K9014" t="s">
        <v>31</v>
      </c>
      <c r="L9014" t="s">
        <v>22</v>
      </c>
      <c r="M9014">
        <v>127275.203125</v>
      </c>
      <c r="O9014" t="s">
        <v>12158</v>
      </c>
      <c r="P9014" t="s">
        <v>12159</v>
      </c>
    </row>
    <row r="9015" spans="1:16" x14ac:dyDescent="0.35">
      <c r="A9015" t="s">
        <v>11539</v>
      </c>
      <c r="B9015" t="s">
        <v>12160</v>
      </c>
      <c r="C9015" t="s">
        <v>18</v>
      </c>
      <c r="D9015" t="s">
        <v>962</v>
      </c>
      <c r="E9015" t="s">
        <v>20</v>
      </c>
      <c r="F9015" t="b">
        <v>1</v>
      </c>
      <c r="G9015" t="s">
        <v>11566</v>
      </c>
      <c r="H9015" s="1">
        <v>45707.299421296288</v>
      </c>
      <c r="I9015" t="b">
        <v>1</v>
      </c>
      <c r="J9015" t="b">
        <v>0</v>
      </c>
      <c r="K9015" t="s">
        <v>11566</v>
      </c>
      <c r="L9015" t="s">
        <v>22</v>
      </c>
      <c r="M9015">
        <v>47500</v>
      </c>
      <c r="O9015" t="s">
        <v>5502</v>
      </c>
    </row>
    <row r="9016" spans="1:16" x14ac:dyDescent="0.35">
      <c r="A9016" t="s">
        <v>11539</v>
      </c>
      <c r="B9016" t="s">
        <v>11618</v>
      </c>
      <c r="C9016" t="s">
        <v>2458</v>
      </c>
      <c r="D9016" t="s">
        <v>2245</v>
      </c>
      <c r="E9016" t="s">
        <v>20</v>
      </c>
      <c r="F9016" t="b">
        <v>0</v>
      </c>
      <c r="G9016" t="s">
        <v>68</v>
      </c>
      <c r="H9016" s="1">
        <v>45707.376006944447</v>
      </c>
      <c r="I9016" t="b">
        <v>0</v>
      </c>
      <c r="J9016" t="b">
        <v>1</v>
      </c>
      <c r="K9016" t="s">
        <v>31</v>
      </c>
      <c r="L9016" t="s">
        <v>22</v>
      </c>
      <c r="M9016">
        <v>99000</v>
      </c>
      <c r="O9016" t="s">
        <v>11619</v>
      </c>
      <c r="P9016" t="s">
        <v>11620</v>
      </c>
    </row>
    <row r="9017" spans="1:16" x14ac:dyDescent="0.35">
      <c r="A9017" t="s">
        <v>11539</v>
      </c>
      <c r="B9017" t="s">
        <v>11933</v>
      </c>
      <c r="C9017" t="s">
        <v>715</v>
      </c>
      <c r="D9017" t="s">
        <v>36</v>
      </c>
      <c r="E9017" t="s">
        <v>20</v>
      </c>
      <c r="F9017" t="b">
        <v>0</v>
      </c>
      <c r="G9017" t="s">
        <v>30</v>
      </c>
      <c r="H9017" s="1">
        <v>45707.500891203701</v>
      </c>
      <c r="I9017" t="b">
        <v>0</v>
      </c>
      <c r="J9017" t="b">
        <v>1</v>
      </c>
      <c r="K9017" t="s">
        <v>31</v>
      </c>
      <c r="L9017" t="s">
        <v>22</v>
      </c>
      <c r="M9017">
        <v>174000</v>
      </c>
      <c r="O9017" t="s">
        <v>209</v>
      </c>
      <c r="P9017" t="s">
        <v>3521</v>
      </c>
    </row>
    <row r="9018" spans="1:16" x14ac:dyDescent="0.35">
      <c r="A9018" t="s">
        <v>11539</v>
      </c>
      <c r="B9018" t="s">
        <v>11823</v>
      </c>
      <c r="C9018" t="s">
        <v>2602</v>
      </c>
      <c r="D9018" t="s">
        <v>573</v>
      </c>
      <c r="E9018" t="s">
        <v>296</v>
      </c>
      <c r="F9018" t="b">
        <v>0</v>
      </c>
      <c r="G9018" t="s">
        <v>52</v>
      </c>
      <c r="H9018" s="1">
        <v>45707.501550925917</v>
      </c>
      <c r="I9018" t="b">
        <v>0</v>
      </c>
      <c r="J9018" t="b">
        <v>1</v>
      </c>
      <c r="K9018" t="s">
        <v>31</v>
      </c>
      <c r="L9018" t="s">
        <v>32</v>
      </c>
      <c r="N9018">
        <v>46.050003051757813</v>
      </c>
      <c r="O9018" t="s">
        <v>11824</v>
      </c>
      <c r="P9018" t="s">
        <v>11825</v>
      </c>
    </row>
    <row r="9019" spans="1:16" x14ac:dyDescent="0.35">
      <c r="A9019" t="s">
        <v>11539</v>
      </c>
      <c r="B9019" t="s">
        <v>12168</v>
      </c>
      <c r="C9019" t="s">
        <v>695</v>
      </c>
      <c r="D9019" t="s">
        <v>36</v>
      </c>
      <c r="E9019" t="s">
        <v>20</v>
      </c>
      <c r="F9019" t="b">
        <v>0</v>
      </c>
      <c r="G9019" t="s">
        <v>52</v>
      </c>
      <c r="H9019" s="1">
        <v>45707.501770833333</v>
      </c>
      <c r="I9019" t="b">
        <v>0</v>
      </c>
      <c r="J9019" t="b">
        <v>1</v>
      </c>
      <c r="K9019" t="s">
        <v>31</v>
      </c>
      <c r="L9019" t="s">
        <v>22</v>
      </c>
      <c r="M9019">
        <v>113750</v>
      </c>
      <c r="O9019" t="s">
        <v>209</v>
      </c>
      <c r="P9019" t="s">
        <v>12169</v>
      </c>
    </row>
    <row r="9020" spans="1:16" x14ac:dyDescent="0.35">
      <c r="A9020" t="s">
        <v>11539</v>
      </c>
      <c r="B9020" t="s">
        <v>12170</v>
      </c>
      <c r="C9020" t="s">
        <v>6425</v>
      </c>
      <c r="D9020" t="s">
        <v>36</v>
      </c>
      <c r="E9020" t="s">
        <v>20</v>
      </c>
      <c r="F9020" t="b">
        <v>0</v>
      </c>
      <c r="G9020" t="s">
        <v>68</v>
      </c>
      <c r="H9020" s="1">
        <v>45707.502858796302</v>
      </c>
      <c r="I9020" t="b">
        <v>0</v>
      </c>
      <c r="J9020" t="b">
        <v>0</v>
      </c>
      <c r="K9020" t="s">
        <v>31</v>
      </c>
      <c r="L9020" t="s">
        <v>22</v>
      </c>
      <c r="M9020">
        <v>174500</v>
      </c>
      <c r="O9020" t="s">
        <v>209</v>
      </c>
      <c r="P9020" t="s">
        <v>1861</v>
      </c>
    </row>
    <row r="9021" spans="1:16" x14ac:dyDescent="0.35">
      <c r="A9021" t="s">
        <v>11539</v>
      </c>
      <c r="B9021" t="s">
        <v>12161</v>
      </c>
      <c r="C9021" t="s">
        <v>3692</v>
      </c>
      <c r="D9021" t="s">
        <v>115</v>
      </c>
      <c r="E9021" t="s">
        <v>20</v>
      </c>
      <c r="F9021" t="b">
        <v>0</v>
      </c>
      <c r="G9021" t="s">
        <v>52</v>
      </c>
      <c r="H9021" s="1">
        <v>45707.543252314812</v>
      </c>
      <c r="I9021" t="b">
        <v>0</v>
      </c>
      <c r="J9021" t="b">
        <v>1</v>
      </c>
      <c r="K9021" t="s">
        <v>31</v>
      </c>
      <c r="L9021" t="s">
        <v>22</v>
      </c>
      <c r="M9021">
        <v>145000</v>
      </c>
      <c r="O9021" t="s">
        <v>11735</v>
      </c>
      <c r="P9021" t="s">
        <v>12162</v>
      </c>
    </row>
    <row r="9022" spans="1:16" x14ac:dyDescent="0.35">
      <c r="A9022" t="s">
        <v>11539</v>
      </c>
      <c r="B9022" t="s">
        <v>11621</v>
      </c>
      <c r="C9022" t="s">
        <v>95</v>
      </c>
      <c r="D9022" t="s">
        <v>36</v>
      </c>
      <c r="E9022" t="s">
        <v>20</v>
      </c>
      <c r="F9022" t="b">
        <v>0</v>
      </c>
      <c r="G9022" t="s">
        <v>30</v>
      </c>
      <c r="H9022" s="1">
        <v>45707.625740740739</v>
      </c>
      <c r="I9022" t="b">
        <v>0</v>
      </c>
      <c r="J9022" t="b">
        <v>1</v>
      </c>
      <c r="K9022" t="s">
        <v>31</v>
      </c>
      <c r="L9022" t="s">
        <v>22</v>
      </c>
      <c r="M9022">
        <v>222545</v>
      </c>
      <c r="O9022" t="s">
        <v>96</v>
      </c>
      <c r="P9022" t="s">
        <v>11622</v>
      </c>
    </row>
    <row r="9023" spans="1:16" x14ac:dyDescent="0.35">
      <c r="A9023" t="s">
        <v>11539</v>
      </c>
      <c r="B9023" t="s">
        <v>12163</v>
      </c>
      <c r="C9023" t="s">
        <v>154</v>
      </c>
      <c r="D9023" t="s">
        <v>115</v>
      </c>
      <c r="E9023" t="s">
        <v>20</v>
      </c>
      <c r="F9023" t="b">
        <v>0</v>
      </c>
      <c r="G9023" t="s">
        <v>52</v>
      </c>
      <c r="H9023" s="1">
        <v>45707.626018518517</v>
      </c>
      <c r="I9023" t="b">
        <v>0</v>
      </c>
      <c r="J9023" t="b">
        <v>0</v>
      </c>
      <c r="K9023" t="s">
        <v>31</v>
      </c>
      <c r="L9023" t="s">
        <v>22</v>
      </c>
      <c r="M9023">
        <v>155000</v>
      </c>
      <c r="O9023" t="s">
        <v>4638</v>
      </c>
      <c r="P9023" t="s">
        <v>12164</v>
      </c>
    </row>
    <row r="9024" spans="1:16" x14ac:dyDescent="0.35">
      <c r="A9024" t="s">
        <v>11539</v>
      </c>
      <c r="B9024" t="s">
        <v>11629</v>
      </c>
      <c r="C9024" t="s">
        <v>254</v>
      </c>
      <c r="D9024" t="s">
        <v>36</v>
      </c>
      <c r="E9024" t="s">
        <v>20</v>
      </c>
      <c r="F9024" t="b">
        <v>0</v>
      </c>
      <c r="G9024" t="s">
        <v>52</v>
      </c>
      <c r="H9024" s="1">
        <v>45707.709363425929</v>
      </c>
      <c r="I9024" t="b">
        <v>0</v>
      </c>
      <c r="J9024" t="b">
        <v>1</v>
      </c>
      <c r="K9024" t="s">
        <v>31</v>
      </c>
      <c r="L9024" t="s">
        <v>32</v>
      </c>
      <c r="N9024">
        <v>87.5</v>
      </c>
      <c r="O9024" t="s">
        <v>194</v>
      </c>
      <c r="P9024" t="s">
        <v>11630</v>
      </c>
    </row>
    <row r="9025" spans="1:16" x14ac:dyDescent="0.35">
      <c r="A9025" t="s">
        <v>11539</v>
      </c>
      <c r="B9025" t="s">
        <v>12165</v>
      </c>
      <c r="C9025" t="s">
        <v>354</v>
      </c>
      <c r="D9025" t="s">
        <v>36</v>
      </c>
      <c r="E9025" t="s">
        <v>20</v>
      </c>
      <c r="F9025" t="b">
        <v>0</v>
      </c>
      <c r="G9025" t="s">
        <v>43</v>
      </c>
      <c r="H9025" s="1">
        <v>45707.792164351849</v>
      </c>
      <c r="I9025" t="b">
        <v>0</v>
      </c>
      <c r="J9025" t="b">
        <v>1</v>
      </c>
      <c r="K9025" t="s">
        <v>31</v>
      </c>
      <c r="L9025" t="s">
        <v>22</v>
      </c>
      <c r="M9025">
        <v>184000</v>
      </c>
      <c r="O9025" t="s">
        <v>3122</v>
      </c>
      <c r="P9025" t="s">
        <v>2247</v>
      </c>
    </row>
    <row r="9026" spans="1:16" x14ac:dyDescent="0.35">
      <c r="A9026" t="s">
        <v>11539</v>
      </c>
      <c r="B9026" t="s">
        <v>11902</v>
      </c>
      <c r="C9026" t="s">
        <v>11903</v>
      </c>
      <c r="D9026" t="s">
        <v>110</v>
      </c>
      <c r="E9026" t="s">
        <v>20</v>
      </c>
      <c r="F9026" t="b">
        <v>0</v>
      </c>
      <c r="G9026" t="s">
        <v>52</v>
      </c>
      <c r="H9026" s="1">
        <v>45707.793854166674</v>
      </c>
      <c r="I9026" t="b">
        <v>0</v>
      </c>
      <c r="J9026" t="b">
        <v>1</v>
      </c>
      <c r="K9026" t="s">
        <v>31</v>
      </c>
      <c r="L9026" t="s">
        <v>22</v>
      </c>
      <c r="M9026">
        <v>120000</v>
      </c>
      <c r="O9026" t="s">
        <v>11904</v>
      </c>
      <c r="P9026" t="s">
        <v>11905</v>
      </c>
    </row>
    <row r="9027" spans="1:16" x14ac:dyDescent="0.35">
      <c r="A9027" t="s">
        <v>11539</v>
      </c>
      <c r="B9027" t="s">
        <v>12051</v>
      </c>
      <c r="C9027" t="s">
        <v>6146</v>
      </c>
      <c r="D9027" t="s">
        <v>36</v>
      </c>
      <c r="E9027" t="s">
        <v>91</v>
      </c>
      <c r="F9027" t="b">
        <v>0</v>
      </c>
      <c r="G9027" t="s">
        <v>52</v>
      </c>
      <c r="H9027" s="1">
        <v>45707.794027777767</v>
      </c>
      <c r="I9027" t="b">
        <v>0</v>
      </c>
      <c r="J9027" t="b">
        <v>1</v>
      </c>
      <c r="K9027" t="s">
        <v>31</v>
      </c>
      <c r="L9027" t="s">
        <v>32</v>
      </c>
      <c r="N9027">
        <v>45</v>
      </c>
      <c r="O9027" t="s">
        <v>12052</v>
      </c>
      <c r="P9027" t="s">
        <v>3876</v>
      </c>
    </row>
    <row r="9028" spans="1:16" x14ac:dyDescent="0.35">
      <c r="A9028" t="s">
        <v>11539</v>
      </c>
      <c r="B9028" t="s">
        <v>12171</v>
      </c>
      <c r="C9028" t="s">
        <v>142</v>
      </c>
      <c r="D9028" t="s">
        <v>36</v>
      </c>
      <c r="E9028" t="s">
        <v>20</v>
      </c>
      <c r="F9028" t="b">
        <v>0</v>
      </c>
      <c r="G9028" t="s">
        <v>68</v>
      </c>
      <c r="H9028" s="1">
        <v>45707.959097222221</v>
      </c>
      <c r="I9028" t="b">
        <v>0</v>
      </c>
      <c r="J9028" t="b">
        <v>1</v>
      </c>
      <c r="K9028" t="s">
        <v>31</v>
      </c>
      <c r="L9028" t="s">
        <v>22</v>
      </c>
      <c r="M9028">
        <v>169500</v>
      </c>
      <c r="O9028" t="s">
        <v>1048</v>
      </c>
      <c r="P9028" t="s">
        <v>12172</v>
      </c>
    </row>
    <row r="9029" spans="1:16" x14ac:dyDescent="0.35">
      <c r="A9029" t="s">
        <v>11539</v>
      </c>
      <c r="B9029" t="s">
        <v>12155</v>
      </c>
      <c r="C9029" t="s">
        <v>18</v>
      </c>
      <c r="D9029" t="s">
        <v>36</v>
      </c>
      <c r="E9029" t="s">
        <v>91</v>
      </c>
      <c r="F9029" t="b">
        <v>1</v>
      </c>
      <c r="G9029" t="s">
        <v>47</v>
      </c>
      <c r="H9029" s="1">
        <v>45708.000034722223</v>
      </c>
      <c r="I9029" t="b">
        <v>0</v>
      </c>
      <c r="J9029" t="b">
        <v>1</v>
      </c>
      <c r="K9029" t="s">
        <v>31</v>
      </c>
      <c r="L9029" t="s">
        <v>32</v>
      </c>
      <c r="N9029">
        <v>31</v>
      </c>
      <c r="O9029" t="s">
        <v>12156</v>
      </c>
      <c r="P9029" t="s">
        <v>12157</v>
      </c>
    </row>
    <row r="9030" spans="1:16" x14ac:dyDescent="0.35">
      <c r="A9030" t="s">
        <v>11539</v>
      </c>
      <c r="B9030" t="s">
        <v>12166</v>
      </c>
      <c r="C9030" t="s">
        <v>154</v>
      </c>
      <c r="D9030" t="s">
        <v>36</v>
      </c>
      <c r="E9030" t="s">
        <v>20</v>
      </c>
      <c r="F9030" t="b">
        <v>0</v>
      </c>
      <c r="G9030" t="s">
        <v>52</v>
      </c>
      <c r="H9030" s="1">
        <v>45708.00136574074</v>
      </c>
      <c r="I9030" t="b">
        <v>0</v>
      </c>
      <c r="J9030" t="b">
        <v>1</v>
      </c>
      <c r="K9030" t="s">
        <v>31</v>
      </c>
      <c r="L9030" t="s">
        <v>22</v>
      </c>
      <c r="M9030">
        <v>125320</v>
      </c>
      <c r="O9030" t="s">
        <v>987</v>
      </c>
      <c r="P9030" t="s">
        <v>917</v>
      </c>
    </row>
    <row r="9031" spans="1:16" x14ac:dyDescent="0.35">
      <c r="A9031" t="s">
        <v>11539</v>
      </c>
      <c r="B9031" t="s">
        <v>11854</v>
      </c>
      <c r="C9031" t="s">
        <v>3478</v>
      </c>
      <c r="D9031" t="s">
        <v>3470</v>
      </c>
      <c r="E9031" t="s">
        <v>20</v>
      </c>
      <c r="F9031" t="b">
        <v>0</v>
      </c>
      <c r="G9031" t="s">
        <v>68</v>
      </c>
      <c r="H9031" s="1">
        <v>45708.002418981479</v>
      </c>
      <c r="I9031" t="b">
        <v>0</v>
      </c>
      <c r="J9031" t="b">
        <v>1</v>
      </c>
      <c r="K9031" t="s">
        <v>31</v>
      </c>
      <c r="L9031" t="s">
        <v>22</v>
      </c>
      <c r="M9031">
        <v>198500</v>
      </c>
      <c r="O9031" t="s">
        <v>3479</v>
      </c>
      <c r="P9031" t="s">
        <v>12167</v>
      </c>
    </row>
    <row r="9032" spans="1:16" x14ac:dyDescent="0.35">
      <c r="A9032" t="s">
        <v>11539</v>
      </c>
      <c r="B9032" t="s">
        <v>11784</v>
      </c>
      <c r="C9032" t="s">
        <v>11785</v>
      </c>
      <c r="D9032" t="s">
        <v>11605</v>
      </c>
      <c r="E9032" t="s">
        <v>20</v>
      </c>
      <c r="F9032" t="b">
        <v>0</v>
      </c>
      <c r="G9032" t="s">
        <v>52</v>
      </c>
      <c r="H9032" s="1">
        <v>45708.25099537037</v>
      </c>
      <c r="I9032" t="b">
        <v>0</v>
      </c>
      <c r="J9032" t="b">
        <v>0</v>
      </c>
      <c r="K9032" t="s">
        <v>31</v>
      </c>
      <c r="L9032" t="s">
        <v>22</v>
      </c>
      <c r="M9032">
        <v>103409</v>
      </c>
      <c r="O9032" t="s">
        <v>11786</v>
      </c>
    </row>
    <row r="9033" spans="1:16" x14ac:dyDescent="0.35">
      <c r="A9033" t="s">
        <v>11539</v>
      </c>
      <c r="B9033" t="s">
        <v>12173</v>
      </c>
      <c r="C9033" t="s">
        <v>1443</v>
      </c>
      <c r="D9033" t="s">
        <v>17445</v>
      </c>
      <c r="E9033" t="s">
        <v>20</v>
      </c>
      <c r="F9033" t="b">
        <v>0</v>
      </c>
      <c r="G9033" t="s">
        <v>47</v>
      </c>
      <c r="H9033" s="1">
        <v>45708.251539351862</v>
      </c>
      <c r="I9033" t="b">
        <v>0</v>
      </c>
      <c r="J9033" t="b">
        <v>1</v>
      </c>
      <c r="K9033" t="s">
        <v>31</v>
      </c>
      <c r="L9033" t="s">
        <v>22</v>
      </c>
      <c r="M9033">
        <v>192500</v>
      </c>
      <c r="O9033" t="s">
        <v>12174</v>
      </c>
      <c r="P9033" t="s">
        <v>1861</v>
      </c>
    </row>
    <row r="9034" spans="1:16" x14ac:dyDescent="0.35">
      <c r="A9034" t="s">
        <v>11539</v>
      </c>
      <c r="B9034" t="s">
        <v>12175</v>
      </c>
      <c r="C9034" t="s">
        <v>410</v>
      </c>
      <c r="D9034" t="s">
        <v>36</v>
      </c>
      <c r="E9034" t="s">
        <v>20</v>
      </c>
      <c r="F9034" t="b">
        <v>0</v>
      </c>
      <c r="G9034" t="s">
        <v>47</v>
      </c>
      <c r="H9034" s="1">
        <v>45708.251585648148</v>
      </c>
      <c r="I9034" t="b">
        <v>0</v>
      </c>
      <c r="J9034" t="b">
        <v>1</v>
      </c>
      <c r="K9034" t="s">
        <v>31</v>
      </c>
      <c r="L9034" t="s">
        <v>22</v>
      </c>
      <c r="M9034">
        <v>171500</v>
      </c>
      <c r="O9034" t="s">
        <v>518</v>
      </c>
      <c r="P9034" t="s">
        <v>11725</v>
      </c>
    </row>
    <row r="9035" spans="1:16" x14ac:dyDescent="0.35">
      <c r="A9035" t="s">
        <v>11539</v>
      </c>
      <c r="B9035" t="s">
        <v>11614</v>
      </c>
      <c r="C9035" t="s">
        <v>1930</v>
      </c>
      <c r="D9035" t="s">
        <v>36</v>
      </c>
      <c r="E9035" t="s">
        <v>20</v>
      </c>
      <c r="F9035" t="b">
        <v>0</v>
      </c>
      <c r="G9035" t="s">
        <v>30</v>
      </c>
      <c r="H9035" s="1">
        <v>45708.251643518517</v>
      </c>
      <c r="I9035" t="b">
        <v>0</v>
      </c>
      <c r="J9035" t="b">
        <v>0</v>
      </c>
      <c r="K9035" t="s">
        <v>31</v>
      </c>
      <c r="L9035" t="s">
        <v>22</v>
      </c>
      <c r="M9035">
        <v>81100</v>
      </c>
      <c r="O9035" t="s">
        <v>4082</v>
      </c>
    </row>
    <row r="9036" spans="1:16" x14ac:dyDescent="0.35">
      <c r="A9036" t="s">
        <v>11539</v>
      </c>
      <c r="B9036" t="s">
        <v>11614</v>
      </c>
      <c r="C9036" t="s">
        <v>868</v>
      </c>
      <c r="D9036" t="s">
        <v>110</v>
      </c>
      <c r="E9036" t="s">
        <v>20</v>
      </c>
      <c r="F9036" t="b">
        <v>0</v>
      </c>
      <c r="G9036" t="s">
        <v>47</v>
      </c>
      <c r="H9036" s="1">
        <v>45708.251944444448</v>
      </c>
      <c r="I9036" t="b">
        <v>0</v>
      </c>
      <c r="J9036" t="b">
        <v>1</v>
      </c>
      <c r="K9036" t="s">
        <v>31</v>
      </c>
      <c r="L9036" t="s">
        <v>22</v>
      </c>
      <c r="M9036">
        <v>127275.203125</v>
      </c>
      <c r="O9036" t="s">
        <v>12158</v>
      </c>
      <c r="P9036" t="s">
        <v>12159</v>
      </c>
    </row>
    <row r="9037" spans="1:16" x14ac:dyDescent="0.35">
      <c r="A9037" t="s">
        <v>11539</v>
      </c>
      <c r="B9037" t="s">
        <v>12160</v>
      </c>
      <c r="C9037" t="s">
        <v>18</v>
      </c>
      <c r="D9037" t="s">
        <v>962</v>
      </c>
      <c r="E9037" t="s">
        <v>20</v>
      </c>
      <c r="F9037" t="b">
        <v>1</v>
      </c>
      <c r="G9037" t="s">
        <v>11566</v>
      </c>
      <c r="H9037" s="1">
        <v>45708.299421296288</v>
      </c>
      <c r="I9037" t="b">
        <v>1</v>
      </c>
      <c r="J9037" t="b">
        <v>0</v>
      </c>
      <c r="K9037" t="s">
        <v>11566</v>
      </c>
      <c r="L9037" t="s">
        <v>22</v>
      </c>
      <c r="M9037">
        <v>47500</v>
      </c>
      <c r="O9037" t="s">
        <v>5502</v>
      </c>
    </row>
    <row r="9038" spans="1:16" x14ac:dyDescent="0.35">
      <c r="A9038" t="s">
        <v>11539</v>
      </c>
      <c r="B9038" t="s">
        <v>11618</v>
      </c>
      <c r="C9038" t="s">
        <v>2458</v>
      </c>
      <c r="D9038" t="s">
        <v>2245</v>
      </c>
      <c r="E9038" t="s">
        <v>20</v>
      </c>
      <c r="F9038" t="b">
        <v>0</v>
      </c>
      <c r="G9038" t="s">
        <v>68</v>
      </c>
      <c r="H9038" s="1">
        <v>45708.376006944447</v>
      </c>
      <c r="I9038" t="b">
        <v>0</v>
      </c>
      <c r="J9038" t="b">
        <v>1</v>
      </c>
      <c r="K9038" t="s">
        <v>31</v>
      </c>
      <c r="L9038" t="s">
        <v>22</v>
      </c>
      <c r="M9038">
        <v>99000</v>
      </c>
      <c r="O9038" t="s">
        <v>11619</v>
      </c>
      <c r="P9038" t="s">
        <v>11620</v>
      </c>
    </row>
    <row r="9039" spans="1:16" x14ac:dyDescent="0.35">
      <c r="A9039" t="s">
        <v>11539</v>
      </c>
      <c r="B9039" t="s">
        <v>11933</v>
      </c>
      <c r="C9039" t="s">
        <v>715</v>
      </c>
      <c r="D9039" t="s">
        <v>36</v>
      </c>
      <c r="E9039" t="s">
        <v>20</v>
      </c>
      <c r="F9039" t="b">
        <v>0</v>
      </c>
      <c r="G9039" t="s">
        <v>30</v>
      </c>
      <c r="H9039" s="1">
        <v>45708.500891203701</v>
      </c>
      <c r="I9039" t="b">
        <v>0</v>
      </c>
      <c r="J9039" t="b">
        <v>1</v>
      </c>
      <c r="K9039" t="s">
        <v>31</v>
      </c>
      <c r="L9039" t="s">
        <v>22</v>
      </c>
      <c r="M9039">
        <v>174000</v>
      </c>
      <c r="O9039" t="s">
        <v>209</v>
      </c>
      <c r="P9039" t="s">
        <v>3521</v>
      </c>
    </row>
    <row r="9040" spans="1:16" x14ac:dyDescent="0.35">
      <c r="A9040" t="s">
        <v>11539</v>
      </c>
      <c r="B9040" t="s">
        <v>11823</v>
      </c>
      <c r="C9040" t="s">
        <v>2602</v>
      </c>
      <c r="D9040" t="s">
        <v>573</v>
      </c>
      <c r="E9040" t="s">
        <v>296</v>
      </c>
      <c r="F9040" t="b">
        <v>0</v>
      </c>
      <c r="G9040" t="s">
        <v>52</v>
      </c>
      <c r="H9040" s="1">
        <v>45708.501550925917</v>
      </c>
      <c r="I9040" t="b">
        <v>0</v>
      </c>
      <c r="J9040" t="b">
        <v>1</v>
      </c>
      <c r="K9040" t="s">
        <v>31</v>
      </c>
      <c r="L9040" t="s">
        <v>32</v>
      </c>
      <c r="N9040">
        <v>46.050003051757813</v>
      </c>
      <c r="O9040" t="s">
        <v>11824</v>
      </c>
      <c r="P9040" t="s">
        <v>11825</v>
      </c>
    </row>
    <row r="9041" spans="1:16" x14ac:dyDescent="0.35">
      <c r="A9041" t="s">
        <v>11539</v>
      </c>
      <c r="B9041" t="s">
        <v>12168</v>
      </c>
      <c r="C9041" t="s">
        <v>695</v>
      </c>
      <c r="D9041" t="s">
        <v>36</v>
      </c>
      <c r="E9041" t="s">
        <v>20</v>
      </c>
      <c r="F9041" t="b">
        <v>0</v>
      </c>
      <c r="G9041" t="s">
        <v>52</v>
      </c>
      <c r="H9041" s="1">
        <v>45708.501770833333</v>
      </c>
      <c r="I9041" t="b">
        <v>0</v>
      </c>
      <c r="J9041" t="b">
        <v>1</v>
      </c>
      <c r="K9041" t="s">
        <v>31</v>
      </c>
      <c r="L9041" t="s">
        <v>22</v>
      </c>
      <c r="M9041">
        <v>113750</v>
      </c>
      <c r="O9041" t="s">
        <v>209</v>
      </c>
      <c r="P9041" t="s">
        <v>12169</v>
      </c>
    </row>
    <row r="9042" spans="1:16" x14ac:dyDescent="0.35">
      <c r="A9042" t="s">
        <v>11539</v>
      </c>
      <c r="B9042" t="s">
        <v>12170</v>
      </c>
      <c r="C9042" t="s">
        <v>6425</v>
      </c>
      <c r="D9042" t="s">
        <v>36</v>
      </c>
      <c r="E9042" t="s">
        <v>20</v>
      </c>
      <c r="F9042" t="b">
        <v>0</v>
      </c>
      <c r="G9042" t="s">
        <v>68</v>
      </c>
      <c r="H9042" s="1">
        <v>45708.502858796302</v>
      </c>
      <c r="I9042" t="b">
        <v>0</v>
      </c>
      <c r="J9042" t="b">
        <v>0</v>
      </c>
      <c r="K9042" t="s">
        <v>31</v>
      </c>
      <c r="L9042" t="s">
        <v>22</v>
      </c>
      <c r="M9042">
        <v>174500</v>
      </c>
      <c r="O9042" t="s">
        <v>209</v>
      </c>
      <c r="P9042" t="s">
        <v>1861</v>
      </c>
    </row>
    <row r="9043" spans="1:16" x14ac:dyDescent="0.35">
      <c r="A9043" t="s">
        <v>11539</v>
      </c>
      <c r="B9043" t="s">
        <v>12161</v>
      </c>
      <c r="C9043" t="s">
        <v>3692</v>
      </c>
      <c r="D9043" t="s">
        <v>115</v>
      </c>
      <c r="E9043" t="s">
        <v>20</v>
      </c>
      <c r="F9043" t="b">
        <v>0</v>
      </c>
      <c r="G9043" t="s">
        <v>52</v>
      </c>
      <c r="H9043" s="1">
        <v>45708.543252314812</v>
      </c>
      <c r="I9043" t="b">
        <v>0</v>
      </c>
      <c r="J9043" t="b">
        <v>1</v>
      </c>
      <c r="K9043" t="s">
        <v>31</v>
      </c>
      <c r="L9043" t="s">
        <v>22</v>
      </c>
      <c r="M9043">
        <v>145000</v>
      </c>
      <c r="O9043" t="s">
        <v>11735</v>
      </c>
      <c r="P9043" t="s">
        <v>12162</v>
      </c>
    </row>
    <row r="9044" spans="1:16" x14ac:dyDescent="0.35">
      <c r="A9044" t="s">
        <v>11539</v>
      </c>
      <c r="B9044" t="s">
        <v>11621</v>
      </c>
      <c r="C9044" t="s">
        <v>95</v>
      </c>
      <c r="D9044" t="s">
        <v>36</v>
      </c>
      <c r="E9044" t="s">
        <v>20</v>
      </c>
      <c r="F9044" t="b">
        <v>0</v>
      </c>
      <c r="G9044" t="s">
        <v>30</v>
      </c>
      <c r="H9044" s="1">
        <v>45708.625740740739</v>
      </c>
      <c r="I9044" t="b">
        <v>0</v>
      </c>
      <c r="J9044" t="b">
        <v>1</v>
      </c>
      <c r="K9044" t="s">
        <v>31</v>
      </c>
      <c r="L9044" t="s">
        <v>22</v>
      </c>
      <c r="M9044">
        <v>222545</v>
      </c>
      <c r="O9044" t="s">
        <v>96</v>
      </c>
      <c r="P9044" t="s">
        <v>11622</v>
      </c>
    </row>
    <row r="9045" spans="1:16" x14ac:dyDescent="0.35">
      <c r="A9045" t="s">
        <v>11539</v>
      </c>
      <c r="B9045" t="s">
        <v>12163</v>
      </c>
      <c r="C9045" t="s">
        <v>154</v>
      </c>
      <c r="D9045" t="s">
        <v>115</v>
      </c>
      <c r="E9045" t="s">
        <v>20</v>
      </c>
      <c r="F9045" t="b">
        <v>0</v>
      </c>
      <c r="G9045" t="s">
        <v>52</v>
      </c>
      <c r="H9045" s="1">
        <v>45708.626018518517</v>
      </c>
      <c r="I9045" t="b">
        <v>0</v>
      </c>
      <c r="J9045" t="b">
        <v>0</v>
      </c>
      <c r="K9045" t="s">
        <v>31</v>
      </c>
      <c r="L9045" t="s">
        <v>22</v>
      </c>
      <c r="M9045">
        <v>155000</v>
      </c>
      <c r="O9045" t="s">
        <v>4638</v>
      </c>
      <c r="P9045" t="s">
        <v>12164</v>
      </c>
    </row>
    <row r="9046" spans="1:16" x14ac:dyDescent="0.35">
      <c r="A9046" t="s">
        <v>11539</v>
      </c>
      <c r="B9046" t="s">
        <v>12176</v>
      </c>
      <c r="C9046" t="s">
        <v>2822</v>
      </c>
      <c r="D9046" t="s">
        <v>36</v>
      </c>
      <c r="E9046" t="s">
        <v>20</v>
      </c>
      <c r="F9046" t="b">
        <v>0</v>
      </c>
      <c r="G9046" t="s">
        <v>809</v>
      </c>
      <c r="H9046" s="1">
        <v>45708.639317129629</v>
      </c>
      <c r="I9046" t="b">
        <v>0</v>
      </c>
      <c r="J9046" t="b">
        <v>0</v>
      </c>
      <c r="K9046" t="s">
        <v>809</v>
      </c>
      <c r="L9046" t="s">
        <v>22</v>
      </c>
      <c r="M9046">
        <v>160000</v>
      </c>
      <c r="O9046" t="s">
        <v>518</v>
      </c>
      <c r="P9046" t="s">
        <v>336</v>
      </c>
    </row>
    <row r="9047" spans="1:16" x14ac:dyDescent="0.35">
      <c r="A9047" t="s">
        <v>11539</v>
      </c>
      <c r="B9047" t="s">
        <v>11629</v>
      </c>
      <c r="C9047" t="s">
        <v>254</v>
      </c>
      <c r="D9047" t="s">
        <v>36</v>
      </c>
      <c r="E9047" t="s">
        <v>20</v>
      </c>
      <c r="F9047" t="b">
        <v>0</v>
      </c>
      <c r="G9047" t="s">
        <v>52</v>
      </c>
      <c r="H9047" s="1">
        <v>45708.709363425929</v>
      </c>
      <c r="I9047" t="b">
        <v>0</v>
      </c>
      <c r="J9047" t="b">
        <v>1</v>
      </c>
      <c r="K9047" t="s">
        <v>31</v>
      </c>
      <c r="L9047" t="s">
        <v>32</v>
      </c>
      <c r="N9047">
        <v>87.5</v>
      </c>
      <c r="O9047" t="s">
        <v>194</v>
      </c>
      <c r="P9047" t="s">
        <v>11630</v>
      </c>
    </row>
    <row r="9048" spans="1:16" x14ac:dyDescent="0.35">
      <c r="A9048" t="s">
        <v>11539</v>
      </c>
      <c r="B9048" t="s">
        <v>12165</v>
      </c>
      <c r="C9048" t="s">
        <v>354</v>
      </c>
      <c r="D9048" t="s">
        <v>36</v>
      </c>
      <c r="E9048" t="s">
        <v>20</v>
      </c>
      <c r="F9048" t="b">
        <v>0</v>
      </c>
      <c r="G9048" t="s">
        <v>43</v>
      </c>
      <c r="H9048" s="1">
        <v>45708.792164351849</v>
      </c>
      <c r="I9048" t="b">
        <v>0</v>
      </c>
      <c r="J9048" t="b">
        <v>1</v>
      </c>
      <c r="K9048" t="s">
        <v>31</v>
      </c>
      <c r="L9048" t="s">
        <v>22</v>
      </c>
      <c r="M9048">
        <v>184000</v>
      </c>
      <c r="O9048" t="s">
        <v>3122</v>
      </c>
      <c r="P9048" t="s">
        <v>2247</v>
      </c>
    </row>
    <row r="9049" spans="1:16" x14ac:dyDescent="0.35">
      <c r="A9049" t="s">
        <v>11539</v>
      </c>
      <c r="B9049" t="s">
        <v>11902</v>
      </c>
      <c r="C9049" t="s">
        <v>11903</v>
      </c>
      <c r="D9049" t="s">
        <v>110</v>
      </c>
      <c r="E9049" t="s">
        <v>20</v>
      </c>
      <c r="F9049" t="b">
        <v>0</v>
      </c>
      <c r="G9049" t="s">
        <v>52</v>
      </c>
      <c r="H9049" s="1">
        <v>45708.793854166674</v>
      </c>
      <c r="I9049" t="b">
        <v>0</v>
      </c>
      <c r="J9049" t="b">
        <v>1</v>
      </c>
      <c r="K9049" t="s">
        <v>31</v>
      </c>
      <c r="L9049" t="s">
        <v>22</v>
      </c>
      <c r="M9049">
        <v>120000</v>
      </c>
      <c r="O9049" t="s">
        <v>11904</v>
      </c>
      <c r="P9049" t="s">
        <v>11905</v>
      </c>
    </row>
    <row r="9050" spans="1:16" x14ac:dyDescent="0.35">
      <c r="A9050" t="s">
        <v>11539</v>
      </c>
      <c r="B9050" t="s">
        <v>12051</v>
      </c>
      <c r="C9050" t="s">
        <v>6146</v>
      </c>
      <c r="D9050" t="s">
        <v>36</v>
      </c>
      <c r="E9050" t="s">
        <v>91</v>
      </c>
      <c r="F9050" t="b">
        <v>0</v>
      </c>
      <c r="G9050" t="s">
        <v>52</v>
      </c>
      <c r="H9050" s="1">
        <v>45708.794027777767</v>
      </c>
      <c r="I9050" t="b">
        <v>0</v>
      </c>
      <c r="J9050" t="b">
        <v>1</v>
      </c>
      <c r="K9050" t="s">
        <v>31</v>
      </c>
      <c r="L9050" t="s">
        <v>32</v>
      </c>
      <c r="N9050">
        <v>45</v>
      </c>
      <c r="O9050" t="s">
        <v>12052</v>
      </c>
      <c r="P9050" t="s">
        <v>3876</v>
      </c>
    </row>
    <row r="9051" spans="1:16" x14ac:dyDescent="0.35">
      <c r="A9051" t="s">
        <v>11539</v>
      </c>
      <c r="B9051" t="s">
        <v>12177</v>
      </c>
      <c r="C9051" t="s">
        <v>72</v>
      </c>
      <c r="D9051" t="s">
        <v>110</v>
      </c>
      <c r="E9051" t="s">
        <v>20</v>
      </c>
      <c r="F9051" t="b">
        <v>0</v>
      </c>
      <c r="G9051" t="s">
        <v>30</v>
      </c>
      <c r="H9051" s="1">
        <v>45708.876574074071</v>
      </c>
      <c r="I9051" t="b">
        <v>0</v>
      </c>
      <c r="J9051" t="b">
        <v>1</v>
      </c>
      <c r="K9051" t="s">
        <v>31</v>
      </c>
      <c r="L9051" t="s">
        <v>22</v>
      </c>
      <c r="M9051">
        <v>125200</v>
      </c>
      <c r="O9051" t="s">
        <v>3194</v>
      </c>
      <c r="P9051" t="s">
        <v>12178</v>
      </c>
    </row>
    <row r="9052" spans="1:16" x14ac:dyDescent="0.35">
      <c r="A9052" t="s">
        <v>11539</v>
      </c>
      <c r="B9052" t="s">
        <v>12171</v>
      </c>
      <c r="C9052" t="s">
        <v>142</v>
      </c>
      <c r="D9052" t="s">
        <v>36</v>
      </c>
      <c r="E9052" t="s">
        <v>20</v>
      </c>
      <c r="F9052" t="b">
        <v>0</v>
      </c>
      <c r="G9052" t="s">
        <v>68</v>
      </c>
      <c r="H9052" s="1">
        <v>45708.959097222221</v>
      </c>
      <c r="I9052" t="b">
        <v>0</v>
      </c>
      <c r="J9052" t="b">
        <v>1</v>
      </c>
      <c r="K9052" t="s">
        <v>31</v>
      </c>
      <c r="L9052" t="s">
        <v>22</v>
      </c>
      <c r="M9052">
        <v>169500</v>
      </c>
      <c r="O9052" t="s">
        <v>1048</v>
      </c>
      <c r="P9052" t="s">
        <v>12172</v>
      </c>
    </row>
    <row r="9053" spans="1:16" x14ac:dyDescent="0.35">
      <c r="A9053" t="s">
        <v>11539</v>
      </c>
      <c r="B9053" t="s">
        <v>12155</v>
      </c>
      <c r="C9053" t="s">
        <v>18</v>
      </c>
      <c r="D9053" t="s">
        <v>36</v>
      </c>
      <c r="E9053" t="s">
        <v>91</v>
      </c>
      <c r="F9053" t="b">
        <v>1</v>
      </c>
      <c r="G9053" t="s">
        <v>47</v>
      </c>
      <c r="H9053" s="1">
        <v>45709.000034722223</v>
      </c>
      <c r="I9053" t="b">
        <v>0</v>
      </c>
      <c r="J9053" t="b">
        <v>1</v>
      </c>
      <c r="K9053" t="s">
        <v>31</v>
      </c>
      <c r="L9053" t="s">
        <v>32</v>
      </c>
      <c r="N9053">
        <v>31</v>
      </c>
      <c r="O9053" t="s">
        <v>12156</v>
      </c>
      <c r="P9053" t="s">
        <v>12157</v>
      </c>
    </row>
    <row r="9054" spans="1:16" x14ac:dyDescent="0.35">
      <c r="A9054" t="s">
        <v>11539</v>
      </c>
      <c r="B9054" t="s">
        <v>12166</v>
      </c>
      <c r="C9054" t="s">
        <v>154</v>
      </c>
      <c r="D9054" t="s">
        <v>36</v>
      </c>
      <c r="E9054" t="s">
        <v>20</v>
      </c>
      <c r="F9054" t="b">
        <v>0</v>
      </c>
      <c r="G9054" t="s">
        <v>52</v>
      </c>
      <c r="H9054" s="1">
        <v>45709.00136574074</v>
      </c>
      <c r="I9054" t="b">
        <v>0</v>
      </c>
      <c r="J9054" t="b">
        <v>1</v>
      </c>
      <c r="K9054" t="s">
        <v>31</v>
      </c>
      <c r="L9054" t="s">
        <v>22</v>
      </c>
      <c r="M9054">
        <v>125320</v>
      </c>
      <c r="O9054" t="s">
        <v>987</v>
      </c>
      <c r="P9054" t="s">
        <v>917</v>
      </c>
    </row>
    <row r="9055" spans="1:16" x14ac:dyDescent="0.35">
      <c r="A9055" t="s">
        <v>11539</v>
      </c>
      <c r="B9055" t="s">
        <v>11854</v>
      </c>
      <c r="C9055" t="s">
        <v>3478</v>
      </c>
      <c r="D9055" t="s">
        <v>3470</v>
      </c>
      <c r="E9055" t="s">
        <v>20</v>
      </c>
      <c r="F9055" t="b">
        <v>0</v>
      </c>
      <c r="G9055" t="s">
        <v>68</v>
      </c>
      <c r="H9055" s="1">
        <v>45709.002418981479</v>
      </c>
      <c r="I9055" t="b">
        <v>0</v>
      </c>
      <c r="J9055" t="b">
        <v>1</v>
      </c>
      <c r="K9055" t="s">
        <v>31</v>
      </c>
      <c r="L9055" t="s">
        <v>22</v>
      </c>
      <c r="M9055">
        <v>198500</v>
      </c>
      <c r="O9055" t="s">
        <v>3479</v>
      </c>
      <c r="P9055" t="s">
        <v>12167</v>
      </c>
    </row>
    <row r="9056" spans="1:16" x14ac:dyDescent="0.35">
      <c r="A9056" t="s">
        <v>11539</v>
      </c>
      <c r="B9056" t="s">
        <v>11614</v>
      </c>
      <c r="C9056" t="s">
        <v>868</v>
      </c>
      <c r="D9056" t="s">
        <v>110</v>
      </c>
      <c r="E9056" t="s">
        <v>20</v>
      </c>
      <c r="F9056" t="b">
        <v>0</v>
      </c>
      <c r="G9056" t="s">
        <v>47</v>
      </c>
      <c r="H9056" s="1">
        <v>45709.251944444448</v>
      </c>
      <c r="I9056" t="b">
        <v>0</v>
      </c>
      <c r="J9056" t="b">
        <v>1</v>
      </c>
      <c r="K9056" t="s">
        <v>31</v>
      </c>
      <c r="L9056" t="s">
        <v>22</v>
      </c>
      <c r="M9056">
        <v>127275.203125</v>
      </c>
      <c r="O9056" t="s">
        <v>12158</v>
      </c>
      <c r="P9056" t="s">
        <v>12159</v>
      </c>
    </row>
    <row r="9057" spans="1:16" x14ac:dyDescent="0.35">
      <c r="A9057" t="s">
        <v>11539</v>
      </c>
      <c r="B9057" t="s">
        <v>12160</v>
      </c>
      <c r="C9057" t="s">
        <v>18</v>
      </c>
      <c r="D9057" t="s">
        <v>962</v>
      </c>
      <c r="E9057" t="s">
        <v>20</v>
      </c>
      <c r="F9057" t="b">
        <v>1</v>
      </c>
      <c r="G9057" t="s">
        <v>11566</v>
      </c>
      <c r="H9057" s="1">
        <v>45709.299421296288</v>
      </c>
      <c r="I9057" t="b">
        <v>1</v>
      </c>
      <c r="J9057" t="b">
        <v>0</v>
      </c>
      <c r="K9057" t="s">
        <v>11566</v>
      </c>
      <c r="L9057" t="s">
        <v>22</v>
      </c>
      <c r="M9057">
        <v>47500</v>
      </c>
      <c r="O9057" t="s">
        <v>5502</v>
      </c>
    </row>
    <row r="9058" spans="1:16" x14ac:dyDescent="0.35">
      <c r="A9058" t="s">
        <v>11539</v>
      </c>
      <c r="B9058" t="s">
        <v>11618</v>
      </c>
      <c r="C9058" t="s">
        <v>2458</v>
      </c>
      <c r="D9058" t="s">
        <v>2245</v>
      </c>
      <c r="E9058" t="s">
        <v>20</v>
      </c>
      <c r="F9058" t="b">
        <v>0</v>
      </c>
      <c r="G9058" t="s">
        <v>68</v>
      </c>
      <c r="H9058" s="1">
        <v>45709.376006944447</v>
      </c>
      <c r="I9058" t="b">
        <v>0</v>
      </c>
      <c r="J9058" t="b">
        <v>1</v>
      </c>
      <c r="K9058" t="s">
        <v>31</v>
      </c>
      <c r="L9058" t="s">
        <v>22</v>
      </c>
      <c r="M9058">
        <v>99000</v>
      </c>
      <c r="O9058" t="s">
        <v>11619</v>
      </c>
      <c r="P9058" t="s">
        <v>11620</v>
      </c>
    </row>
    <row r="9059" spans="1:16" x14ac:dyDescent="0.35">
      <c r="A9059" t="s">
        <v>11539</v>
      </c>
      <c r="B9059" t="s">
        <v>11933</v>
      </c>
      <c r="C9059" t="s">
        <v>715</v>
      </c>
      <c r="D9059" t="s">
        <v>36</v>
      </c>
      <c r="E9059" t="s">
        <v>20</v>
      </c>
      <c r="F9059" t="b">
        <v>0</v>
      </c>
      <c r="G9059" t="s">
        <v>30</v>
      </c>
      <c r="H9059" s="1">
        <v>45709.500891203701</v>
      </c>
      <c r="I9059" t="b">
        <v>0</v>
      </c>
      <c r="J9059" t="b">
        <v>1</v>
      </c>
      <c r="K9059" t="s">
        <v>31</v>
      </c>
      <c r="L9059" t="s">
        <v>22</v>
      </c>
      <c r="M9059">
        <v>174000</v>
      </c>
      <c r="O9059" t="s">
        <v>209</v>
      </c>
      <c r="P9059" t="s">
        <v>3521</v>
      </c>
    </row>
    <row r="9060" spans="1:16" x14ac:dyDescent="0.35">
      <c r="A9060" t="s">
        <v>11539</v>
      </c>
      <c r="B9060" t="s">
        <v>12168</v>
      </c>
      <c r="C9060" t="s">
        <v>695</v>
      </c>
      <c r="D9060" t="s">
        <v>36</v>
      </c>
      <c r="E9060" t="s">
        <v>20</v>
      </c>
      <c r="F9060" t="b">
        <v>0</v>
      </c>
      <c r="G9060" t="s">
        <v>52</v>
      </c>
      <c r="H9060" s="1">
        <v>45709.501770833333</v>
      </c>
      <c r="I9060" t="b">
        <v>0</v>
      </c>
      <c r="J9060" t="b">
        <v>1</v>
      </c>
      <c r="K9060" t="s">
        <v>31</v>
      </c>
      <c r="L9060" t="s">
        <v>22</v>
      </c>
      <c r="M9060">
        <v>113750</v>
      </c>
      <c r="O9060" t="s">
        <v>209</v>
      </c>
      <c r="P9060" t="s">
        <v>12169</v>
      </c>
    </row>
    <row r="9061" spans="1:16" x14ac:dyDescent="0.35">
      <c r="A9061" t="s">
        <v>11539</v>
      </c>
      <c r="B9061" t="s">
        <v>12170</v>
      </c>
      <c r="C9061" t="s">
        <v>6425</v>
      </c>
      <c r="D9061" t="s">
        <v>36</v>
      </c>
      <c r="E9061" t="s">
        <v>20</v>
      </c>
      <c r="F9061" t="b">
        <v>0</v>
      </c>
      <c r="G9061" t="s">
        <v>68</v>
      </c>
      <c r="H9061" s="1">
        <v>45709.502858796302</v>
      </c>
      <c r="I9061" t="b">
        <v>0</v>
      </c>
      <c r="J9061" t="b">
        <v>0</v>
      </c>
      <c r="K9061" t="s">
        <v>31</v>
      </c>
      <c r="L9061" t="s">
        <v>22</v>
      </c>
      <c r="M9061">
        <v>174500</v>
      </c>
      <c r="O9061" t="s">
        <v>209</v>
      </c>
      <c r="P9061" t="s">
        <v>1861</v>
      </c>
    </row>
    <row r="9062" spans="1:16" x14ac:dyDescent="0.35">
      <c r="A9062" t="s">
        <v>11539</v>
      </c>
      <c r="B9062" t="s">
        <v>12161</v>
      </c>
      <c r="C9062" t="s">
        <v>3692</v>
      </c>
      <c r="D9062" t="s">
        <v>115</v>
      </c>
      <c r="E9062" t="s">
        <v>20</v>
      </c>
      <c r="F9062" t="b">
        <v>0</v>
      </c>
      <c r="G9062" t="s">
        <v>52</v>
      </c>
      <c r="H9062" s="1">
        <v>45709.543252314812</v>
      </c>
      <c r="I9062" t="b">
        <v>0</v>
      </c>
      <c r="J9062" t="b">
        <v>1</v>
      </c>
      <c r="K9062" t="s">
        <v>31</v>
      </c>
      <c r="L9062" t="s">
        <v>22</v>
      </c>
      <c r="M9062">
        <v>145000</v>
      </c>
      <c r="O9062" t="s">
        <v>11735</v>
      </c>
      <c r="P9062" t="s">
        <v>12162</v>
      </c>
    </row>
    <row r="9063" spans="1:16" x14ac:dyDescent="0.35">
      <c r="A9063" t="s">
        <v>11539</v>
      </c>
      <c r="B9063" t="s">
        <v>11621</v>
      </c>
      <c r="C9063" t="s">
        <v>95</v>
      </c>
      <c r="D9063" t="s">
        <v>36</v>
      </c>
      <c r="E9063" t="s">
        <v>20</v>
      </c>
      <c r="F9063" t="b">
        <v>0</v>
      </c>
      <c r="G9063" t="s">
        <v>30</v>
      </c>
      <c r="H9063" s="1">
        <v>45709.625740740739</v>
      </c>
      <c r="I9063" t="b">
        <v>0</v>
      </c>
      <c r="J9063" t="b">
        <v>1</v>
      </c>
      <c r="K9063" t="s">
        <v>31</v>
      </c>
      <c r="L9063" t="s">
        <v>22</v>
      </c>
      <c r="M9063">
        <v>222545</v>
      </c>
      <c r="O9063" t="s">
        <v>96</v>
      </c>
      <c r="P9063" t="s">
        <v>11622</v>
      </c>
    </row>
    <row r="9064" spans="1:16" x14ac:dyDescent="0.35">
      <c r="A9064" t="s">
        <v>11539</v>
      </c>
      <c r="B9064" t="s">
        <v>12163</v>
      </c>
      <c r="C9064" t="s">
        <v>154</v>
      </c>
      <c r="D9064" t="s">
        <v>115</v>
      </c>
      <c r="E9064" t="s">
        <v>20</v>
      </c>
      <c r="F9064" t="b">
        <v>0</v>
      </c>
      <c r="G9064" t="s">
        <v>52</v>
      </c>
      <c r="H9064" s="1">
        <v>45709.626018518517</v>
      </c>
      <c r="I9064" t="b">
        <v>0</v>
      </c>
      <c r="J9064" t="b">
        <v>0</v>
      </c>
      <c r="K9064" t="s">
        <v>31</v>
      </c>
      <c r="L9064" t="s">
        <v>22</v>
      </c>
      <c r="M9064">
        <v>155000</v>
      </c>
      <c r="O9064" t="s">
        <v>4638</v>
      </c>
      <c r="P9064" t="s">
        <v>12164</v>
      </c>
    </row>
    <row r="9065" spans="1:16" x14ac:dyDescent="0.35">
      <c r="A9065" t="s">
        <v>11539</v>
      </c>
      <c r="B9065" t="s">
        <v>12165</v>
      </c>
      <c r="C9065" t="s">
        <v>354</v>
      </c>
      <c r="D9065" t="s">
        <v>36</v>
      </c>
      <c r="E9065" t="s">
        <v>20</v>
      </c>
      <c r="F9065" t="b">
        <v>0</v>
      </c>
      <c r="G9065" t="s">
        <v>43</v>
      </c>
      <c r="H9065" s="1">
        <v>45709.792164351849</v>
      </c>
      <c r="I9065" t="b">
        <v>0</v>
      </c>
      <c r="J9065" t="b">
        <v>1</v>
      </c>
      <c r="K9065" t="s">
        <v>31</v>
      </c>
      <c r="L9065" t="s">
        <v>22</v>
      </c>
      <c r="M9065">
        <v>184000</v>
      </c>
      <c r="O9065" t="s">
        <v>3122</v>
      </c>
      <c r="P9065" t="s">
        <v>2247</v>
      </c>
    </row>
    <row r="9066" spans="1:16" x14ac:dyDescent="0.35">
      <c r="A9066" t="s">
        <v>11539</v>
      </c>
      <c r="B9066" t="s">
        <v>11902</v>
      </c>
      <c r="C9066" t="s">
        <v>11903</v>
      </c>
      <c r="D9066" t="s">
        <v>110</v>
      </c>
      <c r="E9066" t="s">
        <v>20</v>
      </c>
      <c r="F9066" t="b">
        <v>0</v>
      </c>
      <c r="G9066" t="s">
        <v>52</v>
      </c>
      <c r="H9066" s="1">
        <v>45709.793854166674</v>
      </c>
      <c r="I9066" t="b">
        <v>0</v>
      </c>
      <c r="J9066" t="b">
        <v>1</v>
      </c>
      <c r="K9066" t="s">
        <v>31</v>
      </c>
      <c r="L9066" t="s">
        <v>22</v>
      </c>
      <c r="M9066">
        <v>120000</v>
      </c>
      <c r="O9066" t="s">
        <v>11904</v>
      </c>
      <c r="P9066" t="s">
        <v>11905</v>
      </c>
    </row>
    <row r="9067" spans="1:16" x14ac:dyDescent="0.35">
      <c r="A9067" t="s">
        <v>11539</v>
      </c>
      <c r="B9067" t="s">
        <v>12051</v>
      </c>
      <c r="C9067" t="s">
        <v>6146</v>
      </c>
      <c r="D9067" t="s">
        <v>36</v>
      </c>
      <c r="E9067" t="s">
        <v>91</v>
      </c>
      <c r="F9067" t="b">
        <v>0</v>
      </c>
      <c r="G9067" t="s">
        <v>52</v>
      </c>
      <c r="H9067" s="1">
        <v>45709.794027777767</v>
      </c>
      <c r="I9067" t="b">
        <v>0</v>
      </c>
      <c r="J9067" t="b">
        <v>1</v>
      </c>
      <c r="K9067" t="s">
        <v>31</v>
      </c>
      <c r="L9067" t="s">
        <v>32</v>
      </c>
      <c r="N9067">
        <v>45</v>
      </c>
      <c r="O9067" t="s">
        <v>12052</v>
      </c>
      <c r="P9067" t="s">
        <v>3876</v>
      </c>
    </row>
    <row r="9068" spans="1:16" x14ac:dyDescent="0.35">
      <c r="A9068" t="s">
        <v>11539</v>
      </c>
      <c r="B9068" t="s">
        <v>12171</v>
      </c>
      <c r="C9068" t="s">
        <v>142</v>
      </c>
      <c r="D9068" t="s">
        <v>36</v>
      </c>
      <c r="E9068" t="s">
        <v>20</v>
      </c>
      <c r="F9068" t="b">
        <v>0</v>
      </c>
      <c r="G9068" t="s">
        <v>68</v>
      </c>
      <c r="H9068" s="1">
        <v>45709.959097222221</v>
      </c>
      <c r="I9068" t="b">
        <v>0</v>
      </c>
      <c r="J9068" t="b">
        <v>1</v>
      </c>
      <c r="K9068" t="s">
        <v>31</v>
      </c>
      <c r="L9068" t="s">
        <v>22</v>
      </c>
      <c r="M9068">
        <v>169500</v>
      </c>
      <c r="O9068" t="s">
        <v>1048</v>
      </c>
      <c r="P9068" t="s">
        <v>12172</v>
      </c>
    </row>
    <row r="9069" spans="1:16" x14ac:dyDescent="0.35">
      <c r="A9069" t="s">
        <v>11539</v>
      </c>
      <c r="B9069" t="s">
        <v>12155</v>
      </c>
      <c r="C9069" t="s">
        <v>18</v>
      </c>
      <c r="D9069" t="s">
        <v>36</v>
      </c>
      <c r="E9069" t="s">
        <v>91</v>
      </c>
      <c r="F9069" t="b">
        <v>1</v>
      </c>
      <c r="G9069" t="s">
        <v>47</v>
      </c>
      <c r="H9069" s="1">
        <v>45710.000034722223</v>
      </c>
      <c r="I9069" t="b">
        <v>0</v>
      </c>
      <c r="J9069" t="b">
        <v>1</v>
      </c>
      <c r="K9069" t="s">
        <v>31</v>
      </c>
      <c r="L9069" t="s">
        <v>32</v>
      </c>
      <c r="N9069">
        <v>31</v>
      </c>
      <c r="O9069" t="s">
        <v>12156</v>
      </c>
      <c r="P9069" t="s">
        <v>12157</v>
      </c>
    </row>
    <row r="9070" spans="1:16" x14ac:dyDescent="0.35">
      <c r="A9070" t="s">
        <v>11539</v>
      </c>
      <c r="B9070" t="s">
        <v>11614</v>
      </c>
      <c r="C9070" t="s">
        <v>868</v>
      </c>
      <c r="D9070" t="s">
        <v>110</v>
      </c>
      <c r="E9070" t="s">
        <v>20</v>
      </c>
      <c r="F9070" t="b">
        <v>0</v>
      </c>
      <c r="G9070" t="s">
        <v>47</v>
      </c>
      <c r="H9070" s="1">
        <v>45710.251944444448</v>
      </c>
      <c r="I9070" t="b">
        <v>0</v>
      </c>
      <c r="J9070" t="b">
        <v>1</v>
      </c>
      <c r="K9070" t="s">
        <v>31</v>
      </c>
      <c r="L9070" t="s">
        <v>22</v>
      </c>
      <c r="M9070">
        <v>127275.203125</v>
      </c>
      <c r="O9070" t="s">
        <v>12158</v>
      </c>
      <c r="P9070" t="s">
        <v>12159</v>
      </c>
    </row>
    <row r="9071" spans="1:16" x14ac:dyDescent="0.35">
      <c r="A9071" t="s">
        <v>11539</v>
      </c>
      <c r="B9071" t="s">
        <v>12160</v>
      </c>
      <c r="C9071" t="s">
        <v>18</v>
      </c>
      <c r="D9071" t="s">
        <v>962</v>
      </c>
      <c r="E9071" t="s">
        <v>20</v>
      </c>
      <c r="F9071" t="b">
        <v>1</v>
      </c>
      <c r="G9071" t="s">
        <v>11566</v>
      </c>
      <c r="H9071" s="1">
        <v>45710.299421296288</v>
      </c>
      <c r="I9071" t="b">
        <v>1</v>
      </c>
      <c r="J9071" t="b">
        <v>0</v>
      </c>
      <c r="K9071" t="s">
        <v>11566</v>
      </c>
      <c r="L9071" t="s">
        <v>22</v>
      </c>
      <c r="M9071">
        <v>47500</v>
      </c>
      <c r="O9071" t="s">
        <v>5502</v>
      </c>
    </row>
    <row r="9072" spans="1:16" x14ac:dyDescent="0.35">
      <c r="A9072" t="s">
        <v>11539</v>
      </c>
      <c r="B9072" t="s">
        <v>11618</v>
      </c>
      <c r="C9072" t="s">
        <v>2458</v>
      </c>
      <c r="D9072" t="s">
        <v>2245</v>
      </c>
      <c r="E9072" t="s">
        <v>20</v>
      </c>
      <c r="F9072" t="b">
        <v>0</v>
      </c>
      <c r="G9072" t="s">
        <v>68</v>
      </c>
      <c r="H9072" s="1">
        <v>45710.376006944447</v>
      </c>
      <c r="I9072" t="b">
        <v>0</v>
      </c>
      <c r="J9072" t="b">
        <v>1</v>
      </c>
      <c r="K9072" t="s">
        <v>31</v>
      </c>
      <c r="L9072" t="s">
        <v>22</v>
      </c>
      <c r="M9072">
        <v>99000</v>
      </c>
      <c r="O9072" t="s">
        <v>11619</v>
      </c>
      <c r="P9072" t="s">
        <v>11620</v>
      </c>
    </row>
    <row r="9073" spans="1:16" x14ac:dyDescent="0.35">
      <c r="A9073" t="s">
        <v>11539</v>
      </c>
      <c r="B9073" t="s">
        <v>11933</v>
      </c>
      <c r="C9073" t="s">
        <v>715</v>
      </c>
      <c r="D9073" t="s">
        <v>36</v>
      </c>
      <c r="E9073" t="s">
        <v>20</v>
      </c>
      <c r="F9073" t="b">
        <v>0</v>
      </c>
      <c r="G9073" t="s">
        <v>30</v>
      </c>
      <c r="H9073" s="1">
        <v>45710.500891203701</v>
      </c>
      <c r="I9073" t="b">
        <v>0</v>
      </c>
      <c r="J9073" t="b">
        <v>1</v>
      </c>
      <c r="K9073" t="s">
        <v>31</v>
      </c>
      <c r="L9073" t="s">
        <v>22</v>
      </c>
      <c r="M9073">
        <v>174000</v>
      </c>
      <c r="O9073" t="s">
        <v>209</v>
      </c>
      <c r="P9073" t="s">
        <v>3521</v>
      </c>
    </row>
    <row r="9074" spans="1:16" x14ac:dyDescent="0.35">
      <c r="A9074" t="s">
        <v>11539</v>
      </c>
      <c r="B9074" t="s">
        <v>12170</v>
      </c>
      <c r="C9074" t="s">
        <v>6425</v>
      </c>
      <c r="D9074" t="s">
        <v>36</v>
      </c>
      <c r="E9074" t="s">
        <v>20</v>
      </c>
      <c r="F9074" t="b">
        <v>0</v>
      </c>
      <c r="G9074" t="s">
        <v>68</v>
      </c>
      <c r="H9074" s="1">
        <v>45710.502858796302</v>
      </c>
      <c r="I9074" t="b">
        <v>0</v>
      </c>
      <c r="J9074" t="b">
        <v>0</v>
      </c>
      <c r="K9074" t="s">
        <v>31</v>
      </c>
      <c r="L9074" t="s">
        <v>22</v>
      </c>
      <c r="M9074">
        <v>174500</v>
      </c>
      <c r="O9074" t="s">
        <v>209</v>
      </c>
      <c r="P9074" t="s">
        <v>1861</v>
      </c>
    </row>
    <row r="9075" spans="1:16" x14ac:dyDescent="0.35">
      <c r="A9075" t="s">
        <v>11539</v>
      </c>
      <c r="B9075" t="s">
        <v>12161</v>
      </c>
      <c r="C9075" t="s">
        <v>3692</v>
      </c>
      <c r="D9075" t="s">
        <v>115</v>
      </c>
      <c r="E9075" t="s">
        <v>20</v>
      </c>
      <c r="F9075" t="b">
        <v>0</v>
      </c>
      <c r="G9075" t="s">
        <v>52</v>
      </c>
      <c r="H9075" s="1">
        <v>45710.543252314812</v>
      </c>
      <c r="I9075" t="b">
        <v>0</v>
      </c>
      <c r="J9075" t="b">
        <v>1</v>
      </c>
      <c r="K9075" t="s">
        <v>31</v>
      </c>
      <c r="L9075" t="s">
        <v>22</v>
      </c>
      <c r="M9075">
        <v>145000</v>
      </c>
      <c r="O9075" t="s">
        <v>11735</v>
      </c>
      <c r="P9075" t="s">
        <v>12162</v>
      </c>
    </row>
    <row r="9076" spans="1:16" x14ac:dyDescent="0.35">
      <c r="A9076" t="s">
        <v>11539</v>
      </c>
      <c r="B9076" t="s">
        <v>11621</v>
      </c>
      <c r="C9076" t="s">
        <v>95</v>
      </c>
      <c r="D9076" t="s">
        <v>36</v>
      </c>
      <c r="E9076" t="s">
        <v>20</v>
      </c>
      <c r="F9076" t="b">
        <v>0</v>
      </c>
      <c r="G9076" t="s">
        <v>30</v>
      </c>
      <c r="H9076" s="1">
        <v>45710.625740740739</v>
      </c>
      <c r="I9076" t="b">
        <v>0</v>
      </c>
      <c r="J9076" t="b">
        <v>1</v>
      </c>
      <c r="K9076" t="s">
        <v>31</v>
      </c>
      <c r="L9076" t="s">
        <v>22</v>
      </c>
      <c r="M9076">
        <v>222545</v>
      </c>
      <c r="O9076" t="s">
        <v>96</v>
      </c>
      <c r="P9076" t="s">
        <v>11622</v>
      </c>
    </row>
    <row r="9077" spans="1:16" x14ac:dyDescent="0.35">
      <c r="A9077" t="s">
        <v>11539</v>
      </c>
      <c r="B9077" t="s">
        <v>12163</v>
      </c>
      <c r="C9077" t="s">
        <v>154</v>
      </c>
      <c r="D9077" t="s">
        <v>115</v>
      </c>
      <c r="E9077" t="s">
        <v>20</v>
      </c>
      <c r="F9077" t="b">
        <v>0</v>
      </c>
      <c r="G9077" t="s">
        <v>52</v>
      </c>
      <c r="H9077" s="1">
        <v>45710.626018518517</v>
      </c>
      <c r="I9077" t="b">
        <v>0</v>
      </c>
      <c r="J9077" t="b">
        <v>0</v>
      </c>
      <c r="K9077" t="s">
        <v>31</v>
      </c>
      <c r="L9077" t="s">
        <v>22</v>
      </c>
      <c r="M9077">
        <v>155000</v>
      </c>
      <c r="O9077" t="s">
        <v>4638</v>
      </c>
      <c r="P9077" t="s">
        <v>12164</v>
      </c>
    </row>
    <row r="9078" spans="1:16" x14ac:dyDescent="0.35">
      <c r="A9078" t="s">
        <v>11539</v>
      </c>
      <c r="B9078" t="s">
        <v>12165</v>
      </c>
      <c r="C9078" t="s">
        <v>354</v>
      </c>
      <c r="D9078" t="s">
        <v>36</v>
      </c>
      <c r="E9078" t="s">
        <v>20</v>
      </c>
      <c r="F9078" t="b">
        <v>0</v>
      </c>
      <c r="G9078" t="s">
        <v>43</v>
      </c>
      <c r="H9078" s="1">
        <v>45710.792164351849</v>
      </c>
      <c r="I9078" t="b">
        <v>0</v>
      </c>
      <c r="J9078" t="b">
        <v>1</v>
      </c>
      <c r="K9078" t="s">
        <v>31</v>
      </c>
      <c r="L9078" t="s">
        <v>22</v>
      </c>
      <c r="M9078">
        <v>184000</v>
      </c>
      <c r="O9078" t="s">
        <v>3122</v>
      </c>
      <c r="P9078" t="s">
        <v>2247</v>
      </c>
    </row>
    <row r="9079" spans="1:16" x14ac:dyDescent="0.35">
      <c r="A9079" t="s">
        <v>11539</v>
      </c>
      <c r="B9079" t="s">
        <v>11902</v>
      </c>
      <c r="C9079" t="s">
        <v>11903</v>
      </c>
      <c r="D9079" t="s">
        <v>110</v>
      </c>
      <c r="E9079" t="s">
        <v>20</v>
      </c>
      <c r="F9079" t="b">
        <v>0</v>
      </c>
      <c r="G9079" t="s">
        <v>52</v>
      </c>
      <c r="H9079" s="1">
        <v>45710.793854166674</v>
      </c>
      <c r="I9079" t="b">
        <v>0</v>
      </c>
      <c r="J9079" t="b">
        <v>1</v>
      </c>
      <c r="K9079" t="s">
        <v>31</v>
      </c>
      <c r="L9079" t="s">
        <v>22</v>
      </c>
      <c r="M9079">
        <v>120000</v>
      </c>
      <c r="O9079" t="s">
        <v>11904</v>
      </c>
      <c r="P9079" t="s">
        <v>11905</v>
      </c>
    </row>
    <row r="9080" spans="1:16" x14ac:dyDescent="0.35">
      <c r="A9080" t="s">
        <v>11539</v>
      </c>
      <c r="B9080" t="s">
        <v>12051</v>
      </c>
      <c r="C9080" t="s">
        <v>6146</v>
      </c>
      <c r="D9080" t="s">
        <v>36</v>
      </c>
      <c r="E9080" t="s">
        <v>91</v>
      </c>
      <c r="F9080" t="b">
        <v>0</v>
      </c>
      <c r="G9080" t="s">
        <v>52</v>
      </c>
      <c r="H9080" s="1">
        <v>45710.794027777767</v>
      </c>
      <c r="I9080" t="b">
        <v>0</v>
      </c>
      <c r="J9080" t="b">
        <v>1</v>
      </c>
      <c r="K9080" t="s">
        <v>31</v>
      </c>
      <c r="L9080" t="s">
        <v>32</v>
      </c>
      <c r="N9080">
        <v>45</v>
      </c>
      <c r="O9080" t="s">
        <v>12052</v>
      </c>
      <c r="P9080" t="s">
        <v>3876</v>
      </c>
    </row>
    <row r="9081" spans="1:16" x14ac:dyDescent="0.35">
      <c r="A9081" t="s">
        <v>11539</v>
      </c>
      <c r="B9081" t="s">
        <v>12155</v>
      </c>
      <c r="C9081" t="s">
        <v>18</v>
      </c>
      <c r="D9081" t="s">
        <v>36</v>
      </c>
      <c r="E9081" t="s">
        <v>91</v>
      </c>
      <c r="F9081" t="b">
        <v>1</v>
      </c>
      <c r="G9081" t="s">
        <v>47</v>
      </c>
      <c r="H9081" s="1">
        <v>45711.000034722223</v>
      </c>
      <c r="I9081" t="b">
        <v>0</v>
      </c>
      <c r="J9081" t="b">
        <v>1</v>
      </c>
      <c r="K9081" t="s">
        <v>31</v>
      </c>
      <c r="L9081" t="s">
        <v>32</v>
      </c>
      <c r="N9081">
        <v>31</v>
      </c>
      <c r="O9081" t="s">
        <v>12156</v>
      </c>
      <c r="P9081" t="s">
        <v>12157</v>
      </c>
    </row>
    <row r="9082" spans="1:16" x14ac:dyDescent="0.35">
      <c r="A9082" t="s">
        <v>11539</v>
      </c>
      <c r="B9082" t="s">
        <v>11614</v>
      </c>
      <c r="C9082" t="s">
        <v>868</v>
      </c>
      <c r="D9082" t="s">
        <v>110</v>
      </c>
      <c r="E9082" t="s">
        <v>20</v>
      </c>
      <c r="F9082" t="b">
        <v>0</v>
      </c>
      <c r="G9082" t="s">
        <v>47</v>
      </c>
      <c r="H9082" s="1">
        <v>45711.251944444448</v>
      </c>
      <c r="I9082" t="b">
        <v>0</v>
      </c>
      <c r="J9082" t="b">
        <v>1</v>
      </c>
      <c r="K9082" t="s">
        <v>31</v>
      </c>
      <c r="L9082" t="s">
        <v>22</v>
      </c>
      <c r="M9082">
        <v>127275.203125</v>
      </c>
      <c r="O9082" t="s">
        <v>12158</v>
      </c>
      <c r="P9082" t="s">
        <v>12159</v>
      </c>
    </row>
    <row r="9083" spans="1:16" x14ac:dyDescent="0.35">
      <c r="A9083" t="s">
        <v>11539</v>
      </c>
      <c r="B9083" t="s">
        <v>12160</v>
      </c>
      <c r="C9083" t="s">
        <v>18</v>
      </c>
      <c r="D9083" t="s">
        <v>962</v>
      </c>
      <c r="E9083" t="s">
        <v>20</v>
      </c>
      <c r="F9083" t="b">
        <v>1</v>
      </c>
      <c r="G9083" t="s">
        <v>11566</v>
      </c>
      <c r="H9083" s="1">
        <v>45711.299421296288</v>
      </c>
      <c r="I9083" t="b">
        <v>1</v>
      </c>
      <c r="J9083" t="b">
        <v>0</v>
      </c>
      <c r="K9083" t="s">
        <v>11566</v>
      </c>
      <c r="L9083" t="s">
        <v>22</v>
      </c>
      <c r="M9083">
        <v>47500</v>
      </c>
      <c r="O9083" t="s">
        <v>5502</v>
      </c>
    </row>
    <row r="9084" spans="1:16" x14ac:dyDescent="0.35">
      <c r="A9084" t="s">
        <v>11539</v>
      </c>
      <c r="B9084" t="s">
        <v>11618</v>
      </c>
      <c r="C9084" t="s">
        <v>2458</v>
      </c>
      <c r="D9084" t="s">
        <v>2245</v>
      </c>
      <c r="E9084" t="s">
        <v>20</v>
      </c>
      <c r="F9084" t="b">
        <v>0</v>
      </c>
      <c r="G9084" t="s">
        <v>68</v>
      </c>
      <c r="H9084" s="1">
        <v>45711.376006944447</v>
      </c>
      <c r="I9084" t="b">
        <v>0</v>
      </c>
      <c r="J9084" t="b">
        <v>1</v>
      </c>
      <c r="K9084" t="s">
        <v>31</v>
      </c>
      <c r="L9084" t="s">
        <v>22</v>
      </c>
      <c r="M9084">
        <v>99000</v>
      </c>
      <c r="O9084" t="s">
        <v>11619</v>
      </c>
      <c r="P9084" t="s">
        <v>11620</v>
      </c>
    </row>
    <row r="9085" spans="1:16" x14ac:dyDescent="0.35">
      <c r="A9085" t="s">
        <v>11539</v>
      </c>
      <c r="B9085" t="s">
        <v>11933</v>
      </c>
      <c r="C9085" t="s">
        <v>715</v>
      </c>
      <c r="D9085" t="s">
        <v>36</v>
      </c>
      <c r="E9085" t="s">
        <v>20</v>
      </c>
      <c r="F9085" t="b">
        <v>0</v>
      </c>
      <c r="G9085" t="s">
        <v>30</v>
      </c>
      <c r="H9085" s="1">
        <v>45711.500891203701</v>
      </c>
      <c r="I9085" t="b">
        <v>0</v>
      </c>
      <c r="J9085" t="b">
        <v>1</v>
      </c>
      <c r="K9085" t="s">
        <v>31</v>
      </c>
      <c r="L9085" t="s">
        <v>22</v>
      </c>
      <c r="M9085">
        <v>174000</v>
      </c>
      <c r="O9085" t="s">
        <v>209</v>
      </c>
      <c r="P9085" t="s">
        <v>3521</v>
      </c>
    </row>
    <row r="9086" spans="1:16" x14ac:dyDescent="0.35">
      <c r="A9086" t="s">
        <v>11539</v>
      </c>
      <c r="B9086" t="s">
        <v>12161</v>
      </c>
      <c r="C9086" t="s">
        <v>3692</v>
      </c>
      <c r="D9086" t="s">
        <v>115</v>
      </c>
      <c r="E9086" t="s">
        <v>20</v>
      </c>
      <c r="F9086" t="b">
        <v>0</v>
      </c>
      <c r="G9086" t="s">
        <v>52</v>
      </c>
      <c r="H9086" s="1">
        <v>45711.543252314812</v>
      </c>
      <c r="I9086" t="b">
        <v>0</v>
      </c>
      <c r="J9086" t="b">
        <v>1</v>
      </c>
      <c r="K9086" t="s">
        <v>31</v>
      </c>
      <c r="L9086" t="s">
        <v>22</v>
      </c>
      <c r="M9086">
        <v>145000</v>
      </c>
      <c r="O9086" t="s">
        <v>11735</v>
      </c>
      <c r="P9086" t="s">
        <v>12162</v>
      </c>
    </row>
    <row r="9087" spans="1:16" x14ac:dyDescent="0.35">
      <c r="A9087" t="s">
        <v>11539</v>
      </c>
      <c r="B9087" t="s">
        <v>11621</v>
      </c>
      <c r="C9087" t="s">
        <v>95</v>
      </c>
      <c r="D9087" t="s">
        <v>36</v>
      </c>
      <c r="E9087" t="s">
        <v>20</v>
      </c>
      <c r="F9087" t="b">
        <v>0</v>
      </c>
      <c r="G9087" t="s">
        <v>30</v>
      </c>
      <c r="H9087" s="1">
        <v>45711.625740740739</v>
      </c>
      <c r="I9087" t="b">
        <v>0</v>
      </c>
      <c r="J9087" t="b">
        <v>1</v>
      </c>
      <c r="K9087" t="s">
        <v>31</v>
      </c>
      <c r="L9087" t="s">
        <v>22</v>
      </c>
      <c r="M9087">
        <v>222545</v>
      </c>
      <c r="O9087" t="s">
        <v>96</v>
      </c>
      <c r="P9087" t="s">
        <v>11622</v>
      </c>
    </row>
    <row r="9088" spans="1:16" x14ac:dyDescent="0.35">
      <c r="A9088" t="s">
        <v>11539</v>
      </c>
      <c r="B9088" t="s">
        <v>12163</v>
      </c>
      <c r="C9088" t="s">
        <v>154</v>
      </c>
      <c r="D9088" t="s">
        <v>115</v>
      </c>
      <c r="E9088" t="s">
        <v>20</v>
      </c>
      <c r="F9088" t="b">
        <v>0</v>
      </c>
      <c r="G9088" t="s">
        <v>52</v>
      </c>
      <c r="H9088" s="1">
        <v>45711.626018518517</v>
      </c>
      <c r="I9088" t="b">
        <v>0</v>
      </c>
      <c r="J9088" t="b">
        <v>0</v>
      </c>
      <c r="K9088" t="s">
        <v>31</v>
      </c>
      <c r="L9088" t="s">
        <v>22</v>
      </c>
      <c r="M9088">
        <v>155000</v>
      </c>
      <c r="O9088" t="s">
        <v>4638</v>
      </c>
      <c r="P9088" t="s">
        <v>12164</v>
      </c>
    </row>
    <row r="9089" spans="1:16" x14ac:dyDescent="0.35">
      <c r="A9089" t="s">
        <v>11539</v>
      </c>
      <c r="B9089" t="s">
        <v>12165</v>
      </c>
      <c r="C9089" t="s">
        <v>354</v>
      </c>
      <c r="D9089" t="s">
        <v>36</v>
      </c>
      <c r="E9089" t="s">
        <v>20</v>
      </c>
      <c r="F9089" t="b">
        <v>0</v>
      </c>
      <c r="G9089" t="s">
        <v>43</v>
      </c>
      <c r="H9089" s="1">
        <v>45711.792164351849</v>
      </c>
      <c r="I9089" t="b">
        <v>0</v>
      </c>
      <c r="J9089" t="b">
        <v>1</v>
      </c>
      <c r="K9089" t="s">
        <v>31</v>
      </c>
      <c r="L9089" t="s">
        <v>22</v>
      </c>
      <c r="M9089">
        <v>184000</v>
      </c>
      <c r="O9089" t="s">
        <v>3122</v>
      </c>
      <c r="P9089" t="s">
        <v>2247</v>
      </c>
    </row>
    <row r="9090" spans="1:16" x14ac:dyDescent="0.35">
      <c r="A9090" t="s">
        <v>11539</v>
      </c>
      <c r="B9090" t="s">
        <v>11902</v>
      </c>
      <c r="C9090" t="s">
        <v>11903</v>
      </c>
      <c r="D9090" t="s">
        <v>110</v>
      </c>
      <c r="E9090" t="s">
        <v>20</v>
      </c>
      <c r="F9090" t="b">
        <v>0</v>
      </c>
      <c r="G9090" t="s">
        <v>52</v>
      </c>
      <c r="H9090" s="1">
        <v>45711.793854166674</v>
      </c>
      <c r="I9090" t="b">
        <v>0</v>
      </c>
      <c r="J9090" t="b">
        <v>1</v>
      </c>
      <c r="K9090" t="s">
        <v>31</v>
      </c>
      <c r="L9090" t="s">
        <v>22</v>
      </c>
      <c r="M9090">
        <v>120000</v>
      </c>
      <c r="O9090" t="s">
        <v>11904</v>
      </c>
      <c r="P9090" t="s">
        <v>11905</v>
      </c>
    </row>
    <row r="9091" spans="1:16" x14ac:dyDescent="0.35">
      <c r="A9091" t="s">
        <v>11539</v>
      </c>
      <c r="B9091" t="s">
        <v>12051</v>
      </c>
      <c r="C9091" t="s">
        <v>6146</v>
      </c>
      <c r="D9091" t="s">
        <v>36</v>
      </c>
      <c r="E9091" t="s">
        <v>91</v>
      </c>
      <c r="F9091" t="b">
        <v>0</v>
      </c>
      <c r="G9091" t="s">
        <v>52</v>
      </c>
      <c r="H9091" s="1">
        <v>45711.794027777767</v>
      </c>
      <c r="I9091" t="b">
        <v>0</v>
      </c>
      <c r="J9091" t="b">
        <v>1</v>
      </c>
      <c r="K9091" t="s">
        <v>31</v>
      </c>
      <c r="L9091" t="s">
        <v>32</v>
      </c>
      <c r="N9091">
        <v>45</v>
      </c>
      <c r="O9091" t="s">
        <v>12052</v>
      </c>
      <c r="P9091" t="s">
        <v>3876</v>
      </c>
    </row>
    <row r="9092" spans="1:16" x14ac:dyDescent="0.35">
      <c r="A9092" t="s">
        <v>11539</v>
      </c>
      <c r="B9092" t="s">
        <v>12155</v>
      </c>
      <c r="C9092" t="s">
        <v>18</v>
      </c>
      <c r="D9092" t="s">
        <v>36</v>
      </c>
      <c r="E9092" t="s">
        <v>91</v>
      </c>
      <c r="F9092" t="b">
        <v>1</v>
      </c>
      <c r="G9092" t="s">
        <v>47</v>
      </c>
      <c r="H9092" s="1">
        <v>45712.000034722223</v>
      </c>
      <c r="I9092" t="b">
        <v>0</v>
      </c>
      <c r="J9092" t="b">
        <v>1</v>
      </c>
      <c r="K9092" t="s">
        <v>31</v>
      </c>
      <c r="L9092" t="s">
        <v>32</v>
      </c>
      <c r="N9092">
        <v>31</v>
      </c>
      <c r="O9092" t="s">
        <v>12156</v>
      </c>
      <c r="P9092" t="s">
        <v>12157</v>
      </c>
    </row>
    <row r="9093" spans="1:16" x14ac:dyDescent="0.35">
      <c r="A9093" t="s">
        <v>11539</v>
      </c>
      <c r="B9093" t="s">
        <v>12166</v>
      </c>
      <c r="C9093" t="s">
        <v>154</v>
      </c>
      <c r="D9093" t="s">
        <v>36</v>
      </c>
      <c r="E9093" t="s">
        <v>20</v>
      </c>
      <c r="F9093" t="b">
        <v>0</v>
      </c>
      <c r="G9093" t="s">
        <v>52</v>
      </c>
      <c r="H9093" s="1">
        <v>45712.00136574074</v>
      </c>
      <c r="I9093" t="b">
        <v>0</v>
      </c>
      <c r="J9093" t="b">
        <v>1</v>
      </c>
      <c r="K9093" t="s">
        <v>31</v>
      </c>
      <c r="L9093" t="s">
        <v>22</v>
      </c>
      <c r="M9093">
        <v>125320</v>
      </c>
      <c r="O9093" t="s">
        <v>987</v>
      </c>
      <c r="P9093" t="s">
        <v>917</v>
      </c>
    </row>
    <row r="9094" spans="1:16" x14ac:dyDescent="0.35">
      <c r="A9094" t="s">
        <v>11539</v>
      </c>
      <c r="B9094" t="s">
        <v>11854</v>
      </c>
      <c r="C9094" t="s">
        <v>3478</v>
      </c>
      <c r="D9094" t="s">
        <v>3470</v>
      </c>
      <c r="E9094" t="s">
        <v>20</v>
      </c>
      <c r="F9094" t="b">
        <v>0</v>
      </c>
      <c r="G9094" t="s">
        <v>68</v>
      </c>
      <c r="H9094" s="1">
        <v>45712.002418981479</v>
      </c>
      <c r="I9094" t="b">
        <v>0</v>
      </c>
      <c r="J9094" t="b">
        <v>1</v>
      </c>
      <c r="K9094" t="s">
        <v>31</v>
      </c>
      <c r="L9094" t="s">
        <v>22</v>
      </c>
      <c r="M9094">
        <v>198500</v>
      </c>
      <c r="O9094" t="s">
        <v>3479</v>
      </c>
      <c r="P9094" t="s">
        <v>12167</v>
      </c>
    </row>
    <row r="9095" spans="1:16" x14ac:dyDescent="0.35">
      <c r="A9095" t="s">
        <v>11539</v>
      </c>
      <c r="B9095" t="s">
        <v>11614</v>
      </c>
      <c r="C9095" t="s">
        <v>1930</v>
      </c>
      <c r="D9095" t="s">
        <v>36</v>
      </c>
      <c r="E9095" t="s">
        <v>20</v>
      </c>
      <c r="F9095" t="b">
        <v>0</v>
      </c>
      <c r="G9095" t="s">
        <v>30</v>
      </c>
      <c r="H9095" s="1">
        <v>45712.251643518517</v>
      </c>
      <c r="I9095" t="b">
        <v>0</v>
      </c>
      <c r="J9095" t="b">
        <v>0</v>
      </c>
      <c r="K9095" t="s">
        <v>31</v>
      </c>
      <c r="L9095" t="s">
        <v>22</v>
      </c>
      <c r="M9095">
        <v>81100</v>
      </c>
      <c r="O9095" t="s">
        <v>4082</v>
      </c>
    </row>
    <row r="9096" spans="1:16" x14ac:dyDescent="0.35">
      <c r="A9096" t="s">
        <v>11539</v>
      </c>
      <c r="B9096" t="s">
        <v>11614</v>
      </c>
      <c r="C9096" t="s">
        <v>868</v>
      </c>
      <c r="D9096" t="s">
        <v>110</v>
      </c>
      <c r="E9096" t="s">
        <v>20</v>
      </c>
      <c r="F9096" t="b">
        <v>0</v>
      </c>
      <c r="G9096" t="s">
        <v>47</v>
      </c>
      <c r="H9096" s="1">
        <v>45712.251944444448</v>
      </c>
      <c r="I9096" t="b">
        <v>0</v>
      </c>
      <c r="J9096" t="b">
        <v>1</v>
      </c>
      <c r="K9096" t="s">
        <v>31</v>
      </c>
      <c r="L9096" t="s">
        <v>22</v>
      </c>
      <c r="M9096">
        <v>127275.203125</v>
      </c>
      <c r="O9096" t="s">
        <v>12158</v>
      </c>
      <c r="P9096" t="s">
        <v>12159</v>
      </c>
    </row>
    <row r="9097" spans="1:16" x14ac:dyDescent="0.35">
      <c r="A9097" t="s">
        <v>11539</v>
      </c>
      <c r="B9097" t="s">
        <v>12160</v>
      </c>
      <c r="C9097" t="s">
        <v>18</v>
      </c>
      <c r="D9097" t="s">
        <v>962</v>
      </c>
      <c r="E9097" t="s">
        <v>20</v>
      </c>
      <c r="F9097" t="b">
        <v>1</v>
      </c>
      <c r="G9097" t="s">
        <v>11566</v>
      </c>
      <c r="H9097" s="1">
        <v>45712.299421296288</v>
      </c>
      <c r="I9097" t="b">
        <v>1</v>
      </c>
      <c r="J9097" t="b">
        <v>0</v>
      </c>
      <c r="K9097" t="s">
        <v>11566</v>
      </c>
      <c r="L9097" t="s">
        <v>22</v>
      </c>
      <c r="M9097">
        <v>47500</v>
      </c>
      <c r="O9097" t="s">
        <v>5502</v>
      </c>
    </row>
    <row r="9098" spans="1:16" x14ac:dyDescent="0.35">
      <c r="A9098" t="s">
        <v>11539</v>
      </c>
      <c r="B9098" t="s">
        <v>11618</v>
      </c>
      <c r="C9098" t="s">
        <v>2458</v>
      </c>
      <c r="D9098" t="s">
        <v>2245</v>
      </c>
      <c r="E9098" t="s">
        <v>20</v>
      </c>
      <c r="F9098" t="b">
        <v>0</v>
      </c>
      <c r="G9098" t="s">
        <v>68</v>
      </c>
      <c r="H9098" s="1">
        <v>45712.376006944447</v>
      </c>
      <c r="I9098" t="b">
        <v>0</v>
      </c>
      <c r="J9098" t="b">
        <v>1</v>
      </c>
      <c r="K9098" t="s">
        <v>31</v>
      </c>
      <c r="L9098" t="s">
        <v>22</v>
      </c>
      <c r="M9098">
        <v>99000</v>
      </c>
      <c r="O9098" t="s">
        <v>11619</v>
      </c>
      <c r="P9098" t="s">
        <v>11620</v>
      </c>
    </row>
    <row r="9099" spans="1:16" x14ac:dyDescent="0.35">
      <c r="A9099" t="s">
        <v>11539</v>
      </c>
      <c r="B9099" t="s">
        <v>11933</v>
      </c>
      <c r="C9099" t="s">
        <v>715</v>
      </c>
      <c r="D9099" t="s">
        <v>36</v>
      </c>
      <c r="E9099" t="s">
        <v>20</v>
      </c>
      <c r="F9099" t="b">
        <v>0</v>
      </c>
      <c r="G9099" t="s">
        <v>30</v>
      </c>
      <c r="H9099" s="1">
        <v>45712.500891203701</v>
      </c>
      <c r="I9099" t="b">
        <v>0</v>
      </c>
      <c r="J9099" t="b">
        <v>1</v>
      </c>
      <c r="K9099" t="s">
        <v>31</v>
      </c>
      <c r="L9099" t="s">
        <v>22</v>
      </c>
      <c r="M9099">
        <v>174000</v>
      </c>
      <c r="O9099" t="s">
        <v>209</v>
      </c>
      <c r="P9099" t="s">
        <v>3521</v>
      </c>
    </row>
    <row r="9100" spans="1:16" x14ac:dyDescent="0.35">
      <c r="A9100" t="s">
        <v>11539</v>
      </c>
      <c r="B9100" t="s">
        <v>12168</v>
      </c>
      <c r="C9100" t="s">
        <v>695</v>
      </c>
      <c r="D9100" t="s">
        <v>36</v>
      </c>
      <c r="E9100" t="s">
        <v>20</v>
      </c>
      <c r="F9100" t="b">
        <v>0</v>
      </c>
      <c r="G9100" t="s">
        <v>52</v>
      </c>
      <c r="H9100" s="1">
        <v>45712.501770833333</v>
      </c>
      <c r="I9100" t="b">
        <v>0</v>
      </c>
      <c r="J9100" t="b">
        <v>1</v>
      </c>
      <c r="K9100" t="s">
        <v>31</v>
      </c>
      <c r="L9100" t="s">
        <v>22</v>
      </c>
      <c r="M9100">
        <v>113750</v>
      </c>
      <c r="O9100" t="s">
        <v>209</v>
      </c>
      <c r="P9100" t="s">
        <v>12169</v>
      </c>
    </row>
    <row r="9101" spans="1:16" x14ac:dyDescent="0.35">
      <c r="A9101" t="s">
        <v>11539</v>
      </c>
      <c r="B9101" t="s">
        <v>12170</v>
      </c>
      <c r="C9101" t="s">
        <v>6425</v>
      </c>
      <c r="D9101" t="s">
        <v>36</v>
      </c>
      <c r="E9101" t="s">
        <v>20</v>
      </c>
      <c r="F9101" t="b">
        <v>0</v>
      </c>
      <c r="G9101" t="s">
        <v>68</v>
      </c>
      <c r="H9101" s="1">
        <v>45712.502858796302</v>
      </c>
      <c r="I9101" t="b">
        <v>0</v>
      </c>
      <c r="J9101" t="b">
        <v>0</v>
      </c>
      <c r="K9101" t="s">
        <v>31</v>
      </c>
      <c r="L9101" t="s">
        <v>22</v>
      </c>
      <c r="M9101">
        <v>174500</v>
      </c>
      <c r="O9101" t="s">
        <v>209</v>
      </c>
      <c r="P9101" t="s">
        <v>1861</v>
      </c>
    </row>
    <row r="9102" spans="1:16" x14ac:dyDescent="0.35">
      <c r="A9102" t="s">
        <v>11539</v>
      </c>
      <c r="B9102" t="s">
        <v>12161</v>
      </c>
      <c r="C9102" t="s">
        <v>3692</v>
      </c>
      <c r="D9102" t="s">
        <v>115</v>
      </c>
      <c r="E9102" t="s">
        <v>20</v>
      </c>
      <c r="F9102" t="b">
        <v>0</v>
      </c>
      <c r="G9102" t="s">
        <v>52</v>
      </c>
      <c r="H9102" s="1">
        <v>45712.543252314812</v>
      </c>
      <c r="I9102" t="b">
        <v>0</v>
      </c>
      <c r="J9102" t="b">
        <v>1</v>
      </c>
      <c r="K9102" t="s">
        <v>31</v>
      </c>
      <c r="L9102" t="s">
        <v>22</v>
      </c>
      <c r="M9102">
        <v>145000</v>
      </c>
      <c r="O9102" t="s">
        <v>11735</v>
      </c>
      <c r="P9102" t="s">
        <v>12162</v>
      </c>
    </row>
    <row r="9103" spans="1:16" x14ac:dyDescent="0.35">
      <c r="A9103" t="s">
        <v>11539</v>
      </c>
      <c r="B9103" t="s">
        <v>11621</v>
      </c>
      <c r="C9103" t="s">
        <v>95</v>
      </c>
      <c r="D9103" t="s">
        <v>36</v>
      </c>
      <c r="E9103" t="s">
        <v>20</v>
      </c>
      <c r="F9103" t="b">
        <v>0</v>
      </c>
      <c r="G9103" t="s">
        <v>30</v>
      </c>
      <c r="H9103" s="1">
        <v>45712.625740740739</v>
      </c>
      <c r="I9103" t="b">
        <v>0</v>
      </c>
      <c r="J9103" t="b">
        <v>1</v>
      </c>
      <c r="K9103" t="s">
        <v>31</v>
      </c>
      <c r="L9103" t="s">
        <v>22</v>
      </c>
      <c r="M9103">
        <v>222545</v>
      </c>
      <c r="O9103" t="s">
        <v>96</v>
      </c>
      <c r="P9103" t="s">
        <v>11622</v>
      </c>
    </row>
    <row r="9104" spans="1:16" x14ac:dyDescent="0.35">
      <c r="A9104" t="s">
        <v>11539</v>
      </c>
      <c r="B9104" t="s">
        <v>12163</v>
      </c>
      <c r="C9104" t="s">
        <v>154</v>
      </c>
      <c r="D9104" t="s">
        <v>115</v>
      </c>
      <c r="E9104" t="s">
        <v>20</v>
      </c>
      <c r="F9104" t="b">
        <v>0</v>
      </c>
      <c r="G9104" t="s">
        <v>52</v>
      </c>
      <c r="H9104" s="1">
        <v>45712.626018518517</v>
      </c>
      <c r="I9104" t="b">
        <v>0</v>
      </c>
      <c r="J9104" t="b">
        <v>0</v>
      </c>
      <c r="K9104" t="s">
        <v>31</v>
      </c>
      <c r="L9104" t="s">
        <v>22</v>
      </c>
      <c r="M9104">
        <v>155000</v>
      </c>
      <c r="O9104" t="s">
        <v>4638</v>
      </c>
      <c r="P9104" t="s">
        <v>12164</v>
      </c>
    </row>
    <row r="9105" spans="1:16" x14ac:dyDescent="0.35">
      <c r="A9105" t="s">
        <v>11539</v>
      </c>
      <c r="B9105" t="s">
        <v>12165</v>
      </c>
      <c r="C9105" t="s">
        <v>354</v>
      </c>
      <c r="D9105" t="s">
        <v>36</v>
      </c>
      <c r="E9105" t="s">
        <v>20</v>
      </c>
      <c r="F9105" t="b">
        <v>0</v>
      </c>
      <c r="G9105" t="s">
        <v>43</v>
      </c>
      <c r="H9105" s="1">
        <v>45712.792164351849</v>
      </c>
      <c r="I9105" t="b">
        <v>0</v>
      </c>
      <c r="J9105" t="b">
        <v>1</v>
      </c>
      <c r="K9105" t="s">
        <v>31</v>
      </c>
      <c r="L9105" t="s">
        <v>22</v>
      </c>
      <c r="M9105">
        <v>184000</v>
      </c>
      <c r="O9105" t="s">
        <v>3122</v>
      </c>
      <c r="P9105" t="s">
        <v>2247</v>
      </c>
    </row>
    <row r="9106" spans="1:16" x14ac:dyDescent="0.35">
      <c r="A9106" t="s">
        <v>11539</v>
      </c>
      <c r="B9106" t="s">
        <v>11902</v>
      </c>
      <c r="C9106" t="s">
        <v>11903</v>
      </c>
      <c r="D9106" t="s">
        <v>110</v>
      </c>
      <c r="E9106" t="s">
        <v>20</v>
      </c>
      <c r="F9106" t="b">
        <v>0</v>
      </c>
      <c r="G9106" t="s">
        <v>52</v>
      </c>
      <c r="H9106" s="1">
        <v>45712.793854166674</v>
      </c>
      <c r="I9106" t="b">
        <v>0</v>
      </c>
      <c r="J9106" t="b">
        <v>1</v>
      </c>
      <c r="K9106" t="s">
        <v>31</v>
      </c>
      <c r="L9106" t="s">
        <v>22</v>
      </c>
      <c r="M9106">
        <v>120000</v>
      </c>
      <c r="O9106" t="s">
        <v>11904</v>
      </c>
      <c r="P9106" t="s">
        <v>11905</v>
      </c>
    </row>
    <row r="9107" spans="1:16" x14ac:dyDescent="0.35">
      <c r="A9107" t="s">
        <v>11539</v>
      </c>
      <c r="B9107" t="s">
        <v>12051</v>
      </c>
      <c r="C9107" t="s">
        <v>6146</v>
      </c>
      <c r="D9107" t="s">
        <v>36</v>
      </c>
      <c r="E9107" t="s">
        <v>91</v>
      </c>
      <c r="F9107" t="b">
        <v>0</v>
      </c>
      <c r="G9107" t="s">
        <v>52</v>
      </c>
      <c r="H9107" s="1">
        <v>45712.794027777767</v>
      </c>
      <c r="I9107" t="b">
        <v>0</v>
      </c>
      <c r="J9107" t="b">
        <v>1</v>
      </c>
      <c r="K9107" t="s">
        <v>31</v>
      </c>
      <c r="L9107" t="s">
        <v>32</v>
      </c>
      <c r="N9107">
        <v>45</v>
      </c>
      <c r="O9107" t="s">
        <v>12052</v>
      </c>
      <c r="P9107" t="s">
        <v>3876</v>
      </c>
    </row>
    <row r="9108" spans="1:16" x14ac:dyDescent="0.35">
      <c r="A9108" t="s">
        <v>11539</v>
      </c>
      <c r="B9108" t="s">
        <v>12171</v>
      </c>
      <c r="C9108" t="s">
        <v>142</v>
      </c>
      <c r="D9108" t="s">
        <v>36</v>
      </c>
      <c r="E9108" t="s">
        <v>20</v>
      </c>
      <c r="F9108" t="b">
        <v>0</v>
      </c>
      <c r="G9108" t="s">
        <v>68</v>
      </c>
      <c r="H9108" s="1">
        <v>45712.959097222221</v>
      </c>
      <c r="I9108" t="b">
        <v>0</v>
      </c>
      <c r="J9108" t="b">
        <v>1</v>
      </c>
      <c r="K9108" t="s">
        <v>31</v>
      </c>
      <c r="L9108" t="s">
        <v>22</v>
      </c>
      <c r="M9108">
        <v>169500</v>
      </c>
      <c r="O9108" t="s">
        <v>1048</v>
      </c>
      <c r="P9108" t="s">
        <v>12172</v>
      </c>
    </row>
    <row r="9109" spans="1:16" x14ac:dyDescent="0.35">
      <c r="A9109" t="s">
        <v>11539</v>
      </c>
      <c r="B9109" t="s">
        <v>12155</v>
      </c>
      <c r="C9109" t="s">
        <v>18</v>
      </c>
      <c r="D9109" t="s">
        <v>36</v>
      </c>
      <c r="E9109" t="s">
        <v>91</v>
      </c>
      <c r="F9109" t="b">
        <v>1</v>
      </c>
      <c r="G9109" t="s">
        <v>47</v>
      </c>
      <c r="H9109" s="1">
        <v>45713.000034722223</v>
      </c>
      <c r="I9109" t="b">
        <v>0</v>
      </c>
      <c r="J9109" t="b">
        <v>1</v>
      </c>
      <c r="K9109" t="s">
        <v>31</v>
      </c>
      <c r="L9109" t="s">
        <v>32</v>
      </c>
      <c r="N9109">
        <v>31</v>
      </c>
      <c r="O9109" t="s">
        <v>12156</v>
      </c>
      <c r="P9109" t="s">
        <v>12157</v>
      </c>
    </row>
    <row r="9110" spans="1:16" x14ac:dyDescent="0.35">
      <c r="A9110" t="s">
        <v>11539</v>
      </c>
      <c r="B9110" t="s">
        <v>12166</v>
      </c>
      <c r="C9110" t="s">
        <v>154</v>
      </c>
      <c r="D9110" t="s">
        <v>36</v>
      </c>
      <c r="E9110" t="s">
        <v>20</v>
      </c>
      <c r="F9110" t="b">
        <v>0</v>
      </c>
      <c r="G9110" t="s">
        <v>52</v>
      </c>
      <c r="H9110" s="1">
        <v>45713.00136574074</v>
      </c>
      <c r="I9110" t="b">
        <v>0</v>
      </c>
      <c r="J9110" t="b">
        <v>1</v>
      </c>
      <c r="K9110" t="s">
        <v>31</v>
      </c>
      <c r="L9110" t="s">
        <v>22</v>
      </c>
      <c r="M9110">
        <v>125320</v>
      </c>
      <c r="O9110" t="s">
        <v>987</v>
      </c>
      <c r="P9110" t="s">
        <v>917</v>
      </c>
    </row>
    <row r="9111" spans="1:16" x14ac:dyDescent="0.35">
      <c r="A9111" t="s">
        <v>11539</v>
      </c>
      <c r="B9111" t="s">
        <v>11854</v>
      </c>
      <c r="C9111" t="s">
        <v>3478</v>
      </c>
      <c r="D9111" t="s">
        <v>3470</v>
      </c>
      <c r="E9111" t="s">
        <v>20</v>
      </c>
      <c r="F9111" t="b">
        <v>0</v>
      </c>
      <c r="G9111" t="s">
        <v>68</v>
      </c>
      <c r="H9111" s="1">
        <v>45713.002418981479</v>
      </c>
      <c r="I9111" t="b">
        <v>0</v>
      </c>
      <c r="J9111" t="b">
        <v>1</v>
      </c>
      <c r="K9111" t="s">
        <v>31</v>
      </c>
      <c r="L9111" t="s">
        <v>22</v>
      </c>
      <c r="M9111">
        <v>198500</v>
      </c>
      <c r="O9111" t="s">
        <v>3479</v>
      </c>
      <c r="P9111" t="s">
        <v>12167</v>
      </c>
    </row>
    <row r="9112" spans="1:16" x14ac:dyDescent="0.35">
      <c r="A9112" t="s">
        <v>11539</v>
      </c>
      <c r="B9112" t="s">
        <v>11614</v>
      </c>
      <c r="C9112" t="s">
        <v>1930</v>
      </c>
      <c r="D9112" t="s">
        <v>36</v>
      </c>
      <c r="E9112" t="s">
        <v>20</v>
      </c>
      <c r="F9112" t="b">
        <v>0</v>
      </c>
      <c r="G9112" t="s">
        <v>30</v>
      </c>
      <c r="H9112" s="1">
        <v>45713.251643518517</v>
      </c>
      <c r="I9112" t="b">
        <v>0</v>
      </c>
      <c r="J9112" t="b">
        <v>0</v>
      </c>
      <c r="K9112" t="s">
        <v>31</v>
      </c>
      <c r="L9112" t="s">
        <v>22</v>
      </c>
      <c r="M9112">
        <v>81100</v>
      </c>
      <c r="O9112" t="s">
        <v>4082</v>
      </c>
    </row>
    <row r="9113" spans="1:16" x14ac:dyDescent="0.35">
      <c r="A9113" t="s">
        <v>11539</v>
      </c>
      <c r="B9113" t="s">
        <v>11614</v>
      </c>
      <c r="C9113" t="s">
        <v>868</v>
      </c>
      <c r="D9113" t="s">
        <v>110</v>
      </c>
      <c r="E9113" t="s">
        <v>20</v>
      </c>
      <c r="F9113" t="b">
        <v>0</v>
      </c>
      <c r="G9113" t="s">
        <v>47</v>
      </c>
      <c r="H9113" s="1">
        <v>45713.251944444448</v>
      </c>
      <c r="I9113" t="b">
        <v>0</v>
      </c>
      <c r="J9113" t="b">
        <v>1</v>
      </c>
      <c r="K9113" t="s">
        <v>31</v>
      </c>
      <c r="L9113" t="s">
        <v>22</v>
      </c>
      <c r="M9113">
        <v>127275.203125</v>
      </c>
      <c r="O9113" t="s">
        <v>12158</v>
      </c>
      <c r="P9113" t="s">
        <v>12159</v>
      </c>
    </row>
    <row r="9114" spans="1:16" x14ac:dyDescent="0.35">
      <c r="A9114" t="s">
        <v>11539</v>
      </c>
      <c r="B9114" t="s">
        <v>12160</v>
      </c>
      <c r="C9114" t="s">
        <v>18</v>
      </c>
      <c r="D9114" t="s">
        <v>962</v>
      </c>
      <c r="E9114" t="s">
        <v>20</v>
      </c>
      <c r="F9114" t="b">
        <v>1</v>
      </c>
      <c r="G9114" t="s">
        <v>11566</v>
      </c>
      <c r="H9114" s="1">
        <v>45713.299421296288</v>
      </c>
      <c r="I9114" t="b">
        <v>1</v>
      </c>
      <c r="J9114" t="b">
        <v>0</v>
      </c>
      <c r="K9114" t="s">
        <v>11566</v>
      </c>
      <c r="L9114" t="s">
        <v>22</v>
      </c>
      <c r="M9114">
        <v>47500</v>
      </c>
      <c r="O9114" t="s">
        <v>5502</v>
      </c>
    </row>
    <row r="9115" spans="1:16" x14ac:dyDescent="0.35">
      <c r="A9115" t="s">
        <v>11539</v>
      </c>
      <c r="B9115" t="s">
        <v>11618</v>
      </c>
      <c r="C9115" t="s">
        <v>2458</v>
      </c>
      <c r="D9115" t="s">
        <v>2245</v>
      </c>
      <c r="E9115" t="s">
        <v>20</v>
      </c>
      <c r="F9115" t="b">
        <v>0</v>
      </c>
      <c r="G9115" t="s">
        <v>68</v>
      </c>
      <c r="H9115" s="1">
        <v>45713.376006944447</v>
      </c>
      <c r="I9115" t="b">
        <v>0</v>
      </c>
      <c r="J9115" t="b">
        <v>1</v>
      </c>
      <c r="K9115" t="s">
        <v>31</v>
      </c>
      <c r="L9115" t="s">
        <v>22</v>
      </c>
      <c r="M9115">
        <v>99000</v>
      </c>
      <c r="O9115" t="s">
        <v>11619</v>
      </c>
      <c r="P9115" t="s">
        <v>11620</v>
      </c>
    </row>
    <row r="9116" spans="1:16" x14ac:dyDescent="0.35">
      <c r="A9116" t="s">
        <v>11539</v>
      </c>
      <c r="B9116" t="s">
        <v>11933</v>
      </c>
      <c r="C9116" t="s">
        <v>715</v>
      </c>
      <c r="D9116" t="s">
        <v>36</v>
      </c>
      <c r="E9116" t="s">
        <v>20</v>
      </c>
      <c r="F9116" t="b">
        <v>0</v>
      </c>
      <c r="G9116" t="s">
        <v>30</v>
      </c>
      <c r="H9116" s="1">
        <v>45713.500891203701</v>
      </c>
      <c r="I9116" t="b">
        <v>0</v>
      </c>
      <c r="J9116" t="b">
        <v>1</v>
      </c>
      <c r="K9116" t="s">
        <v>31</v>
      </c>
      <c r="L9116" t="s">
        <v>22</v>
      </c>
      <c r="M9116">
        <v>174000</v>
      </c>
      <c r="O9116" t="s">
        <v>209</v>
      </c>
      <c r="P9116" t="s">
        <v>3521</v>
      </c>
    </row>
    <row r="9117" spans="1:16" x14ac:dyDescent="0.35">
      <c r="A9117" t="s">
        <v>11539</v>
      </c>
      <c r="B9117" t="s">
        <v>12168</v>
      </c>
      <c r="C9117" t="s">
        <v>695</v>
      </c>
      <c r="D9117" t="s">
        <v>36</v>
      </c>
      <c r="E9117" t="s">
        <v>20</v>
      </c>
      <c r="F9117" t="b">
        <v>0</v>
      </c>
      <c r="G9117" t="s">
        <v>52</v>
      </c>
      <c r="H9117" s="1">
        <v>45713.501770833333</v>
      </c>
      <c r="I9117" t="b">
        <v>0</v>
      </c>
      <c r="J9117" t="b">
        <v>1</v>
      </c>
      <c r="K9117" t="s">
        <v>31</v>
      </c>
      <c r="L9117" t="s">
        <v>22</v>
      </c>
      <c r="M9117">
        <v>113750</v>
      </c>
      <c r="O9117" t="s">
        <v>209</v>
      </c>
      <c r="P9117" t="s">
        <v>12169</v>
      </c>
    </row>
    <row r="9118" spans="1:16" x14ac:dyDescent="0.35">
      <c r="A9118" t="s">
        <v>11539</v>
      </c>
      <c r="B9118" t="s">
        <v>12170</v>
      </c>
      <c r="C9118" t="s">
        <v>6425</v>
      </c>
      <c r="D9118" t="s">
        <v>36</v>
      </c>
      <c r="E9118" t="s">
        <v>20</v>
      </c>
      <c r="F9118" t="b">
        <v>0</v>
      </c>
      <c r="G9118" t="s">
        <v>68</v>
      </c>
      <c r="H9118" s="1">
        <v>45713.502858796302</v>
      </c>
      <c r="I9118" t="b">
        <v>0</v>
      </c>
      <c r="J9118" t="b">
        <v>0</v>
      </c>
      <c r="K9118" t="s">
        <v>31</v>
      </c>
      <c r="L9118" t="s">
        <v>22</v>
      </c>
      <c r="M9118">
        <v>174500</v>
      </c>
      <c r="O9118" t="s">
        <v>209</v>
      </c>
      <c r="P9118" t="s">
        <v>1861</v>
      </c>
    </row>
    <row r="9119" spans="1:16" x14ac:dyDescent="0.35">
      <c r="A9119" t="s">
        <v>11539</v>
      </c>
      <c r="B9119" t="s">
        <v>12161</v>
      </c>
      <c r="C9119" t="s">
        <v>3692</v>
      </c>
      <c r="D9119" t="s">
        <v>115</v>
      </c>
      <c r="E9119" t="s">
        <v>20</v>
      </c>
      <c r="F9119" t="b">
        <v>0</v>
      </c>
      <c r="G9119" t="s">
        <v>52</v>
      </c>
      <c r="H9119" s="1">
        <v>45713.543252314812</v>
      </c>
      <c r="I9119" t="b">
        <v>0</v>
      </c>
      <c r="J9119" t="b">
        <v>1</v>
      </c>
      <c r="K9119" t="s">
        <v>31</v>
      </c>
      <c r="L9119" t="s">
        <v>22</v>
      </c>
      <c r="M9119">
        <v>145000</v>
      </c>
      <c r="O9119" t="s">
        <v>11735</v>
      </c>
      <c r="P9119" t="s">
        <v>12162</v>
      </c>
    </row>
    <row r="9120" spans="1:16" x14ac:dyDescent="0.35">
      <c r="A9120" t="s">
        <v>11539</v>
      </c>
      <c r="B9120" t="s">
        <v>11621</v>
      </c>
      <c r="C9120" t="s">
        <v>95</v>
      </c>
      <c r="D9120" t="s">
        <v>36</v>
      </c>
      <c r="E9120" t="s">
        <v>20</v>
      </c>
      <c r="F9120" t="b">
        <v>0</v>
      </c>
      <c r="G9120" t="s">
        <v>30</v>
      </c>
      <c r="H9120" s="1">
        <v>45713.625740740739</v>
      </c>
      <c r="I9120" t="b">
        <v>0</v>
      </c>
      <c r="J9120" t="b">
        <v>1</v>
      </c>
      <c r="K9120" t="s">
        <v>31</v>
      </c>
      <c r="L9120" t="s">
        <v>22</v>
      </c>
      <c r="M9120">
        <v>222545</v>
      </c>
      <c r="O9120" t="s">
        <v>96</v>
      </c>
      <c r="P9120" t="s">
        <v>11622</v>
      </c>
    </row>
    <row r="9121" spans="1:16" x14ac:dyDescent="0.35">
      <c r="A9121" t="s">
        <v>11539</v>
      </c>
      <c r="B9121" t="s">
        <v>12163</v>
      </c>
      <c r="C9121" t="s">
        <v>154</v>
      </c>
      <c r="D9121" t="s">
        <v>115</v>
      </c>
      <c r="E9121" t="s">
        <v>20</v>
      </c>
      <c r="F9121" t="b">
        <v>0</v>
      </c>
      <c r="G9121" t="s">
        <v>52</v>
      </c>
      <c r="H9121" s="1">
        <v>45713.626018518517</v>
      </c>
      <c r="I9121" t="b">
        <v>0</v>
      </c>
      <c r="J9121" t="b">
        <v>0</v>
      </c>
      <c r="K9121" t="s">
        <v>31</v>
      </c>
      <c r="L9121" t="s">
        <v>22</v>
      </c>
      <c r="M9121">
        <v>155000</v>
      </c>
      <c r="O9121" t="s">
        <v>4638</v>
      </c>
      <c r="P9121" t="s">
        <v>12164</v>
      </c>
    </row>
    <row r="9122" spans="1:16" x14ac:dyDescent="0.35">
      <c r="A9122" t="s">
        <v>11539</v>
      </c>
      <c r="B9122" t="s">
        <v>12179</v>
      </c>
      <c r="C9122" t="s">
        <v>154</v>
      </c>
      <c r="D9122" t="s">
        <v>17437</v>
      </c>
      <c r="F9122" t="b">
        <v>0</v>
      </c>
      <c r="G9122" t="s">
        <v>52</v>
      </c>
      <c r="H9122" s="1">
        <v>45713.705439814818</v>
      </c>
      <c r="I9122" t="b">
        <v>0</v>
      </c>
      <c r="J9122" t="b">
        <v>0</v>
      </c>
      <c r="K9122" t="s">
        <v>31</v>
      </c>
      <c r="L9122" t="s">
        <v>32</v>
      </c>
      <c r="N9122">
        <v>68.339996337890625</v>
      </c>
      <c r="O9122" t="s">
        <v>61</v>
      </c>
    </row>
    <row r="9123" spans="1:16" x14ac:dyDescent="0.35">
      <c r="A9123" t="s">
        <v>11539</v>
      </c>
      <c r="B9123" t="s">
        <v>12180</v>
      </c>
      <c r="C9123" t="s">
        <v>154</v>
      </c>
      <c r="D9123" t="s">
        <v>110</v>
      </c>
      <c r="E9123" t="s">
        <v>20</v>
      </c>
      <c r="F9123" t="b">
        <v>0</v>
      </c>
      <c r="G9123" t="s">
        <v>52</v>
      </c>
      <c r="H9123" s="1">
        <v>45713.705439814818</v>
      </c>
      <c r="I9123" t="b">
        <v>0</v>
      </c>
      <c r="J9123" t="b">
        <v>1</v>
      </c>
      <c r="K9123" t="s">
        <v>31</v>
      </c>
      <c r="L9123" t="s">
        <v>22</v>
      </c>
      <c r="M9123">
        <v>150000</v>
      </c>
      <c r="O9123" t="s">
        <v>12181</v>
      </c>
      <c r="P9123" t="s">
        <v>12182</v>
      </c>
    </row>
    <row r="9124" spans="1:16" x14ac:dyDescent="0.35">
      <c r="A9124" t="s">
        <v>11539</v>
      </c>
      <c r="B9124" t="s">
        <v>11591</v>
      </c>
      <c r="C9124" t="s">
        <v>653</v>
      </c>
      <c r="D9124" t="s">
        <v>36</v>
      </c>
      <c r="E9124" t="s">
        <v>20</v>
      </c>
      <c r="F9124" t="b">
        <v>0</v>
      </c>
      <c r="G9124" t="s">
        <v>43</v>
      </c>
      <c r="H9124" s="1">
        <v>45713.705787037034</v>
      </c>
      <c r="I9124" t="b">
        <v>0</v>
      </c>
      <c r="J9124" t="b">
        <v>0</v>
      </c>
      <c r="K9124" t="s">
        <v>31</v>
      </c>
      <c r="L9124" t="s">
        <v>32</v>
      </c>
      <c r="N9124">
        <v>85</v>
      </c>
      <c r="O9124" t="s">
        <v>33</v>
      </c>
      <c r="P9124" t="s">
        <v>12183</v>
      </c>
    </row>
    <row r="9125" spans="1:16" x14ac:dyDescent="0.35">
      <c r="A9125" t="s">
        <v>11539</v>
      </c>
      <c r="B9125" t="s">
        <v>11681</v>
      </c>
      <c r="C9125" t="s">
        <v>142</v>
      </c>
      <c r="D9125" t="s">
        <v>36</v>
      </c>
      <c r="E9125" t="s">
        <v>20</v>
      </c>
      <c r="F9125" t="b">
        <v>0</v>
      </c>
      <c r="G9125" t="s">
        <v>68</v>
      </c>
      <c r="H9125" s="1">
        <v>45713.705879629633</v>
      </c>
      <c r="I9125" t="b">
        <v>0</v>
      </c>
      <c r="J9125" t="b">
        <v>1</v>
      </c>
      <c r="K9125" t="s">
        <v>31</v>
      </c>
      <c r="L9125" t="s">
        <v>22</v>
      </c>
      <c r="M9125">
        <v>90000</v>
      </c>
      <c r="O9125" t="s">
        <v>12184</v>
      </c>
      <c r="P9125" t="s">
        <v>12185</v>
      </c>
    </row>
    <row r="9126" spans="1:16" x14ac:dyDescent="0.35">
      <c r="A9126" t="s">
        <v>11539</v>
      </c>
      <c r="B9126" t="s">
        <v>11539</v>
      </c>
      <c r="C9126" t="s">
        <v>12186</v>
      </c>
      <c r="D9126" t="s">
        <v>110</v>
      </c>
      <c r="E9126" t="s">
        <v>20</v>
      </c>
      <c r="F9126" t="b">
        <v>0</v>
      </c>
      <c r="G9126" t="s">
        <v>30</v>
      </c>
      <c r="H9126" s="1">
        <v>45713.706018518518</v>
      </c>
      <c r="I9126" t="b">
        <v>0</v>
      </c>
      <c r="J9126" t="b">
        <v>1</v>
      </c>
      <c r="K9126" t="s">
        <v>31</v>
      </c>
      <c r="L9126" t="s">
        <v>22</v>
      </c>
      <c r="M9126">
        <v>85000</v>
      </c>
      <c r="O9126" t="s">
        <v>12187</v>
      </c>
      <c r="P9126" t="s">
        <v>722</v>
      </c>
    </row>
    <row r="9127" spans="1:16" x14ac:dyDescent="0.35">
      <c r="A9127" t="s">
        <v>11539</v>
      </c>
      <c r="B9127" t="s">
        <v>11629</v>
      </c>
      <c r="C9127" t="s">
        <v>254</v>
      </c>
      <c r="D9127" t="s">
        <v>36</v>
      </c>
      <c r="E9127" t="s">
        <v>20</v>
      </c>
      <c r="F9127" t="b">
        <v>0</v>
      </c>
      <c r="G9127" t="s">
        <v>52</v>
      </c>
      <c r="H9127" s="1">
        <v>45713.709363425929</v>
      </c>
      <c r="I9127" t="b">
        <v>0</v>
      </c>
      <c r="J9127" t="b">
        <v>1</v>
      </c>
      <c r="K9127" t="s">
        <v>31</v>
      </c>
      <c r="L9127" t="s">
        <v>32</v>
      </c>
      <c r="N9127">
        <v>87.5</v>
      </c>
      <c r="O9127" t="s">
        <v>194</v>
      </c>
      <c r="P9127" t="s">
        <v>11630</v>
      </c>
    </row>
    <row r="9128" spans="1:16" x14ac:dyDescent="0.35">
      <c r="A9128" t="s">
        <v>11539</v>
      </c>
      <c r="B9128" t="s">
        <v>12173</v>
      </c>
      <c r="C9128" t="s">
        <v>12188</v>
      </c>
      <c r="D9128" t="s">
        <v>2054</v>
      </c>
      <c r="E9128" t="s">
        <v>20</v>
      </c>
      <c r="F9128" t="b">
        <v>0</v>
      </c>
      <c r="G9128" t="s">
        <v>1628</v>
      </c>
      <c r="H9128" s="1">
        <v>45713.715717592589</v>
      </c>
      <c r="I9128" t="b">
        <v>0</v>
      </c>
      <c r="J9128" t="b">
        <v>0</v>
      </c>
      <c r="K9128" t="s">
        <v>1628</v>
      </c>
      <c r="L9128" t="s">
        <v>22</v>
      </c>
      <c r="M9128">
        <v>31274</v>
      </c>
      <c r="O9128" t="s">
        <v>12189</v>
      </c>
      <c r="P9128" t="s">
        <v>8029</v>
      </c>
    </row>
    <row r="9129" spans="1:16" x14ac:dyDescent="0.35">
      <c r="A9129" t="s">
        <v>11539</v>
      </c>
      <c r="B9129" t="s">
        <v>12190</v>
      </c>
      <c r="C9129" t="s">
        <v>18</v>
      </c>
      <c r="D9129" t="s">
        <v>110</v>
      </c>
      <c r="E9129" t="s">
        <v>20</v>
      </c>
      <c r="F9129" t="b">
        <v>1</v>
      </c>
      <c r="G9129" t="s">
        <v>994</v>
      </c>
      <c r="H9129" s="1">
        <v>45713.72552083333</v>
      </c>
      <c r="I9129" t="b">
        <v>0</v>
      </c>
      <c r="J9129" t="b">
        <v>0</v>
      </c>
      <c r="K9129" t="s">
        <v>994</v>
      </c>
      <c r="L9129" t="s">
        <v>22</v>
      </c>
      <c r="M9129">
        <v>216000</v>
      </c>
      <c r="O9129" t="s">
        <v>426</v>
      </c>
      <c r="P9129" t="s">
        <v>12191</v>
      </c>
    </row>
    <row r="9130" spans="1:16" x14ac:dyDescent="0.35">
      <c r="A9130" t="s">
        <v>11539</v>
      </c>
      <c r="B9130" t="s">
        <v>12192</v>
      </c>
      <c r="C9130" t="s">
        <v>18</v>
      </c>
      <c r="D9130" t="s">
        <v>110</v>
      </c>
      <c r="E9130" t="s">
        <v>2323</v>
      </c>
      <c r="F9130" t="b">
        <v>1</v>
      </c>
      <c r="G9130" t="s">
        <v>994</v>
      </c>
      <c r="H9130" s="1">
        <v>45713.72552083333</v>
      </c>
      <c r="I9130" t="b">
        <v>0</v>
      </c>
      <c r="J9130" t="b">
        <v>0</v>
      </c>
      <c r="K9130" t="s">
        <v>994</v>
      </c>
      <c r="L9130" t="s">
        <v>32</v>
      </c>
      <c r="N9130">
        <v>28</v>
      </c>
      <c r="O9130" t="s">
        <v>2088</v>
      </c>
      <c r="P9130" t="s">
        <v>12193</v>
      </c>
    </row>
    <row r="9131" spans="1:16" x14ac:dyDescent="0.35">
      <c r="A9131" t="s">
        <v>11539</v>
      </c>
      <c r="B9131" t="s">
        <v>12194</v>
      </c>
      <c r="C9131" t="s">
        <v>1828</v>
      </c>
      <c r="D9131" t="s">
        <v>573</v>
      </c>
      <c r="E9131" t="s">
        <v>20</v>
      </c>
      <c r="F9131" t="b">
        <v>0</v>
      </c>
      <c r="G9131" t="s">
        <v>994</v>
      </c>
      <c r="H9131" s="1">
        <v>45713.72552083333</v>
      </c>
      <c r="I9131" t="b">
        <v>0</v>
      </c>
      <c r="J9131" t="b">
        <v>0</v>
      </c>
      <c r="K9131" t="s">
        <v>994</v>
      </c>
      <c r="L9131" t="s">
        <v>32</v>
      </c>
      <c r="N9131">
        <v>47.409999847412109</v>
      </c>
      <c r="O9131" t="s">
        <v>5232</v>
      </c>
      <c r="P9131" t="s">
        <v>12195</v>
      </c>
    </row>
    <row r="9132" spans="1:16" x14ac:dyDescent="0.35">
      <c r="A9132" t="s">
        <v>11539</v>
      </c>
      <c r="B9132" t="s">
        <v>11713</v>
      </c>
      <c r="C9132" t="s">
        <v>149</v>
      </c>
      <c r="D9132" t="s">
        <v>573</v>
      </c>
      <c r="E9132" t="s">
        <v>20</v>
      </c>
      <c r="F9132" t="b">
        <v>0</v>
      </c>
      <c r="G9132" t="s">
        <v>150</v>
      </c>
      <c r="H9132" s="1">
        <v>45713.726921296293</v>
      </c>
      <c r="I9132" t="b">
        <v>0</v>
      </c>
      <c r="J9132" t="b">
        <v>0</v>
      </c>
      <c r="K9132" t="s">
        <v>150</v>
      </c>
      <c r="L9132" t="s">
        <v>32</v>
      </c>
      <c r="N9132">
        <v>47.409999847412109</v>
      </c>
      <c r="O9132" t="s">
        <v>5232</v>
      </c>
      <c r="P9132" t="s">
        <v>12195</v>
      </c>
    </row>
    <row r="9133" spans="1:16" x14ac:dyDescent="0.35">
      <c r="A9133" t="s">
        <v>11539</v>
      </c>
      <c r="B9133" t="s">
        <v>12165</v>
      </c>
      <c r="C9133" t="s">
        <v>354</v>
      </c>
      <c r="D9133" t="s">
        <v>36</v>
      </c>
      <c r="E9133" t="s">
        <v>20</v>
      </c>
      <c r="F9133" t="b">
        <v>0</v>
      </c>
      <c r="G9133" t="s">
        <v>43</v>
      </c>
      <c r="H9133" s="1">
        <v>45713.792164351849</v>
      </c>
      <c r="I9133" t="b">
        <v>0</v>
      </c>
      <c r="J9133" t="b">
        <v>1</v>
      </c>
      <c r="K9133" t="s">
        <v>31</v>
      </c>
      <c r="L9133" t="s">
        <v>22</v>
      </c>
      <c r="M9133">
        <v>184000</v>
      </c>
      <c r="O9133" t="s">
        <v>3122</v>
      </c>
      <c r="P9133" t="s">
        <v>2247</v>
      </c>
    </row>
    <row r="9134" spans="1:16" x14ac:dyDescent="0.35">
      <c r="A9134" t="s">
        <v>11539</v>
      </c>
      <c r="B9134" t="s">
        <v>11902</v>
      </c>
      <c r="C9134" t="s">
        <v>11903</v>
      </c>
      <c r="D9134" t="s">
        <v>110</v>
      </c>
      <c r="E9134" t="s">
        <v>20</v>
      </c>
      <c r="F9134" t="b">
        <v>0</v>
      </c>
      <c r="G9134" t="s">
        <v>52</v>
      </c>
      <c r="H9134" s="1">
        <v>45713.793854166674</v>
      </c>
      <c r="I9134" t="b">
        <v>0</v>
      </c>
      <c r="J9134" t="b">
        <v>1</v>
      </c>
      <c r="K9134" t="s">
        <v>31</v>
      </c>
      <c r="L9134" t="s">
        <v>22</v>
      </c>
      <c r="M9134">
        <v>120000</v>
      </c>
      <c r="O9134" t="s">
        <v>11904</v>
      </c>
      <c r="P9134" t="s">
        <v>11905</v>
      </c>
    </row>
    <row r="9135" spans="1:16" x14ac:dyDescent="0.35">
      <c r="A9135" t="s">
        <v>11539</v>
      </c>
      <c r="B9135" t="s">
        <v>12051</v>
      </c>
      <c r="C9135" t="s">
        <v>6146</v>
      </c>
      <c r="D9135" t="s">
        <v>36</v>
      </c>
      <c r="E9135" t="s">
        <v>91</v>
      </c>
      <c r="F9135" t="b">
        <v>0</v>
      </c>
      <c r="G9135" t="s">
        <v>52</v>
      </c>
      <c r="H9135" s="1">
        <v>45713.794027777767</v>
      </c>
      <c r="I9135" t="b">
        <v>0</v>
      </c>
      <c r="J9135" t="b">
        <v>1</v>
      </c>
      <c r="K9135" t="s">
        <v>31</v>
      </c>
      <c r="L9135" t="s">
        <v>32</v>
      </c>
      <c r="N9135">
        <v>45</v>
      </c>
      <c r="O9135" t="s">
        <v>12052</v>
      </c>
      <c r="P9135" t="s">
        <v>3876</v>
      </c>
    </row>
    <row r="9136" spans="1:16" x14ac:dyDescent="0.35">
      <c r="A9136" t="s">
        <v>11539</v>
      </c>
      <c r="B9136" t="s">
        <v>12196</v>
      </c>
      <c r="C9136" t="s">
        <v>3695</v>
      </c>
      <c r="D9136" t="s">
        <v>36</v>
      </c>
      <c r="E9136" t="s">
        <v>20</v>
      </c>
      <c r="F9136" t="b">
        <v>0</v>
      </c>
      <c r="G9136" t="s">
        <v>52</v>
      </c>
      <c r="H9136" s="1">
        <v>45713.829722222217</v>
      </c>
      <c r="I9136" t="b">
        <v>1</v>
      </c>
      <c r="J9136" t="b">
        <v>1</v>
      </c>
      <c r="K9136" t="s">
        <v>31</v>
      </c>
      <c r="L9136" t="s">
        <v>22</v>
      </c>
      <c r="M9136">
        <v>125000</v>
      </c>
      <c r="O9136" t="s">
        <v>77</v>
      </c>
      <c r="P9136" t="s">
        <v>12197</v>
      </c>
    </row>
    <row r="9137" spans="1:16" x14ac:dyDescent="0.35">
      <c r="A9137" t="s">
        <v>11539</v>
      </c>
      <c r="B9137" t="s">
        <v>12198</v>
      </c>
      <c r="C9137" t="s">
        <v>2803</v>
      </c>
      <c r="D9137" t="s">
        <v>36</v>
      </c>
      <c r="E9137" t="s">
        <v>20</v>
      </c>
      <c r="F9137" t="b">
        <v>0</v>
      </c>
      <c r="G9137" t="s">
        <v>52</v>
      </c>
      <c r="H9137" s="1">
        <v>45713.91306712963</v>
      </c>
      <c r="I9137" t="b">
        <v>0</v>
      </c>
      <c r="J9137" t="b">
        <v>1</v>
      </c>
      <c r="K9137" t="s">
        <v>31</v>
      </c>
      <c r="L9137" t="s">
        <v>22</v>
      </c>
      <c r="M9137">
        <v>123800</v>
      </c>
      <c r="O9137" t="s">
        <v>607</v>
      </c>
      <c r="P9137" t="s">
        <v>274</v>
      </c>
    </row>
    <row r="9138" spans="1:16" x14ac:dyDescent="0.35">
      <c r="A9138" t="s">
        <v>11539</v>
      </c>
      <c r="B9138" t="s">
        <v>12171</v>
      </c>
      <c r="C9138" t="s">
        <v>142</v>
      </c>
      <c r="D9138" t="s">
        <v>36</v>
      </c>
      <c r="E9138" t="s">
        <v>20</v>
      </c>
      <c r="F9138" t="b">
        <v>0</v>
      </c>
      <c r="G9138" t="s">
        <v>68</v>
      </c>
      <c r="H9138" s="1">
        <v>45713.959097222221</v>
      </c>
      <c r="I9138" t="b">
        <v>0</v>
      </c>
      <c r="J9138" t="b">
        <v>1</v>
      </c>
      <c r="K9138" t="s">
        <v>31</v>
      </c>
      <c r="L9138" t="s">
        <v>22</v>
      </c>
      <c r="M9138">
        <v>169500</v>
      </c>
      <c r="O9138" t="s">
        <v>1048</v>
      </c>
      <c r="P9138" t="s">
        <v>12172</v>
      </c>
    </row>
    <row r="9139" spans="1:16" x14ac:dyDescent="0.35">
      <c r="A9139" t="s">
        <v>11539</v>
      </c>
      <c r="B9139" t="s">
        <v>12199</v>
      </c>
      <c r="C9139" t="s">
        <v>320</v>
      </c>
      <c r="D9139" t="s">
        <v>36</v>
      </c>
      <c r="E9139" t="s">
        <v>20</v>
      </c>
      <c r="F9139" t="b">
        <v>0</v>
      </c>
      <c r="G9139" t="s">
        <v>52</v>
      </c>
      <c r="H9139" s="1">
        <v>45713.996400462973</v>
      </c>
      <c r="I9139" t="b">
        <v>1</v>
      </c>
      <c r="J9139" t="b">
        <v>0</v>
      </c>
      <c r="K9139" t="s">
        <v>31</v>
      </c>
      <c r="L9139" t="s">
        <v>22</v>
      </c>
      <c r="M9139">
        <v>150000</v>
      </c>
      <c r="O9139" t="s">
        <v>12200</v>
      </c>
      <c r="P9139" t="s">
        <v>12201</v>
      </c>
    </row>
    <row r="9140" spans="1:16" x14ac:dyDescent="0.35">
      <c r="A9140" t="s">
        <v>11539</v>
      </c>
      <c r="B9140" t="s">
        <v>12202</v>
      </c>
      <c r="C9140" t="s">
        <v>410</v>
      </c>
      <c r="D9140" t="s">
        <v>36</v>
      </c>
      <c r="E9140" t="s">
        <v>20</v>
      </c>
      <c r="F9140" t="b">
        <v>0</v>
      </c>
      <c r="G9140" t="s">
        <v>47</v>
      </c>
      <c r="H9140" s="1">
        <v>45713.99658564815</v>
      </c>
      <c r="I9140" t="b">
        <v>0</v>
      </c>
      <c r="J9140" t="b">
        <v>0</v>
      </c>
      <c r="K9140" t="s">
        <v>31</v>
      </c>
      <c r="L9140" t="s">
        <v>22</v>
      </c>
      <c r="M9140">
        <v>112996</v>
      </c>
      <c r="O9140" t="s">
        <v>12203</v>
      </c>
    </row>
    <row r="9141" spans="1:16" x14ac:dyDescent="0.35">
      <c r="A9141" t="s">
        <v>11539</v>
      </c>
      <c r="B9141" t="s">
        <v>12204</v>
      </c>
      <c r="C9141" t="s">
        <v>154</v>
      </c>
      <c r="D9141" t="s">
        <v>36</v>
      </c>
      <c r="E9141" t="s">
        <v>20</v>
      </c>
      <c r="F9141" t="b">
        <v>0</v>
      </c>
      <c r="G9141" t="s">
        <v>52</v>
      </c>
      <c r="H9141" s="1">
        <v>45713.997106481482</v>
      </c>
      <c r="I9141" t="b">
        <v>0</v>
      </c>
      <c r="J9141" t="b">
        <v>1</v>
      </c>
      <c r="K9141" t="s">
        <v>31</v>
      </c>
      <c r="L9141" t="s">
        <v>22</v>
      </c>
      <c r="M9141">
        <v>259500</v>
      </c>
      <c r="O9141" t="s">
        <v>518</v>
      </c>
      <c r="P9141" t="s">
        <v>336</v>
      </c>
    </row>
    <row r="9142" spans="1:16" x14ac:dyDescent="0.35">
      <c r="A9142" t="s">
        <v>11539</v>
      </c>
      <c r="B9142" t="s">
        <v>12205</v>
      </c>
      <c r="C9142" t="s">
        <v>3044</v>
      </c>
      <c r="D9142" t="s">
        <v>974</v>
      </c>
      <c r="E9142" t="s">
        <v>20</v>
      </c>
      <c r="F9142" t="b">
        <v>0</v>
      </c>
      <c r="G9142" t="s">
        <v>52</v>
      </c>
      <c r="H9142" s="1">
        <v>45713.997129629628</v>
      </c>
      <c r="I9142" t="b">
        <v>0</v>
      </c>
      <c r="J9142" t="b">
        <v>0</v>
      </c>
      <c r="K9142" t="s">
        <v>31</v>
      </c>
      <c r="L9142" t="s">
        <v>22</v>
      </c>
      <c r="M9142">
        <v>88582</v>
      </c>
      <c r="O9142" t="s">
        <v>9151</v>
      </c>
      <c r="P9142" t="s">
        <v>12206</v>
      </c>
    </row>
    <row r="9143" spans="1:16" x14ac:dyDescent="0.35">
      <c r="A9143" t="s">
        <v>11539</v>
      </c>
      <c r="B9143" t="s">
        <v>12207</v>
      </c>
      <c r="C9143" t="s">
        <v>609</v>
      </c>
      <c r="D9143" t="s">
        <v>36</v>
      </c>
      <c r="E9143" t="s">
        <v>20</v>
      </c>
      <c r="F9143" t="b">
        <v>0</v>
      </c>
      <c r="G9143" t="s">
        <v>47</v>
      </c>
      <c r="H9143" s="1">
        <v>45713.99732638889</v>
      </c>
      <c r="I9143" t="b">
        <v>0</v>
      </c>
      <c r="J9143" t="b">
        <v>1</v>
      </c>
      <c r="K9143" t="s">
        <v>31</v>
      </c>
      <c r="L9143" t="s">
        <v>22</v>
      </c>
      <c r="M9143">
        <v>177000</v>
      </c>
      <c r="O9143" t="s">
        <v>3535</v>
      </c>
      <c r="P9143" t="s">
        <v>12208</v>
      </c>
    </row>
    <row r="9144" spans="1:16" x14ac:dyDescent="0.35">
      <c r="A9144" t="s">
        <v>11539</v>
      </c>
      <c r="B9144" t="s">
        <v>12209</v>
      </c>
      <c r="C9144" t="s">
        <v>18</v>
      </c>
      <c r="D9144" t="s">
        <v>17445</v>
      </c>
      <c r="E9144" t="s">
        <v>20</v>
      </c>
      <c r="F9144" t="b">
        <v>1</v>
      </c>
      <c r="G9144" t="s">
        <v>4728</v>
      </c>
      <c r="H9144" s="1">
        <v>45714.002696759257</v>
      </c>
      <c r="I9144" t="b">
        <v>0</v>
      </c>
      <c r="J9144" t="b">
        <v>1</v>
      </c>
      <c r="K9144" t="s">
        <v>4728</v>
      </c>
      <c r="L9144" t="s">
        <v>22</v>
      </c>
      <c r="M9144">
        <v>213210</v>
      </c>
      <c r="O9144" t="s">
        <v>426</v>
      </c>
      <c r="P9144" t="s">
        <v>232</v>
      </c>
    </row>
    <row r="9145" spans="1:16" x14ac:dyDescent="0.35">
      <c r="A9145" t="s">
        <v>11539</v>
      </c>
      <c r="B9145" t="s">
        <v>11645</v>
      </c>
      <c r="C9145" t="s">
        <v>12210</v>
      </c>
      <c r="D9145" t="s">
        <v>36</v>
      </c>
      <c r="E9145" t="s">
        <v>20</v>
      </c>
      <c r="F9145" t="b">
        <v>0</v>
      </c>
      <c r="G9145" t="s">
        <v>68</v>
      </c>
      <c r="H9145" s="1">
        <v>45714.165069444447</v>
      </c>
      <c r="I9145" t="b">
        <v>0</v>
      </c>
      <c r="J9145" t="b">
        <v>0</v>
      </c>
      <c r="K9145" t="s">
        <v>31</v>
      </c>
      <c r="L9145" t="s">
        <v>22</v>
      </c>
      <c r="M9145">
        <v>107000</v>
      </c>
      <c r="O9145" t="s">
        <v>1123</v>
      </c>
      <c r="P9145" t="s">
        <v>12211</v>
      </c>
    </row>
    <row r="9146" spans="1:16" x14ac:dyDescent="0.35">
      <c r="A9146" t="s">
        <v>11539</v>
      </c>
      <c r="B9146" t="s">
        <v>12212</v>
      </c>
      <c r="C9146" t="s">
        <v>18</v>
      </c>
      <c r="D9146" t="s">
        <v>29</v>
      </c>
      <c r="E9146" t="s">
        <v>20</v>
      </c>
      <c r="F9146" t="b">
        <v>1</v>
      </c>
      <c r="G9146" t="s">
        <v>52</v>
      </c>
      <c r="H9146" s="1">
        <v>45714.251284722217</v>
      </c>
      <c r="I9146" t="b">
        <v>0</v>
      </c>
      <c r="J9146" t="b">
        <v>1</v>
      </c>
      <c r="K9146" t="s">
        <v>31</v>
      </c>
      <c r="L9146" t="s">
        <v>22</v>
      </c>
      <c r="M9146">
        <v>157500</v>
      </c>
      <c r="O9146" t="s">
        <v>12213</v>
      </c>
      <c r="P9146" t="s">
        <v>1861</v>
      </c>
    </row>
    <row r="9147" spans="1:16" x14ac:dyDescent="0.35">
      <c r="A9147" t="s">
        <v>11539</v>
      </c>
      <c r="B9147" t="s">
        <v>12173</v>
      </c>
      <c r="C9147" t="s">
        <v>1443</v>
      </c>
      <c r="D9147" t="s">
        <v>17445</v>
      </c>
      <c r="E9147" t="s">
        <v>20</v>
      </c>
      <c r="F9147" t="b">
        <v>0</v>
      </c>
      <c r="G9147" t="s">
        <v>47</v>
      </c>
      <c r="H9147" s="1">
        <v>45714.251539351862</v>
      </c>
      <c r="I9147" t="b">
        <v>0</v>
      </c>
      <c r="J9147" t="b">
        <v>1</v>
      </c>
      <c r="K9147" t="s">
        <v>31</v>
      </c>
      <c r="L9147" t="s">
        <v>22</v>
      </c>
      <c r="M9147">
        <v>192500</v>
      </c>
      <c r="O9147" t="s">
        <v>12174</v>
      </c>
      <c r="P9147" t="s">
        <v>1861</v>
      </c>
    </row>
    <row r="9148" spans="1:16" x14ac:dyDescent="0.35">
      <c r="A9148" t="s">
        <v>11539</v>
      </c>
      <c r="B9148" t="s">
        <v>12214</v>
      </c>
      <c r="C9148" t="s">
        <v>537</v>
      </c>
      <c r="D9148" t="s">
        <v>36</v>
      </c>
      <c r="E9148" t="s">
        <v>20</v>
      </c>
      <c r="F9148" t="b">
        <v>0</v>
      </c>
      <c r="G9148" t="s">
        <v>171</v>
      </c>
      <c r="H9148" s="1">
        <v>45714.278773148151</v>
      </c>
      <c r="I9148" t="b">
        <v>0</v>
      </c>
      <c r="J9148" t="b">
        <v>1</v>
      </c>
      <c r="K9148" t="s">
        <v>31</v>
      </c>
      <c r="L9148" t="s">
        <v>22</v>
      </c>
      <c r="M9148">
        <v>158300</v>
      </c>
      <c r="O9148" t="s">
        <v>607</v>
      </c>
      <c r="P9148" t="s">
        <v>12215</v>
      </c>
    </row>
    <row r="9149" spans="1:16" x14ac:dyDescent="0.35">
      <c r="A9149" t="s">
        <v>11539</v>
      </c>
      <c r="B9149" t="s">
        <v>12216</v>
      </c>
      <c r="C9149" t="s">
        <v>154</v>
      </c>
      <c r="D9149" t="s">
        <v>36</v>
      </c>
      <c r="E9149" t="s">
        <v>20</v>
      </c>
      <c r="F9149" t="b">
        <v>0</v>
      </c>
      <c r="G9149" t="s">
        <v>52</v>
      </c>
      <c r="H9149" s="1">
        <v>45714.372106481482</v>
      </c>
      <c r="I9149" t="b">
        <v>0</v>
      </c>
      <c r="J9149" t="b">
        <v>1</v>
      </c>
      <c r="K9149" t="s">
        <v>31</v>
      </c>
      <c r="L9149" t="s">
        <v>22</v>
      </c>
      <c r="M9149">
        <v>169500</v>
      </c>
      <c r="O9149" t="s">
        <v>53</v>
      </c>
      <c r="P9149" t="s">
        <v>11948</v>
      </c>
    </row>
    <row r="9150" spans="1:16" x14ac:dyDescent="0.35">
      <c r="A9150" t="s">
        <v>11539</v>
      </c>
      <c r="B9150" t="s">
        <v>12217</v>
      </c>
      <c r="C9150" t="s">
        <v>146</v>
      </c>
      <c r="D9150" t="s">
        <v>29</v>
      </c>
      <c r="E9150" t="s">
        <v>296</v>
      </c>
      <c r="F9150" t="b">
        <v>0</v>
      </c>
      <c r="G9150" t="s">
        <v>47</v>
      </c>
      <c r="H9150" s="1">
        <v>45714.418229166673</v>
      </c>
      <c r="I9150" t="b">
        <v>0</v>
      </c>
      <c r="J9150" t="b">
        <v>1</v>
      </c>
      <c r="K9150" t="s">
        <v>31</v>
      </c>
      <c r="L9150" t="s">
        <v>22</v>
      </c>
      <c r="M9150">
        <v>214500</v>
      </c>
      <c r="O9150" t="s">
        <v>1225</v>
      </c>
      <c r="P9150" t="s">
        <v>12218</v>
      </c>
    </row>
    <row r="9151" spans="1:16" x14ac:dyDescent="0.35">
      <c r="A9151" t="s">
        <v>11539</v>
      </c>
      <c r="B9151" t="s">
        <v>12219</v>
      </c>
      <c r="C9151" t="s">
        <v>2117</v>
      </c>
      <c r="D9151" t="s">
        <v>36</v>
      </c>
      <c r="E9151" t="s">
        <v>91</v>
      </c>
      <c r="F9151" t="b">
        <v>0</v>
      </c>
      <c r="G9151" t="s">
        <v>47</v>
      </c>
      <c r="H9151" s="1">
        <v>45714.583703703713</v>
      </c>
      <c r="I9151" t="b">
        <v>0</v>
      </c>
      <c r="J9151" t="b">
        <v>1</v>
      </c>
      <c r="K9151" t="s">
        <v>31</v>
      </c>
      <c r="L9151" t="s">
        <v>32</v>
      </c>
      <c r="N9151">
        <v>112.5</v>
      </c>
      <c r="O9151" t="s">
        <v>12220</v>
      </c>
      <c r="P9151" t="s">
        <v>12221</v>
      </c>
    </row>
    <row r="9152" spans="1:16" x14ac:dyDescent="0.35">
      <c r="A9152" t="s">
        <v>11539</v>
      </c>
      <c r="B9152" t="s">
        <v>12222</v>
      </c>
      <c r="C9152" t="s">
        <v>609</v>
      </c>
      <c r="D9152" t="s">
        <v>36</v>
      </c>
      <c r="E9152" t="s">
        <v>20</v>
      </c>
      <c r="F9152" t="b">
        <v>0</v>
      </c>
      <c r="G9152" t="s">
        <v>47</v>
      </c>
      <c r="H9152" s="1">
        <v>45714.62232638889</v>
      </c>
      <c r="I9152" t="b">
        <v>0</v>
      </c>
      <c r="J9152" t="b">
        <v>1</v>
      </c>
      <c r="K9152" t="s">
        <v>31</v>
      </c>
      <c r="L9152" t="s">
        <v>22</v>
      </c>
      <c r="M9152">
        <v>150000</v>
      </c>
      <c r="O9152" t="s">
        <v>518</v>
      </c>
      <c r="P9152" t="s">
        <v>12223</v>
      </c>
    </row>
    <row r="9153" spans="1:16" x14ac:dyDescent="0.35">
      <c r="A9153" t="s">
        <v>11539</v>
      </c>
      <c r="B9153" t="s">
        <v>12224</v>
      </c>
      <c r="C9153" t="s">
        <v>6240</v>
      </c>
      <c r="D9153" t="s">
        <v>36</v>
      </c>
      <c r="E9153" t="s">
        <v>20</v>
      </c>
      <c r="F9153" t="b">
        <v>0</v>
      </c>
      <c r="G9153" t="s">
        <v>47</v>
      </c>
      <c r="H9153" s="1">
        <v>45714.708796296298</v>
      </c>
      <c r="I9153" t="b">
        <v>0</v>
      </c>
      <c r="J9153" t="b">
        <v>1</v>
      </c>
      <c r="K9153" t="s">
        <v>31</v>
      </c>
      <c r="L9153" t="s">
        <v>22</v>
      </c>
      <c r="M9153">
        <v>75000</v>
      </c>
      <c r="O9153" t="s">
        <v>100</v>
      </c>
    </row>
    <row r="9154" spans="1:16" x14ac:dyDescent="0.35">
      <c r="A9154" t="s">
        <v>11539</v>
      </c>
      <c r="B9154" t="s">
        <v>11549</v>
      </c>
      <c r="C9154" t="s">
        <v>1372</v>
      </c>
      <c r="D9154" t="s">
        <v>36</v>
      </c>
      <c r="E9154" t="s">
        <v>91</v>
      </c>
      <c r="F9154" t="b">
        <v>0</v>
      </c>
      <c r="G9154" t="s">
        <v>1372</v>
      </c>
      <c r="H9154" s="1">
        <v>45714.709814814807</v>
      </c>
      <c r="I9154" t="b">
        <v>0</v>
      </c>
      <c r="J9154" t="b">
        <v>0</v>
      </c>
      <c r="K9154" t="s">
        <v>1372</v>
      </c>
      <c r="L9154" t="s">
        <v>32</v>
      </c>
      <c r="N9154">
        <v>19.5</v>
      </c>
      <c r="O9154" t="s">
        <v>11547</v>
      </c>
      <c r="P9154" t="s">
        <v>11548</v>
      </c>
    </row>
    <row r="9155" spans="1:16" x14ac:dyDescent="0.35">
      <c r="A9155" t="s">
        <v>11539</v>
      </c>
      <c r="B9155" t="s">
        <v>12225</v>
      </c>
      <c r="C9155" t="s">
        <v>18</v>
      </c>
      <c r="D9155" t="s">
        <v>1872</v>
      </c>
      <c r="E9155" t="s">
        <v>20</v>
      </c>
      <c r="F9155" t="b">
        <v>1</v>
      </c>
      <c r="G9155" t="s">
        <v>150</v>
      </c>
      <c r="H9155" s="1">
        <v>45714.726921296293</v>
      </c>
      <c r="I9155" t="b">
        <v>0</v>
      </c>
      <c r="J9155" t="b">
        <v>0</v>
      </c>
      <c r="K9155" t="s">
        <v>150</v>
      </c>
      <c r="L9155" t="s">
        <v>22</v>
      </c>
      <c r="M9155">
        <v>175000</v>
      </c>
      <c r="O9155" t="s">
        <v>12226</v>
      </c>
      <c r="P9155" t="s">
        <v>12227</v>
      </c>
    </row>
    <row r="9156" spans="1:16" x14ac:dyDescent="0.35">
      <c r="A9156" t="s">
        <v>11539</v>
      </c>
      <c r="B9156" t="s">
        <v>12228</v>
      </c>
      <c r="C9156" t="s">
        <v>170</v>
      </c>
      <c r="D9156" t="s">
        <v>36</v>
      </c>
      <c r="E9156" t="s">
        <v>20</v>
      </c>
      <c r="F9156" t="b">
        <v>0</v>
      </c>
      <c r="G9156" t="s">
        <v>171</v>
      </c>
      <c r="H9156" s="1">
        <v>45714.861967592587</v>
      </c>
      <c r="I9156" t="b">
        <v>0</v>
      </c>
      <c r="J9156" t="b">
        <v>1</v>
      </c>
      <c r="K9156" t="s">
        <v>31</v>
      </c>
      <c r="L9156" t="s">
        <v>22</v>
      </c>
      <c r="M9156">
        <v>112255</v>
      </c>
      <c r="O9156" t="s">
        <v>96</v>
      </c>
      <c r="P9156" t="s">
        <v>12229</v>
      </c>
    </row>
    <row r="9157" spans="1:16" x14ac:dyDescent="0.35">
      <c r="A9157" t="s">
        <v>11539</v>
      </c>
      <c r="B9157" t="s">
        <v>12230</v>
      </c>
      <c r="C9157" t="s">
        <v>12231</v>
      </c>
      <c r="D9157" t="s">
        <v>36</v>
      </c>
      <c r="E9157" t="s">
        <v>20</v>
      </c>
      <c r="F9157" t="b">
        <v>0</v>
      </c>
      <c r="G9157" t="s">
        <v>30</v>
      </c>
      <c r="H9157" s="1">
        <v>45714.876064814824</v>
      </c>
      <c r="I9157" t="b">
        <v>0</v>
      </c>
      <c r="J9157" t="b">
        <v>0</v>
      </c>
      <c r="K9157" t="s">
        <v>31</v>
      </c>
      <c r="L9157" t="s">
        <v>22</v>
      </c>
      <c r="M9157">
        <v>50000</v>
      </c>
      <c r="O9157" t="s">
        <v>12232</v>
      </c>
      <c r="P9157" t="s">
        <v>140</v>
      </c>
    </row>
    <row r="9158" spans="1:16" x14ac:dyDescent="0.35">
      <c r="A9158" t="s">
        <v>11539</v>
      </c>
      <c r="B9158" t="s">
        <v>12233</v>
      </c>
      <c r="C9158" t="s">
        <v>649</v>
      </c>
      <c r="D9158" t="s">
        <v>269</v>
      </c>
      <c r="E9158" t="s">
        <v>91</v>
      </c>
      <c r="F9158" t="b">
        <v>0</v>
      </c>
      <c r="G9158" t="s">
        <v>52</v>
      </c>
      <c r="H9158" s="1">
        <v>45714.918715277781</v>
      </c>
      <c r="I9158" t="b">
        <v>0</v>
      </c>
      <c r="J9158" t="b">
        <v>0</v>
      </c>
      <c r="K9158" t="s">
        <v>31</v>
      </c>
      <c r="L9158" t="s">
        <v>32</v>
      </c>
      <c r="N9158">
        <v>55</v>
      </c>
      <c r="O9158" t="s">
        <v>12234</v>
      </c>
      <c r="P9158" t="s">
        <v>11555</v>
      </c>
    </row>
    <row r="9159" spans="1:16" x14ac:dyDescent="0.35">
      <c r="A9159" t="s">
        <v>11539</v>
      </c>
      <c r="B9159" t="s">
        <v>12235</v>
      </c>
      <c r="C9159" t="s">
        <v>517</v>
      </c>
      <c r="D9159" t="s">
        <v>36</v>
      </c>
      <c r="E9159" t="s">
        <v>20</v>
      </c>
      <c r="F9159" t="b">
        <v>0</v>
      </c>
      <c r="G9159" t="s">
        <v>52</v>
      </c>
      <c r="H9159" s="1">
        <v>45715.083587962959</v>
      </c>
      <c r="I9159" t="b">
        <v>0</v>
      </c>
      <c r="J9159" t="b">
        <v>1</v>
      </c>
      <c r="K9159" t="s">
        <v>31</v>
      </c>
      <c r="L9159" t="s">
        <v>22</v>
      </c>
      <c r="M9159">
        <v>123800</v>
      </c>
      <c r="O9159" t="s">
        <v>607</v>
      </c>
    </row>
    <row r="9160" spans="1:16" x14ac:dyDescent="0.35">
      <c r="A9160" t="s">
        <v>11539</v>
      </c>
      <c r="B9160" t="s">
        <v>11614</v>
      </c>
      <c r="C9160" t="s">
        <v>51</v>
      </c>
      <c r="D9160" t="s">
        <v>36</v>
      </c>
      <c r="E9160" t="s">
        <v>20</v>
      </c>
      <c r="F9160" t="b">
        <v>0</v>
      </c>
      <c r="G9160" t="s">
        <v>43</v>
      </c>
      <c r="H9160" s="1">
        <v>45715.083993055552</v>
      </c>
      <c r="I9160" t="b">
        <v>0</v>
      </c>
      <c r="J9160" t="b">
        <v>1</v>
      </c>
      <c r="K9160" t="s">
        <v>31</v>
      </c>
      <c r="L9160" t="s">
        <v>22</v>
      </c>
      <c r="M9160">
        <v>153000</v>
      </c>
      <c r="O9160" t="s">
        <v>12236</v>
      </c>
      <c r="P9160" t="s">
        <v>1861</v>
      </c>
    </row>
    <row r="9161" spans="1:16" x14ac:dyDescent="0.35">
      <c r="A9161" t="s">
        <v>11539</v>
      </c>
      <c r="B9161" t="s">
        <v>11591</v>
      </c>
      <c r="C9161" t="s">
        <v>599</v>
      </c>
      <c r="D9161" t="s">
        <v>36</v>
      </c>
      <c r="E9161" t="s">
        <v>20</v>
      </c>
      <c r="F9161" t="b">
        <v>0</v>
      </c>
      <c r="G9161" t="s">
        <v>52</v>
      </c>
      <c r="H9161" s="1">
        <v>45715.126342592594</v>
      </c>
      <c r="I9161" t="b">
        <v>0</v>
      </c>
      <c r="J9161" t="b">
        <v>1</v>
      </c>
      <c r="K9161" t="s">
        <v>31</v>
      </c>
      <c r="L9161" t="s">
        <v>22</v>
      </c>
      <c r="M9161">
        <v>130000</v>
      </c>
      <c r="O9161" t="s">
        <v>9429</v>
      </c>
      <c r="P9161" t="s">
        <v>12237</v>
      </c>
    </row>
    <row r="9162" spans="1:16" x14ac:dyDescent="0.35">
      <c r="A9162" t="s">
        <v>11539</v>
      </c>
      <c r="B9162" t="s">
        <v>12238</v>
      </c>
      <c r="C9162" t="s">
        <v>2659</v>
      </c>
      <c r="D9162" t="s">
        <v>36</v>
      </c>
      <c r="E9162" t="s">
        <v>20</v>
      </c>
      <c r="F9162" t="b">
        <v>0</v>
      </c>
      <c r="G9162" t="s">
        <v>47</v>
      </c>
      <c r="H9162" s="1">
        <v>45715.208703703713</v>
      </c>
      <c r="I9162" t="b">
        <v>0</v>
      </c>
      <c r="J9162" t="b">
        <v>0</v>
      </c>
      <c r="K9162" t="s">
        <v>31</v>
      </c>
      <c r="L9162" t="s">
        <v>22</v>
      </c>
      <c r="M9162">
        <v>80000</v>
      </c>
      <c r="O9162" t="s">
        <v>12239</v>
      </c>
      <c r="P9162" t="s">
        <v>12240</v>
      </c>
    </row>
    <row r="9163" spans="1:16" x14ac:dyDescent="0.35">
      <c r="A9163" t="s">
        <v>11539</v>
      </c>
      <c r="B9163" t="s">
        <v>12204</v>
      </c>
      <c r="C9163" t="s">
        <v>154</v>
      </c>
      <c r="D9163" t="s">
        <v>110</v>
      </c>
      <c r="E9163" t="s">
        <v>20</v>
      </c>
      <c r="F9163" t="b">
        <v>0</v>
      </c>
      <c r="G9163" t="s">
        <v>52</v>
      </c>
      <c r="H9163" s="1">
        <v>45715.251354166663</v>
      </c>
      <c r="I9163" t="b">
        <v>0</v>
      </c>
      <c r="J9163" t="b">
        <v>1</v>
      </c>
      <c r="K9163" t="s">
        <v>31</v>
      </c>
      <c r="L9163" t="s">
        <v>22</v>
      </c>
      <c r="M9163">
        <v>259500</v>
      </c>
      <c r="O9163" t="s">
        <v>518</v>
      </c>
      <c r="P9163" t="s">
        <v>336</v>
      </c>
    </row>
    <row r="9164" spans="1:16" x14ac:dyDescent="0.35">
      <c r="A9164" t="s">
        <v>11539</v>
      </c>
      <c r="B9164" t="s">
        <v>12142</v>
      </c>
      <c r="C9164" t="s">
        <v>2179</v>
      </c>
      <c r="D9164" t="s">
        <v>29</v>
      </c>
      <c r="E9164" t="s">
        <v>296</v>
      </c>
      <c r="F9164" t="b">
        <v>0</v>
      </c>
      <c r="G9164" t="s">
        <v>47</v>
      </c>
      <c r="H9164" s="1">
        <v>45715.418229166673</v>
      </c>
      <c r="I9164" t="b">
        <v>0</v>
      </c>
      <c r="J9164" t="b">
        <v>1</v>
      </c>
      <c r="K9164" t="s">
        <v>31</v>
      </c>
      <c r="L9164" t="s">
        <v>22</v>
      </c>
      <c r="M9164">
        <v>198000</v>
      </c>
      <c r="O9164" t="s">
        <v>1225</v>
      </c>
      <c r="P9164" t="s">
        <v>12143</v>
      </c>
    </row>
    <row r="9165" spans="1:16" x14ac:dyDescent="0.35">
      <c r="A9165" t="s">
        <v>11539</v>
      </c>
      <c r="B9165" t="s">
        <v>12241</v>
      </c>
      <c r="C9165" t="s">
        <v>18</v>
      </c>
      <c r="D9165" t="s">
        <v>29</v>
      </c>
      <c r="E9165" t="s">
        <v>296</v>
      </c>
      <c r="F9165" t="b">
        <v>1</v>
      </c>
      <c r="G9165" t="s">
        <v>47</v>
      </c>
      <c r="H9165" s="1">
        <v>45715.418229166673</v>
      </c>
      <c r="I9165" t="b">
        <v>0</v>
      </c>
      <c r="J9165" t="b">
        <v>1</v>
      </c>
      <c r="K9165" t="s">
        <v>31</v>
      </c>
      <c r="L9165" t="s">
        <v>22</v>
      </c>
      <c r="M9165">
        <v>214500</v>
      </c>
      <c r="O9165" t="s">
        <v>1225</v>
      </c>
      <c r="P9165" t="s">
        <v>12242</v>
      </c>
    </row>
    <row r="9166" spans="1:16" x14ac:dyDescent="0.35">
      <c r="A9166" t="s">
        <v>11539</v>
      </c>
      <c r="B9166" t="s">
        <v>11728</v>
      </c>
      <c r="C9166" t="s">
        <v>105</v>
      </c>
      <c r="D9166" t="s">
        <v>249</v>
      </c>
      <c r="E9166" t="s">
        <v>20</v>
      </c>
      <c r="F9166" t="b">
        <v>0</v>
      </c>
      <c r="G9166" t="s">
        <v>105</v>
      </c>
      <c r="H9166" s="1">
        <v>45715.504212962973</v>
      </c>
      <c r="I9166" t="b">
        <v>0</v>
      </c>
      <c r="J9166" t="b">
        <v>0</v>
      </c>
      <c r="K9166" t="s">
        <v>105</v>
      </c>
      <c r="L9166" t="s">
        <v>22</v>
      </c>
      <c r="M9166">
        <v>48000</v>
      </c>
      <c r="O9166" t="s">
        <v>12243</v>
      </c>
      <c r="P9166" t="s">
        <v>12244</v>
      </c>
    </row>
    <row r="9167" spans="1:16" x14ac:dyDescent="0.35">
      <c r="A9167" t="s">
        <v>11539</v>
      </c>
      <c r="B9167" t="s">
        <v>12245</v>
      </c>
      <c r="C9167" t="s">
        <v>182</v>
      </c>
      <c r="D9167" t="s">
        <v>36</v>
      </c>
      <c r="E9167" t="s">
        <v>20</v>
      </c>
      <c r="F9167" t="b">
        <v>0</v>
      </c>
      <c r="G9167" t="s">
        <v>47</v>
      </c>
      <c r="H9167" s="1">
        <v>45715.625462962962</v>
      </c>
      <c r="I9167" t="b">
        <v>0</v>
      </c>
      <c r="J9167" t="b">
        <v>1</v>
      </c>
      <c r="K9167" t="s">
        <v>31</v>
      </c>
      <c r="L9167" t="s">
        <v>22</v>
      </c>
      <c r="M9167">
        <v>169500</v>
      </c>
      <c r="O9167" t="s">
        <v>570</v>
      </c>
      <c r="P9167" t="s">
        <v>11948</v>
      </c>
    </row>
    <row r="9168" spans="1:16" x14ac:dyDescent="0.35">
      <c r="A9168" t="s">
        <v>11539</v>
      </c>
      <c r="B9168" t="s">
        <v>12246</v>
      </c>
      <c r="C9168" t="s">
        <v>105</v>
      </c>
      <c r="D9168" t="s">
        <v>249</v>
      </c>
      <c r="E9168" t="s">
        <v>20</v>
      </c>
      <c r="F9168" t="b">
        <v>0</v>
      </c>
      <c r="G9168" t="s">
        <v>105</v>
      </c>
      <c r="H9168" s="1">
        <v>45715.629224537042</v>
      </c>
      <c r="I9168" t="b">
        <v>0</v>
      </c>
      <c r="J9168" t="b">
        <v>0</v>
      </c>
      <c r="K9168" t="s">
        <v>105</v>
      </c>
      <c r="L9168" t="s">
        <v>22</v>
      </c>
      <c r="M9168">
        <v>77800</v>
      </c>
      <c r="O9168" t="s">
        <v>1324</v>
      </c>
      <c r="P9168" t="s">
        <v>2774</v>
      </c>
    </row>
    <row r="9169" spans="1:16" x14ac:dyDescent="0.35">
      <c r="A9169" t="s">
        <v>11539</v>
      </c>
      <c r="B9169" t="s">
        <v>12146</v>
      </c>
      <c r="C9169" t="s">
        <v>8388</v>
      </c>
      <c r="D9169" t="s">
        <v>36</v>
      </c>
      <c r="E9169" t="s">
        <v>20</v>
      </c>
      <c r="F9169" t="b">
        <v>0</v>
      </c>
      <c r="G9169" t="s">
        <v>171</v>
      </c>
      <c r="H9169" s="1">
        <v>45715.643495370372</v>
      </c>
      <c r="I9169" t="b">
        <v>1</v>
      </c>
      <c r="J9169" t="b">
        <v>0</v>
      </c>
      <c r="K9169" t="s">
        <v>31</v>
      </c>
      <c r="L9169" t="s">
        <v>22</v>
      </c>
      <c r="M9169">
        <v>52500</v>
      </c>
      <c r="O9169" t="s">
        <v>12247</v>
      </c>
      <c r="P9169" t="s">
        <v>12248</v>
      </c>
    </row>
    <row r="9170" spans="1:16" x14ac:dyDescent="0.35">
      <c r="A9170" t="s">
        <v>11539</v>
      </c>
      <c r="B9170" t="s">
        <v>12095</v>
      </c>
      <c r="C9170" t="s">
        <v>170</v>
      </c>
      <c r="D9170" t="s">
        <v>36</v>
      </c>
      <c r="E9170" t="s">
        <v>91</v>
      </c>
      <c r="F9170" t="b">
        <v>0</v>
      </c>
      <c r="G9170" t="s">
        <v>171</v>
      </c>
      <c r="H9170" s="1">
        <v>45715.68476851852</v>
      </c>
      <c r="I9170" t="b">
        <v>1</v>
      </c>
      <c r="J9170" t="b">
        <v>0</v>
      </c>
      <c r="K9170" t="s">
        <v>31</v>
      </c>
      <c r="L9170" t="s">
        <v>32</v>
      </c>
      <c r="N9170">
        <v>57.5</v>
      </c>
      <c r="O9170" t="s">
        <v>1195</v>
      </c>
      <c r="P9170" t="s">
        <v>3608</v>
      </c>
    </row>
    <row r="9171" spans="1:16" x14ac:dyDescent="0.35">
      <c r="A9171" t="s">
        <v>11539</v>
      </c>
      <c r="B9171" t="s">
        <v>12249</v>
      </c>
      <c r="C9171" t="s">
        <v>289</v>
      </c>
      <c r="D9171" t="s">
        <v>36</v>
      </c>
      <c r="E9171" t="s">
        <v>20</v>
      </c>
      <c r="F9171" t="b">
        <v>0</v>
      </c>
      <c r="G9171" t="s">
        <v>43</v>
      </c>
      <c r="H9171" s="1">
        <v>45715.709004629629</v>
      </c>
      <c r="I9171" t="b">
        <v>0</v>
      </c>
      <c r="J9171" t="b">
        <v>1</v>
      </c>
      <c r="K9171" t="s">
        <v>31</v>
      </c>
      <c r="L9171" t="s">
        <v>22</v>
      </c>
      <c r="M9171">
        <v>103244</v>
      </c>
      <c r="O9171" t="s">
        <v>209</v>
      </c>
      <c r="P9171" t="s">
        <v>12250</v>
      </c>
    </row>
    <row r="9172" spans="1:16" x14ac:dyDescent="0.35">
      <c r="A9172" t="s">
        <v>11539</v>
      </c>
      <c r="B9172" t="s">
        <v>12251</v>
      </c>
      <c r="C9172" t="s">
        <v>577</v>
      </c>
      <c r="D9172" t="s">
        <v>36</v>
      </c>
      <c r="E9172" t="s">
        <v>20</v>
      </c>
      <c r="F9172" t="b">
        <v>0</v>
      </c>
      <c r="G9172" t="s">
        <v>52</v>
      </c>
      <c r="H9172" s="1">
        <v>45715.709745370368</v>
      </c>
      <c r="I9172" t="b">
        <v>0</v>
      </c>
      <c r="J9172" t="b">
        <v>1</v>
      </c>
      <c r="K9172" t="s">
        <v>31</v>
      </c>
      <c r="L9172" t="s">
        <v>22</v>
      </c>
      <c r="M9172">
        <v>151245.5</v>
      </c>
      <c r="O9172" t="s">
        <v>209</v>
      </c>
      <c r="P9172" t="s">
        <v>12252</v>
      </c>
    </row>
    <row r="9173" spans="1:16" x14ac:dyDescent="0.35">
      <c r="A9173" t="s">
        <v>11539</v>
      </c>
      <c r="B9173" t="s">
        <v>12253</v>
      </c>
      <c r="C9173" t="s">
        <v>2224</v>
      </c>
      <c r="D9173" t="s">
        <v>36</v>
      </c>
      <c r="E9173" t="s">
        <v>20</v>
      </c>
      <c r="F9173" t="b">
        <v>0</v>
      </c>
      <c r="G9173" t="s">
        <v>52</v>
      </c>
      <c r="H9173" s="1">
        <v>45715.791956018518</v>
      </c>
      <c r="I9173" t="b">
        <v>0</v>
      </c>
      <c r="J9173" t="b">
        <v>0</v>
      </c>
      <c r="K9173" t="s">
        <v>31</v>
      </c>
      <c r="L9173" t="s">
        <v>22</v>
      </c>
      <c r="M9173">
        <v>75000</v>
      </c>
      <c r="O9173" t="s">
        <v>33</v>
      </c>
      <c r="P9173" t="s">
        <v>12254</v>
      </c>
    </row>
    <row r="9174" spans="1:16" x14ac:dyDescent="0.35">
      <c r="A9174" t="s">
        <v>11539</v>
      </c>
      <c r="B9174" t="s">
        <v>12255</v>
      </c>
      <c r="C9174" t="s">
        <v>546</v>
      </c>
      <c r="D9174" t="s">
        <v>36</v>
      </c>
      <c r="E9174" t="s">
        <v>20</v>
      </c>
      <c r="F9174" t="b">
        <v>0</v>
      </c>
      <c r="G9174" t="s">
        <v>47</v>
      </c>
      <c r="H9174" s="1">
        <v>45715.792071759257</v>
      </c>
      <c r="I9174" t="b">
        <v>0</v>
      </c>
      <c r="J9174" t="b">
        <v>1</v>
      </c>
      <c r="K9174" t="s">
        <v>31</v>
      </c>
      <c r="L9174" t="s">
        <v>22</v>
      </c>
      <c r="M9174">
        <v>110000</v>
      </c>
      <c r="O9174" t="s">
        <v>12256</v>
      </c>
      <c r="P9174" t="s">
        <v>64</v>
      </c>
    </row>
    <row r="9175" spans="1:16" x14ac:dyDescent="0.35">
      <c r="A9175" t="s">
        <v>11539</v>
      </c>
      <c r="B9175" t="s">
        <v>12257</v>
      </c>
      <c r="C9175" t="s">
        <v>530</v>
      </c>
      <c r="D9175" t="s">
        <v>573</v>
      </c>
      <c r="E9175" t="s">
        <v>20</v>
      </c>
      <c r="F9175" t="b">
        <v>0</v>
      </c>
      <c r="G9175" t="s">
        <v>52</v>
      </c>
      <c r="H9175" s="1">
        <v>45715.793043981481</v>
      </c>
      <c r="I9175" t="b">
        <v>0</v>
      </c>
      <c r="J9175" t="b">
        <v>0</v>
      </c>
      <c r="K9175" t="s">
        <v>31</v>
      </c>
      <c r="L9175" t="s">
        <v>32</v>
      </c>
      <c r="N9175">
        <v>40</v>
      </c>
      <c r="O9175" t="s">
        <v>2657</v>
      </c>
    </row>
    <row r="9176" spans="1:16" x14ac:dyDescent="0.35">
      <c r="A9176" t="s">
        <v>11539</v>
      </c>
      <c r="B9176" t="s">
        <v>11539</v>
      </c>
      <c r="C9176" t="s">
        <v>12258</v>
      </c>
      <c r="D9176" t="s">
        <v>573</v>
      </c>
      <c r="E9176" t="s">
        <v>20</v>
      </c>
      <c r="F9176" t="b">
        <v>0</v>
      </c>
      <c r="G9176" t="s">
        <v>43</v>
      </c>
      <c r="H9176" s="1">
        <v>45715.793437499997</v>
      </c>
      <c r="I9176" t="b">
        <v>0</v>
      </c>
      <c r="J9176" t="b">
        <v>0</v>
      </c>
      <c r="K9176" t="s">
        <v>31</v>
      </c>
      <c r="L9176" t="s">
        <v>32</v>
      </c>
      <c r="N9176">
        <v>40</v>
      </c>
      <c r="O9176" t="s">
        <v>2657</v>
      </c>
    </row>
    <row r="9177" spans="1:16" x14ac:dyDescent="0.35">
      <c r="A9177" t="s">
        <v>11539</v>
      </c>
      <c r="B9177" t="s">
        <v>12259</v>
      </c>
      <c r="C9177" t="s">
        <v>7314</v>
      </c>
      <c r="D9177" t="s">
        <v>36</v>
      </c>
      <c r="E9177" t="s">
        <v>20</v>
      </c>
      <c r="F9177" t="b">
        <v>0</v>
      </c>
      <c r="G9177" t="s">
        <v>52</v>
      </c>
      <c r="H9177" s="1">
        <v>45715.793981481482</v>
      </c>
      <c r="I9177" t="b">
        <v>0</v>
      </c>
      <c r="J9177" t="b">
        <v>1</v>
      </c>
      <c r="K9177" t="s">
        <v>31</v>
      </c>
      <c r="L9177" t="s">
        <v>22</v>
      </c>
      <c r="M9177">
        <v>147500</v>
      </c>
      <c r="O9177" t="s">
        <v>12260</v>
      </c>
      <c r="P9177" t="s">
        <v>12261</v>
      </c>
    </row>
    <row r="9178" spans="1:16" x14ac:dyDescent="0.35">
      <c r="A9178" t="s">
        <v>11539</v>
      </c>
      <c r="B9178" t="s">
        <v>11539</v>
      </c>
      <c r="C9178" t="s">
        <v>12262</v>
      </c>
      <c r="D9178" t="s">
        <v>3130</v>
      </c>
      <c r="E9178" t="s">
        <v>91</v>
      </c>
      <c r="F9178" t="b">
        <v>0</v>
      </c>
      <c r="G9178" t="s">
        <v>52</v>
      </c>
      <c r="H9178" s="1">
        <v>45715.87641203704</v>
      </c>
      <c r="I9178" t="b">
        <v>0</v>
      </c>
      <c r="J9178" t="b">
        <v>0</v>
      </c>
      <c r="K9178" t="s">
        <v>31</v>
      </c>
      <c r="L9178" t="s">
        <v>32</v>
      </c>
      <c r="N9178">
        <v>40</v>
      </c>
      <c r="O9178" t="s">
        <v>2657</v>
      </c>
    </row>
    <row r="9179" spans="1:16" x14ac:dyDescent="0.35">
      <c r="A9179" t="s">
        <v>11539</v>
      </c>
      <c r="B9179" t="s">
        <v>12263</v>
      </c>
      <c r="C9179" t="s">
        <v>597</v>
      </c>
      <c r="D9179" t="s">
        <v>36</v>
      </c>
      <c r="E9179" t="s">
        <v>20</v>
      </c>
      <c r="F9179" t="b">
        <v>0</v>
      </c>
      <c r="G9179" t="s">
        <v>52</v>
      </c>
      <c r="H9179" s="1">
        <v>45716.000115740739</v>
      </c>
      <c r="I9179" t="b">
        <v>0</v>
      </c>
      <c r="J9179" t="b">
        <v>1</v>
      </c>
      <c r="K9179" t="s">
        <v>31</v>
      </c>
      <c r="L9179" t="s">
        <v>22</v>
      </c>
      <c r="M9179">
        <v>110750</v>
      </c>
      <c r="O9179" t="s">
        <v>402</v>
      </c>
    </row>
    <row r="9180" spans="1:16" x14ac:dyDescent="0.35">
      <c r="A9180" t="s">
        <v>11539</v>
      </c>
      <c r="B9180" t="s">
        <v>11614</v>
      </c>
      <c r="C9180" t="s">
        <v>6259</v>
      </c>
      <c r="D9180" t="s">
        <v>110</v>
      </c>
      <c r="E9180" t="s">
        <v>20</v>
      </c>
      <c r="F9180" t="b">
        <v>0</v>
      </c>
      <c r="G9180" t="s">
        <v>171</v>
      </c>
      <c r="H9180" s="1">
        <v>45716.018229166657</v>
      </c>
      <c r="I9180" t="b">
        <v>0</v>
      </c>
      <c r="J9180" t="b">
        <v>1</v>
      </c>
      <c r="K9180" t="s">
        <v>31</v>
      </c>
      <c r="L9180" t="s">
        <v>22</v>
      </c>
      <c r="M9180">
        <v>102500</v>
      </c>
      <c r="O9180" t="s">
        <v>12264</v>
      </c>
      <c r="P9180" t="s">
        <v>12265</v>
      </c>
    </row>
    <row r="9181" spans="1:16" x14ac:dyDescent="0.35">
      <c r="A9181" t="s">
        <v>11539</v>
      </c>
      <c r="B9181" t="s">
        <v>11539</v>
      </c>
      <c r="C9181" t="s">
        <v>12266</v>
      </c>
      <c r="D9181" t="s">
        <v>36</v>
      </c>
      <c r="E9181" t="s">
        <v>20</v>
      </c>
      <c r="F9181" t="b">
        <v>0</v>
      </c>
      <c r="G9181" t="s">
        <v>52</v>
      </c>
      <c r="H9181" s="1">
        <v>45716.083472222221</v>
      </c>
      <c r="I9181" t="b">
        <v>0</v>
      </c>
      <c r="J9181" t="b">
        <v>0</v>
      </c>
      <c r="K9181" t="s">
        <v>31</v>
      </c>
      <c r="L9181" t="s">
        <v>32</v>
      </c>
      <c r="N9181">
        <v>40</v>
      </c>
      <c r="O9181" t="s">
        <v>2657</v>
      </c>
    </row>
    <row r="9182" spans="1:16" x14ac:dyDescent="0.35">
      <c r="A9182" t="s">
        <v>11539</v>
      </c>
      <c r="B9182" t="s">
        <v>12267</v>
      </c>
      <c r="C9182" t="s">
        <v>537</v>
      </c>
      <c r="D9182" t="s">
        <v>36</v>
      </c>
      <c r="E9182" t="s">
        <v>20</v>
      </c>
      <c r="F9182" t="b">
        <v>0</v>
      </c>
      <c r="G9182" t="s">
        <v>171</v>
      </c>
      <c r="H9182" s="1">
        <v>45716.184895833343</v>
      </c>
      <c r="I9182" t="b">
        <v>0</v>
      </c>
      <c r="J9182" t="b">
        <v>0</v>
      </c>
      <c r="K9182" t="s">
        <v>31</v>
      </c>
      <c r="L9182" t="s">
        <v>22</v>
      </c>
      <c r="M9182">
        <v>110000</v>
      </c>
      <c r="O9182" t="s">
        <v>1123</v>
      </c>
      <c r="P9182" t="s">
        <v>2225</v>
      </c>
    </row>
    <row r="9183" spans="1:16" x14ac:dyDescent="0.35">
      <c r="A9183" t="s">
        <v>11539</v>
      </c>
      <c r="B9183" t="s">
        <v>12204</v>
      </c>
      <c r="C9183" t="s">
        <v>154</v>
      </c>
      <c r="D9183" t="s">
        <v>110</v>
      </c>
      <c r="E9183" t="s">
        <v>20</v>
      </c>
      <c r="F9183" t="b">
        <v>0</v>
      </c>
      <c r="G9183" t="s">
        <v>52</v>
      </c>
      <c r="H9183" s="1">
        <v>45716.251608796287</v>
      </c>
      <c r="I9183" t="b">
        <v>0</v>
      </c>
      <c r="J9183" t="b">
        <v>1</v>
      </c>
      <c r="K9183" t="s">
        <v>31</v>
      </c>
      <c r="L9183" t="s">
        <v>22</v>
      </c>
      <c r="M9183">
        <v>259500</v>
      </c>
      <c r="O9183" t="s">
        <v>518</v>
      </c>
      <c r="P9183" t="s">
        <v>336</v>
      </c>
    </row>
    <row r="9184" spans="1:16" x14ac:dyDescent="0.35">
      <c r="A9184" t="s">
        <v>11539</v>
      </c>
      <c r="B9184" t="s">
        <v>12268</v>
      </c>
      <c r="C9184" t="s">
        <v>549</v>
      </c>
      <c r="D9184" t="s">
        <v>36</v>
      </c>
      <c r="E9184" t="s">
        <v>20</v>
      </c>
      <c r="F9184" t="b">
        <v>0</v>
      </c>
      <c r="G9184" t="s">
        <v>47</v>
      </c>
      <c r="H9184" s="1">
        <v>45716.252071759263</v>
      </c>
      <c r="I9184" t="b">
        <v>0</v>
      </c>
      <c r="J9184" t="b">
        <v>1</v>
      </c>
      <c r="K9184" t="s">
        <v>31</v>
      </c>
      <c r="L9184" t="s">
        <v>22</v>
      </c>
      <c r="M9184">
        <v>214500</v>
      </c>
      <c r="O9184" t="s">
        <v>2238</v>
      </c>
      <c r="P9184" t="s">
        <v>12269</v>
      </c>
    </row>
    <row r="9185" spans="1:16" x14ac:dyDescent="0.35">
      <c r="A9185" t="s">
        <v>11539</v>
      </c>
      <c r="B9185" t="s">
        <v>12270</v>
      </c>
      <c r="C9185" t="s">
        <v>146</v>
      </c>
      <c r="D9185" t="s">
        <v>36</v>
      </c>
      <c r="E9185" t="s">
        <v>20</v>
      </c>
      <c r="F9185" t="b">
        <v>0</v>
      </c>
      <c r="G9185" t="s">
        <v>47</v>
      </c>
      <c r="H9185" s="1">
        <v>45716.252071759263</v>
      </c>
      <c r="I9185" t="b">
        <v>0</v>
      </c>
      <c r="J9185" t="b">
        <v>1</v>
      </c>
      <c r="K9185" t="s">
        <v>31</v>
      </c>
      <c r="L9185" t="s">
        <v>22</v>
      </c>
      <c r="M9185">
        <v>192000</v>
      </c>
      <c r="O9185" t="s">
        <v>3535</v>
      </c>
      <c r="P9185" t="s">
        <v>1861</v>
      </c>
    </row>
    <row r="9186" spans="1:16" x14ac:dyDescent="0.35">
      <c r="A9186" t="s">
        <v>11539</v>
      </c>
      <c r="B9186" t="s">
        <v>11662</v>
      </c>
      <c r="C9186" t="s">
        <v>868</v>
      </c>
      <c r="D9186" t="s">
        <v>11605</v>
      </c>
      <c r="E9186" t="s">
        <v>20</v>
      </c>
      <c r="F9186" t="b">
        <v>0</v>
      </c>
      <c r="G9186" t="s">
        <v>47</v>
      </c>
      <c r="H9186" s="1">
        <v>45716.252071759263</v>
      </c>
      <c r="I9186" t="b">
        <v>0</v>
      </c>
      <c r="J9186" t="b">
        <v>0</v>
      </c>
      <c r="K9186" t="s">
        <v>31</v>
      </c>
      <c r="L9186" t="s">
        <v>22</v>
      </c>
      <c r="M9186">
        <v>101234</v>
      </c>
      <c r="O9186" t="s">
        <v>12271</v>
      </c>
    </row>
    <row r="9187" spans="1:16" x14ac:dyDescent="0.35">
      <c r="A9187" t="s">
        <v>11539</v>
      </c>
      <c r="B9187" t="s">
        <v>11539</v>
      </c>
      <c r="C9187" t="s">
        <v>12138</v>
      </c>
      <c r="D9187" t="s">
        <v>110</v>
      </c>
      <c r="E9187" t="s">
        <v>436</v>
      </c>
      <c r="F9187" t="b">
        <v>0</v>
      </c>
      <c r="G9187" t="s">
        <v>68</v>
      </c>
      <c r="H9187" s="1">
        <v>45716.252384259264</v>
      </c>
      <c r="I9187" t="b">
        <v>0</v>
      </c>
      <c r="J9187" t="b">
        <v>1</v>
      </c>
      <c r="K9187" t="s">
        <v>31</v>
      </c>
      <c r="L9187" t="s">
        <v>32</v>
      </c>
      <c r="N9187">
        <v>38.465000152587891</v>
      </c>
      <c r="O9187" t="s">
        <v>12139</v>
      </c>
    </row>
    <row r="9188" spans="1:16" x14ac:dyDescent="0.35">
      <c r="A9188" t="s">
        <v>11539</v>
      </c>
      <c r="B9188" t="s">
        <v>12272</v>
      </c>
      <c r="C9188" t="s">
        <v>72</v>
      </c>
      <c r="D9188" t="s">
        <v>2039</v>
      </c>
      <c r="E9188" t="s">
        <v>91</v>
      </c>
      <c r="F9188" t="b">
        <v>0</v>
      </c>
      <c r="G9188" t="s">
        <v>30</v>
      </c>
      <c r="H9188" s="1">
        <v>45716.252592592587</v>
      </c>
      <c r="I9188" t="b">
        <v>0</v>
      </c>
      <c r="J9188" t="b">
        <v>0</v>
      </c>
      <c r="K9188" t="s">
        <v>31</v>
      </c>
      <c r="L9188" t="s">
        <v>32</v>
      </c>
      <c r="N9188">
        <v>40</v>
      </c>
      <c r="O9188" t="s">
        <v>2898</v>
      </c>
    </row>
    <row r="9189" spans="1:16" x14ac:dyDescent="0.35">
      <c r="A9189" t="s">
        <v>11539</v>
      </c>
      <c r="B9189" t="s">
        <v>11539</v>
      </c>
      <c r="C9189" t="s">
        <v>12273</v>
      </c>
      <c r="D9189" t="s">
        <v>17585</v>
      </c>
      <c r="E9189" t="s">
        <v>20</v>
      </c>
      <c r="F9189" t="b">
        <v>0</v>
      </c>
      <c r="G9189" t="s">
        <v>4469</v>
      </c>
      <c r="H9189" s="1">
        <v>45716.254513888889</v>
      </c>
      <c r="I9189" t="b">
        <v>0</v>
      </c>
      <c r="J9189" t="b">
        <v>0</v>
      </c>
      <c r="K9189" t="s">
        <v>4469</v>
      </c>
      <c r="L9189" t="s">
        <v>22</v>
      </c>
      <c r="M9189">
        <v>103529.5</v>
      </c>
      <c r="O9189" t="s">
        <v>12274</v>
      </c>
      <c r="P9189" t="s">
        <v>4784</v>
      </c>
    </row>
    <row r="9190" spans="1:16" x14ac:dyDescent="0.35">
      <c r="A9190" t="s">
        <v>11539</v>
      </c>
      <c r="B9190" t="s">
        <v>12275</v>
      </c>
      <c r="C9190" t="s">
        <v>18</v>
      </c>
      <c r="D9190" t="s">
        <v>17442</v>
      </c>
      <c r="E9190" t="s">
        <v>20</v>
      </c>
      <c r="F9190" t="b">
        <v>1</v>
      </c>
      <c r="G9190" t="s">
        <v>12276</v>
      </c>
      <c r="H9190" s="1">
        <v>45716.259560185194</v>
      </c>
      <c r="I9190" t="b">
        <v>0</v>
      </c>
      <c r="J9190" t="b">
        <v>0</v>
      </c>
      <c r="K9190" t="s">
        <v>12276</v>
      </c>
      <c r="L9190" t="s">
        <v>22</v>
      </c>
      <c r="M9190">
        <v>70000</v>
      </c>
      <c r="O9190" t="s">
        <v>12277</v>
      </c>
      <c r="P9190" t="s">
        <v>12278</v>
      </c>
    </row>
    <row r="9191" spans="1:16" x14ac:dyDescent="0.35">
      <c r="A9191" t="s">
        <v>11539</v>
      </c>
      <c r="B9191" t="s">
        <v>11635</v>
      </c>
      <c r="C9191" t="s">
        <v>1734</v>
      </c>
      <c r="D9191" t="s">
        <v>110</v>
      </c>
      <c r="E9191" t="s">
        <v>91</v>
      </c>
      <c r="F9191" t="b">
        <v>0</v>
      </c>
      <c r="G9191" t="s">
        <v>171</v>
      </c>
      <c r="H9191" s="1">
        <v>45716.283761574072</v>
      </c>
      <c r="I9191" t="b">
        <v>0</v>
      </c>
      <c r="J9191" t="b">
        <v>0</v>
      </c>
      <c r="K9191" t="s">
        <v>31</v>
      </c>
      <c r="L9191" t="s">
        <v>32</v>
      </c>
      <c r="N9191">
        <v>97.5</v>
      </c>
      <c r="O9191" t="s">
        <v>11636</v>
      </c>
      <c r="P9191" t="s">
        <v>11637</v>
      </c>
    </row>
    <row r="9192" spans="1:16" x14ac:dyDescent="0.35">
      <c r="A9192" t="s">
        <v>11539</v>
      </c>
      <c r="B9192" t="s">
        <v>12140</v>
      </c>
      <c r="C9192" t="s">
        <v>18</v>
      </c>
      <c r="D9192" t="s">
        <v>36</v>
      </c>
      <c r="E9192" t="s">
        <v>91</v>
      </c>
      <c r="F9192" t="b">
        <v>1</v>
      </c>
      <c r="G9192" t="s">
        <v>171</v>
      </c>
      <c r="H9192" s="1">
        <v>45716.450266203698</v>
      </c>
      <c r="I9192" t="b">
        <v>1</v>
      </c>
      <c r="J9192" t="b">
        <v>1</v>
      </c>
      <c r="K9192" t="s">
        <v>31</v>
      </c>
      <c r="L9192" t="s">
        <v>32</v>
      </c>
      <c r="N9192">
        <v>32.5</v>
      </c>
      <c r="O9192" t="s">
        <v>812</v>
      </c>
      <c r="P9192" t="s">
        <v>343</v>
      </c>
    </row>
    <row r="9193" spans="1:16" x14ac:dyDescent="0.35">
      <c r="A9193" t="s">
        <v>11539</v>
      </c>
      <c r="B9193" t="s">
        <v>12279</v>
      </c>
      <c r="C9193" t="s">
        <v>577</v>
      </c>
      <c r="D9193" t="s">
        <v>36</v>
      </c>
      <c r="E9193" t="s">
        <v>20</v>
      </c>
      <c r="F9193" t="b">
        <v>0</v>
      </c>
      <c r="G9193" t="s">
        <v>52</v>
      </c>
      <c r="H9193" s="1">
        <v>45716.460046296299</v>
      </c>
      <c r="I9193" t="b">
        <v>0</v>
      </c>
      <c r="J9193" t="b">
        <v>1</v>
      </c>
      <c r="K9193" t="s">
        <v>31</v>
      </c>
      <c r="L9193" t="s">
        <v>22</v>
      </c>
      <c r="M9193">
        <v>170000</v>
      </c>
      <c r="O9193" t="s">
        <v>209</v>
      </c>
      <c r="P9193" t="s">
        <v>12280</v>
      </c>
    </row>
    <row r="9194" spans="1:16" x14ac:dyDescent="0.35">
      <c r="A9194" t="s">
        <v>11539</v>
      </c>
      <c r="B9194" t="s">
        <v>11670</v>
      </c>
      <c r="C9194" t="s">
        <v>361</v>
      </c>
      <c r="D9194" t="s">
        <v>269</v>
      </c>
      <c r="E9194" t="s">
        <v>20</v>
      </c>
      <c r="F9194" t="b">
        <v>0</v>
      </c>
      <c r="G9194" t="s">
        <v>171</v>
      </c>
      <c r="H9194" s="1">
        <v>45716.533622685187</v>
      </c>
      <c r="I9194" t="b">
        <v>0</v>
      </c>
      <c r="J9194" t="b">
        <v>1</v>
      </c>
      <c r="K9194" t="s">
        <v>31</v>
      </c>
      <c r="L9194" t="s">
        <v>22</v>
      </c>
      <c r="M9194">
        <v>140000</v>
      </c>
      <c r="O9194" t="s">
        <v>2449</v>
      </c>
      <c r="P9194" t="s">
        <v>11671</v>
      </c>
    </row>
    <row r="9195" spans="1:16" x14ac:dyDescent="0.35">
      <c r="A9195" t="s">
        <v>11539</v>
      </c>
      <c r="B9195" t="s">
        <v>12281</v>
      </c>
      <c r="C9195" t="s">
        <v>599</v>
      </c>
      <c r="D9195" t="s">
        <v>110</v>
      </c>
      <c r="E9195" t="s">
        <v>20</v>
      </c>
      <c r="F9195" t="b">
        <v>0</v>
      </c>
      <c r="G9195" t="s">
        <v>52</v>
      </c>
      <c r="H9195" s="1">
        <v>45716.585046296299</v>
      </c>
      <c r="I9195" t="b">
        <v>0</v>
      </c>
      <c r="J9195" t="b">
        <v>1</v>
      </c>
      <c r="K9195" t="s">
        <v>31</v>
      </c>
      <c r="L9195" t="s">
        <v>22</v>
      </c>
      <c r="M9195">
        <v>143000</v>
      </c>
      <c r="O9195" t="s">
        <v>1669</v>
      </c>
      <c r="P9195" t="s">
        <v>12282</v>
      </c>
    </row>
    <row r="9196" spans="1:16" x14ac:dyDescent="0.35">
      <c r="A9196" t="s">
        <v>11539</v>
      </c>
      <c r="B9196" t="s">
        <v>11608</v>
      </c>
      <c r="C9196" t="s">
        <v>753</v>
      </c>
      <c r="D9196" t="s">
        <v>36</v>
      </c>
      <c r="E9196" t="s">
        <v>91</v>
      </c>
      <c r="F9196" t="b">
        <v>0</v>
      </c>
      <c r="G9196" t="s">
        <v>68</v>
      </c>
      <c r="H9196" s="1">
        <v>45716.626226851848</v>
      </c>
      <c r="I9196" t="b">
        <v>0</v>
      </c>
      <c r="J9196" t="b">
        <v>0</v>
      </c>
      <c r="K9196" t="s">
        <v>31</v>
      </c>
      <c r="L9196" t="s">
        <v>32</v>
      </c>
      <c r="N9196">
        <v>27.579999923706051</v>
      </c>
      <c r="O9196" t="s">
        <v>1489</v>
      </c>
      <c r="P9196" t="s">
        <v>164</v>
      </c>
    </row>
    <row r="9197" spans="1:16" x14ac:dyDescent="0.35">
      <c r="A9197" t="s">
        <v>11539</v>
      </c>
      <c r="B9197" t="s">
        <v>12101</v>
      </c>
      <c r="C9197" t="s">
        <v>142</v>
      </c>
      <c r="D9197" t="s">
        <v>36</v>
      </c>
      <c r="E9197" t="s">
        <v>20</v>
      </c>
      <c r="F9197" t="b">
        <v>0</v>
      </c>
      <c r="G9197" t="s">
        <v>68</v>
      </c>
      <c r="H9197" s="1">
        <v>45716.626238425917</v>
      </c>
      <c r="I9197" t="b">
        <v>0</v>
      </c>
      <c r="J9197" t="b">
        <v>1</v>
      </c>
      <c r="K9197" t="s">
        <v>31</v>
      </c>
      <c r="L9197" t="s">
        <v>22</v>
      </c>
      <c r="M9197">
        <v>172000</v>
      </c>
      <c r="O9197" t="s">
        <v>816</v>
      </c>
      <c r="P9197" t="s">
        <v>12102</v>
      </c>
    </row>
    <row r="9198" spans="1:16" x14ac:dyDescent="0.35">
      <c r="A9198" t="s">
        <v>11539</v>
      </c>
      <c r="B9198" t="s">
        <v>11684</v>
      </c>
      <c r="C9198" t="s">
        <v>146</v>
      </c>
      <c r="D9198" t="s">
        <v>115</v>
      </c>
      <c r="E9198" t="s">
        <v>20</v>
      </c>
      <c r="F9198" t="b">
        <v>0</v>
      </c>
      <c r="G9198" t="s">
        <v>47</v>
      </c>
      <c r="H9198" s="1">
        <v>45716.627245370371</v>
      </c>
      <c r="I9198" t="b">
        <v>0</v>
      </c>
      <c r="J9198" t="b">
        <v>0</v>
      </c>
      <c r="K9198" t="s">
        <v>31</v>
      </c>
      <c r="L9198" t="s">
        <v>22</v>
      </c>
      <c r="M9198">
        <v>225000</v>
      </c>
      <c r="O9198" t="s">
        <v>147</v>
      </c>
      <c r="P9198" t="s">
        <v>11685</v>
      </c>
    </row>
    <row r="9199" spans="1:16" x14ac:dyDescent="0.35">
      <c r="A9199" t="s">
        <v>11539</v>
      </c>
      <c r="B9199" t="s">
        <v>11757</v>
      </c>
      <c r="C9199" t="s">
        <v>1106</v>
      </c>
      <c r="D9199" t="s">
        <v>36</v>
      </c>
      <c r="E9199" t="s">
        <v>91</v>
      </c>
      <c r="F9199" t="b">
        <v>0</v>
      </c>
      <c r="G9199" t="s">
        <v>52</v>
      </c>
      <c r="H9199" s="1">
        <v>45716.666701388887</v>
      </c>
      <c r="I9199" t="b">
        <v>0</v>
      </c>
      <c r="J9199" t="b">
        <v>0</v>
      </c>
      <c r="K9199" t="s">
        <v>31</v>
      </c>
      <c r="L9199" t="s">
        <v>32</v>
      </c>
      <c r="N9199">
        <v>62.5</v>
      </c>
      <c r="O9199" t="s">
        <v>8456</v>
      </c>
    </row>
    <row r="9200" spans="1:16" x14ac:dyDescent="0.35">
      <c r="A9200" t="s">
        <v>11539</v>
      </c>
      <c r="B9200" t="s">
        <v>12283</v>
      </c>
      <c r="C9200" t="s">
        <v>986</v>
      </c>
      <c r="D9200" t="s">
        <v>36</v>
      </c>
      <c r="E9200" t="s">
        <v>20</v>
      </c>
      <c r="F9200" t="b">
        <v>0</v>
      </c>
      <c r="G9200" t="s">
        <v>52</v>
      </c>
      <c r="H9200" s="1">
        <v>45716.666747685187</v>
      </c>
      <c r="I9200" t="b">
        <v>1</v>
      </c>
      <c r="J9200" t="b">
        <v>0</v>
      </c>
      <c r="K9200" t="s">
        <v>31</v>
      </c>
      <c r="L9200" t="s">
        <v>22</v>
      </c>
      <c r="M9200">
        <v>122500</v>
      </c>
      <c r="O9200" t="s">
        <v>8358</v>
      </c>
      <c r="P9200" t="s">
        <v>12284</v>
      </c>
    </row>
    <row r="9201" spans="1:16" x14ac:dyDescent="0.35">
      <c r="A9201" t="s">
        <v>11539</v>
      </c>
      <c r="B9201" t="s">
        <v>12285</v>
      </c>
      <c r="C9201" t="s">
        <v>3405</v>
      </c>
      <c r="D9201" t="s">
        <v>36</v>
      </c>
      <c r="E9201" t="s">
        <v>91</v>
      </c>
      <c r="F9201" t="b">
        <v>0</v>
      </c>
      <c r="G9201" t="s">
        <v>47</v>
      </c>
      <c r="H9201" s="1">
        <v>45716.667164351849</v>
      </c>
      <c r="I9201" t="b">
        <v>0</v>
      </c>
      <c r="J9201" t="b">
        <v>1</v>
      </c>
      <c r="K9201" t="s">
        <v>31</v>
      </c>
      <c r="L9201" t="s">
        <v>32</v>
      </c>
      <c r="N9201">
        <v>74</v>
      </c>
      <c r="O9201" t="s">
        <v>12286</v>
      </c>
      <c r="P9201" t="s">
        <v>12287</v>
      </c>
    </row>
    <row r="9202" spans="1:16" x14ac:dyDescent="0.35">
      <c r="A9202" t="s">
        <v>11539</v>
      </c>
      <c r="B9202" t="s">
        <v>12288</v>
      </c>
      <c r="C9202" t="s">
        <v>12289</v>
      </c>
      <c r="D9202" t="s">
        <v>573</v>
      </c>
      <c r="E9202" t="s">
        <v>296</v>
      </c>
      <c r="F9202" t="b">
        <v>0</v>
      </c>
      <c r="G9202" t="s">
        <v>52</v>
      </c>
      <c r="H9202" s="1">
        <v>45716.751736111109</v>
      </c>
      <c r="I9202" t="b">
        <v>0</v>
      </c>
      <c r="J9202" t="b">
        <v>1</v>
      </c>
      <c r="K9202" t="s">
        <v>31</v>
      </c>
      <c r="L9202" t="s">
        <v>32</v>
      </c>
      <c r="N9202">
        <v>46.895000457763672</v>
      </c>
      <c r="O9202" t="s">
        <v>12290</v>
      </c>
      <c r="P9202" t="s">
        <v>12291</v>
      </c>
    </row>
    <row r="9203" spans="1:16" x14ac:dyDescent="0.35">
      <c r="A9203" t="s">
        <v>11539</v>
      </c>
      <c r="B9203" t="s">
        <v>12292</v>
      </c>
      <c r="C9203" t="s">
        <v>12293</v>
      </c>
      <c r="D9203" t="s">
        <v>573</v>
      </c>
      <c r="E9203" t="s">
        <v>296</v>
      </c>
      <c r="F9203" t="b">
        <v>0</v>
      </c>
      <c r="G9203" t="s">
        <v>52</v>
      </c>
      <c r="H9203" s="1">
        <v>45716.751759259263</v>
      </c>
      <c r="I9203" t="b">
        <v>0</v>
      </c>
      <c r="J9203" t="b">
        <v>1</v>
      </c>
      <c r="K9203" t="s">
        <v>31</v>
      </c>
      <c r="L9203" t="s">
        <v>32</v>
      </c>
      <c r="N9203">
        <v>46.895000457763672</v>
      </c>
      <c r="O9203" t="s">
        <v>12290</v>
      </c>
      <c r="P9203" t="s">
        <v>12291</v>
      </c>
    </row>
    <row r="9204" spans="1:16" x14ac:dyDescent="0.35">
      <c r="A9204" t="s">
        <v>11539</v>
      </c>
      <c r="B9204" t="s">
        <v>12294</v>
      </c>
      <c r="C9204" t="s">
        <v>154</v>
      </c>
      <c r="D9204" t="s">
        <v>36</v>
      </c>
      <c r="E9204" t="s">
        <v>20</v>
      </c>
      <c r="F9204" t="b">
        <v>0</v>
      </c>
      <c r="G9204" t="s">
        <v>47</v>
      </c>
      <c r="H9204" s="1">
        <v>45716.836539351847</v>
      </c>
      <c r="I9204" t="b">
        <v>0</v>
      </c>
      <c r="J9204" t="b">
        <v>1</v>
      </c>
      <c r="K9204" t="s">
        <v>31</v>
      </c>
      <c r="L9204" t="s">
        <v>22</v>
      </c>
      <c r="M9204">
        <v>160000</v>
      </c>
      <c r="O9204" t="s">
        <v>12295</v>
      </c>
      <c r="P9204" t="s">
        <v>12296</v>
      </c>
    </row>
    <row r="9205" spans="1:16" x14ac:dyDescent="0.35">
      <c r="A9205" t="s">
        <v>11539</v>
      </c>
      <c r="B9205" t="s">
        <v>12297</v>
      </c>
      <c r="C9205" t="s">
        <v>330</v>
      </c>
      <c r="D9205" t="s">
        <v>36</v>
      </c>
      <c r="E9205" t="s">
        <v>20</v>
      </c>
      <c r="F9205" t="b">
        <v>0</v>
      </c>
      <c r="G9205" t="s">
        <v>68</v>
      </c>
      <c r="H9205" s="1">
        <v>45716.876168981478</v>
      </c>
      <c r="I9205" t="b">
        <v>0</v>
      </c>
      <c r="J9205" t="b">
        <v>1</v>
      </c>
      <c r="K9205" t="s">
        <v>31</v>
      </c>
      <c r="L9205" t="s">
        <v>22</v>
      </c>
      <c r="M9205">
        <v>120000</v>
      </c>
      <c r="O9205" t="s">
        <v>12298</v>
      </c>
      <c r="P9205" t="s">
        <v>811</v>
      </c>
    </row>
    <row r="9206" spans="1:16" x14ac:dyDescent="0.35">
      <c r="A9206" t="s">
        <v>11539</v>
      </c>
      <c r="B9206" t="s">
        <v>12299</v>
      </c>
      <c r="C9206" t="s">
        <v>986</v>
      </c>
      <c r="D9206" t="s">
        <v>29</v>
      </c>
      <c r="E9206" t="s">
        <v>20</v>
      </c>
      <c r="F9206" t="b">
        <v>0</v>
      </c>
      <c r="G9206" t="s">
        <v>52</v>
      </c>
      <c r="H9206" s="1">
        <v>45716.87672453704</v>
      </c>
      <c r="I9206" t="b">
        <v>0</v>
      </c>
      <c r="J9206" t="b">
        <v>1</v>
      </c>
      <c r="K9206" t="s">
        <v>31</v>
      </c>
      <c r="L9206" t="s">
        <v>22</v>
      </c>
      <c r="M9206">
        <v>100464</v>
      </c>
      <c r="O9206" t="s">
        <v>471</v>
      </c>
      <c r="P9206" t="s">
        <v>917</v>
      </c>
    </row>
    <row r="9207" spans="1:16" x14ac:dyDescent="0.35">
      <c r="A9207" t="s">
        <v>11539</v>
      </c>
      <c r="B9207" t="s">
        <v>11863</v>
      </c>
      <c r="C9207" t="s">
        <v>1336</v>
      </c>
      <c r="D9207" t="s">
        <v>36</v>
      </c>
      <c r="E9207" t="s">
        <v>20</v>
      </c>
      <c r="F9207" t="b">
        <v>0</v>
      </c>
      <c r="G9207" t="s">
        <v>68</v>
      </c>
      <c r="H9207" s="1">
        <v>45716.917893518519</v>
      </c>
      <c r="I9207" t="b">
        <v>0</v>
      </c>
      <c r="J9207" t="b">
        <v>0</v>
      </c>
      <c r="K9207" t="s">
        <v>31</v>
      </c>
      <c r="L9207" t="s">
        <v>22</v>
      </c>
      <c r="M9207">
        <v>157500</v>
      </c>
      <c r="O9207" t="s">
        <v>12300</v>
      </c>
      <c r="P9207" t="s">
        <v>12301</v>
      </c>
    </row>
    <row r="9208" spans="1:16" x14ac:dyDescent="0.35">
      <c r="A9208" t="s">
        <v>11539</v>
      </c>
      <c r="B9208" t="s">
        <v>11560</v>
      </c>
      <c r="C9208" t="s">
        <v>12302</v>
      </c>
      <c r="D9208" t="s">
        <v>573</v>
      </c>
      <c r="E9208" t="s">
        <v>296</v>
      </c>
      <c r="F9208" t="b">
        <v>0</v>
      </c>
      <c r="G9208" t="s">
        <v>52</v>
      </c>
      <c r="H9208" s="1">
        <v>45716.918391203697</v>
      </c>
      <c r="I9208" t="b">
        <v>0</v>
      </c>
      <c r="J9208" t="b">
        <v>1</v>
      </c>
      <c r="K9208" t="s">
        <v>31</v>
      </c>
      <c r="L9208" t="s">
        <v>32</v>
      </c>
      <c r="N9208">
        <v>37.514999389648438</v>
      </c>
      <c r="O9208" t="s">
        <v>654</v>
      </c>
      <c r="P9208" t="s">
        <v>11559</v>
      </c>
    </row>
    <row r="9209" spans="1:16" x14ac:dyDescent="0.35">
      <c r="A9209" t="s">
        <v>11539</v>
      </c>
      <c r="B9209" t="s">
        <v>12303</v>
      </c>
      <c r="C9209" t="s">
        <v>2174</v>
      </c>
      <c r="D9209" t="s">
        <v>36</v>
      </c>
      <c r="E9209" t="s">
        <v>20</v>
      </c>
      <c r="F9209" t="b">
        <v>0</v>
      </c>
      <c r="G9209" t="s">
        <v>52</v>
      </c>
      <c r="H9209" s="1">
        <v>45716.958414351851</v>
      </c>
      <c r="I9209" t="b">
        <v>0</v>
      </c>
      <c r="J9209" t="b">
        <v>0</v>
      </c>
      <c r="K9209" t="s">
        <v>31</v>
      </c>
      <c r="L9209" t="s">
        <v>22</v>
      </c>
      <c r="M9209">
        <v>115130.859375</v>
      </c>
      <c r="O9209" t="s">
        <v>12304</v>
      </c>
      <c r="P9209" t="s">
        <v>12305</v>
      </c>
    </row>
    <row r="9210" spans="1:16" x14ac:dyDescent="0.35">
      <c r="A9210" t="s">
        <v>11539</v>
      </c>
      <c r="B9210" t="s">
        <v>11854</v>
      </c>
      <c r="C9210" t="s">
        <v>3478</v>
      </c>
      <c r="D9210" t="s">
        <v>3470</v>
      </c>
      <c r="E9210" t="s">
        <v>20</v>
      </c>
      <c r="F9210" t="b">
        <v>0</v>
      </c>
      <c r="G9210" t="s">
        <v>68</v>
      </c>
      <c r="H9210" s="1">
        <v>45717.002418981479</v>
      </c>
      <c r="I9210" t="b">
        <v>0</v>
      </c>
      <c r="J9210" t="b">
        <v>1</v>
      </c>
      <c r="K9210" t="s">
        <v>31</v>
      </c>
      <c r="L9210" t="s">
        <v>22</v>
      </c>
      <c r="M9210">
        <v>198500</v>
      </c>
      <c r="O9210" t="s">
        <v>3479</v>
      </c>
      <c r="P9210" t="s">
        <v>12167</v>
      </c>
    </row>
    <row r="9211" spans="1:16" x14ac:dyDescent="0.35">
      <c r="A9211" t="s">
        <v>11539</v>
      </c>
      <c r="B9211" t="s">
        <v>12306</v>
      </c>
      <c r="C9211" t="s">
        <v>3478</v>
      </c>
      <c r="D9211" t="s">
        <v>3470</v>
      </c>
      <c r="E9211" t="s">
        <v>20</v>
      </c>
      <c r="F9211" t="b">
        <v>0</v>
      </c>
      <c r="G9211" t="s">
        <v>68</v>
      </c>
      <c r="H9211" s="1">
        <v>45717.002430555563</v>
      </c>
      <c r="I9211" t="b">
        <v>0</v>
      </c>
      <c r="J9211" t="b">
        <v>1</v>
      </c>
      <c r="K9211" t="s">
        <v>31</v>
      </c>
      <c r="L9211" t="s">
        <v>22</v>
      </c>
      <c r="M9211">
        <v>162500</v>
      </c>
      <c r="O9211" t="s">
        <v>3479</v>
      </c>
      <c r="P9211" t="s">
        <v>12307</v>
      </c>
    </row>
    <row r="9212" spans="1:16" x14ac:dyDescent="0.35">
      <c r="A9212" t="s">
        <v>11539</v>
      </c>
      <c r="B9212" t="s">
        <v>12308</v>
      </c>
      <c r="C9212" t="s">
        <v>3478</v>
      </c>
      <c r="D9212" t="s">
        <v>3470</v>
      </c>
      <c r="E9212" t="s">
        <v>20</v>
      </c>
      <c r="F9212" t="b">
        <v>0</v>
      </c>
      <c r="G9212" t="s">
        <v>68</v>
      </c>
      <c r="H9212" s="1">
        <v>45717.002476851849</v>
      </c>
      <c r="I9212" t="b">
        <v>0</v>
      </c>
      <c r="J9212" t="b">
        <v>1</v>
      </c>
      <c r="K9212" t="s">
        <v>31</v>
      </c>
      <c r="L9212" t="s">
        <v>22</v>
      </c>
      <c r="M9212">
        <v>208500</v>
      </c>
      <c r="O9212" t="s">
        <v>3479</v>
      </c>
      <c r="P9212" t="s">
        <v>12307</v>
      </c>
    </row>
    <row r="9213" spans="1:16" x14ac:dyDescent="0.35">
      <c r="A9213" t="s">
        <v>11539</v>
      </c>
      <c r="B9213" t="s">
        <v>12309</v>
      </c>
      <c r="C9213" t="s">
        <v>12310</v>
      </c>
      <c r="D9213" t="s">
        <v>3470</v>
      </c>
      <c r="E9213" t="s">
        <v>20</v>
      </c>
      <c r="F9213" t="b">
        <v>0</v>
      </c>
      <c r="G9213" t="s">
        <v>30</v>
      </c>
      <c r="H9213" s="1">
        <v>45717.002627314818</v>
      </c>
      <c r="I9213" t="b">
        <v>0</v>
      </c>
      <c r="J9213" t="b">
        <v>1</v>
      </c>
      <c r="K9213" t="s">
        <v>31</v>
      </c>
      <c r="L9213" t="s">
        <v>22</v>
      </c>
      <c r="M9213">
        <v>123800</v>
      </c>
      <c r="O9213" t="s">
        <v>607</v>
      </c>
      <c r="P9213" t="s">
        <v>917</v>
      </c>
    </row>
    <row r="9214" spans="1:16" x14ac:dyDescent="0.35">
      <c r="A9214" t="s">
        <v>11539</v>
      </c>
      <c r="B9214" t="s">
        <v>11539</v>
      </c>
      <c r="C9214" t="s">
        <v>12258</v>
      </c>
      <c r="D9214" t="s">
        <v>36</v>
      </c>
      <c r="E9214" t="s">
        <v>20</v>
      </c>
      <c r="F9214" t="b">
        <v>0</v>
      </c>
      <c r="G9214" t="s">
        <v>43</v>
      </c>
      <c r="H9214" s="1">
        <v>45717.252025462964</v>
      </c>
      <c r="I9214" t="b">
        <v>0</v>
      </c>
      <c r="J9214" t="b">
        <v>0</v>
      </c>
      <c r="K9214" t="s">
        <v>31</v>
      </c>
      <c r="L9214" t="s">
        <v>32</v>
      </c>
      <c r="N9214">
        <v>40</v>
      </c>
      <c r="O9214" t="s">
        <v>2657</v>
      </c>
    </row>
    <row r="9215" spans="1:16" x14ac:dyDescent="0.35">
      <c r="A9215" t="s">
        <v>11539</v>
      </c>
      <c r="B9215" t="s">
        <v>12190</v>
      </c>
      <c r="C9215" t="s">
        <v>1805</v>
      </c>
      <c r="D9215" t="s">
        <v>36</v>
      </c>
      <c r="E9215" t="s">
        <v>20</v>
      </c>
      <c r="F9215" t="b">
        <v>0</v>
      </c>
      <c r="G9215" t="s">
        <v>68</v>
      </c>
      <c r="H9215" s="1">
        <v>45717.252060185187</v>
      </c>
      <c r="I9215" t="b">
        <v>0</v>
      </c>
      <c r="J9215" t="b">
        <v>1</v>
      </c>
      <c r="K9215" t="s">
        <v>31</v>
      </c>
      <c r="L9215" t="s">
        <v>22</v>
      </c>
      <c r="M9215">
        <v>177500</v>
      </c>
      <c r="O9215" t="s">
        <v>10154</v>
      </c>
      <c r="P9215" t="s">
        <v>12311</v>
      </c>
    </row>
    <row r="9216" spans="1:16" x14ac:dyDescent="0.35">
      <c r="A9216" t="s">
        <v>11539</v>
      </c>
      <c r="B9216" t="s">
        <v>11539</v>
      </c>
      <c r="C9216" t="s">
        <v>1663</v>
      </c>
      <c r="D9216" t="s">
        <v>36</v>
      </c>
      <c r="E9216" t="s">
        <v>20</v>
      </c>
      <c r="F9216" t="b">
        <v>0</v>
      </c>
      <c r="G9216" t="s">
        <v>68</v>
      </c>
      <c r="H9216" s="1">
        <v>45717.252060185187</v>
      </c>
      <c r="I9216" t="b">
        <v>0</v>
      </c>
      <c r="J9216" t="b">
        <v>0</v>
      </c>
      <c r="K9216" t="s">
        <v>31</v>
      </c>
      <c r="L9216" t="s">
        <v>32</v>
      </c>
      <c r="N9216">
        <v>58</v>
      </c>
      <c r="O9216" t="s">
        <v>2657</v>
      </c>
    </row>
    <row r="9217" spans="1:16" x14ac:dyDescent="0.35">
      <c r="A9217" t="s">
        <v>11539</v>
      </c>
      <c r="B9217" t="s">
        <v>12312</v>
      </c>
      <c r="C9217" t="s">
        <v>5289</v>
      </c>
      <c r="D9217" t="s">
        <v>36</v>
      </c>
      <c r="E9217" t="s">
        <v>20</v>
      </c>
      <c r="F9217" t="b">
        <v>0</v>
      </c>
      <c r="G9217" t="s">
        <v>30</v>
      </c>
      <c r="H9217" s="1">
        <v>45717.501377314817</v>
      </c>
      <c r="I9217" t="b">
        <v>1</v>
      </c>
      <c r="J9217" t="b">
        <v>0</v>
      </c>
      <c r="K9217" t="s">
        <v>31</v>
      </c>
      <c r="L9217" t="s">
        <v>22</v>
      </c>
      <c r="M9217">
        <v>97500</v>
      </c>
      <c r="O9217" t="s">
        <v>77</v>
      </c>
      <c r="P9217" t="s">
        <v>12313</v>
      </c>
    </row>
    <row r="9218" spans="1:16" x14ac:dyDescent="0.35">
      <c r="A9218" t="s">
        <v>11539</v>
      </c>
      <c r="B9218" t="s">
        <v>12314</v>
      </c>
      <c r="C9218" t="s">
        <v>413</v>
      </c>
      <c r="D9218" t="s">
        <v>29</v>
      </c>
      <c r="E9218" t="s">
        <v>20</v>
      </c>
      <c r="F9218" t="b">
        <v>0</v>
      </c>
      <c r="G9218" t="s">
        <v>52</v>
      </c>
      <c r="H9218" s="1">
        <v>45717.752395833333</v>
      </c>
      <c r="I9218" t="b">
        <v>0</v>
      </c>
      <c r="J9218" t="b">
        <v>1</v>
      </c>
      <c r="K9218" t="s">
        <v>31</v>
      </c>
      <c r="L9218" t="s">
        <v>22</v>
      </c>
      <c r="M9218">
        <v>167500</v>
      </c>
      <c r="O9218" t="s">
        <v>12315</v>
      </c>
      <c r="P9218" t="s">
        <v>12316</v>
      </c>
    </row>
    <row r="9219" spans="1:16" x14ac:dyDescent="0.35">
      <c r="A9219" t="s">
        <v>11539</v>
      </c>
      <c r="B9219" t="s">
        <v>12317</v>
      </c>
      <c r="C9219" t="s">
        <v>1443</v>
      </c>
      <c r="D9219" t="s">
        <v>573</v>
      </c>
      <c r="E9219" t="s">
        <v>20</v>
      </c>
      <c r="F9219" t="b">
        <v>0</v>
      </c>
      <c r="G9219" t="s">
        <v>47</v>
      </c>
      <c r="H9219" s="1">
        <v>45717.835150462961</v>
      </c>
      <c r="I9219" t="b">
        <v>0</v>
      </c>
      <c r="J9219" t="b">
        <v>1</v>
      </c>
      <c r="K9219" t="s">
        <v>31</v>
      </c>
      <c r="L9219" t="s">
        <v>32</v>
      </c>
      <c r="N9219">
        <v>78.544998168945313</v>
      </c>
      <c r="O9219" t="s">
        <v>5332</v>
      </c>
      <c r="P9219" t="s">
        <v>12318</v>
      </c>
    </row>
    <row r="9220" spans="1:16" x14ac:dyDescent="0.35">
      <c r="A9220" t="s">
        <v>11539</v>
      </c>
      <c r="B9220" t="s">
        <v>12319</v>
      </c>
      <c r="C9220" t="s">
        <v>330</v>
      </c>
      <c r="D9220" t="s">
        <v>36</v>
      </c>
      <c r="E9220" t="s">
        <v>20</v>
      </c>
      <c r="F9220" t="b">
        <v>0</v>
      </c>
      <c r="G9220" t="s">
        <v>68</v>
      </c>
      <c r="H9220" s="1">
        <v>45718.251400462963</v>
      </c>
      <c r="I9220" t="b">
        <v>0</v>
      </c>
      <c r="J9220" t="b">
        <v>1</v>
      </c>
      <c r="K9220" t="s">
        <v>31</v>
      </c>
      <c r="L9220" t="s">
        <v>22</v>
      </c>
      <c r="M9220">
        <v>145000</v>
      </c>
      <c r="O9220" t="s">
        <v>12298</v>
      </c>
      <c r="P9220" t="s">
        <v>811</v>
      </c>
    </row>
    <row r="9221" spans="1:16" x14ac:dyDescent="0.35">
      <c r="A9221" t="s">
        <v>11539</v>
      </c>
      <c r="B9221" t="s">
        <v>12320</v>
      </c>
      <c r="C9221" t="s">
        <v>1828</v>
      </c>
      <c r="D9221" t="s">
        <v>573</v>
      </c>
      <c r="E9221" t="s">
        <v>296</v>
      </c>
      <c r="F9221" t="b">
        <v>0</v>
      </c>
      <c r="G9221" t="s">
        <v>994</v>
      </c>
      <c r="H9221" s="1">
        <v>45718.291504629633</v>
      </c>
      <c r="I9221" t="b">
        <v>0</v>
      </c>
      <c r="J9221" t="b">
        <v>0</v>
      </c>
      <c r="K9221" t="s">
        <v>994</v>
      </c>
      <c r="L9221" t="s">
        <v>32</v>
      </c>
      <c r="N9221">
        <v>24.479999542236332</v>
      </c>
      <c r="O9221" t="s">
        <v>12321</v>
      </c>
      <c r="P9221" t="s">
        <v>1250</v>
      </c>
    </row>
    <row r="9222" spans="1:16" x14ac:dyDescent="0.35">
      <c r="A9222" t="s">
        <v>11539</v>
      </c>
      <c r="B9222" t="s">
        <v>12322</v>
      </c>
      <c r="C9222" t="s">
        <v>549</v>
      </c>
      <c r="D9222" t="s">
        <v>36</v>
      </c>
      <c r="E9222" t="s">
        <v>20</v>
      </c>
      <c r="F9222" t="b">
        <v>0</v>
      </c>
      <c r="G9222" t="s">
        <v>47</v>
      </c>
      <c r="H9222" s="1">
        <v>45718.459629629629</v>
      </c>
      <c r="I9222" t="b">
        <v>0</v>
      </c>
      <c r="J9222" t="b">
        <v>1</v>
      </c>
      <c r="K9222" t="s">
        <v>31</v>
      </c>
      <c r="L9222" t="s">
        <v>22</v>
      </c>
      <c r="M9222">
        <v>169500</v>
      </c>
      <c r="O9222" t="s">
        <v>209</v>
      </c>
      <c r="P9222" t="s">
        <v>12323</v>
      </c>
    </row>
    <row r="9223" spans="1:16" x14ac:dyDescent="0.35">
      <c r="A9223" t="s">
        <v>11539</v>
      </c>
      <c r="B9223" t="s">
        <v>12324</v>
      </c>
      <c r="C9223" t="s">
        <v>10010</v>
      </c>
      <c r="D9223" t="s">
        <v>573</v>
      </c>
      <c r="E9223" t="s">
        <v>20</v>
      </c>
      <c r="F9223" t="b">
        <v>0</v>
      </c>
      <c r="G9223" t="s">
        <v>52</v>
      </c>
      <c r="H9223" s="1">
        <v>45718.584537037037</v>
      </c>
      <c r="I9223" t="b">
        <v>0</v>
      </c>
      <c r="J9223" t="b">
        <v>0</v>
      </c>
      <c r="K9223" t="s">
        <v>31</v>
      </c>
      <c r="L9223" t="s">
        <v>32</v>
      </c>
      <c r="N9223">
        <v>33.775001525878913</v>
      </c>
      <c r="O9223" t="s">
        <v>1620</v>
      </c>
      <c r="P9223" t="s">
        <v>12325</v>
      </c>
    </row>
    <row r="9224" spans="1:16" x14ac:dyDescent="0.35">
      <c r="A9224" t="s">
        <v>11539</v>
      </c>
      <c r="B9224" t="s">
        <v>11539</v>
      </c>
      <c r="C9224" t="s">
        <v>4944</v>
      </c>
      <c r="D9224" t="s">
        <v>2256</v>
      </c>
      <c r="E9224" t="s">
        <v>2257</v>
      </c>
      <c r="F9224" t="b">
        <v>0</v>
      </c>
      <c r="G9224" t="s">
        <v>43</v>
      </c>
      <c r="H9224" s="1">
        <v>45719.251458333332</v>
      </c>
      <c r="I9224" t="b">
        <v>0</v>
      </c>
      <c r="J9224" t="b">
        <v>0</v>
      </c>
      <c r="K9224" t="s">
        <v>31</v>
      </c>
      <c r="L9224" t="s">
        <v>22</v>
      </c>
      <c r="M9224">
        <v>27500</v>
      </c>
      <c r="O9224" t="s">
        <v>2258</v>
      </c>
      <c r="P9224" t="s">
        <v>232</v>
      </c>
    </row>
    <row r="9225" spans="1:16" x14ac:dyDescent="0.35">
      <c r="A9225" t="s">
        <v>11539</v>
      </c>
      <c r="B9225" t="s">
        <v>12326</v>
      </c>
      <c r="C9225" t="s">
        <v>95</v>
      </c>
      <c r="D9225" t="s">
        <v>974</v>
      </c>
      <c r="E9225" t="s">
        <v>20</v>
      </c>
      <c r="F9225" t="b">
        <v>0</v>
      </c>
      <c r="G9225" t="s">
        <v>30</v>
      </c>
      <c r="H9225" s="1">
        <v>45719.251712962963</v>
      </c>
      <c r="I9225" t="b">
        <v>0</v>
      </c>
      <c r="J9225" t="b">
        <v>1</v>
      </c>
      <c r="K9225" t="s">
        <v>31</v>
      </c>
      <c r="L9225" t="s">
        <v>22</v>
      </c>
      <c r="M9225">
        <v>127952</v>
      </c>
      <c r="O9225" t="s">
        <v>12327</v>
      </c>
      <c r="P9225" t="s">
        <v>11622</v>
      </c>
    </row>
    <row r="9226" spans="1:16" x14ac:dyDescent="0.35">
      <c r="A9226" t="s">
        <v>11539</v>
      </c>
      <c r="B9226" t="s">
        <v>12328</v>
      </c>
      <c r="C9226" t="s">
        <v>2933</v>
      </c>
      <c r="D9226" t="s">
        <v>29</v>
      </c>
      <c r="E9226" t="s">
        <v>296</v>
      </c>
      <c r="F9226" t="b">
        <v>0</v>
      </c>
      <c r="G9226" t="s">
        <v>47</v>
      </c>
      <c r="H9226" s="1">
        <v>45719.418043981481</v>
      </c>
      <c r="I9226" t="b">
        <v>0</v>
      </c>
      <c r="J9226" t="b">
        <v>1</v>
      </c>
      <c r="K9226" t="s">
        <v>31</v>
      </c>
      <c r="L9226" t="s">
        <v>22</v>
      </c>
      <c r="M9226">
        <v>214500</v>
      </c>
      <c r="O9226" t="s">
        <v>1225</v>
      </c>
      <c r="P9226" t="s">
        <v>12218</v>
      </c>
    </row>
    <row r="9227" spans="1:16" x14ac:dyDescent="0.35">
      <c r="A9227" t="s">
        <v>11539</v>
      </c>
      <c r="B9227" t="s">
        <v>12329</v>
      </c>
      <c r="C9227" t="s">
        <v>105</v>
      </c>
      <c r="D9227" t="s">
        <v>249</v>
      </c>
      <c r="E9227" t="s">
        <v>20</v>
      </c>
      <c r="F9227" t="b">
        <v>0</v>
      </c>
      <c r="G9227" t="s">
        <v>105</v>
      </c>
      <c r="H9227" s="1">
        <v>45719.518101851849</v>
      </c>
      <c r="I9227" t="b">
        <v>0</v>
      </c>
      <c r="J9227" t="b">
        <v>0</v>
      </c>
      <c r="K9227" t="s">
        <v>105</v>
      </c>
      <c r="L9227" t="s">
        <v>22</v>
      </c>
      <c r="M9227">
        <v>61847.5</v>
      </c>
      <c r="O9227" t="s">
        <v>306</v>
      </c>
      <c r="P9227" t="s">
        <v>11939</v>
      </c>
    </row>
    <row r="9228" spans="1:16" x14ac:dyDescent="0.35">
      <c r="A9228" t="s">
        <v>11539</v>
      </c>
      <c r="B9228" t="s">
        <v>12330</v>
      </c>
      <c r="C9228" t="s">
        <v>72</v>
      </c>
      <c r="D9228" t="s">
        <v>295</v>
      </c>
      <c r="E9228" t="s">
        <v>20</v>
      </c>
      <c r="F9228" t="b">
        <v>0</v>
      </c>
      <c r="G9228" t="s">
        <v>30</v>
      </c>
      <c r="H9228" s="1">
        <v>45719.585046296299</v>
      </c>
      <c r="I9228" t="b">
        <v>0</v>
      </c>
      <c r="J9228" t="b">
        <v>1</v>
      </c>
      <c r="K9228" t="s">
        <v>31</v>
      </c>
      <c r="L9228" t="s">
        <v>22</v>
      </c>
      <c r="M9228">
        <v>90000</v>
      </c>
      <c r="O9228" t="s">
        <v>12331</v>
      </c>
      <c r="P9228" t="s">
        <v>12332</v>
      </c>
    </row>
    <row r="9229" spans="1:16" x14ac:dyDescent="0.35">
      <c r="A9229" t="s">
        <v>11539</v>
      </c>
      <c r="B9229" t="s">
        <v>12333</v>
      </c>
      <c r="C9229" t="s">
        <v>1762</v>
      </c>
      <c r="D9229" t="s">
        <v>110</v>
      </c>
      <c r="E9229" t="s">
        <v>91</v>
      </c>
      <c r="F9229" t="b">
        <v>0</v>
      </c>
      <c r="G9229" t="s">
        <v>52</v>
      </c>
      <c r="H9229" s="1">
        <v>45719.667800925927</v>
      </c>
      <c r="I9229" t="b">
        <v>0</v>
      </c>
      <c r="J9229" t="b">
        <v>0</v>
      </c>
      <c r="K9229" t="s">
        <v>31</v>
      </c>
      <c r="L9229" t="s">
        <v>22</v>
      </c>
      <c r="M9229">
        <v>91501</v>
      </c>
      <c r="O9229" t="s">
        <v>12334</v>
      </c>
      <c r="P9229" t="s">
        <v>12335</v>
      </c>
    </row>
    <row r="9230" spans="1:16" x14ac:dyDescent="0.35">
      <c r="A9230" t="s">
        <v>11539</v>
      </c>
      <c r="B9230" t="s">
        <v>11591</v>
      </c>
      <c r="C9230" t="s">
        <v>154</v>
      </c>
      <c r="D9230" t="s">
        <v>36</v>
      </c>
      <c r="E9230" t="s">
        <v>20</v>
      </c>
      <c r="F9230" t="b">
        <v>0</v>
      </c>
      <c r="G9230" t="s">
        <v>52</v>
      </c>
      <c r="H9230" s="1">
        <v>45719.709409722222</v>
      </c>
      <c r="I9230" t="b">
        <v>0</v>
      </c>
      <c r="J9230" t="b">
        <v>0</v>
      </c>
      <c r="K9230" t="s">
        <v>31</v>
      </c>
      <c r="L9230" t="s">
        <v>22</v>
      </c>
      <c r="M9230">
        <v>153000</v>
      </c>
      <c r="O9230" t="s">
        <v>12336</v>
      </c>
      <c r="P9230" t="s">
        <v>12337</v>
      </c>
    </row>
    <row r="9231" spans="1:16" x14ac:dyDescent="0.35">
      <c r="A9231" t="s">
        <v>11539</v>
      </c>
      <c r="B9231" t="s">
        <v>12338</v>
      </c>
      <c r="C9231" t="s">
        <v>1762</v>
      </c>
      <c r="D9231" t="s">
        <v>36</v>
      </c>
      <c r="E9231" t="s">
        <v>91</v>
      </c>
      <c r="F9231" t="b">
        <v>0</v>
      </c>
      <c r="G9231" t="s">
        <v>52</v>
      </c>
      <c r="H9231" s="1">
        <v>45719.709444444437</v>
      </c>
      <c r="I9231" t="b">
        <v>0</v>
      </c>
      <c r="J9231" t="b">
        <v>0</v>
      </c>
      <c r="K9231" t="s">
        <v>31</v>
      </c>
      <c r="L9231" t="s">
        <v>32</v>
      </c>
      <c r="N9231">
        <v>67.5</v>
      </c>
      <c r="O9231" t="s">
        <v>2565</v>
      </c>
      <c r="P9231" t="s">
        <v>12335</v>
      </c>
    </row>
    <row r="9232" spans="1:16" x14ac:dyDescent="0.35">
      <c r="A9232" t="s">
        <v>11539</v>
      </c>
      <c r="B9232" t="s">
        <v>12339</v>
      </c>
      <c r="C9232" t="s">
        <v>549</v>
      </c>
      <c r="D9232" t="s">
        <v>36</v>
      </c>
      <c r="E9232" t="s">
        <v>20</v>
      </c>
      <c r="F9232" t="b">
        <v>0</v>
      </c>
      <c r="G9232" t="s">
        <v>47</v>
      </c>
      <c r="H9232" s="1">
        <v>45719.793043981481</v>
      </c>
      <c r="I9232" t="b">
        <v>0</v>
      </c>
      <c r="J9232" t="b">
        <v>1</v>
      </c>
      <c r="K9232" t="s">
        <v>31</v>
      </c>
      <c r="L9232" t="s">
        <v>22</v>
      </c>
      <c r="M9232">
        <v>214500</v>
      </c>
      <c r="O9232" t="s">
        <v>2238</v>
      </c>
      <c r="P9232" t="s">
        <v>12340</v>
      </c>
    </row>
    <row r="9233" spans="1:16" x14ac:dyDescent="0.35">
      <c r="A9233" t="s">
        <v>11539</v>
      </c>
      <c r="B9233" t="s">
        <v>12341</v>
      </c>
      <c r="C9233" t="s">
        <v>2113</v>
      </c>
      <c r="D9233" t="s">
        <v>36</v>
      </c>
      <c r="E9233" t="s">
        <v>20</v>
      </c>
      <c r="F9233" t="b">
        <v>0</v>
      </c>
      <c r="G9233" t="s">
        <v>52</v>
      </c>
      <c r="H9233" s="1">
        <v>45719.958449074067</v>
      </c>
      <c r="I9233" t="b">
        <v>0</v>
      </c>
      <c r="J9233" t="b">
        <v>0</v>
      </c>
      <c r="K9233" t="s">
        <v>31</v>
      </c>
      <c r="L9233" t="s">
        <v>22</v>
      </c>
      <c r="M9233">
        <v>80150</v>
      </c>
      <c r="O9233" t="s">
        <v>12342</v>
      </c>
      <c r="P9233" t="s">
        <v>12343</v>
      </c>
    </row>
    <row r="9234" spans="1:16" x14ac:dyDescent="0.35">
      <c r="A9234" t="s">
        <v>11539</v>
      </c>
      <c r="B9234" t="s">
        <v>12344</v>
      </c>
      <c r="C9234" t="s">
        <v>3355</v>
      </c>
      <c r="D9234" t="s">
        <v>110</v>
      </c>
      <c r="E9234" t="s">
        <v>20</v>
      </c>
      <c r="F9234" t="b">
        <v>0</v>
      </c>
      <c r="G9234" t="s">
        <v>171</v>
      </c>
      <c r="H9234" s="1">
        <v>45719.989965277768</v>
      </c>
      <c r="I9234" t="b">
        <v>0</v>
      </c>
      <c r="J9234" t="b">
        <v>1</v>
      </c>
      <c r="K9234" t="s">
        <v>31</v>
      </c>
      <c r="L9234" t="s">
        <v>22</v>
      </c>
      <c r="M9234">
        <v>69703.96875</v>
      </c>
      <c r="O9234" t="s">
        <v>12345</v>
      </c>
      <c r="P9234" t="s">
        <v>811</v>
      </c>
    </row>
    <row r="9235" spans="1:16" x14ac:dyDescent="0.35">
      <c r="A9235" t="s">
        <v>11539</v>
      </c>
      <c r="B9235" t="s">
        <v>11591</v>
      </c>
      <c r="C9235" t="s">
        <v>2224</v>
      </c>
      <c r="D9235" t="s">
        <v>1162</v>
      </c>
      <c r="E9235" t="s">
        <v>20</v>
      </c>
      <c r="F9235" t="b">
        <v>0</v>
      </c>
      <c r="G9235" t="s">
        <v>52</v>
      </c>
      <c r="H9235" s="1">
        <v>45720.001145833332</v>
      </c>
      <c r="I9235" t="b">
        <v>0</v>
      </c>
      <c r="J9235" t="b">
        <v>0</v>
      </c>
      <c r="K9235" t="s">
        <v>31</v>
      </c>
      <c r="L9235" t="s">
        <v>22</v>
      </c>
      <c r="M9235">
        <v>166080</v>
      </c>
      <c r="O9235" t="s">
        <v>3471</v>
      </c>
      <c r="P9235" t="s">
        <v>12346</v>
      </c>
    </row>
    <row r="9236" spans="1:16" x14ac:dyDescent="0.35">
      <c r="A9236" t="s">
        <v>11539</v>
      </c>
      <c r="B9236" t="s">
        <v>11987</v>
      </c>
      <c r="C9236" t="s">
        <v>3066</v>
      </c>
      <c r="D9236" t="s">
        <v>36</v>
      </c>
      <c r="E9236" t="s">
        <v>20</v>
      </c>
      <c r="F9236" t="b">
        <v>0</v>
      </c>
      <c r="G9236" t="s">
        <v>52</v>
      </c>
      <c r="H9236" s="1">
        <v>45720.419814814813</v>
      </c>
      <c r="I9236" t="b">
        <v>0</v>
      </c>
      <c r="J9236" t="b">
        <v>1</v>
      </c>
      <c r="K9236" t="s">
        <v>31</v>
      </c>
      <c r="L9236" t="s">
        <v>22</v>
      </c>
      <c r="M9236">
        <v>209000</v>
      </c>
      <c r="O9236" t="s">
        <v>3122</v>
      </c>
      <c r="P9236" t="s">
        <v>11324</v>
      </c>
    </row>
    <row r="9237" spans="1:16" x14ac:dyDescent="0.35">
      <c r="A9237" t="s">
        <v>11539</v>
      </c>
      <c r="B9237" t="s">
        <v>11539</v>
      </c>
      <c r="C9237" t="s">
        <v>9026</v>
      </c>
      <c r="D9237" t="s">
        <v>110</v>
      </c>
      <c r="E9237" t="s">
        <v>436</v>
      </c>
      <c r="F9237" t="b">
        <v>0</v>
      </c>
      <c r="G9237" t="s">
        <v>68</v>
      </c>
      <c r="H9237" s="1">
        <v>45720.50341435185</v>
      </c>
      <c r="I9237" t="b">
        <v>0</v>
      </c>
      <c r="J9237" t="b">
        <v>0</v>
      </c>
      <c r="K9237" t="s">
        <v>31</v>
      </c>
      <c r="L9237" t="s">
        <v>22</v>
      </c>
      <c r="M9237">
        <v>210000</v>
      </c>
      <c r="O9237" t="s">
        <v>8180</v>
      </c>
      <c r="P9237" t="s">
        <v>12347</v>
      </c>
    </row>
    <row r="9238" spans="1:16" x14ac:dyDescent="0.35">
      <c r="A9238" t="s">
        <v>11539</v>
      </c>
      <c r="B9238" t="s">
        <v>12344</v>
      </c>
      <c r="C9238" t="s">
        <v>3355</v>
      </c>
      <c r="D9238" t="s">
        <v>36</v>
      </c>
      <c r="E9238" t="s">
        <v>20</v>
      </c>
      <c r="F9238" t="b">
        <v>0</v>
      </c>
      <c r="G9238" t="s">
        <v>171</v>
      </c>
      <c r="H9238" s="1">
        <v>45720.601539351846</v>
      </c>
      <c r="I9238" t="b">
        <v>0</v>
      </c>
      <c r="J9238" t="b">
        <v>1</v>
      </c>
      <c r="K9238" t="s">
        <v>31</v>
      </c>
      <c r="L9238" t="s">
        <v>22</v>
      </c>
      <c r="M9238">
        <v>69703.96875</v>
      </c>
      <c r="O9238" t="s">
        <v>12348</v>
      </c>
      <c r="P9238" t="s">
        <v>811</v>
      </c>
    </row>
    <row r="9239" spans="1:16" x14ac:dyDescent="0.35">
      <c r="A9239" t="s">
        <v>11539</v>
      </c>
      <c r="B9239" t="s">
        <v>12349</v>
      </c>
      <c r="C9239" t="s">
        <v>60</v>
      </c>
      <c r="D9239" t="s">
        <v>36</v>
      </c>
      <c r="E9239" t="s">
        <v>20</v>
      </c>
      <c r="F9239" t="b">
        <v>0</v>
      </c>
      <c r="G9239" t="s">
        <v>30</v>
      </c>
      <c r="H9239" s="1">
        <v>45720.627905092602</v>
      </c>
      <c r="I9239" t="b">
        <v>1</v>
      </c>
      <c r="J9239" t="b">
        <v>1</v>
      </c>
      <c r="K9239" t="s">
        <v>31</v>
      </c>
      <c r="L9239" t="s">
        <v>22</v>
      </c>
      <c r="M9239">
        <v>72500</v>
      </c>
      <c r="O9239" t="s">
        <v>12350</v>
      </c>
      <c r="P9239" t="s">
        <v>12351</v>
      </c>
    </row>
    <row r="9240" spans="1:16" x14ac:dyDescent="0.35">
      <c r="A9240" t="s">
        <v>11539</v>
      </c>
      <c r="B9240" t="s">
        <v>11736</v>
      </c>
      <c r="C9240" t="s">
        <v>1092</v>
      </c>
      <c r="D9240" t="s">
        <v>36</v>
      </c>
      <c r="E9240" t="s">
        <v>20</v>
      </c>
      <c r="F9240" t="b">
        <v>0</v>
      </c>
      <c r="G9240" t="s">
        <v>68</v>
      </c>
      <c r="H9240" s="1">
        <v>45720.669490740736</v>
      </c>
      <c r="I9240" t="b">
        <v>0</v>
      </c>
      <c r="J9240" t="b">
        <v>0</v>
      </c>
      <c r="K9240" t="s">
        <v>31</v>
      </c>
      <c r="L9240" t="s">
        <v>22</v>
      </c>
      <c r="M9240">
        <v>67964</v>
      </c>
      <c r="O9240" t="s">
        <v>12352</v>
      </c>
      <c r="P9240" t="s">
        <v>12353</v>
      </c>
    </row>
    <row r="9241" spans="1:16" x14ac:dyDescent="0.35">
      <c r="A9241" t="s">
        <v>11539</v>
      </c>
      <c r="B9241" t="s">
        <v>12354</v>
      </c>
      <c r="C9241" t="s">
        <v>338</v>
      </c>
      <c r="D9241" t="s">
        <v>36</v>
      </c>
      <c r="E9241" t="s">
        <v>20</v>
      </c>
      <c r="F9241" t="b">
        <v>0</v>
      </c>
      <c r="G9241" t="s">
        <v>68</v>
      </c>
      <c r="H9241" s="1">
        <v>45720.711747685193</v>
      </c>
      <c r="I9241" t="b">
        <v>0</v>
      </c>
      <c r="J9241" t="b">
        <v>1</v>
      </c>
      <c r="K9241" t="s">
        <v>31</v>
      </c>
      <c r="L9241" t="s">
        <v>32</v>
      </c>
      <c r="N9241">
        <v>45.325000762939453</v>
      </c>
      <c r="O9241" t="s">
        <v>12355</v>
      </c>
      <c r="P9241" t="s">
        <v>336</v>
      </c>
    </row>
    <row r="9242" spans="1:16" x14ac:dyDescent="0.35">
      <c r="A9242" t="s">
        <v>11539</v>
      </c>
      <c r="B9242" t="s">
        <v>12356</v>
      </c>
      <c r="C9242" t="s">
        <v>1828</v>
      </c>
      <c r="D9242" t="s">
        <v>573</v>
      </c>
      <c r="E9242" t="s">
        <v>20</v>
      </c>
      <c r="F9242" t="b">
        <v>0</v>
      </c>
      <c r="G9242" t="s">
        <v>994</v>
      </c>
      <c r="H9242" s="1">
        <v>45720.772638888891</v>
      </c>
      <c r="I9242" t="b">
        <v>0</v>
      </c>
      <c r="J9242" t="b">
        <v>0</v>
      </c>
      <c r="K9242" t="s">
        <v>994</v>
      </c>
      <c r="L9242" t="s">
        <v>32</v>
      </c>
      <c r="N9242">
        <v>24.479999542236332</v>
      </c>
      <c r="O9242" t="s">
        <v>601</v>
      </c>
      <c r="P9242" t="s">
        <v>12357</v>
      </c>
    </row>
    <row r="9243" spans="1:16" x14ac:dyDescent="0.35">
      <c r="A9243" t="s">
        <v>11539</v>
      </c>
      <c r="B9243" t="s">
        <v>12358</v>
      </c>
      <c r="C9243" t="s">
        <v>2852</v>
      </c>
      <c r="D9243" t="s">
        <v>573</v>
      </c>
      <c r="E9243" t="s">
        <v>20</v>
      </c>
      <c r="F9243" t="b">
        <v>0</v>
      </c>
      <c r="G9243" t="s">
        <v>52</v>
      </c>
      <c r="H9243" s="1">
        <v>45720.794745370367</v>
      </c>
      <c r="I9243" t="b">
        <v>0</v>
      </c>
      <c r="J9243" t="b">
        <v>1</v>
      </c>
      <c r="K9243" t="s">
        <v>31</v>
      </c>
      <c r="L9243" t="s">
        <v>32</v>
      </c>
      <c r="N9243">
        <v>51.239997863769531</v>
      </c>
      <c r="O9243" t="s">
        <v>4638</v>
      </c>
      <c r="P9243" t="s">
        <v>11563</v>
      </c>
    </row>
    <row r="9244" spans="1:16" x14ac:dyDescent="0.35">
      <c r="A9244" t="s">
        <v>11539</v>
      </c>
      <c r="B9244" t="s">
        <v>12359</v>
      </c>
      <c r="C9244" t="s">
        <v>491</v>
      </c>
      <c r="D9244" t="s">
        <v>573</v>
      </c>
      <c r="E9244" t="s">
        <v>20</v>
      </c>
      <c r="F9244" t="b">
        <v>0</v>
      </c>
      <c r="G9244" t="s">
        <v>52</v>
      </c>
      <c r="H9244" s="1">
        <v>45720.794756944437</v>
      </c>
      <c r="I9244" t="b">
        <v>0</v>
      </c>
      <c r="J9244" t="b">
        <v>1</v>
      </c>
      <c r="K9244" t="s">
        <v>31</v>
      </c>
      <c r="L9244" t="s">
        <v>32</v>
      </c>
      <c r="N9244">
        <v>37.514999389648438</v>
      </c>
      <c r="O9244" t="s">
        <v>3618</v>
      </c>
      <c r="P9244" t="s">
        <v>12169</v>
      </c>
    </row>
    <row r="9245" spans="1:16" x14ac:dyDescent="0.35">
      <c r="A9245" t="s">
        <v>11539</v>
      </c>
      <c r="B9245" t="s">
        <v>12360</v>
      </c>
      <c r="C9245" t="s">
        <v>2224</v>
      </c>
      <c r="D9245" t="s">
        <v>573</v>
      </c>
      <c r="E9245" t="s">
        <v>20</v>
      </c>
      <c r="F9245" t="b">
        <v>0</v>
      </c>
      <c r="G9245" t="s">
        <v>52</v>
      </c>
      <c r="H9245" s="1">
        <v>45720.794756944437</v>
      </c>
      <c r="I9245" t="b">
        <v>0</v>
      </c>
      <c r="J9245" t="b">
        <v>1</v>
      </c>
      <c r="K9245" t="s">
        <v>31</v>
      </c>
      <c r="L9245" t="s">
        <v>32</v>
      </c>
      <c r="N9245">
        <v>39.069999694824219</v>
      </c>
      <c r="O9245" t="s">
        <v>426</v>
      </c>
      <c r="P9245" t="s">
        <v>12361</v>
      </c>
    </row>
    <row r="9246" spans="1:16" x14ac:dyDescent="0.35">
      <c r="A9246" t="s">
        <v>11539</v>
      </c>
      <c r="B9246" t="s">
        <v>12362</v>
      </c>
      <c r="C9246" t="s">
        <v>577</v>
      </c>
      <c r="D9246" t="s">
        <v>573</v>
      </c>
      <c r="E9246" t="s">
        <v>20</v>
      </c>
      <c r="F9246" t="b">
        <v>0</v>
      </c>
      <c r="G9246" t="s">
        <v>52</v>
      </c>
      <c r="H9246" s="1">
        <v>45720.794791666667</v>
      </c>
      <c r="I9246" t="b">
        <v>0</v>
      </c>
      <c r="J9246" t="b">
        <v>1</v>
      </c>
      <c r="K9246" t="s">
        <v>31</v>
      </c>
      <c r="L9246" t="s">
        <v>32</v>
      </c>
      <c r="N9246">
        <v>54.775001525878913</v>
      </c>
      <c r="O9246" t="s">
        <v>2088</v>
      </c>
      <c r="P9246" t="s">
        <v>12193</v>
      </c>
    </row>
    <row r="9247" spans="1:16" x14ac:dyDescent="0.35">
      <c r="A9247" t="s">
        <v>11539</v>
      </c>
      <c r="B9247" t="s">
        <v>12363</v>
      </c>
      <c r="C9247" t="s">
        <v>2987</v>
      </c>
      <c r="D9247" t="s">
        <v>573</v>
      </c>
      <c r="E9247" t="s">
        <v>20</v>
      </c>
      <c r="F9247" t="b">
        <v>0</v>
      </c>
      <c r="G9247" t="s">
        <v>52</v>
      </c>
      <c r="H9247" s="1">
        <v>45720.794791666667</v>
      </c>
      <c r="I9247" t="b">
        <v>0</v>
      </c>
      <c r="J9247" t="b">
        <v>1</v>
      </c>
      <c r="K9247" t="s">
        <v>31</v>
      </c>
      <c r="L9247" t="s">
        <v>32</v>
      </c>
      <c r="N9247">
        <v>33.775001525878913</v>
      </c>
      <c r="O9247" t="s">
        <v>4638</v>
      </c>
      <c r="P9247" t="s">
        <v>11563</v>
      </c>
    </row>
    <row r="9248" spans="1:16" x14ac:dyDescent="0.35">
      <c r="A9248" t="s">
        <v>11539</v>
      </c>
      <c r="B9248" t="s">
        <v>11910</v>
      </c>
      <c r="C9248" t="s">
        <v>1092</v>
      </c>
      <c r="D9248" t="s">
        <v>573</v>
      </c>
      <c r="E9248" t="s">
        <v>20</v>
      </c>
      <c r="F9248" t="b">
        <v>0</v>
      </c>
      <c r="G9248" t="s">
        <v>68</v>
      </c>
      <c r="H9248" s="1">
        <v>45720.795081018521</v>
      </c>
      <c r="I9248" t="b">
        <v>0</v>
      </c>
      <c r="J9248" t="b">
        <v>1</v>
      </c>
      <c r="K9248" t="s">
        <v>31</v>
      </c>
      <c r="L9248" t="s">
        <v>32</v>
      </c>
      <c r="N9248">
        <v>36.120002746582031</v>
      </c>
      <c r="O9248" t="s">
        <v>426</v>
      </c>
      <c r="P9248" t="s">
        <v>8003</v>
      </c>
    </row>
    <row r="9249" spans="1:16" x14ac:dyDescent="0.35">
      <c r="A9249" t="s">
        <v>11539</v>
      </c>
      <c r="B9249" t="s">
        <v>12364</v>
      </c>
      <c r="C9249" t="s">
        <v>1092</v>
      </c>
      <c r="D9249" t="s">
        <v>573</v>
      </c>
      <c r="E9249" t="s">
        <v>20</v>
      </c>
      <c r="F9249" t="b">
        <v>0</v>
      </c>
      <c r="G9249" t="s">
        <v>68</v>
      </c>
      <c r="H9249" s="1">
        <v>45720.795081018521</v>
      </c>
      <c r="I9249" t="b">
        <v>0</v>
      </c>
      <c r="J9249" t="b">
        <v>1</v>
      </c>
      <c r="K9249" t="s">
        <v>31</v>
      </c>
      <c r="L9249" t="s">
        <v>32</v>
      </c>
      <c r="N9249">
        <v>36.120002746582031</v>
      </c>
      <c r="O9249" t="s">
        <v>3618</v>
      </c>
      <c r="P9249" t="s">
        <v>12365</v>
      </c>
    </row>
    <row r="9250" spans="1:16" x14ac:dyDescent="0.35">
      <c r="A9250" t="s">
        <v>11539</v>
      </c>
      <c r="B9250" t="s">
        <v>12366</v>
      </c>
      <c r="C9250" t="s">
        <v>2750</v>
      </c>
      <c r="D9250" t="s">
        <v>573</v>
      </c>
      <c r="E9250" t="s">
        <v>20</v>
      </c>
      <c r="F9250" t="b">
        <v>0</v>
      </c>
      <c r="G9250" t="s">
        <v>68</v>
      </c>
      <c r="H9250" s="1">
        <v>45720.795104166667</v>
      </c>
      <c r="I9250" t="b">
        <v>0</v>
      </c>
      <c r="J9250" t="b">
        <v>1</v>
      </c>
      <c r="K9250" t="s">
        <v>31</v>
      </c>
      <c r="L9250" t="s">
        <v>32</v>
      </c>
      <c r="N9250">
        <v>40.81500244140625</v>
      </c>
      <c r="O9250" t="s">
        <v>12367</v>
      </c>
      <c r="P9250" t="s">
        <v>12368</v>
      </c>
    </row>
    <row r="9251" spans="1:16" x14ac:dyDescent="0.35">
      <c r="A9251" t="s">
        <v>11539</v>
      </c>
      <c r="B9251" t="s">
        <v>12369</v>
      </c>
      <c r="C9251" t="s">
        <v>149</v>
      </c>
      <c r="D9251" t="s">
        <v>573</v>
      </c>
      <c r="E9251" t="s">
        <v>20</v>
      </c>
      <c r="F9251" t="b">
        <v>0</v>
      </c>
      <c r="G9251" t="s">
        <v>150</v>
      </c>
      <c r="H9251" s="1">
        <v>45720.816053240742</v>
      </c>
      <c r="I9251" t="b">
        <v>0</v>
      </c>
      <c r="J9251" t="b">
        <v>0</v>
      </c>
      <c r="K9251" t="s">
        <v>150</v>
      </c>
      <c r="L9251" t="s">
        <v>32</v>
      </c>
      <c r="N9251">
        <v>37.854999542236328</v>
      </c>
      <c r="O9251" t="s">
        <v>3618</v>
      </c>
      <c r="P9251" t="s">
        <v>12370</v>
      </c>
    </row>
    <row r="9252" spans="1:16" x14ac:dyDescent="0.35">
      <c r="A9252" t="s">
        <v>11539</v>
      </c>
      <c r="B9252" t="s">
        <v>12371</v>
      </c>
      <c r="C9252" t="s">
        <v>146</v>
      </c>
      <c r="D9252" t="s">
        <v>573</v>
      </c>
      <c r="E9252" t="s">
        <v>20</v>
      </c>
      <c r="F9252" t="b">
        <v>0</v>
      </c>
      <c r="G9252" t="s">
        <v>47</v>
      </c>
      <c r="H9252" s="1">
        <v>45720.836597222216</v>
      </c>
      <c r="I9252" t="b">
        <v>0</v>
      </c>
      <c r="J9252" t="b">
        <v>0</v>
      </c>
      <c r="K9252" t="s">
        <v>31</v>
      </c>
      <c r="L9252" t="s">
        <v>32</v>
      </c>
      <c r="N9252">
        <v>78.544998168945313</v>
      </c>
      <c r="O9252" t="s">
        <v>1739</v>
      </c>
      <c r="P9252" t="s">
        <v>12372</v>
      </c>
    </row>
    <row r="9253" spans="1:16" x14ac:dyDescent="0.35">
      <c r="A9253" t="s">
        <v>11539</v>
      </c>
      <c r="B9253" t="s">
        <v>12373</v>
      </c>
      <c r="C9253" t="s">
        <v>3044</v>
      </c>
      <c r="D9253" t="s">
        <v>36</v>
      </c>
      <c r="E9253" t="s">
        <v>20</v>
      </c>
      <c r="F9253" t="b">
        <v>0</v>
      </c>
      <c r="G9253" t="s">
        <v>52</v>
      </c>
      <c r="H9253" s="1">
        <v>45720.919745370367</v>
      </c>
      <c r="I9253" t="b">
        <v>0</v>
      </c>
      <c r="J9253" t="b">
        <v>0</v>
      </c>
      <c r="K9253" t="s">
        <v>31</v>
      </c>
      <c r="L9253" t="s">
        <v>22</v>
      </c>
      <c r="M9253">
        <v>113895</v>
      </c>
      <c r="O9253" t="s">
        <v>3648</v>
      </c>
    </row>
    <row r="9254" spans="1:16" x14ac:dyDescent="0.35">
      <c r="A9254" t="s">
        <v>11539</v>
      </c>
      <c r="B9254" t="s">
        <v>12374</v>
      </c>
      <c r="C9254" t="s">
        <v>12375</v>
      </c>
      <c r="D9254" t="s">
        <v>36</v>
      </c>
      <c r="E9254" t="s">
        <v>20</v>
      </c>
      <c r="F9254" t="b">
        <v>0</v>
      </c>
      <c r="G9254" t="s">
        <v>52</v>
      </c>
      <c r="H9254" s="1">
        <v>45720.958622685182</v>
      </c>
      <c r="I9254" t="b">
        <v>0</v>
      </c>
      <c r="J9254" t="b">
        <v>1</v>
      </c>
      <c r="K9254" t="s">
        <v>31</v>
      </c>
      <c r="L9254" t="s">
        <v>22</v>
      </c>
      <c r="M9254">
        <v>56000</v>
      </c>
      <c r="O9254" t="s">
        <v>12376</v>
      </c>
      <c r="P9254" t="s">
        <v>12377</v>
      </c>
    </row>
    <row r="9255" spans="1:16" x14ac:dyDescent="0.35">
      <c r="A9255" t="s">
        <v>11539</v>
      </c>
      <c r="B9255" t="s">
        <v>12378</v>
      </c>
      <c r="C9255" t="s">
        <v>146</v>
      </c>
      <c r="D9255" t="s">
        <v>36</v>
      </c>
      <c r="E9255" t="s">
        <v>20</v>
      </c>
      <c r="F9255" t="b">
        <v>0</v>
      </c>
      <c r="G9255" t="s">
        <v>47</v>
      </c>
      <c r="H9255" s="1">
        <v>45721.169907407413</v>
      </c>
      <c r="I9255" t="b">
        <v>0</v>
      </c>
      <c r="J9255" t="b">
        <v>1</v>
      </c>
      <c r="K9255" t="s">
        <v>31</v>
      </c>
      <c r="L9255" t="s">
        <v>22</v>
      </c>
      <c r="M9255">
        <v>194000</v>
      </c>
      <c r="O9255" t="s">
        <v>3535</v>
      </c>
      <c r="P9255" t="s">
        <v>12379</v>
      </c>
    </row>
    <row r="9256" spans="1:16" x14ac:dyDescent="0.35">
      <c r="A9256" t="s">
        <v>11539</v>
      </c>
      <c r="B9256" t="s">
        <v>12380</v>
      </c>
      <c r="C9256" t="s">
        <v>454</v>
      </c>
      <c r="D9256" t="s">
        <v>36</v>
      </c>
      <c r="E9256" t="s">
        <v>20</v>
      </c>
      <c r="F9256" t="b">
        <v>0</v>
      </c>
      <c r="G9256" t="s">
        <v>47</v>
      </c>
      <c r="H9256" s="1">
        <v>45721.250590277778</v>
      </c>
      <c r="I9256" t="b">
        <v>0</v>
      </c>
      <c r="J9256" t="b">
        <v>0</v>
      </c>
      <c r="K9256" t="s">
        <v>31</v>
      </c>
      <c r="L9256" t="s">
        <v>32</v>
      </c>
      <c r="N9256">
        <v>25</v>
      </c>
      <c r="O9256" t="s">
        <v>12381</v>
      </c>
      <c r="P9256" t="s">
        <v>12382</v>
      </c>
    </row>
    <row r="9257" spans="1:16" x14ac:dyDescent="0.35">
      <c r="A9257" t="s">
        <v>11539</v>
      </c>
      <c r="B9257" t="s">
        <v>11539</v>
      </c>
      <c r="C9257" t="s">
        <v>283</v>
      </c>
      <c r="D9257" t="s">
        <v>1869</v>
      </c>
      <c r="E9257" t="s">
        <v>20</v>
      </c>
      <c r="F9257" t="b">
        <v>0</v>
      </c>
      <c r="G9257" t="s">
        <v>52</v>
      </c>
      <c r="H9257" s="1">
        <v>45721.252696759257</v>
      </c>
      <c r="I9257" t="b">
        <v>0</v>
      </c>
      <c r="J9257" t="b">
        <v>1</v>
      </c>
      <c r="K9257" t="s">
        <v>31</v>
      </c>
      <c r="L9257" t="s">
        <v>22</v>
      </c>
      <c r="M9257">
        <v>121500</v>
      </c>
      <c r="O9257" t="s">
        <v>3139</v>
      </c>
      <c r="P9257" t="s">
        <v>12383</v>
      </c>
    </row>
    <row r="9258" spans="1:16" x14ac:dyDescent="0.35">
      <c r="A9258" t="s">
        <v>11539</v>
      </c>
      <c r="B9258" t="s">
        <v>12384</v>
      </c>
      <c r="C9258" t="s">
        <v>653</v>
      </c>
      <c r="D9258" t="s">
        <v>974</v>
      </c>
      <c r="E9258" t="s">
        <v>20</v>
      </c>
      <c r="F9258" t="b">
        <v>0</v>
      </c>
      <c r="G9258" t="s">
        <v>43</v>
      </c>
      <c r="H9258" s="1">
        <v>45721.254386574074</v>
      </c>
      <c r="I9258" t="b">
        <v>0</v>
      </c>
      <c r="J9258" t="b">
        <v>1</v>
      </c>
      <c r="K9258" t="s">
        <v>31</v>
      </c>
      <c r="L9258" t="s">
        <v>22</v>
      </c>
      <c r="M9258">
        <v>127952</v>
      </c>
      <c r="O9258" t="s">
        <v>1324</v>
      </c>
      <c r="P9258" t="s">
        <v>12282</v>
      </c>
    </row>
    <row r="9259" spans="1:16" x14ac:dyDescent="0.35">
      <c r="A9259" t="s">
        <v>11539</v>
      </c>
      <c r="B9259" t="s">
        <v>12385</v>
      </c>
      <c r="C9259" t="s">
        <v>1526</v>
      </c>
      <c r="D9259" t="s">
        <v>17472</v>
      </c>
      <c r="E9259" t="s">
        <v>760</v>
      </c>
      <c r="F9259" t="b">
        <v>0</v>
      </c>
      <c r="G9259" t="s">
        <v>68</v>
      </c>
      <c r="H9259" s="1">
        <v>45721.254490740743</v>
      </c>
      <c r="I9259" t="b">
        <v>0</v>
      </c>
      <c r="J9259" t="b">
        <v>1</v>
      </c>
      <c r="K9259" t="s">
        <v>31</v>
      </c>
      <c r="L9259" t="s">
        <v>32</v>
      </c>
      <c r="N9259">
        <v>65.5</v>
      </c>
      <c r="O9259" t="s">
        <v>2819</v>
      </c>
      <c r="P9259" t="s">
        <v>12335</v>
      </c>
    </row>
    <row r="9260" spans="1:16" x14ac:dyDescent="0.35">
      <c r="A9260" t="s">
        <v>11539</v>
      </c>
      <c r="B9260" t="s">
        <v>12198</v>
      </c>
      <c r="C9260" t="s">
        <v>1092</v>
      </c>
      <c r="D9260" t="s">
        <v>36</v>
      </c>
      <c r="E9260" t="s">
        <v>20</v>
      </c>
      <c r="F9260" t="b">
        <v>0</v>
      </c>
      <c r="G9260" t="s">
        <v>68</v>
      </c>
      <c r="H9260" s="1">
        <v>45721.254490740743</v>
      </c>
      <c r="I9260" t="b">
        <v>0</v>
      </c>
      <c r="J9260" t="b">
        <v>0</v>
      </c>
      <c r="K9260" t="s">
        <v>31</v>
      </c>
      <c r="L9260" t="s">
        <v>22</v>
      </c>
      <c r="M9260">
        <v>65500</v>
      </c>
      <c r="O9260" t="s">
        <v>5881</v>
      </c>
      <c r="P9260" t="s">
        <v>5601</v>
      </c>
    </row>
    <row r="9261" spans="1:16" x14ac:dyDescent="0.35">
      <c r="A9261" t="s">
        <v>11539</v>
      </c>
      <c r="B9261" t="s">
        <v>12386</v>
      </c>
      <c r="C9261" t="s">
        <v>12387</v>
      </c>
      <c r="D9261" t="s">
        <v>17445</v>
      </c>
      <c r="E9261" t="s">
        <v>20</v>
      </c>
      <c r="F9261" t="b">
        <v>0</v>
      </c>
      <c r="G9261" t="s">
        <v>30</v>
      </c>
      <c r="H9261" s="1">
        <v>45721.254583333342</v>
      </c>
      <c r="I9261" t="b">
        <v>0</v>
      </c>
      <c r="J9261" t="b">
        <v>1</v>
      </c>
      <c r="K9261" t="s">
        <v>31</v>
      </c>
      <c r="L9261" t="s">
        <v>22</v>
      </c>
      <c r="M9261">
        <v>239870</v>
      </c>
      <c r="O9261" t="s">
        <v>96</v>
      </c>
      <c r="P9261" t="s">
        <v>12388</v>
      </c>
    </row>
    <row r="9262" spans="1:16" x14ac:dyDescent="0.35">
      <c r="A9262" t="s">
        <v>11539</v>
      </c>
      <c r="B9262" t="s">
        <v>12344</v>
      </c>
      <c r="C9262" t="s">
        <v>3355</v>
      </c>
      <c r="D9262" t="s">
        <v>110</v>
      </c>
      <c r="E9262" t="s">
        <v>20</v>
      </c>
      <c r="F9262" t="b">
        <v>0</v>
      </c>
      <c r="G9262" t="s">
        <v>171</v>
      </c>
      <c r="H9262" s="1">
        <v>45721.267638888887</v>
      </c>
      <c r="I9262" t="b">
        <v>0</v>
      </c>
      <c r="J9262" t="b">
        <v>1</v>
      </c>
      <c r="K9262" t="s">
        <v>31</v>
      </c>
      <c r="L9262" t="s">
        <v>22</v>
      </c>
      <c r="M9262">
        <v>69703.96875</v>
      </c>
      <c r="O9262" t="s">
        <v>12345</v>
      </c>
      <c r="P9262" t="s">
        <v>811</v>
      </c>
    </row>
    <row r="9263" spans="1:16" x14ac:dyDescent="0.35">
      <c r="A9263" t="s">
        <v>11539</v>
      </c>
      <c r="B9263" t="s">
        <v>12168</v>
      </c>
      <c r="C9263" t="s">
        <v>149</v>
      </c>
      <c r="D9263" t="s">
        <v>573</v>
      </c>
      <c r="E9263" t="s">
        <v>20</v>
      </c>
      <c r="F9263" t="b">
        <v>0</v>
      </c>
      <c r="G9263" t="s">
        <v>150</v>
      </c>
      <c r="H9263" s="1">
        <v>45721.277083333327</v>
      </c>
      <c r="I9263" t="b">
        <v>0</v>
      </c>
      <c r="J9263" t="b">
        <v>0</v>
      </c>
      <c r="K9263" t="s">
        <v>150</v>
      </c>
      <c r="L9263" t="s">
        <v>32</v>
      </c>
      <c r="N9263">
        <v>37.854999542236328</v>
      </c>
      <c r="O9263" t="s">
        <v>3618</v>
      </c>
      <c r="P9263" t="s">
        <v>12169</v>
      </c>
    </row>
    <row r="9264" spans="1:16" x14ac:dyDescent="0.35">
      <c r="A9264" t="s">
        <v>11539</v>
      </c>
      <c r="B9264" t="s">
        <v>11588</v>
      </c>
      <c r="C9264" t="s">
        <v>3012</v>
      </c>
      <c r="D9264" t="s">
        <v>249</v>
      </c>
      <c r="E9264" t="s">
        <v>20</v>
      </c>
      <c r="F9264" t="b">
        <v>0</v>
      </c>
      <c r="G9264" t="s">
        <v>47</v>
      </c>
      <c r="H9264" s="1">
        <v>45721.375474537039</v>
      </c>
      <c r="I9264" t="b">
        <v>0</v>
      </c>
      <c r="J9264" t="b">
        <v>0</v>
      </c>
      <c r="K9264" t="s">
        <v>31</v>
      </c>
      <c r="L9264" t="s">
        <v>22</v>
      </c>
      <c r="M9264">
        <v>173999.5</v>
      </c>
      <c r="O9264" t="s">
        <v>12389</v>
      </c>
      <c r="P9264" t="s">
        <v>10314</v>
      </c>
    </row>
    <row r="9265" spans="1:16" x14ac:dyDescent="0.35">
      <c r="A9265" t="s">
        <v>11539</v>
      </c>
      <c r="B9265" t="s">
        <v>12109</v>
      </c>
      <c r="C9265" t="s">
        <v>95</v>
      </c>
      <c r="D9265" t="s">
        <v>110</v>
      </c>
      <c r="E9265" t="s">
        <v>20</v>
      </c>
      <c r="F9265" t="b">
        <v>0</v>
      </c>
      <c r="G9265" t="s">
        <v>30</v>
      </c>
      <c r="H9265" s="1">
        <v>45721.379641203697</v>
      </c>
      <c r="I9265" t="b">
        <v>0</v>
      </c>
      <c r="J9265" t="b">
        <v>1</v>
      </c>
      <c r="K9265" t="s">
        <v>31</v>
      </c>
      <c r="L9265" t="s">
        <v>22</v>
      </c>
      <c r="M9265">
        <v>106000</v>
      </c>
      <c r="O9265" t="s">
        <v>3646</v>
      </c>
      <c r="P9265" t="s">
        <v>12390</v>
      </c>
    </row>
    <row r="9266" spans="1:16" x14ac:dyDescent="0.35">
      <c r="A9266" t="s">
        <v>11539</v>
      </c>
      <c r="B9266" t="s">
        <v>12391</v>
      </c>
      <c r="C9266" t="s">
        <v>175</v>
      </c>
      <c r="D9266" t="s">
        <v>36</v>
      </c>
      <c r="E9266" t="s">
        <v>20</v>
      </c>
      <c r="F9266" t="b">
        <v>0</v>
      </c>
      <c r="G9266" t="s">
        <v>30</v>
      </c>
      <c r="H9266" s="1">
        <v>45721.381539351853</v>
      </c>
      <c r="I9266" t="b">
        <v>0</v>
      </c>
      <c r="J9266" t="b">
        <v>1</v>
      </c>
      <c r="K9266" t="s">
        <v>31</v>
      </c>
      <c r="L9266" t="s">
        <v>22</v>
      </c>
      <c r="M9266">
        <v>169500</v>
      </c>
      <c r="O9266" t="s">
        <v>1048</v>
      </c>
      <c r="P9266" t="s">
        <v>11948</v>
      </c>
    </row>
    <row r="9267" spans="1:16" x14ac:dyDescent="0.35">
      <c r="A9267" t="s">
        <v>11539</v>
      </c>
      <c r="B9267" t="s">
        <v>12392</v>
      </c>
      <c r="C9267" t="s">
        <v>175</v>
      </c>
      <c r="D9267" t="s">
        <v>36</v>
      </c>
      <c r="E9267" t="s">
        <v>20</v>
      </c>
      <c r="F9267" t="b">
        <v>0</v>
      </c>
      <c r="G9267" t="s">
        <v>171</v>
      </c>
      <c r="H9267" s="1">
        <v>45721.392800925933</v>
      </c>
      <c r="I9267" t="b">
        <v>0</v>
      </c>
      <c r="J9267" t="b">
        <v>1</v>
      </c>
      <c r="K9267" t="s">
        <v>31</v>
      </c>
      <c r="L9267" t="s">
        <v>22</v>
      </c>
      <c r="M9267">
        <v>169500</v>
      </c>
      <c r="O9267" t="s">
        <v>1048</v>
      </c>
      <c r="P9267" t="s">
        <v>12393</v>
      </c>
    </row>
    <row r="9268" spans="1:16" x14ac:dyDescent="0.35">
      <c r="A9268" t="s">
        <v>11539</v>
      </c>
      <c r="B9268" t="s">
        <v>11539</v>
      </c>
      <c r="C9268" t="s">
        <v>1671</v>
      </c>
      <c r="D9268" t="s">
        <v>110</v>
      </c>
      <c r="E9268" t="s">
        <v>760</v>
      </c>
      <c r="F9268" t="b">
        <v>0</v>
      </c>
      <c r="G9268" t="s">
        <v>52</v>
      </c>
      <c r="H9268" s="1">
        <v>45721.419409722221</v>
      </c>
      <c r="I9268" t="b">
        <v>0</v>
      </c>
      <c r="J9268" t="b">
        <v>0</v>
      </c>
      <c r="K9268" t="s">
        <v>31</v>
      </c>
      <c r="L9268" t="s">
        <v>22</v>
      </c>
      <c r="M9268">
        <v>125000</v>
      </c>
      <c r="O9268" t="s">
        <v>12394</v>
      </c>
      <c r="P9268" t="s">
        <v>12395</v>
      </c>
    </row>
    <row r="9269" spans="1:16" x14ac:dyDescent="0.35">
      <c r="A9269" t="s">
        <v>11539</v>
      </c>
      <c r="B9269" t="s">
        <v>12396</v>
      </c>
      <c r="C9269" t="s">
        <v>146</v>
      </c>
      <c r="D9269" t="s">
        <v>110</v>
      </c>
      <c r="E9269" t="s">
        <v>91</v>
      </c>
      <c r="F9269" t="b">
        <v>0</v>
      </c>
      <c r="G9269" t="s">
        <v>47</v>
      </c>
      <c r="H9269" s="1">
        <v>45721.419560185182</v>
      </c>
      <c r="I9269" t="b">
        <v>1</v>
      </c>
      <c r="J9269" t="b">
        <v>0</v>
      </c>
      <c r="K9269" t="s">
        <v>31</v>
      </c>
      <c r="L9269" t="s">
        <v>32</v>
      </c>
      <c r="N9269">
        <v>80</v>
      </c>
      <c r="O9269" t="s">
        <v>12397</v>
      </c>
    </row>
    <row r="9270" spans="1:16" x14ac:dyDescent="0.35">
      <c r="A9270" t="s">
        <v>11539</v>
      </c>
      <c r="B9270" t="s">
        <v>12398</v>
      </c>
      <c r="C9270" t="s">
        <v>95</v>
      </c>
      <c r="D9270" t="s">
        <v>36</v>
      </c>
      <c r="E9270" t="s">
        <v>20</v>
      </c>
      <c r="F9270" t="b">
        <v>0</v>
      </c>
      <c r="G9270" t="s">
        <v>30</v>
      </c>
      <c r="H9270" s="1">
        <v>45721.504641203697</v>
      </c>
      <c r="I9270" t="b">
        <v>0</v>
      </c>
      <c r="J9270" t="b">
        <v>1</v>
      </c>
      <c r="K9270" t="s">
        <v>31</v>
      </c>
      <c r="L9270" t="s">
        <v>22</v>
      </c>
      <c r="M9270">
        <v>101000</v>
      </c>
      <c r="O9270" t="s">
        <v>1324</v>
      </c>
      <c r="P9270" t="s">
        <v>12399</v>
      </c>
    </row>
    <row r="9271" spans="1:16" x14ac:dyDescent="0.35">
      <c r="A9271" t="s">
        <v>11539</v>
      </c>
      <c r="B9271" t="s">
        <v>12400</v>
      </c>
      <c r="C9271" t="s">
        <v>537</v>
      </c>
      <c r="D9271" t="s">
        <v>573</v>
      </c>
      <c r="E9271" t="s">
        <v>20</v>
      </c>
      <c r="F9271" t="b">
        <v>0</v>
      </c>
      <c r="G9271" t="s">
        <v>171</v>
      </c>
      <c r="H9271" s="1">
        <v>45721.559374999997</v>
      </c>
      <c r="I9271" t="b">
        <v>0</v>
      </c>
      <c r="J9271" t="b">
        <v>0</v>
      </c>
      <c r="K9271" t="s">
        <v>31</v>
      </c>
      <c r="L9271" t="s">
        <v>32</v>
      </c>
      <c r="N9271">
        <v>41.884998321533203</v>
      </c>
      <c r="O9271" t="s">
        <v>12401</v>
      </c>
      <c r="P9271" t="s">
        <v>12402</v>
      </c>
    </row>
    <row r="9272" spans="1:16" x14ac:dyDescent="0.35">
      <c r="A9272" t="s">
        <v>11539</v>
      </c>
      <c r="B9272" t="s">
        <v>12257</v>
      </c>
      <c r="C9272" t="s">
        <v>283</v>
      </c>
      <c r="D9272" t="s">
        <v>573</v>
      </c>
      <c r="E9272" t="s">
        <v>436</v>
      </c>
      <c r="F9272" t="b">
        <v>0</v>
      </c>
      <c r="G9272" t="s">
        <v>52</v>
      </c>
      <c r="H9272" s="1">
        <v>45721.586053240739</v>
      </c>
      <c r="I9272" t="b">
        <v>0</v>
      </c>
      <c r="J9272" t="b">
        <v>0</v>
      </c>
      <c r="K9272" t="s">
        <v>31</v>
      </c>
      <c r="L9272" t="s">
        <v>32</v>
      </c>
      <c r="N9272">
        <v>40</v>
      </c>
      <c r="O9272" t="s">
        <v>2657</v>
      </c>
    </row>
    <row r="9273" spans="1:16" x14ac:dyDescent="0.35">
      <c r="A9273" t="s">
        <v>11539</v>
      </c>
      <c r="B9273" t="s">
        <v>12403</v>
      </c>
      <c r="C9273" t="s">
        <v>919</v>
      </c>
      <c r="D9273" t="s">
        <v>573</v>
      </c>
      <c r="E9273" t="s">
        <v>296</v>
      </c>
      <c r="F9273" t="b">
        <v>0</v>
      </c>
      <c r="G9273" t="s">
        <v>52</v>
      </c>
      <c r="H9273" s="1">
        <v>45721.586122685178</v>
      </c>
      <c r="I9273" t="b">
        <v>0</v>
      </c>
      <c r="J9273" t="b">
        <v>0</v>
      </c>
      <c r="K9273" t="s">
        <v>31</v>
      </c>
      <c r="L9273" t="s">
        <v>32</v>
      </c>
      <c r="N9273">
        <v>51.239997863769531</v>
      </c>
      <c r="O9273" t="s">
        <v>9138</v>
      </c>
      <c r="P9273" t="s">
        <v>12404</v>
      </c>
    </row>
    <row r="9274" spans="1:16" x14ac:dyDescent="0.35">
      <c r="A9274" t="s">
        <v>11539</v>
      </c>
      <c r="B9274" t="s">
        <v>12405</v>
      </c>
      <c r="C9274" t="s">
        <v>338</v>
      </c>
      <c r="D9274" t="s">
        <v>573</v>
      </c>
      <c r="E9274" t="s">
        <v>20</v>
      </c>
      <c r="F9274" t="b">
        <v>0</v>
      </c>
      <c r="G9274" t="s">
        <v>68</v>
      </c>
      <c r="H9274" s="1">
        <v>45721.587847222218</v>
      </c>
      <c r="I9274" t="b">
        <v>0</v>
      </c>
      <c r="J9274" t="b">
        <v>1</v>
      </c>
      <c r="K9274" t="s">
        <v>31</v>
      </c>
      <c r="L9274" t="s">
        <v>32</v>
      </c>
      <c r="N9274">
        <v>38.904998779296882</v>
      </c>
      <c r="O9274" t="s">
        <v>12406</v>
      </c>
      <c r="P9274" t="s">
        <v>12407</v>
      </c>
    </row>
    <row r="9275" spans="1:16" x14ac:dyDescent="0.35">
      <c r="A9275" t="s">
        <v>11539</v>
      </c>
      <c r="B9275" t="s">
        <v>12322</v>
      </c>
      <c r="C9275" t="s">
        <v>549</v>
      </c>
      <c r="D9275" t="s">
        <v>36</v>
      </c>
      <c r="E9275" t="s">
        <v>20</v>
      </c>
      <c r="F9275" t="b">
        <v>0</v>
      </c>
      <c r="G9275" t="s">
        <v>47</v>
      </c>
      <c r="H9275" s="1">
        <v>45721.627893518518</v>
      </c>
      <c r="I9275" t="b">
        <v>0</v>
      </c>
      <c r="J9275" t="b">
        <v>1</v>
      </c>
      <c r="K9275" t="s">
        <v>31</v>
      </c>
      <c r="L9275" t="s">
        <v>22</v>
      </c>
      <c r="M9275">
        <v>169500</v>
      </c>
      <c r="O9275" t="s">
        <v>53</v>
      </c>
      <c r="P9275" t="s">
        <v>12323</v>
      </c>
    </row>
    <row r="9276" spans="1:16" x14ac:dyDescent="0.35">
      <c r="A9276" t="s">
        <v>11539</v>
      </c>
      <c r="B9276" t="s">
        <v>12408</v>
      </c>
      <c r="C9276" t="s">
        <v>316</v>
      </c>
      <c r="D9276" t="s">
        <v>36</v>
      </c>
      <c r="E9276" t="s">
        <v>91</v>
      </c>
      <c r="F9276" t="b">
        <v>0</v>
      </c>
      <c r="G9276" t="s">
        <v>30</v>
      </c>
      <c r="H9276" s="1">
        <v>45721.7109375</v>
      </c>
      <c r="I9276" t="b">
        <v>0</v>
      </c>
      <c r="J9276" t="b">
        <v>1</v>
      </c>
      <c r="K9276" t="s">
        <v>31</v>
      </c>
      <c r="L9276" t="s">
        <v>32</v>
      </c>
      <c r="N9276">
        <v>37.255001068115227</v>
      </c>
      <c r="O9276" t="s">
        <v>432</v>
      </c>
      <c r="P9276" t="s">
        <v>2294</v>
      </c>
    </row>
    <row r="9277" spans="1:16" x14ac:dyDescent="0.35">
      <c r="A9277" t="s">
        <v>11539</v>
      </c>
      <c r="B9277" t="s">
        <v>12409</v>
      </c>
      <c r="C9277" t="s">
        <v>289</v>
      </c>
      <c r="D9277" t="s">
        <v>36</v>
      </c>
      <c r="E9277" t="s">
        <v>20</v>
      </c>
      <c r="F9277" t="b">
        <v>0</v>
      </c>
      <c r="G9277" t="s">
        <v>43</v>
      </c>
      <c r="H9277" s="1">
        <v>45721.877233796287</v>
      </c>
      <c r="I9277" t="b">
        <v>0</v>
      </c>
      <c r="J9277" t="b">
        <v>1</v>
      </c>
      <c r="K9277" t="s">
        <v>31</v>
      </c>
      <c r="L9277" t="s">
        <v>22</v>
      </c>
      <c r="M9277">
        <v>166055</v>
      </c>
      <c r="O9277" t="s">
        <v>96</v>
      </c>
      <c r="P9277" t="s">
        <v>12410</v>
      </c>
    </row>
    <row r="9278" spans="1:16" x14ac:dyDescent="0.35">
      <c r="A9278" t="s">
        <v>11539</v>
      </c>
      <c r="B9278" t="s">
        <v>12411</v>
      </c>
      <c r="C9278" t="s">
        <v>51</v>
      </c>
      <c r="D9278" t="s">
        <v>36</v>
      </c>
      <c r="E9278" t="s">
        <v>20</v>
      </c>
      <c r="F9278" t="b">
        <v>0</v>
      </c>
      <c r="G9278" t="s">
        <v>43</v>
      </c>
      <c r="H9278" s="1">
        <v>45721.877233796287</v>
      </c>
      <c r="I9278" t="b">
        <v>0</v>
      </c>
      <c r="J9278" t="b">
        <v>1</v>
      </c>
      <c r="K9278" t="s">
        <v>31</v>
      </c>
      <c r="L9278" t="s">
        <v>22</v>
      </c>
      <c r="M9278">
        <v>186500</v>
      </c>
      <c r="O9278" t="s">
        <v>518</v>
      </c>
      <c r="P9278" t="s">
        <v>2282</v>
      </c>
    </row>
    <row r="9279" spans="1:16" x14ac:dyDescent="0.35">
      <c r="A9279" t="s">
        <v>11539</v>
      </c>
      <c r="B9279" t="s">
        <v>12412</v>
      </c>
      <c r="C9279" t="s">
        <v>12413</v>
      </c>
      <c r="D9279" t="s">
        <v>7717</v>
      </c>
      <c r="E9279" t="s">
        <v>20</v>
      </c>
      <c r="F9279" t="b">
        <v>0</v>
      </c>
      <c r="G9279" t="s">
        <v>47</v>
      </c>
      <c r="H9279" s="1">
        <v>45722.002928240741</v>
      </c>
      <c r="I9279" t="b">
        <v>0</v>
      </c>
      <c r="J9279" t="b">
        <v>0</v>
      </c>
      <c r="K9279" t="s">
        <v>31</v>
      </c>
      <c r="L9279" t="s">
        <v>22</v>
      </c>
      <c r="M9279">
        <v>200000</v>
      </c>
      <c r="O9279" t="s">
        <v>12414</v>
      </c>
      <c r="P9279" t="s">
        <v>12415</v>
      </c>
    </row>
    <row r="9280" spans="1:16" x14ac:dyDescent="0.35">
      <c r="A9280" t="s">
        <v>11539</v>
      </c>
      <c r="B9280" t="s">
        <v>12416</v>
      </c>
      <c r="C9280" t="s">
        <v>12417</v>
      </c>
      <c r="D9280" t="s">
        <v>36</v>
      </c>
      <c r="E9280" t="s">
        <v>20</v>
      </c>
      <c r="F9280" t="b">
        <v>0</v>
      </c>
      <c r="G9280" t="s">
        <v>30</v>
      </c>
      <c r="H9280" s="1">
        <v>45722.044282407413</v>
      </c>
      <c r="I9280" t="b">
        <v>0</v>
      </c>
      <c r="J9280" t="b">
        <v>0</v>
      </c>
      <c r="K9280" t="s">
        <v>31</v>
      </c>
      <c r="L9280" t="s">
        <v>22</v>
      </c>
      <c r="M9280">
        <v>156500</v>
      </c>
      <c r="O9280" t="s">
        <v>4651</v>
      </c>
      <c r="P9280" t="s">
        <v>12418</v>
      </c>
    </row>
    <row r="9281" spans="1:16" x14ac:dyDescent="0.35">
      <c r="A9281" t="s">
        <v>11539</v>
      </c>
      <c r="B9281" t="s">
        <v>11539</v>
      </c>
      <c r="C9281" t="s">
        <v>2923</v>
      </c>
      <c r="D9281" t="s">
        <v>36</v>
      </c>
      <c r="E9281" t="s">
        <v>20</v>
      </c>
      <c r="F9281" t="b">
        <v>0</v>
      </c>
      <c r="G9281" t="s">
        <v>68</v>
      </c>
      <c r="H9281" s="1">
        <v>45722.046157407407</v>
      </c>
      <c r="I9281" t="b">
        <v>0</v>
      </c>
      <c r="J9281" t="b">
        <v>1</v>
      </c>
      <c r="K9281" t="s">
        <v>31</v>
      </c>
      <c r="L9281" t="s">
        <v>22</v>
      </c>
      <c r="M9281">
        <v>137500</v>
      </c>
      <c r="O9281" t="s">
        <v>12419</v>
      </c>
      <c r="P9281" t="s">
        <v>12420</v>
      </c>
    </row>
    <row r="9282" spans="1:16" x14ac:dyDescent="0.35">
      <c r="A9282" t="s">
        <v>11539</v>
      </c>
      <c r="B9282" t="s">
        <v>12421</v>
      </c>
      <c r="C9282" t="s">
        <v>537</v>
      </c>
      <c r="D9282" t="s">
        <v>36</v>
      </c>
      <c r="E9282" t="s">
        <v>20</v>
      </c>
      <c r="F9282" t="b">
        <v>0</v>
      </c>
      <c r="G9282" t="s">
        <v>171</v>
      </c>
      <c r="H9282" s="1">
        <v>45722.059305555558</v>
      </c>
      <c r="I9282" t="b">
        <v>0</v>
      </c>
      <c r="J9282" t="b">
        <v>1</v>
      </c>
      <c r="K9282" t="s">
        <v>31</v>
      </c>
      <c r="L9282" t="s">
        <v>22</v>
      </c>
      <c r="M9282">
        <v>160000</v>
      </c>
      <c r="O9282" t="s">
        <v>638</v>
      </c>
      <c r="P9282" t="s">
        <v>12422</v>
      </c>
    </row>
    <row r="9283" spans="1:16" x14ac:dyDescent="0.35">
      <c r="A9283" t="s">
        <v>11539</v>
      </c>
      <c r="B9283" t="s">
        <v>11539</v>
      </c>
      <c r="C9283" t="s">
        <v>2923</v>
      </c>
      <c r="D9283" t="s">
        <v>36</v>
      </c>
      <c r="E9283" t="s">
        <v>20</v>
      </c>
      <c r="F9283" t="b">
        <v>0</v>
      </c>
      <c r="G9283" t="s">
        <v>68</v>
      </c>
      <c r="H9283" s="1">
        <v>45722.252002314817</v>
      </c>
      <c r="I9283" t="b">
        <v>0</v>
      </c>
      <c r="J9283" t="b">
        <v>1</v>
      </c>
      <c r="K9283" t="s">
        <v>31</v>
      </c>
      <c r="L9283" t="s">
        <v>22</v>
      </c>
      <c r="M9283">
        <v>137500</v>
      </c>
      <c r="O9283" t="s">
        <v>12419</v>
      </c>
      <c r="P9283" t="s">
        <v>12420</v>
      </c>
    </row>
    <row r="9284" spans="1:16" x14ac:dyDescent="0.35">
      <c r="A9284" t="s">
        <v>11539</v>
      </c>
      <c r="B9284" t="s">
        <v>12409</v>
      </c>
      <c r="C9284" t="s">
        <v>12423</v>
      </c>
      <c r="D9284" t="s">
        <v>17445</v>
      </c>
      <c r="E9284" t="s">
        <v>20</v>
      </c>
      <c r="F9284" t="b">
        <v>0</v>
      </c>
      <c r="G9284" t="s">
        <v>30</v>
      </c>
      <c r="H9284" s="1">
        <v>45722.252175925933</v>
      </c>
      <c r="I9284" t="b">
        <v>0</v>
      </c>
      <c r="J9284" t="b">
        <v>1</v>
      </c>
      <c r="K9284" t="s">
        <v>31</v>
      </c>
      <c r="L9284" t="s">
        <v>22</v>
      </c>
      <c r="M9284">
        <v>166055</v>
      </c>
      <c r="O9284" t="s">
        <v>96</v>
      </c>
      <c r="P9284" t="s">
        <v>12410</v>
      </c>
    </row>
    <row r="9285" spans="1:16" x14ac:dyDescent="0.35">
      <c r="A9285" t="s">
        <v>11539</v>
      </c>
      <c r="B9285" t="s">
        <v>12416</v>
      </c>
      <c r="C9285" t="s">
        <v>12417</v>
      </c>
      <c r="D9285" t="s">
        <v>36</v>
      </c>
      <c r="E9285" t="s">
        <v>20</v>
      </c>
      <c r="F9285" t="b">
        <v>0</v>
      </c>
      <c r="G9285" t="s">
        <v>30</v>
      </c>
      <c r="H9285" s="1">
        <v>45722.252175925933</v>
      </c>
      <c r="I9285" t="b">
        <v>0</v>
      </c>
      <c r="J9285" t="b">
        <v>1</v>
      </c>
      <c r="K9285" t="s">
        <v>31</v>
      </c>
      <c r="L9285" t="s">
        <v>22</v>
      </c>
      <c r="M9285">
        <v>156500</v>
      </c>
      <c r="O9285" t="s">
        <v>4651</v>
      </c>
      <c r="P9285" t="s">
        <v>12418</v>
      </c>
    </row>
    <row r="9286" spans="1:16" x14ac:dyDescent="0.35">
      <c r="A9286" t="s">
        <v>11539</v>
      </c>
      <c r="B9286" t="s">
        <v>12424</v>
      </c>
      <c r="C9286" t="s">
        <v>18</v>
      </c>
      <c r="D9286" t="s">
        <v>17445</v>
      </c>
      <c r="E9286" t="s">
        <v>20</v>
      </c>
      <c r="F9286" t="b">
        <v>1</v>
      </c>
      <c r="G9286" t="s">
        <v>4728</v>
      </c>
      <c r="H9286" s="1">
        <v>45722.280173611107</v>
      </c>
      <c r="I9286" t="b">
        <v>0</v>
      </c>
      <c r="J9286" t="b">
        <v>1</v>
      </c>
      <c r="K9286" t="s">
        <v>4728</v>
      </c>
      <c r="L9286" t="s">
        <v>22</v>
      </c>
      <c r="M9286">
        <v>126175</v>
      </c>
      <c r="O9286" t="s">
        <v>426</v>
      </c>
      <c r="P9286" t="s">
        <v>12425</v>
      </c>
    </row>
    <row r="9287" spans="1:16" x14ac:dyDescent="0.35">
      <c r="A9287" t="s">
        <v>11539</v>
      </c>
      <c r="B9287" t="s">
        <v>11539</v>
      </c>
      <c r="C9287" t="s">
        <v>12426</v>
      </c>
      <c r="D9287" t="s">
        <v>443</v>
      </c>
      <c r="E9287" t="s">
        <v>20</v>
      </c>
      <c r="F9287" t="b">
        <v>0</v>
      </c>
      <c r="G9287" t="s">
        <v>994</v>
      </c>
      <c r="H9287" s="1">
        <v>45722.301099537042</v>
      </c>
      <c r="I9287" t="b">
        <v>0</v>
      </c>
      <c r="J9287" t="b">
        <v>0</v>
      </c>
      <c r="K9287" t="s">
        <v>994</v>
      </c>
      <c r="L9287" t="s">
        <v>22</v>
      </c>
      <c r="M9287">
        <v>191000</v>
      </c>
      <c r="O9287" t="s">
        <v>12427</v>
      </c>
      <c r="P9287" t="s">
        <v>12428</v>
      </c>
    </row>
    <row r="9288" spans="1:16" x14ac:dyDescent="0.35">
      <c r="A9288" t="s">
        <v>11539</v>
      </c>
      <c r="B9288" t="s">
        <v>12272</v>
      </c>
      <c r="C9288" t="s">
        <v>2852</v>
      </c>
      <c r="D9288" t="s">
        <v>110</v>
      </c>
      <c r="E9288" t="s">
        <v>20</v>
      </c>
      <c r="F9288" t="b">
        <v>0</v>
      </c>
      <c r="G9288" t="s">
        <v>52</v>
      </c>
      <c r="H9288" s="1">
        <v>45722.376574074071</v>
      </c>
      <c r="I9288" t="b">
        <v>0</v>
      </c>
      <c r="J9288" t="b">
        <v>0</v>
      </c>
      <c r="K9288" t="s">
        <v>31</v>
      </c>
      <c r="L9288" t="s">
        <v>32</v>
      </c>
      <c r="N9288">
        <v>40</v>
      </c>
      <c r="O9288" t="s">
        <v>2898</v>
      </c>
    </row>
    <row r="9289" spans="1:16" x14ac:dyDescent="0.35">
      <c r="A9289" t="s">
        <v>11539</v>
      </c>
      <c r="B9289" t="s">
        <v>12429</v>
      </c>
      <c r="C9289" t="s">
        <v>1814</v>
      </c>
      <c r="D9289" t="s">
        <v>36</v>
      </c>
      <c r="E9289" t="s">
        <v>20</v>
      </c>
      <c r="F9289" t="b">
        <v>0</v>
      </c>
      <c r="G9289" t="s">
        <v>47</v>
      </c>
      <c r="H9289" s="1">
        <v>45722.376805555563</v>
      </c>
      <c r="I9289" t="b">
        <v>0</v>
      </c>
      <c r="J9289" t="b">
        <v>1</v>
      </c>
      <c r="K9289" t="s">
        <v>31</v>
      </c>
      <c r="L9289" t="s">
        <v>22</v>
      </c>
      <c r="M9289">
        <v>169500</v>
      </c>
      <c r="O9289" t="s">
        <v>53</v>
      </c>
      <c r="P9289" t="s">
        <v>11948</v>
      </c>
    </row>
    <row r="9290" spans="1:16" x14ac:dyDescent="0.35">
      <c r="A9290" t="s">
        <v>11539</v>
      </c>
      <c r="B9290" t="s">
        <v>12430</v>
      </c>
      <c r="C9290" t="s">
        <v>12431</v>
      </c>
      <c r="D9290" t="s">
        <v>573</v>
      </c>
      <c r="E9290" t="s">
        <v>296</v>
      </c>
      <c r="F9290" t="b">
        <v>0</v>
      </c>
      <c r="G9290" t="s">
        <v>52</v>
      </c>
      <c r="H9290" s="1">
        <v>45722.418287037042</v>
      </c>
      <c r="I9290" t="b">
        <v>0</v>
      </c>
      <c r="J9290" t="b">
        <v>0</v>
      </c>
      <c r="K9290" t="s">
        <v>31</v>
      </c>
      <c r="L9290" t="s">
        <v>32</v>
      </c>
      <c r="N9290">
        <v>49.895000457763672</v>
      </c>
      <c r="O9290" t="s">
        <v>12432</v>
      </c>
      <c r="P9290" t="s">
        <v>12433</v>
      </c>
    </row>
    <row r="9291" spans="1:16" x14ac:dyDescent="0.35">
      <c r="A9291" t="s">
        <v>11539</v>
      </c>
      <c r="B9291" t="s">
        <v>12434</v>
      </c>
      <c r="C9291" t="s">
        <v>919</v>
      </c>
      <c r="D9291" t="s">
        <v>36</v>
      </c>
      <c r="E9291" t="s">
        <v>20</v>
      </c>
      <c r="F9291" t="b">
        <v>0</v>
      </c>
      <c r="G9291" t="s">
        <v>47</v>
      </c>
      <c r="H9291" s="1">
        <v>45722.461134259262</v>
      </c>
      <c r="I9291" t="b">
        <v>0</v>
      </c>
      <c r="J9291" t="b">
        <v>0</v>
      </c>
      <c r="K9291" t="s">
        <v>31</v>
      </c>
      <c r="L9291" t="s">
        <v>32</v>
      </c>
      <c r="N9291">
        <v>57.5</v>
      </c>
      <c r="O9291" t="s">
        <v>194</v>
      </c>
      <c r="P9291" t="s">
        <v>12435</v>
      </c>
    </row>
    <row r="9292" spans="1:16" x14ac:dyDescent="0.35">
      <c r="A9292" t="s">
        <v>11539</v>
      </c>
      <c r="B9292" t="s">
        <v>12434</v>
      </c>
      <c r="C9292" t="s">
        <v>919</v>
      </c>
      <c r="D9292" t="s">
        <v>36</v>
      </c>
      <c r="E9292" t="s">
        <v>20</v>
      </c>
      <c r="F9292" t="b">
        <v>0</v>
      </c>
      <c r="G9292" t="s">
        <v>68</v>
      </c>
      <c r="H9292" s="1">
        <v>45722.481817129628</v>
      </c>
      <c r="I9292" t="b">
        <v>0</v>
      </c>
      <c r="J9292" t="b">
        <v>0</v>
      </c>
      <c r="K9292" t="s">
        <v>31</v>
      </c>
      <c r="L9292" t="s">
        <v>32</v>
      </c>
      <c r="N9292">
        <v>57.5</v>
      </c>
      <c r="O9292" t="s">
        <v>194</v>
      </c>
      <c r="P9292" t="s">
        <v>12435</v>
      </c>
    </row>
    <row r="9293" spans="1:16" x14ac:dyDescent="0.35">
      <c r="A9293" t="s">
        <v>11539</v>
      </c>
      <c r="B9293" t="s">
        <v>12436</v>
      </c>
      <c r="C9293" t="s">
        <v>12417</v>
      </c>
      <c r="D9293" t="s">
        <v>36</v>
      </c>
      <c r="E9293" t="s">
        <v>20</v>
      </c>
      <c r="F9293" t="b">
        <v>0</v>
      </c>
      <c r="G9293" t="s">
        <v>30</v>
      </c>
      <c r="H9293" s="1">
        <v>45722.543842592589</v>
      </c>
      <c r="I9293" t="b">
        <v>0</v>
      </c>
      <c r="J9293" t="b">
        <v>1</v>
      </c>
      <c r="K9293" t="s">
        <v>31</v>
      </c>
      <c r="L9293" t="s">
        <v>22</v>
      </c>
      <c r="M9293">
        <v>156500</v>
      </c>
      <c r="O9293" t="s">
        <v>4651</v>
      </c>
      <c r="P9293" t="s">
        <v>12437</v>
      </c>
    </row>
    <row r="9294" spans="1:16" x14ac:dyDescent="0.35">
      <c r="A9294" t="s">
        <v>11539</v>
      </c>
      <c r="B9294" t="s">
        <v>12438</v>
      </c>
      <c r="C9294" t="s">
        <v>154</v>
      </c>
      <c r="D9294" t="s">
        <v>573</v>
      </c>
      <c r="E9294" t="s">
        <v>296</v>
      </c>
      <c r="F9294" t="b">
        <v>0</v>
      </c>
      <c r="G9294" t="s">
        <v>52</v>
      </c>
      <c r="H9294" s="1">
        <v>45722.584907407407</v>
      </c>
      <c r="I9294" t="b">
        <v>0</v>
      </c>
      <c r="J9294" t="b">
        <v>1</v>
      </c>
      <c r="K9294" t="s">
        <v>31</v>
      </c>
      <c r="L9294" t="s">
        <v>32</v>
      </c>
      <c r="N9294">
        <v>55</v>
      </c>
      <c r="O9294" t="s">
        <v>426</v>
      </c>
      <c r="P9294" t="s">
        <v>2908</v>
      </c>
    </row>
    <row r="9295" spans="1:16" x14ac:dyDescent="0.35">
      <c r="A9295" t="s">
        <v>11539</v>
      </c>
      <c r="B9295" t="s">
        <v>12439</v>
      </c>
      <c r="C9295" t="s">
        <v>4570</v>
      </c>
      <c r="D9295" t="s">
        <v>573</v>
      </c>
      <c r="E9295" t="s">
        <v>20</v>
      </c>
      <c r="F9295" t="b">
        <v>0</v>
      </c>
      <c r="G9295" t="s">
        <v>52</v>
      </c>
      <c r="H9295" s="1">
        <v>45722.584907407407</v>
      </c>
      <c r="I9295" t="b">
        <v>0</v>
      </c>
      <c r="J9295" t="b">
        <v>1</v>
      </c>
      <c r="K9295" t="s">
        <v>31</v>
      </c>
      <c r="L9295" t="s">
        <v>32</v>
      </c>
      <c r="N9295">
        <v>49.895000457763672</v>
      </c>
      <c r="O9295" t="s">
        <v>859</v>
      </c>
      <c r="P9295" t="s">
        <v>12440</v>
      </c>
    </row>
    <row r="9296" spans="1:16" x14ac:dyDescent="0.35">
      <c r="A9296" t="s">
        <v>11539</v>
      </c>
      <c r="B9296" t="s">
        <v>12441</v>
      </c>
      <c r="C9296" t="s">
        <v>12442</v>
      </c>
      <c r="D9296" t="s">
        <v>573</v>
      </c>
      <c r="E9296" t="s">
        <v>436</v>
      </c>
      <c r="F9296" t="b">
        <v>0</v>
      </c>
      <c r="G9296" t="s">
        <v>52</v>
      </c>
      <c r="H9296" s="1">
        <v>45722.584976851853</v>
      </c>
      <c r="I9296" t="b">
        <v>0</v>
      </c>
      <c r="J9296" t="b">
        <v>0</v>
      </c>
      <c r="K9296" t="s">
        <v>31</v>
      </c>
      <c r="L9296" t="s">
        <v>32</v>
      </c>
      <c r="N9296">
        <v>40</v>
      </c>
      <c r="O9296" t="s">
        <v>2657</v>
      </c>
    </row>
    <row r="9297" spans="1:16" x14ac:dyDescent="0.35">
      <c r="A9297" t="s">
        <v>11539</v>
      </c>
      <c r="B9297" t="s">
        <v>12443</v>
      </c>
      <c r="C9297" t="s">
        <v>142</v>
      </c>
      <c r="D9297" t="s">
        <v>573</v>
      </c>
      <c r="E9297" t="s">
        <v>20</v>
      </c>
      <c r="F9297" t="b">
        <v>0</v>
      </c>
      <c r="G9297" t="s">
        <v>68</v>
      </c>
      <c r="H9297" s="1">
        <v>45722.585358796299</v>
      </c>
      <c r="I9297" t="b">
        <v>0</v>
      </c>
      <c r="J9297" t="b">
        <v>1</v>
      </c>
      <c r="K9297" t="s">
        <v>31</v>
      </c>
      <c r="L9297" t="s">
        <v>32</v>
      </c>
      <c r="N9297">
        <v>40.81500244140625</v>
      </c>
      <c r="O9297" t="s">
        <v>4892</v>
      </c>
      <c r="P9297" t="s">
        <v>12444</v>
      </c>
    </row>
    <row r="9298" spans="1:16" x14ac:dyDescent="0.35">
      <c r="A9298" t="s">
        <v>11539</v>
      </c>
      <c r="B9298" t="s">
        <v>12445</v>
      </c>
      <c r="C9298" t="s">
        <v>2384</v>
      </c>
      <c r="D9298" t="s">
        <v>573</v>
      </c>
      <c r="E9298" t="s">
        <v>20</v>
      </c>
      <c r="F9298" t="b">
        <v>0</v>
      </c>
      <c r="G9298" t="s">
        <v>30</v>
      </c>
      <c r="H9298" s="1">
        <v>45722.585532407407</v>
      </c>
      <c r="I9298" t="b">
        <v>0</v>
      </c>
      <c r="J9298" t="b">
        <v>0</v>
      </c>
      <c r="K9298" t="s">
        <v>31</v>
      </c>
      <c r="L9298" t="s">
        <v>32</v>
      </c>
      <c r="N9298">
        <v>40.099998474121087</v>
      </c>
      <c r="O9298" t="s">
        <v>5239</v>
      </c>
    </row>
    <row r="9299" spans="1:16" x14ac:dyDescent="0.35">
      <c r="A9299" t="s">
        <v>11539</v>
      </c>
      <c r="B9299" t="s">
        <v>12446</v>
      </c>
      <c r="C9299" t="s">
        <v>227</v>
      </c>
      <c r="D9299" t="s">
        <v>17448</v>
      </c>
      <c r="E9299" t="s">
        <v>20</v>
      </c>
      <c r="F9299" t="b">
        <v>0</v>
      </c>
      <c r="G9299" t="s">
        <v>52</v>
      </c>
      <c r="H9299" s="1">
        <v>45722.627326388887</v>
      </c>
      <c r="I9299" t="b">
        <v>0</v>
      </c>
      <c r="J9299" t="b">
        <v>1</v>
      </c>
      <c r="K9299" t="s">
        <v>31</v>
      </c>
      <c r="L9299" t="s">
        <v>22</v>
      </c>
      <c r="M9299">
        <v>200000</v>
      </c>
      <c r="O9299" t="s">
        <v>1195</v>
      </c>
      <c r="P9299" t="s">
        <v>12447</v>
      </c>
    </row>
    <row r="9300" spans="1:16" x14ac:dyDescent="0.35">
      <c r="A9300" t="s">
        <v>11539</v>
      </c>
      <c r="B9300" t="s">
        <v>12448</v>
      </c>
      <c r="C9300" t="s">
        <v>72</v>
      </c>
      <c r="D9300" t="s">
        <v>110</v>
      </c>
      <c r="E9300" t="s">
        <v>20</v>
      </c>
      <c r="F9300" t="b">
        <v>0</v>
      </c>
      <c r="G9300" t="s">
        <v>30</v>
      </c>
      <c r="H9300" s="1">
        <v>45722.668865740743</v>
      </c>
      <c r="I9300" t="b">
        <v>0</v>
      </c>
      <c r="J9300" t="b">
        <v>1</v>
      </c>
      <c r="K9300" t="s">
        <v>31</v>
      </c>
      <c r="L9300" t="s">
        <v>22</v>
      </c>
      <c r="M9300">
        <v>220500</v>
      </c>
      <c r="O9300" t="s">
        <v>12449</v>
      </c>
    </row>
    <row r="9301" spans="1:16" x14ac:dyDescent="0.35">
      <c r="A9301" t="s">
        <v>11539</v>
      </c>
      <c r="B9301" t="s">
        <v>11608</v>
      </c>
      <c r="C9301" t="s">
        <v>4490</v>
      </c>
      <c r="D9301" t="s">
        <v>36</v>
      </c>
      <c r="E9301" t="s">
        <v>20</v>
      </c>
      <c r="F9301" t="b">
        <v>0</v>
      </c>
      <c r="G9301" t="s">
        <v>52</v>
      </c>
      <c r="H9301" s="1">
        <v>45722.750150462962</v>
      </c>
      <c r="I9301" t="b">
        <v>0</v>
      </c>
      <c r="J9301" t="b">
        <v>1</v>
      </c>
      <c r="K9301" t="s">
        <v>31</v>
      </c>
      <c r="L9301" t="s">
        <v>22</v>
      </c>
      <c r="M9301">
        <v>80000</v>
      </c>
      <c r="O9301" t="s">
        <v>4491</v>
      </c>
      <c r="P9301" t="s">
        <v>164</v>
      </c>
    </row>
    <row r="9302" spans="1:16" x14ac:dyDescent="0.35">
      <c r="A9302" t="s">
        <v>11539</v>
      </c>
      <c r="B9302" t="s">
        <v>11686</v>
      </c>
      <c r="C9302" t="s">
        <v>6980</v>
      </c>
      <c r="D9302" t="s">
        <v>36</v>
      </c>
      <c r="E9302" t="s">
        <v>20</v>
      </c>
      <c r="F9302" t="b">
        <v>0</v>
      </c>
      <c r="G9302" t="s">
        <v>47</v>
      </c>
      <c r="H9302" s="1">
        <v>45722.750486111108</v>
      </c>
      <c r="I9302" t="b">
        <v>0</v>
      </c>
      <c r="J9302" t="b">
        <v>0</v>
      </c>
      <c r="K9302" t="s">
        <v>31</v>
      </c>
      <c r="L9302" t="s">
        <v>22</v>
      </c>
      <c r="M9302">
        <v>167500</v>
      </c>
      <c r="O9302" t="s">
        <v>11945</v>
      </c>
    </row>
    <row r="9303" spans="1:16" x14ac:dyDescent="0.35">
      <c r="A9303" t="s">
        <v>11539</v>
      </c>
      <c r="B9303" t="s">
        <v>12450</v>
      </c>
      <c r="C9303" t="s">
        <v>201</v>
      </c>
      <c r="D9303" t="s">
        <v>36</v>
      </c>
      <c r="E9303" t="s">
        <v>20</v>
      </c>
      <c r="F9303" t="b">
        <v>0</v>
      </c>
      <c r="G9303" t="s">
        <v>43</v>
      </c>
      <c r="H9303" s="1">
        <v>45722.750844907408</v>
      </c>
      <c r="I9303" t="b">
        <v>1</v>
      </c>
      <c r="J9303" t="b">
        <v>0</v>
      </c>
      <c r="K9303" t="s">
        <v>31</v>
      </c>
      <c r="L9303" t="s">
        <v>32</v>
      </c>
      <c r="N9303">
        <v>38</v>
      </c>
      <c r="O9303" t="s">
        <v>12451</v>
      </c>
      <c r="P9303" t="s">
        <v>12452</v>
      </c>
    </row>
    <row r="9304" spans="1:16" x14ac:dyDescent="0.35">
      <c r="A9304" t="s">
        <v>11539</v>
      </c>
      <c r="B9304" t="s">
        <v>12453</v>
      </c>
      <c r="C9304" t="s">
        <v>1942</v>
      </c>
      <c r="D9304" t="s">
        <v>110</v>
      </c>
      <c r="E9304" t="s">
        <v>20</v>
      </c>
      <c r="F9304" t="b">
        <v>0</v>
      </c>
      <c r="G9304" t="s">
        <v>52</v>
      </c>
      <c r="H9304" s="1">
        <v>45722.751597222217</v>
      </c>
      <c r="I9304" t="b">
        <v>0</v>
      </c>
      <c r="J9304" t="b">
        <v>1</v>
      </c>
      <c r="K9304" t="s">
        <v>31</v>
      </c>
      <c r="L9304" t="s">
        <v>22</v>
      </c>
      <c r="M9304">
        <v>133805.5</v>
      </c>
      <c r="O9304" t="s">
        <v>12454</v>
      </c>
      <c r="P9304" t="s">
        <v>12455</v>
      </c>
    </row>
    <row r="9305" spans="1:16" x14ac:dyDescent="0.35">
      <c r="A9305" t="s">
        <v>11539</v>
      </c>
      <c r="B9305" t="s">
        <v>11922</v>
      </c>
      <c r="C9305" t="s">
        <v>12456</v>
      </c>
      <c r="D9305" t="s">
        <v>36</v>
      </c>
      <c r="E9305" t="s">
        <v>20</v>
      </c>
      <c r="F9305" t="b">
        <v>0</v>
      </c>
      <c r="G9305" t="s">
        <v>171</v>
      </c>
      <c r="H9305" s="1">
        <v>45723.20753472222</v>
      </c>
      <c r="I9305" t="b">
        <v>0</v>
      </c>
      <c r="J9305" t="b">
        <v>0</v>
      </c>
      <c r="K9305" t="s">
        <v>31</v>
      </c>
      <c r="L9305" t="s">
        <v>22</v>
      </c>
      <c r="M9305">
        <v>107000</v>
      </c>
      <c r="O9305" t="s">
        <v>1123</v>
      </c>
      <c r="P9305" t="s">
        <v>1998</v>
      </c>
    </row>
    <row r="9306" spans="1:16" x14ac:dyDescent="0.35">
      <c r="A9306" t="s">
        <v>11539</v>
      </c>
      <c r="B9306" t="s">
        <v>12457</v>
      </c>
      <c r="C9306" t="s">
        <v>175</v>
      </c>
      <c r="D9306" t="s">
        <v>110</v>
      </c>
      <c r="E9306" t="s">
        <v>20</v>
      </c>
      <c r="F9306" t="b">
        <v>0</v>
      </c>
      <c r="G9306" t="s">
        <v>47</v>
      </c>
      <c r="H9306" s="1">
        <v>45723.251527777778</v>
      </c>
      <c r="I9306" t="b">
        <v>0</v>
      </c>
      <c r="J9306" t="b">
        <v>0</v>
      </c>
      <c r="K9306" t="s">
        <v>31</v>
      </c>
      <c r="L9306" t="s">
        <v>22</v>
      </c>
      <c r="M9306">
        <v>150500</v>
      </c>
      <c r="O9306" t="s">
        <v>12458</v>
      </c>
      <c r="P9306" t="s">
        <v>12459</v>
      </c>
    </row>
    <row r="9307" spans="1:16" x14ac:dyDescent="0.35">
      <c r="A9307" t="s">
        <v>11539</v>
      </c>
      <c r="B9307" t="s">
        <v>12460</v>
      </c>
      <c r="C9307" t="s">
        <v>1176</v>
      </c>
      <c r="D9307" t="s">
        <v>17472</v>
      </c>
      <c r="E9307" t="s">
        <v>760</v>
      </c>
      <c r="F9307" t="b">
        <v>0</v>
      </c>
      <c r="G9307" t="s">
        <v>68</v>
      </c>
      <c r="H9307" s="1">
        <v>45723.266562500001</v>
      </c>
      <c r="I9307" t="b">
        <v>0</v>
      </c>
      <c r="J9307" t="b">
        <v>1</v>
      </c>
      <c r="K9307" t="s">
        <v>31</v>
      </c>
      <c r="L9307" t="s">
        <v>32</v>
      </c>
      <c r="N9307">
        <v>67.694999694824219</v>
      </c>
      <c r="O9307" t="s">
        <v>2819</v>
      </c>
      <c r="P9307" t="s">
        <v>12461</v>
      </c>
    </row>
    <row r="9308" spans="1:16" x14ac:dyDescent="0.35">
      <c r="A9308" t="s">
        <v>11539</v>
      </c>
      <c r="B9308" t="s">
        <v>12462</v>
      </c>
      <c r="C9308" t="s">
        <v>95</v>
      </c>
      <c r="D9308" t="s">
        <v>36</v>
      </c>
      <c r="E9308" t="s">
        <v>91</v>
      </c>
      <c r="F9308" t="b">
        <v>0</v>
      </c>
      <c r="G9308" t="s">
        <v>30</v>
      </c>
      <c r="H9308" s="1">
        <v>45723.266701388893</v>
      </c>
      <c r="I9308" t="b">
        <v>0</v>
      </c>
      <c r="J9308" t="b">
        <v>0</v>
      </c>
      <c r="K9308" t="s">
        <v>31</v>
      </c>
      <c r="L9308" t="s">
        <v>32</v>
      </c>
      <c r="N9308">
        <v>67.5</v>
      </c>
      <c r="O9308" t="s">
        <v>1195</v>
      </c>
      <c r="P9308" t="s">
        <v>12463</v>
      </c>
    </row>
    <row r="9309" spans="1:16" x14ac:dyDescent="0.35">
      <c r="A9309" t="s">
        <v>11539</v>
      </c>
      <c r="B9309" t="s">
        <v>12464</v>
      </c>
      <c r="C9309" t="s">
        <v>7586</v>
      </c>
      <c r="D9309" t="s">
        <v>110</v>
      </c>
      <c r="E9309" t="s">
        <v>20</v>
      </c>
      <c r="F9309" t="b">
        <v>0</v>
      </c>
      <c r="G9309" t="s">
        <v>30</v>
      </c>
      <c r="H9309" s="1">
        <v>45723.266701388893</v>
      </c>
      <c r="I9309" t="b">
        <v>0</v>
      </c>
      <c r="J9309" t="b">
        <v>1</v>
      </c>
      <c r="K9309" t="s">
        <v>31</v>
      </c>
      <c r="L9309" t="s">
        <v>22</v>
      </c>
      <c r="M9309">
        <v>90000</v>
      </c>
      <c r="O9309" t="s">
        <v>444</v>
      </c>
      <c r="P9309" t="s">
        <v>12465</v>
      </c>
    </row>
    <row r="9310" spans="1:16" x14ac:dyDescent="0.35">
      <c r="A9310" t="s">
        <v>11539</v>
      </c>
      <c r="B9310" t="s">
        <v>12466</v>
      </c>
      <c r="C9310" t="s">
        <v>12467</v>
      </c>
      <c r="D9310" t="s">
        <v>36</v>
      </c>
      <c r="E9310" t="s">
        <v>20</v>
      </c>
      <c r="F9310" t="b">
        <v>0</v>
      </c>
      <c r="G9310" t="s">
        <v>171</v>
      </c>
      <c r="H9310" s="1">
        <v>45723.300659722219</v>
      </c>
      <c r="I9310" t="b">
        <v>0</v>
      </c>
      <c r="J9310" t="b">
        <v>0</v>
      </c>
      <c r="K9310" t="s">
        <v>31</v>
      </c>
      <c r="L9310" t="s">
        <v>22</v>
      </c>
      <c r="M9310">
        <v>108000</v>
      </c>
      <c r="O9310" t="s">
        <v>1123</v>
      </c>
      <c r="P9310" t="s">
        <v>1124</v>
      </c>
    </row>
    <row r="9311" spans="1:16" x14ac:dyDescent="0.35">
      <c r="A9311" t="s">
        <v>11539</v>
      </c>
      <c r="B9311" t="s">
        <v>12468</v>
      </c>
      <c r="C9311" t="s">
        <v>2179</v>
      </c>
      <c r="D9311" t="s">
        <v>29</v>
      </c>
      <c r="E9311" t="s">
        <v>296</v>
      </c>
      <c r="F9311" t="b">
        <v>0</v>
      </c>
      <c r="G9311" t="s">
        <v>47</v>
      </c>
      <c r="H9311" s="1">
        <v>45723.418229166673</v>
      </c>
      <c r="I9311" t="b">
        <v>0</v>
      </c>
      <c r="J9311" t="b">
        <v>1</v>
      </c>
      <c r="K9311" t="s">
        <v>31</v>
      </c>
      <c r="L9311" t="s">
        <v>22</v>
      </c>
      <c r="M9311">
        <v>214500</v>
      </c>
      <c r="O9311" t="s">
        <v>1225</v>
      </c>
      <c r="P9311" t="s">
        <v>12469</v>
      </c>
    </row>
    <row r="9312" spans="1:16" x14ac:dyDescent="0.35">
      <c r="A9312" t="s">
        <v>11539</v>
      </c>
      <c r="B9312" t="s">
        <v>12470</v>
      </c>
      <c r="C9312" t="s">
        <v>18</v>
      </c>
      <c r="D9312" t="s">
        <v>29</v>
      </c>
      <c r="E9312" t="s">
        <v>20</v>
      </c>
      <c r="F9312" t="b">
        <v>1</v>
      </c>
      <c r="G9312" t="s">
        <v>47</v>
      </c>
      <c r="H9312" s="1">
        <v>45723.418229166673</v>
      </c>
      <c r="I9312" t="b">
        <v>0</v>
      </c>
      <c r="J9312" t="b">
        <v>1</v>
      </c>
      <c r="K9312" t="s">
        <v>31</v>
      </c>
      <c r="L9312" t="s">
        <v>22</v>
      </c>
      <c r="M9312">
        <v>314000</v>
      </c>
      <c r="O9312" t="s">
        <v>36</v>
      </c>
      <c r="P9312" t="s">
        <v>722</v>
      </c>
    </row>
    <row r="9313" spans="1:16" x14ac:dyDescent="0.35">
      <c r="A9313" t="s">
        <v>11539</v>
      </c>
      <c r="B9313" t="s">
        <v>12471</v>
      </c>
      <c r="C9313" t="s">
        <v>1092</v>
      </c>
      <c r="D9313" t="s">
        <v>36</v>
      </c>
      <c r="E9313" t="s">
        <v>20</v>
      </c>
      <c r="F9313" t="b">
        <v>0</v>
      </c>
      <c r="G9313" t="s">
        <v>68</v>
      </c>
      <c r="H9313" s="1">
        <v>45723.433287037027</v>
      </c>
      <c r="I9313" t="b">
        <v>0</v>
      </c>
      <c r="J9313" t="b">
        <v>1</v>
      </c>
      <c r="K9313" t="s">
        <v>31</v>
      </c>
      <c r="L9313" t="s">
        <v>22</v>
      </c>
      <c r="M9313">
        <v>251500</v>
      </c>
      <c r="O9313" t="s">
        <v>6984</v>
      </c>
      <c r="P9313" t="s">
        <v>811</v>
      </c>
    </row>
    <row r="9314" spans="1:16" x14ac:dyDescent="0.35">
      <c r="A9314" t="s">
        <v>11539</v>
      </c>
      <c r="B9314" t="s">
        <v>12472</v>
      </c>
      <c r="C9314" t="s">
        <v>549</v>
      </c>
      <c r="D9314" t="s">
        <v>573</v>
      </c>
      <c r="E9314" t="s">
        <v>296</v>
      </c>
      <c r="F9314" t="b">
        <v>0</v>
      </c>
      <c r="G9314" t="s">
        <v>47</v>
      </c>
      <c r="H9314" s="1">
        <v>45723.626574074071</v>
      </c>
      <c r="I9314" t="b">
        <v>0</v>
      </c>
      <c r="J9314" t="b">
        <v>1</v>
      </c>
      <c r="K9314" t="s">
        <v>31</v>
      </c>
      <c r="L9314" t="s">
        <v>32</v>
      </c>
      <c r="N9314">
        <v>78.544998168945313</v>
      </c>
      <c r="O9314" t="s">
        <v>1225</v>
      </c>
      <c r="P9314" t="s">
        <v>11970</v>
      </c>
    </row>
    <row r="9315" spans="1:16" x14ac:dyDescent="0.35">
      <c r="A9315" t="s">
        <v>11539</v>
      </c>
      <c r="B9315" t="s">
        <v>12473</v>
      </c>
      <c r="C9315" t="s">
        <v>4570</v>
      </c>
      <c r="D9315" t="s">
        <v>36</v>
      </c>
      <c r="E9315" t="s">
        <v>91</v>
      </c>
      <c r="F9315" t="b">
        <v>0</v>
      </c>
      <c r="G9315" t="s">
        <v>52</v>
      </c>
      <c r="H9315" s="1">
        <v>45723.708379629628</v>
      </c>
      <c r="I9315" t="b">
        <v>0</v>
      </c>
      <c r="J9315" t="b">
        <v>1</v>
      </c>
      <c r="K9315" t="s">
        <v>31</v>
      </c>
      <c r="L9315" t="s">
        <v>32</v>
      </c>
      <c r="N9315">
        <v>52.189998626708977</v>
      </c>
      <c r="O9315" t="s">
        <v>744</v>
      </c>
      <c r="P9315" t="s">
        <v>8457</v>
      </c>
    </row>
    <row r="9316" spans="1:16" x14ac:dyDescent="0.35">
      <c r="A9316" t="s">
        <v>11539</v>
      </c>
      <c r="B9316" t="s">
        <v>12474</v>
      </c>
      <c r="C9316" t="s">
        <v>4326</v>
      </c>
      <c r="D9316" t="s">
        <v>17586</v>
      </c>
      <c r="E9316" t="s">
        <v>91</v>
      </c>
      <c r="F9316" t="b">
        <v>0</v>
      </c>
      <c r="G9316" t="s">
        <v>68</v>
      </c>
      <c r="H9316" s="1">
        <v>45723.766562500001</v>
      </c>
      <c r="I9316" t="b">
        <v>0</v>
      </c>
      <c r="J9316" t="b">
        <v>1</v>
      </c>
      <c r="K9316" t="s">
        <v>31</v>
      </c>
      <c r="L9316" t="s">
        <v>32</v>
      </c>
      <c r="N9316">
        <v>65</v>
      </c>
      <c r="O9316" t="s">
        <v>5028</v>
      </c>
      <c r="P9316" t="s">
        <v>12475</v>
      </c>
    </row>
    <row r="9317" spans="1:16" x14ac:dyDescent="0.35">
      <c r="A9317" t="s">
        <v>11539</v>
      </c>
      <c r="B9317" t="s">
        <v>12476</v>
      </c>
      <c r="C9317" t="s">
        <v>12477</v>
      </c>
      <c r="D9317" t="s">
        <v>573</v>
      </c>
      <c r="E9317" t="s">
        <v>20</v>
      </c>
      <c r="F9317" t="b">
        <v>0</v>
      </c>
      <c r="G9317" t="s">
        <v>52</v>
      </c>
      <c r="H9317" s="1">
        <v>45723.876400462963</v>
      </c>
      <c r="I9317" t="b">
        <v>0</v>
      </c>
      <c r="J9317" t="b">
        <v>0</v>
      </c>
      <c r="K9317" t="s">
        <v>31</v>
      </c>
      <c r="L9317" t="s">
        <v>32</v>
      </c>
      <c r="N9317">
        <v>39.069999694824219</v>
      </c>
      <c r="O9317" t="s">
        <v>890</v>
      </c>
      <c r="P9317" t="s">
        <v>12478</v>
      </c>
    </row>
    <row r="9318" spans="1:16" x14ac:dyDescent="0.35">
      <c r="A9318" t="s">
        <v>11539</v>
      </c>
      <c r="B9318" t="s">
        <v>12430</v>
      </c>
      <c r="C9318" t="s">
        <v>12431</v>
      </c>
      <c r="D9318" t="s">
        <v>573</v>
      </c>
      <c r="E9318" t="s">
        <v>296</v>
      </c>
      <c r="F9318" t="b">
        <v>0</v>
      </c>
      <c r="G9318" t="s">
        <v>52</v>
      </c>
      <c r="H9318" s="1">
        <v>45724.418055555558</v>
      </c>
      <c r="I9318" t="b">
        <v>0</v>
      </c>
      <c r="J9318" t="b">
        <v>0</v>
      </c>
      <c r="K9318" t="s">
        <v>31</v>
      </c>
      <c r="L9318" t="s">
        <v>32</v>
      </c>
      <c r="N9318">
        <v>49.895000457763672</v>
      </c>
      <c r="O9318" t="s">
        <v>12432</v>
      </c>
      <c r="P9318" t="s">
        <v>12433</v>
      </c>
    </row>
    <row r="9319" spans="1:16" x14ac:dyDescent="0.35">
      <c r="A9319" t="s">
        <v>11539</v>
      </c>
      <c r="B9319" t="s">
        <v>12479</v>
      </c>
      <c r="C9319" t="s">
        <v>609</v>
      </c>
      <c r="D9319" t="s">
        <v>36</v>
      </c>
      <c r="E9319" t="s">
        <v>20</v>
      </c>
      <c r="F9319" t="b">
        <v>0</v>
      </c>
      <c r="G9319" t="s">
        <v>47</v>
      </c>
      <c r="H9319" s="1">
        <v>45724.45890046296</v>
      </c>
      <c r="I9319" t="b">
        <v>0</v>
      </c>
      <c r="J9319" t="b">
        <v>1</v>
      </c>
      <c r="K9319" t="s">
        <v>31</v>
      </c>
      <c r="L9319" t="s">
        <v>22</v>
      </c>
      <c r="M9319">
        <v>130000</v>
      </c>
      <c r="O9319" t="s">
        <v>12480</v>
      </c>
      <c r="P9319" t="s">
        <v>12481</v>
      </c>
    </row>
    <row r="9320" spans="1:16" x14ac:dyDescent="0.35">
      <c r="A9320" t="s">
        <v>11539</v>
      </c>
      <c r="B9320" t="s">
        <v>12482</v>
      </c>
      <c r="C9320" t="s">
        <v>1205</v>
      </c>
      <c r="D9320" t="s">
        <v>36</v>
      </c>
      <c r="E9320" t="s">
        <v>20</v>
      </c>
      <c r="F9320" t="b">
        <v>0</v>
      </c>
      <c r="G9320" t="s">
        <v>52</v>
      </c>
      <c r="H9320" s="1">
        <v>45724.459722222222</v>
      </c>
      <c r="I9320" t="b">
        <v>0</v>
      </c>
      <c r="J9320" t="b">
        <v>1</v>
      </c>
      <c r="K9320" t="s">
        <v>31</v>
      </c>
      <c r="L9320" t="s">
        <v>22</v>
      </c>
      <c r="M9320">
        <v>139412.5</v>
      </c>
      <c r="O9320" t="s">
        <v>5786</v>
      </c>
      <c r="P9320" t="s">
        <v>12483</v>
      </c>
    </row>
    <row r="9321" spans="1:16" x14ac:dyDescent="0.35">
      <c r="A9321" t="s">
        <v>11539</v>
      </c>
      <c r="B9321" t="s">
        <v>12484</v>
      </c>
      <c r="C9321" t="s">
        <v>154</v>
      </c>
      <c r="D9321" t="s">
        <v>573</v>
      </c>
      <c r="E9321" t="s">
        <v>20</v>
      </c>
      <c r="F9321" t="b">
        <v>0</v>
      </c>
      <c r="G9321" t="s">
        <v>52</v>
      </c>
      <c r="H9321" s="1">
        <v>45724.584699074083</v>
      </c>
      <c r="I9321" t="b">
        <v>0</v>
      </c>
      <c r="J9321" t="b">
        <v>1</v>
      </c>
      <c r="K9321" t="s">
        <v>31</v>
      </c>
      <c r="L9321" t="s">
        <v>32</v>
      </c>
      <c r="N9321">
        <v>49.895000457763672</v>
      </c>
      <c r="O9321" t="s">
        <v>335</v>
      </c>
      <c r="P9321" t="s">
        <v>340</v>
      </c>
    </row>
    <row r="9322" spans="1:16" x14ac:dyDescent="0.35">
      <c r="A9322" t="s">
        <v>11539</v>
      </c>
      <c r="B9322" t="s">
        <v>12485</v>
      </c>
      <c r="C9322" t="s">
        <v>7388</v>
      </c>
      <c r="D9322" t="s">
        <v>573</v>
      </c>
      <c r="E9322" t="s">
        <v>20</v>
      </c>
      <c r="F9322" t="b">
        <v>0</v>
      </c>
      <c r="G9322" t="s">
        <v>68</v>
      </c>
      <c r="H9322" s="1">
        <v>45724.585185185177</v>
      </c>
      <c r="I9322" t="b">
        <v>0</v>
      </c>
      <c r="J9322" t="b">
        <v>0</v>
      </c>
      <c r="K9322" t="s">
        <v>31</v>
      </c>
      <c r="L9322" t="s">
        <v>32</v>
      </c>
      <c r="N9322">
        <v>35.084999084472663</v>
      </c>
      <c r="O9322" t="s">
        <v>12486</v>
      </c>
      <c r="P9322" t="s">
        <v>12487</v>
      </c>
    </row>
    <row r="9323" spans="1:16" x14ac:dyDescent="0.35">
      <c r="A9323" t="s">
        <v>11539</v>
      </c>
      <c r="B9323" t="s">
        <v>12084</v>
      </c>
      <c r="C9323" t="s">
        <v>805</v>
      </c>
      <c r="D9323" t="s">
        <v>29</v>
      </c>
      <c r="E9323" t="s">
        <v>20</v>
      </c>
      <c r="F9323" t="b">
        <v>0</v>
      </c>
      <c r="G9323" t="s">
        <v>30</v>
      </c>
      <c r="H9323" s="1">
        <v>45724.626226851848</v>
      </c>
      <c r="I9323" t="b">
        <v>0</v>
      </c>
      <c r="J9323" t="b">
        <v>1</v>
      </c>
      <c r="K9323" t="s">
        <v>31</v>
      </c>
      <c r="L9323" t="s">
        <v>22</v>
      </c>
      <c r="M9323">
        <v>75100</v>
      </c>
      <c r="O9323" t="s">
        <v>6143</v>
      </c>
      <c r="P9323" t="s">
        <v>6144</v>
      </c>
    </row>
    <row r="9324" spans="1:16" x14ac:dyDescent="0.35">
      <c r="A9324" t="s">
        <v>11539</v>
      </c>
      <c r="B9324" t="s">
        <v>12488</v>
      </c>
      <c r="C9324" t="s">
        <v>154</v>
      </c>
      <c r="D9324" t="s">
        <v>17488</v>
      </c>
      <c r="E9324" t="s">
        <v>20</v>
      </c>
      <c r="F9324" t="b">
        <v>0</v>
      </c>
      <c r="G9324" t="s">
        <v>52</v>
      </c>
      <c r="H9324" s="1">
        <v>45724.668020833327</v>
      </c>
      <c r="I9324" t="b">
        <v>0</v>
      </c>
      <c r="J9324" t="b">
        <v>0</v>
      </c>
      <c r="K9324" t="s">
        <v>31</v>
      </c>
      <c r="L9324" t="s">
        <v>22</v>
      </c>
      <c r="M9324">
        <v>90000</v>
      </c>
      <c r="O9324" t="s">
        <v>12489</v>
      </c>
      <c r="P9324" t="s">
        <v>12490</v>
      </c>
    </row>
    <row r="9325" spans="1:16" x14ac:dyDescent="0.35">
      <c r="A9325" t="s">
        <v>11539</v>
      </c>
      <c r="B9325" t="s">
        <v>12491</v>
      </c>
      <c r="C9325" t="s">
        <v>154</v>
      </c>
      <c r="D9325" t="s">
        <v>17488</v>
      </c>
      <c r="E9325" t="s">
        <v>20</v>
      </c>
      <c r="F9325" t="b">
        <v>0</v>
      </c>
      <c r="G9325" t="s">
        <v>52</v>
      </c>
      <c r="H9325" s="1">
        <v>45724.668020833327</v>
      </c>
      <c r="I9325" t="b">
        <v>0</v>
      </c>
      <c r="J9325" t="b">
        <v>0</v>
      </c>
      <c r="K9325" t="s">
        <v>31</v>
      </c>
      <c r="L9325" t="s">
        <v>22</v>
      </c>
      <c r="M9325">
        <v>144000</v>
      </c>
      <c r="O9325" t="s">
        <v>12492</v>
      </c>
    </row>
    <row r="9326" spans="1:16" x14ac:dyDescent="0.35">
      <c r="A9326" t="s">
        <v>11539</v>
      </c>
      <c r="B9326" t="s">
        <v>12493</v>
      </c>
      <c r="C9326" t="s">
        <v>154</v>
      </c>
      <c r="D9326" t="s">
        <v>17488</v>
      </c>
      <c r="E9326" t="s">
        <v>20</v>
      </c>
      <c r="F9326" t="b">
        <v>0</v>
      </c>
      <c r="G9326" t="s">
        <v>52</v>
      </c>
      <c r="H9326" s="1">
        <v>45724.751354166663</v>
      </c>
      <c r="I9326" t="b">
        <v>0</v>
      </c>
      <c r="J9326" t="b">
        <v>1</v>
      </c>
      <c r="K9326" t="s">
        <v>31</v>
      </c>
      <c r="L9326" t="s">
        <v>22</v>
      </c>
      <c r="M9326">
        <v>72000</v>
      </c>
      <c r="O9326" t="s">
        <v>6798</v>
      </c>
      <c r="P9326" t="s">
        <v>12494</v>
      </c>
    </row>
    <row r="9327" spans="1:16" x14ac:dyDescent="0.35">
      <c r="A9327" t="s">
        <v>11539</v>
      </c>
      <c r="B9327" t="s">
        <v>12495</v>
      </c>
      <c r="C9327" t="s">
        <v>537</v>
      </c>
      <c r="D9327" t="s">
        <v>17488</v>
      </c>
      <c r="E9327" t="s">
        <v>20</v>
      </c>
      <c r="F9327" t="b">
        <v>0</v>
      </c>
      <c r="G9327" t="s">
        <v>171</v>
      </c>
      <c r="H9327" s="1">
        <v>45724.756273148138</v>
      </c>
      <c r="I9327" t="b">
        <v>0</v>
      </c>
      <c r="J9327" t="b">
        <v>0</v>
      </c>
      <c r="K9327" t="s">
        <v>31</v>
      </c>
      <c r="L9327" t="s">
        <v>22</v>
      </c>
      <c r="M9327">
        <v>90000</v>
      </c>
      <c r="O9327" t="s">
        <v>297</v>
      </c>
      <c r="P9327" t="s">
        <v>11977</v>
      </c>
    </row>
    <row r="9328" spans="1:16" x14ac:dyDescent="0.35">
      <c r="A9328" t="s">
        <v>11539</v>
      </c>
      <c r="B9328" t="s">
        <v>12476</v>
      </c>
      <c r="C9328" t="s">
        <v>12477</v>
      </c>
      <c r="D9328" t="s">
        <v>573</v>
      </c>
      <c r="E9328" t="s">
        <v>20</v>
      </c>
      <c r="F9328" t="b">
        <v>0</v>
      </c>
      <c r="G9328" t="s">
        <v>52</v>
      </c>
      <c r="H9328" s="1">
        <v>45724.834768518522</v>
      </c>
      <c r="I9328" t="b">
        <v>0</v>
      </c>
      <c r="J9328" t="b">
        <v>0</v>
      </c>
      <c r="K9328" t="s">
        <v>31</v>
      </c>
      <c r="L9328" t="s">
        <v>32</v>
      </c>
      <c r="N9328">
        <v>39.069999694824219</v>
      </c>
      <c r="O9328" t="s">
        <v>890</v>
      </c>
      <c r="P9328" t="s">
        <v>12478</v>
      </c>
    </row>
    <row r="9329" spans="1:16" x14ac:dyDescent="0.35">
      <c r="A9329" t="s">
        <v>11539</v>
      </c>
      <c r="B9329" t="s">
        <v>12496</v>
      </c>
      <c r="C9329" t="s">
        <v>51</v>
      </c>
      <c r="D9329" t="s">
        <v>36</v>
      </c>
      <c r="E9329" t="s">
        <v>20</v>
      </c>
      <c r="F9329" t="b">
        <v>0</v>
      </c>
      <c r="G9329" t="s">
        <v>43</v>
      </c>
      <c r="H9329" s="1">
        <v>45725.250972222217</v>
      </c>
      <c r="I9329" t="b">
        <v>0</v>
      </c>
      <c r="J9329" t="b">
        <v>1</v>
      </c>
      <c r="K9329" t="s">
        <v>31</v>
      </c>
      <c r="L9329" t="s">
        <v>22</v>
      </c>
      <c r="M9329">
        <v>124350</v>
      </c>
      <c r="O9329" t="s">
        <v>12497</v>
      </c>
      <c r="P9329" t="s">
        <v>12498</v>
      </c>
    </row>
    <row r="9330" spans="1:16" x14ac:dyDescent="0.35">
      <c r="A9330" t="s">
        <v>11539</v>
      </c>
      <c r="B9330" t="s">
        <v>11882</v>
      </c>
      <c r="C9330" t="s">
        <v>154</v>
      </c>
      <c r="D9330" t="s">
        <v>443</v>
      </c>
      <c r="E9330" t="s">
        <v>20</v>
      </c>
      <c r="F9330" t="b">
        <v>0</v>
      </c>
      <c r="G9330" t="s">
        <v>52</v>
      </c>
      <c r="H9330" s="1">
        <v>45725.251006944447</v>
      </c>
      <c r="I9330" t="b">
        <v>0</v>
      </c>
      <c r="J9330" t="b">
        <v>1</v>
      </c>
      <c r="K9330" t="s">
        <v>31</v>
      </c>
      <c r="L9330" t="s">
        <v>22</v>
      </c>
      <c r="M9330">
        <v>152000</v>
      </c>
      <c r="O9330" t="s">
        <v>3122</v>
      </c>
      <c r="P9330" t="s">
        <v>11883</v>
      </c>
    </row>
    <row r="9331" spans="1:16" x14ac:dyDescent="0.35">
      <c r="A9331" t="s">
        <v>11539</v>
      </c>
      <c r="B9331" t="s">
        <v>12499</v>
      </c>
      <c r="C9331" t="s">
        <v>1930</v>
      </c>
      <c r="D9331" t="s">
        <v>2039</v>
      </c>
      <c r="E9331" t="s">
        <v>20</v>
      </c>
      <c r="F9331" t="b">
        <v>0</v>
      </c>
      <c r="G9331" t="s">
        <v>30</v>
      </c>
      <c r="H9331" s="1">
        <v>45725.251273148147</v>
      </c>
      <c r="I9331" t="b">
        <v>0</v>
      </c>
      <c r="J9331" t="b">
        <v>1</v>
      </c>
      <c r="K9331" t="s">
        <v>31</v>
      </c>
      <c r="L9331" t="s">
        <v>22</v>
      </c>
      <c r="M9331">
        <v>80000</v>
      </c>
      <c r="O9331" t="s">
        <v>4082</v>
      </c>
      <c r="P9331" t="s">
        <v>274</v>
      </c>
    </row>
    <row r="9332" spans="1:16" x14ac:dyDescent="0.35">
      <c r="A9332" t="s">
        <v>11539</v>
      </c>
      <c r="B9332" t="s">
        <v>12170</v>
      </c>
      <c r="C9332" t="s">
        <v>154</v>
      </c>
      <c r="D9332" t="s">
        <v>110</v>
      </c>
      <c r="E9332" t="s">
        <v>20</v>
      </c>
      <c r="F9332" t="b">
        <v>0</v>
      </c>
      <c r="G9332" t="s">
        <v>52</v>
      </c>
      <c r="H9332" s="1">
        <v>45725.265682870369</v>
      </c>
      <c r="I9332" t="b">
        <v>0</v>
      </c>
      <c r="J9332" t="b">
        <v>1</v>
      </c>
      <c r="K9332" t="s">
        <v>31</v>
      </c>
      <c r="L9332" t="s">
        <v>22</v>
      </c>
      <c r="M9332">
        <v>207500</v>
      </c>
      <c r="O9332" t="s">
        <v>725</v>
      </c>
      <c r="P9332" t="s">
        <v>1861</v>
      </c>
    </row>
    <row r="9333" spans="1:16" x14ac:dyDescent="0.35">
      <c r="A9333" t="s">
        <v>11539</v>
      </c>
      <c r="B9333" t="s">
        <v>12500</v>
      </c>
      <c r="C9333" t="s">
        <v>537</v>
      </c>
      <c r="D9333" t="s">
        <v>321</v>
      </c>
      <c r="E9333" t="s">
        <v>91</v>
      </c>
      <c r="F9333" t="b">
        <v>0</v>
      </c>
      <c r="G9333" t="s">
        <v>171</v>
      </c>
      <c r="H9333" s="1">
        <v>45725.266527777778</v>
      </c>
      <c r="I9333" t="b">
        <v>0</v>
      </c>
      <c r="J9333" t="b">
        <v>0</v>
      </c>
      <c r="K9333" t="s">
        <v>31</v>
      </c>
      <c r="L9333" t="s">
        <v>32</v>
      </c>
      <c r="N9333">
        <v>60</v>
      </c>
      <c r="O9333" t="s">
        <v>12501</v>
      </c>
      <c r="P9333" t="s">
        <v>12502</v>
      </c>
    </row>
    <row r="9334" spans="1:16" x14ac:dyDescent="0.35">
      <c r="A9334" t="s">
        <v>11539</v>
      </c>
      <c r="B9334" t="s">
        <v>12173</v>
      </c>
      <c r="C9334" t="s">
        <v>1336</v>
      </c>
      <c r="D9334" t="s">
        <v>36</v>
      </c>
      <c r="E9334" t="s">
        <v>20</v>
      </c>
      <c r="F9334" t="b">
        <v>0</v>
      </c>
      <c r="G9334" t="s">
        <v>68</v>
      </c>
      <c r="H9334" s="1">
        <v>45725.501180555562</v>
      </c>
      <c r="I9334" t="b">
        <v>0</v>
      </c>
      <c r="J9334" t="b">
        <v>1</v>
      </c>
      <c r="K9334" t="s">
        <v>31</v>
      </c>
      <c r="L9334" t="s">
        <v>22</v>
      </c>
      <c r="M9334">
        <v>193426.5</v>
      </c>
      <c r="O9334" t="s">
        <v>209</v>
      </c>
      <c r="P9334" t="s">
        <v>1338</v>
      </c>
    </row>
    <row r="9335" spans="1:16" x14ac:dyDescent="0.35">
      <c r="A9335" t="s">
        <v>11539</v>
      </c>
      <c r="B9335" t="s">
        <v>12503</v>
      </c>
      <c r="C9335" t="s">
        <v>5914</v>
      </c>
      <c r="D9335" t="s">
        <v>36</v>
      </c>
      <c r="E9335" t="s">
        <v>20</v>
      </c>
      <c r="F9335" t="b">
        <v>0</v>
      </c>
      <c r="G9335" t="s">
        <v>43</v>
      </c>
      <c r="H9335" s="1">
        <v>45725.502349537041</v>
      </c>
      <c r="I9335" t="b">
        <v>0</v>
      </c>
      <c r="J9335" t="b">
        <v>1</v>
      </c>
      <c r="K9335" t="s">
        <v>31</v>
      </c>
      <c r="L9335" t="s">
        <v>32</v>
      </c>
      <c r="N9335">
        <v>73</v>
      </c>
      <c r="O9335" t="s">
        <v>209</v>
      </c>
      <c r="P9335" t="s">
        <v>12504</v>
      </c>
    </row>
    <row r="9336" spans="1:16" x14ac:dyDescent="0.35">
      <c r="A9336" t="s">
        <v>11539</v>
      </c>
      <c r="B9336" t="s">
        <v>12505</v>
      </c>
      <c r="C9336" t="s">
        <v>3831</v>
      </c>
      <c r="D9336" t="s">
        <v>29</v>
      </c>
      <c r="E9336" t="s">
        <v>20</v>
      </c>
      <c r="F9336" t="b">
        <v>0</v>
      </c>
      <c r="G9336" t="s">
        <v>52</v>
      </c>
      <c r="H9336" s="1">
        <v>45725.643113425933</v>
      </c>
      <c r="I9336" t="b">
        <v>0</v>
      </c>
      <c r="J9336" t="b">
        <v>0</v>
      </c>
      <c r="K9336" t="s">
        <v>31</v>
      </c>
      <c r="L9336" t="s">
        <v>22</v>
      </c>
      <c r="M9336">
        <v>95000</v>
      </c>
      <c r="O9336" t="s">
        <v>7453</v>
      </c>
      <c r="P9336" t="s">
        <v>12506</v>
      </c>
    </row>
    <row r="9337" spans="1:16" x14ac:dyDescent="0.35">
      <c r="A9337" t="s">
        <v>11539</v>
      </c>
      <c r="B9337" t="s">
        <v>12448</v>
      </c>
      <c r="C9337" t="s">
        <v>72</v>
      </c>
      <c r="D9337" t="s">
        <v>110</v>
      </c>
      <c r="E9337" t="s">
        <v>20</v>
      </c>
      <c r="F9337" t="b">
        <v>0</v>
      </c>
      <c r="G9337" t="s">
        <v>30</v>
      </c>
      <c r="H9337" s="1">
        <v>45725.668865740743</v>
      </c>
      <c r="I9337" t="b">
        <v>0</v>
      </c>
      <c r="J9337" t="b">
        <v>1</v>
      </c>
      <c r="K9337" t="s">
        <v>31</v>
      </c>
      <c r="L9337" t="s">
        <v>22</v>
      </c>
      <c r="M9337">
        <v>220500</v>
      </c>
      <c r="O9337" t="s">
        <v>12449</v>
      </c>
    </row>
    <row r="9338" spans="1:16" x14ac:dyDescent="0.35">
      <c r="A9338" t="s">
        <v>11539</v>
      </c>
      <c r="B9338" t="s">
        <v>11906</v>
      </c>
      <c r="C9338" t="s">
        <v>805</v>
      </c>
      <c r="D9338" t="s">
        <v>36</v>
      </c>
      <c r="E9338" t="s">
        <v>204</v>
      </c>
      <c r="F9338" t="b">
        <v>0</v>
      </c>
      <c r="G9338" t="s">
        <v>30</v>
      </c>
      <c r="H9338" s="1">
        <v>45725.710057870368</v>
      </c>
      <c r="I9338" t="b">
        <v>0</v>
      </c>
      <c r="J9338" t="b">
        <v>0</v>
      </c>
      <c r="K9338" t="s">
        <v>31</v>
      </c>
      <c r="L9338" t="s">
        <v>32</v>
      </c>
      <c r="N9338">
        <v>20</v>
      </c>
      <c r="O9338" t="s">
        <v>12507</v>
      </c>
      <c r="P9338" t="s">
        <v>917</v>
      </c>
    </row>
    <row r="9339" spans="1:16" x14ac:dyDescent="0.35">
      <c r="A9339" t="s">
        <v>11539</v>
      </c>
      <c r="B9339" t="s">
        <v>12508</v>
      </c>
      <c r="C9339" t="s">
        <v>537</v>
      </c>
      <c r="D9339" t="s">
        <v>29</v>
      </c>
      <c r="E9339" t="s">
        <v>20</v>
      </c>
      <c r="F9339" t="b">
        <v>0</v>
      </c>
      <c r="G9339" t="s">
        <v>171</v>
      </c>
      <c r="H9339" s="1">
        <v>45725.930821759262</v>
      </c>
      <c r="I9339" t="b">
        <v>0</v>
      </c>
      <c r="J9339" t="b">
        <v>1</v>
      </c>
      <c r="K9339" t="s">
        <v>31</v>
      </c>
      <c r="L9339" t="s">
        <v>32</v>
      </c>
      <c r="N9339">
        <v>40.81500244140625</v>
      </c>
      <c r="O9339" t="s">
        <v>12509</v>
      </c>
      <c r="P9339" t="s">
        <v>12510</v>
      </c>
    </row>
    <row r="9340" spans="1:16" x14ac:dyDescent="0.35">
      <c r="A9340" t="s">
        <v>11539</v>
      </c>
      <c r="B9340" t="s">
        <v>12496</v>
      </c>
      <c r="C9340" t="s">
        <v>51</v>
      </c>
      <c r="D9340" t="s">
        <v>36</v>
      </c>
      <c r="E9340" t="s">
        <v>20</v>
      </c>
      <c r="F9340" t="b">
        <v>0</v>
      </c>
      <c r="G9340" t="s">
        <v>43</v>
      </c>
      <c r="H9340" s="1">
        <v>45726.250972222217</v>
      </c>
      <c r="I9340" t="b">
        <v>0</v>
      </c>
      <c r="J9340" t="b">
        <v>1</v>
      </c>
      <c r="K9340" t="s">
        <v>31</v>
      </c>
      <c r="L9340" t="s">
        <v>22</v>
      </c>
      <c r="M9340">
        <v>124350</v>
      </c>
      <c r="O9340" t="s">
        <v>12497</v>
      </c>
      <c r="P9340" t="s">
        <v>12498</v>
      </c>
    </row>
    <row r="9341" spans="1:16" x14ac:dyDescent="0.35">
      <c r="A9341" t="s">
        <v>11539</v>
      </c>
      <c r="B9341" t="s">
        <v>11882</v>
      </c>
      <c r="C9341" t="s">
        <v>154</v>
      </c>
      <c r="D9341" t="s">
        <v>443</v>
      </c>
      <c r="E9341" t="s">
        <v>20</v>
      </c>
      <c r="F9341" t="b">
        <v>0</v>
      </c>
      <c r="G9341" t="s">
        <v>52</v>
      </c>
      <c r="H9341" s="1">
        <v>45726.251006944447</v>
      </c>
      <c r="I9341" t="b">
        <v>0</v>
      </c>
      <c r="J9341" t="b">
        <v>1</v>
      </c>
      <c r="K9341" t="s">
        <v>31</v>
      </c>
      <c r="L9341" t="s">
        <v>22</v>
      </c>
      <c r="M9341">
        <v>152000</v>
      </c>
      <c r="O9341" t="s">
        <v>3122</v>
      </c>
      <c r="P9341" t="s">
        <v>11883</v>
      </c>
    </row>
    <row r="9342" spans="1:16" x14ac:dyDescent="0.35">
      <c r="A9342" t="s">
        <v>11539</v>
      </c>
      <c r="B9342" t="s">
        <v>12499</v>
      </c>
      <c r="C9342" t="s">
        <v>1930</v>
      </c>
      <c r="D9342" t="s">
        <v>2039</v>
      </c>
      <c r="E9342" t="s">
        <v>20</v>
      </c>
      <c r="F9342" t="b">
        <v>0</v>
      </c>
      <c r="G9342" t="s">
        <v>30</v>
      </c>
      <c r="H9342" s="1">
        <v>45726.251273148147</v>
      </c>
      <c r="I9342" t="b">
        <v>0</v>
      </c>
      <c r="J9342" t="b">
        <v>1</v>
      </c>
      <c r="K9342" t="s">
        <v>31</v>
      </c>
      <c r="L9342" t="s">
        <v>22</v>
      </c>
      <c r="M9342">
        <v>80000</v>
      </c>
      <c r="O9342" t="s">
        <v>4082</v>
      </c>
      <c r="P9342" t="s">
        <v>274</v>
      </c>
    </row>
    <row r="9343" spans="1:16" x14ac:dyDescent="0.35">
      <c r="A9343" t="s">
        <v>11539</v>
      </c>
      <c r="B9343" t="s">
        <v>12170</v>
      </c>
      <c r="C9343" t="s">
        <v>154</v>
      </c>
      <c r="D9343" t="s">
        <v>110</v>
      </c>
      <c r="E9343" t="s">
        <v>20</v>
      </c>
      <c r="F9343" t="b">
        <v>0</v>
      </c>
      <c r="G9343" t="s">
        <v>52</v>
      </c>
      <c r="H9343" s="1">
        <v>45726.265682870369</v>
      </c>
      <c r="I9343" t="b">
        <v>0</v>
      </c>
      <c r="J9343" t="b">
        <v>1</v>
      </c>
      <c r="K9343" t="s">
        <v>31</v>
      </c>
      <c r="L9343" t="s">
        <v>22</v>
      </c>
      <c r="M9343">
        <v>207500</v>
      </c>
      <c r="O9343" t="s">
        <v>725</v>
      </c>
      <c r="P9343" t="s">
        <v>1861</v>
      </c>
    </row>
    <row r="9344" spans="1:16" x14ac:dyDescent="0.35">
      <c r="A9344" t="s">
        <v>11539</v>
      </c>
      <c r="B9344" t="s">
        <v>12500</v>
      </c>
      <c r="C9344" t="s">
        <v>537</v>
      </c>
      <c r="D9344" t="s">
        <v>321</v>
      </c>
      <c r="E9344" t="s">
        <v>91</v>
      </c>
      <c r="F9344" t="b">
        <v>0</v>
      </c>
      <c r="G9344" t="s">
        <v>171</v>
      </c>
      <c r="H9344" s="1">
        <v>45726.266527777778</v>
      </c>
      <c r="I9344" t="b">
        <v>0</v>
      </c>
      <c r="J9344" t="b">
        <v>0</v>
      </c>
      <c r="K9344" t="s">
        <v>31</v>
      </c>
      <c r="L9344" t="s">
        <v>32</v>
      </c>
      <c r="N9344">
        <v>60</v>
      </c>
      <c r="O9344" t="s">
        <v>12501</v>
      </c>
      <c r="P9344" t="s">
        <v>12502</v>
      </c>
    </row>
    <row r="9345" spans="1:16" x14ac:dyDescent="0.35">
      <c r="A9345" t="s">
        <v>11539</v>
      </c>
      <c r="B9345" t="s">
        <v>12010</v>
      </c>
      <c r="C9345" t="s">
        <v>18</v>
      </c>
      <c r="D9345" t="s">
        <v>573</v>
      </c>
      <c r="E9345" t="s">
        <v>296</v>
      </c>
      <c r="F9345" t="b">
        <v>1</v>
      </c>
      <c r="G9345" t="s">
        <v>30</v>
      </c>
      <c r="H9345" s="1">
        <v>45726.336539351847</v>
      </c>
      <c r="I9345" t="b">
        <v>0</v>
      </c>
      <c r="J9345" t="b">
        <v>0</v>
      </c>
      <c r="K9345" t="s">
        <v>31</v>
      </c>
      <c r="L9345" t="s">
        <v>32</v>
      </c>
      <c r="N9345">
        <v>13.430000305175779</v>
      </c>
      <c r="O9345" t="s">
        <v>12011</v>
      </c>
      <c r="P9345" t="s">
        <v>12012</v>
      </c>
    </row>
    <row r="9346" spans="1:16" x14ac:dyDescent="0.35">
      <c r="A9346" t="s">
        <v>11539</v>
      </c>
      <c r="B9346" t="s">
        <v>12142</v>
      </c>
      <c r="C9346" t="s">
        <v>2179</v>
      </c>
      <c r="D9346" t="s">
        <v>29</v>
      </c>
      <c r="E9346" t="s">
        <v>296</v>
      </c>
      <c r="F9346" t="b">
        <v>0</v>
      </c>
      <c r="G9346" t="s">
        <v>47</v>
      </c>
      <c r="H9346" s="1">
        <v>45726.418229166673</v>
      </c>
      <c r="I9346" t="b">
        <v>0</v>
      </c>
      <c r="J9346" t="b">
        <v>1</v>
      </c>
      <c r="K9346" t="s">
        <v>31</v>
      </c>
      <c r="L9346" t="s">
        <v>22</v>
      </c>
      <c r="M9346">
        <v>198000</v>
      </c>
      <c r="O9346" t="s">
        <v>1225</v>
      </c>
      <c r="P9346" t="s">
        <v>12143</v>
      </c>
    </row>
    <row r="9347" spans="1:16" x14ac:dyDescent="0.35">
      <c r="A9347" t="s">
        <v>11539</v>
      </c>
      <c r="B9347" t="s">
        <v>12173</v>
      </c>
      <c r="C9347" t="s">
        <v>1336</v>
      </c>
      <c r="D9347" t="s">
        <v>36</v>
      </c>
      <c r="E9347" t="s">
        <v>20</v>
      </c>
      <c r="F9347" t="b">
        <v>0</v>
      </c>
      <c r="G9347" t="s">
        <v>68</v>
      </c>
      <c r="H9347" s="1">
        <v>45726.501180555562</v>
      </c>
      <c r="I9347" t="b">
        <v>0</v>
      </c>
      <c r="J9347" t="b">
        <v>1</v>
      </c>
      <c r="K9347" t="s">
        <v>31</v>
      </c>
      <c r="L9347" t="s">
        <v>22</v>
      </c>
      <c r="M9347">
        <v>193426.5</v>
      </c>
      <c r="O9347" t="s">
        <v>209</v>
      </c>
      <c r="P9347" t="s">
        <v>1338</v>
      </c>
    </row>
    <row r="9348" spans="1:16" x14ac:dyDescent="0.35">
      <c r="A9348" t="s">
        <v>11539</v>
      </c>
      <c r="B9348" t="s">
        <v>12503</v>
      </c>
      <c r="C9348" t="s">
        <v>5914</v>
      </c>
      <c r="D9348" t="s">
        <v>36</v>
      </c>
      <c r="E9348" t="s">
        <v>20</v>
      </c>
      <c r="F9348" t="b">
        <v>0</v>
      </c>
      <c r="G9348" t="s">
        <v>43</v>
      </c>
      <c r="H9348" s="1">
        <v>45726.502349537041</v>
      </c>
      <c r="I9348" t="b">
        <v>0</v>
      </c>
      <c r="J9348" t="b">
        <v>1</v>
      </c>
      <c r="K9348" t="s">
        <v>31</v>
      </c>
      <c r="L9348" t="s">
        <v>32</v>
      </c>
      <c r="N9348">
        <v>73</v>
      </c>
      <c r="O9348" t="s">
        <v>209</v>
      </c>
      <c r="P9348" t="s">
        <v>12504</v>
      </c>
    </row>
    <row r="9349" spans="1:16" x14ac:dyDescent="0.35">
      <c r="A9349" t="s">
        <v>11539</v>
      </c>
      <c r="B9349" t="s">
        <v>12505</v>
      </c>
      <c r="C9349" t="s">
        <v>3831</v>
      </c>
      <c r="D9349" t="s">
        <v>29</v>
      </c>
      <c r="E9349" t="s">
        <v>20</v>
      </c>
      <c r="F9349" t="b">
        <v>0</v>
      </c>
      <c r="G9349" t="s">
        <v>52</v>
      </c>
      <c r="H9349" s="1">
        <v>45726.643113425933</v>
      </c>
      <c r="I9349" t="b">
        <v>0</v>
      </c>
      <c r="J9349" t="b">
        <v>0</v>
      </c>
      <c r="K9349" t="s">
        <v>31</v>
      </c>
      <c r="L9349" t="s">
        <v>22</v>
      </c>
      <c r="M9349">
        <v>95000</v>
      </c>
      <c r="O9349" t="s">
        <v>7453</v>
      </c>
      <c r="P9349" t="s">
        <v>12506</v>
      </c>
    </row>
    <row r="9350" spans="1:16" x14ac:dyDescent="0.35">
      <c r="A9350" t="s">
        <v>11539</v>
      </c>
      <c r="B9350" t="s">
        <v>12448</v>
      </c>
      <c r="C9350" t="s">
        <v>72</v>
      </c>
      <c r="D9350" t="s">
        <v>110</v>
      </c>
      <c r="E9350" t="s">
        <v>20</v>
      </c>
      <c r="F9350" t="b">
        <v>0</v>
      </c>
      <c r="G9350" t="s">
        <v>30</v>
      </c>
      <c r="H9350" s="1">
        <v>45726.668865740743</v>
      </c>
      <c r="I9350" t="b">
        <v>0</v>
      </c>
      <c r="J9350" t="b">
        <v>1</v>
      </c>
      <c r="K9350" t="s">
        <v>31</v>
      </c>
      <c r="L9350" t="s">
        <v>22</v>
      </c>
      <c r="M9350">
        <v>220500</v>
      </c>
      <c r="O9350" t="s">
        <v>12449</v>
      </c>
    </row>
    <row r="9351" spans="1:16" x14ac:dyDescent="0.35">
      <c r="A9351" t="s">
        <v>11539</v>
      </c>
      <c r="B9351" t="s">
        <v>11906</v>
      </c>
      <c r="C9351" t="s">
        <v>805</v>
      </c>
      <c r="D9351" t="s">
        <v>36</v>
      </c>
      <c r="E9351" t="s">
        <v>204</v>
      </c>
      <c r="F9351" t="b">
        <v>0</v>
      </c>
      <c r="G9351" t="s">
        <v>30</v>
      </c>
      <c r="H9351" s="1">
        <v>45726.710057870368</v>
      </c>
      <c r="I9351" t="b">
        <v>0</v>
      </c>
      <c r="J9351" t="b">
        <v>0</v>
      </c>
      <c r="K9351" t="s">
        <v>31</v>
      </c>
      <c r="L9351" t="s">
        <v>32</v>
      </c>
      <c r="N9351">
        <v>20</v>
      </c>
      <c r="O9351" t="s">
        <v>12507</v>
      </c>
      <c r="P9351" t="s">
        <v>917</v>
      </c>
    </row>
    <row r="9352" spans="1:16" x14ac:dyDescent="0.35">
      <c r="A9352" t="s">
        <v>11539</v>
      </c>
      <c r="B9352" t="s">
        <v>12508</v>
      </c>
      <c r="C9352" t="s">
        <v>537</v>
      </c>
      <c r="D9352" t="s">
        <v>29</v>
      </c>
      <c r="E9352" t="s">
        <v>20</v>
      </c>
      <c r="F9352" t="b">
        <v>0</v>
      </c>
      <c r="G9352" t="s">
        <v>171</v>
      </c>
      <c r="H9352" s="1">
        <v>45726.930821759262</v>
      </c>
      <c r="I9352" t="b">
        <v>0</v>
      </c>
      <c r="J9352" t="b">
        <v>1</v>
      </c>
      <c r="K9352" t="s">
        <v>31</v>
      </c>
      <c r="L9352" t="s">
        <v>32</v>
      </c>
      <c r="N9352">
        <v>40.81500244140625</v>
      </c>
      <c r="O9352" t="s">
        <v>12509</v>
      </c>
      <c r="P9352" t="s">
        <v>12510</v>
      </c>
    </row>
    <row r="9353" spans="1:16" x14ac:dyDescent="0.35">
      <c r="A9353" t="s">
        <v>11539</v>
      </c>
      <c r="B9353" t="s">
        <v>12496</v>
      </c>
      <c r="C9353" t="s">
        <v>51</v>
      </c>
      <c r="D9353" t="s">
        <v>36</v>
      </c>
      <c r="E9353" t="s">
        <v>20</v>
      </c>
      <c r="F9353" t="b">
        <v>0</v>
      </c>
      <c r="G9353" t="s">
        <v>43</v>
      </c>
      <c r="H9353" s="1">
        <v>45727.250972222217</v>
      </c>
      <c r="I9353" t="b">
        <v>0</v>
      </c>
      <c r="J9353" t="b">
        <v>1</v>
      </c>
      <c r="K9353" t="s">
        <v>31</v>
      </c>
      <c r="L9353" t="s">
        <v>22</v>
      </c>
      <c r="M9353">
        <v>124350</v>
      </c>
      <c r="O9353" t="s">
        <v>12497</v>
      </c>
      <c r="P9353" t="s">
        <v>12498</v>
      </c>
    </row>
    <row r="9354" spans="1:16" x14ac:dyDescent="0.35">
      <c r="A9354" t="s">
        <v>11539</v>
      </c>
      <c r="B9354" t="s">
        <v>11882</v>
      </c>
      <c r="C9354" t="s">
        <v>154</v>
      </c>
      <c r="D9354" t="s">
        <v>443</v>
      </c>
      <c r="E9354" t="s">
        <v>20</v>
      </c>
      <c r="F9354" t="b">
        <v>0</v>
      </c>
      <c r="G9354" t="s">
        <v>52</v>
      </c>
      <c r="H9354" s="1">
        <v>45727.251006944447</v>
      </c>
      <c r="I9354" t="b">
        <v>0</v>
      </c>
      <c r="J9354" t="b">
        <v>1</v>
      </c>
      <c r="K9354" t="s">
        <v>31</v>
      </c>
      <c r="L9354" t="s">
        <v>22</v>
      </c>
      <c r="M9354">
        <v>152000</v>
      </c>
      <c r="O9354" t="s">
        <v>3122</v>
      </c>
      <c r="P9354" t="s">
        <v>11883</v>
      </c>
    </row>
    <row r="9355" spans="1:16" x14ac:dyDescent="0.35">
      <c r="A9355" t="s">
        <v>11539</v>
      </c>
      <c r="B9355" t="s">
        <v>12499</v>
      </c>
      <c r="C9355" t="s">
        <v>1930</v>
      </c>
      <c r="D9355" t="s">
        <v>2039</v>
      </c>
      <c r="E9355" t="s">
        <v>20</v>
      </c>
      <c r="F9355" t="b">
        <v>0</v>
      </c>
      <c r="G9355" t="s">
        <v>30</v>
      </c>
      <c r="H9355" s="1">
        <v>45727.251273148147</v>
      </c>
      <c r="I9355" t="b">
        <v>0</v>
      </c>
      <c r="J9355" t="b">
        <v>1</v>
      </c>
      <c r="K9355" t="s">
        <v>31</v>
      </c>
      <c r="L9355" t="s">
        <v>22</v>
      </c>
      <c r="M9355">
        <v>80000</v>
      </c>
      <c r="O9355" t="s">
        <v>4082</v>
      </c>
      <c r="P9355" t="s">
        <v>274</v>
      </c>
    </row>
    <row r="9356" spans="1:16" x14ac:dyDescent="0.35">
      <c r="A9356" t="s">
        <v>11539</v>
      </c>
      <c r="B9356" t="s">
        <v>12170</v>
      </c>
      <c r="C9356" t="s">
        <v>154</v>
      </c>
      <c r="D9356" t="s">
        <v>110</v>
      </c>
      <c r="E9356" t="s">
        <v>20</v>
      </c>
      <c r="F9356" t="b">
        <v>0</v>
      </c>
      <c r="G9356" t="s">
        <v>52</v>
      </c>
      <c r="H9356" s="1">
        <v>45727.265682870369</v>
      </c>
      <c r="I9356" t="b">
        <v>0</v>
      </c>
      <c r="J9356" t="b">
        <v>1</v>
      </c>
      <c r="K9356" t="s">
        <v>31</v>
      </c>
      <c r="L9356" t="s">
        <v>22</v>
      </c>
      <c r="M9356">
        <v>207500</v>
      </c>
      <c r="O9356" t="s">
        <v>725</v>
      </c>
      <c r="P9356" t="s">
        <v>1861</v>
      </c>
    </row>
    <row r="9357" spans="1:16" x14ac:dyDescent="0.35">
      <c r="A9357" t="s">
        <v>11539</v>
      </c>
      <c r="B9357" t="s">
        <v>12500</v>
      </c>
      <c r="C9357" t="s">
        <v>537</v>
      </c>
      <c r="D9357" t="s">
        <v>321</v>
      </c>
      <c r="E9357" t="s">
        <v>91</v>
      </c>
      <c r="F9357" t="b">
        <v>0</v>
      </c>
      <c r="G9357" t="s">
        <v>171</v>
      </c>
      <c r="H9357" s="1">
        <v>45727.266527777778</v>
      </c>
      <c r="I9357" t="b">
        <v>0</v>
      </c>
      <c r="J9357" t="b">
        <v>0</v>
      </c>
      <c r="K9357" t="s">
        <v>31</v>
      </c>
      <c r="L9357" t="s">
        <v>32</v>
      </c>
      <c r="N9357">
        <v>60</v>
      </c>
      <c r="O9357" t="s">
        <v>12501</v>
      </c>
      <c r="P9357" t="s">
        <v>12502</v>
      </c>
    </row>
    <row r="9358" spans="1:16" x14ac:dyDescent="0.35">
      <c r="A9358" t="s">
        <v>11539</v>
      </c>
      <c r="B9358" t="s">
        <v>12010</v>
      </c>
      <c r="C9358" t="s">
        <v>18</v>
      </c>
      <c r="D9358" t="s">
        <v>573</v>
      </c>
      <c r="E9358" t="s">
        <v>296</v>
      </c>
      <c r="F9358" t="b">
        <v>1</v>
      </c>
      <c r="G9358" t="s">
        <v>30</v>
      </c>
      <c r="H9358" s="1">
        <v>45727.336539351847</v>
      </c>
      <c r="I9358" t="b">
        <v>0</v>
      </c>
      <c r="J9358" t="b">
        <v>0</v>
      </c>
      <c r="K9358" t="s">
        <v>31</v>
      </c>
      <c r="L9358" t="s">
        <v>32</v>
      </c>
      <c r="N9358">
        <v>13.430000305175779</v>
      </c>
      <c r="O9358" t="s">
        <v>12011</v>
      </c>
      <c r="P9358" t="s">
        <v>12012</v>
      </c>
    </row>
    <row r="9359" spans="1:16" x14ac:dyDescent="0.35">
      <c r="A9359" t="s">
        <v>11539</v>
      </c>
      <c r="B9359" t="s">
        <v>12142</v>
      </c>
      <c r="C9359" t="s">
        <v>2179</v>
      </c>
      <c r="D9359" t="s">
        <v>29</v>
      </c>
      <c r="E9359" t="s">
        <v>296</v>
      </c>
      <c r="F9359" t="b">
        <v>0</v>
      </c>
      <c r="G9359" t="s">
        <v>47</v>
      </c>
      <c r="H9359" s="1">
        <v>45727.418229166673</v>
      </c>
      <c r="I9359" t="b">
        <v>0</v>
      </c>
      <c r="J9359" t="b">
        <v>1</v>
      </c>
      <c r="K9359" t="s">
        <v>31</v>
      </c>
      <c r="L9359" t="s">
        <v>22</v>
      </c>
      <c r="M9359">
        <v>198000</v>
      </c>
      <c r="O9359" t="s">
        <v>1225</v>
      </c>
      <c r="P9359" t="s">
        <v>12143</v>
      </c>
    </row>
    <row r="9360" spans="1:16" x14ac:dyDescent="0.35">
      <c r="A9360" t="s">
        <v>11539</v>
      </c>
      <c r="B9360" t="s">
        <v>12173</v>
      </c>
      <c r="C9360" t="s">
        <v>1336</v>
      </c>
      <c r="D9360" t="s">
        <v>36</v>
      </c>
      <c r="E9360" t="s">
        <v>20</v>
      </c>
      <c r="F9360" t="b">
        <v>0</v>
      </c>
      <c r="G9360" t="s">
        <v>68</v>
      </c>
      <c r="H9360" s="1">
        <v>45727.501180555562</v>
      </c>
      <c r="I9360" t="b">
        <v>0</v>
      </c>
      <c r="J9360" t="b">
        <v>1</v>
      </c>
      <c r="K9360" t="s">
        <v>31</v>
      </c>
      <c r="L9360" t="s">
        <v>22</v>
      </c>
      <c r="M9360">
        <v>193426.5</v>
      </c>
      <c r="O9360" t="s">
        <v>209</v>
      </c>
      <c r="P9360" t="s">
        <v>1338</v>
      </c>
    </row>
    <row r="9361" spans="1:16" x14ac:dyDescent="0.35">
      <c r="A9361" t="s">
        <v>11539</v>
      </c>
      <c r="B9361" t="s">
        <v>12503</v>
      </c>
      <c r="C9361" t="s">
        <v>5914</v>
      </c>
      <c r="D9361" t="s">
        <v>36</v>
      </c>
      <c r="E9361" t="s">
        <v>20</v>
      </c>
      <c r="F9361" t="b">
        <v>0</v>
      </c>
      <c r="G9361" t="s">
        <v>43</v>
      </c>
      <c r="H9361" s="1">
        <v>45727.502349537041</v>
      </c>
      <c r="I9361" t="b">
        <v>0</v>
      </c>
      <c r="J9361" t="b">
        <v>1</v>
      </c>
      <c r="K9361" t="s">
        <v>31</v>
      </c>
      <c r="L9361" t="s">
        <v>32</v>
      </c>
      <c r="N9361">
        <v>73</v>
      </c>
      <c r="O9361" t="s">
        <v>209</v>
      </c>
      <c r="P9361" t="s">
        <v>12504</v>
      </c>
    </row>
    <row r="9362" spans="1:16" x14ac:dyDescent="0.35">
      <c r="A9362" t="s">
        <v>11539</v>
      </c>
      <c r="B9362" t="s">
        <v>12505</v>
      </c>
      <c r="C9362" t="s">
        <v>3831</v>
      </c>
      <c r="D9362" t="s">
        <v>29</v>
      </c>
      <c r="E9362" t="s">
        <v>20</v>
      </c>
      <c r="F9362" t="b">
        <v>0</v>
      </c>
      <c r="G9362" t="s">
        <v>52</v>
      </c>
      <c r="H9362" s="1">
        <v>45727.643113425933</v>
      </c>
      <c r="I9362" t="b">
        <v>0</v>
      </c>
      <c r="J9362" t="b">
        <v>0</v>
      </c>
      <c r="K9362" t="s">
        <v>31</v>
      </c>
      <c r="L9362" t="s">
        <v>22</v>
      </c>
      <c r="M9362">
        <v>95000</v>
      </c>
      <c r="O9362" t="s">
        <v>7453</v>
      </c>
      <c r="P9362" t="s">
        <v>12506</v>
      </c>
    </row>
    <row r="9363" spans="1:16" x14ac:dyDescent="0.35">
      <c r="A9363" t="s">
        <v>11539</v>
      </c>
      <c r="B9363" t="s">
        <v>12448</v>
      </c>
      <c r="C9363" t="s">
        <v>72</v>
      </c>
      <c r="D9363" t="s">
        <v>110</v>
      </c>
      <c r="E9363" t="s">
        <v>20</v>
      </c>
      <c r="F9363" t="b">
        <v>0</v>
      </c>
      <c r="G9363" t="s">
        <v>30</v>
      </c>
      <c r="H9363" s="1">
        <v>45727.668865740743</v>
      </c>
      <c r="I9363" t="b">
        <v>0</v>
      </c>
      <c r="J9363" t="b">
        <v>1</v>
      </c>
      <c r="K9363" t="s">
        <v>31</v>
      </c>
      <c r="L9363" t="s">
        <v>22</v>
      </c>
      <c r="M9363">
        <v>220500</v>
      </c>
      <c r="O9363" t="s">
        <v>12449</v>
      </c>
    </row>
    <row r="9364" spans="1:16" x14ac:dyDescent="0.35">
      <c r="A9364" t="s">
        <v>11539</v>
      </c>
      <c r="B9364" t="s">
        <v>12511</v>
      </c>
      <c r="C9364" t="s">
        <v>154</v>
      </c>
      <c r="D9364" t="s">
        <v>115</v>
      </c>
      <c r="E9364" t="s">
        <v>20</v>
      </c>
      <c r="F9364" t="b">
        <v>0</v>
      </c>
      <c r="G9364" t="s">
        <v>52</v>
      </c>
      <c r="H9364" s="1">
        <v>45727.709236111114</v>
      </c>
      <c r="I9364" t="b">
        <v>0</v>
      </c>
      <c r="J9364" t="b">
        <v>0</v>
      </c>
      <c r="K9364" t="s">
        <v>31</v>
      </c>
      <c r="L9364" t="s">
        <v>22</v>
      </c>
      <c r="M9364">
        <v>245000</v>
      </c>
      <c r="O9364" t="s">
        <v>176</v>
      </c>
      <c r="P9364" t="s">
        <v>12512</v>
      </c>
    </row>
    <row r="9365" spans="1:16" x14ac:dyDescent="0.35">
      <c r="A9365" t="s">
        <v>11539</v>
      </c>
      <c r="B9365" t="s">
        <v>11906</v>
      </c>
      <c r="C9365" t="s">
        <v>805</v>
      </c>
      <c r="D9365" t="s">
        <v>36</v>
      </c>
      <c r="E9365" t="s">
        <v>204</v>
      </c>
      <c r="F9365" t="b">
        <v>0</v>
      </c>
      <c r="G9365" t="s">
        <v>30</v>
      </c>
      <c r="H9365" s="1">
        <v>45727.710057870368</v>
      </c>
      <c r="I9365" t="b">
        <v>0</v>
      </c>
      <c r="J9365" t="b">
        <v>0</v>
      </c>
      <c r="K9365" t="s">
        <v>31</v>
      </c>
      <c r="L9365" t="s">
        <v>32</v>
      </c>
      <c r="N9365">
        <v>20</v>
      </c>
      <c r="O9365" t="s">
        <v>12507</v>
      </c>
      <c r="P9365" t="s">
        <v>917</v>
      </c>
    </row>
    <row r="9366" spans="1:16" x14ac:dyDescent="0.35">
      <c r="A9366" t="s">
        <v>11539</v>
      </c>
      <c r="B9366" t="s">
        <v>12508</v>
      </c>
      <c r="C9366" t="s">
        <v>537</v>
      </c>
      <c r="D9366" t="s">
        <v>29</v>
      </c>
      <c r="E9366" t="s">
        <v>20</v>
      </c>
      <c r="F9366" t="b">
        <v>0</v>
      </c>
      <c r="G9366" t="s">
        <v>171</v>
      </c>
      <c r="H9366" s="1">
        <v>45727.930821759262</v>
      </c>
      <c r="I9366" t="b">
        <v>0</v>
      </c>
      <c r="J9366" t="b">
        <v>1</v>
      </c>
      <c r="K9366" t="s">
        <v>31</v>
      </c>
      <c r="L9366" t="s">
        <v>32</v>
      </c>
      <c r="N9366">
        <v>40.81500244140625</v>
      </c>
      <c r="O9366" t="s">
        <v>12509</v>
      </c>
      <c r="P9366" t="s">
        <v>12510</v>
      </c>
    </row>
    <row r="9367" spans="1:16" x14ac:dyDescent="0.35">
      <c r="A9367" t="s">
        <v>11539</v>
      </c>
      <c r="B9367" t="s">
        <v>12496</v>
      </c>
      <c r="C9367" t="s">
        <v>51</v>
      </c>
      <c r="D9367" t="s">
        <v>36</v>
      </c>
      <c r="E9367" t="s">
        <v>20</v>
      </c>
      <c r="F9367" t="b">
        <v>0</v>
      </c>
      <c r="G9367" t="s">
        <v>43</v>
      </c>
      <c r="H9367" s="1">
        <v>45728.250972222217</v>
      </c>
      <c r="I9367" t="b">
        <v>0</v>
      </c>
      <c r="J9367" t="b">
        <v>1</v>
      </c>
      <c r="K9367" t="s">
        <v>31</v>
      </c>
      <c r="L9367" t="s">
        <v>22</v>
      </c>
      <c r="M9367">
        <v>124350</v>
      </c>
      <c r="O9367" t="s">
        <v>12497</v>
      </c>
      <c r="P9367" t="s">
        <v>12498</v>
      </c>
    </row>
    <row r="9368" spans="1:16" x14ac:dyDescent="0.35">
      <c r="A9368" t="s">
        <v>11539</v>
      </c>
      <c r="B9368" t="s">
        <v>11882</v>
      </c>
      <c r="C9368" t="s">
        <v>154</v>
      </c>
      <c r="D9368" t="s">
        <v>443</v>
      </c>
      <c r="E9368" t="s">
        <v>20</v>
      </c>
      <c r="F9368" t="b">
        <v>0</v>
      </c>
      <c r="G9368" t="s">
        <v>52</v>
      </c>
      <c r="H9368" s="1">
        <v>45728.251006944447</v>
      </c>
      <c r="I9368" t="b">
        <v>0</v>
      </c>
      <c r="J9368" t="b">
        <v>1</v>
      </c>
      <c r="K9368" t="s">
        <v>31</v>
      </c>
      <c r="L9368" t="s">
        <v>22</v>
      </c>
      <c r="M9368">
        <v>152000</v>
      </c>
      <c r="O9368" t="s">
        <v>3122</v>
      </c>
      <c r="P9368" t="s">
        <v>11883</v>
      </c>
    </row>
    <row r="9369" spans="1:16" x14ac:dyDescent="0.35">
      <c r="A9369" t="s">
        <v>11539</v>
      </c>
      <c r="B9369" t="s">
        <v>12499</v>
      </c>
      <c r="C9369" t="s">
        <v>1930</v>
      </c>
      <c r="D9369" t="s">
        <v>2039</v>
      </c>
      <c r="E9369" t="s">
        <v>20</v>
      </c>
      <c r="F9369" t="b">
        <v>0</v>
      </c>
      <c r="G9369" t="s">
        <v>30</v>
      </c>
      <c r="H9369" s="1">
        <v>45728.251273148147</v>
      </c>
      <c r="I9369" t="b">
        <v>0</v>
      </c>
      <c r="J9369" t="b">
        <v>1</v>
      </c>
      <c r="K9369" t="s">
        <v>31</v>
      </c>
      <c r="L9369" t="s">
        <v>22</v>
      </c>
      <c r="M9369">
        <v>80000</v>
      </c>
      <c r="O9369" t="s">
        <v>4082</v>
      </c>
      <c r="P9369" t="s">
        <v>274</v>
      </c>
    </row>
    <row r="9370" spans="1:16" x14ac:dyDescent="0.35">
      <c r="A9370" t="s">
        <v>11539</v>
      </c>
      <c r="B9370" t="s">
        <v>12170</v>
      </c>
      <c r="C9370" t="s">
        <v>154</v>
      </c>
      <c r="D9370" t="s">
        <v>110</v>
      </c>
      <c r="E9370" t="s">
        <v>20</v>
      </c>
      <c r="F9370" t="b">
        <v>0</v>
      </c>
      <c r="G9370" t="s">
        <v>52</v>
      </c>
      <c r="H9370" s="1">
        <v>45728.265682870369</v>
      </c>
      <c r="I9370" t="b">
        <v>0</v>
      </c>
      <c r="J9370" t="b">
        <v>1</v>
      </c>
      <c r="K9370" t="s">
        <v>31</v>
      </c>
      <c r="L9370" t="s">
        <v>22</v>
      </c>
      <c r="M9370">
        <v>207500</v>
      </c>
      <c r="O9370" t="s">
        <v>725</v>
      </c>
      <c r="P9370" t="s">
        <v>1861</v>
      </c>
    </row>
    <row r="9371" spans="1:16" x14ac:dyDescent="0.35">
      <c r="A9371" t="s">
        <v>11539</v>
      </c>
      <c r="B9371" t="s">
        <v>12500</v>
      </c>
      <c r="C9371" t="s">
        <v>537</v>
      </c>
      <c r="D9371" t="s">
        <v>321</v>
      </c>
      <c r="E9371" t="s">
        <v>91</v>
      </c>
      <c r="F9371" t="b">
        <v>0</v>
      </c>
      <c r="G9371" t="s">
        <v>171</v>
      </c>
      <c r="H9371" s="1">
        <v>45728.266527777778</v>
      </c>
      <c r="I9371" t="b">
        <v>0</v>
      </c>
      <c r="J9371" t="b">
        <v>0</v>
      </c>
      <c r="K9371" t="s">
        <v>31</v>
      </c>
      <c r="L9371" t="s">
        <v>32</v>
      </c>
      <c r="N9371">
        <v>60</v>
      </c>
      <c r="O9371" t="s">
        <v>12501</v>
      </c>
      <c r="P9371" t="s">
        <v>12502</v>
      </c>
    </row>
    <row r="9372" spans="1:16" x14ac:dyDescent="0.35">
      <c r="A9372" t="s">
        <v>11539</v>
      </c>
      <c r="B9372" t="s">
        <v>12010</v>
      </c>
      <c r="C9372" t="s">
        <v>18</v>
      </c>
      <c r="D9372" t="s">
        <v>573</v>
      </c>
      <c r="E9372" t="s">
        <v>296</v>
      </c>
      <c r="F9372" t="b">
        <v>1</v>
      </c>
      <c r="G9372" t="s">
        <v>30</v>
      </c>
      <c r="H9372" s="1">
        <v>45728.336539351847</v>
      </c>
      <c r="I9372" t="b">
        <v>0</v>
      </c>
      <c r="J9372" t="b">
        <v>0</v>
      </c>
      <c r="K9372" t="s">
        <v>31</v>
      </c>
      <c r="L9372" t="s">
        <v>32</v>
      </c>
      <c r="N9372">
        <v>13.430000305175779</v>
      </c>
      <c r="O9372" t="s">
        <v>12011</v>
      </c>
      <c r="P9372" t="s">
        <v>12012</v>
      </c>
    </row>
    <row r="9373" spans="1:16" x14ac:dyDescent="0.35">
      <c r="A9373" t="s">
        <v>11539</v>
      </c>
      <c r="B9373" t="s">
        <v>12142</v>
      </c>
      <c r="C9373" t="s">
        <v>2179</v>
      </c>
      <c r="D9373" t="s">
        <v>29</v>
      </c>
      <c r="E9373" t="s">
        <v>296</v>
      </c>
      <c r="F9373" t="b">
        <v>0</v>
      </c>
      <c r="G9373" t="s">
        <v>47</v>
      </c>
      <c r="H9373" s="1">
        <v>45728.418229166673</v>
      </c>
      <c r="I9373" t="b">
        <v>0</v>
      </c>
      <c r="J9373" t="b">
        <v>1</v>
      </c>
      <c r="K9373" t="s">
        <v>31</v>
      </c>
      <c r="L9373" t="s">
        <v>22</v>
      </c>
      <c r="M9373">
        <v>198000</v>
      </c>
      <c r="O9373" t="s">
        <v>1225</v>
      </c>
      <c r="P9373" t="s">
        <v>12143</v>
      </c>
    </row>
    <row r="9374" spans="1:16" x14ac:dyDescent="0.35">
      <c r="A9374" t="s">
        <v>11539</v>
      </c>
      <c r="B9374" t="s">
        <v>12173</v>
      </c>
      <c r="C9374" t="s">
        <v>1336</v>
      </c>
      <c r="D9374" t="s">
        <v>36</v>
      </c>
      <c r="E9374" t="s">
        <v>20</v>
      </c>
      <c r="F9374" t="b">
        <v>0</v>
      </c>
      <c r="G9374" t="s">
        <v>68</v>
      </c>
      <c r="H9374" s="1">
        <v>45728.501180555562</v>
      </c>
      <c r="I9374" t="b">
        <v>0</v>
      </c>
      <c r="J9374" t="b">
        <v>1</v>
      </c>
      <c r="K9374" t="s">
        <v>31</v>
      </c>
      <c r="L9374" t="s">
        <v>22</v>
      </c>
      <c r="M9374">
        <v>193426.5</v>
      </c>
      <c r="O9374" t="s">
        <v>209</v>
      </c>
      <c r="P9374" t="s">
        <v>1338</v>
      </c>
    </row>
    <row r="9375" spans="1:16" x14ac:dyDescent="0.35">
      <c r="A9375" t="s">
        <v>11539</v>
      </c>
      <c r="B9375" t="s">
        <v>12503</v>
      </c>
      <c r="C9375" t="s">
        <v>5914</v>
      </c>
      <c r="D9375" t="s">
        <v>36</v>
      </c>
      <c r="E9375" t="s">
        <v>20</v>
      </c>
      <c r="F9375" t="b">
        <v>0</v>
      </c>
      <c r="G9375" t="s">
        <v>43</v>
      </c>
      <c r="H9375" s="1">
        <v>45728.502349537041</v>
      </c>
      <c r="I9375" t="b">
        <v>0</v>
      </c>
      <c r="J9375" t="b">
        <v>1</v>
      </c>
      <c r="K9375" t="s">
        <v>31</v>
      </c>
      <c r="L9375" t="s">
        <v>32</v>
      </c>
      <c r="N9375">
        <v>73</v>
      </c>
      <c r="O9375" t="s">
        <v>209</v>
      </c>
      <c r="P9375" t="s">
        <v>12504</v>
      </c>
    </row>
    <row r="9376" spans="1:16" x14ac:dyDescent="0.35">
      <c r="A9376" t="s">
        <v>11539</v>
      </c>
      <c r="B9376" t="s">
        <v>12505</v>
      </c>
      <c r="C9376" t="s">
        <v>3831</v>
      </c>
      <c r="D9376" t="s">
        <v>29</v>
      </c>
      <c r="E9376" t="s">
        <v>20</v>
      </c>
      <c r="F9376" t="b">
        <v>0</v>
      </c>
      <c r="G9376" t="s">
        <v>52</v>
      </c>
      <c r="H9376" s="1">
        <v>45728.643113425933</v>
      </c>
      <c r="I9376" t="b">
        <v>0</v>
      </c>
      <c r="J9376" t="b">
        <v>0</v>
      </c>
      <c r="K9376" t="s">
        <v>31</v>
      </c>
      <c r="L9376" t="s">
        <v>22</v>
      </c>
      <c r="M9376">
        <v>95000</v>
      </c>
      <c r="O9376" t="s">
        <v>7453</v>
      </c>
      <c r="P9376" t="s">
        <v>12506</v>
      </c>
    </row>
    <row r="9377" spans="1:16" x14ac:dyDescent="0.35">
      <c r="A9377" t="s">
        <v>11539</v>
      </c>
      <c r="B9377" t="s">
        <v>12448</v>
      </c>
      <c r="C9377" t="s">
        <v>72</v>
      </c>
      <c r="D9377" t="s">
        <v>110</v>
      </c>
      <c r="E9377" t="s">
        <v>20</v>
      </c>
      <c r="F9377" t="b">
        <v>0</v>
      </c>
      <c r="G9377" t="s">
        <v>30</v>
      </c>
      <c r="H9377" s="1">
        <v>45728.668865740743</v>
      </c>
      <c r="I9377" t="b">
        <v>0</v>
      </c>
      <c r="J9377" t="b">
        <v>1</v>
      </c>
      <c r="K9377" t="s">
        <v>31</v>
      </c>
      <c r="L9377" t="s">
        <v>22</v>
      </c>
      <c r="M9377">
        <v>220500</v>
      </c>
      <c r="O9377" t="s">
        <v>12449</v>
      </c>
    </row>
    <row r="9378" spans="1:16" x14ac:dyDescent="0.35">
      <c r="A9378" t="s">
        <v>11539</v>
      </c>
      <c r="B9378" t="s">
        <v>12511</v>
      </c>
      <c r="C9378" t="s">
        <v>154</v>
      </c>
      <c r="D9378" t="s">
        <v>115</v>
      </c>
      <c r="E9378" t="s">
        <v>20</v>
      </c>
      <c r="F9378" t="b">
        <v>0</v>
      </c>
      <c r="G9378" t="s">
        <v>52</v>
      </c>
      <c r="H9378" s="1">
        <v>45728.709236111114</v>
      </c>
      <c r="I9378" t="b">
        <v>0</v>
      </c>
      <c r="J9378" t="b">
        <v>0</v>
      </c>
      <c r="K9378" t="s">
        <v>31</v>
      </c>
      <c r="L9378" t="s">
        <v>22</v>
      </c>
      <c r="M9378">
        <v>245000</v>
      </c>
      <c r="O9378" t="s">
        <v>176</v>
      </c>
      <c r="P9378" t="s">
        <v>12512</v>
      </c>
    </row>
    <row r="9379" spans="1:16" x14ac:dyDescent="0.35">
      <c r="A9379" t="s">
        <v>11539</v>
      </c>
      <c r="B9379" t="s">
        <v>11906</v>
      </c>
      <c r="C9379" t="s">
        <v>805</v>
      </c>
      <c r="D9379" t="s">
        <v>36</v>
      </c>
      <c r="E9379" t="s">
        <v>204</v>
      </c>
      <c r="F9379" t="b">
        <v>0</v>
      </c>
      <c r="G9379" t="s">
        <v>30</v>
      </c>
      <c r="H9379" s="1">
        <v>45728.710057870368</v>
      </c>
      <c r="I9379" t="b">
        <v>0</v>
      </c>
      <c r="J9379" t="b">
        <v>0</v>
      </c>
      <c r="K9379" t="s">
        <v>31</v>
      </c>
      <c r="L9379" t="s">
        <v>32</v>
      </c>
      <c r="N9379">
        <v>20</v>
      </c>
      <c r="O9379" t="s">
        <v>12507</v>
      </c>
      <c r="P9379" t="s">
        <v>917</v>
      </c>
    </row>
    <row r="9380" spans="1:16" x14ac:dyDescent="0.35">
      <c r="A9380" t="s">
        <v>11539</v>
      </c>
      <c r="B9380" t="s">
        <v>12508</v>
      </c>
      <c r="C9380" t="s">
        <v>537</v>
      </c>
      <c r="D9380" t="s">
        <v>29</v>
      </c>
      <c r="E9380" t="s">
        <v>20</v>
      </c>
      <c r="F9380" t="b">
        <v>0</v>
      </c>
      <c r="G9380" t="s">
        <v>171</v>
      </c>
      <c r="H9380" s="1">
        <v>45728.930821759262</v>
      </c>
      <c r="I9380" t="b">
        <v>0</v>
      </c>
      <c r="J9380" t="b">
        <v>1</v>
      </c>
      <c r="K9380" t="s">
        <v>31</v>
      </c>
      <c r="L9380" t="s">
        <v>32</v>
      </c>
      <c r="N9380">
        <v>40.81500244140625</v>
      </c>
      <c r="O9380" t="s">
        <v>12509</v>
      </c>
      <c r="P9380" t="s">
        <v>12510</v>
      </c>
    </row>
    <row r="9381" spans="1:16" x14ac:dyDescent="0.35">
      <c r="A9381" t="s">
        <v>11539</v>
      </c>
      <c r="B9381" t="s">
        <v>12496</v>
      </c>
      <c r="C9381" t="s">
        <v>51</v>
      </c>
      <c r="D9381" t="s">
        <v>36</v>
      </c>
      <c r="E9381" t="s">
        <v>20</v>
      </c>
      <c r="F9381" t="b">
        <v>0</v>
      </c>
      <c r="G9381" t="s">
        <v>43</v>
      </c>
      <c r="H9381" s="1">
        <v>45729.250972222217</v>
      </c>
      <c r="I9381" t="b">
        <v>0</v>
      </c>
      <c r="J9381" t="b">
        <v>1</v>
      </c>
      <c r="K9381" t="s">
        <v>31</v>
      </c>
      <c r="L9381" t="s">
        <v>22</v>
      </c>
      <c r="M9381">
        <v>124350</v>
      </c>
      <c r="O9381" t="s">
        <v>12497</v>
      </c>
      <c r="P9381" t="s">
        <v>12498</v>
      </c>
    </row>
    <row r="9382" spans="1:16" x14ac:dyDescent="0.35">
      <c r="A9382" t="s">
        <v>11539</v>
      </c>
      <c r="B9382" t="s">
        <v>11882</v>
      </c>
      <c r="C9382" t="s">
        <v>154</v>
      </c>
      <c r="D9382" t="s">
        <v>443</v>
      </c>
      <c r="E9382" t="s">
        <v>20</v>
      </c>
      <c r="F9382" t="b">
        <v>0</v>
      </c>
      <c r="G9382" t="s">
        <v>52</v>
      </c>
      <c r="H9382" s="1">
        <v>45729.251006944447</v>
      </c>
      <c r="I9382" t="b">
        <v>0</v>
      </c>
      <c r="J9382" t="b">
        <v>1</v>
      </c>
      <c r="K9382" t="s">
        <v>31</v>
      </c>
      <c r="L9382" t="s">
        <v>22</v>
      </c>
      <c r="M9382">
        <v>152000</v>
      </c>
      <c r="O9382" t="s">
        <v>3122</v>
      </c>
      <c r="P9382" t="s">
        <v>11883</v>
      </c>
    </row>
    <row r="9383" spans="1:16" x14ac:dyDescent="0.35">
      <c r="A9383" t="s">
        <v>11539</v>
      </c>
      <c r="B9383" t="s">
        <v>12499</v>
      </c>
      <c r="C9383" t="s">
        <v>1930</v>
      </c>
      <c r="D9383" t="s">
        <v>2039</v>
      </c>
      <c r="E9383" t="s">
        <v>20</v>
      </c>
      <c r="F9383" t="b">
        <v>0</v>
      </c>
      <c r="G9383" t="s">
        <v>30</v>
      </c>
      <c r="H9383" s="1">
        <v>45729.251273148147</v>
      </c>
      <c r="I9383" t="b">
        <v>0</v>
      </c>
      <c r="J9383" t="b">
        <v>1</v>
      </c>
      <c r="K9383" t="s">
        <v>31</v>
      </c>
      <c r="L9383" t="s">
        <v>22</v>
      </c>
      <c r="M9383">
        <v>80000</v>
      </c>
      <c r="O9383" t="s">
        <v>4082</v>
      </c>
      <c r="P9383" t="s">
        <v>274</v>
      </c>
    </row>
    <row r="9384" spans="1:16" x14ac:dyDescent="0.35">
      <c r="A9384" t="s">
        <v>11539</v>
      </c>
      <c r="B9384" t="s">
        <v>12170</v>
      </c>
      <c r="C9384" t="s">
        <v>154</v>
      </c>
      <c r="D9384" t="s">
        <v>110</v>
      </c>
      <c r="E9384" t="s">
        <v>20</v>
      </c>
      <c r="F9384" t="b">
        <v>0</v>
      </c>
      <c r="G9384" t="s">
        <v>52</v>
      </c>
      <c r="H9384" s="1">
        <v>45729.265682870369</v>
      </c>
      <c r="I9384" t="b">
        <v>0</v>
      </c>
      <c r="J9384" t="b">
        <v>1</v>
      </c>
      <c r="K9384" t="s">
        <v>31</v>
      </c>
      <c r="L9384" t="s">
        <v>22</v>
      </c>
      <c r="M9384">
        <v>207500</v>
      </c>
      <c r="O9384" t="s">
        <v>725</v>
      </c>
      <c r="P9384" t="s">
        <v>1861</v>
      </c>
    </row>
    <row r="9385" spans="1:16" x14ac:dyDescent="0.35">
      <c r="A9385" t="s">
        <v>11539</v>
      </c>
      <c r="B9385" t="s">
        <v>12500</v>
      </c>
      <c r="C9385" t="s">
        <v>537</v>
      </c>
      <c r="D9385" t="s">
        <v>321</v>
      </c>
      <c r="E9385" t="s">
        <v>91</v>
      </c>
      <c r="F9385" t="b">
        <v>0</v>
      </c>
      <c r="G9385" t="s">
        <v>171</v>
      </c>
      <c r="H9385" s="1">
        <v>45729.266527777778</v>
      </c>
      <c r="I9385" t="b">
        <v>0</v>
      </c>
      <c r="J9385" t="b">
        <v>0</v>
      </c>
      <c r="K9385" t="s">
        <v>31</v>
      </c>
      <c r="L9385" t="s">
        <v>32</v>
      </c>
      <c r="N9385">
        <v>60</v>
      </c>
      <c r="O9385" t="s">
        <v>12501</v>
      </c>
      <c r="P9385" t="s">
        <v>12502</v>
      </c>
    </row>
    <row r="9386" spans="1:16" x14ac:dyDescent="0.35">
      <c r="A9386" t="s">
        <v>11539</v>
      </c>
      <c r="B9386" t="s">
        <v>11539</v>
      </c>
      <c r="C9386" t="s">
        <v>3355</v>
      </c>
      <c r="D9386" t="s">
        <v>1799</v>
      </c>
      <c r="E9386" t="s">
        <v>20</v>
      </c>
      <c r="F9386" t="b">
        <v>0</v>
      </c>
      <c r="G9386" t="s">
        <v>171</v>
      </c>
      <c r="H9386" s="1">
        <v>45729.270555555559</v>
      </c>
      <c r="I9386" t="b">
        <v>0</v>
      </c>
      <c r="J9386" t="b">
        <v>0</v>
      </c>
      <c r="K9386" t="s">
        <v>31</v>
      </c>
      <c r="L9386" t="s">
        <v>22</v>
      </c>
      <c r="M9386">
        <v>62636</v>
      </c>
      <c r="O9386" t="s">
        <v>12513</v>
      </c>
    </row>
    <row r="9387" spans="1:16" x14ac:dyDescent="0.35">
      <c r="A9387" t="s">
        <v>11539</v>
      </c>
      <c r="B9387" t="s">
        <v>12010</v>
      </c>
      <c r="C9387" t="s">
        <v>18</v>
      </c>
      <c r="D9387" t="s">
        <v>573</v>
      </c>
      <c r="E9387" t="s">
        <v>296</v>
      </c>
      <c r="F9387" t="b">
        <v>1</v>
      </c>
      <c r="G9387" t="s">
        <v>30</v>
      </c>
      <c r="H9387" s="1">
        <v>45729.336539351847</v>
      </c>
      <c r="I9387" t="b">
        <v>0</v>
      </c>
      <c r="J9387" t="b">
        <v>0</v>
      </c>
      <c r="K9387" t="s">
        <v>31</v>
      </c>
      <c r="L9387" t="s">
        <v>32</v>
      </c>
      <c r="N9387">
        <v>13.430000305175779</v>
      </c>
      <c r="O9387" t="s">
        <v>12011</v>
      </c>
      <c r="P9387" t="s">
        <v>12012</v>
      </c>
    </row>
    <row r="9388" spans="1:16" x14ac:dyDescent="0.35">
      <c r="A9388" t="s">
        <v>11539</v>
      </c>
      <c r="B9388" t="s">
        <v>12142</v>
      </c>
      <c r="C9388" t="s">
        <v>2179</v>
      </c>
      <c r="D9388" t="s">
        <v>29</v>
      </c>
      <c r="E9388" t="s">
        <v>296</v>
      </c>
      <c r="F9388" t="b">
        <v>0</v>
      </c>
      <c r="G9388" t="s">
        <v>47</v>
      </c>
      <c r="H9388" s="1">
        <v>45729.418229166673</v>
      </c>
      <c r="I9388" t="b">
        <v>0</v>
      </c>
      <c r="J9388" t="b">
        <v>1</v>
      </c>
      <c r="K9388" t="s">
        <v>31</v>
      </c>
      <c r="L9388" t="s">
        <v>22</v>
      </c>
      <c r="M9388">
        <v>198000</v>
      </c>
      <c r="O9388" t="s">
        <v>1225</v>
      </c>
      <c r="P9388" t="s">
        <v>12143</v>
      </c>
    </row>
    <row r="9389" spans="1:16" x14ac:dyDescent="0.35">
      <c r="A9389" t="s">
        <v>11539</v>
      </c>
      <c r="B9389" t="s">
        <v>12173</v>
      </c>
      <c r="C9389" t="s">
        <v>1336</v>
      </c>
      <c r="D9389" t="s">
        <v>36</v>
      </c>
      <c r="E9389" t="s">
        <v>20</v>
      </c>
      <c r="F9389" t="b">
        <v>0</v>
      </c>
      <c r="G9389" t="s">
        <v>68</v>
      </c>
      <c r="H9389" s="1">
        <v>45729.501180555562</v>
      </c>
      <c r="I9389" t="b">
        <v>0</v>
      </c>
      <c r="J9389" t="b">
        <v>1</v>
      </c>
      <c r="K9389" t="s">
        <v>31</v>
      </c>
      <c r="L9389" t="s">
        <v>22</v>
      </c>
      <c r="M9389">
        <v>193426.5</v>
      </c>
      <c r="O9389" t="s">
        <v>209</v>
      </c>
      <c r="P9389" t="s">
        <v>1338</v>
      </c>
    </row>
    <row r="9390" spans="1:16" x14ac:dyDescent="0.35">
      <c r="A9390" t="s">
        <v>11539</v>
      </c>
      <c r="B9390" t="s">
        <v>12503</v>
      </c>
      <c r="C9390" t="s">
        <v>5914</v>
      </c>
      <c r="D9390" t="s">
        <v>36</v>
      </c>
      <c r="E9390" t="s">
        <v>20</v>
      </c>
      <c r="F9390" t="b">
        <v>0</v>
      </c>
      <c r="G9390" t="s">
        <v>43</v>
      </c>
      <c r="H9390" s="1">
        <v>45729.502349537041</v>
      </c>
      <c r="I9390" t="b">
        <v>0</v>
      </c>
      <c r="J9390" t="b">
        <v>1</v>
      </c>
      <c r="K9390" t="s">
        <v>31</v>
      </c>
      <c r="L9390" t="s">
        <v>32</v>
      </c>
      <c r="N9390">
        <v>73</v>
      </c>
      <c r="O9390" t="s">
        <v>209</v>
      </c>
      <c r="P9390" t="s">
        <v>12504</v>
      </c>
    </row>
    <row r="9391" spans="1:16" x14ac:dyDescent="0.35">
      <c r="A9391" t="s">
        <v>11539</v>
      </c>
      <c r="B9391" t="s">
        <v>12505</v>
      </c>
      <c r="C9391" t="s">
        <v>3831</v>
      </c>
      <c r="D9391" t="s">
        <v>29</v>
      </c>
      <c r="E9391" t="s">
        <v>20</v>
      </c>
      <c r="F9391" t="b">
        <v>0</v>
      </c>
      <c r="G9391" t="s">
        <v>52</v>
      </c>
      <c r="H9391" s="1">
        <v>45729.643113425933</v>
      </c>
      <c r="I9391" t="b">
        <v>0</v>
      </c>
      <c r="J9391" t="b">
        <v>0</v>
      </c>
      <c r="K9391" t="s">
        <v>31</v>
      </c>
      <c r="L9391" t="s">
        <v>22</v>
      </c>
      <c r="M9391">
        <v>95000</v>
      </c>
      <c r="O9391" t="s">
        <v>7453</v>
      </c>
      <c r="P9391" t="s">
        <v>12506</v>
      </c>
    </row>
    <row r="9392" spans="1:16" x14ac:dyDescent="0.35">
      <c r="A9392" t="s">
        <v>11539</v>
      </c>
      <c r="B9392" t="s">
        <v>12448</v>
      </c>
      <c r="C9392" t="s">
        <v>72</v>
      </c>
      <c r="D9392" t="s">
        <v>110</v>
      </c>
      <c r="E9392" t="s">
        <v>20</v>
      </c>
      <c r="F9392" t="b">
        <v>0</v>
      </c>
      <c r="G9392" t="s">
        <v>30</v>
      </c>
      <c r="H9392" s="1">
        <v>45729.668865740743</v>
      </c>
      <c r="I9392" t="b">
        <v>0</v>
      </c>
      <c r="J9392" t="b">
        <v>1</v>
      </c>
      <c r="K9392" t="s">
        <v>31</v>
      </c>
      <c r="L9392" t="s">
        <v>22</v>
      </c>
      <c r="M9392">
        <v>220500</v>
      </c>
      <c r="O9392" t="s">
        <v>12449</v>
      </c>
    </row>
    <row r="9393" spans="1:16" x14ac:dyDescent="0.35">
      <c r="A9393" t="s">
        <v>11539</v>
      </c>
      <c r="B9393" t="s">
        <v>12511</v>
      </c>
      <c r="C9393" t="s">
        <v>154</v>
      </c>
      <c r="D9393" t="s">
        <v>115</v>
      </c>
      <c r="E9393" t="s">
        <v>20</v>
      </c>
      <c r="F9393" t="b">
        <v>0</v>
      </c>
      <c r="G9393" t="s">
        <v>52</v>
      </c>
      <c r="H9393" s="1">
        <v>45729.709236111114</v>
      </c>
      <c r="I9393" t="b">
        <v>0</v>
      </c>
      <c r="J9393" t="b">
        <v>0</v>
      </c>
      <c r="K9393" t="s">
        <v>31</v>
      </c>
      <c r="L9393" t="s">
        <v>22</v>
      </c>
      <c r="M9393">
        <v>245000</v>
      </c>
      <c r="O9393" t="s">
        <v>176</v>
      </c>
      <c r="P9393" t="s">
        <v>12512</v>
      </c>
    </row>
    <row r="9394" spans="1:16" x14ac:dyDescent="0.35">
      <c r="A9394" t="s">
        <v>11539</v>
      </c>
      <c r="B9394" t="s">
        <v>11906</v>
      </c>
      <c r="C9394" t="s">
        <v>805</v>
      </c>
      <c r="D9394" t="s">
        <v>36</v>
      </c>
      <c r="E9394" t="s">
        <v>204</v>
      </c>
      <c r="F9394" t="b">
        <v>0</v>
      </c>
      <c r="G9394" t="s">
        <v>30</v>
      </c>
      <c r="H9394" s="1">
        <v>45729.710057870368</v>
      </c>
      <c r="I9394" t="b">
        <v>0</v>
      </c>
      <c r="J9394" t="b">
        <v>0</v>
      </c>
      <c r="K9394" t="s">
        <v>31</v>
      </c>
      <c r="L9394" t="s">
        <v>32</v>
      </c>
      <c r="N9394">
        <v>20</v>
      </c>
      <c r="O9394" t="s">
        <v>12507</v>
      </c>
      <c r="P9394" t="s">
        <v>917</v>
      </c>
    </row>
    <row r="9395" spans="1:16" x14ac:dyDescent="0.35">
      <c r="A9395" t="s">
        <v>11539</v>
      </c>
      <c r="B9395" t="s">
        <v>12508</v>
      </c>
      <c r="C9395" t="s">
        <v>537</v>
      </c>
      <c r="D9395" t="s">
        <v>29</v>
      </c>
      <c r="E9395" t="s">
        <v>20</v>
      </c>
      <c r="F9395" t="b">
        <v>0</v>
      </c>
      <c r="G9395" t="s">
        <v>171</v>
      </c>
      <c r="H9395" s="1">
        <v>45729.930821759262</v>
      </c>
      <c r="I9395" t="b">
        <v>0</v>
      </c>
      <c r="J9395" t="b">
        <v>1</v>
      </c>
      <c r="K9395" t="s">
        <v>31</v>
      </c>
      <c r="L9395" t="s">
        <v>32</v>
      </c>
      <c r="N9395">
        <v>40.81500244140625</v>
      </c>
      <c r="O9395" t="s">
        <v>12509</v>
      </c>
      <c r="P9395" t="s">
        <v>12510</v>
      </c>
    </row>
    <row r="9396" spans="1:16" x14ac:dyDescent="0.35">
      <c r="A9396" t="s">
        <v>11539</v>
      </c>
      <c r="B9396" t="s">
        <v>12496</v>
      </c>
      <c r="C9396" t="s">
        <v>51</v>
      </c>
      <c r="D9396" t="s">
        <v>36</v>
      </c>
      <c r="E9396" t="s">
        <v>20</v>
      </c>
      <c r="F9396" t="b">
        <v>0</v>
      </c>
      <c r="G9396" t="s">
        <v>43</v>
      </c>
      <c r="H9396" s="1">
        <v>45730.250972222217</v>
      </c>
      <c r="I9396" t="b">
        <v>0</v>
      </c>
      <c r="J9396" t="b">
        <v>1</v>
      </c>
      <c r="K9396" t="s">
        <v>31</v>
      </c>
      <c r="L9396" t="s">
        <v>22</v>
      </c>
      <c r="M9396">
        <v>124350</v>
      </c>
      <c r="O9396" t="s">
        <v>12497</v>
      </c>
      <c r="P9396" t="s">
        <v>12498</v>
      </c>
    </row>
    <row r="9397" spans="1:16" x14ac:dyDescent="0.35">
      <c r="A9397" t="s">
        <v>11539</v>
      </c>
      <c r="B9397" t="s">
        <v>11882</v>
      </c>
      <c r="C9397" t="s">
        <v>154</v>
      </c>
      <c r="D9397" t="s">
        <v>443</v>
      </c>
      <c r="E9397" t="s">
        <v>20</v>
      </c>
      <c r="F9397" t="b">
        <v>0</v>
      </c>
      <c r="G9397" t="s">
        <v>52</v>
      </c>
      <c r="H9397" s="1">
        <v>45730.251006944447</v>
      </c>
      <c r="I9397" t="b">
        <v>0</v>
      </c>
      <c r="J9397" t="b">
        <v>1</v>
      </c>
      <c r="K9397" t="s">
        <v>31</v>
      </c>
      <c r="L9397" t="s">
        <v>22</v>
      </c>
      <c r="M9397">
        <v>152000</v>
      </c>
      <c r="O9397" t="s">
        <v>3122</v>
      </c>
      <c r="P9397" t="s">
        <v>11883</v>
      </c>
    </row>
    <row r="9398" spans="1:16" x14ac:dyDescent="0.35">
      <c r="A9398" t="s">
        <v>11539</v>
      </c>
      <c r="B9398" t="s">
        <v>12499</v>
      </c>
      <c r="C9398" t="s">
        <v>1930</v>
      </c>
      <c r="D9398" t="s">
        <v>2039</v>
      </c>
      <c r="E9398" t="s">
        <v>20</v>
      </c>
      <c r="F9398" t="b">
        <v>0</v>
      </c>
      <c r="G9398" t="s">
        <v>30</v>
      </c>
      <c r="H9398" s="1">
        <v>45730.251273148147</v>
      </c>
      <c r="I9398" t="b">
        <v>0</v>
      </c>
      <c r="J9398" t="b">
        <v>1</v>
      </c>
      <c r="K9398" t="s">
        <v>31</v>
      </c>
      <c r="L9398" t="s">
        <v>22</v>
      </c>
      <c r="M9398">
        <v>80000</v>
      </c>
      <c r="O9398" t="s">
        <v>4082</v>
      </c>
      <c r="P9398" t="s">
        <v>274</v>
      </c>
    </row>
    <row r="9399" spans="1:16" x14ac:dyDescent="0.35">
      <c r="A9399" t="s">
        <v>11539</v>
      </c>
      <c r="B9399" t="s">
        <v>12170</v>
      </c>
      <c r="C9399" t="s">
        <v>154</v>
      </c>
      <c r="D9399" t="s">
        <v>110</v>
      </c>
      <c r="E9399" t="s">
        <v>20</v>
      </c>
      <c r="F9399" t="b">
        <v>0</v>
      </c>
      <c r="G9399" t="s">
        <v>52</v>
      </c>
      <c r="H9399" s="1">
        <v>45730.265682870369</v>
      </c>
      <c r="I9399" t="b">
        <v>0</v>
      </c>
      <c r="J9399" t="b">
        <v>1</v>
      </c>
      <c r="K9399" t="s">
        <v>31</v>
      </c>
      <c r="L9399" t="s">
        <v>22</v>
      </c>
      <c r="M9399">
        <v>207500</v>
      </c>
      <c r="O9399" t="s">
        <v>725</v>
      </c>
      <c r="P9399" t="s">
        <v>1861</v>
      </c>
    </row>
    <row r="9400" spans="1:16" x14ac:dyDescent="0.35">
      <c r="A9400" t="s">
        <v>11539</v>
      </c>
      <c r="B9400" t="s">
        <v>12500</v>
      </c>
      <c r="C9400" t="s">
        <v>537</v>
      </c>
      <c r="D9400" t="s">
        <v>321</v>
      </c>
      <c r="E9400" t="s">
        <v>91</v>
      </c>
      <c r="F9400" t="b">
        <v>0</v>
      </c>
      <c r="G9400" t="s">
        <v>171</v>
      </c>
      <c r="H9400" s="1">
        <v>45730.266527777778</v>
      </c>
      <c r="I9400" t="b">
        <v>0</v>
      </c>
      <c r="J9400" t="b">
        <v>0</v>
      </c>
      <c r="K9400" t="s">
        <v>31</v>
      </c>
      <c r="L9400" t="s">
        <v>32</v>
      </c>
      <c r="N9400">
        <v>60</v>
      </c>
      <c r="O9400" t="s">
        <v>12501</v>
      </c>
      <c r="P9400" t="s">
        <v>12502</v>
      </c>
    </row>
    <row r="9401" spans="1:16" x14ac:dyDescent="0.35">
      <c r="A9401" t="s">
        <v>11539</v>
      </c>
      <c r="B9401" t="s">
        <v>12010</v>
      </c>
      <c r="C9401" t="s">
        <v>18</v>
      </c>
      <c r="D9401" t="s">
        <v>573</v>
      </c>
      <c r="E9401" t="s">
        <v>296</v>
      </c>
      <c r="F9401" t="b">
        <v>1</v>
      </c>
      <c r="G9401" t="s">
        <v>30</v>
      </c>
      <c r="H9401" s="1">
        <v>45730.336539351847</v>
      </c>
      <c r="I9401" t="b">
        <v>0</v>
      </c>
      <c r="J9401" t="b">
        <v>0</v>
      </c>
      <c r="K9401" t="s">
        <v>31</v>
      </c>
      <c r="L9401" t="s">
        <v>32</v>
      </c>
      <c r="N9401">
        <v>13.430000305175779</v>
      </c>
      <c r="O9401" t="s">
        <v>12011</v>
      </c>
      <c r="P9401" t="s">
        <v>12012</v>
      </c>
    </row>
    <row r="9402" spans="1:16" x14ac:dyDescent="0.35">
      <c r="A9402" t="s">
        <v>11539</v>
      </c>
      <c r="B9402" t="s">
        <v>12142</v>
      </c>
      <c r="C9402" t="s">
        <v>2179</v>
      </c>
      <c r="D9402" t="s">
        <v>29</v>
      </c>
      <c r="E9402" t="s">
        <v>296</v>
      </c>
      <c r="F9402" t="b">
        <v>0</v>
      </c>
      <c r="G9402" t="s">
        <v>47</v>
      </c>
      <c r="H9402" s="1">
        <v>45730.418229166673</v>
      </c>
      <c r="I9402" t="b">
        <v>0</v>
      </c>
      <c r="J9402" t="b">
        <v>1</v>
      </c>
      <c r="K9402" t="s">
        <v>31</v>
      </c>
      <c r="L9402" t="s">
        <v>22</v>
      </c>
      <c r="M9402">
        <v>198000</v>
      </c>
      <c r="O9402" t="s">
        <v>1225</v>
      </c>
      <c r="P9402" t="s">
        <v>12143</v>
      </c>
    </row>
    <row r="9403" spans="1:16" x14ac:dyDescent="0.35">
      <c r="A9403" t="s">
        <v>11539</v>
      </c>
      <c r="B9403" t="s">
        <v>12173</v>
      </c>
      <c r="C9403" t="s">
        <v>1336</v>
      </c>
      <c r="D9403" t="s">
        <v>36</v>
      </c>
      <c r="E9403" t="s">
        <v>20</v>
      </c>
      <c r="F9403" t="b">
        <v>0</v>
      </c>
      <c r="G9403" t="s">
        <v>68</v>
      </c>
      <c r="H9403" s="1">
        <v>45730.501180555562</v>
      </c>
      <c r="I9403" t="b">
        <v>0</v>
      </c>
      <c r="J9403" t="b">
        <v>1</v>
      </c>
      <c r="K9403" t="s">
        <v>31</v>
      </c>
      <c r="L9403" t="s">
        <v>22</v>
      </c>
      <c r="M9403">
        <v>193426.5</v>
      </c>
      <c r="O9403" t="s">
        <v>209</v>
      </c>
      <c r="P9403" t="s">
        <v>1338</v>
      </c>
    </row>
    <row r="9404" spans="1:16" x14ac:dyDescent="0.35">
      <c r="A9404" t="s">
        <v>11539</v>
      </c>
      <c r="B9404" t="s">
        <v>12503</v>
      </c>
      <c r="C9404" t="s">
        <v>5914</v>
      </c>
      <c r="D9404" t="s">
        <v>36</v>
      </c>
      <c r="E9404" t="s">
        <v>20</v>
      </c>
      <c r="F9404" t="b">
        <v>0</v>
      </c>
      <c r="G9404" t="s">
        <v>43</v>
      </c>
      <c r="H9404" s="1">
        <v>45730.502349537041</v>
      </c>
      <c r="I9404" t="b">
        <v>0</v>
      </c>
      <c r="J9404" t="b">
        <v>1</v>
      </c>
      <c r="K9404" t="s">
        <v>31</v>
      </c>
      <c r="L9404" t="s">
        <v>32</v>
      </c>
      <c r="N9404">
        <v>73</v>
      </c>
      <c r="O9404" t="s">
        <v>209</v>
      </c>
      <c r="P9404" t="s">
        <v>12504</v>
      </c>
    </row>
    <row r="9405" spans="1:16" x14ac:dyDescent="0.35">
      <c r="A9405" t="s">
        <v>11539</v>
      </c>
      <c r="B9405" t="s">
        <v>12505</v>
      </c>
      <c r="C9405" t="s">
        <v>3831</v>
      </c>
      <c r="D9405" t="s">
        <v>29</v>
      </c>
      <c r="E9405" t="s">
        <v>20</v>
      </c>
      <c r="F9405" t="b">
        <v>0</v>
      </c>
      <c r="G9405" t="s">
        <v>52</v>
      </c>
      <c r="H9405" s="1">
        <v>45730.643113425933</v>
      </c>
      <c r="I9405" t="b">
        <v>0</v>
      </c>
      <c r="J9405" t="b">
        <v>0</v>
      </c>
      <c r="K9405" t="s">
        <v>31</v>
      </c>
      <c r="L9405" t="s">
        <v>22</v>
      </c>
      <c r="M9405">
        <v>95000</v>
      </c>
      <c r="O9405" t="s">
        <v>7453</v>
      </c>
      <c r="P9405" t="s">
        <v>12506</v>
      </c>
    </row>
    <row r="9406" spans="1:16" x14ac:dyDescent="0.35">
      <c r="A9406" t="s">
        <v>11539</v>
      </c>
      <c r="B9406" t="s">
        <v>12448</v>
      </c>
      <c r="C9406" t="s">
        <v>72</v>
      </c>
      <c r="D9406" t="s">
        <v>110</v>
      </c>
      <c r="E9406" t="s">
        <v>20</v>
      </c>
      <c r="F9406" t="b">
        <v>0</v>
      </c>
      <c r="G9406" t="s">
        <v>30</v>
      </c>
      <c r="H9406" s="1">
        <v>45730.668865740743</v>
      </c>
      <c r="I9406" t="b">
        <v>0</v>
      </c>
      <c r="J9406" t="b">
        <v>1</v>
      </c>
      <c r="K9406" t="s">
        <v>31</v>
      </c>
      <c r="L9406" t="s">
        <v>22</v>
      </c>
      <c r="M9406">
        <v>220500</v>
      </c>
      <c r="O9406" t="s">
        <v>12449</v>
      </c>
    </row>
    <row r="9407" spans="1:16" x14ac:dyDescent="0.35">
      <c r="A9407" t="s">
        <v>11539</v>
      </c>
      <c r="B9407" t="s">
        <v>11906</v>
      </c>
      <c r="C9407" t="s">
        <v>805</v>
      </c>
      <c r="D9407" t="s">
        <v>36</v>
      </c>
      <c r="E9407" t="s">
        <v>204</v>
      </c>
      <c r="F9407" t="b">
        <v>0</v>
      </c>
      <c r="G9407" t="s">
        <v>30</v>
      </c>
      <c r="H9407" s="1">
        <v>45730.710057870368</v>
      </c>
      <c r="I9407" t="b">
        <v>0</v>
      </c>
      <c r="J9407" t="b">
        <v>0</v>
      </c>
      <c r="K9407" t="s">
        <v>31</v>
      </c>
      <c r="L9407" t="s">
        <v>32</v>
      </c>
      <c r="N9407">
        <v>20</v>
      </c>
      <c r="O9407" t="s">
        <v>12507</v>
      </c>
      <c r="P9407" t="s">
        <v>917</v>
      </c>
    </row>
    <row r="9408" spans="1:16" x14ac:dyDescent="0.35">
      <c r="A9408" t="s">
        <v>11539</v>
      </c>
      <c r="B9408" t="s">
        <v>12508</v>
      </c>
      <c r="C9408" t="s">
        <v>537</v>
      </c>
      <c r="D9408" t="s">
        <v>29</v>
      </c>
      <c r="E9408" t="s">
        <v>20</v>
      </c>
      <c r="F9408" t="b">
        <v>0</v>
      </c>
      <c r="G9408" t="s">
        <v>171</v>
      </c>
      <c r="H9408" s="1">
        <v>45730.930821759262</v>
      </c>
      <c r="I9408" t="b">
        <v>0</v>
      </c>
      <c r="J9408" t="b">
        <v>1</v>
      </c>
      <c r="K9408" t="s">
        <v>31</v>
      </c>
      <c r="L9408" t="s">
        <v>32</v>
      </c>
      <c r="N9408">
        <v>40.81500244140625</v>
      </c>
      <c r="O9408" t="s">
        <v>12509</v>
      </c>
      <c r="P9408" t="s">
        <v>12510</v>
      </c>
    </row>
    <row r="9409" spans="1:16" x14ac:dyDescent="0.35">
      <c r="A9409" t="s">
        <v>11539</v>
      </c>
      <c r="B9409" t="s">
        <v>12496</v>
      </c>
      <c r="C9409" t="s">
        <v>51</v>
      </c>
      <c r="D9409" t="s">
        <v>36</v>
      </c>
      <c r="E9409" t="s">
        <v>20</v>
      </c>
      <c r="F9409" t="b">
        <v>0</v>
      </c>
      <c r="G9409" t="s">
        <v>43</v>
      </c>
      <c r="H9409" s="1">
        <v>45731.250972222217</v>
      </c>
      <c r="I9409" t="b">
        <v>0</v>
      </c>
      <c r="J9409" t="b">
        <v>1</v>
      </c>
      <c r="K9409" t="s">
        <v>31</v>
      </c>
      <c r="L9409" t="s">
        <v>22</v>
      </c>
      <c r="M9409">
        <v>124350</v>
      </c>
      <c r="O9409" t="s">
        <v>12497</v>
      </c>
      <c r="P9409" t="s">
        <v>12498</v>
      </c>
    </row>
    <row r="9410" spans="1:16" x14ac:dyDescent="0.35">
      <c r="A9410" t="s">
        <v>11539</v>
      </c>
      <c r="B9410" t="s">
        <v>11882</v>
      </c>
      <c r="C9410" t="s">
        <v>154</v>
      </c>
      <c r="D9410" t="s">
        <v>443</v>
      </c>
      <c r="E9410" t="s">
        <v>20</v>
      </c>
      <c r="F9410" t="b">
        <v>0</v>
      </c>
      <c r="G9410" t="s">
        <v>52</v>
      </c>
      <c r="H9410" s="1">
        <v>45731.251006944447</v>
      </c>
      <c r="I9410" t="b">
        <v>0</v>
      </c>
      <c r="J9410" t="b">
        <v>1</v>
      </c>
      <c r="K9410" t="s">
        <v>31</v>
      </c>
      <c r="L9410" t="s">
        <v>22</v>
      </c>
      <c r="M9410">
        <v>152000</v>
      </c>
      <c r="O9410" t="s">
        <v>3122</v>
      </c>
      <c r="P9410" t="s">
        <v>11883</v>
      </c>
    </row>
    <row r="9411" spans="1:16" x14ac:dyDescent="0.35">
      <c r="A9411" t="s">
        <v>11539</v>
      </c>
      <c r="B9411" t="s">
        <v>12499</v>
      </c>
      <c r="C9411" t="s">
        <v>1930</v>
      </c>
      <c r="D9411" t="s">
        <v>2039</v>
      </c>
      <c r="E9411" t="s">
        <v>20</v>
      </c>
      <c r="F9411" t="b">
        <v>0</v>
      </c>
      <c r="G9411" t="s">
        <v>30</v>
      </c>
      <c r="H9411" s="1">
        <v>45731.251273148147</v>
      </c>
      <c r="I9411" t="b">
        <v>0</v>
      </c>
      <c r="J9411" t="b">
        <v>1</v>
      </c>
      <c r="K9411" t="s">
        <v>31</v>
      </c>
      <c r="L9411" t="s">
        <v>22</v>
      </c>
      <c r="M9411">
        <v>80000</v>
      </c>
      <c r="O9411" t="s">
        <v>4082</v>
      </c>
      <c r="P9411" t="s">
        <v>274</v>
      </c>
    </row>
    <row r="9412" spans="1:16" x14ac:dyDescent="0.35">
      <c r="A9412" t="s">
        <v>11539</v>
      </c>
      <c r="B9412" t="s">
        <v>12170</v>
      </c>
      <c r="C9412" t="s">
        <v>154</v>
      </c>
      <c r="D9412" t="s">
        <v>110</v>
      </c>
      <c r="E9412" t="s">
        <v>20</v>
      </c>
      <c r="F9412" t="b">
        <v>0</v>
      </c>
      <c r="G9412" t="s">
        <v>52</v>
      </c>
      <c r="H9412" s="1">
        <v>45731.265682870369</v>
      </c>
      <c r="I9412" t="b">
        <v>0</v>
      </c>
      <c r="J9412" t="b">
        <v>1</v>
      </c>
      <c r="K9412" t="s">
        <v>31</v>
      </c>
      <c r="L9412" t="s">
        <v>22</v>
      </c>
      <c r="M9412">
        <v>207500</v>
      </c>
      <c r="O9412" t="s">
        <v>725</v>
      </c>
      <c r="P9412" t="s">
        <v>1861</v>
      </c>
    </row>
    <row r="9413" spans="1:16" x14ac:dyDescent="0.35">
      <c r="A9413" t="s">
        <v>11539</v>
      </c>
      <c r="B9413" t="s">
        <v>12500</v>
      </c>
      <c r="C9413" t="s">
        <v>537</v>
      </c>
      <c r="D9413" t="s">
        <v>321</v>
      </c>
      <c r="E9413" t="s">
        <v>91</v>
      </c>
      <c r="F9413" t="b">
        <v>0</v>
      </c>
      <c r="G9413" t="s">
        <v>171</v>
      </c>
      <c r="H9413" s="1">
        <v>45731.266527777778</v>
      </c>
      <c r="I9413" t="b">
        <v>0</v>
      </c>
      <c r="J9413" t="b">
        <v>0</v>
      </c>
      <c r="K9413" t="s">
        <v>31</v>
      </c>
      <c r="L9413" t="s">
        <v>32</v>
      </c>
      <c r="N9413">
        <v>60</v>
      </c>
      <c r="O9413" t="s">
        <v>12501</v>
      </c>
      <c r="P9413" t="s">
        <v>12502</v>
      </c>
    </row>
    <row r="9414" spans="1:16" x14ac:dyDescent="0.35">
      <c r="A9414" t="s">
        <v>11539</v>
      </c>
      <c r="B9414" t="s">
        <v>12173</v>
      </c>
      <c r="C9414" t="s">
        <v>1336</v>
      </c>
      <c r="D9414" t="s">
        <v>36</v>
      </c>
      <c r="E9414" t="s">
        <v>20</v>
      </c>
      <c r="F9414" t="b">
        <v>0</v>
      </c>
      <c r="G9414" t="s">
        <v>68</v>
      </c>
      <c r="H9414" s="1">
        <v>45731.501180555562</v>
      </c>
      <c r="I9414" t="b">
        <v>0</v>
      </c>
      <c r="J9414" t="b">
        <v>1</v>
      </c>
      <c r="K9414" t="s">
        <v>31</v>
      </c>
      <c r="L9414" t="s">
        <v>22</v>
      </c>
      <c r="M9414">
        <v>193426.5</v>
      </c>
      <c r="O9414" t="s">
        <v>209</v>
      </c>
      <c r="P9414" t="s">
        <v>1338</v>
      </c>
    </row>
    <row r="9415" spans="1:16" x14ac:dyDescent="0.35">
      <c r="A9415" t="s">
        <v>11539</v>
      </c>
      <c r="B9415" t="s">
        <v>12503</v>
      </c>
      <c r="C9415" t="s">
        <v>5914</v>
      </c>
      <c r="D9415" t="s">
        <v>36</v>
      </c>
      <c r="E9415" t="s">
        <v>20</v>
      </c>
      <c r="F9415" t="b">
        <v>0</v>
      </c>
      <c r="G9415" t="s">
        <v>43</v>
      </c>
      <c r="H9415" s="1">
        <v>45731.502349537041</v>
      </c>
      <c r="I9415" t="b">
        <v>0</v>
      </c>
      <c r="J9415" t="b">
        <v>1</v>
      </c>
      <c r="K9415" t="s">
        <v>31</v>
      </c>
      <c r="L9415" t="s">
        <v>32</v>
      </c>
      <c r="N9415">
        <v>73</v>
      </c>
      <c r="O9415" t="s">
        <v>209</v>
      </c>
      <c r="P9415" t="s">
        <v>12504</v>
      </c>
    </row>
    <row r="9416" spans="1:16" x14ac:dyDescent="0.35">
      <c r="A9416" t="s">
        <v>11539</v>
      </c>
      <c r="B9416" t="s">
        <v>12505</v>
      </c>
      <c r="C9416" t="s">
        <v>3831</v>
      </c>
      <c r="D9416" t="s">
        <v>29</v>
      </c>
      <c r="E9416" t="s">
        <v>20</v>
      </c>
      <c r="F9416" t="b">
        <v>0</v>
      </c>
      <c r="G9416" t="s">
        <v>52</v>
      </c>
      <c r="H9416" s="1">
        <v>45731.643113425933</v>
      </c>
      <c r="I9416" t="b">
        <v>0</v>
      </c>
      <c r="J9416" t="b">
        <v>0</v>
      </c>
      <c r="K9416" t="s">
        <v>31</v>
      </c>
      <c r="L9416" t="s">
        <v>22</v>
      </c>
      <c r="M9416">
        <v>95000</v>
      </c>
      <c r="O9416" t="s">
        <v>7453</v>
      </c>
      <c r="P9416" t="s">
        <v>12506</v>
      </c>
    </row>
    <row r="9417" spans="1:16" x14ac:dyDescent="0.35">
      <c r="A9417" t="s">
        <v>11539</v>
      </c>
      <c r="B9417" t="s">
        <v>12448</v>
      </c>
      <c r="C9417" t="s">
        <v>72</v>
      </c>
      <c r="D9417" t="s">
        <v>110</v>
      </c>
      <c r="E9417" t="s">
        <v>20</v>
      </c>
      <c r="F9417" t="b">
        <v>0</v>
      </c>
      <c r="G9417" t="s">
        <v>30</v>
      </c>
      <c r="H9417" s="1">
        <v>45731.668865740743</v>
      </c>
      <c r="I9417" t="b">
        <v>0</v>
      </c>
      <c r="J9417" t="b">
        <v>1</v>
      </c>
      <c r="K9417" t="s">
        <v>31</v>
      </c>
      <c r="L9417" t="s">
        <v>22</v>
      </c>
      <c r="M9417">
        <v>220500</v>
      </c>
      <c r="O9417" t="s">
        <v>12449</v>
      </c>
    </row>
    <row r="9418" spans="1:16" x14ac:dyDescent="0.35">
      <c r="A9418" t="s">
        <v>11539</v>
      </c>
      <c r="B9418" t="s">
        <v>11906</v>
      </c>
      <c r="C9418" t="s">
        <v>805</v>
      </c>
      <c r="D9418" t="s">
        <v>36</v>
      </c>
      <c r="E9418" t="s">
        <v>204</v>
      </c>
      <c r="F9418" t="b">
        <v>0</v>
      </c>
      <c r="G9418" t="s">
        <v>30</v>
      </c>
      <c r="H9418" s="1">
        <v>45731.710057870368</v>
      </c>
      <c r="I9418" t="b">
        <v>0</v>
      </c>
      <c r="J9418" t="b">
        <v>0</v>
      </c>
      <c r="K9418" t="s">
        <v>31</v>
      </c>
      <c r="L9418" t="s">
        <v>32</v>
      </c>
      <c r="N9418">
        <v>20</v>
      </c>
      <c r="O9418" t="s">
        <v>12507</v>
      </c>
      <c r="P9418" t="s">
        <v>917</v>
      </c>
    </row>
    <row r="9419" spans="1:16" x14ac:dyDescent="0.35">
      <c r="A9419" t="s">
        <v>11539</v>
      </c>
      <c r="B9419" t="s">
        <v>12508</v>
      </c>
      <c r="C9419" t="s">
        <v>537</v>
      </c>
      <c r="D9419" t="s">
        <v>29</v>
      </c>
      <c r="E9419" t="s">
        <v>20</v>
      </c>
      <c r="F9419" t="b">
        <v>0</v>
      </c>
      <c r="G9419" t="s">
        <v>171</v>
      </c>
      <c r="H9419" s="1">
        <v>45731.930821759262</v>
      </c>
      <c r="I9419" t="b">
        <v>0</v>
      </c>
      <c r="J9419" t="b">
        <v>1</v>
      </c>
      <c r="K9419" t="s">
        <v>31</v>
      </c>
      <c r="L9419" t="s">
        <v>32</v>
      </c>
      <c r="N9419">
        <v>40.81500244140625</v>
      </c>
      <c r="O9419" t="s">
        <v>12509</v>
      </c>
      <c r="P9419" t="s">
        <v>12510</v>
      </c>
    </row>
    <row r="9420" spans="1:16" x14ac:dyDescent="0.35">
      <c r="A9420" t="s">
        <v>11539</v>
      </c>
      <c r="B9420" t="s">
        <v>12496</v>
      </c>
      <c r="C9420" t="s">
        <v>51</v>
      </c>
      <c r="D9420" t="s">
        <v>36</v>
      </c>
      <c r="E9420" t="s">
        <v>20</v>
      </c>
      <c r="F9420" t="b">
        <v>0</v>
      </c>
      <c r="G9420" t="s">
        <v>43</v>
      </c>
      <c r="H9420" s="1">
        <v>45732.250972222217</v>
      </c>
      <c r="I9420" t="b">
        <v>0</v>
      </c>
      <c r="J9420" t="b">
        <v>1</v>
      </c>
      <c r="K9420" t="s">
        <v>31</v>
      </c>
      <c r="L9420" t="s">
        <v>22</v>
      </c>
      <c r="M9420">
        <v>124350</v>
      </c>
      <c r="O9420" t="s">
        <v>12497</v>
      </c>
      <c r="P9420" t="s">
        <v>12498</v>
      </c>
    </row>
    <row r="9421" spans="1:16" x14ac:dyDescent="0.35">
      <c r="A9421" t="s">
        <v>11539</v>
      </c>
      <c r="B9421" t="s">
        <v>11882</v>
      </c>
      <c r="C9421" t="s">
        <v>154</v>
      </c>
      <c r="D9421" t="s">
        <v>443</v>
      </c>
      <c r="E9421" t="s">
        <v>20</v>
      </c>
      <c r="F9421" t="b">
        <v>0</v>
      </c>
      <c r="G9421" t="s">
        <v>52</v>
      </c>
      <c r="H9421" s="1">
        <v>45732.251006944447</v>
      </c>
      <c r="I9421" t="b">
        <v>0</v>
      </c>
      <c r="J9421" t="b">
        <v>1</v>
      </c>
      <c r="K9421" t="s">
        <v>31</v>
      </c>
      <c r="L9421" t="s">
        <v>22</v>
      </c>
      <c r="M9421">
        <v>152000</v>
      </c>
      <c r="O9421" t="s">
        <v>3122</v>
      </c>
      <c r="P9421" t="s">
        <v>11883</v>
      </c>
    </row>
    <row r="9422" spans="1:16" x14ac:dyDescent="0.35">
      <c r="A9422" t="s">
        <v>11539</v>
      </c>
      <c r="B9422" t="s">
        <v>12499</v>
      </c>
      <c r="C9422" t="s">
        <v>1930</v>
      </c>
      <c r="D9422" t="s">
        <v>2039</v>
      </c>
      <c r="E9422" t="s">
        <v>20</v>
      </c>
      <c r="F9422" t="b">
        <v>0</v>
      </c>
      <c r="G9422" t="s">
        <v>30</v>
      </c>
      <c r="H9422" s="1">
        <v>45732.251273148147</v>
      </c>
      <c r="I9422" t="b">
        <v>0</v>
      </c>
      <c r="J9422" t="b">
        <v>1</v>
      </c>
      <c r="K9422" t="s">
        <v>31</v>
      </c>
      <c r="L9422" t="s">
        <v>22</v>
      </c>
      <c r="M9422">
        <v>80000</v>
      </c>
      <c r="O9422" t="s">
        <v>4082</v>
      </c>
      <c r="P9422" t="s">
        <v>274</v>
      </c>
    </row>
    <row r="9423" spans="1:16" x14ac:dyDescent="0.35">
      <c r="A9423" t="s">
        <v>11539</v>
      </c>
      <c r="B9423" t="s">
        <v>12170</v>
      </c>
      <c r="C9423" t="s">
        <v>154</v>
      </c>
      <c r="D9423" t="s">
        <v>110</v>
      </c>
      <c r="E9423" t="s">
        <v>20</v>
      </c>
      <c r="F9423" t="b">
        <v>0</v>
      </c>
      <c r="G9423" t="s">
        <v>52</v>
      </c>
      <c r="H9423" s="1">
        <v>45732.265682870369</v>
      </c>
      <c r="I9423" t="b">
        <v>0</v>
      </c>
      <c r="J9423" t="b">
        <v>1</v>
      </c>
      <c r="K9423" t="s">
        <v>31</v>
      </c>
      <c r="L9423" t="s">
        <v>22</v>
      </c>
      <c r="M9423">
        <v>207500</v>
      </c>
      <c r="O9423" t="s">
        <v>725</v>
      </c>
      <c r="P9423" t="s">
        <v>1861</v>
      </c>
    </row>
    <row r="9424" spans="1:16" x14ac:dyDescent="0.35">
      <c r="A9424" t="s">
        <v>11539</v>
      </c>
      <c r="B9424" t="s">
        <v>12500</v>
      </c>
      <c r="C9424" t="s">
        <v>537</v>
      </c>
      <c r="D9424" t="s">
        <v>321</v>
      </c>
      <c r="E9424" t="s">
        <v>91</v>
      </c>
      <c r="F9424" t="b">
        <v>0</v>
      </c>
      <c r="G9424" t="s">
        <v>171</v>
      </c>
      <c r="H9424" s="1">
        <v>45732.266527777778</v>
      </c>
      <c r="I9424" t="b">
        <v>0</v>
      </c>
      <c r="J9424" t="b">
        <v>0</v>
      </c>
      <c r="K9424" t="s">
        <v>31</v>
      </c>
      <c r="L9424" t="s">
        <v>32</v>
      </c>
      <c r="N9424">
        <v>60</v>
      </c>
      <c r="O9424" t="s">
        <v>12501</v>
      </c>
      <c r="P9424" t="s">
        <v>12502</v>
      </c>
    </row>
    <row r="9425" spans="1:16" x14ac:dyDescent="0.35">
      <c r="A9425" t="s">
        <v>11539</v>
      </c>
      <c r="B9425" t="s">
        <v>12173</v>
      </c>
      <c r="C9425" t="s">
        <v>1336</v>
      </c>
      <c r="D9425" t="s">
        <v>36</v>
      </c>
      <c r="E9425" t="s">
        <v>20</v>
      </c>
      <c r="F9425" t="b">
        <v>0</v>
      </c>
      <c r="G9425" t="s">
        <v>68</v>
      </c>
      <c r="H9425" s="1">
        <v>45732.501180555562</v>
      </c>
      <c r="I9425" t="b">
        <v>0</v>
      </c>
      <c r="J9425" t="b">
        <v>1</v>
      </c>
      <c r="K9425" t="s">
        <v>31</v>
      </c>
      <c r="L9425" t="s">
        <v>22</v>
      </c>
      <c r="M9425">
        <v>193426.5</v>
      </c>
      <c r="O9425" t="s">
        <v>209</v>
      </c>
      <c r="P9425" t="s">
        <v>1338</v>
      </c>
    </row>
    <row r="9426" spans="1:16" x14ac:dyDescent="0.35">
      <c r="A9426" t="s">
        <v>11539</v>
      </c>
      <c r="B9426" t="s">
        <v>12503</v>
      </c>
      <c r="C9426" t="s">
        <v>5914</v>
      </c>
      <c r="D9426" t="s">
        <v>36</v>
      </c>
      <c r="E9426" t="s">
        <v>20</v>
      </c>
      <c r="F9426" t="b">
        <v>0</v>
      </c>
      <c r="G9426" t="s">
        <v>43</v>
      </c>
      <c r="H9426" s="1">
        <v>45732.502349537041</v>
      </c>
      <c r="I9426" t="b">
        <v>0</v>
      </c>
      <c r="J9426" t="b">
        <v>1</v>
      </c>
      <c r="K9426" t="s">
        <v>31</v>
      </c>
      <c r="L9426" t="s">
        <v>32</v>
      </c>
      <c r="N9426">
        <v>73</v>
      </c>
      <c r="O9426" t="s">
        <v>209</v>
      </c>
      <c r="P9426" t="s">
        <v>12504</v>
      </c>
    </row>
    <row r="9427" spans="1:16" x14ac:dyDescent="0.35">
      <c r="A9427" t="s">
        <v>11539</v>
      </c>
      <c r="B9427" t="s">
        <v>12505</v>
      </c>
      <c r="C9427" t="s">
        <v>3831</v>
      </c>
      <c r="D9427" t="s">
        <v>29</v>
      </c>
      <c r="E9427" t="s">
        <v>20</v>
      </c>
      <c r="F9427" t="b">
        <v>0</v>
      </c>
      <c r="G9427" t="s">
        <v>52</v>
      </c>
      <c r="H9427" s="1">
        <v>45732.643113425933</v>
      </c>
      <c r="I9427" t="b">
        <v>0</v>
      </c>
      <c r="J9427" t="b">
        <v>0</v>
      </c>
      <c r="K9427" t="s">
        <v>31</v>
      </c>
      <c r="L9427" t="s">
        <v>22</v>
      </c>
      <c r="M9427">
        <v>95000</v>
      </c>
      <c r="O9427" t="s">
        <v>7453</v>
      </c>
      <c r="P9427" t="s">
        <v>12506</v>
      </c>
    </row>
    <row r="9428" spans="1:16" x14ac:dyDescent="0.35">
      <c r="A9428" t="s">
        <v>11539</v>
      </c>
      <c r="B9428" t="s">
        <v>12448</v>
      </c>
      <c r="C9428" t="s">
        <v>72</v>
      </c>
      <c r="D9428" t="s">
        <v>110</v>
      </c>
      <c r="E9428" t="s">
        <v>20</v>
      </c>
      <c r="F9428" t="b">
        <v>0</v>
      </c>
      <c r="G9428" t="s">
        <v>30</v>
      </c>
      <c r="H9428" s="1">
        <v>45732.668865740743</v>
      </c>
      <c r="I9428" t="b">
        <v>0</v>
      </c>
      <c r="J9428" t="b">
        <v>1</v>
      </c>
      <c r="K9428" t="s">
        <v>31</v>
      </c>
      <c r="L9428" t="s">
        <v>22</v>
      </c>
      <c r="M9428">
        <v>220500</v>
      </c>
      <c r="O9428" t="s">
        <v>12449</v>
      </c>
    </row>
    <row r="9429" spans="1:16" x14ac:dyDescent="0.35">
      <c r="A9429" t="s">
        <v>11539</v>
      </c>
      <c r="B9429" t="s">
        <v>11906</v>
      </c>
      <c r="C9429" t="s">
        <v>805</v>
      </c>
      <c r="D9429" t="s">
        <v>36</v>
      </c>
      <c r="E9429" t="s">
        <v>204</v>
      </c>
      <c r="F9429" t="b">
        <v>0</v>
      </c>
      <c r="G9429" t="s">
        <v>30</v>
      </c>
      <c r="H9429" s="1">
        <v>45732.710057870368</v>
      </c>
      <c r="I9429" t="b">
        <v>0</v>
      </c>
      <c r="J9429" t="b">
        <v>0</v>
      </c>
      <c r="K9429" t="s">
        <v>31</v>
      </c>
      <c r="L9429" t="s">
        <v>32</v>
      </c>
      <c r="N9429">
        <v>20</v>
      </c>
      <c r="O9429" t="s">
        <v>12507</v>
      </c>
      <c r="P9429" t="s">
        <v>917</v>
      </c>
    </row>
    <row r="9430" spans="1:16" x14ac:dyDescent="0.35">
      <c r="A9430" t="s">
        <v>11539</v>
      </c>
      <c r="B9430" t="s">
        <v>12508</v>
      </c>
      <c r="C9430" t="s">
        <v>537</v>
      </c>
      <c r="D9430" t="s">
        <v>29</v>
      </c>
      <c r="E9430" t="s">
        <v>20</v>
      </c>
      <c r="F9430" t="b">
        <v>0</v>
      </c>
      <c r="G9430" t="s">
        <v>171</v>
      </c>
      <c r="H9430" s="1">
        <v>45732.930821759262</v>
      </c>
      <c r="I9430" t="b">
        <v>0</v>
      </c>
      <c r="J9430" t="b">
        <v>1</v>
      </c>
      <c r="K9430" t="s">
        <v>31</v>
      </c>
      <c r="L9430" t="s">
        <v>32</v>
      </c>
      <c r="N9430">
        <v>40.81500244140625</v>
      </c>
      <c r="O9430" t="s">
        <v>12509</v>
      </c>
      <c r="P9430" t="s">
        <v>12510</v>
      </c>
    </row>
    <row r="9431" spans="1:16" x14ac:dyDescent="0.35">
      <c r="A9431" t="s">
        <v>11539</v>
      </c>
      <c r="B9431" t="s">
        <v>12496</v>
      </c>
      <c r="C9431" t="s">
        <v>51</v>
      </c>
      <c r="D9431" t="s">
        <v>36</v>
      </c>
      <c r="E9431" t="s">
        <v>20</v>
      </c>
      <c r="F9431" t="b">
        <v>0</v>
      </c>
      <c r="G9431" t="s">
        <v>43</v>
      </c>
      <c r="H9431" s="1">
        <v>45733.250972222217</v>
      </c>
      <c r="I9431" t="b">
        <v>0</v>
      </c>
      <c r="J9431" t="b">
        <v>1</v>
      </c>
      <c r="K9431" t="s">
        <v>31</v>
      </c>
      <c r="L9431" t="s">
        <v>22</v>
      </c>
      <c r="M9431">
        <v>124350</v>
      </c>
      <c r="O9431" t="s">
        <v>12497</v>
      </c>
      <c r="P9431" t="s">
        <v>12498</v>
      </c>
    </row>
    <row r="9432" spans="1:16" x14ac:dyDescent="0.35">
      <c r="A9432" t="s">
        <v>11539</v>
      </c>
      <c r="B9432" t="s">
        <v>11882</v>
      </c>
      <c r="C9432" t="s">
        <v>154</v>
      </c>
      <c r="D9432" t="s">
        <v>443</v>
      </c>
      <c r="E9432" t="s">
        <v>20</v>
      </c>
      <c r="F9432" t="b">
        <v>0</v>
      </c>
      <c r="G9432" t="s">
        <v>52</v>
      </c>
      <c r="H9432" s="1">
        <v>45733.251006944447</v>
      </c>
      <c r="I9432" t="b">
        <v>0</v>
      </c>
      <c r="J9432" t="b">
        <v>1</v>
      </c>
      <c r="K9432" t="s">
        <v>31</v>
      </c>
      <c r="L9432" t="s">
        <v>22</v>
      </c>
      <c r="M9432">
        <v>152000</v>
      </c>
      <c r="O9432" t="s">
        <v>3122</v>
      </c>
      <c r="P9432" t="s">
        <v>11883</v>
      </c>
    </row>
    <row r="9433" spans="1:16" x14ac:dyDescent="0.35">
      <c r="A9433" t="s">
        <v>11539</v>
      </c>
      <c r="B9433" t="s">
        <v>12499</v>
      </c>
      <c r="C9433" t="s">
        <v>1930</v>
      </c>
      <c r="D9433" t="s">
        <v>2039</v>
      </c>
      <c r="E9433" t="s">
        <v>20</v>
      </c>
      <c r="F9433" t="b">
        <v>0</v>
      </c>
      <c r="G9433" t="s">
        <v>30</v>
      </c>
      <c r="H9433" s="1">
        <v>45733.251273148147</v>
      </c>
      <c r="I9433" t="b">
        <v>0</v>
      </c>
      <c r="J9433" t="b">
        <v>1</v>
      </c>
      <c r="K9433" t="s">
        <v>31</v>
      </c>
      <c r="L9433" t="s">
        <v>22</v>
      </c>
      <c r="M9433">
        <v>80000</v>
      </c>
      <c r="O9433" t="s">
        <v>4082</v>
      </c>
      <c r="P9433" t="s">
        <v>274</v>
      </c>
    </row>
    <row r="9434" spans="1:16" x14ac:dyDescent="0.35">
      <c r="A9434" t="s">
        <v>11539</v>
      </c>
      <c r="B9434" t="s">
        <v>12170</v>
      </c>
      <c r="C9434" t="s">
        <v>154</v>
      </c>
      <c r="D9434" t="s">
        <v>110</v>
      </c>
      <c r="E9434" t="s">
        <v>20</v>
      </c>
      <c r="F9434" t="b">
        <v>0</v>
      </c>
      <c r="G9434" t="s">
        <v>52</v>
      </c>
      <c r="H9434" s="1">
        <v>45733.265682870369</v>
      </c>
      <c r="I9434" t="b">
        <v>0</v>
      </c>
      <c r="J9434" t="b">
        <v>1</v>
      </c>
      <c r="K9434" t="s">
        <v>31</v>
      </c>
      <c r="L9434" t="s">
        <v>22</v>
      </c>
      <c r="M9434">
        <v>207500</v>
      </c>
      <c r="O9434" t="s">
        <v>725</v>
      </c>
      <c r="P9434" t="s">
        <v>1861</v>
      </c>
    </row>
    <row r="9435" spans="1:16" x14ac:dyDescent="0.35">
      <c r="A9435" t="s">
        <v>11539</v>
      </c>
      <c r="B9435" t="s">
        <v>12500</v>
      </c>
      <c r="C9435" t="s">
        <v>537</v>
      </c>
      <c r="D9435" t="s">
        <v>321</v>
      </c>
      <c r="E9435" t="s">
        <v>91</v>
      </c>
      <c r="F9435" t="b">
        <v>0</v>
      </c>
      <c r="G9435" t="s">
        <v>171</v>
      </c>
      <c r="H9435" s="1">
        <v>45733.266527777778</v>
      </c>
      <c r="I9435" t="b">
        <v>0</v>
      </c>
      <c r="J9435" t="b">
        <v>0</v>
      </c>
      <c r="K9435" t="s">
        <v>31</v>
      </c>
      <c r="L9435" t="s">
        <v>32</v>
      </c>
      <c r="N9435">
        <v>60</v>
      </c>
      <c r="O9435" t="s">
        <v>12501</v>
      </c>
      <c r="P9435" t="s">
        <v>12502</v>
      </c>
    </row>
    <row r="9436" spans="1:16" x14ac:dyDescent="0.35">
      <c r="A9436" t="s">
        <v>11539</v>
      </c>
      <c r="B9436" t="s">
        <v>12173</v>
      </c>
      <c r="C9436" t="s">
        <v>1336</v>
      </c>
      <c r="D9436" t="s">
        <v>36</v>
      </c>
      <c r="E9436" t="s">
        <v>20</v>
      </c>
      <c r="F9436" t="b">
        <v>0</v>
      </c>
      <c r="G9436" t="s">
        <v>68</v>
      </c>
      <c r="H9436" s="1">
        <v>45733.501180555562</v>
      </c>
      <c r="I9436" t="b">
        <v>0</v>
      </c>
      <c r="J9436" t="b">
        <v>1</v>
      </c>
      <c r="K9436" t="s">
        <v>31</v>
      </c>
      <c r="L9436" t="s">
        <v>22</v>
      </c>
      <c r="M9436">
        <v>193426.5</v>
      </c>
      <c r="O9436" t="s">
        <v>209</v>
      </c>
      <c r="P9436" t="s">
        <v>1338</v>
      </c>
    </row>
    <row r="9437" spans="1:16" x14ac:dyDescent="0.35">
      <c r="A9437" t="s">
        <v>11539</v>
      </c>
      <c r="B9437" t="s">
        <v>12503</v>
      </c>
      <c r="C9437" t="s">
        <v>5914</v>
      </c>
      <c r="D9437" t="s">
        <v>36</v>
      </c>
      <c r="E9437" t="s">
        <v>20</v>
      </c>
      <c r="F9437" t="b">
        <v>0</v>
      </c>
      <c r="G9437" t="s">
        <v>43</v>
      </c>
      <c r="H9437" s="1">
        <v>45733.502349537041</v>
      </c>
      <c r="I9437" t="b">
        <v>0</v>
      </c>
      <c r="J9437" t="b">
        <v>1</v>
      </c>
      <c r="K9437" t="s">
        <v>31</v>
      </c>
      <c r="L9437" t="s">
        <v>32</v>
      </c>
      <c r="N9437">
        <v>73</v>
      </c>
      <c r="O9437" t="s">
        <v>209</v>
      </c>
      <c r="P9437" t="s">
        <v>12504</v>
      </c>
    </row>
    <row r="9438" spans="1:16" x14ac:dyDescent="0.35">
      <c r="A9438" t="s">
        <v>11539</v>
      </c>
      <c r="B9438" t="s">
        <v>12505</v>
      </c>
      <c r="C9438" t="s">
        <v>3831</v>
      </c>
      <c r="D9438" t="s">
        <v>29</v>
      </c>
      <c r="E9438" t="s">
        <v>20</v>
      </c>
      <c r="F9438" t="b">
        <v>0</v>
      </c>
      <c r="G9438" t="s">
        <v>52</v>
      </c>
      <c r="H9438" s="1">
        <v>45733.643113425933</v>
      </c>
      <c r="I9438" t="b">
        <v>0</v>
      </c>
      <c r="J9438" t="b">
        <v>0</v>
      </c>
      <c r="K9438" t="s">
        <v>31</v>
      </c>
      <c r="L9438" t="s">
        <v>22</v>
      </c>
      <c r="M9438">
        <v>95000</v>
      </c>
      <c r="O9438" t="s">
        <v>7453</v>
      </c>
      <c r="P9438" t="s">
        <v>12506</v>
      </c>
    </row>
    <row r="9439" spans="1:16" x14ac:dyDescent="0.35">
      <c r="A9439" t="s">
        <v>11539</v>
      </c>
      <c r="B9439" t="s">
        <v>12448</v>
      </c>
      <c r="C9439" t="s">
        <v>72</v>
      </c>
      <c r="D9439" t="s">
        <v>110</v>
      </c>
      <c r="E9439" t="s">
        <v>20</v>
      </c>
      <c r="F9439" t="b">
        <v>0</v>
      </c>
      <c r="G9439" t="s">
        <v>30</v>
      </c>
      <c r="H9439" s="1">
        <v>45733.668865740743</v>
      </c>
      <c r="I9439" t="b">
        <v>0</v>
      </c>
      <c r="J9439" t="b">
        <v>1</v>
      </c>
      <c r="K9439" t="s">
        <v>31</v>
      </c>
      <c r="L9439" t="s">
        <v>22</v>
      </c>
      <c r="M9439">
        <v>220500</v>
      </c>
      <c r="O9439" t="s">
        <v>12449</v>
      </c>
    </row>
    <row r="9440" spans="1:16" x14ac:dyDescent="0.35">
      <c r="A9440" t="s">
        <v>11539</v>
      </c>
      <c r="B9440" t="s">
        <v>11906</v>
      </c>
      <c r="C9440" t="s">
        <v>805</v>
      </c>
      <c r="D9440" t="s">
        <v>36</v>
      </c>
      <c r="E9440" t="s">
        <v>204</v>
      </c>
      <c r="F9440" t="b">
        <v>0</v>
      </c>
      <c r="G9440" t="s">
        <v>30</v>
      </c>
      <c r="H9440" s="1">
        <v>45733.710057870368</v>
      </c>
      <c r="I9440" t="b">
        <v>0</v>
      </c>
      <c r="J9440" t="b">
        <v>0</v>
      </c>
      <c r="K9440" t="s">
        <v>31</v>
      </c>
      <c r="L9440" t="s">
        <v>32</v>
      </c>
      <c r="N9440">
        <v>20</v>
      </c>
      <c r="O9440" t="s">
        <v>12507</v>
      </c>
      <c r="P9440" t="s">
        <v>917</v>
      </c>
    </row>
    <row r="9441" spans="1:16" x14ac:dyDescent="0.35">
      <c r="A9441" t="s">
        <v>11539</v>
      </c>
      <c r="B9441" t="s">
        <v>12508</v>
      </c>
      <c r="C9441" t="s">
        <v>537</v>
      </c>
      <c r="D9441" t="s">
        <v>29</v>
      </c>
      <c r="E9441" t="s">
        <v>20</v>
      </c>
      <c r="F9441" t="b">
        <v>0</v>
      </c>
      <c r="G9441" t="s">
        <v>171</v>
      </c>
      <c r="H9441" s="1">
        <v>45733.930821759262</v>
      </c>
      <c r="I9441" t="b">
        <v>0</v>
      </c>
      <c r="J9441" t="b">
        <v>1</v>
      </c>
      <c r="K9441" t="s">
        <v>31</v>
      </c>
      <c r="L9441" t="s">
        <v>32</v>
      </c>
      <c r="N9441">
        <v>40.81500244140625</v>
      </c>
      <c r="O9441" t="s">
        <v>12509</v>
      </c>
      <c r="P9441" t="s">
        <v>12510</v>
      </c>
    </row>
    <row r="9442" spans="1:16" x14ac:dyDescent="0.35">
      <c r="A9442" t="s">
        <v>11539</v>
      </c>
      <c r="B9442" t="s">
        <v>12496</v>
      </c>
      <c r="C9442" t="s">
        <v>51</v>
      </c>
      <c r="D9442" t="s">
        <v>36</v>
      </c>
      <c r="E9442" t="s">
        <v>20</v>
      </c>
      <c r="F9442" t="b">
        <v>0</v>
      </c>
      <c r="G9442" t="s">
        <v>43</v>
      </c>
      <c r="H9442" s="1">
        <v>45734.250972222217</v>
      </c>
      <c r="I9442" t="b">
        <v>0</v>
      </c>
      <c r="J9442" t="b">
        <v>1</v>
      </c>
      <c r="K9442" t="s">
        <v>31</v>
      </c>
      <c r="L9442" t="s">
        <v>22</v>
      </c>
      <c r="M9442">
        <v>124350</v>
      </c>
      <c r="O9442" t="s">
        <v>12497</v>
      </c>
      <c r="P9442" t="s">
        <v>12498</v>
      </c>
    </row>
    <row r="9443" spans="1:16" x14ac:dyDescent="0.35">
      <c r="A9443" t="s">
        <v>11539</v>
      </c>
      <c r="B9443" t="s">
        <v>11882</v>
      </c>
      <c r="C9443" t="s">
        <v>154</v>
      </c>
      <c r="D9443" t="s">
        <v>443</v>
      </c>
      <c r="E9443" t="s">
        <v>20</v>
      </c>
      <c r="F9443" t="b">
        <v>0</v>
      </c>
      <c r="G9443" t="s">
        <v>52</v>
      </c>
      <c r="H9443" s="1">
        <v>45734.251006944447</v>
      </c>
      <c r="I9443" t="b">
        <v>0</v>
      </c>
      <c r="J9443" t="b">
        <v>1</v>
      </c>
      <c r="K9443" t="s">
        <v>31</v>
      </c>
      <c r="L9443" t="s">
        <v>22</v>
      </c>
      <c r="M9443">
        <v>152000</v>
      </c>
      <c r="O9443" t="s">
        <v>3122</v>
      </c>
      <c r="P9443" t="s">
        <v>11883</v>
      </c>
    </row>
    <row r="9444" spans="1:16" x14ac:dyDescent="0.35">
      <c r="A9444" t="s">
        <v>11539</v>
      </c>
      <c r="B9444" t="s">
        <v>12499</v>
      </c>
      <c r="C9444" t="s">
        <v>1930</v>
      </c>
      <c r="D9444" t="s">
        <v>2039</v>
      </c>
      <c r="E9444" t="s">
        <v>20</v>
      </c>
      <c r="F9444" t="b">
        <v>0</v>
      </c>
      <c r="G9444" t="s">
        <v>30</v>
      </c>
      <c r="H9444" s="1">
        <v>45734.251273148147</v>
      </c>
      <c r="I9444" t="b">
        <v>0</v>
      </c>
      <c r="J9444" t="b">
        <v>1</v>
      </c>
      <c r="K9444" t="s">
        <v>31</v>
      </c>
      <c r="L9444" t="s">
        <v>22</v>
      </c>
      <c r="M9444">
        <v>80000</v>
      </c>
      <c r="O9444" t="s">
        <v>4082</v>
      </c>
      <c r="P9444" t="s">
        <v>274</v>
      </c>
    </row>
    <row r="9445" spans="1:16" x14ac:dyDescent="0.35">
      <c r="A9445" t="s">
        <v>11539</v>
      </c>
      <c r="B9445" t="s">
        <v>12170</v>
      </c>
      <c r="C9445" t="s">
        <v>154</v>
      </c>
      <c r="D9445" t="s">
        <v>110</v>
      </c>
      <c r="E9445" t="s">
        <v>20</v>
      </c>
      <c r="F9445" t="b">
        <v>0</v>
      </c>
      <c r="G9445" t="s">
        <v>52</v>
      </c>
      <c r="H9445" s="1">
        <v>45734.265682870369</v>
      </c>
      <c r="I9445" t="b">
        <v>0</v>
      </c>
      <c r="J9445" t="b">
        <v>1</v>
      </c>
      <c r="K9445" t="s">
        <v>31</v>
      </c>
      <c r="L9445" t="s">
        <v>22</v>
      </c>
      <c r="M9445">
        <v>207500</v>
      </c>
      <c r="O9445" t="s">
        <v>725</v>
      </c>
      <c r="P9445" t="s">
        <v>1861</v>
      </c>
    </row>
    <row r="9446" spans="1:16" x14ac:dyDescent="0.35">
      <c r="A9446" t="s">
        <v>11539</v>
      </c>
      <c r="B9446" t="s">
        <v>12500</v>
      </c>
      <c r="C9446" t="s">
        <v>537</v>
      </c>
      <c r="D9446" t="s">
        <v>321</v>
      </c>
      <c r="E9446" t="s">
        <v>91</v>
      </c>
      <c r="F9446" t="b">
        <v>0</v>
      </c>
      <c r="G9446" t="s">
        <v>171</v>
      </c>
      <c r="H9446" s="1">
        <v>45734.266527777778</v>
      </c>
      <c r="I9446" t="b">
        <v>0</v>
      </c>
      <c r="J9446" t="b">
        <v>0</v>
      </c>
      <c r="K9446" t="s">
        <v>31</v>
      </c>
      <c r="L9446" t="s">
        <v>32</v>
      </c>
      <c r="N9446">
        <v>60</v>
      </c>
      <c r="O9446" t="s">
        <v>12501</v>
      </c>
      <c r="P9446" t="s">
        <v>12502</v>
      </c>
    </row>
    <row r="9447" spans="1:16" x14ac:dyDescent="0.35">
      <c r="A9447" t="s">
        <v>11539</v>
      </c>
      <c r="B9447" t="s">
        <v>12010</v>
      </c>
      <c r="C9447" t="s">
        <v>18</v>
      </c>
      <c r="D9447" t="s">
        <v>573</v>
      </c>
      <c r="E9447" t="s">
        <v>296</v>
      </c>
      <c r="F9447" t="b">
        <v>1</v>
      </c>
      <c r="G9447" t="s">
        <v>30</v>
      </c>
      <c r="H9447" s="1">
        <v>45734.336539351847</v>
      </c>
      <c r="I9447" t="b">
        <v>0</v>
      </c>
      <c r="J9447" t="b">
        <v>0</v>
      </c>
      <c r="K9447" t="s">
        <v>31</v>
      </c>
      <c r="L9447" t="s">
        <v>32</v>
      </c>
      <c r="N9447">
        <v>13.430000305175779</v>
      </c>
      <c r="O9447" t="s">
        <v>12011</v>
      </c>
      <c r="P9447" t="s">
        <v>12012</v>
      </c>
    </row>
    <row r="9448" spans="1:16" x14ac:dyDescent="0.35">
      <c r="A9448" t="s">
        <v>11539</v>
      </c>
      <c r="B9448" t="s">
        <v>12142</v>
      </c>
      <c r="C9448" t="s">
        <v>2179</v>
      </c>
      <c r="D9448" t="s">
        <v>29</v>
      </c>
      <c r="E9448" t="s">
        <v>296</v>
      </c>
      <c r="F9448" t="b">
        <v>0</v>
      </c>
      <c r="G9448" t="s">
        <v>47</v>
      </c>
      <c r="H9448" s="1">
        <v>45734.418229166673</v>
      </c>
      <c r="I9448" t="b">
        <v>0</v>
      </c>
      <c r="J9448" t="b">
        <v>1</v>
      </c>
      <c r="K9448" t="s">
        <v>31</v>
      </c>
      <c r="L9448" t="s">
        <v>22</v>
      </c>
      <c r="M9448">
        <v>198000</v>
      </c>
      <c r="O9448" t="s">
        <v>1225</v>
      </c>
      <c r="P9448" t="s">
        <v>12143</v>
      </c>
    </row>
    <row r="9449" spans="1:16" x14ac:dyDescent="0.35">
      <c r="A9449" t="s">
        <v>11539</v>
      </c>
      <c r="B9449" t="s">
        <v>12173</v>
      </c>
      <c r="C9449" t="s">
        <v>1336</v>
      </c>
      <c r="D9449" t="s">
        <v>36</v>
      </c>
      <c r="E9449" t="s">
        <v>20</v>
      </c>
      <c r="F9449" t="b">
        <v>0</v>
      </c>
      <c r="G9449" t="s">
        <v>68</v>
      </c>
      <c r="H9449" s="1">
        <v>45734.501180555562</v>
      </c>
      <c r="I9449" t="b">
        <v>0</v>
      </c>
      <c r="J9449" t="b">
        <v>1</v>
      </c>
      <c r="K9449" t="s">
        <v>31</v>
      </c>
      <c r="L9449" t="s">
        <v>22</v>
      </c>
      <c r="M9449">
        <v>193426.5</v>
      </c>
      <c r="O9449" t="s">
        <v>209</v>
      </c>
      <c r="P9449" t="s">
        <v>1338</v>
      </c>
    </row>
    <row r="9450" spans="1:16" x14ac:dyDescent="0.35">
      <c r="A9450" t="s">
        <v>11539</v>
      </c>
      <c r="B9450" t="s">
        <v>12503</v>
      </c>
      <c r="C9450" t="s">
        <v>5914</v>
      </c>
      <c r="D9450" t="s">
        <v>36</v>
      </c>
      <c r="E9450" t="s">
        <v>20</v>
      </c>
      <c r="F9450" t="b">
        <v>0</v>
      </c>
      <c r="G9450" t="s">
        <v>43</v>
      </c>
      <c r="H9450" s="1">
        <v>45734.502349537041</v>
      </c>
      <c r="I9450" t="b">
        <v>0</v>
      </c>
      <c r="J9450" t="b">
        <v>1</v>
      </c>
      <c r="K9450" t="s">
        <v>31</v>
      </c>
      <c r="L9450" t="s">
        <v>32</v>
      </c>
      <c r="N9450">
        <v>73</v>
      </c>
      <c r="O9450" t="s">
        <v>209</v>
      </c>
      <c r="P9450" t="s">
        <v>12504</v>
      </c>
    </row>
    <row r="9451" spans="1:16" x14ac:dyDescent="0.35">
      <c r="A9451" t="s">
        <v>11539</v>
      </c>
      <c r="B9451" t="s">
        <v>12505</v>
      </c>
      <c r="C9451" t="s">
        <v>3831</v>
      </c>
      <c r="D9451" t="s">
        <v>29</v>
      </c>
      <c r="E9451" t="s">
        <v>20</v>
      </c>
      <c r="F9451" t="b">
        <v>0</v>
      </c>
      <c r="G9451" t="s">
        <v>52</v>
      </c>
      <c r="H9451" s="1">
        <v>45734.643113425933</v>
      </c>
      <c r="I9451" t="b">
        <v>0</v>
      </c>
      <c r="J9451" t="b">
        <v>0</v>
      </c>
      <c r="K9451" t="s">
        <v>31</v>
      </c>
      <c r="L9451" t="s">
        <v>22</v>
      </c>
      <c r="M9451">
        <v>95000</v>
      </c>
      <c r="O9451" t="s">
        <v>7453</v>
      </c>
      <c r="P9451" t="s">
        <v>12506</v>
      </c>
    </row>
    <row r="9452" spans="1:16" x14ac:dyDescent="0.35">
      <c r="A9452" t="s">
        <v>11539</v>
      </c>
      <c r="B9452" t="s">
        <v>12448</v>
      </c>
      <c r="C9452" t="s">
        <v>72</v>
      </c>
      <c r="D9452" t="s">
        <v>110</v>
      </c>
      <c r="E9452" t="s">
        <v>20</v>
      </c>
      <c r="F9452" t="b">
        <v>0</v>
      </c>
      <c r="G9452" t="s">
        <v>30</v>
      </c>
      <c r="H9452" s="1">
        <v>45734.668865740743</v>
      </c>
      <c r="I9452" t="b">
        <v>0</v>
      </c>
      <c r="J9452" t="b">
        <v>1</v>
      </c>
      <c r="K9452" t="s">
        <v>31</v>
      </c>
      <c r="L9452" t="s">
        <v>22</v>
      </c>
      <c r="M9452">
        <v>220500</v>
      </c>
      <c r="O9452" t="s">
        <v>12449</v>
      </c>
    </row>
    <row r="9453" spans="1:16" x14ac:dyDescent="0.35">
      <c r="A9453" t="s">
        <v>11539</v>
      </c>
      <c r="B9453" t="s">
        <v>11906</v>
      </c>
      <c r="C9453" t="s">
        <v>805</v>
      </c>
      <c r="D9453" t="s">
        <v>36</v>
      </c>
      <c r="E9453" t="s">
        <v>204</v>
      </c>
      <c r="F9453" t="b">
        <v>0</v>
      </c>
      <c r="G9453" t="s">
        <v>30</v>
      </c>
      <c r="H9453" s="1">
        <v>45734.710057870368</v>
      </c>
      <c r="I9453" t="b">
        <v>0</v>
      </c>
      <c r="J9453" t="b">
        <v>0</v>
      </c>
      <c r="K9453" t="s">
        <v>31</v>
      </c>
      <c r="L9453" t="s">
        <v>32</v>
      </c>
      <c r="N9453">
        <v>20</v>
      </c>
      <c r="O9453" t="s">
        <v>12507</v>
      </c>
      <c r="P9453" t="s">
        <v>917</v>
      </c>
    </row>
    <row r="9454" spans="1:16" x14ac:dyDescent="0.35">
      <c r="A9454" t="s">
        <v>11539</v>
      </c>
      <c r="B9454" t="s">
        <v>12508</v>
      </c>
      <c r="C9454" t="s">
        <v>537</v>
      </c>
      <c r="D9454" t="s">
        <v>29</v>
      </c>
      <c r="E9454" t="s">
        <v>20</v>
      </c>
      <c r="F9454" t="b">
        <v>0</v>
      </c>
      <c r="G9454" t="s">
        <v>171</v>
      </c>
      <c r="H9454" s="1">
        <v>45734.930821759262</v>
      </c>
      <c r="I9454" t="b">
        <v>0</v>
      </c>
      <c r="J9454" t="b">
        <v>1</v>
      </c>
      <c r="K9454" t="s">
        <v>31</v>
      </c>
      <c r="L9454" t="s">
        <v>32</v>
      </c>
      <c r="N9454">
        <v>40.81500244140625</v>
      </c>
      <c r="O9454" t="s">
        <v>12509</v>
      </c>
      <c r="P9454" t="s">
        <v>12510</v>
      </c>
    </row>
    <row r="9455" spans="1:16" x14ac:dyDescent="0.35">
      <c r="A9455" t="s">
        <v>11539</v>
      </c>
      <c r="B9455" t="s">
        <v>12496</v>
      </c>
      <c r="C9455" t="s">
        <v>51</v>
      </c>
      <c r="D9455" t="s">
        <v>36</v>
      </c>
      <c r="E9455" t="s">
        <v>20</v>
      </c>
      <c r="F9455" t="b">
        <v>0</v>
      </c>
      <c r="G9455" t="s">
        <v>43</v>
      </c>
      <c r="H9455" s="1">
        <v>45735.250972222217</v>
      </c>
      <c r="I9455" t="b">
        <v>0</v>
      </c>
      <c r="J9455" t="b">
        <v>1</v>
      </c>
      <c r="K9455" t="s">
        <v>31</v>
      </c>
      <c r="L9455" t="s">
        <v>22</v>
      </c>
      <c r="M9455">
        <v>124350</v>
      </c>
      <c r="O9455" t="s">
        <v>12497</v>
      </c>
      <c r="P9455" t="s">
        <v>12498</v>
      </c>
    </row>
    <row r="9456" spans="1:16" x14ac:dyDescent="0.35">
      <c r="A9456" t="s">
        <v>11539</v>
      </c>
      <c r="B9456" t="s">
        <v>11882</v>
      </c>
      <c r="C9456" t="s">
        <v>154</v>
      </c>
      <c r="D9456" t="s">
        <v>443</v>
      </c>
      <c r="E9456" t="s">
        <v>20</v>
      </c>
      <c r="F9456" t="b">
        <v>0</v>
      </c>
      <c r="G9456" t="s">
        <v>52</v>
      </c>
      <c r="H9456" s="1">
        <v>45735.251006944447</v>
      </c>
      <c r="I9456" t="b">
        <v>0</v>
      </c>
      <c r="J9456" t="b">
        <v>1</v>
      </c>
      <c r="K9456" t="s">
        <v>31</v>
      </c>
      <c r="L9456" t="s">
        <v>22</v>
      </c>
      <c r="M9456">
        <v>152000</v>
      </c>
      <c r="O9456" t="s">
        <v>3122</v>
      </c>
      <c r="P9456" t="s">
        <v>11883</v>
      </c>
    </row>
    <row r="9457" spans="1:16" x14ac:dyDescent="0.35">
      <c r="A9457" t="s">
        <v>11539</v>
      </c>
      <c r="B9457" t="s">
        <v>12499</v>
      </c>
      <c r="C9457" t="s">
        <v>1930</v>
      </c>
      <c r="D9457" t="s">
        <v>2039</v>
      </c>
      <c r="E9457" t="s">
        <v>20</v>
      </c>
      <c r="F9457" t="b">
        <v>0</v>
      </c>
      <c r="G9457" t="s">
        <v>30</v>
      </c>
      <c r="H9457" s="1">
        <v>45735.251273148147</v>
      </c>
      <c r="I9457" t="b">
        <v>0</v>
      </c>
      <c r="J9457" t="b">
        <v>1</v>
      </c>
      <c r="K9457" t="s">
        <v>31</v>
      </c>
      <c r="L9457" t="s">
        <v>22</v>
      </c>
      <c r="M9457">
        <v>80000</v>
      </c>
      <c r="O9457" t="s">
        <v>4082</v>
      </c>
      <c r="P9457" t="s">
        <v>274</v>
      </c>
    </row>
    <row r="9458" spans="1:16" x14ac:dyDescent="0.35">
      <c r="A9458" t="s">
        <v>11539</v>
      </c>
      <c r="B9458" t="s">
        <v>12170</v>
      </c>
      <c r="C9458" t="s">
        <v>154</v>
      </c>
      <c r="D9458" t="s">
        <v>110</v>
      </c>
      <c r="E9458" t="s">
        <v>20</v>
      </c>
      <c r="F9458" t="b">
        <v>0</v>
      </c>
      <c r="G9458" t="s">
        <v>52</v>
      </c>
      <c r="H9458" s="1">
        <v>45735.265682870369</v>
      </c>
      <c r="I9458" t="b">
        <v>0</v>
      </c>
      <c r="J9458" t="b">
        <v>1</v>
      </c>
      <c r="K9458" t="s">
        <v>31</v>
      </c>
      <c r="L9458" t="s">
        <v>22</v>
      </c>
      <c r="M9458">
        <v>207500</v>
      </c>
      <c r="O9458" t="s">
        <v>725</v>
      </c>
      <c r="P9458" t="s">
        <v>1861</v>
      </c>
    </row>
    <row r="9459" spans="1:16" x14ac:dyDescent="0.35">
      <c r="A9459" t="s">
        <v>11539</v>
      </c>
      <c r="B9459" t="s">
        <v>12500</v>
      </c>
      <c r="C9459" t="s">
        <v>537</v>
      </c>
      <c r="D9459" t="s">
        <v>321</v>
      </c>
      <c r="E9459" t="s">
        <v>91</v>
      </c>
      <c r="F9459" t="b">
        <v>0</v>
      </c>
      <c r="G9459" t="s">
        <v>171</v>
      </c>
      <c r="H9459" s="1">
        <v>45735.266527777778</v>
      </c>
      <c r="I9459" t="b">
        <v>0</v>
      </c>
      <c r="J9459" t="b">
        <v>0</v>
      </c>
      <c r="K9459" t="s">
        <v>31</v>
      </c>
      <c r="L9459" t="s">
        <v>32</v>
      </c>
      <c r="N9459">
        <v>60</v>
      </c>
      <c r="O9459" t="s">
        <v>12501</v>
      </c>
      <c r="P9459" t="s">
        <v>12502</v>
      </c>
    </row>
    <row r="9460" spans="1:16" x14ac:dyDescent="0.35">
      <c r="A9460" t="s">
        <v>11539</v>
      </c>
      <c r="B9460" t="s">
        <v>12010</v>
      </c>
      <c r="C9460" t="s">
        <v>18</v>
      </c>
      <c r="D9460" t="s">
        <v>573</v>
      </c>
      <c r="E9460" t="s">
        <v>296</v>
      </c>
      <c r="F9460" t="b">
        <v>1</v>
      </c>
      <c r="G9460" t="s">
        <v>30</v>
      </c>
      <c r="H9460" s="1">
        <v>45735.336539351847</v>
      </c>
      <c r="I9460" t="b">
        <v>0</v>
      </c>
      <c r="J9460" t="b">
        <v>0</v>
      </c>
      <c r="K9460" t="s">
        <v>31</v>
      </c>
      <c r="L9460" t="s">
        <v>32</v>
      </c>
      <c r="N9460">
        <v>13.430000305175779</v>
      </c>
      <c r="O9460" t="s">
        <v>12011</v>
      </c>
      <c r="P9460" t="s">
        <v>12012</v>
      </c>
    </row>
    <row r="9461" spans="1:16" x14ac:dyDescent="0.35">
      <c r="A9461" t="s">
        <v>11539</v>
      </c>
      <c r="B9461" t="s">
        <v>12142</v>
      </c>
      <c r="C9461" t="s">
        <v>2179</v>
      </c>
      <c r="D9461" t="s">
        <v>29</v>
      </c>
      <c r="E9461" t="s">
        <v>296</v>
      </c>
      <c r="F9461" t="b">
        <v>0</v>
      </c>
      <c r="G9461" t="s">
        <v>47</v>
      </c>
      <c r="H9461" s="1">
        <v>45735.418229166673</v>
      </c>
      <c r="I9461" t="b">
        <v>0</v>
      </c>
      <c r="J9461" t="b">
        <v>1</v>
      </c>
      <c r="K9461" t="s">
        <v>31</v>
      </c>
      <c r="L9461" t="s">
        <v>22</v>
      </c>
      <c r="M9461">
        <v>198000</v>
      </c>
      <c r="O9461" t="s">
        <v>1225</v>
      </c>
      <c r="P9461" t="s">
        <v>12143</v>
      </c>
    </row>
    <row r="9462" spans="1:16" x14ac:dyDescent="0.35">
      <c r="A9462" t="s">
        <v>11539</v>
      </c>
      <c r="B9462" t="s">
        <v>12173</v>
      </c>
      <c r="C9462" t="s">
        <v>1336</v>
      </c>
      <c r="D9462" t="s">
        <v>36</v>
      </c>
      <c r="E9462" t="s">
        <v>20</v>
      </c>
      <c r="F9462" t="b">
        <v>0</v>
      </c>
      <c r="G9462" t="s">
        <v>68</v>
      </c>
      <c r="H9462" s="1">
        <v>45735.501180555562</v>
      </c>
      <c r="I9462" t="b">
        <v>0</v>
      </c>
      <c r="J9462" t="b">
        <v>1</v>
      </c>
      <c r="K9462" t="s">
        <v>31</v>
      </c>
      <c r="L9462" t="s">
        <v>22</v>
      </c>
      <c r="M9462">
        <v>193426.5</v>
      </c>
      <c r="O9462" t="s">
        <v>209</v>
      </c>
      <c r="P9462" t="s">
        <v>1338</v>
      </c>
    </row>
    <row r="9463" spans="1:16" x14ac:dyDescent="0.35">
      <c r="A9463" t="s">
        <v>11539</v>
      </c>
      <c r="B9463" t="s">
        <v>12503</v>
      </c>
      <c r="C9463" t="s">
        <v>5914</v>
      </c>
      <c r="D9463" t="s">
        <v>36</v>
      </c>
      <c r="E9463" t="s">
        <v>20</v>
      </c>
      <c r="F9463" t="b">
        <v>0</v>
      </c>
      <c r="G9463" t="s">
        <v>43</v>
      </c>
      <c r="H9463" s="1">
        <v>45735.502349537041</v>
      </c>
      <c r="I9463" t="b">
        <v>0</v>
      </c>
      <c r="J9463" t="b">
        <v>1</v>
      </c>
      <c r="K9463" t="s">
        <v>31</v>
      </c>
      <c r="L9463" t="s">
        <v>32</v>
      </c>
      <c r="N9463">
        <v>73</v>
      </c>
      <c r="O9463" t="s">
        <v>209</v>
      </c>
      <c r="P9463" t="s">
        <v>12504</v>
      </c>
    </row>
    <row r="9464" spans="1:16" x14ac:dyDescent="0.35">
      <c r="A9464" t="s">
        <v>11539</v>
      </c>
      <c r="B9464" t="s">
        <v>12505</v>
      </c>
      <c r="C9464" t="s">
        <v>3831</v>
      </c>
      <c r="D9464" t="s">
        <v>29</v>
      </c>
      <c r="E9464" t="s">
        <v>20</v>
      </c>
      <c r="F9464" t="b">
        <v>0</v>
      </c>
      <c r="G9464" t="s">
        <v>52</v>
      </c>
      <c r="H9464" s="1">
        <v>45735.643113425933</v>
      </c>
      <c r="I9464" t="b">
        <v>0</v>
      </c>
      <c r="J9464" t="b">
        <v>0</v>
      </c>
      <c r="K9464" t="s">
        <v>31</v>
      </c>
      <c r="L9464" t="s">
        <v>22</v>
      </c>
      <c r="M9464">
        <v>95000</v>
      </c>
      <c r="O9464" t="s">
        <v>7453</v>
      </c>
      <c r="P9464" t="s">
        <v>12506</v>
      </c>
    </row>
    <row r="9465" spans="1:16" x14ac:dyDescent="0.35">
      <c r="A9465" t="s">
        <v>11539</v>
      </c>
      <c r="B9465" t="s">
        <v>12448</v>
      </c>
      <c r="C9465" t="s">
        <v>72</v>
      </c>
      <c r="D9465" t="s">
        <v>110</v>
      </c>
      <c r="E9465" t="s">
        <v>20</v>
      </c>
      <c r="F9465" t="b">
        <v>0</v>
      </c>
      <c r="G9465" t="s">
        <v>30</v>
      </c>
      <c r="H9465" s="1">
        <v>45735.668865740743</v>
      </c>
      <c r="I9465" t="b">
        <v>0</v>
      </c>
      <c r="J9465" t="b">
        <v>1</v>
      </c>
      <c r="K9465" t="s">
        <v>31</v>
      </c>
      <c r="L9465" t="s">
        <v>22</v>
      </c>
      <c r="M9465">
        <v>220500</v>
      </c>
      <c r="O9465" t="s">
        <v>12449</v>
      </c>
    </row>
    <row r="9466" spans="1:16" x14ac:dyDescent="0.35">
      <c r="A9466" t="s">
        <v>11539</v>
      </c>
      <c r="B9466" t="s">
        <v>12511</v>
      </c>
      <c r="C9466" t="s">
        <v>154</v>
      </c>
      <c r="D9466" t="s">
        <v>115</v>
      </c>
      <c r="E9466" t="s">
        <v>20</v>
      </c>
      <c r="F9466" t="b">
        <v>0</v>
      </c>
      <c r="G9466" t="s">
        <v>52</v>
      </c>
      <c r="H9466" s="1">
        <v>45735.709236111114</v>
      </c>
      <c r="I9466" t="b">
        <v>0</v>
      </c>
      <c r="J9466" t="b">
        <v>0</v>
      </c>
      <c r="K9466" t="s">
        <v>31</v>
      </c>
      <c r="L9466" t="s">
        <v>22</v>
      </c>
      <c r="M9466">
        <v>245000</v>
      </c>
      <c r="O9466" t="s">
        <v>176</v>
      </c>
      <c r="P9466" t="s">
        <v>12512</v>
      </c>
    </row>
    <row r="9467" spans="1:16" x14ac:dyDescent="0.35">
      <c r="A9467" t="s">
        <v>11539</v>
      </c>
      <c r="B9467" t="s">
        <v>11906</v>
      </c>
      <c r="C9467" t="s">
        <v>805</v>
      </c>
      <c r="D9467" t="s">
        <v>36</v>
      </c>
      <c r="E9467" t="s">
        <v>204</v>
      </c>
      <c r="F9467" t="b">
        <v>0</v>
      </c>
      <c r="G9467" t="s">
        <v>30</v>
      </c>
      <c r="H9467" s="1">
        <v>45735.710057870368</v>
      </c>
      <c r="I9467" t="b">
        <v>0</v>
      </c>
      <c r="J9467" t="b">
        <v>0</v>
      </c>
      <c r="K9467" t="s">
        <v>31</v>
      </c>
      <c r="L9467" t="s">
        <v>32</v>
      </c>
      <c r="N9467">
        <v>20</v>
      </c>
      <c r="O9467" t="s">
        <v>12507</v>
      </c>
      <c r="P9467" t="s">
        <v>917</v>
      </c>
    </row>
    <row r="9468" spans="1:16" x14ac:dyDescent="0.35">
      <c r="A9468" t="s">
        <v>11539</v>
      </c>
      <c r="B9468" t="s">
        <v>12508</v>
      </c>
      <c r="C9468" t="s">
        <v>537</v>
      </c>
      <c r="D9468" t="s">
        <v>29</v>
      </c>
      <c r="E9468" t="s">
        <v>20</v>
      </c>
      <c r="F9468" t="b">
        <v>0</v>
      </c>
      <c r="G9468" t="s">
        <v>171</v>
      </c>
      <c r="H9468" s="1">
        <v>45735.930821759262</v>
      </c>
      <c r="I9468" t="b">
        <v>0</v>
      </c>
      <c r="J9468" t="b">
        <v>1</v>
      </c>
      <c r="K9468" t="s">
        <v>31</v>
      </c>
      <c r="L9468" t="s">
        <v>32</v>
      </c>
      <c r="N9468">
        <v>40.81500244140625</v>
      </c>
      <c r="O9468" t="s">
        <v>12509</v>
      </c>
      <c r="P9468" t="s">
        <v>12510</v>
      </c>
    </row>
    <row r="9469" spans="1:16" x14ac:dyDescent="0.35">
      <c r="A9469" t="s">
        <v>11539</v>
      </c>
      <c r="B9469" t="s">
        <v>12496</v>
      </c>
      <c r="C9469" t="s">
        <v>51</v>
      </c>
      <c r="D9469" t="s">
        <v>36</v>
      </c>
      <c r="E9469" t="s">
        <v>20</v>
      </c>
      <c r="F9469" t="b">
        <v>0</v>
      </c>
      <c r="G9469" t="s">
        <v>43</v>
      </c>
      <c r="H9469" s="1">
        <v>45736.250972222217</v>
      </c>
      <c r="I9469" t="b">
        <v>0</v>
      </c>
      <c r="J9469" t="b">
        <v>1</v>
      </c>
      <c r="K9469" t="s">
        <v>31</v>
      </c>
      <c r="L9469" t="s">
        <v>22</v>
      </c>
      <c r="M9469">
        <v>124350</v>
      </c>
      <c r="O9469" t="s">
        <v>12497</v>
      </c>
      <c r="P9469" t="s">
        <v>12498</v>
      </c>
    </row>
    <row r="9470" spans="1:16" x14ac:dyDescent="0.35">
      <c r="A9470" t="s">
        <v>11539</v>
      </c>
      <c r="B9470" t="s">
        <v>11882</v>
      </c>
      <c r="C9470" t="s">
        <v>154</v>
      </c>
      <c r="D9470" t="s">
        <v>443</v>
      </c>
      <c r="E9470" t="s">
        <v>20</v>
      </c>
      <c r="F9470" t="b">
        <v>0</v>
      </c>
      <c r="G9470" t="s">
        <v>52</v>
      </c>
      <c r="H9470" s="1">
        <v>45736.251006944447</v>
      </c>
      <c r="I9470" t="b">
        <v>0</v>
      </c>
      <c r="J9470" t="b">
        <v>1</v>
      </c>
      <c r="K9470" t="s">
        <v>31</v>
      </c>
      <c r="L9470" t="s">
        <v>22</v>
      </c>
      <c r="M9470">
        <v>152000</v>
      </c>
      <c r="O9470" t="s">
        <v>3122</v>
      </c>
      <c r="P9470" t="s">
        <v>11883</v>
      </c>
    </row>
    <row r="9471" spans="1:16" x14ac:dyDescent="0.35">
      <c r="A9471" t="s">
        <v>11539</v>
      </c>
      <c r="B9471" t="s">
        <v>12499</v>
      </c>
      <c r="C9471" t="s">
        <v>1930</v>
      </c>
      <c r="D9471" t="s">
        <v>2039</v>
      </c>
      <c r="E9471" t="s">
        <v>20</v>
      </c>
      <c r="F9471" t="b">
        <v>0</v>
      </c>
      <c r="G9471" t="s">
        <v>30</v>
      </c>
      <c r="H9471" s="1">
        <v>45736.251273148147</v>
      </c>
      <c r="I9471" t="b">
        <v>0</v>
      </c>
      <c r="J9471" t="b">
        <v>1</v>
      </c>
      <c r="K9471" t="s">
        <v>31</v>
      </c>
      <c r="L9471" t="s">
        <v>22</v>
      </c>
      <c r="M9471">
        <v>80000</v>
      </c>
      <c r="O9471" t="s">
        <v>4082</v>
      </c>
      <c r="P9471" t="s">
        <v>274</v>
      </c>
    </row>
    <row r="9472" spans="1:16" x14ac:dyDescent="0.35">
      <c r="A9472" t="s">
        <v>11539</v>
      </c>
      <c r="B9472" t="s">
        <v>12170</v>
      </c>
      <c r="C9472" t="s">
        <v>154</v>
      </c>
      <c r="D9472" t="s">
        <v>110</v>
      </c>
      <c r="E9472" t="s">
        <v>20</v>
      </c>
      <c r="F9472" t="b">
        <v>0</v>
      </c>
      <c r="G9472" t="s">
        <v>52</v>
      </c>
      <c r="H9472" s="1">
        <v>45736.265682870369</v>
      </c>
      <c r="I9472" t="b">
        <v>0</v>
      </c>
      <c r="J9472" t="b">
        <v>1</v>
      </c>
      <c r="K9472" t="s">
        <v>31</v>
      </c>
      <c r="L9472" t="s">
        <v>22</v>
      </c>
      <c r="M9472">
        <v>207500</v>
      </c>
      <c r="O9472" t="s">
        <v>725</v>
      </c>
      <c r="P9472" t="s">
        <v>1861</v>
      </c>
    </row>
    <row r="9473" spans="1:16" x14ac:dyDescent="0.35">
      <c r="A9473" t="s">
        <v>11539</v>
      </c>
      <c r="B9473" t="s">
        <v>12500</v>
      </c>
      <c r="C9473" t="s">
        <v>537</v>
      </c>
      <c r="D9473" t="s">
        <v>321</v>
      </c>
      <c r="E9473" t="s">
        <v>91</v>
      </c>
      <c r="F9473" t="b">
        <v>0</v>
      </c>
      <c r="G9473" t="s">
        <v>171</v>
      </c>
      <c r="H9473" s="1">
        <v>45736.266527777778</v>
      </c>
      <c r="I9473" t="b">
        <v>0</v>
      </c>
      <c r="J9473" t="b">
        <v>0</v>
      </c>
      <c r="K9473" t="s">
        <v>31</v>
      </c>
      <c r="L9473" t="s">
        <v>32</v>
      </c>
      <c r="N9473">
        <v>60</v>
      </c>
      <c r="O9473" t="s">
        <v>12501</v>
      </c>
      <c r="P9473" t="s">
        <v>12502</v>
      </c>
    </row>
    <row r="9474" spans="1:16" x14ac:dyDescent="0.35">
      <c r="A9474" t="s">
        <v>11539</v>
      </c>
      <c r="B9474" t="s">
        <v>12010</v>
      </c>
      <c r="C9474" t="s">
        <v>18</v>
      </c>
      <c r="D9474" t="s">
        <v>573</v>
      </c>
      <c r="E9474" t="s">
        <v>296</v>
      </c>
      <c r="F9474" t="b">
        <v>1</v>
      </c>
      <c r="G9474" t="s">
        <v>30</v>
      </c>
      <c r="H9474" s="1">
        <v>45736.336539351847</v>
      </c>
      <c r="I9474" t="b">
        <v>0</v>
      </c>
      <c r="J9474" t="b">
        <v>0</v>
      </c>
      <c r="K9474" t="s">
        <v>31</v>
      </c>
      <c r="L9474" t="s">
        <v>32</v>
      </c>
      <c r="N9474">
        <v>13.430000305175779</v>
      </c>
      <c r="O9474" t="s">
        <v>12011</v>
      </c>
      <c r="P9474" t="s">
        <v>12012</v>
      </c>
    </row>
    <row r="9475" spans="1:16" x14ac:dyDescent="0.35">
      <c r="A9475" t="s">
        <v>11539</v>
      </c>
      <c r="B9475" t="s">
        <v>12142</v>
      </c>
      <c r="C9475" t="s">
        <v>2179</v>
      </c>
      <c r="D9475" t="s">
        <v>29</v>
      </c>
      <c r="E9475" t="s">
        <v>296</v>
      </c>
      <c r="F9475" t="b">
        <v>0</v>
      </c>
      <c r="G9475" t="s">
        <v>47</v>
      </c>
      <c r="H9475" s="1">
        <v>45736.418229166673</v>
      </c>
      <c r="I9475" t="b">
        <v>0</v>
      </c>
      <c r="J9475" t="b">
        <v>1</v>
      </c>
      <c r="K9475" t="s">
        <v>31</v>
      </c>
      <c r="L9475" t="s">
        <v>22</v>
      </c>
      <c r="M9475">
        <v>198000</v>
      </c>
      <c r="O9475" t="s">
        <v>1225</v>
      </c>
      <c r="P9475" t="s">
        <v>12143</v>
      </c>
    </row>
    <row r="9476" spans="1:16" x14ac:dyDescent="0.35">
      <c r="A9476" t="s">
        <v>11539</v>
      </c>
      <c r="B9476" t="s">
        <v>12173</v>
      </c>
      <c r="C9476" t="s">
        <v>1336</v>
      </c>
      <c r="D9476" t="s">
        <v>36</v>
      </c>
      <c r="E9476" t="s">
        <v>20</v>
      </c>
      <c r="F9476" t="b">
        <v>0</v>
      </c>
      <c r="G9476" t="s">
        <v>68</v>
      </c>
      <c r="H9476" s="1">
        <v>45736.501180555562</v>
      </c>
      <c r="I9476" t="b">
        <v>0</v>
      </c>
      <c r="J9476" t="b">
        <v>1</v>
      </c>
      <c r="K9476" t="s">
        <v>31</v>
      </c>
      <c r="L9476" t="s">
        <v>22</v>
      </c>
      <c r="M9476">
        <v>193426.5</v>
      </c>
      <c r="O9476" t="s">
        <v>209</v>
      </c>
      <c r="P9476" t="s">
        <v>1338</v>
      </c>
    </row>
    <row r="9477" spans="1:16" x14ac:dyDescent="0.35">
      <c r="A9477" t="s">
        <v>11539</v>
      </c>
      <c r="B9477" t="s">
        <v>12503</v>
      </c>
      <c r="C9477" t="s">
        <v>5914</v>
      </c>
      <c r="D9477" t="s">
        <v>36</v>
      </c>
      <c r="E9477" t="s">
        <v>20</v>
      </c>
      <c r="F9477" t="b">
        <v>0</v>
      </c>
      <c r="G9477" t="s">
        <v>43</v>
      </c>
      <c r="H9477" s="1">
        <v>45736.502349537041</v>
      </c>
      <c r="I9477" t="b">
        <v>0</v>
      </c>
      <c r="J9477" t="b">
        <v>1</v>
      </c>
      <c r="K9477" t="s">
        <v>31</v>
      </c>
      <c r="L9477" t="s">
        <v>32</v>
      </c>
      <c r="N9477">
        <v>73</v>
      </c>
      <c r="O9477" t="s">
        <v>209</v>
      </c>
      <c r="P9477" t="s">
        <v>12504</v>
      </c>
    </row>
    <row r="9478" spans="1:16" x14ac:dyDescent="0.35">
      <c r="A9478" t="s">
        <v>11539</v>
      </c>
      <c r="B9478" t="s">
        <v>12505</v>
      </c>
      <c r="C9478" t="s">
        <v>3831</v>
      </c>
      <c r="D9478" t="s">
        <v>29</v>
      </c>
      <c r="E9478" t="s">
        <v>20</v>
      </c>
      <c r="F9478" t="b">
        <v>0</v>
      </c>
      <c r="G9478" t="s">
        <v>52</v>
      </c>
      <c r="H9478" s="1">
        <v>45736.643113425933</v>
      </c>
      <c r="I9478" t="b">
        <v>0</v>
      </c>
      <c r="J9478" t="b">
        <v>0</v>
      </c>
      <c r="K9478" t="s">
        <v>31</v>
      </c>
      <c r="L9478" t="s">
        <v>22</v>
      </c>
      <c r="M9478">
        <v>95000</v>
      </c>
      <c r="O9478" t="s">
        <v>7453</v>
      </c>
      <c r="P9478" t="s">
        <v>12506</v>
      </c>
    </row>
    <row r="9479" spans="1:16" x14ac:dyDescent="0.35">
      <c r="A9479" t="s">
        <v>11539</v>
      </c>
      <c r="B9479" t="s">
        <v>12448</v>
      </c>
      <c r="C9479" t="s">
        <v>72</v>
      </c>
      <c r="D9479" t="s">
        <v>110</v>
      </c>
      <c r="E9479" t="s">
        <v>20</v>
      </c>
      <c r="F9479" t="b">
        <v>0</v>
      </c>
      <c r="G9479" t="s">
        <v>30</v>
      </c>
      <c r="H9479" s="1">
        <v>45736.668865740743</v>
      </c>
      <c r="I9479" t="b">
        <v>0</v>
      </c>
      <c r="J9479" t="b">
        <v>1</v>
      </c>
      <c r="K9479" t="s">
        <v>31</v>
      </c>
      <c r="L9479" t="s">
        <v>22</v>
      </c>
      <c r="M9479">
        <v>220500</v>
      </c>
      <c r="O9479" t="s">
        <v>12449</v>
      </c>
    </row>
    <row r="9480" spans="1:16" x14ac:dyDescent="0.35">
      <c r="A9480" t="s">
        <v>11539</v>
      </c>
      <c r="B9480" t="s">
        <v>12511</v>
      </c>
      <c r="C9480" t="s">
        <v>154</v>
      </c>
      <c r="D9480" t="s">
        <v>115</v>
      </c>
      <c r="E9480" t="s">
        <v>20</v>
      </c>
      <c r="F9480" t="b">
        <v>0</v>
      </c>
      <c r="G9480" t="s">
        <v>52</v>
      </c>
      <c r="H9480" s="1">
        <v>45736.709236111114</v>
      </c>
      <c r="I9480" t="b">
        <v>0</v>
      </c>
      <c r="J9480" t="b">
        <v>0</v>
      </c>
      <c r="K9480" t="s">
        <v>31</v>
      </c>
      <c r="L9480" t="s">
        <v>22</v>
      </c>
      <c r="M9480">
        <v>245000</v>
      </c>
      <c r="O9480" t="s">
        <v>176</v>
      </c>
      <c r="P9480" t="s">
        <v>12512</v>
      </c>
    </row>
    <row r="9481" spans="1:16" x14ac:dyDescent="0.35">
      <c r="A9481" t="s">
        <v>11539</v>
      </c>
      <c r="B9481" t="s">
        <v>11906</v>
      </c>
      <c r="C9481" t="s">
        <v>805</v>
      </c>
      <c r="D9481" t="s">
        <v>36</v>
      </c>
      <c r="E9481" t="s">
        <v>204</v>
      </c>
      <c r="F9481" t="b">
        <v>0</v>
      </c>
      <c r="G9481" t="s">
        <v>30</v>
      </c>
      <c r="H9481" s="1">
        <v>45736.710057870368</v>
      </c>
      <c r="I9481" t="b">
        <v>0</v>
      </c>
      <c r="J9481" t="b">
        <v>0</v>
      </c>
      <c r="K9481" t="s">
        <v>31</v>
      </c>
      <c r="L9481" t="s">
        <v>32</v>
      </c>
      <c r="N9481">
        <v>20</v>
      </c>
      <c r="O9481" t="s">
        <v>12507</v>
      </c>
      <c r="P9481" t="s">
        <v>917</v>
      </c>
    </row>
    <row r="9482" spans="1:16" x14ac:dyDescent="0.35">
      <c r="A9482" t="s">
        <v>11539</v>
      </c>
      <c r="B9482" t="s">
        <v>12508</v>
      </c>
      <c r="C9482" t="s">
        <v>537</v>
      </c>
      <c r="D9482" t="s">
        <v>29</v>
      </c>
      <c r="E9482" t="s">
        <v>20</v>
      </c>
      <c r="F9482" t="b">
        <v>0</v>
      </c>
      <c r="G9482" t="s">
        <v>171</v>
      </c>
      <c r="H9482" s="1">
        <v>45736.930821759262</v>
      </c>
      <c r="I9482" t="b">
        <v>0</v>
      </c>
      <c r="J9482" t="b">
        <v>1</v>
      </c>
      <c r="K9482" t="s">
        <v>31</v>
      </c>
      <c r="L9482" t="s">
        <v>32</v>
      </c>
      <c r="N9482">
        <v>40.81500244140625</v>
      </c>
      <c r="O9482" t="s">
        <v>12509</v>
      </c>
      <c r="P9482" t="s">
        <v>12510</v>
      </c>
    </row>
    <row r="9483" spans="1:16" x14ac:dyDescent="0.35">
      <c r="A9483" t="s">
        <v>11539</v>
      </c>
      <c r="B9483" t="s">
        <v>12496</v>
      </c>
      <c r="C9483" t="s">
        <v>51</v>
      </c>
      <c r="D9483" t="s">
        <v>36</v>
      </c>
      <c r="E9483" t="s">
        <v>20</v>
      </c>
      <c r="F9483" t="b">
        <v>0</v>
      </c>
      <c r="G9483" t="s">
        <v>43</v>
      </c>
      <c r="H9483" s="1">
        <v>45737.250972222217</v>
      </c>
      <c r="I9483" t="b">
        <v>0</v>
      </c>
      <c r="J9483" t="b">
        <v>1</v>
      </c>
      <c r="K9483" t="s">
        <v>31</v>
      </c>
      <c r="L9483" t="s">
        <v>22</v>
      </c>
      <c r="M9483">
        <v>124350</v>
      </c>
      <c r="O9483" t="s">
        <v>12497</v>
      </c>
      <c r="P9483" t="s">
        <v>12498</v>
      </c>
    </row>
    <row r="9484" spans="1:16" x14ac:dyDescent="0.35">
      <c r="A9484" t="s">
        <v>11539</v>
      </c>
      <c r="B9484" t="s">
        <v>11882</v>
      </c>
      <c r="C9484" t="s">
        <v>154</v>
      </c>
      <c r="D9484" t="s">
        <v>443</v>
      </c>
      <c r="E9484" t="s">
        <v>20</v>
      </c>
      <c r="F9484" t="b">
        <v>0</v>
      </c>
      <c r="G9484" t="s">
        <v>52</v>
      </c>
      <c r="H9484" s="1">
        <v>45737.251006944447</v>
      </c>
      <c r="I9484" t="b">
        <v>0</v>
      </c>
      <c r="J9484" t="b">
        <v>1</v>
      </c>
      <c r="K9484" t="s">
        <v>31</v>
      </c>
      <c r="L9484" t="s">
        <v>22</v>
      </c>
      <c r="M9484">
        <v>152000</v>
      </c>
      <c r="O9484" t="s">
        <v>3122</v>
      </c>
      <c r="P9484" t="s">
        <v>11883</v>
      </c>
    </row>
    <row r="9485" spans="1:16" x14ac:dyDescent="0.35">
      <c r="A9485" t="s">
        <v>11539</v>
      </c>
      <c r="B9485" t="s">
        <v>12499</v>
      </c>
      <c r="C9485" t="s">
        <v>1930</v>
      </c>
      <c r="D9485" t="s">
        <v>2039</v>
      </c>
      <c r="E9485" t="s">
        <v>20</v>
      </c>
      <c r="F9485" t="b">
        <v>0</v>
      </c>
      <c r="G9485" t="s">
        <v>30</v>
      </c>
      <c r="H9485" s="1">
        <v>45737.251273148147</v>
      </c>
      <c r="I9485" t="b">
        <v>0</v>
      </c>
      <c r="J9485" t="b">
        <v>1</v>
      </c>
      <c r="K9485" t="s">
        <v>31</v>
      </c>
      <c r="L9485" t="s">
        <v>22</v>
      </c>
      <c r="M9485">
        <v>80000</v>
      </c>
      <c r="O9485" t="s">
        <v>4082</v>
      </c>
      <c r="P9485" t="s">
        <v>274</v>
      </c>
    </row>
    <row r="9486" spans="1:16" x14ac:dyDescent="0.35">
      <c r="A9486" t="s">
        <v>11539</v>
      </c>
      <c r="B9486" t="s">
        <v>12170</v>
      </c>
      <c r="C9486" t="s">
        <v>154</v>
      </c>
      <c r="D9486" t="s">
        <v>110</v>
      </c>
      <c r="E9486" t="s">
        <v>20</v>
      </c>
      <c r="F9486" t="b">
        <v>0</v>
      </c>
      <c r="G9486" t="s">
        <v>52</v>
      </c>
      <c r="H9486" s="1">
        <v>45737.265682870369</v>
      </c>
      <c r="I9486" t="b">
        <v>0</v>
      </c>
      <c r="J9486" t="b">
        <v>1</v>
      </c>
      <c r="K9486" t="s">
        <v>31</v>
      </c>
      <c r="L9486" t="s">
        <v>22</v>
      </c>
      <c r="M9486">
        <v>207500</v>
      </c>
      <c r="O9486" t="s">
        <v>725</v>
      </c>
      <c r="P9486" t="s">
        <v>1861</v>
      </c>
    </row>
    <row r="9487" spans="1:16" x14ac:dyDescent="0.35">
      <c r="A9487" t="s">
        <v>11539</v>
      </c>
      <c r="B9487" t="s">
        <v>12500</v>
      </c>
      <c r="C9487" t="s">
        <v>537</v>
      </c>
      <c r="D9487" t="s">
        <v>321</v>
      </c>
      <c r="E9487" t="s">
        <v>91</v>
      </c>
      <c r="F9487" t="b">
        <v>0</v>
      </c>
      <c r="G9487" t="s">
        <v>171</v>
      </c>
      <c r="H9487" s="1">
        <v>45737.266527777778</v>
      </c>
      <c r="I9487" t="b">
        <v>0</v>
      </c>
      <c r="J9487" t="b">
        <v>0</v>
      </c>
      <c r="K9487" t="s">
        <v>31</v>
      </c>
      <c r="L9487" t="s">
        <v>32</v>
      </c>
      <c r="N9487">
        <v>60</v>
      </c>
      <c r="O9487" t="s">
        <v>12501</v>
      </c>
      <c r="P9487" t="s">
        <v>12502</v>
      </c>
    </row>
    <row r="9488" spans="1:16" x14ac:dyDescent="0.35">
      <c r="A9488" t="s">
        <v>11539</v>
      </c>
      <c r="B9488" t="s">
        <v>12173</v>
      </c>
      <c r="C9488" t="s">
        <v>1336</v>
      </c>
      <c r="D9488" t="s">
        <v>36</v>
      </c>
      <c r="E9488" t="s">
        <v>20</v>
      </c>
      <c r="F9488" t="b">
        <v>0</v>
      </c>
      <c r="G9488" t="s">
        <v>68</v>
      </c>
      <c r="H9488" s="1">
        <v>45737.501180555562</v>
      </c>
      <c r="I9488" t="b">
        <v>0</v>
      </c>
      <c r="J9488" t="b">
        <v>1</v>
      </c>
      <c r="K9488" t="s">
        <v>31</v>
      </c>
      <c r="L9488" t="s">
        <v>22</v>
      </c>
      <c r="M9488">
        <v>193426.5</v>
      </c>
      <c r="O9488" t="s">
        <v>209</v>
      </c>
      <c r="P9488" t="s">
        <v>1338</v>
      </c>
    </row>
    <row r="9489" spans="1:16" x14ac:dyDescent="0.35">
      <c r="A9489" t="s">
        <v>11539</v>
      </c>
      <c r="B9489" t="s">
        <v>12503</v>
      </c>
      <c r="C9489" t="s">
        <v>5914</v>
      </c>
      <c r="D9489" t="s">
        <v>36</v>
      </c>
      <c r="E9489" t="s">
        <v>20</v>
      </c>
      <c r="F9489" t="b">
        <v>0</v>
      </c>
      <c r="G9489" t="s">
        <v>43</v>
      </c>
      <c r="H9489" s="1">
        <v>45737.502349537041</v>
      </c>
      <c r="I9489" t="b">
        <v>0</v>
      </c>
      <c r="J9489" t="b">
        <v>1</v>
      </c>
      <c r="K9489" t="s">
        <v>31</v>
      </c>
      <c r="L9489" t="s">
        <v>32</v>
      </c>
      <c r="N9489">
        <v>73</v>
      </c>
      <c r="O9489" t="s">
        <v>209</v>
      </c>
      <c r="P9489" t="s">
        <v>12504</v>
      </c>
    </row>
    <row r="9490" spans="1:16" x14ac:dyDescent="0.35">
      <c r="A9490" t="s">
        <v>11539</v>
      </c>
      <c r="B9490" t="s">
        <v>12505</v>
      </c>
      <c r="C9490" t="s">
        <v>3831</v>
      </c>
      <c r="D9490" t="s">
        <v>29</v>
      </c>
      <c r="E9490" t="s">
        <v>20</v>
      </c>
      <c r="F9490" t="b">
        <v>0</v>
      </c>
      <c r="G9490" t="s">
        <v>52</v>
      </c>
      <c r="H9490" s="1">
        <v>45737.643113425933</v>
      </c>
      <c r="I9490" t="b">
        <v>0</v>
      </c>
      <c r="J9490" t="b">
        <v>0</v>
      </c>
      <c r="K9490" t="s">
        <v>31</v>
      </c>
      <c r="L9490" t="s">
        <v>22</v>
      </c>
      <c r="M9490">
        <v>95000</v>
      </c>
      <c r="O9490" t="s">
        <v>7453</v>
      </c>
      <c r="P9490" t="s">
        <v>12506</v>
      </c>
    </row>
    <row r="9491" spans="1:16" x14ac:dyDescent="0.35">
      <c r="A9491" t="s">
        <v>11539</v>
      </c>
      <c r="B9491" t="s">
        <v>12448</v>
      </c>
      <c r="C9491" t="s">
        <v>72</v>
      </c>
      <c r="D9491" t="s">
        <v>110</v>
      </c>
      <c r="E9491" t="s">
        <v>20</v>
      </c>
      <c r="F9491" t="b">
        <v>0</v>
      </c>
      <c r="G9491" t="s">
        <v>30</v>
      </c>
      <c r="H9491" s="1">
        <v>45737.668865740743</v>
      </c>
      <c r="I9491" t="b">
        <v>0</v>
      </c>
      <c r="J9491" t="b">
        <v>1</v>
      </c>
      <c r="K9491" t="s">
        <v>31</v>
      </c>
      <c r="L9491" t="s">
        <v>22</v>
      </c>
      <c r="M9491">
        <v>220500</v>
      </c>
      <c r="O9491" t="s">
        <v>12449</v>
      </c>
    </row>
    <row r="9492" spans="1:16" x14ac:dyDescent="0.35">
      <c r="A9492" t="s">
        <v>11539</v>
      </c>
      <c r="B9492" t="s">
        <v>11906</v>
      </c>
      <c r="C9492" t="s">
        <v>805</v>
      </c>
      <c r="D9492" t="s">
        <v>36</v>
      </c>
      <c r="E9492" t="s">
        <v>204</v>
      </c>
      <c r="F9492" t="b">
        <v>0</v>
      </c>
      <c r="G9492" t="s">
        <v>30</v>
      </c>
      <c r="H9492" s="1">
        <v>45737.710057870368</v>
      </c>
      <c r="I9492" t="b">
        <v>0</v>
      </c>
      <c r="J9492" t="b">
        <v>0</v>
      </c>
      <c r="K9492" t="s">
        <v>31</v>
      </c>
      <c r="L9492" t="s">
        <v>32</v>
      </c>
      <c r="N9492">
        <v>20</v>
      </c>
      <c r="O9492" t="s">
        <v>12507</v>
      </c>
      <c r="P9492" t="s">
        <v>917</v>
      </c>
    </row>
    <row r="9493" spans="1:16" x14ac:dyDescent="0.35">
      <c r="A9493" t="s">
        <v>11539</v>
      </c>
      <c r="B9493" t="s">
        <v>12508</v>
      </c>
      <c r="C9493" t="s">
        <v>537</v>
      </c>
      <c r="D9493" t="s">
        <v>29</v>
      </c>
      <c r="E9493" t="s">
        <v>20</v>
      </c>
      <c r="F9493" t="b">
        <v>0</v>
      </c>
      <c r="G9493" t="s">
        <v>171</v>
      </c>
      <c r="H9493" s="1">
        <v>45737.930821759262</v>
      </c>
      <c r="I9493" t="b">
        <v>0</v>
      </c>
      <c r="J9493" t="b">
        <v>1</v>
      </c>
      <c r="K9493" t="s">
        <v>31</v>
      </c>
      <c r="L9493" t="s">
        <v>32</v>
      </c>
      <c r="N9493">
        <v>40.81500244140625</v>
      </c>
      <c r="O9493" t="s">
        <v>12509</v>
      </c>
      <c r="P9493" t="s">
        <v>12510</v>
      </c>
    </row>
    <row r="9494" spans="1:16" x14ac:dyDescent="0.35">
      <c r="A9494" t="s">
        <v>11539</v>
      </c>
      <c r="B9494" t="s">
        <v>12496</v>
      </c>
      <c r="C9494" t="s">
        <v>51</v>
      </c>
      <c r="D9494" t="s">
        <v>36</v>
      </c>
      <c r="E9494" t="s">
        <v>20</v>
      </c>
      <c r="F9494" t="b">
        <v>0</v>
      </c>
      <c r="G9494" t="s">
        <v>43</v>
      </c>
      <c r="H9494" s="1">
        <v>45738.250972222217</v>
      </c>
      <c r="I9494" t="b">
        <v>0</v>
      </c>
      <c r="J9494" t="b">
        <v>1</v>
      </c>
      <c r="K9494" t="s">
        <v>31</v>
      </c>
      <c r="L9494" t="s">
        <v>22</v>
      </c>
      <c r="M9494">
        <v>124350</v>
      </c>
      <c r="O9494" t="s">
        <v>12497</v>
      </c>
      <c r="P9494" t="s">
        <v>12498</v>
      </c>
    </row>
    <row r="9495" spans="1:16" x14ac:dyDescent="0.35">
      <c r="A9495" t="s">
        <v>11539</v>
      </c>
      <c r="B9495" t="s">
        <v>11882</v>
      </c>
      <c r="C9495" t="s">
        <v>154</v>
      </c>
      <c r="D9495" t="s">
        <v>443</v>
      </c>
      <c r="E9495" t="s">
        <v>20</v>
      </c>
      <c r="F9495" t="b">
        <v>0</v>
      </c>
      <c r="G9495" t="s">
        <v>52</v>
      </c>
      <c r="H9495" s="1">
        <v>45738.251006944447</v>
      </c>
      <c r="I9495" t="b">
        <v>0</v>
      </c>
      <c r="J9495" t="b">
        <v>1</v>
      </c>
      <c r="K9495" t="s">
        <v>31</v>
      </c>
      <c r="L9495" t="s">
        <v>22</v>
      </c>
      <c r="M9495">
        <v>152000</v>
      </c>
      <c r="O9495" t="s">
        <v>3122</v>
      </c>
      <c r="P9495" t="s">
        <v>11883</v>
      </c>
    </row>
    <row r="9496" spans="1:16" x14ac:dyDescent="0.35">
      <c r="A9496" t="s">
        <v>11539</v>
      </c>
      <c r="B9496" t="s">
        <v>12499</v>
      </c>
      <c r="C9496" t="s">
        <v>1930</v>
      </c>
      <c r="D9496" t="s">
        <v>2039</v>
      </c>
      <c r="E9496" t="s">
        <v>20</v>
      </c>
      <c r="F9496" t="b">
        <v>0</v>
      </c>
      <c r="G9496" t="s">
        <v>30</v>
      </c>
      <c r="H9496" s="1">
        <v>45738.251273148147</v>
      </c>
      <c r="I9496" t="b">
        <v>0</v>
      </c>
      <c r="J9496" t="b">
        <v>1</v>
      </c>
      <c r="K9496" t="s">
        <v>31</v>
      </c>
      <c r="L9496" t="s">
        <v>22</v>
      </c>
      <c r="M9496">
        <v>80000</v>
      </c>
      <c r="O9496" t="s">
        <v>4082</v>
      </c>
      <c r="P9496" t="s">
        <v>274</v>
      </c>
    </row>
    <row r="9497" spans="1:16" x14ac:dyDescent="0.35">
      <c r="A9497" t="s">
        <v>11539</v>
      </c>
      <c r="B9497" t="s">
        <v>12170</v>
      </c>
      <c r="C9497" t="s">
        <v>154</v>
      </c>
      <c r="D9497" t="s">
        <v>110</v>
      </c>
      <c r="E9497" t="s">
        <v>20</v>
      </c>
      <c r="F9497" t="b">
        <v>0</v>
      </c>
      <c r="G9497" t="s">
        <v>52</v>
      </c>
      <c r="H9497" s="1">
        <v>45738.265682870369</v>
      </c>
      <c r="I9497" t="b">
        <v>0</v>
      </c>
      <c r="J9497" t="b">
        <v>1</v>
      </c>
      <c r="K9497" t="s">
        <v>31</v>
      </c>
      <c r="L9497" t="s">
        <v>22</v>
      </c>
      <c r="M9497">
        <v>207500</v>
      </c>
      <c r="O9497" t="s">
        <v>725</v>
      </c>
      <c r="P9497" t="s">
        <v>1861</v>
      </c>
    </row>
    <row r="9498" spans="1:16" x14ac:dyDescent="0.35">
      <c r="A9498" t="s">
        <v>11539</v>
      </c>
      <c r="B9498" t="s">
        <v>12500</v>
      </c>
      <c r="C9498" t="s">
        <v>537</v>
      </c>
      <c r="D9498" t="s">
        <v>321</v>
      </c>
      <c r="E9498" t="s">
        <v>91</v>
      </c>
      <c r="F9498" t="b">
        <v>0</v>
      </c>
      <c r="G9498" t="s">
        <v>171</v>
      </c>
      <c r="H9498" s="1">
        <v>45738.266527777778</v>
      </c>
      <c r="I9498" t="b">
        <v>0</v>
      </c>
      <c r="J9498" t="b">
        <v>0</v>
      </c>
      <c r="K9498" t="s">
        <v>31</v>
      </c>
      <c r="L9498" t="s">
        <v>32</v>
      </c>
      <c r="N9498">
        <v>60</v>
      </c>
      <c r="O9498" t="s">
        <v>12501</v>
      </c>
      <c r="P9498" t="s">
        <v>12502</v>
      </c>
    </row>
    <row r="9499" spans="1:16" x14ac:dyDescent="0.35">
      <c r="A9499" t="s">
        <v>11539</v>
      </c>
      <c r="B9499" t="s">
        <v>12173</v>
      </c>
      <c r="C9499" t="s">
        <v>1336</v>
      </c>
      <c r="D9499" t="s">
        <v>36</v>
      </c>
      <c r="E9499" t="s">
        <v>20</v>
      </c>
      <c r="F9499" t="b">
        <v>0</v>
      </c>
      <c r="G9499" t="s">
        <v>68</v>
      </c>
      <c r="H9499" s="1">
        <v>45738.501180555562</v>
      </c>
      <c r="I9499" t="b">
        <v>0</v>
      </c>
      <c r="J9499" t="b">
        <v>1</v>
      </c>
      <c r="K9499" t="s">
        <v>31</v>
      </c>
      <c r="L9499" t="s">
        <v>22</v>
      </c>
      <c r="M9499">
        <v>193426.5</v>
      </c>
      <c r="O9499" t="s">
        <v>209</v>
      </c>
      <c r="P9499" t="s">
        <v>1338</v>
      </c>
    </row>
    <row r="9500" spans="1:16" x14ac:dyDescent="0.35">
      <c r="A9500" t="s">
        <v>11539</v>
      </c>
      <c r="B9500" t="s">
        <v>12503</v>
      </c>
      <c r="C9500" t="s">
        <v>5914</v>
      </c>
      <c r="D9500" t="s">
        <v>36</v>
      </c>
      <c r="E9500" t="s">
        <v>20</v>
      </c>
      <c r="F9500" t="b">
        <v>0</v>
      </c>
      <c r="G9500" t="s">
        <v>43</v>
      </c>
      <c r="H9500" s="1">
        <v>45738.502349537041</v>
      </c>
      <c r="I9500" t="b">
        <v>0</v>
      </c>
      <c r="J9500" t="b">
        <v>1</v>
      </c>
      <c r="K9500" t="s">
        <v>31</v>
      </c>
      <c r="L9500" t="s">
        <v>32</v>
      </c>
      <c r="N9500">
        <v>73</v>
      </c>
      <c r="O9500" t="s">
        <v>209</v>
      </c>
      <c r="P9500" t="s">
        <v>12504</v>
      </c>
    </row>
    <row r="9501" spans="1:16" x14ac:dyDescent="0.35">
      <c r="A9501" t="s">
        <v>11539</v>
      </c>
      <c r="B9501" t="s">
        <v>12505</v>
      </c>
      <c r="C9501" t="s">
        <v>3831</v>
      </c>
      <c r="D9501" t="s">
        <v>29</v>
      </c>
      <c r="E9501" t="s">
        <v>20</v>
      </c>
      <c r="F9501" t="b">
        <v>0</v>
      </c>
      <c r="G9501" t="s">
        <v>52</v>
      </c>
      <c r="H9501" s="1">
        <v>45738.643113425933</v>
      </c>
      <c r="I9501" t="b">
        <v>0</v>
      </c>
      <c r="J9501" t="b">
        <v>0</v>
      </c>
      <c r="K9501" t="s">
        <v>31</v>
      </c>
      <c r="L9501" t="s">
        <v>22</v>
      </c>
      <c r="M9501">
        <v>95000</v>
      </c>
      <c r="O9501" t="s">
        <v>7453</v>
      </c>
      <c r="P9501" t="s">
        <v>12506</v>
      </c>
    </row>
    <row r="9502" spans="1:16" x14ac:dyDescent="0.35">
      <c r="A9502" t="s">
        <v>11539</v>
      </c>
      <c r="B9502" t="s">
        <v>12448</v>
      </c>
      <c r="C9502" t="s">
        <v>72</v>
      </c>
      <c r="D9502" t="s">
        <v>110</v>
      </c>
      <c r="E9502" t="s">
        <v>20</v>
      </c>
      <c r="F9502" t="b">
        <v>0</v>
      </c>
      <c r="G9502" t="s">
        <v>30</v>
      </c>
      <c r="H9502" s="1">
        <v>45738.668865740743</v>
      </c>
      <c r="I9502" t="b">
        <v>0</v>
      </c>
      <c r="J9502" t="b">
        <v>1</v>
      </c>
      <c r="K9502" t="s">
        <v>31</v>
      </c>
      <c r="L9502" t="s">
        <v>22</v>
      </c>
      <c r="M9502">
        <v>220500</v>
      </c>
      <c r="O9502" t="s">
        <v>12449</v>
      </c>
    </row>
    <row r="9503" spans="1:16" x14ac:dyDescent="0.35">
      <c r="A9503" t="s">
        <v>11539</v>
      </c>
      <c r="B9503" t="s">
        <v>11906</v>
      </c>
      <c r="C9503" t="s">
        <v>805</v>
      </c>
      <c r="D9503" t="s">
        <v>36</v>
      </c>
      <c r="E9503" t="s">
        <v>204</v>
      </c>
      <c r="F9503" t="b">
        <v>0</v>
      </c>
      <c r="G9503" t="s">
        <v>30</v>
      </c>
      <c r="H9503" s="1">
        <v>45738.710057870368</v>
      </c>
      <c r="I9503" t="b">
        <v>0</v>
      </c>
      <c r="J9503" t="b">
        <v>0</v>
      </c>
      <c r="K9503" t="s">
        <v>31</v>
      </c>
      <c r="L9503" t="s">
        <v>32</v>
      </c>
      <c r="N9503">
        <v>20</v>
      </c>
      <c r="O9503" t="s">
        <v>12507</v>
      </c>
      <c r="P9503" t="s">
        <v>917</v>
      </c>
    </row>
    <row r="9504" spans="1:16" x14ac:dyDescent="0.35">
      <c r="A9504" t="s">
        <v>11539</v>
      </c>
      <c r="B9504" t="s">
        <v>12496</v>
      </c>
      <c r="C9504" t="s">
        <v>51</v>
      </c>
      <c r="D9504" t="s">
        <v>36</v>
      </c>
      <c r="E9504" t="s">
        <v>20</v>
      </c>
      <c r="F9504" t="b">
        <v>0</v>
      </c>
      <c r="G9504" t="s">
        <v>43</v>
      </c>
      <c r="H9504" s="1">
        <v>45739.250972222217</v>
      </c>
      <c r="I9504" t="b">
        <v>0</v>
      </c>
      <c r="J9504" t="b">
        <v>1</v>
      </c>
      <c r="K9504" t="s">
        <v>31</v>
      </c>
      <c r="L9504" t="s">
        <v>22</v>
      </c>
      <c r="M9504">
        <v>124350</v>
      </c>
      <c r="O9504" t="s">
        <v>12497</v>
      </c>
      <c r="P9504" t="s">
        <v>12498</v>
      </c>
    </row>
    <row r="9505" spans="1:16" x14ac:dyDescent="0.35">
      <c r="A9505" t="s">
        <v>11539</v>
      </c>
      <c r="B9505" t="s">
        <v>11882</v>
      </c>
      <c r="C9505" t="s">
        <v>154</v>
      </c>
      <c r="D9505" t="s">
        <v>443</v>
      </c>
      <c r="E9505" t="s">
        <v>20</v>
      </c>
      <c r="F9505" t="b">
        <v>0</v>
      </c>
      <c r="G9505" t="s">
        <v>52</v>
      </c>
      <c r="H9505" s="1">
        <v>45739.251006944447</v>
      </c>
      <c r="I9505" t="b">
        <v>0</v>
      </c>
      <c r="J9505" t="b">
        <v>1</v>
      </c>
      <c r="K9505" t="s">
        <v>31</v>
      </c>
      <c r="L9505" t="s">
        <v>22</v>
      </c>
      <c r="M9505">
        <v>152000</v>
      </c>
      <c r="O9505" t="s">
        <v>3122</v>
      </c>
      <c r="P9505" t="s">
        <v>11883</v>
      </c>
    </row>
    <row r="9506" spans="1:16" x14ac:dyDescent="0.35">
      <c r="A9506" t="s">
        <v>11539</v>
      </c>
      <c r="B9506" t="s">
        <v>12499</v>
      </c>
      <c r="C9506" t="s">
        <v>1930</v>
      </c>
      <c r="D9506" t="s">
        <v>2039</v>
      </c>
      <c r="E9506" t="s">
        <v>20</v>
      </c>
      <c r="F9506" t="b">
        <v>0</v>
      </c>
      <c r="G9506" t="s">
        <v>30</v>
      </c>
      <c r="H9506" s="1">
        <v>45739.251273148147</v>
      </c>
      <c r="I9506" t="b">
        <v>0</v>
      </c>
      <c r="J9506" t="b">
        <v>1</v>
      </c>
      <c r="K9506" t="s">
        <v>31</v>
      </c>
      <c r="L9506" t="s">
        <v>22</v>
      </c>
      <c r="M9506">
        <v>80000</v>
      </c>
      <c r="O9506" t="s">
        <v>4082</v>
      </c>
      <c r="P9506" t="s">
        <v>274</v>
      </c>
    </row>
    <row r="9507" spans="1:16" x14ac:dyDescent="0.35">
      <c r="A9507" t="s">
        <v>11539</v>
      </c>
      <c r="B9507" t="s">
        <v>11591</v>
      </c>
      <c r="C9507" t="s">
        <v>316</v>
      </c>
      <c r="D9507" t="s">
        <v>17488</v>
      </c>
      <c r="E9507" t="s">
        <v>20</v>
      </c>
      <c r="F9507" t="b">
        <v>0</v>
      </c>
      <c r="G9507" t="s">
        <v>30</v>
      </c>
      <c r="H9507" s="1">
        <v>45739.251423611109</v>
      </c>
      <c r="I9507" t="b">
        <v>0</v>
      </c>
      <c r="J9507" t="b">
        <v>1</v>
      </c>
      <c r="K9507" t="s">
        <v>31</v>
      </c>
      <c r="L9507" t="s">
        <v>22</v>
      </c>
      <c r="M9507">
        <v>108000</v>
      </c>
      <c r="O9507" t="s">
        <v>11470</v>
      </c>
      <c r="P9507" t="s">
        <v>12514</v>
      </c>
    </row>
    <row r="9508" spans="1:16" x14ac:dyDescent="0.35">
      <c r="A9508" t="s">
        <v>11539</v>
      </c>
      <c r="B9508" t="s">
        <v>12170</v>
      </c>
      <c r="C9508" t="s">
        <v>154</v>
      </c>
      <c r="D9508" t="s">
        <v>110</v>
      </c>
      <c r="E9508" t="s">
        <v>20</v>
      </c>
      <c r="F9508" t="b">
        <v>0</v>
      </c>
      <c r="G9508" t="s">
        <v>52</v>
      </c>
      <c r="H9508" s="1">
        <v>45739.265682870369</v>
      </c>
      <c r="I9508" t="b">
        <v>0</v>
      </c>
      <c r="J9508" t="b">
        <v>1</v>
      </c>
      <c r="K9508" t="s">
        <v>31</v>
      </c>
      <c r="L9508" t="s">
        <v>22</v>
      </c>
      <c r="M9508">
        <v>207500</v>
      </c>
      <c r="O9508" t="s">
        <v>725</v>
      </c>
      <c r="P9508" t="s">
        <v>1861</v>
      </c>
    </row>
    <row r="9509" spans="1:16" x14ac:dyDescent="0.35">
      <c r="A9509" t="s">
        <v>11539</v>
      </c>
      <c r="B9509" t="s">
        <v>12500</v>
      </c>
      <c r="C9509" t="s">
        <v>537</v>
      </c>
      <c r="D9509" t="s">
        <v>321</v>
      </c>
      <c r="E9509" t="s">
        <v>91</v>
      </c>
      <c r="F9509" t="b">
        <v>0</v>
      </c>
      <c r="G9509" t="s">
        <v>171</v>
      </c>
      <c r="H9509" s="1">
        <v>45739.266527777778</v>
      </c>
      <c r="I9509" t="b">
        <v>0</v>
      </c>
      <c r="J9509" t="b">
        <v>0</v>
      </c>
      <c r="K9509" t="s">
        <v>31</v>
      </c>
      <c r="L9509" t="s">
        <v>32</v>
      </c>
      <c r="N9509">
        <v>60</v>
      </c>
      <c r="O9509" t="s">
        <v>12501</v>
      </c>
      <c r="P9509" t="s">
        <v>12502</v>
      </c>
    </row>
    <row r="9510" spans="1:16" x14ac:dyDescent="0.35">
      <c r="A9510" t="s">
        <v>11539</v>
      </c>
      <c r="B9510" t="s">
        <v>12173</v>
      </c>
      <c r="C9510" t="s">
        <v>1336</v>
      </c>
      <c r="D9510" t="s">
        <v>36</v>
      </c>
      <c r="E9510" t="s">
        <v>20</v>
      </c>
      <c r="F9510" t="b">
        <v>0</v>
      </c>
      <c r="G9510" t="s">
        <v>68</v>
      </c>
      <c r="H9510" s="1">
        <v>45739.501180555562</v>
      </c>
      <c r="I9510" t="b">
        <v>0</v>
      </c>
      <c r="J9510" t="b">
        <v>1</v>
      </c>
      <c r="K9510" t="s">
        <v>31</v>
      </c>
      <c r="L9510" t="s">
        <v>22</v>
      </c>
      <c r="M9510">
        <v>193426.5</v>
      </c>
      <c r="O9510" t="s">
        <v>209</v>
      </c>
      <c r="P9510" t="s">
        <v>1338</v>
      </c>
    </row>
    <row r="9511" spans="1:16" x14ac:dyDescent="0.35">
      <c r="A9511" t="s">
        <v>11539</v>
      </c>
      <c r="B9511" t="s">
        <v>12503</v>
      </c>
      <c r="C9511" t="s">
        <v>5914</v>
      </c>
      <c r="D9511" t="s">
        <v>36</v>
      </c>
      <c r="E9511" t="s">
        <v>20</v>
      </c>
      <c r="F9511" t="b">
        <v>0</v>
      </c>
      <c r="G9511" t="s">
        <v>43</v>
      </c>
      <c r="H9511" s="1">
        <v>45739.502349537041</v>
      </c>
      <c r="I9511" t="b">
        <v>0</v>
      </c>
      <c r="J9511" t="b">
        <v>1</v>
      </c>
      <c r="K9511" t="s">
        <v>31</v>
      </c>
      <c r="L9511" t="s">
        <v>32</v>
      </c>
      <c r="N9511">
        <v>73</v>
      </c>
      <c r="O9511" t="s">
        <v>209</v>
      </c>
      <c r="P9511" t="s">
        <v>12504</v>
      </c>
    </row>
    <row r="9512" spans="1:16" x14ac:dyDescent="0.35">
      <c r="A9512" t="s">
        <v>11539</v>
      </c>
      <c r="B9512" t="s">
        <v>11539</v>
      </c>
      <c r="C9512" t="s">
        <v>149</v>
      </c>
      <c r="D9512" t="s">
        <v>573</v>
      </c>
      <c r="E9512" t="s">
        <v>20</v>
      </c>
      <c r="F9512" t="b">
        <v>0</v>
      </c>
      <c r="G9512" t="s">
        <v>150</v>
      </c>
      <c r="H9512" s="1">
        <v>45739.575949074067</v>
      </c>
      <c r="I9512" t="b">
        <v>0</v>
      </c>
      <c r="J9512" t="b">
        <v>0</v>
      </c>
      <c r="K9512" t="s">
        <v>150</v>
      </c>
      <c r="L9512" t="s">
        <v>32</v>
      </c>
      <c r="N9512">
        <v>37.854999542236328</v>
      </c>
      <c r="O9512" t="s">
        <v>2920</v>
      </c>
      <c r="P9512" t="s">
        <v>12515</v>
      </c>
    </row>
    <row r="9513" spans="1:16" x14ac:dyDescent="0.35">
      <c r="A9513" t="s">
        <v>11539</v>
      </c>
      <c r="B9513" t="s">
        <v>12516</v>
      </c>
      <c r="C9513" t="s">
        <v>175</v>
      </c>
      <c r="D9513" t="s">
        <v>573</v>
      </c>
      <c r="E9513" t="s">
        <v>20</v>
      </c>
      <c r="F9513" t="b">
        <v>0</v>
      </c>
      <c r="G9513" t="s">
        <v>47</v>
      </c>
      <c r="H9513" s="1">
        <v>45739.626087962963</v>
      </c>
      <c r="I9513" t="b">
        <v>0</v>
      </c>
      <c r="J9513" t="b">
        <v>1</v>
      </c>
      <c r="K9513" t="s">
        <v>31</v>
      </c>
      <c r="L9513" t="s">
        <v>32</v>
      </c>
      <c r="N9513">
        <v>78.544998168945313</v>
      </c>
      <c r="O9513" t="s">
        <v>3031</v>
      </c>
      <c r="P9513" t="s">
        <v>12517</v>
      </c>
    </row>
    <row r="9514" spans="1:16" x14ac:dyDescent="0.35">
      <c r="A9514" t="s">
        <v>11539</v>
      </c>
      <c r="B9514" t="s">
        <v>11906</v>
      </c>
      <c r="C9514" t="s">
        <v>805</v>
      </c>
      <c r="D9514" t="s">
        <v>36</v>
      </c>
      <c r="E9514" t="s">
        <v>204</v>
      </c>
      <c r="F9514" t="b">
        <v>0</v>
      </c>
      <c r="G9514" t="s">
        <v>30</v>
      </c>
      <c r="H9514" s="1">
        <v>45739.710057870368</v>
      </c>
      <c r="I9514" t="b">
        <v>0</v>
      </c>
      <c r="J9514" t="b">
        <v>0</v>
      </c>
      <c r="K9514" t="s">
        <v>31</v>
      </c>
      <c r="L9514" t="s">
        <v>32</v>
      </c>
      <c r="N9514">
        <v>20</v>
      </c>
      <c r="O9514" t="s">
        <v>12507</v>
      </c>
      <c r="P9514" t="s">
        <v>917</v>
      </c>
    </row>
    <row r="9515" spans="1:16" x14ac:dyDescent="0.35">
      <c r="A9515" t="s">
        <v>11539</v>
      </c>
      <c r="B9515" t="s">
        <v>12518</v>
      </c>
      <c r="C9515" t="s">
        <v>12519</v>
      </c>
      <c r="D9515" t="s">
        <v>573</v>
      </c>
      <c r="E9515" t="s">
        <v>20</v>
      </c>
      <c r="F9515" t="b">
        <v>0</v>
      </c>
      <c r="G9515" t="s">
        <v>52</v>
      </c>
      <c r="H9515" s="1">
        <v>45739.875972222217</v>
      </c>
      <c r="I9515" t="b">
        <v>0</v>
      </c>
      <c r="J9515" t="b">
        <v>1</v>
      </c>
      <c r="K9515" t="s">
        <v>31</v>
      </c>
      <c r="L9515" t="s">
        <v>32</v>
      </c>
      <c r="N9515">
        <v>36.75</v>
      </c>
      <c r="O9515" t="s">
        <v>1258</v>
      </c>
      <c r="P9515" t="s">
        <v>12520</v>
      </c>
    </row>
    <row r="9516" spans="1:16" x14ac:dyDescent="0.35">
      <c r="A9516" t="s">
        <v>11539</v>
      </c>
      <c r="B9516" t="s">
        <v>11539</v>
      </c>
      <c r="C9516" t="s">
        <v>283</v>
      </c>
      <c r="D9516" t="s">
        <v>17587</v>
      </c>
      <c r="E9516" t="s">
        <v>20</v>
      </c>
      <c r="F9516" t="b">
        <v>0</v>
      </c>
      <c r="G9516" t="s">
        <v>52</v>
      </c>
      <c r="H9516" s="1">
        <v>45740.251122685193</v>
      </c>
      <c r="I9516" t="b">
        <v>0</v>
      </c>
      <c r="J9516" t="b">
        <v>0</v>
      </c>
      <c r="K9516" t="s">
        <v>31</v>
      </c>
      <c r="L9516" t="s">
        <v>22</v>
      </c>
      <c r="M9516">
        <v>121500</v>
      </c>
      <c r="O9516" t="s">
        <v>3139</v>
      </c>
      <c r="P9516" t="s">
        <v>12383</v>
      </c>
    </row>
    <row r="9517" spans="1:16" x14ac:dyDescent="0.35">
      <c r="A9517" t="s">
        <v>11539</v>
      </c>
      <c r="B9517" t="s">
        <v>12521</v>
      </c>
      <c r="C9517" t="s">
        <v>142</v>
      </c>
      <c r="D9517" t="s">
        <v>36</v>
      </c>
      <c r="E9517" t="s">
        <v>20</v>
      </c>
      <c r="F9517" t="b">
        <v>0</v>
      </c>
      <c r="G9517" t="s">
        <v>68</v>
      </c>
      <c r="H9517" s="1">
        <v>45740.251423611109</v>
      </c>
      <c r="I9517" t="b">
        <v>0</v>
      </c>
      <c r="J9517" t="b">
        <v>0</v>
      </c>
      <c r="K9517" t="s">
        <v>31</v>
      </c>
      <c r="L9517" t="s">
        <v>22</v>
      </c>
      <c r="M9517">
        <v>108000</v>
      </c>
      <c r="O9517" t="s">
        <v>1123</v>
      </c>
      <c r="P9517" t="s">
        <v>2976</v>
      </c>
    </row>
    <row r="9518" spans="1:16" x14ac:dyDescent="0.35">
      <c r="A9518" t="s">
        <v>11539</v>
      </c>
      <c r="B9518" t="s">
        <v>11539</v>
      </c>
      <c r="C9518" t="s">
        <v>12138</v>
      </c>
      <c r="D9518" t="s">
        <v>110</v>
      </c>
      <c r="E9518" t="s">
        <v>436</v>
      </c>
      <c r="F9518" t="b">
        <v>0</v>
      </c>
      <c r="G9518" t="s">
        <v>68</v>
      </c>
      <c r="H9518" s="1">
        <v>45740.251423611109</v>
      </c>
      <c r="I9518" t="b">
        <v>0</v>
      </c>
      <c r="J9518" t="b">
        <v>0</v>
      </c>
      <c r="K9518" t="s">
        <v>31</v>
      </c>
      <c r="L9518" t="s">
        <v>32</v>
      </c>
      <c r="N9518">
        <v>38.465000152587891</v>
      </c>
      <c r="O9518" t="s">
        <v>12139</v>
      </c>
    </row>
    <row r="9519" spans="1:16" x14ac:dyDescent="0.35">
      <c r="A9519" t="s">
        <v>11539</v>
      </c>
      <c r="B9519" t="s">
        <v>12522</v>
      </c>
      <c r="C9519" t="s">
        <v>549</v>
      </c>
      <c r="D9519" t="s">
        <v>36</v>
      </c>
      <c r="E9519" t="s">
        <v>20</v>
      </c>
      <c r="F9519" t="b">
        <v>0</v>
      </c>
      <c r="G9519" t="s">
        <v>47</v>
      </c>
      <c r="H9519" s="1">
        <v>45740.334629629629</v>
      </c>
      <c r="I9519" t="b">
        <v>0</v>
      </c>
      <c r="J9519" t="b">
        <v>1</v>
      </c>
      <c r="K9519" t="s">
        <v>31</v>
      </c>
      <c r="L9519" t="s">
        <v>22</v>
      </c>
      <c r="M9519">
        <v>216000</v>
      </c>
      <c r="O9519" t="s">
        <v>36</v>
      </c>
      <c r="P9519" t="s">
        <v>12523</v>
      </c>
    </row>
    <row r="9520" spans="1:16" x14ac:dyDescent="0.35">
      <c r="A9520" t="s">
        <v>11539</v>
      </c>
      <c r="B9520" t="s">
        <v>12524</v>
      </c>
      <c r="C9520" t="s">
        <v>986</v>
      </c>
      <c r="D9520" t="s">
        <v>573</v>
      </c>
      <c r="E9520" t="s">
        <v>20</v>
      </c>
      <c r="F9520" t="b">
        <v>0</v>
      </c>
      <c r="G9520" t="s">
        <v>52</v>
      </c>
      <c r="H9520" s="1">
        <v>45740.45952546296</v>
      </c>
      <c r="I9520" t="b">
        <v>0</v>
      </c>
      <c r="J9520" t="b">
        <v>1</v>
      </c>
      <c r="K9520" t="s">
        <v>31</v>
      </c>
      <c r="L9520" t="s">
        <v>32</v>
      </c>
      <c r="N9520">
        <v>41.505001068115227</v>
      </c>
      <c r="O9520" t="s">
        <v>7255</v>
      </c>
      <c r="P9520" t="s">
        <v>11955</v>
      </c>
    </row>
    <row r="9521" spans="1:16" x14ac:dyDescent="0.35">
      <c r="A9521" t="s">
        <v>11539</v>
      </c>
      <c r="B9521" t="s">
        <v>12525</v>
      </c>
      <c r="C9521" t="s">
        <v>2033</v>
      </c>
      <c r="D9521" t="s">
        <v>36</v>
      </c>
      <c r="E9521" t="s">
        <v>20</v>
      </c>
      <c r="F9521" t="b">
        <v>0</v>
      </c>
      <c r="G9521" t="s">
        <v>52</v>
      </c>
      <c r="H9521" s="1">
        <v>45740.627025462964</v>
      </c>
      <c r="I9521" t="b">
        <v>1</v>
      </c>
      <c r="J9521" t="b">
        <v>0</v>
      </c>
      <c r="K9521" t="s">
        <v>31</v>
      </c>
      <c r="L9521" t="s">
        <v>22</v>
      </c>
      <c r="M9521">
        <v>112500</v>
      </c>
      <c r="O9521" t="s">
        <v>12526</v>
      </c>
      <c r="P9521" t="s">
        <v>12527</v>
      </c>
    </row>
    <row r="9522" spans="1:16" x14ac:dyDescent="0.35">
      <c r="A9522" t="s">
        <v>11539</v>
      </c>
      <c r="B9522" t="s">
        <v>12528</v>
      </c>
      <c r="C9522" t="s">
        <v>1476</v>
      </c>
      <c r="D9522" t="s">
        <v>36</v>
      </c>
      <c r="E9522" t="s">
        <v>20</v>
      </c>
      <c r="F9522" t="b">
        <v>0</v>
      </c>
      <c r="G9522" t="s">
        <v>47</v>
      </c>
      <c r="H9522" s="1">
        <v>45740.667037037027</v>
      </c>
      <c r="I9522" t="b">
        <v>0</v>
      </c>
      <c r="J9522" t="b">
        <v>0</v>
      </c>
      <c r="K9522" t="s">
        <v>31</v>
      </c>
      <c r="L9522" t="s">
        <v>22</v>
      </c>
      <c r="M9522">
        <v>87500</v>
      </c>
      <c r="O9522" t="s">
        <v>2937</v>
      </c>
      <c r="P9522" t="s">
        <v>2938</v>
      </c>
    </row>
    <row r="9523" spans="1:16" x14ac:dyDescent="0.35">
      <c r="A9523" t="s">
        <v>11539</v>
      </c>
      <c r="B9523" t="s">
        <v>12177</v>
      </c>
      <c r="C9523" t="s">
        <v>72</v>
      </c>
      <c r="D9523" t="s">
        <v>110</v>
      </c>
      <c r="E9523" t="s">
        <v>20</v>
      </c>
      <c r="F9523" t="b">
        <v>0</v>
      </c>
      <c r="G9523" t="s">
        <v>30</v>
      </c>
      <c r="H9523" s="1">
        <v>45740.876574074071</v>
      </c>
      <c r="I9523" t="b">
        <v>0</v>
      </c>
      <c r="J9523" t="b">
        <v>1</v>
      </c>
      <c r="K9523" t="s">
        <v>31</v>
      </c>
      <c r="L9523" t="s">
        <v>22</v>
      </c>
      <c r="M9523">
        <v>125200</v>
      </c>
      <c r="O9523" t="s">
        <v>3194</v>
      </c>
      <c r="P9523" t="s">
        <v>12178</v>
      </c>
    </row>
    <row r="9524" spans="1:16" x14ac:dyDescent="0.35">
      <c r="A9524" t="s">
        <v>11539</v>
      </c>
      <c r="B9524" t="s">
        <v>11653</v>
      </c>
      <c r="C9524" t="s">
        <v>6047</v>
      </c>
      <c r="D9524" t="s">
        <v>36</v>
      </c>
      <c r="E9524" t="s">
        <v>20</v>
      </c>
      <c r="F9524" t="b">
        <v>0</v>
      </c>
      <c r="G9524" t="s">
        <v>52</v>
      </c>
      <c r="H9524" s="1">
        <v>45741.001203703701</v>
      </c>
      <c r="I9524" t="b">
        <v>0</v>
      </c>
      <c r="J9524" t="b">
        <v>0</v>
      </c>
      <c r="K9524" t="s">
        <v>31</v>
      </c>
      <c r="L9524" t="s">
        <v>22</v>
      </c>
      <c r="M9524">
        <v>75000</v>
      </c>
      <c r="O9524" t="s">
        <v>11654</v>
      </c>
      <c r="P9524" t="s">
        <v>897</v>
      </c>
    </row>
    <row r="9525" spans="1:16" x14ac:dyDescent="0.35">
      <c r="A9525" t="s">
        <v>11539</v>
      </c>
      <c r="B9525" t="s">
        <v>12529</v>
      </c>
      <c r="C9525" t="s">
        <v>12530</v>
      </c>
      <c r="D9525" t="s">
        <v>2865</v>
      </c>
      <c r="E9525" t="s">
        <v>20</v>
      </c>
      <c r="F9525" t="b">
        <v>0</v>
      </c>
      <c r="G9525" t="s">
        <v>4786</v>
      </c>
      <c r="H9525" s="1">
        <v>45741.253599537027</v>
      </c>
      <c r="I9525" t="b">
        <v>0</v>
      </c>
      <c r="J9525" t="b">
        <v>0</v>
      </c>
      <c r="K9525" t="s">
        <v>4786</v>
      </c>
      <c r="L9525" t="s">
        <v>22</v>
      </c>
      <c r="M9525">
        <v>80000</v>
      </c>
      <c r="O9525" t="s">
        <v>12531</v>
      </c>
      <c r="P9525" t="s">
        <v>12532</v>
      </c>
    </row>
    <row r="9526" spans="1:16" x14ac:dyDescent="0.35">
      <c r="A9526" t="s">
        <v>11539</v>
      </c>
      <c r="B9526" t="s">
        <v>11539</v>
      </c>
      <c r="C9526" t="s">
        <v>12533</v>
      </c>
      <c r="D9526" t="s">
        <v>1162</v>
      </c>
      <c r="E9526" t="s">
        <v>296</v>
      </c>
      <c r="F9526" t="b">
        <v>0</v>
      </c>
      <c r="G9526" t="s">
        <v>171</v>
      </c>
      <c r="H9526" s="1">
        <v>45741.270416666674</v>
      </c>
      <c r="I9526" t="b">
        <v>0</v>
      </c>
      <c r="J9526" t="b">
        <v>1</v>
      </c>
      <c r="K9526" t="s">
        <v>31</v>
      </c>
      <c r="L9526" t="s">
        <v>22</v>
      </c>
      <c r="M9526">
        <v>149000</v>
      </c>
      <c r="O9526" t="s">
        <v>12534</v>
      </c>
      <c r="P9526" t="s">
        <v>12535</v>
      </c>
    </row>
    <row r="9527" spans="1:16" x14ac:dyDescent="0.35">
      <c r="A9527" t="s">
        <v>11539</v>
      </c>
      <c r="B9527" t="s">
        <v>12344</v>
      </c>
      <c r="C9527" t="s">
        <v>18</v>
      </c>
      <c r="D9527" t="s">
        <v>110</v>
      </c>
      <c r="E9527" t="s">
        <v>20</v>
      </c>
      <c r="F9527" t="b">
        <v>1</v>
      </c>
      <c r="G9527" t="s">
        <v>171</v>
      </c>
      <c r="H9527" s="1">
        <v>45741.270416666674</v>
      </c>
      <c r="I9527" t="b">
        <v>0</v>
      </c>
      <c r="J9527" t="b">
        <v>1</v>
      </c>
      <c r="K9527" t="s">
        <v>31</v>
      </c>
      <c r="L9527" t="s">
        <v>22</v>
      </c>
      <c r="M9527">
        <v>97837.4609375</v>
      </c>
      <c r="O9527" t="s">
        <v>12536</v>
      </c>
      <c r="P9527" t="s">
        <v>12537</v>
      </c>
    </row>
    <row r="9528" spans="1:16" x14ac:dyDescent="0.35">
      <c r="A9528" t="s">
        <v>11539</v>
      </c>
      <c r="B9528" t="s">
        <v>12538</v>
      </c>
      <c r="C9528" t="s">
        <v>18</v>
      </c>
      <c r="D9528" t="s">
        <v>17545</v>
      </c>
      <c r="E9528" t="s">
        <v>20</v>
      </c>
      <c r="F9528" t="b">
        <v>1</v>
      </c>
      <c r="G9528" t="s">
        <v>12539</v>
      </c>
      <c r="H9528" s="1">
        <v>45741.290312500001</v>
      </c>
      <c r="I9528" t="b">
        <v>0</v>
      </c>
      <c r="J9528" t="b">
        <v>1</v>
      </c>
      <c r="K9528" t="s">
        <v>12539</v>
      </c>
      <c r="L9528" t="s">
        <v>22</v>
      </c>
      <c r="M9528">
        <v>220667.5</v>
      </c>
      <c r="O9528" t="s">
        <v>12540</v>
      </c>
      <c r="P9528" t="s">
        <v>12541</v>
      </c>
    </row>
    <row r="9529" spans="1:16" x14ac:dyDescent="0.35">
      <c r="A9529" t="s">
        <v>11539</v>
      </c>
      <c r="B9529" t="s">
        <v>12542</v>
      </c>
      <c r="C9529" t="s">
        <v>105</v>
      </c>
      <c r="D9529" t="s">
        <v>249</v>
      </c>
      <c r="E9529" t="s">
        <v>20</v>
      </c>
      <c r="F9529" t="b">
        <v>0</v>
      </c>
      <c r="G9529" t="s">
        <v>105</v>
      </c>
      <c r="H9529" s="1">
        <v>45741.630011574067</v>
      </c>
      <c r="I9529" t="b">
        <v>0</v>
      </c>
      <c r="J9529" t="b">
        <v>0</v>
      </c>
      <c r="K9529" t="s">
        <v>105</v>
      </c>
      <c r="L9529" t="s">
        <v>22</v>
      </c>
      <c r="M9529">
        <v>48000</v>
      </c>
      <c r="O9529" t="s">
        <v>6846</v>
      </c>
      <c r="P9529" t="s">
        <v>12543</v>
      </c>
    </row>
    <row r="9530" spans="1:16" x14ac:dyDescent="0.35">
      <c r="A9530" t="s">
        <v>11539</v>
      </c>
      <c r="B9530" t="s">
        <v>11539</v>
      </c>
      <c r="C9530" t="s">
        <v>12544</v>
      </c>
      <c r="D9530" t="s">
        <v>110</v>
      </c>
      <c r="E9530" t="s">
        <v>20</v>
      </c>
      <c r="F9530" t="b">
        <v>0</v>
      </c>
      <c r="G9530" t="s">
        <v>47</v>
      </c>
      <c r="H9530" s="1">
        <v>45741.793009259258</v>
      </c>
      <c r="I9530" t="b">
        <v>0</v>
      </c>
      <c r="J9530" t="b">
        <v>1</v>
      </c>
      <c r="K9530" t="s">
        <v>31</v>
      </c>
      <c r="L9530" t="s">
        <v>22</v>
      </c>
      <c r="M9530">
        <v>158300</v>
      </c>
      <c r="O9530" t="s">
        <v>4084</v>
      </c>
      <c r="P9530" t="s">
        <v>12545</v>
      </c>
    </row>
    <row r="9531" spans="1:16" x14ac:dyDescent="0.35">
      <c r="A9531" t="s">
        <v>11539</v>
      </c>
      <c r="B9531" t="s">
        <v>12546</v>
      </c>
      <c r="C9531" t="s">
        <v>927</v>
      </c>
      <c r="D9531" t="s">
        <v>110</v>
      </c>
      <c r="E9531" t="s">
        <v>20</v>
      </c>
      <c r="F9531" t="b">
        <v>0</v>
      </c>
      <c r="G9531" t="s">
        <v>52</v>
      </c>
      <c r="H9531" s="1">
        <v>45741.834432870368</v>
      </c>
      <c r="I9531" t="b">
        <v>1</v>
      </c>
      <c r="J9531" t="b">
        <v>0</v>
      </c>
      <c r="K9531" t="s">
        <v>31</v>
      </c>
      <c r="L9531" t="s">
        <v>22</v>
      </c>
      <c r="M9531">
        <v>192500</v>
      </c>
      <c r="O9531" t="s">
        <v>12547</v>
      </c>
      <c r="P9531" t="s">
        <v>12548</v>
      </c>
    </row>
    <row r="9532" spans="1:16" x14ac:dyDescent="0.35">
      <c r="A9532" t="s">
        <v>11539</v>
      </c>
      <c r="B9532" t="s">
        <v>12549</v>
      </c>
      <c r="C9532" t="s">
        <v>446</v>
      </c>
      <c r="D9532" t="s">
        <v>4215</v>
      </c>
      <c r="E9532" t="s">
        <v>20</v>
      </c>
      <c r="F9532" t="b">
        <v>0</v>
      </c>
      <c r="G9532" t="s">
        <v>52</v>
      </c>
      <c r="H9532" s="1">
        <v>45741.917754629627</v>
      </c>
      <c r="I9532" t="b">
        <v>0</v>
      </c>
      <c r="J9532" t="b">
        <v>0</v>
      </c>
      <c r="K9532" t="s">
        <v>31</v>
      </c>
      <c r="L9532" t="s">
        <v>22</v>
      </c>
      <c r="M9532">
        <v>100500</v>
      </c>
      <c r="O9532" t="s">
        <v>1123</v>
      </c>
      <c r="P9532" t="s">
        <v>12550</v>
      </c>
    </row>
    <row r="9533" spans="1:16" x14ac:dyDescent="0.35">
      <c r="A9533" t="s">
        <v>11539</v>
      </c>
      <c r="B9533" t="s">
        <v>11686</v>
      </c>
      <c r="C9533" t="s">
        <v>653</v>
      </c>
      <c r="D9533" t="s">
        <v>36</v>
      </c>
      <c r="E9533" t="s">
        <v>20</v>
      </c>
      <c r="F9533" t="b">
        <v>0</v>
      </c>
      <c r="G9533" t="s">
        <v>43</v>
      </c>
      <c r="H9533" s="1">
        <v>45741.958935185183</v>
      </c>
      <c r="I9533" t="b">
        <v>0</v>
      </c>
      <c r="J9533" t="b">
        <v>0</v>
      </c>
      <c r="K9533" t="s">
        <v>31</v>
      </c>
      <c r="L9533" t="s">
        <v>22</v>
      </c>
      <c r="M9533">
        <v>192500</v>
      </c>
      <c r="O9533" t="s">
        <v>650</v>
      </c>
      <c r="P9533" t="s">
        <v>2319</v>
      </c>
    </row>
    <row r="9534" spans="1:16" x14ac:dyDescent="0.35">
      <c r="A9534" t="s">
        <v>11539</v>
      </c>
      <c r="B9534" t="s">
        <v>12161</v>
      </c>
      <c r="C9534" t="s">
        <v>3692</v>
      </c>
      <c r="D9534" t="s">
        <v>115</v>
      </c>
      <c r="E9534" t="s">
        <v>20</v>
      </c>
      <c r="F9534" t="b">
        <v>0</v>
      </c>
      <c r="G9534" t="s">
        <v>52</v>
      </c>
      <c r="H9534" s="1">
        <v>45741.959594907406</v>
      </c>
      <c r="I9534" t="b">
        <v>0</v>
      </c>
      <c r="J9534" t="b">
        <v>0</v>
      </c>
      <c r="K9534" t="s">
        <v>31</v>
      </c>
      <c r="L9534" t="s">
        <v>22</v>
      </c>
      <c r="M9534">
        <v>145000</v>
      </c>
      <c r="O9534" t="s">
        <v>11735</v>
      </c>
      <c r="P9534" t="s">
        <v>12162</v>
      </c>
    </row>
    <row r="9535" spans="1:16" x14ac:dyDescent="0.35">
      <c r="A9535" t="s">
        <v>11539</v>
      </c>
      <c r="B9535" t="s">
        <v>12551</v>
      </c>
      <c r="C9535" t="s">
        <v>95</v>
      </c>
      <c r="D9535" t="s">
        <v>115</v>
      </c>
      <c r="E9535" t="s">
        <v>20</v>
      </c>
      <c r="F9535" t="b">
        <v>0</v>
      </c>
      <c r="G9535" t="s">
        <v>30</v>
      </c>
      <c r="H9535" s="1">
        <v>45741.960115740738</v>
      </c>
      <c r="I9535" t="b">
        <v>0</v>
      </c>
      <c r="J9535" t="b">
        <v>1</v>
      </c>
      <c r="K9535" t="s">
        <v>31</v>
      </c>
      <c r="L9535" t="s">
        <v>22</v>
      </c>
      <c r="M9535">
        <v>140000</v>
      </c>
      <c r="O9535" t="s">
        <v>12552</v>
      </c>
      <c r="P9535" t="s">
        <v>4784</v>
      </c>
    </row>
    <row r="9536" spans="1:16" x14ac:dyDescent="0.35">
      <c r="A9536" t="s">
        <v>11539</v>
      </c>
      <c r="B9536" t="s">
        <v>12553</v>
      </c>
      <c r="C9536" t="s">
        <v>879</v>
      </c>
      <c r="D9536" t="s">
        <v>29</v>
      </c>
      <c r="E9536" t="s">
        <v>20</v>
      </c>
      <c r="F9536" t="b">
        <v>0</v>
      </c>
      <c r="G9536" t="s">
        <v>68</v>
      </c>
      <c r="H9536" s="1">
        <v>45742.125810185193</v>
      </c>
      <c r="I9536" t="b">
        <v>1</v>
      </c>
      <c r="J9536" t="b">
        <v>1</v>
      </c>
      <c r="K9536" t="s">
        <v>31</v>
      </c>
      <c r="L9536" t="s">
        <v>22</v>
      </c>
      <c r="M9536">
        <v>52100</v>
      </c>
      <c r="O9536" t="s">
        <v>12554</v>
      </c>
    </row>
    <row r="9537" spans="1:16" x14ac:dyDescent="0.35">
      <c r="A9537" t="s">
        <v>11539</v>
      </c>
      <c r="B9537" t="s">
        <v>12555</v>
      </c>
      <c r="C9537" t="s">
        <v>154</v>
      </c>
      <c r="D9537" t="s">
        <v>110</v>
      </c>
      <c r="E9537" t="s">
        <v>20</v>
      </c>
      <c r="F9537" t="b">
        <v>0</v>
      </c>
      <c r="G9537" t="s">
        <v>52</v>
      </c>
      <c r="H9537" s="1">
        <v>45742.250763888893</v>
      </c>
      <c r="I9537" t="b">
        <v>0</v>
      </c>
      <c r="J9537" t="b">
        <v>1</v>
      </c>
      <c r="K9537" t="s">
        <v>31</v>
      </c>
      <c r="L9537" t="s">
        <v>22</v>
      </c>
      <c r="M9537">
        <v>100000</v>
      </c>
      <c r="O9537" t="s">
        <v>12556</v>
      </c>
      <c r="P9537" t="s">
        <v>12557</v>
      </c>
    </row>
    <row r="9538" spans="1:16" x14ac:dyDescent="0.35">
      <c r="A9538" t="s">
        <v>11539</v>
      </c>
      <c r="B9538" t="s">
        <v>12558</v>
      </c>
      <c r="C9538" t="s">
        <v>51</v>
      </c>
      <c r="D9538" t="s">
        <v>110</v>
      </c>
      <c r="E9538" t="s">
        <v>20</v>
      </c>
      <c r="F9538" t="b">
        <v>0</v>
      </c>
      <c r="G9538" t="s">
        <v>43</v>
      </c>
      <c r="H9538" s="1">
        <v>45742.251030092593</v>
      </c>
      <c r="I9538" t="b">
        <v>0</v>
      </c>
      <c r="J9538" t="b">
        <v>1</v>
      </c>
      <c r="K9538" t="s">
        <v>31</v>
      </c>
      <c r="L9538" t="s">
        <v>22</v>
      </c>
      <c r="M9538">
        <v>214525</v>
      </c>
      <c r="O9538" t="s">
        <v>940</v>
      </c>
      <c r="P9538" t="s">
        <v>12559</v>
      </c>
    </row>
    <row r="9539" spans="1:16" x14ac:dyDescent="0.35">
      <c r="A9539" t="s">
        <v>11539</v>
      </c>
      <c r="B9539" t="s">
        <v>12176</v>
      </c>
      <c r="C9539" t="s">
        <v>2822</v>
      </c>
      <c r="D9539" t="s">
        <v>2865</v>
      </c>
      <c r="E9539" t="s">
        <v>20</v>
      </c>
      <c r="F9539" t="b">
        <v>0</v>
      </c>
      <c r="G9539" t="s">
        <v>809</v>
      </c>
      <c r="H9539" s="1">
        <v>45742.293946759259</v>
      </c>
      <c r="I9539" t="b">
        <v>0</v>
      </c>
      <c r="J9539" t="b">
        <v>0</v>
      </c>
      <c r="K9539" t="s">
        <v>809</v>
      </c>
      <c r="L9539" t="s">
        <v>22</v>
      </c>
      <c r="M9539">
        <v>160000</v>
      </c>
      <c r="O9539" t="s">
        <v>518</v>
      </c>
      <c r="P9539" t="s">
        <v>336</v>
      </c>
    </row>
    <row r="9540" spans="1:16" x14ac:dyDescent="0.35">
      <c r="A9540" t="s">
        <v>11539</v>
      </c>
      <c r="B9540" t="s">
        <v>12560</v>
      </c>
      <c r="C9540" t="s">
        <v>1734</v>
      </c>
      <c r="D9540" t="s">
        <v>269</v>
      </c>
      <c r="E9540" t="s">
        <v>91</v>
      </c>
      <c r="F9540" t="b">
        <v>0</v>
      </c>
      <c r="G9540" t="s">
        <v>171</v>
      </c>
      <c r="H9540" s="1">
        <v>45742.29859953704</v>
      </c>
      <c r="I9540" t="b">
        <v>0</v>
      </c>
      <c r="J9540" t="b">
        <v>0</v>
      </c>
      <c r="K9540" t="s">
        <v>31</v>
      </c>
      <c r="L9540" t="s">
        <v>22</v>
      </c>
      <c r="M9540">
        <v>117500</v>
      </c>
      <c r="O9540" t="s">
        <v>9195</v>
      </c>
      <c r="P9540" t="s">
        <v>12561</v>
      </c>
    </row>
    <row r="9541" spans="1:16" x14ac:dyDescent="0.35">
      <c r="A9541" t="s">
        <v>11539</v>
      </c>
      <c r="B9541" t="s">
        <v>12562</v>
      </c>
      <c r="C9541" t="s">
        <v>2846</v>
      </c>
      <c r="D9541" t="s">
        <v>573</v>
      </c>
      <c r="E9541" t="s">
        <v>20</v>
      </c>
      <c r="F9541" t="b">
        <v>0</v>
      </c>
      <c r="G9541" t="s">
        <v>68</v>
      </c>
      <c r="H9541" s="1">
        <v>45742.501145833332</v>
      </c>
      <c r="I9541" t="b">
        <v>0</v>
      </c>
      <c r="J9541" t="b">
        <v>1</v>
      </c>
      <c r="K9541" t="s">
        <v>31</v>
      </c>
      <c r="L9541" t="s">
        <v>32</v>
      </c>
      <c r="N9541">
        <v>110.25</v>
      </c>
      <c r="O9541" t="s">
        <v>4453</v>
      </c>
      <c r="P9541" t="s">
        <v>12563</v>
      </c>
    </row>
    <row r="9542" spans="1:16" x14ac:dyDescent="0.35">
      <c r="A9542" t="s">
        <v>11539</v>
      </c>
      <c r="B9542" t="s">
        <v>11539</v>
      </c>
      <c r="C9542" t="s">
        <v>5561</v>
      </c>
      <c r="D9542" t="s">
        <v>12564</v>
      </c>
      <c r="E9542" t="s">
        <v>20</v>
      </c>
      <c r="F9542" t="b">
        <v>0</v>
      </c>
      <c r="G9542" t="s">
        <v>47</v>
      </c>
      <c r="H9542" s="1">
        <v>45742.542627314811</v>
      </c>
      <c r="I9542" t="b">
        <v>0</v>
      </c>
      <c r="J9542" t="b">
        <v>1</v>
      </c>
      <c r="K9542" t="s">
        <v>31</v>
      </c>
      <c r="L9542" t="s">
        <v>22</v>
      </c>
      <c r="M9542">
        <v>130000</v>
      </c>
      <c r="O9542" t="s">
        <v>12565</v>
      </c>
      <c r="P9542" t="s">
        <v>6278</v>
      </c>
    </row>
    <row r="9543" spans="1:16" x14ac:dyDescent="0.35">
      <c r="A9543" t="s">
        <v>11539</v>
      </c>
      <c r="B9543" t="s">
        <v>12095</v>
      </c>
      <c r="C9543" t="s">
        <v>9927</v>
      </c>
      <c r="D9543" t="s">
        <v>36</v>
      </c>
      <c r="E9543" t="s">
        <v>91</v>
      </c>
      <c r="F9543" t="b">
        <v>0</v>
      </c>
      <c r="G9543" t="s">
        <v>52</v>
      </c>
      <c r="H9543" s="1">
        <v>45742.583402777767</v>
      </c>
      <c r="I9543" t="b">
        <v>1</v>
      </c>
      <c r="J9543" t="b">
        <v>0</v>
      </c>
      <c r="K9543" t="s">
        <v>31</v>
      </c>
      <c r="L9543" t="s">
        <v>32</v>
      </c>
      <c r="N9543">
        <v>72.5</v>
      </c>
      <c r="O9543" t="s">
        <v>6070</v>
      </c>
      <c r="P9543" t="s">
        <v>12566</v>
      </c>
    </row>
    <row r="9544" spans="1:16" x14ac:dyDescent="0.35">
      <c r="A9544" t="s">
        <v>11539</v>
      </c>
      <c r="B9544" t="s">
        <v>12567</v>
      </c>
      <c r="C9544" t="s">
        <v>12568</v>
      </c>
      <c r="D9544" t="s">
        <v>573</v>
      </c>
      <c r="E9544" t="s">
        <v>20</v>
      </c>
      <c r="F9544" t="b">
        <v>0</v>
      </c>
      <c r="G9544" t="s">
        <v>52</v>
      </c>
      <c r="H9544" s="1">
        <v>45742.584143518521</v>
      </c>
      <c r="I9544" t="b">
        <v>0</v>
      </c>
      <c r="J9544" t="b">
        <v>1</v>
      </c>
      <c r="K9544" t="s">
        <v>31</v>
      </c>
      <c r="L9544" t="s">
        <v>32</v>
      </c>
      <c r="N9544">
        <v>49.895000457763672</v>
      </c>
      <c r="O9544" t="s">
        <v>2449</v>
      </c>
      <c r="P9544" t="s">
        <v>12569</v>
      </c>
    </row>
    <row r="9545" spans="1:16" x14ac:dyDescent="0.35">
      <c r="A9545" t="s">
        <v>11539</v>
      </c>
      <c r="B9545" t="s">
        <v>12570</v>
      </c>
      <c r="C9545" t="s">
        <v>18</v>
      </c>
      <c r="D9545" t="s">
        <v>573</v>
      </c>
      <c r="E9545" t="s">
        <v>20</v>
      </c>
      <c r="F9545" t="b">
        <v>1</v>
      </c>
      <c r="G9545" t="s">
        <v>47</v>
      </c>
      <c r="H9545" s="1">
        <v>45742.584293981483</v>
      </c>
      <c r="I9545" t="b">
        <v>0</v>
      </c>
      <c r="J9545" t="b">
        <v>1</v>
      </c>
      <c r="K9545" t="s">
        <v>31</v>
      </c>
      <c r="L9545" t="s">
        <v>32</v>
      </c>
      <c r="N9545">
        <v>36.75</v>
      </c>
      <c r="O9545" t="s">
        <v>1258</v>
      </c>
      <c r="P9545" t="s">
        <v>12571</v>
      </c>
    </row>
    <row r="9546" spans="1:16" x14ac:dyDescent="0.35">
      <c r="A9546" t="s">
        <v>11539</v>
      </c>
      <c r="B9546" t="s">
        <v>11968</v>
      </c>
      <c r="C9546" t="s">
        <v>12572</v>
      </c>
      <c r="D9546" t="s">
        <v>249</v>
      </c>
      <c r="E9546" t="s">
        <v>20</v>
      </c>
      <c r="F9546" t="b">
        <v>0</v>
      </c>
      <c r="G9546" t="s">
        <v>52</v>
      </c>
      <c r="H9546" s="1">
        <v>45742.625810185193</v>
      </c>
      <c r="I9546" t="b">
        <v>0</v>
      </c>
      <c r="J9546" t="b">
        <v>0</v>
      </c>
      <c r="K9546" t="s">
        <v>31</v>
      </c>
      <c r="L9546" t="s">
        <v>22</v>
      </c>
      <c r="M9546">
        <v>191400</v>
      </c>
      <c r="O9546" t="s">
        <v>12573</v>
      </c>
      <c r="P9546" t="s">
        <v>12574</v>
      </c>
    </row>
    <row r="9547" spans="1:16" x14ac:dyDescent="0.35">
      <c r="A9547" t="s">
        <v>11539</v>
      </c>
      <c r="B9547" t="s">
        <v>12575</v>
      </c>
      <c r="C9547" t="s">
        <v>4798</v>
      </c>
      <c r="D9547" t="s">
        <v>573</v>
      </c>
      <c r="E9547" t="s">
        <v>20</v>
      </c>
      <c r="F9547" t="b">
        <v>0</v>
      </c>
      <c r="G9547" t="s">
        <v>68</v>
      </c>
      <c r="H9547" s="1">
        <v>45742.626168981478</v>
      </c>
      <c r="I9547" t="b">
        <v>0</v>
      </c>
      <c r="J9547" t="b">
        <v>0</v>
      </c>
      <c r="K9547" t="s">
        <v>31</v>
      </c>
      <c r="L9547" t="s">
        <v>32</v>
      </c>
      <c r="N9547">
        <v>33.954998016357422</v>
      </c>
      <c r="O9547" t="s">
        <v>12576</v>
      </c>
      <c r="P9547" t="s">
        <v>12577</v>
      </c>
    </row>
    <row r="9548" spans="1:16" x14ac:dyDescent="0.35">
      <c r="A9548" t="s">
        <v>11539</v>
      </c>
      <c r="B9548" t="s">
        <v>12578</v>
      </c>
      <c r="C9548" t="s">
        <v>410</v>
      </c>
      <c r="D9548" t="s">
        <v>17448</v>
      </c>
      <c r="E9548" t="s">
        <v>20</v>
      </c>
      <c r="F9548" t="b">
        <v>0</v>
      </c>
      <c r="G9548" t="s">
        <v>52</v>
      </c>
      <c r="H9548" s="1">
        <v>45742.667986111112</v>
      </c>
      <c r="I9548" t="b">
        <v>1</v>
      </c>
      <c r="J9548" t="b">
        <v>0</v>
      </c>
      <c r="K9548" t="s">
        <v>31</v>
      </c>
      <c r="L9548" t="s">
        <v>22</v>
      </c>
      <c r="M9548">
        <v>215000</v>
      </c>
      <c r="O9548" t="s">
        <v>1195</v>
      </c>
      <c r="P9548" t="s">
        <v>232</v>
      </c>
    </row>
    <row r="9549" spans="1:16" x14ac:dyDescent="0.35">
      <c r="A9549" t="s">
        <v>11539</v>
      </c>
      <c r="B9549" t="s">
        <v>12579</v>
      </c>
      <c r="C9549" t="s">
        <v>410</v>
      </c>
      <c r="D9549" t="s">
        <v>17448</v>
      </c>
      <c r="E9549" t="s">
        <v>20</v>
      </c>
      <c r="F9549" t="b">
        <v>0</v>
      </c>
      <c r="G9549" t="s">
        <v>52</v>
      </c>
      <c r="H9549" s="1">
        <v>45742.668009259258</v>
      </c>
      <c r="I9549" t="b">
        <v>1</v>
      </c>
      <c r="J9549" t="b">
        <v>0</v>
      </c>
      <c r="K9549" t="s">
        <v>31</v>
      </c>
      <c r="L9549" t="s">
        <v>22</v>
      </c>
      <c r="M9549">
        <v>215000</v>
      </c>
      <c r="O9549" t="s">
        <v>1195</v>
      </c>
      <c r="P9549" t="s">
        <v>232</v>
      </c>
    </row>
    <row r="9550" spans="1:16" x14ac:dyDescent="0.35">
      <c r="A9550" t="s">
        <v>11539</v>
      </c>
      <c r="B9550" t="s">
        <v>12580</v>
      </c>
      <c r="C9550" t="s">
        <v>142</v>
      </c>
      <c r="D9550" t="s">
        <v>110</v>
      </c>
      <c r="E9550" t="s">
        <v>20</v>
      </c>
      <c r="F9550" t="b">
        <v>0</v>
      </c>
      <c r="G9550" t="s">
        <v>68</v>
      </c>
      <c r="H9550" s="1">
        <v>45742.751111111109</v>
      </c>
      <c r="I9550" t="b">
        <v>0</v>
      </c>
      <c r="J9550" t="b">
        <v>1</v>
      </c>
      <c r="K9550" t="s">
        <v>31</v>
      </c>
      <c r="L9550" t="s">
        <v>22</v>
      </c>
      <c r="M9550">
        <v>135000</v>
      </c>
      <c r="O9550" t="s">
        <v>6456</v>
      </c>
      <c r="P9550" t="s">
        <v>12581</v>
      </c>
    </row>
    <row r="9551" spans="1:16" x14ac:dyDescent="0.35">
      <c r="A9551" t="s">
        <v>11539</v>
      </c>
      <c r="B9551" t="s">
        <v>12582</v>
      </c>
      <c r="C9551" t="s">
        <v>530</v>
      </c>
      <c r="D9551" t="s">
        <v>36</v>
      </c>
      <c r="E9551" t="s">
        <v>20</v>
      </c>
      <c r="F9551" t="b">
        <v>0</v>
      </c>
      <c r="G9551" t="s">
        <v>52</v>
      </c>
      <c r="H9551" s="1">
        <v>45742.79247685185</v>
      </c>
      <c r="I9551" t="b">
        <v>0</v>
      </c>
      <c r="J9551" t="b">
        <v>0</v>
      </c>
      <c r="K9551" t="s">
        <v>31</v>
      </c>
      <c r="L9551" t="s">
        <v>22</v>
      </c>
      <c r="M9551">
        <v>165000</v>
      </c>
      <c r="O9551" t="s">
        <v>12583</v>
      </c>
      <c r="P9551" t="s">
        <v>12584</v>
      </c>
    </row>
    <row r="9552" spans="1:16" x14ac:dyDescent="0.35">
      <c r="A9552" t="s">
        <v>11539</v>
      </c>
      <c r="B9552" t="s">
        <v>12585</v>
      </c>
      <c r="C9552" t="s">
        <v>537</v>
      </c>
      <c r="D9552" t="s">
        <v>269</v>
      </c>
      <c r="E9552" t="s">
        <v>20</v>
      </c>
      <c r="F9552" t="b">
        <v>0</v>
      </c>
      <c r="G9552" t="s">
        <v>30</v>
      </c>
      <c r="H9552" s="1">
        <v>45742.834004629629</v>
      </c>
      <c r="I9552" t="b">
        <v>1</v>
      </c>
      <c r="J9552" t="b">
        <v>1</v>
      </c>
      <c r="K9552" t="s">
        <v>31</v>
      </c>
      <c r="L9552" t="s">
        <v>32</v>
      </c>
      <c r="N9552">
        <v>67</v>
      </c>
      <c r="O9552" t="s">
        <v>553</v>
      </c>
      <c r="P9552" t="s">
        <v>12586</v>
      </c>
    </row>
    <row r="9553" spans="1:16" x14ac:dyDescent="0.35">
      <c r="A9553" t="s">
        <v>11539</v>
      </c>
      <c r="B9553" t="s">
        <v>12587</v>
      </c>
      <c r="C9553" t="s">
        <v>3688</v>
      </c>
      <c r="D9553" t="s">
        <v>36</v>
      </c>
      <c r="E9553" t="s">
        <v>20</v>
      </c>
      <c r="F9553" t="b">
        <v>0</v>
      </c>
      <c r="G9553" t="s">
        <v>52</v>
      </c>
      <c r="H9553" s="1">
        <v>45742.834120370368</v>
      </c>
      <c r="I9553" t="b">
        <v>0</v>
      </c>
      <c r="J9553" t="b">
        <v>0</v>
      </c>
      <c r="K9553" t="s">
        <v>31</v>
      </c>
      <c r="L9553" t="s">
        <v>22</v>
      </c>
      <c r="M9553">
        <v>176623.5</v>
      </c>
      <c r="O9553" t="s">
        <v>12588</v>
      </c>
      <c r="P9553" t="s">
        <v>12589</v>
      </c>
    </row>
    <row r="9554" spans="1:16" x14ac:dyDescent="0.35">
      <c r="A9554" t="s">
        <v>11539</v>
      </c>
      <c r="B9554" t="s">
        <v>11539</v>
      </c>
      <c r="C9554" t="s">
        <v>1805</v>
      </c>
      <c r="D9554" t="s">
        <v>36</v>
      </c>
      <c r="E9554" t="s">
        <v>20</v>
      </c>
      <c r="F9554" t="b">
        <v>0</v>
      </c>
      <c r="G9554" t="s">
        <v>68</v>
      </c>
      <c r="H9554" s="1">
        <v>45742.958854166667</v>
      </c>
      <c r="I9554" t="b">
        <v>0</v>
      </c>
      <c r="J9554" t="b">
        <v>0</v>
      </c>
      <c r="K9554" t="s">
        <v>31</v>
      </c>
      <c r="L9554" t="s">
        <v>22</v>
      </c>
      <c r="M9554">
        <v>84000.078125</v>
      </c>
      <c r="O9554" t="s">
        <v>12590</v>
      </c>
      <c r="P9554" t="s">
        <v>1812</v>
      </c>
    </row>
    <row r="9555" spans="1:16" x14ac:dyDescent="0.35">
      <c r="A9555" t="s">
        <v>11539</v>
      </c>
      <c r="B9555" t="s">
        <v>11804</v>
      </c>
      <c r="C9555" t="s">
        <v>410</v>
      </c>
      <c r="D9555" t="s">
        <v>110</v>
      </c>
      <c r="E9555" t="s">
        <v>20</v>
      </c>
      <c r="F9555" t="b">
        <v>0</v>
      </c>
      <c r="G9555" t="s">
        <v>47</v>
      </c>
      <c r="H9555" s="1">
        <v>45742.959247685183</v>
      </c>
      <c r="I9555" t="b">
        <v>0</v>
      </c>
      <c r="J9555" t="b">
        <v>1</v>
      </c>
      <c r="K9555" t="s">
        <v>31</v>
      </c>
      <c r="L9555" t="s">
        <v>22</v>
      </c>
      <c r="M9555">
        <v>137500</v>
      </c>
      <c r="O9555" t="s">
        <v>11805</v>
      </c>
      <c r="P9555" t="s">
        <v>11806</v>
      </c>
    </row>
    <row r="9556" spans="1:16" x14ac:dyDescent="0.35">
      <c r="A9556" t="s">
        <v>11539</v>
      </c>
      <c r="B9556" t="s">
        <v>12591</v>
      </c>
      <c r="C9556" t="s">
        <v>18</v>
      </c>
      <c r="D9556" t="s">
        <v>36</v>
      </c>
      <c r="E9556" t="s">
        <v>20</v>
      </c>
      <c r="F9556" t="b">
        <v>1</v>
      </c>
      <c r="G9556" t="s">
        <v>52</v>
      </c>
      <c r="H9556" s="1">
        <v>45743.084918981483</v>
      </c>
      <c r="I9556" t="b">
        <v>0</v>
      </c>
      <c r="J9556" t="b">
        <v>1</v>
      </c>
      <c r="K9556" t="s">
        <v>31</v>
      </c>
      <c r="L9556" t="s">
        <v>22</v>
      </c>
      <c r="M9556">
        <v>135000</v>
      </c>
      <c r="O9556" t="s">
        <v>48</v>
      </c>
      <c r="P9556" t="s">
        <v>12592</v>
      </c>
    </row>
    <row r="9557" spans="1:16" x14ac:dyDescent="0.35">
      <c r="A9557" t="s">
        <v>11539</v>
      </c>
      <c r="B9557" t="s">
        <v>12593</v>
      </c>
      <c r="C9557" t="s">
        <v>257</v>
      </c>
      <c r="D9557" t="s">
        <v>110</v>
      </c>
      <c r="E9557" t="s">
        <v>436</v>
      </c>
      <c r="F9557" t="b">
        <v>0</v>
      </c>
      <c r="G9557" t="s">
        <v>47</v>
      </c>
      <c r="H9557" s="1">
        <v>45743.251423611109</v>
      </c>
      <c r="I9557" t="b">
        <v>0</v>
      </c>
      <c r="J9557" t="b">
        <v>1</v>
      </c>
      <c r="K9557" t="s">
        <v>31</v>
      </c>
      <c r="L9557" t="s">
        <v>32</v>
      </c>
      <c r="N9557">
        <v>36.75</v>
      </c>
      <c r="O9557" t="s">
        <v>4651</v>
      </c>
      <c r="P9557" t="s">
        <v>12594</v>
      </c>
    </row>
    <row r="9558" spans="1:16" x14ac:dyDescent="0.35">
      <c r="A9558" t="s">
        <v>11539</v>
      </c>
      <c r="B9558" t="s">
        <v>11539</v>
      </c>
      <c r="C9558" t="s">
        <v>462</v>
      </c>
      <c r="D9558" t="s">
        <v>2537</v>
      </c>
      <c r="E9558" t="s">
        <v>20</v>
      </c>
      <c r="F9558" t="b">
        <v>0</v>
      </c>
      <c r="G9558" t="s">
        <v>43</v>
      </c>
      <c r="H9558" s="1">
        <v>45743.251539351862</v>
      </c>
      <c r="I9558" t="b">
        <v>0</v>
      </c>
      <c r="J9558" t="b">
        <v>0</v>
      </c>
      <c r="K9558" t="s">
        <v>31</v>
      </c>
      <c r="L9558" t="s">
        <v>22</v>
      </c>
      <c r="M9558">
        <v>110000</v>
      </c>
      <c r="O9558" t="s">
        <v>2537</v>
      </c>
      <c r="P9558" t="s">
        <v>12595</v>
      </c>
    </row>
    <row r="9559" spans="1:16" x14ac:dyDescent="0.35">
      <c r="A9559" t="s">
        <v>11539</v>
      </c>
      <c r="B9559" t="s">
        <v>11539</v>
      </c>
      <c r="C9559" t="s">
        <v>2923</v>
      </c>
      <c r="D9559" t="s">
        <v>110</v>
      </c>
      <c r="E9559" t="s">
        <v>20</v>
      </c>
      <c r="F9559" t="b">
        <v>0</v>
      </c>
      <c r="G9559" t="s">
        <v>68</v>
      </c>
      <c r="H9559" s="1">
        <v>45743.251608796287</v>
      </c>
      <c r="I9559" t="b">
        <v>0</v>
      </c>
      <c r="J9559" t="b">
        <v>1</v>
      </c>
      <c r="K9559" t="s">
        <v>31</v>
      </c>
      <c r="L9559" t="s">
        <v>22</v>
      </c>
      <c r="M9559">
        <v>137500</v>
      </c>
      <c r="O9559" t="s">
        <v>12419</v>
      </c>
      <c r="P9559" t="s">
        <v>12420</v>
      </c>
    </row>
    <row r="9560" spans="1:16" x14ac:dyDescent="0.35">
      <c r="A9560" t="s">
        <v>11539</v>
      </c>
      <c r="B9560" t="s">
        <v>12596</v>
      </c>
      <c r="C9560" t="s">
        <v>1628</v>
      </c>
      <c r="D9560" t="s">
        <v>17588</v>
      </c>
      <c r="E9560" t="s">
        <v>20</v>
      </c>
      <c r="F9560" t="b">
        <v>0</v>
      </c>
      <c r="G9560" t="s">
        <v>1628</v>
      </c>
      <c r="H9560" s="1">
        <v>45743.254027777781</v>
      </c>
      <c r="I9560" t="b">
        <v>0</v>
      </c>
      <c r="J9560" t="b">
        <v>0</v>
      </c>
      <c r="K9560" t="s">
        <v>1628</v>
      </c>
      <c r="L9560" t="s">
        <v>22</v>
      </c>
      <c r="M9560">
        <v>125000</v>
      </c>
      <c r="O9560" t="s">
        <v>12597</v>
      </c>
      <c r="P9560" t="s">
        <v>340</v>
      </c>
    </row>
    <row r="9561" spans="1:16" x14ac:dyDescent="0.35">
      <c r="A9561" t="s">
        <v>11539</v>
      </c>
      <c r="B9561" t="s">
        <v>12598</v>
      </c>
      <c r="C9561" t="s">
        <v>12599</v>
      </c>
      <c r="D9561" t="s">
        <v>443</v>
      </c>
      <c r="E9561" t="s">
        <v>20</v>
      </c>
      <c r="F9561" t="b">
        <v>0</v>
      </c>
      <c r="G9561" t="s">
        <v>52</v>
      </c>
      <c r="H9561" s="1">
        <v>45743.292962962973</v>
      </c>
      <c r="I9561" t="b">
        <v>0</v>
      </c>
      <c r="J9561" t="b">
        <v>1</v>
      </c>
      <c r="K9561" t="s">
        <v>31</v>
      </c>
      <c r="L9561" t="s">
        <v>22</v>
      </c>
      <c r="M9561">
        <v>126125</v>
      </c>
      <c r="O9561" t="s">
        <v>7386</v>
      </c>
      <c r="P9561" t="s">
        <v>12600</v>
      </c>
    </row>
    <row r="9562" spans="1:16" x14ac:dyDescent="0.35">
      <c r="A9562" t="s">
        <v>11539</v>
      </c>
      <c r="B9562" t="s">
        <v>12344</v>
      </c>
      <c r="C9562" t="s">
        <v>18</v>
      </c>
      <c r="D9562" t="s">
        <v>110</v>
      </c>
      <c r="E9562" t="s">
        <v>20</v>
      </c>
      <c r="F9562" t="b">
        <v>1</v>
      </c>
      <c r="G9562" t="s">
        <v>171</v>
      </c>
      <c r="H9562" s="1">
        <v>45743.294745370367</v>
      </c>
      <c r="I9562" t="b">
        <v>0</v>
      </c>
      <c r="J9562" t="b">
        <v>1</v>
      </c>
      <c r="K9562" t="s">
        <v>31</v>
      </c>
      <c r="L9562" t="s">
        <v>22</v>
      </c>
      <c r="M9562">
        <v>97837.4609375</v>
      </c>
      <c r="O9562" t="s">
        <v>12536</v>
      </c>
      <c r="P9562" t="s">
        <v>12537</v>
      </c>
    </row>
    <row r="9563" spans="1:16" x14ac:dyDescent="0.35">
      <c r="A9563" t="s">
        <v>11539</v>
      </c>
      <c r="B9563" t="s">
        <v>11623</v>
      </c>
      <c r="C9563" t="s">
        <v>5880</v>
      </c>
      <c r="D9563" t="s">
        <v>36</v>
      </c>
      <c r="E9563" t="s">
        <v>20</v>
      </c>
      <c r="F9563" t="b">
        <v>0</v>
      </c>
      <c r="G9563" t="s">
        <v>52</v>
      </c>
      <c r="H9563" s="1">
        <v>45743.377106481479</v>
      </c>
      <c r="I9563" t="b">
        <v>0</v>
      </c>
      <c r="J9563" t="b">
        <v>0</v>
      </c>
      <c r="K9563" t="s">
        <v>31</v>
      </c>
      <c r="L9563" t="s">
        <v>22</v>
      </c>
      <c r="M9563">
        <v>100000.5</v>
      </c>
      <c r="O9563" t="s">
        <v>7420</v>
      </c>
      <c r="P9563" t="s">
        <v>12601</v>
      </c>
    </row>
    <row r="9564" spans="1:16" x14ac:dyDescent="0.35">
      <c r="A9564" t="s">
        <v>11539</v>
      </c>
      <c r="B9564" t="s">
        <v>12602</v>
      </c>
      <c r="C9564" t="s">
        <v>12603</v>
      </c>
      <c r="D9564" t="s">
        <v>36</v>
      </c>
      <c r="E9564" t="s">
        <v>20</v>
      </c>
      <c r="F9564" t="b">
        <v>0</v>
      </c>
      <c r="G9564" t="s">
        <v>68</v>
      </c>
      <c r="H9564" s="1">
        <v>45743.542662037027</v>
      </c>
      <c r="I9564" t="b">
        <v>1</v>
      </c>
      <c r="J9564" t="b">
        <v>0</v>
      </c>
      <c r="K9564" t="s">
        <v>31</v>
      </c>
      <c r="L9564" t="s">
        <v>22</v>
      </c>
      <c r="M9564">
        <v>102000</v>
      </c>
      <c r="O9564" t="s">
        <v>12604</v>
      </c>
      <c r="P9564" t="s">
        <v>12605</v>
      </c>
    </row>
    <row r="9565" spans="1:16" x14ac:dyDescent="0.35">
      <c r="A9565" t="s">
        <v>11539</v>
      </c>
      <c r="B9565" t="s">
        <v>12606</v>
      </c>
      <c r="C9565" t="s">
        <v>1188</v>
      </c>
      <c r="D9565" t="s">
        <v>36</v>
      </c>
      <c r="E9565" t="s">
        <v>20</v>
      </c>
      <c r="F9565" t="b">
        <v>0</v>
      </c>
      <c r="G9565" t="s">
        <v>47</v>
      </c>
      <c r="H9565" s="1">
        <v>45743.543124999997</v>
      </c>
      <c r="I9565" t="b">
        <v>0</v>
      </c>
      <c r="J9565" t="b">
        <v>0</v>
      </c>
      <c r="K9565" t="s">
        <v>31</v>
      </c>
      <c r="L9565" t="s">
        <v>22</v>
      </c>
      <c r="M9565">
        <v>229000</v>
      </c>
      <c r="O9565" t="s">
        <v>11966</v>
      </c>
      <c r="P9565" t="s">
        <v>12607</v>
      </c>
    </row>
    <row r="9566" spans="1:16" x14ac:dyDescent="0.35">
      <c r="A9566" t="s">
        <v>11539</v>
      </c>
      <c r="B9566" t="s">
        <v>12608</v>
      </c>
      <c r="C9566" t="s">
        <v>18</v>
      </c>
      <c r="D9566" t="s">
        <v>573</v>
      </c>
      <c r="E9566" t="s">
        <v>20</v>
      </c>
      <c r="F9566" t="b">
        <v>1</v>
      </c>
      <c r="G9566" t="s">
        <v>43</v>
      </c>
      <c r="H9566" s="1">
        <v>45743.584907407407</v>
      </c>
      <c r="I9566" t="b">
        <v>0</v>
      </c>
      <c r="J9566" t="b">
        <v>0</v>
      </c>
      <c r="K9566" t="s">
        <v>31</v>
      </c>
      <c r="L9566" t="s">
        <v>32</v>
      </c>
      <c r="N9566">
        <v>33.114997863769531</v>
      </c>
      <c r="O9566" t="s">
        <v>12609</v>
      </c>
    </row>
    <row r="9567" spans="1:16" x14ac:dyDescent="0.35">
      <c r="A9567" t="s">
        <v>11539</v>
      </c>
      <c r="B9567" t="s">
        <v>12610</v>
      </c>
      <c r="C9567" t="s">
        <v>715</v>
      </c>
      <c r="D9567" t="s">
        <v>573</v>
      </c>
      <c r="E9567" t="s">
        <v>20</v>
      </c>
      <c r="F9567" t="b">
        <v>0</v>
      </c>
      <c r="G9567" t="s">
        <v>171</v>
      </c>
      <c r="H9567" s="1">
        <v>45743.586446759262</v>
      </c>
      <c r="I9567" t="b">
        <v>0</v>
      </c>
      <c r="J9567" t="b">
        <v>1</v>
      </c>
      <c r="K9567" t="s">
        <v>31</v>
      </c>
      <c r="L9567" t="s">
        <v>32</v>
      </c>
      <c r="N9567">
        <v>23.264999389648441</v>
      </c>
      <c r="O9567" t="s">
        <v>9162</v>
      </c>
    </row>
    <row r="9568" spans="1:16" x14ac:dyDescent="0.35">
      <c r="A9568" t="s">
        <v>11539</v>
      </c>
      <c r="B9568" t="s">
        <v>11906</v>
      </c>
      <c r="C9568" t="s">
        <v>805</v>
      </c>
      <c r="D9568" t="s">
        <v>36</v>
      </c>
      <c r="E9568" t="s">
        <v>204</v>
      </c>
      <c r="F9568" t="b">
        <v>0</v>
      </c>
      <c r="G9568" t="s">
        <v>30</v>
      </c>
      <c r="H9568" s="1">
        <v>45743.710057870368</v>
      </c>
      <c r="I9568" t="b">
        <v>0</v>
      </c>
      <c r="J9568" t="b">
        <v>0</v>
      </c>
      <c r="K9568" t="s">
        <v>31</v>
      </c>
      <c r="L9568" t="s">
        <v>32</v>
      </c>
      <c r="N9568">
        <v>20</v>
      </c>
      <c r="O9568" t="s">
        <v>12507</v>
      </c>
      <c r="P9568" t="s">
        <v>917</v>
      </c>
    </row>
    <row r="9569" spans="1:16" x14ac:dyDescent="0.35">
      <c r="A9569" t="s">
        <v>11539</v>
      </c>
      <c r="B9569" t="s">
        <v>11614</v>
      </c>
      <c r="C9569" t="s">
        <v>2373</v>
      </c>
      <c r="D9569" t="s">
        <v>36</v>
      </c>
      <c r="E9569" t="s">
        <v>20</v>
      </c>
      <c r="F9569" t="b">
        <v>0</v>
      </c>
      <c r="G9569" t="s">
        <v>52</v>
      </c>
      <c r="H9569" s="1">
        <v>45744.250752314823</v>
      </c>
      <c r="I9569" t="b">
        <v>0</v>
      </c>
      <c r="J9569" t="b">
        <v>1</v>
      </c>
      <c r="K9569" t="s">
        <v>31</v>
      </c>
      <c r="L9569" t="s">
        <v>22</v>
      </c>
      <c r="M9569">
        <v>127710</v>
      </c>
      <c r="O9569" t="s">
        <v>12611</v>
      </c>
      <c r="P9569" t="s">
        <v>12612</v>
      </c>
    </row>
    <row r="9570" spans="1:16" x14ac:dyDescent="0.35">
      <c r="A9570" t="s">
        <v>11539</v>
      </c>
      <c r="B9570" t="s">
        <v>12613</v>
      </c>
      <c r="C9570" t="s">
        <v>51</v>
      </c>
      <c r="D9570" t="s">
        <v>29</v>
      </c>
      <c r="E9570" t="s">
        <v>20</v>
      </c>
      <c r="F9570" t="b">
        <v>0</v>
      </c>
      <c r="G9570" t="s">
        <v>43</v>
      </c>
      <c r="H9570" s="1">
        <v>45744.251030092593</v>
      </c>
      <c r="I9570" t="b">
        <v>0</v>
      </c>
      <c r="J9570" t="b">
        <v>0</v>
      </c>
      <c r="K9570" t="s">
        <v>31</v>
      </c>
      <c r="L9570" t="s">
        <v>32</v>
      </c>
      <c r="N9570">
        <v>71.5</v>
      </c>
      <c r="O9570" t="s">
        <v>7513</v>
      </c>
      <c r="P9570" t="s">
        <v>12614</v>
      </c>
    </row>
    <row r="9571" spans="1:16" x14ac:dyDescent="0.35">
      <c r="A9571" t="s">
        <v>11539</v>
      </c>
      <c r="B9571" t="s">
        <v>11539</v>
      </c>
      <c r="C9571" t="s">
        <v>1805</v>
      </c>
      <c r="D9571" t="s">
        <v>29</v>
      </c>
      <c r="E9571" t="s">
        <v>20</v>
      </c>
      <c r="F9571" t="b">
        <v>0</v>
      </c>
      <c r="G9571" t="s">
        <v>68</v>
      </c>
      <c r="H9571" s="1">
        <v>45744.251099537039</v>
      </c>
      <c r="I9571" t="b">
        <v>0</v>
      </c>
      <c r="J9571" t="b">
        <v>0</v>
      </c>
      <c r="K9571" t="s">
        <v>31</v>
      </c>
      <c r="L9571" t="s">
        <v>22</v>
      </c>
      <c r="M9571">
        <v>84000.078125</v>
      </c>
      <c r="O9571" t="s">
        <v>12615</v>
      </c>
      <c r="P9571" t="s">
        <v>1812</v>
      </c>
    </row>
    <row r="9572" spans="1:16" x14ac:dyDescent="0.35">
      <c r="A9572" t="s">
        <v>11539</v>
      </c>
      <c r="B9572" t="s">
        <v>12616</v>
      </c>
      <c r="C9572" t="s">
        <v>105</v>
      </c>
      <c r="D9572" t="s">
        <v>249</v>
      </c>
      <c r="E9572" t="s">
        <v>20</v>
      </c>
      <c r="F9572" t="b">
        <v>0</v>
      </c>
      <c r="G9572" t="s">
        <v>105</v>
      </c>
      <c r="H9572" s="1">
        <v>45744.379108796304</v>
      </c>
      <c r="I9572" t="b">
        <v>0</v>
      </c>
      <c r="J9572" t="b">
        <v>0</v>
      </c>
      <c r="K9572" t="s">
        <v>105</v>
      </c>
      <c r="L9572" t="s">
        <v>22</v>
      </c>
      <c r="M9572">
        <v>58000</v>
      </c>
      <c r="O9572" t="s">
        <v>4379</v>
      </c>
      <c r="P9572" t="s">
        <v>12617</v>
      </c>
    </row>
    <row r="9573" spans="1:16" x14ac:dyDescent="0.35">
      <c r="A9573" t="s">
        <v>11539</v>
      </c>
      <c r="B9573" t="s">
        <v>11588</v>
      </c>
      <c r="C9573" t="s">
        <v>1734</v>
      </c>
      <c r="D9573" t="s">
        <v>17442</v>
      </c>
      <c r="E9573" t="s">
        <v>20</v>
      </c>
      <c r="F9573" t="b">
        <v>0</v>
      </c>
      <c r="G9573" t="s">
        <v>171</v>
      </c>
      <c r="H9573" s="1">
        <v>45744.405069444438</v>
      </c>
      <c r="I9573" t="b">
        <v>0</v>
      </c>
      <c r="J9573" t="b">
        <v>0</v>
      </c>
      <c r="K9573" t="s">
        <v>31</v>
      </c>
      <c r="L9573" t="s">
        <v>22</v>
      </c>
      <c r="M9573">
        <v>115000</v>
      </c>
      <c r="O9573" t="s">
        <v>12618</v>
      </c>
      <c r="P9573" t="s">
        <v>9404</v>
      </c>
    </row>
    <row r="9574" spans="1:16" x14ac:dyDescent="0.35">
      <c r="A9574" t="s">
        <v>11539</v>
      </c>
      <c r="B9574" t="s">
        <v>12619</v>
      </c>
      <c r="C9574" t="s">
        <v>8818</v>
      </c>
      <c r="D9574" t="s">
        <v>36</v>
      </c>
      <c r="E9574" t="s">
        <v>20</v>
      </c>
      <c r="F9574" t="b">
        <v>0</v>
      </c>
      <c r="G9574" t="s">
        <v>171</v>
      </c>
      <c r="H9574" s="1">
        <v>45744.571736111109</v>
      </c>
      <c r="I9574" t="b">
        <v>0</v>
      </c>
      <c r="J9574" t="b">
        <v>0</v>
      </c>
      <c r="K9574" t="s">
        <v>31</v>
      </c>
      <c r="L9574" t="s">
        <v>22</v>
      </c>
      <c r="M9574">
        <v>175000</v>
      </c>
      <c r="O9574" t="s">
        <v>33</v>
      </c>
    </row>
    <row r="9575" spans="1:16" x14ac:dyDescent="0.35">
      <c r="A9575" t="s">
        <v>11539</v>
      </c>
      <c r="B9575" t="s">
        <v>12620</v>
      </c>
      <c r="C9575" t="s">
        <v>919</v>
      </c>
      <c r="D9575" t="s">
        <v>573</v>
      </c>
      <c r="E9575" t="s">
        <v>20</v>
      </c>
      <c r="F9575" t="b">
        <v>0</v>
      </c>
      <c r="G9575" t="s">
        <v>52</v>
      </c>
      <c r="H9575" s="1">
        <v>45744.584143518521</v>
      </c>
      <c r="I9575" t="b">
        <v>0</v>
      </c>
      <c r="J9575" t="b">
        <v>0</v>
      </c>
      <c r="K9575" t="s">
        <v>31</v>
      </c>
      <c r="L9575" t="s">
        <v>32</v>
      </c>
      <c r="N9575">
        <v>51.239997863769531</v>
      </c>
      <c r="O9575" t="s">
        <v>3614</v>
      </c>
      <c r="P9575" t="s">
        <v>274</v>
      </c>
    </row>
    <row r="9576" spans="1:16" x14ac:dyDescent="0.35">
      <c r="A9576" t="s">
        <v>11539</v>
      </c>
      <c r="B9576" t="s">
        <v>11539</v>
      </c>
      <c r="C9576" t="s">
        <v>421</v>
      </c>
      <c r="D9576" t="s">
        <v>110</v>
      </c>
      <c r="E9576" t="s">
        <v>91</v>
      </c>
      <c r="F9576" t="b">
        <v>0</v>
      </c>
      <c r="G9576" t="s">
        <v>47</v>
      </c>
      <c r="H9576" s="1">
        <v>45744.58425925926</v>
      </c>
      <c r="I9576" t="b">
        <v>0</v>
      </c>
      <c r="J9576" t="b">
        <v>0</v>
      </c>
      <c r="K9576" t="s">
        <v>31</v>
      </c>
      <c r="L9576" t="s">
        <v>32</v>
      </c>
      <c r="N9576">
        <v>53</v>
      </c>
      <c r="O9576" t="s">
        <v>9988</v>
      </c>
      <c r="P9576" t="s">
        <v>1563</v>
      </c>
    </row>
    <row r="9577" spans="1:16" x14ac:dyDescent="0.35">
      <c r="A9577" t="s">
        <v>11539</v>
      </c>
      <c r="B9577" t="s">
        <v>12621</v>
      </c>
      <c r="C9577" t="s">
        <v>9037</v>
      </c>
      <c r="D9577" t="s">
        <v>249</v>
      </c>
      <c r="E9577" t="s">
        <v>20</v>
      </c>
      <c r="F9577" t="b">
        <v>0</v>
      </c>
      <c r="G9577" t="s">
        <v>9038</v>
      </c>
      <c r="H9577" s="1">
        <v>45744.640833333331</v>
      </c>
      <c r="I9577" t="b">
        <v>0</v>
      </c>
      <c r="J9577" t="b">
        <v>0</v>
      </c>
      <c r="K9577" t="s">
        <v>9038</v>
      </c>
      <c r="L9577" t="s">
        <v>22</v>
      </c>
      <c r="M9577">
        <v>111094.5</v>
      </c>
      <c r="O9577" t="s">
        <v>12622</v>
      </c>
      <c r="P9577" t="s">
        <v>12191</v>
      </c>
    </row>
    <row r="9578" spans="1:16" x14ac:dyDescent="0.35">
      <c r="A9578" t="s">
        <v>11539</v>
      </c>
      <c r="B9578" t="s">
        <v>11804</v>
      </c>
      <c r="C9578" t="s">
        <v>410</v>
      </c>
      <c r="D9578" t="s">
        <v>321</v>
      </c>
      <c r="E9578" t="s">
        <v>20</v>
      </c>
      <c r="F9578" t="b">
        <v>0</v>
      </c>
      <c r="G9578" t="s">
        <v>47</v>
      </c>
      <c r="H9578" s="1">
        <v>45744.70925925926</v>
      </c>
      <c r="I9578" t="b">
        <v>0</v>
      </c>
      <c r="J9578" t="b">
        <v>1</v>
      </c>
      <c r="K9578" t="s">
        <v>31</v>
      </c>
      <c r="L9578" t="s">
        <v>22</v>
      </c>
      <c r="M9578">
        <v>137500</v>
      </c>
      <c r="O9578" t="s">
        <v>11805</v>
      </c>
      <c r="P9578" t="s">
        <v>11806</v>
      </c>
    </row>
    <row r="9579" spans="1:16" x14ac:dyDescent="0.35">
      <c r="A9579" t="s">
        <v>11539</v>
      </c>
      <c r="B9579" t="s">
        <v>12623</v>
      </c>
      <c r="C9579" t="s">
        <v>1805</v>
      </c>
      <c r="D9579" t="s">
        <v>36</v>
      </c>
      <c r="E9579" t="s">
        <v>20</v>
      </c>
      <c r="F9579" t="b">
        <v>0</v>
      </c>
      <c r="G9579" t="s">
        <v>68</v>
      </c>
      <c r="H9579" s="1">
        <v>45744.959432870368</v>
      </c>
      <c r="I9579" t="b">
        <v>0</v>
      </c>
      <c r="J9579" t="b">
        <v>1</v>
      </c>
      <c r="K9579" t="s">
        <v>31</v>
      </c>
      <c r="L9579" t="s">
        <v>22</v>
      </c>
      <c r="M9579">
        <v>84000.078125</v>
      </c>
      <c r="O9579" t="s">
        <v>12590</v>
      </c>
      <c r="P9579" t="s">
        <v>1812</v>
      </c>
    </row>
    <row r="9580" spans="1:16" x14ac:dyDescent="0.35">
      <c r="A9580" t="s">
        <v>11539</v>
      </c>
      <c r="B9580" t="s">
        <v>11614</v>
      </c>
      <c r="C9580" t="s">
        <v>3355</v>
      </c>
      <c r="D9580" t="s">
        <v>110</v>
      </c>
      <c r="E9580" t="s">
        <v>20</v>
      </c>
      <c r="F9580" t="b">
        <v>0</v>
      </c>
      <c r="G9580" t="s">
        <v>171</v>
      </c>
      <c r="H9580" s="1">
        <v>45745.030069444438</v>
      </c>
      <c r="I9580" t="b">
        <v>0</v>
      </c>
      <c r="J9580" t="b">
        <v>0</v>
      </c>
      <c r="K9580" t="s">
        <v>31</v>
      </c>
      <c r="L9580" t="s">
        <v>22</v>
      </c>
      <c r="M9580">
        <v>90000</v>
      </c>
      <c r="O9580" t="s">
        <v>12624</v>
      </c>
      <c r="P9580" t="s">
        <v>811</v>
      </c>
    </row>
    <row r="9581" spans="1:16" x14ac:dyDescent="0.35">
      <c r="A9581" t="s">
        <v>11539</v>
      </c>
      <c r="B9581" t="s">
        <v>12625</v>
      </c>
      <c r="C9581" t="s">
        <v>18</v>
      </c>
      <c r="D9581" t="s">
        <v>17442</v>
      </c>
      <c r="E9581" t="s">
        <v>20</v>
      </c>
      <c r="F9581" t="b">
        <v>1</v>
      </c>
      <c r="G9581" t="s">
        <v>1353</v>
      </c>
      <c r="H9581" s="1">
        <v>45745.196030092593</v>
      </c>
      <c r="I9581" t="b">
        <v>0</v>
      </c>
      <c r="J9581" t="b">
        <v>0</v>
      </c>
      <c r="K9581" t="s">
        <v>1353</v>
      </c>
      <c r="L9581" t="s">
        <v>22</v>
      </c>
      <c r="M9581">
        <v>70000</v>
      </c>
      <c r="O9581" t="s">
        <v>12626</v>
      </c>
      <c r="P9581" t="s">
        <v>2294</v>
      </c>
    </row>
    <row r="9582" spans="1:16" x14ac:dyDescent="0.35">
      <c r="A9582" t="s">
        <v>11539</v>
      </c>
      <c r="B9582" t="s">
        <v>12627</v>
      </c>
      <c r="C9582" t="s">
        <v>1188</v>
      </c>
      <c r="D9582" t="s">
        <v>36</v>
      </c>
      <c r="E9582" t="s">
        <v>20</v>
      </c>
      <c r="F9582" t="b">
        <v>0</v>
      </c>
      <c r="G9582" t="s">
        <v>47</v>
      </c>
      <c r="H9582" s="1">
        <v>45745.251215277778</v>
      </c>
      <c r="I9582" t="b">
        <v>0</v>
      </c>
      <c r="J9582" t="b">
        <v>1</v>
      </c>
      <c r="K9582" t="s">
        <v>31</v>
      </c>
      <c r="L9582" t="s">
        <v>22</v>
      </c>
      <c r="M9582">
        <v>232500</v>
      </c>
      <c r="O9582" t="s">
        <v>1324</v>
      </c>
      <c r="P9582" t="s">
        <v>917</v>
      </c>
    </row>
    <row r="9583" spans="1:16" x14ac:dyDescent="0.35">
      <c r="A9583" t="s">
        <v>11539</v>
      </c>
      <c r="B9583" t="s">
        <v>12628</v>
      </c>
      <c r="C9583" t="s">
        <v>11833</v>
      </c>
      <c r="D9583" t="s">
        <v>4344</v>
      </c>
      <c r="E9583" t="s">
        <v>20</v>
      </c>
      <c r="F9583" t="b">
        <v>0</v>
      </c>
      <c r="G9583" t="s">
        <v>68</v>
      </c>
      <c r="H9583" s="1">
        <v>45745.252650462957</v>
      </c>
      <c r="I9583" t="b">
        <v>0</v>
      </c>
      <c r="J9583" t="b">
        <v>0</v>
      </c>
      <c r="K9583" t="s">
        <v>31</v>
      </c>
      <c r="L9583" t="s">
        <v>22</v>
      </c>
      <c r="M9583">
        <v>70000</v>
      </c>
      <c r="O9583" t="s">
        <v>12629</v>
      </c>
      <c r="P9583" t="s">
        <v>12630</v>
      </c>
    </row>
    <row r="9584" spans="1:16" x14ac:dyDescent="0.35">
      <c r="A9584" t="s">
        <v>11539</v>
      </c>
      <c r="B9584" t="s">
        <v>11968</v>
      </c>
      <c r="C9584" t="s">
        <v>3355</v>
      </c>
      <c r="D9584" t="s">
        <v>110</v>
      </c>
      <c r="E9584" t="s">
        <v>20</v>
      </c>
      <c r="F9584" t="b">
        <v>0</v>
      </c>
      <c r="G9584" t="s">
        <v>171</v>
      </c>
      <c r="H9584" s="1">
        <v>45745.269143518519</v>
      </c>
      <c r="I9584" t="b">
        <v>0</v>
      </c>
      <c r="J9584" t="b">
        <v>0</v>
      </c>
      <c r="K9584" t="s">
        <v>31</v>
      </c>
      <c r="L9584" t="s">
        <v>22</v>
      </c>
      <c r="M9584">
        <v>110000</v>
      </c>
      <c r="O9584" t="s">
        <v>12624</v>
      </c>
      <c r="P9584" t="s">
        <v>811</v>
      </c>
    </row>
    <row r="9585" spans="1:16" x14ac:dyDescent="0.35">
      <c r="A9585" t="s">
        <v>11539</v>
      </c>
      <c r="B9585" t="s">
        <v>11588</v>
      </c>
      <c r="C9585" t="s">
        <v>8633</v>
      </c>
      <c r="D9585" t="s">
        <v>110</v>
      </c>
      <c r="E9585" t="s">
        <v>760</v>
      </c>
      <c r="F9585" t="b">
        <v>0</v>
      </c>
      <c r="G9585" t="s">
        <v>994</v>
      </c>
      <c r="H9585" s="1">
        <v>45745.269907407397</v>
      </c>
      <c r="I9585" t="b">
        <v>0</v>
      </c>
      <c r="J9585" t="b">
        <v>0</v>
      </c>
      <c r="K9585" t="s">
        <v>994</v>
      </c>
      <c r="L9585" t="s">
        <v>32</v>
      </c>
      <c r="N9585">
        <v>57</v>
      </c>
      <c r="O9585" t="s">
        <v>12631</v>
      </c>
      <c r="P9585" t="s">
        <v>12632</v>
      </c>
    </row>
    <row r="9586" spans="1:16" x14ac:dyDescent="0.35">
      <c r="A9586" t="s">
        <v>11539</v>
      </c>
      <c r="B9586" t="s">
        <v>12633</v>
      </c>
      <c r="C9586" t="s">
        <v>1616</v>
      </c>
      <c r="D9586" t="s">
        <v>36</v>
      </c>
      <c r="E9586" t="s">
        <v>20</v>
      </c>
      <c r="F9586" t="b">
        <v>0</v>
      </c>
      <c r="G9586" t="s">
        <v>52</v>
      </c>
      <c r="H9586" s="1">
        <v>45745.543437499997</v>
      </c>
      <c r="I9586" t="b">
        <v>0</v>
      </c>
      <c r="J9586" t="b">
        <v>1</v>
      </c>
      <c r="K9586" t="s">
        <v>31</v>
      </c>
      <c r="L9586" t="s">
        <v>22</v>
      </c>
      <c r="M9586">
        <v>154850</v>
      </c>
      <c r="O9586" t="s">
        <v>1048</v>
      </c>
      <c r="P9586" t="s">
        <v>12634</v>
      </c>
    </row>
    <row r="9587" spans="1:16" x14ac:dyDescent="0.35">
      <c r="A9587" t="s">
        <v>11539</v>
      </c>
      <c r="B9587" t="s">
        <v>12635</v>
      </c>
      <c r="C9587" t="s">
        <v>51</v>
      </c>
      <c r="D9587" t="s">
        <v>110</v>
      </c>
      <c r="E9587" t="s">
        <v>20</v>
      </c>
      <c r="F9587" t="b">
        <v>0</v>
      </c>
      <c r="G9587" t="s">
        <v>43</v>
      </c>
      <c r="H9587" s="1">
        <v>45746.251817129632</v>
      </c>
      <c r="I9587" t="b">
        <v>0</v>
      </c>
      <c r="J9587" t="b">
        <v>1</v>
      </c>
      <c r="K9587" t="s">
        <v>31</v>
      </c>
      <c r="L9587" t="s">
        <v>22</v>
      </c>
      <c r="M9587">
        <v>189520</v>
      </c>
      <c r="O9587" t="s">
        <v>426</v>
      </c>
      <c r="P9587" t="s">
        <v>12636</v>
      </c>
    </row>
    <row r="9588" spans="1:16" x14ac:dyDescent="0.35">
      <c r="A9588" t="s">
        <v>11539</v>
      </c>
      <c r="B9588" t="s">
        <v>11539</v>
      </c>
      <c r="C9588" t="s">
        <v>149</v>
      </c>
      <c r="D9588" t="s">
        <v>1872</v>
      </c>
      <c r="E9588" t="s">
        <v>20</v>
      </c>
      <c r="F9588" t="b">
        <v>0</v>
      </c>
      <c r="G9588" t="s">
        <v>150</v>
      </c>
      <c r="H9588" s="1">
        <v>45746.272106481483</v>
      </c>
      <c r="I9588" t="b">
        <v>0</v>
      </c>
      <c r="J9588" t="b">
        <v>0</v>
      </c>
      <c r="K9588" t="s">
        <v>150</v>
      </c>
      <c r="L9588" t="s">
        <v>22</v>
      </c>
      <c r="M9588">
        <v>159900</v>
      </c>
      <c r="O9588" t="s">
        <v>2979</v>
      </c>
      <c r="P9588" t="s">
        <v>12637</v>
      </c>
    </row>
    <row r="9589" spans="1:16" x14ac:dyDescent="0.35">
      <c r="A9589" t="s">
        <v>11539</v>
      </c>
      <c r="B9589" t="s">
        <v>11614</v>
      </c>
      <c r="C9589" t="s">
        <v>12066</v>
      </c>
      <c r="D9589" t="s">
        <v>115</v>
      </c>
      <c r="E9589" t="s">
        <v>20</v>
      </c>
      <c r="F9589" t="b">
        <v>0</v>
      </c>
      <c r="G9589" t="s">
        <v>52</v>
      </c>
      <c r="H9589" s="1">
        <v>45746.33489583333</v>
      </c>
      <c r="I9589" t="b">
        <v>0</v>
      </c>
      <c r="J9589" t="b">
        <v>0</v>
      </c>
      <c r="K9589" t="s">
        <v>31</v>
      </c>
      <c r="L9589" t="s">
        <v>22</v>
      </c>
      <c r="M9589">
        <v>115000</v>
      </c>
      <c r="O9589" t="s">
        <v>12638</v>
      </c>
    </row>
    <row r="9590" spans="1:16" x14ac:dyDescent="0.35">
      <c r="A9590" t="s">
        <v>11539</v>
      </c>
      <c r="B9590" t="s">
        <v>12639</v>
      </c>
      <c r="C9590" t="s">
        <v>530</v>
      </c>
      <c r="D9590" t="s">
        <v>573</v>
      </c>
      <c r="E9590" t="s">
        <v>296</v>
      </c>
      <c r="F9590" t="b">
        <v>0</v>
      </c>
      <c r="G9590" t="s">
        <v>52</v>
      </c>
      <c r="H9590" s="1">
        <v>45746.41810185185</v>
      </c>
      <c r="I9590" t="b">
        <v>0</v>
      </c>
      <c r="J9590" t="b">
        <v>0</v>
      </c>
      <c r="K9590" t="s">
        <v>31</v>
      </c>
      <c r="L9590" t="s">
        <v>32</v>
      </c>
      <c r="N9590">
        <v>44.034999847412109</v>
      </c>
      <c r="O9590" t="s">
        <v>1393</v>
      </c>
      <c r="P9590" t="s">
        <v>156</v>
      </c>
    </row>
    <row r="9591" spans="1:16" x14ac:dyDescent="0.35">
      <c r="A9591" t="s">
        <v>11539</v>
      </c>
      <c r="B9591" t="s">
        <v>12640</v>
      </c>
      <c r="C9591" t="s">
        <v>421</v>
      </c>
      <c r="D9591" t="s">
        <v>573</v>
      </c>
      <c r="E9591" t="s">
        <v>296</v>
      </c>
      <c r="F9591" t="b">
        <v>0</v>
      </c>
      <c r="G9591" t="s">
        <v>47</v>
      </c>
      <c r="H9591" s="1">
        <v>45746.418379629627</v>
      </c>
      <c r="I9591" t="b">
        <v>1</v>
      </c>
      <c r="J9591" t="b">
        <v>1</v>
      </c>
      <c r="K9591" t="s">
        <v>31</v>
      </c>
      <c r="L9591" t="s">
        <v>32</v>
      </c>
      <c r="N9591">
        <v>43.979999542236328</v>
      </c>
      <c r="O9591" t="s">
        <v>12641</v>
      </c>
      <c r="P9591" t="s">
        <v>140</v>
      </c>
    </row>
    <row r="9592" spans="1:16" x14ac:dyDescent="0.35">
      <c r="A9592" t="s">
        <v>11539</v>
      </c>
      <c r="B9592" t="s">
        <v>12642</v>
      </c>
      <c r="C9592" t="s">
        <v>142</v>
      </c>
      <c r="D9592" t="s">
        <v>573</v>
      </c>
      <c r="E9592" t="s">
        <v>20</v>
      </c>
      <c r="F9592" t="b">
        <v>0</v>
      </c>
      <c r="G9592" t="s">
        <v>68</v>
      </c>
      <c r="H9592" s="1">
        <v>45746.835335648153</v>
      </c>
      <c r="I9592" t="b">
        <v>0</v>
      </c>
      <c r="J9592" t="b">
        <v>0</v>
      </c>
      <c r="K9592" t="s">
        <v>31</v>
      </c>
      <c r="L9592" t="s">
        <v>32</v>
      </c>
      <c r="N9592">
        <v>40.81500244140625</v>
      </c>
      <c r="O9592" t="s">
        <v>3471</v>
      </c>
      <c r="P9592" t="s">
        <v>12643</v>
      </c>
    </row>
    <row r="9593" spans="1:16" x14ac:dyDescent="0.35">
      <c r="A9593" t="s">
        <v>11539</v>
      </c>
      <c r="B9593" t="s">
        <v>12635</v>
      </c>
      <c r="C9593" t="s">
        <v>12644</v>
      </c>
      <c r="D9593" t="s">
        <v>269</v>
      </c>
      <c r="E9593" t="s">
        <v>20</v>
      </c>
      <c r="F9593" t="b">
        <v>0</v>
      </c>
      <c r="G9593" t="s">
        <v>52</v>
      </c>
      <c r="H9593" s="1">
        <v>45746.876423611109</v>
      </c>
      <c r="I9593" t="b">
        <v>0</v>
      </c>
      <c r="J9593" t="b">
        <v>1</v>
      </c>
      <c r="K9593" t="s">
        <v>31</v>
      </c>
      <c r="L9593" t="s">
        <v>22</v>
      </c>
      <c r="M9593">
        <v>260590</v>
      </c>
      <c r="O9593" t="s">
        <v>426</v>
      </c>
      <c r="P9593" t="s">
        <v>12636</v>
      </c>
    </row>
    <row r="9594" spans="1:16" x14ac:dyDescent="0.35">
      <c r="A9594" t="s">
        <v>11539</v>
      </c>
      <c r="B9594" t="s">
        <v>12645</v>
      </c>
      <c r="C9594" t="s">
        <v>530</v>
      </c>
      <c r="D9594" t="s">
        <v>573</v>
      </c>
      <c r="E9594" t="s">
        <v>20</v>
      </c>
      <c r="F9594" t="b">
        <v>0</v>
      </c>
      <c r="G9594" t="s">
        <v>52</v>
      </c>
      <c r="H9594" s="1">
        <v>45747.084756944438</v>
      </c>
      <c r="I9594" t="b">
        <v>0</v>
      </c>
      <c r="J9594" t="b">
        <v>1</v>
      </c>
      <c r="K9594" t="s">
        <v>31</v>
      </c>
      <c r="L9594" t="s">
        <v>32</v>
      </c>
      <c r="N9594">
        <v>39.069999694824219</v>
      </c>
      <c r="O9594" t="s">
        <v>12646</v>
      </c>
      <c r="P9594" t="s">
        <v>466</v>
      </c>
    </row>
    <row r="9595" spans="1:16" x14ac:dyDescent="0.35">
      <c r="A9595" t="s">
        <v>11539</v>
      </c>
      <c r="B9595" t="s">
        <v>12647</v>
      </c>
      <c r="C9595" t="s">
        <v>569</v>
      </c>
      <c r="D9595" t="s">
        <v>573</v>
      </c>
      <c r="E9595" t="s">
        <v>20</v>
      </c>
      <c r="F9595" t="b">
        <v>0</v>
      </c>
      <c r="G9595" t="s">
        <v>47</v>
      </c>
      <c r="H9595" s="1">
        <v>45747.085023148153</v>
      </c>
      <c r="I9595" t="b">
        <v>0</v>
      </c>
      <c r="J9595" t="b">
        <v>1</v>
      </c>
      <c r="K9595" t="s">
        <v>31</v>
      </c>
      <c r="L9595" t="s">
        <v>32</v>
      </c>
      <c r="N9595">
        <v>43.979999542236328</v>
      </c>
      <c r="O9595" t="s">
        <v>1373</v>
      </c>
      <c r="P9595" t="s">
        <v>4965</v>
      </c>
    </row>
    <row r="9596" spans="1:16" x14ac:dyDescent="0.35">
      <c r="A9596" t="s">
        <v>11539</v>
      </c>
      <c r="B9596" t="s">
        <v>12570</v>
      </c>
      <c r="C9596" t="s">
        <v>18</v>
      </c>
      <c r="D9596" t="s">
        <v>573</v>
      </c>
      <c r="E9596" t="s">
        <v>20</v>
      </c>
      <c r="F9596" t="b">
        <v>1</v>
      </c>
      <c r="G9596" t="s">
        <v>47</v>
      </c>
      <c r="H9596" s="1">
        <v>45747.085057870368</v>
      </c>
      <c r="I9596" t="b">
        <v>0</v>
      </c>
      <c r="J9596" t="b">
        <v>1</v>
      </c>
      <c r="K9596" t="s">
        <v>31</v>
      </c>
      <c r="L9596" t="s">
        <v>32</v>
      </c>
      <c r="N9596">
        <v>36.75</v>
      </c>
      <c r="O9596" t="s">
        <v>1258</v>
      </c>
      <c r="P9596" t="s">
        <v>12571</v>
      </c>
    </row>
    <row r="9597" spans="1:16" x14ac:dyDescent="0.35">
      <c r="A9597" t="s">
        <v>11539</v>
      </c>
      <c r="B9597" t="s">
        <v>12562</v>
      </c>
      <c r="C9597" t="s">
        <v>2846</v>
      </c>
      <c r="D9597" t="s">
        <v>573</v>
      </c>
      <c r="E9597" t="s">
        <v>20</v>
      </c>
      <c r="F9597" t="b">
        <v>0</v>
      </c>
      <c r="G9597" t="s">
        <v>68</v>
      </c>
      <c r="H9597" s="1">
        <v>45747.168692129628</v>
      </c>
      <c r="I9597" t="b">
        <v>0</v>
      </c>
      <c r="J9597" t="b">
        <v>1</v>
      </c>
      <c r="K9597" t="s">
        <v>31</v>
      </c>
      <c r="L9597" t="s">
        <v>32</v>
      </c>
      <c r="N9597">
        <v>110.25</v>
      </c>
      <c r="O9597" t="s">
        <v>4453</v>
      </c>
      <c r="P9597" t="s">
        <v>12563</v>
      </c>
    </row>
    <row r="9598" spans="1:16" x14ac:dyDescent="0.35">
      <c r="A9598" t="s">
        <v>11539</v>
      </c>
      <c r="B9598" t="s">
        <v>12648</v>
      </c>
      <c r="C9598" t="s">
        <v>7755</v>
      </c>
      <c r="D9598" t="s">
        <v>29</v>
      </c>
      <c r="E9598" t="s">
        <v>20</v>
      </c>
      <c r="F9598" t="b">
        <v>0</v>
      </c>
      <c r="G9598" t="s">
        <v>43</v>
      </c>
      <c r="H9598" s="1">
        <v>45747.534039351849</v>
      </c>
      <c r="I9598" t="b">
        <v>0</v>
      </c>
      <c r="J9598" t="b">
        <v>0</v>
      </c>
      <c r="K9598" t="s">
        <v>31</v>
      </c>
      <c r="L9598" t="s">
        <v>22</v>
      </c>
      <c r="M9598">
        <v>120000</v>
      </c>
      <c r="O9598" t="s">
        <v>12649</v>
      </c>
      <c r="P9598" t="s">
        <v>12650</v>
      </c>
    </row>
    <row r="9599" spans="1:16" x14ac:dyDescent="0.35">
      <c r="A9599" t="s">
        <v>11539</v>
      </c>
      <c r="B9599" t="s">
        <v>12580</v>
      </c>
      <c r="C9599" t="s">
        <v>832</v>
      </c>
      <c r="D9599" t="s">
        <v>4006</v>
      </c>
      <c r="E9599" t="s">
        <v>20</v>
      </c>
      <c r="F9599" t="b">
        <v>0</v>
      </c>
      <c r="G9599" t="s">
        <v>47</v>
      </c>
      <c r="H9599" s="1">
        <v>45747.742245370369</v>
      </c>
      <c r="I9599" t="b">
        <v>0</v>
      </c>
      <c r="J9599" t="b">
        <v>1</v>
      </c>
      <c r="K9599" t="s">
        <v>31</v>
      </c>
      <c r="L9599" t="s">
        <v>22</v>
      </c>
      <c r="M9599">
        <v>120000</v>
      </c>
      <c r="O9599" t="s">
        <v>6547</v>
      </c>
      <c r="P9599" t="s">
        <v>12581</v>
      </c>
    </row>
    <row r="9600" spans="1:16" x14ac:dyDescent="0.35">
      <c r="A9600" t="s">
        <v>11539</v>
      </c>
      <c r="B9600" t="s">
        <v>12651</v>
      </c>
      <c r="C9600" t="s">
        <v>1161</v>
      </c>
      <c r="D9600" t="s">
        <v>36</v>
      </c>
      <c r="E9600" t="s">
        <v>20</v>
      </c>
      <c r="F9600" t="b">
        <v>0</v>
      </c>
      <c r="G9600" t="s">
        <v>52</v>
      </c>
      <c r="H9600" s="1">
        <v>45747.782708333332</v>
      </c>
      <c r="I9600" t="b">
        <v>0</v>
      </c>
      <c r="J9600" t="b">
        <v>1</v>
      </c>
      <c r="K9600" t="s">
        <v>31</v>
      </c>
      <c r="L9600" t="s">
        <v>22</v>
      </c>
      <c r="M9600">
        <v>173400</v>
      </c>
      <c r="O9600" t="s">
        <v>2465</v>
      </c>
      <c r="P9600" t="s">
        <v>12652</v>
      </c>
    </row>
    <row r="9601" spans="1:16" x14ac:dyDescent="0.35">
      <c r="A9601" t="s">
        <v>11539</v>
      </c>
      <c r="B9601" t="s">
        <v>12653</v>
      </c>
      <c r="C9601" t="s">
        <v>18</v>
      </c>
      <c r="D9601" t="s">
        <v>17442</v>
      </c>
      <c r="E9601" t="s">
        <v>20</v>
      </c>
      <c r="F9601" t="b">
        <v>1</v>
      </c>
      <c r="G9601" t="s">
        <v>1789</v>
      </c>
      <c r="H9601" s="1">
        <v>45747.79351851852</v>
      </c>
      <c r="I9601" t="b">
        <v>0</v>
      </c>
      <c r="J9601" t="b">
        <v>0</v>
      </c>
      <c r="K9601" t="s">
        <v>1789</v>
      </c>
      <c r="L9601" t="s">
        <v>22</v>
      </c>
      <c r="M9601">
        <v>75000</v>
      </c>
      <c r="O9601" t="s">
        <v>12626</v>
      </c>
      <c r="P9601" t="s">
        <v>2294</v>
      </c>
    </row>
    <row r="9602" spans="1:16" x14ac:dyDescent="0.35">
      <c r="A9602" t="s">
        <v>11539</v>
      </c>
      <c r="B9602" t="s">
        <v>12445</v>
      </c>
      <c r="C9602" t="s">
        <v>283</v>
      </c>
      <c r="D9602" t="s">
        <v>573</v>
      </c>
      <c r="E9602" t="s">
        <v>20</v>
      </c>
      <c r="F9602" t="b">
        <v>0</v>
      </c>
      <c r="G9602" t="s">
        <v>52</v>
      </c>
      <c r="H9602" s="1">
        <v>45747.82534722222</v>
      </c>
      <c r="I9602" t="b">
        <v>0</v>
      </c>
      <c r="J9602" t="b">
        <v>1</v>
      </c>
      <c r="K9602" t="s">
        <v>31</v>
      </c>
      <c r="L9602" t="s">
        <v>32</v>
      </c>
      <c r="N9602">
        <v>49.895000457763672</v>
      </c>
      <c r="O9602" t="s">
        <v>6836</v>
      </c>
    </row>
    <row r="9603" spans="1:16" x14ac:dyDescent="0.35">
      <c r="A9603" t="s">
        <v>11539</v>
      </c>
      <c r="B9603" t="s">
        <v>12654</v>
      </c>
      <c r="C9603" t="s">
        <v>1188</v>
      </c>
      <c r="D9603" t="s">
        <v>573</v>
      </c>
      <c r="E9603" t="s">
        <v>20</v>
      </c>
      <c r="F9603" t="b">
        <v>0</v>
      </c>
      <c r="G9603" t="s">
        <v>47</v>
      </c>
      <c r="H9603" s="1">
        <v>45747.825590277767</v>
      </c>
      <c r="I9603" t="b">
        <v>0</v>
      </c>
      <c r="J9603" t="b">
        <v>1</v>
      </c>
      <c r="K9603" t="s">
        <v>31</v>
      </c>
      <c r="L9603" t="s">
        <v>32</v>
      </c>
      <c r="N9603">
        <v>46.659999847412109</v>
      </c>
      <c r="O9603" t="s">
        <v>1324</v>
      </c>
      <c r="P9603" t="s">
        <v>917</v>
      </c>
    </row>
    <row r="9604" spans="1:16" x14ac:dyDescent="0.35">
      <c r="A9604" t="s">
        <v>11539</v>
      </c>
      <c r="B9604" t="s">
        <v>12655</v>
      </c>
      <c r="C9604" t="s">
        <v>10253</v>
      </c>
      <c r="D9604" t="s">
        <v>115</v>
      </c>
      <c r="E9604" t="s">
        <v>20</v>
      </c>
      <c r="F9604" t="b">
        <v>0</v>
      </c>
      <c r="G9604" t="s">
        <v>52</v>
      </c>
      <c r="H9604" s="1">
        <v>45747.992118055547</v>
      </c>
      <c r="I9604" t="b">
        <v>1</v>
      </c>
      <c r="J9604" t="b">
        <v>0</v>
      </c>
      <c r="K9604" t="s">
        <v>31</v>
      </c>
      <c r="L9604" t="s">
        <v>22</v>
      </c>
      <c r="M9604">
        <v>106500</v>
      </c>
      <c r="O9604" t="s">
        <v>12656</v>
      </c>
      <c r="P9604" t="s">
        <v>12657</v>
      </c>
    </row>
    <row r="9605" spans="1:16" x14ac:dyDescent="0.35">
      <c r="A9605" t="s">
        <v>11539</v>
      </c>
      <c r="B9605" t="s">
        <v>12658</v>
      </c>
      <c r="C9605" t="s">
        <v>3478</v>
      </c>
      <c r="D9605" t="s">
        <v>3470</v>
      </c>
      <c r="E9605" t="s">
        <v>20</v>
      </c>
      <c r="F9605" t="b">
        <v>0</v>
      </c>
      <c r="G9605" t="s">
        <v>68</v>
      </c>
      <c r="H9605" s="1">
        <v>45747.9925</v>
      </c>
      <c r="I9605" t="b">
        <v>0</v>
      </c>
      <c r="J9605" t="b">
        <v>1</v>
      </c>
      <c r="K9605" t="s">
        <v>31</v>
      </c>
      <c r="L9605" t="s">
        <v>22</v>
      </c>
      <c r="M9605">
        <v>142500</v>
      </c>
      <c r="O9605" t="s">
        <v>3479</v>
      </c>
      <c r="P9605" t="s">
        <v>12307</v>
      </c>
    </row>
    <row r="9606" spans="1:16" x14ac:dyDescent="0.35">
      <c r="A9606" t="s">
        <v>11539</v>
      </c>
      <c r="B9606" t="s">
        <v>12659</v>
      </c>
      <c r="C9606" t="s">
        <v>1188</v>
      </c>
      <c r="D9606" t="s">
        <v>36</v>
      </c>
      <c r="E9606" t="s">
        <v>20</v>
      </c>
      <c r="F9606" t="b">
        <v>0</v>
      </c>
      <c r="G9606" t="s">
        <v>47</v>
      </c>
      <c r="H9606" s="1">
        <v>45748.032893518517</v>
      </c>
      <c r="I9606" t="b">
        <v>0</v>
      </c>
      <c r="J9606" t="b">
        <v>1</v>
      </c>
      <c r="K9606" t="s">
        <v>31</v>
      </c>
      <c r="L9606" t="s">
        <v>32</v>
      </c>
      <c r="N9606">
        <v>42.614997863769531</v>
      </c>
      <c r="O9606" t="s">
        <v>12660</v>
      </c>
    </row>
    <row r="9607" spans="1:16" x14ac:dyDescent="0.35">
      <c r="A9607" t="s">
        <v>11539</v>
      </c>
      <c r="B9607" t="s">
        <v>11721</v>
      </c>
      <c r="C9607" t="s">
        <v>276</v>
      </c>
      <c r="D9607" t="s">
        <v>110</v>
      </c>
      <c r="E9607" t="s">
        <v>20</v>
      </c>
      <c r="F9607" t="b">
        <v>0</v>
      </c>
      <c r="G9607" t="s">
        <v>47</v>
      </c>
      <c r="H9607" s="1">
        <v>45748.033912037034</v>
      </c>
      <c r="I9607" t="b">
        <v>0</v>
      </c>
      <c r="J9607" t="b">
        <v>1</v>
      </c>
      <c r="K9607" t="s">
        <v>31</v>
      </c>
      <c r="L9607" t="s">
        <v>22</v>
      </c>
      <c r="M9607">
        <v>130000</v>
      </c>
      <c r="O9607" t="s">
        <v>12661</v>
      </c>
      <c r="P9607" t="s">
        <v>12662</v>
      </c>
    </row>
    <row r="9608" spans="1:16" x14ac:dyDescent="0.35">
      <c r="A9608" t="s">
        <v>11539</v>
      </c>
      <c r="B9608" t="s">
        <v>12651</v>
      </c>
      <c r="C9608" t="s">
        <v>1161</v>
      </c>
      <c r="D9608" t="s">
        <v>110</v>
      </c>
      <c r="E9608" t="s">
        <v>20</v>
      </c>
      <c r="F9608" t="b">
        <v>0</v>
      </c>
      <c r="G9608" t="s">
        <v>52</v>
      </c>
      <c r="H9608" s="1">
        <v>45748.158784722233</v>
      </c>
      <c r="I9608" t="b">
        <v>0</v>
      </c>
      <c r="J9608" t="b">
        <v>1</v>
      </c>
      <c r="K9608" t="s">
        <v>31</v>
      </c>
      <c r="L9608" t="s">
        <v>22</v>
      </c>
      <c r="M9608">
        <v>173400</v>
      </c>
      <c r="O9608" t="s">
        <v>2465</v>
      </c>
      <c r="P9608" t="s">
        <v>12652</v>
      </c>
    </row>
    <row r="9609" spans="1:16" x14ac:dyDescent="0.35">
      <c r="A9609" t="s">
        <v>11539</v>
      </c>
      <c r="B9609" t="s">
        <v>12663</v>
      </c>
      <c r="C9609" t="s">
        <v>2224</v>
      </c>
      <c r="D9609" t="s">
        <v>115</v>
      </c>
      <c r="E9609" t="s">
        <v>20</v>
      </c>
      <c r="F9609" t="b">
        <v>0</v>
      </c>
      <c r="G9609" t="s">
        <v>52</v>
      </c>
      <c r="H9609" s="1">
        <v>45748.200520833343</v>
      </c>
      <c r="I9609" t="b">
        <v>0</v>
      </c>
      <c r="J9609" t="b">
        <v>0</v>
      </c>
      <c r="K9609" t="s">
        <v>31</v>
      </c>
      <c r="L9609" t="s">
        <v>22</v>
      </c>
      <c r="M9609">
        <v>138400</v>
      </c>
      <c r="O9609" t="s">
        <v>3471</v>
      </c>
      <c r="P9609" t="s">
        <v>12664</v>
      </c>
    </row>
    <row r="9610" spans="1:16" x14ac:dyDescent="0.35">
      <c r="A9610" t="s">
        <v>11539</v>
      </c>
      <c r="B9610" t="s">
        <v>12665</v>
      </c>
      <c r="C9610" t="s">
        <v>283</v>
      </c>
      <c r="D9610" t="s">
        <v>110</v>
      </c>
      <c r="E9610" t="s">
        <v>20</v>
      </c>
      <c r="F9610" t="b">
        <v>0</v>
      </c>
      <c r="G9610" t="s">
        <v>47</v>
      </c>
      <c r="H9610" s="1">
        <v>45748.201574074083</v>
      </c>
      <c r="I9610" t="b">
        <v>0</v>
      </c>
      <c r="J9610" t="b">
        <v>1</v>
      </c>
      <c r="K9610" t="s">
        <v>31</v>
      </c>
      <c r="L9610" t="s">
        <v>22</v>
      </c>
      <c r="M9610">
        <v>132000</v>
      </c>
      <c r="O9610" t="s">
        <v>6822</v>
      </c>
      <c r="P9610" t="s">
        <v>12666</v>
      </c>
    </row>
    <row r="9611" spans="1:16" x14ac:dyDescent="0.35">
      <c r="A9611" t="s">
        <v>11539</v>
      </c>
      <c r="B9611" t="s">
        <v>12667</v>
      </c>
      <c r="C9611" t="s">
        <v>4510</v>
      </c>
      <c r="D9611" t="s">
        <v>443</v>
      </c>
      <c r="E9611" t="s">
        <v>20</v>
      </c>
      <c r="F9611" t="b">
        <v>0</v>
      </c>
      <c r="G9611" t="s">
        <v>171</v>
      </c>
      <c r="H9611" s="1">
        <v>45748.218668981477</v>
      </c>
      <c r="I9611" t="b">
        <v>0</v>
      </c>
      <c r="J9611" t="b">
        <v>1</v>
      </c>
      <c r="K9611" t="s">
        <v>31</v>
      </c>
      <c r="L9611" t="s">
        <v>22</v>
      </c>
      <c r="M9611">
        <v>100000</v>
      </c>
      <c r="O9611" t="s">
        <v>12668</v>
      </c>
      <c r="P9611" t="s">
        <v>12669</v>
      </c>
    </row>
    <row r="9612" spans="1:16" x14ac:dyDescent="0.35">
      <c r="A9612" t="s">
        <v>11539</v>
      </c>
      <c r="B9612" t="s">
        <v>11539</v>
      </c>
      <c r="C9612" t="s">
        <v>12670</v>
      </c>
      <c r="D9612" t="s">
        <v>17488</v>
      </c>
      <c r="E9612" t="s">
        <v>20</v>
      </c>
      <c r="F9612" t="b">
        <v>0</v>
      </c>
      <c r="G9612" t="s">
        <v>30</v>
      </c>
      <c r="H9612" s="1">
        <v>45748.252627314818</v>
      </c>
      <c r="I9612" t="b">
        <v>0</v>
      </c>
      <c r="J9612" t="b">
        <v>1</v>
      </c>
      <c r="K9612" t="s">
        <v>31</v>
      </c>
      <c r="L9612" t="s">
        <v>22</v>
      </c>
      <c r="M9612">
        <v>57600</v>
      </c>
      <c r="O9612" t="s">
        <v>12671</v>
      </c>
      <c r="P9612" t="s">
        <v>12672</v>
      </c>
    </row>
    <row r="9613" spans="1:16" x14ac:dyDescent="0.35">
      <c r="A9613" t="s">
        <v>11539</v>
      </c>
      <c r="B9613" t="s">
        <v>12673</v>
      </c>
      <c r="C9613" t="s">
        <v>3355</v>
      </c>
      <c r="D9613" t="s">
        <v>110</v>
      </c>
      <c r="E9613" t="s">
        <v>20</v>
      </c>
      <c r="F9613" t="b">
        <v>0</v>
      </c>
      <c r="G9613" t="s">
        <v>171</v>
      </c>
      <c r="H9613" s="1">
        <v>45748.271018518521</v>
      </c>
      <c r="I9613" t="b">
        <v>0</v>
      </c>
      <c r="J9613" t="b">
        <v>1</v>
      </c>
      <c r="K9613" t="s">
        <v>31</v>
      </c>
      <c r="L9613" t="s">
        <v>22</v>
      </c>
      <c r="M9613">
        <v>86627.6875</v>
      </c>
      <c r="O9613" t="s">
        <v>12345</v>
      </c>
      <c r="P9613" t="s">
        <v>811</v>
      </c>
    </row>
    <row r="9614" spans="1:16" x14ac:dyDescent="0.35">
      <c r="A9614" t="s">
        <v>11539</v>
      </c>
      <c r="B9614" t="s">
        <v>12674</v>
      </c>
      <c r="C9614" t="s">
        <v>18</v>
      </c>
      <c r="D9614" t="s">
        <v>573</v>
      </c>
      <c r="E9614" t="s">
        <v>20</v>
      </c>
      <c r="F9614" t="b">
        <v>1</v>
      </c>
      <c r="G9614" t="s">
        <v>43</v>
      </c>
      <c r="H9614" s="1">
        <v>45748.335555555554</v>
      </c>
      <c r="I9614" t="b">
        <v>0</v>
      </c>
      <c r="J9614" t="b">
        <v>0</v>
      </c>
      <c r="K9614" t="s">
        <v>31</v>
      </c>
      <c r="L9614" t="s">
        <v>32</v>
      </c>
      <c r="N9614">
        <v>33.114997863769531</v>
      </c>
      <c r="O9614" t="s">
        <v>12609</v>
      </c>
    </row>
    <row r="9615" spans="1:16" x14ac:dyDescent="0.35">
      <c r="A9615" t="s">
        <v>11539</v>
      </c>
      <c r="B9615" t="s">
        <v>12675</v>
      </c>
      <c r="C9615" t="s">
        <v>18</v>
      </c>
      <c r="D9615" t="s">
        <v>573</v>
      </c>
      <c r="E9615" t="s">
        <v>20</v>
      </c>
      <c r="F9615" t="b">
        <v>1</v>
      </c>
      <c r="G9615" t="s">
        <v>68</v>
      </c>
      <c r="H9615" s="1">
        <v>45748.335659722223</v>
      </c>
      <c r="I9615" t="b">
        <v>0</v>
      </c>
      <c r="J9615" t="b">
        <v>0</v>
      </c>
      <c r="K9615" t="s">
        <v>31</v>
      </c>
      <c r="L9615" t="s">
        <v>32</v>
      </c>
      <c r="N9615">
        <v>40.81500244140625</v>
      </c>
      <c r="O9615" t="s">
        <v>3471</v>
      </c>
      <c r="P9615" t="s">
        <v>12676</v>
      </c>
    </row>
    <row r="9616" spans="1:16" x14ac:dyDescent="0.35">
      <c r="A9616" t="s">
        <v>11539</v>
      </c>
      <c r="B9616" t="s">
        <v>12677</v>
      </c>
      <c r="C9616" t="s">
        <v>4798</v>
      </c>
      <c r="D9616" t="s">
        <v>573</v>
      </c>
      <c r="E9616" t="s">
        <v>20</v>
      </c>
      <c r="F9616" t="b">
        <v>0</v>
      </c>
      <c r="G9616" t="s">
        <v>68</v>
      </c>
      <c r="H9616" s="1">
        <v>45748.335775462961</v>
      </c>
      <c r="I9616" t="b">
        <v>0</v>
      </c>
      <c r="J9616" t="b">
        <v>0</v>
      </c>
      <c r="K9616" t="s">
        <v>31</v>
      </c>
      <c r="L9616" t="s">
        <v>32</v>
      </c>
      <c r="N9616">
        <v>33.954998016357422</v>
      </c>
      <c r="O9616" t="s">
        <v>12576</v>
      </c>
      <c r="P9616" t="s">
        <v>12577</v>
      </c>
    </row>
    <row r="9617" spans="1:16" x14ac:dyDescent="0.35">
      <c r="A9617" t="s">
        <v>11539</v>
      </c>
      <c r="B9617" t="s">
        <v>11686</v>
      </c>
      <c r="C9617" t="s">
        <v>919</v>
      </c>
      <c r="D9617" t="s">
        <v>115</v>
      </c>
      <c r="E9617" t="s">
        <v>20</v>
      </c>
      <c r="F9617" t="b">
        <v>0</v>
      </c>
      <c r="G9617" t="s">
        <v>52</v>
      </c>
      <c r="H9617" s="1">
        <v>45748.376817129632</v>
      </c>
      <c r="I9617" t="b">
        <v>0</v>
      </c>
      <c r="J9617" t="b">
        <v>1</v>
      </c>
      <c r="K9617" t="s">
        <v>31</v>
      </c>
      <c r="L9617" t="s">
        <v>22</v>
      </c>
      <c r="M9617">
        <v>200000</v>
      </c>
      <c r="O9617" t="s">
        <v>11687</v>
      </c>
      <c r="P9617" t="s">
        <v>811</v>
      </c>
    </row>
    <row r="9618" spans="1:16" x14ac:dyDescent="0.35">
      <c r="A9618" t="s">
        <v>11539</v>
      </c>
      <c r="B9618" t="s">
        <v>12678</v>
      </c>
      <c r="C9618" t="s">
        <v>4510</v>
      </c>
      <c r="D9618" t="s">
        <v>443</v>
      </c>
      <c r="E9618" t="s">
        <v>20</v>
      </c>
      <c r="F9618" t="b">
        <v>0</v>
      </c>
      <c r="G9618" t="s">
        <v>171</v>
      </c>
      <c r="H9618" s="1">
        <v>45748.437800925924</v>
      </c>
      <c r="I9618" t="b">
        <v>0</v>
      </c>
      <c r="J9618" t="b">
        <v>1</v>
      </c>
      <c r="K9618" t="s">
        <v>31</v>
      </c>
      <c r="L9618" t="s">
        <v>22</v>
      </c>
      <c r="M9618">
        <v>150000</v>
      </c>
      <c r="O9618" t="s">
        <v>12679</v>
      </c>
      <c r="P9618" t="s">
        <v>1264</v>
      </c>
    </row>
    <row r="9619" spans="1:16" x14ac:dyDescent="0.35">
      <c r="A9619" t="s">
        <v>11539</v>
      </c>
      <c r="B9619" t="s">
        <v>12680</v>
      </c>
      <c r="C9619" t="s">
        <v>12681</v>
      </c>
      <c r="D9619" t="s">
        <v>573</v>
      </c>
      <c r="E9619" t="s">
        <v>296</v>
      </c>
      <c r="F9619" t="b">
        <v>0</v>
      </c>
      <c r="G9619" t="s">
        <v>52</v>
      </c>
      <c r="H9619" s="1">
        <v>45748.460057870368</v>
      </c>
      <c r="I9619" t="b">
        <v>0</v>
      </c>
      <c r="J9619" t="b">
        <v>1</v>
      </c>
      <c r="K9619" t="s">
        <v>31</v>
      </c>
      <c r="L9619" t="s">
        <v>32</v>
      </c>
      <c r="N9619">
        <v>32.25</v>
      </c>
      <c r="O9619" t="s">
        <v>12682</v>
      </c>
    </row>
    <row r="9620" spans="1:16" x14ac:dyDescent="0.35">
      <c r="A9620" t="s">
        <v>11539</v>
      </c>
      <c r="B9620" t="s">
        <v>12683</v>
      </c>
      <c r="C9620" t="s">
        <v>12684</v>
      </c>
      <c r="D9620" t="s">
        <v>110</v>
      </c>
      <c r="E9620" t="s">
        <v>20</v>
      </c>
      <c r="F9620" t="b">
        <v>0</v>
      </c>
      <c r="G9620" t="s">
        <v>52</v>
      </c>
      <c r="H9620" s="1">
        <v>45748.58489583333</v>
      </c>
      <c r="I9620" t="b">
        <v>0</v>
      </c>
      <c r="J9620" t="b">
        <v>1</v>
      </c>
      <c r="K9620" t="s">
        <v>31</v>
      </c>
      <c r="L9620" t="s">
        <v>22</v>
      </c>
      <c r="M9620">
        <v>125000</v>
      </c>
      <c r="O9620" t="s">
        <v>12685</v>
      </c>
      <c r="P9620" t="s">
        <v>12686</v>
      </c>
    </row>
    <row r="9621" spans="1:16" x14ac:dyDescent="0.35">
      <c r="A9621" t="s">
        <v>11539</v>
      </c>
      <c r="B9621" t="s">
        <v>12687</v>
      </c>
      <c r="C9621" t="s">
        <v>51</v>
      </c>
      <c r="D9621" t="s">
        <v>573</v>
      </c>
      <c r="E9621" t="s">
        <v>20</v>
      </c>
      <c r="F9621" t="b">
        <v>0</v>
      </c>
      <c r="G9621" t="s">
        <v>43</v>
      </c>
      <c r="H9621" s="1">
        <v>45748.585555555554</v>
      </c>
      <c r="I9621" t="b">
        <v>0</v>
      </c>
      <c r="J9621" t="b">
        <v>1</v>
      </c>
      <c r="K9621" t="s">
        <v>31</v>
      </c>
      <c r="L9621" t="s">
        <v>32</v>
      </c>
      <c r="N9621">
        <v>40.779998779296882</v>
      </c>
      <c r="O9621" t="s">
        <v>601</v>
      </c>
      <c r="P9621" t="s">
        <v>12688</v>
      </c>
    </row>
    <row r="9622" spans="1:16" x14ac:dyDescent="0.35">
      <c r="A9622" t="s">
        <v>11539</v>
      </c>
      <c r="B9622" t="s">
        <v>12689</v>
      </c>
      <c r="C9622" t="s">
        <v>1616</v>
      </c>
      <c r="D9622" t="s">
        <v>36</v>
      </c>
      <c r="E9622" t="s">
        <v>20</v>
      </c>
      <c r="F9622" t="b">
        <v>0</v>
      </c>
      <c r="G9622" t="s">
        <v>52</v>
      </c>
      <c r="H9622" s="1">
        <v>45748.586226851847</v>
      </c>
      <c r="I9622" t="b">
        <v>0</v>
      </c>
      <c r="J9622" t="b">
        <v>1</v>
      </c>
      <c r="K9622" t="s">
        <v>31</v>
      </c>
      <c r="L9622" t="s">
        <v>22</v>
      </c>
      <c r="M9622">
        <v>137300</v>
      </c>
      <c r="O9622" t="s">
        <v>1048</v>
      </c>
      <c r="P9622" t="s">
        <v>12690</v>
      </c>
    </row>
    <row r="9623" spans="1:16" x14ac:dyDescent="0.35">
      <c r="A9623" t="s">
        <v>11539</v>
      </c>
      <c r="B9623" t="s">
        <v>11539</v>
      </c>
      <c r="C9623" t="s">
        <v>2224</v>
      </c>
      <c r="D9623" t="s">
        <v>773</v>
      </c>
      <c r="E9623" t="s">
        <v>91</v>
      </c>
      <c r="F9623" t="b">
        <v>0</v>
      </c>
      <c r="G9623" t="s">
        <v>52</v>
      </c>
      <c r="H9623" s="1">
        <v>45748.668356481481</v>
      </c>
      <c r="I9623" t="b">
        <v>0</v>
      </c>
      <c r="J9623" t="b">
        <v>1</v>
      </c>
      <c r="K9623" t="s">
        <v>31</v>
      </c>
      <c r="L9623" t="s">
        <v>32</v>
      </c>
      <c r="N9623">
        <v>80</v>
      </c>
      <c r="O9623" t="s">
        <v>880</v>
      </c>
      <c r="P9623" t="s">
        <v>12691</v>
      </c>
    </row>
    <row r="9624" spans="1:16" x14ac:dyDescent="0.35">
      <c r="A9624" t="s">
        <v>11539</v>
      </c>
      <c r="B9624" t="s">
        <v>11588</v>
      </c>
      <c r="C9624" t="s">
        <v>454</v>
      </c>
      <c r="D9624" t="s">
        <v>36</v>
      </c>
      <c r="E9624" t="s">
        <v>20</v>
      </c>
      <c r="F9624" t="b">
        <v>0</v>
      </c>
      <c r="G9624" t="s">
        <v>47</v>
      </c>
      <c r="H9624" s="1">
        <v>45748.710324074083</v>
      </c>
      <c r="I9624" t="b">
        <v>0</v>
      </c>
      <c r="J9624" t="b">
        <v>1</v>
      </c>
      <c r="K9624" t="s">
        <v>31</v>
      </c>
      <c r="L9624" t="s">
        <v>22</v>
      </c>
      <c r="M9624">
        <v>130000</v>
      </c>
      <c r="O9624" t="s">
        <v>455</v>
      </c>
      <c r="P9624" t="s">
        <v>12692</v>
      </c>
    </row>
    <row r="9625" spans="1:16" x14ac:dyDescent="0.35">
      <c r="A9625" t="s">
        <v>11539</v>
      </c>
      <c r="B9625" t="s">
        <v>12693</v>
      </c>
      <c r="C9625" t="s">
        <v>1734</v>
      </c>
      <c r="D9625" t="s">
        <v>36</v>
      </c>
      <c r="E9625" t="s">
        <v>20</v>
      </c>
      <c r="F9625" t="b">
        <v>0</v>
      </c>
      <c r="G9625" t="s">
        <v>171</v>
      </c>
      <c r="H9625" s="1">
        <v>45749.286481481482</v>
      </c>
      <c r="I9625" t="b">
        <v>0</v>
      </c>
      <c r="J9625" t="b">
        <v>0</v>
      </c>
      <c r="K9625" t="s">
        <v>31</v>
      </c>
      <c r="L9625" t="s">
        <v>22</v>
      </c>
      <c r="M9625">
        <v>120000</v>
      </c>
      <c r="O9625" t="s">
        <v>48</v>
      </c>
      <c r="P9625" t="s">
        <v>12694</v>
      </c>
    </row>
    <row r="9626" spans="1:16" x14ac:dyDescent="0.35">
      <c r="A9626" t="s">
        <v>11539</v>
      </c>
      <c r="B9626" t="s">
        <v>11736</v>
      </c>
      <c r="C9626" t="s">
        <v>12695</v>
      </c>
      <c r="D9626" t="s">
        <v>249</v>
      </c>
      <c r="F9626" t="b">
        <v>0</v>
      </c>
      <c r="G9626" t="s">
        <v>12695</v>
      </c>
      <c r="H9626" s="1">
        <v>45749.297696759262</v>
      </c>
      <c r="I9626" t="b">
        <v>0</v>
      </c>
      <c r="J9626" t="b">
        <v>0</v>
      </c>
      <c r="K9626" t="s">
        <v>266</v>
      </c>
      <c r="L9626" t="s">
        <v>22</v>
      </c>
      <c r="M9626">
        <v>53326.5</v>
      </c>
      <c r="O9626" t="s">
        <v>12696</v>
      </c>
    </row>
    <row r="9627" spans="1:16" x14ac:dyDescent="0.35">
      <c r="A9627" t="s">
        <v>11539</v>
      </c>
      <c r="B9627" t="s">
        <v>12403</v>
      </c>
      <c r="C9627" t="s">
        <v>919</v>
      </c>
      <c r="D9627" t="s">
        <v>573</v>
      </c>
      <c r="E9627" t="s">
        <v>296</v>
      </c>
      <c r="F9627" t="b">
        <v>0</v>
      </c>
      <c r="G9627" t="s">
        <v>52</v>
      </c>
      <c r="H9627" s="1">
        <v>45749.349224537043</v>
      </c>
      <c r="I9627" t="b">
        <v>0</v>
      </c>
      <c r="J9627" t="b">
        <v>0</v>
      </c>
      <c r="K9627" t="s">
        <v>31</v>
      </c>
      <c r="L9627" t="s">
        <v>32</v>
      </c>
      <c r="N9627">
        <v>51.239997863769531</v>
      </c>
      <c r="O9627" t="s">
        <v>9138</v>
      </c>
      <c r="P9627" t="s">
        <v>12404</v>
      </c>
    </row>
    <row r="9628" spans="1:16" x14ac:dyDescent="0.35">
      <c r="A9628" t="s">
        <v>11539</v>
      </c>
      <c r="B9628" t="s">
        <v>12697</v>
      </c>
      <c r="C9628" t="s">
        <v>18</v>
      </c>
      <c r="D9628" t="s">
        <v>29</v>
      </c>
      <c r="E9628" t="s">
        <v>20</v>
      </c>
      <c r="F9628" t="b">
        <v>1</v>
      </c>
      <c r="G9628" t="s">
        <v>52</v>
      </c>
      <c r="H9628" s="1">
        <v>45749.432557870372</v>
      </c>
      <c r="I9628" t="b">
        <v>0</v>
      </c>
      <c r="J9628" t="b">
        <v>1</v>
      </c>
      <c r="K9628" t="s">
        <v>31</v>
      </c>
      <c r="L9628" t="s">
        <v>22</v>
      </c>
      <c r="M9628">
        <v>125000</v>
      </c>
      <c r="O9628" t="s">
        <v>12646</v>
      </c>
      <c r="P9628" t="s">
        <v>340</v>
      </c>
    </row>
    <row r="9629" spans="1:16" x14ac:dyDescent="0.35">
      <c r="A9629" t="s">
        <v>11539</v>
      </c>
      <c r="B9629" t="s">
        <v>12698</v>
      </c>
      <c r="C9629" t="s">
        <v>410</v>
      </c>
      <c r="D9629" t="s">
        <v>36</v>
      </c>
      <c r="E9629" t="s">
        <v>91</v>
      </c>
      <c r="F9629" t="b">
        <v>0</v>
      </c>
      <c r="G9629" t="s">
        <v>47</v>
      </c>
      <c r="H9629" s="1">
        <v>45749.708715277768</v>
      </c>
      <c r="I9629" t="b">
        <v>0</v>
      </c>
      <c r="J9629" t="b">
        <v>1</v>
      </c>
      <c r="K9629" t="s">
        <v>31</v>
      </c>
      <c r="L9629" t="s">
        <v>32</v>
      </c>
      <c r="N9629">
        <v>79</v>
      </c>
      <c r="O9629" t="s">
        <v>527</v>
      </c>
      <c r="P9629" t="s">
        <v>12699</v>
      </c>
    </row>
    <row r="9630" spans="1:16" x14ac:dyDescent="0.35">
      <c r="A9630" t="s">
        <v>11539</v>
      </c>
      <c r="B9630" t="s">
        <v>12445</v>
      </c>
      <c r="C9630" t="s">
        <v>491</v>
      </c>
      <c r="D9630" t="s">
        <v>573</v>
      </c>
      <c r="E9630" t="s">
        <v>20</v>
      </c>
      <c r="F9630" t="b">
        <v>0</v>
      </c>
      <c r="G9630" t="s">
        <v>52</v>
      </c>
      <c r="H9630" s="1">
        <v>45749.890914351847</v>
      </c>
      <c r="I9630" t="b">
        <v>0</v>
      </c>
      <c r="J9630" t="b">
        <v>1</v>
      </c>
      <c r="K9630" t="s">
        <v>31</v>
      </c>
      <c r="L9630" t="s">
        <v>32</v>
      </c>
      <c r="N9630">
        <v>37.514999389648438</v>
      </c>
      <c r="O9630" t="s">
        <v>12700</v>
      </c>
      <c r="P9630" t="s">
        <v>12701</v>
      </c>
    </row>
    <row r="9631" spans="1:16" x14ac:dyDescent="0.35">
      <c r="A9631" t="s">
        <v>11539</v>
      </c>
      <c r="B9631" t="s">
        <v>12702</v>
      </c>
      <c r="C9631" t="s">
        <v>2846</v>
      </c>
      <c r="D9631" t="s">
        <v>110</v>
      </c>
      <c r="E9631" t="s">
        <v>20</v>
      </c>
      <c r="F9631" t="b">
        <v>0</v>
      </c>
      <c r="G9631" t="s">
        <v>68</v>
      </c>
      <c r="H9631" s="1">
        <v>45749.932997685188</v>
      </c>
      <c r="I9631" t="b">
        <v>0</v>
      </c>
      <c r="J9631" t="b">
        <v>1</v>
      </c>
      <c r="K9631" t="s">
        <v>31</v>
      </c>
      <c r="L9631" t="s">
        <v>22</v>
      </c>
      <c r="M9631">
        <v>87875</v>
      </c>
      <c r="O9631" t="s">
        <v>12703</v>
      </c>
    </row>
    <row r="9632" spans="1:16" x14ac:dyDescent="0.35">
      <c r="A9632" t="s">
        <v>11539</v>
      </c>
      <c r="B9632" t="s">
        <v>12704</v>
      </c>
      <c r="C9632" t="s">
        <v>2852</v>
      </c>
      <c r="D9632" t="s">
        <v>110</v>
      </c>
      <c r="E9632" t="s">
        <v>20</v>
      </c>
      <c r="F9632" t="b">
        <v>0</v>
      </c>
      <c r="G9632" t="s">
        <v>52</v>
      </c>
      <c r="H9632" s="1">
        <v>45750.251203703701</v>
      </c>
      <c r="I9632" t="b">
        <v>0</v>
      </c>
      <c r="J9632" t="b">
        <v>1</v>
      </c>
      <c r="K9632" t="s">
        <v>31</v>
      </c>
      <c r="L9632" t="s">
        <v>22</v>
      </c>
      <c r="M9632">
        <v>122570</v>
      </c>
      <c r="O9632" t="s">
        <v>426</v>
      </c>
      <c r="P9632" t="s">
        <v>12705</v>
      </c>
    </row>
    <row r="9633" spans="1:16" x14ac:dyDescent="0.35">
      <c r="A9633" t="s">
        <v>11539</v>
      </c>
      <c r="B9633" t="s">
        <v>11588</v>
      </c>
      <c r="C9633" t="s">
        <v>454</v>
      </c>
      <c r="D9633" t="s">
        <v>110</v>
      </c>
      <c r="E9633" t="s">
        <v>20</v>
      </c>
      <c r="F9633" t="b">
        <v>0</v>
      </c>
      <c r="G9633" t="s">
        <v>47</v>
      </c>
      <c r="H9633" s="1">
        <v>45750.25141203704</v>
      </c>
      <c r="I9633" t="b">
        <v>0</v>
      </c>
      <c r="J9633" t="b">
        <v>0</v>
      </c>
      <c r="K9633" t="s">
        <v>31</v>
      </c>
      <c r="L9633" t="s">
        <v>22</v>
      </c>
      <c r="M9633">
        <v>130000</v>
      </c>
      <c r="O9633" t="s">
        <v>455</v>
      </c>
      <c r="P9633" t="s">
        <v>12692</v>
      </c>
    </row>
    <row r="9634" spans="1:16" x14ac:dyDescent="0.35">
      <c r="A9634" t="s">
        <v>11539</v>
      </c>
      <c r="B9634" t="s">
        <v>11987</v>
      </c>
      <c r="C9634" t="s">
        <v>12706</v>
      </c>
      <c r="D9634" t="s">
        <v>297</v>
      </c>
      <c r="E9634" t="s">
        <v>20</v>
      </c>
      <c r="F9634" t="b">
        <v>0</v>
      </c>
      <c r="G9634" t="s">
        <v>939</v>
      </c>
      <c r="H9634" s="1">
        <v>45750.288032407407</v>
      </c>
      <c r="I9634" t="b">
        <v>0</v>
      </c>
      <c r="J9634" t="b">
        <v>0</v>
      </c>
      <c r="K9634" t="s">
        <v>939</v>
      </c>
      <c r="L9634" t="s">
        <v>22</v>
      </c>
      <c r="M9634">
        <v>185000</v>
      </c>
      <c r="O9634" t="s">
        <v>12497</v>
      </c>
      <c r="P9634" t="s">
        <v>12707</v>
      </c>
    </row>
    <row r="9635" spans="1:16" x14ac:dyDescent="0.35">
      <c r="A9635" t="s">
        <v>11539</v>
      </c>
      <c r="B9635" t="s">
        <v>12180</v>
      </c>
      <c r="C9635" t="s">
        <v>1778</v>
      </c>
      <c r="D9635" t="s">
        <v>573</v>
      </c>
      <c r="E9635" t="s">
        <v>20</v>
      </c>
      <c r="F9635" t="b">
        <v>0</v>
      </c>
      <c r="G9635" t="s">
        <v>52</v>
      </c>
      <c r="H9635" s="1">
        <v>45750.292870370373</v>
      </c>
      <c r="I9635" t="b">
        <v>0</v>
      </c>
      <c r="J9635" t="b">
        <v>1</v>
      </c>
      <c r="K9635" t="s">
        <v>31</v>
      </c>
      <c r="L9635" t="s">
        <v>32</v>
      </c>
      <c r="N9635">
        <v>31.25</v>
      </c>
      <c r="O9635" t="s">
        <v>12181</v>
      </c>
      <c r="P9635" t="s">
        <v>12182</v>
      </c>
    </row>
    <row r="9636" spans="1:16" x14ac:dyDescent="0.35">
      <c r="A9636" t="s">
        <v>11539</v>
      </c>
      <c r="B9636" t="s">
        <v>12708</v>
      </c>
      <c r="C9636" t="s">
        <v>2224</v>
      </c>
      <c r="D9636" t="s">
        <v>115</v>
      </c>
      <c r="E9636" t="s">
        <v>20</v>
      </c>
      <c r="F9636" t="b">
        <v>0</v>
      </c>
      <c r="G9636" t="s">
        <v>52</v>
      </c>
      <c r="H9636" s="1">
        <v>45750.293055555558</v>
      </c>
      <c r="I9636" t="b">
        <v>0</v>
      </c>
      <c r="J9636" t="b">
        <v>1</v>
      </c>
      <c r="K9636" t="s">
        <v>31</v>
      </c>
      <c r="L9636" t="s">
        <v>22</v>
      </c>
      <c r="M9636">
        <v>134275</v>
      </c>
      <c r="O9636" t="s">
        <v>12709</v>
      </c>
      <c r="P9636" t="s">
        <v>12710</v>
      </c>
    </row>
    <row r="9637" spans="1:16" x14ac:dyDescent="0.35">
      <c r="A9637" t="s">
        <v>11539</v>
      </c>
      <c r="B9637" t="s">
        <v>11539</v>
      </c>
      <c r="C9637" t="s">
        <v>537</v>
      </c>
      <c r="D9637" t="s">
        <v>110</v>
      </c>
      <c r="E9637" t="s">
        <v>20</v>
      </c>
      <c r="F9637" t="b">
        <v>0</v>
      </c>
      <c r="G9637" t="s">
        <v>171</v>
      </c>
      <c r="H9637" s="1">
        <v>45750.306203703702</v>
      </c>
      <c r="I9637" t="b">
        <v>0</v>
      </c>
      <c r="J9637" t="b">
        <v>1</v>
      </c>
      <c r="K9637" t="s">
        <v>31</v>
      </c>
      <c r="L9637" t="s">
        <v>22</v>
      </c>
      <c r="M9637">
        <v>115000</v>
      </c>
      <c r="O9637" t="s">
        <v>12661</v>
      </c>
      <c r="P9637" t="s">
        <v>12662</v>
      </c>
    </row>
    <row r="9638" spans="1:16" x14ac:dyDescent="0.35">
      <c r="A9638" t="s">
        <v>11539</v>
      </c>
      <c r="B9638" t="s">
        <v>12711</v>
      </c>
      <c r="C9638" t="s">
        <v>18</v>
      </c>
      <c r="D9638" t="s">
        <v>573</v>
      </c>
      <c r="E9638" t="s">
        <v>20</v>
      </c>
      <c r="F9638" t="b">
        <v>1</v>
      </c>
      <c r="G9638" t="s">
        <v>150</v>
      </c>
      <c r="H9638" s="1">
        <v>45750.318287037036</v>
      </c>
      <c r="I9638" t="b">
        <v>0</v>
      </c>
      <c r="J9638" t="b">
        <v>0</v>
      </c>
      <c r="K9638" t="s">
        <v>150</v>
      </c>
      <c r="L9638" t="s">
        <v>32</v>
      </c>
      <c r="N9638">
        <v>15.239999771118161</v>
      </c>
      <c r="O9638" t="s">
        <v>2920</v>
      </c>
      <c r="P9638" t="s">
        <v>12712</v>
      </c>
    </row>
    <row r="9639" spans="1:16" x14ac:dyDescent="0.35">
      <c r="A9639" t="s">
        <v>11539</v>
      </c>
      <c r="B9639" t="s">
        <v>11588</v>
      </c>
      <c r="C9639" t="s">
        <v>7755</v>
      </c>
      <c r="D9639" t="s">
        <v>443</v>
      </c>
      <c r="E9639" t="s">
        <v>20</v>
      </c>
      <c r="F9639" t="b">
        <v>0</v>
      </c>
      <c r="G9639" t="s">
        <v>43</v>
      </c>
      <c r="H9639" s="1">
        <v>45750.334907407407</v>
      </c>
      <c r="I9639" t="b">
        <v>0</v>
      </c>
      <c r="J9639" t="b">
        <v>1</v>
      </c>
      <c r="K9639" t="s">
        <v>31</v>
      </c>
      <c r="L9639" t="s">
        <v>22</v>
      </c>
      <c r="M9639">
        <v>112500</v>
      </c>
      <c r="O9639" t="s">
        <v>33</v>
      </c>
      <c r="P9639" t="s">
        <v>12713</v>
      </c>
    </row>
    <row r="9640" spans="1:16" x14ac:dyDescent="0.35">
      <c r="A9640" t="s">
        <v>11539</v>
      </c>
      <c r="B9640" t="s">
        <v>11560</v>
      </c>
      <c r="C9640" t="s">
        <v>1336</v>
      </c>
      <c r="D9640" t="s">
        <v>573</v>
      </c>
      <c r="E9640" t="s">
        <v>20</v>
      </c>
      <c r="F9640" t="b">
        <v>0</v>
      </c>
      <c r="G9640" t="s">
        <v>68</v>
      </c>
      <c r="H9640" s="1">
        <v>45750.335034722222</v>
      </c>
      <c r="I9640" t="b">
        <v>0</v>
      </c>
      <c r="J9640" t="b">
        <v>1</v>
      </c>
      <c r="K9640" t="s">
        <v>31</v>
      </c>
      <c r="L9640" t="s">
        <v>32</v>
      </c>
      <c r="N9640">
        <v>28.319999694824219</v>
      </c>
      <c r="O9640" t="s">
        <v>654</v>
      </c>
      <c r="P9640" t="s">
        <v>11559</v>
      </c>
    </row>
    <row r="9641" spans="1:16" x14ac:dyDescent="0.35">
      <c r="A9641" t="s">
        <v>11539</v>
      </c>
      <c r="B9641" t="s">
        <v>12714</v>
      </c>
      <c r="C9641" t="s">
        <v>919</v>
      </c>
      <c r="D9641" t="s">
        <v>29</v>
      </c>
      <c r="E9641" t="s">
        <v>20</v>
      </c>
      <c r="F9641" t="b">
        <v>0</v>
      </c>
      <c r="G9641" t="s">
        <v>52</v>
      </c>
      <c r="H9641" s="1">
        <v>45750.667870370373</v>
      </c>
      <c r="I9641" t="b">
        <v>0</v>
      </c>
      <c r="J9641" t="b">
        <v>0</v>
      </c>
      <c r="K9641" t="s">
        <v>31</v>
      </c>
      <c r="L9641" t="s">
        <v>22</v>
      </c>
      <c r="M9641">
        <v>117500</v>
      </c>
      <c r="O9641" t="s">
        <v>12715</v>
      </c>
      <c r="P9641" t="s">
        <v>1246</v>
      </c>
    </row>
    <row r="9642" spans="1:16" x14ac:dyDescent="0.35">
      <c r="A9642" t="s">
        <v>11539</v>
      </c>
      <c r="B9642" t="s">
        <v>12651</v>
      </c>
      <c r="C9642" t="s">
        <v>289</v>
      </c>
      <c r="D9642" t="s">
        <v>36</v>
      </c>
      <c r="E9642" t="s">
        <v>20</v>
      </c>
      <c r="F9642" t="b">
        <v>0</v>
      </c>
      <c r="G9642" t="s">
        <v>43</v>
      </c>
      <c r="H9642" s="1">
        <v>45750.875625000001</v>
      </c>
      <c r="I9642" t="b">
        <v>0</v>
      </c>
      <c r="J9642" t="b">
        <v>1</v>
      </c>
      <c r="K9642" t="s">
        <v>31</v>
      </c>
      <c r="L9642" t="s">
        <v>22</v>
      </c>
      <c r="M9642">
        <v>157000</v>
      </c>
      <c r="O9642" t="s">
        <v>2465</v>
      </c>
      <c r="P9642" t="s">
        <v>12652</v>
      </c>
    </row>
    <row r="9643" spans="1:16" x14ac:dyDescent="0.35">
      <c r="A9643" t="s">
        <v>11539</v>
      </c>
      <c r="B9643" t="s">
        <v>12170</v>
      </c>
      <c r="C9643" t="s">
        <v>154</v>
      </c>
      <c r="D9643" t="s">
        <v>110</v>
      </c>
      <c r="E9643" t="s">
        <v>20</v>
      </c>
      <c r="F9643" t="b">
        <v>0</v>
      </c>
      <c r="G9643" t="s">
        <v>52</v>
      </c>
      <c r="H9643" s="1">
        <v>45751.251180555562</v>
      </c>
      <c r="I9643" t="b">
        <v>0</v>
      </c>
      <c r="J9643" t="b">
        <v>1</v>
      </c>
      <c r="K9643" t="s">
        <v>31</v>
      </c>
      <c r="L9643" t="s">
        <v>22</v>
      </c>
      <c r="M9643">
        <v>174500</v>
      </c>
      <c r="O9643" t="s">
        <v>725</v>
      </c>
      <c r="P9643" t="s">
        <v>1861</v>
      </c>
    </row>
    <row r="9644" spans="1:16" x14ac:dyDescent="0.35">
      <c r="A9644" t="s">
        <v>11539</v>
      </c>
      <c r="B9644" t="s">
        <v>11539</v>
      </c>
      <c r="C9644" t="s">
        <v>338</v>
      </c>
      <c r="D9644" t="s">
        <v>17589</v>
      </c>
      <c r="E9644" t="s">
        <v>296</v>
      </c>
      <c r="F9644" t="b">
        <v>0</v>
      </c>
      <c r="G9644" t="s">
        <v>68</v>
      </c>
      <c r="H9644" s="1">
        <v>45751.251585648148</v>
      </c>
      <c r="I9644" t="b">
        <v>0</v>
      </c>
      <c r="J9644" t="b">
        <v>1</v>
      </c>
      <c r="K9644" t="s">
        <v>31</v>
      </c>
      <c r="L9644" t="s">
        <v>22</v>
      </c>
      <c r="M9644">
        <v>125520</v>
      </c>
      <c r="O9644" t="s">
        <v>2728</v>
      </c>
      <c r="P9644" t="s">
        <v>917</v>
      </c>
    </row>
    <row r="9645" spans="1:16" x14ac:dyDescent="0.35">
      <c r="A9645" t="s">
        <v>11539</v>
      </c>
      <c r="B9645" t="s">
        <v>11539</v>
      </c>
      <c r="C9645" t="s">
        <v>2923</v>
      </c>
      <c r="D9645" t="s">
        <v>110</v>
      </c>
      <c r="E9645" t="s">
        <v>20</v>
      </c>
      <c r="F9645" t="b">
        <v>0</v>
      </c>
      <c r="G9645" t="s">
        <v>68</v>
      </c>
      <c r="H9645" s="1">
        <v>45751.251585648148</v>
      </c>
      <c r="I9645" t="b">
        <v>0</v>
      </c>
      <c r="J9645" t="b">
        <v>1</v>
      </c>
      <c r="K9645" t="s">
        <v>31</v>
      </c>
      <c r="L9645" t="s">
        <v>22</v>
      </c>
      <c r="M9645">
        <v>137500</v>
      </c>
      <c r="O9645" t="s">
        <v>12419</v>
      </c>
      <c r="P9645" t="s">
        <v>12420</v>
      </c>
    </row>
    <row r="9646" spans="1:16" x14ac:dyDescent="0.35">
      <c r="A9646" t="s">
        <v>11539</v>
      </c>
      <c r="B9646" t="s">
        <v>12716</v>
      </c>
      <c r="C9646" t="s">
        <v>171</v>
      </c>
      <c r="D9646" t="s">
        <v>443</v>
      </c>
      <c r="E9646" t="s">
        <v>20</v>
      </c>
      <c r="F9646" t="b">
        <v>0</v>
      </c>
      <c r="G9646" t="s">
        <v>30</v>
      </c>
      <c r="H9646" s="1">
        <v>45751.251759259263</v>
      </c>
      <c r="I9646" t="b">
        <v>0</v>
      </c>
      <c r="J9646" t="b">
        <v>0</v>
      </c>
      <c r="K9646" t="s">
        <v>31</v>
      </c>
      <c r="L9646" t="s">
        <v>22</v>
      </c>
      <c r="M9646">
        <v>80000</v>
      </c>
      <c r="O9646" t="s">
        <v>12717</v>
      </c>
      <c r="P9646" t="s">
        <v>12718</v>
      </c>
    </row>
    <row r="9647" spans="1:16" x14ac:dyDescent="0.35">
      <c r="A9647" t="s">
        <v>11539</v>
      </c>
      <c r="B9647" t="s">
        <v>12719</v>
      </c>
      <c r="C9647" t="s">
        <v>18</v>
      </c>
      <c r="D9647" t="s">
        <v>17590</v>
      </c>
      <c r="E9647" t="s">
        <v>296</v>
      </c>
      <c r="F9647" t="b">
        <v>1</v>
      </c>
      <c r="G9647" t="s">
        <v>12720</v>
      </c>
      <c r="H9647" s="1">
        <v>45751.274340277778</v>
      </c>
      <c r="I9647" t="b">
        <v>0</v>
      </c>
      <c r="J9647" t="b">
        <v>0</v>
      </c>
      <c r="K9647" t="s">
        <v>12720</v>
      </c>
      <c r="L9647" t="s">
        <v>32</v>
      </c>
      <c r="N9647">
        <v>25</v>
      </c>
      <c r="O9647" t="s">
        <v>12721</v>
      </c>
      <c r="P9647" t="s">
        <v>274</v>
      </c>
    </row>
    <row r="9648" spans="1:16" x14ac:dyDescent="0.35">
      <c r="A9648" t="s">
        <v>11539</v>
      </c>
      <c r="B9648" t="s">
        <v>11560</v>
      </c>
      <c r="C9648" t="s">
        <v>537</v>
      </c>
      <c r="D9648" t="s">
        <v>443</v>
      </c>
      <c r="E9648" t="s">
        <v>20</v>
      </c>
      <c r="F9648" t="b">
        <v>0</v>
      </c>
      <c r="G9648" t="s">
        <v>171</v>
      </c>
      <c r="H9648" s="1">
        <v>45751.284525462957</v>
      </c>
      <c r="I9648" t="b">
        <v>0</v>
      </c>
      <c r="J9648" t="b">
        <v>1</v>
      </c>
      <c r="K9648" t="s">
        <v>31</v>
      </c>
      <c r="L9648" t="s">
        <v>22</v>
      </c>
      <c r="M9648">
        <v>140000</v>
      </c>
      <c r="O9648" t="s">
        <v>654</v>
      </c>
      <c r="P9648" t="s">
        <v>11559</v>
      </c>
    </row>
    <row r="9649" spans="1:16" x14ac:dyDescent="0.35">
      <c r="A9649" t="s">
        <v>11539</v>
      </c>
      <c r="B9649" t="s">
        <v>12190</v>
      </c>
      <c r="C9649" t="s">
        <v>18</v>
      </c>
      <c r="D9649" t="s">
        <v>110</v>
      </c>
      <c r="E9649" t="s">
        <v>20</v>
      </c>
      <c r="F9649" t="b">
        <v>1</v>
      </c>
      <c r="G9649" t="s">
        <v>994</v>
      </c>
      <c r="H9649" s="1">
        <v>45751.303888888891</v>
      </c>
      <c r="I9649" t="b">
        <v>0</v>
      </c>
      <c r="J9649" t="b">
        <v>0</v>
      </c>
      <c r="K9649" t="s">
        <v>994</v>
      </c>
      <c r="L9649" t="s">
        <v>22</v>
      </c>
      <c r="M9649">
        <v>216000</v>
      </c>
      <c r="O9649" t="s">
        <v>426</v>
      </c>
      <c r="P9649" t="s">
        <v>12191</v>
      </c>
    </row>
    <row r="9650" spans="1:16" x14ac:dyDescent="0.35">
      <c r="A9650" t="s">
        <v>11539</v>
      </c>
      <c r="B9650" t="s">
        <v>12288</v>
      </c>
      <c r="C9650" t="s">
        <v>4510</v>
      </c>
      <c r="D9650" t="s">
        <v>443</v>
      </c>
      <c r="E9650" t="s">
        <v>20</v>
      </c>
      <c r="F9650" t="b">
        <v>0</v>
      </c>
      <c r="G9650" t="s">
        <v>171</v>
      </c>
      <c r="H9650" s="1">
        <v>45751.326238425929</v>
      </c>
      <c r="I9650" t="b">
        <v>0</v>
      </c>
      <c r="J9650" t="b">
        <v>1</v>
      </c>
      <c r="K9650" t="s">
        <v>31</v>
      </c>
      <c r="L9650" t="s">
        <v>22</v>
      </c>
      <c r="M9650">
        <v>106300</v>
      </c>
      <c r="O9650" t="s">
        <v>12722</v>
      </c>
      <c r="P9650" t="s">
        <v>12723</v>
      </c>
    </row>
    <row r="9651" spans="1:16" x14ac:dyDescent="0.35">
      <c r="A9651" t="s">
        <v>11539</v>
      </c>
      <c r="B9651" t="s">
        <v>12724</v>
      </c>
      <c r="C9651" t="s">
        <v>12519</v>
      </c>
      <c r="D9651" t="s">
        <v>573</v>
      </c>
      <c r="E9651" t="s">
        <v>20</v>
      </c>
      <c r="F9651" t="b">
        <v>0</v>
      </c>
      <c r="G9651" t="s">
        <v>52</v>
      </c>
      <c r="H9651" s="1">
        <v>45751.334467592591</v>
      </c>
      <c r="I9651" t="b">
        <v>0</v>
      </c>
      <c r="J9651" t="b">
        <v>1</v>
      </c>
      <c r="K9651" t="s">
        <v>31</v>
      </c>
      <c r="L9651" t="s">
        <v>32</v>
      </c>
      <c r="N9651">
        <v>51.239997863769531</v>
      </c>
      <c r="O9651" t="s">
        <v>1258</v>
      </c>
      <c r="P9651" t="s">
        <v>12437</v>
      </c>
    </row>
    <row r="9652" spans="1:16" x14ac:dyDescent="0.35">
      <c r="A9652" t="s">
        <v>11539</v>
      </c>
      <c r="B9652" t="s">
        <v>12725</v>
      </c>
      <c r="C9652" t="s">
        <v>5149</v>
      </c>
      <c r="D9652" t="s">
        <v>36</v>
      </c>
      <c r="E9652" t="s">
        <v>20</v>
      </c>
      <c r="F9652" t="b">
        <v>0</v>
      </c>
      <c r="G9652" t="s">
        <v>47</v>
      </c>
      <c r="H9652" s="1">
        <v>45751.375185185178</v>
      </c>
      <c r="I9652" t="b">
        <v>0</v>
      </c>
      <c r="J9652" t="b">
        <v>1</v>
      </c>
      <c r="K9652" t="s">
        <v>31</v>
      </c>
      <c r="L9652" t="s">
        <v>22</v>
      </c>
      <c r="M9652">
        <v>242500</v>
      </c>
      <c r="O9652" t="s">
        <v>9956</v>
      </c>
      <c r="P9652" t="s">
        <v>2319</v>
      </c>
    </row>
    <row r="9653" spans="1:16" x14ac:dyDescent="0.35">
      <c r="A9653" t="s">
        <v>11539</v>
      </c>
      <c r="B9653" t="s">
        <v>12655</v>
      </c>
      <c r="C9653" t="s">
        <v>10253</v>
      </c>
      <c r="D9653" t="s">
        <v>115</v>
      </c>
      <c r="E9653" t="s">
        <v>20</v>
      </c>
      <c r="F9653" t="b">
        <v>0</v>
      </c>
      <c r="G9653" t="s">
        <v>52</v>
      </c>
      <c r="H9653" s="1">
        <v>45751.376203703701</v>
      </c>
      <c r="I9653" t="b">
        <v>1</v>
      </c>
      <c r="J9653" t="b">
        <v>0</v>
      </c>
      <c r="K9653" t="s">
        <v>31</v>
      </c>
      <c r="L9653" t="s">
        <v>22</v>
      </c>
      <c r="M9653">
        <v>106500</v>
      </c>
      <c r="O9653" t="s">
        <v>12656</v>
      </c>
      <c r="P9653" t="s">
        <v>12657</v>
      </c>
    </row>
    <row r="9654" spans="1:16" x14ac:dyDescent="0.35">
      <c r="A9654" t="s">
        <v>11539</v>
      </c>
      <c r="B9654" t="s">
        <v>12726</v>
      </c>
      <c r="C9654" t="s">
        <v>6214</v>
      </c>
      <c r="D9654" t="s">
        <v>249</v>
      </c>
      <c r="E9654" t="s">
        <v>20</v>
      </c>
      <c r="F9654" t="b">
        <v>0</v>
      </c>
      <c r="G9654" t="s">
        <v>105</v>
      </c>
      <c r="H9654" s="1">
        <v>45751.644606481481</v>
      </c>
      <c r="I9654" t="b">
        <v>0</v>
      </c>
      <c r="J9654" t="b">
        <v>0</v>
      </c>
      <c r="K9654" t="s">
        <v>105</v>
      </c>
      <c r="L9654" t="s">
        <v>22</v>
      </c>
      <c r="M9654">
        <v>40000</v>
      </c>
      <c r="O9654" t="s">
        <v>12727</v>
      </c>
      <c r="P9654" t="s">
        <v>12728</v>
      </c>
    </row>
    <row r="9655" spans="1:16" x14ac:dyDescent="0.35">
      <c r="A9655" t="s">
        <v>11539</v>
      </c>
      <c r="B9655" t="s">
        <v>12729</v>
      </c>
      <c r="C9655" t="s">
        <v>649</v>
      </c>
      <c r="D9655" t="s">
        <v>36</v>
      </c>
      <c r="E9655" t="s">
        <v>91</v>
      </c>
      <c r="F9655" t="b">
        <v>0</v>
      </c>
      <c r="G9655" t="s">
        <v>52</v>
      </c>
      <c r="H9655" s="1">
        <v>45751.711782407408</v>
      </c>
      <c r="I9655" t="b">
        <v>1</v>
      </c>
      <c r="J9655" t="b">
        <v>0</v>
      </c>
      <c r="K9655" t="s">
        <v>31</v>
      </c>
      <c r="L9655" t="s">
        <v>32</v>
      </c>
      <c r="N9655">
        <v>74</v>
      </c>
      <c r="O9655" t="s">
        <v>3067</v>
      </c>
      <c r="P9655" t="s">
        <v>12730</v>
      </c>
    </row>
    <row r="9656" spans="1:16" x14ac:dyDescent="0.35">
      <c r="A9656" t="s">
        <v>11539</v>
      </c>
      <c r="B9656" t="s">
        <v>12731</v>
      </c>
      <c r="C9656" t="s">
        <v>879</v>
      </c>
      <c r="D9656" t="s">
        <v>36</v>
      </c>
      <c r="E9656" t="s">
        <v>20</v>
      </c>
      <c r="F9656" t="b">
        <v>0</v>
      </c>
      <c r="G9656" t="s">
        <v>68</v>
      </c>
      <c r="H9656" s="1">
        <v>45752.208993055552</v>
      </c>
      <c r="I9656" t="b">
        <v>0</v>
      </c>
      <c r="J9656" t="b">
        <v>1</v>
      </c>
      <c r="K9656" t="s">
        <v>31</v>
      </c>
      <c r="L9656" t="s">
        <v>22</v>
      </c>
      <c r="M9656">
        <v>97375</v>
      </c>
      <c r="O9656" t="s">
        <v>3252</v>
      </c>
      <c r="P9656" t="s">
        <v>12732</v>
      </c>
    </row>
    <row r="9657" spans="1:16" x14ac:dyDescent="0.35">
      <c r="A9657" t="s">
        <v>11539</v>
      </c>
      <c r="B9657" t="s">
        <v>12733</v>
      </c>
      <c r="C9657" t="s">
        <v>154</v>
      </c>
      <c r="D9657" t="s">
        <v>110</v>
      </c>
      <c r="E9657" t="s">
        <v>20</v>
      </c>
      <c r="F9657" t="b">
        <v>0</v>
      </c>
      <c r="G9657" t="s">
        <v>52</v>
      </c>
      <c r="H9657" s="1">
        <v>45752.251087962963</v>
      </c>
      <c r="I9657" t="b">
        <v>0</v>
      </c>
      <c r="J9657" t="b">
        <v>1</v>
      </c>
      <c r="K9657" t="s">
        <v>31</v>
      </c>
      <c r="L9657" t="s">
        <v>22</v>
      </c>
      <c r="M9657">
        <v>141452</v>
      </c>
      <c r="O9657" t="s">
        <v>12734</v>
      </c>
      <c r="P9657" t="s">
        <v>12735</v>
      </c>
    </row>
    <row r="9658" spans="1:16" x14ac:dyDescent="0.35">
      <c r="A9658" t="s">
        <v>11539</v>
      </c>
      <c r="B9658" t="s">
        <v>11588</v>
      </c>
      <c r="C9658" t="s">
        <v>2224</v>
      </c>
      <c r="D9658" t="s">
        <v>110</v>
      </c>
      <c r="E9658" t="s">
        <v>20</v>
      </c>
      <c r="F9658" t="b">
        <v>0</v>
      </c>
      <c r="G9658" t="s">
        <v>52</v>
      </c>
      <c r="H9658" s="1">
        <v>45752.251099537039</v>
      </c>
      <c r="I9658" t="b">
        <v>0</v>
      </c>
      <c r="J9658" t="b">
        <v>1</v>
      </c>
      <c r="K9658" t="s">
        <v>31</v>
      </c>
      <c r="L9658" t="s">
        <v>22</v>
      </c>
      <c r="M9658">
        <v>152955</v>
      </c>
      <c r="O9658" t="s">
        <v>426</v>
      </c>
      <c r="P9658" t="s">
        <v>12736</v>
      </c>
    </row>
    <row r="9659" spans="1:16" x14ac:dyDescent="0.35">
      <c r="A9659" t="s">
        <v>11539</v>
      </c>
      <c r="B9659" t="s">
        <v>12737</v>
      </c>
      <c r="C9659" t="s">
        <v>546</v>
      </c>
      <c r="D9659" t="s">
        <v>110</v>
      </c>
      <c r="E9659" t="s">
        <v>20</v>
      </c>
      <c r="F9659" t="b">
        <v>0</v>
      </c>
      <c r="G9659" t="s">
        <v>47</v>
      </c>
      <c r="H9659" s="1">
        <v>45752.251192129632</v>
      </c>
      <c r="I9659" t="b">
        <v>0</v>
      </c>
      <c r="J9659" t="b">
        <v>1</v>
      </c>
      <c r="K9659" t="s">
        <v>31</v>
      </c>
      <c r="L9659" t="s">
        <v>22</v>
      </c>
      <c r="M9659">
        <v>140450</v>
      </c>
      <c r="O9659" t="s">
        <v>12738</v>
      </c>
      <c r="P9659" t="s">
        <v>12739</v>
      </c>
    </row>
    <row r="9660" spans="1:16" x14ac:dyDescent="0.35">
      <c r="A9660" t="s">
        <v>11539</v>
      </c>
      <c r="B9660" t="s">
        <v>12651</v>
      </c>
      <c r="C9660" t="s">
        <v>289</v>
      </c>
      <c r="D9660" t="s">
        <v>110</v>
      </c>
      <c r="E9660" t="s">
        <v>20</v>
      </c>
      <c r="F9660" t="b">
        <v>0</v>
      </c>
      <c r="G9660" t="s">
        <v>43</v>
      </c>
      <c r="H9660" s="1">
        <v>45752.251296296286</v>
      </c>
      <c r="I9660" t="b">
        <v>0</v>
      </c>
      <c r="J9660" t="b">
        <v>1</v>
      </c>
      <c r="K9660" t="s">
        <v>31</v>
      </c>
      <c r="L9660" t="s">
        <v>22</v>
      </c>
      <c r="M9660">
        <v>157000</v>
      </c>
      <c r="O9660" t="s">
        <v>2465</v>
      </c>
      <c r="P9660" t="s">
        <v>12652</v>
      </c>
    </row>
    <row r="9661" spans="1:16" x14ac:dyDescent="0.35">
      <c r="A9661" t="s">
        <v>11539</v>
      </c>
      <c r="B9661" t="s">
        <v>12740</v>
      </c>
      <c r="C9661" t="s">
        <v>12741</v>
      </c>
      <c r="D9661" t="s">
        <v>17591</v>
      </c>
      <c r="E9661" t="s">
        <v>20</v>
      </c>
      <c r="F9661" t="b">
        <v>0</v>
      </c>
      <c r="G9661" t="s">
        <v>43</v>
      </c>
      <c r="H9661" s="1">
        <v>45752.251296296286</v>
      </c>
      <c r="I9661" t="b">
        <v>0</v>
      </c>
      <c r="J9661" t="b">
        <v>1</v>
      </c>
      <c r="K9661" t="s">
        <v>31</v>
      </c>
      <c r="L9661" t="s">
        <v>22</v>
      </c>
      <c r="M9661">
        <v>187262.40625</v>
      </c>
      <c r="O9661" t="s">
        <v>12742</v>
      </c>
    </row>
    <row r="9662" spans="1:16" x14ac:dyDescent="0.35">
      <c r="A9662" t="s">
        <v>11539</v>
      </c>
      <c r="B9662" t="s">
        <v>12743</v>
      </c>
      <c r="C9662" t="s">
        <v>2504</v>
      </c>
      <c r="D9662" t="s">
        <v>17488</v>
      </c>
      <c r="E9662" t="s">
        <v>20</v>
      </c>
      <c r="F9662" t="b">
        <v>0</v>
      </c>
      <c r="G9662" t="s">
        <v>592</v>
      </c>
      <c r="H9662" s="1">
        <v>45752.274583333332</v>
      </c>
      <c r="I9662" t="b">
        <v>0</v>
      </c>
      <c r="J9662" t="b">
        <v>0</v>
      </c>
      <c r="K9662" t="s">
        <v>592</v>
      </c>
      <c r="L9662" t="s">
        <v>22</v>
      </c>
      <c r="M9662">
        <v>90000</v>
      </c>
      <c r="O9662" t="s">
        <v>12744</v>
      </c>
      <c r="P9662" t="s">
        <v>274</v>
      </c>
    </row>
    <row r="9663" spans="1:16" x14ac:dyDescent="0.35">
      <c r="A9663" t="s">
        <v>11539</v>
      </c>
      <c r="B9663" t="s">
        <v>11539</v>
      </c>
      <c r="C9663" t="s">
        <v>9530</v>
      </c>
      <c r="D9663" t="s">
        <v>2219</v>
      </c>
      <c r="E9663" t="s">
        <v>20</v>
      </c>
      <c r="F9663" t="b">
        <v>0</v>
      </c>
      <c r="G9663" t="s">
        <v>9530</v>
      </c>
      <c r="H9663" s="1">
        <v>45752.284618055557</v>
      </c>
      <c r="I9663" t="b">
        <v>0</v>
      </c>
      <c r="J9663" t="b">
        <v>0</v>
      </c>
      <c r="K9663" t="s">
        <v>9530</v>
      </c>
      <c r="L9663" t="s">
        <v>22</v>
      </c>
      <c r="M9663">
        <v>50000</v>
      </c>
      <c r="O9663" t="s">
        <v>12745</v>
      </c>
    </row>
    <row r="9664" spans="1:16" x14ac:dyDescent="0.35">
      <c r="A9664" t="s">
        <v>11539</v>
      </c>
      <c r="B9664" t="s">
        <v>12746</v>
      </c>
      <c r="C9664" t="s">
        <v>201</v>
      </c>
      <c r="D9664" t="s">
        <v>443</v>
      </c>
      <c r="E9664" t="s">
        <v>20</v>
      </c>
      <c r="F9664" t="b">
        <v>0</v>
      </c>
      <c r="G9664" t="s">
        <v>43</v>
      </c>
      <c r="H9664" s="1">
        <v>45752.417164351849</v>
      </c>
      <c r="I9664" t="b">
        <v>0</v>
      </c>
      <c r="J9664" t="b">
        <v>0</v>
      </c>
      <c r="K9664" t="s">
        <v>31</v>
      </c>
      <c r="L9664" t="s">
        <v>22</v>
      </c>
      <c r="M9664">
        <v>126875</v>
      </c>
      <c r="O9664" t="s">
        <v>12747</v>
      </c>
      <c r="P9664" t="s">
        <v>12748</v>
      </c>
    </row>
    <row r="9665" spans="1:16" x14ac:dyDescent="0.35">
      <c r="A9665" t="s">
        <v>11539</v>
      </c>
      <c r="B9665" t="s">
        <v>12749</v>
      </c>
      <c r="C9665" t="s">
        <v>537</v>
      </c>
      <c r="D9665" t="s">
        <v>115</v>
      </c>
      <c r="E9665" t="s">
        <v>20</v>
      </c>
      <c r="F9665" t="b">
        <v>0</v>
      </c>
      <c r="G9665" t="s">
        <v>171</v>
      </c>
      <c r="H9665" s="1">
        <v>45752.45071759259</v>
      </c>
      <c r="I9665" t="b">
        <v>0</v>
      </c>
      <c r="J9665" t="b">
        <v>0</v>
      </c>
      <c r="K9665" t="s">
        <v>31</v>
      </c>
      <c r="L9665" t="s">
        <v>22</v>
      </c>
      <c r="M9665">
        <v>210000</v>
      </c>
      <c r="O9665" t="s">
        <v>12750</v>
      </c>
      <c r="P9665" t="s">
        <v>12751</v>
      </c>
    </row>
    <row r="9666" spans="1:16" x14ac:dyDescent="0.35">
      <c r="A9666" t="s">
        <v>11539</v>
      </c>
      <c r="B9666" t="s">
        <v>12752</v>
      </c>
      <c r="C9666" t="s">
        <v>537</v>
      </c>
      <c r="D9666" t="s">
        <v>974</v>
      </c>
      <c r="E9666" t="s">
        <v>20</v>
      </c>
      <c r="F9666" t="b">
        <v>0</v>
      </c>
      <c r="G9666" t="s">
        <v>30</v>
      </c>
      <c r="H9666" s="1">
        <v>45753.000983796293</v>
      </c>
      <c r="I9666" t="b">
        <v>0</v>
      </c>
      <c r="J9666" t="b">
        <v>0</v>
      </c>
      <c r="K9666" t="s">
        <v>31</v>
      </c>
      <c r="L9666" t="s">
        <v>22</v>
      </c>
      <c r="M9666">
        <v>108267</v>
      </c>
      <c r="O9666" t="s">
        <v>6416</v>
      </c>
      <c r="P9666" t="s">
        <v>12753</v>
      </c>
    </row>
    <row r="9667" spans="1:16" x14ac:dyDescent="0.35">
      <c r="A9667" t="s">
        <v>11539</v>
      </c>
      <c r="B9667" t="s">
        <v>12754</v>
      </c>
      <c r="C9667" t="s">
        <v>410</v>
      </c>
      <c r="D9667" t="s">
        <v>110</v>
      </c>
      <c r="E9667" t="s">
        <v>20</v>
      </c>
      <c r="F9667" t="b">
        <v>0</v>
      </c>
      <c r="G9667" t="s">
        <v>47</v>
      </c>
      <c r="H9667" s="1">
        <v>45753.251423611109</v>
      </c>
      <c r="I9667" t="b">
        <v>0</v>
      </c>
      <c r="J9667" t="b">
        <v>1</v>
      </c>
      <c r="K9667" t="s">
        <v>31</v>
      </c>
      <c r="L9667" t="s">
        <v>22</v>
      </c>
      <c r="M9667">
        <v>138000</v>
      </c>
      <c r="O9667" t="s">
        <v>955</v>
      </c>
      <c r="P9667" t="s">
        <v>12755</v>
      </c>
    </row>
    <row r="9668" spans="1:16" x14ac:dyDescent="0.35">
      <c r="A9668" t="s">
        <v>11539</v>
      </c>
      <c r="B9668" t="s">
        <v>12708</v>
      </c>
      <c r="C9668" t="s">
        <v>2224</v>
      </c>
      <c r="D9668" t="s">
        <v>115</v>
      </c>
      <c r="E9668" t="s">
        <v>20</v>
      </c>
      <c r="F9668" t="b">
        <v>0</v>
      </c>
      <c r="G9668" t="s">
        <v>52</v>
      </c>
      <c r="H9668" s="1">
        <v>45753.334722222222</v>
      </c>
      <c r="I9668" t="b">
        <v>0</v>
      </c>
      <c r="J9668" t="b">
        <v>1</v>
      </c>
      <c r="K9668" t="s">
        <v>31</v>
      </c>
      <c r="L9668" t="s">
        <v>22</v>
      </c>
      <c r="M9668">
        <v>134275</v>
      </c>
      <c r="O9668" t="s">
        <v>12709</v>
      </c>
      <c r="P9668" t="s">
        <v>12710</v>
      </c>
    </row>
    <row r="9669" spans="1:16" x14ac:dyDescent="0.35">
      <c r="A9669" t="s">
        <v>11539</v>
      </c>
      <c r="B9669" t="s">
        <v>12756</v>
      </c>
      <c r="C9669" t="s">
        <v>338</v>
      </c>
      <c r="D9669" t="s">
        <v>115</v>
      </c>
      <c r="E9669" t="s">
        <v>20</v>
      </c>
      <c r="F9669" t="b">
        <v>0</v>
      </c>
      <c r="G9669" t="s">
        <v>68</v>
      </c>
      <c r="H9669" s="1">
        <v>45753.505844907413</v>
      </c>
      <c r="I9669" t="b">
        <v>0</v>
      </c>
      <c r="J9669" t="b">
        <v>0</v>
      </c>
      <c r="K9669" t="s">
        <v>31</v>
      </c>
      <c r="L9669" t="s">
        <v>22</v>
      </c>
      <c r="M9669">
        <v>155000</v>
      </c>
      <c r="O9669" t="s">
        <v>2728</v>
      </c>
      <c r="P9669" t="s">
        <v>12757</v>
      </c>
    </row>
    <row r="9670" spans="1:16" x14ac:dyDescent="0.35">
      <c r="A9670" t="s">
        <v>11539</v>
      </c>
      <c r="B9670" t="s">
        <v>11686</v>
      </c>
      <c r="C9670" t="s">
        <v>142</v>
      </c>
      <c r="D9670" t="s">
        <v>36</v>
      </c>
      <c r="E9670" t="s">
        <v>20</v>
      </c>
      <c r="F9670" t="b">
        <v>0</v>
      </c>
      <c r="G9670" t="s">
        <v>68</v>
      </c>
      <c r="H9670" s="1">
        <v>45753.589155092603</v>
      </c>
      <c r="I9670" t="b">
        <v>0</v>
      </c>
      <c r="J9670" t="b">
        <v>1</v>
      </c>
      <c r="K9670" t="s">
        <v>31</v>
      </c>
      <c r="L9670" t="s">
        <v>22</v>
      </c>
      <c r="M9670">
        <v>246500</v>
      </c>
      <c r="O9670" t="s">
        <v>6322</v>
      </c>
    </row>
    <row r="9671" spans="1:16" x14ac:dyDescent="0.35">
      <c r="A9671" t="s">
        <v>11539</v>
      </c>
      <c r="B9671" t="s">
        <v>12758</v>
      </c>
      <c r="C9671" t="s">
        <v>7388</v>
      </c>
      <c r="D9671" t="s">
        <v>3358</v>
      </c>
      <c r="E9671" t="s">
        <v>20</v>
      </c>
      <c r="F9671" t="b">
        <v>0</v>
      </c>
      <c r="G9671" t="s">
        <v>68</v>
      </c>
      <c r="H9671" s="1">
        <v>45753.589155092603</v>
      </c>
      <c r="I9671" t="b">
        <v>0</v>
      </c>
      <c r="J9671" t="b">
        <v>1</v>
      </c>
      <c r="K9671" t="s">
        <v>31</v>
      </c>
      <c r="L9671" t="s">
        <v>22</v>
      </c>
      <c r="M9671">
        <v>74066.25</v>
      </c>
      <c r="O9671" t="s">
        <v>12486</v>
      </c>
      <c r="P9671" t="s">
        <v>12759</v>
      </c>
    </row>
    <row r="9672" spans="1:16" x14ac:dyDescent="0.35">
      <c r="A9672" t="s">
        <v>11539</v>
      </c>
      <c r="B9672" t="s">
        <v>12760</v>
      </c>
      <c r="C9672" t="s">
        <v>18</v>
      </c>
      <c r="D9672" t="s">
        <v>17442</v>
      </c>
      <c r="E9672" t="s">
        <v>20</v>
      </c>
      <c r="F9672" t="b">
        <v>1</v>
      </c>
      <c r="G9672" t="s">
        <v>105</v>
      </c>
      <c r="H9672" s="1">
        <v>45753.7578587963</v>
      </c>
      <c r="I9672" t="b">
        <v>1</v>
      </c>
      <c r="J9672" t="b">
        <v>0</v>
      </c>
      <c r="K9672" t="s">
        <v>105</v>
      </c>
      <c r="L9672" t="s">
        <v>22</v>
      </c>
      <c r="M9672">
        <v>150000</v>
      </c>
      <c r="O9672" t="s">
        <v>12761</v>
      </c>
      <c r="P9672" t="s">
        <v>12762</v>
      </c>
    </row>
    <row r="9673" spans="1:16" x14ac:dyDescent="0.35">
      <c r="A9673" t="s">
        <v>11539</v>
      </c>
      <c r="B9673" t="s">
        <v>12306</v>
      </c>
      <c r="C9673" t="s">
        <v>3478</v>
      </c>
      <c r="D9673" t="s">
        <v>3470</v>
      </c>
      <c r="E9673" t="s">
        <v>20</v>
      </c>
      <c r="F9673" t="b">
        <v>0</v>
      </c>
      <c r="G9673" t="s">
        <v>68</v>
      </c>
      <c r="H9673" s="1">
        <v>45754.00582175926</v>
      </c>
      <c r="I9673" t="b">
        <v>0</v>
      </c>
      <c r="J9673" t="b">
        <v>1</v>
      </c>
      <c r="K9673" t="s">
        <v>31</v>
      </c>
      <c r="L9673" t="s">
        <v>22</v>
      </c>
      <c r="M9673">
        <v>162500</v>
      </c>
      <c r="O9673" t="s">
        <v>3479</v>
      </c>
      <c r="P9673" t="s">
        <v>12307</v>
      </c>
    </row>
    <row r="9674" spans="1:16" x14ac:dyDescent="0.35">
      <c r="A9674" t="s">
        <v>11539</v>
      </c>
      <c r="B9674" t="s">
        <v>12763</v>
      </c>
      <c r="C9674" t="s">
        <v>966</v>
      </c>
      <c r="D9674" t="s">
        <v>249</v>
      </c>
      <c r="E9674" t="s">
        <v>20</v>
      </c>
      <c r="F9674" t="b">
        <v>0</v>
      </c>
      <c r="G9674" t="s">
        <v>966</v>
      </c>
      <c r="H9674" s="1">
        <v>45754.260763888888</v>
      </c>
      <c r="I9674" t="b">
        <v>0</v>
      </c>
      <c r="J9674" t="b">
        <v>0</v>
      </c>
      <c r="K9674" t="s">
        <v>966</v>
      </c>
      <c r="L9674" t="s">
        <v>22</v>
      </c>
      <c r="M9674">
        <v>73000</v>
      </c>
      <c r="O9674" t="s">
        <v>12764</v>
      </c>
      <c r="P9674" t="s">
        <v>12765</v>
      </c>
    </row>
    <row r="9675" spans="1:16" x14ac:dyDescent="0.35">
      <c r="A9675" t="s">
        <v>11539</v>
      </c>
      <c r="B9675" t="s">
        <v>11713</v>
      </c>
      <c r="C9675" t="s">
        <v>3355</v>
      </c>
      <c r="D9675" t="s">
        <v>110</v>
      </c>
      <c r="E9675" t="s">
        <v>20</v>
      </c>
      <c r="F9675" t="b">
        <v>0</v>
      </c>
      <c r="G9675" t="s">
        <v>171</v>
      </c>
      <c r="H9675" s="1">
        <v>45754.268437500003</v>
      </c>
      <c r="I9675" t="b">
        <v>0</v>
      </c>
      <c r="J9675" t="b">
        <v>0</v>
      </c>
      <c r="K9675" t="s">
        <v>31</v>
      </c>
      <c r="L9675" t="s">
        <v>22</v>
      </c>
      <c r="M9675">
        <v>106750</v>
      </c>
      <c r="O9675" t="s">
        <v>12766</v>
      </c>
    </row>
    <row r="9676" spans="1:16" x14ac:dyDescent="0.35">
      <c r="A9676" t="s">
        <v>11539</v>
      </c>
      <c r="B9676" t="s">
        <v>12369</v>
      </c>
      <c r="C9676" t="s">
        <v>149</v>
      </c>
      <c r="D9676" t="s">
        <v>573</v>
      </c>
      <c r="E9676" t="s">
        <v>20</v>
      </c>
      <c r="F9676" t="b">
        <v>0</v>
      </c>
      <c r="G9676" t="s">
        <v>150</v>
      </c>
      <c r="H9676" s="1">
        <v>45754.275092592587</v>
      </c>
      <c r="I9676" t="b">
        <v>0</v>
      </c>
      <c r="J9676" t="b">
        <v>0</v>
      </c>
      <c r="K9676" t="s">
        <v>150</v>
      </c>
      <c r="L9676" t="s">
        <v>32</v>
      </c>
      <c r="N9676">
        <v>37.854999542236328</v>
      </c>
      <c r="O9676" t="s">
        <v>3618</v>
      </c>
      <c r="P9676" t="s">
        <v>12370</v>
      </c>
    </row>
    <row r="9677" spans="1:16" x14ac:dyDescent="0.35">
      <c r="A9677" t="s">
        <v>11539</v>
      </c>
      <c r="B9677" t="s">
        <v>12655</v>
      </c>
      <c r="C9677" t="s">
        <v>10253</v>
      </c>
      <c r="D9677" t="s">
        <v>115</v>
      </c>
      <c r="E9677" t="s">
        <v>20</v>
      </c>
      <c r="F9677" t="b">
        <v>0</v>
      </c>
      <c r="G9677" t="s">
        <v>52</v>
      </c>
      <c r="H9677" s="1">
        <v>45754.543217592603</v>
      </c>
      <c r="I9677" t="b">
        <v>1</v>
      </c>
      <c r="J9677" t="b">
        <v>0</v>
      </c>
      <c r="K9677" t="s">
        <v>31</v>
      </c>
      <c r="L9677" t="s">
        <v>22</v>
      </c>
      <c r="M9677">
        <v>106500</v>
      </c>
      <c r="O9677" t="s">
        <v>12656</v>
      </c>
      <c r="P9677" t="s">
        <v>12657</v>
      </c>
    </row>
    <row r="9678" spans="1:16" x14ac:dyDescent="0.35">
      <c r="A9678" t="s">
        <v>11539</v>
      </c>
      <c r="B9678" t="s">
        <v>12161</v>
      </c>
      <c r="C9678" t="s">
        <v>3692</v>
      </c>
      <c r="D9678" t="s">
        <v>115</v>
      </c>
      <c r="E9678" t="s">
        <v>20</v>
      </c>
      <c r="F9678" t="b">
        <v>0</v>
      </c>
      <c r="G9678" t="s">
        <v>52</v>
      </c>
      <c r="H9678" s="1">
        <v>45754.543252314812</v>
      </c>
      <c r="I9678" t="b">
        <v>0</v>
      </c>
      <c r="J9678" t="b">
        <v>1</v>
      </c>
      <c r="K9678" t="s">
        <v>31</v>
      </c>
      <c r="L9678" t="s">
        <v>22</v>
      </c>
      <c r="M9678">
        <v>145000</v>
      </c>
      <c r="O9678" t="s">
        <v>11735</v>
      </c>
      <c r="P9678" t="s">
        <v>12162</v>
      </c>
    </row>
    <row r="9679" spans="1:16" x14ac:dyDescent="0.35">
      <c r="A9679" t="s">
        <v>11539</v>
      </c>
      <c r="B9679" t="s">
        <v>12756</v>
      </c>
      <c r="C9679" t="s">
        <v>338</v>
      </c>
      <c r="D9679" t="s">
        <v>115</v>
      </c>
      <c r="E9679" t="s">
        <v>20</v>
      </c>
      <c r="F9679" t="b">
        <v>0</v>
      </c>
      <c r="G9679" t="s">
        <v>68</v>
      </c>
      <c r="H9679" s="1">
        <v>45754.543622685182</v>
      </c>
      <c r="I9679" t="b">
        <v>0</v>
      </c>
      <c r="J9679" t="b">
        <v>0</v>
      </c>
      <c r="K9679" t="s">
        <v>31</v>
      </c>
      <c r="L9679" t="s">
        <v>22</v>
      </c>
      <c r="M9679">
        <v>155000</v>
      </c>
      <c r="O9679" t="s">
        <v>2728</v>
      </c>
      <c r="P9679" t="s">
        <v>12757</v>
      </c>
    </row>
    <row r="9680" spans="1:16" x14ac:dyDescent="0.35">
      <c r="A9680" t="s">
        <v>11539</v>
      </c>
      <c r="B9680" t="s">
        <v>12767</v>
      </c>
      <c r="C9680" t="s">
        <v>320</v>
      </c>
      <c r="D9680" t="s">
        <v>36</v>
      </c>
      <c r="E9680" t="s">
        <v>20</v>
      </c>
      <c r="F9680" t="b">
        <v>0</v>
      </c>
      <c r="G9680" t="s">
        <v>52</v>
      </c>
      <c r="H9680" s="1">
        <v>45754.750289351847</v>
      </c>
      <c r="I9680" t="b">
        <v>0</v>
      </c>
      <c r="J9680" t="b">
        <v>1</v>
      </c>
      <c r="K9680" t="s">
        <v>31</v>
      </c>
      <c r="L9680" t="s">
        <v>22</v>
      </c>
      <c r="M9680">
        <v>101050</v>
      </c>
      <c r="O9680" t="s">
        <v>402</v>
      </c>
    </row>
    <row r="9681" spans="1:16" x14ac:dyDescent="0.35">
      <c r="A9681" t="s">
        <v>11539</v>
      </c>
      <c r="B9681" t="s">
        <v>12768</v>
      </c>
      <c r="C9681" t="s">
        <v>51</v>
      </c>
      <c r="D9681" t="s">
        <v>269</v>
      </c>
      <c r="E9681" t="s">
        <v>91</v>
      </c>
      <c r="F9681" t="b">
        <v>0</v>
      </c>
      <c r="G9681" t="s">
        <v>43</v>
      </c>
      <c r="H9681" s="1">
        <v>45755.262453703697</v>
      </c>
      <c r="I9681" t="b">
        <v>0</v>
      </c>
      <c r="J9681" t="b">
        <v>0</v>
      </c>
      <c r="K9681" t="s">
        <v>31</v>
      </c>
      <c r="L9681" t="s">
        <v>32</v>
      </c>
      <c r="N9681">
        <v>110</v>
      </c>
      <c r="O9681" t="s">
        <v>12769</v>
      </c>
      <c r="P9681" t="s">
        <v>12770</v>
      </c>
    </row>
    <row r="9682" spans="1:16" x14ac:dyDescent="0.35">
      <c r="A9682" t="s">
        <v>11539</v>
      </c>
      <c r="B9682" t="s">
        <v>12771</v>
      </c>
      <c r="C9682" t="s">
        <v>51</v>
      </c>
      <c r="D9682" t="s">
        <v>17592</v>
      </c>
      <c r="E9682" t="s">
        <v>91</v>
      </c>
      <c r="F9682" t="b">
        <v>0</v>
      </c>
      <c r="G9682" t="s">
        <v>43</v>
      </c>
      <c r="H9682" s="1">
        <v>45755.262453703697</v>
      </c>
      <c r="I9682" t="b">
        <v>0</v>
      </c>
      <c r="J9682" t="b">
        <v>0</v>
      </c>
      <c r="K9682" t="s">
        <v>31</v>
      </c>
      <c r="L9682" t="s">
        <v>32</v>
      </c>
      <c r="N9682">
        <v>110</v>
      </c>
      <c r="O9682" t="s">
        <v>12772</v>
      </c>
      <c r="P9682" t="s">
        <v>9124</v>
      </c>
    </row>
    <row r="9683" spans="1:16" x14ac:dyDescent="0.35">
      <c r="A9683" t="s">
        <v>11539</v>
      </c>
      <c r="B9683" t="s">
        <v>11580</v>
      </c>
      <c r="C9683" t="s">
        <v>18</v>
      </c>
      <c r="D9683" t="s">
        <v>17450</v>
      </c>
      <c r="E9683" t="s">
        <v>20</v>
      </c>
      <c r="F9683" t="b">
        <v>1</v>
      </c>
      <c r="G9683" t="s">
        <v>1789</v>
      </c>
      <c r="H9683" s="1">
        <v>45755.268692129634</v>
      </c>
      <c r="I9683" t="b">
        <v>0</v>
      </c>
      <c r="J9683" t="b">
        <v>1</v>
      </c>
      <c r="K9683" t="s">
        <v>1789</v>
      </c>
      <c r="L9683" t="s">
        <v>22</v>
      </c>
      <c r="M9683">
        <v>213210</v>
      </c>
      <c r="O9683" t="s">
        <v>426</v>
      </c>
    </row>
    <row r="9684" spans="1:16" x14ac:dyDescent="0.35">
      <c r="A9684" t="s">
        <v>11539</v>
      </c>
      <c r="B9684" t="s">
        <v>12773</v>
      </c>
      <c r="C9684" t="s">
        <v>12774</v>
      </c>
      <c r="D9684" t="s">
        <v>573</v>
      </c>
      <c r="E9684" t="s">
        <v>20</v>
      </c>
      <c r="F9684" t="b">
        <v>0</v>
      </c>
      <c r="G9684" t="s">
        <v>52</v>
      </c>
      <c r="H9684" s="1">
        <v>45755.345601851863</v>
      </c>
      <c r="I9684" t="b">
        <v>0</v>
      </c>
      <c r="J9684" t="b">
        <v>1</v>
      </c>
      <c r="K9684" t="s">
        <v>31</v>
      </c>
      <c r="L9684" t="s">
        <v>32</v>
      </c>
      <c r="N9684">
        <v>17.684999465942379</v>
      </c>
      <c r="O9684" t="s">
        <v>859</v>
      </c>
      <c r="P9684" t="s">
        <v>12775</v>
      </c>
    </row>
    <row r="9685" spans="1:16" x14ac:dyDescent="0.35">
      <c r="A9685" t="s">
        <v>11539</v>
      </c>
      <c r="B9685" t="s">
        <v>12776</v>
      </c>
      <c r="C9685" t="s">
        <v>537</v>
      </c>
      <c r="D9685" t="s">
        <v>443</v>
      </c>
      <c r="E9685" t="s">
        <v>20</v>
      </c>
      <c r="F9685" t="b">
        <v>0</v>
      </c>
      <c r="G9685" t="s">
        <v>30</v>
      </c>
      <c r="H9685" s="1">
        <v>45755.375914351847</v>
      </c>
      <c r="I9685" t="b">
        <v>0</v>
      </c>
      <c r="J9685" t="b">
        <v>1</v>
      </c>
      <c r="K9685" t="s">
        <v>31</v>
      </c>
      <c r="L9685" t="s">
        <v>22</v>
      </c>
      <c r="M9685">
        <v>97570</v>
      </c>
      <c r="O9685" t="s">
        <v>4021</v>
      </c>
      <c r="P9685" t="s">
        <v>12777</v>
      </c>
    </row>
    <row r="9686" spans="1:16" x14ac:dyDescent="0.35">
      <c r="A9686" t="s">
        <v>11539</v>
      </c>
      <c r="B9686" t="s">
        <v>12778</v>
      </c>
      <c r="C9686" t="s">
        <v>805</v>
      </c>
      <c r="D9686" t="s">
        <v>269</v>
      </c>
      <c r="E9686" t="s">
        <v>20</v>
      </c>
      <c r="F9686" t="b">
        <v>0</v>
      </c>
      <c r="G9686" t="s">
        <v>30</v>
      </c>
      <c r="H9686" s="1">
        <v>45755.554282407407</v>
      </c>
      <c r="I9686" t="b">
        <v>0</v>
      </c>
      <c r="J9686" t="b">
        <v>0</v>
      </c>
      <c r="K9686" t="s">
        <v>31</v>
      </c>
      <c r="L9686" t="s">
        <v>22</v>
      </c>
      <c r="M9686">
        <v>80000</v>
      </c>
      <c r="O9686" t="s">
        <v>7296</v>
      </c>
      <c r="P9686" t="s">
        <v>12779</v>
      </c>
    </row>
    <row r="9687" spans="1:16" x14ac:dyDescent="0.35">
      <c r="A9687" t="s">
        <v>11539</v>
      </c>
      <c r="B9687" t="s">
        <v>12438</v>
      </c>
      <c r="C9687" t="s">
        <v>154</v>
      </c>
      <c r="D9687" t="s">
        <v>573</v>
      </c>
      <c r="E9687" t="s">
        <v>296</v>
      </c>
      <c r="F9687" t="b">
        <v>0</v>
      </c>
      <c r="G9687" t="s">
        <v>52</v>
      </c>
      <c r="H9687" s="1">
        <v>45755.595555555563</v>
      </c>
      <c r="I9687" t="b">
        <v>0</v>
      </c>
      <c r="J9687" t="b">
        <v>1</v>
      </c>
      <c r="K9687" t="s">
        <v>31</v>
      </c>
      <c r="L9687" t="s">
        <v>32</v>
      </c>
      <c r="N9687">
        <v>55</v>
      </c>
      <c r="O9687" t="s">
        <v>426</v>
      </c>
      <c r="P9687" t="s">
        <v>2908</v>
      </c>
    </row>
    <row r="9688" spans="1:16" x14ac:dyDescent="0.35">
      <c r="A9688" t="s">
        <v>11539</v>
      </c>
      <c r="B9688" t="s">
        <v>12562</v>
      </c>
      <c r="C9688" t="s">
        <v>2846</v>
      </c>
      <c r="D9688" t="s">
        <v>573</v>
      </c>
      <c r="E9688" t="s">
        <v>20</v>
      </c>
      <c r="F9688" t="b">
        <v>0</v>
      </c>
      <c r="G9688" t="s">
        <v>68</v>
      </c>
      <c r="H9688" s="1">
        <v>45755.595891203702</v>
      </c>
      <c r="I9688" t="b">
        <v>0</v>
      </c>
      <c r="J9688" t="b">
        <v>1</v>
      </c>
      <c r="K9688" t="s">
        <v>31</v>
      </c>
      <c r="L9688" t="s">
        <v>32</v>
      </c>
      <c r="N9688">
        <v>110.25</v>
      </c>
      <c r="O9688" t="s">
        <v>4453</v>
      </c>
      <c r="P9688" t="s">
        <v>12563</v>
      </c>
    </row>
    <row r="9689" spans="1:16" x14ac:dyDescent="0.35">
      <c r="A9689" t="s">
        <v>11539</v>
      </c>
      <c r="B9689" t="s">
        <v>12780</v>
      </c>
      <c r="C9689" t="s">
        <v>51</v>
      </c>
      <c r="D9689" t="s">
        <v>573</v>
      </c>
      <c r="E9689" t="s">
        <v>20</v>
      </c>
      <c r="F9689" t="b">
        <v>0</v>
      </c>
      <c r="G9689" t="s">
        <v>43</v>
      </c>
      <c r="H9689" s="1">
        <v>45755.84579861111</v>
      </c>
      <c r="I9689" t="b">
        <v>0</v>
      </c>
      <c r="J9689" t="b">
        <v>1</v>
      </c>
      <c r="K9689" t="s">
        <v>31</v>
      </c>
      <c r="L9689" t="s">
        <v>32</v>
      </c>
      <c r="N9689">
        <v>40.779998779296882</v>
      </c>
      <c r="O9689" t="s">
        <v>426</v>
      </c>
      <c r="P9689" t="s">
        <v>12636</v>
      </c>
    </row>
    <row r="9690" spans="1:16" x14ac:dyDescent="0.35">
      <c r="A9690" t="s">
        <v>11539</v>
      </c>
      <c r="B9690" t="s">
        <v>11704</v>
      </c>
      <c r="C9690" t="s">
        <v>1930</v>
      </c>
      <c r="D9690" t="s">
        <v>5090</v>
      </c>
      <c r="E9690" t="s">
        <v>20</v>
      </c>
      <c r="F9690" t="b">
        <v>0</v>
      </c>
      <c r="G9690" t="s">
        <v>30</v>
      </c>
      <c r="H9690" s="1">
        <v>45756.262615740743</v>
      </c>
      <c r="I9690" t="b">
        <v>0</v>
      </c>
      <c r="J9690" t="b">
        <v>0</v>
      </c>
      <c r="K9690" t="s">
        <v>31</v>
      </c>
      <c r="L9690" t="s">
        <v>22</v>
      </c>
      <c r="M9690">
        <v>113000</v>
      </c>
      <c r="O9690" t="s">
        <v>4082</v>
      </c>
      <c r="P9690" t="s">
        <v>11705</v>
      </c>
    </row>
    <row r="9691" spans="1:16" x14ac:dyDescent="0.35">
      <c r="A9691" t="s">
        <v>11539</v>
      </c>
      <c r="B9691" t="s">
        <v>12781</v>
      </c>
      <c r="C9691" t="s">
        <v>410</v>
      </c>
      <c r="D9691" t="s">
        <v>110</v>
      </c>
      <c r="E9691" t="s">
        <v>20</v>
      </c>
      <c r="F9691" t="b">
        <v>0</v>
      </c>
      <c r="G9691" t="s">
        <v>47</v>
      </c>
      <c r="H9691" s="1">
        <v>45756.266053240739</v>
      </c>
      <c r="I9691" t="b">
        <v>0</v>
      </c>
      <c r="J9691" t="b">
        <v>1</v>
      </c>
      <c r="K9691" t="s">
        <v>31</v>
      </c>
      <c r="L9691" t="s">
        <v>22</v>
      </c>
      <c r="M9691">
        <v>184000</v>
      </c>
      <c r="O9691" t="s">
        <v>955</v>
      </c>
      <c r="P9691" t="s">
        <v>12755</v>
      </c>
    </row>
    <row r="9692" spans="1:16" x14ac:dyDescent="0.35">
      <c r="A9692" t="s">
        <v>11539</v>
      </c>
      <c r="B9692" t="s">
        <v>12782</v>
      </c>
      <c r="C9692" t="s">
        <v>537</v>
      </c>
      <c r="D9692" t="s">
        <v>110</v>
      </c>
      <c r="E9692" t="s">
        <v>20</v>
      </c>
      <c r="F9692" t="b">
        <v>0</v>
      </c>
      <c r="G9692" t="s">
        <v>171</v>
      </c>
      <c r="H9692" s="1">
        <v>45756.280682870369</v>
      </c>
      <c r="I9692" t="b">
        <v>0</v>
      </c>
      <c r="J9692" t="b">
        <v>0</v>
      </c>
      <c r="K9692" t="s">
        <v>31</v>
      </c>
      <c r="L9692" t="s">
        <v>22</v>
      </c>
      <c r="M9692">
        <v>91979</v>
      </c>
      <c r="O9692" t="s">
        <v>12783</v>
      </c>
      <c r="P9692" t="s">
        <v>1284</v>
      </c>
    </row>
    <row r="9693" spans="1:16" x14ac:dyDescent="0.35">
      <c r="A9693" t="s">
        <v>11539</v>
      </c>
      <c r="B9693" t="s">
        <v>12784</v>
      </c>
      <c r="C9693" t="s">
        <v>5343</v>
      </c>
      <c r="D9693" t="s">
        <v>573</v>
      </c>
      <c r="E9693" t="s">
        <v>20</v>
      </c>
      <c r="F9693" t="b">
        <v>0</v>
      </c>
      <c r="G9693" t="s">
        <v>68</v>
      </c>
      <c r="H9693" s="1">
        <v>45756.334293981483</v>
      </c>
      <c r="I9693" t="b">
        <v>0</v>
      </c>
      <c r="J9693" t="b">
        <v>1</v>
      </c>
      <c r="K9693" t="s">
        <v>31</v>
      </c>
      <c r="L9693" t="s">
        <v>32</v>
      </c>
      <c r="N9693">
        <v>36.775001525878913</v>
      </c>
      <c r="O9693" t="s">
        <v>2920</v>
      </c>
    </row>
    <row r="9694" spans="1:16" x14ac:dyDescent="0.35">
      <c r="A9694" t="s">
        <v>11539</v>
      </c>
      <c r="B9694" t="s">
        <v>12785</v>
      </c>
      <c r="C9694" t="s">
        <v>1336</v>
      </c>
      <c r="D9694" t="s">
        <v>573</v>
      </c>
      <c r="E9694" t="s">
        <v>20</v>
      </c>
      <c r="F9694" t="b">
        <v>0</v>
      </c>
      <c r="G9694" t="s">
        <v>68</v>
      </c>
      <c r="H9694" s="1">
        <v>45756.349664351852</v>
      </c>
      <c r="I9694" t="b">
        <v>0</v>
      </c>
      <c r="J9694" t="b">
        <v>1</v>
      </c>
      <c r="K9694" t="s">
        <v>31</v>
      </c>
      <c r="L9694" t="s">
        <v>32</v>
      </c>
      <c r="N9694">
        <v>28.319999694824219</v>
      </c>
      <c r="O9694" t="s">
        <v>426</v>
      </c>
      <c r="P9694" t="s">
        <v>8003</v>
      </c>
    </row>
    <row r="9695" spans="1:16" x14ac:dyDescent="0.35">
      <c r="A9695" t="s">
        <v>11539</v>
      </c>
      <c r="B9695" t="s">
        <v>11556</v>
      </c>
      <c r="C9695" t="s">
        <v>4798</v>
      </c>
      <c r="D9695" t="s">
        <v>573</v>
      </c>
      <c r="E9695" t="s">
        <v>296</v>
      </c>
      <c r="F9695" t="b">
        <v>0</v>
      </c>
      <c r="G9695" t="s">
        <v>68</v>
      </c>
      <c r="H9695" s="1">
        <v>45756.39135416667</v>
      </c>
      <c r="I9695" t="b">
        <v>0</v>
      </c>
      <c r="J9695" t="b">
        <v>1</v>
      </c>
      <c r="K9695" t="s">
        <v>31</v>
      </c>
      <c r="L9695" t="s">
        <v>22</v>
      </c>
      <c r="M9695">
        <v>117731</v>
      </c>
      <c r="O9695" t="s">
        <v>654</v>
      </c>
      <c r="P9695" t="s">
        <v>11559</v>
      </c>
    </row>
    <row r="9696" spans="1:16" x14ac:dyDescent="0.35">
      <c r="A9696" t="s">
        <v>11539</v>
      </c>
      <c r="B9696" t="s">
        <v>12786</v>
      </c>
      <c r="C9696" t="s">
        <v>4510</v>
      </c>
      <c r="D9696" t="s">
        <v>443</v>
      </c>
      <c r="E9696" t="s">
        <v>20</v>
      </c>
      <c r="F9696" t="b">
        <v>0</v>
      </c>
      <c r="G9696" t="s">
        <v>171</v>
      </c>
      <c r="H9696" s="1">
        <v>45756.488946759258</v>
      </c>
      <c r="I9696" t="b">
        <v>0</v>
      </c>
      <c r="J9696" t="b">
        <v>1</v>
      </c>
      <c r="K9696" t="s">
        <v>31</v>
      </c>
      <c r="L9696" t="s">
        <v>22</v>
      </c>
      <c r="M9696">
        <v>149500</v>
      </c>
      <c r="O9696" t="s">
        <v>12722</v>
      </c>
      <c r="P9696" t="s">
        <v>12723</v>
      </c>
    </row>
    <row r="9697" spans="1:16" x14ac:dyDescent="0.35">
      <c r="A9697" t="s">
        <v>11539</v>
      </c>
      <c r="B9697" t="s">
        <v>12787</v>
      </c>
      <c r="C9697" t="s">
        <v>154</v>
      </c>
      <c r="D9697" t="s">
        <v>110</v>
      </c>
      <c r="E9697" t="s">
        <v>20</v>
      </c>
      <c r="F9697" t="b">
        <v>0</v>
      </c>
      <c r="G9697" t="s">
        <v>52</v>
      </c>
      <c r="H9697" s="1">
        <v>45756.599039351851</v>
      </c>
      <c r="I9697" t="b">
        <v>0</v>
      </c>
      <c r="J9697" t="b">
        <v>1</v>
      </c>
      <c r="K9697" t="s">
        <v>31</v>
      </c>
      <c r="L9697" t="s">
        <v>22</v>
      </c>
      <c r="M9697">
        <v>171500</v>
      </c>
      <c r="O9697" t="s">
        <v>12788</v>
      </c>
      <c r="P9697" t="s">
        <v>336</v>
      </c>
    </row>
    <row r="9698" spans="1:16" x14ac:dyDescent="0.35">
      <c r="A9698" t="s">
        <v>11539</v>
      </c>
      <c r="B9698" t="s">
        <v>12505</v>
      </c>
      <c r="C9698" t="s">
        <v>3831</v>
      </c>
      <c r="D9698" t="s">
        <v>29</v>
      </c>
      <c r="E9698" t="s">
        <v>20</v>
      </c>
      <c r="F9698" t="b">
        <v>0</v>
      </c>
      <c r="G9698" t="s">
        <v>52</v>
      </c>
      <c r="H9698" s="1">
        <v>45756.643113425933</v>
      </c>
      <c r="I9698" t="b">
        <v>0</v>
      </c>
      <c r="J9698" t="b">
        <v>0</v>
      </c>
      <c r="K9698" t="s">
        <v>31</v>
      </c>
      <c r="L9698" t="s">
        <v>22</v>
      </c>
      <c r="M9698">
        <v>95000</v>
      </c>
      <c r="O9698" t="s">
        <v>7453</v>
      </c>
      <c r="P9698" t="s">
        <v>12506</v>
      </c>
    </row>
    <row r="9699" spans="1:16" x14ac:dyDescent="0.35">
      <c r="A9699" t="s">
        <v>11539</v>
      </c>
      <c r="B9699" t="s">
        <v>12789</v>
      </c>
      <c r="C9699" t="s">
        <v>6733</v>
      </c>
      <c r="D9699" t="s">
        <v>110</v>
      </c>
      <c r="E9699" t="s">
        <v>20</v>
      </c>
      <c r="F9699" t="b">
        <v>0</v>
      </c>
      <c r="G9699" t="s">
        <v>52</v>
      </c>
      <c r="H9699" s="1">
        <v>45757.015868055547</v>
      </c>
      <c r="I9699" t="b">
        <v>1</v>
      </c>
      <c r="J9699" t="b">
        <v>0</v>
      </c>
      <c r="K9699" t="s">
        <v>31</v>
      </c>
      <c r="L9699" t="s">
        <v>22</v>
      </c>
      <c r="M9699">
        <v>120000</v>
      </c>
      <c r="O9699" t="s">
        <v>12790</v>
      </c>
      <c r="P9699" t="s">
        <v>336</v>
      </c>
    </row>
    <row r="9700" spans="1:16" x14ac:dyDescent="0.35">
      <c r="A9700" t="s">
        <v>11539</v>
      </c>
      <c r="B9700" t="s">
        <v>12787</v>
      </c>
      <c r="C9700" t="s">
        <v>154</v>
      </c>
      <c r="D9700" t="s">
        <v>17593</v>
      </c>
      <c r="E9700" t="s">
        <v>20</v>
      </c>
      <c r="F9700" t="b">
        <v>0</v>
      </c>
      <c r="G9700" t="s">
        <v>52</v>
      </c>
      <c r="H9700" s="1">
        <v>45757.250810185193</v>
      </c>
      <c r="I9700" t="b">
        <v>0</v>
      </c>
      <c r="J9700" t="b">
        <v>1</v>
      </c>
      <c r="K9700" t="s">
        <v>31</v>
      </c>
      <c r="L9700" t="s">
        <v>22</v>
      </c>
      <c r="M9700">
        <v>171500</v>
      </c>
      <c r="O9700" t="s">
        <v>12788</v>
      </c>
      <c r="P9700" t="s">
        <v>336</v>
      </c>
    </row>
    <row r="9701" spans="1:16" x14ac:dyDescent="0.35">
      <c r="A9701" t="s">
        <v>11539</v>
      </c>
      <c r="B9701" t="s">
        <v>12791</v>
      </c>
      <c r="C9701" t="s">
        <v>832</v>
      </c>
      <c r="D9701" t="s">
        <v>17594</v>
      </c>
      <c r="E9701" t="s">
        <v>20</v>
      </c>
      <c r="F9701" t="b">
        <v>0</v>
      </c>
      <c r="G9701" t="s">
        <v>47</v>
      </c>
      <c r="H9701" s="1">
        <v>45757.250914351847</v>
      </c>
      <c r="I9701" t="b">
        <v>0</v>
      </c>
      <c r="J9701" t="b">
        <v>0</v>
      </c>
      <c r="K9701" t="s">
        <v>31</v>
      </c>
      <c r="L9701" t="s">
        <v>22</v>
      </c>
      <c r="M9701">
        <v>119000</v>
      </c>
      <c r="O9701" t="s">
        <v>12792</v>
      </c>
      <c r="P9701" t="s">
        <v>12793</v>
      </c>
    </row>
    <row r="9702" spans="1:16" x14ac:dyDescent="0.35">
      <c r="A9702" t="s">
        <v>11539</v>
      </c>
      <c r="B9702" t="s">
        <v>12794</v>
      </c>
      <c r="C9702" t="s">
        <v>966</v>
      </c>
      <c r="D9702" t="s">
        <v>1869</v>
      </c>
      <c r="E9702" t="s">
        <v>20</v>
      </c>
      <c r="F9702" t="b">
        <v>0</v>
      </c>
      <c r="G9702" t="s">
        <v>966</v>
      </c>
      <c r="H9702" s="1">
        <v>45757.268599537027</v>
      </c>
      <c r="I9702" t="b">
        <v>0</v>
      </c>
      <c r="J9702" t="b">
        <v>0</v>
      </c>
      <c r="K9702" t="s">
        <v>966</v>
      </c>
      <c r="L9702" t="s">
        <v>22</v>
      </c>
      <c r="M9702">
        <v>36000</v>
      </c>
      <c r="O9702" t="s">
        <v>12795</v>
      </c>
      <c r="P9702" t="s">
        <v>811</v>
      </c>
    </row>
    <row r="9703" spans="1:16" x14ac:dyDescent="0.35">
      <c r="A9703" t="s">
        <v>11539</v>
      </c>
      <c r="B9703" t="s">
        <v>11987</v>
      </c>
      <c r="C9703" t="s">
        <v>12796</v>
      </c>
      <c r="D9703" t="s">
        <v>443</v>
      </c>
      <c r="E9703" t="s">
        <v>20</v>
      </c>
      <c r="F9703" t="b">
        <v>0</v>
      </c>
      <c r="G9703" t="s">
        <v>171</v>
      </c>
      <c r="H9703" s="1">
        <v>45757.2893287037</v>
      </c>
      <c r="I9703" t="b">
        <v>0</v>
      </c>
      <c r="J9703" t="b">
        <v>1</v>
      </c>
      <c r="K9703" t="s">
        <v>31</v>
      </c>
      <c r="L9703" t="s">
        <v>22</v>
      </c>
      <c r="M9703">
        <v>207500</v>
      </c>
      <c r="O9703" t="s">
        <v>12797</v>
      </c>
      <c r="P9703" t="s">
        <v>12798</v>
      </c>
    </row>
    <row r="9704" spans="1:16" x14ac:dyDescent="0.35">
      <c r="A9704" t="s">
        <v>11539</v>
      </c>
      <c r="B9704" t="s">
        <v>12799</v>
      </c>
      <c r="C9704" t="s">
        <v>3355</v>
      </c>
      <c r="D9704" t="s">
        <v>573</v>
      </c>
      <c r="E9704" t="s">
        <v>20</v>
      </c>
      <c r="F9704" t="b">
        <v>0</v>
      </c>
      <c r="G9704" t="s">
        <v>171</v>
      </c>
      <c r="H9704" s="1">
        <v>45757.331018518518</v>
      </c>
      <c r="I9704" t="b">
        <v>0</v>
      </c>
      <c r="J9704" t="b">
        <v>1</v>
      </c>
      <c r="K9704" t="s">
        <v>31</v>
      </c>
      <c r="L9704" t="s">
        <v>32</v>
      </c>
      <c r="N9704">
        <v>31.97499847412109</v>
      </c>
      <c r="O9704" t="s">
        <v>654</v>
      </c>
      <c r="P9704" t="s">
        <v>11559</v>
      </c>
    </row>
    <row r="9705" spans="1:16" x14ac:dyDescent="0.35">
      <c r="A9705" t="s">
        <v>11539</v>
      </c>
      <c r="B9705" t="s">
        <v>12800</v>
      </c>
      <c r="C9705" t="s">
        <v>31</v>
      </c>
      <c r="D9705" t="s">
        <v>249</v>
      </c>
      <c r="E9705" t="s">
        <v>20</v>
      </c>
      <c r="F9705" t="b">
        <v>0</v>
      </c>
      <c r="G9705" t="s">
        <v>52</v>
      </c>
      <c r="H9705" s="1">
        <v>45757.376215277778</v>
      </c>
      <c r="I9705" t="b">
        <v>0</v>
      </c>
      <c r="J9705" t="b">
        <v>0</v>
      </c>
      <c r="K9705" t="s">
        <v>31</v>
      </c>
      <c r="L9705" t="s">
        <v>22</v>
      </c>
      <c r="M9705">
        <v>192720</v>
      </c>
      <c r="O9705" t="s">
        <v>12801</v>
      </c>
      <c r="P9705" t="s">
        <v>12802</v>
      </c>
    </row>
    <row r="9706" spans="1:16" x14ac:dyDescent="0.35">
      <c r="A9706" t="s">
        <v>11539</v>
      </c>
      <c r="B9706" t="s">
        <v>12803</v>
      </c>
      <c r="C9706" t="s">
        <v>18</v>
      </c>
      <c r="D9706" t="s">
        <v>1955</v>
      </c>
      <c r="E9706" t="s">
        <v>20</v>
      </c>
      <c r="F9706" t="b">
        <v>1</v>
      </c>
      <c r="G9706" t="s">
        <v>52</v>
      </c>
      <c r="H9706" s="1">
        <v>45757.417928240742</v>
      </c>
      <c r="I9706" t="b">
        <v>0</v>
      </c>
      <c r="J9706" t="b">
        <v>1</v>
      </c>
      <c r="K9706" t="s">
        <v>31</v>
      </c>
      <c r="L9706" t="s">
        <v>22</v>
      </c>
      <c r="M9706">
        <v>172500</v>
      </c>
      <c r="O9706" t="s">
        <v>4513</v>
      </c>
      <c r="P9706" t="s">
        <v>12804</v>
      </c>
    </row>
    <row r="9707" spans="1:16" x14ac:dyDescent="0.35">
      <c r="A9707" t="s">
        <v>11539</v>
      </c>
      <c r="B9707" t="s">
        <v>11591</v>
      </c>
      <c r="C9707" t="s">
        <v>7755</v>
      </c>
      <c r="D9707" t="s">
        <v>36</v>
      </c>
      <c r="E9707" t="s">
        <v>20</v>
      </c>
      <c r="F9707" t="b">
        <v>0</v>
      </c>
      <c r="G9707" t="s">
        <v>43</v>
      </c>
      <c r="H9707" s="1">
        <v>45757.834317129629</v>
      </c>
      <c r="I9707" t="b">
        <v>0</v>
      </c>
      <c r="J9707" t="b">
        <v>0</v>
      </c>
      <c r="K9707" t="s">
        <v>31</v>
      </c>
      <c r="L9707" t="s">
        <v>22</v>
      </c>
      <c r="M9707">
        <v>112500</v>
      </c>
      <c r="O9707" t="s">
        <v>33</v>
      </c>
      <c r="P9707" t="s">
        <v>12713</v>
      </c>
    </row>
    <row r="9708" spans="1:16" x14ac:dyDescent="0.35">
      <c r="A9708" t="s">
        <v>11539</v>
      </c>
      <c r="B9708" t="s">
        <v>11588</v>
      </c>
      <c r="C9708" t="s">
        <v>289</v>
      </c>
      <c r="D9708" t="s">
        <v>269</v>
      </c>
      <c r="E9708" t="s">
        <v>20</v>
      </c>
      <c r="F9708" t="b">
        <v>0</v>
      </c>
      <c r="G9708" t="s">
        <v>43</v>
      </c>
      <c r="H9708" s="1">
        <v>45758.266030092593</v>
      </c>
      <c r="I9708" t="b">
        <v>0</v>
      </c>
      <c r="J9708" t="b">
        <v>0</v>
      </c>
      <c r="K9708" t="s">
        <v>31</v>
      </c>
      <c r="L9708" t="s">
        <v>32</v>
      </c>
      <c r="N9708">
        <v>150</v>
      </c>
      <c r="O9708" t="s">
        <v>12805</v>
      </c>
      <c r="P9708" t="s">
        <v>12806</v>
      </c>
    </row>
    <row r="9709" spans="1:16" x14ac:dyDescent="0.35">
      <c r="A9709" t="s">
        <v>11539</v>
      </c>
      <c r="B9709" t="s">
        <v>11591</v>
      </c>
      <c r="C9709" t="s">
        <v>5592</v>
      </c>
      <c r="D9709" t="s">
        <v>17441</v>
      </c>
      <c r="E9709" t="s">
        <v>20</v>
      </c>
      <c r="F9709" t="b">
        <v>0</v>
      </c>
      <c r="G9709" t="s">
        <v>68</v>
      </c>
      <c r="H9709" s="1">
        <v>45758.266111111108</v>
      </c>
      <c r="I9709" t="b">
        <v>0</v>
      </c>
      <c r="J9709" t="b">
        <v>1</v>
      </c>
      <c r="K9709" t="s">
        <v>31</v>
      </c>
      <c r="L9709" t="s">
        <v>22</v>
      </c>
      <c r="M9709">
        <v>127450</v>
      </c>
      <c r="O9709" t="s">
        <v>12807</v>
      </c>
      <c r="P9709" t="s">
        <v>6985</v>
      </c>
    </row>
    <row r="9710" spans="1:16" x14ac:dyDescent="0.35">
      <c r="A9710" t="s">
        <v>11539</v>
      </c>
      <c r="B9710" t="s">
        <v>12808</v>
      </c>
      <c r="C9710" t="s">
        <v>51</v>
      </c>
      <c r="D9710" t="s">
        <v>110</v>
      </c>
      <c r="E9710" t="s">
        <v>760</v>
      </c>
      <c r="F9710" t="b">
        <v>0</v>
      </c>
      <c r="G9710" t="s">
        <v>43</v>
      </c>
      <c r="H9710" s="1">
        <v>45758.266909722217</v>
      </c>
      <c r="I9710" t="b">
        <v>0</v>
      </c>
      <c r="J9710" t="b">
        <v>0</v>
      </c>
      <c r="K9710" t="s">
        <v>31</v>
      </c>
      <c r="L9710" t="s">
        <v>32</v>
      </c>
      <c r="N9710">
        <v>85</v>
      </c>
      <c r="O9710" t="s">
        <v>6674</v>
      </c>
      <c r="P9710" t="s">
        <v>9124</v>
      </c>
    </row>
    <row r="9711" spans="1:16" x14ac:dyDescent="0.35">
      <c r="A9711" t="s">
        <v>11539</v>
      </c>
      <c r="B9711" t="s">
        <v>11910</v>
      </c>
      <c r="C9711" t="s">
        <v>2852</v>
      </c>
      <c r="D9711" t="s">
        <v>573</v>
      </c>
      <c r="E9711" t="s">
        <v>20</v>
      </c>
      <c r="F9711" t="b">
        <v>0</v>
      </c>
      <c r="G9711" t="s">
        <v>52</v>
      </c>
      <c r="H9711" s="1">
        <v>45758.349108796298</v>
      </c>
      <c r="I9711" t="b">
        <v>0</v>
      </c>
      <c r="J9711" t="b">
        <v>1</v>
      </c>
      <c r="K9711" t="s">
        <v>31</v>
      </c>
      <c r="L9711" t="s">
        <v>32</v>
      </c>
      <c r="N9711">
        <v>51.239997863769531</v>
      </c>
      <c r="O9711" t="s">
        <v>426</v>
      </c>
      <c r="P9711" t="s">
        <v>8003</v>
      </c>
    </row>
    <row r="9712" spans="1:16" x14ac:dyDescent="0.35">
      <c r="A9712" t="s">
        <v>11539</v>
      </c>
      <c r="B9712" t="s">
        <v>12756</v>
      </c>
      <c r="C9712" t="s">
        <v>338</v>
      </c>
      <c r="D9712" t="s">
        <v>115</v>
      </c>
      <c r="E9712" t="s">
        <v>20</v>
      </c>
      <c r="F9712" t="b">
        <v>0</v>
      </c>
      <c r="G9712" t="s">
        <v>68</v>
      </c>
      <c r="H9712" s="1">
        <v>45758.432812500003</v>
      </c>
      <c r="I9712" t="b">
        <v>0</v>
      </c>
      <c r="J9712" t="b">
        <v>0</v>
      </c>
      <c r="K9712" t="s">
        <v>31</v>
      </c>
      <c r="L9712" t="s">
        <v>22</v>
      </c>
      <c r="M9712">
        <v>155000</v>
      </c>
      <c r="O9712" t="s">
        <v>2728</v>
      </c>
      <c r="P9712" t="s">
        <v>12757</v>
      </c>
    </row>
    <row r="9713" spans="1:16" x14ac:dyDescent="0.35">
      <c r="A9713" t="s">
        <v>11539</v>
      </c>
      <c r="B9713" t="s">
        <v>12809</v>
      </c>
      <c r="C9713" t="s">
        <v>1930</v>
      </c>
      <c r="D9713" t="s">
        <v>115</v>
      </c>
      <c r="E9713" t="s">
        <v>20</v>
      </c>
      <c r="F9713" t="b">
        <v>0</v>
      </c>
      <c r="G9713" t="s">
        <v>30</v>
      </c>
      <c r="H9713" s="1">
        <v>45758.432858796303</v>
      </c>
      <c r="I9713" t="b">
        <v>0</v>
      </c>
      <c r="J9713" t="b">
        <v>0</v>
      </c>
      <c r="K9713" t="s">
        <v>31</v>
      </c>
      <c r="L9713" t="s">
        <v>22</v>
      </c>
      <c r="M9713">
        <v>135000</v>
      </c>
      <c r="O9713" t="s">
        <v>4082</v>
      </c>
    </row>
    <row r="9714" spans="1:16" x14ac:dyDescent="0.35">
      <c r="A9714" t="s">
        <v>11539</v>
      </c>
      <c r="B9714" t="s">
        <v>12161</v>
      </c>
      <c r="C9714" t="s">
        <v>3692</v>
      </c>
      <c r="D9714" t="s">
        <v>115</v>
      </c>
      <c r="E9714" t="s">
        <v>20</v>
      </c>
      <c r="F9714" t="b">
        <v>0</v>
      </c>
      <c r="G9714" t="s">
        <v>52</v>
      </c>
      <c r="H9714" s="1">
        <v>45758.474166666667</v>
      </c>
      <c r="I9714" t="b">
        <v>0</v>
      </c>
      <c r="J9714" t="b">
        <v>0</v>
      </c>
      <c r="K9714" t="s">
        <v>31</v>
      </c>
      <c r="L9714" t="s">
        <v>22</v>
      </c>
      <c r="M9714">
        <v>145000</v>
      </c>
      <c r="O9714" t="s">
        <v>11735</v>
      </c>
      <c r="P9714" t="s">
        <v>12162</v>
      </c>
    </row>
    <row r="9715" spans="1:16" x14ac:dyDescent="0.35">
      <c r="A9715" t="s">
        <v>11539</v>
      </c>
      <c r="B9715" t="s">
        <v>12749</v>
      </c>
      <c r="C9715" t="s">
        <v>537</v>
      </c>
      <c r="D9715" t="s">
        <v>115</v>
      </c>
      <c r="E9715" t="s">
        <v>20</v>
      </c>
      <c r="F9715" t="b">
        <v>0</v>
      </c>
      <c r="G9715" t="s">
        <v>171</v>
      </c>
      <c r="H9715" s="1">
        <v>45758.528969907413</v>
      </c>
      <c r="I9715" t="b">
        <v>0</v>
      </c>
      <c r="J9715" t="b">
        <v>0</v>
      </c>
      <c r="K9715" t="s">
        <v>31</v>
      </c>
      <c r="L9715" t="s">
        <v>22</v>
      </c>
      <c r="M9715">
        <v>210000</v>
      </c>
      <c r="O9715" t="s">
        <v>12750</v>
      </c>
      <c r="P9715" t="s">
        <v>12751</v>
      </c>
    </row>
    <row r="9716" spans="1:16" x14ac:dyDescent="0.35">
      <c r="A9716" t="s">
        <v>11539</v>
      </c>
      <c r="B9716" t="s">
        <v>12810</v>
      </c>
      <c r="C9716" t="s">
        <v>4212</v>
      </c>
      <c r="D9716" t="s">
        <v>573</v>
      </c>
      <c r="E9716" t="s">
        <v>20</v>
      </c>
      <c r="F9716" t="b">
        <v>0</v>
      </c>
      <c r="G9716" t="s">
        <v>52</v>
      </c>
      <c r="H9716" s="1">
        <v>45758.59915509259</v>
      </c>
      <c r="I9716" t="b">
        <v>0</v>
      </c>
      <c r="J9716" t="b">
        <v>0</v>
      </c>
      <c r="K9716" t="s">
        <v>31</v>
      </c>
      <c r="L9716" t="s">
        <v>32</v>
      </c>
      <c r="N9716">
        <v>41.505001068115227</v>
      </c>
      <c r="O9716" t="s">
        <v>1258</v>
      </c>
      <c r="P9716" t="s">
        <v>12811</v>
      </c>
    </row>
    <row r="9717" spans="1:16" x14ac:dyDescent="0.35">
      <c r="A9717" t="s">
        <v>11539</v>
      </c>
      <c r="B9717" t="s">
        <v>12812</v>
      </c>
      <c r="C9717" t="s">
        <v>1734</v>
      </c>
      <c r="D9717" t="s">
        <v>36</v>
      </c>
      <c r="E9717" t="s">
        <v>20</v>
      </c>
      <c r="F9717" t="b">
        <v>0</v>
      </c>
      <c r="G9717" t="s">
        <v>171</v>
      </c>
      <c r="H9717" s="1">
        <v>45758.695462962962</v>
      </c>
      <c r="I9717" t="b">
        <v>0</v>
      </c>
      <c r="J9717" t="b">
        <v>0</v>
      </c>
      <c r="K9717" t="s">
        <v>31</v>
      </c>
      <c r="L9717" t="s">
        <v>22</v>
      </c>
      <c r="M9717">
        <v>160000</v>
      </c>
      <c r="O9717" t="s">
        <v>12813</v>
      </c>
      <c r="P9717" t="s">
        <v>12814</v>
      </c>
    </row>
    <row r="9718" spans="1:16" x14ac:dyDescent="0.35">
      <c r="A9718" t="s">
        <v>11539</v>
      </c>
      <c r="B9718" t="s">
        <v>11588</v>
      </c>
      <c r="C9718" t="s">
        <v>289</v>
      </c>
      <c r="D9718" t="s">
        <v>110</v>
      </c>
      <c r="E9718" t="s">
        <v>20</v>
      </c>
      <c r="F9718" t="b">
        <v>0</v>
      </c>
      <c r="G9718" t="s">
        <v>43</v>
      </c>
      <c r="H9718" s="1">
        <v>45759.251134259262</v>
      </c>
      <c r="I9718" t="b">
        <v>0</v>
      </c>
      <c r="J9718" t="b">
        <v>0</v>
      </c>
      <c r="K9718" t="s">
        <v>31</v>
      </c>
      <c r="L9718" t="s">
        <v>22</v>
      </c>
      <c r="M9718">
        <v>150000</v>
      </c>
      <c r="O9718" t="s">
        <v>12815</v>
      </c>
      <c r="P9718" t="s">
        <v>12806</v>
      </c>
    </row>
    <row r="9719" spans="1:16" x14ac:dyDescent="0.35">
      <c r="A9719" t="s">
        <v>11539</v>
      </c>
      <c r="B9719" t="s">
        <v>12170</v>
      </c>
      <c r="C9719" t="s">
        <v>154</v>
      </c>
      <c r="D9719" t="s">
        <v>110</v>
      </c>
      <c r="E9719" t="s">
        <v>20</v>
      </c>
      <c r="F9719" t="b">
        <v>0</v>
      </c>
      <c r="G9719" t="s">
        <v>52</v>
      </c>
      <c r="H9719" s="1">
        <v>45759.265682870369</v>
      </c>
      <c r="I9719" t="b">
        <v>0</v>
      </c>
      <c r="J9719" t="b">
        <v>1</v>
      </c>
      <c r="K9719" t="s">
        <v>31</v>
      </c>
      <c r="L9719" t="s">
        <v>22</v>
      </c>
      <c r="M9719">
        <v>207500</v>
      </c>
      <c r="O9719" t="s">
        <v>725</v>
      </c>
      <c r="P9719" t="s">
        <v>1861</v>
      </c>
    </row>
    <row r="9720" spans="1:16" x14ac:dyDescent="0.35">
      <c r="A9720" t="s">
        <v>11539</v>
      </c>
      <c r="B9720" t="s">
        <v>11539</v>
      </c>
      <c r="C9720" t="s">
        <v>832</v>
      </c>
      <c r="D9720" t="s">
        <v>2039</v>
      </c>
      <c r="E9720" t="s">
        <v>20</v>
      </c>
      <c r="F9720" t="b">
        <v>0</v>
      </c>
      <c r="G9720" t="s">
        <v>47</v>
      </c>
      <c r="H9720" s="1">
        <v>45760.251180555562</v>
      </c>
      <c r="I9720" t="b">
        <v>0</v>
      </c>
      <c r="J9720" t="b">
        <v>0</v>
      </c>
      <c r="K9720" t="s">
        <v>31</v>
      </c>
      <c r="L9720" t="s">
        <v>22</v>
      </c>
      <c r="M9720">
        <v>119000</v>
      </c>
      <c r="O9720" t="s">
        <v>1393</v>
      </c>
      <c r="P9720" t="s">
        <v>12793</v>
      </c>
    </row>
    <row r="9721" spans="1:16" x14ac:dyDescent="0.35">
      <c r="A9721" t="s">
        <v>11539</v>
      </c>
      <c r="B9721" t="s">
        <v>11741</v>
      </c>
      <c r="C9721" t="s">
        <v>923</v>
      </c>
      <c r="D9721" t="s">
        <v>17445</v>
      </c>
      <c r="E9721" t="s">
        <v>20</v>
      </c>
      <c r="F9721" t="b">
        <v>0</v>
      </c>
      <c r="G9721" t="s">
        <v>47</v>
      </c>
      <c r="H9721" s="1">
        <v>45760.251180555562</v>
      </c>
      <c r="I9721" t="b">
        <v>0</v>
      </c>
      <c r="J9721" t="b">
        <v>1</v>
      </c>
      <c r="K9721" t="s">
        <v>31</v>
      </c>
      <c r="L9721" t="s">
        <v>22</v>
      </c>
      <c r="M9721">
        <v>91100</v>
      </c>
      <c r="O9721" t="s">
        <v>12816</v>
      </c>
      <c r="P9721" t="s">
        <v>5591</v>
      </c>
    </row>
    <row r="9722" spans="1:16" x14ac:dyDescent="0.35">
      <c r="A9722" t="s">
        <v>11539</v>
      </c>
      <c r="B9722" t="s">
        <v>12817</v>
      </c>
      <c r="C9722" t="s">
        <v>18</v>
      </c>
      <c r="D9722" t="s">
        <v>36</v>
      </c>
      <c r="E9722" t="s">
        <v>20</v>
      </c>
      <c r="F9722" t="b">
        <v>1</v>
      </c>
      <c r="G9722" t="s">
        <v>52</v>
      </c>
      <c r="H9722" s="1">
        <v>45760.33489583333</v>
      </c>
      <c r="I9722" t="b">
        <v>1</v>
      </c>
      <c r="J9722" t="b">
        <v>0</v>
      </c>
      <c r="K9722" t="s">
        <v>31</v>
      </c>
      <c r="L9722" t="s">
        <v>32</v>
      </c>
      <c r="N9722">
        <v>102.85500335693359</v>
      </c>
      <c r="O9722" t="s">
        <v>9374</v>
      </c>
      <c r="P9722" t="s">
        <v>12818</v>
      </c>
    </row>
    <row r="9723" spans="1:16" x14ac:dyDescent="0.35">
      <c r="A9723" t="s">
        <v>11539</v>
      </c>
      <c r="B9723" t="s">
        <v>12819</v>
      </c>
      <c r="C9723" t="s">
        <v>715</v>
      </c>
      <c r="D9723" t="s">
        <v>573</v>
      </c>
      <c r="E9723" t="s">
        <v>20</v>
      </c>
      <c r="F9723" t="b">
        <v>0</v>
      </c>
      <c r="G9723" t="s">
        <v>171</v>
      </c>
      <c r="H9723" s="1">
        <v>45760.347326388888</v>
      </c>
      <c r="I9723" t="b">
        <v>0</v>
      </c>
      <c r="J9723" t="b">
        <v>1</v>
      </c>
      <c r="K9723" t="s">
        <v>31</v>
      </c>
      <c r="L9723" t="s">
        <v>32</v>
      </c>
      <c r="N9723">
        <v>23.264999389648441</v>
      </c>
      <c r="O9723" t="s">
        <v>426</v>
      </c>
      <c r="P9723" t="s">
        <v>232</v>
      </c>
    </row>
    <row r="9724" spans="1:16" x14ac:dyDescent="0.35">
      <c r="A9724" t="s">
        <v>11539</v>
      </c>
      <c r="B9724" t="s">
        <v>11539</v>
      </c>
      <c r="C9724" t="s">
        <v>832</v>
      </c>
      <c r="D9724" t="s">
        <v>110</v>
      </c>
      <c r="E9724" t="s">
        <v>20</v>
      </c>
      <c r="F9724" t="b">
        <v>0</v>
      </c>
      <c r="G9724" t="s">
        <v>47</v>
      </c>
      <c r="H9724" s="1">
        <v>45761.251006944447</v>
      </c>
      <c r="I9724" t="b">
        <v>0</v>
      </c>
      <c r="J9724" t="b">
        <v>0</v>
      </c>
      <c r="K9724" t="s">
        <v>31</v>
      </c>
      <c r="L9724" t="s">
        <v>22</v>
      </c>
      <c r="M9724">
        <v>119000</v>
      </c>
      <c r="O9724" t="s">
        <v>1393</v>
      </c>
      <c r="P9724" t="s">
        <v>12793</v>
      </c>
    </row>
    <row r="9725" spans="1:16" x14ac:dyDescent="0.35">
      <c r="A9725" t="s">
        <v>11539</v>
      </c>
      <c r="B9725" t="s">
        <v>11539</v>
      </c>
      <c r="C9725" t="s">
        <v>12820</v>
      </c>
      <c r="D9725" t="s">
        <v>443</v>
      </c>
      <c r="E9725" t="s">
        <v>20</v>
      </c>
      <c r="F9725" t="b">
        <v>0</v>
      </c>
      <c r="G9725" t="s">
        <v>68</v>
      </c>
      <c r="H9725" s="1">
        <v>45761.251331018517</v>
      </c>
      <c r="I9725" t="b">
        <v>0</v>
      </c>
      <c r="J9725" t="b">
        <v>0</v>
      </c>
      <c r="K9725" t="s">
        <v>31</v>
      </c>
      <c r="L9725" t="s">
        <v>22</v>
      </c>
      <c r="M9725">
        <v>95000</v>
      </c>
      <c r="O9725" t="s">
        <v>1361</v>
      </c>
      <c r="P9725" t="s">
        <v>340</v>
      </c>
    </row>
    <row r="9726" spans="1:16" x14ac:dyDescent="0.35">
      <c r="A9726" t="s">
        <v>11539</v>
      </c>
      <c r="B9726" t="s">
        <v>12288</v>
      </c>
      <c r="C9726" t="s">
        <v>18</v>
      </c>
      <c r="D9726" t="s">
        <v>17442</v>
      </c>
      <c r="E9726" t="s">
        <v>20</v>
      </c>
      <c r="F9726" t="b">
        <v>1</v>
      </c>
      <c r="G9726" t="s">
        <v>12821</v>
      </c>
      <c r="H9726" s="1">
        <v>45761.256516203714</v>
      </c>
      <c r="I9726" t="b">
        <v>0</v>
      </c>
      <c r="J9726" t="b">
        <v>0</v>
      </c>
      <c r="K9726" t="s">
        <v>12821</v>
      </c>
      <c r="L9726" t="s">
        <v>22</v>
      </c>
      <c r="M9726">
        <v>70000</v>
      </c>
      <c r="O9726" t="s">
        <v>940</v>
      </c>
      <c r="P9726" t="s">
        <v>12822</v>
      </c>
    </row>
    <row r="9727" spans="1:16" x14ac:dyDescent="0.35">
      <c r="A9727" t="s">
        <v>11539</v>
      </c>
      <c r="B9727" t="s">
        <v>11741</v>
      </c>
      <c r="C9727" t="s">
        <v>18</v>
      </c>
      <c r="D9727" t="s">
        <v>17442</v>
      </c>
      <c r="E9727" t="s">
        <v>20</v>
      </c>
      <c r="F9727" t="b">
        <v>1</v>
      </c>
      <c r="G9727" t="s">
        <v>910</v>
      </c>
      <c r="H9727" s="1">
        <v>45761.257800925923</v>
      </c>
      <c r="I9727" t="b">
        <v>0</v>
      </c>
      <c r="J9727" t="b">
        <v>0</v>
      </c>
      <c r="K9727" t="s">
        <v>910</v>
      </c>
      <c r="L9727" t="s">
        <v>22</v>
      </c>
      <c r="M9727">
        <v>147500</v>
      </c>
      <c r="O9727" t="s">
        <v>12823</v>
      </c>
      <c r="P9727" t="s">
        <v>751</v>
      </c>
    </row>
    <row r="9728" spans="1:16" x14ac:dyDescent="0.35">
      <c r="A9728" t="s">
        <v>11539</v>
      </c>
      <c r="B9728" t="s">
        <v>12344</v>
      </c>
      <c r="C9728" t="s">
        <v>3355</v>
      </c>
      <c r="D9728" t="s">
        <v>110</v>
      </c>
      <c r="E9728" t="s">
        <v>20</v>
      </c>
      <c r="F9728" t="b">
        <v>0</v>
      </c>
      <c r="G9728" t="s">
        <v>171</v>
      </c>
      <c r="H9728" s="1">
        <v>45761.263969907413</v>
      </c>
      <c r="I9728" t="b">
        <v>0</v>
      </c>
      <c r="J9728" t="b">
        <v>1</v>
      </c>
      <c r="K9728" t="s">
        <v>31</v>
      </c>
      <c r="L9728" t="s">
        <v>22</v>
      </c>
      <c r="M9728">
        <v>69703.96875</v>
      </c>
      <c r="O9728" t="s">
        <v>12345</v>
      </c>
      <c r="P9728" t="s">
        <v>811</v>
      </c>
    </row>
    <row r="9729" spans="1:16" x14ac:dyDescent="0.35">
      <c r="A9729" t="s">
        <v>11539</v>
      </c>
      <c r="B9729" t="s">
        <v>12824</v>
      </c>
      <c r="C9729" t="s">
        <v>11651</v>
      </c>
      <c r="D9729" t="s">
        <v>573</v>
      </c>
      <c r="E9729" t="s">
        <v>296</v>
      </c>
      <c r="F9729" t="b">
        <v>0</v>
      </c>
      <c r="G9729" t="s">
        <v>52</v>
      </c>
      <c r="H9729" s="1">
        <v>45761.334282407413</v>
      </c>
      <c r="I9729" t="b">
        <v>0</v>
      </c>
      <c r="J9729" t="b">
        <v>1</v>
      </c>
      <c r="K9729" t="s">
        <v>31</v>
      </c>
      <c r="L9729" t="s">
        <v>32</v>
      </c>
      <c r="N9729">
        <v>49</v>
      </c>
      <c r="O9729" t="s">
        <v>426</v>
      </c>
      <c r="P9729" t="s">
        <v>2908</v>
      </c>
    </row>
    <row r="9730" spans="1:16" x14ac:dyDescent="0.35">
      <c r="A9730" t="s">
        <v>11539</v>
      </c>
      <c r="B9730" t="s">
        <v>11556</v>
      </c>
      <c r="C9730" t="s">
        <v>12825</v>
      </c>
      <c r="D9730" t="s">
        <v>3130</v>
      </c>
      <c r="F9730" t="b">
        <v>0</v>
      </c>
      <c r="G9730" t="s">
        <v>68</v>
      </c>
      <c r="H9730" s="1">
        <v>45761.501342592594</v>
      </c>
      <c r="I9730" t="b">
        <v>0</v>
      </c>
      <c r="J9730" t="b">
        <v>1</v>
      </c>
      <c r="K9730" t="s">
        <v>31</v>
      </c>
      <c r="L9730" t="s">
        <v>22</v>
      </c>
      <c r="M9730">
        <v>117731</v>
      </c>
      <c r="O9730" t="s">
        <v>654</v>
      </c>
      <c r="P9730" t="s">
        <v>11559</v>
      </c>
    </row>
    <row r="9731" spans="1:16" x14ac:dyDescent="0.35">
      <c r="A9731" t="s">
        <v>11539</v>
      </c>
      <c r="B9731" t="s">
        <v>12826</v>
      </c>
      <c r="C9731" t="s">
        <v>105</v>
      </c>
      <c r="D9731" t="s">
        <v>249</v>
      </c>
      <c r="E9731" t="s">
        <v>20</v>
      </c>
      <c r="F9731" t="b">
        <v>0</v>
      </c>
      <c r="G9731" t="s">
        <v>105</v>
      </c>
      <c r="H9731" s="1">
        <v>45761.503032407411</v>
      </c>
      <c r="I9731" t="b">
        <v>0</v>
      </c>
      <c r="J9731" t="b">
        <v>0</v>
      </c>
      <c r="K9731" t="s">
        <v>105</v>
      </c>
      <c r="L9731" t="s">
        <v>22</v>
      </c>
      <c r="M9731">
        <v>87599.5</v>
      </c>
      <c r="O9731" t="s">
        <v>306</v>
      </c>
      <c r="P9731" t="s">
        <v>12827</v>
      </c>
    </row>
    <row r="9732" spans="1:16" x14ac:dyDescent="0.35">
      <c r="A9732" t="s">
        <v>11539</v>
      </c>
      <c r="B9732" t="s">
        <v>12828</v>
      </c>
      <c r="C9732" t="s">
        <v>7856</v>
      </c>
      <c r="D9732" t="s">
        <v>36</v>
      </c>
      <c r="E9732" t="s">
        <v>20</v>
      </c>
      <c r="F9732" t="b">
        <v>0</v>
      </c>
      <c r="G9732" t="s">
        <v>592</v>
      </c>
      <c r="H9732" s="1">
        <v>45761.592048611114</v>
      </c>
      <c r="I9732" t="b">
        <v>0</v>
      </c>
      <c r="J9732" t="b">
        <v>0</v>
      </c>
      <c r="K9732" t="s">
        <v>592</v>
      </c>
      <c r="L9732" t="s">
        <v>22</v>
      </c>
      <c r="M9732">
        <v>140000</v>
      </c>
      <c r="O9732" t="s">
        <v>12829</v>
      </c>
      <c r="P9732" t="s">
        <v>12830</v>
      </c>
    </row>
    <row r="9733" spans="1:16" x14ac:dyDescent="0.35">
      <c r="A9733" t="s">
        <v>11539</v>
      </c>
      <c r="B9733" t="s">
        <v>11732</v>
      </c>
      <c r="C9733" t="s">
        <v>2602</v>
      </c>
      <c r="D9733" t="s">
        <v>269</v>
      </c>
      <c r="E9733" t="s">
        <v>20</v>
      </c>
      <c r="F9733" t="b">
        <v>0</v>
      </c>
      <c r="G9733" t="s">
        <v>52</v>
      </c>
      <c r="H9733" s="1">
        <v>45762.000104166669</v>
      </c>
      <c r="I9733" t="b">
        <v>0</v>
      </c>
      <c r="J9733" t="b">
        <v>0</v>
      </c>
      <c r="K9733" t="s">
        <v>31</v>
      </c>
      <c r="L9733" t="s">
        <v>32</v>
      </c>
      <c r="N9733">
        <v>85</v>
      </c>
      <c r="O9733" t="s">
        <v>12831</v>
      </c>
      <c r="P9733" t="s">
        <v>12832</v>
      </c>
    </row>
    <row r="9734" spans="1:16" x14ac:dyDescent="0.35">
      <c r="A9734" t="s">
        <v>11539</v>
      </c>
      <c r="B9734" t="s">
        <v>12833</v>
      </c>
      <c r="C9734" t="s">
        <v>142</v>
      </c>
      <c r="D9734" t="s">
        <v>36</v>
      </c>
      <c r="E9734" t="s">
        <v>20</v>
      </c>
      <c r="F9734" t="b">
        <v>0</v>
      </c>
      <c r="G9734" t="s">
        <v>68</v>
      </c>
      <c r="H9734" s="1">
        <v>45762.458831018521</v>
      </c>
      <c r="I9734" t="b">
        <v>0</v>
      </c>
      <c r="J9734" t="b">
        <v>1</v>
      </c>
      <c r="K9734" t="s">
        <v>31</v>
      </c>
      <c r="L9734" t="s">
        <v>22</v>
      </c>
      <c r="M9734">
        <v>287500</v>
      </c>
      <c r="O9734" t="s">
        <v>650</v>
      </c>
    </row>
    <row r="9735" spans="1:16" x14ac:dyDescent="0.35">
      <c r="A9735" t="s">
        <v>11539</v>
      </c>
      <c r="B9735" t="s">
        <v>12170</v>
      </c>
      <c r="C9735" t="s">
        <v>142</v>
      </c>
      <c r="D9735" t="s">
        <v>17595</v>
      </c>
      <c r="E9735" t="s">
        <v>20</v>
      </c>
      <c r="F9735" t="b">
        <v>0</v>
      </c>
      <c r="G9735" t="s">
        <v>68</v>
      </c>
      <c r="H9735" s="1">
        <v>45762.584398148138</v>
      </c>
      <c r="I9735" t="b">
        <v>0</v>
      </c>
      <c r="J9735" t="b">
        <v>1</v>
      </c>
      <c r="K9735" t="s">
        <v>31</v>
      </c>
      <c r="L9735" t="s">
        <v>22</v>
      </c>
      <c r="M9735">
        <v>142500</v>
      </c>
      <c r="O9735" t="s">
        <v>725</v>
      </c>
      <c r="P9735" t="s">
        <v>1861</v>
      </c>
    </row>
    <row r="9736" spans="1:16" x14ac:dyDescent="0.35">
      <c r="A9736" t="s">
        <v>11539</v>
      </c>
      <c r="B9736" t="s">
        <v>12834</v>
      </c>
      <c r="C9736" t="s">
        <v>2134</v>
      </c>
      <c r="D9736" t="s">
        <v>17448</v>
      </c>
      <c r="E9736" t="s">
        <v>20</v>
      </c>
      <c r="F9736" t="b">
        <v>0</v>
      </c>
      <c r="G9736" t="s">
        <v>52</v>
      </c>
      <c r="H9736" s="1">
        <v>45762.626261574071</v>
      </c>
      <c r="I9736" t="b">
        <v>0</v>
      </c>
      <c r="J9736" t="b">
        <v>1</v>
      </c>
      <c r="K9736" t="s">
        <v>31</v>
      </c>
      <c r="L9736" t="s">
        <v>22</v>
      </c>
      <c r="M9736">
        <v>212500</v>
      </c>
      <c r="O9736" t="s">
        <v>1195</v>
      </c>
      <c r="P9736" t="s">
        <v>12447</v>
      </c>
    </row>
    <row r="9737" spans="1:16" x14ac:dyDescent="0.35">
      <c r="A9737" t="s">
        <v>11539</v>
      </c>
      <c r="B9737" t="s">
        <v>12835</v>
      </c>
      <c r="C9737" t="s">
        <v>208</v>
      </c>
      <c r="D9737" t="s">
        <v>5421</v>
      </c>
      <c r="E9737" t="s">
        <v>91</v>
      </c>
      <c r="F9737" t="b">
        <v>0</v>
      </c>
      <c r="G9737" t="s">
        <v>52</v>
      </c>
      <c r="H9737" s="1">
        <v>45762.875104166669</v>
      </c>
      <c r="I9737" t="b">
        <v>0</v>
      </c>
      <c r="J9737" t="b">
        <v>0</v>
      </c>
      <c r="K9737" t="s">
        <v>31</v>
      </c>
      <c r="L9737" t="s">
        <v>32</v>
      </c>
      <c r="N9737">
        <v>47.5</v>
      </c>
      <c r="O9737" t="s">
        <v>5421</v>
      </c>
      <c r="P9737" t="s">
        <v>5422</v>
      </c>
    </row>
    <row r="9738" spans="1:16" x14ac:dyDescent="0.35">
      <c r="A9738" t="s">
        <v>11539</v>
      </c>
      <c r="B9738" t="s">
        <v>12836</v>
      </c>
      <c r="C9738" t="s">
        <v>142</v>
      </c>
      <c r="D9738" t="s">
        <v>110</v>
      </c>
      <c r="E9738" t="s">
        <v>20</v>
      </c>
      <c r="F9738" t="b">
        <v>0</v>
      </c>
      <c r="G9738" t="s">
        <v>68</v>
      </c>
      <c r="H9738" s="1">
        <v>45763.001064814824</v>
      </c>
      <c r="I9738" t="b">
        <v>0</v>
      </c>
      <c r="J9738" t="b">
        <v>1</v>
      </c>
      <c r="K9738" t="s">
        <v>31</v>
      </c>
      <c r="L9738" t="s">
        <v>22</v>
      </c>
      <c r="M9738">
        <v>137500</v>
      </c>
      <c r="O9738" t="s">
        <v>12837</v>
      </c>
      <c r="P9738" t="s">
        <v>12838</v>
      </c>
    </row>
    <row r="9739" spans="1:16" x14ac:dyDescent="0.35">
      <c r="A9739" t="s">
        <v>11539</v>
      </c>
      <c r="B9739" t="s">
        <v>11588</v>
      </c>
      <c r="C9739" t="s">
        <v>1930</v>
      </c>
      <c r="D9739" t="s">
        <v>2253</v>
      </c>
      <c r="E9739" t="s">
        <v>20</v>
      </c>
      <c r="F9739" t="b">
        <v>0</v>
      </c>
      <c r="G9739" t="s">
        <v>30</v>
      </c>
      <c r="H9739" s="1">
        <v>45763.25141203704</v>
      </c>
      <c r="I9739" t="b">
        <v>0</v>
      </c>
      <c r="J9739" t="b">
        <v>1</v>
      </c>
      <c r="K9739" t="s">
        <v>31</v>
      </c>
      <c r="L9739" t="s">
        <v>22</v>
      </c>
      <c r="M9739">
        <v>150500</v>
      </c>
      <c r="O9739" t="s">
        <v>11988</v>
      </c>
      <c r="P9739" t="s">
        <v>1861</v>
      </c>
    </row>
    <row r="9740" spans="1:16" x14ac:dyDescent="0.35">
      <c r="A9740" t="s">
        <v>11539</v>
      </c>
      <c r="B9740" t="s">
        <v>12839</v>
      </c>
      <c r="C9740" t="s">
        <v>410</v>
      </c>
      <c r="D9740" t="s">
        <v>573</v>
      </c>
      <c r="E9740" t="s">
        <v>20</v>
      </c>
      <c r="F9740" t="b">
        <v>0</v>
      </c>
      <c r="G9740" t="s">
        <v>47</v>
      </c>
      <c r="H9740" s="1">
        <v>45763.334421296298</v>
      </c>
      <c r="I9740" t="b">
        <v>0</v>
      </c>
      <c r="J9740" t="b">
        <v>0</v>
      </c>
      <c r="K9740" t="s">
        <v>31</v>
      </c>
      <c r="L9740" t="s">
        <v>32</v>
      </c>
      <c r="N9740">
        <v>43.979999542236328</v>
      </c>
      <c r="O9740" t="s">
        <v>12840</v>
      </c>
      <c r="P9740" t="s">
        <v>12841</v>
      </c>
    </row>
    <row r="9741" spans="1:16" x14ac:dyDescent="0.35">
      <c r="A9741" t="s">
        <v>11539</v>
      </c>
      <c r="B9741" t="s">
        <v>12842</v>
      </c>
      <c r="C9741" t="s">
        <v>142</v>
      </c>
      <c r="D9741" t="s">
        <v>36</v>
      </c>
      <c r="E9741" t="s">
        <v>20</v>
      </c>
      <c r="F9741" t="b">
        <v>0</v>
      </c>
      <c r="G9741" t="s">
        <v>68</v>
      </c>
      <c r="H9741" s="1">
        <v>45763.584652777783</v>
      </c>
      <c r="I9741" t="b">
        <v>0</v>
      </c>
      <c r="J9741" t="b">
        <v>1</v>
      </c>
      <c r="K9741" t="s">
        <v>31</v>
      </c>
      <c r="L9741" t="s">
        <v>22</v>
      </c>
      <c r="M9741">
        <v>140500</v>
      </c>
      <c r="O9741" t="s">
        <v>12843</v>
      </c>
      <c r="P9741" t="s">
        <v>12844</v>
      </c>
    </row>
    <row r="9742" spans="1:16" x14ac:dyDescent="0.35">
      <c r="A9742" t="s">
        <v>11539</v>
      </c>
      <c r="B9742" t="s">
        <v>12095</v>
      </c>
      <c r="C9742" t="s">
        <v>703</v>
      </c>
      <c r="D9742" t="s">
        <v>36</v>
      </c>
      <c r="E9742" t="s">
        <v>91</v>
      </c>
      <c r="F9742" t="b">
        <v>0</v>
      </c>
      <c r="G9742" t="s">
        <v>43</v>
      </c>
      <c r="H9742" s="1">
        <v>45763.667141203703</v>
      </c>
      <c r="I9742" t="b">
        <v>0</v>
      </c>
      <c r="J9742" t="b">
        <v>0</v>
      </c>
      <c r="K9742" t="s">
        <v>31</v>
      </c>
      <c r="L9742" t="s">
        <v>32</v>
      </c>
      <c r="N9742">
        <v>54.5</v>
      </c>
      <c r="O9742" t="s">
        <v>166</v>
      </c>
      <c r="P9742" t="s">
        <v>12845</v>
      </c>
    </row>
    <row r="9743" spans="1:16" x14ac:dyDescent="0.35">
      <c r="A9743" t="s">
        <v>11539</v>
      </c>
      <c r="B9743" t="s">
        <v>12585</v>
      </c>
      <c r="C9743" t="s">
        <v>325</v>
      </c>
      <c r="D9743" t="s">
        <v>36</v>
      </c>
      <c r="E9743" t="s">
        <v>91</v>
      </c>
      <c r="F9743" t="b">
        <v>0</v>
      </c>
      <c r="G9743" t="s">
        <v>47</v>
      </c>
      <c r="H9743" s="1">
        <v>45763.708703703713</v>
      </c>
      <c r="I9743" t="b">
        <v>0</v>
      </c>
      <c r="J9743" t="b">
        <v>0</v>
      </c>
      <c r="K9743" t="s">
        <v>31</v>
      </c>
      <c r="L9743" t="s">
        <v>32</v>
      </c>
      <c r="N9743">
        <v>42</v>
      </c>
      <c r="O9743" t="s">
        <v>61</v>
      </c>
      <c r="P9743" t="s">
        <v>12846</v>
      </c>
    </row>
    <row r="9744" spans="1:16" x14ac:dyDescent="0.35">
      <c r="A9744" t="s">
        <v>11539</v>
      </c>
      <c r="B9744" t="s">
        <v>12847</v>
      </c>
      <c r="C9744" t="s">
        <v>142</v>
      </c>
      <c r="D9744" t="s">
        <v>36</v>
      </c>
      <c r="E9744" t="s">
        <v>20</v>
      </c>
      <c r="F9744" t="b">
        <v>0</v>
      </c>
      <c r="G9744" t="s">
        <v>68</v>
      </c>
      <c r="H9744" s="1">
        <v>45763.750601851847</v>
      </c>
      <c r="I9744" t="b">
        <v>0</v>
      </c>
      <c r="J9744" t="b">
        <v>0</v>
      </c>
      <c r="K9744" t="s">
        <v>31</v>
      </c>
      <c r="L9744" t="s">
        <v>22</v>
      </c>
      <c r="M9744">
        <v>192500</v>
      </c>
      <c r="O9744" t="s">
        <v>12848</v>
      </c>
    </row>
    <row r="9745" spans="1:16" x14ac:dyDescent="0.35">
      <c r="A9745" t="s">
        <v>11539</v>
      </c>
      <c r="B9745" t="s">
        <v>12849</v>
      </c>
      <c r="C9745" t="s">
        <v>276</v>
      </c>
      <c r="D9745" t="s">
        <v>29</v>
      </c>
      <c r="E9745" t="s">
        <v>20</v>
      </c>
      <c r="F9745" t="b">
        <v>0</v>
      </c>
      <c r="G9745" t="s">
        <v>47</v>
      </c>
      <c r="H9745" s="1">
        <v>45763.751006944447</v>
      </c>
      <c r="I9745" t="b">
        <v>0</v>
      </c>
      <c r="J9745" t="b">
        <v>1</v>
      </c>
      <c r="K9745" t="s">
        <v>31</v>
      </c>
      <c r="L9745" t="s">
        <v>22</v>
      </c>
      <c r="M9745">
        <v>100816.5</v>
      </c>
      <c r="O9745" t="s">
        <v>12850</v>
      </c>
      <c r="P9745" t="s">
        <v>12851</v>
      </c>
    </row>
    <row r="9746" spans="1:16" x14ac:dyDescent="0.35">
      <c r="A9746" t="s">
        <v>11539</v>
      </c>
      <c r="B9746" t="s">
        <v>12852</v>
      </c>
      <c r="C9746" t="s">
        <v>1349</v>
      </c>
      <c r="D9746" t="s">
        <v>7857</v>
      </c>
      <c r="E9746" t="s">
        <v>91</v>
      </c>
      <c r="F9746" t="b">
        <v>0</v>
      </c>
      <c r="G9746" t="s">
        <v>52</v>
      </c>
      <c r="H9746" s="1">
        <v>45763.792557870373</v>
      </c>
      <c r="I9746" t="b">
        <v>0</v>
      </c>
      <c r="J9746" t="b">
        <v>0</v>
      </c>
      <c r="K9746" t="s">
        <v>31</v>
      </c>
      <c r="L9746" t="s">
        <v>32</v>
      </c>
      <c r="N9746">
        <v>63.5</v>
      </c>
      <c r="O9746" t="s">
        <v>794</v>
      </c>
      <c r="P9746" t="s">
        <v>12853</v>
      </c>
    </row>
    <row r="9747" spans="1:16" x14ac:dyDescent="0.35">
      <c r="A9747" t="s">
        <v>11539</v>
      </c>
      <c r="B9747" t="s">
        <v>12854</v>
      </c>
      <c r="C9747" t="s">
        <v>154</v>
      </c>
      <c r="D9747" t="s">
        <v>36</v>
      </c>
      <c r="E9747" t="s">
        <v>20</v>
      </c>
      <c r="F9747" t="b">
        <v>0</v>
      </c>
      <c r="G9747" t="s">
        <v>52</v>
      </c>
      <c r="H9747" s="1">
        <v>45763.875891203701</v>
      </c>
      <c r="I9747" t="b">
        <v>1</v>
      </c>
      <c r="J9747" t="b">
        <v>0</v>
      </c>
      <c r="K9747" t="s">
        <v>31</v>
      </c>
      <c r="L9747" t="s">
        <v>22</v>
      </c>
      <c r="M9747">
        <v>237500</v>
      </c>
      <c r="O9747" t="s">
        <v>650</v>
      </c>
      <c r="P9747" t="s">
        <v>12855</v>
      </c>
    </row>
    <row r="9748" spans="1:16" x14ac:dyDescent="0.35">
      <c r="A9748" t="s">
        <v>11539</v>
      </c>
      <c r="B9748" t="s">
        <v>12856</v>
      </c>
      <c r="C9748" t="s">
        <v>537</v>
      </c>
      <c r="D9748" t="s">
        <v>269</v>
      </c>
      <c r="E9748" t="s">
        <v>91</v>
      </c>
      <c r="F9748" t="b">
        <v>0</v>
      </c>
      <c r="G9748" t="s">
        <v>171</v>
      </c>
      <c r="H9748" s="1">
        <v>45763.959826388891</v>
      </c>
      <c r="I9748" t="b">
        <v>0</v>
      </c>
      <c r="J9748" t="b">
        <v>0</v>
      </c>
      <c r="K9748" t="s">
        <v>31</v>
      </c>
      <c r="L9748" t="s">
        <v>32</v>
      </c>
      <c r="N9748">
        <v>50</v>
      </c>
      <c r="O9748" t="s">
        <v>12857</v>
      </c>
    </row>
    <row r="9749" spans="1:16" x14ac:dyDescent="0.35">
      <c r="A9749" t="s">
        <v>11539</v>
      </c>
      <c r="B9749" t="s">
        <v>12858</v>
      </c>
      <c r="C9749" t="s">
        <v>410</v>
      </c>
      <c r="D9749" t="s">
        <v>110</v>
      </c>
      <c r="E9749" t="s">
        <v>20</v>
      </c>
      <c r="F9749" t="b">
        <v>0</v>
      </c>
      <c r="G9749" t="s">
        <v>47</v>
      </c>
      <c r="H9749" s="1">
        <v>45764.084374999999</v>
      </c>
      <c r="I9749" t="b">
        <v>0</v>
      </c>
      <c r="J9749" t="b">
        <v>1</v>
      </c>
      <c r="K9749" t="s">
        <v>31</v>
      </c>
      <c r="L9749" t="s">
        <v>22</v>
      </c>
      <c r="M9749">
        <v>269000</v>
      </c>
      <c r="O9749" t="s">
        <v>955</v>
      </c>
      <c r="P9749" t="s">
        <v>12859</v>
      </c>
    </row>
    <row r="9750" spans="1:16" x14ac:dyDescent="0.35">
      <c r="A9750" t="s">
        <v>11539</v>
      </c>
      <c r="B9750" t="s">
        <v>12860</v>
      </c>
      <c r="C9750" t="s">
        <v>1814</v>
      </c>
      <c r="D9750" t="s">
        <v>110</v>
      </c>
      <c r="E9750" t="s">
        <v>91</v>
      </c>
      <c r="F9750" t="b">
        <v>0</v>
      </c>
      <c r="G9750" t="s">
        <v>52</v>
      </c>
      <c r="H9750" s="1">
        <v>45764.085034722222</v>
      </c>
      <c r="I9750" t="b">
        <v>0</v>
      </c>
      <c r="J9750" t="b">
        <v>0</v>
      </c>
      <c r="K9750" t="s">
        <v>31</v>
      </c>
      <c r="L9750" t="s">
        <v>32</v>
      </c>
      <c r="N9750">
        <v>68</v>
      </c>
      <c r="O9750" t="s">
        <v>12861</v>
      </c>
      <c r="P9750" t="s">
        <v>12862</v>
      </c>
    </row>
    <row r="9751" spans="1:16" x14ac:dyDescent="0.35">
      <c r="A9751" t="s">
        <v>11539</v>
      </c>
      <c r="B9751" t="s">
        <v>12496</v>
      </c>
      <c r="C9751" t="s">
        <v>12863</v>
      </c>
      <c r="D9751" t="s">
        <v>17596</v>
      </c>
      <c r="E9751" t="s">
        <v>20</v>
      </c>
      <c r="F9751" t="b">
        <v>0</v>
      </c>
      <c r="G9751" t="s">
        <v>43</v>
      </c>
      <c r="H9751" s="1">
        <v>45764.251226851848</v>
      </c>
      <c r="I9751" t="b">
        <v>0</v>
      </c>
      <c r="J9751" t="b">
        <v>1</v>
      </c>
      <c r="K9751" t="s">
        <v>31</v>
      </c>
      <c r="L9751" t="s">
        <v>22</v>
      </c>
      <c r="M9751">
        <v>124350</v>
      </c>
      <c r="O9751" t="s">
        <v>12497</v>
      </c>
      <c r="P9751" t="s">
        <v>12498</v>
      </c>
    </row>
    <row r="9752" spans="1:16" x14ac:dyDescent="0.35">
      <c r="A9752" t="s">
        <v>11539</v>
      </c>
      <c r="B9752" t="s">
        <v>11608</v>
      </c>
      <c r="C9752" t="s">
        <v>4631</v>
      </c>
      <c r="D9752" t="s">
        <v>36</v>
      </c>
      <c r="E9752" t="s">
        <v>20</v>
      </c>
      <c r="F9752" t="b">
        <v>0</v>
      </c>
      <c r="G9752" t="s">
        <v>52</v>
      </c>
      <c r="H9752" s="1">
        <v>45764.5002662037</v>
      </c>
      <c r="I9752" t="b">
        <v>0</v>
      </c>
      <c r="J9752" t="b">
        <v>0</v>
      </c>
      <c r="K9752" t="s">
        <v>31</v>
      </c>
      <c r="L9752" t="s">
        <v>22</v>
      </c>
      <c r="M9752">
        <v>70000</v>
      </c>
      <c r="O9752" t="s">
        <v>7646</v>
      </c>
      <c r="P9752" t="s">
        <v>12864</v>
      </c>
    </row>
    <row r="9753" spans="1:16" x14ac:dyDescent="0.35">
      <c r="A9753" t="s">
        <v>11539</v>
      </c>
      <c r="B9753" t="s">
        <v>12627</v>
      </c>
      <c r="C9753" t="s">
        <v>1188</v>
      </c>
      <c r="D9753" t="s">
        <v>110</v>
      </c>
      <c r="E9753" t="s">
        <v>20</v>
      </c>
      <c r="F9753" t="b">
        <v>0</v>
      </c>
      <c r="G9753" t="s">
        <v>47</v>
      </c>
      <c r="H9753" s="1">
        <v>45764.542766203696</v>
      </c>
      <c r="I9753" t="b">
        <v>0</v>
      </c>
      <c r="J9753" t="b">
        <v>1</v>
      </c>
      <c r="K9753" t="s">
        <v>31</v>
      </c>
      <c r="L9753" t="s">
        <v>22</v>
      </c>
      <c r="M9753">
        <v>232500</v>
      </c>
      <c r="O9753" t="s">
        <v>1669</v>
      </c>
      <c r="P9753" t="s">
        <v>12282</v>
      </c>
    </row>
    <row r="9754" spans="1:16" x14ac:dyDescent="0.35">
      <c r="A9754" t="s">
        <v>11539</v>
      </c>
      <c r="B9754" t="s">
        <v>12580</v>
      </c>
      <c r="C9754" t="s">
        <v>410</v>
      </c>
      <c r="D9754" t="s">
        <v>36</v>
      </c>
      <c r="E9754" t="s">
        <v>20</v>
      </c>
      <c r="F9754" t="b">
        <v>0</v>
      </c>
      <c r="G9754" t="s">
        <v>47</v>
      </c>
      <c r="H9754" s="1">
        <v>45764.542766203696</v>
      </c>
      <c r="I9754" t="b">
        <v>0</v>
      </c>
      <c r="J9754" t="b">
        <v>1</v>
      </c>
      <c r="K9754" t="s">
        <v>31</v>
      </c>
      <c r="L9754" t="s">
        <v>22</v>
      </c>
      <c r="M9754">
        <v>135000</v>
      </c>
      <c r="O9754" t="s">
        <v>6547</v>
      </c>
      <c r="P9754" t="s">
        <v>12581</v>
      </c>
    </row>
    <row r="9755" spans="1:16" x14ac:dyDescent="0.35">
      <c r="A9755" t="s">
        <v>11539</v>
      </c>
      <c r="B9755" t="s">
        <v>12865</v>
      </c>
      <c r="C9755" t="s">
        <v>537</v>
      </c>
      <c r="D9755" t="s">
        <v>321</v>
      </c>
      <c r="E9755" t="s">
        <v>20</v>
      </c>
      <c r="F9755" t="b">
        <v>0</v>
      </c>
      <c r="G9755" t="s">
        <v>171</v>
      </c>
      <c r="H9755" s="1">
        <v>45764.569201388891</v>
      </c>
      <c r="I9755" t="b">
        <v>0</v>
      </c>
      <c r="J9755" t="b">
        <v>0</v>
      </c>
      <c r="K9755" t="s">
        <v>31</v>
      </c>
      <c r="L9755" t="s">
        <v>32</v>
      </c>
      <c r="N9755">
        <v>72.5</v>
      </c>
      <c r="O9755" t="s">
        <v>12866</v>
      </c>
      <c r="P9755" t="s">
        <v>3312</v>
      </c>
    </row>
    <row r="9756" spans="1:16" x14ac:dyDescent="0.35">
      <c r="A9756" t="s">
        <v>11539</v>
      </c>
      <c r="B9756" t="s">
        <v>12591</v>
      </c>
      <c r="C9756" t="s">
        <v>18</v>
      </c>
      <c r="D9756" t="s">
        <v>36</v>
      </c>
      <c r="E9756" t="s">
        <v>20</v>
      </c>
      <c r="F9756" t="b">
        <v>1</v>
      </c>
      <c r="G9756" t="s">
        <v>47</v>
      </c>
      <c r="H9756" s="1">
        <v>45764.585243055553</v>
      </c>
      <c r="I9756" t="b">
        <v>0</v>
      </c>
      <c r="J9756" t="b">
        <v>1</v>
      </c>
      <c r="K9756" t="s">
        <v>31</v>
      </c>
      <c r="L9756" t="s">
        <v>22</v>
      </c>
      <c r="M9756">
        <v>135000</v>
      </c>
      <c r="O9756" t="s">
        <v>48</v>
      </c>
      <c r="P9756" t="s">
        <v>12592</v>
      </c>
    </row>
    <row r="9757" spans="1:16" x14ac:dyDescent="0.35">
      <c r="A9757" t="s">
        <v>11539</v>
      </c>
      <c r="B9757" t="s">
        <v>12867</v>
      </c>
      <c r="C9757" t="s">
        <v>5998</v>
      </c>
      <c r="D9757" t="s">
        <v>36</v>
      </c>
      <c r="E9757" t="s">
        <v>20</v>
      </c>
      <c r="F9757" t="b">
        <v>0</v>
      </c>
      <c r="G9757" t="s">
        <v>47</v>
      </c>
      <c r="H9757" s="1">
        <v>45764.585509259261</v>
      </c>
      <c r="I9757" t="b">
        <v>0</v>
      </c>
      <c r="J9757" t="b">
        <v>1</v>
      </c>
      <c r="K9757" t="s">
        <v>31</v>
      </c>
      <c r="L9757" t="s">
        <v>22</v>
      </c>
      <c r="M9757">
        <v>103950</v>
      </c>
      <c r="O9757" t="s">
        <v>6126</v>
      </c>
      <c r="P9757" t="s">
        <v>12868</v>
      </c>
    </row>
    <row r="9758" spans="1:16" x14ac:dyDescent="0.35">
      <c r="A9758" t="s">
        <v>11539</v>
      </c>
      <c r="B9758" t="s">
        <v>12809</v>
      </c>
      <c r="C9758" t="s">
        <v>1930</v>
      </c>
      <c r="D9758" t="s">
        <v>115</v>
      </c>
      <c r="E9758" t="s">
        <v>20</v>
      </c>
      <c r="F9758" t="b">
        <v>0</v>
      </c>
      <c r="G9758" t="s">
        <v>30</v>
      </c>
      <c r="H9758" s="1">
        <v>45764.668090277781</v>
      </c>
      <c r="I9758" t="b">
        <v>0</v>
      </c>
      <c r="J9758" t="b">
        <v>0</v>
      </c>
      <c r="K9758" t="s">
        <v>31</v>
      </c>
      <c r="L9758" t="s">
        <v>22</v>
      </c>
      <c r="M9758">
        <v>135000</v>
      </c>
      <c r="O9758" t="s">
        <v>4082</v>
      </c>
    </row>
    <row r="9759" spans="1:16" x14ac:dyDescent="0.35">
      <c r="A9759" t="s">
        <v>11539</v>
      </c>
      <c r="B9759" t="s">
        <v>12869</v>
      </c>
      <c r="C9759" t="s">
        <v>410</v>
      </c>
      <c r="D9759" t="s">
        <v>17448</v>
      </c>
      <c r="E9759" t="s">
        <v>20</v>
      </c>
      <c r="F9759" t="b">
        <v>0</v>
      </c>
      <c r="G9759" t="s">
        <v>47</v>
      </c>
      <c r="H9759" s="1">
        <v>45764.750405092593</v>
      </c>
      <c r="I9759" t="b">
        <v>0</v>
      </c>
      <c r="J9759" t="b">
        <v>1</v>
      </c>
      <c r="K9759" t="s">
        <v>31</v>
      </c>
      <c r="L9759" t="s">
        <v>22</v>
      </c>
      <c r="M9759">
        <v>107500</v>
      </c>
      <c r="O9759" t="s">
        <v>1195</v>
      </c>
      <c r="P9759" t="s">
        <v>12870</v>
      </c>
    </row>
    <row r="9760" spans="1:16" x14ac:dyDescent="0.35">
      <c r="A9760" t="s">
        <v>11539</v>
      </c>
      <c r="B9760" t="s">
        <v>12871</v>
      </c>
      <c r="C9760" t="s">
        <v>105</v>
      </c>
      <c r="D9760" t="s">
        <v>249</v>
      </c>
      <c r="E9760" t="s">
        <v>20</v>
      </c>
      <c r="F9760" t="b">
        <v>0</v>
      </c>
      <c r="G9760" t="s">
        <v>105</v>
      </c>
      <c r="H9760" s="1">
        <v>45764.75304398148</v>
      </c>
      <c r="I9760" t="b">
        <v>0</v>
      </c>
      <c r="J9760" t="b">
        <v>0</v>
      </c>
      <c r="K9760" t="s">
        <v>105</v>
      </c>
      <c r="L9760" t="s">
        <v>22</v>
      </c>
      <c r="M9760">
        <v>40000</v>
      </c>
      <c r="O9760" t="s">
        <v>2465</v>
      </c>
      <c r="P9760" t="s">
        <v>12872</v>
      </c>
    </row>
    <row r="9761" spans="1:16" x14ac:dyDescent="0.35">
      <c r="A9761" t="s">
        <v>11539</v>
      </c>
      <c r="B9761" t="s">
        <v>12749</v>
      </c>
      <c r="C9761" t="s">
        <v>537</v>
      </c>
      <c r="D9761" t="s">
        <v>115</v>
      </c>
      <c r="E9761" t="s">
        <v>20</v>
      </c>
      <c r="F9761" t="b">
        <v>0</v>
      </c>
      <c r="G9761" t="s">
        <v>171</v>
      </c>
      <c r="H9761" s="1">
        <v>45764.860925925917</v>
      </c>
      <c r="I9761" t="b">
        <v>0</v>
      </c>
      <c r="J9761" t="b">
        <v>0</v>
      </c>
      <c r="K9761" t="s">
        <v>31</v>
      </c>
      <c r="L9761" t="s">
        <v>22</v>
      </c>
      <c r="M9761">
        <v>210000</v>
      </c>
      <c r="O9761" t="s">
        <v>12750</v>
      </c>
      <c r="P9761" t="s">
        <v>12751</v>
      </c>
    </row>
    <row r="9762" spans="1:16" x14ac:dyDescent="0.35">
      <c r="A9762" t="s">
        <v>11539</v>
      </c>
      <c r="B9762" t="s">
        <v>11539</v>
      </c>
      <c r="C9762" t="s">
        <v>12873</v>
      </c>
      <c r="D9762" t="s">
        <v>36</v>
      </c>
      <c r="E9762" t="s">
        <v>20</v>
      </c>
      <c r="F9762" t="b">
        <v>0</v>
      </c>
      <c r="G9762" t="s">
        <v>68</v>
      </c>
      <c r="H9762" s="1">
        <v>45764.875706018523</v>
      </c>
      <c r="I9762" t="b">
        <v>0</v>
      </c>
      <c r="J9762" t="b">
        <v>1</v>
      </c>
      <c r="K9762" t="s">
        <v>31</v>
      </c>
      <c r="L9762" t="s">
        <v>22</v>
      </c>
      <c r="M9762">
        <v>115000</v>
      </c>
      <c r="O9762" t="s">
        <v>8962</v>
      </c>
      <c r="P9762" t="s">
        <v>968</v>
      </c>
    </row>
    <row r="9763" spans="1:16" x14ac:dyDescent="0.35">
      <c r="A9763" t="s">
        <v>11539</v>
      </c>
      <c r="B9763" t="s">
        <v>12360</v>
      </c>
      <c r="C9763" t="s">
        <v>2224</v>
      </c>
      <c r="D9763" t="s">
        <v>3470</v>
      </c>
      <c r="E9763" t="s">
        <v>20</v>
      </c>
      <c r="F9763" t="b">
        <v>0</v>
      </c>
      <c r="G9763" t="s">
        <v>52</v>
      </c>
      <c r="H9763" s="1">
        <v>45765.000949074078</v>
      </c>
      <c r="I9763" t="b">
        <v>0</v>
      </c>
      <c r="J9763" t="b">
        <v>1</v>
      </c>
      <c r="K9763" t="s">
        <v>31</v>
      </c>
      <c r="L9763" t="s">
        <v>32</v>
      </c>
      <c r="N9763">
        <v>39.069999694824219</v>
      </c>
      <c r="O9763" t="s">
        <v>426</v>
      </c>
      <c r="P9763" t="s">
        <v>12361</v>
      </c>
    </row>
    <row r="9764" spans="1:16" x14ac:dyDescent="0.35">
      <c r="A9764" t="s">
        <v>11539</v>
      </c>
      <c r="B9764" t="s">
        <v>12874</v>
      </c>
      <c r="C9764" t="s">
        <v>824</v>
      </c>
      <c r="D9764" t="s">
        <v>974</v>
      </c>
      <c r="E9764" t="s">
        <v>20</v>
      </c>
      <c r="F9764" t="b">
        <v>0</v>
      </c>
      <c r="G9764" t="s">
        <v>43</v>
      </c>
      <c r="H9764" s="1">
        <v>45765.001226851848</v>
      </c>
      <c r="I9764" t="b">
        <v>0</v>
      </c>
      <c r="J9764" t="b">
        <v>1</v>
      </c>
      <c r="K9764" t="s">
        <v>31</v>
      </c>
      <c r="L9764" t="s">
        <v>22</v>
      </c>
      <c r="M9764">
        <v>88582</v>
      </c>
      <c r="O9764" t="s">
        <v>2589</v>
      </c>
      <c r="P9764" t="s">
        <v>12806</v>
      </c>
    </row>
    <row r="9765" spans="1:16" x14ac:dyDescent="0.35">
      <c r="A9765" t="s">
        <v>11539</v>
      </c>
      <c r="B9765" t="s">
        <v>12627</v>
      </c>
      <c r="C9765" t="s">
        <v>1188</v>
      </c>
      <c r="D9765" t="s">
        <v>36</v>
      </c>
      <c r="E9765" t="s">
        <v>20</v>
      </c>
      <c r="F9765" t="b">
        <v>0</v>
      </c>
      <c r="G9765" t="s">
        <v>47</v>
      </c>
      <c r="H9765" s="1">
        <v>45765.250833333332</v>
      </c>
      <c r="I9765" t="b">
        <v>0</v>
      </c>
      <c r="J9765" t="b">
        <v>1</v>
      </c>
      <c r="K9765" t="s">
        <v>31</v>
      </c>
      <c r="L9765" t="s">
        <v>22</v>
      </c>
      <c r="M9765">
        <v>232500</v>
      </c>
      <c r="O9765" t="s">
        <v>1324</v>
      </c>
      <c r="P9765" t="s">
        <v>917</v>
      </c>
    </row>
    <row r="9766" spans="1:16" x14ac:dyDescent="0.35">
      <c r="A9766" t="s">
        <v>11539</v>
      </c>
      <c r="B9766" t="s">
        <v>12333</v>
      </c>
      <c r="C9766" t="s">
        <v>12875</v>
      </c>
      <c r="D9766" t="s">
        <v>110</v>
      </c>
      <c r="E9766" t="s">
        <v>20</v>
      </c>
      <c r="F9766" t="b">
        <v>0</v>
      </c>
      <c r="G9766" t="s">
        <v>47</v>
      </c>
      <c r="H9766" s="1">
        <v>45765.250833333332</v>
      </c>
      <c r="I9766" t="b">
        <v>0</v>
      </c>
      <c r="J9766" t="b">
        <v>1</v>
      </c>
      <c r="K9766" t="s">
        <v>31</v>
      </c>
      <c r="L9766" t="s">
        <v>22</v>
      </c>
      <c r="M9766">
        <v>146091</v>
      </c>
      <c r="O9766" t="s">
        <v>12876</v>
      </c>
      <c r="P9766" t="s">
        <v>336</v>
      </c>
    </row>
    <row r="9767" spans="1:16" x14ac:dyDescent="0.35">
      <c r="A9767" t="s">
        <v>11539</v>
      </c>
      <c r="B9767" t="s">
        <v>12496</v>
      </c>
      <c r="C9767" t="s">
        <v>51</v>
      </c>
      <c r="D9767" t="s">
        <v>36</v>
      </c>
      <c r="E9767" t="s">
        <v>20</v>
      </c>
      <c r="F9767" t="b">
        <v>0</v>
      </c>
      <c r="G9767" t="s">
        <v>43</v>
      </c>
      <c r="H9767" s="1">
        <v>45765.250972222217</v>
      </c>
      <c r="I9767" t="b">
        <v>0</v>
      </c>
      <c r="J9767" t="b">
        <v>1</v>
      </c>
      <c r="K9767" t="s">
        <v>31</v>
      </c>
      <c r="L9767" t="s">
        <v>22</v>
      </c>
      <c r="M9767">
        <v>124350</v>
      </c>
      <c r="O9767" t="s">
        <v>12497</v>
      </c>
      <c r="P9767" t="s">
        <v>12498</v>
      </c>
    </row>
    <row r="9768" spans="1:16" x14ac:dyDescent="0.35">
      <c r="A9768" t="s">
        <v>11539</v>
      </c>
      <c r="B9768" t="s">
        <v>11588</v>
      </c>
      <c r="C9768" t="s">
        <v>1930</v>
      </c>
      <c r="D9768" t="s">
        <v>29</v>
      </c>
      <c r="E9768" t="s">
        <v>20</v>
      </c>
      <c r="F9768" t="b">
        <v>0</v>
      </c>
      <c r="G9768" t="s">
        <v>30</v>
      </c>
      <c r="H9768" s="1">
        <v>45765.251261574071</v>
      </c>
      <c r="I9768" t="b">
        <v>0</v>
      </c>
      <c r="J9768" t="b">
        <v>1</v>
      </c>
      <c r="K9768" t="s">
        <v>31</v>
      </c>
      <c r="L9768" t="s">
        <v>22</v>
      </c>
      <c r="M9768">
        <v>150500</v>
      </c>
      <c r="O9768" t="s">
        <v>11988</v>
      </c>
      <c r="P9768" t="s">
        <v>1861</v>
      </c>
    </row>
    <row r="9769" spans="1:16" x14ac:dyDescent="0.35">
      <c r="A9769" t="s">
        <v>11539</v>
      </c>
      <c r="B9769" t="s">
        <v>12500</v>
      </c>
      <c r="C9769" t="s">
        <v>537</v>
      </c>
      <c r="D9769" t="s">
        <v>321</v>
      </c>
      <c r="E9769" t="s">
        <v>91</v>
      </c>
      <c r="F9769" t="b">
        <v>0</v>
      </c>
      <c r="G9769" t="s">
        <v>171</v>
      </c>
      <c r="H9769" s="1">
        <v>45765.266527777778</v>
      </c>
      <c r="I9769" t="b">
        <v>0</v>
      </c>
      <c r="J9769" t="b">
        <v>0</v>
      </c>
      <c r="K9769" t="s">
        <v>31</v>
      </c>
      <c r="L9769" t="s">
        <v>32</v>
      </c>
      <c r="N9769">
        <v>60</v>
      </c>
      <c r="O9769" t="s">
        <v>12501</v>
      </c>
      <c r="P9769" t="s">
        <v>12502</v>
      </c>
    </row>
    <row r="9770" spans="1:16" x14ac:dyDescent="0.35">
      <c r="A9770" t="s">
        <v>11539</v>
      </c>
      <c r="B9770" t="s">
        <v>11732</v>
      </c>
      <c r="C9770" t="s">
        <v>95</v>
      </c>
      <c r="D9770" t="s">
        <v>115</v>
      </c>
      <c r="E9770" t="s">
        <v>20</v>
      </c>
      <c r="F9770" t="b">
        <v>0</v>
      </c>
      <c r="G9770" t="s">
        <v>30</v>
      </c>
      <c r="H9770" s="1">
        <v>45765.417395833327</v>
      </c>
      <c r="I9770" t="b">
        <v>0</v>
      </c>
      <c r="J9770" t="b">
        <v>0</v>
      </c>
      <c r="K9770" t="s">
        <v>31</v>
      </c>
      <c r="L9770" t="s">
        <v>22</v>
      </c>
      <c r="M9770">
        <v>110000</v>
      </c>
      <c r="O9770" t="s">
        <v>1123</v>
      </c>
      <c r="P9770" t="s">
        <v>11733</v>
      </c>
    </row>
    <row r="9771" spans="1:16" x14ac:dyDescent="0.35">
      <c r="A9771" t="s">
        <v>11539</v>
      </c>
      <c r="B9771" t="s">
        <v>11741</v>
      </c>
      <c r="C9771" t="s">
        <v>1188</v>
      </c>
      <c r="D9771" t="s">
        <v>110</v>
      </c>
      <c r="E9771" t="s">
        <v>20</v>
      </c>
      <c r="F9771" t="b">
        <v>0</v>
      </c>
      <c r="G9771" t="s">
        <v>47</v>
      </c>
      <c r="H9771" s="1">
        <v>45765.792500000003</v>
      </c>
      <c r="I9771" t="b">
        <v>0</v>
      </c>
      <c r="J9771" t="b">
        <v>0</v>
      </c>
      <c r="K9771" t="s">
        <v>31</v>
      </c>
      <c r="L9771" t="s">
        <v>22</v>
      </c>
      <c r="M9771">
        <v>142419.203125</v>
      </c>
      <c r="O9771" t="s">
        <v>12877</v>
      </c>
      <c r="P9771" t="s">
        <v>12878</v>
      </c>
    </row>
    <row r="9772" spans="1:16" x14ac:dyDescent="0.35">
      <c r="A9772" t="s">
        <v>11539</v>
      </c>
      <c r="B9772" t="s">
        <v>12647</v>
      </c>
      <c r="C9772" t="s">
        <v>569</v>
      </c>
      <c r="D9772" t="s">
        <v>573</v>
      </c>
      <c r="E9772" t="s">
        <v>20</v>
      </c>
      <c r="F9772" t="b">
        <v>0</v>
      </c>
      <c r="G9772" t="s">
        <v>47</v>
      </c>
      <c r="H9772" s="1">
        <v>45766.084189814806</v>
      </c>
      <c r="I9772" t="b">
        <v>0</v>
      </c>
      <c r="J9772" t="b">
        <v>1</v>
      </c>
      <c r="K9772" t="s">
        <v>31</v>
      </c>
      <c r="L9772" t="s">
        <v>32</v>
      </c>
      <c r="N9772">
        <v>43.979999542236328</v>
      </c>
      <c r="O9772" t="s">
        <v>1373</v>
      </c>
      <c r="P9772" t="s">
        <v>4965</v>
      </c>
    </row>
    <row r="9773" spans="1:16" x14ac:dyDescent="0.35">
      <c r="A9773" t="s">
        <v>11539</v>
      </c>
      <c r="B9773" t="s">
        <v>11662</v>
      </c>
      <c r="C9773" t="s">
        <v>410</v>
      </c>
      <c r="D9773" t="s">
        <v>1799</v>
      </c>
      <c r="E9773" t="s">
        <v>20</v>
      </c>
      <c r="F9773" t="b">
        <v>0</v>
      </c>
      <c r="G9773" t="s">
        <v>47</v>
      </c>
      <c r="H9773" s="1">
        <v>45766.250833333332</v>
      </c>
      <c r="I9773" t="b">
        <v>0</v>
      </c>
      <c r="J9773" t="b">
        <v>0</v>
      </c>
      <c r="K9773" t="s">
        <v>31</v>
      </c>
      <c r="L9773" t="s">
        <v>22</v>
      </c>
      <c r="M9773">
        <v>132756.59375</v>
      </c>
      <c r="O9773" t="s">
        <v>12879</v>
      </c>
      <c r="P9773" t="s">
        <v>722</v>
      </c>
    </row>
    <row r="9774" spans="1:16" x14ac:dyDescent="0.35">
      <c r="A9774" t="s">
        <v>11539</v>
      </c>
      <c r="B9774" t="s">
        <v>11591</v>
      </c>
      <c r="C9774" t="s">
        <v>142</v>
      </c>
      <c r="D9774" t="s">
        <v>17441</v>
      </c>
      <c r="E9774" t="s">
        <v>20</v>
      </c>
      <c r="F9774" t="b">
        <v>0</v>
      </c>
      <c r="G9774" t="s">
        <v>68</v>
      </c>
      <c r="H9774" s="1">
        <v>45766.251122685193</v>
      </c>
      <c r="I9774" t="b">
        <v>0</v>
      </c>
      <c r="J9774" t="b">
        <v>1</v>
      </c>
      <c r="K9774" t="s">
        <v>31</v>
      </c>
      <c r="L9774" t="s">
        <v>22</v>
      </c>
      <c r="M9774">
        <v>152955</v>
      </c>
      <c r="O9774" t="s">
        <v>426</v>
      </c>
      <c r="P9774" t="s">
        <v>232</v>
      </c>
    </row>
    <row r="9775" spans="1:16" x14ac:dyDescent="0.35">
      <c r="A9775" t="s">
        <v>11539</v>
      </c>
      <c r="B9775" t="s">
        <v>12567</v>
      </c>
      <c r="C9775" t="s">
        <v>12568</v>
      </c>
      <c r="D9775" t="s">
        <v>573</v>
      </c>
      <c r="E9775" t="s">
        <v>20</v>
      </c>
      <c r="F9775" t="b">
        <v>0</v>
      </c>
      <c r="G9775" t="s">
        <v>52</v>
      </c>
      <c r="H9775" s="1">
        <v>45766.58425925926</v>
      </c>
      <c r="I9775" t="b">
        <v>0</v>
      </c>
      <c r="J9775" t="b">
        <v>1</v>
      </c>
      <c r="K9775" t="s">
        <v>31</v>
      </c>
      <c r="L9775" t="s">
        <v>32</v>
      </c>
      <c r="N9775">
        <v>49.895000457763672</v>
      </c>
      <c r="O9775" t="s">
        <v>2449</v>
      </c>
      <c r="P9775" t="s">
        <v>12569</v>
      </c>
    </row>
    <row r="9776" spans="1:16" x14ac:dyDescent="0.35">
      <c r="A9776" t="s">
        <v>11539</v>
      </c>
      <c r="B9776" t="s">
        <v>12880</v>
      </c>
      <c r="C9776" t="s">
        <v>649</v>
      </c>
      <c r="D9776" t="s">
        <v>573</v>
      </c>
      <c r="E9776" t="s">
        <v>20</v>
      </c>
      <c r="F9776" t="b">
        <v>0</v>
      </c>
      <c r="G9776" t="s">
        <v>43</v>
      </c>
      <c r="H9776" s="1">
        <v>45766.833796296298</v>
      </c>
      <c r="I9776" t="b">
        <v>0</v>
      </c>
      <c r="J9776" t="b">
        <v>1</v>
      </c>
      <c r="K9776" t="s">
        <v>31</v>
      </c>
      <c r="L9776" t="s">
        <v>32</v>
      </c>
      <c r="N9776">
        <v>13.41500091552734</v>
      </c>
      <c r="O9776" t="s">
        <v>172</v>
      </c>
      <c r="P9776" t="s">
        <v>2795</v>
      </c>
    </row>
    <row r="9777" spans="1:16" x14ac:dyDescent="0.35">
      <c r="A9777" t="s">
        <v>11539</v>
      </c>
      <c r="B9777" t="s">
        <v>12654</v>
      </c>
      <c r="C9777" t="s">
        <v>599</v>
      </c>
      <c r="D9777" t="s">
        <v>573</v>
      </c>
      <c r="E9777" t="s">
        <v>20</v>
      </c>
      <c r="F9777" t="b">
        <v>0</v>
      </c>
      <c r="G9777" t="s">
        <v>52</v>
      </c>
      <c r="H9777" s="1">
        <v>45766.83425925926</v>
      </c>
      <c r="I9777" t="b">
        <v>0</v>
      </c>
      <c r="J9777" t="b">
        <v>1</v>
      </c>
      <c r="K9777" t="s">
        <v>31</v>
      </c>
      <c r="L9777" t="s">
        <v>32</v>
      </c>
      <c r="N9777">
        <v>41.505001068115227</v>
      </c>
      <c r="O9777" t="s">
        <v>1324</v>
      </c>
      <c r="P9777" t="s">
        <v>12282</v>
      </c>
    </row>
    <row r="9778" spans="1:16" x14ac:dyDescent="0.35">
      <c r="A9778" t="s">
        <v>11539</v>
      </c>
      <c r="B9778" t="s">
        <v>12881</v>
      </c>
      <c r="C9778" t="s">
        <v>51</v>
      </c>
      <c r="D9778" t="s">
        <v>573</v>
      </c>
      <c r="E9778" t="s">
        <v>20</v>
      </c>
      <c r="F9778" t="b">
        <v>0</v>
      </c>
      <c r="G9778" t="s">
        <v>43</v>
      </c>
      <c r="H9778" s="1">
        <v>45766.834398148138</v>
      </c>
      <c r="I9778" t="b">
        <v>0</v>
      </c>
      <c r="J9778" t="b">
        <v>0</v>
      </c>
      <c r="K9778" t="s">
        <v>31</v>
      </c>
      <c r="L9778" t="s">
        <v>32</v>
      </c>
      <c r="N9778">
        <v>40.779998779296882</v>
      </c>
      <c r="O9778" t="s">
        <v>1620</v>
      </c>
      <c r="P9778" t="s">
        <v>12882</v>
      </c>
    </row>
    <row r="9779" spans="1:16" x14ac:dyDescent="0.35">
      <c r="A9779" t="s">
        <v>11539</v>
      </c>
      <c r="B9779" t="s">
        <v>12883</v>
      </c>
      <c r="C9779" t="s">
        <v>861</v>
      </c>
      <c r="D9779" t="s">
        <v>573</v>
      </c>
      <c r="E9779" t="s">
        <v>296</v>
      </c>
      <c r="F9779" t="b">
        <v>0</v>
      </c>
      <c r="G9779" t="s">
        <v>47</v>
      </c>
      <c r="H9779" s="1">
        <v>45766.916979166657</v>
      </c>
      <c r="I9779" t="b">
        <v>0</v>
      </c>
      <c r="J9779" t="b">
        <v>0</v>
      </c>
      <c r="K9779" t="s">
        <v>31</v>
      </c>
      <c r="L9779" t="s">
        <v>32</v>
      </c>
      <c r="N9779">
        <v>43.979999542236328</v>
      </c>
      <c r="O9779" t="s">
        <v>2165</v>
      </c>
      <c r="P9779" t="s">
        <v>3697</v>
      </c>
    </row>
    <row r="9780" spans="1:16" x14ac:dyDescent="0.35">
      <c r="A9780" t="s">
        <v>11539</v>
      </c>
      <c r="B9780" t="s">
        <v>12884</v>
      </c>
      <c r="C9780" t="s">
        <v>1274</v>
      </c>
      <c r="D9780" t="s">
        <v>443</v>
      </c>
      <c r="E9780" t="s">
        <v>20</v>
      </c>
      <c r="F9780" t="b">
        <v>0</v>
      </c>
      <c r="G9780" t="s">
        <v>47</v>
      </c>
      <c r="H9780" s="1">
        <v>45767.251099537039</v>
      </c>
      <c r="I9780" t="b">
        <v>0</v>
      </c>
      <c r="J9780" t="b">
        <v>1</v>
      </c>
      <c r="K9780" t="s">
        <v>31</v>
      </c>
      <c r="L9780" t="s">
        <v>22</v>
      </c>
      <c r="M9780">
        <v>132000</v>
      </c>
      <c r="O9780" t="s">
        <v>12885</v>
      </c>
      <c r="P9780" t="s">
        <v>12886</v>
      </c>
    </row>
    <row r="9781" spans="1:16" x14ac:dyDescent="0.35">
      <c r="A9781" t="s">
        <v>11539</v>
      </c>
      <c r="B9781" t="s">
        <v>11539</v>
      </c>
      <c r="C9781" t="s">
        <v>546</v>
      </c>
      <c r="D9781" t="s">
        <v>110</v>
      </c>
      <c r="E9781" t="s">
        <v>20</v>
      </c>
      <c r="F9781" t="b">
        <v>0</v>
      </c>
      <c r="G9781" t="s">
        <v>47</v>
      </c>
      <c r="H9781" s="1">
        <v>45767.251099537039</v>
      </c>
      <c r="I9781" t="b">
        <v>0</v>
      </c>
      <c r="J9781" t="b">
        <v>1</v>
      </c>
      <c r="K9781" t="s">
        <v>31</v>
      </c>
      <c r="L9781" t="s">
        <v>32</v>
      </c>
      <c r="N9781">
        <v>44.230003356933587</v>
      </c>
      <c r="O9781" t="s">
        <v>8991</v>
      </c>
      <c r="P9781" t="s">
        <v>12887</v>
      </c>
    </row>
    <row r="9782" spans="1:16" x14ac:dyDescent="0.35">
      <c r="A9782" t="s">
        <v>11539</v>
      </c>
      <c r="B9782" t="s">
        <v>12888</v>
      </c>
      <c r="C9782" t="s">
        <v>51</v>
      </c>
      <c r="D9782" t="s">
        <v>269</v>
      </c>
      <c r="E9782" t="s">
        <v>20</v>
      </c>
      <c r="F9782" t="b">
        <v>0</v>
      </c>
      <c r="G9782" t="s">
        <v>43</v>
      </c>
      <c r="H9782" s="1">
        <v>45767.251192129632</v>
      </c>
      <c r="I9782" t="b">
        <v>0</v>
      </c>
      <c r="J9782" t="b">
        <v>1</v>
      </c>
      <c r="K9782" t="s">
        <v>31</v>
      </c>
      <c r="L9782" t="s">
        <v>22</v>
      </c>
      <c r="M9782">
        <v>200000</v>
      </c>
      <c r="O9782" t="s">
        <v>12889</v>
      </c>
      <c r="P9782" t="s">
        <v>12890</v>
      </c>
    </row>
    <row r="9783" spans="1:16" x14ac:dyDescent="0.35">
      <c r="A9783" t="s">
        <v>11539</v>
      </c>
      <c r="B9783" t="s">
        <v>11713</v>
      </c>
      <c r="C9783" t="s">
        <v>51</v>
      </c>
      <c r="D9783" t="s">
        <v>110</v>
      </c>
      <c r="E9783" t="s">
        <v>20</v>
      </c>
      <c r="F9783" t="b">
        <v>0</v>
      </c>
      <c r="G9783" t="s">
        <v>43</v>
      </c>
      <c r="H9783" s="1">
        <v>45767.251192129632</v>
      </c>
      <c r="I9783" t="b">
        <v>0</v>
      </c>
      <c r="J9783" t="b">
        <v>1</v>
      </c>
      <c r="K9783" t="s">
        <v>31</v>
      </c>
      <c r="L9783" t="s">
        <v>22</v>
      </c>
      <c r="M9783">
        <v>144750</v>
      </c>
      <c r="O9783" t="s">
        <v>12497</v>
      </c>
      <c r="P9783" t="s">
        <v>232</v>
      </c>
    </row>
    <row r="9784" spans="1:16" x14ac:dyDescent="0.35">
      <c r="A9784" t="s">
        <v>11539</v>
      </c>
      <c r="B9784" t="s">
        <v>12496</v>
      </c>
      <c r="C9784" t="s">
        <v>51</v>
      </c>
      <c r="D9784" t="s">
        <v>110</v>
      </c>
      <c r="E9784" t="s">
        <v>20</v>
      </c>
      <c r="F9784" t="b">
        <v>0</v>
      </c>
      <c r="G9784" t="s">
        <v>43</v>
      </c>
      <c r="H9784" s="1">
        <v>45767.251192129632</v>
      </c>
      <c r="I9784" t="b">
        <v>0</v>
      </c>
      <c r="J9784" t="b">
        <v>1</v>
      </c>
      <c r="K9784" t="s">
        <v>31</v>
      </c>
      <c r="L9784" t="s">
        <v>22</v>
      </c>
      <c r="M9784">
        <v>124350</v>
      </c>
      <c r="O9784" t="s">
        <v>12497</v>
      </c>
      <c r="P9784" t="s">
        <v>12498</v>
      </c>
    </row>
    <row r="9785" spans="1:16" x14ac:dyDescent="0.35">
      <c r="A9785" t="s">
        <v>11539</v>
      </c>
      <c r="B9785" t="s">
        <v>12891</v>
      </c>
      <c r="C9785" t="s">
        <v>18</v>
      </c>
      <c r="D9785" t="s">
        <v>573</v>
      </c>
      <c r="E9785" t="s">
        <v>20</v>
      </c>
      <c r="F9785" t="b">
        <v>1</v>
      </c>
      <c r="G9785" t="s">
        <v>171</v>
      </c>
      <c r="H9785" s="1">
        <v>45767.316064814811</v>
      </c>
      <c r="I9785" t="b">
        <v>0</v>
      </c>
      <c r="J9785" t="b">
        <v>1</v>
      </c>
      <c r="K9785" t="s">
        <v>31</v>
      </c>
      <c r="L9785" t="s">
        <v>32</v>
      </c>
      <c r="N9785">
        <v>23.264999389648441</v>
      </c>
      <c r="O9785" t="s">
        <v>1715</v>
      </c>
      <c r="P9785" t="s">
        <v>12892</v>
      </c>
    </row>
    <row r="9786" spans="1:16" x14ac:dyDescent="0.35">
      <c r="A9786" t="s">
        <v>11539</v>
      </c>
      <c r="B9786" t="s">
        <v>11732</v>
      </c>
      <c r="C9786" t="s">
        <v>95</v>
      </c>
      <c r="D9786" t="s">
        <v>115</v>
      </c>
      <c r="E9786" t="s">
        <v>20</v>
      </c>
      <c r="F9786" t="b">
        <v>0</v>
      </c>
      <c r="G9786" t="s">
        <v>30</v>
      </c>
      <c r="H9786" s="1">
        <v>45767.542534722219</v>
      </c>
      <c r="I9786" t="b">
        <v>0</v>
      </c>
      <c r="J9786" t="b">
        <v>0</v>
      </c>
      <c r="K9786" t="s">
        <v>31</v>
      </c>
      <c r="L9786" t="s">
        <v>22</v>
      </c>
      <c r="M9786">
        <v>110000</v>
      </c>
      <c r="O9786" t="s">
        <v>1123</v>
      </c>
      <c r="P9786" t="s">
        <v>11733</v>
      </c>
    </row>
    <row r="9787" spans="1:16" x14ac:dyDescent="0.35">
      <c r="A9787" t="s">
        <v>11539</v>
      </c>
      <c r="B9787" t="s">
        <v>12476</v>
      </c>
      <c r="C9787" t="s">
        <v>12477</v>
      </c>
      <c r="D9787" t="s">
        <v>573</v>
      </c>
      <c r="E9787" t="s">
        <v>20</v>
      </c>
      <c r="F9787" t="b">
        <v>0</v>
      </c>
      <c r="G9787" t="s">
        <v>52</v>
      </c>
      <c r="H9787" s="1">
        <v>45767.584328703713</v>
      </c>
      <c r="I9787" t="b">
        <v>0</v>
      </c>
      <c r="J9787" t="b">
        <v>0</v>
      </c>
      <c r="K9787" t="s">
        <v>31</v>
      </c>
      <c r="L9787" t="s">
        <v>32</v>
      </c>
      <c r="N9787">
        <v>39.069999694824219</v>
      </c>
      <c r="O9787" t="s">
        <v>890</v>
      </c>
      <c r="P9787" t="s">
        <v>12478</v>
      </c>
    </row>
    <row r="9788" spans="1:16" x14ac:dyDescent="0.35">
      <c r="A9788" t="s">
        <v>11539</v>
      </c>
      <c r="B9788" t="s">
        <v>12663</v>
      </c>
      <c r="C9788" t="s">
        <v>142</v>
      </c>
      <c r="D9788" t="s">
        <v>115</v>
      </c>
      <c r="E9788" t="s">
        <v>20</v>
      </c>
      <c r="F9788" t="b">
        <v>0</v>
      </c>
      <c r="G9788" t="s">
        <v>68</v>
      </c>
      <c r="H9788" s="1">
        <v>45767.584814814807</v>
      </c>
      <c r="I9788" t="b">
        <v>0</v>
      </c>
      <c r="J9788" t="b">
        <v>0</v>
      </c>
      <c r="K9788" t="s">
        <v>31</v>
      </c>
      <c r="L9788" t="s">
        <v>22</v>
      </c>
      <c r="M9788">
        <v>138400</v>
      </c>
      <c r="O9788" t="s">
        <v>3471</v>
      </c>
      <c r="P9788" t="s">
        <v>12664</v>
      </c>
    </row>
    <row r="9789" spans="1:16" x14ac:dyDescent="0.35">
      <c r="A9789" t="s">
        <v>11539</v>
      </c>
      <c r="B9789" t="s">
        <v>12737</v>
      </c>
      <c r="C9789" t="s">
        <v>546</v>
      </c>
      <c r="D9789" t="s">
        <v>17597</v>
      </c>
      <c r="E9789" t="s">
        <v>20</v>
      </c>
      <c r="F9789" t="b">
        <v>0</v>
      </c>
      <c r="G9789" t="s">
        <v>47</v>
      </c>
      <c r="H9789" s="1">
        <v>45768.250925925917</v>
      </c>
      <c r="I9789" t="b">
        <v>0</v>
      </c>
      <c r="J9789" t="b">
        <v>1</v>
      </c>
      <c r="K9789" t="s">
        <v>31</v>
      </c>
      <c r="L9789" t="s">
        <v>22</v>
      </c>
      <c r="M9789">
        <v>140450</v>
      </c>
      <c r="O9789" t="s">
        <v>12738</v>
      </c>
      <c r="P9789" t="s">
        <v>12739</v>
      </c>
    </row>
    <row r="9790" spans="1:16" x14ac:dyDescent="0.35">
      <c r="A9790" t="s">
        <v>11539</v>
      </c>
      <c r="B9790" t="s">
        <v>12893</v>
      </c>
      <c r="C9790" t="s">
        <v>142</v>
      </c>
      <c r="D9790" t="s">
        <v>36</v>
      </c>
      <c r="E9790" t="s">
        <v>20</v>
      </c>
      <c r="F9790" t="b">
        <v>0</v>
      </c>
      <c r="G9790" t="s">
        <v>68</v>
      </c>
      <c r="H9790" s="1">
        <v>45768.583854166667</v>
      </c>
      <c r="I9790" t="b">
        <v>0</v>
      </c>
      <c r="J9790" t="b">
        <v>1</v>
      </c>
      <c r="K9790" t="s">
        <v>31</v>
      </c>
      <c r="L9790" t="s">
        <v>22</v>
      </c>
      <c r="M9790">
        <v>171500</v>
      </c>
      <c r="O9790" t="s">
        <v>518</v>
      </c>
      <c r="P9790" t="s">
        <v>12894</v>
      </c>
    </row>
    <row r="9791" spans="1:16" x14ac:dyDescent="0.35">
      <c r="A9791" t="s">
        <v>11539</v>
      </c>
      <c r="B9791" t="s">
        <v>12895</v>
      </c>
      <c r="C9791" t="s">
        <v>142</v>
      </c>
      <c r="D9791" t="s">
        <v>110</v>
      </c>
      <c r="E9791" t="s">
        <v>760</v>
      </c>
      <c r="F9791" t="b">
        <v>0</v>
      </c>
      <c r="G9791" t="s">
        <v>68</v>
      </c>
      <c r="H9791" s="1">
        <v>45768.62604166667</v>
      </c>
      <c r="I9791" t="b">
        <v>0</v>
      </c>
      <c r="J9791" t="b">
        <v>1</v>
      </c>
      <c r="K9791" t="s">
        <v>31</v>
      </c>
      <c r="L9791" t="s">
        <v>32</v>
      </c>
      <c r="N9791">
        <v>70</v>
      </c>
      <c r="O9791" t="s">
        <v>5009</v>
      </c>
      <c r="P9791" t="s">
        <v>12896</v>
      </c>
    </row>
    <row r="9792" spans="1:16" x14ac:dyDescent="0.35">
      <c r="A9792" t="s">
        <v>11539</v>
      </c>
      <c r="B9792" t="s">
        <v>12897</v>
      </c>
      <c r="C9792" t="s">
        <v>410</v>
      </c>
      <c r="D9792" t="s">
        <v>17448</v>
      </c>
      <c r="E9792" t="s">
        <v>20</v>
      </c>
      <c r="F9792" t="b">
        <v>0</v>
      </c>
      <c r="G9792" t="s">
        <v>47</v>
      </c>
      <c r="H9792" s="1">
        <v>45768.667592592603</v>
      </c>
      <c r="I9792" t="b">
        <v>0</v>
      </c>
      <c r="J9792" t="b">
        <v>1</v>
      </c>
      <c r="K9792" t="s">
        <v>31</v>
      </c>
      <c r="L9792" t="s">
        <v>22</v>
      </c>
      <c r="M9792">
        <v>107500</v>
      </c>
      <c r="O9792" t="s">
        <v>1195</v>
      </c>
      <c r="P9792" t="s">
        <v>12898</v>
      </c>
    </row>
    <row r="9793" spans="1:16" x14ac:dyDescent="0.35">
      <c r="A9793" t="s">
        <v>11539</v>
      </c>
      <c r="B9793" t="s">
        <v>12899</v>
      </c>
      <c r="C9793" t="s">
        <v>154</v>
      </c>
      <c r="D9793" t="s">
        <v>36</v>
      </c>
      <c r="E9793" t="s">
        <v>20</v>
      </c>
      <c r="F9793" t="b">
        <v>0</v>
      </c>
      <c r="G9793" t="s">
        <v>52</v>
      </c>
      <c r="H9793" s="1">
        <v>45768.750798611109</v>
      </c>
      <c r="I9793" t="b">
        <v>0</v>
      </c>
      <c r="J9793" t="b">
        <v>0</v>
      </c>
      <c r="K9793" t="s">
        <v>31</v>
      </c>
      <c r="L9793" t="s">
        <v>22</v>
      </c>
      <c r="M9793">
        <v>210000</v>
      </c>
      <c r="O9793" t="s">
        <v>12153</v>
      </c>
      <c r="P9793" t="s">
        <v>12900</v>
      </c>
    </row>
    <row r="9794" spans="1:16" x14ac:dyDescent="0.35">
      <c r="A9794" t="s">
        <v>11539</v>
      </c>
      <c r="B9794" t="s">
        <v>12901</v>
      </c>
      <c r="C9794" t="s">
        <v>142</v>
      </c>
      <c r="D9794" t="s">
        <v>36</v>
      </c>
      <c r="E9794" t="s">
        <v>91</v>
      </c>
      <c r="F9794" t="b">
        <v>0</v>
      </c>
      <c r="G9794" t="s">
        <v>68</v>
      </c>
      <c r="H9794" s="1">
        <v>45768.792708333327</v>
      </c>
      <c r="I9794" t="b">
        <v>0</v>
      </c>
      <c r="J9794" t="b">
        <v>0</v>
      </c>
      <c r="K9794" t="s">
        <v>31</v>
      </c>
      <c r="L9794" t="s">
        <v>32</v>
      </c>
      <c r="N9794">
        <v>72.5</v>
      </c>
      <c r="O9794" t="s">
        <v>1093</v>
      </c>
    </row>
    <row r="9795" spans="1:16" x14ac:dyDescent="0.35">
      <c r="A9795" t="s">
        <v>11539</v>
      </c>
      <c r="B9795" t="s">
        <v>12902</v>
      </c>
      <c r="C9795" t="s">
        <v>3554</v>
      </c>
      <c r="D9795" t="s">
        <v>3358</v>
      </c>
      <c r="E9795" t="s">
        <v>20</v>
      </c>
      <c r="F9795" t="b">
        <v>0</v>
      </c>
      <c r="G9795" t="s">
        <v>52</v>
      </c>
      <c r="H9795" s="1">
        <v>45769.584340277783</v>
      </c>
      <c r="I9795" t="b">
        <v>0</v>
      </c>
      <c r="J9795" t="b">
        <v>1</v>
      </c>
      <c r="K9795" t="s">
        <v>31</v>
      </c>
      <c r="L9795" t="s">
        <v>22</v>
      </c>
      <c r="M9795">
        <v>45000</v>
      </c>
      <c r="O9795" t="s">
        <v>3514</v>
      </c>
      <c r="P9795" t="s">
        <v>479</v>
      </c>
    </row>
    <row r="9796" spans="1:16" x14ac:dyDescent="0.35">
      <c r="A9796" t="s">
        <v>11539</v>
      </c>
      <c r="B9796" t="s">
        <v>12084</v>
      </c>
      <c r="C9796" t="s">
        <v>5682</v>
      </c>
      <c r="D9796" t="s">
        <v>36</v>
      </c>
      <c r="E9796" t="s">
        <v>20</v>
      </c>
      <c r="F9796" t="b">
        <v>0</v>
      </c>
      <c r="G9796" t="s">
        <v>52</v>
      </c>
      <c r="H9796" s="1">
        <v>45769.792581018519</v>
      </c>
      <c r="I9796" t="b">
        <v>0</v>
      </c>
      <c r="J9796" t="b">
        <v>0</v>
      </c>
      <c r="K9796" t="s">
        <v>31</v>
      </c>
      <c r="L9796" t="s">
        <v>22</v>
      </c>
      <c r="M9796">
        <v>135000</v>
      </c>
      <c r="O9796" t="s">
        <v>12903</v>
      </c>
      <c r="P9796" t="s">
        <v>12904</v>
      </c>
    </row>
    <row r="9797" spans="1:16" x14ac:dyDescent="0.35">
      <c r="A9797" t="s">
        <v>11539</v>
      </c>
      <c r="B9797" t="s">
        <v>12091</v>
      </c>
      <c r="C9797" t="s">
        <v>257</v>
      </c>
      <c r="D9797" t="s">
        <v>36</v>
      </c>
      <c r="E9797" t="s">
        <v>20</v>
      </c>
      <c r="F9797" t="b">
        <v>0</v>
      </c>
      <c r="G9797" t="s">
        <v>47</v>
      </c>
      <c r="H9797" s="1">
        <v>45770.417129629634</v>
      </c>
      <c r="I9797" t="b">
        <v>1</v>
      </c>
      <c r="J9797" t="b">
        <v>0</v>
      </c>
      <c r="K9797" t="s">
        <v>31</v>
      </c>
      <c r="L9797" t="s">
        <v>22</v>
      </c>
      <c r="M9797">
        <v>62500</v>
      </c>
      <c r="O9797" t="s">
        <v>12092</v>
      </c>
    </row>
    <row r="9798" spans="1:16" x14ac:dyDescent="0.35">
      <c r="A9798" t="s">
        <v>11539</v>
      </c>
      <c r="B9798" t="s">
        <v>12826</v>
      </c>
      <c r="C9798" t="s">
        <v>105</v>
      </c>
      <c r="D9798" t="s">
        <v>249</v>
      </c>
      <c r="E9798" t="s">
        <v>20</v>
      </c>
      <c r="F9798" t="b">
        <v>0</v>
      </c>
      <c r="G9798" t="s">
        <v>105</v>
      </c>
      <c r="H9798" s="1">
        <v>45770.503032407411</v>
      </c>
      <c r="I9798" t="b">
        <v>0</v>
      </c>
      <c r="J9798" t="b">
        <v>0</v>
      </c>
      <c r="K9798" t="s">
        <v>105</v>
      </c>
      <c r="L9798" t="s">
        <v>22</v>
      </c>
      <c r="M9798">
        <v>87599.5</v>
      </c>
      <c r="O9798" t="s">
        <v>306</v>
      </c>
      <c r="P9798" t="s">
        <v>12827</v>
      </c>
    </row>
    <row r="9799" spans="1:16" x14ac:dyDescent="0.35">
      <c r="A9799" t="s">
        <v>11539</v>
      </c>
      <c r="B9799" t="s">
        <v>12902</v>
      </c>
      <c r="C9799" t="s">
        <v>3554</v>
      </c>
      <c r="D9799" t="s">
        <v>3358</v>
      </c>
      <c r="E9799" t="s">
        <v>20</v>
      </c>
      <c r="F9799" t="b">
        <v>0</v>
      </c>
      <c r="G9799" t="s">
        <v>52</v>
      </c>
      <c r="H9799" s="1">
        <v>45770.584340277783</v>
      </c>
      <c r="I9799" t="b">
        <v>0</v>
      </c>
      <c r="J9799" t="b">
        <v>1</v>
      </c>
      <c r="K9799" t="s">
        <v>31</v>
      </c>
      <c r="L9799" t="s">
        <v>22</v>
      </c>
      <c r="M9799">
        <v>45000</v>
      </c>
      <c r="O9799" t="s">
        <v>3514</v>
      </c>
      <c r="P9799" t="s">
        <v>479</v>
      </c>
    </row>
    <row r="9800" spans="1:16" x14ac:dyDescent="0.35">
      <c r="A9800" t="s">
        <v>11539</v>
      </c>
      <c r="B9800" t="s">
        <v>12084</v>
      </c>
      <c r="C9800" t="s">
        <v>5682</v>
      </c>
      <c r="D9800" t="s">
        <v>36</v>
      </c>
      <c r="E9800" t="s">
        <v>20</v>
      </c>
      <c r="F9800" t="b">
        <v>0</v>
      </c>
      <c r="G9800" t="s">
        <v>52</v>
      </c>
      <c r="H9800" s="1">
        <v>45770.792581018519</v>
      </c>
      <c r="I9800" t="b">
        <v>0</v>
      </c>
      <c r="J9800" t="b">
        <v>0</v>
      </c>
      <c r="K9800" t="s">
        <v>31</v>
      </c>
      <c r="L9800" t="s">
        <v>22</v>
      </c>
      <c r="M9800">
        <v>135000</v>
      </c>
      <c r="O9800" t="s">
        <v>12903</v>
      </c>
      <c r="P9800" t="s">
        <v>12904</v>
      </c>
    </row>
    <row r="9801" spans="1:16" x14ac:dyDescent="0.35">
      <c r="A9801" t="s">
        <v>11539</v>
      </c>
      <c r="B9801" t="s">
        <v>12073</v>
      </c>
      <c r="C9801" t="s">
        <v>1320</v>
      </c>
      <c r="D9801" t="s">
        <v>974</v>
      </c>
      <c r="E9801" t="s">
        <v>20</v>
      </c>
      <c r="F9801" t="b">
        <v>0</v>
      </c>
      <c r="G9801" t="s">
        <v>68</v>
      </c>
      <c r="H9801" s="1">
        <v>45771.252025462964</v>
      </c>
      <c r="I9801" t="b">
        <v>0</v>
      </c>
      <c r="J9801" t="b">
        <v>1</v>
      </c>
      <c r="K9801" t="s">
        <v>31</v>
      </c>
      <c r="L9801" t="s">
        <v>22</v>
      </c>
      <c r="M9801">
        <v>108267</v>
      </c>
      <c r="O9801" t="s">
        <v>12074</v>
      </c>
      <c r="P9801" t="s">
        <v>11964</v>
      </c>
    </row>
    <row r="9802" spans="1:16" x14ac:dyDescent="0.35">
      <c r="A9802" t="s">
        <v>11539</v>
      </c>
      <c r="B9802" t="s">
        <v>12091</v>
      </c>
      <c r="C9802" t="s">
        <v>257</v>
      </c>
      <c r="D9802" t="s">
        <v>36</v>
      </c>
      <c r="E9802" t="s">
        <v>20</v>
      </c>
      <c r="F9802" t="b">
        <v>0</v>
      </c>
      <c r="G9802" t="s">
        <v>47</v>
      </c>
      <c r="H9802" s="1">
        <v>45771.417129629634</v>
      </c>
      <c r="I9802" t="b">
        <v>1</v>
      </c>
      <c r="J9802" t="b">
        <v>0</v>
      </c>
      <c r="K9802" t="s">
        <v>31</v>
      </c>
      <c r="L9802" t="s">
        <v>22</v>
      </c>
      <c r="M9802">
        <v>62500</v>
      </c>
      <c r="O9802" t="s">
        <v>12092</v>
      </c>
    </row>
    <row r="9803" spans="1:16" x14ac:dyDescent="0.35">
      <c r="A9803" t="s">
        <v>11539</v>
      </c>
      <c r="B9803" t="s">
        <v>12826</v>
      </c>
      <c r="C9803" t="s">
        <v>105</v>
      </c>
      <c r="D9803" t="s">
        <v>249</v>
      </c>
      <c r="E9803" t="s">
        <v>20</v>
      </c>
      <c r="F9803" t="b">
        <v>0</v>
      </c>
      <c r="G9803" t="s">
        <v>105</v>
      </c>
      <c r="H9803" s="1">
        <v>45771.503032407411</v>
      </c>
      <c r="I9803" t="b">
        <v>0</v>
      </c>
      <c r="J9803" t="b">
        <v>0</v>
      </c>
      <c r="K9803" t="s">
        <v>105</v>
      </c>
      <c r="L9803" t="s">
        <v>22</v>
      </c>
      <c r="M9803">
        <v>87599.5</v>
      </c>
      <c r="O9803" t="s">
        <v>306</v>
      </c>
      <c r="P9803" t="s">
        <v>12827</v>
      </c>
    </row>
    <row r="9804" spans="1:16" x14ac:dyDescent="0.35">
      <c r="A9804" t="s">
        <v>11539</v>
      </c>
      <c r="B9804" t="s">
        <v>12902</v>
      </c>
      <c r="C9804" t="s">
        <v>3554</v>
      </c>
      <c r="D9804" t="s">
        <v>3358</v>
      </c>
      <c r="E9804" t="s">
        <v>20</v>
      </c>
      <c r="F9804" t="b">
        <v>0</v>
      </c>
      <c r="G9804" t="s">
        <v>52</v>
      </c>
      <c r="H9804" s="1">
        <v>45771.584340277783</v>
      </c>
      <c r="I9804" t="b">
        <v>0</v>
      </c>
      <c r="J9804" t="b">
        <v>1</v>
      </c>
      <c r="K9804" t="s">
        <v>31</v>
      </c>
      <c r="L9804" t="s">
        <v>22</v>
      </c>
      <c r="M9804">
        <v>45000</v>
      </c>
      <c r="O9804" t="s">
        <v>3514</v>
      </c>
      <c r="P9804" t="s">
        <v>479</v>
      </c>
    </row>
    <row r="9805" spans="1:16" x14ac:dyDescent="0.35">
      <c r="A9805" t="s">
        <v>11539</v>
      </c>
      <c r="B9805" t="s">
        <v>12084</v>
      </c>
      <c r="C9805" t="s">
        <v>5682</v>
      </c>
      <c r="D9805" t="s">
        <v>36</v>
      </c>
      <c r="E9805" t="s">
        <v>20</v>
      </c>
      <c r="F9805" t="b">
        <v>0</v>
      </c>
      <c r="G9805" t="s">
        <v>52</v>
      </c>
      <c r="H9805" s="1">
        <v>45771.792581018519</v>
      </c>
      <c r="I9805" t="b">
        <v>0</v>
      </c>
      <c r="J9805" t="b">
        <v>0</v>
      </c>
      <c r="K9805" t="s">
        <v>31</v>
      </c>
      <c r="L9805" t="s">
        <v>22</v>
      </c>
      <c r="M9805">
        <v>135000</v>
      </c>
      <c r="O9805" t="s">
        <v>12903</v>
      </c>
      <c r="P9805" t="s">
        <v>12904</v>
      </c>
    </row>
    <row r="9806" spans="1:16" x14ac:dyDescent="0.35">
      <c r="A9806" t="s">
        <v>11539</v>
      </c>
      <c r="B9806" t="s">
        <v>11700</v>
      </c>
      <c r="C9806" t="s">
        <v>254</v>
      </c>
      <c r="D9806" t="s">
        <v>36</v>
      </c>
      <c r="E9806" t="s">
        <v>20</v>
      </c>
      <c r="F9806" t="b">
        <v>0</v>
      </c>
      <c r="G9806" t="s">
        <v>52</v>
      </c>
      <c r="H9806" s="1">
        <v>45771.849606481483</v>
      </c>
      <c r="I9806" t="b">
        <v>0</v>
      </c>
      <c r="J9806" t="b">
        <v>0</v>
      </c>
      <c r="K9806" t="s">
        <v>31</v>
      </c>
      <c r="L9806" t="s">
        <v>22</v>
      </c>
      <c r="M9806">
        <v>177500</v>
      </c>
      <c r="O9806" t="s">
        <v>10154</v>
      </c>
      <c r="P9806" t="s">
        <v>11701</v>
      </c>
    </row>
    <row r="9807" spans="1:16" x14ac:dyDescent="0.35">
      <c r="A9807" t="s">
        <v>11539</v>
      </c>
      <c r="B9807" t="s">
        <v>12902</v>
      </c>
      <c r="C9807" t="s">
        <v>3554</v>
      </c>
      <c r="D9807" t="s">
        <v>3358</v>
      </c>
      <c r="E9807" t="s">
        <v>20</v>
      </c>
      <c r="F9807" t="b">
        <v>0</v>
      </c>
      <c r="G9807" t="s">
        <v>52</v>
      </c>
      <c r="H9807" s="1">
        <v>45772.584340277783</v>
      </c>
      <c r="I9807" t="b">
        <v>0</v>
      </c>
      <c r="J9807" t="b">
        <v>1</v>
      </c>
      <c r="K9807" t="s">
        <v>31</v>
      </c>
      <c r="L9807" t="s">
        <v>22</v>
      </c>
      <c r="M9807">
        <v>45000</v>
      </c>
      <c r="O9807" t="s">
        <v>3514</v>
      </c>
      <c r="P9807" t="s">
        <v>479</v>
      </c>
    </row>
    <row r="9808" spans="1:16" x14ac:dyDescent="0.35">
      <c r="A9808" t="s">
        <v>11539</v>
      </c>
      <c r="B9808" t="s">
        <v>12084</v>
      </c>
      <c r="C9808" t="s">
        <v>5682</v>
      </c>
      <c r="D9808" t="s">
        <v>36</v>
      </c>
      <c r="E9808" t="s">
        <v>20</v>
      </c>
      <c r="F9808" t="b">
        <v>0</v>
      </c>
      <c r="G9808" t="s">
        <v>52</v>
      </c>
      <c r="H9808" s="1">
        <v>45772.792581018519</v>
      </c>
      <c r="I9808" t="b">
        <v>0</v>
      </c>
      <c r="J9808" t="b">
        <v>0</v>
      </c>
      <c r="K9808" t="s">
        <v>31</v>
      </c>
      <c r="L9808" t="s">
        <v>22</v>
      </c>
      <c r="M9808">
        <v>135000</v>
      </c>
      <c r="O9808" t="s">
        <v>12903</v>
      </c>
      <c r="P9808" t="s">
        <v>12904</v>
      </c>
    </row>
    <row r="9809" spans="1:16" x14ac:dyDescent="0.35">
      <c r="A9809" t="s">
        <v>11539</v>
      </c>
      <c r="B9809" t="s">
        <v>12902</v>
      </c>
      <c r="C9809" t="s">
        <v>3554</v>
      </c>
      <c r="D9809" t="s">
        <v>3358</v>
      </c>
      <c r="E9809" t="s">
        <v>20</v>
      </c>
      <c r="F9809" t="b">
        <v>0</v>
      </c>
      <c r="G9809" t="s">
        <v>52</v>
      </c>
      <c r="H9809" s="1">
        <v>45773.584340277783</v>
      </c>
      <c r="I9809" t="b">
        <v>0</v>
      </c>
      <c r="J9809" t="b">
        <v>1</v>
      </c>
      <c r="K9809" t="s">
        <v>31</v>
      </c>
      <c r="L9809" t="s">
        <v>22</v>
      </c>
      <c r="M9809">
        <v>45000</v>
      </c>
      <c r="O9809" t="s">
        <v>3514</v>
      </c>
      <c r="P9809" t="s">
        <v>479</v>
      </c>
    </row>
    <row r="9810" spans="1:16" x14ac:dyDescent="0.35">
      <c r="A9810" t="s">
        <v>11539</v>
      </c>
      <c r="B9810" t="s">
        <v>12084</v>
      </c>
      <c r="C9810" t="s">
        <v>5682</v>
      </c>
      <c r="D9810" t="s">
        <v>36</v>
      </c>
      <c r="E9810" t="s">
        <v>20</v>
      </c>
      <c r="F9810" t="b">
        <v>0</v>
      </c>
      <c r="G9810" t="s">
        <v>52</v>
      </c>
      <c r="H9810" s="1">
        <v>45773.792581018519</v>
      </c>
      <c r="I9810" t="b">
        <v>0</v>
      </c>
      <c r="J9810" t="b">
        <v>0</v>
      </c>
      <c r="K9810" t="s">
        <v>31</v>
      </c>
      <c r="L9810" t="s">
        <v>22</v>
      </c>
      <c r="M9810">
        <v>135000</v>
      </c>
      <c r="O9810" t="s">
        <v>12903</v>
      </c>
      <c r="P9810" t="s">
        <v>12904</v>
      </c>
    </row>
    <row r="9811" spans="1:16" x14ac:dyDescent="0.35">
      <c r="A9811" t="s">
        <v>11539</v>
      </c>
      <c r="B9811" t="s">
        <v>12902</v>
      </c>
      <c r="C9811" t="s">
        <v>3554</v>
      </c>
      <c r="D9811" t="s">
        <v>3358</v>
      </c>
      <c r="E9811" t="s">
        <v>20</v>
      </c>
      <c r="F9811" t="b">
        <v>0</v>
      </c>
      <c r="G9811" t="s">
        <v>52</v>
      </c>
      <c r="H9811" s="1">
        <v>45774.584340277783</v>
      </c>
      <c r="I9811" t="b">
        <v>0</v>
      </c>
      <c r="J9811" t="b">
        <v>1</v>
      </c>
      <c r="K9811" t="s">
        <v>31</v>
      </c>
      <c r="L9811" t="s">
        <v>22</v>
      </c>
      <c r="M9811">
        <v>45000</v>
      </c>
      <c r="O9811" t="s">
        <v>3514</v>
      </c>
      <c r="P9811" t="s">
        <v>479</v>
      </c>
    </row>
    <row r="9812" spans="1:16" x14ac:dyDescent="0.35">
      <c r="A9812" t="s">
        <v>11539</v>
      </c>
      <c r="B9812" t="s">
        <v>12084</v>
      </c>
      <c r="C9812" t="s">
        <v>5682</v>
      </c>
      <c r="D9812" t="s">
        <v>36</v>
      </c>
      <c r="E9812" t="s">
        <v>20</v>
      </c>
      <c r="F9812" t="b">
        <v>0</v>
      </c>
      <c r="G9812" t="s">
        <v>52</v>
      </c>
      <c r="H9812" s="1">
        <v>45774.792581018519</v>
      </c>
      <c r="I9812" t="b">
        <v>0</v>
      </c>
      <c r="J9812" t="b">
        <v>0</v>
      </c>
      <c r="K9812" t="s">
        <v>31</v>
      </c>
      <c r="L9812" t="s">
        <v>22</v>
      </c>
      <c r="M9812">
        <v>135000</v>
      </c>
      <c r="O9812" t="s">
        <v>12903</v>
      </c>
      <c r="P9812" t="s">
        <v>12904</v>
      </c>
    </row>
    <row r="9813" spans="1:16" x14ac:dyDescent="0.35">
      <c r="A9813" t="s">
        <v>11539</v>
      </c>
      <c r="B9813" t="s">
        <v>12091</v>
      </c>
      <c r="C9813" t="s">
        <v>257</v>
      </c>
      <c r="D9813" t="s">
        <v>36</v>
      </c>
      <c r="E9813" t="s">
        <v>20</v>
      </c>
      <c r="F9813" t="b">
        <v>0</v>
      </c>
      <c r="G9813" t="s">
        <v>47</v>
      </c>
      <c r="H9813" s="1">
        <v>45775.417129629634</v>
      </c>
      <c r="I9813" t="b">
        <v>1</v>
      </c>
      <c r="J9813" t="b">
        <v>0</v>
      </c>
      <c r="K9813" t="s">
        <v>31</v>
      </c>
      <c r="L9813" t="s">
        <v>22</v>
      </c>
      <c r="M9813">
        <v>62500</v>
      </c>
      <c r="O9813" t="s">
        <v>12092</v>
      </c>
    </row>
    <row r="9814" spans="1:16" x14ac:dyDescent="0.35">
      <c r="A9814" t="s">
        <v>11539</v>
      </c>
      <c r="B9814" t="s">
        <v>12826</v>
      </c>
      <c r="C9814" t="s">
        <v>105</v>
      </c>
      <c r="D9814" t="s">
        <v>249</v>
      </c>
      <c r="E9814" t="s">
        <v>20</v>
      </c>
      <c r="F9814" t="b">
        <v>0</v>
      </c>
      <c r="G9814" t="s">
        <v>105</v>
      </c>
      <c r="H9814" s="1">
        <v>45775.503032407411</v>
      </c>
      <c r="I9814" t="b">
        <v>0</v>
      </c>
      <c r="J9814" t="b">
        <v>0</v>
      </c>
      <c r="K9814" t="s">
        <v>105</v>
      </c>
      <c r="L9814" t="s">
        <v>22</v>
      </c>
      <c r="M9814">
        <v>87599.5</v>
      </c>
      <c r="O9814" t="s">
        <v>306</v>
      </c>
      <c r="P9814" t="s">
        <v>12827</v>
      </c>
    </row>
    <row r="9815" spans="1:16" x14ac:dyDescent="0.35">
      <c r="A9815" t="s">
        <v>11539</v>
      </c>
      <c r="B9815" t="s">
        <v>12902</v>
      </c>
      <c r="C9815" t="s">
        <v>3554</v>
      </c>
      <c r="D9815" t="s">
        <v>3358</v>
      </c>
      <c r="E9815" t="s">
        <v>20</v>
      </c>
      <c r="F9815" t="b">
        <v>0</v>
      </c>
      <c r="G9815" t="s">
        <v>52</v>
      </c>
      <c r="H9815" s="1">
        <v>45775.584340277783</v>
      </c>
      <c r="I9815" t="b">
        <v>0</v>
      </c>
      <c r="J9815" t="b">
        <v>1</v>
      </c>
      <c r="K9815" t="s">
        <v>31</v>
      </c>
      <c r="L9815" t="s">
        <v>22</v>
      </c>
      <c r="M9815">
        <v>45000</v>
      </c>
      <c r="O9815" t="s">
        <v>3514</v>
      </c>
      <c r="P9815" t="s">
        <v>479</v>
      </c>
    </row>
    <row r="9816" spans="1:16" x14ac:dyDescent="0.35">
      <c r="A9816" t="s">
        <v>11539</v>
      </c>
      <c r="B9816" t="s">
        <v>12084</v>
      </c>
      <c r="C9816" t="s">
        <v>5682</v>
      </c>
      <c r="D9816" t="s">
        <v>36</v>
      </c>
      <c r="E9816" t="s">
        <v>20</v>
      </c>
      <c r="F9816" t="b">
        <v>0</v>
      </c>
      <c r="G9816" t="s">
        <v>52</v>
      </c>
      <c r="H9816" s="1">
        <v>45775.792581018519</v>
      </c>
      <c r="I9816" t="b">
        <v>0</v>
      </c>
      <c r="J9816" t="b">
        <v>0</v>
      </c>
      <c r="K9816" t="s">
        <v>31</v>
      </c>
      <c r="L9816" t="s">
        <v>22</v>
      </c>
      <c r="M9816">
        <v>135000</v>
      </c>
      <c r="O9816" t="s">
        <v>12903</v>
      </c>
      <c r="P9816" t="s">
        <v>12904</v>
      </c>
    </row>
    <row r="9817" spans="1:16" x14ac:dyDescent="0.35">
      <c r="A9817" t="s">
        <v>11539</v>
      </c>
      <c r="B9817" t="s">
        <v>12091</v>
      </c>
      <c r="C9817" t="s">
        <v>257</v>
      </c>
      <c r="D9817" t="s">
        <v>36</v>
      </c>
      <c r="E9817" t="s">
        <v>20</v>
      </c>
      <c r="F9817" t="b">
        <v>0</v>
      </c>
      <c r="G9817" t="s">
        <v>47</v>
      </c>
      <c r="H9817" s="1">
        <v>45776.417129629634</v>
      </c>
      <c r="I9817" t="b">
        <v>1</v>
      </c>
      <c r="J9817" t="b">
        <v>0</v>
      </c>
      <c r="K9817" t="s">
        <v>31</v>
      </c>
      <c r="L9817" t="s">
        <v>22</v>
      </c>
      <c r="M9817">
        <v>62500</v>
      </c>
      <c r="O9817" t="s">
        <v>12092</v>
      </c>
    </row>
    <row r="9818" spans="1:16" x14ac:dyDescent="0.35">
      <c r="A9818" t="s">
        <v>11539</v>
      </c>
      <c r="B9818" t="s">
        <v>12826</v>
      </c>
      <c r="C9818" t="s">
        <v>105</v>
      </c>
      <c r="D9818" t="s">
        <v>249</v>
      </c>
      <c r="E9818" t="s">
        <v>20</v>
      </c>
      <c r="F9818" t="b">
        <v>0</v>
      </c>
      <c r="G9818" t="s">
        <v>105</v>
      </c>
      <c r="H9818" s="1">
        <v>45776.503032407411</v>
      </c>
      <c r="I9818" t="b">
        <v>0</v>
      </c>
      <c r="J9818" t="b">
        <v>0</v>
      </c>
      <c r="K9818" t="s">
        <v>105</v>
      </c>
      <c r="L9818" t="s">
        <v>22</v>
      </c>
      <c r="M9818">
        <v>87599.5</v>
      </c>
      <c r="O9818" t="s">
        <v>306</v>
      </c>
      <c r="P9818" t="s">
        <v>12827</v>
      </c>
    </row>
    <row r="9819" spans="1:16" x14ac:dyDescent="0.35">
      <c r="A9819" t="s">
        <v>11539</v>
      </c>
      <c r="B9819" t="s">
        <v>12902</v>
      </c>
      <c r="C9819" t="s">
        <v>3554</v>
      </c>
      <c r="D9819" t="s">
        <v>3358</v>
      </c>
      <c r="E9819" t="s">
        <v>20</v>
      </c>
      <c r="F9819" t="b">
        <v>0</v>
      </c>
      <c r="G9819" t="s">
        <v>52</v>
      </c>
      <c r="H9819" s="1">
        <v>45776.584340277783</v>
      </c>
      <c r="I9819" t="b">
        <v>0</v>
      </c>
      <c r="J9819" t="b">
        <v>1</v>
      </c>
      <c r="K9819" t="s">
        <v>31</v>
      </c>
      <c r="L9819" t="s">
        <v>22</v>
      </c>
      <c r="M9819">
        <v>45000</v>
      </c>
      <c r="O9819" t="s">
        <v>3514</v>
      </c>
      <c r="P9819" t="s">
        <v>479</v>
      </c>
    </row>
    <row r="9820" spans="1:16" x14ac:dyDescent="0.35">
      <c r="A9820" t="s">
        <v>11539</v>
      </c>
      <c r="B9820" t="s">
        <v>12084</v>
      </c>
      <c r="C9820" t="s">
        <v>5682</v>
      </c>
      <c r="D9820" t="s">
        <v>36</v>
      </c>
      <c r="E9820" t="s">
        <v>20</v>
      </c>
      <c r="F9820" t="b">
        <v>0</v>
      </c>
      <c r="G9820" t="s">
        <v>52</v>
      </c>
      <c r="H9820" s="1">
        <v>45776.792581018519</v>
      </c>
      <c r="I9820" t="b">
        <v>0</v>
      </c>
      <c r="J9820" t="b">
        <v>0</v>
      </c>
      <c r="K9820" t="s">
        <v>31</v>
      </c>
      <c r="L9820" t="s">
        <v>22</v>
      </c>
      <c r="M9820">
        <v>135000</v>
      </c>
      <c r="O9820" t="s">
        <v>12903</v>
      </c>
      <c r="P9820" t="s">
        <v>12904</v>
      </c>
    </row>
    <row r="9821" spans="1:16" x14ac:dyDescent="0.35">
      <c r="A9821" t="s">
        <v>11539</v>
      </c>
      <c r="B9821" t="s">
        <v>12073</v>
      </c>
      <c r="C9821" t="s">
        <v>1320</v>
      </c>
      <c r="D9821" t="s">
        <v>974</v>
      </c>
      <c r="E9821" t="s">
        <v>20</v>
      </c>
      <c r="F9821" t="b">
        <v>0</v>
      </c>
      <c r="G9821" t="s">
        <v>68</v>
      </c>
      <c r="H9821" s="1">
        <v>45777.252025462964</v>
      </c>
      <c r="I9821" t="b">
        <v>0</v>
      </c>
      <c r="J9821" t="b">
        <v>1</v>
      </c>
      <c r="K9821" t="s">
        <v>31</v>
      </c>
      <c r="L9821" t="s">
        <v>22</v>
      </c>
      <c r="M9821">
        <v>108267</v>
      </c>
      <c r="O9821" t="s">
        <v>12074</v>
      </c>
      <c r="P9821" t="s">
        <v>11964</v>
      </c>
    </row>
    <row r="9822" spans="1:16" x14ac:dyDescent="0.35">
      <c r="A9822" t="s">
        <v>11539</v>
      </c>
      <c r="B9822" t="s">
        <v>12091</v>
      </c>
      <c r="C9822" t="s">
        <v>257</v>
      </c>
      <c r="D9822" t="s">
        <v>36</v>
      </c>
      <c r="E9822" t="s">
        <v>20</v>
      </c>
      <c r="F9822" t="b">
        <v>0</v>
      </c>
      <c r="G9822" t="s">
        <v>47</v>
      </c>
      <c r="H9822" s="1">
        <v>45777.417129629634</v>
      </c>
      <c r="I9822" t="b">
        <v>1</v>
      </c>
      <c r="J9822" t="b">
        <v>0</v>
      </c>
      <c r="K9822" t="s">
        <v>31</v>
      </c>
      <c r="L9822" t="s">
        <v>22</v>
      </c>
      <c r="M9822">
        <v>62500</v>
      </c>
      <c r="O9822" t="s">
        <v>12092</v>
      </c>
    </row>
    <row r="9823" spans="1:16" x14ac:dyDescent="0.35">
      <c r="A9823" t="s">
        <v>11539</v>
      </c>
      <c r="B9823" t="s">
        <v>12826</v>
      </c>
      <c r="C9823" t="s">
        <v>105</v>
      </c>
      <c r="D9823" t="s">
        <v>249</v>
      </c>
      <c r="E9823" t="s">
        <v>20</v>
      </c>
      <c r="F9823" t="b">
        <v>0</v>
      </c>
      <c r="G9823" t="s">
        <v>105</v>
      </c>
      <c r="H9823" s="1">
        <v>45777.503032407411</v>
      </c>
      <c r="I9823" t="b">
        <v>0</v>
      </c>
      <c r="J9823" t="b">
        <v>0</v>
      </c>
      <c r="K9823" t="s">
        <v>105</v>
      </c>
      <c r="L9823" t="s">
        <v>22</v>
      </c>
      <c r="M9823">
        <v>87599.5</v>
      </c>
      <c r="O9823" t="s">
        <v>306</v>
      </c>
      <c r="P9823" t="s">
        <v>12827</v>
      </c>
    </row>
    <row r="9824" spans="1:16" x14ac:dyDescent="0.35">
      <c r="A9824" t="s">
        <v>11539</v>
      </c>
      <c r="B9824" t="s">
        <v>12902</v>
      </c>
      <c r="C9824" t="s">
        <v>3554</v>
      </c>
      <c r="D9824" t="s">
        <v>3358</v>
      </c>
      <c r="E9824" t="s">
        <v>20</v>
      </c>
      <c r="F9824" t="b">
        <v>0</v>
      </c>
      <c r="G9824" t="s">
        <v>52</v>
      </c>
      <c r="H9824" s="1">
        <v>45777.584340277783</v>
      </c>
      <c r="I9824" t="b">
        <v>0</v>
      </c>
      <c r="J9824" t="b">
        <v>1</v>
      </c>
      <c r="K9824" t="s">
        <v>31</v>
      </c>
      <c r="L9824" t="s">
        <v>22</v>
      </c>
      <c r="M9824">
        <v>45000</v>
      </c>
      <c r="O9824" t="s">
        <v>3514</v>
      </c>
      <c r="P9824" t="s">
        <v>479</v>
      </c>
    </row>
    <row r="9825" spans="1:16" x14ac:dyDescent="0.35">
      <c r="A9825" t="s">
        <v>11539</v>
      </c>
      <c r="B9825" t="s">
        <v>12084</v>
      </c>
      <c r="C9825" t="s">
        <v>5682</v>
      </c>
      <c r="D9825" t="s">
        <v>36</v>
      </c>
      <c r="E9825" t="s">
        <v>20</v>
      </c>
      <c r="F9825" t="b">
        <v>0</v>
      </c>
      <c r="G9825" t="s">
        <v>52</v>
      </c>
      <c r="H9825" s="1">
        <v>45777.792581018519</v>
      </c>
      <c r="I9825" t="b">
        <v>0</v>
      </c>
      <c r="J9825" t="b">
        <v>0</v>
      </c>
      <c r="K9825" t="s">
        <v>31</v>
      </c>
      <c r="L9825" t="s">
        <v>22</v>
      </c>
      <c r="M9825">
        <v>135000</v>
      </c>
      <c r="O9825" t="s">
        <v>12903</v>
      </c>
      <c r="P9825" t="s">
        <v>12904</v>
      </c>
    </row>
    <row r="9826" spans="1:16" x14ac:dyDescent="0.35">
      <c r="A9826" t="s">
        <v>11539</v>
      </c>
      <c r="B9826" t="s">
        <v>11700</v>
      </c>
      <c r="C9826" t="s">
        <v>254</v>
      </c>
      <c r="D9826" t="s">
        <v>36</v>
      </c>
      <c r="E9826" t="s">
        <v>20</v>
      </c>
      <c r="F9826" t="b">
        <v>0</v>
      </c>
      <c r="G9826" t="s">
        <v>52</v>
      </c>
      <c r="H9826" s="1">
        <v>45777.849606481483</v>
      </c>
      <c r="I9826" t="b">
        <v>0</v>
      </c>
      <c r="J9826" t="b">
        <v>0</v>
      </c>
      <c r="K9826" t="s">
        <v>31</v>
      </c>
      <c r="L9826" t="s">
        <v>22</v>
      </c>
      <c r="M9826">
        <v>177500</v>
      </c>
      <c r="O9826" t="s">
        <v>10154</v>
      </c>
      <c r="P9826" t="s">
        <v>11701</v>
      </c>
    </row>
    <row r="9827" spans="1:16" x14ac:dyDescent="0.35">
      <c r="A9827" t="s">
        <v>11539</v>
      </c>
      <c r="B9827" t="s">
        <v>11787</v>
      </c>
      <c r="C9827" t="s">
        <v>11788</v>
      </c>
      <c r="D9827" t="s">
        <v>11605</v>
      </c>
      <c r="E9827" t="s">
        <v>20</v>
      </c>
      <c r="F9827" t="b">
        <v>0</v>
      </c>
      <c r="G9827" t="s">
        <v>43</v>
      </c>
      <c r="H9827" s="1">
        <v>45778.251527777778</v>
      </c>
      <c r="I9827" t="b">
        <v>0</v>
      </c>
      <c r="J9827" t="b">
        <v>0</v>
      </c>
      <c r="K9827" t="s">
        <v>31</v>
      </c>
      <c r="L9827" t="s">
        <v>22</v>
      </c>
      <c r="M9827">
        <v>105383</v>
      </c>
      <c r="O9827" t="s">
        <v>11789</v>
      </c>
    </row>
    <row r="9828" spans="1:16" x14ac:dyDescent="0.35">
      <c r="A9828" t="s">
        <v>11539</v>
      </c>
      <c r="B9828" t="s">
        <v>12073</v>
      </c>
      <c r="C9828" t="s">
        <v>1320</v>
      </c>
      <c r="D9828" t="s">
        <v>974</v>
      </c>
      <c r="E9828" t="s">
        <v>20</v>
      </c>
      <c r="F9828" t="b">
        <v>0</v>
      </c>
      <c r="G9828" t="s">
        <v>68</v>
      </c>
      <c r="H9828" s="1">
        <v>45778.252025462964</v>
      </c>
      <c r="I9828" t="b">
        <v>0</v>
      </c>
      <c r="J9828" t="b">
        <v>1</v>
      </c>
      <c r="K9828" t="s">
        <v>31</v>
      </c>
      <c r="L9828" t="s">
        <v>22</v>
      </c>
      <c r="M9828">
        <v>108267</v>
      </c>
      <c r="O9828" t="s">
        <v>12074</v>
      </c>
      <c r="P9828" t="s">
        <v>11964</v>
      </c>
    </row>
    <row r="9829" spans="1:16" x14ac:dyDescent="0.35">
      <c r="A9829" t="s">
        <v>11539</v>
      </c>
      <c r="B9829" t="s">
        <v>12091</v>
      </c>
      <c r="C9829" t="s">
        <v>257</v>
      </c>
      <c r="D9829" t="s">
        <v>36</v>
      </c>
      <c r="E9829" t="s">
        <v>20</v>
      </c>
      <c r="F9829" t="b">
        <v>0</v>
      </c>
      <c r="G9829" t="s">
        <v>47</v>
      </c>
      <c r="H9829" s="1">
        <v>45778.417129629634</v>
      </c>
      <c r="I9829" t="b">
        <v>1</v>
      </c>
      <c r="J9829" t="b">
        <v>0</v>
      </c>
      <c r="K9829" t="s">
        <v>31</v>
      </c>
      <c r="L9829" t="s">
        <v>22</v>
      </c>
      <c r="M9829">
        <v>62500</v>
      </c>
      <c r="O9829" t="s">
        <v>12092</v>
      </c>
    </row>
    <row r="9830" spans="1:16" x14ac:dyDescent="0.35">
      <c r="A9830" t="s">
        <v>11539</v>
      </c>
      <c r="B9830" t="s">
        <v>12826</v>
      </c>
      <c r="C9830" t="s">
        <v>105</v>
      </c>
      <c r="D9830" t="s">
        <v>249</v>
      </c>
      <c r="E9830" t="s">
        <v>20</v>
      </c>
      <c r="F9830" t="b">
        <v>0</v>
      </c>
      <c r="G9830" t="s">
        <v>105</v>
      </c>
      <c r="H9830" s="1">
        <v>45778.503032407411</v>
      </c>
      <c r="I9830" t="b">
        <v>0</v>
      </c>
      <c r="J9830" t="b">
        <v>0</v>
      </c>
      <c r="K9830" t="s">
        <v>105</v>
      </c>
      <c r="L9830" t="s">
        <v>22</v>
      </c>
      <c r="M9830">
        <v>87599.5</v>
      </c>
      <c r="O9830" t="s">
        <v>306</v>
      </c>
      <c r="P9830" t="s">
        <v>12827</v>
      </c>
    </row>
    <row r="9831" spans="1:16" x14ac:dyDescent="0.35">
      <c r="A9831" t="s">
        <v>11539</v>
      </c>
      <c r="B9831" t="s">
        <v>12902</v>
      </c>
      <c r="C9831" t="s">
        <v>3554</v>
      </c>
      <c r="D9831" t="s">
        <v>3358</v>
      </c>
      <c r="E9831" t="s">
        <v>20</v>
      </c>
      <c r="F9831" t="b">
        <v>0</v>
      </c>
      <c r="G9831" t="s">
        <v>52</v>
      </c>
      <c r="H9831" s="1">
        <v>45778.584340277783</v>
      </c>
      <c r="I9831" t="b">
        <v>0</v>
      </c>
      <c r="J9831" t="b">
        <v>1</v>
      </c>
      <c r="K9831" t="s">
        <v>31</v>
      </c>
      <c r="L9831" t="s">
        <v>22</v>
      </c>
      <c r="M9831">
        <v>45000</v>
      </c>
      <c r="O9831" t="s">
        <v>3514</v>
      </c>
      <c r="P9831" t="s">
        <v>479</v>
      </c>
    </row>
    <row r="9832" spans="1:16" x14ac:dyDescent="0.35">
      <c r="A9832" t="s">
        <v>11539</v>
      </c>
      <c r="B9832" t="s">
        <v>12084</v>
      </c>
      <c r="C9832" t="s">
        <v>5682</v>
      </c>
      <c r="D9832" t="s">
        <v>36</v>
      </c>
      <c r="E9832" t="s">
        <v>20</v>
      </c>
      <c r="F9832" t="b">
        <v>0</v>
      </c>
      <c r="G9832" t="s">
        <v>52</v>
      </c>
      <c r="H9832" s="1">
        <v>45778.792581018519</v>
      </c>
      <c r="I9832" t="b">
        <v>0</v>
      </c>
      <c r="J9832" t="b">
        <v>0</v>
      </c>
      <c r="K9832" t="s">
        <v>31</v>
      </c>
      <c r="L9832" t="s">
        <v>22</v>
      </c>
      <c r="M9832">
        <v>135000</v>
      </c>
      <c r="O9832" t="s">
        <v>12903</v>
      </c>
      <c r="P9832" t="s">
        <v>12904</v>
      </c>
    </row>
    <row r="9833" spans="1:16" x14ac:dyDescent="0.35">
      <c r="A9833" t="s">
        <v>11539</v>
      </c>
      <c r="B9833" t="s">
        <v>11700</v>
      </c>
      <c r="C9833" t="s">
        <v>254</v>
      </c>
      <c r="D9833" t="s">
        <v>36</v>
      </c>
      <c r="E9833" t="s">
        <v>20</v>
      </c>
      <c r="F9833" t="b">
        <v>0</v>
      </c>
      <c r="G9833" t="s">
        <v>52</v>
      </c>
      <c r="H9833" s="1">
        <v>45778.849606481483</v>
      </c>
      <c r="I9833" t="b">
        <v>0</v>
      </c>
      <c r="J9833" t="b">
        <v>0</v>
      </c>
      <c r="K9833" t="s">
        <v>31</v>
      </c>
      <c r="L9833" t="s">
        <v>22</v>
      </c>
      <c r="M9833">
        <v>177500</v>
      </c>
      <c r="O9833" t="s">
        <v>10154</v>
      </c>
      <c r="P9833" t="s">
        <v>11701</v>
      </c>
    </row>
    <row r="9834" spans="1:16" x14ac:dyDescent="0.35">
      <c r="A9834" t="s">
        <v>11539</v>
      </c>
      <c r="B9834" t="s">
        <v>12905</v>
      </c>
      <c r="C9834" t="s">
        <v>410</v>
      </c>
      <c r="D9834" t="s">
        <v>110</v>
      </c>
      <c r="E9834" t="s">
        <v>20</v>
      </c>
      <c r="F9834" t="b">
        <v>0</v>
      </c>
      <c r="G9834" t="s">
        <v>47</v>
      </c>
      <c r="H9834" s="1">
        <v>45779.126423611109</v>
      </c>
      <c r="I9834" t="b">
        <v>0</v>
      </c>
      <c r="J9834" t="b">
        <v>1</v>
      </c>
      <c r="K9834" t="s">
        <v>31</v>
      </c>
      <c r="L9834" t="s">
        <v>22</v>
      </c>
      <c r="M9834">
        <v>283233</v>
      </c>
      <c r="O9834" t="s">
        <v>3535</v>
      </c>
      <c r="P9834" t="s">
        <v>12906</v>
      </c>
    </row>
    <row r="9835" spans="1:16" x14ac:dyDescent="0.35">
      <c r="A9835" t="s">
        <v>11539</v>
      </c>
      <c r="B9835" t="s">
        <v>12907</v>
      </c>
      <c r="C9835" t="s">
        <v>12908</v>
      </c>
      <c r="D9835" t="s">
        <v>42</v>
      </c>
      <c r="E9835" t="s">
        <v>20</v>
      </c>
      <c r="F9835" t="b">
        <v>0</v>
      </c>
      <c r="G9835" t="s">
        <v>43</v>
      </c>
      <c r="H9835" s="1">
        <v>45779.334826388891</v>
      </c>
      <c r="I9835" t="b">
        <v>0</v>
      </c>
      <c r="J9835" t="b">
        <v>0</v>
      </c>
      <c r="K9835" t="s">
        <v>31</v>
      </c>
      <c r="L9835" t="s">
        <v>32</v>
      </c>
      <c r="N9835">
        <v>94</v>
      </c>
      <c r="O9835" t="s">
        <v>12909</v>
      </c>
      <c r="P9835" t="s">
        <v>12910</v>
      </c>
    </row>
    <row r="9836" spans="1:16" x14ac:dyDescent="0.35">
      <c r="A9836" t="s">
        <v>11539</v>
      </c>
      <c r="B9836" t="s">
        <v>12091</v>
      </c>
      <c r="C9836" t="s">
        <v>257</v>
      </c>
      <c r="D9836" t="s">
        <v>36</v>
      </c>
      <c r="E9836" t="s">
        <v>20</v>
      </c>
      <c r="F9836" t="b">
        <v>0</v>
      </c>
      <c r="G9836" t="s">
        <v>47</v>
      </c>
      <c r="H9836" s="1">
        <v>45779.417129629634</v>
      </c>
      <c r="I9836" t="b">
        <v>1</v>
      </c>
      <c r="J9836" t="b">
        <v>0</v>
      </c>
      <c r="K9836" t="s">
        <v>31</v>
      </c>
      <c r="L9836" t="s">
        <v>22</v>
      </c>
      <c r="M9836">
        <v>62500</v>
      </c>
      <c r="O9836" t="s">
        <v>12092</v>
      </c>
    </row>
    <row r="9837" spans="1:16" x14ac:dyDescent="0.35">
      <c r="A9837" t="s">
        <v>11539</v>
      </c>
      <c r="B9837" t="s">
        <v>12826</v>
      </c>
      <c r="C9837" t="s">
        <v>105</v>
      </c>
      <c r="D9837" t="s">
        <v>249</v>
      </c>
      <c r="E9837" t="s">
        <v>20</v>
      </c>
      <c r="F9837" t="b">
        <v>0</v>
      </c>
      <c r="G9837" t="s">
        <v>105</v>
      </c>
      <c r="H9837" s="1">
        <v>45779.503032407411</v>
      </c>
      <c r="I9837" t="b">
        <v>0</v>
      </c>
      <c r="J9837" t="b">
        <v>0</v>
      </c>
      <c r="K9837" t="s">
        <v>105</v>
      </c>
      <c r="L9837" t="s">
        <v>22</v>
      </c>
      <c r="M9837">
        <v>87599.5</v>
      </c>
      <c r="O9837" t="s">
        <v>306</v>
      </c>
      <c r="P9837" t="s">
        <v>12827</v>
      </c>
    </row>
    <row r="9838" spans="1:16" x14ac:dyDescent="0.35">
      <c r="A9838" t="s">
        <v>11539</v>
      </c>
      <c r="B9838" t="s">
        <v>12902</v>
      </c>
      <c r="C9838" t="s">
        <v>3554</v>
      </c>
      <c r="D9838" t="s">
        <v>3358</v>
      </c>
      <c r="E9838" t="s">
        <v>20</v>
      </c>
      <c r="F9838" t="b">
        <v>0</v>
      </c>
      <c r="G9838" t="s">
        <v>52</v>
      </c>
      <c r="H9838" s="1">
        <v>45779.584340277783</v>
      </c>
      <c r="I9838" t="b">
        <v>0</v>
      </c>
      <c r="J9838" t="b">
        <v>1</v>
      </c>
      <c r="K9838" t="s">
        <v>31</v>
      </c>
      <c r="L9838" t="s">
        <v>22</v>
      </c>
      <c r="M9838">
        <v>45000</v>
      </c>
      <c r="O9838" t="s">
        <v>3514</v>
      </c>
      <c r="P9838" t="s">
        <v>479</v>
      </c>
    </row>
    <row r="9839" spans="1:16" x14ac:dyDescent="0.35">
      <c r="A9839" t="s">
        <v>11539</v>
      </c>
      <c r="B9839" t="s">
        <v>12386</v>
      </c>
      <c r="C9839" t="s">
        <v>12911</v>
      </c>
      <c r="D9839" t="s">
        <v>110</v>
      </c>
      <c r="E9839" t="s">
        <v>20</v>
      </c>
      <c r="F9839" t="b">
        <v>0</v>
      </c>
      <c r="G9839" t="s">
        <v>171</v>
      </c>
      <c r="H9839" s="1">
        <v>45779.641574074078</v>
      </c>
      <c r="I9839" t="b">
        <v>0</v>
      </c>
      <c r="J9839" t="b">
        <v>0</v>
      </c>
      <c r="K9839" t="s">
        <v>31</v>
      </c>
      <c r="L9839" t="s">
        <v>22</v>
      </c>
      <c r="M9839">
        <v>154271.640625</v>
      </c>
      <c r="O9839" t="s">
        <v>11267</v>
      </c>
      <c r="P9839" t="s">
        <v>12912</v>
      </c>
    </row>
    <row r="9840" spans="1:16" x14ac:dyDescent="0.35">
      <c r="A9840" t="s">
        <v>11539</v>
      </c>
      <c r="B9840" t="s">
        <v>12913</v>
      </c>
      <c r="C9840" t="s">
        <v>18</v>
      </c>
      <c r="D9840" t="s">
        <v>36</v>
      </c>
      <c r="E9840" t="s">
        <v>91</v>
      </c>
      <c r="F9840" t="b">
        <v>1</v>
      </c>
      <c r="G9840" t="s">
        <v>43</v>
      </c>
      <c r="H9840" s="1">
        <v>45779.66815972222</v>
      </c>
      <c r="I9840" t="b">
        <v>0</v>
      </c>
      <c r="J9840" t="b">
        <v>0</v>
      </c>
      <c r="K9840" t="s">
        <v>31</v>
      </c>
      <c r="L9840" t="s">
        <v>32</v>
      </c>
      <c r="N9840">
        <v>65</v>
      </c>
      <c r="O9840" t="s">
        <v>9123</v>
      </c>
      <c r="P9840" t="s">
        <v>12910</v>
      </c>
    </row>
    <row r="9841" spans="1:16" x14ac:dyDescent="0.35">
      <c r="A9841" t="s">
        <v>11539</v>
      </c>
      <c r="B9841" t="s">
        <v>12084</v>
      </c>
      <c r="C9841" t="s">
        <v>5682</v>
      </c>
      <c r="D9841" t="s">
        <v>36</v>
      </c>
      <c r="E9841" t="s">
        <v>20</v>
      </c>
      <c r="F9841" t="b">
        <v>0</v>
      </c>
      <c r="G9841" t="s">
        <v>52</v>
      </c>
      <c r="H9841" s="1">
        <v>45779.792581018519</v>
      </c>
      <c r="I9841" t="b">
        <v>0</v>
      </c>
      <c r="J9841" t="b">
        <v>0</v>
      </c>
      <c r="K9841" t="s">
        <v>31</v>
      </c>
      <c r="L9841" t="s">
        <v>22</v>
      </c>
      <c r="M9841">
        <v>135000</v>
      </c>
      <c r="O9841" t="s">
        <v>12903</v>
      </c>
      <c r="P9841" t="s">
        <v>12904</v>
      </c>
    </row>
    <row r="9842" spans="1:16" x14ac:dyDescent="0.35">
      <c r="A9842" t="s">
        <v>11539</v>
      </c>
      <c r="B9842" t="s">
        <v>12914</v>
      </c>
      <c r="C9842" t="s">
        <v>154</v>
      </c>
      <c r="D9842" t="s">
        <v>36</v>
      </c>
      <c r="E9842" t="s">
        <v>20</v>
      </c>
      <c r="F9842" t="b">
        <v>0</v>
      </c>
      <c r="G9842" t="s">
        <v>52</v>
      </c>
      <c r="H9842" s="1">
        <v>45779.833437499998</v>
      </c>
      <c r="I9842" t="b">
        <v>0</v>
      </c>
      <c r="J9842" t="b">
        <v>1</v>
      </c>
      <c r="K9842" t="s">
        <v>31</v>
      </c>
      <c r="L9842" t="s">
        <v>22</v>
      </c>
      <c r="M9842">
        <v>90935</v>
      </c>
      <c r="O9842" t="s">
        <v>7742</v>
      </c>
      <c r="P9842" t="s">
        <v>12915</v>
      </c>
    </row>
    <row r="9843" spans="1:16" x14ac:dyDescent="0.35">
      <c r="A9843" t="s">
        <v>11539</v>
      </c>
      <c r="B9843" t="s">
        <v>11700</v>
      </c>
      <c r="C9843" t="s">
        <v>254</v>
      </c>
      <c r="D9843" t="s">
        <v>36</v>
      </c>
      <c r="E9843" t="s">
        <v>20</v>
      </c>
      <c r="F9843" t="b">
        <v>0</v>
      </c>
      <c r="G9843" t="s">
        <v>52</v>
      </c>
      <c r="H9843" s="1">
        <v>45779.849606481483</v>
      </c>
      <c r="I9843" t="b">
        <v>0</v>
      </c>
      <c r="J9843" t="b">
        <v>0</v>
      </c>
      <c r="K9843" t="s">
        <v>31</v>
      </c>
      <c r="L9843" t="s">
        <v>22</v>
      </c>
      <c r="M9843">
        <v>177500</v>
      </c>
      <c r="O9843" t="s">
        <v>10154</v>
      </c>
      <c r="P9843" t="s">
        <v>11701</v>
      </c>
    </row>
    <row r="9844" spans="1:16" x14ac:dyDescent="0.35">
      <c r="A9844" t="s">
        <v>11539</v>
      </c>
      <c r="B9844" t="s">
        <v>12916</v>
      </c>
      <c r="C9844" t="s">
        <v>4798</v>
      </c>
      <c r="D9844" t="s">
        <v>573</v>
      </c>
      <c r="E9844" t="s">
        <v>20</v>
      </c>
      <c r="F9844" t="b">
        <v>0</v>
      </c>
      <c r="G9844" t="s">
        <v>68</v>
      </c>
      <c r="H9844" s="1">
        <v>45780.126712962963</v>
      </c>
      <c r="I9844" t="b">
        <v>0</v>
      </c>
      <c r="J9844" t="b">
        <v>0</v>
      </c>
      <c r="K9844" t="s">
        <v>31</v>
      </c>
      <c r="L9844" t="s">
        <v>32</v>
      </c>
      <c r="N9844">
        <v>33.954998016357422</v>
      </c>
      <c r="O9844" t="s">
        <v>1620</v>
      </c>
      <c r="P9844" t="s">
        <v>12917</v>
      </c>
    </row>
    <row r="9845" spans="1:16" x14ac:dyDescent="0.35">
      <c r="A9845" t="s">
        <v>11539</v>
      </c>
      <c r="B9845" t="s">
        <v>12907</v>
      </c>
      <c r="C9845" t="s">
        <v>18</v>
      </c>
      <c r="D9845" t="s">
        <v>29</v>
      </c>
      <c r="E9845" t="s">
        <v>20</v>
      </c>
      <c r="F9845" t="b">
        <v>1</v>
      </c>
      <c r="G9845" t="s">
        <v>43</v>
      </c>
      <c r="H9845" s="1">
        <v>45780.251585648148</v>
      </c>
      <c r="I9845" t="b">
        <v>0</v>
      </c>
      <c r="J9845" t="b">
        <v>0</v>
      </c>
      <c r="K9845" t="s">
        <v>31</v>
      </c>
      <c r="L9845" t="s">
        <v>32</v>
      </c>
      <c r="N9845">
        <v>77.5</v>
      </c>
      <c r="O9845" t="s">
        <v>12918</v>
      </c>
      <c r="P9845" t="s">
        <v>9544</v>
      </c>
    </row>
    <row r="9846" spans="1:16" x14ac:dyDescent="0.35">
      <c r="A9846" t="s">
        <v>11539</v>
      </c>
      <c r="B9846" t="s">
        <v>12241</v>
      </c>
      <c r="C9846" t="s">
        <v>12919</v>
      </c>
      <c r="D9846" t="s">
        <v>443</v>
      </c>
      <c r="E9846" t="s">
        <v>20</v>
      </c>
      <c r="F9846" t="b">
        <v>0</v>
      </c>
      <c r="G9846" t="s">
        <v>287</v>
      </c>
      <c r="H9846" s="1">
        <v>45780.255428240736</v>
      </c>
      <c r="I9846" t="b">
        <v>0</v>
      </c>
      <c r="J9846" t="b">
        <v>0</v>
      </c>
      <c r="K9846" t="s">
        <v>287</v>
      </c>
      <c r="L9846" t="s">
        <v>22</v>
      </c>
      <c r="M9846">
        <v>206000</v>
      </c>
      <c r="O9846" t="s">
        <v>12920</v>
      </c>
      <c r="P9846" t="s">
        <v>12921</v>
      </c>
    </row>
    <row r="9847" spans="1:16" x14ac:dyDescent="0.35">
      <c r="A9847" t="s">
        <v>11539</v>
      </c>
      <c r="B9847" t="s">
        <v>12922</v>
      </c>
      <c r="C9847" t="s">
        <v>283</v>
      </c>
      <c r="D9847" t="s">
        <v>573</v>
      </c>
      <c r="E9847" t="s">
        <v>296</v>
      </c>
      <c r="F9847" t="b">
        <v>0</v>
      </c>
      <c r="G9847" t="s">
        <v>52</v>
      </c>
      <c r="H9847" s="1">
        <v>45781.417754629627</v>
      </c>
      <c r="I9847" t="b">
        <v>0</v>
      </c>
      <c r="J9847" t="b">
        <v>0</v>
      </c>
      <c r="K9847" t="s">
        <v>31</v>
      </c>
      <c r="L9847" t="s">
        <v>32</v>
      </c>
      <c r="N9847">
        <v>49.895000457763672</v>
      </c>
      <c r="O9847" t="s">
        <v>4985</v>
      </c>
      <c r="P9847" t="s">
        <v>12923</v>
      </c>
    </row>
    <row r="9848" spans="1:16" x14ac:dyDescent="0.35">
      <c r="A9848" t="s">
        <v>11539</v>
      </c>
      <c r="B9848" t="s">
        <v>12924</v>
      </c>
      <c r="C9848" t="s">
        <v>12774</v>
      </c>
      <c r="D9848" t="s">
        <v>573</v>
      </c>
      <c r="E9848" t="s">
        <v>20</v>
      </c>
      <c r="F9848" t="b">
        <v>0</v>
      </c>
      <c r="G9848" t="s">
        <v>52</v>
      </c>
      <c r="H9848" s="1">
        <v>45781.584479166668</v>
      </c>
      <c r="I9848" t="b">
        <v>0</v>
      </c>
      <c r="J9848" t="b">
        <v>0</v>
      </c>
      <c r="K9848" t="s">
        <v>31</v>
      </c>
      <c r="L9848" t="s">
        <v>32</v>
      </c>
      <c r="N9848">
        <v>41.505001068115227</v>
      </c>
      <c r="O9848" t="s">
        <v>859</v>
      </c>
      <c r="P9848" t="s">
        <v>897</v>
      </c>
    </row>
    <row r="9849" spans="1:16" x14ac:dyDescent="0.35">
      <c r="A9849" t="s">
        <v>11539</v>
      </c>
      <c r="B9849" t="s">
        <v>12925</v>
      </c>
      <c r="C9849" t="s">
        <v>105</v>
      </c>
      <c r="D9849" t="s">
        <v>249</v>
      </c>
      <c r="E9849" t="s">
        <v>20</v>
      </c>
      <c r="F9849" t="b">
        <v>0</v>
      </c>
      <c r="G9849" t="s">
        <v>105</v>
      </c>
      <c r="H9849" s="1">
        <v>45782.379236111112</v>
      </c>
      <c r="I9849" t="b">
        <v>0</v>
      </c>
      <c r="J9849" t="b">
        <v>0</v>
      </c>
      <c r="K9849" t="s">
        <v>105</v>
      </c>
      <c r="L9849" t="s">
        <v>22</v>
      </c>
      <c r="M9849">
        <v>87599.5</v>
      </c>
      <c r="O9849" t="s">
        <v>12926</v>
      </c>
      <c r="P9849" t="s">
        <v>10350</v>
      </c>
    </row>
    <row r="9850" spans="1:16" x14ac:dyDescent="0.35">
      <c r="A9850" t="s">
        <v>11539</v>
      </c>
      <c r="B9850" t="s">
        <v>12927</v>
      </c>
      <c r="C9850" t="s">
        <v>2942</v>
      </c>
      <c r="D9850" t="s">
        <v>29</v>
      </c>
      <c r="E9850" t="s">
        <v>296</v>
      </c>
      <c r="F9850" t="b">
        <v>0</v>
      </c>
      <c r="G9850" t="s">
        <v>52</v>
      </c>
      <c r="H9850" s="1">
        <v>45782.417916666673</v>
      </c>
      <c r="I9850" t="b">
        <v>0</v>
      </c>
      <c r="J9850" t="b">
        <v>1</v>
      </c>
      <c r="K9850" t="s">
        <v>31</v>
      </c>
      <c r="L9850" t="s">
        <v>22</v>
      </c>
      <c r="M9850">
        <v>171000</v>
      </c>
      <c r="O9850" t="s">
        <v>9691</v>
      </c>
      <c r="P9850" t="s">
        <v>12928</v>
      </c>
    </row>
    <row r="9851" spans="1:16" x14ac:dyDescent="0.35">
      <c r="A9851" t="s">
        <v>11539</v>
      </c>
      <c r="B9851" t="s">
        <v>12929</v>
      </c>
      <c r="C9851" t="s">
        <v>1476</v>
      </c>
      <c r="D9851" t="s">
        <v>573</v>
      </c>
      <c r="E9851" t="s">
        <v>296</v>
      </c>
      <c r="F9851" t="b">
        <v>0</v>
      </c>
      <c r="G9851" t="s">
        <v>47</v>
      </c>
      <c r="H9851" s="1">
        <v>45782.46</v>
      </c>
      <c r="I9851" t="b">
        <v>0</v>
      </c>
      <c r="J9851" t="b">
        <v>0</v>
      </c>
      <c r="K9851" t="s">
        <v>31</v>
      </c>
      <c r="L9851" t="s">
        <v>32</v>
      </c>
      <c r="N9851">
        <v>43.979999542236328</v>
      </c>
      <c r="O9851" t="s">
        <v>12930</v>
      </c>
      <c r="P9851" t="s">
        <v>12931</v>
      </c>
    </row>
    <row r="9852" spans="1:16" x14ac:dyDescent="0.35">
      <c r="A9852" t="s">
        <v>11539</v>
      </c>
      <c r="B9852" t="s">
        <v>11539</v>
      </c>
      <c r="C9852" t="s">
        <v>2692</v>
      </c>
      <c r="D9852" t="s">
        <v>110</v>
      </c>
      <c r="E9852" t="s">
        <v>91</v>
      </c>
      <c r="F9852" t="b">
        <v>0</v>
      </c>
      <c r="G9852" t="s">
        <v>68</v>
      </c>
      <c r="H9852" s="1">
        <v>45782.668645833342</v>
      </c>
      <c r="I9852" t="b">
        <v>0</v>
      </c>
      <c r="J9852" t="b">
        <v>1</v>
      </c>
      <c r="K9852" t="s">
        <v>31</v>
      </c>
      <c r="L9852" t="s">
        <v>32</v>
      </c>
      <c r="N9852">
        <v>32.5</v>
      </c>
      <c r="O9852" t="s">
        <v>12932</v>
      </c>
      <c r="P9852" t="s">
        <v>12933</v>
      </c>
    </row>
    <row r="9853" spans="1:16" x14ac:dyDescent="0.35">
      <c r="A9853" t="s">
        <v>11539</v>
      </c>
      <c r="B9853" t="s">
        <v>12934</v>
      </c>
      <c r="C9853" t="s">
        <v>1671</v>
      </c>
      <c r="D9853" t="s">
        <v>321</v>
      </c>
      <c r="E9853" t="s">
        <v>91</v>
      </c>
      <c r="F9853" t="b">
        <v>0</v>
      </c>
      <c r="G9853" t="s">
        <v>52</v>
      </c>
      <c r="H9853" s="1">
        <v>45782.709675925929</v>
      </c>
      <c r="I9853" t="b">
        <v>0</v>
      </c>
      <c r="J9853" t="b">
        <v>0</v>
      </c>
      <c r="K9853" t="s">
        <v>31</v>
      </c>
      <c r="L9853" t="s">
        <v>32</v>
      </c>
      <c r="N9853">
        <v>65</v>
      </c>
      <c r="O9853" t="s">
        <v>12935</v>
      </c>
    </row>
    <row r="9854" spans="1:16" x14ac:dyDescent="0.35">
      <c r="A9854" t="s">
        <v>11539</v>
      </c>
      <c r="B9854" t="s">
        <v>12936</v>
      </c>
      <c r="C9854" t="s">
        <v>537</v>
      </c>
      <c r="D9854" t="s">
        <v>573</v>
      </c>
      <c r="E9854" t="s">
        <v>20</v>
      </c>
      <c r="F9854" t="b">
        <v>0</v>
      </c>
      <c r="G9854" t="s">
        <v>171</v>
      </c>
      <c r="H9854" s="1">
        <v>45782.822893518518</v>
      </c>
      <c r="I9854" t="b">
        <v>0</v>
      </c>
      <c r="J9854" t="b">
        <v>0</v>
      </c>
      <c r="K9854" t="s">
        <v>31</v>
      </c>
      <c r="L9854" t="s">
        <v>32</v>
      </c>
      <c r="N9854">
        <v>41.884998321533203</v>
      </c>
      <c r="O9854" t="s">
        <v>1061</v>
      </c>
      <c r="P9854" t="s">
        <v>12937</v>
      </c>
    </row>
    <row r="9855" spans="1:16" x14ac:dyDescent="0.35">
      <c r="A9855" t="s">
        <v>11539</v>
      </c>
      <c r="B9855" t="s">
        <v>12938</v>
      </c>
      <c r="C9855" t="s">
        <v>12939</v>
      </c>
      <c r="D9855" t="s">
        <v>36</v>
      </c>
      <c r="E9855" t="s">
        <v>20</v>
      </c>
      <c r="F9855" t="b">
        <v>0</v>
      </c>
      <c r="G9855" t="s">
        <v>43</v>
      </c>
      <c r="H9855" s="1">
        <v>45782.961319444446</v>
      </c>
      <c r="I9855" t="b">
        <v>0</v>
      </c>
      <c r="J9855" t="b">
        <v>1</v>
      </c>
      <c r="K9855" t="s">
        <v>31</v>
      </c>
      <c r="L9855" t="s">
        <v>22</v>
      </c>
      <c r="M9855">
        <v>157500</v>
      </c>
      <c r="O9855" t="s">
        <v>3252</v>
      </c>
      <c r="P9855" t="s">
        <v>12940</v>
      </c>
    </row>
    <row r="9856" spans="1:16" x14ac:dyDescent="0.35">
      <c r="A9856" t="s">
        <v>11539</v>
      </c>
      <c r="B9856" t="s">
        <v>12941</v>
      </c>
      <c r="C9856" t="s">
        <v>421</v>
      </c>
      <c r="D9856" t="s">
        <v>36</v>
      </c>
      <c r="E9856" t="s">
        <v>20</v>
      </c>
      <c r="F9856" t="b">
        <v>0</v>
      </c>
      <c r="G9856" t="s">
        <v>47</v>
      </c>
      <c r="H9856" s="1">
        <v>45783.265682870369</v>
      </c>
      <c r="I9856" t="b">
        <v>0</v>
      </c>
      <c r="J9856" t="b">
        <v>0</v>
      </c>
      <c r="K9856" t="s">
        <v>31</v>
      </c>
      <c r="L9856" t="s">
        <v>22</v>
      </c>
      <c r="M9856">
        <v>130000</v>
      </c>
      <c r="O9856" t="s">
        <v>12942</v>
      </c>
      <c r="P9856" t="s">
        <v>2604</v>
      </c>
    </row>
    <row r="9857" spans="1:16" x14ac:dyDescent="0.35">
      <c r="A9857" t="s">
        <v>11539</v>
      </c>
      <c r="B9857" t="s">
        <v>12943</v>
      </c>
      <c r="C9857" t="s">
        <v>12944</v>
      </c>
      <c r="D9857" t="s">
        <v>17598</v>
      </c>
      <c r="E9857" t="s">
        <v>20</v>
      </c>
      <c r="F9857" t="b">
        <v>0</v>
      </c>
      <c r="G9857" t="s">
        <v>287</v>
      </c>
      <c r="H9857" s="1">
        <v>45783.269618055558</v>
      </c>
      <c r="I9857" t="b">
        <v>0</v>
      </c>
      <c r="J9857" t="b">
        <v>1</v>
      </c>
      <c r="K9857" t="s">
        <v>287</v>
      </c>
      <c r="L9857" t="s">
        <v>22</v>
      </c>
      <c r="M9857">
        <v>170500</v>
      </c>
      <c r="O9857" t="s">
        <v>12945</v>
      </c>
      <c r="P9857" t="s">
        <v>12946</v>
      </c>
    </row>
    <row r="9858" spans="1:16" x14ac:dyDescent="0.35">
      <c r="A9858" t="s">
        <v>11539</v>
      </c>
      <c r="B9858" t="s">
        <v>12947</v>
      </c>
      <c r="C9858" t="s">
        <v>12948</v>
      </c>
      <c r="D9858" t="s">
        <v>115</v>
      </c>
      <c r="E9858" t="s">
        <v>20</v>
      </c>
      <c r="F9858" t="b">
        <v>0</v>
      </c>
      <c r="G9858" t="s">
        <v>52</v>
      </c>
      <c r="H9858" s="1">
        <v>45783.557337962957</v>
      </c>
      <c r="I9858" t="b">
        <v>0</v>
      </c>
      <c r="J9858" t="b">
        <v>0</v>
      </c>
      <c r="K9858" t="s">
        <v>31</v>
      </c>
      <c r="L9858" t="s">
        <v>22</v>
      </c>
      <c r="M9858">
        <v>228000</v>
      </c>
      <c r="O9858" t="s">
        <v>3471</v>
      </c>
      <c r="P9858" t="s">
        <v>12949</v>
      </c>
    </row>
    <row r="9859" spans="1:16" x14ac:dyDescent="0.35">
      <c r="A9859" t="s">
        <v>11539</v>
      </c>
      <c r="B9859" t="s">
        <v>12663</v>
      </c>
      <c r="C9859" t="s">
        <v>2224</v>
      </c>
      <c r="D9859" t="s">
        <v>115</v>
      </c>
      <c r="E9859" t="s">
        <v>20</v>
      </c>
      <c r="F9859" t="b">
        <v>0</v>
      </c>
      <c r="G9859" t="s">
        <v>52</v>
      </c>
      <c r="H9859" s="1">
        <v>45783.599004629628</v>
      </c>
      <c r="I9859" t="b">
        <v>0</v>
      </c>
      <c r="J9859" t="b">
        <v>0</v>
      </c>
      <c r="K9859" t="s">
        <v>31</v>
      </c>
      <c r="L9859" t="s">
        <v>22</v>
      </c>
      <c r="M9859">
        <v>138400</v>
      </c>
      <c r="O9859" t="s">
        <v>3471</v>
      </c>
      <c r="P9859" t="s">
        <v>12664</v>
      </c>
    </row>
    <row r="9860" spans="1:16" x14ac:dyDescent="0.35">
      <c r="A9860" t="s">
        <v>11539</v>
      </c>
      <c r="B9860" t="s">
        <v>12950</v>
      </c>
      <c r="C9860" t="s">
        <v>2602</v>
      </c>
      <c r="D9860" t="s">
        <v>36</v>
      </c>
      <c r="E9860" t="s">
        <v>20</v>
      </c>
      <c r="F9860" t="b">
        <v>0</v>
      </c>
      <c r="G9860" t="s">
        <v>52</v>
      </c>
      <c r="H9860" s="1">
        <v>45783.625173611108</v>
      </c>
      <c r="I9860" t="b">
        <v>0</v>
      </c>
      <c r="J9860" t="b">
        <v>0</v>
      </c>
      <c r="K9860" t="s">
        <v>31</v>
      </c>
      <c r="L9860" t="s">
        <v>22</v>
      </c>
      <c r="M9860">
        <v>95000</v>
      </c>
      <c r="O9860" t="s">
        <v>4483</v>
      </c>
      <c r="P9860" t="s">
        <v>4495</v>
      </c>
    </row>
    <row r="9861" spans="1:16" x14ac:dyDescent="0.35">
      <c r="A9861" t="s">
        <v>11539</v>
      </c>
      <c r="B9861" t="s">
        <v>12913</v>
      </c>
      <c r="C9861" t="s">
        <v>18</v>
      </c>
      <c r="D9861" t="s">
        <v>36</v>
      </c>
      <c r="E9861" t="s">
        <v>91</v>
      </c>
      <c r="F9861" t="b">
        <v>1</v>
      </c>
      <c r="G9861" t="s">
        <v>43</v>
      </c>
      <c r="H9861" s="1">
        <v>45783.667395833327</v>
      </c>
      <c r="I9861" t="b">
        <v>0</v>
      </c>
      <c r="J9861" t="b">
        <v>0</v>
      </c>
      <c r="K9861" t="s">
        <v>31</v>
      </c>
      <c r="L9861" t="s">
        <v>32</v>
      </c>
      <c r="N9861">
        <v>65</v>
      </c>
      <c r="O9861" t="s">
        <v>9123</v>
      </c>
      <c r="P9861" t="s">
        <v>12910</v>
      </c>
    </row>
    <row r="9862" spans="1:16" x14ac:dyDescent="0.35">
      <c r="A9862" t="s">
        <v>11539</v>
      </c>
      <c r="B9862" t="s">
        <v>12951</v>
      </c>
      <c r="C9862" t="s">
        <v>201</v>
      </c>
      <c r="D9862" t="s">
        <v>17448</v>
      </c>
      <c r="E9862" t="s">
        <v>20</v>
      </c>
      <c r="F9862" t="b">
        <v>0</v>
      </c>
      <c r="G9862" t="s">
        <v>43</v>
      </c>
      <c r="H9862" s="1">
        <v>45783.792326388888</v>
      </c>
      <c r="I9862" t="b">
        <v>0</v>
      </c>
      <c r="J9862" t="b">
        <v>1</v>
      </c>
      <c r="K9862" t="s">
        <v>31</v>
      </c>
      <c r="L9862" t="s">
        <v>22</v>
      </c>
      <c r="M9862">
        <v>145000</v>
      </c>
      <c r="O9862" t="s">
        <v>1195</v>
      </c>
    </row>
    <row r="9863" spans="1:16" x14ac:dyDescent="0.35">
      <c r="A9863" t="s">
        <v>11539</v>
      </c>
      <c r="B9863" t="s">
        <v>12952</v>
      </c>
      <c r="C9863" t="s">
        <v>649</v>
      </c>
      <c r="D9863" t="s">
        <v>36</v>
      </c>
      <c r="E9863" t="s">
        <v>91</v>
      </c>
      <c r="F9863" t="b">
        <v>0</v>
      </c>
      <c r="G9863" t="s">
        <v>43</v>
      </c>
      <c r="H9863" s="1">
        <v>45783.792407407411</v>
      </c>
      <c r="I9863" t="b">
        <v>0</v>
      </c>
      <c r="J9863" t="b">
        <v>0</v>
      </c>
      <c r="K9863" t="s">
        <v>31</v>
      </c>
      <c r="L9863" t="s">
        <v>32</v>
      </c>
      <c r="N9863">
        <v>26.5</v>
      </c>
      <c r="O9863" t="s">
        <v>3268</v>
      </c>
      <c r="P9863" t="s">
        <v>1319</v>
      </c>
    </row>
    <row r="9864" spans="1:16" x14ac:dyDescent="0.35">
      <c r="A9864" t="s">
        <v>11539</v>
      </c>
      <c r="B9864" t="s">
        <v>12953</v>
      </c>
      <c r="C9864" t="s">
        <v>154</v>
      </c>
      <c r="D9864" t="s">
        <v>36</v>
      </c>
      <c r="E9864" t="s">
        <v>20</v>
      </c>
      <c r="F9864" t="b">
        <v>0</v>
      </c>
      <c r="G9864" t="s">
        <v>52</v>
      </c>
      <c r="H9864" s="1">
        <v>45783.807256944441</v>
      </c>
      <c r="I9864" t="b">
        <v>1</v>
      </c>
      <c r="J9864" t="b">
        <v>0</v>
      </c>
      <c r="K9864" t="s">
        <v>31</v>
      </c>
      <c r="L9864" t="s">
        <v>22</v>
      </c>
      <c r="M9864">
        <v>220000</v>
      </c>
      <c r="O9864" t="s">
        <v>12954</v>
      </c>
      <c r="P9864" t="s">
        <v>232</v>
      </c>
    </row>
    <row r="9865" spans="1:16" x14ac:dyDescent="0.35">
      <c r="A9865" t="s">
        <v>11539</v>
      </c>
      <c r="B9865" t="s">
        <v>12955</v>
      </c>
      <c r="C9865" t="s">
        <v>12956</v>
      </c>
      <c r="D9865" t="s">
        <v>2865</v>
      </c>
      <c r="E9865" t="s">
        <v>20</v>
      </c>
      <c r="F9865" t="b">
        <v>0</v>
      </c>
      <c r="G9865" t="s">
        <v>5832</v>
      </c>
      <c r="H9865" s="1">
        <v>45784.288553240738</v>
      </c>
      <c r="I9865" t="b">
        <v>0</v>
      </c>
      <c r="J9865" t="b">
        <v>0</v>
      </c>
      <c r="K9865" t="s">
        <v>5832</v>
      </c>
      <c r="L9865" t="s">
        <v>22</v>
      </c>
      <c r="M9865">
        <v>24000</v>
      </c>
      <c r="O9865" t="s">
        <v>12957</v>
      </c>
    </row>
    <row r="9866" spans="1:16" x14ac:dyDescent="0.35">
      <c r="A9866" t="s">
        <v>11539</v>
      </c>
      <c r="B9866" t="s">
        <v>12958</v>
      </c>
      <c r="C9866" t="s">
        <v>12959</v>
      </c>
      <c r="D9866" t="s">
        <v>17599</v>
      </c>
      <c r="E9866" t="s">
        <v>20</v>
      </c>
      <c r="F9866" t="b">
        <v>0</v>
      </c>
      <c r="G9866" t="s">
        <v>12960</v>
      </c>
      <c r="H9866" s="1">
        <v>45784.480312500003</v>
      </c>
      <c r="I9866" t="b">
        <v>0</v>
      </c>
      <c r="J9866" t="b">
        <v>0</v>
      </c>
      <c r="K9866" t="s">
        <v>12960</v>
      </c>
      <c r="L9866" t="s">
        <v>22</v>
      </c>
      <c r="M9866">
        <v>244000</v>
      </c>
      <c r="O9866" t="s">
        <v>518</v>
      </c>
      <c r="P9866" t="s">
        <v>336</v>
      </c>
    </row>
    <row r="9867" spans="1:16" x14ac:dyDescent="0.35">
      <c r="A9867" t="s">
        <v>11539</v>
      </c>
      <c r="B9867" t="s">
        <v>11539</v>
      </c>
      <c r="C9867" t="s">
        <v>4292</v>
      </c>
      <c r="D9867" t="s">
        <v>17600</v>
      </c>
      <c r="E9867" t="s">
        <v>20</v>
      </c>
      <c r="F9867" t="b">
        <v>0</v>
      </c>
      <c r="G9867" t="s">
        <v>47</v>
      </c>
      <c r="H9867" s="1">
        <v>45784.501909722218</v>
      </c>
      <c r="I9867" t="b">
        <v>0</v>
      </c>
      <c r="J9867" t="b">
        <v>0</v>
      </c>
      <c r="K9867" t="s">
        <v>31</v>
      </c>
      <c r="L9867" t="s">
        <v>22</v>
      </c>
      <c r="M9867">
        <v>134749</v>
      </c>
      <c r="O9867" t="s">
        <v>12961</v>
      </c>
      <c r="P9867" t="s">
        <v>12962</v>
      </c>
    </row>
    <row r="9868" spans="1:16" x14ac:dyDescent="0.35">
      <c r="A9868" t="s">
        <v>11539</v>
      </c>
      <c r="B9868" t="s">
        <v>11556</v>
      </c>
      <c r="C9868" t="s">
        <v>491</v>
      </c>
      <c r="D9868" t="s">
        <v>3130</v>
      </c>
      <c r="E9868" t="s">
        <v>20</v>
      </c>
      <c r="F9868" t="b">
        <v>0</v>
      </c>
      <c r="G9868" t="s">
        <v>52</v>
      </c>
      <c r="H9868" s="1">
        <v>45784.543287037042</v>
      </c>
      <c r="I9868" t="b">
        <v>0</v>
      </c>
      <c r="J9868" t="b">
        <v>1</v>
      </c>
      <c r="K9868" t="s">
        <v>31</v>
      </c>
      <c r="L9868" t="s">
        <v>22</v>
      </c>
      <c r="M9868">
        <v>117731</v>
      </c>
      <c r="O9868" t="s">
        <v>654</v>
      </c>
      <c r="P9868" t="s">
        <v>11559</v>
      </c>
    </row>
    <row r="9869" spans="1:16" x14ac:dyDescent="0.35">
      <c r="A9869" t="s">
        <v>11539</v>
      </c>
      <c r="B9869" t="s">
        <v>12963</v>
      </c>
      <c r="C9869" t="s">
        <v>2224</v>
      </c>
      <c r="D9869" t="s">
        <v>110</v>
      </c>
      <c r="E9869" t="s">
        <v>20</v>
      </c>
      <c r="F9869" t="b">
        <v>0</v>
      </c>
      <c r="G9869" t="s">
        <v>52</v>
      </c>
      <c r="H9869" s="1">
        <v>45784.543287037042</v>
      </c>
      <c r="I9869" t="b">
        <v>0</v>
      </c>
      <c r="J9869" t="b">
        <v>1</v>
      </c>
      <c r="K9869" t="s">
        <v>31</v>
      </c>
      <c r="L9869" t="s">
        <v>22</v>
      </c>
      <c r="M9869">
        <v>202000</v>
      </c>
      <c r="O9869" t="s">
        <v>1669</v>
      </c>
    </row>
    <row r="9870" spans="1:16" x14ac:dyDescent="0.35">
      <c r="A9870" t="s">
        <v>11539</v>
      </c>
      <c r="B9870" t="s">
        <v>12964</v>
      </c>
      <c r="C9870" t="s">
        <v>4570</v>
      </c>
      <c r="D9870" t="s">
        <v>573</v>
      </c>
      <c r="E9870" t="s">
        <v>20</v>
      </c>
      <c r="F9870" t="b">
        <v>0</v>
      </c>
      <c r="G9870" t="s">
        <v>52</v>
      </c>
      <c r="H9870" s="1">
        <v>45784.584953703707</v>
      </c>
      <c r="I9870" t="b">
        <v>0</v>
      </c>
      <c r="J9870" t="b">
        <v>1</v>
      </c>
      <c r="K9870" t="s">
        <v>31</v>
      </c>
      <c r="L9870" t="s">
        <v>32</v>
      </c>
      <c r="N9870">
        <v>49.895000457763672</v>
      </c>
      <c r="O9870" t="s">
        <v>859</v>
      </c>
      <c r="P9870" t="s">
        <v>12965</v>
      </c>
    </row>
    <row r="9871" spans="1:16" x14ac:dyDescent="0.35">
      <c r="A9871" t="s">
        <v>11539</v>
      </c>
      <c r="B9871" t="s">
        <v>12966</v>
      </c>
      <c r="C9871" t="s">
        <v>948</v>
      </c>
      <c r="D9871" t="s">
        <v>249</v>
      </c>
      <c r="E9871" t="s">
        <v>20</v>
      </c>
      <c r="F9871" t="b">
        <v>0</v>
      </c>
      <c r="G9871" t="s">
        <v>948</v>
      </c>
      <c r="H9871" s="1">
        <v>45784.64503472222</v>
      </c>
      <c r="I9871" t="b">
        <v>0</v>
      </c>
      <c r="J9871" t="b">
        <v>0</v>
      </c>
      <c r="K9871" t="s">
        <v>948</v>
      </c>
      <c r="L9871" t="s">
        <v>22</v>
      </c>
      <c r="M9871">
        <v>48000</v>
      </c>
      <c r="O9871" t="s">
        <v>12967</v>
      </c>
    </row>
    <row r="9872" spans="1:16" x14ac:dyDescent="0.35">
      <c r="A9872" t="s">
        <v>11539</v>
      </c>
      <c r="B9872" t="s">
        <v>12285</v>
      </c>
      <c r="C9872" t="s">
        <v>5649</v>
      </c>
      <c r="D9872" t="s">
        <v>36</v>
      </c>
      <c r="E9872" t="s">
        <v>20</v>
      </c>
      <c r="F9872" t="b">
        <v>0</v>
      </c>
      <c r="G9872" t="s">
        <v>171</v>
      </c>
      <c r="H9872" s="1">
        <v>45784.87462962963</v>
      </c>
      <c r="I9872" t="b">
        <v>0</v>
      </c>
      <c r="J9872" t="b">
        <v>0</v>
      </c>
      <c r="K9872" t="s">
        <v>31</v>
      </c>
      <c r="L9872" t="s">
        <v>22</v>
      </c>
      <c r="M9872">
        <v>180000</v>
      </c>
      <c r="O9872" t="s">
        <v>3559</v>
      </c>
      <c r="P9872" t="s">
        <v>10356</v>
      </c>
    </row>
    <row r="9873" spans="1:16" x14ac:dyDescent="0.35">
      <c r="A9873" t="s">
        <v>11539</v>
      </c>
      <c r="B9873" t="s">
        <v>12312</v>
      </c>
      <c r="C9873" t="s">
        <v>703</v>
      </c>
      <c r="D9873" t="s">
        <v>269</v>
      </c>
      <c r="E9873" t="s">
        <v>20</v>
      </c>
      <c r="F9873" t="b">
        <v>0</v>
      </c>
      <c r="G9873" t="s">
        <v>68</v>
      </c>
      <c r="H9873" s="1">
        <v>45784.96234953704</v>
      </c>
      <c r="I9873" t="b">
        <v>1</v>
      </c>
      <c r="J9873" t="b">
        <v>0</v>
      </c>
      <c r="K9873" t="s">
        <v>31</v>
      </c>
      <c r="L9873" t="s">
        <v>22</v>
      </c>
      <c r="M9873">
        <v>110000</v>
      </c>
      <c r="O9873" t="s">
        <v>12968</v>
      </c>
      <c r="P9873" t="s">
        <v>12969</v>
      </c>
    </row>
    <row r="9874" spans="1:16" x14ac:dyDescent="0.35">
      <c r="A9874" t="s">
        <v>11539</v>
      </c>
      <c r="B9874" t="s">
        <v>12970</v>
      </c>
      <c r="C9874" t="s">
        <v>595</v>
      </c>
      <c r="D9874" t="s">
        <v>7697</v>
      </c>
      <c r="E9874" t="s">
        <v>20</v>
      </c>
      <c r="F9874" t="b">
        <v>0</v>
      </c>
      <c r="G9874" t="s">
        <v>30</v>
      </c>
      <c r="H9874" s="1">
        <v>45785.254293981481</v>
      </c>
      <c r="I9874" t="b">
        <v>0</v>
      </c>
      <c r="J9874" t="b">
        <v>0</v>
      </c>
      <c r="K9874" t="s">
        <v>31</v>
      </c>
      <c r="L9874" t="s">
        <v>22</v>
      </c>
      <c r="M9874">
        <v>120000</v>
      </c>
      <c r="O9874" t="s">
        <v>10154</v>
      </c>
      <c r="P9874" t="s">
        <v>12971</v>
      </c>
    </row>
    <row r="9875" spans="1:16" x14ac:dyDescent="0.35">
      <c r="A9875" t="s">
        <v>11539</v>
      </c>
      <c r="B9875" t="s">
        <v>12972</v>
      </c>
      <c r="C9875" t="s">
        <v>154</v>
      </c>
      <c r="D9875" t="s">
        <v>269</v>
      </c>
      <c r="E9875" t="s">
        <v>20</v>
      </c>
      <c r="F9875" t="b">
        <v>0</v>
      </c>
      <c r="G9875" t="s">
        <v>52</v>
      </c>
      <c r="H9875" s="1">
        <v>45785.266018518523</v>
      </c>
      <c r="I9875" t="b">
        <v>0</v>
      </c>
      <c r="J9875" t="b">
        <v>0</v>
      </c>
      <c r="K9875" t="s">
        <v>31</v>
      </c>
      <c r="L9875" t="s">
        <v>22</v>
      </c>
      <c r="M9875">
        <v>210000</v>
      </c>
      <c r="O9875" t="s">
        <v>12973</v>
      </c>
      <c r="P9875" t="s">
        <v>12900</v>
      </c>
    </row>
    <row r="9876" spans="1:16" x14ac:dyDescent="0.35">
      <c r="A9876" t="s">
        <v>11539</v>
      </c>
      <c r="B9876" t="s">
        <v>11539</v>
      </c>
      <c r="C9876" t="s">
        <v>454</v>
      </c>
      <c r="D9876" t="s">
        <v>110</v>
      </c>
      <c r="E9876" t="s">
        <v>20</v>
      </c>
      <c r="F9876" t="b">
        <v>0</v>
      </c>
      <c r="G9876" t="s">
        <v>47</v>
      </c>
      <c r="H9876" s="1">
        <v>45785.266435185193</v>
      </c>
      <c r="I9876" t="b">
        <v>0</v>
      </c>
      <c r="J9876" t="b">
        <v>0</v>
      </c>
      <c r="K9876" t="s">
        <v>31</v>
      </c>
      <c r="L9876" t="s">
        <v>22</v>
      </c>
      <c r="M9876">
        <v>130000</v>
      </c>
      <c r="O9876" t="s">
        <v>455</v>
      </c>
      <c r="P9876" t="s">
        <v>12974</v>
      </c>
    </row>
    <row r="9877" spans="1:16" x14ac:dyDescent="0.35">
      <c r="A9877" t="s">
        <v>11539</v>
      </c>
      <c r="B9877" t="s">
        <v>11539</v>
      </c>
      <c r="C9877" t="s">
        <v>4850</v>
      </c>
      <c r="D9877" t="s">
        <v>110</v>
      </c>
      <c r="E9877" t="s">
        <v>20</v>
      </c>
      <c r="F9877" t="b">
        <v>0</v>
      </c>
      <c r="G9877" t="s">
        <v>68</v>
      </c>
      <c r="H9877" s="1">
        <v>45785.266817129632</v>
      </c>
      <c r="I9877" t="b">
        <v>0</v>
      </c>
      <c r="J9877" t="b">
        <v>1</v>
      </c>
      <c r="K9877" t="s">
        <v>31</v>
      </c>
      <c r="L9877" t="s">
        <v>22</v>
      </c>
      <c r="M9877">
        <v>104650</v>
      </c>
      <c r="O9877" t="s">
        <v>8512</v>
      </c>
      <c r="P9877" t="s">
        <v>12975</v>
      </c>
    </row>
    <row r="9878" spans="1:16" x14ac:dyDescent="0.35">
      <c r="A9878" t="s">
        <v>11539</v>
      </c>
      <c r="B9878" t="s">
        <v>11591</v>
      </c>
      <c r="C9878" t="s">
        <v>18</v>
      </c>
      <c r="D9878" t="s">
        <v>17442</v>
      </c>
      <c r="E9878" t="s">
        <v>20</v>
      </c>
      <c r="F9878" t="b">
        <v>1</v>
      </c>
      <c r="G9878" t="s">
        <v>2105</v>
      </c>
      <c r="H9878" s="1">
        <v>45785.307256944441</v>
      </c>
      <c r="I9878" t="b">
        <v>0</v>
      </c>
      <c r="J9878" t="b">
        <v>0</v>
      </c>
      <c r="K9878" t="s">
        <v>2105</v>
      </c>
      <c r="L9878" t="s">
        <v>22</v>
      </c>
      <c r="M9878">
        <v>90000</v>
      </c>
      <c r="O9878" t="s">
        <v>12976</v>
      </c>
      <c r="P9878" t="s">
        <v>12977</v>
      </c>
    </row>
    <row r="9879" spans="1:16" x14ac:dyDescent="0.35">
      <c r="A9879" t="s">
        <v>11539</v>
      </c>
      <c r="B9879" t="s">
        <v>12978</v>
      </c>
      <c r="C9879" t="s">
        <v>18</v>
      </c>
      <c r="D9879" t="s">
        <v>17442</v>
      </c>
      <c r="E9879" t="s">
        <v>20</v>
      </c>
      <c r="F9879" t="b">
        <v>1</v>
      </c>
      <c r="G9879" t="s">
        <v>382</v>
      </c>
      <c r="H9879" s="1">
        <v>45785.308981481481</v>
      </c>
      <c r="I9879" t="b">
        <v>0</v>
      </c>
      <c r="J9879" t="b">
        <v>0</v>
      </c>
      <c r="K9879" t="s">
        <v>382</v>
      </c>
      <c r="L9879" t="s">
        <v>22</v>
      </c>
      <c r="M9879">
        <v>445000</v>
      </c>
      <c r="O9879" t="s">
        <v>1911</v>
      </c>
      <c r="P9879" t="s">
        <v>1861</v>
      </c>
    </row>
    <row r="9880" spans="1:16" x14ac:dyDescent="0.35">
      <c r="A9880" t="s">
        <v>11539</v>
      </c>
      <c r="B9880" t="s">
        <v>12724</v>
      </c>
      <c r="C9880" t="s">
        <v>12519</v>
      </c>
      <c r="D9880" t="s">
        <v>573</v>
      </c>
      <c r="E9880" t="s">
        <v>20</v>
      </c>
      <c r="F9880" t="b">
        <v>0</v>
      </c>
      <c r="G9880" t="s">
        <v>52</v>
      </c>
      <c r="H9880" s="1">
        <v>45785.34952546296</v>
      </c>
      <c r="I9880" t="b">
        <v>0</v>
      </c>
      <c r="J9880" t="b">
        <v>1</v>
      </c>
      <c r="K9880" t="s">
        <v>31</v>
      </c>
      <c r="L9880" t="s">
        <v>32</v>
      </c>
      <c r="N9880">
        <v>51.239997863769531</v>
      </c>
      <c r="O9880" t="s">
        <v>1171</v>
      </c>
      <c r="P9880" t="s">
        <v>12437</v>
      </c>
    </row>
    <row r="9881" spans="1:16" x14ac:dyDescent="0.35">
      <c r="A9881" t="s">
        <v>11539</v>
      </c>
      <c r="B9881" t="s">
        <v>11539</v>
      </c>
      <c r="C9881" t="s">
        <v>4292</v>
      </c>
      <c r="D9881" t="s">
        <v>110</v>
      </c>
      <c r="E9881" t="s">
        <v>20</v>
      </c>
      <c r="F9881" t="b">
        <v>0</v>
      </c>
      <c r="G9881" t="s">
        <v>47</v>
      </c>
      <c r="H9881" s="1">
        <v>45785.55810185185</v>
      </c>
      <c r="I9881" t="b">
        <v>0</v>
      </c>
      <c r="J9881" t="b">
        <v>0</v>
      </c>
      <c r="K9881" t="s">
        <v>31</v>
      </c>
      <c r="L9881" t="s">
        <v>22</v>
      </c>
      <c r="M9881">
        <v>134749</v>
      </c>
      <c r="O9881" t="s">
        <v>12979</v>
      </c>
      <c r="P9881" t="s">
        <v>12962</v>
      </c>
    </row>
    <row r="9882" spans="1:16" x14ac:dyDescent="0.35">
      <c r="A9882" t="s">
        <v>11539</v>
      </c>
      <c r="B9882" t="s">
        <v>12241</v>
      </c>
      <c r="C9882" t="s">
        <v>5293</v>
      </c>
      <c r="D9882" t="s">
        <v>36</v>
      </c>
      <c r="E9882" t="s">
        <v>436</v>
      </c>
      <c r="F9882" t="b">
        <v>0</v>
      </c>
      <c r="G9882" t="s">
        <v>43</v>
      </c>
      <c r="H9882" s="1">
        <v>45785.625671296293</v>
      </c>
      <c r="I9882" t="b">
        <v>0</v>
      </c>
      <c r="J9882" t="b">
        <v>1</v>
      </c>
      <c r="K9882" t="s">
        <v>31</v>
      </c>
      <c r="L9882" t="s">
        <v>22</v>
      </c>
      <c r="M9882">
        <v>165000</v>
      </c>
      <c r="O9882" t="s">
        <v>7095</v>
      </c>
      <c r="P9882" t="s">
        <v>11709</v>
      </c>
    </row>
    <row r="9883" spans="1:16" x14ac:dyDescent="0.35">
      <c r="A9883" t="s">
        <v>11539</v>
      </c>
      <c r="B9883" t="s">
        <v>12980</v>
      </c>
      <c r="C9883" t="s">
        <v>703</v>
      </c>
      <c r="D9883" t="s">
        <v>110</v>
      </c>
      <c r="E9883" t="s">
        <v>91</v>
      </c>
      <c r="F9883" t="b">
        <v>0</v>
      </c>
      <c r="G9883" t="s">
        <v>43</v>
      </c>
      <c r="H9883" s="1">
        <v>45785.667280092603</v>
      </c>
      <c r="I9883" t="b">
        <v>0</v>
      </c>
      <c r="J9883" t="b">
        <v>1</v>
      </c>
      <c r="K9883" t="s">
        <v>31</v>
      </c>
      <c r="L9883" t="s">
        <v>32</v>
      </c>
      <c r="N9883">
        <v>55.880001068115227</v>
      </c>
      <c r="O9883" t="s">
        <v>12981</v>
      </c>
      <c r="P9883" t="s">
        <v>12982</v>
      </c>
    </row>
    <row r="9884" spans="1:16" x14ac:dyDescent="0.35">
      <c r="A9884" t="s">
        <v>11539</v>
      </c>
      <c r="B9884" t="s">
        <v>12749</v>
      </c>
      <c r="C9884" t="s">
        <v>537</v>
      </c>
      <c r="D9884" t="s">
        <v>115</v>
      </c>
      <c r="E9884" t="s">
        <v>20</v>
      </c>
      <c r="F9884" t="b">
        <v>0</v>
      </c>
      <c r="G9884" t="s">
        <v>171</v>
      </c>
      <c r="H9884" s="1">
        <v>45785.768333333333</v>
      </c>
      <c r="I9884" t="b">
        <v>0</v>
      </c>
      <c r="J9884" t="b">
        <v>0</v>
      </c>
      <c r="K9884" t="s">
        <v>31</v>
      </c>
      <c r="L9884" t="s">
        <v>22</v>
      </c>
      <c r="M9884">
        <v>210000</v>
      </c>
      <c r="O9884" t="s">
        <v>12750</v>
      </c>
      <c r="P9884" t="s">
        <v>12751</v>
      </c>
    </row>
    <row r="9885" spans="1:16" x14ac:dyDescent="0.35">
      <c r="A9885" t="s">
        <v>11539</v>
      </c>
      <c r="B9885" t="s">
        <v>11591</v>
      </c>
      <c r="C9885" t="s">
        <v>4541</v>
      </c>
      <c r="D9885" t="s">
        <v>36</v>
      </c>
      <c r="E9885" t="s">
        <v>91</v>
      </c>
      <c r="F9885" t="b">
        <v>0</v>
      </c>
      <c r="G9885" t="s">
        <v>52</v>
      </c>
      <c r="H9885" s="1">
        <v>45785.97446759259</v>
      </c>
      <c r="I9885" t="b">
        <v>0</v>
      </c>
      <c r="J9885" t="b">
        <v>0</v>
      </c>
      <c r="K9885" t="s">
        <v>31</v>
      </c>
      <c r="L9885" t="s">
        <v>32</v>
      </c>
      <c r="N9885">
        <v>76</v>
      </c>
      <c r="O9885" t="s">
        <v>12983</v>
      </c>
      <c r="P9885" t="s">
        <v>12949</v>
      </c>
    </row>
    <row r="9886" spans="1:16" x14ac:dyDescent="0.35">
      <c r="A9886" t="s">
        <v>11539</v>
      </c>
      <c r="B9886" t="s">
        <v>11906</v>
      </c>
      <c r="C9886" t="s">
        <v>879</v>
      </c>
      <c r="D9886" t="s">
        <v>29</v>
      </c>
      <c r="E9886" t="s">
        <v>20</v>
      </c>
      <c r="F9886" t="b">
        <v>0</v>
      </c>
      <c r="G9886" t="s">
        <v>68</v>
      </c>
      <c r="H9886" s="1">
        <v>45786.292581018519</v>
      </c>
      <c r="I9886" t="b">
        <v>0</v>
      </c>
      <c r="J9886" t="b">
        <v>1</v>
      </c>
      <c r="K9886" t="s">
        <v>31</v>
      </c>
      <c r="L9886" t="s">
        <v>32</v>
      </c>
      <c r="N9886">
        <v>21</v>
      </c>
      <c r="O9886" t="s">
        <v>10032</v>
      </c>
      <c r="P9886" t="s">
        <v>12984</v>
      </c>
    </row>
    <row r="9887" spans="1:16" x14ac:dyDescent="0.35">
      <c r="A9887" t="s">
        <v>11539</v>
      </c>
      <c r="B9887" t="s">
        <v>11608</v>
      </c>
      <c r="C9887" t="s">
        <v>12985</v>
      </c>
      <c r="D9887" t="s">
        <v>36</v>
      </c>
      <c r="E9887" t="s">
        <v>20</v>
      </c>
      <c r="F9887" t="b">
        <v>0</v>
      </c>
      <c r="G9887" t="s">
        <v>30</v>
      </c>
      <c r="H9887" s="1">
        <v>45786.292824074073</v>
      </c>
      <c r="I9887" t="b">
        <v>0</v>
      </c>
      <c r="J9887" t="b">
        <v>0</v>
      </c>
      <c r="K9887" t="s">
        <v>31</v>
      </c>
      <c r="L9887" t="s">
        <v>32</v>
      </c>
      <c r="N9887">
        <v>18.875</v>
      </c>
      <c r="O9887" t="s">
        <v>12986</v>
      </c>
    </row>
    <row r="9888" spans="1:16" x14ac:dyDescent="0.35">
      <c r="A9888" t="s">
        <v>11539</v>
      </c>
      <c r="B9888" t="s">
        <v>12987</v>
      </c>
      <c r="C9888" t="s">
        <v>12988</v>
      </c>
      <c r="D9888" t="s">
        <v>110</v>
      </c>
      <c r="E9888" t="s">
        <v>20</v>
      </c>
      <c r="F9888" t="b">
        <v>0</v>
      </c>
      <c r="G9888" t="s">
        <v>52</v>
      </c>
      <c r="H9888" s="1">
        <v>45786.376446759263</v>
      </c>
      <c r="I9888" t="b">
        <v>0</v>
      </c>
      <c r="J9888" t="b">
        <v>0</v>
      </c>
      <c r="K9888" t="s">
        <v>31</v>
      </c>
      <c r="L9888" t="s">
        <v>32</v>
      </c>
      <c r="N9888">
        <v>80.5</v>
      </c>
      <c r="O9888" t="s">
        <v>10547</v>
      </c>
      <c r="P9888" t="s">
        <v>811</v>
      </c>
    </row>
    <row r="9889" spans="1:16" x14ac:dyDescent="0.35">
      <c r="A9889" t="s">
        <v>11539</v>
      </c>
      <c r="B9889" t="s">
        <v>11987</v>
      </c>
      <c r="C9889" t="s">
        <v>12989</v>
      </c>
      <c r="D9889" t="s">
        <v>115</v>
      </c>
      <c r="E9889" t="s">
        <v>20</v>
      </c>
      <c r="F9889" t="b">
        <v>0</v>
      </c>
      <c r="G9889" t="s">
        <v>52</v>
      </c>
      <c r="H9889" s="1">
        <v>45786.543391203697</v>
      </c>
      <c r="I9889" t="b">
        <v>0</v>
      </c>
      <c r="J9889" t="b">
        <v>1</v>
      </c>
      <c r="K9889" t="s">
        <v>31</v>
      </c>
      <c r="L9889" t="s">
        <v>22</v>
      </c>
      <c r="M9889">
        <v>200000</v>
      </c>
      <c r="O9889" t="s">
        <v>12797</v>
      </c>
      <c r="P9889" t="s">
        <v>10566</v>
      </c>
    </row>
    <row r="9890" spans="1:16" x14ac:dyDescent="0.35">
      <c r="A9890" t="s">
        <v>11539</v>
      </c>
      <c r="B9890" t="s">
        <v>12990</v>
      </c>
      <c r="C9890" t="s">
        <v>154</v>
      </c>
      <c r="D9890" t="s">
        <v>36</v>
      </c>
      <c r="E9890" t="s">
        <v>20</v>
      </c>
      <c r="F9890" t="b">
        <v>0</v>
      </c>
      <c r="G9890" t="s">
        <v>52</v>
      </c>
      <c r="H9890" s="1">
        <v>45786.584768518522</v>
      </c>
      <c r="I9890" t="b">
        <v>0</v>
      </c>
      <c r="J9890" t="b">
        <v>1</v>
      </c>
      <c r="K9890" t="s">
        <v>31</v>
      </c>
      <c r="L9890" t="s">
        <v>22</v>
      </c>
      <c r="M9890">
        <v>190000</v>
      </c>
      <c r="O9890" t="s">
        <v>12991</v>
      </c>
      <c r="P9890" t="s">
        <v>1284</v>
      </c>
    </row>
    <row r="9891" spans="1:16" x14ac:dyDescent="0.35">
      <c r="A9891" t="s">
        <v>11539</v>
      </c>
      <c r="B9891" t="s">
        <v>11744</v>
      </c>
      <c r="C9891" t="s">
        <v>1930</v>
      </c>
      <c r="D9891" t="s">
        <v>17491</v>
      </c>
      <c r="E9891" t="s">
        <v>20</v>
      </c>
      <c r="F9891" t="b">
        <v>0</v>
      </c>
      <c r="G9891" t="s">
        <v>30</v>
      </c>
      <c r="H9891" s="1">
        <v>45786.600347222222</v>
      </c>
      <c r="I9891" t="b">
        <v>0</v>
      </c>
      <c r="J9891" t="b">
        <v>1</v>
      </c>
      <c r="K9891" t="s">
        <v>31</v>
      </c>
      <c r="L9891" t="s">
        <v>22</v>
      </c>
      <c r="M9891">
        <v>72500</v>
      </c>
      <c r="O9891" t="s">
        <v>4082</v>
      </c>
      <c r="P9891" t="s">
        <v>11745</v>
      </c>
    </row>
    <row r="9892" spans="1:16" x14ac:dyDescent="0.35">
      <c r="A9892" t="s">
        <v>11539</v>
      </c>
      <c r="B9892" t="s">
        <v>12992</v>
      </c>
      <c r="C9892" t="s">
        <v>12993</v>
      </c>
      <c r="D9892" t="s">
        <v>3358</v>
      </c>
      <c r="E9892" t="s">
        <v>20</v>
      </c>
      <c r="F9892" t="b">
        <v>0</v>
      </c>
      <c r="G9892" t="s">
        <v>47</v>
      </c>
      <c r="H9892" s="1">
        <v>45786.60087962963</v>
      </c>
      <c r="I9892" t="b">
        <v>0</v>
      </c>
      <c r="J9892" t="b">
        <v>1</v>
      </c>
      <c r="K9892" t="s">
        <v>31</v>
      </c>
      <c r="L9892" t="s">
        <v>22</v>
      </c>
      <c r="M9892">
        <v>173000</v>
      </c>
      <c r="O9892" t="s">
        <v>12994</v>
      </c>
      <c r="P9892" t="s">
        <v>12995</v>
      </c>
    </row>
    <row r="9893" spans="1:16" x14ac:dyDescent="0.35">
      <c r="A9893" t="s">
        <v>11539</v>
      </c>
      <c r="B9893" t="s">
        <v>12996</v>
      </c>
      <c r="C9893" t="s">
        <v>1188</v>
      </c>
      <c r="D9893" t="s">
        <v>110</v>
      </c>
      <c r="E9893" t="s">
        <v>20</v>
      </c>
      <c r="F9893" t="b">
        <v>0</v>
      </c>
      <c r="G9893" t="s">
        <v>47</v>
      </c>
      <c r="H9893" s="1">
        <v>45786.668414351851</v>
      </c>
      <c r="I9893" t="b">
        <v>0</v>
      </c>
      <c r="J9893" t="b">
        <v>1</v>
      </c>
      <c r="K9893" t="s">
        <v>31</v>
      </c>
      <c r="L9893" t="s">
        <v>22</v>
      </c>
      <c r="M9893">
        <v>142500</v>
      </c>
      <c r="O9893" t="s">
        <v>12997</v>
      </c>
    </row>
    <row r="9894" spans="1:16" x14ac:dyDescent="0.35">
      <c r="A9894" t="s">
        <v>11539</v>
      </c>
      <c r="B9894" t="s">
        <v>11539</v>
      </c>
      <c r="C9894" t="s">
        <v>3827</v>
      </c>
      <c r="D9894" t="s">
        <v>110</v>
      </c>
      <c r="E9894" t="s">
        <v>20</v>
      </c>
      <c r="F9894" t="b">
        <v>0</v>
      </c>
      <c r="G9894" t="s">
        <v>52</v>
      </c>
      <c r="H9894" s="1">
        <v>45786.751469907409</v>
      </c>
      <c r="I9894" t="b">
        <v>0</v>
      </c>
      <c r="J9894" t="b">
        <v>1</v>
      </c>
      <c r="K9894" t="s">
        <v>31</v>
      </c>
      <c r="L9894" t="s">
        <v>22</v>
      </c>
      <c r="M9894">
        <v>127500</v>
      </c>
      <c r="O9894" t="s">
        <v>12998</v>
      </c>
      <c r="P9894" t="s">
        <v>12999</v>
      </c>
    </row>
    <row r="9895" spans="1:16" x14ac:dyDescent="0.35">
      <c r="A9895" t="s">
        <v>11539</v>
      </c>
      <c r="B9895" t="s">
        <v>13000</v>
      </c>
      <c r="C9895" t="s">
        <v>410</v>
      </c>
      <c r="D9895" t="s">
        <v>29</v>
      </c>
      <c r="E9895" t="s">
        <v>20</v>
      </c>
      <c r="F9895" t="b">
        <v>0</v>
      </c>
      <c r="G9895" t="s">
        <v>47</v>
      </c>
      <c r="H9895" s="1">
        <v>45786.793414351851</v>
      </c>
      <c r="I9895" t="b">
        <v>0</v>
      </c>
      <c r="J9895" t="b">
        <v>1</v>
      </c>
      <c r="K9895" t="s">
        <v>31</v>
      </c>
      <c r="L9895" t="s">
        <v>32</v>
      </c>
      <c r="N9895">
        <v>20</v>
      </c>
      <c r="O9895" t="s">
        <v>13001</v>
      </c>
      <c r="P9895" t="s">
        <v>13002</v>
      </c>
    </row>
    <row r="9896" spans="1:16" x14ac:dyDescent="0.35">
      <c r="A9896" t="s">
        <v>11539</v>
      </c>
      <c r="B9896" t="s">
        <v>12166</v>
      </c>
      <c r="C9896" t="s">
        <v>154</v>
      </c>
      <c r="D9896" t="s">
        <v>36</v>
      </c>
      <c r="E9896" t="s">
        <v>20</v>
      </c>
      <c r="F9896" t="b">
        <v>0</v>
      </c>
      <c r="G9896" t="s">
        <v>52</v>
      </c>
      <c r="H9896" s="1">
        <v>45787.00136574074</v>
      </c>
      <c r="I9896" t="b">
        <v>0</v>
      </c>
      <c r="J9896" t="b">
        <v>1</v>
      </c>
      <c r="K9896" t="s">
        <v>31</v>
      </c>
      <c r="L9896" t="s">
        <v>22</v>
      </c>
      <c r="M9896">
        <v>125320</v>
      </c>
      <c r="O9896" t="s">
        <v>987</v>
      </c>
      <c r="P9896" t="s">
        <v>917</v>
      </c>
    </row>
    <row r="9897" spans="1:16" x14ac:dyDescent="0.35">
      <c r="A9897" t="s">
        <v>11539</v>
      </c>
      <c r="B9897" t="s">
        <v>13003</v>
      </c>
      <c r="C9897" t="s">
        <v>4463</v>
      </c>
      <c r="D9897" t="s">
        <v>17545</v>
      </c>
      <c r="E9897" t="s">
        <v>20</v>
      </c>
      <c r="F9897" t="b">
        <v>0</v>
      </c>
      <c r="G9897" t="s">
        <v>287</v>
      </c>
      <c r="H9897" s="1">
        <v>45787.255370370367</v>
      </c>
      <c r="I9897" t="b">
        <v>0</v>
      </c>
      <c r="J9897" t="b">
        <v>1</v>
      </c>
      <c r="K9897" t="s">
        <v>287</v>
      </c>
      <c r="L9897" t="s">
        <v>22</v>
      </c>
      <c r="M9897">
        <v>225000</v>
      </c>
      <c r="O9897" t="s">
        <v>13004</v>
      </c>
      <c r="P9897" t="s">
        <v>13005</v>
      </c>
    </row>
    <row r="9898" spans="1:16" x14ac:dyDescent="0.35">
      <c r="A9898" t="s">
        <v>11539</v>
      </c>
      <c r="B9898" t="s">
        <v>12198</v>
      </c>
      <c r="C9898" t="s">
        <v>2504</v>
      </c>
      <c r="D9898" t="s">
        <v>17488</v>
      </c>
      <c r="E9898" t="s">
        <v>296</v>
      </c>
      <c r="F9898" t="b">
        <v>0</v>
      </c>
      <c r="G9898" t="s">
        <v>592</v>
      </c>
      <c r="H9898" s="1">
        <v>45787.273495370369</v>
      </c>
      <c r="I9898" t="b">
        <v>0</v>
      </c>
      <c r="J9898" t="b">
        <v>0</v>
      </c>
      <c r="K9898" t="s">
        <v>592</v>
      </c>
      <c r="L9898" t="s">
        <v>22</v>
      </c>
      <c r="M9898">
        <v>83160</v>
      </c>
      <c r="O9898" t="s">
        <v>607</v>
      </c>
      <c r="P9898" t="s">
        <v>274</v>
      </c>
    </row>
    <row r="9899" spans="1:16" x14ac:dyDescent="0.35">
      <c r="A9899" t="s">
        <v>11539</v>
      </c>
      <c r="B9899" t="s">
        <v>13006</v>
      </c>
      <c r="C9899" t="s">
        <v>5889</v>
      </c>
      <c r="D9899" t="s">
        <v>573</v>
      </c>
      <c r="E9899" t="s">
        <v>296</v>
      </c>
      <c r="F9899" t="b">
        <v>0</v>
      </c>
      <c r="G9899" t="s">
        <v>52</v>
      </c>
      <c r="H9899" s="1">
        <v>45787.459745370368</v>
      </c>
      <c r="I9899" t="b">
        <v>0</v>
      </c>
      <c r="J9899" t="b">
        <v>0</v>
      </c>
      <c r="K9899" t="s">
        <v>31</v>
      </c>
      <c r="L9899" t="s">
        <v>32</v>
      </c>
      <c r="N9899">
        <v>49.895000457763672</v>
      </c>
      <c r="O9899" t="s">
        <v>13007</v>
      </c>
    </row>
    <row r="9900" spans="1:16" x14ac:dyDescent="0.35">
      <c r="A9900" t="s">
        <v>11539</v>
      </c>
      <c r="B9900" t="s">
        <v>11614</v>
      </c>
      <c r="C9900" t="s">
        <v>1930</v>
      </c>
      <c r="D9900" t="s">
        <v>115</v>
      </c>
      <c r="E9900" t="s">
        <v>20</v>
      </c>
      <c r="F9900" t="b">
        <v>0</v>
      </c>
      <c r="G9900" t="s">
        <v>30</v>
      </c>
      <c r="H9900" s="1">
        <v>45787.585543981477</v>
      </c>
      <c r="I9900" t="b">
        <v>0</v>
      </c>
      <c r="J9900" t="b">
        <v>1</v>
      </c>
      <c r="K9900" t="s">
        <v>31</v>
      </c>
      <c r="L9900" t="s">
        <v>22</v>
      </c>
      <c r="M9900">
        <v>81100</v>
      </c>
      <c r="O9900" t="s">
        <v>4082</v>
      </c>
    </row>
    <row r="9901" spans="1:16" x14ac:dyDescent="0.35">
      <c r="A9901" t="s">
        <v>11539</v>
      </c>
      <c r="B9901" t="s">
        <v>13008</v>
      </c>
      <c r="C9901" t="s">
        <v>530</v>
      </c>
      <c r="D9901" t="s">
        <v>573</v>
      </c>
      <c r="E9901" t="s">
        <v>296</v>
      </c>
      <c r="F9901" t="b">
        <v>0</v>
      </c>
      <c r="G9901" t="s">
        <v>52</v>
      </c>
      <c r="H9901" s="1">
        <v>45787.959745370368</v>
      </c>
      <c r="I9901" t="b">
        <v>0</v>
      </c>
      <c r="J9901" t="b">
        <v>0</v>
      </c>
      <c r="K9901" t="s">
        <v>31</v>
      </c>
      <c r="L9901" t="s">
        <v>32</v>
      </c>
      <c r="N9901">
        <v>44.034999847412109</v>
      </c>
      <c r="O9901" t="s">
        <v>1183</v>
      </c>
      <c r="P9901" t="s">
        <v>13009</v>
      </c>
    </row>
    <row r="9902" spans="1:16" x14ac:dyDescent="0.35">
      <c r="A9902" t="s">
        <v>11539</v>
      </c>
      <c r="B9902" t="s">
        <v>11728</v>
      </c>
      <c r="C9902" t="s">
        <v>2895</v>
      </c>
      <c r="D9902" t="s">
        <v>17445</v>
      </c>
      <c r="E9902" t="s">
        <v>20</v>
      </c>
      <c r="F9902" t="b">
        <v>0</v>
      </c>
      <c r="G9902" t="s">
        <v>287</v>
      </c>
      <c r="H9902" s="1">
        <v>45788.255960648137</v>
      </c>
      <c r="I9902" t="b">
        <v>0</v>
      </c>
      <c r="J9902" t="b">
        <v>0</v>
      </c>
      <c r="K9902" t="s">
        <v>287</v>
      </c>
      <c r="L9902" t="s">
        <v>22</v>
      </c>
      <c r="M9902">
        <v>232200</v>
      </c>
      <c r="O9902" t="s">
        <v>11966</v>
      </c>
      <c r="P9902" t="s">
        <v>13010</v>
      </c>
    </row>
    <row r="9903" spans="1:16" x14ac:dyDescent="0.35">
      <c r="A9903" t="s">
        <v>11539</v>
      </c>
      <c r="B9903" t="s">
        <v>13011</v>
      </c>
      <c r="C9903" t="s">
        <v>51</v>
      </c>
      <c r="D9903" t="s">
        <v>443</v>
      </c>
      <c r="E9903" t="s">
        <v>20</v>
      </c>
      <c r="F9903" t="b">
        <v>0</v>
      </c>
      <c r="G9903" t="s">
        <v>43</v>
      </c>
      <c r="H9903" s="1">
        <v>45788.41878472222</v>
      </c>
      <c r="I9903" t="b">
        <v>0</v>
      </c>
      <c r="J9903" t="b">
        <v>1</v>
      </c>
      <c r="K9903" t="s">
        <v>31</v>
      </c>
      <c r="L9903" t="s">
        <v>22</v>
      </c>
      <c r="M9903">
        <v>160500</v>
      </c>
      <c r="O9903" t="s">
        <v>12788</v>
      </c>
      <c r="P9903" t="s">
        <v>336</v>
      </c>
    </row>
    <row r="9904" spans="1:16" x14ac:dyDescent="0.35">
      <c r="A9904" t="s">
        <v>11539</v>
      </c>
      <c r="B9904" t="s">
        <v>13012</v>
      </c>
      <c r="C9904" t="s">
        <v>5889</v>
      </c>
      <c r="D9904" t="s">
        <v>573</v>
      </c>
      <c r="E9904" t="s">
        <v>20</v>
      </c>
      <c r="F9904" t="b">
        <v>0</v>
      </c>
      <c r="G9904" t="s">
        <v>52</v>
      </c>
      <c r="H9904" s="1">
        <v>45788.585092592592</v>
      </c>
      <c r="I9904" t="b">
        <v>0</v>
      </c>
      <c r="J9904" t="b">
        <v>0</v>
      </c>
      <c r="K9904" t="s">
        <v>31</v>
      </c>
      <c r="L9904" t="s">
        <v>32</v>
      </c>
      <c r="N9904">
        <v>49.895000457763672</v>
      </c>
      <c r="O9904" t="s">
        <v>1620</v>
      </c>
      <c r="P9904" t="s">
        <v>13013</v>
      </c>
    </row>
    <row r="9905" spans="1:16" x14ac:dyDescent="0.35">
      <c r="A9905" t="s">
        <v>11539</v>
      </c>
      <c r="B9905" t="s">
        <v>11987</v>
      </c>
      <c r="C9905" t="s">
        <v>4564</v>
      </c>
      <c r="D9905" t="s">
        <v>573</v>
      </c>
      <c r="E9905" t="s">
        <v>296</v>
      </c>
      <c r="F9905" t="b">
        <v>0</v>
      </c>
      <c r="G9905" t="s">
        <v>52</v>
      </c>
      <c r="H9905" s="1">
        <v>45788.751747685194</v>
      </c>
      <c r="I9905" t="b">
        <v>0</v>
      </c>
      <c r="J9905" t="b">
        <v>1</v>
      </c>
      <c r="K9905" t="s">
        <v>31</v>
      </c>
      <c r="L9905" t="s">
        <v>32</v>
      </c>
      <c r="N9905">
        <v>49.895000457763672</v>
      </c>
      <c r="O9905" t="s">
        <v>13014</v>
      </c>
      <c r="P9905" t="s">
        <v>13015</v>
      </c>
    </row>
    <row r="9906" spans="1:16" x14ac:dyDescent="0.35">
      <c r="A9906" t="s">
        <v>11539</v>
      </c>
      <c r="B9906" t="s">
        <v>11614</v>
      </c>
      <c r="C9906" t="s">
        <v>546</v>
      </c>
      <c r="D9906" t="s">
        <v>573</v>
      </c>
      <c r="E9906" t="s">
        <v>296</v>
      </c>
      <c r="F9906" t="b">
        <v>0</v>
      </c>
      <c r="G9906" t="s">
        <v>47</v>
      </c>
      <c r="H9906" s="1">
        <v>45788.751956018517</v>
      </c>
      <c r="I9906" t="b">
        <v>0</v>
      </c>
      <c r="J9906" t="b">
        <v>1</v>
      </c>
      <c r="K9906" t="s">
        <v>31</v>
      </c>
      <c r="L9906" t="s">
        <v>32</v>
      </c>
      <c r="N9906">
        <v>43.979999542236328</v>
      </c>
      <c r="O9906" t="s">
        <v>13014</v>
      </c>
      <c r="P9906" t="s">
        <v>13015</v>
      </c>
    </row>
    <row r="9907" spans="1:16" x14ac:dyDescent="0.35">
      <c r="A9907" t="s">
        <v>11539</v>
      </c>
      <c r="B9907" t="s">
        <v>13016</v>
      </c>
      <c r="C9907" t="s">
        <v>5880</v>
      </c>
      <c r="D9907" t="s">
        <v>36</v>
      </c>
      <c r="E9907" t="s">
        <v>20</v>
      </c>
      <c r="F9907" t="b">
        <v>0</v>
      </c>
      <c r="G9907" t="s">
        <v>171</v>
      </c>
      <c r="H9907" s="1">
        <v>45788.824444444443</v>
      </c>
      <c r="I9907" t="b">
        <v>0</v>
      </c>
      <c r="J9907" t="b">
        <v>0</v>
      </c>
      <c r="K9907" t="s">
        <v>31</v>
      </c>
      <c r="L9907" t="s">
        <v>22</v>
      </c>
      <c r="M9907">
        <v>196500</v>
      </c>
      <c r="O9907" t="s">
        <v>13017</v>
      </c>
      <c r="P9907" t="s">
        <v>13018</v>
      </c>
    </row>
    <row r="9908" spans="1:16" x14ac:dyDescent="0.35">
      <c r="A9908" t="s">
        <v>11539</v>
      </c>
      <c r="B9908" t="s">
        <v>13019</v>
      </c>
      <c r="C9908" t="s">
        <v>142</v>
      </c>
      <c r="D9908" t="s">
        <v>573</v>
      </c>
      <c r="E9908" t="s">
        <v>20</v>
      </c>
      <c r="F9908" t="b">
        <v>0</v>
      </c>
      <c r="G9908" t="s">
        <v>68</v>
      </c>
      <c r="H9908" s="1">
        <v>45788.835625</v>
      </c>
      <c r="I9908" t="b">
        <v>0</v>
      </c>
      <c r="J9908" t="b">
        <v>1</v>
      </c>
      <c r="K9908" t="s">
        <v>31</v>
      </c>
      <c r="L9908" t="s">
        <v>32</v>
      </c>
      <c r="N9908">
        <v>40.81500244140625</v>
      </c>
      <c r="O9908" t="s">
        <v>518</v>
      </c>
      <c r="P9908" t="s">
        <v>12894</v>
      </c>
    </row>
    <row r="9909" spans="1:16" x14ac:dyDescent="0.35">
      <c r="A9909" t="s">
        <v>11539</v>
      </c>
      <c r="B9909" t="s">
        <v>11588</v>
      </c>
      <c r="C9909" t="s">
        <v>338</v>
      </c>
      <c r="D9909" t="s">
        <v>17445</v>
      </c>
      <c r="E9909" t="s">
        <v>20</v>
      </c>
      <c r="F9909" t="b">
        <v>0</v>
      </c>
      <c r="G9909" t="s">
        <v>68</v>
      </c>
      <c r="H9909" s="1">
        <v>45789.251238425917</v>
      </c>
      <c r="I9909" t="b">
        <v>0</v>
      </c>
      <c r="J9909" t="b">
        <v>1</v>
      </c>
      <c r="K9909" t="s">
        <v>31</v>
      </c>
      <c r="L9909" t="s">
        <v>22</v>
      </c>
      <c r="M9909">
        <v>138180</v>
      </c>
      <c r="O9909" t="s">
        <v>2728</v>
      </c>
      <c r="P9909" t="s">
        <v>13020</v>
      </c>
    </row>
    <row r="9910" spans="1:16" x14ac:dyDescent="0.35">
      <c r="A9910" t="s">
        <v>11539</v>
      </c>
      <c r="B9910" t="s">
        <v>11744</v>
      </c>
      <c r="C9910" t="s">
        <v>1930</v>
      </c>
      <c r="D9910" t="s">
        <v>17491</v>
      </c>
      <c r="E9910" t="s">
        <v>20</v>
      </c>
      <c r="F9910" t="b">
        <v>0</v>
      </c>
      <c r="G9910" t="s">
        <v>30</v>
      </c>
      <c r="H9910" s="1">
        <v>45789.251296296286</v>
      </c>
      <c r="I9910" t="b">
        <v>0</v>
      </c>
      <c r="J9910" t="b">
        <v>1</v>
      </c>
      <c r="K9910" t="s">
        <v>31</v>
      </c>
      <c r="L9910" t="s">
        <v>22</v>
      </c>
      <c r="M9910">
        <v>72500</v>
      </c>
      <c r="O9910" t="s">
        <v>4082</v>
      </c>
      <c r="P9910" t="s">
        <v>11745</v>
      </c>
    </row>
    <row r="9911" spans="1:16" x14ac:dyDescent="0.35">
      <c r="A9911" t="s">
        <v>11539</v>
      </c>
      <c r="B9911" t="s">
        <v>12424</v>
      </c>
      <c r="C9911" t="s">
        <v>18</v>
      </c>
      <c r="D9911" t="s">
        <v>17445</v>
      </c>
      <c r="E9911" t="s">
        <v>20</v>
      </c>
      <c r="F9911" t="b">
        <v>1</v>
      </c>
      <c r="G9911" t="s">
        <v>1789</v>
      </c>
      <c r="H9911" s="1">
        <v>45789.258564814823</v>
      </c>
      <c r="I9911" t="b">
        <v>0</v>
      </c>
      <c r="J9911" t="b">
        <v>1</v>
      </c>
      <c r="K9911" t="s">
        <v>1789</v>
      </c>
      <c r="L9911" t="s">
        <v>22</v>
      </c>
      <c r="M9911">
        <v>126175</v>
      </c>
      <c r="O9911" t="s">
        <v>426</v>
      </c>
      <c r="P9911" t="s">
        <v>12425</v>
      </c>
    </row>
    <row r="9912" spans="1:16" x14ac:dyDescent="0.35">
      <c r="A9912" t="s">
        <v>11539</v>
      </c>
      <c r="B9912" t="s">
        <v>11539</v>
      </c>
      <c r="C9912" t="s">
        <v>13021</v>
      </c>
      <c r="D9912" t="s">
        <v>443</v>
      </c>
      <c r="E9912" t="s">
        <v>20</v>
      </c>
      <c r="F9912" t="b">
        <v>0</v>
      </c>
      <c r="G9912" t="s">
        <v>171</v>
      </c>
      <c r="H9912" s="1">
        <v>45789.280243055553</v>
      </c>
      <c r="I9912" t="b">
        <v>0</v>
      </c>
      <c r="J9912" t="b">
        <v>0</v>
      </c>
      <c r="K9912" t="s">
        <v>31</v>
      </c>
      <c r="L9912" t="s">
        <v>22</v>
      </c>
      <c r="M9912">
        <v>90000</v>
      </c>
      <c r="O9912" t="s">
        <v>4718</v>
      </c>
      <c r="P9912" t="s">
        <v>13022</v>
      </c>
    </row>
    <row r="9913" spans="1:16" x14ac:dyDescent="0.35">
      <c r="A9913" t="s">
        <v>11539</v>
      </c>
      <c r="B9913" t="s">
        <v>13023</v>
      </c>
      <c r="C9913" t="s">
        <v>11211</v>
      </c>
      <c r="D9913" t="s">
        <v>443</v>
      </c>
      <c r="E9913" t="s">
        <v>20</v>
      </c>
      <c r="F9913" t="b">
        <v>0</v>
      </c>
      <c r="G9913" t="s">
        <v>287</v>
      </c>
      <c r="H9913" s="1">
        <v>45789.380277777767</v>
      </c>
      <c r="I9913" t="b">
        <v>0</v>
      </c>
      <c r="J9913" t="b">
        <v>0</v>
      </c>
      <c r="K9913" t="s">
        <v>287</v>
      </c>
      <c r="L9913" t="s">
        <v>22</v>
      </c>
      <c r="M9913">
        <v>110000</v>
      </c>
      <c r="O9913" t="s">
        <v>13024</v>
      </c>
    </row>
    <row r="9914" spans="1:16" x14ac:dyDescent="0.35">
      <c r="A9914" t="s">
        <v>11539</v>
      </c>
      <c r="B9914" t="s">
        <v>13025</v>
      </c>
      <c r="C9914" t="s">
        <v>12066</v>
      </c>
      <c r="D9914" t="s">
        <v>573</v>
      </c>
      <c r="E9914" t="s">
        <v>296</v>
      </c>
      <c r="F9914" t="b">
        <v>0</v>
      </c>
      <c r="G9914" t="s">
        <v>52</v>
      </c>
      <c r="H9914" s="1">
        <v>45789.459363425929</v>
      </c>
      <c r="I9914" t="b">
        <v>0</v>
      </c>
      <c r="J9914" t="b">
        <v>1</v>
      </c>
      <c r="K9914" t="s">
        <v>31</v>
      </c>
      <c r="L9914" t="s">
        <v>32</v>
      </c>
      <c r="N9914">
        <v>41.505001068115227</v>
      </c>
      <c r="O9914" t="s">
        <v>13026</v>
      </c>
      <c r="P9914" t="s">
        <v>13027</v>
      </c>
    </row>
    <row r="9915" spans="1:16" x14ac:dyDescent="0.35">
      <c r="A9915" t="s">
        <v>11539</v>
      </c>
      <c r="B9915" t="s">
        <v>13028</v>
      </c>
      <c r="C9915" t="s">
        <v>537</v>
      </c>
      <c r="D9915" t="s">
        <v>573</v>
      </c>
      <c r="E9915" t="s">
        <v>20</v>
      </c>
      <c r="F9915" t="b">
        <v>0</v>
      </c>
      <c r="G9915" t="s">
        <v>171</v>
      </c>
      <c r="H9915" s="1">
        <v>45789.821979166663</v>
      </c>
      <c r="I9915" t="b">
        <v>0</v>
      </c>
      <c r="J9915" t="b">
        <v>0</v>
      </c>
      <c r="K9915" t="s">
        <v>31</v>
      </c>
      <c r="L9915" t="s">
        <v>32</v>
      </c>
      <c r="N9915">
        <v>41.884998321533203</v>
      </c>
      <c r="O9915" t="s">
        <v>1061</v>
      </c>
      <c r="P9915" t="s">
        <v>13029</v>
      </c>
    </row>
    <row r="9916" spans="1:16" x14ac:dyDescent="0.35">
      <c r="A9916" t="s">
        <v>11539</v>
      </c>
      <c r="B9916" t="s">
        <v>12913</v>
      </c>
      <c r="C9916" t="s">
        <v>703</v>
      </c>
      <c r="D9916" t="s">
        <v>36</v>
      </c>
      <c r="E9916" t="s">
        <v>91</v>
      </c>
      <c r="F9916" t="b">
        <v>0</v>
      </c>
      <c r="G9916" t="s">
        <v>43</v>
      </c>
      <c r="H9916" s="1">
        <v>45789.917303240742</v>
      </c>
      <c r="I9916" t="b">
        <v>0</v>
      </c>
      <c r="J9916" t="b">
        <v>1</v>
      </c>
      <c r="K9916" t="s">
        <v>31</v>
      </c>
      <c r="L9916" t="s">
        <v>32</v>
      </c>
      <c r="N9916">
        <v>61</v>
      </c>
      <c r="O9916" t="s">
        <v>527</v>
      </c>
      <c r="P9916" t="s">
        <v>13030</v>
      </c>
    </row>
    <row r="9917" spans="1:16" x14ac:dyDescent="0.35">
      <c r="A9917" t="s">
        <v>11539</v>
      </c>
      <c r="B9917" t="s">
        <v>13031</v>
      </c>
      <c r="C9917" t="s">
        <v>51</v>
      </c>
      <c r="D9917" t="s">
        <v>974</v>
      </c>
      <c r="E9917" t="s">
        <v>20</v>
      </c>
      <c r="F9917" t="b">
        <v>0</v>
      </c>
      <c r="G9917" t="s">
        <v>43</v>
      </c>
      <c r="H9917" s="1">
        <v>45790.001192129632</v>
      </c>
      <c r="I9917" t="b">
        <v>0</v>
      </c>
      <c r="J9917" t="b">
        <v>1</v>
      </c>
      <c r="K9917" t="s">
        <v>31</v>
      </c>
      <c r="L9917" t="s">
        <v>22</v>
      </c>
      <c r="M9917">
        <v>187008</v>
      </c>
      <c r="O9917" t="s">
        <v>13032</v>
      </c>
      <c r="P9917" t="s">
        <v>13033</v>
      </c>
    </row>
    <row r="9918" spans="1:16" x14ac:dyDescent="0.35">
      <c r="A9918" t="s">
        <v>11539</v>
      </c>
      <c r="B9918" t="s">
        <v>13034</v>
      </c>
      <c r="C9918" t="s">
        <v>142</v>
      </c>
      <c r="D9918" t="s">
        <v>17601</v>
      </c>
      <c r="E9918" t="s">
        <v>20</v>
      </c>
      <c r="F9918" t="b">
        <v>0</v>
      </c>
      <c r="G9918" t="s">
        <v>68</v>
      </c>
      <c r="H9918" s="1">
        <v>45790.001238425917</v>
      </c>
      <c r="I9918" t="b">
        <v>0</v>
      </c>
      <c r="J9918" t="b">
        <v>1</v>
      </c>
      <c r="K9918" t="s">
        <v>31</v>
      </c>
      <c r="L9918" t="s">
        <v>22</v>
      </c>
      <c r="M9918">
        <v>135487.5</v>
      </c>
      <c r="O9918" t="s">
        <v>13035</v>
      </c>
      <c r="P9918" t="s">
        <v>13036</v>
      </c>
    </row>
    <row r="9919" spans="1:16" x14ac:dyDescent="0.35">
      <c r="A9919" t="s">
        <v>11539</v>
      </c>
      <c r="B9919" t="s">
        <v>11539</v>
      </c>
      <c r="C9919" t="s">
        <v>454</v>
      </c>
      <c r="D9919" t="s">
        <v>269</v>
      </c>
      <c r="E9919" t="s">
        <v>20</v>
      </c>
      <c r="F9919" t="b">
        <v>0</v>
      </c>
      <c r="G9919" t="s">
        <v>47</v>
      </c>
      <c r="H9919" s="1">
        <v>45790.251111111109</v>
      </c>
      <c r="I9919" t="b">
        <v>0</v>
      </c>
      <c r="J9919" t="b">
        <v>1</v>
      </c>
      <c r="K9919" t="s">
        <v>31</v>
      </c>
      <c r="L9919" t="s">
        <v>22</v>
      </c>
      <c r="M9919">
        <v>130000</v>
      </c>
      <c r="O9919" t="s">
        <v>455</v>
      </c>
      <c r="P9919" t="s">
        <v>12974</v>
      </c>
    </row>
    <row r="9920" spans="1:16" x14ac:dyDescent="0.35">
      <c r="A9920" t="s">
        <v>11539</v>
      </c>
      <c r="B9920" t="s">
        <v>13037</v>
      </c>
      <c r="C9920" t="s">
        <v>18</v>
      </c>
      <c r="D9920" t="s">
        <v>7235</v>
      </c>
      <c r="E9920" t="s">
        <v>20</v>
      </c>
      <c r="F9920" t="b">
        <v>1</v>
      </c>
      <c r="G9920" t="s">
        <v>7340</v>
      </c>
      <c r="H9920" s="1">
        <v>45790.261944444443</v>
      </c>
      <c r="I9920" t="b">
        <v>0</v>
      </c>
      <c r="J9920" t="b">
        <v>0</v>
      </c>
      <c r="K9920" t="s">
        <v>7340</v>
      </c>
      <c r="L9920" t="s">
        <v>22</v>
      </c>
      <c r="M9920">
        <v>112500</v>
      </c>
      <c r="O9920" t="s">
        <v>1377</v>
      </c>
      <c r="P9920" t="s">
        <v>13038</v>
      </c>
    </row>
    <row r="9921" spans="1:16" x14ac:dyDescent="0.35">
      <c r="A9921" t="s">
        <v>11539</v>
      </c>
      <c r="B9921" t="s">
        <v>11741</v>
      </c>
      <c r="C9921" t="s">
        <v>6530</v>
      </c>
      <c r="D9921" t="s">
        <v>110</v>
      </c>
      <c r="E9921" t="s">
        <v>20</v>
      </c>
      <c r="F9921" t="b">
        <v>0</v>
      </c>
      <c r="G9921" t="s">
        <v>47</v>
      </c>
      <c r="H9921" s="1">
        <v>45790.376111111109</v>
      </c>
      <c r="I9921" t="b">
        <v>0</v>
      </c>
      <c r="J9921" t="b">
        <v>0</v>
      </c>
      <c r="K9921" t="s">
        <v>31</v>
      </c>
      <c r="L9921" t="s">
        <v>22</v>
      </c>
      <c r="M9921">
        <v>109000</v>
      </c>
      <c r="O9921" t="s">
        <v>13039</v>
      </c>
      <c r="P9921" t="s">
        <v>13040</v>
      </c>
    </row>
    <row r="9922" spans="1:16" x14ac:dyDescent="0.35">
      <c r="A9922" t="s">
        <v>11539</v>
      </c>
      <c r="B9922" t="s">
        <v>12633</v>
      </c>
      <c r="C9922" t="s">
        <v>1616</v>
      </c>
      <c r="D9922" t="s">
        <v>36</v>
      </c>
      <c r="E9922" t="s">
        <v>20</v>
      </c>
      <c r="F9922" t="b">
        <v>0</v>
      </c>
      <c r="G9922" t="s">
        <v>52</v>
      </c>
      <c r="H9922" s="1">
        <v>45790.544872685183</v>
      </c>
      <c r="I9922" t="b">
        <v>0</v>
      </c>
      <c r="J9922" t="b">
        <v>1</v>
      </c>
      <c r="K9922" t="s">
        <v>31</v>
      </c>
      <c r="L9922" t="s">
        <v>22</v>
      </c>
      <c r="M9922">
        <v>154850</v>
      </c>
      <c r="O9922" t="s">
        <v>1048</v>
      </c>
      <c r="P9922" t="s">
        <v>12634</v>
      </c>
    </row>
    <row r="9923" spans="1:16" x14ac:dyDescent="0.35">
      <c r="A9923" t="s">
        <v>11539</v>
      </c>
      <c r="B9923" t="s">
        <v>13041</v>
      </c>
      <c r="C9923" t="s">
        <v>703</v>
      </c>
      <c r="D9923" t="s">
        <v>29</v>
      </c>
      <c r="E9923" t="s">
        <v>91</v>
      </c>
      <c r="F9923" t="b">
        <v>0</v>
      </c>
      <c r="G9923" t="s">
        <v>43</v>
      </c>
      <c r="H9923" s="1">
        <v>45790.58388888889</v>
      </c>
      <c r="I9923" t="b">
        <v>0</v>
      </c>
      <c r="J9923" t="b">
        <v>0</v>
      </c>
      <c r="K9923" t="s">
        <v>31</v>
      </c>
      <c r="L9923" t="s">
        <v>32</v>
      </c>
      <c r="N9923">
        <v>50</v>
      </c>
      <c r="O9923" t="s">
        <v>13042</v>
      </c>
      <c r="P9923" t="s">
        <v>13043</v>
      </c>
    </row>
    <row r="9924" spans="1:16" x14ac:dyDescent="0.35">
      <c r="A9924" t="s">
        <v>11539</v>
      </c>
      <c r="B9924" t="s">
        <v>13044</v>
      </c>
      <c r="C9924" t="s">
        <v>154</v>
      </c>
      <c r="D9924" t="s">
        <v>36</v>
      </c>
      <c r="E9924" t="s">
        <v>20</v>
      </c>
      <c r="F9924" t="b">
        <v>0</v>
      </c>
      <c r="G9924" t="s">
        <v>52</v>
      </c>
      <c r="H9924" s="1">
        <v>45790.584305555552</v>
      </c>
      <c r="I9924" t="b">
        <v>0</v>
      </c>
      <c r="J9924" t="b">
        <v>1</v>
      </c>
      <c r="K9924" t="s">
        <v>31</v>
      </c>
      <c r="L9924" t="s">
        <v>22</v>
      </c>
      <c r="M9924">
        <v>235000</v>
      </c>
      <c r="O9924" t="s">
        <v>3122</v>
      </c>
      <c r="P9924" t="s">
        <v>11324</v>
      </c>
    </row>
    <row r="9925" spans="1:16" x14ac:dyDescent="0.35">
      <c r="A9925" t="s">
        <v>11539</v>
      </c>
      <c r="B9925" t="s">
        <v>13045</v>
      </c>
      <c r="C9925" t="s">
        <v>154</v>
      </c>
      <c r="D9925" t="s">
        <v>36</v>
      </c>
      <c r="E9925" t="s">
        <v>20</v>
      </c>
      <c r="F9925" t="b">
        <v>0</v>
      </c>
      <c r="G9925" t="s">
        <v>52</v>
      </c>
      <c r="H9925" s="1">
        <v>45790.584351851852</v>
      </c>
      <c r="I9925" t="b">
        <v>0</v>
      </c>
      <c r="J9925" t="b">
        <v>1</v>
      </c>
      <c r="K9925" t="s">
        <v>31</v>
      </c>
      <c r="L9925" t="s">
        <v>22</v>
      </c>
      <c r="M9925">
        <v>235000</v>
      </c>
      <c r="O9925" t="s">
        <v>3122</v>
      </c>
      <c r="P9925" t="s">
        <v>13046</v>
      </c>
    </row>
    <row r="9926" spans="1:16" x14ac:dyDescent="0.35">
      <c r="A9926" t="s">
        <v>11539</v>
      </c>
      <c r="B9926" t="s">
        <v>13047</v>
      </c>
      <c r="C9926" t="s">
        <v>6472</v>
      </c>
      <c r="D9926" t="s">
        <v>110</v>
      </c>
      <c r="E9926" t="s">
        <v>91</v>
      </c>
      <c r="F9926" t="b">
        <v>0</v>
      </c>
      <c r="G9926" t="s">
        <v>47</v>
      </c>
      <c r="H9926" s="1">
        <v>45790.959444444437</v>
      </c>
      <c r="I9926" t="b">
        <v>0</v>
      </c>
      <c r="J9926" t="b">
        <v>0</v>
      </c>
      <c r="K9926" t="s">
        <v>31</v>
      </c>
      <c r="L9926" t="s">
        <v>22</v>
      </c>
      <c r="M9926">
        <v>163199</v>
      </c>
      <c r="O9926" t="s">
        <v>13048</v>
      </c>
      <c r="P9926" t="s">
        <v>13049</v>
      </c>
    </row>
    <row r="9927" spans="1:16" x14ac:dyDescent="0.35">
      <c r="A9927" t="s">
        <v>11539</v>
      </c>
      <c r="B9927" t="s">
        <v>13050</v>
      </c>
      <c r="C9927" t="s">
        <v>1274</v>
      </c>
      <c r="D9927" t="s">
        <v>443</v>
      </c>
      <c r="E9927" t="s">
        <v>20</v>
      </c>
      <c r="F9927" t="b">
        <v>0</v>
      </c>
      <c r="G9927" t="s">
        <v>47</v>
      </c>
      <c r="H9927" s="1">
        <v>45791.292939814812</v>
      </c>
      <c r="I9927" t="b">
        <v>0</v>
      </c>
      <c r="J9927" t="b">
        <v>1</v>
      </c>
      <c r="K9927" t="s">
        <v>31</v>
      </c>
      <c r="L9927" t="s">
        <v>22</v>
      </c>
      <c r="M9927">
        <v>155000</v>
      </c>
      <c r="O9927" t="s">
        <v>13051</v>
      </c>
      <c r="P9927" t="s">
        <v>13052</v>
      </c>
    </row>
    <row r="9928" spans="1:16" x14ac:dyDescent="0.35">
      <c r="A9928" t="s">
        <v>11539</v>
      </c>
      <c r="B9928" t="s">
        <v>11539</v>
      </c>
      <c r="C9928" t="s">
        <v>18</v>
      </c>
      <c r="D9928" t="s">
        <v>17602</v>
      </c>
      <c r="E9928" t="s">
        <v>20</v>
      </c>
      <c r="F9928" t="b">
        <v>1</v>
      </c>
      <c r="G9928" t="s">
        <v>12539</v>
      </c>
      <c r="H9928" s="1">
        <v>45791.313923611109</v>
      </c>
      <c r="I9928" t="b">
        <v>0</v>
      </c>
      <c r="J9928" t="b">
        <v>0</v>
      </c>
      <c r="K9928" t="s">
        <v>12539</v>
      </c>
      <c r="L9928" t="s">
        <v>22</v>
      </c>
      <c r="M9928">
        <v>170000</v>
      </c>
      <c r="O9928" t="s">
        <v>13053</v>
      </c>
      <c r="P9928" t="s">
        <v>8547</v>
      </c>
    </row>
    <row r="9929" spans="1:16" x14ac:dyDescent="0.35">
      <c r="A9929" t="s">
        <v>11539</v>
      </c>
      <c r="B9929" t="s">
        <v>11949</v>
      </c>
      <c r="C9929" t="s">
        <v>51</v>
      </c>
      <c r="D9929" t="s">
        <v>36</v>
      </c>
      <c r="E9929" t="s">
        <v>20</v>
      </c>
      <c r="F9929" t="b">
        <v>0</v>
      </c>
      <c r="G9929" t="s">
        <v>43</v>
      </c>
      <c r="H9929" s="1">
        <v>45791.542453703703</v>
      </c>
      <c r="I9929" t="b">
        <v>0</v>
      </c>
      <c r="J9929" t="b">
        <v>1</v>
      </c>
      <c r="K9929" t="s">
        <v>31</v>
      </c>
      <c r="L9929" t="s">
        <v>22</v>
      </c>
      <c r="M9929">
        <v>152250</v>
      </c>
      <c r="O9929" t="s">
        <v>53</v>
      </c>
      <c r="P9929" t="s">
        <v>11950</v>
      </c>
    </row>
    <row r="9930" spans="1:16" x14ac:dyDescent="0.35">
      <c r="A9930" t="s">
        <v>11539</v>
      </c>
      <c r="B9930" t="s">
        <v>12122</v>
      </c>
      <c r="C9930" t="s">
        <v>13054</v>
      </c>
      <c r="D9930" t="s">
        <v>36</v>
      </c>
      <c r="E9930" t="s">
        <v>20</v>
      </c>
      <c r="F9930" t="b">
        <v>0</v>
      </c>
      <c r="G9930" t="s">
        <v>171</v>
      </c>
      <c r="H9930" s="1">
        <v>45791.59574074074</v>
      </c>
      <c r="I9930" t="b">
        <v>1</v>
      </c>
      <c r="J9930" t="b">
        <v>0</v>
      </c>
      <c r="K9930" t="s">
        <v>31</v>
      </c>
      <c r="L9930" t="s">
        <v>22</v>
      </c>
      <c r="M9930">
        <v>97500</v>
      </c>
      <c r="O9930" t="s">
        <v>13055</v>
      </c>
      <c r="P9930" t="s">
        <v>11435</v>
      </c>
    </row>
    <row r="9931" spans="1:16" x14ac:dyDescent="0.35">
      <c r="A9931" t="s">
        <v>11539</v>
      </c>
      <c r="B9931" t="s">
        <v>13056</v>
      </c>
      <c r="C9931" t="s">
        <v>1188</v>
      </c>
      <c r="D9931" t="s">
        <v>13057</v>
      </c>
      <c r="E9931" t="s">
        <v>20</v>
      </c>
      <c r="F9931" t="b">
        <v>0</v>
      </c>
      <c r="G9931" t="s">
        <v>47</v>
      </c>
      <c r="H9931" s="1">
        <v>45791.626319444447</v>
      </c>
      <c r="I9931" t="b">
        <v>0</v>
      </c>
      <c r="J9931" t="b">
        <v>0</v>
      </c>
      <c r="K9931" t="s">
        <v>31</v>
      </c>
      <c r="L9931" t="s">
        <v>32</v>
      </c>
      <c r="N9931">
        <v>46.659999847412109</v>
      </c>
      <c r="O9931" t="s">
        <v>3632</v>
      </c>
      <c r="P9931" t="s">
        <v>13058</v>
      </c>
    </row>
    <row r="9932" spans="1:16" x14ac:dyDescent="0.35">
      <c r="A9932" t="s">
        <v>11539</v>
      </c>
      <c r="B9932" t="s">
        <v>13059</v>
      </c>
      <c r="C9932" t="s">
        <v>18</v>
      </c>
      <c r="D9932" t="s">
        <v>36</v>
      </c>
      <c r="E9932" t="s">
        <v>91</v>
      </c>
      <c r="F9932" t="b">
        <v>1</v>
      </c>
      <c r="G9932" t="s">
        <v>287</v>
      </c>
      <c r="H9932" s="1">
        <v>45791.715555555558</v>
      </c>
      <c r="I9932" t="b">
        <v>1</v>
      </c>
      <c r="J9932" t="b">
        <v>0</v>
      </c>
      <c r="K9932" t="s">
        <v>287</v>
      </c>
      <c r="L9932" t="s">
        <v>32</v>
      </c>
      <c r="N9932">
        <v>60</v>
      </c>
      <c r="O9932" t="s">
        <v>3268</v>
      </c>
      <c r="P9932" t="s">
        <v>93</v>
      </c>
    </row>
    <row r="9933" spans="1:16" x14ac:dyDescent="0.35">
      <c r="A9933" t="s">
        <v>11539</v>
      </c>
      <c r="B9933" t="s">
        <v>12731</v>
      </c>
      <c r="C9933" t="s">
        <v>12939</v>
      </c>
      <c r="D9933" t="s">
        <v>36</v>
      </c>
      <c r="E9933" t="s">
        <v>20</v>
      </c>
      <c r="F9933" t="b">
        <v>0</v>
      </c>
      <c r="G9933" t="s">
        <v>52</v>
      </c>
      <c r="H9933" s="1">
        <v>45791.791909722233</v>
      </c>
      <c r="I9933" t="b">
        <v>0</v>
      </c>
      <c r="J9933" t="b">
        <v>1</v>
      </c>
      <c r="K9933" t="s">
        <v>31</v>
      </c>
      <c r="L9933" t="s">
        <v>22</v>
      </c>
      <c r="M9933">
        <v>97375</v>
      </c>
      <c r="O9933" t="s">
        <v>3252</v>
      </c>
      <c r="P9933" t="s">
        <v>12732</v>
      </c>
    </row>
    <row r="9934" spans="1:16" x14ac:dyDescent="0.35">
      <c r="A9934" t="s">
        <v>11539</v>
      </c>
      <c r="B9934" t="s">
        <v>13060</v>
      </c>
      <c r="C9934" t="s">
        <v>18</v>
      </c>
      <c r="D9934" t="s">
        <v>36</v>
      </c>
      <c r="E9934" t="s">
        <v>91</v>
      </c>
      <c r="F9934" t="b">
        <v>1</v>
      </c>
      <c r="G9934" t="s">
        <v>287</v>
      </c>
      <c r="H9934" s="1">
        <v>45791.840555555558</v>
      </c>
      <c r="I9934" t="b">
        <v>0</v>
      </c>
      <c r="J9934" t="b">
        <v>0</v>
      </c>
      <c r="K9934" t="s">
        <v>287</v>
      </c>
      <c r="L9934" t="s">
        <v>32</v>
      </c>
      <c r="N9934">
        <v>60</v>
      </c>
      <c r="O9934" t="s">
        <v>3268</v>
      </c>
      <c r="P9934" t="s">
        <v>93</v>
      </c>
    </row>
    <row r="9935" spans="1:16" x14ac:dyDescent="0.35">
      <c r="A9935" t="s">
        <v>11539</v>
      </c>
      <c r="B9935" t="s">
        <v>11591</v>
      </c>
      <c r="C9935" t="s">
        <v>470</v>
      </c>
      <c r="D9935" t="s">
        <v>321</v>
      </c>
      <c r="E9935" t="s">
        <v>20</v>
      </c>
      <c r="F9935" t="b">
        <v>0</v>
      </c>
      <c r="G9935" t="s">
        <v>171</v>
      </c>
      <c r="H9935" s="1">
        <v>45791.845439814817</v>
      </c>
      <c r="I9935" t="b">
        <v>0</v>
      </c>
      <c r="J9935" t="b">
        <v>1</v>
      </c>
      <c r="K9935" t="s">
        <v>31</v>
      </c>
      <c r="L9935" t="s">
        <v>22</v>
      </c>
      <c r="M9935">
        <v>130000</v>
      </c>
      <c r="O9935" t="s">
        <v>13061</v>
      </c>
    </row>
    <row r="9936" spans="1:16" x14ac:dyDescent="0.35">
      <c r="A9936" t="s">
        <v>11539</v>
      </c>
      <c r="B9936" t="s">
        <v>11539</v>
      </c>
      <c r="C9936" t="s">
        <v>442</v>
      </c>
      <c r="D9936" t="s">
        <v>36</v>
      </c>
      <c r="E9936" t="s">
        <v>20</v>
      </c>
      <c r="F9936" t="b">
        <v>0</v>
      </c>
      <c r="G9936" t="s">
        <v>47</v>
      </c>
      <c r="H9936" s="1">
        <v>45791.917118055557</v>
      </c>
      <c r="I9936" t="b">
        <v>0</v>
      </c>
      <c r="J9936" t="b">
        <v>0</v>
      </c>
      <c r="K9936" t="s">
        <v>31</v>
      </c>
      <c r="L9936" t="s">
        <v>22</v>
      </c>
      <c r="M9936">
        <v>110000</v>
      </c>
      <c r="O9936" t="s">
        <v>5371</v>
      </c>
      <c r="P9936" t="s">
        <v>5372</v>
      </c>
    </row>
    <row r="9937" spans="1:16" x14ac:dyDescent="0.35">
      <c r="A9937" t="s">
        <v>11539</v>
      </c>
      <c r="B9937" t="s">
        <v>13062</v>
      </c>
      <c r="C9937" t="s">
        <v>154</v>
      </c>
      <c r="D9937" t="s">
        <v>110</v>
      </c>
      <c r="E9937" t="s">
        <v>20</v>
      </c>
      <c r="F9937" t="b">
        <v>0</v>
      </c>
      <c r="G9937" t="s">
        <v>52</v>
      </c>
      <c r="H9937" s="1">
        <v>45792.001087962963</v>
      </c>
      <c r="I9937" t="b">
        <v>0</v>
      </c>
      <c r="J9937" t="b">
        <v>1</v>
      </c>
      <c r="K9937" t="s">
        <v>31</v>
      </c>
      <c r="L9937" t="s">
        <v>22</v>
      </c>
      <c r="M9937">
        <v>243500</v>
      </c>
      <c r="O9937" t="s">
        <v>725</v>
      </c>
    </row>
    <row r="9938" spans="1:16" x14ac:dyDescent="0.35">
      <c r="A9938" t="s">
        <v>11539</v>
      </c>
      <c r="B9938" t="s">
        <v>11539</v>
      </c>
      <c r="C9938" t="s">
        <v>861</v>
      </c>
      <c r="D9938" t="s">
        <v>1799</v>
      </c>
      <c r="E9938" t="s">
        <v>20</v>
      </c>
      <c r="F9938" t="b">
        <v>0</v>
      </c>
      <c r="G9938" t="s">
        <v>47</v>
      </c>
      <c r="H9938" s="1">
        <v>45792.252569444441</v>
      </c>
      <c r="I9938" t="b">
        <v>0</v>
      </c>
      <c r="J9938" t="b">
        <v>0</v>
      </c>
      <c r="K9938" t="s">
        <v>31</v>
      </c>
      <c r="L9938" t="s">
        <v>22</v>
      </c>
      <c r="M9938">
        <v>122366.40625</v>
      </c>
      <c r="O9938" t="s">
        <v>13063</v>
      </c>
      <c r="P9938" t="s">
        <v>13064</v>
      </c>
    </row>
    <row r="9939" spans="1:16" x14ac:dyDescent="0.35">
      <c r="A9939" t="s">
        <v>11539</v>
      </c>
      <c r="B9939" t="s">
        <v>13065</v>
      </c>
      <c r="C9939" t="s">
        <v>154</v>
      </c>
      <c r="D9939" t="s">
        <v>573</v>
      </c>
      <c r="E9939" t="s">
        <v>296</v>
      </c>
      <c r="F9939" t="b">
        <v>0</v>
      </c>
      <c r="G9939" t="s">
        <v>52</v>
      </c>
      <c r="H9939" s="1">
        <v>45792.375937500001</v>
      </c>
      <c r="I9939" t="b">
        <v>0</v>
      </c>
      <c r="J9939" t="b">
        <v>1</v>
      </c>
      <c r="K9939" t="s">
        <v>31</v>
      </c>
      <c r="L9939" t="s">
        <v>32</v>
      </c>
      <c r="N9939">
        <v>49.895000457763672</v>
      </c>
      <c r="O9939" t="s">
        <v>13066</v>
      </c>
      <c r="P9939" t="s">
        <v>13067</v>
      </c>
    </row>
    <row r="9940" spans="1:16" x14ac:dyDescent="0.35">
      <c r="A9940" t="s">
        <v>11539</v>
      </c>
      <c r="B9940" t="s">
        <v>13068</v>
      </c>
      <c r="C9940" t="s">
        <v>4212</v>
      </c>
      <c r="D9940" t="s">
        <v>573</v>
      </c>
      <c r="E9940" t="s">
        <v>296</v>
      </c>
      <c r="F9940" t="b">
        <v>0</v>
      </c>
      <c r="G9940" t="s">
        <v>52</v>
      </c>
      <c r="H9940" s="1">
        <v>45792.459340277783</v>
      </c>
      <c r="I9940" t="b">
        <v>0</v>
      </c>
      <c r="J9940" t="b">
        <v>0</v>
      </c>
      <c r="K9940" t="s">
        <v>31</v>
      </c>
      <c r="L9940" t="s">
        <v>32</v>
      </c>
      <c r="N9940">
        <v>41.505001068115227</v>
      </c>
      <c r="O9940" t="s">
        <v>13069</v>
      </c>
    </row>
    <row r="9941" spans="1:16" x14ac:dyDescent="0.35">
      <c r="A9941" t="s">
        <v>11539</v>
      </c>
      <c r="B9941" t="s">
        <v>12693</v>
      </c>
      <c r="C9941" t="s">
        <v>1734</v>
      </c>
      <c r="D9941" t="s">
        <v>36</v>
      </c>
      <c r="E9941" t="s">
        <v>20</v>
      </c>
      <c r="F9941" t="b">
        <v>0</v>
      </c>
      <c r="G9941" t="s">
        <v>171</v>
      </c>
      <c r="H9941" s="1">
        <v>45792.619166666656</v>
      </c>
      <c r="I9941" t="b">
        <v>0</v>
      </c>
      <c r="J9941" t="b">
        <v>0</v>
      </c>
      <c r="K9941" t="s">
        <v>31</v>
      </c>
      <c r="L9941" t="s">
        <v>22</v>
      </c>
      <c r="M9941">
        <v>120000</v>
      </c>
      <c r="O9941" t="s">
        <v>48</v>
      </c>
      <c r="P9941" t="s">
        <v>12694</v>
      </c>
    </row>
    <row r="9942" spans="1:16" x14ac:dyDescent="0.35">
      <c r="A9942" t="s">
        <v>11539</v>
      </c>
      <c r="B9942" t="s">
        <v>13070</v>
      </c>
      <c r="C9942" t="s">
        <v>649</v>
      </c>
      <c r="D9942" t="s">
        <v>36</v>
      </c>
      <c r="F9942" t="b">
        <v>0</v>
      </c>
      <c r="G9942" t="s">
        <v>43</v>
      </c>
      <c r="H9942" s="1">
        <v>45792.708865740737</v>
      </c>
      <c r="I9942" t="b">
        <v>0</v>
      </c>
      <c r="J9942" t="b">
        <v>0</v>
      </c>
      <c r="K9942" t="s">
        <v>31</v>
      </c>
      <c r="L9942" t="s">
        <v>32</v>
      </c>
      <c r="N9942">
        <v>57.5</v>
      </c>
      <c r="O9942" t="s">
        <v>3027</v>
      </c>
      <c r="P9942" t="s">
        <v>13071</v>
      </c>
    </row>
    <row r="9943" spans="1:16" x14ac:dyDescent="0.35">
      <c r="A9943" t="s">
        <v>11539</v>
      </c>
      <c r="B9943" t="s">
        <v>12835</v>
      </c>
      <c r="C9943" t="s">
        <v>208</v>
      </c>
      <c r="D9943" t="s">
        <v>36</v>
      </c>
      <c r="E9943" t="s">
        <v>91</v>
      </c>
      <c r="F9943" t="b">
        <v>0</v>
      </c>
      <c r="G9943" t="s">
        <v>52</v>
      </c>
      <c r="H9943" s="1">
        <v>45792.750150462962</v>
      </c>
      <c r="I9943" t="b">
        <v>0</v>
      </c>
      <c r="J9943" t="b">
        <v>0</v>
      </c>
      <c r="K9943" t="s">
        <v>31</v>
      </c>
      <c r="L9943" t="s">
        <v>32</v>
      </c>
      <c r="N9943">
        <v>47.5</v>
      </c>
      <c r="O9943" t="s">
        <v>5421</v>
      </c>
      <c r="P9943" t="s">
        <v>5422</v>
      </c>
    </row>
    <row r="9944" spans="1:16" x14ac:dyDescent="0.35">
      <c r="A9944" t="s">
        <v>11539</v>
      </c>
      <c r="B9944" t="s">
        <v>13072</v>
      </c>
      <c r="C9944" t="s">
        <v>392</v>
      </c>
      <c r="D9944" t="s">
        <v>110</v>
      </c>
      <c r="E9944" t="s">
        <v>204</v>
      </c>
      <c r="F9944" t="b">
        <v>0</v>
      </c>
      <c r="G9944" t="s">
        <v>68</v>
      </c>
      <c r="H9944" s="1">
        <v>45792.836388888893</v>
      </c>
      <c r="I9944" t="b">
        <v>0</v>
      </c>
      <c r="J9944" t="b">
        <v>1</v>
      </c>
      <c r="K9944" t="s">
        <v>31</v>
      </c>
      <c r="L9944" t="s">
        <v>32</v>
      </c>
      <c r="N9944">
        <v>40.5</v>
      </c>
      <c r="O9944" t="s">
        <v>13073</v>
      </c>
      <c r="P9944" t="s">
        <v>13074</v>
      </c>
    </row>
    <row r="9945" spans="1:16" x14ac:dyDescent="0.35">
      <c r="A9945" t="s">
        <v>11539</v>
      </c>
      <c r="B9945" t="s">
        <v>13075</v>
      </c>
      <c r="C9945" t="s">
        <v>142</v>
      </c>
      <c r="D9945" t="s">
        <v>110</v>
      </c>
      <c r="E9945" t="s">
        <v>20</v>
      </c>
      <c r="F9945" t="b">
        <v>0</v>
      </c>
      <c r="G9945" t="s">
        <v>68</v>
      </c>
      <c r="H9945" s="1">
        <v>45792.919664351852</v>
      </c>
      <c r="I9945" t="b">
        <v>0</v>
      </c>
      <c r="J9945" t="b">
        <v>1</v>
      </c>
      <c r="K9945" t="s">
        <v>31</v>
      </c>
      <c r="L9945" t="s">
        <v>22</v>
      </c>
      <c r="M9945">
        <v>90000</v>
      </c>
      <c r="O9945" t="s">
        <v>12837</v>
      </c>
      <c r="P9945" t="s">
        <v>13076</v>
      </c>
    </row>
    <row r="9946" spans="1:16" x14ac:dyDescent="0.35">
      <c r="A9946" t="s">
        <v>11539</v>
      </c>
      <c r="B9946" t="s">
        <v>13077</v>
      </c>
      <c r="C9946" t="s">
        <v>3554</v>
      </c>
      <c r="D9946" t="s">
        <v>974</v>
      </c>
      <c r="E9946" t="s">
        <v>20</v>
      </c>
      <c r="F9946" t="b">
        <v>0</v>
      </c>
      <c r="G9946" t="s">
        <v>52</v>
      </c>
      <c r="H9946" s="1">
        <v>45793.000983796293</v>
      </c>
      <c r="I9946" t="b">
        <v>0</v>
      </c>
      <c r="J9946" t="b">
        <v>0</v>
      </c>
      <c r="K9946" t="s">
        <v>31</v>
      </c>
      <c r="L9946" t="s">
        <v>22</v>
      </c>
      <c r="M9946">
        <v>167323</v>
      </c>
      <c r="O9946" t="s">
        <v>10431</v>
      </c>
      <c r="P9946" t="s">
        <v>13078</v>
      </c>
    </row>
    <row r="9947" spans="1:16" x14ac:dyDescent="0.35">
      <c r="A9947" t="s">
        <v>11539</v>
      </c>
      <c r="B9947" t="s">
        <v>12084</v>
      </c>
      <c r="C9947" t="s">
        <v>13079</v>
      </c>
      <c r="D9947" t="s">
        <v>17445</v>
      </c>
      <c r="E9947" t="s">
        <v>20</v>
      </c>
      <c r="F9947" t="b">
        <v>0</v>
      </c>
      <c r="G9947" t="s">
        <v>68</v>
      </c>
      <c r="H9947" s="1">
        <v>45793.003055555557</v>
      </c>
      <c r="I9947" t="b">
        <v>1</v>
      </c>
      <c r="J9947" t="b">
        <v>0</v>
      </c>
      <c r="K9947" t="s">
        <v>31</v>
      </c>
      <c r="L9947" t="s">
        <v>22</v>
      </c>
      <c r="M9947">
        <v>130000</v>
      </c>
      <c r="O9947" t="s">
        <v>13080</v>
      </c>
      <c r="P9947" t="s">
        <v>13081</v>
      </c>
    </row>
    <row r="9948" spans="1:16" x14ac:dyDescent="0.35">
      <c r="A9948" t="s">
        <v>11539</v>
      </c>
      <c r="B9948" t="s">
        <v>12693</v>
      </c>
      <c r="C9948" t="s">
        <v>142</v>
      </c>
      <c r="D9948" t="s">
        <v>36</v>
      </c>
      <c r="E9948" t="s">
        <v>20</v>
      </c>
      <c r="F9948" t="b">
        <v>0</v>
      </c>
      <c r="G9948" t="s">
        <v>68</v>
      </c>
      <c r="H9948" s="1">
        <v>45793.044664351852</v>
      </c>
      <c r="I9948" t="b">
        <v>0</v>
      </c>
      <c r="J9948" t="b">
        <v>0</v>
      </c>
      <c r="K9948" t="s">
        <v>31</v>
      </c>
      <c r="L9948" t="s">
        <v>22</v>
      </c>
      <c r="M9948">
        <v>120000</v>
      </c>
      <c r="O9948" t="s">
        <v>48</v>
      </c>
      <c r="P9948" t="s">
        <v>12694</v>
      </c>
    </row>
    <row r="9949" spans="1:16" x14ac:dyDescent="0.35">
      <c r="A9949" t="s">
        <v>11539</v>
      </c>
      <c r="B9949" t="s">
        <v>13082</v>
      </c>
      <c r="C9949" t="s">
        <v>154</v>
      </c>
      <c r="D9949" t="s">
        <v>17522</v>
      </c>
      <c r="E9949" t="s">
        <v>436</v>
      </c>
      <c r="F9949" t="b">
        <v>0</v>
      </c>
      <c r="G9949" t="s">
        <v>52</v>
      </c>
      <c r="H9949" s="1">
        <v>45793.251527777778</v>
      </c>
      <c r="I9949" t="b">
        <v>0</v>
      </c>
      <c r="J9949" t="b">
        <v>1</v>
      </c>
      <c r="K9949" t="s">
        <v>31</v>
      </c>
      <c r="L9949" t="s">
        <v>22</v>
      </c>
      <c r="M9949">
        <v>165032.5</v>
      </c>
      <c r="O9949" t="s">
        <v>6882</v>
      </c>
      <c r="P9949" t="s">
        <v>13083</v>
      </c>
    </row>
    <row r="9950" spans="1:16" x14ac:dyDescent="0.35">
      <c r="A9950" t="s">
        <v>11539</v>
      </c>
      <c r="B9950" t="s">
        <v>11728</v>
      </c>
      <c r="C9950" t="s">
        <v>2895</v>
      </c>
      <c r="D9950" t="s">
        <v>17545</v>
      </c>
      <c r="E9950" t="s">
        <v>20</v>
      </c>
      <c r="F9950" t="b">
        <v>0</v>
      </c>
      <c r="G9950" t="s">
        <v>287</v>
      </c>
      <c r="H9950" s="1">
        <v>45793.256967592592</v>
      </c>
      <c r="I9950" t="b">
        <v>0</v>
      </c>
      <c r="J9950" t="b">
        <v>0</v>
      </c>
      <c r="K9950" t="s">
        <v>287</v>
      </c>
      <c r="L9950" t="s">
        <v>22</v>
      </c>
      <c r="M9950">
        <v>232200</v>
      </c>
      <c r="O9950" t="s">
        <v>11966</v>
      </c>
      <c r="P9950" t="s">
        <v>13010</v>
      </c>
    </row>
    <row r="9951" spans="1:16" x14ac:dyDescent="0.35">
      <c r="A9951" t="s">
        <v>11539</v>
      </c>
      <c r="B9951" t="s">
        <v>12173</v>
      </c>
      <c r="C9951" t="s">
        <v>4463</v>
      </c>
      <c r="D9951" t="s">
        <v>17445</v>
      </c>
      <c r="E9951" t="s">
        <v>20</v>
      </c>
      <c r="F9951" t="b">
        <v>0</v>
      </c>
      <c r="G9951" t="s">
        <v>287</v>
      </c>
      <c r="H9951" s="1">
        <v>45793.256967592592</v>
      </c>
      <c r="I9951" t="b">
        <v>0</v>
      </c>
      <c r="J9951" t="b">
        <v>0</v>
      </c>
      <c r="K9951" t="s">
        <v>287</v>
      </c>
      <c r="L9951" t="s">
        <v>22</v>
      </c>
      <c r="M9951">
        <v>170000</v>
      </c>
      <c r="O9951" t="s">
        <v>13084</v>
      </c>
      <c r="P9951" t="s">
        <v>13085</v>
      </c>
    </row>
    <row r="9952" spans="1:16" x14ac:dyDescent="0.35">
      <c r="A9952" t="s">
        <v>11539</v>
      </c>
      <c r="B9952" t="s">
        <v>13086</v>
      </c>
      <c r="C9952" t="s">
        <v>289</v>
      </c>
      <c r="D9952" t="s">
        <v>443</v>
      </c>
      <c r="E9952" t="s">
        <v>20</v>
      </c>
      <c r="F9952" t="b">
        <v>0</v>
      </c>
      <c r="G9952" t="s">
        <v>43</v>
      </c>
      <c r="H9952" s="1">
        <v>45793.376944444448</v>
      </c>
      <c r="I9952" t="b">
        <v>0</v>
      </c>
      <c r="J9952" t="b">
        <v>1</v>
      </c>
      <c r="K9952" t="s">
        <v>31</v>
      </c>
      <c r="L9952" t="s">
        <v>22</v>
      </c>
      <c r="M9952">
        <v>159710</v>
      </c>
      <c r="O9952" t="s">
        <v>96</v>
      </c>
      <c r="P9952" t="s">
        <v>13087</v>
      </c>
    </row>
    <row r="9953" spans="1:16" x14ac:dyDescent="0.35">
      <c r="A9953" t="s">
        <v>11539</v>
      </c>
      <c r="B9953" t="s">
        <v>13088</v>
      </c>
      <c r="C9953" t="s">
        <v>4212</v>
      </c>
      <c r="D9953" t="s">
        <v>573</v>
      </c>
      <c r="E9953" t="s">
        <v>296</v>
      </c>
      <c r="F9953" t="b">
        <v>0</v>
      </c>
      <c r="G9953" t="s">
        <v>52</v>
      </c>
      <c r="H9953" s="1">
        <v>45793.460057870368</v>
      </c>
      <c r="I9953" t="b">
        <v>0</v>
      </c>
      <c r="J9953" t="b">
        <v>0</v>
      </c>
      <c r="K9953" t="s">
        <v>31</v>
      </c>
      <c r="L9953" t="s">
        <v>32</v>
      </c>
      <c r="N9953">
        <v>41.505001068115227</v>
      </c>
      <c r="O9953" t="s">
        <v>13069</v>
      </c>
    </row>
    <row r="9954" spans="1:16" x14ac:dyDescent="0.35">
      <c r="A9954" t="s">
        <v>11539</v>
      </c>
      <c r="B9954" t="s">
        <v>11539</v>
      </c>
      <c r="C9954" t="s">
        <v>4261</v>
      </c>
      <c r="D9954" t="s">
        <v>110</v>
      </c>
      <c r="E9954" t="s">
        <v>20</v>
      </c>
      <c r="F9954" t="b">
        <v>0</v>
      </c>
      <c r="G9954" t="s">
        <v>52</v>
      </c>
      <c r="H9954" s="1">
        <v>45793.543275462973</v>
      </c>
      <c r="I9954" t="b">
        <v>0</v>
      </c>
      <c r="J9954" t="b">
        <v>1</v>
      </c>
      <c r="K9954" t="s">
        <v>31</v>
      </c>
      <c r="L9954" t="s">
        <v>22</v>
      </c>
      <c r="M9954">
        <v>104750</v>
      </c>
      <c r="O9954" t="s">
        <v>13089</v>
      </c>
      <c r="P9954" t="s">
        <v>13090</v>
      </c>
    </row>
    <row r="9955" spans="1:16" x14ac:dyDescent="0.35">
      <c r="A9955" t="s">
        <v>11539</v>
      </c>
      <c r="B9955" t="s">
        <v>13091</v>
      </c>
      <c r="C9955" t="s">
        <v>142</v>
      </c>
      <c r="D9955" t="s">
        <v>36</v>
      </c>
      <c r="E9955" t="s">
        <v>20</v>
      </c>
      <c r="F9955" t="b">
        <v>0</v>
      </c>
      <c r="G9955" t="s">
        <v>68</v>
      </c>
      <c r="H9955" s="1">
        <v>45793.543969907398</v>
      </c>
      <c r="I9955" t="b">
        <v>0</v>
      </c>
      <c r="J9955" t="b">
        <v>1</v>
      </c>
      <c r="K9955" t="s">
        <v>31</v>
      </c>
      <c r="L9955" t="s">
        <v>22</v>
      </c>
      <c r="M9955">
        <v>122150</v>
      </c>
      <c r="O9955" t="s">
        <v>6126</v>
      </c>
      <c r="P9955" t="s">
        <v>13092</v>
      </c>
    </row>
    <row r="9956" spans="1:16" x14ac:dyDescent="0.35">
      <c r="A9956" t="s">
        <v>11539</v>
      </c>
      <c r="B9956" t="s">
        <v>13056</v>
      </c>
      <c r="C9956" t="s">
        <v>599</v>
      </c>
      <c r="D9956" t="s">
        <v>573</v>
      </c>
      <c r="E9956" t="s">
        <v>20</v>
      </c>
      <c r="F9956" t="b">
        <v>0</v>
      </c>
      <c r="G9956" t="s">
        <v>52</v>
      </c>
      <c r="H9956" s="1">
        <v>45793.584965277783</v>
      </c>
      <c r="I9956" t="b">
        <v>0</v>
      </c>
      <c r="J9956" t="b">
        <v>0</v>
      </c>
      <c r="K9956" t="s">
        <v>31</v>
      </c>
      <c r="L9956" t="s">
        <v>32</v>
      </c>
      <c r="N9956">
        <v>41.505001068115227</v>
      </c>
      <c r="O9956" t="s">
        <v>3632</v>
      </c>
      <c r="P9956" t="s">
        <v>13058</v>
      </c>
    </row>
    <row r="9957" spans="1:16" x14ac:dyDescent="0.35">
      <c r="A9957" t="s">
        <v>11539</v>
      </c>
      <c r="B9957" t="s">
        <v>13093</v>
      </c>
      <c r="C9957" t="s">
        <v>410</v>
      </c>
      <c r="D9957" t="s">
        <v>17448</v>
      </c>
      <c r="E9957" t="s">
        <v>20</v>
      </c>
      <c r="F9957" t="b">
        <v>0</v>
      </c>
      <c r="G9957" t="s">
        <v>47</v>
      </c>
      <c r="H9957" s="1">
        <v>45793.751747685194</v>
      </c>
      <c r="I9957" t="b">
        <v>0</v>
      </c>
      <c r="J9957" t="b">
        <v>1</v>
      </c>
      <c r="K9957" t="s">
        <v>31</v>
      </c>
      <c r="L9957" t="s">
        <v>22</v>
      </c>
      <c r="M9957">
        <v>107500</v>
      </c>
      <c r="O9957" t="s">
        <v>1195</v>
      </c>
      <c r="P9957" t="s">
        <v>13094</v>
      </c>
    </row>
    <row r="9958" spans="1:16" x14ac:dyDescent="0.35">
      <c r="A9958" t="s">
        <v>11539</v>
      </c>
      <c r="B9958" t="s">
        <v>13095</v>
      </c>
      <c r="C9958" t="s">
        <v>2852</v>
      </c>
      <c r="D9958" t="s">
        <v>573</v>
      </c>
      <c r="E9958" t="s">
        <v>20</v>
      </c>
      <c r="F9958" t="b">
        <v>0</v>
      </c>
      <c r="G9958" t="s">
        <v>52</v>
      </c>
      <c r="H9958" s="1">
        <v>45793.834965277783</v>
      </c>
      <c r="I9958" t="b">
        <v>0</v>
      </c>
      <c r="J9958" t="b">
        <v>1</v>
      </c>
      <c r="K9958" t="s">
        <v>31</v>
      </c>
      <c r="L9958" t="s">
        <v>32</v>
      </c>
      <c r="N9958">
        <v>51.239997863769531</v>
      </c>
      <c r="O9958" t="s">
        <v>426</v>
      </c>
      <c r="P9958" t="s">
        <v>1861</v>
      </c>
    </row>
    <row r="9959" spans="1:16" x14ac:dyDescent="0.35">
      <c r="A9959" t="s">
        <v>11539</v>
      </c>
      <c r="B9959" t="s">
        <v>13096</v>
      </c>
      <c r="C9959" t="s">
        <v>1336</v>
      </c>
      <c r="D9959" t="s">
        <v>573</v>
      </c>
      <c r="E9959" t="s">
        <v>20</v>
      </c>
      <c r="F9959" t="b">
        <v>0</v>
      </c>
      <c r="G9959" t="s">
        <v>68</v>
      </c>
      <c r="H9959" s="1">
        <v>45793.835659722223</v>
      </c>
      <c r="I9959" t="b">
        <v>0</v>
      </c>
      <c r="J9959" t="b">
        <v>1</v>
      </c>
      <c r="K9959" t="s">
        <v>31</v>
      </c>
      <c r="L9959" t="s">
        <v>32</v>
      </c>
      <c r="N9959">
        <v>13.569999694824221</v>
      </c>
      <c r="O9959" t="s">
        <v>426</v>
      </c>
      <c r="P9959" t="s">
        <v>13097</v>
      </c>
    </row>
    <row r="9960" spans="1:16" x14ac:dyDescent="0.35">
      <c r="A9960" t="s">
        <v>11539</v>
      </c>
      <c r="B9960" t="s">
        <v>11804</v>
      </c>
      <c r="C9960" t="s">
        <v>13098</v>
      </c>
      <c r="D9960" t="s">
        <v>110</v>
      </c>
      <c r="E9960" t="s">
        <v>20</v>
      </c>
      <c r="F9960" t="b">
        <v>0</v>
      </c>
      <c r="G9960" t="s">
        <v>47</v>
      </c>
      <c r="H9960" s="1">
        <v>45794.001747685194</v>
      </c>
      <c r="I9960" t="b">
        <v>0</v>
      </c>
      <c r="J9960" t="b">
        <v>0</v>
      </c>
      <c r="K9960" t="s">
        <v>31</v>
      </c>
      <c r="L9960" t="s">
        <v>22</v>
      </c>
      <c r="M9960">
        <v>152500</v>
      </c>
      <c r="O9960" t="s">
        <v>12840</v>
      </c>
      <c r="P9960" t="s">
        <v>12841</v>
      </c>
    </row>
    <row r="9961" spans="1:16" x14ac:dyDescent="0.35">
      <c r="A9961" t="s">
        <v>11539</v>
      </c>
      <c r="B9961" t="s">
        <v>13082</v>
      </c>
      <c r="C9961" t="s">
        <v>154</v>
      </c>
      <c r="D9961" t="s">
        <v>17522</v>
      </c>
      <c r="E9961" t="s">
        <v>436</v>
      </c>
      <c r="F9961" t="b">
        <v>0</v>
      </c>
      <c r="G9961" t="s">
        <v>52</v>
      </c>
      <c r="H9961" s="1">
        <v>45794.254212962973</v>
      </c>
      <c r="I9961" t="b">
        <v>0</v>
      </c>
      <c r="J9961" t="b">
        <v>1</v>
      </c>
      <c r="K9961" t="s">
        <v>31</v>
      </c>
      <c r="L9961" t="s">
        <v>22</v>
      </c>
      <c r="M9961">
        <v>165032.5</v>
      </c>
      <c r="O9961" t="s">
        <v>6882</v>
      </c>
      <c r="P9961" t="s">
        <v>13083</v>
      </c>
    </row>
    <row r="9962" spans="1:16" x14ac:dyDescent="0.35">
      <c r="A9962" t="s">
        <v>11539</v>
      </c>
      <c r="B9962" t="s">
        <v>12737</v>
      </c>
      <c r="C9962" t="s">
        <v>546</v>
      </c>
      <c r="D9962" t="s">
        <v>17597</v>
      </c>
      <c r="E9962" t="s">
        <v>20</v>
      </c>
      <c r="F9962" t="b">
        <v>0</v>
      </c>
      <c r="G9962" t="s">
        <v>47</v>
      </c>
      <c r="H9962" s="1">
        <v>45794.254305555558</v>
      </c>
      <c r="I9962" t="b">
        <v>0</v>
      </c>
      <c r="J9962" t="b">
        <v>1</v>
      </c>
      <c r="K9962" t="s">
        <v>31</v>
      </c>
      <c r="L9962" t="s">
        <v>22</v>
      </c>
      <c r="M9962">
        <v>140450</v>
      </c>
      <c r="O9962" t="s">
        <v>12738</v>
      </c>
      <c r="P9962" t="s">
        <v>12739</v>
      </c>
    </row>
    <row r="9963" spans="1:16" x14ac:dyDescent="0.35">
      <c r="A9963" t="s">
        <v>11539</v>
      </c>
      <c r="B9963" t="s">
        <v>13099</v>
      </c>
      <c r="C9963" t="s">
        <v>824</v>
      </c>
      <c r="D9963" t="s">
        <v>269</v>
      </c>
      <c r="E9963" t="s">
        <v>91</v>
      </c>
      <c r="F9963" t="b">
        <v>0</v>
      </c>
      <c r="G9963" t="s">
        <v>43</v>
      </c>
      <c r="H9963" s="1">
        <v>45794.254374999997</v>
      </c>
      <c r="I9963" t="b">
        <v>0</v>
      </c>
      <c r="J9963" t="b">
        <v>0</v>
      </c>
      <c r="K9963" t="s">
        <v>31</v>
      </c>
      <c r="L9963" t="s">
        <v>32</v>
      </c>
      <c r="N9963">
        <v>75</v>
      </c>
      <c r="O9963" t="s">
        <v>13100</v>
      </c>
      <c r="P9963" t="s">
        <v>13101</v>
      </c>
    </row>
    <row r="9964" spans="1:16" x14ac:dyDescent="0.35">
      <c r="A9964" t="s">
        <v>11539</v>
      </c>
      <c r="B9964" t="s">
        <v>11539</v>
      </c>
      <c r="C9964" t="s">
        <v>11575</v>
      </c>
      <c r="D9964" t="s">
        <v>36</v>
      </c>
      <c r="E9964" t="s">
        <v>20</v>
      </c>
      <c r="F9964" t="b">
        <v>0</v>
      </c>
      <c r="G9964" t="s">
        <v>30</v>
      </c>
      <c r="H9964" s="1">
        <v>45794.254502314812</v>
      </c>
      <c r="I9964" t="b">
        <v>0</v>
      </c>
      <c r="J9964" t="b">
        <v>0</v>
      </c>
      <c r="K9964" t="s">
        <v>31</v>
      </c>
      <c r="L9964" t="s">
        <v>32</v>
      </c>
      <c r="N9964">
        <v>40</v>
      </c>
      <c r="O9964" t="s">
        <v>2657</v>
      </c>
    </row>
    <row r="9965" spans="1:16" x14ac:dyDescent="0.35">
      <c r="A9965" t="s">
        <v>11539</v>
      </c>
      <c r="B9965" t="s">
        <v>12445</v>
      </c>
      <c r="C9965" t="s">
        <v>4850</v>
      </c>
      <c r="D9965" t="s">
        <v>573</v>
      </c>
      <c r="E9965" t="s">
        <v>20</v>
      </c>
      <c r="F9965" t="b">
        <v>0</v>
      </c>
      <c r="G9965" t="s">
        <v>68</v>
      </c>
      <c r="H9965" s="1">
        <v>45794.337754629632</v>
      </c>
      <c r="I9965" t="b">
        <v>0</v>
      </c>
      <c r="J9965" t="b">
        <v>1</v>
      </c>
      <c r="K9965" t="s">
        <v>31</v>
      </c>
      <c r="L9965" t="s">
        <v>32</v>
      </c>
      <c r="N9965">
        <v>40.81500244140625</v>
      </c>
      <c r="O9965" t="s">
        <v>8512</v>
      </c>
      <c r="P9965" t="s">
        <v>12975</v>
      </c>
    </row>
    <row r="9966" spans="1:16" x14ac:dyDescent="0.35">
      <c r="A9966" t="s">
        <v>11539</v>
      </c>
      <c r="B9966" t="s">
        <v>12725</v>
      </c>
      <c r="C9966" t="s">
        <v>5149</v>
      </c>
      <c r="D9966" t="s">
        <v>36</v>
      </c>
      <c r="E9966" t="s">
        <v>20</v>
      </c>
      <c r="F9966" t="b">
        <v>0</v>
      </c>
      <c r="G9966" t="s">
        <v>47</v>
      </c>
      <c r="H9966" s="1">
        <v>45794.375381944446</v>
      </c>
      <c r="I9966" t="b">
        <v>0</v>
      </c>
      <c r="J9966" t="b">
        <v>1</v>
      </c>
      <c r="K9966" t="s">
        <v>31</v>
      </c>
      <c r="L9966" t="s">
        <v>22</v>
      </c>
      <c r="M9966">
        <v>242500</v>
      </c>
      <c r="O9966" t="s">
        <v>9956</v>
      </c>
      <c r="P9966" t="s">
        <v>2319</v>
      </c>
    </row>
    <row r="9967" spans="1:16" x14ac:dyDescent="0.35">
      <c r="A9967" t="s">
        <v>11539</v>
      </c>
      <c r="B9967" t="s">
        <v>12013</v>
      </c>
      <c r="C9967" t="s">
        <v>51</v>
      </c>
      <c r="D9967" t="s">
        <v>36</v>
      </c>
      <c r="E9967" t="s">
        <v>20</v>
      </c>
      <c r="F9967" t="b">
        <v>0</v>
      </c>
      <c r="G9967" t="s">
        <v>52</v>
      </c>
      <c r="H9967" s="1">
        <v>45794.546527777777</v>
      </c>
      <c r="I9967" t="b">
        <v>0</v>
      </c>
      <c r="J9967" t="b">
        <v>1</v>
      </c>
      <c r="K9967" t="s">
        <v>31</v>
      </c>
      <c r="L9967" t="s">
        <v>22</v>
      </c>
      <c r="M9967">
        <v>220500</v>
      </c>
      <c r="O9967" t="s">
        <v>53</v>
      </c>
      <c r="P9967" t="s">
        <v>1338</v>
      </c>
    </row>
    <row r="9968" spans="1:16" x14ac:dyDescent="0.35">
      <c r="A9968" t="s">
        <v>11539</v>
      </c>
      <c r="B9968" t="s">
        <v>13102</v>
      </c>
      <c r="C9968" t="s">
        <v>13103</v>
      </c>
      <c r="D9968" t="s">
        <v>36</v>
      </c>
      <c r="E9968" t="s">
        <v>20</v>
      </c>
      <c r="F9968" t="b">
        <v>0</v>
      </c>
      <c r="G9968" t="s">
        <v>52</v>
      </c>
      <c r="H9968" s="1">
        <v>45794.962893518517</v>
      </c>
      <c r="I9968" t="b">
        <v>0</v>
      </c>
      <c r="J9968" t="b">
        <v>0</v>
      </c>
      <c r="K9968" t="s">
        <v>31</v>
      </c>
      <c r="L9968" t="s">
        <v>22</v>
      </c>
      <c r="M9968">
        <v>106739</v>
      </c>
      <c r="O9968" t="s">
        <v>13104</v>
      </c>
      <c r="P9968" t="s">
        <v>13105</v>
      </c>
    </row>
    <row r="9969" spans="1:16" x14ac:dyDescent="0.35">
      <c r="A9969" t="s">
        <v>11539</v>
      </c>
      <c r="B9969" t="s">
        <v>12464</v>
      </c>
      <c r="C9969" t="s">
        <v>51</v>
      </c>
      <c r="D9969" t="s">
        <v>974</v>
      </c>
      <c r="E9969" t="s">
        <v>20</v>
      </c>
      <c r="F9969" t="b">
        <v>0</v>
      </c>
      <c r="G9969" t="s">
        <v>43</v>
      </c>
      <c r="H9969" s="1">
        <v>45795.251145833332</v>
      </c>
      <c r="I9969" t="b">
        <v>0</v>
      </c>
      <c r="J9969" t="b">
        <v>1</v>
      </c>
      <c r="K9969" t="s">
        <v>31</v>
      </c>
      <c r="L9969" t="s">
        <v>22</v>
      </c>
      <c r="M9969">
        <v>108267</v>
      </c>
      <c r="O9969" t="s">
        <v>13106</v>
      </c>
      <c r="P9969" t="s">
        <v>13107</v>
      </c>
    </row>
    <row r="9970" spans="1:16" x14ac:dyDescent="0.35">
      <c r="A9970" t="s">
        <v>11539</v>
      </c>
      <c r="B9970" t="s">
        <v>13108</v>
      </c>
      <c r="C9970" t="s">
        <v>154</v>
      </c>
      <c r="D9970" t="s">
        <v>443</v>
      </c>
      <c r="E9970" t="s">
        <v>20</v>
      </c>
      <c r="F9970" t="b">
        <v>0</v>
      </c>
      <c r="G9970" t="s">
        <v>52</v>
      </c>
      <c r="H9970" s="1">
        <v>45796.251180555562</v>
      </c>
      <c r="I9970" t="b">
        <v>0</v>
      </c>
      <c r="J9970" t="b">
        <v>1</v>
      </c>
      <c r="K9970" t="s">
        <v>31</v>
      </c>
      <c r="L9970" t="s">
        <v>22</v>
      </c>
      <c r="M9970">
        <v>244000</v>
      </c>
      <c r="O9970" t="s">
        <v>518</v>
      </c>
      <c r="P9970" t="s">
        <v>11725</v>
      </c>
    </row>
    <row r="9971" spans="1:16" x14ac:dyDescent="0.35">
      <c r="A9971" t="s">
        <v>11539</v>
      </c>
      <c r="B9971" t="s">
        <v>12109</v>
      </c>
      <c r="C9971" t="s">
        <v>257</v>
      </c>
      <c r="D9971" t="s">
        <v>36</v>
      </c>
      <c r="E9971" t="s">
        <v>20</v>
      </c>
      <c r="F9971" t="b">
        <v>0</v>
      </c>
      <c r="G9971" t="s">
        <v>47</v>
      </c>
      <c r="H9971" s="1">
        <v>45796.458761574067</v>
      </c>
      <c r="I9971" t="b">
        <v>0</v>
      </c>
      <c r="J9971" t="b">
        <v>1</v>
      </c>
      <c r="K9971" t="s">
        <v>31</v>
      </c>
      <c r="L9971" t="s">
        <v>22</v>
      </c>
      <c r="M9971">
        <v>150000</v>
      </c>
      <c r="O9971" t="s">
        <v>13109</v>
      </c>
      <c r="P9971" t="s">
        <v>13110</v>
      </c>
    </row>
    <row r="9972" spans="1:16" x14ac:dyDescent="0.35">
      <c r="A9972" t="s">
        <v>11539</v>
      </c>
      <c r="B9972" t="s">
        <v>12386</v>
      </c>
      <c r="C9972" t="s">
        <v>154</v>
      </c>
      <c r="D9972" t="s">
        <v>110</v>
      </c>
      <c r="E9972" t="s">
        <v>20</v>
      </c>
      <c r="F9972" t="b">
        <v>0</v>
      </c>
      <c r="G9972" t="s">
        <v>52</v>
      </c>
      <c r="H9972" s="1">
        <v>45797.250868055547</v>
      </c>
      <c r="I9972" t="b">
        <v>0</v>
      </c>
      <c r="J9972" t="b">
        <v>1</v>
      </c>
      <c r="K9972" t="s">
        <v>31</v>
      </c>
      <c r="L9972" t="s">
        <v>22</v>
      </c>
      <c r="M9972">
        <v>176000</v>
      </c>
      <c r="O9972" t="s">
        <v>4087</v>
      </c>
      <c r="P9972" t="s">
        <v>3521</v>
      </c>
    </row>
    <row r="9973" spans="1:16" x14ac:dyDescent="0.35">
      <c r="A9973" t="s">
        <v>11539</v>
      </c>
      <c r="B9973" t="s">
        <v>12160</v>
      </c>
      <c r="C9973" t="s">
        <v>18</v>
      </c>
      <c r="D9973" t="s">
        <v>962</v>
      </c>
      <c r="E9973" t="s">
        <v>20</v>
      </c>
      <c r="F9973" t="b">
        <v>1</v>
      </c>
      <c r="G9973" t="s">
        <v>11566</v>
      </c>
      <c r="H9973" s="1">
        <v>45797.299421296288</v>
      </c>
      <c r="I9973" t="b">
        <v>1</v>
      </c>
      <c r="J9973" t="b">
        <v>0</v>
      </c>
      <c r="K9973" t="s">
        <v>11566</v>
      </c>
      <c r="L9973" t="s">
        <v>22</v>
      </c>
      <c r="M9973">
        <v>47500</v>
      </c>
      <c r="O9973" t="s">
        <v>5502</v>
      </c>
    </row>
    <row r="9974" spans="1:16" x14ac:dyDescent="0.35">
      <c r="A9974" t="s">
        <v>11539</v>
      </c>
      <c r="B9974" t="s">
        <v>13111</v>
      </c>
      <c r="C9974" t="s">
        <v>11903</v>
      </c>
      <c r="D9974" t="s">
        <v>29</v>
      </c>
      <c r="E9974" t="s">
        <v>20</v>
      </c>
      <c r="F9974" t="b">
        <v>0</v>
      </c>
      <c r="G9974" t="s">
        <v>47</v>
      </c>
      <c r="H9974" s="1">
        <v>45797.918634259258</v>
      </c>
      <c r="I9974" t="b">
        <v>0</v>
      </c>
      <c r="J9974" t="b">
        <v>1</v>
      </c>
      <c r="K9974" t="s">
        <v>31</v>
      </c>
      <c r="L9974" t="s">
        <v>32</v>
      </c>
      <c r="N9974">
        <v>62</v>
      </c>
      <c r="O9974" t="s">
        <v>13112</v>
      </c>
    </row>
    <row r="9975" spans="1:16" x14ac:dyDescent="0.35">
      <c r="A9975" t="s">
        <v>11539</v>
      </c>
      <c r="B9975" t="s">
        <v>12190</v>
      </c>
      <c r="C9975" t="s">
        <v>3611</v>
      </c>
      <c r="D9975" t="s">
        <v>3600</v>
      </c>
      <c r="E9975" t="s">
        <v>20</v>
      </c>
      <c r="F9975" t="b">
        <v>0</v>
      </c>
      <c r="G9975" t="s">
        <v>68</v>
      </c>
      <c r="H9975" s="1">
        <v>45798.126168981478</v>
      </c>
      <c r="I9975" t="b">
        <v>0</v>
      </c>
      <c r="J9975" t="b">
        <v>1</v>
      </c>
      <c r="K9975" t="s">
        <v>31</v>
      </c>
      <c r="L9975" t="s">
        <v>22</v>
      </c>
      <c r="M9975">
        <v>117731</v>
      </c>
      <c r="O9975" t="s">
        <v>654</v>
      </c>
      <c r="P9975" t="s">
        <v>11559</v>
      </c>
    </row>
    <row r="9976" spans="1:16" x14ac:dyDescent="0.35">
      <c r="A9976" t="s">
        <v>11539</v>
      </c>
      <c r="B9976" t="s">
        <v>11539</v>
      </c>
      <c r="C9976" t="s">
        <v>1778</v>
      </c>
      <c r="D9976" t="s">
        <v>110</v>
      </c>
      <c r="E9976" t="s">
        <v>20</v>
      </c>
      <c r="F9976" t="b">
        <v>0</v>
      </c>
      <c r="G9976" t="s">
        <v>52</v>
      </c>
      <c r="H9976" s="1">
        <v>45798.250925925917</v>
      </c>
      <c r="I9976" t="b">
        <v>0</v>
      </c>
      <c r="J9976" t="b">
        <v>0</v>
      </c>
      <c r="K9976" t="s">
        <v>31</v>
      </c>
      <c r="L9976" t="s">
        <v>22</v>
      </c>
      <c r="M9976">
        <v>125000</v>
      </c>
      <c r="O9976" t="s">
        <v>13113</v>
      </c>
      <c r="P9976" t="s">
        <v>13114</v>
      </c>
    </row>
    <row r="9977" spans="1:16" x14ac:dyDescent="0.35">
      <c r="A9977" t="s">
        <v>11539</v>
      </c>
      <c r="B9977" t="s">
        <v>13115</v>
      </c>
      <c r="C9977" t="s">
        <v>283</v>
      </c>
      <c r="D9977" t="s">
        <v>269</v>
      </c>
      <c r="E9977" t="s">
        <v>91</v>
      </c>
      <c r="F9977" t="b">
        <v>0</v>
      </c>
      <c r="G9977" t="s">
        <v>52</v>
      </c>
      <c r="H9977" s="1">
        <v>45798.250925925917</v>
      </c>
      <c r="I9977" t="b">
        <v>0</v>
      </c>
      <c r="J9977" t="b">
        <v>0</v>
      </c>
      <c r="K9977" t="s">
        <v>31</v>
      </c>
      <c r="L9977" t="s">
        <v>32</v>
      </c>
      <c r="N9977">
        <v>64</v>
      </c>
      <c r="O9977" t="s">
        <v>13116</v>
      </c>
      <c r="P9977" t="s">
        <v>2887</v>
      </c>
    </row>
    <row r="9978" spans="1:16" x14ac:dyDescent="0.35">
      <c r="A9978" t="s">
        <v>11539</v>
      </c>
      <c r="B9978" t="s">
        <v>13117</v>
      </c>
      <c r="C9978" t="s">
        <v>560</v>
      </c>
      <c r="D9978" t="s">
        <v>974</v>
      </c>
      <c r="E9978" t="s">
        <v>20</v>
      </c>
      <c r="F9978" t="b">
        <v>0</v>
      </c>
      <c r="G9978" t="s">
        <v>30</v>
      </c>
      <c r="H9978" s="1">
        <v>45798.251469907409</v>
      </c>
      <c r="I9978" t="b">
        <v>0</v>
      </c>
      <c r="J9978" t="b">
        <v>1</v>
      </c>
      <c r="K9978" t="s">
        <v>31</v>
      </c>
      <c r="L9978" t="s">
        <v>22</v>
      </c>
      <c r="M9978">
        <v>108267</v>
      </c>
      <c r="O9978" t="s">
        <v>13118</v>
      </c>
      <c r="P9978" t="s">
        <v>13119</v>
      </c>
    </row>
    <row r="9979" spans="1:16" x14ac:dyDescent="0.35">
      <c r="A9979" t="s">
        <v>11539</v>
      </c>
      <c r="B9979" t="s">
        <v>13120</v>
      </c>
      <c r="C9979" t="s">
        <v>18</v>
      </c>
      <c r="D9979" t="s">
        <v>7235</v>
      </c>
      <c r="E9979" t="s">
        <v>20</v>
      </c>
      <c r="F9979" t="b">
        <v>1</v>
      </c>
      <c r="G9979" t="s">
        <v>910</v>
      </c>
      <c r="H9979" s="1">
        <v>45798.262708333343</v>
      </c>
      <c r="I9979" t="b">
        <v>0</v>
      </c>
      <c r="J9979" t="b">
        <v>0</v>
      </c>
      <c r="K9979" t="s">
        <v>910</v>
      </c>
      <c r="L9979" t="s">
        <v>22</v>
      </c>
      <c r="M9979">
        <v>680000</v>
      </c>
      <c r="O9979" t="s">
        <v>1911</v>
      </c>
      <c r="P9979" t="s">
        <v>1861</v>
      </c>
    </row>
    <row r="9980" spans="1:16" x14ac:dyDescent="0.35">
      <c r="A9980" t="s">
        <v>11539</v>
      </c>
      <c r="B9980" t="s">
        <v>13121</v>
      </c>
      <c r="C9980" t="s">
        <v>2852</v>
      </c>
      <c r="D9980" t="s">
        <v>36</v>
      </c>
      <c r="E9980" t="s">
        <v>20</v>
      </c>
      <c r="F9980" t="b">
        <v>0</v>
      </c>
      <c r="G9980" t="s">
        <v>52</v>
      </c>
      <c r="H9980" s="1">
        <v>45798.459351851852</v>
      </c>
      <c r="I9980" t="b">
        <v>0</v>
      </c>
      <c r="J9980" t="b">
        <v>1</v>
      </c>
      <c r="K9980" t="s">
        <v>31</v>
      </c>
      <c r="L9980" t="s">
        <v>22</v>
      </c>
      <c r="M9980">
        <v>182500</v>
      </c>
      <c r="O9980" t="s">
        <v>2449</v>
      </c>
      <c r="P9980" t="s">
        <v>13122</v>
      </c>
    </row>
    <row r="9981" spans="1:16" x14ac:dyDescent="0.35">
      <c r="A9981" t="s">
        <v>11539</v>
      </c>
      <c r="B9981" t="s">
        <v>11608</v>
      </c>
      <c r="C9981" t="s">
        <v>4631</v>
      </c>
      <c r="D9981" t="s">
        <v>36</v>
      </c>
      <c r="E9981" t="s">
        <v>20</v>
      </c>
      <c r="F9981" t="b">
        <v>0</v>
      </c>
      <c r="G9981" t="s">
        <v>52</v>
      </c>
      <c r="H9981" s="1">
        <v>45798.500185185178</v>
      </c>
      <c r="I9981" t="b">
        <v>0</v>
      </c>
      <c r="J9981" t="b">
        <v>0</v>
      </c>
      <c r="K9981" t="s">
        <v>31</v>
      </c>
      <c r="L9981" t="s">
        <v>22</v>
      </c>
      <c r="M9981">
        <v>70000</v>
      </c>
      <c r="O9981" t="s">
        <v>7646</v>
      </c>
      <c r="P9981" t="s">
        <v>12864</v>
      </c>
    </row>
    <row r="9982" spans="1:16" x14ac:dyDescent="0.35">
      <c r="A9982" t="s">
        <v>11539</v>
      </c>
      <c r="B9982" t="s">
        <v>12168</v>
      </c>
      <c r="C9982" t="s">
        <v>51</v>
      </c>
      <c r="D9982" t="s">
        <v>36</v>
      </c>
      <c r="E9982" t="s">
        <v>20</v>
      </c>
      <c r="F9982" t="b">
        <v>0</v>
      </c>
      <c r="G9982" t="s">
        <v>43</v>
      </c>
      <c r="H9982" s="1">
        <v>45798.500462962962</v>
      </c>
      <c r="I9982" t="b">
        <v>0</v>
      </c>
      <c r="J9982" t="b">
        <v>1</v>
      </c>
      <c r="K9982" t="s">
        <v>31</v>
      </c>
      <c r="L9982" t="s">
        <v>22</v>
      </c>
      <c r="M9982">
        <v>113750</v>
      </c>
      <c r="O9982" t="s">
        <v>209</v>
      </c>
      <c r="P9982" t="s">
        <v>12169</v>
      </c>
    </row>
    <row r="9983" spans="1:16" x14ac:dyDescent="0.35">
      <c r="A9983" t="s">
        <v>11539</v>
      </c>
      <c r="B9983" t="s">
        <v>12170</v>
      </c>
      <c r="C9983" t="s">
        <v>2852</v>
      </c>
      <c r="D9983" t="s">
        <v>36</v>
      </c>
      <c r="E9983" t="s">
        <v>20</v>
      </c>
      <c r="F9983" t="b">
        <v>0</v>
      </c>
      <c r="G9983" t="s">
        <v>52</v>
      </c>
      <c r="H9983" s="1">
        <v>45798.500949074078</v>
      </c>
      <c r="I9983" t="b">
        <v>0</v>
      </c>
      <c r="J9983" t="b">
        <v>0</v>
      </c>
      <c r="K9983" t="s">
        <v>31</v>
      </c>
      <c r="L9983" t="s">
        <v>22</v>
      </c>
      <c r="M9983">
        <v>174500</v>
      </c>
      <c r="O9983" t="s">
        <v>209</v>
      </c>
      <c r="P9983" t="s">
        <v>1861</v>
      </c>
    </row>
    <row r="9984" spans="1:16" x14ac:dyDescent="0.35">
      <c r="A9984" t="s">
        <v>11539</v>
      </c>
      <c r="B9984" t="s">
        <v>13123</v>
      </c>
      <c r="C9984" t="s">
        <v>18</v>
      </c>
      <c r="D9984" t="s">
        <v>36</v>
      </c>
      <c r="E9984" t="s">
        <v>91</v>
      </c>
      <c r="F9984" t="b">
        <v>1</v>
      </c>
      <c r="G9984" t="s">
        <v>68</v>
      </c>
      <c r="H9984" s="1">
        <v>45798.918032407397</v>
      </c>
      <c r="I9984" t="b">
        <v>0</v>
      </c>
      <c r="J9984" t="b">
        <v>0</v>
      </c>
      <c r="K9984" t="s">
        <v>31</v>
      </c>
      <c r="L9984" t="s">
        <v>32</v>
      </c>
      <c r="N9984">
        <v>67.5</v>
      </c>
      <c r="O9984" t="s">
        <v>3268</v>
      </c>
      <c r="P9984" t="s">
        <v>13124</v>
      </c>
    </row>
    <row r="9985" spans="1:16" x14ac:dyDescent="0.35">
      <c r="A9985" t="s">
        <v>11539</v>
      </c>
      <c r="B9985" t="s">
        <v>13125</v>
      </c>
      <c r="C9985" t="s">
        <v>142</v>
      </c>
      <c r="D9985" t="s">
        <v>17445</v>
      </c>
      <c r="E9985" t="s">
        <v>20</v>
      </c>
      <c r="F9985" t="b">
        <v>0</v>
      </c>
      <c r="G9985" t="s">
        <v>68</v>
      </c>
      <c r="H9985" s="1">
        <v>45799.000636574077</v>
      </c>
      <c r="I9985" t="b">
        <v>0</v>
      </c>
      <c r="J9985" t="b">
        <v>1</v>
      </c>
      <c r="K9985" t="s">
        <v>31</v>
      </c>
      <c r="L9985" t="s">
        <v>22</v>
      </c>
      <c r="M9985">
        <v>72500</v>
      </c>
      <c r="O9985" t="s">
        <v>13126</v>
      </c>
      <c r="P9985" t="s">
        <v>3380</v>
      </c>
    </row>
    <row r="9986" spans="1:16" x14ac:dyDescent="0.35">
      <c r="A9986" t="s">
        <v>11539</v>
      </c>
      <c r="B9986" t="s">
        <v>13127</v>
      </c>
      <c r="C9986" t="s">
        <v>13128</v>
      </c>
      <c r="D9986" t="s">
        <v>974</v>
      </c>
      <c r="E9986" t="s">
        <v>20</v>
      </c>
      <c r="F9986" t="b">
        <v>0</v>
      </c>
      <c r="G9986" t="s">
        <v>52</v>
      </c>
      <c r="H9986" s="1">
        <v>45799.000949074078</v>
      </c>
      <c r="I9986" t="b">
        <v>0</v>
      </c>
      <c r="J9986" t="b">
        <v>0</v>
      </c>
      <c r="K9986" t="s">
        <v>31</v>
      </c>
      <c r="L9986" t="s">
        <v>22</v>
      </c>
      <c r="M9986">
        <v>147637.5</v>
      </c>
      <c r="O9986" t="s">
        <v>1620</v>
      </c>
      <c r="P9986" t="s">
        <v>9549</v>
      </c>
    </row>
    <row r="9987" spans="1:16" x14ac:dyDescent="0.35">
      <c r="A9987" t="s">
        <v>11539</v>
      </c>
      <c r="B9987" t="s">
        <v>13129</v>
      </c>
      <c r="C9987" t="s">
        <v>11822</v>
      </c>
      <c r="D9987" t="s">
        <v>36</v>
      </c>
      <c r="E9987" t="s">
        <v>20</v>
      </c>
      <c r="F9987" t="b">
        <v>0</v>
      </c>
      <c r="G9987" t="s">
        <v>52</v>
      </c>
      <c r="H9987" s="1">
        <v>45799.084351851852</v>
      </c>
      <c r="I9987" t="b">
        <v>0</v>
      </c>
      <c r="J9987" t="b">
        <v>1</v>
      </c>
      <c r="K9987" t="s">
        <v>31</v>
      </c>
      <c r="L9987" t="s">
        <v>22</v>
      </c>
      <c r="M9987">
        <v>186375</v>
      </c>
      <c r="O9987" t="s">
        <v>6830</v>
      </c>
      <c r="P9987" t="s">
        <v>13130</v>
      </c>
    </row>
    <row r="9988" spans="1:16" x14ac:dyDescent="0.35">
      <c r="A9988" t="s">
        <v>11539</v>
      </c>
      <c r="B9988" t="s">
        <v>13131</v>
      </c>
      <c r="C9988" t="s">
        <v>569</v>
      </c>
      <c r="D9988" t="s">
        <v>110</v>
      </c>
      <c r="E9988" t="s">
        <v>20</v>
      </c>
      <c r="F9988" t="b">
        <v>0</v>
      </c>
      <c r="G9988" t="s">
        <v>47</v>
      </c>
      <c r="H9988" s="1">
        <v>45799.250925925917</v>
      </c>
      <c r="I9988" t="b">
        <v>0</v>
      </c>
      <c r="J9988" t="b">
        <v>1</v>
      </c>
      <c r="K9988" t="s">
        <v>31</v>
      </c>
      <c r="L9988" t="s">
        <v>22</v>
      </c>
      <c r="M9988">
        <v>218000</v>
      </c>
      <c r="O9988" t="s">
        <v>1373</v>
      </c>
      <c r="P9988" t="s">
        <v>4965</v>
      </c>
    </row>
    <row r="9989" spans="1:16" x14ac:dyDescent="0.35">
      <c r="A9989" t="s">
        <v>11539</v>
      </c>
      <c r="B9989" t="s">
        <v>13132</v>
      </c>
      <c r="C9989" t="s">
        <v>410</v>
      </c>
      <c r="D9989" t="s">
        <v>36</v>
      </c>
      <c r="E9989" t="s">
        <v>20</v>
      </c>
      <c r="F9989" t="b">
        <v>0</v>
      </c>
      <c r="G9989" t="s">
        <v>47</v>
      </c>
      <c r="H9989" s="1">
        <v>45799.251064814824</v>
      </c>
      <c r="I9989" t="b">
        <v>0</v>
      </c>
      <c r="J9989" t="b">
        <v>1</v>
      </c>
      <c r="K9989" t="s">
        <v>31</v>
      </c>
      <c r="L9989" t="s">
        <v>22</v>
      </c>
      <c r="M9989">
        <v>181500</v>
      </c>
      <c r="O9989" t="s">
        <v>725</v>
      </c>
      <c r="P9989" t="s">
        <v>13133</v>
      </c>
    </row>
    <row r="9990" spans="1:16" x14ac:dyDescent="0.35">
      <c r="A9990" t="s">
        <v>11539</v>
      </c>
      <c r="B9990" t="s">
        <v>12257</v>
      </c>
      <c r="C9990" t="s">
        <v>530</v>
      </c>
      <c r="D9990" t="s">
        <v>573</v>
      </c>
      <c r="E9990" t="s">
        <v>296</v>
      </c>
      <c r="F9990" t="b">
        <v>0</v>
      </c>
      <c r="G9990" t="s">
        <v>52</v>
      </c>
      <c r="H9990" s="1">
        <v>45799.459166666667</v>
      </c>
      <c r="I9990" t="b">
        <v>0</v>
      </c>
      <c r="J9990" t="b">
        <v>0</v>
      </c>
      <c r="K9990" t="s">
        <v>31</v>
      </c>
      <c r="L9990" t="s">
        <v>32</v>
      </c>
      <c r="N9990">
        <v>44.034999847412109</v>
      </c>
      <c r="O9990" t="s">
        <v>13134</v>
      </c>
      <c r="P9990" t="s">
        <v>340</v>
      </c>
    </row>
    <row r="9991" spans="1:16" x14ac:dyDescent="0.35">
      <c r="A9991" t="s">
        <v>11539</v>
      </c>
      <c r="B9991" t="s">
        <v>11623</v>
      </c>
      <c r="C9991" t="s">
        <v>3554</v>
      </c>
      <c r="D9991" t="s">
        <v>36</v>
      </c>
      <c r="E9991" t="s">
        <v>91</v>
      </c>
      <c r="F9991" t="b">
        <v>0</v>
      </c>
      <c r="G9991" t="s">
        <v>52</v>
      </c>
      <c r="H9991" s="1">
        <v>45799.834791666668</v>
      </c>
      <c r="I9991" t="b">
        <v>1</v>
      </c>
      <c r="J9991" t="b">
        <v>0</v>
      </c>
      <c r="K9991" t="s">
        <v>31</v>
      </c>
      <c r="L9991" t="s">
        <v>32</v>
      </c>
      <c r="N9991">
        <v>66.25</v>
      </c>
      <c r="O9991" t="s">
        <v>13135</v>
      </c>
      <c r="P9991" t="s">
        <v>13136</v>
      </c>
    </row>
    <row r="9992" spans="1:16" x14ac:dyDescent="0.35">
      <c r="A9992" t="s">
        <v>11539</v>
      </c>
      <c r="B9992" t="s">
        <v>13137</v>
      </c>
      <c r="C9992" t="s">
        <v>599</v>
      </c>
      <c r="D9992" t="s">
        <v>974</v>
      </c>
      <c r="E9992" t="s">
        <v>20</v>
      </c>
      <c r="F9992" t="b">
        <v>0</v>
      </c>
      <c r="G9992" t="s">
        <v>52</v>
      </c>
      <c r="H9992" s="1">
        <v>45800.000868055547</v>
      </c>
      <c r="I9992" t="b">
        <v>0</v>
      </c>
      <c r="J9992" t="b">
        <v>0</v>
      </c>
      <c r="K9992" t="s">
        <v>31</v>
      </c>
      <c r="L9992" t="s">
        <v>22</v>
      </c>
      <c r="M9992">
        <v>147637.5</v>
      </c>
      <c r="O9992" t="s">
        <v>1620</v>
      </c>
      <c r="P9992" t="s">
        <v>13013</v>
      </c>
    </row>
    <row r="9993" spans="1:16" x14ac:dyDescent="0.35">
      <c r="A9993" t="s">
        <v>11539</v>
      </c>
      <c r="B9993" t="s">
        <v>13138</v>
      </c>
      <c r="C9993" t="s">
        <v>283</v>
      </c>
      <c r="D9993" t="s">
        <v>269</v>
      </c>
      <c r="E9993" t="s">
        <v>20</v>
      </c>
      <c r="F9993" t="b">
        <v>0</v>
      </c>
      <c r="G9993" t="s">
        <v>52</v>
      </c>
      <c r="H9993" s="1">
        <v>45800.250821759262</v>
      </c>
      <c r="I9993" t="b">
        <v>0</v>
      </c>
      <c r="J9993" t="b">
        <v>0</v>
      </c>
      <c r="K9993" t="s">
        <v>31</v>
      </c>
      <c r="L9993" t="s">
        <v>22</v>
      </c>
      <c r="M9993">
        <v>115000</v>
      </c>
      <c r="O9993" t="s">
        <v>5659</v>
      </c>
      <c r="P9993" t="s">
        <v>8744</v>
      </c>
    </row>
    <row r="9994" spans="1:16" x14ac:dyDescent="0.35">
      <c r="A9994" t="s">
        <v>11539</v>
      </c>
      <c r="B9994" t="s">
        <v>11539</v>
      </c>
      <c r="C9994" t="s">
        <v>51</v>
      </c>
      <c r="D9994" t="s">
        <v>773</v>
      </c>
      <c r="E9994" t="s">
        <v>91</v>
      </c>
      <c r="F9994" t="b">
        <v>0</v>
      </c>
      <c r="G9994" t="s">
        <v>43</v>
      </c>
      <c r="H9994" s="1">
        <v>45800.251134259262</v>
      </c>
      <c r="I9994" t="b">
        <v>0</v>
      </c>
      <c r="J9994" t="b">
        <v>1</v>
      </c>
      <c r="K9994" t="s">
        <v>31</v>
      </c>
      <c r="L9994" t="s">
        <v>32</v>
      </c>
      <c r="N9994">
        <v>60.5</v>
      </c>
      <c r="O9994" t="s">
        <v>880</v>
      </c>
      <c r="P9994" t="s">
        <v>13139</v>
      </c>
    </row>
    <row r="9995" spans="1:16" x14ac:dyDescent="0.35">
      <c r="A9995" t="s">
        <v>11539</v>
      </c>
      <c r="B9995" t="s">
        <v>13140</v>
      </c>
      <c r="C9995" t="s">
        <v>142</v>
      </c>
      <c r="D9995" t="s">
        <v>17603</v>
      </c>
      <c r="E9995" t="s">
        <v>20</v>
      </c>
      <c r="F9995" t="b">
        <v>0</v>
      </c>
      <c r="G9995" t="s">
        <v>68</v>
      </c>
      <c r="H9995" s="1">
        <v>45800.251261574071</v>
      </c>
      <c r="I9995" t="b">
        <v>0</v>
      </c>
      <c r="J9995" t="b">
        <v>1</v>
      </c>
      <c r="K9995" t="s">
        <v>31</v>
      </c>
      <c r="L9995" t="s">
        <v>22</v>
      </c>
      <c r="M9995">
        <v>125520</v>
      </c>
      <c r="O9995" t="s">
        <v>2728</v>
      </c>
      <c r="P9995" t="s">
        <v>13141</v>
      </c>
    </row>
    <row r="9996" spans="1:16" x14ac:dyDescent="0.35">
      <c r="A9996" t="s">
        <v>11539</v>
      </c>
      <c r="B9996" t="s">
        <v>11539</v>
      </c>
      <c r="C9996" t="s">
        <v>2255</v>
      </c>
      <c r="D9996" t="s">
        <v>110</v>
      </c>
      <c r="E9996" t="s">
        <v>20</v>
      </c>
      <c r="F9996" t="b">
        <v>0</v>
      </c>
      <c r="G9996" t="s">
        <v>68</v>
      </c>
      <c r="H9996" s="1">
        <v>45800.251261574071</v>
      </c>
      <c r="I9996" t="b">
        <v>0</v>
      </c>
      <c r="J9996" t="b">
        <v>1</v>
      </c>
      <c r="K9996" t="s">
        <v>31</v>
      </c>
      <c r="L9996" t="s">
        <v>22</v>
      </c>
      <c r="M9996">
        <v>95000</v>
      </c>
      <c r="O9996" t="s">
        <v>12132</v>
      </c>
      <c r="P9996" t="s">
        <v>12133</v>
      </c>
    </row>
    <row r="9997" spans="1:16" x14ac:dyDescent="0.35">
      <c r="A9997" t="s">
        <v>11539</v>
      </c>
      <c r="B9997" t="s">
        <v>11539</v>
      </c>
      <c r="C9997" t="s">
        <v>12873</v>
      </c>
      <c r="D9997" t="s">
        <v>443</v>
      </c>
      <c r="E9997" t="s">
        <v>20</v>
      </c>
      <c r="F9997" t="b">
        <v>0</v>
      </c>
      <c r="G9997" t="s">
        <v>68</v>
      </c>
      <c r="H9997" s="1">
        <v>45800.251261574071</v>
      </c>
      <c r="I9997" t="b">
        <v>0</v>
      </c>
      <c r="J9997" t="b">
        <v>1</v>
      </c>
      <c r="K9997" t="s">
        <v>31</v>
      </c>
      <c r="L9997" t="s">
        <v>22</v>
      </c>
      <c r="M9997">
        <v>97500</v>
      </c>
      <c r="O9997" t="s">
        <v>13142</v>
      </c>
      <c r="P9997" t="s">
        <v>968</v>
      </c>
    </row>
    <row r="9998" spans="1:16" x14ac:dyDescent="0.35">
      <c r="A9998" t="s">
        <v>11539</v>
      </c>
      <c r="B9998" t="s">
        <v>13143</v>
      </c>
      <c r="C9998" t="s">
        <v>18</v>
      </c>
      <c r="D9998" t="s">
        <v>17445</v>
      </c>
      <c r="E9998" t="s">
        <v>20</v>
      </c>
      <c r="F9998" t="b">
        <v>1</v>
      </c>
      <c r="G9998" t="s">
        <v>287</v>
      </c>
      <c r="H9998" s="1">
        <v>45800.255150462966</v>
      </c>
      <c r="I9998" t="b">
        <v>0</v>
      </c>
      <c r="J9998" t="b">
        <v>1</v>
      </c>
      <c r="K9998" t="s">
        <v>287</v>
      </c>
      <c r="L9998" t="s">
        <v>22</v>
      </c>
      <c r="M9998">
        <v>192000</v>
      </c>
      <c r="O9998" t="s">
        <v>13144</v>
      </c>
      <c r="P9998" t="s">
        <v>13145</v>
      </c>
    </row>
    <row r="9999" spans="1:16" x14ac:dyDescent="0.35">
      <c r="A9999" t="s">
        <v>11539</v>
      </c>
      <c r="B9999" t="s">
        <v>12173</v>
      </c>
      <c r="C9999" t="s">
        <v>4463</v>
      </c>
      <c r="D9999" t="s">
        <v>17445</v>
      </c>
      <c r="E9999" t="s">
        <v>20</v>
      </c>
      <c r="F9999" t="b">
        <v>0</v>
      </c>
      <c r="G9999" t="s">
        <v>287</v>
      </c>
      <c r="H9999" s="1">
        <v>45800.255150462966</v>
      </c>
      <c r="I9999" t="b">
        <v>0</v>
      </c>
      <c r="J9999" t="b">
        <v>0</v>
      </c>
      <c r="K9999" t="s">
        <v>287</v>
      </c>
      <c r="L9999" t="s">
        <v>22</v>
      </c>
      <c r="M9999">
        <v>170000</v>
      </c>
      <c r="O9999" t="s">
        <v>13084</v>
      </c>
      <c r="P9999" t="s">
        <v>13085</v>
      </c>
    </row>
    <row r="10000" spans="1:16" x14ac:dyDescent="0.35">
      <c r="A10000" t="s">
        <v>11539</v>
      </c>
      <c r="B10000" t="s">
        <v>11623</v>
      </c>
      <c r="C10000" t="s">
        <v>691</v>
      </c>
      <c r="D10000" t="s">
        <v>36</v>
      </c>
      <c r="E10000" t="s">
        <v>20</v>
      </c>
      <c r="F10000" t="b">
        <v>0</v>
      </c>
      <c r="G10000" t="s">
        <v>47</v>
      </c>
      <c r="H10000" s="1">
        <v>45800.710416666669</v>
      </c>
      <c r="I10000" t="b">
        <v>1</v>
      </c>
      <c r="J10000" t="b">
        <v>0</v>
      </c>
      <c r="K10000" t="s">
        <v>31</v>
      </c>
      <c r="L10000" t="s">
        <v>32</v>
      </c>
      <c r="N10000">
        <v>62.5</v>
      </c>
      <c r="O10000" t="s">
        <v>33</v>
      </c>
      <c r="P10000" t="s">
        <v>13146</v>
      </c>
    </row>
    <row r="10001" spans="1:16" x14ac:dyDescent="0.35">
      <c r="A10001" t="s">
        <v>11539</v>
      </c>
      <c r="B10001" t="s">
        <v>13147</v>
      </c>
      <c r="C10001" t="s">
        <v>1346</v>
      </c>
      <c r="D10001" t="s">
        <v>249</v>
      </c>
      <c r="E10001" t="s">
        <v>20</v>
      </c>
      <c r="F10001" t="b">
        <v>0</v>
      </c>
      <c r="G10001" t="s">
        <v>1346</v>
      </c>
      <c r="H10001" s="1">
        <v>45800.755937499998</v>
      </c>
      <c r="I10001" t="b">
        <v>0</v>
      </c>
      <c r="J10001" t="b">
        <v>0</v>
      </c>
      <c r="K10001" t="s">
        <v>1346</v>
      </c>
      <c r="L10001" t="s">
        <v>22</v>
      </c>
      <c r="M10001">
        <v>59000</v>
      </c>
      <c r="O10001" t="s">
        <v>13148</v>
      </c>
      <c r="P10001" t="s">
        <v>13149</v>
      </c>
    </row>
    <row r="10002" spans="1:16" x14ac:dyDescent="0.35">
      <c r="A10002" t="s">
        <v>11539</v>
      </c>
      <c r="B10002" t="s">
        <v>11741</v>
      </c>
      <c r="C10002" t="s">
        <v>1930</v>
      </c>
      <c r="D10002" t="s">
        <v>36</v>
      </c>
      <c r="E10002" t="s">
        <v>20</v>
      </c>
      <c r="F10002" t="b">
        <v>0</v>
      </c>
      <c r="G10002" t="s">
        <v>30</v>
      </c>
      <c r="H10002" s="1">
        <v>45801.251018518517</v>
      </c>
      <c r="I10002" t="b">
        <v>0</v>
      </c>
      <c r="J10002" t="b">
        <v>0</v>
      </c>
      <c r="K10002" t="s">
        <v>31</v>
      </c>
      <c r="L10002" t="s">
        <v>22</v>
      </c>
      <c r="M10002">
        <v>61000</v>
      </c>
      <c r="O10002" t="s">
        <v>4082</v>
      </c>
      <c r="P10002" t="s">
        <v>13150</v>
      </c>
    </row>
    <row r="10003" spans="1:16" x14ac:dyDescent="0.35">
      <c r="A10003" t="s">
        <v>11539</v>
      </c>
      <c r="B10003" t="s">
        <v>12678</v>
      </c>
      <c r="C10003" t="s">
        <v>537</v>
      </c>
      <c r="D10003" t="s">
        <v>42</v>
      </c>
      <c r="E10003" t="s">
        <v>20</v>
      </c>
      <c r="F10003" t="b">
        <v>0</v>
      </c>
      <c r="G10003" t="s">
        <v>30</v>
      </c>
      <c r="H10003" s="1">
        <v>45801.292407407411</v>
      </c>
      <c r="I10003" t="b">
        <v>0</v>
      </c>
      <c r="J10003" t="b">
        <v>1</v>
      </c>
      <c r="K10003" t="s">
        <v>31</v>
      </c>
      <c r="L10003" t="s">
        <v>22</v>
      </c>
      <c r="M10003">
        <v>150000</v>
      </c>
      <c r="O10003" t="s">
        <v>13151</v>
      </c>
      <c r="P10003" t="s">
        <v>1264</v>
      </c>
    </row>
    <row r="10004" spans="1:16" x14ac:dyDescent="0.35">
      <c r="A10004" t="s">
        <v>11539</v>
      </c>
      <c r="B10004" t="s">
        <v>11539</v>
      </c>
      <c r="C10004" t="s">
        <v>13152</v>
      </c>
      <c r="D10004" t="s">
        <v>42</v>
      </c>
      <c r="E10004" t="s">
        <v>20</v>
      </c>
      <c r="F10004" t="b">
        <v>0</v>
      </c>
      <c r="G10004" t="s">
        <v>43</v>
      </c>
      <c r="H10004" s="1">
        <v>45801.333784722221</v>
      </c>
      <c r="I10004" t="b">
        <v>0</v>
      </c>
      <c r="J10004" t="b">
        <v>0</v>
      </c>
      <c r="K10004" t="s">
        <v>31</v>
      </c>
      <c r="L10004" t="s">
        <v>32</v>
      </c>
      <c r="N10004">
        <v>62.5</v>
      </c>
      <c r="O10004" t="s">
        <v>10323</v>
      </c>
      <c r="P10004" t="s">
        <v>13153</v>
      </c>
    </row>
    <row r="10005" spans="1:16" x14ac:dyDescent="0.35">
      <c r="A10005" t="s">
        <v>11539</v>
      </c>
      <c r="B10005" t="s">
        <v>13154</v>
      </c>
      <c r="C10005" t="s">
        <v>7077</v>
      </c>
      <c r="D10005" t="s">
        <v>36</v>
      </c>
      <c r="E10005" t="s">
        <v>20</v>
      </c>
      <c r="F10005" t="b">
        <v>0</v>
      </c>
      <c r="G10005" t="s">
        <v>30</v>
      </c>
      <c r="H10005" s="1">
        <v>45801.502638888887</v>
      </c>
      <c r="I10005" t="b">
        <v>0</v>
      </c>
      <c r="J10005" t="b">
        <v>1</v>
      </c>
      <c r="K10005" t="s">
        <v>31</v>
      </c>
      <c r="L10005" t="s">
        <v>22</v>
      </c>
      <c r="M10005">
        <v>175000</v>
      </c>
      <c r="O10005" t="s">
        <v>13155</v>
      </c>
      <c r="P10005" t="s">
        <v>13156</v>
      </c>
    </row>
    <row r="10006" spans="1:16" x14ac:dyDescent="0.35">
      <c r="A10006" t="s">
        <v>11539</v>
      </c>
      <c r="B10006" t="s">
        <v>13157</v>
      </c>
      <c r="C10006" t="s">
        <v>18</v>
      </c>
      <c r="D10006" t="s">
        <v>17445</v>
      </c>
      <c r="E10006" t="s">
        <v>20</v>
      </c>
      <c r="F10006" t="b">
        <v>1</v>
      </c>
      <c r="G10006" t="s">
        <v>171</v>
      </c>
      <c r="H10006" s="1">
        <v>45802.004675925928</v>
      </c>
      <c r="I10006" t="b">
        <v>1</v>
      </c>
      <c r="J10006" t="b">
        <v>1</v>
      </c>
      <c r="K10006" t="s">
        <v>31</v>
      </c>
      <c r="L10006" t="s">
        <v>22</v>
      </c>
      <c r="M10006">
        <v>217500</v>
      </c>
      <c r="O10006" t="s">
        <v>13158</v>
      </c>
      <c r="P10006" t="s">
        <v>13159</v>
      </c>
    </row>
    <row r="10007" spans="1:16" x14ac:dyDescent="0.35">
      <c r="A10007" t="s">
        <v>11539</v>
      </c>
      <c r="B10007" t="s">
        <v>13160</v>
      </c>
      <c r="C10007" t="s">
        <v>154</v>
      </c>
      <c r="D10007" t="s">
        <v>110</v>
      </c>
      <c r="E10007" t="s">
        <v>20</v>
      </c>
      <c r="F10007" t="b">
        <v>0</v>
      </c>
      <c r="G10007" t="s">
        <v>52</v>
      </c>
      <c r="H10007" s="1">
        <v>45802.250486111108</v>
      </c>
      <c r="I10007" t="b">
        <v>0</v>
      </c>
      <c r="J10007" t="b">
        <v>1</v>
      </c>
      <c r="K10007" t="s">
        <v>31</v>
      </c>
      <c r="L10007" t="s">
        <v>22</v>
      </c>
      <c r="M10007">
        <v>169500</v>
      </c>
      <c r="O10007" t="s">
        <v>13161</v>
      </c>
      <c r="P10007" t="s">
        <v>13162</v>
      </c>
    </row>
    <row r="10008" spans="1:16" x14ac:dyDescent="0.35">
      <c r="A10008" t="s">
        <v>11539</v>
      </c>
      <c r="B10008" t="s">
        <v>12737</v>
      </c>
      <c r="C10008" t="s">
        <v>546</v>
      </c>
      <c r="D10008" t="s">
        <v>17597</v>
      </c>
      <c r="E10008" t="s">
        <v>20</v>
      </c>
      <c r="F10008" t="b">
        <v>0</v>
      </c>
      <c r="G10008" t="s">
        <v>47</v>
      </c>
      <c r="H10008" s="1">
        <v>45802.250555555547</v>
      </c>
      <c r="I10008" t="b">
        <v>0</v>
      </c>
      <c r="J10008" t="b">
        <v>1</v>
      </c>
      <c r="K10008" t="s">
        <v>31</v>
      </c>
      <c r="L10008" t="s">
        <v>22</v>
      </c>
      <c r="M10008">
        <v>140450</v>
      </c>
      <c r="O10008" t="s">
        <v>12738</v>
      </c>
      <c r="P10008" t="s">
        <v>12739</v>
      </c>
    </row>
    <row r="10009" spans="1:16" x14ac:dyDescent="0.35">
      <c r="A10009" t="s">
        <v>11539</v>
      </c>
      <c r="B10009" t="s">
        <v>11741</v>
      </c>
      <c r="C10009" t="s">
        <v>6530</v>
      </c>
      <c r="D10009" t="s">
        <v>17604</v>
      </c>
      <c r="E10009" t="s">
        <v>20</v>
      </c>
      <c r="F10009" t="b">
        <v>0</v>
      </c>
      <c r="G10009" t="s">
        <v>47</v>
      </c>
      <c r="H10009" s="1">
        <v>45802.250555555547</v>
      </c>
      <c r="I10009" t="b">
        <v>0</v>
      </c>
      <c r="J10009" t="b">
        <v>0</v>
      </c>
      <c r="K10009" t="s">
        <v>31</v>
      </c>
      <c r="L10009" t="s">
        <v>22</v>
      </c>
      <c r="M10009">
        <v>109000</v>
      </c>
      <c r="O10009" t="s">
        <v>13039</v>
      </c>
      <c r="P10009" t="s">
        <v>13040</v>
      </c>
    </row>
    <row r="10010" spans="1:16" x14ac:dyDescent="0.35">
      <c r="A10010" t="s">
        <v>11539</v>
      </c>
      <c r="B10010" t="s">
        <v>13163</v>
      </c>
      <c r="C10010" t="s">
        <v>18</v>
      </c>
      <c r="D10010" t="s">
        <v>2175</v>
      </c>
      <c r="E10010" t="s">
        <v>20</v>
      </c>
      <c r="F10010" t="b">
        <v>1</v>
      </c>
      <c r="G10010" t="s">
        <v>2494</v>
      </c>
      <c r="H10010" s="1">
        <v>45802.261307870373</v>
      </c>
      <c r="I10010" t="b">
        <v>0</v>
      </c>
      <c r="J10010" t="b">
        <v>0</v>
      </c>
      <c r="K10010" t="s">
        <v>2494</v>
      </c>
      <c r="L10010" t="s">
        <v>22</v>
      </c>
      <c r="M10010">
        <v>93600</v>
      </c>
      <c r="O10010" t="s">
        <v>13164</v>
      </c>
      <c r="P10010" t="s">
        <v>13165</v>
      </c>
    </row>
    <row r="10011" spans="1:16" x14ac:dyDescent="0.35">
      <c r="A10011" t="s">
        <v>11539</v>
      </c>
      <c r="B10011" t="s">
        <v>13166</v>
      </c>
      <c r="C10011" t="s">
        <v>18</v>
      </c>
      <c r="D10011" t="s">
        <v>9539</v>
      </c>
      <c r="E10011" t="s">
        <v>20</v>
      </c>
      <c r="F10011" t="b">
        <v>1</v>
      </c>
      <c r="G10011" t="s">
        <v>287</v>
      </c>
      <c r="H10011" s="1">
        <v>45803.269016203703</v>
      </c>
      <c r="I10011" t="b">
        <v>0</v>
      </c>
      <c r="J10011" t="b">
        <v>1</v>
      </c>
      <c r="K10011" t="s">
        <v>287</v>
      </c>
      <c r="L10011" t="s">
        <v>22</v>
      </c>
      <c r="M10011">
        <v>126500</v>
      </c>
      <c r="O10011" t="s">
        <v>13167</v>
      </c>
      <c r="P10011" t="s">
        <v>13168</v>
      </c>
    </row>
    <row r="10012" spans="1:16" x14ac:dyDescent="0.35">
      <c r="A10012" t="s">
        <v>11539</v>
      </c>
      <c r="B10012" t="s">
        <v>13169</v>
      </c>
      <c r="C10012" t="s">
        <v>886</v>
      </c>
      <c r="D10012" t="s">
        <v>17496</v>
      </c>
      <c r="E10012" t="s">
        <v>20</v>
      </c>
      <c r="F10012" t="b">
        <v>0</v>
      </c>
      <c r="G10012" t="s">
        <v>47</v>
      </c>
      <c r="H10012" s="1">
        <v>45803.375775462962</v>
      </c>
      <c r="I10012" t="b">
        <v>0</v>
      </c>
      <c r="J10012" t="b">
        <v>0</v>
      </c>
      <c r="K10012" t="s">
        <v>31</v>
      </c>
      <c r="L10012" t="s">
        <v>22</v>
      </c>
      <c r="M10012">
        <v>74600</v>
      </c>
      <c r="O10012" t="s">
        <v>13170</v>
      </c>
    </row>
    <row r="10013" spans="1:16" x14ac:dyDescent="0.35">
      <c r="A10013" t="s">
        <v>11539</v>
      </c>
      <c r="B10013" t="s">
        <v>13171</v>
      </c>
      <c r="C10013" t="s">
        <v>182</v>
      </c>
      <c r="D10013" t="s">
        <v>36</v>
      </c>
      <c r="E10013" t="s">
        <v>20</v>
      </c>
      <c r="F10013" t="b">
        <v>0</v>
      </c>
      <c r="G10013" t="s">
        <v>52</v>
      </c>
      <c r="H10013" s="1">
        <v>45803.417939814812</v>
      </c>
      <c r="I10013" t="b">
        <v>0</v>
      </c>
      <c r="J10013" t="b">
        <v>1</v>
      </c>
      <c r="K10013" t="s">
        <v>31</v>
      </c>
      <c r="L10013" t="s">
        <v>22</v>
      </c>
      <c r="M10013">
        <v>106000</v>
      </c>
      <c r="O10013" t="s">
        <v>13172</v>
      </c>
      <c r="P10013" t="s">
        <v>13173</v>
      </c>
    </row>
    <row r="10014" spans="1:16" x14ac:dyDescent="0.35">
      <c r="A10014" t="s">
        <v>11539</v>
      </c>
      <c r="B10014" t="s">
        <v>13174</v>
      </c>
      <c r="C10014" t="s">
        <v>6214</v>
      </c>
      <c r="D10014" t="s">
        <v>249</v>
      </c>
      <c r="E10014" t="s">
        <v>20</v>
      </c>
      <c r="F10014" t="b">
        <v>0</v>
      </c>
      <c r="G10014" t="s">
        <v>105</v>
      </c>
      <c r="H10014" s="1">
        <v>45803.628321759257</v>
      </c>
      <c r="I10014" t="b">
        <v>0</v>
      </c>
      <c r="J10014" t="b">
        <v>0</v>
      </c>
      <c r="K10014" t="s">
        <v>105</v>
      </c>
      <c r="L10014" t="s">
        <v>22</v>
      </c>
      <c r="M10014">
        <v>107700</v>
      </c>
      <c r="O10014" t="s">
        <v>13175</v>
      </c>
      <c r="P10014" t="s">
        <v>13176</v>
      </c>
    </row>
    <row r="10015" spans="1:16" x14ac:dyDescent="0.35">
      <c r="A10015" t="s">
        <v>11539</v>
      </c>
      <c r="B10015" t="s">
        <v>13177</v>
      </c>
      <c r="C10015" t="s">
        <v>966</v>
      </c>
      <c r="D10015" t="s">
        <v>249</v>
      </c>
      <c r="E10015" t="s">
        <v>20</v>
      </c>
      <c r="F10015" t="b">
        <v>0</v>
      </c>
      <c r="G10015" t="s">
        <v>966</v>
      </c>
      <c r="H10015" s="1">
        <v>45803.644479166673</v>
      </c>
      <c r="I10015" t="b">
        <v>0</v>
      </c>
      <c r="J10015" t="b">
        <v>0</v>
      </c>
      <c r="K10015" t="s">
        <v>966</v>
      </c>
      <c r="L10015" t="s">
        <v>22</v>
      </c>
      <c r="M10015">
        <v>78750</v>
      </c>
      <c r="O10015" t="s">
        <v>13178</v>
      </c>
      <c r="P10015" t="s">
        <v>13179</v>
      </c>
    </row>
    <row r="10016" spans="1:16" x14ac:dyDescent="0.35">
      <c r="A10016" t="s">
        <v>11539</v>
      </c>
      <c r="B10016" t="s">
        <v>12170</v>
      </c>
      <c r="C10016" t="s">
        <v>560</v>
      </c>
      <c r="D10016" t="s">
        <v>36</v>
      </c>
      <c r="E10016" t="s">
        <v>20</v>
      </c>
      <c r="F10016" t="b">
        <v>0</v>
      </c>
      <c r="G10016" t="s">
        <v>30</v>
      </c>
      <c r="H10016" s="1">
        <v>45803.709293981483</v>
      </c>
      <c r="I10016" t="b">
        <v>0</v>
      </c>
      <c r="J10016" t="b">
        <v>0</v>
      </c>
      <c r="K10016" t="s">
        <v>31</v>
      </c>
      <c r="L10016" t="s">
        <v>22</v>
      </c>
      <c r="M10016">
        <v>174500</v>
      </c>
      <c r="O10016" t="s">
        <v>209</v>
      </c>
      <c r="P10016" t="s">
        <v>1861</v>
      </c>
    </row>
    <row r="10017" spans="1:16" x14ac:dyDescent="0.35">
      <c r="A10017" t="s">
        <v>11539</v>
      </c>
      <c r="B10017" t="s">
        <v>13180</v>
      </c>
      <c r="C10017" t="s">
        <v>154</v>
      </c>
      <c r="D10017" t="s">
        <v>1869</v>
      </c>
      <c r="E10017" t="s">
        <v>20</v>
      </c>
      <c r="F10017" t="b">
        <v>0</v>
      </c>
      <c r="G10017" t="s">
        <v>52</v>
      </c>
      <c r="H10017" s="1">
        <v>45804.25068287037</v>
      </c>
      <c r="I10017" t="b">
        <v>0</v>
      </c>
      <c r="J10017" t="b">
        <v>0</v>
      </c>
      <c r="K10017" t="s">
        <v>31</v>
      </c>
      <c r="L10017" t="s">
        <v>22</v>
      </c>
      <c r="M10017">
        <v>171000</v>
      </c>
      <c r="O10017" t="s">
        <v>13181</v>
      </c>
      <c r="P10017" t="s">
        <v>1861</v>
      </c>
    </row>
    <row r="10018" spans="1:16" x14ac:dyDescent="0.35">
      <c r="A10018" t="s">
        <v>11539</v>
      </c>
      <c r="B10018" t="s">
        <v>13182</v>
      </c>
      <c r="C10018" t="s">
        <v>13183</v>
      </c>
      <c r="D10018" t="s">
        <v>17452</v>
      </c>
      <c r="E10018" t="s">
        <v>20</v>
      </c>
      <c r="F10018" t="b">
        <v>0</v>
      </c>
      <c r="G10018" t="s">
        <v>52</v>
      </c>
      <c r="H10018" s="1">
        <v>45804.250972222217</v>
      </c>
      <c r="I10018" t="b">
        <v>0</v>
      </c>
      <c r="J10018" t="b">
        <v>1</v>
      </c>
      <c r="K10018" t="s">
        <v>31</v>
      </c>
      <c r="L10018" t="s">
        <v>22</v>
      </c>
      <c r="M10018">
        <v>208500</v>
      </c>
      <c r="O10018" t="s">
        <v>3479</v>
      </c>
      <c r="P10018" t="s">
        <v>13184</v>
      </c>
    </row>
    <row r="10019" spans="1:16" x14ac:dyDescent="0.35">
      <c r="A10019" t="s">
        <v>11539</v>
      </c>
      <c r="B10019" t="s">
        <v>11539</v>
      </c>
      <c r="C10019" t="s">
        <v>454</v>
      </c>
      <c r="D10019" t="s">
        <v>110</v>
      </c>
      <c r="E10019" t="s">
        <v>20</v>
      </c>
      <c r="F10019" t="b">
        <v>0</v>
      </c>
      <c r="G10019" t="s">
        <v>47</v>
      </c>
      <c r="H10019" s="1">
        <v>45804.251111111109</v>
      </c>
      <c r="I10019" t="b">
        <v>0</v>
      </c>
      <c r="J10019" t="b">
        <v>0</v>
      </c>
      <c r="K10019" t="s">
        <v>31</v>
      </c>
      <c r="L10019" t="s">
        <v>22</v>
      </c>
      <c r="M10019">
        <v>130000</v>
      </c>
      <c r="O10019" t="s">
        <v>455</v>
      </c>
      <c r="P10019" t="s">
        <v>12974</v>
      </c>
    </row>
    <row r="10020" spans="1:16" x14ac:dyDescent="0.35">
      <c r="A10020" t="s">
        <v>11539</v>
      </c>
      <c r="B10020" t="s">
        <v>13185</v>
      </c>
      <c r="C10020" t="s">
        <v>599</v>
      </c>
      <c r="D10020" t="s">
        <v>29</v>
      </c>
      <c r="E10020" t="s">
        <v>91</v>
      </c>
      <c r="F10020" t="b">
        <v>0</v>
      </c>
      <c r="G10020" t="s">
        <v>52</v>
      </c>
      <c r="H10020" s="1">
        <v>45804.917731481481</v>
      </c>
      <c r="I10020" t="b">
        <v>0</v>
      </c>
      <c r="J10020" t="b">
        <v>0</v>
      </c>
      <c r="K10020" t="s">
        <v>31</v>
      </c>
      <c r="L10020" t="s">
        <v>32</v>
      </c>
      <c r="N10020">
        <v>67.5</v>
      </c>
      <c r="O10020" t="s">
        <v>190</v>
      </c>
      <c r="P10020" t="s">
        <v>13186</v>
      </c>
    </row>
    <row r="10021" spans="1:16" x14ac:dyDescent="0.35">
      <c r="A10021" t="s">
        <v>11539</v>
      </c>
      <c r="B10021" t="s">
        <v>13187</v>
      </c>
      <c r="C10021" t="s">
        <v>154</v>
      </c>
      <c r="D10021" t="s">
        <v>17452</v>
      </c>
      <c r="E10021" t="s">
        <v>20</v>
      </c>
      <c r="F10021" t="b">
        <v>0</v>
      </c>
      <c r="G10021" t="s">
        <v>52</v>
      </c>
      <c r="H10021" s="1">
        <v>45805.250648148147</v>
      </c>
      <c r="I10021" t="b">
        <v>0</v>
      </c>
      <c r="J10021" t="b">
        <v>1</v>
      </c>
      <c r="K10021" t="s">
        <v>31</v>
      </c>
      <c r="L10021" t="s">
        <v>22</v>
      </c>
      <c r="M10021">
        <v>137500</v>
      </c>
      <c r="O10021" t="s">
        <v>6331</v>
      </c>
      <c r="P10021" t="s">
        <v>12793</v>
      </c>
    </row>
    <row r="10022" spans="1:16" x14ac:dyDescent="0.35">
      <c r="A10022" t="s">
        <v>11539</v>
      </c>
      <c r="B10022" t="s">
        <v>12737</v>
      </c>
      <c r="C10022" t="s">
        <v>546</v>
      </c>
      <c r="D10022" t="s">
        <v>17597</v>
      </c>
      <c r="E10022" t="s">
        <v>20</v>
      </c>
      <c r="F10022" t="b">
        <v>0</v>
      </c>
      <c r="G10022" t="s">
        <v>47</v>
      </c>
      <c r="H10022" s="1">
        <v>45805.250763888893</v>
      </c>
      <c r="I10022" t="b">
        <v>0</v>
      </c>
      <c r="J10022" t="b">
        <v>1</v>
      </c>
      <c r="K10022" t="s">
        <v>31</v>
      </c>
      <c r="L10022" t="s">
        <v>22</v>
      </c>
      <c r="M10022">
        <v>140450</v>
      </c>
      <c r="O10022" t="s">
        <v>12738</v>
      </c>
      <c r="P10022" t="s">
        <v>12739</v>
      </c>
    </row>
    <row r="10023" spans="1:16" x14ac:dyDescent="0.35">
      <c r="A10023" t="s">
        <v>11539</v>
      </c>
      <c r="B10023" t="s">
        <v>13188</v>
      </c>
      <c r="C10023" t="s">
        <v>18</v>
      </c>
      <c r="D10023" t="s">
        <v>6984</v>
      </c>
      <c r="E10023" t="s">
        <v>91</v>
      </c>
      <c r="F10023" t="b">
        <v>1</v>
      </c>
      <c r="G10023" t="s">
        <v>47</v>
      </c>
      <c r="H10023" s="1">
        <v>45805.293252314812</v>
      </c>
      <c r="I10023" t="b">
        <v>0</v>
      </c>
      <c r="J10023" t="b">
        <v>0</v>
      </c>
      <c r="K10023" t="s">
        <v>31</v>
      </c>
      <c r="L10023" t="s">
        <v>32</v>
      </c>
      <c r="N10023">
        <v>22.5</v>
      </c>
      <c r="O10023" t="s">
        <v>6984</v>
      </c>
      <c r="P10023" t="s">
        <v>811</v>
      </c>
    </row>
    <row r="10024" spans="1:16" x14ac:dyDescent="0.35">
      <c r="A10024" t="s">
        <v>11539</v>
      </c>
      <c r="B10024" t="s">
        <v>13189</v>
      </c>
      <c r="C10024" t="s">
        <v>31</v>
      </c>
      <c r="D10024" t="s">
        <v>249</v>
      </c>
      <c r="E10024" t="s">
        <v>20</v>
      </c>
      <c r="F10024" t="b">
        <v>0</v>
      </c>
      <c r="G10024" t="s">
        <v>52</v>
      </c>
      <c r="H10024" s="1">
        <v>45805.626087962963</v>
      </c>
      <c r="I10024" t="b">
        <v>0</v>
      </c>
      <c r="J10024" t="b">
        <v>0</v>
      </c>
      <c r="K10024" t="s">
        <v>31</v>
      </c>
      <c r="L10024" t="s">
        <v>22</v>
      </c>
      <c r="M10024">
        <v>175999.5</v>
      </c>
      <c r="O10024" t="s">
        <v>13190</v>
      </c>
      <c r="P10024" t="s">
        <v>1226</v>
      </c>
    </row>
    <row r="10025" spans="1:16" x14ac:dyDescent="0.35">
      <c r="A10025" t="s">
        <v>11539</v>
      </c>
      <c r="B10025" t="s">
        <v>12525</v>
      </c>
      <c r="C10025" t="s">
        <v>2033</v>
      </c>
      <c r="D10025" t="s">
        <v>36</v>
      </c>
      <c r="E10025" t="s">
        <v>91</v>
      </c>
      <c r="F10025" t="b">
        <v>0</v>
      </c>
      <c r="G10025" t="s">
        <v>43</v>
      </c>
      <c r="H10025" s="1">
        <v>45805.626944444448</v>
      </c>
      <c r="I10025" t="b">
        <v>1</v>
      </c>
      <c r="J10025" t="b">
        <v>0</v>
      </c>
      <c r="K10025" t="s">
        <v>31</v>
      </c>
      <c r="L10025" t="s">
        <v>22</v>
      </c>
      <c r="M10025">
        <v>112500</v>
      </c>
      <c r="O10025" t="s">
        <v>12526</v>
      </c>
      <c r="P10025" t="s">
        <v>12527</v>
      </c>
    </row>
    <row r="10026" spans="1:16" x14ac:dyDescent="0.35">
      <c r="A10026" t="s">
        <v>11539</v>
      </c>
      <c r="B10026" t="s">
        <v>13191</v>
      </c>
      <c r="C10026" t="s">
        <v>18</v>
      </c>
      <c r="D10026" t="s">
        <v>110</v>
      </c>
      <c r="E10026" t="s">
        <v>20</v>
      </c>
      <c r="F10026" t="b">
        <v>1</v>
      </c>
      <c r="G10026" t="s">
        <v>52</v>
      </c>
      <c r="H10026" s="1">
        <v>45806.25072916667</v>
      </c>
      <c r="I10026" t="b">
        <v>0</v>
      </c>
      <c r="J10026" t="b">
        <v>1</v>
      </c>
      <c r="K10026" t="s">
        <v>31</v>
      </c>
      <c r="L10026" t="s">
        <v>32</v>
      </c>
      <c r="N10026">
        <v>130</v>
      </c>
      <c r="O10026" t="s">
        <v>13192</v>
      </c>
      <c r="P10026" t="s">
        <v>13193</v>
      </c>
    </row>
    <row r="10027" spans="1:16" x14ac:dyDescent="0.35">
      <c r="A10027" t="s">
        <v>11539</v>
      </c>
      <c r="B10027" t="s">
        <v>13194</v>
      </c>
      <c r="C10027" t="s">
        <v>560</v>
      </c>
      <c r="D10027" t="s">
        <v>974</v>
      </c>
      <c r="E10027" t="s">
        <v>20</v>
      </c>
      <c r="F10027" t="b">
        <v>0</v>
      </c>
      <c r="G10027" t="s">
        <v>30</v>
      </c>
      <c r="H10027" s="1">
        <v>45806.251122685193</v>
      </c>
      <c r="I10027" t="b">
        <v>0</v>
      </c>
      <c r="J10027" t="b">
        <v>1</v>
      </c>
      <c r="K10027" t="s">
        <v>31</v>
      </c>
      <c r="L10027" t="s">
        <v>22</v>
      </c>
      <c r="M10027">
        <v>127952</v>
      </c>
      <c r="O10027" t="s">
        <v>13195</v>
      </c>
      <c r="P10027" t="s">
        <v>13196</v>
      </c>
    </row>
    <row r="10028" spans="1:16" x14ac:dyDescent="0.35">
      <c r="A10028" t="s">
        <v>11539</v>
      </c>
      <c r="B10028" t="s">
        <v>11741</v>
      </c>
      <c r="C10028" t="s">
        <v>1930</v>
      </c>
      <c r="D10028" t="s">
        <v>36</v>
      </c>
      <c r="E10028" t="s">
        <v>20</v>
      </c>
      <c r="F10028" t="b">
        <v>0</v>
      </c>
      <c r="G10028" t="s">
        <v>30</v>
      </c>
      <c r="H10028" s="1">
        <v>45806.251122685193</v>
      </c>
      <c r="I10028" t="b">
        <v>0</v>
      </c>
      <c r="J10028" t="b">
        <v>0</v>
      </c>
      <c r="K10028" t="s">
        <v>31</v>
      </c>
      <c r="L10028" t="s">
        <v>22</v>
      </c>
      <c r="M10028">
        <v>61000</v>
      </c>
      <c r="O10028" t="s">
        <v>4082</v>
      </c>
      <c r="P10028" t="s">
        <v>13150</v>
      </c>
    </row>
    <row r="10029" spans="1:16" x14ac:dyDescent="0.35">
      <c r="A10029" t="s">
        <v>11539</v>
      </c>
      <c r="B10029" t="s">
        <v>11588</v>
      </c>
      <c r="C10029" t="s">
        <v>1930</v>
      </c>
      <c r="D10029" t="s">
        <v>443</v>
      </c>
      <c r="E10029" t="s">
        <v>20</v>
      </c>
      <c r="F10029" t="b">
        <v>0</v>
      </c>
      <c r="G10029" t="s">
        <v>30</v>
      </c>
      <c r="H10029" s="1">
        <v>45806.251122685193</v>
      </c>
      <c r="I10029" t="b">
        <v>0</v>
      </c>
      <c r="J10029" t="b">
        <v>1</v>
      </c>
      <c r="K10029" t="s">
        <v>31</v>
      </c>
      <c r="L10029" t="s">
        <v>22</v>
      </c>
      <c r="M10029">
        <v>167500</v>
      </c>
      <c r="O10029" t="s">
        <v>11988</v>
      </c>
      <c r="P10029" t="s">
        <v>13197</v>
      </c>
    </row>
    <row r="10030" spans="1:16" x14ac:dyDescent="0.35">
      <c r="A10030" t="s">
        <v>11539</v>
      </c>
      <c r="B10030" t="s">
        <v>13198</v>
      </c>
      <c r="C10030" t="s">
        <v>154</v>
      </c>
      <c r="D10030" t="s">
        <v>36</v>
      </c>
      <c r="E10030" t="s">
        <v>20</v>
      </c>
      <c r="F10030" t="b">
        <v>0</v>
      </c>
      <c r="G10030" t="s">
        <v>52</v>
      </c>
      <c r="H10030" s="1">
        <v>45806.417858796303</v>
      </c>
      <c r="I10030" t="b">
        <v>1</v>
      </c>
      <c r="J10030" t="b">
        <v>1</v>
      </c>
      <c r="K10030" t="s">
        <v>31</v>
      </c>
      <c r="L10030" t="s">
        <v>22</v>
      </c>
      <c r="M10030">
        <v>250000</v>
      </c>
      <c r="O10030" t="s">
        <v>13199</v>
      </c>
      <c r="P10030" t="s">
        <v>13200</v>
      </c>
    </row>
    <row r="10031" spans="1:16" x14ac:dyDescent="0.35">
      <c r="A10031" t="s">
        <v>11539</v>
      </c>
      <c r="B10031" t="s">
        <v>12084</v>
      </c>
      <c r="C10031" t="s">
        <v>13201</v>
      </c>
      <c r="D10031" t="s">
        <v>36</v>
      </c>
      <c r="E10031" t="s">
        <v>20</v>
      </c>
      <c r="F10031" t="b">
        <v>0</v>
      </c>
      <c r="G10031" t="s">
        <v>47</v>
      </c>
      <c r="H10031" s="1">
        <v>45806.543356481481</v>
      </c>
      <c r="I10031" t="b">
        <v>0</v>
      </c>
      <c r="J10031" t="b">
        <v>0</v>
      </c>
      <c r="K10031" t="s">
        <v>31</v>
      </c>
      <c r="L10031" t="s">
        <v>22</v>
      </c>
      <c r="M10031">
        <v>112500</v>
      </c>
      <c r="O10031" t="s">
        <v>13202</v>
      </c>
      <c r="P10031" t="s">
        <v>13203</v>
      </c>
    </row>
    <row r="10032" spans="1:16" x14ac:dyDescent="0.35">
      <c r="A10032" t="s">
        <v>11539</v>
      </c>
      <c r="B10032" t="s">
        <v>11672</v>
      </c>
      <c r="C10032" t="s">
        <v>1942</v>
      </c>
      <c r="D10032" t="s">
        <v>110</v>
      </c>
      <c r="E10032" t="s">
        <v>91</v>
      </c>
      <c r="F10032" t="b">
        <v>0</v>
      </c>
      <c r="G10032" t="s">
        <v>52</v>
      </c>
      <c r="H10032" s="1">
        <v>45806.750787037039</v>
      </c>
      <c r="I10032" t="b">
        <v>0</v>
      </c>
      <c r="J10032" t="b">
        <v>1</v>
      </c>
      <c r="K10032" t="s">
        <v>31</v>
      </c>
      <c r="L10032" t="s">
        <v>32</v>
      </c>
      <c r="N10032">
        <v>65</v>
      </c>
      <c r="O10032" t="s">
        <v>11501</v>
      </c>
      <c r="P10032" t="s">
        <v>10846</v>
      </c>
    </row>
    <row r="10033" spans="1:16" x14ac:dyDescent="0.35">
      <c r="A10033" t="s">
        <v>11539</v>
      </c>
      <c r="B10033" t="s">
        <v>13204</v>
      </c>
      <c r="C10033" t="s">
        <v>5889</v>
      </c>
      <c r="D10033" t="s">
        <v>573</v>
      </c>
      <c r="E10033" t="s">
        <v>296</v>
      </c>
      <c r="F10033" t="b">
        <v>0</v>
      </c>
      <c r="G10033" t="s">
        <v>52</v>
      </c>
      <c r="H10033" s="1">
        <v>45806.959097222221</v>
      </c>
      <c r="I10033" t="b">
        <v>0</v>
      </c>
      <c r="J10033" t="b">
        <v>1</v>
      </c>
      <c r="K10033" t="s">
        <v>31</v>
      </c>
      <c r="L10033" t="s">
        <v>32</v>
      </c>
      <c r="N10033">
        <v>49.895000457763672</v>
      </c>
      <c r="O10033" t="s">
        <v>6944</v>
      </c>
      <c r="P10033" t="s">
        <v>13205</v>
      </c>
    </row>
    <row r="10034" spans="1:16" x14ac:dyDescent="0.35">
      <c r="A10034" t="s">
        <v>11539</v>
      </c>
      <c r="B10034" t="s">
        <v>13206</v>
      </c>
      <c r="C10034" t="s">
        <v>154</v>
      </c>
      <c r="D10034" t="s">
        <v>36</v>
      </c>
      <c r="E10034" t="s">
        <v>20</v>
      </c>
      <c r="F10034" t="b">
        <v>0</v>
      </c>
      <c r="G10034" t="s">
        <v>52</v>
      </c>
      <c r="H10034" s="1">
        <v>45807.084062499998</v>
      </c>
      <c r="I10034" t="b">
        <v>0</v>
      </c>
      <c r="J10034" t="b">
        <v>1</v>
      </c>
      <c r="K10034" t="s">
        <v>31</v>
      </c>
      <c r="L10034" t="s">
        <v>22</v>
      </c>
      <c r="M10034">
        <v>236666.5</v>
      </c>
      <c r="O10034" t="s">
        <v>3535</v>
      </c>
      <c r="P10034" t="s">
        <v>232</v>
      </c>
    </row>
    <row r="10035" spans="1:16" x14ac:dyDescent="0.35">
      <c r="A10035" t="s">
        <v>11539</v>
      </c>
      <c r="B10035" t="s">
        <v>11539</v>
      </c>
      <c r="C10035" t="s">
        <v>2069</v>
      </c>
      <c r="D10035" t="s">
        <v>110</v>
      </c>
      <c r="E10035" t="s">
        <v>20</v>
      </c>
      <c r="F10035" t="b">
        <v>0</v>
      </c>
      <c r="G10035" t="s">
        <v>171</v>
      </c>
      <c r="H10035" s="1">
        <v>45807.267905092587</v>
      </c>
      <c r="I10035" t="b">
        <v>0</v>
      </c>
      <c r="J10035" t="b">
        <v>1</v>
      </c>
      <c r="K10035" t="s">
        <v>31</v>
      </c>
      <c r="L10035" t="s">
        <v>22</v>
      </c>
      <c r="M10035">
        <v>104000</v>
      </c>
      <c r="O10035" t="s">
        <v>13207</v>
      </c>
      <c r="P10035" t="s">
        <v>811</v>
      </c>
    </row>
    <row r="10036" spans="1:16" x14ac:dyDescent="0.35">
      <c r="A10036" t="s">
        <v>11539</v>
      </c>
      <c r="B10036" t="s">
        <v>13208</v>
      </c>
      <c r="C10036" t="s">
        <v>18</v>
      </c>
      <c r="D10036" t="s">
        <v>962</v>
      </c>
      <c r="E10036" t="s">
        <v>20</v>
      </c>
      <c r="F10036" t="b">
        <v>1</v>
      </c>
      <c r="G10036" t="s">
        <v>11566</v>
      </c>
      <c r="H10036" s="1">
        <v>45807.269375000003</v>
      </c>
      <c r="I10036" t="b">
        <v>0</v>
      </c>
      <c r="J10036" t="b">
        <v>1</v>
      </c>
      <c r="K10036" t="s">
        <v>11566</v>
      </c>
      <c r="L10036" t="s">
        <v>22</v>
      </c>
      <c r="M10036">
        <v>217500</v>
      </c>
      <c r="O10036" t="s">
        <v>57</v>
      </c>
      <c r="P10036" t="s">
        <v>13209</v>
      </c>
    </row>
    <row r="10037" spans="1:16" x14ac:dyDescent="0.35">
      <c r="A10037" t="s">
        <v>11539</v>
      </c>
      <c r="B10037" t="s">
        <v>13210</v>
      </c>
      <c r="C10037" t="s">
        <v>2780</v>
      </c>
      <c r="D10037" t="s">
        <v>36</v>
      </c>
      <c r="E10037" t="s">
        <v>20</v>
      </c>
      <c r="F10037" t="b">
        <v>0</v>
      </c>
      <c r="G10037" t="s">
        <v>52</v>
      </c>
      <c r="H10037" s="1">
        <v>45807.500173611108</v>
      </c>
      <c r="I10037" t="b">
        <v>0</v>
      </c>
      <c r="J10037" t="b">
        <v>1</v>
      </c>
      <c r="K10037" t="s">
        <v>31</v>
      </c>
      <c r="L10037" t="s">
        <v>22</v>
      </c>
      <c r="M10037">
        <v>65000</v>
      </c>
      <c r="O10037" t="s">
        <v>13211</v>
      </c>
      <c r="P10037" t="s">
        <v>13212</v>
      </c>
    </row>
    <row r="10038" spans="1:16" x14ac:dyDescent="0.35">
      <c r="A10038" t="s">
        <v>11539</v>
      </c>
      <c r="B10038" t="s">
        <v>13213</v>
      </c>
      <c r="C10038" t="s">
        <v>201</v>
      </c>
      <c r="D10038" t="s">
        <v>36</v>
      </c>
      <c r="E10038" t="s">
        <v>20</v>
      </c>
      <c r="F10038" t="b">
        <v>0</v>
      </c>
      <c r="G10038" t="s">
        <v>43</v>
      </c>
      <c r="H10038" s="1">
        <v>45807.500543981478</v>
      </c>
      <c r="I10038" t="b">
        <v>0</v>
      </c>
      <c r="J10038" t="b">
        <v>1</v>
      </c>
      <c r="K10038" t="s">
        <v>31</v>
      </c>
      <c r="L10038" t="s">
        <v>22</v>
      </c>
      <c r="M10038">
        <v>169500</v>
      </c>
      <c r="O10038" t="s">
        <v>209</v>
      </c>
      <c r="P10038" t="s">
        <v>13214</v>
      </c>
    </row>
    <row r="10039" spans="1:16" x14ac:dyDescent="0.35">
      <c r="A10039" t="s">
        <v>11539</v>
      </c>
      <c r="B10039" t="s">
        <v>13215</v>
      </c>
      <c r="C10039" t="s">
        <v>2458</v>
      </c>
      <c r="D10039" t="s">
        <v>110</v>
      </c>
      <c r="E10039" t="s">
        <v>20</v>
      </c>
      <c r="F10039" t="b">
        <v>0</v>
      </c>
      <c r="G10039" t="s">
        <v>68</v>
      </c>
      <c r="H10039" s="1">
        <v>45807.501770833333</v>
      </c>
      <c r="I10039" t="b">
        <v>0</v>
      </c>
      <c r="J10039" t="b">
        <v>0</v>
      </c>
      <c r="K10039" t="s">
        <v>31</v>
      </c>
      <c r="L10039" t="s">
        <v>22</v>
      </c>
      <c r="M10039">
        <v>200000</v>
      </c>
      <c r="O10039" t="s">
        <v>13216</v>
      </c>
      <c r="P10039" t="s">
        <v>12793</v>
      </c>
    </row>
    <row r="10040" spans="1:16" x14ac:dyDescent="0.35">
      <c r="A10040" t="s">
        <v>11539</v>
      </c>
      <c r="B10040" t="s">
        <v>13217</v>
      </c>
      <c r="C10040" t="s">
        <v>537</v>
      </c>
      <c r="D10040" t="s">
        <v>29</v>
      </c>
      <c r="E10040" t="s">
        <v>91</v>
      </c>
      <c r="F10040" t="b">
        <v>0</v>
      </c>
      <c r="G10040" t="s">
        <v>30</v>
      </c>
      <c r="H10040" s="1">
        <v>45807.542719907397</v>
      </c>
      <c r="I10040" t="b">
        <v>0</v>
      </c>
      <c r="J10040" t="b">
        <v>0</v>
      </c>
      <c r="K10040" t="s">
        <v>31</v>
      </c>
      <c r="L10040" t="s">
        <v>32</v>
      </c>
      <c r="N10040">
        <v>31.5</v>
      </c>
      <c r="O10040" t="s">
        <v>13218</v>
      </c>
      <c r="P10040" t="s">
        <v>13219</v>
      </c>
    </row>
    <row r="10041" spans="1:16" x14ac:dyDescent="0.35">
      <c r="A10041" t="s">
        <v>11539</v>
      </c>
      <c r="B10041" t="s">
        <v>13220</v>
      </c>
      <c r="C10041" t="s">
        <v>703</v>
      </c>
      <c r="D10041" t="s">
        <v>36</v>
      </c>
      <c r="E10041" t="s">
        <v>91</v>
      </c>
      <c r="F10041" t="b">
        <v>0</v>
      </c>
      <c r="G10041" t="s">
        <v>43</v>
      </c>
      <c r="H10041" s="1">
        <v>45807.583819444437</v>
      </c>
      <c r="I10041" t="b">
        <v>1</v>
      </c>
      <c r="J10041" t="b">
        <v>0</v>
      </c>
      <c r="K10041" t="s">
        <v>31</v>
      </c>
      <c r="L10041" t="s">
        <v>32</v>
      </c>
      <c r="N10041">
        <v>70</v>
      </c>
      <c r="O10041" t="s">
        <v>33</v>
      </c>
      <c r="P10041" t="s">
        <v>13221</v>
      </c>
    </row>
    <row r="10042" spans="1:16" x14ac:dyDescent="0.35">
      <c r="A10042" t="s">
        <v>11539</v>
      </c>
      <c r="B10042" t="s">
        <v>13222</v>
      </c>
      <c r="C10042" t="s">
        <v>1627</v>
      </c>
      <c r="D10042" t="s">
        <v>249</v>
      </c>
      <c r="E10042" t="s">
        <v>20</v>
      </c>
      <c r="F10042" t="b">
        <v>0</v>
      </c>
      <c r="G10042" t="s">
        <v>1628</v>
      </c>
      <c r="H10042" s="1">
        <v>45807.634733796287</v>
      </c>
      <c r="I10042" t="b">
        <v>0</v>
      </c>
      <c r="J10042" t="b">
        <v>0</v>
      </c>
      <c r="K10042" t="s">
        <v>1628</v>
      </c>
      <c r="L10042" t="s">
        <v>22</v>
      </c>
      <c r="M10042">
        <v>40000</v>
      </c>
      <c r="O10042" t="s">
        <v>7960</v>
      </c>
      <c r="P10042" t="s">
        <v>13223</v>
      </c>
    </row>
    <row r="10043" spans="1:16" x14ac:dyDescent="0.35">
      <c r="A10043" t="s">
        <v>11539</v>
      </c>
      <c r="B10043" t="s">
        <v>11539</v>
      </c>
      <c r="C10043" t="s">
        <v>13224</v>
      </c>
      <c r="D10043" t="s">
        <v>36</v>
      </c>
      <c r="E10043" t="s">
        <v>91</v>
      </c>
      <c r="F10043" t="b">
        <v>0</v>
      </c>
      <c r="G10043" t="s">
        <v>47</v>
      </c>
      <c r="H10043" s="1">
        <v>45807.710729166669</v>
      </c>
      <c r="I10043" t="b">
        <v>0</v>
      </c>
      <c r="J10043" t="b">
        <v>0</v>
      </c>
      <c r="K10043" t="s">
        <v>31</v>
      </c>
      <c r="L10043" t="s">
        <v>32</v>
      </c>
      <c r="N10043">
        <v>62.5</v>
      </c>
      <c r="O10043" t="s">
        <v>13225</v>
      </c>
      <c r="P10043" t="s">
        <v>13226</v>
      </c>
    </row>
    <row r="10044" spans="1:16" x14ac:dyDescent="0.35">
      <c r="A10044" t="s">
        <v>11539</v>
      </c>
      <c r="B10044" t="s">
        <v>13227</v>
      </c>
      <c r="C10044" t="s">
        <v>154</v>
      </c>
      <c r="D10044" t="s">
        <v>36</v>
      </c>
      <c r="E10044" t="s">
        <v>20</v>
      </c>
      <c r="F10044" t="b">
        <v>0</v>
      </c>
      <c r="G10044" t="s">
        <v>52</v>
      </c>
      <c r="H10044" s="1">
        <v>45807.751134259262</v>
      </c>
      <c r="I10044" t="b">
        <v>0</v>
      </c>
      <c r="J10044" t="b">
        <v>1</v>
      </c>
      <c r="K10044" t="s">
        <v>31</v>
      </c>
      <c r="L10044" t="s">
        <v>22</v>
      </c>
      <c r="M10044">
        <v>125000</v>
      </c>
      <c r="O10044" t="s">
        <v>6126</v>
      </c>
      <c r="P10044" t="s">
        <v>13228</v>
      </c>
    </row>
    <row r="10045" spans="1:16" x14ac:dyDescent="0.35">
      <c r="A10045" t="s">
        <v>11539</v>
      </c>
      <c r="B10045" t="s">
        <v>12150</v>
      </c>
      <c r="C10045" t="s">
        <v>13229</v>
      </c>
      <c r="D10045" t="s">
        <v>36</v>
      </c>
      <c r="E10045" t="s">
        <v>20</v>
      </c>
      <c r="F10045" t="b">
        <v>0</v>
      </c>
      <c r="G10045" t="s">
        <v>171</v>
      </c>
      <c r="H10045" s="1">
        <v>45807.780219907407</v>
      </c>
      <c r="I10045" t="b">
        <v>0</v>
      </c>
      <c r="J10045" t="b">
        <v>1</v>
      </c>
      <c r="K10045" t="s">
        <v>31</v>
      </c>
      <c r="L10045" t="s">
        <v>22</v>
      </c>
      <c r="M10045">
        <v>52500</v>
      </c>
      <c r="O10045" t="s">
        <v>13230</v>
      </c>
      <c r="P10045" t="s">
        <v>13231</v>
      </c>
    </row>
    <row r="10046" spans="1:16" x14ac:dyDescent="0.35">
      <c r="A10046" t="s">
        <v>11539</v>
      </c>
      <c r="B10046" t="s">
        <v>13232</v>
      </c>
      <c r="C10046" t="s">
        <v>410</v>
      </c>
      <c r="D10046" t="s">
        <v>110</v>
      </c>
      <c r="E10046" t="s">
        <v>20</v>
      </c>
      <c r="F10046" t="b">
        <v>0</v>
      </c>
      <c r="G10046" t="s">
        <v>47</v>
      </c>
      <c r="H10046" s="1">
        <v>45808.251030092593</v>
      </c>
      <c r="I10046" t="b">
        <v>0</v>
      </c>
      <c r="J10046" t="b">
        <v>0</v>
      </c>
      <c r="K10046" t="s">
        <v>31</v>
      </c>
      <c r="L10046" t="s">
        <v>22</v>
      </c>
      <c r="M10046">
        <v>106090.796875</v>
      </c>
      <c r="O10046" t="s">
        <v>6685</v>
      </c>
      <c r="P10046" t="s">
        <v>13233</v>
      </c>
    </row>
    <row r="10047" spans="1:16" x14ac:dyDescent="0.35">
      <c r="A10047" t="s">
        <v>11539</v>
      </c>
      <c r="B10047" t="s">
        <v>13227</v>
      </c>
      <c r="C10047" t="s">
        <v>142</v>
      </c>
      <c r="D10047" t="s">
        <v>5522</v>
      </c>
      <c r="E10047" t="s">
        <v>20</v>
      </c>
      <c r="F10047" t="b">
        <v>0</v>
      </c>
      <c r="G10047" t="s">
        <v>68</v>
      </c>
      <c r="H10047" s="1">
        <v>45808.251168981478</v>
      </c>
      <c r="I10047" t="b">
        <v>0</v>
      </c>
      <c r="J10047" t="b">
        <v>0</v>
      </c>
      <c r="K10047" t="s">
        <v>31</v>
      </c>
      <c r="L10047" t="s">
        <v>22</v>
      </c>
      <c r="M10047">
        <v>125000</v>
      </c>
      <c r="O10047" t="s">
        <v>6126</v>
      </c>
      <c r="P10047" t="s">
        <v>13228</v>
      </c>
    </row>
    <row r="10048" spans="1:16" x14ac:dyDescent="0.35">
      <c r="A10048" t="s">
        <v>11539</v>
      </c>
      <c r="B10048" t="s">
        <v>11741</v>
      </c>
      <c r="C10048" t="s">
        <v>1930</v>
      </c>
      <c r="D10048" t="s">
        <v>17491</v>
      </c>
      <c r="E10048" t="s">
        <v>20</v>
      </c>
      <c r="F10048" t="b">
        <v>0</v>
      </c>
      <c r="G10048" t="s">
        <v>30</v>
      </c>
      <c r="H10048" s="1">
        <v>45808.251250000001</v>
      </c>
      <c r="I10048" t="b">
        <v>0</v>
      </c>
      <c r="J10048" t="b">
        <v>0</v>
      </c>
      <c r="K10048" t="s">
        <v>31</v>
      </c>
      <c r="L10048" t="s">
        <v>22</v>
      </c>
      <c r="M10048">
        <v>61000</v>
      </c>
      <c r="O10048" t="s">
        <v>4082</v>
      </c>
      <c r="P10048" t="s">
        <v>13150</v>
      </c>
    </row>
    <row r="10049" spans="1:16" x14ac:dyDescent="0.35">
      <c r="A10049" t="s">
        <v>11539</v>
      </c>
      <c r="B10049" t="s">
        <v>13234</v>
      </c>
      <c r="C10049" t="s">
        <v>2852</v>
      </c>
      <c r="D10049" t="s">
        <v>36</v>
      </c>
      <c r="E10049" t="s">
        <v>20</v>
      </c>
      <c r="F10049" t="b">
        <v>0</v>
      </c>
      <c r="G10049" t="s">
        <v>52</v>
      </c>
      <c r="H10049" s="1">
        <v>45808.500925925917</v>
      </c>
      <c r="I10049" t="b">
        <v>0</v>
      </c>
      <c r="J10049" t="b">
        <v>0</v>
      </c>
      <c r="K10049" t="s">
        <v>31</v>
      </c>
      <c r="L10049" t="s">
        <v>22</v>
      </c>
      <c r="M10049">
        <v>207500</v>
      </c>
      <c r="O10049" t="s">
        <v>209</v>
      </c>
      <c r="P10049" t="s">
        <v>1861</v>
      </c>
    </row>
    <row r="10050" spans="1:16" x14ac:dyDescent="0.35">
      <c r="A10050" t="s">
        <v>11539</v>
      </c>
      <c r="B10050" t="s">
        <v>13235</v>
      </c>
      <c r="C10050" t="s">
        <v>2942</v>
      </c>
      <c r="D10050" t="s">
        <v>17470</v>
      </c>
      <c r="E10050" t="s">
        <v>20</v>
      </c>
      <c r="F10050" t="b">
        <v>0</v>
      </c>
      <c r="G10050" t="s">
        <v>52</v>
      </c>
      <c r="H10050" s="1">
        <v>45808.542592592603</v>
      </c>
      <c r="I10050" t="b">
        <v>0</v>
      </c>
      <c r="J10050" t="b">
        <v>0</v>
      </c>
      <c r="K10050" t="s">
        <v>31</v>
      </c>
      <c r="L10050" t="s">
        <v>22</v>
      </c>
      <c r="M10050">
        <v>92500</v>
      </c>
      <c r="O10050" t="s">
        <v>1123</v>
      </c>
      <c r="P10050" t="s">
        <v>2468</v>
      </c>
    </row>
    <row r="10051" spans="1:16" x14ac:dyDescent="0.35">
      <c r="A10051" t="s">
        <v>11539</v>
      </c>
      <c r="B10051" t="s">
        <v>13236</v>
      </c>
      <c r="C10051" t="s">
        <v>31</v>
      </c>
      <c r="D10051" t="s">
        <v>36</v>
      </c>
      <c r="E10051" t="s">
        <v>20</v>
      </c>
      <c r="F10051" t="b">
        <v>0</v>
      </c>
      <c r="G10051" t="s">
        <v>52</v>
      </c>
      <c r="H10051" s="1">
        <v>45808.543252314812</v>
      </c>
      <c r="I10051" t="b">
        <v>0</v>
      </c>
      <c r="J10051" t="b">
        <v>1</v>
      </c>
      <c r="K10051" t="s">
        <v>31</v>
      </c>
      <c r="L10051" t="s">
        <v>22</v>
      </c>
      <c r="M10051">
        <v>104377.53125</v>
      </c>
      <c r="O10051" t="s">
        <v>13237</v>
      </c>
      <c r="P10051" t="s">
        <v>13238</v>
      </c>
    </row>
    <row r="10052" spans="1:16" x14ac:dyDescent="0.35">
      <c r="A10052" t="s">
        <v>11539</v>
      </c>
      <c r="B10052" t="s">
        <v>13227</v>
      </c>
      <c r="C10052" t="s">
        <v>154</v>
      </c>
      <c r="D10052" t="s">
        <v>17557</v>
      </c>
      <c r="E10052" t="s">
        <v>20</v>
      </c>
      <c r="F10052" t="b">
        <v>0</v>
      </c>
      <c r="G10052" t="s">
        <v>52</v>
      </c>
      <c r="H10052" s="1">
        <v>45808.625891203701</v>
      </c>
      <c r="I10052" t="b">
        <v>0</v>
      </c>
      <c r="J10052" t="b">
        <v>0</v>
      </c>
      <c r="K10052" t="s">
        <v>31</v>
      </c>
      <c r="L10052" t="s">
        <v>22</v>
      </c>
      <c r="M10052">
        <v>125000</v>
      </c>
      <c r="O10052" t="s">
        <v>6126</v>
      </c>
      <c r="P10052" t="s">
        <v>13228</v>
      </c>
    </row>
    <row r="10053" spans="1:16" x14ac:dyDescent="0.35">
      <c r="A10053" t="s">
        <v>11539</v>
      </c>
      <c r="B10053" t="s">
        <v>13239</v>
      </c>
      <c r="C10053" t="s">
        <v>4510</v>
      </c>
      <c r="D10053" t="s">
        <v>573</v>
      </c>
      <c r="E10053" t="s">
        <v>20</v>
      </c>
      <c r="F10053" t="b">
        <v>0</v>
      </c>
      <c r="G10053" t="s">
        <v>171</v>
      </c>
      <c r="H10053" s="1">
        <v>45808.810057870367</v>
      </c>
      <c r="I10053" t="b">
        <v>0</v>
      </c>
      <c r="J10053" t="b">
        <v>1</v>
      </c>
      <c r="K10053" t="s">
        <v>31</v>
      </c>
      <c r="L10053" t="s">
        <v>32</v>
      </c>
      <c r="N10053">
        <v>30.92499923706055</v>
      </c>
      <c r="O10053" t="s">
        <v>2206</v>
      </c>
      <c r="P10053" t="s">
        <v>13240</v>
      </c>
    </row>
    <row r="10054" spans="1:16" x14ac:dyDescent="0.35">
      <c r="A10054" t="s">
        <v>11539</v>
      </c>
      <c r="B10054" t="s">
        <v>12358</v>
      </c>
      <c r="C10054" t="s">
        <v>2852</v>
      </c>
      <c r="D10054" t="s">
        <v>573</v>
      </c>
      <c r="E10054" t="s">
        <v>20</v>
      </c>
      <c r="F10054" t="b">
        <v>0</v>
      </c>
      <c r="G10054" t="s">
        <v>52</v>
      </c>
      <c r="H10054" s="1">
        <v>45808.83425925926</v>
      </c>
      <c r="I10054" t="b">
        <v>0</v>
      </c>
      <c r="J10054" t="b">
        <v>1</v>
      </c>
      <c r="K10054" t="s">
        <v>31</v>
      </c>
      <c r="L10054" t="s">
        <v>32</v>
      </c>
      <c r="N10054">
        <v>51.239997863769531</v>
      </c>
      <c r="O10054" t="s">
        <v>4638</v>
      </c>
      <c r="P10054" t="s">
        <v>11563</v>
      </c>
    </row>
    <row r="10055" spans="1:16" x14ac:dyDescent="0.35">
      <c r="A10055" t="s">
        <v>11539</v>
      </c>
      <c r="B10055" t="s">
        <v>12445</v>
      </c>
      <c r="C10055" t="s">
        <v>3554</v>
      </c>
      <c r="D10055" t="s">
        <v>573</v>
      </c>
      <c r="E10055" t="s">
        <v>20</v>
      </c>
      <c r="F10055" t="b">
        <v>0</v>
      </c>
      <c r="G10055" t="s">
        <v>52</v>
      </c>
      <c r="H10055" s="1">
        <v>45808.834305555552</v>
      </c>
      <c r="I10055" t="b">
        <v>0</v>
      </c>
      <c r="J10055" t="b">
        <v>1</v>
      </c>
      <c r="K10055" t="s">
        <v>31</v>
      </c>
      <c r="L10055" t="s">
        <v>32</v>
      </c>
      <c r="N10055">
        <v>41.505001068115227</v>
      </c>
      <c r="O10055" t="s">
        <v>6866</v>
      </c>
      <c r="P10055" t="s">
        <v>13241</v>
      </c>
    </row>
    <row r="10056" spans="1:16" x14ac:dyDescent="0.35">
      <c r="A10056" t="s">
        <v>11539</v>
      </c>
      <c r="B10056" t="s">
        <v>13242</v>
      </c>
      <c r="C10056" t="s">
        <v>142</v>
      </c>
      <c r="D10056" t="s">
        <v>573</v>
      </c>
      <c r="E10056" t="s">
        <v>20</v>
      </c>
      <c r="F10056" t="b">
        <v>0</v>
      </c>
      <c r="G10056" t="s">
        <v>68</v>
      </c>
      <c r="H10056" s="1">
        <v>45808.834537037037</v>
      </c>
      <c r="I10056" t="b">
        <v>0</v>
      </c>
      <c r="J10056" t="b">
        <v>0</v>
      </c>
      <c r="K10056" t="s">
        <v>31</v>
      </c>
      <c r="L10056" t="s">
        <v>32</v>
      </c>
      <c r="N10056">
        <v>25.2400016784668</v>
      </c>
      <c r="O10056" t="s">
        <v>3356</v>
      </c>
      <c r="P10056" t="s">
        <v>274</v>
      </c>
    </row>
    <row r="10057" spans="1:16" x14ac:dyDescent="0.35">
      <c r="A10057" t="s">
        <v>11539</v>
      </c>
      <c r="B10057" t="s">
        <v>12084</v>
      </c>
      <c r="C10057" t="s">
        <v>7204</v>
      </c>
      <c r="D10057" t="s">
        <v>17445</v>
      </c>
      <c r="E10057" t="s">
        <v>20</v>
      </c>
      <c r="F10057" t="b">
        <v>0</v>
      </c>
      <c r="G10057" t="s">
        <v>52</v>
      </c>
      <c r="H10057" s="1">
        <v>45809.001446759263</v>
      </c>
      <c r="I10057" t="b">
        <v>1</v>
      </c>
      <c r="J10057" t="b">
        <v>1</v>
      </c>
      <c r="K10057" t="s">
        <v>31</v>
      </c>
      <c r="L10057" t="s">
        <v>22</v>
      </c>
      <c r="M10057">
        <v>144000</v>
      </c>
      <c r="O10057" t="s">
        <v>13243</v>
      </c>
      <c r="P10057" t="s">
        <v>13244</v>
      </c>
    </row>
    <row r="10058" spans="1:16" x14ac:dyDescent="0.35">
      <c r="A10058" t="s">
        <v>11539</v>
      </c>
      <c r="B10058" t="s">
        <v>11539</v>
      </c>
      <c r="C10058" t="s">
        <v>2923</v>
      </c>
      <c r="D10058" t="s">
        <v>110</v>
      </c>
      <c r="E10058" t="s">
        <v>20</v>
      </c>
      <c r="F10058" t="b">
        <v>0</v>
      </c>
      <c r="G10058" t="s">
        <v>68</v>
      </c>
      <c r="H10058" s="1">
        <v>45809.251168981478</v>
      </c>
      <c r="I10058" t="b">
        <v>0</v>
      </c>
      <c r="J10058" t="b">
        <v>1</v>
      </c>
      <c r="K10058" t="s">
        <v>31</v>
      </c>
      <c r="L10058" t="s">
        <v>22</v>
      </c>
      <c r="M10058">
        <v>137500</v>
      </c>
      <c r="O10058" t="s">
        <v>12419</v>
      </c>
      <c r="P10058" t="s">
        <v>12420</v>
      </c>
    </row>
    <row r="10059" spans="1:16" x14ac:dyDescent="0.35">
      <c r="A10059" t="s">
        <v>11539</v>
      </c>
      <c r="B10059" t="s">
        <v>13245</v>
      </c>
      <c r="C10059" t="s">
        <v>1642</v>
      </c>
      <c r="D10059" t="s">
        <v>443</v>
      </c>
      <c r="E10059" t="s">
        <v>20</v>
      </c>
      <c r="F10059" t="b">
        <v>0</v>
      </c>
      <c r="G10059" t="s">
        <v>52</v>
      </c>
      <c r="H10059" s="1">
        <v>45809.416921296302</v>
      </c>
      <c r="I10059" t="b">
        <v>0</v>
      </c>
      <c r="J10059" t="b">
        <v>1</v>
      </c>
      <c r="K10059" t="s">
        <v>31</v>
      </c>
      <c r="L10059" t="s">
        <v>22</v>
      </c>
      <c r="M10059">
        <v>164500</v>
      </c>
      <c r="O10059" t="s">
        <v>13246</v>
      </c>
      <c r="P10059" t="s">
        <v>13247</v>
      </c>
    </row>
    <row r="10060" spans="1:16" x14ac:dyDescent="0.35">
      <c r="A10060" t="s">
        <v>11539</v>
      </c>
      <c r="B10060" t="s">
        <v>12170</v>
      </c>
      <c r="C10060" t="s">
        <v>491</v>
      </c>
      <c r="D10060" t="s">
        <v>36</v>
      </c>
      <c r="E10060" t="s">
        <v>20</v>
      </c>
      <c r="F10060" t="b">
        <v>0</v>
      </c>
      <c r="G10060" t="s">
        <v>52</v>
      </c>
      <c r="H10060" s="1">
        <v>45809.500902777778</v>
      </c>
      <c r="I10060" t="b">
        <v>0</v>
      </c>
      <c r="J10060" t="b">
        <v>0</v>
      </c>
      <c r="K10060" t="s">
        <v>31</v>
      </c>
      <c r="L10060" t="s">
        <v>22</v>
      </c>
      <c r="M10060">
        <v>174500</v>
      </c>
      <c r="O10060" t="s">
        <v>209</v>
      </c>
      <c r="P10060" t="s">
        <v>1861</v>
      </c>
    </row>
    <row r="10061" spans="1:16" x14ac:dyDescent="0.35">
      <c r="A10061" t="s">
        <v>11539</v>
      </c>
      <c r="B10061" t="s">
        <v>13234</v>
      </c>
      <c r="C10061" t="s">
        <v>1630</v>
      </c>
      <c r="D10061" t="s">
        <v>36</v>
      </c>
      <c r="E10061" t="s">
        <v>20</v>
      </c>
      <c r="F10061" t="b">
        <v>0</v>
      </c>
      <c r="G10061" t="s">
        <v>52</v>
      </c>
      <c r="H10061" s="1">
        <v>45809.502106481479</v>
      </c>
      <c r="I10061" t="b">
        <v>0</v>
      </c>
      <c r="J10061" t="b">
        <v>0</v>
      </c>
      <c r="K10061" t="s">
        <v>31</v>
      </c>
      <c r="L10061" t="s">
        <v>22</v>
      </c>
      <c r="M10061">
        <v>207500</v>
      </c>
      <c r="O10061" t="s">
        <v>209</v>
      </c>
      <c r="P10061" t="s">
        <v>1861</v>
      </c>
    </row>
    <row r="10062" spans="1:16" x14ac:dyDescent="0.35">
      <c r="A10062" t="s">
        <v>11539</v>
      </c>
      <c r="B10062" t="s">
        <v>12168</v>
      </c>
      <c r="C10062" t="s">
        <v>1336</v>
      </c>
      <c r="D10062" t="s">
        <v>36</v>
      </c>
      <c r="E10062" t="s">
        <v>20</v>
      </c>
      <c r="F10062" t="b">
        <v>0</v>
      </c>
      <c r="G10062" t="s">
        <v>52</v>
      </c>
      <c r="H10062" s="1">
        <v>45809.502129629633</v>
      </c>
      <c r="I10062" t="b">
        <v>0</v>
      </c>
      <c r="J10062" t="b">
        <v>1</v>
      </c>
      <c r="K10062" t="s">
        <v>31</v>
      </c>
      <c r="L10062" t="s">
        <v>22</v>
      </c>
      <c r="M10062">
        <v>113750</v>
      </c>
      <c r="O10062" t="s">
        <v>209</v>
      </c>
      <c r="P10062" t="s">
        <v>12169</v>
      </c>
    </row>
    <row r="10063" spans="1:16" x14ac:dyDescent="0.35">
      <c r="A10063" t="s">
        <v>11539</v>
      </c>
      <c r="B10063" t="s">
        <v>12170</v>
      </c>
      <c r="C10063" t="s">
        <v>1630</v>
      </c>
      <c r="D10063" t="s">
        <v>36</v>
      </c>
      <c r="E10063" t="s">
        <v>20</v>
      </c>
      <c r="F10063" t="b">
        <v>0</v>
      </c>
      <c r="G10063" t="s">
        <v>47</v>
      </c>
      <c r="H10063" s="1">
        <v>45809.50236111111</v>
      </c>
      <c r="I10063" t="b">
        <v>0</v>
      </c>
      <c r="J10063" t="b">
        <v>0</v>
      </c>
      <c r="K10063" t="s">
        <v>31</v>
      </c>
      <c r="L10063" t="s">
        <v>22</v>
      </c>
      <c r="M10063">
        <v>174500</v>
      </c>
      <c r="O10063" t="s">
        <v>209</v>
      </c>
      <c r="P10063" t="s">
        <v>1861</v>
      </c>
    </row>
    <row r="10064" spans="1:16" x14ac:dyDescent="0.35">
      <c r="A10064" t="s">
        <v>11539</v>
      </c>
      <c r="B10064" t="s">
        <v>13234</v>
      </c>
      <c r="C10064" t="s">
        <v>1336</v>
      </c>
      <c r="D10064" t="s">
        <v>36</v>
      </c>
      <c r="E10064" t="s">
        <v>20</v>
      </c>
      <c r="F10064" t="b">
        <v>0</v>
      </c>
      <c r="G10064" t="s">
        <v>47</v>
      </c>
      <c r="H10064" s="1">
        <v>45809.502384259264</v>
      </c>
      <c r="I10064" t="b">
        <v>0</v>
      </c>
      <c r="J10064" t="b">
        <v>0</v>
      </c>
      <c r="K10064" t="s">
        <v>31</v>
      </c>
      <c r="L10064" t="s">
        <v>22</v>
      </c>
      <c r="M10064">
        <v>207500</v>
      </c>
      <c r="O10064" t="s">
        <v>209</v>
      </c>
      <c r="P10064" t="s">
        <v>1861</v>
      </c>
    </row>
    <row r="10065" spans="1:16" x14ac:dyDescent="0.35">
      <c r="A10065" t="s">
        <v>11539</v>
      </c>
      <c r="B10065" t="s">
        <v>13191</v>
      </c>
      <c r="C10065" t="s">
        <v>407</v>
      </c>
      <c r="D10065" t="s">
        <v>443</v>
      </c>
      <c r="E10065" t="s">
        <v>20</v>
      </c>
      <c r="F10065" t="b">
        <v>0</v>
      </c>
      <c r="G10065" t="s">
        <v>43</v>
      </c>
      <c r="H10065" s="1">
        <v>45809.502500000002</v>
      </c>
      <c r="I10065" t="b">
        <v>0</v>
      </c>
      <c r="J10065" t="b">
        <v>1</v>
      </c>
      <c r="K10065" t="s">
        <v>31</v>
      </c>
      <c r="L10065" t="s">
        <v>22</v>
      </c>
      <c r="M10065">
        <v>185000</v>
      </c>
      <c r="O10065" t="s">
        <v>13248</v>
      </c>
      <c r="P10065" t="s">
        <v>13193</v>
      </c>
    </row>
    <row r="10066" spans="1:16" x14ac:dyDescent="0.35">
      <c r="A10066" t="s">
        <v>11539</v>
      </c>
      <c r="B10066" t="s">
        <v>12180</v>
      </c>
      <c r="C10066" t="s">
        <v>1778</v>
      </c>
      <c r="D10066" t="s">
        <v>17505</v>
      </c>
      <c r="E10066" t="s">
        <v>20</v>
      </c>
      <c r="F10066" t="b">
        <v>0</v>
      </c>
      <c r="G10066" t="s">
        <v>52</v>
      </c>
      <c r="H10066" s="1">
        <v>45809.917569444442</v>
      </c>
      <c r="I10066" t="b">
        <v>0</v>
      </c>
      <c r="J10066" t="b">
        <v>1</v>
      </c>
      <c r="K10066" t="s">
        <v>31</v>
      </c>
      <c r="L10066" t="s">
        <v>22</v>
      </c>
      <c r="M10066">
        <v>110000</v>
      </c>
      <c r="O10066" t="s">
        <v>12181</v>
      </c>
      <c r="P10066" t="s">
        <v>12182</v>
      </c>
    </row>
    <row r="10067" spans="1:16" x14ac:dyDescent="0.35">
      <c r="A10067" t="s">
        <v>11539</v>
      </c>
      <c r="B10067" t="s">
        <v>13234</v>
      </c>
      <c r="C10067" t="s">
        <v>6628</v>
      </c>
      <c r="D10067" t="s">
        <v>36</v>
      </c>
      <c r="E10067" t="s">
        <v>20</v>
      </c>
      <c r="F10067" t="b">
        <v>0</v>
      </c>
      <c r="G10067" t="s">
        <v>52</v>
      </c>
      <c r="H10067" s="1">
        <v>45810.002129629633</v>
      </c>
      <c r="I10067" t="b">
        <v>0</v>
      </c>
      <c r="J10067" t="b">
        <v>0</v>
      </c>
      <c r="K10067" t="s">
        <v>31</v>
      </c>
      <c r="L10067" t="s">
        <v>22</v>
      </c>
      <c r="M10067">
        <v>207500</v>
      </c>
      <c r="O10067" t="s">
        <v>209</v>
      </c>
      <c r="P10067" t="s">
        <v>1861</v>
      </c>
    </row>
    <row r="10068" spans="1:16" x14ac:dyDescent="0.35">
      <c r="A10068" t="s">
        <v>11539</v>
      </c>
      <c r="B10068" t="s">
        <v>12170</v>
      </c>
      <c r="C10068" t="s">
        <v>5887</v>
      </c>
      <c r="D10068" t="s">
        <v>36</v>
      </c>
      <c r="E10068" t="s">
        <v>20</v>
      </c>
      <c r="F10068" t="b">
        <v>0</v>
      </c>
      <c r="G10068" t="s">
        <v>43</v>
      </c>
      <c r="H10068" s="1">
        <v>45810.002500000002</v>
      </c>
      <c r="I10068" t="b">
        <v>0</v>
      </c>
      <c r="J10068" t="b">
        <v>0</v>
      </c>
      <c r="K10068" t="s">
        <v>31</v>
      </c>
      <c r="L10068" t="s">
        <v>22</v>
      </c>
      <c r="M10068">
        <v>174500</v>
      </c>
      <c r="O10068" t="s">
        <v>209</v>
      </c>
      <c r="P10068" t="s">
        <v>1861</v>
      </c>
    </row>
    <row r="10069" spans="1:16" x14ac:dyDescent="0.35">
      <c r="A10069" t="s">
        <v>11539</v>
      </c>
      <c r="B10069" t="s">
        <v>13227</v>
      </c>
      <c r="C10069" t="s">
        <v>154</v>
      </c>
      <c r="D10069" t="s">
        <v>36</v>
      </c>
      <c r="E10069" t="s">
        <v>20</v>
      </c>
      <c r="F10069" t="b">
        <v>0</v>
      </c>
      <c r="G10069" t="s">
        <v>52</v>
      </c>
      <c r="H10069" s="1">
        <v>45810.250868055547</v>
      </c>
      <c r="I10069" t="b">
        <v>0</v>
      </c>
      <c r="J10069" t="b">
        <v>1</v>
      </c>
      <c r="K10069" t="s">
        <v>31</v>
      </c>
      <c r="L10069" t="s">
        <v>22</v>
      </c>
      <c r="M10069">
        <v>125000</v>
      </c>
      <c r="O10069" t="s">
        <v>6126</v>
      </c>
      <c r="P10069" t="s">
        <v>13228</v>
      </c>
    </row>
    <row r="10070" spans="1:16" x14ac:dyDescent="0.35">
      <c r="A10070" t="s">
        <v>11539</v>
      </c>
      <c r="B10070" t="s">
        <v>12496</v>
      </c>
      <c r="C10070" t="s">
        <v>13249</v>
      </c>
      <c r="D10070" t="s">
        <v>17596</v>
      </c>
      <c r="E10070" t="s">
        <v>20</v>
      </c>
      <c r="F10070" t="b">
        <v>0</v>
      </c>
      <c r="G10070" t="s">
        <v>43</v>
      </c>
      <c r="H10070" s="1">
        <v>45810.251192129632</v>
      </c>
      <c r="I10070" t="b">
        <v>0</v>
      </c>
      <c r="J10070" t="b">
        <v>1</v>
      </c>
      <c r="K10070" t="s">
        <v>31</v>
      </c>
      <c r="L10070" t="s">
        <v>22</v>
      </c>
      <c r="M10070">
        <v>124350</v>
      </c>
      <c r="O10070" t="s">
        <v>12497</v>
      </c>
      <c r="P10070" t="s">
        <v>12498</v>
      </c>
    </row>
    <row r="10071" spans="1:16" x14ac:dyDescent="0.35">
      <c r="A10071" t="s">
        <v>11539</v>
      </c>
      <c r="B10071" t="s">
        <v>11614</v>
      </c>
      <c r="C10071" t="s">
        <v>289</v>
      </c>
      <c r="D10071" t="s">
        <v>443</v>
      </c>
      <c r="E10071" t="s">
        <v>20</v>
      </c>
      <c r="F10071" t="b">
        <v>0</v>
      </c>
      <c r="G10071" t="s">
        <v>43</v>
      </c>
      <c r="H10071" s="1">
        <v>45810.251192129632</v>
      </c>
      <c r="I10071" t="b">
        <v>0</v>
      </c>
      <c r="J10071" t="b">
        <v>0</v>
      </c>
      <c r="K10071" t="s">
        <v>31</v>
      </c>
      <c r="L10071" t="s">
        <v>22</v>
      </c>
      <c r="M10071">
        <v>95000</v>
      </c>
      <c r="O10071" t="s">
        <v>13250</v>
      </c>
      <c r="P10071" t="s">
        <v>13251</v>
      </c>
    </row>
    <row r="10072" spans="1:16" x14ac:dyDescent="0.35">
      <c r="A10072" t="s">
        <v>11539</v>
      </c>
      <c r="B10072" t="s">
        <v>11713</v>
      </c>
      <c r="C10072" t="s">
        <v>142</v>
      </c>
      <c r="D10072" t="s">
        <v>17596</v>
      </c>
      <c r="E10072" t="s">
        <v>20</v>
      </c>
      <c r="F10072" t="b">
        <v>0</v>
      </c>
      <c r="G10072" t="s">
        <v>68</v>
      </c>
      <c r="H10072" s="1">
        <v>45810.251284722217</v>
      </c>
      <c r="I10072" t="b">
        <v>0</v>
      </c>
      <c r="J10072" t="b">
        <v>1</v>
      </c>
      <c r="K10072" t="s">
        <v>31</v>
      </c>
      <c r="L10072" t="s">
        <v>22</v>
      </c>
      <c r="M10072">
        <v>144750</v>
      </c>
      <c r="O10072" t="s">
        <v>12497</v>
      </c>
      <c r="P10072" t="s">
        <v>232</v>
      </c>
    </row>
    <row r="10073" spans="1:16" x14ac:dyDescent="0.35">
      <c r="A10073" t="s">
        <v>11539</v>
      </c>
      <c r="B10073" t="s">
        <v>11539</v>
      </c>
      <c r="C10073" t="s">
        <v>6227</v>
      </c>
      <c r="D10073" t="s">
        <v>974</v>
      </c>
      <c r="E10073" t="s">
        <v>20</v>
      </c>
      <c r="F10073" t="b">
        <v>0</v>
      </c>
      <c r="G10073" t="s">
        <v>30</v>
      </c>
      <c r="H10073" s="1">
        <v>45810.251446759263</v>
      </c>
      <c r="I10073" t="b">
        <v>0</v>
      </c>
      <c r="J10073" t="b">
        <v>1</v>
      </c>
      <c r="K10073" t="s">
        <v>31</v>
      </c>
      <c r="L10073" t="s">
        <v>22</v>
      </c>
      <c r="M10073">
        <v>108267</v>
      </c>
      <c r="O10073" t="s">
        <v>5429</v>
      </c>
      <c r="P10073" t="s">
        <v>6290</v>
      </c>
    </row>
    <row r="10074" spans="1:16" x14ac:dyDescent="0.35">
      <c r="A10074" t="s">
        <v>11539</v>
      </c>
      <c r="B10074" t="s">
        <v>11741</v>
      </c>
      <c r="C10074" t="s">
        <v>1930</v>
      </c>
      <c r="D10074" t="s">
        <v>443</v>
      </c>
      <c r="E10074" t="s">
        <v>296</v>
      </c>
      <c r="F10074" t="b">
        <v>0</v>
      </c>
      <c r="G10074" t="s">
        <v>30</v>
      </c>
      <c r="H10074" s="1">
        <v>45810.251446759263</v>
      </c>
      <c r="I10074" t="b">
        <v>0</v>
      </c>
      <c r="J10074" t="b">
        <v>0</v>
      </c>
      <c r="K10074" t="s">
        <v>31</v>
      </c>
      <c r="L10074" t="s">
        <v>22</v>
      </c>
      <c r="M10074">
        <v>61000</v>
      </c>
      <c r="O10074" t="s">
        <v>4082</v>
      </c>
      <c r="P10074" t="s">
        <v>13150</v>
      </c>
    </row>
    <row r="10075" spans="1:16" x14ac:dyDescent="0.35">
      <c r="A10075" t="s">
        <v>11539</v>
      </c>
      <c r="B10075" t="s">
        <v>13252</v>
      </c>
      <c r="C10075" t="s">
        <v>18</v>
      </c>
      <c r="D10075" t="s">
        <v>29</v>
      </c>
      <c r="E10075" t="s">
        <v>91</v>
      </c>
      <c r="F10075" t="b">
        <v>1</v>
      </c>
      <c r="G10075" t="s">
        <v>52</v>
      </c>
      <c r="H10075" s="1">
        <v>45810.292569444442</v>
      </c>
      <c r="I10075" t="b">
        <v>0</v>
      </c>
      <c r="J10075" t="b">
        <v>1</v>
      </c>
      <c r="K10075" t="s">
        <v>31</v>
      </c>
      <c r="L10075" t="s">
        <v>32</v>
      </c>
      <c r="N10075">
        <v>56</v>
      </c>
      <c r="O10075" t="s">
        <v>13253</v>
      </c>
      <c r="P10075" t="s">
        <v>13254</v>
      </c>
    </row>
    <row r="10076" spans="1:16" x14ac:dyDescent="0.35">
      <c r="A10076" t="s">
        <v>11539</v>
      </c>
      <c r="B10076" t="s">
        <v>12430</v>
      </c>
      <c r="C10076" t="s">
        <v>12431</v>
      </c>
      <c r="D10076" t="s">
        <v>573</v>
      </c>
      <c r="E10076" t="s">
        <v>296</v>
      </c>
      <c r="F10076" t="b">
        <v>0</v>
      </c>
      <c r="G10076" t="s">
        <v>52</v>
      </c>
      <c r="H10076" s="1">
        <v>45810.459247685183</v>
      </c>
      <c r="I10076" t="b">
        <v>0</v>
      </c>
      <c r="J10076" t="b">
        <v>0</v>
      </c>
      <c r="K10076" t="s">
        <v>31</v>
      </c>
      <c r="L10076" t="s">
        <v>32</v>
      </c>
      <c r="N10076">
        <v>49.895000457763672</v>
      </c>
      <c r="O10076" t="s">
        <v>12432</v>
      </c>
      <c r="P10076" t="s">
        <v>12433</v>
      </c>
    </row>
    <row r="10077" spans="1:16" x14ac:dyDescent="0.35">
      <c r="A10077" t="s">
        <v>11539</v>
      </c>
      <c r="B10077" t="s">
        <v>13255</v>
      </c>
      <c r="C10077" t="s">
        <v>1188</v>
      </c>
      <c r="D10077" t="s">
        <v>443</v>
      </c>
      <c r="E10077" t="s">
        <v>20</v>
      </c>
      <c r="F10077" t="b">
        <v>0</v>
      </c>
      <c r="G10077" t="s">
        <v>47</v>
      </c>
      <c r="H10077" s="1">
        <v>45810.500289351847</v>
      </c>
      <c r="I10077" t="b">
        <v>1</v>
      </c>
      <c r="J10077" t="b">
        <v>1</v>
      </c>
      <c r="K10077" t="s">
        <v>31</v>
      </c>
      <c r="L10077" t="s">
        <v>22</v>
      </c>
      <c r="M10077">
        <v>107500</v>
      </c>
      <c r="O10077" t="s">
        <v>13256</v>
      </c>
      <c r="P10077" t="s">
        <v>2681</v>
      </c>
    </row>
    <row r="10078" spans="1:16" x14ac:dyDescent="0.35">
      <c r="A10078" t="s">
        <v>11539</v>
      </c>
      <c r="B10078" t="s">
        <v>13257</v>
      </c>
      <c r="C10078" t="s">
        <v>18</v>
      </c>
      <c r="D10078" t="s">
        <v>36</v>
      </c>
      <c r="E10078" t="s">
        <v>20</v>
      </c>
      <c r="F10078" t="b">
        <v>1</v>
      </c>
      <c r="G10078" t="s">
        <v>52</v>
      </c>
      <c r="H10078" s="1">
        <v>45810.501851851863</v>
      </c>
      <c r="I10078" t="b">
        <v>0</v>
      </c>
      <c r="J10078" t="b">
        <v>1</v>
      </c>
      <c r="K10078" t="s">
        <v>31</v>
      </c>
      <c r="L10078" t="s">
        <v>22</v>
      </c>
      <c r="M10078">
        <v>225000</v>
      </c>
      <c r="O10078" t="s">
        <v>13258</v>
      </c>
      <c r="P10078" t="s">
        <v>13259</v>
      </c>
    </row>
    <row r="10079" spans="1:16" x14ac:dyDescent="0.35">
      <c r="A10079" t="s">
        <v>11539</v>
      </c>
      <c r="B10079" t="s">
        <v>12731</v>
      </c>
      <c r="C10079" t="s">
        <v>12939</v>
      </c>
      <c r="D10079" t="s">
        <v>36</v>
      </c>
      <c r="E10079" t="s">
        <v>20</v>
      </c>
      <c r="F10079" t="b">
        <v>0</v>
      </c>
      <c r="G10079" t="s">
        <v>52</v>
      </c>
      <c r="H10079" s="1">
        <v>45810.583518518521</v>
      </c>
      <c r="I10079" t="b">
        <v>0</v>
      </c>
      <c r="J10079" t="b">
        <v>1</v>
      </c>
      <c r="K10079" t="s">
        <v>31</v>
      </c>
      <c r="L10079" t="s">
        <v>22</v>
      </c>
      <c r="M10079">
        <v>97375</v>
      </c>
      <c r="O10079" t="s">
        <v>3252</v>
      </c>
      <c r="P10079" t="s">
        <v>12732</v>
      </c>
    </row>
    <row r="10080" spans="1:16" x14ac:dyDescent="0.35">
      <c r="A10080" t="s">
        <v>11539</v>
      </c>
      <c r="B10080" t="s">
        <v>12084</v>
      </c>
      <c r="C10080" t="s">
        <v>5682</v>
      </c>
      <c r="D10080" t="s">
        <v>36</v>
      </c>
      <c r="E10080" t="s">
        <v>20</v>
      </c>
      <c r="F10080" t="b">
        <v>0</v>
      </c>
      <c r="G10080" t="s">
        <v>52</v>
      </c>
      <c r="H10080" s="1">
        <v>45810.792581018519</v>
      </c>
      <c r="I10080" t="b">
        <v>0</v>
      </c>
      <c r="J10080" t="b">
        <v>0</v>
      </c>
      <c r="K10080" t="s">
        <v>31</v>
      </c>
      <c r="L10080" t="s">
        <v>22</v>
      </c>
      <c r="M10080">
        <v>135000</v>
      </c>
      <c r="O10080" t="s">
        <v>12903</v>
      </c>
      <c r="P10080" t="s">
        <v>12904</v>
      </c>
    </row>
    <row r="10081" spans="1:16" x14ac:dyDescent="0.35">
      <c r="A10081" t="s">
        <v>11539</v>
      </c>
      <c r="B10081" t="s">
        <v>13260</v>
      </c>
      <c r="C10081" t="s">
        <v>4604</v>
      </c>
      <c r="D10081" t="s">
        <v>36</v>
      </c>
      <c r="E10081" t="s">
        <v>20</v>
      </c>
      <c r="F10081" t="b">
        <v>0</v>
      </c>
      <c r="G10081" t="s">
        <v>68</v>
      </c>
      <c r="H10081" s="1">
        <v>45810.83394675926</v>
      </c>
      <c r="I10081" t="b">
        <v>0</v>
      </c>
      <c r="J10081" t="b">
        <v>0</v>
      </c>
      <c r="K10081" t="s">
        <v>31</v>
      </c>
      <c r="L10081" t="s">
        <v>22</v>
      </c>
      <c r="M10081">
        <v>115918</v>
      </c>
      <c r="O10081" t="s">
        <v>13261</v>
      </c>
      <c r="P10081" t="s">
        <v>13262</v>
      </c>
    </row>
    <row r="10082" spans="1:16" x14ac:dyDescent="0.35">
      <c r="A10082" t="s">
        <v>11539</v>
      </c>
      <c r="B10082" t="s">
        <v>11539</v>
      </c>
      <c r="C10082" t="s">
        <v>4850</v>
      </c>
      <c r="D10082" t="s">
        <v>110</v>
      </c>
      <c r="E10082" t="s">
        <v>20</v>
      </c>
      <c r="F10082" t="b">
        <v>0</v>
      </c>
      <c r="G10082" t="s">
        <v>68</v>
      </c>
      <c r="H10082" s="1">
        <v>45810.834618055553</v>
      </c>
      <c r="I10082" t="b">
        <v>0</v>
      </c>
      <c r="J10082" t="b">
        <v>1</v>
      </c>
      <c r="K10082" t="s">
        <v>31</v>
      </c>
      <c r="L10082" t="s">
        <v>22</v>
      </c>
      <c r="M10082">
        <v>104650</v>
      </c>
      <c r="O10082" t="s">
        <v>8512</v>
      </c>
      <c r="P10082" t="s">
        <v>12975</v>
      </c>
    </row>
    <row r="10083" spans="1:16" x14ac:dyDescent="0.35">
      <c r="A10083" t="s">
        <v>11539</v>
      </c>
      <c r="B10083" t="s">
        <v>13263</v>
      </c>
      <c r="C10083" t="s">
        <v>257</v>
      </c>
      <c r="D10083" t="s">
        <v>36</v>
      </c>
      <c r="E10083" t="s">
        <v>204</v>
      </c>
      <c r="F10083" t="b">
        <v>0</v>
      </c>
      <c r="G10083" t="s">
        <v>47</v>
      </c>
      <c r="H10083" s="1">
        <v>45810.87604166667</v>
      </c>
      <c r="I10083" t="b">
        <v>0</v>
      </c>
      <c r="J10083" t="b">
        <v>0</v>
      </c>
      <c r="K10083" t="s">
        <v>31</v>
      </c>
      <c r="L10083" t="s">
        <v>32</v>
      </c>
      <c r="N10083">
        <v>22.5</v>
      </c>
      <c r="O10083" t="s">
        <v>13264</v>
      </c>
      <c r="P10083" t="s">
        <v>917</v>
      </c>
    </row>
    <row r="10084" spans="1:16" x14ac:dyDescent="0.35">
      <c r="A10084" t="s">
        <v>11539</v>
      </c>
      <c r="B10084" t="s">
        <v>11588</v>
      </c>
      <c r="C10084" t="s">
        <v>1336</v>
      </c>
      <c r="D10084" t="s">
        <v>36</v>
      </c>
      <c r="E10084" t="s">
        <v>20</v>
      </c>
      <c r="F10084" t="b">
        <v>0</v>
      </c>
      <c r="G10084" t="s">
        <v>68</v>
      </c>
      <c r="H10084" s="1">
        <v>45810.958935185183</v>
      </c>
      <c r="I10084" t="b">
        <v>0</v>
      </c>
      <c r="J10084" t="b">
        <v>1</v>
      </c>
      <c r="K10084" t="s">
        <v>31</v>
      </c>
      <c r="L10084" t="s">
        <v>22</v>
      </c>
      <c r="M10084">
        <v>110000</v>
      </c>
      <c r="O10084" t="s">
        <v>5064</v>
      </c>
      <c r="P10084" t="s">
        <v>13265</v>
      </c>
    </row>
    <row r="10085" spans="1:16" x14ac:dyDescent="0.35">
      <c r="A10085" t="s">
        <v>11539</v>
      </c>
      <c r="B10085" t="s">
        <v>13245</v>
      </c>
      <c r="C10085" t="s">
        <v>5193</v>
      </c>
      <c r="D10085" t="s">
        <v>36</v>
      </c>
      <c r="E10085" t="s">
        <v>20</v>
      </c>
      <c r="F10085" t="b">
        <v>0</v>
      </c>
      <c r="G10085" t="s">
        <v>68</v>
      </c>
      <c r="H10085" s="1">
        <v>45811.000590277778</v>
      </c>
      <c r="I10085" t="b">
        <v>0</v>
      </c>
      <c r="J10085" t="b">
        <v>0</v>
      </c>
      <c r="K10085" t="s">
        <v>31</v>
      </c>
      <c r="L10085" t="s">
        <v>22</v>
      </c>
      <c r="M10085">
        <v>122659</v>
      </c>
      <c r="O10085" t="s">
        <v>13261</v>
      </c>
      <c r="P10085" t="s">
        <v>78</v>
      </c>
    </row>
    <row r="10086" spans="1:16" x14ac:dyDescent="0.35">
      <c r="A10086" t="s">
        <v>11539</v>
      </c>
      <c r="B10086" t="s">
        <v>11588</v>
      </c>
      <c r="C10086" t="s">
        <v>18</v>
      </c>
      <c r="D10086" t="s">
        <v>110</v>
      </c>
      <c r="E10086" t="s">
        <v>20</v>
      </c>
      <c r="F10086" t="b">
        <v>1</v>
      </c>
      <c r="G10086" t="s">
        <v>30</v>
      </c>
      <c r="H10086" s="1">
        <v>45811.251585648148</v>
      </c>
      <c r="I10086" t="b">
        <v>0</v>
      </c>
      <c r="J10086" t="b">
        <v>1</v>
      </c>
      <c r="K10086" t="s">
        <v>31</v>
      </c>
      <c r="L10086" t="s">
        <v>22</v>
      </c>
      <c r="M10086">
        <v>171000</v>
      </c>
      <c r="O10086" t="s">
        <v>11988</v>
      </c>
      <c r="P10086" t="s">
        <v>13197</v>
      </c>
    </row>
    <row r="10087" spans="1:16" x14ac:dyDescent="0.35">
      <c r="A10087" t="s">
        <v>11539</v>
      </c>
      <c r="B10087" t="s">
        <v>11539</v>
      </c>
      <c r="C10087" t="s">
        <v>149</v>
      </c>
      <c r="D10087" t="s">
        <v>5522</v>
      </c>
      <c r="E10087" t="s">
        <v>20</v>
      </c>
      <c r="F10087" t="b">
        <v>0</v>
      </c>
      <c r="G10087" t="s">
        <v>150</v>
      </c>
      <c r="H10087" s="1">
        <v>45811.286712962959</v>
      </c>
      <c r="I10087" t="b">
        <v>0</v>
      </c>
      <c r="J10087" t="b">
        <v>0</v>
      </c>
      <c r="K10087" t="s">
        <v>150</v>
      </c>
      <c r="L10087" t="s">
        <v>32</v>
      </c>
      <c r="N10087">
        <v>37.854999542236328</v>
      </c>
      <c r="O10087" t="s">
        <v>2920</v>
      </c>
      <c r="P10087" t="s">
        <v>12515</v>
      </c>
    </row>
    <row r="10088" spans="1:16" x14ac:dyDescent="0.35">
      <c r="A10088" t="s">
        <v>11539</v>
      </c>
      <c r="B10088" t="s">
        <v>11580</v>
      </c>
      <c r="C10088" t="s">
        <v>154</v>
      </c>
      <c r="D10088" t="s">
        <v>36</v>
      </c>
      <c r="E10088" t="s">
        <v>20</v>
      </c>
      <c r="F10088" t="b">
        <v>0</v>
      </c>
      <c r="G10088" t="s">
        <v>52</v>
      </c>
      <c r="H10088" s="1">
        <v>45811.376087962963</v>
      </c>
      <c r="I10088" t="b">
        <v>0</v>
      </c>
      <c r="J10088" t="b">
        <v>1</v>
      </c>
      <c r="K10088" t="s">
        <v>31</v>
      </c>
      <c r="L10088" t="s">
        <v>22</v>
      </c>
      <c r="M10088">
        <v>212000</v>
      </c>
      <c r="O10088" t="s">
        <v>816</v>
      </c>
      <c r="P10088" t="s">
        <v>811</v>
      </c>
    </row>
    <row r="10089" spans="1:16" x14ac:dyDescent="0.35">
      <c r="A10089" t="s">
        <v>11539</v>
      </c>
      <c r="B10089" t="s">
        <v>13266</v>
      </c>
      <c r="C10089" t="s">
        <v>2343</v>
      </c>
      <c r="D10089" t="s">
        <v>36</v>
      </c>
      <c r="E10089" t="s">
        <v>20</v>
      </c>
      <c r="F10089" t="b">
        <v>0</v>
      </c>
      <c r="G10089" t="s">
        <v>52</v>
      </c>
      <c r="H10089" s="1">
        <v>45811.541932870372</v>
      </c>
      <c r="I10089" t="b">
        <v>0</v>
      </c>
      <c r="J10089" t="b">
        <v>1</v>
      </c>
      <c r="K10089" t="s">
        <v>31</v>
      </c>
      <c r="L10089" t="s">
        <v>22</v>
      </c>
      <c r="M10089">
        <v>112800</v>
      </c>
      <c r="O10089" t="s">
        <v>13267</v>
      </c>
      <c r="P10089" t="s">
        <v>5731</v>
      </c>
    </row>
    <row r="10090" spans="1:16" x14ac:dyDescent="0.35">
      <c r="A10090" t="s">
        <v>11539</v>
      </c>
      <c r="B10090" t="s">
        <v>13268</v>
      </c>
      <c r="C10090" t="s">
        <v>154</v>
      </c>
      <c r="D10090" t="s">
        <v>36</v>
      </c>
      <c r="E10090" t="s">
        <v>20</v>
      </c>
      <c r="F10090" t="b">
        <v>0</v>
      </c>
      <c r="G10090" t="s">
        <v>52</v>
      </c>
      <c r="H10090" s="1">
        <v>45811.542731481481</v>
      </c>
      <c r="I10090" t="b">
        <v>0</v>
      </c>
      <c r="J10090" t="b">
        <v>1</v>
      </c>
      <c r="K10090" t="s">
        <v>31</v>
      </c>
      <c r="L10090" t="s">
        <v>22</v>
      </c>
      <c r="M10090">
        <v>169500</v>
      </c>
      <c r="O10090" t="s">
        <v>53</v>
      </c>
      <c r="P10090" t="s">
        <v>11948</v>
      </c>
    </row>
    <row r="10091" spans="1:16" x14ac:dyDescent="0.35">
      <c r="A10091" t="s">
        <v>11539</v>
      </c>
      <c r="B10091" t="s">
        <v>13269</v>
      </c>
      <c r="C10091" t="s">
        <v>154</v>
      </c>
      <c r="D10091" t="s">
        <v>9539</v>
      </c>
      <c r="E10091" t="s">
        <v>204</v>
      </c>
      <c r="F10091" t="b">
        <v>0</v>
      </c>
      <c r="G10091" t="s">
        <v>52</v>
      </c>
      <c r="H10091" s="1">
        <v>45811.542754629627</v>
      </c>
      <c r="I10091" t="b">
        <v>0</v>
      </c>
      <c r="J10091" t="b">
        <v>0</v>
      </c>
      <c r="K10091" t="s">
        <v>31</v>
      </c>
      <c r="L10091" t="s">
        <v>32</v>
      </c>
      <c r="N10091">
        <v>16.14999961853027</v>
      </c>
      <c r="O10091" t="s">
        <v>13270</v>
      </c>
      <c r="P10091" t="s">
        <v>274</v>
      </c>
    </row>
    <row r="10092" spans="1:16" x14ac:dyDescent="0.35">
      <c r="A10092" t="s">
        <v>11539</v>
      </c>
      <c r="B10092" t="s">
        <v>13271</v>
      </c>
      <c r="C10092" t="s">
        <v>154</v>
      </c>
      <c r="D10092" t="s">
        <v>36</v>
      </c>
      <c r="E10092" t="s">
        <v>20</v>
      </c>
      <c r="F10092" t="b">
        <v>0</v>
      </c>
      <c r="G10092" t="s">
        <v>52</v>
      </c>
      <c r="H10092" s="1">
        <v>45811.584398148138</v>
      </c>
      <c r="I10092" t="b">
        <v>0</v>
      </c>
      <c r="J10092" t="b">
        <v>1</v>
      </c>
      <c r="K10092" t="s">
        <v>31</v>
      </c>
      <c r="L10092" t="s">
        <v>22</v>
      </c>
      <c r="M10092">
        <v>244000</v>
      </c>
      <c r="O10092" t="s">
        <v>518</v>
      </c>
      <c r="P10092" t="s">
        <v>13272</v>
      </c>
    </row>
    <row r="10093" spans="1:16" x14ac:dyDescent="0.35">
      <c r="A10093" t="s">
        <v>11539</v>
      </c>
      <c r="B10093" t="s">
        <v>13273</v>
      </c>
      <c r="C10093" t="s">
        <v>5889</v>
      </c>
      <c r="D10093" t="s">
        <v>36</v>
      </c>
      <c r="E10093" t="s">
        <v>91</v>
      </c>
      <c r="F10093" t="b">
        <v>0</v>
      </c>
      <c r="G10093" t="s">
        <v>52</v>
      </c>
      <c r="H10093" s="1">
        <v>45811.584479166668</v>
      </c>
      <c r="I10093" t="b">
        <v>0</v>
      </c>
      <c r="J10093" t="b">
        <v>1</v>
      </c>
      <c r="K10093" t="s">
        <v>31</v>
      </c>
      <c r="L10093" t="s">
        <v>32</v>
      </c>
      <c r="N10093">
        <v>61.5</v>
      </c>
      <c r="O10093" t="s">
        <v>773</v>
      </c>
      <c r="P10093" t="s">
        <v>13274</v>
      </c>
    </row>
    <row r="10094" spans="1:16" x14ac:dyDescent="0.35">
      <c r="A10094" t="s">
        <v>11539</v>
      </c>
      <c r="B10094" t="s">
        <v>11940</v>
      </c>
      <c r="C10094" t="s">
        <v>283</v>
      </c>
      <c r="D10094" t="s">
        <v>36</v>
      </c>
      <c r="E10094" t="s">
        <v>91</v>
      </c>
      <c r="F10094" t="b">
        <v>0</v>
      </c>
      <c r="G10094" t="s">
        <v>47</v>
      </c>
      <c r="H10094" s="1">
        <v>45811.628692129627</v>
      </c>
      <c r="I10094" t="b">
        <v>0</v>
      </c>
      <c r="J10094" t="b">
        <v>1</v>
      </c>
      <c r="K10094" t="s">
        <v>31</v>
      </c>
      <c r="L10094" t="s">
        <v>32</v>
      </c>
      <c r="N10094">
        <v>72.5</v>
      </c>
      <c r="O10094" t="s">
        <v>3179</v>
      </c>
      <c r="P10094" t="s">
        <v>13275</v>
      </c>
    </row>
    <row r="10095" spans="1:16" x14ac:dyDescent="0.35">
      <c r="A10095" t="s">
        <v>11539</v>
      </c>
      <c r="B10095" t="s">
        <v>13276</v>
      </c>
      <c r="C10095" t="s">
        <v>51</v>
      </c>
      <c r="D10095" t="s">
        <v>13277</v>
      </c>
      <c r="E10095" t="s">
        <v>20</v>
      </c>
      <c r="F10095" t="b">
        <v>0</v>
      </c>
      <c r="G10095" t="s">
        <v>43</v>
      </c>
      <c r="H10095" s="1">
        <v>45811.709687499999</v>
      </c>
      <c r="I10095" t="b">
        <v>0</v>
      </c>
      <c r="J10095" t="b">
        <v>1</v>
      </c>
      <c r="K10095" t="s">
        <v>31</v>
      </c>
      <c r="L10095" t="s">
        <v>22</v>
      </c>
      <c r="M10095">
        <v>127952</v>
      </c>
      <c r="O10095" t="s">
        <v>57</v>
      </c>
      <c r="P10095" t="s">
        <v>13278</v>
      </c>
    </row>
    <row r="10096" spans="1:16" x14ac:dyDescent="0.35">
      <c r="A10096" t="s">
        <v>11539</v>
      </c>
      <c r="B10096" t="s">
        <v>11940</v>
      </c>
      <c r="C10096" t="s">
        <v>283</v>
      </c>
      <c r="D10096" t="s">
        <v>36</v>
      </c>
      <c r="E10096" t="s">
        <v>91</v>
      </c>
      <c r="F10096" t="b">
        <v>0</v>
      </c>
      <c r="G10096" t="s">
        <v>47</v>
      </c>
      <c r="H10096" s="1">
        <v>45811.836967592593</v>
      </c>
      <c r="I10096" t="b">
        <v>0</v>
      </c>
      <c r="J10096" t="b">
        <v>1</v>
      </c>
      <c r="K10096" t="s">
        <v>31</v>
      </c>
      <c r="L10096" t="s">
        <v>32</v>
      </c>
      <c r="N10096">
        <v>72.5</v>
      </c>
      <c r="O10096" t="s">
        <v>194</v>
      </c>
      <c r="P10096" t="s">
        <v>13275</v>
      </c>
    </row>
    <row r="10097" spans="1:16" x14ac:dyDescent="0.35">
      <c r="A10097" t="s">
        <v>11539</v>
      </c>
      <c r="B10097" t="s">
        <v>13279</v>
      </c>
      <c r="C10097" t="s">
        <v>569</v>
      </c>
      <c r="D10097" t="s">
        <v>36</v>
      </c>
      <c r="E10097" t="s">
        <v>20</v>
      </c>
      <c r="F10097" t="b">
        <v>0</v>
      </c>
      <c r="G10097" t="s">
        <v>47</v>
      </c>
      <c r="H10097" s="1">
        <v>45811.958668981482</v>
      </c>
      <c r="I10097" t="b">
        <v>1</v>
      </c>
      <c r="J10097" t="b">
        <v>1</v>
      </c>
      <c r="K10097" t="s">
        <v>31</v>
      </c>
      <c r="L10097" t="s">
        <v>22</v>
      </c>
      <c r="M10097">
        <v>87950</v>
      </c>
      <c r="O10097" t="s">
        <v>671</v>
      </c>
      <c r="P10097" t="s">
        <v>13280</v>
      </c>
    </row>
    <row r="10098" spans="1:16" x14ac:dyDescent="0.35">
      <c r="A10098" t="s">
        <v>11539</v>
      </c>
      <c r="B10098" t="s">
        <v>13281</v>
      </c>
      <c r="C10098" t="s">
        <v>824</v>
      </c>
      <c r="D10098" t="s">
        <v>36</v>
      </c>
      <c r="E10098" t="s">
        <v>20</v>
      </c>
      <c r="F10098" t="b">
        <v>0</v>
      </c>
      <c r="G10098" t="s">
        <v>43</v>
      </c>
      <c r="H10098" s="1">
        <v>45811.958877314813</v>
      </c>
      <c r="I10098" t="b">
        <v>0</v>
      </c>
      <c r="J10098" t="b">
        <v>1</v>
      </c>
      <c r="K10098" t="s">
        <v>31</v>
      </c>
      <c r="L10098" t="s">
        <v>22</v>
      </c>
      <c r="M10098">
        <v>99050</v>
      </c>
      <c r="O10098" t="s">
        <v>13282</v>
      </c>
      <c r="P10098" t="s">
        <v>2247</v>
      </c>
    </row>
    <row r="10099" spans="1:16" x14ac:dyDescent="0.35">
      <c r="A10099" t="s">
        <v>11539</v>
      </c>
      <c r="B10099" t="s">
        <v>13283</v>
      </c>
      <c r="C10099" t="s">
        <v>462</v>
      </c>
      <c r="D10099" t="s">
        <v>36</v>
      </c>
      <c r="E10099" t="s">
        <v>20</v>
      </c>
      <c r="F10099" t="b">
        <v>0</v>
      </c>
      <c r="G10099" t="s">
        <v>43</v>
      </c>
      <c r="H10099" s="1">
        <v>45812.000555555547</v>
      </c>
      <c r="I10099" t="b">
        <v>1</v>
      </c>
      <c r="J10099" t="b">
        <v>0</v>
      </c>
      <c r="K10099" t="s">
        <v>31</v>
      </c>
      <c r="L10099" t="s">
        <v>32</v>
      </c>
      <c r="N10099">
        <v>90</v>
      </c>
      <c r="O10099" t="s">
        <v>13284</v>
      </c>
      <c r="P10099" t="s">
        <v>13285</v>
      </c>
    </row>
    <row r="10100" spans="1:16" x14ac:dyDescent="0.35">
      <c r="A10100" t="s">
        <v>11539</v>
      </c>
      <c r="B10100" t="s">
        <v>13286</v>
      </c>
      <c r="C10100" t="s">
        <v>1092</v>
      </c>
      <c r="D10100" t="s">
        <v>36</v>
      </c>
      <c r="E10100" t="s">
        <v>20</v>
      </c>
      <c r="F10100" t="b">
        <v>0</v>
      </c>
      <c r="G10100" t="s">
        <v>68</v>
      </c>
      <c r="H10100" s="1">
        <v>45812.042314814818</v>
      </c>
      <c r="I10100" t="b">
        <v>0</v>
      </c>
      <c r="J10100" t="b">
        <v>1</v>
      </c>
      <c r="K10100" t="s">
        <v>31</v>
      </c>
      <c r="L10100" t="s">
        <v>22</v>
      </c>
      <c r="M10100">
        <v>129650</v>
      </c>
      <c r="O10100" t="s">
        <v>3075</v>
      </c>
      <c r="P10100" t="s">
        <v>13287</v>
      </c>
    </row>
    <row r="10101" spans="1:16" x14ac:dyDescent="0.35">
      <c r="A10101" t="s">
        <v>11539</v>
      </c>
      <c r="B10101" t="s">
        <v>13276</v>
      </c>
      <c r="C10101" t="s">
        <v>51</v>
      </c>
      <c r="D10101" t="s">
        <v>974</v>
      </c>
      <c r="E10101" t="s">
        <v>20</v>
      </c>
      <c r="F10101" t="b">
        <v>0</v>
      </c>
      <c r="G10101" t="s">
        <v>43</v>
      </c>
      <c r="H10101" s="1">
        <v>45812.251539351862</v>
      </c>
      <c r="I10101" t="b">
        <v>0</v>
      </c>
      <c r="J10101" t="b">
        <v>1</v>
      </c>
      <c r="K10101" t="s">
        <v>31</v>
      </c>
      <c r="L10101" t="s">
        <v>22</v>
      </c>
      <c r="M10101">
        <v>127952</v>
      </c>
      <c r="O10101" t="s">
        <v>57</v>
      </c>
      <c r="P10101" t="s">
        <v>13278</v>
      </c>
    </row>
    <row r="10102" spans="1:16" x14ac:dyDescent="0.35">
      <c r="A10102" t="s">
        <v>11539</v>
      </c>
      <c r="B10102" t="s">
        <v>13288</v>
      </c>
      <c r="C10102" t="s">
        <v>3596</v>
      </c>
      <c r="D10102" t="s">
        <v>249</v>
      </c>
      <c r="E10102" t="s">
        <v>20</v>
      </c>
      <c r="F10102" t="b">
        <v>0</v>
      </c>
      <c r="G10102" t="s">
        <v>3596</v>
      </c>
      <c r="H10102" s="1">
        <v>45812.257268518522</v>
      </c>
      <c r="I10102" t="b">
        <v>0</v>
      </c>
      <c r="J10102" t="b">
        <v>0</v>
      </c>
      <c r="K10102" t="s">
        <v>3596</v>
      </c>
      <c r="L10102" t="s">
        <v>22</v>
      </c>
      <c r="M10102">
        <v>62400</v>
      </c>
      <c r="O10102" t="s">
        <v>3023</v>
      </c>
      <c r="P10102" t="s">
        <v>13289</v>
      </c>
    </row>
    <row r="10103" spans="1:16" x14ac:dyDescent="0.35">
      <c r="A10103" t="s">
        <v>11539</v>
      </c>
      <c r="B10103" t="s">
        <v>13290</v>
      </c>
      <c r="C10103" t="s">
        <v>18</v>
      </c>
      <c r="D10103" t="s">
        <v>962</v>
      </c>
      <c r="E10103" t="s">
        <v>20</v>
      </c>
      <c r="F10103" t="b">
        <v>1</v>
      </c>
      <c r="G10103" t="s">
        <v>37</v>
      </c>
      <c r="H10103" s="1">
        <v>45812.292175925933</v>
      </c>
      <c r="I10103" t="b">
        <v>1</v>
      </c>
      <c r="J10103" t="b">
        <v>0</v>
      </c>
      <c r="K10103" t="s">
        <v>37</v>
      </c>
      <c r="L10103" t="s">
        <v>22</v>
      </c>
      <c r="M10103">
        <v>26000</v>
      </c>
      <c r="O10103" t="s">
        <v>9775</v>
      </c>
      <c r="P10103" t="s">
        <v>13291</v>
      </c>
    </row>
    <row r="10104" spans="1:16" x14ac:dyDescent="0.35">
      <c r="A10104" t="s">
        <v>11539</v>
      </c>
      <c r="B10104" t="s">
        <v>13292</v>
      </c>
      <c r="C10104" t="s">
        <v>4098</v>
      </c>
      <c r="D10104" t="s">
        <v>573</v>
      </c>
      <c r="E10104" t="s">
        <v>20</v>
      </c>
      <c r="F10104" t="b">
        <v>0</v>
      </c>
      <c r="G10104" t="s">
        <v>52</v>
      </c>
      <c r="H10104" s="1">
        <v>45812.334618055553</v>
      </c>
      <c r="I10104" t="b">
        <v>0</v>
      </c>
      <c r="J10104" t="b">
        <v>0</v>
      </c>
      <c r="K10104" t="s">
        <v>31</v>
      </c>
      <c r="L10104" t="s">
        <v>32</v>
      </c>
      <c r="N10104">
        <v>41.505001068115227</v>
      </c>
      <c r="O10104" t="s">
        <v>3471</v>
      </c>
      <c r="P10104" t="s">
        <v>156</v>
      </c>
    </row>
    <row r="10105" spans="1:16" x14ac:dyDescent="0.35">
      <c r="A10105" t="s">
        <v>11539</v>
      </c>
      <c r="B10105" t="s">
        <v>13293</v>
      </c>
      <c r="C10105" t="s">
        <v>446</v>
      </c>
      <c r="D10105" t="s">
        <v>36</v>
      </c>
      <c r="E10105" t="s">
        <v>20</v>
      </c>
      <c r="F10105" t="b">
        <v>0</v>
      </c>
      <c r="G10105" t="s">
        <v>52</v>
      </c>
      <c r="H10105" s="1">
        <v>45812.376261574071</v>
      </c>
      <c r="I10105" t="b">
        <v>0</v>
      </c>
      <c r="J10105" t="b">
        <v>1</v>
      </c>
      <c r="K10105" t="s">
        <v>31</v>
      </c>
      <c r="L10105" t="s">
        <v>22</v>
      </c>
      <c r="M10105">
        <v>186375</v>
      </c>
      <c r="O10105" t="s">
        <v>13294</v>
      </c>
      <c r="P10105" t="s">
        <v>13295</v>
      </c>
    </row>
    <row r="10106" spans="1:16" x14ac:dyDescent="0.35">
      <c r="A10106" t="s">
        <v>11539</v>
      </c>
      <c r="B10106" t="s">
        <v>13296</v>
      </c>
      <c r="C10106" t="s">
        <v>599</v>
      </c>
      <c r="D10106" t="s">
        <v>36</v>
      </c>
      <c r="E10106" t="s">
        <v>20</v>
      </c>
      <c r="F10106" t="b">
        <v>0</v>
      </c>
      <c r="G10106" t="s">
        <v>52</v>
      </c>
      <c r="H10106" s="1">
        <v>45812.542951388888</v>
      </c>
      <c r="I10106" t="b">
        <v>0</v>
      </c>
      <c r="J10106" t="b">
        <v>0</v>
      </c>
      <c r="K10106" t="s">
        <v>31</v>
      </c>
      <c r="L10106" t="s">
        <v>22</v>
      </c>
      <c r="M10106">
        <v>153000</v>
      </c>
      <c r="O10106" t="s">
        <v>1620</v>
      </c>
      <c r="P10106" t="s">
        <v>13297</v>
      </c>
    </row>
    <row r="10107" spans="1:16" x14ac:dyDescent="0.35">
      <c r="A10107" t="s">
        <v>11539</v>
      </c>
      <c r="B10107" t="s">
        <v>13298</v>
      </c>
      <c r="C10107" t="s">
        <v>2292</v>
      </c>
      <c r="D10107" t="s">
        <v>269</v>
      </c>
      <c r="E10107" t="s">
        <v>91</v>
      </c>
      <c r="F10107" t="b">
        <v>0</v>
      </c>
      <c r="G10107" t="s">
        <v>52</v>
      </c>
      <c r="H10107" s="1">
        <v>45812.667847222219</v>
      </c>
      <c r="I10107" t="b">
        <v>0</v>
      </c>
      <c r="J10107" t="b">
        <v>0</v>
      </c>
      <c r="K10107" t="s">
        <v>31</v>
      </c>
      <c r="L10107" t="s">
        <v>32</v>
      </c>
      <c r="N10107">
        <v>50</v>
      </c>
      <c r="O10107" t="s">
        <v>13299</v>
      </c>
      <c r="P10107" t="s">
        <v>232</v>
      </c>
    </row>
    <row r="10108" spans="1:16" x14ac:dyDescent="0.35">
      <c r="A10108" t="s">
        <v>11539</v>
      </c>
      <c r="B10108" t="s">
        <v>12895</v>
      </c>
      <c r="C10108" t="s">
        <v>410</v>
      </c>
      <c r="D10108" t="s">
        <v>36</v>
      </c>
      <c r="E10108" t="s">
        <v>20</v>
      </c>
      <c r="F10108" t="b">
        <v>0</v>
      </c>
      <c r="G10108" t="s">
        <v>47</v>
      </c>
      <c r="H10108" s="1">
        <v>45812.75136574074</v>
      </c>
      <c r="I10108" t="b">
        <v>0</v>
      </c>
      <c r="J10108" t="b">
        <v>0</v>
      </c>
      <c r="K10108" t="s">
        <v>31</v>
      </c>
      <c r="L10108" t="s">
        <v>22</v>
      </c>
      <c r="M10108">
        <v>92500</v>
      </c>
      <c r="O10108" t="s">
        <v>13300</v>
      </c>
      <c r="P10108" t="s">
        <v>13301</v>
      </c>
    </row>
    <row r="10109" spans="1:16" x14ac:dyDescent="0.35">
      <c r="A10109" t="s">
        <v>11539</v>
      </c>
      <c r="B10109" t="s">
        <v>11539</v>
      </c>
      <c r="C10109" t="s">
        <v>927</v>
      </c>
      <c r="D10109" t="s">
        <v>36</v>
      </c>
      <c r="E10109" t="s">
        <v>91</v>
      </c>
      <c r="F10109" t="b">
        <v>0</v>
      </c>
      <c r="G10109" t="s">
        <v>52</v>
      </c>
      <c r="H10109" s="1">
        <v>45812.792881944442</v>
      </c>
      <c r="I10109" t="b">
        <v>0</v>
      </c>
      <c r="J10109" t="b">
        <v>0</v>
      </c>
      <c r="K10109" t="s">
        <v>31</v>
      </c>
      <c r="L10109" t="s">
        <v>32</v>
      </c>
      <c r="N10109">
        <v>70</v>
      </c>
      <c r="O10109" t="s">
        <v>9254</v>
      </c>
      <c r="P10109" t="s">
        <v>336</v>
      </c>
    </row>
    <row r="10110" spans="1:16" x14ac:dyDescent="0.35">
      <c r="A10110" t="s">
        <v>11539</v>
      </c>
      <c r="B10110" t="s">
        <v>13302</v>
      </c>
      <c r="C10110" t="s">
        <v>491</v>
      </c>
      <c r="D10110" t="s">
        <v>36</v>
      </c>
      <c r="E10110" t="s">
        <v>20</v>
      </c>
      <c r="F10110" t="b">
        <v>0</v>
      </c>
      <c r="G10110" t="s">
        <v>52</v>
      </c>
      <c r="H10110" s="1">
        <v>45812.792928240742</v>
      </c>
      <c r="I10110" t="b">
        <v>0</v>
      </c>
      <c r="J10110" t="b">
        <v>1</v>
      </c>
      <c r="K10110" t="s">
        <v>31</v>
      </c>
      <c r="L10110" t="s">
        <v>22</v>
      </c>
      <c r="M10110">
        <v>144209</v>
      </c>
      <c r="O10110" t="s">
        <v>13303</v>
      </c>
    </row>
    <row r="10111" spans="1:16" x14ac:dyDescent="0.35">
      <c r="A10111" t="s">
        <v>11539</v>
      </c>
      <c r="B10111" t="s">
        <v>13304</v>
      </c>
      <c r="C10111" t="s">
        <v>257</v>
      </c>
      <c r="D10111" t="s">
        <v>36</v>
      </c>
      <c r="E10111" t="s">
        <v>20</v>
      </c>
      <c r="F10111" t="b">
        <v>0</v>
      </c>
      <c r="G10111" t="s">
        <v>47</v>
      </c>
      <c r="H10111" s="1">
        <v>45812.793032407397</v>
      </c>
      <c r="I10111" t="b">
        <v>0</v>
      </c>
      <c r="J10111" t="b">
        <v>1</v>
      </c>
      <c r="K10111" t="s">
        <v>31</v>
      </c>
      <c r="L10111" t="s">
        <v>22</v>
      </c>
      <c r="M10111">
        <v>209000</v>
      </c>
      <c r="O10111" t="s">
        <v>702</v>
      </c>
      <c r="P10111" t="s">
        <v>340</v>
      </c>
    </row>
    <row r="10112" spans="1:16" x14ac:dyDescent="0.35">
      <c r="A10112" t="s">
        <v>11539</v>
      </c>
      <c r="B10112" t="s">
        <v>13305</v>
      </c>
      <c r="C10112" t="s">
        <v>3355</v>
      </c>
      <c r="D10112" t="s">
        <v>29</v>
      </c>
      <c r="E10112" t="s">
        <v>20</v>
      </c>
      <c r="F10112" t="b">
        <v>0</v>
      </c>
      <c r="G10112" t="s">
        <v>171</v>
      </c>
      <c r="H10112" s="1">
        <v>45812.826273148137</v>
      </c>
      <c r="I10112" t="b">
        <v>0</v>
      </c>
      <c r="J10112" t="b">
        <v>1</v>
      </c>
      <c r="K10112" t="s">
        <v>31</v>
      </c>
      <c r="L10112" t="s">
        <v>22</v>
      </c>
      <c r="M10112">
        <v>175500</v>
      </c>
      <c r="O10112" t="s">
        <v>1079</v>
      </c>
      <c r="P10112" t="s">
        <v>13306</v>
      </c>
    </row>
    <row r="10113" spans="1:16" x14ac:dyDescent="0.35">
      <c r="A10113" t="s">
        <v>11539</v>
      </c>
      <c r="B10113" t="s">
        <v>13307</v>
      </c>
      <c r="C10113" t="s">
        <v>154</v>
      </c>
      <c r="D10113" t="s">
        <v>36</v>
      </c>
      <c r="E10113" t="s">
        <v>20</v>
      </c>
      <c r="F10113" t="b">
        <v>0</v>
      </c>
      <c r="G10113" t="s">
        <v>52</v>
      </c>
      <c r="H10113" s="1">
        <v>45812.834513888891</v>
      </c>
      <c r="I10113" t="b">
        <v>0</v>
      </c>
      <c r="J10113" t="b">
        <v>1</v>
      </c>
      <c r="K10113" t="s">
        <v>31</v>
      </c>
      <c r="L10113" t="s">
        <v>22</v>
      </c>
      <c r="M10113">
        <v>227000</v>
      </c>
      <c r="O10113" t="s">
        <v>518</v>
      </c>
      <c r="P10113" t="s">
        <v>336</v>
      </c>
    </row>
    <row r="10114" spans="1:16" x14ac:dyDescent="0.35">
      <c r="A10114" t="s">
        <v>11539</v>
      </c>
      <c r="B10114" t="s">
        <v>13065</v>
      </c>
      <c r="C10114" t="s">
        <v>2224</v>
      </c>
      <c r="D10114" t="s">
        <v>573</v>
      </c>
      <c r="E10114" t="s">
        <v>296</v>
      </c>
      <c r="F10114" t="b">
        <v>0</v>
      </c>
      <c r="G10114" t="s">
        <v>52</v>
      </c>
      <c r="H10114" s="1">
        <v>45812.876284722217</v>
      </c>
      <c r="I10114" t="b">
        <v>0</v>
      </c>
      <c r="J10114" t="b">
        <v>1</v>
      </c>
      <c r="K10114" t="s">
        <v>31</v>
      </c>
      <c r="L10114" t="s">
        <v>32</v>
      </c>
      <c r="N10114">
        <v>35.485000610351563</v>
      </c>
      <c r="O10114" t="s">
        <v>13066</v>
      </c>
      <c r="P10114" t="s">
        <v>13067</v>
      </c>
    </row>
    <row r="10115" spans="1:16" x14ac:dyDescent="0.35">
      <c r="A10115" t="s">
        <v>11539</v>
      </c>
      <c r="B10115" t="s">
        <v>12171</v>
      </c>
      <c r="C10115" t="s">
        <v>142</v>
      </c>
      <c r="D10115" t="s">
        <v>36</v>
      </c>
      <c r="E10115" t="s">
        <v>20</v>
      </c>
      <c r="F10115" t="b">
        <v>0</v>
      </c>
      <c r="G10115" t="s">
        <v>68</v>
      </c>
      <c r="H10115" s="1">
        <v>45812.959097222221</v>
      </c>
      <c r="I10115" t="b">
        <v>0</v>
      </c>
      <c r="J10115" t="b">
        <v>1</v>
      </c>
      <c r="K10115" t="s">
        <v>31</v>
      </c>
      <c r="L10115" t="s">
        <v>22</v>
      </c>
      <c r="M10115">
        <v>169500</v>
      </c>
      <c r="O10115" t="s">
        <v>1048</v>
      </c>
      <c r="P10115" t="s">
        <v>12172</v>
      </c>
    </row>
    <row r="10116" spans="1:16" x14ac:dyDescent="0.35">
      <c r="A10116" t="s">
        <v>11539</v>
      </c>
      <c r="B10116" t="s">
        <v>12109</v>
      </c>
      <c r="C10116" t="s">
        <v>2852</v>
      </c>
      <c r="D10116" t="s">
        <v>974</v>
      </c>
      <c r="E10116" t="s">
        <v>20</v>
      </c>
      <c r="F10116" t="b">
        <v>0</v>
      </c>
      <c r="G10116" t="s">
        <v>52</v>
      </c>
      <c r="H10116" s="1">
        <v>45813.001215277778</v>
      </c>
      <c r="I10116" t="b">
        <v>0</v>
      </c>
      <c r="J10116" t="b">
        <v>1</v>
      </c>
      <c r="K10116" t="s">
        <v>31</v>
      </c>
      <c r="L10116" t="s">
        <v>22</v>
      </c>
      <c r="M10116">
        <v>127952</v>
      </c>
      <c r="O10116" t="s">
        <v>13308</v>
      </c>
      <c r="P10116" t="s">
        <v>13309</v>
      </c>
    </row>
    <row r="10117" spans="1:16" x14ac:dyDescent="0.35">
      <c r="A10117" t="s">
        <v>11539</v>
      </c>
      <c r="B10117" t="s">
        <v>13310</v>
      </c>
      <c r="C10117" t="s">
        <v>2373</v>
      </c>
      <c r="D10117" t="s">
        <v>29</v>
      </c>
      <c r="E10117" t="s">
        <v>296</v>
      </c>
      <c r="F10117" t="b">
        <v>0</v>
      </c>
      <c r="G10117" t="s">
        <v>52</v>
      </c>
      <c r="H10117" s="1">
        <v>45813.084513888891</v>
      </c>
      <c r="I10117" t="b">
        <v>0</v>
      </c>
      <c r="J10117" t="b">
        <v>1</v>
      </c>
      <c r="K10117" t="s">
        <v>31</v>
      </c>
      <c r="L10117" t="s">
        <v>22</v>
      </c>
      <c r="M10117">
        <v>181000</v>
      </c>
      <c r="O10117" t="s">
        <v>13311</v>
      </c>
      <c r="P10117" t="s">
        <v>13312</v>
      </c>
    </row>
    <row r="10118" spans="1:16" x14ac:dyDescent="0.35">
      <c r="A10118" t="s">
        <v>11539</v>
      </c>
      <c r="B10118" t="s">
        <v>12175</v>
      </c>
      <c r="C10118" t="s">
        <v>410</v>
      </c>
      <c r="D10118" t="s">
        <v>36</v>
      </c>
      <c r="E10118" t="s">
        <v>20</v>
      </c>
      <c r="F10118" t="b">
        <v>0</v>
      </c>
      <c r="G10118" t="s">
        <v>47</v>
      </c>
      <c r="H10118" s="1">
        <v>45813.251585648148</v>
      </c>
      <c r="I10118" t="b">
        <v>0</v>
      </c>
      <c r="J10118" t="b">
        <v>1</v>
      </c>
      <c r="K10118" t="s">
        <v>31</v>
      </c>
      <c r="L10118" t="s">
        <v>22</v>
      </c>
      <c r="M10118">
        <v>171500</v>
      </c>
      <c r="O10118" t="s">
        <v>518</v>
      </c>
      <c r="P10118" t="s">
        <v>11725</v>
      </c>
    </row>
    <row r="10119" spans="1:16" x14ac:dyDescent="0.35">
      <c r="A10119" t="s">
        <v>11539</v>
      </c>
      <c r="B10119" t="s">
        <v>11728</v>
      </c>
      <c r="C10119" t="s">
        <v>2895</v>
      </c>
      <c r="D10119" t="s">
        <v>17445</v>
      </c>
      <c r="E10119" t="s">
        <v>20</v>
      </c>
      <c r="F10119" t="b">
        <v>0</v>
      </c>
      <c r="G10119" t="s">
        <v>287</v>
      </c>
      <c r="H10119" s="1">
        <v>45813.257939814823</v>
      </c>
      <c r="I10119" t="b">
        <v>0</v>
      </c>
      <c r="J10119" t="b">
        <v>0</v>
      </c>
      <c r="K10119" t="s">
        <v>287</v>
      </c>
      <c r="L10119" t="s">
        <v>22</v>
      </c>
      <c r="M10119">
        <v>232200</v>
      </c>
      <c r="O10119" t="s">
        <v>11966</v>
      </c>
      <c r="P10119" t="s">
        <v>13010</v>
      </c>
    </row>
    <row r="10120" spans="1:16" x14ac:dyDescent="0.35">
      <c r="A10120" t="s">
        <v>11539</v>
      </c>
      <c r="B10120" t="s">
        <v>13276</v>
      </c>
      <c r="C10120" t="s">
        <v>51</v>
      </c>
      <c r="D10120" t="s">
        <v>443</v>
      </c>
      <c r="E10120" t="s">
        <v>20</v>
      </c>
      <c r="F10120" t="b">
        <v>0</v>
      </c>
      <c r="G10120" t="s">
        <v>43</v>
      </c>
      <c r="H10120" s="1">
        <v>45813.292557870373</v>
      </c>
      <c r="I10120" t="b">
        <v>0</v>
      </c>
      <c r="J10120" t="b">
        <v>1</v>
      </c>
      <c r="K10120" t="s">
        <v>31</v>
      </c>
      <c r="L10120" t="s">
        <v>22</v>
      </c>
      <c r="M10120">
        <v>127952</v>
      </c>
      <c r="O10120" t="s">
        <v>57</v>
      </c>
      <c r="P10120" t="s">
        <v>13278</v>
      </c>
    </row>
    <row r="10121" spans="1:16" x14ac:dyDescent="0.35">
      <c r="A10121" t="s">
        <v>11539</v>
      </c>
      <c r="B10121" t="s">
        <v>13313</v>
      </c>
      <c r="C10121" t="s">
        <v>13314</v>
      </c>
      <c r="D10121" t="s">
        <v>443</v>
      </c>
      <c r="E10121" t="s">
        <v>20</v>
      </c>
      <c r="F10121" t="b">
        <v>0</v>
      </c>
      <c r="G10121" t="s">
        <v>171</v>
      </c>
      <c r="H10121" s="1">
        <v>45813.368263888893</v>
      </c>
      <c r="I10121" t="b">
        <v>0</v>
      </c>
      <c r="J10121" t="b">
        <v>0</v>
      </c>
      <c r="K10121" t="s">
        <v>31</v>
      </c>
      <c r="L10121" t="s">
        <v>22</v>
      </c>
      <c r="M10121">
        <v>115000</v>
      </c>
      <c r="O10121" t="s">
        <v>13315</v>
      </c>
      <c r="P10121" t="s">
        <v>13316</v>
      </c>
    </row>
    <row r="10122" spans="1:16" x14ac:dyDescent="0.35">
      <c r="A10122" t="s">
        <v>11539</v>
      </c>
      <c r="B10122" t="s">
        <v>13317</v>
      </c>
      <c r="C10122" t="s">
        <v>410</v>
      </c>
      <c r="D10122" t="s">
        <v>573</v>
      </c>
      <c r="E10122" t="s">
        <v>296</v>
      </c>
      <c r="F10122" t="b">
        <v>0</v>
      </c>
      <c r="G10122" t="s">
        <v>47</v>
      </c>
      <c r="H10122" s="1">
        <v>45813.459988425922</v>
      </c>
      <c r="I10122" t="b">
        <v>0</v>
      </c>
      <c r="J10122" t="b">
        <v>0</v>
      </c>
      <c r="K10122" t="s">
        <v>31</v>
      </c>
      <c r="L10122" t="s">
        <v>32</v>
      </c>
      <c r="N10122">
        <v>43.979999542236328</v>
      </c>
      <c r="O10122" t="s">
        <v>4334</v>
      </c>
      <c r="P10122" t="s">
        <v>13318</v>
      </c>
    </row>
    <row r="10123" spans="1:16" x14ac:dyDescent="0.35">
      <c r="A10123" t="s">
        <v>11539</v>
      </c>
      <c r="B10123" t="s">
        <v>13319</v>
      </c>
      <c r="C10123" t="s">
        <v>154</v>
      </c>
      <c r="D10123" t="s">
        <v>36</v>
      </c>
      <c r="E10123" t="s">
        <v>20</v>
      </c>
      <c r="F10123" t="b">
        <v>0</v>
      </c>
      <c r="G10123" t="s">
        <v>52</v>
      </c>
      <c r="H10123" s="1">
        <v>45813.501377314817</v>
      </c>
      <c r="I10123" t="b">
        <v>0</v>
      </c>
      <c r="J10123" t="b">
        <v>1</v>
      </c>
      <c r="K10123" t="s">
        <v>31</v>
      </c>
      <c r="L10123" t="s">
        <v>22</v>
      </c>
      <c r="M10123">
        <v>243500</v>
      </c>
      <c r="O10123" t="s">
        <v>725</v>
      </c>
    </row>
    <row r="10124" spans="1:16" x14ac:dyDescent="0.35">
      <c r="A10124" t="s">
        <v>11539</v>
      </c>
      <c r="B10124" t="s">
        <v>12893</v>
      </c>
      <c r="C10124" t="s">
        <v>410</v>
      </c>
      <c r="D10124" t="s">
        <v>36</v>
      </c>
      <c r="E10124" t="s">
        <v>20</v>
      </c>
      <c r="F10124" t="b">
        <v>0</v>
      </c>
      <c r="G10124" t="s">
        <v>47</v>
      </c>
      <c r="H10124" s="1">
        <v>45813.584027777782</v>
      </c>
      <c r="I10124" t="b">
        <v>0</v>
      </c>
      <c r="J10124" t="b">
        <v>1</v>
      </c>
      <c r="K10124" t="s">
        <v>31</v>
      </c>
      <c r="L10124" t="s">
        <v>22</v>
      </c>
      <c r="M10124">
        <v>171500</v>
      </c>
      <c r="O10124" t="s">
        <v>518</v>
      </c>
      <c r="P10124" t="s">
        <v>12894</v>
      </c>
    </row>
    <row r="10125" spans="1:16" x14ac:dyDescent="0.35">
      <c r="A10125" t="s">
        <v>11539</v>
      </c>
      <c r="B10125" t="s">
        <v>13320</v>
      </c>
      <c r="C10125" t="s">
        <v>283</v>
      </c>
      <c r="D10125" t="s">
        <v>110</v>
      </c>
      <c r="E10125" t="s">
        <v>20</v>
      </c>
      <c r="F10125" t="b">
        <v>0</v>
      </c>
      <c r="G10125" t="s">
        <v>52</v>
      </c>
      <c r="H10125" s="1">
        <v>45813.626354166663</v>
      </c>
      <c r="I10125" t="b">
        <v>0</v>
      </c>
      <c r="J10125" t="b">
        <v>1</v>
      </c>
      <c r="K10125" t="s">
        <v>31</v>
      </c>
      <c r="L10125" t="s">
        <v>32</v>
      </c>
      <c r="N10125">
        <v>72.5</v>
      </c>
      <c r="O10125" t="s">
        <v>13321</v>
      </c>
      <c r="P10125" t="s">
        <v>811</v>
      </c>
    </row>
    <row r="10126" spans="1:16" x14ac:dyDescent="0.35">
      <c r="A10126" t="s">
        <v>11539</v>
      </c>
      <c r="B10126" t="s">
        <v>11623</v>
      </c>
      <c r="C10126" t="s">
        <v>4564</v>
      </c>
      <c r="D10126" t="s">
        <v>36</v>
      </c>
      <c r="E10126" t="s">
        <v>20</v>
      </c>
      <c r="F10126" t="b">
        <v>0</v>
      </c>
      <c r="G10126" t="s">
        <v>52</v>
      </c>
      <c r="H10126" s="1">
        <v>45813.710462962961</v>
      </c>
      <c r="I10126" t="b">
        <v>1</v>
      </c>
      <c r="J10126" t="b">
        <v>1</v>
      </c>
      <c r="K10126" t="s">
        <v>31</v>
      </c>
      <c r="L10126" t="s">
        <v>22</v>
      </c>
      <c r="M10126">
        <v>157500</v>
      </c>
      <c r="O10126" t="s">
        <v>13322</v>
      </c>
      <c r="P10126" t="s">
        <v>13323</v>
      </c>
    </row>
    <row r="10127" spans="1:16" x14ac:dyDescent="0.35">
      <c r="A10127" t="s">
        <v>11539</v>
      </c>
      <c r="B10127" t="s">
        <v>11591</v>
      </c>
      <c r="C10127" t="s">
        <v>7755</v>
      </c>
      <c r="D10127" t="s">
        <v>36</v>
      </c>
      <c r="E10127" t="s">
        <v>20</v>
      </c>
      <c r="F10127" t="b">
        <v>0</v>
      </c>
      <c r="G10127" t="s">
        <v>43</v>
      </c>
      <c r="H10127" s="1">
        <v>45813.750937500001</v>
      </c>
      <c r="I10127" t="b">
        <v>0</v>
      </c>
      <c r="J10127" t="b">
        <v>0</v>
      </c>
      <c r="K10127" t="s">
        <v>31</v>
      </c>
      <c r="L10127" t="s">
        <v>22</v>
      </c>
      <c r="M10127">
        <v>122500</v>
      </c>
      <c r="O10127" t="s">
        <v>9246</v>
      </c>
      <c r="P10127" t="s">
        <v>13324</v>
      </c>
    </row>
    <row r="10128" spans="1:16" x14ac:dyDescent="0.35">
      <c r="A10128" t="s">
        <v>11539</v>
      </c>
      <c r="B10128" t="s">
        <v>12496</v>
      </c>
      <c r="C10128" t="s">
        <v>3405</v>
      </c>
      <c r="D10128" t="s">
        <v>110</v>
      </c>
      <c r="E10128" t="s">
        <v>20</v>
      </c>
      <c r="F10128" t="b">
        <v>0</v>
      </c>
      <c r="G10128" t="s">
        <v>47</v>
      </c>
      <c r="H10128" s="1">
        <v>45813.793252314812</v>
      </c>
      <c r="I10128" t="b">
        <v>0</v>
      </c>
      <c r="J10128" t="b">
        <v>1</v>
      </c>
      <c r="K10128" t="s">
        <v>31</v>
      </c>
      <c r="L10128" t="s">
        <v>22</v>
      </c>
      <c r="M10128">
        <v>101500</v>
      </c>
      <c r="O10128" t="s">
        <v>13325</v>
      </c>
      <c r="P10128" t="s">
        <v>13326</v>
      </c>
    </row>
    <row r="10129" spans="1:16" x14ac:dyDescent="0.35">
      <c r="A10129" t="s">
        <v>11539</v>
      </c>
      <c r="B10129" t="s">
        <v>11987</v>
      </c>
      <c r="C10129" t="s">
        <v>354</v>
      </c>
      <c r="D10129" t="s">
        <v>36</v>
      </c>
      <c r="E10129" t="s">
        <v>20</v>
      </c>
      <c r="F10129" t="b">
        <v>0</v>
      </c>
      <c r="G10129" t="s">
        <v>43</v>
      </c>
      <c r="H10129" s="1">
        <v>45814.042604166672</v>
      </c>
      <c r="I10129" t="b">
        <v>0</v>
      </c>
      <c r="J10129" t="b">
        <v>1</v>
      </c>
      <c r="K10129" t="s">
        <v>31</v>
      </c>
      <c r="L10129" t="s">
        <v>22</v>
      </c>
      <c r="M10129">
        <v>209000</v>
      </c>
      <c r="O10129" t="s">
        <v>3122</v>
      </c>
      <c r="P10129" t="s">
        <v>1399</v>
      </c>
    </row>
    <row r="10130" spans="1:16" x14ac:dyDescent="0.35">
      <c r="A10130" t="s">
        <v>11539</v>
      </c>
      <c r="B10130" t="s">
        <v>13327</v>
      </c>
      <c r="C10130" t="s">
        <v>410</v>
      </c>
      <c r="D10130" t="s">
        <v>269</v>
      </c>
      <c r="E10130" t="s">
        <v>91</v>
      </c>
      <c r="F10130" t="b">
        <v>0</v>
      </c>
      <c r="G10130" t="s">
        <v>47</v>
      </c>
      <c r="H10130" s="1">
        <v>45814.250879629632</v>
      </c>
      <c r="I10130" t="b">
        <v>0</v>
      </c>
      <c r="J10130" t="b">
        <v>0</v>
      </c>
      <c r="K10130" t="s">
        <v>31</v>
      </c>
      <c r="L10130" t="s">
        <v>32</v>
      </c>
      <c r="N10130">
        <v>60</v>
      </c>
      <c r="O10130" t="s">
        <v>13328</v>
      </c>
      <c r="P10130" t="s">
        <v>13329</v>
      </c>
    </row>
    <row r="10131" spans="1:16" x14ac:dyDescent="0.35">
      <c r="A10131" t="s">
        <v>11539</v>
      </c>
      <c r="B10131" t="s">
        <v>13330</v>
      </c>
      <c r="C10131" t="s">
        <v>289</v>
      </c>
      <c r="D10131" t="s">
        <v>974</v>
      </c>
      <c r="E10131" t="s">
        <v>20</v>
      </c>
      <c r="F10131" t="b">
        <v>0</v>
      </c>
      <c r="G10131" t="s">
        <v>43</v>
      </c>
      <c r="H10131" s="1">
        <v>45814.251006944447</v>
      </c>
      <c r="I10131" t="b">
        <v>0</v>
      </c>
      <c r="J10131" t="b">
        <v>1</v>
      </c>
      <c r="K10131" t="s">
        <v>31</v>
      </c>
      <c r="L10131" t="s">
        <v>22</v>
      </c>
      <c r="M10131">
        <v>88582</v>
      </c>
      <c r="O10131" t="s">
        <v>4754</v>
      </c>
      <c r="P10131" t="s">
        <v>13331</v>
      </c>
    </row>
    <row r="10132" spans="1:16" x14ac:dyDescent="0.35">
      <c r="A10132" t="s">
        <v>11539</v>
      </c>
      <c r="B10132" t="s">
        <v>11614</v>
      </c>
      <c r="C10132" t="s">
        <v>18</v>
      </c>
      <c r="D10132" t="s">
        <v>17605</v>
      </c>
      <c r="E10132" t="s">
        <v>20</v>
      </c>
      <c r="F10132" t="b">
        <v>1</v>
      </c>
      <c r="G10132" t="s">
        <v>287</v>
      </c>
      <c r="H10132" s="1">
        <v>45814.257939814823</v>
      </c>
      <c r="I10132" t="b">
        <v>0</v>
      </c>
      <c r="J10132" t="b">
        <v>0</v>
      </c>
      <c r="K10132" t="s">
        <v>287</v>
      </c>
      <c r="L10132" t="s">
        <v>22</v>
      </c>
      <c r="M10132">
        <v>150000</v>
      </c>
      <c r="O10132" t="s">
        <v>13014</v>
      </c>
      <c r="P10132" t="s">
        <v>13332</v>
      </c>
    </row>
    <row r="10133" spans="1:16" x14ac:dyDescent="0.35">
      <c r="A10133" t="s">
        <v>11539</v>
      </c>
      <c r="B10133" t="s">
        <v>13333</v>
      </c>
      <c r="C10133" t="s">
        <v>6393</v>
      </c>
      <c r="D10133" t="s">
        <v>17606</v>
      </c>
      <c r="E10133" t="s">
        <v>20</v>
      </c>
      <c r="F10133" t="b">
        <v>0</v>
      </c>
      <c r="G10133" t="s">
        <v>6393</v>
      </c>
      <c r="H10133" s="1">
        <v>45814.27584490741</v>
      </c>
      <c r="I10133" t="b">
        <v>0</v>
      </c>
      <c r="J10133" t="b">
        <v>0</v>
      </c>
      <c r="K10133" t="s">
        <v>6393</v>
      </c>
      <c r="L10133" t="s">
        <v>22</v>
      </c>
      <c r="M10133">
        <v>167500</v>
      </c>
      <c r="O10133" t="s">
        <v>13334</v>
      </c>
      <c r="P10133" t="s">
        <v>811</v>
      </c>
    </row>
    <row r="10134" spans="1:16" x14ac:dyDescent="0.35">
      <c r="A10134" t="s">
        <v>11539</v>
      </c>
      <c r="B10134" t="s">
        <v>13335</v>
      </c>
      <c r="C10134" t="s">
        <v>12519</v>
      </c>
      <c r="D10134" t="s">
        <v>36</v>
      </c>
      <c r="E10134" t="s">
        <v>20</v>
      </c>
      <c r="F10134" t="b">
        <v>0</v>
      </c>
      <c r="G10134" t="s">
        <v>52</v>
      </c>
      <c r="H10134" s="1">
        <v>45814.292500000003</v>
      </c>
      <c r="I10134" t="b">
        <v>0</v>
      </c>
      <c r="J10134" t="b">
        <v>0</v>
      </c>
      <c r="K10134" t="s">
        <v>31</v>
      </c>
      <c r="L10134" t="s">
        <v>22</v>
      </c>
      <c r="M10134">
        <v>156500</v>
      </c>
      <c r="O10134" t="s">
        <v>13294</v>
      </c>
      <c r="P10134" t="s">
        <v>7514</v>
      </c>
    </row>
    <row r="10135" spans="1:16" x14ac:dyDescent="0.35">
      <c r="A10135" t="s">
        <v>11539</v>
      </c>
      <c r="B10135" t="s">
        <v>13305</v>
      </c>
      <c r="C10135" t="s">
        <v>171</v>
      </c>
      <c r="D10135" t="s">
        <v>17514</v>
      </c>
      <c r="E10135" t="s">
        <v>20</v>
      </c>
      <c r="F10135" t="b">
        <v>0</v>
      </c>
      <c r="G10135" t="s">
        <v>171</v>
      </c>
      <c r="H10135" s="1">
        <v>45814.303032407413</v>
      </c>
      <c r="I10135" t="b">
        <v>0</v>
      </c>
      <c r="J10135" t="b">
        <v>1</v>
      </c>
      <c r="K10135" t="s">
        <v>31</v>
      </c>
      <c r="L10135" t="s">
        <v>22</v>
      </c>
      <c r="M10135">
        <v>175500</v>
      </c>
      <c r="O10135" t="s">
        <v>1079</v>
      </c>
      <c r="P10135" t="s">
        <v>13306</v>
      </c>
    </row>
    <row r="10136" spans="1:16" x14ac:dyDescent="0.35">
      <c r="A10136" t="s">
        <v>11539</v>
      </c>
      <c r="B10136" t="s">
        <v>13336</v>
      </c>
      <c r="C10136" t="s">
        <v>13337</v>
      </c>
      <c r="D10136" t="s">
        <v>17607</v>
      </c>
      <c r="E10136" t="s">
        <v>20</v>
      </c>
      <c r="F10136" t="b">
        <v>0</v>
      </c>
      <c r="G10136" t="s">
        <v>13338</v>
      </c>
      <c r="H10136" s="1">
        <v>45814.305555555547</v>
      </c>
      <c r="I10136" t="b">
        <v>0</v>
      </c>
      <c r="J10136" t="b">
        <v>0</v>
      </c>
      <c r="K10136" t="s">
        <v>13338</v>
      </c>
      <c r="L10136" t="s">
        <v>22</v>
      </c>
      <c r="M10136">
        <v>75150</v>
      </c>
      <c r="O10136" t="s">
        <v>13339</v>
      </c>
      <c r="P10136" t="s">
        <v>1515</v>
      </c>
    </row>
    <row r="10137" spans="1:16" x14ac:dyDescent="0.35">
      <c r="A10137" t="s">
        <v>11539</v>
      </c>
      <c r="B10137" t="s">
        <v>13340</v>
      </c>
      <c r="C10137" t="s">
        <v>354</v>
      </c>
      <c r="D10137" t="s">
        <v>36</v>
      </c>
      <c r="E10137" t="s">
        <v>20</v>
      </c>
      <c r="F10137" t="b">
        <v>0</v>
      </c>
      <c r="G10137" t="s">
        <v>43</v>
      </c>
      <c r="H10137" s="1">
        <v>45814.458854166667</v>
      </c>
      <c r="I10137" t="b">
        <v>0</v>
      </c>
      <c r="J10137" t="b">
        <v>0</v>
      </c>
      <c r="K10137" t="s">
        <v>31</v>
      </c>
      <c r="L10137" t="s">
        <v>22</v>
      </c>
      <c r="M10137">
        <v>190500</v>
      </c>
      <c r="O10137" t="s">
        <v>281</v>
      </c>
      <c r="P10137" t="s">
        <v>13341</v>
      </c>
    </row>
    <row r="10138" spans="1:16" x14ac:dyDescent="0.35">
      <c r="A10138" t="s">
        <v>11539</v>
      </c>
      <c r="B10138" t="s">
        <v>12170</v>
      </c>
      <c r="C10138" t="s">
        <v>695</v>
      </c>
      <c r="D10138" t="s">
        <v>36</v>
      </c>
      <c r="E10138" t="s">
        <v>20</v>
      </c>
      <c r="F10138" t="b">
        <v>0</v>
      </c>
      <c r="G10138" t="s">
        <v>171</v>
      </c>
      <c r="H10138" s="1">
        <v>45814.511250000003</v>
      </c>
      <c r="I10138" t="b">
        <v>0</v>
      </c>
      <c r="J10138" t="b">
        <v>0</v>
      </c>
      <c r="K10138" t="s">
        <v>31</v>
      </c>
      <c r="L10138" t="s">
        <v>22</v>
      </c>
      <c r="M10138">
        <v>174500</v>
      </c>
      <c r="O10138" t="s">
        <v>209</v>
      </c>
      <c r="P10138" t="s">
        <v>1861</v>
      </c>
    </row>
    <row r="10139" spans="1:16" x14ac:dyDescent="0.35">
      <c r="A10139" t="s">
        <v>11539</v>
      </c>
      <c r="B10139" t="s">
        <v>12281</v>
      </c>
      <c r="C10139" t="s">
        <v>9862</v>
      </c>
      <c r="D10139" t="s">
        <v>110</v>
      </c>
      <c r="E10139" t="s">
        <v>20</v>
      </c>
      <c r="F10139" t="b">
        <v>0</v>
      </c>
      <c r="G10139" t="s">
        <v>52</v>
      </c>
      <c r="H10139" s="1">
        <v>45814.542442129627</v>
      </c>
      <c r="I10139" t="b">
        <v>0</v>
      </c>
      <c r="J10139" t="b">
        <v>1</v>
      </c>
      <c r="K10139" t="s">
        <v>31</v>
      </c>
      <c r="L10139" t="s">
        <v>22</v>
      </c>
      <c r="M10139">
        <v>143000</v>
      </c>
      <c r="O10139" t="s">
        <v>1669</v>
      </c>
      <c r="P10139" t="s">
        <v>12282</v>
      </c>
    </row>
    <row r="10140" spans="1:16" x14ac:dyDescent="0.35">
      <c r="A10140" t="s">
        <v>11539</v>
      </c>
      <c r="B10140" t="s">
        <v>13342</v>
      </c>
      <c r="C10140" t="s">
        <v>193</v>
      </c>
      <c r="D10140" t="s">
        <v>36</v>
      </c>
      <c r="E10140" t="s">
        <v>20</v>
      </c>
      <c r="F10140" t="b">
        <v>0</v>
      </c>
      <c r="G10140" t="s">
        <v>52</v>
      </c>
      <c r="H10140" s="1">
        <v>45814.626469907409</v>
      </c>
      <c r="I10140" t="b">
        <v>0</v>
      </c>
      <c r="J10140" t="b">
        <v>1</v>
      </c>
      <c r="K10140" t="s">
        <v>31</v>
      </c>
      <c r="L10140" t="s">
        <v>22</v>
      </c>
      <c r="M10140">
        <v>120536</v>
      </c>
      <c r="O10140" t="s">
        <v>13343</v>
      </c>
      <c r="P10140" t="s">
        <v>13344</v>
      </c>
    </row>
    <row r="10141" spans="1:16" x14ac:dyDescent="0.35">
      <c r="A10141" t="s">
        <v>11539</v>
      </c>
      <c r="B10141" t="s">
        <v>11623</v>
      </c>
      <c r="C10141" t="s">
        <v>879</v>
      </c>
      <c r="D10141" t="s">
        <v>36</v>
      </c>
      <c r="E10141" t="s">
        <v>91</v>
      </c>
      <c r="F10141" t="b">
        <v>0</v>
      </c>
      <c r="G10141" t="s">
        <v>52</v>
      </c>
      <c r="H10141" s="1">
        <v>45814.834780092591</v>
      </c>
      <c r="I10141" t="b">
        <v>0</v>
      </c>
      <c r="J10141" t="b">
        <v>1</v>
      </c>
      <c r="K10141" t="s">
        <v>31</v>
      </c>
      <c r="L10141" t="s">
        <v>32</v>
      </c>
      <c r="N10141">
        <v>75</v>
      </c>
      <c r="O10141" t="s">
        <v>33</v>
      </c>
      <c r="P10141" t="s">
        <v>13345</v>
      </c>
    </row>
    <row r="10142" spans="1:16" x14ac:dyDescent="0.35">
      <c r="A10142" t="s">
        <v>11539</v>
      </c>
      <c r="B10142" t="s">
        <v>11968</v>
      </c>
      <c r="C10142" t="s">
        <v>5889</v>
      </c>
      <c r="D10142" t="s">
        <v>110</v>
      </c>
      <c r="E10142" t="s">
        <v>20</v>
      </c>
      <c r="F10142" t="b">
        <v>0</v>
      </c>
      <c r="G10142" t="s">
        <v>52</v>
      </c>
      <c r="H10142" s="1">
        <v>45814.875775462962</v>
      </c>
      <c r="I10142" t="b">
        <v>0</v>
      </c>
      <c r="J10142" t="b">
        <v>1</v>
      </c>
      <c r="K10142" t="s">
        <v>31</v>
      </c>
      <c r="L10142" t="s">
        <v>32</v>
      </c>
      <c r="N10142">
        <v>78.949996948242188</v>
      </c>
      <c r="O10142" t="s">
        <v>4278</v>
      </c>
      <c r="P10142" t="s">
        <v>13346</v>
      </c>
    </row>
    <row r="10143" spans="1:16" x14ac:dyDescent="0.35">
      <c r="A10143" t="s">
        <v>11539</v>
      </c>
      <c r="B10143" t="s">
        <v>12809</v>
      </c>
      <c r="C10143" t="s">
        <v>1930</v>
      </c>
      <c r="D10143" t="s">
        <v>115</v>
      </c>
      <c r="E10143" t="s">
        <v>20</v>
      </c>
      <c r="F10143" t="b">
        <v>0</v>
      </c>
      <c r="G10143" t="s">
        <v>30</v>
      </c>
      <c r="H10143" s="1">
        <v>45814.876157407409</v>
      </c>
      <c r="I10143" t="b">
        <v>0</v>
      </c>
      <c r="J10143" t="b">
        <v>0</v>
      </c>
      <c r="K10143" t="s">
        <v>31</v>
      </c>
      <c r="L10143" t="s">
        <v>22</v>
      </c>
      <c r="M10143">
        <v>135000</v>
      </c>
      <c r="O10143" t="s">
        <v>4082</v>
      </c>
    </row>
    <row r="10144" spans="1:16" x14ac:dyDescent="0.35">
      <c r="A10144" t="s">
        <v>11539</v>
      </c>
      <c r="B10144" t="s">
        <v>13347</v>
      </c>
      <c r="C10144" t="s">
        <v>154</v>
      </c>
      <c r="D10144" t="s">
        <v>36</v>
      </c>
      <c r="E10144" t="s">
        <v>20</v>
      </c>
      <c r="F10144" t="b">
        <v>0</v>
      </c>
      <c r="G10144" t="s">
        <v>52</v>
      </c>
      <c r="H10144" s="1">
        <v>45814.959108796298</v>
      </c>
      <c r="I10144" t="b">
        <v>0</v>
      </c>
      <c r="J10144" t="b">
        <v>1</v>
      </c>
      <c r="K10144" t="s">
        <v>31</v>
      </c>
      <c r="L10144" t="s">
        <v>22</v>
      </c>
      <c r="M10144">
        <v>196812.5</v>
      </c>
      <c r="O10144" t="s">
        <v>531</v>
      </c>
      <c r="P10144" t="s">
        <v>13124</v>
      </c>
    </row>
    <row r="10145" spans="1:16" x14ac:dyDescent="0.35">
      <c r="A10145" t="s">
        <v>11539</v>
      </c>
      <c r="B10145" t="s">
        <v>13348</v>
      </c>
      <c r="C10145" t="s">
        <v>142</v>
      </c>
      <c r="D10145" t="s">
        <v>17441</v>
      </c>
      <c r="E10145" t="s">
        <v>20</v>
      </c>
      <c r="F10145" t="b">
        <v>0</v>
      </c>
      <c r="G10145" t="s">
        <v>68</v>
      </c>
      <c r="H10145" s="1">
        <v>45815.000601851847</v>
      </c>
      <c r="I10145" t="b">
        <v>0</v>
      </c>
      <c r="J10145" t="b">
        <v>1</v>
      </c>
      <c r="K10145" t="s">
        <v>31</v>
      </c>
      <c r="L10145" t="s">
        <v>22</v>
      </c>
      <c r="M10145">
        <v>262500</v>
      </c>
      <c r="O10145" t="s">
        <v>13349</v>
      </c>
      <c r="P10145" t="s">
        <v>13350</v>
      </c>
    </row>
    <row r="10146" spans="1:16" x14ac:dyDescent="0.35">
      <c r="A10146" t="s">
        <v>11539</v>
      </c>
      <c r="B10146" t="s">
        <v>12084</v>
      </c>
      <c r="C10146" t="s">
        <v>609</v>
      </c>
      <c r="D10146" t="s">
        <v>17445</v>
      </c>
      <c r="E10146" t="s">
        <v>20</v>
      </c>
      <c r="F10146" t="b">
        <v>0</v>
      </c>
      <c r="G10146" t="s">
        <v>52</v>
      </c>
      <c r="H10146" s="1">
        <v>45815.001331018517</v>
      </c>
      <c r="I10146" t="b">
        <v>1</v>
      </c>
      <c r="J10146" t="b">
        <v>1</v>
      </c>
      <c r="K10146" t="s">
        <v>31</v>
      </c>
      <c r="L10146" t="s">
        <v>22</v>
      </c>
      <c r="M10146">
        <v>154000</v>
      </c>
      <c r="O10146" t="s">
        <v>13351</v>
      </c>
      <c r="P10146" t="s">
        <v>13352</v>
      </c>
    </row>
    <row r="10147" spans="1:16" x14ac:dyDescent="0.35">
      <c r="A10147" t="s">
        <v>11539</v>
      </c>
      <c r="B10147" t="s">
        <v>13353</v>
      </c>
      <c r="C10147" t="s">
        <v>170</v>
      </c>
      <c r="D10147" t="s">
        <v>36</v>
      </c>
      <c r="E10147" t="s">
        <v>20</v>
      </c>
      <c r="F10147" t="b">
        <v>0</v>
      </c>
      <c r="G10147" t="s">
        <v>52</v>
      </c>
      <c r="H10147" s="1">
        <v>45815.001469907409</v>
      </c>
      <c r="I10147" t="b">
        <v>0</v>
      </c>
      <c r="J10147" t="b">
        <v>1</v>
      </c>
      <c r="K10147" t="s">
        <v>31</v>
      </c>
      <c r="L10147" t="s">
        <v>22</v>
      </c>
      <c r="M10147">
        <v>117500</v>
      </c>
      <c r="O10147" t="s">
        <v>13354</v>
      </c>
      <c r="P10147" t="s">
        <v>13355</v>
      </c>
    </row>
    <row r="10148" spans="1:16" x14ac:dyDescent="0.35">
      <c r="A10148" t="s">
        <v>11539</v>
      </c>
      <c r="B10148" t="s">
        <v>13356</v>
      </c>
      <c r="C10148" t="s">
        <v>715</v>
      </c>
      <c r="D10148" t="s">
        <v>13357</v>
      </c>
      <c r="E10148" t="s">
        <v>20</v>
      </c>
      <c r="F10148" t="b">
        <v>0</v>
      </c>
      <c r="G10148" t="s">
        <v>171</v>
      </c>
      <c r="H10148" s="1">
        <v>45815.011400462958</v>
      </c>
      <c r="I10148" t="b">
        <v>0</v>
      </c>
      <c r="J10148" t="b">
        <v>0</v>
      </c>
      <c r="K10148" t="s">
        <v>31</v>
      </c>
      <c r="L10148" t="s">
        <v>22</v>
      </c>
      <c r="M10148">
        <v>337500</v>
      </c>
      <c r="O10148" t="s">
        <v>725</v>
      </c>
    </row>
    <row r="10149" spans="1:16" x14ac:dyDescent="0.35">
      <c r="A10149" t="s">
        <v>11539</v>
      </c>
      <c r="B10149" t="s">
        <v>13358</v>
      </c>
      <c r="C10149" t="s">
        <v>13359</v>
      </c>
      <c r="D10149" t="s">
        <v>1869</v>
      </c>
      <c r="E10149" t="s">
        <v>20</v>
      </c>
      <c r="F10149" t="b">
        <v>0</v>
      </c>
      <c r="G10149" t="s">
        <v>948</v>
      </c>
      <c r="H10149" s="1">
        <v>45815.257372685177</v>
      </c>
      <c r="I10149" t="b">
        <v>0</v>
      </c>
      <c r="J10149" t="b">
        <v>0</v>
      </c>
      <c r="K10149" t="s">
        <v>948</v>
      </c>
      <c r="L10149" t="s">
        <v>22</v>
      </c>
      <c r="M10149">
        <v>65000</v>
      </c>
      <c r="O10149" t="s">
        <v>13360</v>
      </c>
      <c r="P10149" t="s">
        <v>340</v>
      </c>
    </row>
    <row r="10150" spans="1:16" x14ac:dyDescent="0.35">
      <c r="A10150" t="s">
        <v>11539</v>
      </c>
      <c r="B10150" t="s">
        <v>13361</v>
      </c>
      <c r="C10150" t="s">
        <v>1828</v>
      </c>
      <c r="D10150" t="s">
        <v>110</v>
      </c>
      <c r="E10150" t="s">
        <v>204</v>
      </c>
      <c r="F10150" t="b">
        <v>0</v>
      </c>
      <c r="G10150" t="s">
        <v>994</v>
      </c>
      <c r="H10150" s="1">
        <v>45815.260983796303</v>
      </c>
      <c r="I10150" t="b">
        <v>0</v>
      </c>
      <c r="J10150" t="b">
        <v>0</v>
      </c>
      <c r="K10150" t="s">
        <v>994</v>
      </c>
      <c r="L10150" t="s">
        <v>32</v>
      </c>
      <c r="N10150">
        <v>12</v>
      </c>
      <c r="O10150" t="s">
        <v>13362</v>
      </c>
      <c r="P10150" t="s">
        <v>3340</v>
      </c>
    </row>
    <row r="10151" spans="1:16" x14ac:dyDescent="0.35">
      <c r="A10151" t="s">
        <v>11539</v>
      </c>
      <c r="B10151" t="s">
        <v>11539</v>
      </c>
      <c r="C10151" t="s">
        <v>13363</v>
      </c>
      <c r="D10151" t="s">
        <v>42</v>
      </c>
      <c r="E10151" t="s">
        <v>20</v>
      </c>
      <c r="F10151" t="b">
        <v>0</v>
      </c>
      <c r="G10151" t="s">
        <v>47</v>
      </c>
      <c r="H10151" s="1">
        <v>45815.292696759258</v>
      </c>
      <c r="I10151" t="b">
        <v>0</v>
      </c>
      <c r="J10151" t="b">
        <v>1</v>
      </c>
      <c r="K10151" t="s">
        <v>31</v>
      </c>
      <c r="L10151" t="s">
        <v>22</v>
      </c>
      <c r="M10151">
        <v>150000</v>
      </c>
      <c r="O10151" t="s">
        <v>13364</v>
      </c>
      <c r="P10151" t="s">
        <v>13365</v>
      </c>
    </row>
    <row r="10152" spans="1:16" x14ac:dyDescent="0.35">
      <c r="A10152" t="s">
        <v>11539</v>
      </c>
      <c r="B10152" t="s">
        <v>13366</v>
      </c>
      <c r="C10152" t="s">
        <v>410</v>
      </c>
      <c r="D10152" t="s">
        <v>36</v>
      </c>
      <c r="E10152" t="s">
        <v>204</v>
      </c>
      <c r="F10152" t="b">
        <v>0</v>
      </c>
      <c r="G10152" t="s">
        <v>47</v>
      </c>
      <c r="H10152" s="1">
        <v>45815.501030092593</v>
      </c>
      <c r="I10152" t="b">
        <v>0</v>
      </c>
      <c r="J10152" t="b">
        <v>0</v>
      </c>
      <c r="K10152" t="s">
        <v>31</v>
      </c>
      <c r="L10152" t="s">
        <v>32</v>
      </c>
      <c r="N10152">
        <v>50.239997863769531</v>
      </c>
      <c r="O10152" t="s">
        <v>209</v>
      </c>
    </row>
    <row r="10153" spans="1:16" x14ac:dyDescent="0.35">
      <c r="A10153" t="s">
        <v>11539</v>
      </c>
      <c r="B10153" t="s">
        <v>12496</v>
      </c>
      <c r="C10153" t="s">
        <v>3405</v>
      </c>
      <c r="D10153" t="s">
        <v>36</v>
      </c>
      <c r="E10153" t="s">
        <v>20</v>
      </c>
      <c r="F10153" t="b">
        <v>0</v>
      </c>
      <c r="G10153" t="s">
        <v>47</v>
      </c>
      <c r="H10153" s="1">
        <v>45815.542696759258</v>
      </c>
      <c r="I10153" t="b">
        <v>0</v>
      </c>
      <c r="J10153" t="b">
        <v>1</v>
      </c>
      <c r="K10153" t="s">
        <v>31</v>
      </c>
      <c r="L10153" t="s">
        <v>22</v>
      </c>
      <c r="M10153">
        <v>101500</v>
      </c>
      <c r="O10153" t="s">
        <v>13367</v>
      </c>
      <c r="P10153" t="s">
        <v>13326</v>
      </c>
    </row>
    <row r="10154" spans="1:16" x14ac:dyDescent="0.35">
      <c r="A10154" t="s">
        <v>11539</v>
      </c>
      <c r="B10154" t="s">
        <v>13368</v>
      </c>
      <c r="C10154" t="s">
        <v>597</v>
      </c>
      <c r="D10154" t="s">
        <v>36</v>
      </c>
      <c r="E10154" t="s">
        <v>20</v>
      </c>
      <c r="F10154" t="b">
        <v>0</v>
      </c>
      <c r="G10154" t="s">
        <v>52</v>
      </c>
      <c r="H10154" s="1">
        <v>45815.542939814812</v>
      </c>
      <c r="I10154" t="b">
        <v>0</v>
      </c>
      <c r="J10154" t="b">
        <v>1</v>
      </c>
      <c r="K10154" t="s">
        <v>31</v>
      </c>
      <c r="L10154" t="s">
        <v>22</v>
      </c>
      <c r="M10154">
        <v>137300</v>
      </c>
      <c r="O10154" t="s">
        <v>53</v>
      </c>
      <c r="P10154" t="s">
        <v>1444</v>
      </c>
    </row>
    <row r="10155" spans="1:16" x14ac:dyDescent="0.35">
      <c r="A10155" t="s">
        <v>11539</v>
      </c>
      <c r="B10155" t="s">
        <v>11539</v>
      </c>
      <c r="C10155" t="s">
        <v>18</v>
      </c>
      <c r="D10155" t="s">
        <v>962</v>
      </c>
      <c r="E10155" t="s">
        <v>20</v>
      </c>
      <c r="F10155" t="b">
        <v>1</v>
      </c>
      <c r="G10155" t="s">
        <v>3501</v>
      </c>
      <c r="H10155" s="1">
        <v>45815.675057870372</v>
      </c>
      <c r="I10155" t="b">
        <v>0</v>
      </c>
      <c r="J10155" t="b">
        <v>0</v>
      </c>
      <c r="K10155" t="s">
        <v>3501</v>
      </c>
      <c r="L10155" t="s">
        <v>22</v>
      </c>
      <c r="M10155">
        <v>149000</v>
      </c>
      <c r="O10155" t="s">
        <v>13369</v>
      </c>
      <c r="P10155" t="s">
        <v>2111</v>
      </c>
    </row>
    <row r="10156" spans="1:16" x14ac:dyDescent="0.35">
      <c r="A10156" t="s">
        <v>11539</v>
      </c>
      <c r="B10156" t="s">
        <v>13370</v>
      </c>
      <c r="C10156" t="s">
        <v>154</v>
      </c>
      <c r="D10156" t="s">
        <v>573</v>
      </c>
      <c r="E10156" t="s">
        <v>20</v>
      </c>
      <c r="F10156" t="b">
        <v>0</v>
      </c>
      <c r="G10156" t="s">
        <v>52</v>
      </c>
      <c r="H10156" s="1">
        <v>45815.709340277783</v>
      </c>
      <c r="I10156" t="b">
        <v>0</v>
      </c>
      <c r="J10156" t="b">
        <v>1</v>
      </c>
      <c r="K10156" t="s">
        <v>31</v>
      </c>
      <c r="L10156" t="s">
        <v>32</v>
      </c>
      <c r="N10156">
        <v>36.920001983642578</v>
      </c>
      <c r="O10156" t="s">
        <v>13371</v>
      </c>
      <c r="P10156" t="s">
        <v>13372</v>
      </c>
    </row>
    <row r="10157" spans="1:16" x14ac:dyDescent="0.35">
      <c r="A10157" t="s">
        <v>11539</v>
      </c>
      <c r="B10157" t="s">
        <v>11987</v>
      </c>
      <c r="C10157" t="s">
        <v>1176</v>
      </c>
      <c r="D10157" t="s">
        <v>573</v>
      </c>
      <c r="E10157" t="s">
        <v>20</v>
      </c>
      <c r="F10157" t="b">
        <v>0</v>
      </c>
      <c r="G10157" t="s">
        <v>68</v>
      </c>
      <c r="H10157" s="1">
        <v>45815.709467592591</v>
      </c>
      <c r="I10157" t="b">
        <v>0</v>
      </c>
      <c r="J10157" t="b">
        <v>0</v>
      </c>
      <c r="K10157" t="s">
        <v>31</v>
      </c>
      <c r="L10157" t="s">
        <v>32</v>
      </c>
      <c r="N10157">
        <v>40.81500244140625</v>
      </c>
      <c r="O10157" t="s">
        <v>1721</v>
      </c>
      <c r="P10157" t="s">
        <v>13373</v>
      </c>
    </row>
    <row r="10158" spans="1:16" x14ac:dyDescent="0.35">
      <c r="A10158" t="s">
        <v>11539</v>
      </c>
      <c r="B10158" t="s">
        <v>13374</v>
      </c>
      <c r="C10158" t="s">
        <v>715</v>
      </c>
      <c r="D10158" t="s">
        <v>573</v>
      </c>
      <c r="E10158" t="s">
        <v>20</v>
      </c>
      <c r="F10158" t="b">
        <v>0</v>
      </c>
      <c r="G10158" t="s">
        <v>171</v>
      </c>
      <c r="H10158" s="1">
        <v>45815.945277777777</v>
      </c>
      <c r="I10158" t="b">
        <v>0</v>
      </c>
      <c r="J10158" t="b">
        <v>1</v>
      </c>
      <c r="K10158" t="s">
        <v>31</v>
      </c>
      <c r="L10158" t="s">
        <v>32</v>
      </c>
      <c r="N10158">
        <v>23.264999389648441</v>
      </c>
      <c r="O10158" t="s">
        <v>13375</v>
      </c>
      <c r="P10158" t="s">
        <v>340</v>
      </c>
    </row>
    <row r="10159" spans="1:16" x14ac:dyDescent="0.35">
      <c r="A10159" t="s">
        <v>11539</v>
      </c>
      <c r="B10159" t="s">
        <v>11539</v>
      </c>
      <c r="C10159" t="s">
        <v>861</v>
      </c>
      <c r="D10159" t="s">
        <v>1799</v>
      </c>
      <c r="E10159" t="s">
        <v>20</v>
      </c>
      <c r="F10159" t="b">
        <v>0</v>
      </c>
      <c r="G10159" t="s">
        <v>47</v>
      </c>
      <c r="H10159" s="1">
        <v>45816.250960648147</v>
      </c>
      <c r="I10159" t="b">
        <v>0</v>
      </c>
      <c r="J10159" t="b">
        <v>0</v>
      </c>
      <c r="K10159" t="s">
        <v>31</v>
      </c>
      <c r="L10159" t="s">
        <v>22</v>
      </c>
      <c r="M10159">
        <v>122366.40625</v>
      </c>
      <c r="O10159" t="s">
        <v>13063</v>
      </c>
      <c r="P10159" t="s">
        <v>13064</v>
      </c>
    </row>
    <row r="10160" spans="1:16" x14ac:dyDescent="0.35">
      <c r="A10160" t="s">
        <v>11539</v>
      </c>
      <c r="B10160" t="s">
        <v>11591</v>
      </c>
      <c r="C10160" t="s">
        <v>462</v>
      </c>
      <c r="D10160" t="s">
        <v>443</v>
      </c>
      <c r="E10160" t="s">
        <v>20</v>
      </c>
      <c r="F10160" t="b">
        <v>0</v>
      </c>
      <c r="G10160" t="s">
        <v>43</v>
      </c>
      <c r="H10160" s="1">
        <v>45816.25099537037</v>
      </c>
      <c r="I10160" t="b">
        <v>0</v>
      </c>
      <c r="J10160" t="b">
        <v>1</v>
      </c>
      <c r="K10160" t="s">
        <v>31</v>
      </c>
      <c r="L10160" t="s">
        <v>22</v>
      </c>
      <c r="M10160">
        <v>177500</v>
      </c>
      <c r="O10160" t="s">
        <v>13376</v>
      </c>
      <c r="P10160" t="s">
        <v>13377</v>
      </c>
    </row>
    <row r="10161" spans="1:16" x14ac:dyDescent="0.35">
      <c r="A10161" t="s">
        <v>11539</v>
      </c>
      <c r="B10161" t="s">
        <v>11588</v>
      </c>
      <c r="C10161" t="s">
        <v>13378</v>
      </c>
      <c r="D10161" t="s">
        <v>17445</v>
      </c>
      <c r="E10161" t="s">
        <v>20</v>
      </c>
      <c r="F10161" t="b">
        <v>0</v>
      </c>
      <c r="G10161" t="s">
        <v>939</v>
      </c>
      <c r="H10161" s="1">
        <v>45816.2655787037</v>
      </c>
      <c r="I10161" t="b">
        <v>0</v>
      </c>
      <c r="J10161" t="b">
        <v>1</v>
      </c>
      <c r="K10161" t="s">
        <v>939</v>
      </c>
      <c r="L10161" t="s">
        <v>22</v>
      </c>
      <c r="M10161">
        <v>163500</v>
      </c>
      <c r="O10161" t="s">
        <v>1721</v>
      </c>
      <c r="P10161" t="s">
        <v>13379</v>
      </c>
    </row>
    <row r="10162" spans="1:16" x14ac:dyDescent="0.35">
      <c r="A10162" t="s">
        <v>11539</v>
      </c>
      <c r="B10162" t="s">
        <v>13242</v>
      </c>
      <c r="C10162" t="s">
        <v>695</v>
      </c>
      <c r="D10162" t="s">
        <v>36</v>
      </c>
      <c r="E10162" t="s">
        <v>20</v>
      </c>
      <c r="F10162" t="b">
        <v>0</v>
      </c>
      <c r="G10162" t="s">
        <v>171</v>
      </c>
      <c r="H10162" s="1">
        <v>45816.499861111108</v>
      </c>
      <c r="I10162" t="b">
        <v>0</v>
      </c>
      <c r="J10162" t="b">
        <v>0</v>
      </c>
      <c r="K10162" t="s">
        <v>31</v>
      </c>
      <c r="L10162" t="s">
        <v>22</v>
      </c>
      <c r="M10162">
        <v>124592</v>
      </c>
      <c r="O10162" t="s">
        <v>209</v>
      </c>
      <c r="P10162" t="s">
        <v>274</v>
      </c>
    </row>
    <row r="10163" spans="1:16" x14ac:dyDescent="0.35">
      <c r="A10163" t="s">
        <v>11539</v>
      </c>
      <c r="B10163" t="s">
        <v>13242</v>
      </c>
      <c r="C10163" t="s">
        <v>715</v>
      </c>
      <c r="D10163" t="s">
        <v>36</v>
      </c>
      <c r="E10163" t="s">
        <v>20</v>
      </c>
      <c r="F10163" t="b">
        <v>0</v>
      </c>
      <c r="G10163" t="s">
        <v>171</v>
      </c>
      <c r="H10163" s="1">
        <v>45816.500034722223</v>
      </c>
      <c r="I10163" t="b">
        <v>0</v>
      </c>
      <c r="J10163" t="b">
        <v>0</v>
      </c>
      <c r="K10163" t="s">
        <v>31</v>
      </c>
      <c r="L10163" t="s">
        <v>22</v>
      </c>
      <c r="M10163">
        <v>124592</v>
      </c>
      <c r="O10163" t="s">
        <v>209</v>
      </c>
      <c r="P10163" t="s">
        <v>274</v>
      </c>
    </row>
    <row r="10164" spans="1:16" x14ac:dyDescent="0.35">
      <c r="A10164" t="s">
        <v>11539</v>
      </c>
      <c r="B10164" t="s">
        <v>12503</v>
      </c>
      <c r="C10164" t="s">
        <v>193</v>
      </c>
      <c r="D10164" t="s">
        <v>36</v>
      </c>
      <c r="E10164" t="s">
        <v>20</v>
      </c>
      <c r="F10164" t="b">
        <v>0</v>
      </c>
      <c r="G10164" t="s">
        <v>171</v>
      </c>
      <c r="H10164" s="1">
        <v>45816.500474537039</v>
      </c>
      <c r="I10164" t="b">
        <v>0</v>
      </c>
      <c r="J10164" t="b">
        <v>1</v>
      </c>
      <c r="K10164" t="s">
        <v>31</v>
      </c>
      <c r="L10164" t="s">
        <v>32</v>
      </c>
      <c r="N10164">
        <v>73</v>
      </c>
      <c r="O10164" t="s">
        <v>209</v>
      </c>
      <c r="P10164" t="s">
        <v>12504</v>
      </c>
    </row>
    <row r="10165" spans="1:16" x14ac:dyDescent="0.35">
      <c r="A10165" t="s">
        <v>11539</v>
      </c>
      <c r="B10165" t="s">
        <v>13242</v>
      </c>
      <c r="C10165" t="s">
        <v>2373</v>
      </c>
      <c r="D10165" t="s">
        <v>36</v>
      </c>
      <c r="E10165" t="s">
        <v>20</v>
      </c>
      <c r="F10165" t="b">
        <v>0</v>
      </c>
      <c r="G10165" t="s">
        <v>52</v>
      </c>
      <c r="H10165" s="1">
        <v>45816.500798611109</v>
      </c>
      <c r="I10165" t="b">
        <v>0</v>
      </c>
      <c r="J10165" t="b">
        <v>0</v>
      </c>
      <c r="K10165" t="s">
        <v>31</v>
      </c>
      <c r="L10165" t="s">
        <v>22</v>
      </c>
      <c r="M10165">
        <v>124592</v>
      </c>
      <c r="O10165" t="s">
        <v>209</v>
      </c>
      <c r="P10165" t="s">
        <v>274</v>
      </c>
    </row>
    <row r="10166" spans="1:16" x14ac:dyDescent="0.35">
      <c r="A10166" t="s">
        <v>11539</v>
      </c>
      <c r="B10166" t="s">
        <v>12170</v>
      </c>
      <c r="C10166" t="s">
        <v>563</v>
      </c>
      <c r="D10166" t="s">
        <v>36</v>
      </c>
      <c r="E10166" t="s">
        <v>20</v>
      </c>
      <c r="F10166" t="b">
        <v>0</v>
      </c>
      <c r="G10166" t="s">
        <v>52</v>
      </c>
      <c r="H10166" s="1">
        <v>45816.501458333332</v>
      </c>
      <c r="I10166" t="b">
        <v>0</v>
      </c>
      <c r="J10166" t="b">
        <v>0</v>
      </c>
      <c r="K10166" t="s">
        <v>31</v>
      </c>
      <c r="L10166" t="s">
        <v>22</v>
      </c>
      <c r="M10166">
        <v>174500</v>
      </c>
      <c r="O10166" t="s">
        <v>209</v>
      </c>
      <c r="P10166" t="s">
        <v>1861</v>
      </c>
    </row>
    <row r="10167" spans="1:16" x14ac:dyDescent="0.35">
      <c r="A10167" t="s">
        <v>11539</v>
      </c>
      <c r="B10167" t="s">
        <v>12503</v>
      </c>
      <c r="C10167" t="s">
        <v>537</v>
      </c>
      <c r="D10167" t="s">
        <v>36</v>
      </c>
      <c r="E10167" t="s">
        <v>20</v>
      </c>
      <c r="F10167" t="b">
        <v>0</v>
      </c>
      <c r="G10167" t="s">
        <v>52</v>
      </c>
      <c r="H10167" s="1">
        <v>45816.501655092587</v>
      </c>
      <c r="I10167" t="b">
        <v>0</v>
      </c>
      <c r="J10167" t="b">
        <v>1</v>
      </c>
      <c r="K10167" t="s">
        <v>31</v>
      </c>
      <c r="L10167" t="s">
        <v>32</v>
      </c>
      <c r="N10167">
        <v>73</v>
      </c>
      <c r="O10167" t="s">
        <v>209</v>
      </c>
      <c r="P10167" t="s">
        <v>12504</v>
      </c>
    </row>
    <row r="10168" spans="1:16" x14ac:dyDescent="0.35">
      <c r="A10168" t="s">
        <v>11539</v>
      </c>
      <c r="B10168" t="s">
        <v>12170</v>
      </c>
      <c r="C10168" t="s">
        <v>7302</v>
      </c>
      <c r="D10168" t="s">
        <v>36</v>
      </c>
      <c r="E10168" t="s">
        <v>20</v>
      </c>
      <c r="F10168" t="b">
        <v>0</v>
      </c>
      <c r="G10168" t="s">
        <v>52</v>
      </c>
      <c r="H10168" s="1">
        <v>45816.50172453704</v>
      </c>
      <c r="I10168" t="b">
        <v>0</v>
      </c>
      <c r="J10168" t="b">
        <v>0</v>
      </c>
      <c r="K10168" t="s">
        <v>31</v>
      </c>
      <c r="L10168" t="s">
        <v>22</v>
      </c>
      <c r="M10168">
        <v>174500</v>
      </c>
      <c r="O10168" t="s">
        <v>209</v>
      </c>
      <c r="P10168" t="s">
        <v>1861</v>
      </c>
    </row>
    <row r="10169" spans="1:16" x14ac:dyDescent="0.35">
      <c r="A10169" t="s">
        <v>11539</v>
      </c>
      <c r="B10169" t="s">
        <v>12503</v>
      </c>
      <c r="C10169" t="s">
        <v>51</v>
      </c>
      <c r="D10169" t="s">
        <v>36</v>
      </c>
      <c r="E10169" t="s">
        <v>20</v>
      </c>
      <c r="F10169" t="b">
        <v>0</v>
      </c>
      <c r="G10169" t="s">
        <v>47</v>
      </c>
      <c r="H10169" s="1">
        <v>45816.502060185187</v>
      </c>
      <c r="I10169" t="b">
        <v>0</v>
      </c>
      <c r="J10169" t="b">
        <v>1</v>
      </c>
      <c r="K10169" t="s">
        <v>31</v>
      </c>
      <c r="L10169" t="s">
        <v>32</v>
      </c>
      <c r="N10169">
        <v>73</v>
      </c>
      <c r="O10169" t="s">
        <v>209</v>
      </c>
      <c r="P10169" t="s">
        <v>12504</v>
      </c>
    </row>
    <row r="10170" spans="1:16" x14ac:dyDescent="0.35">
      <c r="A10170" t="s">
        <v>11539</v>
      </c>
      <c r="B10170" t="s">
        <v>12170</v>
      </c>
      <c r="C10170" t="s">
        <v>6425</v>
      </c>
      <c r="D10170" t="s">
        <v>36</v>
      </c>
      <c r="E10170" t="s">
        <v>20</v>
      </c>
      <c r="F10170" t="b">
        <v>0</v>
      </c>
      <c r="G10170" t="s">
        <v>68</v>
      </c>
      <c r="H10170" s="1">
        <v>45816.502858796302</v>
      </c>
      <c r="I10170" t="b">
        <v>0</v>
      </c>
      <c r="J10170" t="b">
        <v>0</v>
      </c>
      <c r="K10170" t="s">
        <v>31</v>
      </c>
      <c r="L10170" t="s">
        <v>22</v>
      </c>
      <c r="M10170">
        <v>174500</v>
      </c>
      <c r="O10170" t="s">
        <v>209</v>
      </c>
      <c r="P10170" t="s">
        <v>1861</v>
      </c>
    </row>
    <row r="10171" spans="1:16" x14ac:dyDescent="0.35">
      <c r="A10171" t="s">
        <v>11539</v>
      </c>
      <c r="B10171" t="s">
        <v>12760</v>
      </c>
      <c r="C10171" t="s">
        <v>18</v>
      </c>
      <c r="D10171" t="s">
        <v>962</v>
      </c>
      <c r="E10171" t="s">
        <v>20</v>
      </c>
      <c r="F10171" t="b">
        <v>1</v>
      </c>
      <c r="G10171" t="s">
        <v>1538</v>
      </c>
      <c r="H10171" s="1">
        <v>45816.937997685192</v>
      </c>
      <c r="I10171" t="b">
        <v>1</v>
      </c>
      <c r="J10171" t="b">
        <v>1</v>
      </c>
      <c r="K10171" t="s">
        <v>1538</v>
      </c>
      <c r="L10171" t="s">
        <v>22</v>
      </c>
      <c r="M10171">
        <v>167000</v>
      </c>
      <c r="O10171" t="s">
        <v>1235</v>
      </c>
      <c r="P10171" t="s">
        <v>13380</v>
      </c>
    </row>
    <row r="10172" spans="1:16" x14ac:dyDescent="0.35">
      <c r="A10172" t="s">
        <v>11539</v>
      </c>
      <c r="B10172" t="s">
        <v>13381</v>
      </c>
      <c r="C10172" t="s">
        <v>628</v>
      </c>
      <c r="D10172" t="s">
        <v>36</v>
      </c>
      <c r="E10172" t="s">
        <v>20</v>
      </c>
      <c r="F10172" t="b">
        <v>0</v>
      </c>
      <c r="G10172" t="s">
        <v>171</v>
      </c>
      <c r="H10172" s="1">
        <v>45817.000243055547</v>
      </c>
      <c r="I10172" t="b">
        <v>0</v>
      </c>
      <c r="J10172" t="b">
        <v>1</v>
      </c>
      <c r="K10172" t="s">
        <v>31</v>
      </c>
      <c r="L10172" t="s">
        <v>22</v>
      </c>
      <c r="M10172">
        <v>145000</v>
      </c>
      <c r="O10172" t="s">
        <v>209</v>
      </c>
      <c r="P10172" t="s">
        <v>12191</v>
      </c>
    </row>
    <row r="10173" spans="1:16" x14ac:dyDescent="0.35">
      <c r="A10173" t="s">
        <v>11539</v>
      </c>
      <c r="B10173" t="s">
        <v>13163</v>
      </c>
      <c r="C10173" t="s">
        <v>18</v>
      </c>
      <c r="D10173" t="s">
        <v>2175</v>
      </c>
      <c r="E10173" t="s">
        <v>20</v>
      </c>
      <c r="F10173" t="b">
        <v>1</v>
      </c>
      <c r="G10173" t="s">
        <v>2494</v>
      </c>
      <c r="H10173" s="1">
        <v>45817.277175925927</v>
      </c>
      <c r="I10173" t="b">
        <v>0</v>
      </c>
      <c r="J10173" t="b">
        <v>0</v>
      </c>
      <c r="K10173" t="s">
        <v>2494</v>
      </c>
      <c r="L10173" t="s">
        <v>22</v>
      </c>
      <c r="M10173">
        <v>93600</v>
      </c>
      <c r="O10173" t="s">
        <v>13164</v>
      </c>
      <c r="P10173" t="s">
        <v>13165</v>
      </c>
    </row>
    <row r="10174" spans="1:16" x14ac:dyDescent="0.35">
      <c r="A10174" t="s">
        <v>11539</v>
      </c>
      <c r="B10174" t="s">
        <v>11591</v>
      </c>
      <c r="C10174" t="s">
        <v>1828</v>
      </c>
      <c r="D10174" t="s">
        <v>573</v>
      </c>
      <c r="E10174" t="s">
        <v>20</v>
      </c>
      <c r="F10174" t="b">
        <v>0</v>
      </c>
      <c r="G10174" t="s">
        <v>994</v>
      </c>
      <c r="H10174" s="1">
        <v>45817.279421296298</v>
      </c>
      <c r="I10174" t="b">
        <v>0</v>
      </c>
      <c r="J10174" t="b">
        <v>0</v>
      </c>
      <c r="K10174" t="s">
        <v>994</v>
      </c>
      <c r="L10174" t="s">
        <v>32</v>
      </c>
      <c r="N10174">
        <v>24.479999542236332</v>
      </c>
      <c r="O10174" t="s">
        <v>13375</v>
      </c>
      <c r="P10174" t="s">
        <v>13382</v>
      </c>
    </row>
    <row r="10175" spans="1:16" x14ac:dyDescent="0.35">
      <c r="A10175" t="s">
        <v>11539</v>
      </c>
      <c r="B10175" t="s">
        <v>13336</v>
      </c>
      <c r="C10175" t="s">
        <v>13337</v>
      </c>
      <c r="D10175" t="s">
        <v>249</v>
      </c>
      <c r="E10175" t="s">
        <v>20</v>
      </c>
      <c r="F10175" t="b">
        <v>0</v>
      </c>
      <c r="G10175" t="s">
        <v>13338</v>
      </c>
      <c r="H10175" s="1">
        <v>45817.302800925929</v>
      </c>
      <c r="I10175" t="b">
        <v>0</v>
      </c>
      <c r="J10175" t="b">
        <v>0</v>
      </c>
      <c r="K10175" t="s">
        <v>13338</v>
      </c>
      <c r="L10175" t="s">
        <v>22</v>
      </c>
      <c r="M10175">
        <v>75150</v>
      </c>
      <c r="O10175" t="s">
        <v>13339</v>
      </c>
      <c r="P10175" t="s">
        <v>1515</v>
      </c>
    </row>
    <row r="10176" spans="1:16" x14ac:dyDescent="0.35">
      <c r="A10176" t="s">
        <v>11539</v>
      </c>
      <c r="B10176" t="s">
        <v>13383</v>
      </c>
      <c r="C10176" t="s">
        <v>861</v>
      </c>
      <c r="D10176" t="s">
        <v>573</v>
      </c>
      <c r="E10176" t="s">
        <v>296</v>
      </c>
      <c r="F10176" t="b">
        <v>0</v>
      </c>
      <c r="G10176" t="s">
        <v>47</v>
      </c>
      <c r="H10176" s="1">
        <v>45817.459340277783</v>
      </c>
      <c r="I10176" t="b">
        <v>0</v>
      </c>
      <c r="J10176" t="b">
        <v>0</v>
      </c>
      <c r="K10176" t="s">
        <v>31</v>
      </c>
      <c r="L10176" t="s">
        <v>32</v>
      </c>
      <c r="N10176">
        <v>43.979999542236328</v>
      </c>
      <c r="O10176" t="s">
        <v>2165</v>
      </c>
      <c r="P10176" t="s">
        <v>3697</v>
      </c>
    </row>
    <row r="10177" spans="1:16" x14ac:dyDescent="0.35">
      <c r="A10177" t="s">
        <v>11539</v>
      </c>
      <c r="B10177" t="s">
        <v>11539</v>
      </c>
      <c r="C10177" t="s">
        <v>4008</v>
      </c>
      <c r="D10177" t="s">
        <v>36</v>
      </c>
      <c r="E10177" t="s">
        <v>20</v>
      </c>
      <c r="F10177" t="b">
        <v>0</v>
      </c>
      <c r="G10177" t="s">
        <v>52</v>
      </c>
      <c r="H10177" s="1">
        <v>45817.54246527778</v>
      </c>
      <c r="I10177" t="b">
        <v>0</v>
      </c>
      <c r="J10177" t="b">
        <v>1</v>
      </c>
      <c r="K10177" t="s">
        <v>31</v>
      </c>
      <c r="L10177" t="s">
        <v>22</v>
      </c>
      <c r="M10177">
        <v>142500</v>
      </c>
      <c r="O10177" t="s">
        <v>13384</v>
      </c>
      <c r="P10177" t="s">
        <v>13385</v>
      </c>
    </row>
    <row r="10178" spans="1:16" x14ac:dyDescent="0.35">
      <c r="A10178" t="s">
        <v>11539</v>
      </c>
      <c r="B10178" t="s">
        <v>13386</v>
      </c>
      <c r="C10178" t="s">
        <v>13387</v>
      </c>
      <c r="D10178" t="s">
        <v>36</v>
      </c>
      <c r="E10178" t="s">
        <v>20</v>
      </c>
      <c r="F10178" t="b">
        <v>0</v>
      </c>
      <c r="G10178" t="s">
        <v>52</v>
      </c>
      <c r="H10178" s="1">
        <v>45817.583483796298</v>
      </c>
      <c r="I10178" t="b">
        <v>0</v>
      </c>
      <c r="J10178" t="b">
        <v>0</v>
      </c>
      <c r="K10178" t="s">
        <v>31</v>
      </c>
      <c r="L10178" t="s">
        <v>22</v>
      </c>
      <c r="M10178">
        <v>97500</v>
      </c>
      <c r="O10178" t="s">
        <v>13388</v>
      </c>
      <c r="P10178" t="s">
        <v>1264</v>
      </c>
    </row>
    <row r="10179" spans="1:16" x14ac:dyDescent="0.35">
      <c r="A10179" t="s">
        <v>11539</v>
      </c>
      <c r="B10179" t="s">
        <v>13389</v>
      </c>
      <c r="C10179" t="s">
        <v>132</v>
      </c>
      <c r="D10179" t="s">
        <v>36</v>
      </c>
      <c r="E10179" t="s">
        <v>91</v>
      </c>
      <c r="F10179" t="b">
        <v>0</v>
      </c>
      <c r="G10179" t="s">
        <v>43</v>
      </c>
      <c r="H10179" s="1">
        <v>45817.585659722223</v>
      </c>
      <c r="I10179" t="b">
        <v>1</v>
      </c>
      <c r="J10179" t="b">
        <v>0</v>
      </c>
      <c r="K10179" t="s">
        <v>31</v>
      </c>
      <c r="L10179" t="s">
        <v>32</v>
      </c>
      <c r="N10179">
        <v>62.5</v>
      </c>
      <c r="O10179" t="s">
        <v>6256</v>
      </c>
      <c r="P10179" t="s">
        <v>13390</v>
      </c>
    </row>
    <row r="10180" spans="1:16" x14ac:dyDescent="0.35">
      <c r="A10180" t="s">
        <v>11539</v>
      </c>
      <c r="B10180" t="s">
        <v>11539</v>
      </c>
      <c r="C10180" t="s">
        <v>13391</v>
      </c>
      <c r="D10180" t="s">
        <v>36</v>
      </c>
      <c r="E10180" t="s">
        <v>91</v>
      </c>
      <c r="F10180" t="b">
        <v>0</v>
      </c>
      <c r="G10180" t="s">
        <v>47</v>
      </c>
      <c r="H10180" s="1">
        <v>45817.750972222217</v>
      </c>
      <c r="I10180" t="b">
        <v>0</v>
      </c>
      <c r="J10180" t="b">
        <v>1</v>
      </c>
      <c r="K10180" t="s">
        <v>31</v>
      </c>
      <c r="L10180" t="s">
        <v>32</v>
      </c>
      <c r="N10180">
        <v>53.5</v>
      </c>
      <c r="O10180" t="s">
        <v>33</v>
      </c>
      <c r="P10180" t="s">
        <v>13392</v>
      </c>
    </row>
    <row r="10181" spans="1:16" x14ac:dyDescent="0.35">
      <c r="A10181" t="s">
        <v>11539</v>
      </c>
      <c r="B10181" t="s">
        <v>13393</v>
      </c>
      <c r="C10181" t="s">
        <v>283</v>
      </c>
      <c r="D10181" t="s">
        <v>269</v>
      </c>
      <c r="E10181" t="s">
        <v>91</v>
      </c>
      <c r="F10181" t="b">
        <v>0</v>
      </c>
      <c r="G10181" t="s">
        <v>52</v>
      </c>
      <c r="H10181" s="1">
        <v>45817.79246527778</v>
      </c>
      <c r="I10181" t="b">
        <v>0</v>
      </c>
      <c r="J10181" t="b">
        <v>0</v>
      </c>
      <c r="K10181" t="s">
        <v>31</v>
      </c>
      <c r="L10181" t="s">
        <v>32</v>
      </c>
      <c r="N10181">
        <v>65</v>
      </c>
      <c r="O10181" t="s">
        <v>13394</v>
      </c>
      <c r="P10181" t="s">
        <v>13395</v>
      </c>
    </row>
    <row r="10182" spans="1:16" x14ac:dyDescent="0.35">
      <c r="A10182" t="s">
        <v>11539</v>
      </c>
      <c r="B10182" t="s">
        <v>13396</v>
      </c>
      <c r="C10182" t="s">
        <v>13397</v>
      </c>
      <c r="D10182" t="s">
        <v>36</v>
      </c>
      <c r="E10182" t="s">
        <v>20</v>
      </c>
      <c r="F10182" t="b">
        <v>0</v>
      </c>
      <c r="G10182" t="s">
        <v>47</v>
      </c>
      <c r="H10182" s="1">
        <v>45817.959305555552</v>
      </c>
      <c r="I10182" t="b">
        <v>0</v>
      </c>
      <c r="J10182" t="b">
        <v>1</v>
      </c>
      <c r="K10182" t="s">
        <v>31</v>
      </c>
      <c r="L10182" t="s">
        <v>22</v>
      </c>
      <c r="M10182">
        <v>169500</v>
      </c>
      <c r="O10182" t="s">
        <v>53</v>
      </c>
      <c r="P10182" t="s">
        <v>12323</v>
      </c>
    </row>
    <row r="10183" spans="1:16" x14ac:dyDescent="0.35">
      <c r="A10183" t="s">
        <v>11539</v>
      </c>
      <c r="B10183" t="s">
        <v>13398</v>
      </c>
      <c r="C10183" t="s">
        <v>1188</v>
      </c>
      <c r="D10183" t="s">
        <v>36</v>
      </c>
      <c r="E10183" t="s">
        <v>20</v>
      </c>
      <c r="F10183" t="b">
        <v>0</v>
      </c>
      <c r="G10183" t="s">
        <v>47</v>
      </c>
      <c r="H10183" s="1">
        <v>45817.959386574083</v>
      </c>
      <c r="I10183" t="b">
        <v>0</v>
      </c>
      <c r="J10183" t="b">
        <v>1</v>
      </c>
      <c r="K10183" t="s">
        <v>31</v>
      </c>
      <c r="L10183" t="s">
        <v>22</v>
      </c>
      <c r="M10183">
        <v>140000</v>
      </c>
      <c r="O10183" t="s">
        <v>13399</v>
      </c>
      <c r="P10183" t="s">
        <v>13400</v>
      </c>
    </row>
    <row r="10184" spans="1:16" x14ac:dyDescent="0.35">
      <c r="A10184" t="s">
        <v>11539</v>
      </c>
      <c r="B10184" t="s">
        <v>13401</v>
      </c>
      <c r="C10184" t="s">
        <v>537</v>
      </c>
      <c r="D10184" t="s">
        <v>36</v>
      </c>
      <c r="E10184" t="s">
        <v>20</v>
      </c>
      <c r="F10184" t="b">
        <v>0</v>
      </c>
      <c r="G10184" t="s">
        <v>30</v>
      </c>
      <c r="H10184" s="1">
        <v>45818.000752314823</v>
      </c>
      <c r="I10184" t="b">
        <v>0</v>
      </c>
      <c r="J10184" t="b">
        <v>1</v>
      </c>
      <c r="K10184" t="s">
        <v>31</v>
      </c>
      <c r="L10184" t="s">
        <v>22</v>
      </c>
      <c r="M10184">
        <v>145000</v>
      </c>
      <c r="O10184" t="s">
        <v>133</v>
      </c>
      <c r="P10184" t="s">
        <v>11964</v>
      </c>
    </row>
    <row r="10185" spans="1:16" x14ac:dyDescent="0.35">
      <c r="A10185" t="s">
        <v>11539</v>
      </c>
      <c r="B10185" t="s">
        <v>13402</v>
      </c>
      <c r="C10185" t="s">
        <v>2942</v>
      </c>
      <c r="D10185" t="s">
        <v>269</v>
      </c>
      <c r="E10185" t="s">
        <v>20</v>
      </c>
      <c r="F10185" t="b">
        <v>0</v>
      </c>
      <c r="G10185" t="s">
        <v>52</v>
      </c>
      <c r="H10185" s="1">
        <v>45818.000868055547</v>
      </c>
      <c r="I10185" t="b">
        <v>1</v>
      </c>
      <c r="J10185" t="b">
        <v>1</v>
      </c>
      <c r="K10185" t="s">
        <v>31</v>
      </c>
      <c r="L10185" t="s">
        <v>22</v>
      </c>
      <c r="M10185">
        <v>150000</v>
      </c>
      <c r="O10185" t="s">
        <v>13403</v>
      </c>
      <c r="P10185" t="s">
        <v>13404</v>
      </c>
    </row>
    <row r="10186" spans="1:16" x14ac:dyDescent="0.35">
      <c r="A10186" t="s">
        <v>11539</v>
      </c>
      <c r="B10186" t="s">
        <v>12464</v>
      </c>
      <c r="C10186" t="s">
        <v>462</v>
      </c>
      <c r="D10186" t="s">
        <v>36</v>
      </c>
      <c r="E10186" t="s">
        <v>20</v>
      </c>
      <c r="F10186" t="b">
        <v>0</v>
      </c>
      <c r="G10186" t="s">
        <v>43</v>
      </c>
      <c r="H10186" s="1">
        <v>45818.042754629627</v>
      </c>
      <c r="I10186" t="b">
        <v>0</v>
      </c>
      <c r="J10186" t="b">
        <v>1</v>
      </c>
      <c r="K10186" t="s">
        <v>31</v>
      </c>
      <c r="L10186" t="s">
        <v>22</v>
      </c>
      <c r="M10186">
        <v>195575</v>
      </c>
      <c r="O10186" t="s">
        <v>250</v>
      </c>
      <c r="P10186" t="s">
        <v>13405</v>
      </c>
    </row>
    <row r="10187" spans="1:16" x14ac:dyDescent="0.35">
      <c r="A10187" t="s">
        <v>11539</v>
      </c>
      <c r="B10187" t="s">
        <v>12084</v>
      </c>
      <c r="C10187" t="s">
        <v>18</v>
      </c>
      <c r="D10187" t="s">
        <v>962</v>
      </c>
      <c r="E10187" t="s">
        <v>20</v>
      </c>
      <c r="F10187" t="b">
        <v>1</v>
      </c>
      <c r="G10187" t="s">
        <v>1201</v>
      </c>
      <c r="H10187" s="1">
        <v>45818.094918981478</v>
      </c>
      <c r="I10187" t="b">
        <v>0</v>
      </c>
      <c r="J10187" t="b">
        <v>0</v>
      </c>
      <c r="K10187" t="s">
        <v>1201</v>
      </c>
      <c r="L10187" t="s">
        <v>22</v>
      </c>
      <c r="M10187">
        <v>125000</v>
      </c>
      <c r="O10187" t="s">
        <v>13406</v>
      </c>
      <c r="P10187" t="s">
        <v>13407</v>
      </c>
    </row>
    <row r="10188" spans="1:16" x14ac:dyDescent="0.35">
      <c r="A10188" t="s">
        <v>11539</v>
      </c>
      <c r="B10188" t="s">
        <v>13402</v>
      </c>
      <c r="C10188" t="s">
        <v>154</v>
      </c>
      <c r="D10188" t="s">
        <v>36</v>
      </c>
      <c r="E10188" t="s">
        <v>20</v>
      </c>
      <c r="F10188" t="b">
        <v>0</v>
      </c>
      <c r="G10188" t="s">
        <v>52</v>
      </c>
      <c r="H10188" s="1">
        <v>45818.251180555562</v>
      </c>
      <c r="I10188" t="b">
        <v>1</v>
      </c>
      <c r="J10188" t="b">
        <v>1</v>
      </c>
      <c r="K10188" t="s">
        <v>31</v>
      </c>
      <c r="L10188" t="s">
        <v>22</v>
      </c>
      <c r="M10188">
        <v>125000</v>
      </c>
      <c r="O10188" t="s">
        <v>194</v>
      </c>
      <c r="P10188" t="s">
        <v>13404</v>
      </c>
    </row>
    <row r="10189" spans="1:16" x14ac:dyDescent="0.35">
      <c r="A10189" t="s">
        <v>11539</v>
      </c>
      <c r="B10189" t="s">
        <v>11906</v>
      </c>
      <c r="C10189" t="s">
        <v>1734</v>
      </c>
      <c r="D10189" t="s">
        <v>29</v>
      </c>
      <c r="E10189" t="s">
        <v>436</v>
      </c>
      <c r="F10189" t="b">
        <v>0</v>
      </c>
      <c r="G10189" t="s">
        <v>171</v>
      </c>
      <c r="H10189" s="1">
        <v>45818.270474537043</v>
      </c>
      <c r="I10189" t="b">
        <v>0</v>
      </c>
      <c r="J10189" t="b">
        <v>1</v>
      </c>
      <c r="K10189" t="s">
        <v>31</v>
      </c>
      <c r="L10189" t="s">
        <v>32</v>
      </c>
      <c r="N10189">
        <v>22.5</v>
      </c>
      <c r="O10189" t="s">
        <v>13408</v>
      </c>
      <c r="P10189" t="s">
        <v>13409</v>
      </c>
    </row>
    <row r="10190" spans="1:16" x14ac:dyDescent="0.35">
      <c r="A10190" t="s">
        <v>11539</v>
      </c>
      <c r="B10190" t="s">
        <v>11539</v>
      </c>
      <c r="C10190" t="s">
        <v>3355</v>
      </c>
      <c r="D10190" t="s">
        <v>1799</v>
      </c>
      <c r="E10190" t="s">
        <v>20</v>
      </c>
      <c r="F10190" t="b">
        <v>0</v>
      </c>
      <c r="G10190" t="s">
        <v>171</v>
      </c>
      <c r="H10190" s="1">
        <v>45818.270555555559</v>
      </c>
      <c r="I10190" t="b">
        <v>0</v>
      </c>
      <c r="J10190" t="b">
        <v>0</v>
      </c>
      <c r="K10190" t="s">
        <v>31</v>
      </c>
      <c r="L10190" t="s">
        <v>22</v>
      </c>
      <c r="M10190">
        <v>62636</v>
      </c>
      <c r="O10190" t="s">
        <v>12513</v>
      </c>
    </row>
    <row r="10191" spans="1:16" x14ac:dyDescent="0.35">
      <c r="A10191" t="s">
        <v>11539</v>
      </c>
      <c r="B10191" t="s">
        <v>13410</v>
      </c>
      <c r="C10191" t="s">
        <v>824</v>
      </c>
      <c r="D10191" t="s">
        <v>29</v>
      </c>
      <c r="E10191" t="s">
        <v>20</v>
      </c>
      <c r="F10191" t="b">
        <v>0</v>
      </c>
      <c r="G10191" t="s">
        <v>43</v>
      </c>
      <c r="H10191" s="1">
        <v>45818.292210648149</v>
      </c>
      <c r="I10191" t="b">
        <v>0</v>
      </c>
      <c r="J10191" t="b">
        <v>0</v>
      </c>
      <c r="K10191" t="s">
        <v>31</v>
      </c>
      <c r="L10191" t="s">
        <v>22</v>
      </c>
      <c r="M10191">
        <v>158829.90625</v>
      </c>
      <c r="O10191" t="s">
        <v>13411</v>
      </c>
      <c r="P10191" t="s">
        <v>13240</v>
      </c>
    </row>
    <row r="10192" spans="1:16" x14ac:dyDescent="0.35">
      <c r="A10192" t="s">
        <v>11539</v>
      </c>
      <c r="B10192" t="s">
        <v>11580</v>
      </c>
      <c r="C10192" t="s">
        <v>13412</v>
      </c>
      <c r="D10192" t="s">
        <v>36</v>
      </c>
      <c r="E10192" t="s">
        <v>20</v>
      </c>
      <c r="F10192" t="b">
        <v>0</v>
      </c>
      <c r="G10192" t="s">
        <v>592</v>
      </c>
      <c r="H10192" s="1">
        <v>45818.382951388892</v>
      </c>
      <c r="I10192" t="b">
        <v>0</v>
      </c>
      <c r="J10192" t="b">
        <v>0</v>
      </c>
      <c r="K10192" t="s">
        <v>592</v>
      </c>
      <c r="L10192" t="s">
        <v>22</v>
      </c>
      <c r="M10192">
        <v>85000</v>
      </c>
      <c r="O10192" t="s">
        <v>13413</v>
      </c>
      <c r="P10192" t="s">
        <v>13414</v>
      </c>
    </row>
    <row r="10193" spans="1:16" x14ac:dyDescent="0.35">
      <c r="A10193" t="s">
        <v>11539</v>
      </c>
      <c r="B10193" t="s">
        <v>13415</v>
      </c>
      <c r="C10193" t="s">
        <v>13416</v>
      </c>
      <c r="D10193" t="s">
        <v>115</v>
      </c>
      <c r="E10193" t="s">
        <v>20</v>
      </c>
      <c r="F10193" t="b">
        <v>0</v>
      </c>
      <c r="G10193" t="s">
        <v>68</v>
      </c>
      <c r="H10193" s="1">
        <v>45818.501527777778</v>
      </c>
      <c r="I10193" t="b">
        <v>0</v>
      </c>
      <c r="J10193" t="b">
        <v>0</v>
      </c>
      <c r="K10193" t="s">
        <v>31</v>
      </c>
      <c r="L10193" t="s">
        <v>22</v>
      </c>
      <c r="M10193">
        <v>115000</v>
      </c>
      <c r="O10193" t="s">
        <v>13417</v>
      </c>
      <c r="P10193" t="s">
        <v>4784</v>
      </c>
    </row>
    <row r="10194" spans="1:16" x14ac:dyDescent="0.35">
      <c r="A10194" t="s">
        <v>11539</v>
      </c>
      <c r="B10194" t="s">
        <v>13418</v>
      </c>
      <c r="C10194" t="s">
        <v>1768</v>
      </c>
      <c r="D10194" t="s">
        <v>115</v>
      </c>
      <c r="E10194" t="s">
        <v>20</v>
      </c>
      <c r="F10194" t="b">
        <v>0</v>
      </c>
      <c r="G10194" t="s">
        <v>1768</v>
      </c>
      <c r="H10194" s="1">
        <v>45818.510787037027</v>
      </c>
      <c r="I10194" t="b">
        <v>0</v>
      </c>
      <c r="J10194" t="b">
        <v>0</v>
      </c>
      <c r="K10194" t="s">
        <v>1768</v>
      </c>
      <c r="L10194" t="s">
        <v>22</v>
      </c>
      <c r="M10194">
        <v>16800</v>
      </c>
      <c r="O10194" t="s">
        <v>13419</v>
      </c>
      <c r="P10194" t="s">
        <v>2389</v>
      </c>
    </row>
    <row r="10195" spans="1:16" x14ac:dyDescent="0.35">
      <c r="A10195" t="s">
        <v>11539</v>
      </c>
      <c r="B10195" t="s">
        <v>13420</v>
      </c>
      <c r="C10195" t="s">
        <v>5998</v>
      </c>
      <c r="D10195" t="s">
        <v>36</v>
      </c>
      <c r="E10195" t="s">
        <v>91</v>
      </c>
      <c r="F10195" t="b">
        <v>0</v>
      </c>
      <c r="G10195" t="s">
        <v>43</v>
      </c>
      <c r="H10195" s="1">
        <v>45818.544606481482</v>
      </c>
      <c r="I10195" t="b">
        <v>1</v>
      </c>
      <c r="J10195" t="b">
        <v>1</v>
      </c>
      <c r="K10195" t="s">
        <v>31</v>
      </c>
      <c r="L10195" t="s">
        <v>32</v>
      </c>
      <c r="N10195">
        <v>50.380001068115227</v>
      </c>
      <c r="O10195" t="s">
        <v>13421</v>
      </c>
      <c r="P10195" t="s">
        <v>13422</v>
      </c>
    </row>
    <row r="10196" spans="1:16" x14ac:dyDescent="0.35">
      <c r="A10196" t="s">
        <v>11539</v>
      </c>
      <c r="B10196" t="s">
        <v>13423</v>
      </c>
      <c r="C10196" t="s">
        <v>560</v>
      </c>
      <c r="D10196" t="s">
        <v>36</v>
      </c>
      <c r="E10196" t="s">
        <v>20</v>
      </c>
      <c r="F10196" t="b">
        <v>0</v>
      </c>
      <c r="G10196" t="s">
        <v>30</v>
      </c>
      <c r="H10196" s="1">
        <v>45818.625937500001</v>
      </c>
      <c r="I10196" t="b">
        <v>0</v>
      </c>
      <c r="J10196" t="b">
        <v>1</v>
      </c>
      <c r="K10196" t="s">
        <v>31</v>
      </c>
      <c r="L10196" t="s">
        <v>32</v>
      </c>
      <c r="N10196">
        <v>66.5</v>
      </c>
      <c r="O10196" t="s">
        <v>209</v>
      </c>
      <c r="P10196" t="s">
        <v>2705</v>
      </c>
    </row>
    <row r="10197" spans="1:16" x14ac:dyDescent="0.35">
      <c r="A10197" t="s">
        <v>11539</v>
      </c>
      <c r="B10197" t="s">
        <v>13424</v>
      </c>
      <c r="C10197" t="s">
        <v>18</v>
      </c>
      <c r="D10197" t="s">
        <v>36</v>
      </c>
      <c r="E10197" t="s">
        <v>20</v>
      </c>
      <c r="F10197" t="b">
        <v>1</v>
      </c>
      <c r="G10197" t="s">
        <v>43</v>
      </c>
      <c r="H10197" s="1">
        <v>45818.711296296293</v>
      </c>
      <c r="I10197" t="b">
        <v>0</v>
      </c>
      <c r="J10197" t="b">
        <v>1</v>
      </c>
      <c r="K10197" t="s">
        <v>31</v>
      </c>
      <c r="L10197" t="s">
        <v>32</v>
      </c>
      <c r="N10197">
        <v>37.430000305175781</v>
      </c>
      <c r="O10197" t="s">
        <v>13425</v>
      </c>
    </row>
    <row r="10198" spans="1:16" x14ac:dyDescent="0.35">
      <c r="A10198" t="s">
        <v>11539</v>
      </c>
      <c r="B10198" t="s">
        <v>13426</v>
      </c>
      <c r="C10198" t="s">
        <v>201</v>
      </c>
      <c r="D10198" t="s">
        <v>36</v>
      </c>
      <c r="E10198" t="s">
        <v>20</v>
      </c>
      <c r="F10198" t="b">
        <v>0</v>
      </c>
      <c r="G10198" t="s">
        <v>43</v>
      </c>
      <c r="H10198" s="1">
        <v>45818.750567129631</v>
      </c>
      <c r="I10198" t="b">
        <v>1</v>
      </c>
      <c r="J10198" t="b">
        <v>1</v>
      </c>
      <c r="K10198" t="s">
        <v>31</v>
      </c>
      <c r="L10198" t="s">
        <v>22</v>
      </c>
      <c r="M10198">
        <v>127500</v>
      </c>
      <c r="O10198" t="s">
        <v>194</v>
      </c>
      <c r="P10198" t="s">
        <v>9798</v>
      </c>
    </row>
    <row r="10199" spans="1:16" x14ac:dyDescent="0.35">
      <c r="A10199" t="s">
        <v>11539</v>
      </c>
      <c r="B10199" t="s">
        <v>13426</v>
      </c>
      <c r="C10199" t="s">
        <v>142</v>
      </c>
      <c r="D10199" t="s">
        <v>36</v>
      </c>
      <c r="E10199" t="s">
        <v>20</v>
      </c>
      <c r="F10199" t="b">
        <v>0</v>
      </c>
      <c r="G10199" t="s">
        <v>52</v>
      </c>
      <c r="H10199" s="1">
        <v>45818.752106481479</v>
      </c>
      <c r="I10199" t="b">
        <v>1</v>
      </c>
      <c r="J10199" t="b">
        <v>1</v>
      </c>
      <c r="K10199" t="s">
        <v>31</v>
      </c>
      <c r="L10199" t="s">
        <v>22</v>
      </c>
      <c r="M10199">
        <v>127500</v>
      </c>
      <c r="O10199" t="s">
        <v>194</v>
      </c>
      <c r="P10199" t="s">
        <v>9798</v>
      </c>
    </row>
    <row r="10200" spans="1:16" x14ac:dyDescent="0.35">
      <c r="A10200" t="s">
        <v>11539</v>
      </c>
      <c r="B10200" t="s">
        <v>13427</v>
      </c>
      <c r="C10200" t="s">
        <v>12568</v>
      </c>
      <c r="D10200" t="s">
        <v>573</v>
      </c>
      <c r="E10200" t="s">
        <v>20</v>
      </c>
      <c r="F10200" t="b">
        <v>0</v>
      </c>
      <c r="G10200" t="s">
        <v>52</v>
      </c>
      <c r="H10200" s="1">
        <v>45818.834467592591</v>
      </c>
      <c r="I10200" t="b">
        <v>0</v>
      </c>
      <c r="J10200" t="b">
        <v>1</v>
      </c>
      <c r="K10200" t="s">
        <v>31</v>
      </c>
      <c r="L10200" t="s">
        <v>32</v>
      </c>
      <c r="N10200">
        <v>49.895000457763672</v>
      </c>
      <c r="O10200" t="s">
        <v>2449</v>
      </c>
      <c r="P10200" t="s">
        <v>13122</v>
      </c>
    </row>
    <row r="10201" spans="1:16" x14ac:dyDescent="0.35">
      <c r="A10201" t="s">
        <v>11539</v>
      </c>
      <c r="B10201" t="s">
        <v>13428</v>
      </c>
      <c r="C10201" t="s">
        <v>703</v>
      </c>
      <c r="D10201" t="s">
        <v>36</v>
      </c>
      <c r="E10201" t="s">
        <v>91</v>
      </c>
      <c r="F10201" t="b">
        <v>0</v>
      </c>
      <c r="G10201" t="s">
        <v>43</v>
      </c>
      <c r="H10201" s="1">
        <v>45818.875520833331</v>
      </c>
      <c r="I10201" t="b">
        <v>1</v>
      </c>
      <c r="J10201" t="b">
        <v>0</v>
      </c>
      <c r="K10201" t="s">
        <v>31</v>
      </c>
      <c r="L10201" t="s">
        <v>22</v>
      </c>
      <c r="M10201">
        <v>110000</v>
      </c>
      <c r="O10201" t="s">
        <v>33</v>
      </c>
      <c r="P10201" t="s">
        <v>340</v>
      </c>
    </row>
    <row r="10202" spans="1:16" x14ac:dyDescent="0.35">
      <c r="A10202" t="s">
        <v>11539</v>
      </c>
      <c r="B10202" t="s">
        <v>13429</v>
      </c>
      <c r="C10202" t="s">
        <v>154</v>
      </c>
      <c r="D10202" t="s">
        <v>36</v>
      </c>
      <c r="E10202" t="s">
        <v>20</v>
      </c>
      <c r="F10202" t="b">
        <v>0</v>
      </c>
      <c r="G10202" t="s">
        <v>52</v>
      </c>
      <c r="H10202" s="1">
        <v>45818.959386574083</v>
      </c>
      <c r="I10202" t="b">
        <v>0</v>
      </c>
      <c r="J10202" t="b">
        <v>1</v>
      </c>
      <c r="K10202" t="s">
        <v>31</v>
      </c>
      <c r="L10202" t="s">
        <v>22</v>
      </c>
      <c r="M10202">
        <v>169500</v>
      </c>
      <c r="O10202" t="s">
        <v>53</v>
      </c>
      <c r="P10202" t="s">
        <v>11948</v>
      </c>
    </row>
    <row r="10203" spans="1:16" x14ac:dyDescent="0.35">
      <c r="A10203" t="s">
        <v>11539</v>
      </c>
      <c r="B10203" t="s">
        <v>13423</v>
      </c>
      <c r="C10203" t="s">
        <v>577</v>
      </c>
      <c r="D10203" t="s">
        <v>36</v>
      </c>
      <c r="E10203" t="s">
        <v>20</v>
      </c>
      <c r="F10203" t="b">
        <v>0</v>
      </c>
      <c r="G10203" t="s">
        <v>52</v>
      </c>
      <c r="H10203" s="1">
        <v>45819.001134259262</v>
      </c>
      <c r="I10203" t="b">
        <v>0</v>
      </c>
      <c r="J10203" t="b">
        <v>1</v>
      </c>
      <c r="K10203" t="s">
        <v>31</v>
      </c>
      <c r="L10203" t="s">
        <v>32</v>
      </c>
      <c r="N10203">
        <v>66.5</v>
      </c>
      <c r="O10203" t="s">
        <v>209</v>
      </c>
      <c r="P10203" t="s">
        <v>2705</v>
      </c>
    </row>
    <row r="10204" spans="1:16" x14ac:dyDescent="0.35">
      <c r="A10204" t="s">
        <v>11539</v>
      </c>
      <c r="B10204" t="s">
        <v>11539</v>
      </c>
      <c r="C10204" t="s">
        <v>454</v>
      </c>
      <c r="D10204" t="s">
        <v>110</v>
      </c>
      <c r="E10204" t="s">
        <v>20</v>
      </c>
      <c r="F10204" t="b">
        <v>0</v>
      </c>
      <c r="G10204" t="s">
        <v>47</v>
      </c>
      <c r="H10204" s="1">
        <v>45819.251273148147</v>
      </c>
      <c r="I10204" t="b">
        <v>0</v>
      </c>
      <c r="J10204" t="b">
        <v>0</v>
      </c>
      <c r="K10204" t="s">
        <v>31</v>
      </c>
      <c r="L10204" t="s">
        <v>22</v>
      </c>
      <c r="M10204">
        <v>130000</v>
      </c>
      <c r="O10204" t="s">
        <v>455</v>
      </c>
      <c r="P10204" t="s">
        <v>12974</v>
      </c>
    </row>
    <row r="10205" spans="1:16" x14ac:dyDescent="0.35">
      <c r="A10205" t="s">
        <v>11539</v>
      </c>
      <c r="B10205" t="s">
        <v>11591</v>
      </c>
      <c r="C10205" t="s">
        <v>7755</v>
      </c>
      <c r="D10205" t="s">
        <v>17472</v>
      </c>
      <c r="E10205" t="s">
        <v>20</v>
      </c>
      <c r="F10205" t="b">
        <v>0</v>
      </c>
      <c r="G10205" t="s">
        <v>43</v>
      </c>
      <c r="H10205" s="1">
        <v>45819.251400462963</v>
      </c>
      <c r="I10205" t="b">
        <v>0</v>
      </c>
      <c r="J10205" t="b">
        <v>1</v>
      </c>
      <c r="K10205" t="s">
        <v>31</v>
      </c>
      <c r="L10205" t="s">
        <v>22</v>
      </c>
      <c r="M10205">
        <v>122500</v>
      </c>
      <c r="O10205" t="s">
        <v>2819</v>
      </c>
      <c r="P10205" t="s">
        <v>13324</v>
      </c>
    </row>
    <row r="10206" spans="1:16" x14ac:dyDescent="0.35">
      <c r="A10206" t="s">
        <v>11539</v>
      </c>
      <c r="B10206" t="s">
        <v>13296</v>
      </c>
      <c r="C10206" t="s">
        <v>142</v>
      </c>
      <c r="D10206" t="s">
        <v>110</v>
      </c>
      <c r="E10206" t="s">
        <v>20</v>
      </c>
      <c r="F10206" t="b">
        <v>0</v>
      </c>
      <c r="G10206" t="s">
        <v>68</v>
      </c>
      <c r="H10206" s="1">
        <v>45819.251539351862</v>
      </c>
      <c r="I10206" t="b">
        <v>0</v>
      </c>
      <c r="J10206" t="b">
        <v>0</v>
      </c>
      <c r="K10206" t="s">
        <v>31</v>
      </c>
      <c r="L10206" t="s">
        <v>22</v>
      </c>
      <c r="M10206">
        <v>153000</v>
      </c>
      <c r="O10206" t="s">
        <v>1620</v>
      </c>
      <c r="P10206" t="s">
        <v>13430</v>
      </c>
    </row>
    <row r="10207" spans="1:16" x14ac:dyDescent="0.35">
      <c r="A10207" t="s">
        <v>11539</v>
      </c>
      <c r="B10207" t="s">
        <v>11614</v>
      </c>
      <c r="C10207" t="s">
        <v>1930</v>
      </c>
      <c r="D10207" t="s">
        <v>36</v>
      </c>
      <c r="E10207" t="s">
        <v>20</v>
      </c>
      <c r="F10207" t="b">
        <v>0</v>
      </c>
      <c r="G10207" t="s">
        <v>30</v>
      </c>
      <c r="H10207" s="1">
        <v>45819.251643518517</v>
      </c>
      <c r="I10207" t="b">
        <v>0</v>
      </c>
      <c r="J10207" t="b">
        <v>0</v>
      </c>
      <c r="K10207" t="s">
        <v>31</v>
      </c>
      <c r="L10207" t="s">
        <v>22</v>
      </c>
      <c r="M10207">
        <v>81100</v>
      </c>
      <c r="O10207" t="s">
        <v>4082</v>
      </c>
    </row>
    <row r="10208" spans="1:16" x14ac:dyDescent="0.35">
      <c r="A10208" t="s">
        <v>11539</v>
      </c>
      <c r="B10208" t="s">
        <v>12173</v>
      </c>
      <c r="C10208" t="s">
        <v>4463</v>
      </c>
      <c r="D10208" t="s">
        <v>17545</v>
      </c>
      <c r="E10208" t="s">
        <v>20</v>
      </c>
      <c r="F10208" t="b">
        <v>0</v>
      </c>
      <c r="G10208" t="s">
        <v>287</v>
      </c>
      <c r="H10208" s="1">
        <v>45819.256284722222</v>
      </c>
      <c r="I10208" t="b">
        <v>0</v>
      </c>
      <c r="J10208" t="b">
        <v>0</v>
      </c>
      <c r="K10208" t="s">
        <v>287</v>
      </c>
      <c r="L10208" t="s">
        <v>22</v>
      </c>
      <c r="M10208">
        <v>170000</v>
      </c>
      <c r="O10208" t="s">
        <v>13084</v>
      </c>
      <c r="P10208" t="s">
        <v>13085</v>
      </c>
    </row>
    <row r="10209" spans="1:16" x14ac:dyDescent="0.35">
      <c r="A10209" t="s">
        <v>11539</v>
      </c>
      <c r="B10209" t="s">
        <v>12819</v>
      </c>
      <c r="C10209" t="s">
        <v>149</v>
      </c>
      <c r="D10209" t="s">
        <v>573</v>
      </c>
      <c r="E10209" t="s">
        <v>20</v>
      </c>
      <c r="F10209" t="b">
        <v>0</v>
      </c>
      <c r="G10209" t="s">
        <v>150</v>
      </c>
      <c r="H10209" s="1">
        <v>45819.286608796298</v>
      </c>
      <c r="I10209" t="b">
        <v>0</v>
      </c>
      <c r="J10209" t="b">
        <v>0</v>
      </c>
      <c r="K10209" t="s">
        <v>150</v>
      </c>
      <c r="L10209" t="s">
        <v>32</v>
      </c>
      <c r="N10209">
        <v>37.854999542236328</v>
      </c>
      <c r="O10209" t="s">
        <v>13375</v>
      </c>
      <c r="P10209" t="s">
        <v>13382</v>
      </c>
    </row>
    <row r="10210" spans="1:16" x14ac:dyDescent="0.35">
      <c r="A10210" t="s">
        <v>11539</v>
      </c>
      <c r="B10210" t="s">
        <v>11539</v>
      </c>
      <c r="C10210" t="s">
        <v>2770</v>
      </c>
      <c r="D10210" t="s">
        <v>443</v>
      </c>
      <c r="E10210" t="s">
        <v>20</v>
      </c>
      <c r="F10210" t="b">
        <v>0</v>
      </c>
      <c r="G10210" t="s">
        <v>37</v>
      </c>
      <c r="H10210" s="1">
        <v>45819.303553240738</v>
      </c>
      <c r="I10210" t="b">
        <v>0</v>
      </c>
      <c r="J10210" t="b">
        <v>0</v>
      </c>
      <c r="K10210" t="s">
        <v>37</v>
      </c>
      <c r="L10210" t="s">
        <v>22</v>
      </c>
      <c r="M10210">
        <v>110000</v>
      </c>
      <c r="O10210" t="s">
        <v>13431</v>
      </c>
      <c r="P10210" t="s">
        <v>13432</v>
      </c>
    </row>
    <row r="10211" spans="1:16" x14ac:dyDescent="0.35">
      <c r="A10211" t="s">
        <v>11539</v>
      </c>
      <c r="B10211" t="s">
        <v>11933</v>
      </c>
      <c r="C10211" t="s">
        <v>537</v>
      </c>
      <c r="D10211" t="s">
        <v>36</v>
      </c>
      <c r="E10211" t="s">
        <v>20</v>
      </c>
      <c r="F10211" t="b">
        <v>0</v>
      </c>
      <c r="G10211" t="s">
        <v>171</v>
      </c>
      <c r="H10211" s="1">
        <v>45819.535624999997</v>
      </c>
      <c r="I10211" t="b">
        <v>0</v>
      </c>
      <c r="J10211" t="b">
        <v>1</v>
      </c>
      <c r="K10211" t="s">
        <v>31</v>
      </c>
      <c r="L10211" t="s">
        <v>22</v>
      </c>
      <c r="M10211">
        <v>174000</v>
      </c>
      <c r="O10211" t="s">
        <v>209</v>
      </c>
      <c r="P10211" t="s">
        <v>3521</v>
      </c>
    </row>
    <row r="10212" spans="1:16" x14ac:dyDescent="0.35">
      <c r="A10212" t="s">
        <v>11539</v>
      </c>
      <c r="B10212" t="s">
        <v>12464</v>
      </c>
      <c r="C10212" t="s">
        <v>715</v>
      </c>
      <c r="D10212" t="s">
        <v>36</v>
      </c>
      <c r="E10212" t="s">
        <v>20</v>
      </c>
      <c r="F10212" t="b">
        <v>0</v>
      </c>
      <c r="G10212" t="s">
        <v>171</v>
      </c>
      <c r="H10212" s="1">
        <v>45819.535798611112</v>
      </c>
      <c r="I10212" t="b">
        <v>0</v>
      </c>
      <c r="J10212" t="b">
        <v>1</v>
      </c>
      <c r="K10212" t="s">
        <v>31</v>
      </c>
      <c r="L10212" t="s">
        <v>22</v>
      </c>
      <c r="M10212">
        <v>126000</v>
      </c>
      <c r="O10212" t="s">
        <v>209</v>
      </c>
      <c r="P10212" t="s">
        <v>13107</v>
      </c>
    </row>
    <row r="10213" spans="1:16" x14ac:dyDescent="0.35">
      <c r="A10213" t="s">
        <v>11539</v>
      </c>
      <c r="B10213" t="s">
        <v>11614</v>
      </c>
      <c r="C10213" t="s">
        <v>201</v>
      </c>
      <c r="D10213" t="s">
        <v>36</v>
      </c>
      <c r="E10213" t="s">
        <v>20</v>
      </c>
      <c r="F10213" t="b">
        <v>0</v>
      </c>
      <c r="G10213" t="s">
        <v>43</v>
      </c>
      <c r="H10213" s="1">
        <v>45819.54215277778</v>
      </c>
      <c r="I10213" t="b">
        <v>0</v>
      </c>
      <c r="J10213" t="b">
        <v>1</v>
      </c>
      <c r="K10213" t="s">
        <v>31</v>
      </c>
      <c r="L10213" t="s">
        <v>22</v>
      </c>
      <c r="M10213">
        <v>162054.5</v>
      </c>
      <c r="O10213" t="s">
        <v>209</v>
      </c>
      <c r="P10213" t="s">
        <v>13433</v>
      </c>
    </row>
    <row r="10214" spans="1:16" x14ac:dyDescent="0.35">
      <c r="A10214" t="s">
        <v>11539</v>
      </c>
      <c r="B10214" t="s">
        <v>11933</v>
      </c>
      <c r="C10214" t="s">
        <v>1092</v>
      </c>
      <c r="D10214" t="s">
        <v>36</v>
      </c>
      <c r="E10214" t="s">
        <v>20</v>
      </c>
      <c r="F10214" t="b">
        <v>0</v>
      </c>
      <c r="G10214" t="s">
        <v>68</v>
      </c>
      <c r="H10214" s="1">
        <v>45819.542256944442</v>
      </c>
      <c r="I10214" t="b">
        <v>0</v>
      </c>
      <c r="J10214" t="b">
        <v>1</v>
      </c>
      <c r="K10214" t="s">
        <v>31</v>
      </c>
      <c r="L10214" t="s">
        <v>22</v>
      </c>
      <c r="M10214">
        <v>174000</v>
      </c>
      <c r="O10214" t="s">
        <v>209</v>
      </c>
      <c r="P10214" t="s">
        <v>3521</v>
      </c>
    </row>
    <row r="10215" spans="1:16" x14ac:dyDescent="0.35">
      <c r="A10215" t="s">
        <v>11539</v>
      </c>
      <c r="B10215" t="s">
        <v>13423</v>
      </c>
      <c r="C10215" t="s">
        <v>1092</v>
      </c>
      <c r="D10215" t="s">
        <v>36</v>
      </c>
      <c r="E10215" t="s">
        <v>20</v>
      </c>
      <c r="F10215" t="b">
        <v>0</v>
      </c>
      <c r="G10215" t="s">
        <v>68</v>
      </c>
      <c r="H10215" s="1">
        <v>45819.542268518519</v>
      </c>
      <c r="I10215" t="b">
        <v>0</v>
      </c>
      <c r="J10215" t="b">
        <v>1</v>
      </c>
      <c r="K10215" t="s">
        <v>31</v>
      </c>
      <c r="L10215" t="s">
        <v>32</v>
      </c>
      <c r="N10215">
        <v>66.5</v>
      </c>
      <c r="O10215" t="s">
        <v>209</v>
      </c>
      <c r="P10215" t="s">
        <v>2705</v>
      </c>
    </row>
    <row r="10216" spans="1:16" x14ac:dyDescent="0.35">
      <c r="A10216" t="s">
        <v>11539</v>
      </c>
      <c r="B10216" t="s">
        <v>13347</v>
      </c>
      <c r="C10216" t="s">
        <v>13434</v>
      </c>
      <c r="D10216" t="s">
        <v>36</v>
      </c>
      <c r="E10216" t="s">
        <v>20</v>
      </c>
      <c r="F10216" t="b">
        <v>0</v>
      </c>
      <c r="G10216" t="s">
        <v>52</v>
      </c>
      <c r="H10216" s="1">
        <v>45819.542685185188</v>
      </c>
      <c r="I10216" t="b">
        <v>0</v>
      </c>
      <c r="J10216" t="b">
        <v>1</v>
      </c>
      <c r="K10216" t="s">
        <v>31</v>
      </c>
      <c r="L10216" t="s">
        <v>22</v>
      </c>
      <c r="M10216">
        <v>196812.5</v>
      </c>
      <c r="O10216" t="s">
        <v>209</v>
      </c>
      <c r="P10216" t="s">
        <v>13435</v>
      </c>
    </row>
    <row r="10217" spans="1:16" x14ac:dyDescent="0.35">
      <c r="A10217" t="s">
        <v>11539</v>
      </c>
      <c r="B10217" t="s">
        <v>11539</v>
      </c>
      <c r="C10217" t="s">
        <v>4212</v>
      </c>
      <c r="D10217" t="s">
        <v>269</v>
      </c>
      <c r="E10217" t="s">
        <v>91</v>
      </c>
      <c r="F10217" t="b">
        <v>0</v>
      </c>
      <c r="G10217" t="s">
        <v>52</v>
      </c>
      <c r="H10217" s="1">
        <v>45819.584317129629</v>
      </c>
      <c r="I10217" t="b">
        <v>0</v>
      </c>
      <c r="J10217" t="b">
        <v>0</v>
      </c>
      <c r="K10217" t="s">
        <v>31</v>
      </c>
      <c r="L10217" t="s">
        <v>32</v>
      </c>
      <c r="N10217">
        <v>45</v>
      </c>
      <c r="O10217" t="s">
        <v>13436</v>
      </c>
      <c r="P10217" t="s">
        <v>1563</v>
      </c>
    </row>
    <row r="10218" spans="1:16" x14ac:dyDescent="0.35">
      <c r="A10218" t="s">
        <v>11539</v>
      </c>
      <c r="B10218" t="s">
        <v>13437</v>
      </c>
      <c r="C10218" t="s">
        <v>537</v>
      </c>
      <c r="D10218" t="s">
        <v>17470</v>
      </c>
      <c r="E10218" t="s">
        <v>20</v>
      </c>
      <c r="F10218" t="b">
        <v>0</v>
      </c>
      <c r="G10218" t="s">
        <v>171</v>
      </c>
      <c r="H10218" s="1">
        <v>45819.619131944448</v>
      </c>
      <c r="I10218" t="b">
        <v>0</v>
      </c>
      <c r="J10218" t="b">
        <v>0</v>
      </c>
      <c r="K10218" t="s">
        <v>31</v>
      </c>
      <c r="L10218" t="s">
        <v>22</v>
      </c>
      <c r="M10218">
        <v>150000</v>
      </c>
      <c r="O10218" t="s">
        <v>13438</v>
      </c>
      <c r="P10218" t="s">
        <v>13439</v>
      </c>
    </row>
    <row r="10219" spans="1:16" x14ac:dyDescent="0.35">
      <c r="A10219" t="s">
        <v>11539</v>
      </c>
      <c r="B10219" t="s">
        <v>13440</v>
      </c>
      <c r="C10219" t="s">
        <v>4486</v>
      </c>
      <c r="D10219" t="s">
        <v>36</v>
      </c>
      <c r="E10219" t="s">
        <v>20</v>
      </c>
      <c r="F10219" t="b">
        <v>0</v>
      </c>
      <c r="G10219" t="s">
        <v>52</v>
      </c>
      <c r="H10219" s="1">
        <v>45819.749976851846</v>
      </c>
      <c r="I10219" t="b">
        <v>0</v>
      </c>
      <c r="J10219" t="b">
        <v>0</v>
      </c>
      <c r="K10219" t="s">
        <v>31</v>
      </c>
      <c r="L10219" t="s">
        <v>22</v>
      </c>
      <c r="M10219">
        <v>74650</v>
      </c>
      <c r="O10219" t="s">
        <v>4487</v>
      </c>
      <c r="P10219" t="s">
        <v>13441</v>
      </c>
    </row>
    <row r="10220" spans="1:16" x14ac:dyDescent="0.35">
      <c r="A10220" t="s">
        <v>11539</v>
      </c>
      <c r="B10220" t="s">
        <v>13442</v>
      </c>
      <c r="C10220" t="s">
        <v>2675</v>
      </c>
      <c r="D10220" t="s">
        <v>110</v>
      </c>
      <c r="E10220" t="s">
        <v>20</v>
      </c>
      <c r="F10220" t="b">
        <v>0</v>
      </c>
      <c r="G10220" t="s">
        <v>171</v>
      </c>
      <c r="H10220" s="1">
        <v>45819.869085648148</v>
      </c>
      <c r="I10220" t="b">
        <v>0</v>
      </c>
      <c r="J10220" t="b">
        <v>1</v>
      </c>
      <c r="K10220" t="s">
        <v>31</v>
      </c>
      <c r="L10220" t="s">
        <v>22</v>
      </c>
      <c r="M10220">
        <v>91750</v>
      </c>
      <c r="O10220" t="s">
        <v>13443</v>
      </c>
      <c r="P10220" t="s">
        <v>13444</v>
      </c>
    </row>
    <row r="10221" spans="1:16" x14ac:dyDescent="0.35">
      <c r="A10221" t="s">
        <v>11539</v>
      </c>
      <c r="B10221" t="s">
        <v>13445</v>
      </c>
      <c r="C10221" t="s">
        <v>986</v>
      </c>
      <c r="D10221" t="s">
        <v>36</v>
      </c>
      <c r="E10221" t="s">
        <v>20</v>
      </c>
      <c r="F10221" t="b">
        <v>0</v>
      </c>
      <c r="G10221" t="s">
        <v>52</v>
      </c>
      <c r="H10221" s="1">
        <v>45819.959317129629</v>
      </c>
      <c r="I10221" t="b">
        <v>0</v>
      </c>
      <c r="J10221" t="b">
        <v>1</v>
      </c>
      <c r="K10221" t="s">
        <v>31</v>
      </c>
      <c r="L10221" t="s">
        <v>22</v>
      </c>
      <c r="M10221">
        <v>100464</v>
      </c>
      <c r="O10221" t="s">
        <v>987</v>
      </c>
      <c r="P10221" t="s">
        <v>917</v>
      </c>
    </row>
    <row r="10222" spans="1:16" x14ac:dyDescent="0.35">
      <c r="A10222" t="s">
        <v>11539</v>
      </c>
      <c r="B10222" t="s">
        <v>13446</v>
      </c>
      <c r="C10222" t="s">
        <v>410</v>
      </c>
      <c r="D10222" t="s">
        <v>974</v>
      </c>
      <c r="E10222" t="s">
        <v>20</v>
      </c>
      <c r="F10222" t="b">
        <v>0</v>
      </c>
      <c r="G10222" t="s">
        <v>47</v>
      </c>
      <c r="H10222" s="1">
        <v>45820.001238425917</v>
      </c>
      <c r="I10222" t="b">
        <v>0</v>
      </c>
      <c r="J10222" t="b">
        <v>0</v>
      </c>
      <c r="K10222" t="s">
        <v>31</v>
      </c>
      <c r="L10222" t="s">
        <v>22</v>
      </c>
      <c r="M10222">
        <v>108267</v>
      </c>
      <c r="O10222" t="s">
        <v>6509</v>
      </c>
      <c r="P10222" t="s">
        <v>13447</v>
      </c>
    </row>
    <row r="10223" spans="1:16" x14ac:dyDescent="0.35">
      <c r="A10223" t="s">
        <v>11539</v>
      </c>
      <c r="B10223" t="s">
        <v>12464</v>
      </c>
      <c r="C10223" t="s">
        <v>537</v>
      </c>
      <c r="D10223" t="s">
        <v>36</v>
      </c>
      <c r="E10223" t="s">
        <v>20</v>
      </c>
      <c r="F10223" t="b">
        <v>0</v>
      </c>
      <c r="G10223" t="s">
        <v>171</v>
      </c>
      <c r="H10223" s="1">
        <v>45820.077418981477</v>
      </c>
      <c r="I10223" t="b">
        <v>0</v>
      </c>
      <c r="J10223" t="b">
        <v>1</v>
      </c>
      <c r="K10223" t="s">
        <v>31</v>
      </c>
      <c r="L10223" t="s">
        <v>22</v>
      </c>
      <c r="M10223">
        <v>126000</v>
      </c>
      <c r="O10223" t="s">
        <v>209</v>
      </c>
      <c r="P10223" t="s">
        <v>13107</v>
      </c>
    </row>
    <row r="10224" spans="1:16" x14ac:dyDescent="0.35">
      <c r="A10224" t="s">
        <v>11539</v>
      </c>
      <c r="B10224" t="s">
        <v>13423</v>
      </c>
      <c r="C10224" t="s">
        <v>491</v>
      </c>
      <c r="D10224" t="s">
        <v>36</v>
      </c>
      <c r="E10224" t="s">
        <v>20</v>
      </c>
      <c r="F10224" t="b">
        <v>0</v>
      </c>
      <c r="G10224" t="s">
        <v>52</v>
      </c>
      <c r="H10224" s="1">
        <v>45820.084340277783</v>
      </c>
      <c r="I10224" t="b">
        <v>0</v>
      </c>
      <c r="J10224" t="b">
        <v>1</v>
      </c>
      <c r="K10224" t="s">
        <v>31</v>
      </c>
      <c r="L10224" t="s">
        <v>32</v>
      </c>
      <c r="N10224">
        <v>66.5</v>
      </c>
      <c r="O10224" t="s">
        <v>209</v>
      </c>
      <c r="P10224" t="s">
        <v>2705</v>
      </c>
    </row>
    <row r="10225" spans="1:16" x14ac:dyDescent="0.35">
      <c r="A10225" t="s">
        <v>11539</v>
      </c>
      <c r="B10225" t="s">
        <v>11949</v>
      </c>
      <c r="C10225" t="s">
        <v>51</v>
      </c>
      <c r="D10225" t="s">
        <v>36</v>
      </c>
      <c r="E10225" t="s">
        <v>20</v>
      </c>
      <c r="F10225" t="b">
        <v>0</v>
      </c>
      <c r="G10225" t="s">
        <v>43</v>
      </c>
      <c r="H10225" s="1">
        <v>45820.084733796299</v>
      </c>
      <c r="I10225" t="b">
        <v>1</v>
      </c>
      <c r="J10225" t="b">
        <v>1</v>
      </c>
      <c r="K10225" t="s">
        <v>31</v>
      </c>
      <c r="L10225" t="s">
        <v>22</v>
      </c>
      <c r="M10225">
        <v>152250</v>
      </c>
      <c r="O10225" t="s">
        <v>209</v>
      </c>
      <c r="P10225" t="s">
        <v>11950</v>
      </c>
    </row>
    <row r="10226" spans="1:16" x14ac:dyDescent="0.35">
      <c r="A10226" t="s">
        <v>11539</v>
      </c>
      <c r="B10226" t="s">
        <v>13446</v>
      </c>
      <c r="C10226" t="s">
        <v>2846</v>
      </c>
      <c r="D10226" t="s">
        <v>36</v>
      </c>
      <c r="E10226" t="s">
        <v>20</v>
      </c>
      <c r="F10226" t="b">
        <v>0</v>
      </c>
      <c r="G10226" t="s">
        <v>68</v>
      </c>
      <c r="H10226" s="1">
        <v>45820.084918981483</v>
      </c>
      <c r="I10226" t="b">
        <v>0</v>
      </c>
      <c r="J10226" t="b">
        <v>0</v>
      </c>
      <c r="K10226" t="s">
        <v>31</v>
      </c>
      <c r="L10226" t="s">
        <v>22</v>
      </c>
      <c r="M10226">
        <v>146900</v>
      </c>
      <c r="O10226" t="s">
        <v>209</v>
      </c>
      <c r="P10226" t="s">
        <v>13448</v>
      </c>
    </row>
    <row r="10227" spans="1:16" x14ac:dyDescent="0.35">
      <c r="A10227" t="s">
        <v>11539</v>
      </c>
      <c r="B10227" t="s">
        <v>13442</v>
      </c>
      <c r="C10227" t="s">
        <v>13449</v>
      </c>
      <c r="D10227" t="s">
        <v>17445</v>
      </c>
      <c r="E10227" t="s">
        <v>20</v>
      </c>
      <c r="F10227" t="b">
        <v>0</v>
      </c>
      <c r="G10227" t="s">
        <v>171</v>
      </c>
      <c r="H10227" s="1">
        <v>45820.283715277779</v>
      </c>
      <c r="I10227" t="b">
        <v>0</v>
      </c>
      <c r="J10227" t="b">
        <v>1</v>
      </c>
      <c r="K10227" t="s">
        <v>31</v>
      </c>
      <c r="L10227" t="s">
        <v>22</v>
      </c>
      <c r="M10227">
        <v>91750</v>
      </c>
      <c r="O10227" t="s">
        <v>913</v>
      </c>
      <c r="P10227" t="s">
        <v>13444</v>
      </c>
    </row>
    <row r="10228" spans="1:16" x14ac:dyDescent="0.35">
      <c r="A10228" t="s">
        <v>11539</v>
      </c>
      <c r="B10228" t="s">
        <v>13450</v>
      </c>
      <c r="C10228" t="s">
        <v>354</v>
      </c>
      <c r="D10228" t="s">
        <v>36</v>
      </c>
      <c r="E10228" t="s">
        <v>20</v>
      </c>
      <c r="F10228" t="b">
        <v>0</v>
      </c>
      <c r="G10228" t="s">
        <v>43</v>
      </c>
      <c r="H10228" s="1">
        <v>45820.541990740741</v>
      </c>
      <c r="I10228" t="b">
        <v>0</v>
      </c>
      <c r="J10228" t="b">
        <v>1</v>
      </c>
      <c r="K10228" t="s">
        <v>31</v>
      </c>
      <c r="L10228" t="s">
        <v>22</v>
      </c>
      <c r="M10228">
        <v>273000</v>
      </c>
      <c r="O10228" t="s">
        <v>209</v>
      </c>
      <c r="P10228" t="s">
        <v>13451</v>
      </c>
    </row>
    <row r="10229" spans="1:16" x14ac:dyDescent="0.35">
      <c r="A10229" t="s">
        <v>11539</v>
      </c>
      <c r="B10229" t="s">
        <v>13452</v>
      </c>
      <c r="C10229" t="s">
        <v>7755</v>
      </c>
      <c r="D10229" t="s">
        <v>269</v>
      </c>
      <c r="E10229" t="s">
        <v>20</v>
      </c>
      <c r="F10229" t="b">
        <v>0</v>
      </c>
      <c r="G10229" t="s">
        <v>43</v>
      </c>
      <c r="H10229" s="1">
        <v>45820.542592592603</v>
      </c>
      <c r="I10229" t="b">
        <v>0</v>
      </c>
      <c r="J10229" t="b">
        <v>0</v>
      </c>
      <c r="K10229" t="s">
        <v>31</v>
      </c>
      <c r="L10229" t="s">
        <v>22</v>
      </c>
      <c r="M10229">
        <v>112500</v>
      </c>
      <c r="O10229" t="s">
        <v>13453</v>
      </c>
      <c r="P10229" t="s">
        <v>13454</v>
      </c>
    </row>
    <row r="10230" spans="1:16" x14ac:dyDescent="0.35">
      <c r="A10230" t="s">
        <v>11539</v>
      </c>
      <c r="B10230" t="s">
        <v>13455</v>
      </c>
      <c r="C10230" t="s">
        <v>552</v>
      </c>
      <c r="D10230" t="s">
        <v>36</v>
      </c>
      <c r="E10230" t="s">
        <v>91</v>
      </c>
      <c r="F10230" t="b">
        <v>0</v>
      </c>
      <c r="G10230" t="s">
        <v>52</v>
      </c>
      <c r="H10230" s="1">
        <v>45820.543009259258</v>
      </c>
      <c r="I10230" t="b">
        <v>1</v>
      </c>
      <c r="J10230" t="b">
        <v>1</v>
      </c>
      <c r="K10230" t="s">
        <v>31</v>
      </c>
      <c r="L10230" t="s">
        <v>32</v>
      </c>
      <c r="N10230">
        <v>65.459999084472656</v>
      </c>
      <c r="O10230" t="s">
        <v>13218</v>
      </c>
      <c r="P10230" t="s">
        <v>13456</v>
      </c>
    </row>
    <row r="10231" spans="1:16" x14ac:dyDescent="0.35">
      <c r="A10231" t="s">
        <v>11539</v>
      </c>
      <c r="B10231" t="s">
        <v>13457</v>
      </c>
      <c r="C10231" t="s">
        <v>18</v>
      </c>
      <c r="D10231" t="s">
        <v>269</v>
      </c>
      <c r="E10231" t="s">
        <v>91</v>
      </c>
      <c r="F10231" t="b">
        <v>1</v>
      </c>
      <c r="G10231" t="s">
        <v>52</v>
      </c>
      <c r="H10231" s="1">
        <v>45820.584016203713</v>
      </c>
      <c r="I10231" t="b">
        <v>0</v>
      </c>
      <c r="J10231" t="b">
        <v>0</v>
      </c>
      <c r="K10231" t="s">
        <v>31</v>
      </c>
      <c r="L10231" t="s">
        <v>32</v>
      </c>
      <c r="N10231">
        <v>55</v>
      </c>
      <c r="O10231" t="s">
        <v>9738</v>
      </c>
      <c r="P10231" t="s">
        <v>13458</v>
      </c>
    </row>
    <row r="10232" spans="1:16" x14ac:dyDescent="0.35">
      <c r="A10232" t="s">
        <v>11539</v>
      </c>
      <c r="B10232" t="s">
        <v>13459</v>
      </c>
      <c r="C10232" t="s">
        <v>142</v>
      </c>
      <c r="D10232" t="s">
        <v>110</v>
      </c>
      <c r="E10232" t="s">
        <v>20</v>
      </c>
      <c r="F10232" t="b">
        <v>0</v>
      </c>
      <c r="G10232" t="s">
        <v>68</v>
      </c>
      <c r="H10232" s="1">
        <v>45820.584398148138</v>
      </c>
      <c r="I10232" t="b">
        <v>0</v>
      </c>
      <c r="J10232" t="b">
        <v>1</v>
      </c>
      <c r="K10232" t="s">
        <v>31</v>
      </c>
      <c r="L10232" t="s">
        <v>22</v>
      </c>
      <c r="M10232">
        <v>171500</v>
      </c>
      <c r="O10232" t="s">
        <v>518</v>
      </c>
      <c r="P10232" t="s">
        <v>336</v>
      </c>
    </row>
    <row r="10233" spans="1:16" x14ac:dyDescent="0.35">
      <c r="A10233" t="s">
        <v>11539</v>
      </c>
      <c r="B10233" t="s">
        <v>13460</v>
      </c>
      <c r="C10233" t="s">
        <v>142</v>
      </c>
      <c r="D10233" t="s">
        <v>36</v>
      </c>
      <c r="E10233" t="s">
        <v>20</v>
      </c>
      <c r="F10233" t="b">
        <v>0</v>
      </c>
      <c r="G10233" t="s">
        <v>68</v>
      </c>
      <c r="H10233" s="1">
        <v>45820.792731481481</v>
      </c>
      <c r="I10233" t="b">
        <v>0</v>
      </c>
      <c r="J10233" t="b">
        <v>0</v>
      </c>
      <c r="K10233" t="s">
        <v>31</v>
      </c>
      <c r="L10233" t="s">
        <v>22</v>
      </c>
      <c r="M10233">
        <v>267500</v>
      </c>
      <c r="O10233" t="s">
        <v>13461</v>
      </c>
      <c r="P10233" t="s">
        <v>1740</v>
      </c>
    </row>
    <row r="10234" spans="1:16" x14ac:dyDescent="0.35">
      <c r="A10234" t="s">
        <v>11539</v>
      </c>
      <c r="B10234" t="s">
        <v>11591</v>
      </c>
      <c r="C10234" t="s">
        <v>2458</v>
      </c>
      <c r="D10234" t="s">
        <v>17514</v>
      </c>
      <c r="E10234" t="s">
        <v>20</v>
      </c>
      <c r="F10234" t="b">
        <v>0</v>
      </c>
      <c r="G10234" t="s">
        <v>68</v>
      </c>
      <c r="H10234" s="1">
        <v>45821.251203703701</v>
      </c>
      <c r="I10234" t="b">
        <v>0</v>
      </c>
      <c r="J10234" t="b">
        <v>0</v>
      </c>
      <c r="K10234" t="s">
        <v>31</v>
      </c>
      <c r="L10234" t="s">
        <v>22</v>
      </c>
      <c r="M10234">
        <v>145500</v>
      </c>
      <c r="O10234" t="s">
        <v>1079</v>
      </c>
    </row>
    <row r="10235" spans="1:16" x14ac:dyDescent="0.35">
      <c r="A10235" t="s">
        <v>11539</v>
      </c>
      <c r="B10235" t="s">
        <v>11614</v>
      </c>
      <c r="C10235" t="s">
        <v>1930</v>
      </c>
      <c r="D10235" t="s">
        <v>2039</v>
      </c>
      <c r="E10235" t="s">
        <v>20</v>
      </c>
      <c r="F10235" t="b">
        <v>0</v>
      </c>
      <c r="G10235" t="s">
        <v>30</v>
      </c>
      <c r="H10235" s="1">
        <v>45821.251307870371</v>
      </c>
      <c r="I10235" t="b">
        <v>0</v>
      </c>
      <c r="J10235" t="b">
        <v>0</v>
      </c>
      <c r="K10235" t="s">
        <v>31</v>
      </c>
      <c r="L10235" t="s">
        <v>22</v>
      </c>
      <c r="M10235">
        <v>81100</v>
      </c>
      <c r="O10235" t="s">
        <v>4082</v>
      </c>
    </row>
    <row r="10236" spans="1:16" x14ac:dyDescent="0.35">
      <c r="A10236" t="s">
        <v>11539</v>
      </c>
      <c r="B10236" t="s">
        <v>12860</v>
      </c>
      <c r="C10236" t="s">
        <v>1814</v>
      </c>
      <c r="D10236" t="s">
        <v>36</v>
      </c>
      <c r="E10236" t="s">
        <v>20</v>
      </c>
      <c r="F10236" t="b">
        <v>0</v>
      </c>
      <c r="G10236" t="s">
        <v>47</v>
      </c>
      <c r="H10236" s="1">
        <v>45821.251608796287</v>
      </c>
      <c r="I10236" t="b">
        <v>0</v>
      </c>
      <c r="J10236" t="b">
        <v>0</v>
      </c>
      <c r="K10236" t="s">
        <v>31</v>
      </c>
      <c r="L10236" t="s">
        <v>32</v>
      </c>
      <c r="N10236">
        <v>68</v>
      </c>
      <c r="O10236" t="s">
        <v>9374</v>
      </c>
      <c r="P10236" t="s">
        <v>12862</v>
      </c>
    </row>
    <row r="10237" spans="1:16" x14ac:dyDescent="0.35">
      <c r="A10237" t="s">
        <v>11539</v>
      </c>
      <c r="B10237" t="s">
        <v>13462</v>
      </c>
      <c r="C10237" t="s">
        <v>287</v>
      </c>
      <c r="D10237" t="s">
        <v>17608</v>
      </c>
      <c r="E10237" t="s">
        <v>20</v>
      </c>
      <c r="F10237" t="b">
        <v>0</v>
      </c>
      <c r="G10237" t="s">
        <v>287</v>
      </c>
      <c r="H10237" s="1">
        <v>45821.338182870371</v>
      </c>
      <c r="I10237" t="b">
        <v>0</v>
      </c>
      <c r="J10237" t="b">
        <v>0</v>
      </c>
      <c r="K10237" t="s">
        <v>287</v>
      </c>
      <c r="L10237" t="s">
        <v>22</v>
      </c>
      <c r="M10237">
        <v>68700</v>
      </c>
      <c r="O10237" t="s">
        <v>13463</v>
      </c>
      <c r="P10237" t="s">
        <v>13464</v>
      </c>
    </row>
    <row r="10238" spans="1:16" x14ac:dyDescent="0.35">
      <c r="A10238" t="s">
        <v>11539</v>
      </c>
      <c r="B10238" t="s">
        <v>13465</v>
      </c>
      <c r="C10238" t="s">
        <v>1188</v>
      </c>
      <c r="D10238" t="s">
        <v>4006</v>
      </c>
      <c r="E10238" t="s">
        <v>20</v>
      </c>
      <c r="F10238" t="b">
        <v>0</v>
      </c>
      <c r="G10238" t="s">
        <v>47</v>
      </c>
      <c r="H10238" s="1">
        <v>45821.459374999999</v>
      </c>
      <c r="I10238" t="b">
        <v>0</v>
      </c>
      <c r="J10238" t="b">
        <v>0</v>
      </c>
      <c r="K10238" t="s">
        <v>31</v>
      </c>
      <c r="L10238" t="s">
        <v>22</v>
      </c>
      <c r="M10238">
        <v>78600</v>
      </c>
      <c r="O10238" t="s">
        <v>13466</v>
      </c>
      <c r="P10238" t="s">
        <v>12868</v>
      </c>
    </row>
    <row r="10239" spans="1:16" x14ac:dyDescent="0.35">
      <c r="A10239" t="s">
        <v>11539</v>
      </c>
      <c r="B10239" t="s">
        <v>13459</v>
      </c>
      <c r="C10239" t="s">
        <v>51</v>
      </c>
      <c r="D10239" t="s">
        <v>110</v>
      </c>
      <c r="E10239" t="s">
        <v>20</v>
      </c>
      <c r="F10239" t="b">
        <v>0</v>
      </c>
      <c r="G10239" t="s">
        <v>43</v>
      </c>
      <c r="H10239" s="1">
        <v>45821.584467592591</v>
      </c>
      <c r="I10239" t="b">
        <v>0</v>
      </c>
      <c r="J10239" t="b">
        <v>1</v>
      </c>
      <c r="K10239" t="s">
        <v>31</v>
      </c>
      <c r="L10239" t="s">
        <v>22</v>
      </c>
      <c r="M10239">
        <v>171500</v>
      </c>
      <c r="O10239" t="s">
        <v>518</v>
      </c>
      <c r="P10239" t="s">
        <v>336</v>
      </c>
    </row>
    <row r="10240" spans="1:16" x14ac:dyDescent="0.35">
      <c r="A10240" t="s">
        <v>11539</v>
      </c>
      <c r="B10240" t="s">
        <v>13467</v>
      </c>
      <c r="C10240" t="s">
        <v>289</v>
      </c>
      <c r="D10240" t="s">
        <v>36</v>
      </c>
      <c r="E10240" t="s">
        <v>20</v>
      </c>
      <c r="F10240" t="b">
        <v>0</v>
      </c>
      <c r="G10240" t="s">
        <v>43</v>
      </c>
      <c r="H10240" s="1">
        <v>45821.792245370372</v>
      </c>
      <c r="I10240" t="b">
        <v>0</v>
      </c>
      <c r="J10240" t="b">
        <v>1</v>
      </c>
      <c r="K10240" t="s">
        <v>31</v>
      </c>
      <c r="L10240" t="s">
        <v>22</v>
      </c>
      <c r="M10240">
        <v>81350</v>
      </c>
      <c r="O10240" t="s">
        <v>13468</v>
      </c>
      <c r="P10240" t="s">
        <v>1064</v>
      </c>
    </row>
    <row r="10241" spans="1:16" x14ac:dyDescent="0.35">
      <c r="A10241" t="s">
        <v>11539</v>
      </c>
      <c r="B10241" t="s">
        <v>13469</v>
      </c>
      <c r="C10241" t="s">
        <v>13470</v>
      </c>
      <c r="D10241" t="s">
        <v>110</v>
      </c>
      <c r="E10241" t="s">
        <v>20</v>
      </c>
      <c r="F10241" t="b">
        <v>0</v>
      </c>
      <c r="G10241" t="s">
        <v>47</v>
      </c>
      <c r="H10241" s="1">
        <v>45821.958773148152</v>
      </c>
      <c r="I10241" t="b">
        <v>0</v>
      </c>
      <c r="J10241" t="b">
        <v>0</v>
      </c>
      <c r="K10241" t="s">
        <v>31</v>
      </c>
      <c r="L10241" t="s">
        <v>22</v>
      </c>
      <c r="M10241">
        <v>100113.5</v>
      </c>
      <c r="O10241" t="s">
        <v>13471</v>
      </c>
      <c r="P10241" t="s">
        <v>13472</v>
      </c>
    </row>
    <row r="10242" spans="1:16" x14ac:dyDescent="0.35">
      <c r="A10242" t="s">
        <v>11539</v>
      </c>
      <c r="B10242" t="s">
        <v>13473</v>
      </c>
      <c r="C10242" t="s">
        <v>5149</v>
      </c>
      <c r="D10242" t="s">
        <v>36</v>
      </c>
      <c r="E10242" t="s">
        <v>20</v>
      </c>
      <c r="F10242" t="b">
        <v>0</v>
      </c>
      <c r="G10242" t="s">
        <v>47</v>
      </c>
      <c r="H10242" s="1">
        <v>45822.000439814823</v>
      </c>
      <c r="I10242" t="b">
        <v>0</v>
      </c>
      <c r="J10242" t="b">
        <v>1</v>
      </c>
      <c r="K10242" t="s">
        <v>31</v>
      </c>
      <c r="L10242" t="s">
        <v>22</v>
      </c>
      <c r="M10242">
        <v>95000</v>
      </c>
      <c r="O10242" t="s">
        <v>5150</v>
      </c>
      <c r="P10242" t="s">
        <v>13474</v>
      </c>
    </row>
    <row r="10243" spans="1:16" x14ac:dyDescent="0.35">
      <c r="A10243" t="s">
        <v>11539</v>
      </c>
      <c r="B10243" t="s">
        <v>13475</v>
      </c>
      <c r="C10243" t="s">
        <v>2630</v>
      </c>
      <c r="D10243" t="s">
        <v>110</v>
      </c>
      <c r="E10243" t="s">
        <v>20</v>
      </c>
      <c r="F10243" t="b">
        <v>0</v>
      </c>
      <c r="G10243" t="s">
        <v>47</v>
      </c>
      <c r="H10243" s="1">
        <v>45822.250937500001</v>
      </c>
      <c r="I10243" t="b">
        <v>0</v>
      </c>
      <c r="J10243" t="b">
        <v>0</v>
      </c>
      <c r="K10243" t="s">
        <v>31</v>
      </c>
      <c r="L10243" t="s">
        <v>22</v>
      </c>
      <c r="M10243">
        <v>155000</v>
      </c>
      <c r="O10243" t="s">
        <v>13476</v>
      </c>
      <c r="P10243" t="s">
        <v>13477</v>
      </c>
    </row>
    <row r="10244" spans="1:16" x14ac:dyDescent="0.35">
      <c r="A10244" t="s">
        <v>11539</v>
      </c>
      <c r="B10244" t="s">
        <v>13478</v>
      </c>
      <c r="C10244" t="s">
        <v>257</v>
      </c>
      <c r="D10244" t="s">
        <v>110</v>
      </c>
      <c r="E10244" t="s">
        <v>20</v>
      </c>
      <c r="F10244" t="b">
        <v>0</v>
      </c>
      <c r="G10244" t="s">
        <v>47</v>
      </c>
      <c r="H10244" s="1">
        <v>45822.250937500001</v>
      </c>
      <c r="I10244" t="b">
        <v>0</v>
      </c>
      <c r="J10244" t="b">
        <v>1</v>
      </c>
      <c r="K10244" t="s">
        <v>31</v>
      </c>
      <c r="L10244" t="s">
        <v>22</v>
      </c>
      <c r="M10244">
        <v>96500</v>
      </c>
      <c r="O10244" t="s">
        <v>1669</v>
      </c>
      <c r="P10244" t="s">
        <v>11762</v>
      </c>
    </row>
    <row r="10245" spans="1:16" x14ac:dyDescent="0.35">
      <c r="A10245" t="s">
        <v>11539</v>
      </c>
      <c r="B10245" t="s">
        <v>13423</v>
      </c>
      <c r="C10245" t="s">
        <v>491</v>
      </c>
      <c r="D10245" t="s">
        <v>17549</v>
      </c>
      <c r="E10245" t="s">
        <v>20</v>
      </c>
      <c r="F10245" t="b">
        <v>0</v>
      </c>
      <c r="G10245" t="s">
        <v>52</v>
      </c>
      <c r="H10245" s="1">
        <v>45822.79247685185</v>
      </c>
      <c r="I10245" t="b">
        <v>0</v>
      </c>
      <c r="J10245" t="b">
        <v>1</v>
      </c>
      <c r="K10245" t="s">
        <v>31</v>
      </c>
      <c r="L10245" t="s">
        <v>32</v>
      </c>
      <c r="N10245">
        <v>66.5</v>
      </c>
      <c r="O10245" t="s">
        <v>209</v>
      </c>
      <c r="P10245" t="s">
        <v>2705</v>
      </c>
    </row>
    <row r="10246" spans="1:16" x14ac:dyDescent="0.35">
      <c r="A10246" t="s">
        <v>11539</v>
      </c>
      <c r="B10246" t="s">
        <v>11826</v>
      </c>
      <c r="C10246" t="s">
        <v>11827</v>
      </c>
      <c r="D10246" t="s">
        <v>115</v>
      </c>
      <c r="E10246" t="s">
        <v>20</v>
      </c>
      <c r="F10246" t="b">
        <v>0</v>
      </c>
      <c r="G10246" t="s">
        <v>52</v>
      </c>
      <c r="H10246" s="1">
        <v>45823.000868055547</v>
      </c>
      <c r="I10246" t="b">
        <v>0</v>
      </c>
      <c r="J10246" t="b">
        <v>0</v>
      </c>
      <c r="K10246" t="s">
        <v>31</v>
      </c>
      <c r="L10246" t="s">
        <v>22</v>
      </c>
      <c r="M10246">
        <v>117500</v>
      </c>
      <c r="O10246" t="s">
        <v>1123</v>
      </c>
      <c r="P10246" t="s">
        <v>11828</v>
      </c>
    </row>
    <row r="10247" spans="1:16" x14ac:dyDescent="0.35">
      <c r="A10247" t="s">
        <v>11539</v>
      </c>
      <c r="B10247" t="s">
        <v>13479</v>
      </c>
      <c r="C10247" t="s">
        <v>154</v>
      </c>
      <c r="D10247" t="s">
        <v>36</v>
      </c>
      <c r="E10247" t="s">
        <v>20</v>
      </c>
      <c r="F10247" t="b">
        <v>0</v>
      </c>
      <c r="G10247" t="s">
        <v>52</v>
      </c>
      <c r="H10247" s="1">
        <v>45823.250879629632</v>
      </c>
      <c r="I10247" t="b">
        <v>0</v>
      </c>
      <c r="J10247" t="b">
        <v>0</v>
      </c>
      <c r="K10247" t="s">
        <v>31</v>
      </c>
      <c r="L10247" t="s">
        <v>22</v>
      </c>
      <c r="M10247">
        <v>220000</v>
      </c>
      <c r="O10247" t="s">
        <v>8367</v>
      </c>
      <c r="P10247" t="s">
        <v>13480</v>
      </c>
    </row>
    <row r="10248" spans="1:16" x14ac:dyDescent="0.35">
      <c r="A10248" t="s">
        <v>11539</v>
      </c>
      <c r="B10248" t="s">
        <v>12190</v>
      </c>
      <c r="C10248" t="s">
        <v>832</v>
      </c>
      <c r="D10248" t="s">
        <v>1869</v>
      </c>
      <c r="E10248" t="s">
        <v>20</v>
      </c>
      <c r="F10248" t="b">
        <v>0</v>
      </c>
      <c r="G10248" t="s">
        <v>47</v>
      </c>
      <c r="H10248" s="1">
        <v>45823.250972222217</v>
      </c>
      <c r="I10248" t="b">
        <v>0</v>
      </c>
      <c r="J10248" t="b">
        <v>0</v>
      </c>
      <c r="K10248" t="s">
        <v>31</v>
      </c>
      <c r="L10248" t="s">
        <v>22</v>
      </c>
      <c r="M10248">
        <v>165000</v>
      </c>
      <c r="O10248" t="s">
        <v>13481</v>
      </c>
      <c r="P10248" t="s">
        <v>13482</v>
      </c>
    </row>
    <row r="10249" spans="1:16" x14ac:dyDescent="0.35">
      <c r="A10249" t="s">
        <v>11539</v>
      </c>
      <c r="B10249" t="s">
        <v>13423</v>
      </c>
      <c r="C10249" t="s">
        <v>2852</v>
      </c>
      <c r="D10249" t="s">
        <v>17549</v>
      </c>
      <c r="E10249" t="s">
        <v>20</v>
      </c>
      <c r="F10249" t="b">
        <v>0</v>
      </c>
      <c r="G10249" t="s">
        <v>52</v>
      </c>
      <c r="H10249" s="1">
        <v>45823.459236111114</v>
      </c>
      <c r="I10249" t="b">
        <v>0</v>
      </c>
      <c r="J10249" t="b">
        <v>1</v>
      </c>
      <c r="K10249" t="s">
        <v>31</v>
      </c>
      <c r="L10249" t="s">
        <v>32</v>
      </c>
      <c r="N10249">
        <v>66.5</v>
      </c>
      <c r="O10249" t="s">
        <v>209</v>
      </c>
      <c r="P10249" t="s">
        <v>13483</v>
      </c>
    </row>
    <row r="10250" spans="1:16" x14ac:dyDescent="0.35">
      <c r="A10250" t="s">
        <v>11539</v>
      </c>
      <c r="B10250" t="s">
        <v>12168</v>
      </c>
      <c r="C10250" t="s">
        <v>13484</v>
      </c>
      <c r="D10250" t="s">
        <v>36</v>
      </c>
      <c r="E10250" t="s">
        <v>20</v>
      </c>
      <c r="F10250" t="b">
        <v>0</v>
      </c>
      <c r="G10250" t="s">
        <v>52</v>
      </c>
      <c r="H10250" s="1">
        <v>45823.501493055563</v>
      </c>
      <c r="I10250" t="b">
        <v>0</v>
      </c>
      <c r="J10250" t="b">
        <v>1</v>
      </c>
      <c r="K10250" t="s">
        <v>31</v>
      </c>
      <c r="L10250" t="s">
        <v>22</v>
      </c>
      <c r="M10250">
        <v>113750</v>
      </c>
      <c r="O10250" t="s">
        <v>209</v>
      </c>
      <c r="P10250" t="s">
        <v>12169</v>
      </c>
    </row>
    <row r="10251" spans="1:16" x14ac:dyDescent="0.35">
      <c r="A10251" t="s">
        <v>11539</v>
      </c>
      <c r="B10251" t="s">
        <v>12168</v>
      </c>
      <c r="C10251" t="s">
        <v>7114</v>
      </c>
      <c r="D10251" t="s">
        <v>36</v>
      </c>
      <c r="E10251" t="s">
        <v>20</v>
      </c>
      <c r="F10251" t="b">
        <v>0</v>
      </c>
      <c r="G10251" t="s">
        <v>52</v>
      </c>
      <c r="H10251" s="1">
        <v>45823.501504629632</v>
      </c>
      <c r="I10251" t="b">
        <v>0</v>
      </c>
      <c r="J10251" t="b">
        <v>1</v>
      </c>
      <c r="K10251" t="s">
        <v>31</v>
      </c>
      <c r="L10251" t="s">
        <v>22</v>
      </c>
      <c r="M10251">
        <v>113750</v>
      </c>
      <c r="O10251" t="s">
        <v>209</v>
      </c>
      <c r="P10251" t="s">
        <v>12169</v>
      </c>
    </row>
    <row r="10252" spans="1:16" x14ac:dyDescent="0.35">
      <c r="A10252" t="s">
        <v>11539</v>
      </c>
      <c r="B10252" t="s">
        <v>12168</v>
      </c>
      <c r="C10252" t="s">
        <v>13485</v>
      </c>
      <c r="D10252" t="s">
        <v>36</v>
      </c>
      <c r="E10252" t="s">
        <v>20</v>
      </c>
      <c r="F10252" t="b">
        <v>0</v>
      </c>
      <c r="G10252" t="s">
        <v>52</v>
      </c>
      <c r="H10252" s="1">
        <v>45823.501504629632</v>
      </c>
      <c r="I10252" t="b">
        <v>0</v>
      </c>
      <c r="J10252" t="b">
        <v>1</v>
      </c>
      <c r="K10252" t="s">
        <v>31</v>
      </c>
      <c r="L10252" t="s">
        <v>22</v>
      </c>
      <c r="M10252">
        <v>113750</v>
      </c>
      <c r="O10252" t="s">
        <v>209</v>
      </c>
      <c r="P10252" t="s">
        <v>12169</v>
      </c>
    </row>
    <row r="10253" spans="1:16" x14ac:dyDescent="0.35">
      <c r="A10253" t="s">
        <v>11539</v>
      </c>
      <c r="B10253" t="s">
        <v>12503</v>
      </c>
      <c r="C10253" t="s">
        <v>7114</v>
      </c>
      <c r="D10253" t="s">
        <v>36</v>
      </c>
      <c r="E10253" t="s">
        <v>20</v>
      </c>
      <c r="F10253" t="b">
        <v>0</v>
      </c>
      <c r="G10253" t="s">
        <v>52</v>
      </c>
      <c r="H10253" s="1">
        <v>45823.501527777778</v>
      </c>
      <c r="I10253" t="b">
        <v>0</v>
      </c>
      <c r="J10253" t="b">
        <v>1</v>
      </c>
      <c r="K10253" t="s">
        <v>31</v>
      </c>
      <c r="L10253" t="s">
        <v>32</v>
      </c>
      <c r="N10253">
        <v>73</v>
      </c>
      <c r="O10253" t="s">
        <v>209</v>
      </c>
      <c r="P10253" t="s">
        <v>12504</v>
      </c>
    </row>
    <row r="10254" spans="1:16" x14ac:dyDescent="0.35">
      <c r="A10254" t="s">
        <v>11539</v>
      </c>
      <c r="B10254" t="s">
        <v>12168</v>
      </c>
      <c r="C10254" t="s">
        <v>10425</v>
      </c>
      <c r="D10254" t="s">
        <v>36</v>
      </c>
      <c r="E10254" t="s">
        <v>20</v>
      </c>
      <c r="F10254" t="b">
        <v>0</v>
      </c>
      <c r="G10254" t="s">
        <v>52</v>
      </c>
      <c r="H10254" s="1">
        <v>45823.501527777778</v>
      </c>
      <c r="I10254" t="b">
        <v>0</v>
      </c>
      <c r="J10254" t="b">
        <v>1</v>
      </c>
      <c r="K10254" t="s">
        <v>31</v>
      </c>
      <c r="L10254" t="s">
        <v>22</v>
      </c>
      <c r="M10254">
        <v>113750</v>
      </c>
      <c r="O10254" t="s">
        <v>209</v>
      </c>
      <c r="P10254" t="s">
        <v>12169</v>
      </c>
    </row>
    <row r="10255" spans="1:16" x14ac:dyDescent="0.35">
      <c r="A10255" t="s">
        <v>11539</v>
      </c>
      <c r="B10255" t="s">
        <v>12503</v>
      </c>
      <c r="C10255" t="s">
        <v>8336</v>
      </c>
      <c r="D10255" t="s">
        <v>36</v>
      </c>
      <c r="E10255" t="s">
        <v>20</v>
      </c>
      <c r="F10255" t="b">
        <v>0</v>
      </c>
      <c r="G10255" t="s">
        <v>52</v>
      </c>
      <c r="H10255" s="1">
        <v>45823.501527777778</v>
      </c>
      <c r="I10255" t="b">
        <v>0</v>
      </c>
      <c r="J10255" t="b">
        <v>1</v>
      </c>
      <c r="K10255" t="s">
        <v>31</v>
      </c>
      <c r="L10255" t="s">
        <v>32</v>
      </c>
      <c r="N10255">
        <v>73</v>
      </c>
      <c r="O10255" t="s">
        <v>209</v>
      </c>
      <c r="P10255" t="s">
        <v>13486</v>
      </c>
    </row>
    <row r="10256" spans="1:16" x14ac:dyDescent="0.35">
      <c r="A10256" t="s">
        <v>11539</v>
      </c>
      <c r="B10256" t="s">
        <v>12503</v>
      </c>
      <c r="C10256" t="s">
        <v>7330</v>
      </c>
      <c r="D10256" t="s">
        <v>36</v>
      </c>
      <c r="E10256" t="s">
        <v>20</v>
      </c>
      <c r="F10256" t="b">
        <v>0</v>
      </c>
      <c r="G10256" t="s">
        <v>52</v>
      </c>
      <c r="H10256" s="1">
        <v>45823.501539351862</v>
      </c>
      <c r="I10256" t="b">
        <v>0</v>
      </c>
      <c r="J10256" t="b">
        <v>1</v>
      </c>
      <c r="K10256" t="s">
        <v>31</v>
      </c>
      <c r="L10256" t="s">
        <v>32</v>
      </c>
      <c r="N10256">
        <v>73</v>
      </c>
      <c r="O10256" t="s">
        <v>209</v>
      </c>
      <c r="P10256" t="s">
        <v>12504</v>
      </c>
    </row>
    <row r="10257" spans="1:16" x14ac:dyDescent="0.35">
      <c r="A10257" t="s">
        <v>11539</v>
      </c>
      <c r="B10257" t="s">
        <v>13423</v>
      </c>
      <c r="C10257" t="s">
        <v>1610</v>
      </c>
      <c r="D10257" t="s">
        <v>36</v>
      </c>
      <c r="E10257" t="s">
        <v>20</v>
      </c>
      <c r="F10257" t="b">
        <v>0</v>
      </c>
      <c r="G10257" t="s">
        <v>52</v>
      </c>
      <c r="H10257" s="1">
        <v>45823.501539351862</v>
      </c>
      <c r="I10257" t="b">
        <v>0</v>
      </c>
      <c r="J10257" t="b">
        <v>1</v>
      </c>
      <c r="K10257" t="s">
        <v>31</v>
      </c>
      <c r="L10257" t="s">
        <v>32</v>
      </c>
      <c r="N10257">
        <v>66.5</v>
      </c>
      <c r="O10257" t="s">
        <v>209</v>
      </c>
      <c r="P10257" t="s">
        <v>2705</v>
      </c>
    </row>
    <row r="10258" spans="1:16" x14ac:dyDescent="0.35">
      <c r="A10258" t="s">
        <v>11539</v>
      </c>
      <c r="B10258" t="s">
        <v>11933</v>
      </c>
      <c r="C10258" t="s">
        <v>1610</v>
      </c>
      <c r="D10258" t="s">
        <v>36</v>
      </c>
      <c r="E10258" t="s">
        <v>20</v>
      </c>
      <c r="F10258" t="b">
        <v>0</v>
      </c>
      <c r="G10258" t="s">
        <v>47</v>
      </c>
      <c r="H10258" s="1">
        <v>45823.501805555563</v>
      </c>
      <c r="I10258" t="b">
        <v>0</v>
      </c>
      <c r="J10258" t="b">
        <v>1</v>
      </c>
      <c r="K10258" t="s">
        <v>31</v>
      </c>
      <c r="L10258" t="s">
        <v>22</v>
      </c>
      <c r="M10258">
        <v>174000</v>
      </c>
      <c r="O10258" t="s">
        <v>209</v>
      </c>
      <c r="P10258" t="s">
        <v>3521</v>
      </c>
    </row>
    <row r="10259" spans="1:16" x14ac:dyDescent="0.35">
      <c r="A10259" t="s">
        <v>11539</v>
      </c>
      <c r="B10259" t="s">
        <v>12503</v>
      </c>
      <c r="C10259" t="s">
        <v>715</v>
      </c>
      <c r="D10259" t="s">
        <v>36</v>
      </c>
      <c r="E10259" t="s">
        <v>20</v>
      </c>
      <c r="F10259" t="b">
        <v>0</v>
      </c>
      <c r="G10259" t="s">
        <v>43</v>
      </c>
      <c r="H10259" s="1">
        <v>45823.502314814818</v>
      </c>
      <c r="I10259" t="b">
        <v>0</v>
      </c>
      <c r="J10259" t="b">
        <v>1</v>
      </c>
      <c r="K10259" t="s">
        <v>31</v>
      </c>
      <c r="L10259" t="s">
        <v>32</v>
      </c>
      <c r="N10259">
        <v>73</v>
      </c>
      <c r="O10259" t="s">
        <v>209</v>
      </c>
      <c r="P10259" t="s">
        <v>12504</v>
      </c>
    </row>
    <row r="10260" spans="1:16" x14ac:dyDescent="0.35">
      <c r="A10260" t="s">
        <v>11539</v>
      </c>
      <c r="B10260" t="s">
        <v>12503</v>
      </c>
      <c r="C10260" t="s">
        <v>6183</v>
      </c>
      <c r="D10260" t="s">
        <v>36</v>
      </c>
      <c r="E10260" t="s">
        <v>20</v>
      </c>
      <c r="F10260" t="b">
        <v>0</v>
      </c>
      <c r="G10260" t="s">
        <v>43</v>
      </c>
      <c r="H10260" s="1">
        <v>45823.502349537041</v>
      </c>
      <c r="I10260" t="b">
        <v>0</v>
      </c>
      <c r="J10260" t="b">
        <v>1</v>
      </c>
      <c r="K10260" t="s">
        <v>31</v>
      </c>
      <c r="L10260" t="s">
        <v>32</v>
      </c>
      <c r="N10260">
        <v>73</v>
      </c>
      <c r="O10260" t="s">
        <v>209</v>
      </c>
      <c r="P10260" t="s">
        <v>12504</v>
      </c>
    </row>
    <row r="10261" spans="1:16" x14ac:dyDescent="0.35">
      <c r="A10261" t="s">
        <v>11539</v>
      </c>
      <c r="B10261" t="s">
        <v>12170</v>
      </c>
      <c r="C10261" t="s">
        <v>8336</v>
      </c>
      <c r="D10261" t="s">
        <v>36</v>
      </c>
      <c r="E10261" t="s">
        <v>20</v>
      </c>
      <c r="F10261" t="b">
        <v>0</v>
      </c>
      <c r="G10261" t="s">
        <v>43</v>
      </c>
      <c r="H10261" s="1">
        <v>45823.502349537041</v>
      </c>
      <c r="I10261" t="b">
        <v>0</v>
      </c>
      <c r="J10261" t="b">
        <v>0</v>
      </c>
      <c r="K10261" t="s">
        <v>31</v>
      </c>
      <c r="L10261" t="s">
        <v>22</v>
      </c>
      <c r="M10261">
        <v>174500</v>
      </c>
      <c r="O10261" t="s">
        <v>209</v>
      </c>
      <c r="P10261" t="s">
        <v>13487</v>
      </c>
    </row>
    <row r="10262" spans="1:16" x14ac:dyDescent="0.35">
      <c r="A10262" t="s">
        <v>11539</v>
      </c>
      <c r="B10262" t="s">
        <v>12503</v>
      </c>
      <c r="C10262" t="s">
        <v>5914</v>
      </c>
      <c r="D10262" t="s">
        <v>36</v>
      </c>
      <c r="E10262" t="s">
        <v>20</v>
      </c>
      <c r="F10262" t="b">
        <v>0</v>
      </c>
      <c r="G10262" t="s">
        <v>43</v>
      </c>
      <c r="H10262" s="1">
        <v>45823.502349537041</v>
      </c>
      <c r="I10262" t="b">
        <v>0</v>
      </c>
      <c r="J10262" t="b">
        <v>1</v>
      </c>
      <c r="K10262" t="s">
        <v>31</v>
      </c>
      <c r="L10262" t="s">
        <v>32</v>
      </c>
      <c r="N10262">
        <v>73</v>
      </c>
      <c r="O10262" t="s">
        <v>209</v>
      </c>
      <c r="P10262" t="s">
        <v>12504</v>
      </c>
    </row>
    <row r="10263" spans="1:16" x14ac:dyDescent="0.35">
      <c r="A10263" t="s">
        <v>11539</v>
      </c>
      <c r="B10263" t="s">
        <v>11933</v>
      </c>
      <c r="C10263" t="s">
        <v>10425</v>
      </c>
      <c r="D10263" t="s">
        <v>36</v>
      </c>
      <c r="E10263" t="s">
        <v>20</v>
      </c>
      <c r="F10263" t="b">
        <v>0</v>
      </c>
      <c r="G10263" t="s">
        <v>68</v>
      </c>
      <c r="H10263" s="1">
        <v>45823.502581018518</v>
      </c>
      <c r="I10263" t="b">
        <v>0</v>
      </c>
      <c r="J10263" t="b">
        <v>1</v>
      </c>
      <c r="K10263" t="s">
        <v>31</v>
      </c>
      <c r="L10263" t="s">
        <v>22</v>
      </c>
      <c r="M10263">
        <v>174000</v>
      </c>
      <c r="O10263" t="s">
        <v>209</v>
      </c>
      <c r="P10263" t="s">
        <v>3521</v>
      </c>
    </row>
    <row r="10264" spans="1:16" x14ac:dyDescent="0.35">
      <c r="A10264" t="s">
        <v>11539</v>
      </c>
      <c r="B10264" t="s">
        <v>11933</v>
      </c>
      <c r="C10264" t="s">
        <v>1336</v>
      </c>
      <c r="D10264" t="s">
        <v>36</v>
      </c>
      <c r="E10264" t="s">
        <v>20</v>
      </c>
      <c r="F10264" t="b">
        <v>0</v>
      </c>
      <c r="G10264" t="s">
        <v>68</v>
      </c>
      <c r="H10264" s="1">
        <v>45824.001076388893</v>
      </c>
      <c r="I10264" t="b">
        <v>0</v>
      </c>
      <c r="J10264" t="b">
        <v>1</v>
      </c>
      <c r="K10264" t="s">
        <v>31</v>
      </c>
      <c r="L10264" t="s">
        <v>22</v>
      </c>
      <c r="M10264">
        <v>174000</v>
      </c>
      <c r="O10264" t="s">
        <v>209</v>
      </c>
      <c r="P10264" t="s">
        <v>3521</v>
      </c>
    </row>
    <row r="10265" spans="1:16" x14ac:dyDescent="0.35">
      <c r="A10265" t="s">
        <v>11539</v>
      </c>
      <c r="B10265" t="s">
        <v>12756</v>
      </c>
      <c r="C10265" t="s">
        <v>13488</v>
      </c>
      <c r="D10265" t="s">
        <v>17470</v>
      </c>
      <c r="E10265" t="s">
        <v>20</v>
      </c>
      <c r="F10265" t="b">
        <v>0</v>
      </c>
      <c r="G10265" t="s">
        <v>68</v>
      </c>
      <c r="H10265" s="1">
        <v>45824.001099537039</v>
      </c>
      <c r="I10265" t="b">
        <v>0</v>
      </c>
      <c r="J10265" t="b">
        <v>0</v>
      </c>
      <c r="K10265" t="s">
        <v>31</v>
      </c>
      <c r="L10265" t="s">
        <v>22</v>
      </c>
      <c r="M10265">
        <v>130000</v>
      </c>
      <c r="O10265" t="s">
        <v>2728</v>
      </c>
      <c r="P10265" t="s">
        <v>12757</v>
      </c>
    </row>
    <row r="10266" spans="1:16" x14ac:dyDescent="0.35">
      <c r="A10266" t="s">
        <v>11539</v>
      </c>
      <c r="B10266" t="s">
        <v>13489</v>
      </c>
      <c r="C10266" t="s">
        <v>142</v>
      </c>
      <c r="D10266" t="s">
        <v>17448</v>
      </c>
      <c r="E10266" t="s">
        <v>20</v>
      </c>
      <c r="F10266" t="b">
        <v>0</v>
      </c>
      <c r="G10266" t="s">
        <v>68</v>
      </c>
      <c r="H10266" s="1">
        <v>45824.251782407409</v>
      </c>
      <c r="I10266" t="b">
        <v>0</v>
      </c>
      <c r="J10266" t="b">
        <v>1</v>
      </c>
      <c r="K10266" t="s">
        <v>31</v>
      </c>
      <c r="L10266" t="s">
        <v>22</v>
      </c>
      <c r="M10266">
        <v>170000</v>
      </c>
      <c r="O10266" t="s">
        <v>1195</v>
      </c>
      <c r="P10266" t="s">
        <v>13490</v>
      </c>
    </row>
    <row r="10267" spans="1:16" x14ac:dyDescent="0.35">
      <c r="A10267" t="s">
        <v>11539</v>
      </c>
      <c r="B10267" t="s">
        <v>13491</v>
      </c>
      <c r="C10267" t="s">
        <v>13492</v>
      </c>
      <c r="D10267" t="s">
        <v>115</v>
      </c>
      <c r="E10267" t="s">
        <v>20</v>
      </c>
      <c r="F10267" t="b">
        <v>0</v>
      </c>
      <c r="G10267" t="s">
        <v>105</v>
      </c>
      <c r="H10267" s="1">
        <v>45824.296770833331</v>
      </c>
      <c r="I10267" t="b">
        <v>0</v>
      </c>
      <c r="J10267" t="b">
        <v>0</v>
      </c>
      <c r="K10267" t="s">
        <v>105</v>
      </c>
      <c r="L10267" t="s">
        <v>22</v>
      </c>
      <c r="M10267">
        <v>120000</v>
      </c>
      <c r="O10267" t="s">
        <v>13493</v>
      </c>
      <c r="P10267" t="s">
        <v>11391</v>
      </c>
    </row>
    <row r="10268" spans="1:16" x14ac:dyDescent="0.35">
      <c r="A10268" t="s">
        <v>11539</v>
      </c>
      <c r="B10268" t="s">
        <v>13494</v>
      </c>
      <c r="C10268" t="s">
        <v>154</v>
      </c>
      <c r="D10268" t="s">
        <v>4006</v>
      </c>
      <c r="E10268" t="s">
        <v>20</v>
      </c>
      <c r="F10268" t="b">
        <v>0</v>
      </c>
      <c r="G10268" t="s">
        <v>52</v>
      </c>
      <c r="H10268" s="1">
        <v>45824.376122685193</v>
      </c>
      <c r="I10268" t="b">
        <v>0</v>
      </c>
      <c r="J10268" t="b">
        <v>0</v>
      </c>
      <c r="K10268" t="s">
        <v>31</v>
      </c>
      <c r="L10268" t="s">
        <v>22</v>
      </c>
      <c r="M10268">
        <v>154000</v>
      </c>
      <c r="O10268" t="s">
        <v>3122</v>
      </c>
      <c r="P10268" t="s">
        <v>11883</v>
      </c>
    </row>
    <row r="10269" spans="1:16" x14ac:dyDescent="0.35">
      <c r="A10269" t="s">
        <v>11539</v>
      </c>
      <c r="B10269" t="s">
        <v>11539</v>
      </c>
      <c r="C10269" t="s">
        <v>2692</v>
      </c>
      <c r="D10269" t="s">
        <v>110</v>
      </c>
      <c r="E10269" t="s">
        <v>91</v>
      </c>
      <c r="F10269" t="b">
        <v>0</v>
      </c>
      <c r="G10269" t="s">
        <v>68</v>
      </c>
      <c r="H10269" s="1">
        <v>45824.626782407409</v>
      </c>
      <c r="I10269" t="b">
        <v>0</v>
      </c>
      <c r="J10269" t="b">
        <v>1</v>
      </c>
      <c r="K10269" t="s">
        <v>31</v>
      </c>
      <c r="L10269" t="s">
        <v>32</v>
      </c>
      <c r="N10269">
        <v>32.5</v>
      </c>
      <c r="O10269" t="s">
        <v>12932</v>
      </c>
      <c r="P10269" t="s">
        <v>12933</v>
      </c>
    </row>
    <row r="10270" spans="1:16" x14ac:dyDescent="0.35">
      <c r="A10270" t="s">
        <v>11539</v>
      </c>
      <c r="B10270" t="s">
        <v>11539</v>
      </c>
      <c r="C10270" t="s">
        <v>2490</v>
      </c>
      <c r="D10270" t="s">
        <v>36</v>
      </c>
      <c r="E10270" t="s">
        <v>20</v>
      </c>
      <c r="F10270" t="b">
        <v>0</v>
      </c>
      <c r="G10270" t="s">
        <v>68</v>
      </c>
      <c r="H10270" s="1">
        <v>45824.626782407409</v>
      </c>
      <c r="I10270" t="b">
        <v>0</v>
      </c>
      <c r="J10270" t="b">
        <v>1</v>
      </c>
      <c r="K10270" t="s">
        <v>31</v>
      </c>
      <c r="L10270" t="s">
        <v>22</v>
      </c>
      <c r="M10270">
        <v>120150</v>
      </c>
      <c r="O10270" t="s">
        <v>209</v>
      </c>
      <c r="P10270" t="s">
        <v>12723</v>
      </c>
    </row>
    <row r="10271" spans="1:16" x14ac:dyDescent="0.35">
      <c r="A10271" t="s">
        <v>11539</v>
      </c>
      <c r="B10271" t="s">
        <v>13495</v>
      </c>
      <c r="C10271" t="s">
        <v>6845</v>
      </c>
      <c r="D10271" t="s">
        <v>1869</v>
      </c>
      <c r="E10271" t="s">
        <v>20</v>
      </c>
      <c r="F10271" t="b">
        <v>0</v>
      </c>
      <c r="G10271" t="s">
        <v>52</v>
      </c>
      <c r="H10271" s="1">
        <v>45824.752152777779</v>
      </c>
      <c r="I10271" t="b">
        <v>0</v>
      </c>
      <c r="J10271" t="b">
        <v>0</v>
      </c>
      <c r="K10271" t="s">
        <v>31</v>
      </c>
      <c r="L10271" t="s">
        <v>22</v>
      </c>
      <c r="M10271">
        <v>160000</v>
      </c>
      <c r="O10271" t="s">
        <v>13496</v>
      </c>
      <c r="P10271" t="s">
        <v>340</v>
      </c>
    </row>
    <row r="10272" spans="1:16" x14ac:dyDescent="0.35">
      <c r="A10272" t="s">
        <v>11539</v>
      </c>
      <c r="B10272" t="s">
        <v>12729</v>
      </c>
      <c r="C10272" t="s">
        <v>18</v>
      </c>
      <c r="D10272" t="s">
        <v>9539</v>
      </c>
      <c r="E10272" t="s">
        <v>20</v>
      </c>
      <c r="F10272" t="b">
        <v>1</v>
      </c>
      <c r="G10272" t="s">
        <v>592</v>
      </c>
      <c r="H10272" s="1">
        <v>45824.800532407397</v>
      </c>
      <c r="I10272" t="b">
        <v>0</v>
      </c>
      <c r="J10272" t="b">
        <v>1</v>
      </c>
      <c r="K10272" t="s">
        <v>592</v>
      </c>
      <c r="L10272" t="s">
        <v>22</v>
      </c>
      <c r="M10272">
        <v>198000</v>
      </c>
      <c r="O10272" t="s">
        <v>13497</v>
      </c>
      <c r="P10272" t="s">
        <v>13498</v>
      </c>
    </row>
    <row r="10273" spans="1:16" x14ac:dyDescent="0.35">
      <c r="A10273" t="s">
        <v>11539</v>
      </c>
      <c r="B10273" t="s">
        <v>11608</v>
      </c>
      <c r="C10273" t="s">
        <v>2113</v>
      </c>
      <c r="D10273" t="s">
        <v>36</v>
      </c>
      <c r="E10273" t="s">
        <v>91</v>
      </c>
      <c r="F10273" t="b">
        <v>0</v>
      </c>
      <c r="G10273" t="s">
        <v>52</v>
      </c>
      <c r="H10273" s="1">
        <v>45824.875173611108</v>
      </c>
      <c r="I10273" t="b">
        <v>0</v>
      </c>
      <c r="J10273" t="b">
        <v>0</v>
      </c>
      <c r="K10273" t="s">
        <v>31</v>
      </c>
      <c r="L10273" t="s">
        <v>32</v>
      </c>
      <c r="N10273">
        <v>47.5</v>
      </c>
      <c r="O10273" t="s">
        <v>3872</v>
      </c>
      <c r="P10273" t="s">
        <v>1284</v>
      </c>
    </row>
    <row r="10274" spans="1:16" x14ac:dyDescent="0.35">
      <c r="A10274" t="s">
        <v>11539</v>
      </c>
      <c r="B10274" t="s">
        <v>11623</v>
      </c>
      <c r="C10274" t="s">
        <v>9843</v>
      </c>
      <c r="D10274" t="s">
        <v>36</v>
      </c>
      <c r="E10274" t="s">
        <v>91</v>
      </c>
      <c r="F10274" t="b">
        <v>0</v>
      </c>
      <c r="G10274" t="s">
        <v>43</v>
      </c>
      <c r="H10274" s="1">
        <v>45824.919895833344</v>
      </c>
      <c r="I10274" t="b">
        <v>1</v>
      </c>
      <c r="J10274" t="b">
        <v>1</v>
      </c>
      <c r="K10274" t="s">
        <v>31</v>
      </c>
      <c r="L10274" t="s">
        <v>32</v>
      </c>
      <c r="N10274">
        <v>75</v>
      </c>
      <c r="O10274" t="s">
        <v>13499</v>
      </c>
      <c r="P10274" t="s">
        <v>917</v>
      </c>
    </row>
    <row r="10275" spans="1:16" x14ac:dyDescent="0.35">
      <c r="A10275" t="s">
        <v>11539</v>
      </c>
      <c r="B10275" t="s">
        <v>13500</v>
      </c>
      <c r="C10275" t="s">
        <v>154</v>
      </c>
      <c r="D10275" t="s">
        <v>36</v>
      </c>
      <c r="E10275" t="s">
        <v>20</v>
      </c>
      <c r="F10275" t="b">
        <v>0</v>
      </c>
      <c r="G10275" t="s">
        <v>52</v>
      </c>
      <c r="H10275" s="1">
        <v>45824.959456018521</v>
      </c>
      <c r="I10275" t="b">
        <v>0</v>
      </c>
      <c r="J10275" t="b">
        <v>1</v>
      </c>
      <c r="K10275" t="s">
        <v>31</v>
      </c>
      <c r="L10275" t="s">
        <v>22</v>
      </c>
      <c r="M10275">
        <v>169500</v>
      </c>
      <c r="O10275" t="s">
        <v>53</v>
      </c>
      <c r="P10275" t="s">
        <v>9650</v>
      </c>
    </row>
    <row r="10276" spans="1:16" x14ac:dyDescent="0.35">
      <c r="A10276" t="s">
        <v>11539</v>
      </c>
      <c r="B10276" t="s">
        <v>13423</v>
      </c>
      <c r="C10276" t="s">
        <v>1092</v>
      </c>
      <c r="D10276" t="s">
        <v>36</v>
      </c>
      <c r="E10276" t="s">
        <v>20</v>
      </c>
      <c r="F10276" t="b">
        <v>0</v>
      </c>
      <c r="G10276" t="s">
        <v>68</v>
      </c>
      <c r="H10276" s="1">
        <v>45825.000775462962</v>
      </c>
      <c r="I10276" t="b">
        <v>0</v>
      </c>
      <c r="J10276" t="b">
        <v>1</v>
      </c>
      <c r="K10276" t="s">
        <v>31</v>
      </c>
      <c r="L10276" t="s">
        <v>32</v>
      </c>
      <c r="N10276">
        <v>66.5</v>
      </c>
      <c r="O10276" t="s">
        <v>209</v>
      </c>
      <c r="P10276" t="s">
        <v>2705</v>
      </c>
    </row>
    <row r="10277" spans="1:16" x14ac:dyDescent="0.35">
      <c r="A10277" t="s">
        <v>11539</v>
      </c>
      <c r="B10277" t="s">
        <v>13423</v>
      </c>
      <c r="C10277" t="s">
        <v>577</v>
      </c>
      <c r="D10277" t="s">
        <v>36</v>
      </c>
      <c r="E10277" t="s">
        <v>20</v>
      </c>
      <c r="F10277" t="b">
        <v>0</v>
      </c>
      <c r="G10277" t="s">
        <v>52</v>
      </c>
      <c r="H10277" s="1">
        <v>45825.001238425917</v>
      </c>
      <c r="I10277" t="b">
        <v>0</v>
      </c>
      <c r="J10277" t="b">
        <v>1</v>
      </c>
      <c r="K10277" t="s">
        <v>31</v>
      </c>
      <c r="L10277" t="s">
        <v>32</v>
      </c>
      <c r="N10277">
        <v>66.5</v>
      </c>
      <c r="O10277" t="s">
        <v>209</v>
      </c>
      <c r="P10277" t="s">
        <v>2705</v>
      </c>
    </row>
    <row r="10278" spans="1:16" x14ac:dyDescent="0.35">
      <c r="A10278" t="s">
        <v>11539</v>
      </c>
      <c r="B10278" t="s">
        <v>12170</v>
      </c>
      <c r="C10278" t="s">
        <v>9478</v>
      </c>
      <c r="D10278" t="s">
        <v>36</v>
      </c>
      <c r="E10278" t="s">
        <v>20</v>
      </c>
      <c r="F10278" t="b">
        <v>0</v>
      </c>
      <c r="G10278" t="s">
        <v>43</v>
      </c>
      <c r="H10278" s="1">
        <v>45825.003391203703</v>
      </c>
      <c r="I10278" t="b">
        <v>0</v>
      </c>
      <c r="J10278" t="b">
        <v>0</v>
      </c>
      <c r="K10278" t="s">
        <v>31</v>
      </c>
      <c r="L10278" t="s">
        <v>22</v>
      </c>
      <c r="M10278">
        <v>174500</v>
      </c>
      <c r="O10278" t="s">
        <v>209</v>
      </c>
      <c r="P10278" t="s">
        <v>1861</v>
      </c>
    </row>
    <row r="10279" spans="1:16" x14ac:dyDescent="0.35">
      <c r="A10279" t="s">
        <v>11539</v>
      </c>
      <c r="B10279" t="s">
        <v>11614</v>
      </c>
      <c r="C10279" t="s">
        <v>3724</v>
      </c>
      <c r="D10279" t="s">
        <v>13501</v>
      </c>
      <c r="E10279" t="s">
        <v>20</v>
      </c>
      <c r="F10279" t="b">
        <v>0</v>
      </c>
      <c r="G10279" t="s">
        <v>30</v>
      </c>
      <c r="H10279" s="1">
        <v>45825.251435185193</v>
      </c>
      <c r="I10279" t="b">
        <v>0</v>
      </c>
      <c r="J10279" t="b">
        <v>0</v>
      </c>
      <c r="K10279" t="s">
        <v>31</v>
      </c>
      <c r="L10279" t="s">
        <v>22</v>
      </c>
      <c r="M10279">
        <v>81100</v>
      </c>
      <c r="O10279" t="s">
        <v>13502</v>
      </c>
    </row>
    <row r="10280" spans="1:16" x14ac:dyDescent="0.35">
      <c r="A10280" t="s">
        <v>11539</v>
      </c>
      <c r="B10280" t="s">
        <v>13503</v>
      </c>
      <c r="C10280" t="s">
        <v>13504</v>
      </c>
      <c r="D10280" t="s">
        <v>443</v>
      </c>
      <c r="E10280" t="s">
        <v>20</v>
      </c>
      <c r="F10280" t="b">
        <v>0</v>
      </c>
      <c r="G10280" t="s">
        <v>52</v>
      </c>
      <c r="H10280" s="1">
        <v>45825.334328703713</v>
      </c>
      <c r="I10280" t="b">
        <v>0</v>
      </c>
      <c r="J10280" t="b">
        <v>0</v>
      </c>
      <c r="K10280" t="s">
        <v>31</v>
      </c>
      <c r="L10280" t="s">
        <v>22</v>
      </c>
      <c r="M10280">
        <v>155000</v>
      </c>
      <c r="O10280" t="s">
        <v>13505</v>
      </c>
      <c r="P10280" t="s">
        <v>13506</v>
      </c>
    </row>
    <row r="10281" spans="1:16" x14ac:dyDescent="0.35">
      <c r="A10281" t="s">
        <v>11539</v>
      </c>
      <c r="B10281" t="s">
        <v>11539</v>
      </c>
      <c r="C10281" t="s">
        <v>5744</v>
      </c>
      <c r="D10281" t="s">
        <v>115</v>
      </c>
      <c r="E10281" t="s">
        <v>20</v>
      </c>
      <c r="F10281" t="b">
        <v>0</v>
      </c>
      <c r="G10281" t="s">
        <v>52</v>
      </c>
      <c r="H10281" s="1">
        <v>45825.459398148138</v>
      </c>
      <c r="I10281" t="b">
        <v>0</v>
      </c>
      <c r="J10281" t="b">
        <v>1</v>
      </c>
      <c r="K10281" t="s">
        <v>31</v>
      </c>
      <c r="L10281" t="s">
        <v>22</v>
      </c>
      <c r="M10281">
        <v>140000</v>
      </c>
      <c r="O10281" t="s">
        <v>13507</v>
      </c>
    </row>
    <row r="10282" spans="1:16" x14ac:dyDescent="0.35">
      <c r="A10282" t="s">
        <v>11539</v>
      </c>
      <c r="B10282" t="s">
        <v>12168</v>
      </c>
      <c r="C10282" t="s">
        <v>51</v>
      </c>
      <c r="D10282" t="s">
        <v>36</v>
      </c>
      <c r="E10282" t="s">
        <v>20</v>
      </c>
      <c r="F10282" t="b">
        <v>0</v>
      </c>
      <c r="G10282" t="s">
        <v>43</v>
      </c>
      <c r="H10282" s="1">
        <v>45825.500590277778</v>
      </c>
      <c r="I10282" t="b">
        <v>0</v>
      </c>
      <c r="J10282" t="b">
        <v>1</v>
      </c>
      <c r="K10282" t="s">
        <v>31</v>
      </c>
      <c r="L10282" t="s">
        <v>22</v>
      </c>
      <c r="M10282">
        <v>113750</v>
      </c>
      <c r="O10282" t="s">
        <v>209</v>
      </c>
      <c r="P10282" t="s">
        <v>12169</v>
      </c>
    </row>
    <row r="10283" spans="1:16" x14ac:dyDescent="0.35">
      <c r="A10283" t="s">
        <v>11539</v>
      </c>
      <c r="B10283" t="s">
        <v>11933</v>
      </c>
      <c r="C10283" t="s">
        <v>715</v>
      </c>
      <c r="D10283" t="s">
        <v>36</v>
      </c>
      <c r="E10283" t="s">
        <v>20</v>
      </c>
      <c r="F10283" t="b">
        <v>0</v>
      </c>
      <c r="G10283" t="s">
        <v>30</v>
      </c>
      <c r="H10283" s="1">
        <v>45825.500891203701</v>
      </c>
      <c r="I10283" t="b">
        <v>0</v>
      </c>
      <c r="J10283" t="b">
        <v>1</v>
      </c>
      <c r="K10283" t="s">
        <v>31</v>
      </c>
      <c r="L10283" t="s">
        <v>22</v>
      </c>
      <c r="M10283">
        <v>174000</v>
      </c>
      <c r="O10283" t="s">
        <v>209</v>
      </c>
      <c r="P10283" t="s">
        <v>3521</v>
      </c>
    </row>
    <row r="10284" spans="1:16" x14ac:dyDescent="0.35">
      <c r="A10284" t="s">
        <v>11539</v>
      </c>
      <c r="B10284" t="s">
        <v>12170</v>
      </c>
      <c r="C10284" t="s">
        <v>13508</v>
      </c>
      <c r="D10284" t="s">
        <v>36</v>
      </c>
      <c r="E10284" t="s">
        <v>20</v>
      </c>
      <c r="F10284" t="b">
        <v>0</v>
      </c>
      <c r="G10284" t="s">
        <v>52</v>
      </c>
      <c r="H10284" s="1">
        <v>45825.50099537037</v>
      </c>
      <c r="I10284" t="b">
        <v>0</v>
      </c>
      <c r="J10284" t="b">
        <v>0</v>
      </c>
      <c r="K10284" t="s">
        <v>31</v>
      </c>
      <c r="L10284" t="s">
        <v>22</v>
      </c>
      <c r="M10284">
        <v>174500</v>
      </c>
      <c r="O10284" t="s">
        <v>209</v>
      </c>
      <c r="P10284" t="s">
        <v>1861</v>
      </c>
    </row>
    <row r="10285" spans="1:16" x14ac:dyDescent="0.35">
      <c r="A10285" t="s">
        <v>11539</v>
      </c>
      <c r="B10285" t="s">
        <v>12880</v>
      </c>
      <c r="C10285" t="s">
        <v>649</v>
      </c>
      <c r="D10285" t="s">
        <v>573</v>
      </c>
      <c r="E10285" t="s">
        <v>20</v>
      </c>
      <c r="F10285" t="b">
        <v>0</v>
      </c>
      <c r="G10285" t="s">
        <v>43</v>
      </c>
      <c r="H10285" s="1">
        <v>45825.58390046296</v>
      </c>
      <c r="I10285" t="b">
        <v>0</v>
      </c>
      <c r="J10285" t="b">
        <v>1</v>
      </c>
      <c r="K10285" t="s">
        <v>31</v>
      </c>
      <c r="L10285" t="s">
        <v>32</v>
      </c>
      <c r="N10285">
        <v>13.41500091552734</v>
      </c>
      <c r="O10285" t="s">
        <v>172</v>
      </c>
      <c r="P10285" t="s">
        <v>2795</v>
      </c>
    </row>
    <row r="10286" spans="1:16" x14ac:dyDescent="0.35">
      <c r="A10286" t="s">
        <v>11539</v>
      </c>
      <c r="B10286" t="s">
        <v>13292</v>
      </c>
      <c r="C10286" t="s">
        <v>4098</v>
      </c>
      <c r="D10286" t="s">
        <v>573</v>
      </c>
      <c r="E10286" t="s">
        <v>20</v>
      </c>
      <c r="F10286" t="b">
        <v>0</v>
      </c>
      <c r="G10286" t="s">
        <v>52</v>
      </c>
      <c r="H10286" s="1">
        <v>45825.584398148138</v>
      </c>
      <c r="I10286" t="b">
        <v>0</v>
      </c>
      <c r="J10286" t="b">
        <v>0</v>
      </c>
      <c r="K10286" t="s">
        <v>31</v>
      </c>
      <c r="L10286" t="s">
        <v>32</v>
      </c>
      <c r="N10286">
        <v>41.505001068115227</v>
      </c>
      <c r="O10286" t="s">
        <v>3471</v>
      </c>
      <c r="P10286" t="s">
        <v>156</v>
      </c>
    </row>
    <row r="10287" spans="1:16" x14ac:dyDescent="0.35">
      <c r="A10287" t="s">
        <v>11539</v>
      </c>
      <c r="B10287" t="s">
        <v>11580</v>
      </c>
      <c r="C10287" t="s">
        <v>338</v>
      </c>
      <c r="D10287" t="s">
        <v>115</v>
      </c>
      <c r="E10287" t="s">
        <v>20</v>
      </c>
      <c r="F10287" t="b">
        <v>0</v>
      </c>
      <c r="G10287" t="s">
        <v>68</v>
      </c>
      <c r="H10287" s="1">
        <v>45825.959641203714</v>
      </c>
      <c r="I10287" t="b">
        <v>0</v>
      </c>
      <c r="J10287" t="b">
        <v>0</v>
      </c>
      <c r="K10287" t="s">
        <v>31</v>
      </c>
      <c r="L10287" t="s">
        <v>22</v>
      </c>
      <c r="M10287">
        <v>130000</v>
      </c>
      <c r="O10287" t="s">
        <v>2728</v>
      </c>
      <c r="P10287" t="s">
        <v>13509</v>
      </c>
    </row>
    <row r="10288" spans="1:16" x14ac:dyDescent="0.35">
      <c r="A10288" t="s">
        <v>11539</v>
      </c>
      <c r="B10288" t="s">
        <v>13510</v>
      </c>
      <c r="C10288" t="s">
        <v>3478</v>
      </c>
      <c r="D10288" t="s">
        <v>3470</v>
      </c>
      <c r="E10288" t="s">
        <v>20</v>
      </c>
      <c r="F10288" t="b">
        <v>0</v>
      </c>
      <c r="G10288" t="s">
        <v>68</v>
      </c>
      <c r="H10288" s="1">
        <v>45826.001331018517</v>
      </c>
      <c r="I10288" t="b">
        <v>0</v>
      </c>
      <c r="J10288" t="b">
        <v>1</v>
      </c>
      <c r="K10288" t="s">
        <v>31</v>
      </c>
      <c r="L10288" t="s">
        <v>22</v>
      </c>
      <c r="M10288">
        <v>284000</v>
      </c>
      <c r="O10288" t="s">
        <v>3479</v>
      </c>
      <c r="P10288" t="s">
        <v>13511</v>
      </c>
    </row>
    <row r="10289" spans="1:16" x14ac:dyDescent="0.35">
      <c r="A10289" t="s">
        <v>11539</v>
      </c>
      <c r="B10289" t="s">
        <v>13512</v>
      </c>
      <c r="C10289" t="s">
        <v>446</v>
      </c>
      <c r="D10289" t="s">
        <v>36</v>
      </c>
      <c r="E10289" t="s">
        <v>436</v>
      </c>
      <c r="F10289" t="b">
        <v>0</v>
      </c>
      <c r="G10289" t="s">
        <v>52</v>
      </c>
      <c r="H10289" s="1">
        <v>45826.042638888888</v>
      </c>
      <c r="I10289" t="b">
        <v>0</v>
      </c>
      <c r="J10289" t="b">
        <v>1</v>
      </c>
      <c r="K10289" t="s">
        <v>31</v>
      </c>
      <c r="L10289" t="s">
        <v>22</v>
      </c>
      <c r="M10289">
        <v>186375</v>
      </c>
      <c r="O10289" t="s">
        <v>6830</v>
      </c>
      <c r="P10289" t="s">
        <v>448</v>
      </c>
    </row>
    <row r="10290" spans="1:16" x14ac:dyDescent="0.35">
      <c r="A10290" t="s">
        <v>11539</v>
      </c>
      <c r="B10290" t="s">
        <v>13513</v>
      </c>
      <c r="C10290" t="s">
        <v>1176</v>
      </c>
      <c r="D10290" t="s">
        <v>110</v>
      </c>
      <c r="E10290" t="s">
        <v>91</v>
      </c>
      <c r="F10290" t="b">
        <v>0</v>
      </c>
      <c r="G10290" t="s">
        <v>68</v>
      </c>
      <c r="H10290" s="1">
        <v>45826.251354166663</v>
      </c>
      <c r="I10290" t="b">
        <v>0</v>
      </c>
      <c r="J10290" t="b">
        <v>1</v>
      </c>
      <c r="K10290" t="s">
        <v>31</v>
      </c>
      <c r="L10290" t="s">
        <v>32</v>
      </c>
      <c r="N10290">
        <v>62.5</v>
      </c>
      <c r="O10290" t="s">
        <v>13514</v>
      </c>
      <c r="P10290" t="s">
        <v>274</v>
      </c>
    </row>
    <row r="10291" spans="1:16" x14ac:dyDescent="0.35">
      <c r="A10291" t="s">
        <v>11539</v>
      </c>
      <c r="B10291" t="s">
        <v>11732</v>
      </c>
      <c r="C10291" t="s">
        <v>3375</v>
      </c>
      <c r="D10291" t="s">
        <v>115</v>
      </c>
      <c r="E10291" t="s">
        <v>20</v>
      </c>
      <c r="F10291" t="b">
        <v>0</v>
      </c>
      <c r="G10291" t="s">
        <v>68</v>
      </c>
      <c r="H10291" s="1">
        <v>45826.292245370372</v>
      </c>
      <c r="I10291" t="b">
        <v>0</v>
      </c>
      <c r="J10291" t="b">
        <v>0</v>
      </c>
      <c r="K10291" t="s">
        <v>31</v>
      </c>
      <c r="L10291" t="s">
        <v>22</v>
      </c>
      <c r="M10291">
        <v>100000</v>
      </c>
      <c r="O10291" t="s">
        <v>1123</v>
      </c>
      <c r="P10291" t="s">
        <v>13515</v>
      </c>
    </row>
    <row r="10292" spans="1:16" x14ac:dyDescent="0.35">
      <c r="A10292" t="s">
        <v>11539</v>
      </c>
      <c r="B10292" t="s">
        <v>12947</v>
      </c>
      <c r="C10292" t="s">
        <v>12948</v>
      </c>
      <c r="D10292" t="s">
        <v>115</v>
      </c>
      <c r="E10292" t="s">
        <v>20</v>
      </c>
      <c r="F10292" t="b">
        <v>0</v>
      </c>
      <c r="G10292" t="s">
        <v>52</v>
      </c>
      <c r="H10292" s="1">
        <v>45826.292766203696</v>
      </c>
      <c r="I10292" t="b">
        <v>0</v>
      </c>
      <c r="J10292" t="b">
        <v>0</v>
      </c>
      <c r="K10292" t="s">
        <v>31</v>
      </c>
      <c r="L10292" t="s">
        <v>22</v>
      </c>
      <c r="M10292">
        <v>228000</v>
      </c>
      <c r="O10292" t="s">
        <v>3471</v>
      </c>
      <c r="P10292" t="s">
        <v>12949</v>
      </c>
    </row>
    <row r="10293" spans="1:16" x14ac:dyDescent="0.35">
      <c r="A10293" t="s">
        <v>11539</v>
      </c>
      <c r="B10293" t="s">
        <v>12663</v>
      </c>
      <c r="C10293" t="s">
        <v>142</v>
      </c>
      <c r="D10293" t="s">
        <v>115</v>
      </c>
      <c r="E10293" t="s">
        <v>20</v>
      </c>
      <c r="F10293" t="b">
        <v>0</v>
      </c>
      <c r="G10293" t="s">
        <v>68</v>
      </c>
      <c r="H10293" s="1">
        <v>45826.293067129627</v>
      </c>
      <c r="I10293" t="b">
        <v>0</v>
      </c>
      <c r="J10293" t="b">
        <v>0</v>
      </c>
      <c r="K10293" t="s">
        <v>31</v>
      </c>
      <c r="L10293" t="s">
        <v>22</v>
      </c>
      <c r="M10293">
        <v>138400</v>
      </c>
      <c r="O10293" t="s">
        <v>3471</v>
      </c>
      <c r="P10293" t="s">
        <v>12664</v>
      </c>
    </row>
    <row r="10294" spans="1:16" x14ac:dyDescent="0.35">
      <c r="A10294" t="s">
        <v>11539</v>
      </c>
      <c r="B10294" t="s">
        <v>12756</v>
      </c>
      <c r="C10294" t="s">
        <v>13488</v>
      </c>
      <c r="D10294" t="s">
        <v>115</v>
      </c>
      <c r="E10294" t="s">
        <v>20</v>
      </c>
      <c r="F10294" t="b">
        <v>0</v>
      </c>
      <c r="G10294" t="s">
        <v>68</v>
      </c>
      <c r="H10294" s="1">
        <v>45826.29315972222</v>
      </c>
      <c r="I10294" t="b">
        <v>0</v>
      </c>
      <c r="J10294" t="b">
        <v>0</v>
      </c>
      <c r="K10294" t="s">
        <v>31</v>
      </c>
      <c r="L10294" t="s">
        <v>22</v>
      </c>
      <c r="M10294">
        <v>130000</v>
      </c>
      <c r="O10294" t="s">
        <v>2728</v>
      </c>
      <c r="P10294" t="s">
        <v>12757</v>
      </c>
    </row>
    <row r="10295" spans="1:16" x14ac:dyDescent="0.35">
      <c r="A10295" t="s">
        <v>11539</v>
      </c>
      <c r="B10295" t="s">
        <v>13516</v>
      </c>
      <c r="C10295" t="s">
        <v>5889</v>
      </c>
      <c r="D10295" t="s">
        <v>573</v>
      </c>
      <c r="E10295" t="s">
        <v>296</v>
      </c>
      <c r="F10295" t="b">
        <v>0</v>
      </c>
      <c r="G10295" t="s">
        <v>52</v>
      </c>
      <c r="H10295" s="1">
        <v>45826.459293981483</v>
      </c>
      <c r="I10295" t="b">
        <v>0</v>
      </c>
      <c r="J10295" t="b">
        <v>0</v>
      </c>
      <c r="K10295" t="s">
        <v>31</v>
      </c>
      <c r="L10295" t="s">
        <v>32</v>
      </c>
      <c r="N10295">
        <v>66</v>
      </c>
      <c r="O10295" t="s">
        <v>4955</v>
      </c>
      <c r="P10295" t="s">
        <v>9549</v>
      </c>
    </row>
    <row r="10296" spans="1:16" x14ac:dyDescent="0.35">
      <c r="A10296" t="s">
        <v>11539</v>
      </c>
      <c r="B10296" t="s">
        <v>13517</v>
      </c>
      <c r="C10296" t="s">
        <v>537</v>
      </c>
      <c r="D10296" t="s">
        <v>115</v>
      </c>
      <c r="E10296" t="s">
        <v>20</v>
      </c>
      <c r="F10296" t="b">
        <v>0</v>
      </c>
      <c r="G10296" t="s">
        <v>171</v>
      </c>
      <c r="H10296" s="1">
        <v>45826.487870370373</v>
      </c>
      <c r="I10296" t="b">
        <v>0</v>
      </c>
      <c r="J10296" t="b">
        <v>0</v>
      </c>
      <c r="K10296" t="s">
        <v>31</v>
      </c>
      <c r="L10296" t="s">
        <v>22</v>
      </c>
      <c r="M10296">
        <v>150000</v>
      </c>
      <c r="O10296" t="s">
        <v>13518</v>
      </c>
      <c r="P10296" t="s">
        <v>13519</v>
      </c>
    </row>
    <row r="10297" spans="1:16" x14ac:dyDescent="0.35">
      <c r="A10297" t="s">
        <v>11539</v>
      </c>
      <c r="B10297" t="s">
        <v>11588</v>
      </c>
      <c r="C10297" t="s">
        <v>3554</v>
      </c>
      <c r="D10297" t="s">
        <v>115</v>
      </c>
      <c r="E10297" t="s">
        <v>20</v>
      </c>
      <c r="F10297" t="b">
        <v>0</v>
      </c>
      <c r="G10297" t="s">
        <v>52</v>
      </c>
      <c r="H10297" s="1">
        <v>45826.501099537039</v>
      </c>
      <c r="I10297" t="b">
        <v>0</v>
      </c>
      <c r="J10297" t="b">
        <v>0</v>
      </c>
      <c r="K10297" t="s">
        <v>31</v>
      </c>
      <c r="L10297" t="s">
        <v>22</v>
      </c>
      <c r="M10297">
        <v>143541.5</v>
      </c>
      <c r="O10297" t="s">
        <v>7542</v>
      </c>
      <c r="P10297" t="s">
        <v>13520</v>
      </c>
    </row>
    <row r="10298" spans="1:16" x14ac:dyDescent="0.35">
      <c r="A10298" t="s">
        <v>11539</v>
      </c>
      <c r="B10298" t="s">
        <v>11539</v>
      </c>
      <c r="C10298" t="s">
        <v>13521</v>
      </c>
      <c r="D10298" t="s">
        <v>115</v>
      </c>
      <c r="E10298" t="s">
        <v>20</v>
      </c>
      <c r="F10298" t="b">
        <v>0</v>
      </c>
      <c r="G10298" t="s">
        <v>68</v>
      </c>
      <c r="H10298" s="1">
        <v>45826.501400462963</v>
      </c>
      <c r="I10298" t="b">
        <v>0</v>
      </c>
      <c r="J10298" t="b">
        <v>0</v>
      </c>
      <c r="K10298" t="s">
        <v>31</v>
      </c>
      <c r="L10298" t="s">
        <v>22</v>
      </c>
      <c r="M10298">
        <v>145000</v>
      </c>
      <c r="O10298" t="s">
        <v>13522</v>
      </c>
      <c r="P10298" t="s">
        <v>13523</v>
      </c>
    </row>
    <row r="10299" spans="1:16" x14ac:dyDescent="0.35">
      <c r="A10299" t="s">
        <v>11539</v>
      </c>
      <c r="B10299" t="s">
        <v>13524</v>
      </c>
      <c r="C10299" t="s">
        <v>154</v>
      </c>
      <c r="D10299" t="s">
        <v>36</v>
      </c>
      <c r="E10299" t="s">
        <v>20</v>
      </c>
      <c r="F10299" t="b">
        <v>0</v>
      </c>
      <c r="G10299" t="s">
        <v>52</v>
      </c>
      <c r="H10299" s="1">
        <v>45826.708368055559</v>
      </c>
      <c r="I10299" t="b">
        <v>1</v>
      </c>
      <c r="J10299" t="b">
        <v>0</v>
      </c>
      <c r="K10299" t="s">
        <v>31</v>
      </c>
      <c r="L10299" t="s">
        <v>22</v>
      </c>
      <c r="M10299">
        <v>97500</v>
      </c>
      <c r="O10299" t="s">
        <v>13388</v>
      </c>
      <c r="P10299" t="s">
        <v>13525</v>
      </c>
    </row>
    <row r="10300" spans="1:16" x14ac:dyDescent="0.35">
      <c r="A10300" t="s">
        <v>11539</v>
      </c>
      <c r="B10300" t="s">
        <v>13526</v>
      </c>
      <c r="C10300" t="s">
        <v>320</v>
      </c>
      <c r="D10300" t="s">
        <v>36</v>
      </c>
      <c r="E10300" t="s">
        <v>20</v>
      </c>
      <c r="F10300" t="b">
        <v>0</v>
      </c>
      <c r="G10300" t="s">
        <v>52</v>
      </c>
      <c r="H10300" s="1">
        <v>45826.708460648151</v>
      </c>
      <c r="I10300" t="b">
        <v>0</v>
      </c>
      <c r="J10300" t="b">
        <v>1</v>
      </c>
      <c r="K10300" t="s">
        <v>31</v>
      </c>
      <c r="L10300" t="s">
        <v>22</v>
      </c>
      <c r="M10300">
        <v>150500</v>
      </c>
      <c r="O10300" t="s">
        <v>332</v>
      </c>
      <c r="P10300" t="s">
        <v>13527</v>
      </c>
    </row>
    <row r="10301" spans="1:16" x14ac:dyDescent="0.35">
      <c r="A10301" t="s">
        <v>11539</v>
      </c>
      <c r="B10301" t="s">
        <v>13528</v>
      </c>
      <c r="C10301" t="s">
        <v>154</v>
      </c>
      <c r="D10301" t="s">
        <v>36</v>
      </c>
      <c r="E10301" t="s">
        <v>91</v>
      </c>
      <c r="F10301" t="b">
        <v>0</v>
      </c>
      <c r="G10301" t="s">
        <v>52</v>
      </c>
      <c r="H10301" s="1">
        <v>45826.709224537037</v>
      </c>
      <c r="I10301" t="b">
        <v>0</v>
      </c>
      <c r="J10301" t="b">
        <v>0</v>
      </c>
      <c r="K10301" t="s">
        <v>31</v>
      </c>
      <c r="L10301" t="s">
        <v>32</v>
      </c>
      <c r="N10301">
        <v>105</v>
      </c>
      <c r="O10301" t="s">
        <v>13529</v>
      </c>
      <c r="P10301" t="s">
        <v>7682</v>
      </c>
    </row>
    <row r="10302" spans="1:16" x14ac:dyDescent="0.35">
      <c r="A10302" t="s">
        <v>11539</v>
      </c>
      <c r="B10302" t="s">
        <v>13530</v>
      </c>
      <c r="C10302" t="s">
        <v>824</v>
      </c>
      <c r="D10302" t="s">
        <v>36</v>
      </c>
      <c r="E10302" t="s">
        <v>91</v>
      </c>
      <c r="F10302" t="b">
        <v>0</v>
      </c>
      <c r="G10302" t="s">
        <v>43</v>
      </c>
      <c r="H10302" s="1">
        <v>45826.750393518523</v>
      </c>
      <c r="I10302" t="b">
        <v>0</v>
      </c>
      <c r="J10302" t="b">
        <v>0</v>
      </c>
      <c r="K10302" t="s">
        <v>31</v>
      </c>
      <c r="L10302" t="s">
        <v>32</v>
      </c>
      <c r="N10302">
        <v>82.5</v>
      </c>
      <c r="O10302" t="s">
        <v>5551</v>
      </c>
      <c r="P10302" t="s">
        <v>13531</v>
      </c>
    </row>
    <row r="10303" spans="1:16" x14ac:dyDescent="0.35">
      <c r="A10303" t="s">
        <v>11539</v>
      </c>
      <c r="B10303" t="s">
        <v>12165</v>
      </c>
      <c r="C10303" t="s">
        <v>354</v>
      </c>
      <c r="D10303" t="s">
        <v>36</v>
      </c>
      <c r="E10303" t="s">
        <v>20</v>
      </c>
      <c r="F10303" t="b">
        <v>0</v>
      </c>
      <c r="G10303" t="s">
        <v>43</v>
      </c>
      <c r="H10303" s="1">
        <v>45826.792164351849</v>
      </c>
      <c r="I10303" t="b">
        <v>0</v>
      </c>
      <c r="J10303" t="b">
        <v>1</v>
      </c>
      <c r="K10303" t="s">
        <v>31</v>
      </c>
      <c r="L10303" t="s">
        <v>22</v>
      </c>
      <c r="M10303">
        <v>184000</v>
      </c>
      <c r="O10303" t="s">
        <v>3122</v>
      </c>
      <c r="P10303" t="s">
        <v>2247</v>
      </c>
    </row>
    <row r="10304" spans="1:16" x14ac:dyDescent="0.35">
      <c r="A10304" t="s">
        <v>11539</v>
      </c>
      <c r="B10304" t="s">
        <v>13410</v>
      </c>
      <c r="C10304" t="s">
        <v>4486</v>
      </c>
      <c r="D10304" t="s">
        <v>110</v>
      </c>
      <c r="E10304" t="s">
        <v>20</v>
      </c>
      <c r="F10304" t="b">
        <v>0</v>
      </c>
      <c r="G10304" t="s">
        <v>52</v>
      </c>
      <c r="H10304" s="1">
        <v>45826.875891203701</v>
      </c>
      <c r="I10304" t="b">
        <v>0</v>
      </c>
      <c r="J10304" t="b">
        <v>0</v>
      </c>
      <c r="K10304" t="s">
        <v>31</v>
      </c>
      <c r="L10304" t="s">
        <v>22</v>
      </c>
      <c r="M10304">
        <v>150500</v>
      </c>
      <c r="O10304" t="s">
        <v>4487</v>
      </c>
      <c r="P10304" t="s">
        <v>13532</v>
      </c>
    </row>
    <row r="10305" spans="1:16" x14ac:dyDescent="0.35">
      <c r="A10305" t="s">
        <v>11539</v>
      </c>
      <c r="B10305" t="s">
        <v>11588</v>
      </c>
      <c r="C10305" t="s">
        <v>454</v>
      </c>
      <c r="D10305" t="s">
        <v>36</v>
      </c>
      <c r="E10305" t="s">
        <v>20</v>
      </c>
      <c r="F10305" t="b">
        <v>0</v>
      </c>
      <c r="G10305" t="s">
        <v>47</v>
      </c>
      <c r="H10305" s="1">
        <v>45827.001122685193</v>
      </c>
      <c r="I10305" t="b">
        <v>0</v>
      </c>
      <c r="J10305" t="b">
        <v>1</v>
      </c>
      <c r="K10305" t="s">
        <v>31</v>
      </c>
      <c r="L10305" t="s">
        <v>22</v>
      </c>
      <c r="M10305">
        <v>130000</v>
      </c>
      <c r="O10305" t="s">
        <v>455</v>
      </c>
      <c r="P10305" t="s">
        <v>12692</v>
      </c>
    </row>
    <row r="10306" spans="1:16" x14ac:dyDescent="0.35">
      <c r="A10306" t="s">
        <v>11539</v>
      </c>
      <c r="B10306" t="s">
        <v>11704</v>
      </c>
      <c r="C10306" t="s">
        <v>1031</v>
      </c>
      <c r="D10306" t="s">
        <v>36</v>
      </c>
      <c r="E10306" t="s">
        <v>91</v>
      </c>
      <c r="F10306" t="b">
        <v>0</v>
      </c>
      <c r="G10306" t="s">
        <v>47</v>
      </c>
      <c r="H10306" s="1">
        <v>45827.041956018518</v>
      </c>
      <c r="I10306" t="b">
        <v>0</v>
      </c>
      <c r="J10306" t="b">
        <v>0</v>
      </c>
      <c r="K10306" t="s">
        <v>31</v>
      </c>
      <c r="L10306" t="s">
        <v>32</v>
      </c>
      <c r="N10306">
        <v>98.94000244140625</v>
      </c>
      <c r="O10306" t="s">
        <v>6523</v>
      </c>
      <c r="P10306" t="s">
        <v>13533</v>
      </c>
    </row>
    <row r="10307" spans="1:16" x14ac:dyDescent="0.35">
      <c r="A10307" t="s">
        <v>11539</v>
      </c>
      <c r="B10307" t="s">
        <v>11614</v>
      </c>
      <c r="C10307" t="s">
        <v>201</v>
      </c>
      <c r="D10307" t="s">
        <v>36</v>
      </c>
      <c r="E10307" t="s">
        <v>20</v>
      </c>
      <c r="F10307" t="b">
        <v>0</v>
      </c>
      <c r="G10307" t="s">
        <v>43</v>
      </c>
      <c r="H10307" s="1">
        <v>45827.500289351847</v>
      </c>
      <c r="I10307" t="b">
        <v>0</v>
      </c>
      <c r="J10307" t="b">
        <v>1</v>
      </c>
      <c r="K10307" t="s">
        <v>31</v>
      </c>
      <c r="L10307" t="s">
        <v>22</v>
      </c>
      <c r="M10307">
        <v>162054.5</v>
      </c>
      <c r="O10307" t="s">
        <v>209</v>
      </c>
      <c r="P10307" t="s">
        <v>13433</v>
      </c>
    </row>
    <row r="10308" spans="1:16" x14ac:dyDescent="0.35">
      <c r="A10308" t="s">
        <v>11539</v>
      </c>
      <c r="B10308" t="s">
        <v>11949</v>
      </c>
      <c r="C10308" t="s">
        <v>51</v>
      </c>
      <c r="D10308" t="s">
        <v>36</v>
      </c>
      <c r="E10308" t="s">
        <v>20</v>
      </c>
      <c r="F10308" t="b">
        <v>0</v>
      </c>
      <c r="G10308" t="s">
        <v>43</v>
      </c>
      <c r="H10308" s="1">
        <v>45827.500300925924</v>
      </c>
      <c r="I10308" t="b">
        <v>1</v>
      </c>
      <c r="J10308" t="b">
        <v>1</v>
      </c>
      <c r="K10308" t="s">
        <v>31</v>
      </c>
      <c r="L10308" t="s">
        <v>22</v>
      </c>
      <c r="M10308">
        <v>152250</v>
      </c>
      <c r="O10308" t="s">
        <v>209</v>
      </c>
      <c r="P10308" t="s">
        <v>11950</v>
      </c>
    </row>
    <row r="10309" spans="1:16" x14ac:dyDescent="0.35">
      <c r="A10309" t="s">
        <v>11539</v>
      </c>
      <c r="B10309" t="s">
        <v>11580</v>
      </c>
      <c r="C10309" t="s">
        <v>338</v>
      </c>
      <c r="D10309" t="s">
        <v>115</v>
      </c>
      <c r="E10309" t="s">
        <v>20</v>
      </c>
      <c r="F10309" t="b">
        <v>0</v>
      </c>
      <c r="G10309" t="s">
        <v>68</v>
      </c>
      <c r="H10309" s="1">
        <v>45827.682511574072</v>
      </c>
      <c r="I10309" t="b">
        <v>0</v>
      </c>
      <c r="J10309" t="b">
        <v>0</v>
      </c>
      <c r="K10309" t="s">
        <v>31</v>
      </c>
      <c r="L10309" t="s">
        <v>22</v>
      </c>
      <c r="M10309">
        <v>130000</v>
      </c>
      <c r="O10309" t="s">
        <v>2728</v>
      </c>
      <c r="P10309" t="s">
        <v>13509</v>
      </c>
    </row>
    <row r="10310" spans="1:16" x14ac:dyDescent="0.35">
      <c r="A10310" t="s">
        <v>11539</v>
      </c>
      <c r="B10310" t="s">
        <v>11608</v>
      </c>
      <c r="C10310" t="s">
        <v>1401</v>
      </c>
      <c r="D10310" t="s">
        <v>36</v>
      </c>
      <c r="E10310" t="s">
        <v>20</v>
      </c>
      <c r="F10310" t="b">
        <v>0</v>
      </c>
      <c r="G10310" t="s">
        <v>47</v>
      </c>
      <c r="H10310" s="1">
        <v>45827.833460648151</v>
      </c>
      <c r="I10310" t="b">
        <v>0</v>
      </c>
      <c r="J10310" t="b">
        <v>1</v>
      </c>
      <c r="K10310" t="s">
        <v>31</v>
      </c>
      <c r="L10310" t="s">
        <v>32</v>
      </c>
      <c r="N10310">
        <v>28.5</v>
      </c>
      <c r="O10310" t="s">
        <v>13534</v>
      </c>
      <c r="P10310" t="s">
        <v>13535</v>
      </c>
    </row>
    <row r="10311" spans="1:16" x14ac:dyDescent="0.35">
      <c r="A10311" t="s">
        <v>11539</v>
      </c>
      <c r="B10311" t="s">
        <v>13536</v>
      </c>
      <c r="C10311" t="s">
        <v>2458</v>
      </c>
      <c r="D10311" t="s">
        <v>1079</v>
      </c>
      <c r="E10311" t="s">
        <v>20</v>
      </c>
      <c r="F10311" t="b">
        <v>0</v>
      </c>
      <c r="G10311" t="s">
        <v>68</v>
      </c>
      <c r="H10311" s="1">
        <v>45828.251550925917</v>
      </c>
      <c r="I10311" t="b">
        <v>0</v>
      </c>
      <c r="J10311" t="b">
        <v>0</v>
      </c>
      <c r="K10311" t="s">
        <v>31</v>
      </c>
      <c r="L10311" t="s">
        <v>22</v>
      </c>
      <c r="M10311">
        <v>104000</v>
      </c>
      <c r="O10311" t="s">
        <v>1079</v>
      </c>
    </row>
    <row r="10312" spans="1:16" x14ac:dyDescent="0.35">
      <c r="A10312" t="s">
        <v>11539</v>
      </c>
      <c r="B10312" t="s">
        <v>12623</v>
      </c>
      <c r="C10312" t="s">
        <v>142</v>
      </c>
      <c r="D10312" t="s">
        <v>17441</v>
      </c>
      <c r="E10312" t="s">
        <v>20</v>
      </c>
      <c r="F10312" t="b">
        <v>0</v>
      </c>
      <c r="G10312" t="s">
        <v>68</v>
      </c>
      <c r="H10312" s="1">
        <v>45828.251550925917</v>
      </c>
      <c r="I10312" t="b">
        <v>0</v>
      </c>
      <c r="J10312" t="b">
        <v>1</v>
      </c>
      <c r="K10312" t="s">
        <v>31</v>
      </c>
      <c r="L10312" t="s">
        <v>22</v>
      </c>
      <c r="M10312">
        <v>107965</v>
      </c>
      <c r="O10312" t="s">
        <v>13537</v>
      </c>
      <c r="P10312" t="s">
        <v>13538</v>
      </c>
    </row>
    <row r="10313" spans="1:16" x14ac:dyDescent="0.35">
      <c r="A10313" t="s">
        <v>11539</v>
      </c>
      <c r="B10313" t="s">
        <v>13358</v>
      </c>
      <c r="C10313" t="s">
        <v>18</v>
      </c>
      <c r="D10313" t="s">
        <v>17445</v>
      </c>
      <c r="E10313" t="s">
        <v>20</v>
      </c>
      <c r="F10313" t="b">
        <v>1</v>
      </c>
      <c r="G10313" t="s">
        <v>105</v>
      </c>
      <c r="H10313" s="1">
        <v>45828.254259259258</v>
      </c>
      <c r="I10313" t="b">
        <v>0</v>
      </c>
      <c r="J10313" t="b">
        <v>1</v>
      </c>
      <c r="K10313" t="s">
        <v>105</v>
      </c>
      <c r="L10313" t="s">
        <v>22</v>
      </c>
      <c r="M10313">
        <v>127500</v>
      </c>
      <c r="O10313" t="s">
        <v>13539</v>
      </c>
      <c r="P10313" t="s">
        <v>13540</v>
      </c>
    </row>
    <row r="10314" spans="1:16" x14ac:dyDescent="0.35">
      <c r="A10314" t="s">
        <v>11539</v>
      </c>
      <c r="B10314" t="s">
        <v>12511</v>
      </c>
      <c r="C10314" t="s">
        <v>154</v>
      </c>
      <c r="D10314" t="s">
        <v>115</v>
      </c>
      <c r="E10314" t="s">
        <v>20</v>
      </c>
      <c r="F10314" t="b">
        <v>0</v>
      </c>
      <c r="G10314" t="s">
        <v>52</v>
      </c>
      <c r="H10314" s="1">
        <v>45828.376157407409</v>
      </c>
      <c r="I10314" t="b">
        <v>0</v>
      </c>
      <c r="J10314" t="b">
        <v>0</v>
      </c>
      <c r="K10314" t="s">
        <v>31</v>
      </c>
      <c r="L10314" t="s">
        <v>22</v>
      </c>
      <c r="M10314">
        <v>245000</v>
      </c>
      <c r="O10314" t="s">
        <v>176</v>
      </c>
      <c r="P10314" t="s">
        <v>12512</v>
      </c>
    </row>
    <row r="10315" spans="1:16" x14ac:dyDescent="0.35">
      <c r="A10315" t="s">
        <v>11539</v>
      </c>
      <c r="B10315" t="s">
        <v>13541</v>
      </c>
      <c r="C10315" t="s">
        <v>283</v>
      </c>
      <c r="D10315" t="s">
        <v>115</v>
      </c>
      <c r="E10315" t="s">
        <v>20</v>
      </c>
      <c r="F10315" t="b">
        <v>0</v>
      </c>
      <c r="G10315" t="s">
        <v>52</v>
      </c>
      <c r="H10315" s="1">
        <v>45828.376180555562</v>
      </c>
      <c r="I10315" t="b">
        <v>0</v>
      </c>
      <c r="J10315" t="b">
        <v>0</v>
      </c>
      <c r="K10315" t="s">
        <v>31</v>
      </c>
      <c r="L10315" t="s">
        <v>22</v>
      </c>
      <c r="M10315">
        <v>124941</v>
      </c>
      <c r="O10315" t="s">
        <v>1742</v>
      </c>
      <c r="P10315" t="s">
        <v>13542</v>
      </c>
    </row>
    <row r="10316" spans="1:16" x14ac:dyDescent="0.35">
      <c r="A10316" t="s">
        <v>11539</v>
      </c>
      <c r="B10316" t="s">
        <v>12173</v>
      </c>
      <c r="C10316" t="s">
        <v>879</v>
      </c>
      <c r="D10316" t="s">
        <v>36</v>
      </c>
      <c r="E10316" t="s">
        <v>20</v>
      </c>
      <c r="F10316" t="b">
        <v>0</v>
      </c>
      <c r="G10316" t="s">
        <v>68</v>
      </c>
      <c r="H10316" s="1">
        <v>45828.500717592593</v>
      </c>
      <c r="I10316" t="b">
        <v>0</v>
      </c>
      <c r="J10316" t="b">
        <v>1</v>
      </c>
      <c r="K10316" t="s">
        <v>31</v>
      </c>
      <c r="L10316" t="s">
        <v>22</v>
      </c>
      <c r="M10316">
        <v>193426.5</v>
      </c>
      <c r="O10316" t="s">
        <v>209</v>
      </c>
      <c r="P10316" t="s">
        <v>1338</v>
      </c>
    </row>
    <row r="10317" spans="1:16" x14ac:dyDescent="0.35">
      <c r="A10317" t="s">
        <v>11539</v>
      </c>
      <c r="B10317" t="s">
        <v>12173</v>
      </c>
      <c r="C10317" t="s">
        <v>2852</v>
      </c>
      <c r="D10317" t="s">
        <v>36</v>
      </c>
      <c r="E10317" t="s">
        <v>20</v>
      </c>
      <c r="F10317" t="b">
        <v>0</v>
      </c>
      <c r="G10317" t="s">
        <v>52</v>
      </c>
      <c r="H10317" s="1">
        <v>45828.501087962963</v>
      </c>
      <c r="I10317" t="b">
        <v>0</v>
      </c>
      <c r="J10317" t="b">
        <v>1</v>
      </c>
      <c r="K10317" t="s">
        <v>31</v>
      </c>
      <c r="L10317" t="s">
        <v>22</v>
      </c>
      <c r="M10317">
        <v>193426.5</v>
      </c>
      <c r="O10317" t="s">
        <v>209</v>
      </c>
      <c r="P10317" t="s">
        <v>1338</v>
      </c>
    </row>
    <row r="10318" spans="1:16" x14ac:dyDescent="0.35">
      <c r="A10318" t="s">
        <v>11539</v>
      </c>
      <c r="B10318" t="s">
        <v>12173</v>
      </c>
      <c r="C10318" t="s">
        <v>13543</v>
      </c>
      <c r="D10318" t="s">
        <v>36</v>
      </c>
      <c r="E10318" t="s">
        <v>20</v>
      </c>
      <c r="F10318" t="b">
        <v>0</v>
      </c>
      <c r="G10318" t="s">
        <v>47</v>
      </c>
      <c r="H10318" s="1">
        <v>45828.502337962957</v>
      </c>
      <c r="I10318" t="b">
        <v>0</v>
      </c>
      <c r="J10318" t="b">
        <v>1</v>
      </c>
      <c r="K10318" t="s">
        <v>31</v>
      </c>
      <c r="L10318" t="s">
        <v>22</v>
      </c>
      <c r="M10318">
        <v>193426.5</v>
      </c>
      <c r="O10318" t="s">
        <v>209</v>
      </c>
      <c r="P10318" t="s">
        <v>1338</v>
      </c>
    </row>
    <row r="10319" spans="1:16" x14ac:dyDescent="0.35">
      <c r="A10319" t="s">
        <v>11539</v>
      </c>
      <c r="B10319" t="s">
        <v>12173</v>
      </c>
      <c r="C10319" t="s">
        <v>695</v>
      </c>
      <c r="D10319" t="s">
        <v>36</v>
      </c>
      <c r="E10319" t="s">
        <v>20</v>
      </c>
      <c r="F10319" t="b">
        <v>0</v>
      </c>
      <c r="G10319" t="s">
        <v>171</v>
      </c>
      <c r="H10319" s="1">
        <v>45828.517453703702</v>
      </c>
      <c r="I10319" t="b">
        <v>0</v>
      </c>
      <c r="J10319" t="b">
        <v>1</v>
      </c>
      <c r="K10319" t="s">
        <v>31</v>
      </c>
      <c r="L10319" t="s">
        <v>22</v>
      </c>
      <c r="M10319">
        <v>193426.5</v>
      </c>
      <c r="O10319" t="s">
        <v>209</v>
      </c>
      <c r="P10319" t="s">
        <v>1338</v>
      </c>
    </row>
    <row r="10320" spans="1:16" x14ac:dyDescent="0.35">
      <c r="A10320" t="s">
        <v>11539</v>
      </c>
      <c r="B10320" t="s">
        <v>13544</v>
      </c>
      <c r="C10320" t="s">
        <v>421</v>
      </c>
      <c r="D10320" t="s">
        <v>110</v>
      </c>
      <c r="E10320" t="s">
        <v>20</v>
      </c>
      <c r="F10320" t="b">
        <v>0</v>
      </c>
      <c r="G10320" t="s">
        <v>47</v>
      </c>
      <c r="H10320" s="1">
        <v>45828.583692129629</v>
      </c>
      <c r="I10320" t="b">
        <v>0</v>
      </c>
      <c r="J10320" t="b">
        <v>1</v>
      </c>
      <c r="K10320" t="s">
        <v>31</v>
      </c>
      <c r="L10320" t="s">
        <v>32</v>
      </c>
      <c r="N10320">
        <v>31.25</v>
      </c>
      <c r="O10320" t="s">
        <v>13545</v>
      </c>
      <c r="P10320" t="s">
        <v>13546</v>
      </c>
    </row>
    <row r="10321" spans="1:16" x14ac:dyDescent="0.35">
      <c r="A10321" t="s">
        <v>11539</v>
      </c>
      <c r="B10321" t="s">
        <v>13547</v>
      </c>
      <c r="C10321" t="s">
        <v>167</v>
      </c>
      <c r="D10321" t="s">
        <v>36</v>
      </c>
      <c r="E10321" t="s">
        <v>20</v>
      </c>
      <c r="F10321" t="b">
        <v>0</v>
      </c>
      <c r="G10321" t="s">
        <v>47</v>
      </c>
      <c r="H10321" s="1">
        <v>45828.668946759259</v>
      </c>
      <c r="I10321" t="b">
        <v>0</v>
      </c>
      <c r="J10321" t="b">
        <v>0</v>
      </c>
      <c r="K10321" t="s">
        <v>31</v>
      </c>
      <c r="L10321" t="s">
        <v>22</v>
      </c>
      <c r="M10321">
        <v>44500</v>
      </c>
      <c r="O10321" t="s">
        <v>13548</v>
      </c>
      <c r="P10321" t="s">
        <v>164</v>
      </c>
    </row>
    <row r="10322" spans="1:16" x14ac:dyDescent="0.35">
      <c r="A10322" t="s">
        <v>11539</v>
      </c>
      <c r="B10322" t="s">
        <v>12673</v>
      </c>
      <c r="C10322" t="s">
        <v>3858</v>
      </c>
      <c r="D10322" t="s">
        <v>36</v>
      </c>
      <c r="E10322" t="s">
        <v>20</v>
      </c>
      <c r="F10322" t="b">
        <v>0</v>
      </c>
      <c r="G10322" t="s">
        <v>68</v>
      </c>
      <c r="H10322" s="1">
        <v>45828.750659722216</v>
      </c>
      <c r="I10322" t="b">
        <v>0</v>
      </c>
      <c r="J10322" t="b">
        <v>1</v>
      </c>
      <c r="K10322" t="s">
        <v>31</v>
      </c>
      <c r="L10322" t="s">
        <v>22</v>
      </c>
      <c r="M10322">
        <v>131496.5</v>
      </c>
      <c r="O10322" t="s">
        <v>12536</v>
      </c>
      <c r="P10322" t="s">
        <v>13549</v>
      </c>
    </row>
    <row r="10323" spans="1:16" x14ac:dyDescent="0.35">
      <c r="A10323" t="s">
        <v>11539</v>
      </c>
      <c r="B10323" t="s">
        <v>13550</v>
      </c>
      <c r="C10323" t="s">
        <v>4165</v>
      </c>
      <c r="D10323" t="s">
        <v>36</v>
      </c>
      <c r="E10323" t="s">
        <v>20</v>
      </c>
      <c r="F10323" t="b">
        <v>0</v>
      </c>
      <c r="G10323" t="s">
        <v>47</v>
      </c>
      <c r="H10323" s="1">
        <v>45828.792025462957</v>
      </c>
      <c r="I10323" t="b">
        <v>0</v>
      </c>
      <c r="J10323" t="b">
        <v>1</v>
      </c>
      <c r="K10323" t="s">
        <v>31</v>
      </c>
      <c r="L10323" t="s">
        <v>22</v>
      </c>
      <c r="M10323">
        <v>166000</v>
      </c>
      <c r="O10323" t="s">
        <v>13551</v>
      </c>
      <c r="P10323" t="s">
        <v>13552</v>
      </c>
    </row>
    <row r="10324" spans="1:16" x14ac:dyDescent="0.35">
      <c r="A10324" t="s">
        <v>11539</v>
      </c>
      <c r="B10324" t="s">
        <v>11588</v>
      </c>
      <c r="C10324" t="s">
        <v>171</v>
      </c>
      <c r="D10324" t="s">
        <v>269</v>
      </c>
      <c r="E10324" t="s">
        <v>91</v>
      </c>
      <c r="F10324" t="b">
        <v>0</v>
      </c>
      <c r="G10324" t="s">
        <v>171</v>
      </c>
      <c r="H10324" s="1">
        <v>45828.809189814812</v>
      </c>
      <c r="I10324" t="b">
        <v>0</v>
      </c>
      <c r="J10324" t="b">
        <v>0</v>
      </c>
      <c r="K10324" t="s">
        <v>31</v>
      </c>
      <c r="L10324" t="s">
        <v>32</v>
      </c>
      <c r="N10324">
        <v>65</v>
      </c>
      <c r="O10324" t="s">
        <v>13553</v>
      </c>
      <c r="P10324" t="s">
        <v>13554</v>
      </c>
    </row>
    <row r="10325" spans="1:16" x14ac:dyDescent="0.35">
      <c r="A10325" t="s">
        <v>11539</v>
      </c>
      <c r="B10325" t="s">
        <v>13555</v>
      </c>
      <c r="C10325" t="s">
        <v>537</v>
      </c>
      <c r="D10325" t="s">
        <v>36</v>
      </c>
      <c r="E10325" t="s">
        <v>20</v>
      </c>
      <c r="F10325" t="b">
        <v>0</v>
      </c>
      <c r="G10325" t="s">
        <v>30</v>
      </c>
      <c r="H10325" s="1">
        <v>45829.042581018519</v>
      </c>
      <c r="I10325" t="b">
        <v>0</v>
      </c>
      <c r="J10325" t="b">
        <v>1</v>
      </c>
      <c r="K10325" t="s">
        <v>31</v>
      </c>
      <c r="L10325" t="s">
        <v>22</v>
      </c>
      <c r="M10325">
        <v>89000</v>
      </c>
      <c r="O10325" t="s">
        <v>13556</v>
      </c>
      <c r="P10325" t="s">
        <v>13557</v>
      </c>
    </row>
    <row r="10326" spans="1:16" x14ac:dyDescent="0.35">
      <c r="A10326" t="s">
        <v>11539</v>
      </c>
      <c r="B10326" t="s">
        <v>11588</v>
      </c>
      <c r="C10326" t="s">
        <v>454</v>
      </c>
      <c r="D10326" t="s">
        <v>17445</v>
      </c>
      <c r="E10326" t="s">
        <v>20</v>
      </c>
      <c r="F10326" t="b">
        <v>0</v>
      </c>
      <c r="G10326" t="s">
        <v>47</v>
      </c>
      <c r="H10326" s="1">
        <v>45829.262453703697</v>
      </c>
      <c r="I10326" t="b">
        <v>0</v>
      </c>
      <c r="J10326" t="b">
        <v>1</v>
      </c>
      <c r="K10326" t="s">
        <v>31</v>
      </c>
      <c r="L10326" t="s">
        <v>22</v>
      </c>
      <c r="M10326">
        <v>130000</v>
      </c>
      <c r="O10326" t="s">
        <v>455</v>
      </c>
      <c r="P10326" t="s">
        <v>12692</v>
      </c>
    </row>
    <row r="10327" spans="1:16" x14ac:dyDescent="0.35">
      <c r="A10327" t="s">
        <v>11539</v>
      </c>
      <c r="B10327" t="s">
        <v>12198</v>
      </c>
      <c r="C10327" t="s">
        <v>410</v>
      </c>
      <c r="D10327" t="s">
        <v>17602</v>
      </c>
      <c r="E10327" t="s">
        <v>20</v>
      </c>
      <c r="F10327" t="b">
        <v>0</v>
      </c>
      <c r="G10327" t="s">
        <v>47</v>
      </c>
      <c r="H10327" s="1">
        <v>45829.262453703697</v>
      </c>
      <c r="I10327" t="b">
        <v>0</v>
      </c>
      <c r="J10327" t="b">
        <v>1</v>
      </c>
      <c r="K10327" t="s">
        <v>31</v>
      </c>
      <c r="L10327" t="s">
        <v>22</v>
      </c>
      <c r="M10327">
        <v>145000</v>
      </c>
      <c r="O10327" t="s">
        <v>13558</v>
      </c>
      <c r="P10327" t="s">
        <v>8029</v>
      </c>
    </row>
    <row r="10328" spans="1:16" x14ac:dyDescent="0.35">
      <c r="A10328" t="s">
        <v>11539</v>
      </c>
      <c r="B10328" t="s">
        <v>11539</v>
      </c>
      <c r="C10328" t="s">
        <v>13559</v>
      </c>
      <c r="D10328" t="s">
        <v>17445</v>
      </c>
      <c r="E10328" t="s">
        <v>20</v>
      </c>
      <c r="F10328" t="b">
        <v>0</v>
      </c>
      <c r="G10328" t="s">
        <v>68</v>
      </c>
      <c r="H10328" s="1">
        <v>45829.26258101852</v>
      </c>
      <c r="I10328" t="b">
        <v>0</v>
      </c>
      <c r="J10328" t="b">
        <v>1</v>
      </c>
      <c r="K10328" t="s">
        <v>31</v>
      </c>
      <c r="L10328" t="s">
        <v>22</v>
      </c>
      <c r="M10328">
        <v>106200</v>
      </c>
      <c r="O10328" t="s">
        <v>13560</v>
      </c>
      <c r="P10328" t="s">
        <v>13561</v>
      </c>
    </row>
    <row r="10329" spans="1:16" x14ac:dyDescent="0.35">
      <c r="A10329" t="s">
        <v>11539</v>
      </c>
      <c r="B10329" t="s">
        <v>12673</v>
      </c>
      <c r="C10329" t="s">
        <v>3858</v>
      </c>
      <c r="D10329" t="s">
        <v>36</v>
      </c>
      <c r="E10329" t="s">
        <v>20</v>
      </c>
      <c r="F10329" t="b">
        <v>0</v>
      </c>
      <c r="G10329" t="s">
        <v>68</v>
      </c>
      <c r="H10329" s="1">
        <v>45829.26258101852</v>
      </c>
      <c r="I10329" t="b">
        <v>0</v>
      </c>
      <c r="J10329" t="b">
        <v>1</v>
      </c>
      <c r="K10329" t="s">
        <v>31</v>
      </c>
      <c r="L10329" t="s">
        <v>22</v>
      </c>
      <c r="M10329">
        <v>138015</v>
      </c>
      <c r="O10329" t="s">
        <v>12536</v>
      </c>
      <c r="P10329" t="s">
        <v>13549</v>
      </c>
    </row>
    <row r="10330" spans="1:16" x14ac:dyDescent="0.35">
      <c r="A10330" t="s">
        <v>11539</v>
      </c>
      <c r="B10330" t="s">
        <v>11614</v>
      </c>
      <c r="C10330" t="s">
        <v>18</v>
      </c>
      <c r="D10330" t="s">
        <v>962</v>
      </c>
      <c r="E10330" t="s">
        <v>20</v>
      </c>
      <c r="F10330" t="b">
        <v>1</v>
      </c>
      <c r="G10330" t="s">
        <v>287</v>
      </c>
      <c r="H10330" s="1">
        <v>45829.265856481477</v>
      </c>
      <c r="I10330" t="b">
        <v>0</v>
      </c>
      <c r="J10330" t="b">
        <v>0</v>
      </c>
      <c r="K10330" t="s">
        <v>287</v>
      </c>
      <c r="L10330" t="s">
        <v>22</v>
      </c>
      <c r="M10330">
        <v>150000</v>
      </c>
      <c r="O10330" t="s">
        <v>13014</v>
      </c>
      <c r="P10330" t="s">
        <v>13332</v>
      </c>
    </row>
    <row r="10331" spans="1:16" x14ac:dyDescent="0.35">
      <c r="A10331" t="s">
        <v>11539</v>
      </c>
      <c r="B10331" t="s">
        <v>13555</v>
      </c>
      <c r="C10331" t="s">
        <v>537</v>
      </c>
      <c r="D10331" t="s">
        <v>29</v>
      </c>
      <c r="E10331" t="s">
        <v>20</v>
      </c>
      <c r="F10331" t="b">
        <v>0</v>
      </c>
      <c r="G10331" t="s">
        <v>30</v>
      </c>
      <c r="H10331" s="1">
        <v>45829.303842592592</v>
      </c>
      <c r="I10331" t="b">
        <v>0</v>
      </c>
      <c r="J10331" t="b">
        <v>1</v>
      </c>
      <c r="K10331" t="s">
        <v>31</v>
      </c>
      <c r="L10331" t="s">
        <v>22</v>
      </c>
      <c r="M10331">
        <v>89000</v>
      </c>
      <c r="O10331" t="s">
        <v>13556</v>
      </c>
      <c r="P10331" t="s">
        <v>13557</v>
      </c>
    </row>
    <row r="10332" spans="1:16" x14ac:dyDescent="0.35">
      <c r="A10332" t="s">
        <v>11539</v>
      </c>
      <c r="B10332" t="s">
        <v>12163</v>
      </c>
      <c r="C10332" t="s">
        <v>154</v>
      </c>
      <c r="D10332" t="s">
        <v>115</v>
      </c>
      <c r="E10332" t="s">
        <v>20</v>
      </c>
      <c r="F10332" t="b">
        <v>0</v>
      </c>
      <c r="G10332" t="s">
        <v>52</v>
      </c>
      <c r="H10332" s="1">
        <v>45829.303993055553</v>
      </c>
      <c r="I10332" t="b">
        <v>0</v>
      </c>
      <c r="J10332" t="b">
        <v>0</v>
      </c>
      <c r="K10332" t="s">
        <v>31</v>
      </c>
      <c r="L10332" t="s">
        <v>22</v>
      </c>
      <c r="M10332">
        <v>155000</v>
      </c>
      <c r="O10332" t="s">
        <v>4638</v>
      </c>
      <c r="P10332" t="s">
        <v>12164</v>
      </c>
    </row>
    <row r="10333" spans="1:16" x14ac:dyDescent="0.35">
      <c r="A10333" t="s">
        <v>11539</v>
      </c>
      <c r="B10333" t="s">
        <v>12749</v>
      </c>
      <c r="C10333" t="s">
        <v>10697</v>
      </c>
      <c r="D10333" t="s">
        <v>443</v>
      </c>
      <c r="E10333" t="s">
        <v>20</v>
      </c>
      <c r="F10333" t="b">
        <v>0</v>
      </c>
      <c r="G10333" t="s">
        <v>287</v>
      </c>
      <c r="H10333" s="1">
        <v>45829.307592592602</v>
      </c>
      <c r="I10333" t="b">
        <v>0</v>
      </c>
      <c r="J10333" t="b">
        <v>0</v>
      </c>
      <c r="K10333" t="s">
        <v>287</v>
      </c>
      <c r="L10333" t="s">
        <v>22</v>
      </c>
      <c r="M10333">
        <v>115000</v>
      </c>
      <c r="O10333" t="s">
        <v>11238</v>
      </c>
      <c r="P10333" t="s">
        <v>13562</v>
      </c>
    </row>
    <row r="10334" spans="1:16" x14ac:dyDescent="0.35">
      <c r="A10334" t="s">
        <v>11539</v>
      </c>
      <c r="B10334" t="s">
        <v>11674</v>
      </c>
      <c r="C10334" t="s">
        <v>609</v>
      </c>
      <c r="D10334" t="s">
        <v>36</v>
      </c>
      <c r="E10334" t="s">
        <v>20</v>
      </c>
      <c r="F10334" t="b">
        <v>0</v>
      </c>
      <c r="G10334" t="s">
        <v>52</v>
      </c>
      <c r="H10334" s="1">
        <v>45829.512939814813</v>
      </c>
      <c r="I10334" t="b">
        <v>0</v>
      </c>
      <c r="J10334" t="b">
        <v>1</v>
      </c>
      <c r="K10334" t="s">
        <v>31</v>
      </c>
      <c r="L10334" t="s">
        <v>22</v>
      </c>
      <c r="M10334">
        <v>154393.5</v>
      </c>
      <c r="O10334" t="s">
        <v>11675</v>
      </c>
      <c r="P10334" t="s">
        <v>11676</v>
      </c>
    </row>
    <row r="10335" spans="1:16" x14ac:dyDescent="0.35">
      <c r="A10335" t="s">
        <v>11539</v>
      </c>
      <c r="B10335" t="s">
        <v>13563</v>
      </c>
      <c r="C10335" t="s">
        <v>18</v>
      </c>
      <c r="D10335" t="s">
        <v>110</v>
      </c>
      <c r="E10335" t="s">
        <v>20</v>
      </c>
      <c r="F10335" t="b">
        <v>1</v>
      </c>
      <c r="G10335" t="s">
        <v>47</v>
      </c>
      <c r="H10335" s="1">
        <v>45829.846493055556</v>
      </c>
      <c r="I10335" t="b">
        <v>0</v>
      </c>
      <c r="J10335" t="b">
        <v>0</v>
      </c>
      <c r="K10335" t="s">
        <v>31</v>
      </c>
      <c r="L10335" t="s">
        <v>22</v>
      </c>
      <c r="M10335">
        <v>90000</v>
      </c>
      <c r="O10335" t="s">
        <v>13564</v>
      </c>
      <c r="P10335" t="s">
        <v>13565</v>
      </c>
    </row>
    <row r="10336" spans="1:16" x14ac:dyDescent="0.35">
      <c r="A10336" t="s">
        <v>11539</v>
      </c>
      <c r="B10336" t="s">
        <v>12673</v>
      </c>
      <c r="C10336" t="s">
        <v>3858</v>
      </c>
      <c r="D10336" t="s">
        <v>36</v>
      </c>
      <c r="E10336" t="s">
        <v>20</v>
      </c>
      <c r="F10336" t="b">
        <v>0</v>
      </c>
      <c r="G10336" t="s">
        <v>68</v>
      </c>
      <c r="H10336" s="1">
        <v>45830.251273148147</v>
      </c>
      <c r="I10336" t="b">
        <v>0</v>
      </c>
      <c r="J10336" t="b">
        <v>1</v>
      </c>
      <c r="K10336" t="s">
        <v>31</v>
      </c>
      <c r="L10336" t="s">
        <v>22</v>
      </c>
      <c r="M10336">
        <v>138015</v>
      </c>
      <c r="O10336" t="s">
        <v>12536</v>
      </c>
      <c r="P10336" t="s">
        <v>13549</v>
      </c>
    </row>
    <row r="10337" spans="1:16" x14ac:dyDescent="0.35">
      <c r="A10337" t="s">
        <v>11539</v>
      </c>
      <c r="B10337" t="s">
        <v>11608</v>
      </c>
      <c r="C10337" t="s">
        <v>2950</v>
      </c>
      <c r="D10337" t="s">
        <v>29</v>
      </c>
      <c r="E10337" t="s">
        <v>20</v>
      </c>
      <c r="F10337" t="b">
        <v>0</v>
      </c>
      <c r="G10337" t="s">
        <v>43</v>
      </c>
      <c r="H10337" s="1">
        <v>45830.375520833331</v>
      </c>
      <c r="I10337" t="b">
        <v>0</v>
      </c>
      <c r="J10337" t="b">
        <v>1</v>
      </c>
      <c r="K10337" t="s">
        <v>31</v>
      </c>
      <c r="L10337" t="s">
        <v>22</v>
      </c>
      <c r="M10337">
        <v>52400</v>
      </c>
      <c r="O10337" t="s">
        <v>13566</v>
      </c>
      <c r="P10337" t="s">
        <v>13567</v>
      </c>
    </row>
    <row r="10338" spans="1:16" x14ac:dyDescent="0.35">
      <c r="A10338" t="s">
        <v>11539</v>
      </c>
      <c r="B10338" t="s">
        <v>12749</v>
      </c>
      <c r="C10338" t="s">
        <v>537</v>
      </c>
      <c r="D10338" t="s">
        <v>115</v>
      </c>
      <c r="E10338" t="s">
        <v>20</v>
      </c>
      <c r="F10338" t="b">
        <v>0</v>
      </c>
      <c r="G10338" t="s">
        <v>171</v>
      </c>
      <c r="H10338" s="1">
        <v>45830.526180555556</v>
      </c>
      <c r="I10338" t="b">
        <v>0</v>
      </c>
      <c r="J10338" t="b">
        <v>0</v>
      </c>
      <c r="K10338" t="s">
        <v>31</v>
      </c>
      <c r="L10338" t="s">
        <v>22</v>
      </c>
      <c r="M10338">
        <v>210000</v>
      </c>
      <c r="O10338" t="s">
        <v>12750</v>
      </c>
      <c r="P10338" t="s">
        <v>12751</v>
      </c>
    </row>
    <row r="10339" spans="1:16" x14ac:dyDescent="0.35">
      <c r="A10339" t="s">
        <v>11539</v>
      </c>
      <c r="B10339" t="s">
        <v>12809</v>
      </c>
      <c r="C10339" t="s">
        <v>1930</v>
      </c>
      <c r="D10339" t="s">
        <v>115</v>
      </c>
      <c r="E10339" t="s">
        <v>20</v>
      </c>
      <c r="F10339" t="b">
        <v>0</v>
      </c>
      <c r="G10339" t="s">
        <v>30</v>
      </c>
      <c r="H10339" s="1">
        <v>45830.543020833327</v>
      </c>
      <c r="I10339" t="b">
        <v>0</v>
      </c>
      <c r="J10339" t="b">
        <v>0</v>
      </c>
      <c r="K10339" t="s">
        <v>31</v>
      </c>
      <c r="L10339" t="s">
        <v>22</v>
      </c>
      <c r="M10339">
        <v>135000</v>
      </c>
      <c r="O10339" t="s">
        <v>4082</v>
      </c>
    </row>
    <row r="10340" spans="1:16" x14ac:dyDescent="0.35">
      <c r="A10340" t="s">
        <v>11539</v>
      </c>
      <c r="B10340" t="s">
        <v>13423</v>
      </c>
      <c r="C10340" t="s">
        <v>2852</v>
      </c>
      <c r="D10340" t="s">
        <v>36</v>
      </c>
      <c r="E10340" t="s">
        <v>20</v>
      </c>
      <c r="F10340" t="b">
        <v>0</v>
      </c>
      <c r="G10340" t="s">
        <v>52</v>
      </c>
      <c r="H10340" s="1">
        <v>45831.000937500001</v>
      </c>
      <c r="I10340" t="b">
        <v>0</v>
      </c>
      <c r="J10340" t="b">
        <v>1</v>
      </c>
      <c r="K10340" t="s">
        <v>31</v>
      </c>
      <c r="L10340" t="s">
        <v>32</v>
      </c>
      <c r="N10340">
        <v>66.5</v>
      </c>
      <c r="O10340" t="s">
        <v>209</v>
      </c>
      <c r="P10340" t="s">
        <v>13483</v>
      </c>
    </row>
    <row r="10341" spans="1:16" x14ac:dyDescent="0.35">
      <c r="A10341" t="s">
        <v>11539</v>
      </c>
      <c r="B10341" t="s">
        <v>12673</v>
      </c>
      <c r="C10341" t="s">
        <v>154</v>
      </c>
      <c r="D10341" t="s">
        <v>443</v>
      </c>
      <c r="E10341" t="s">
        <v>20</v>
      </c>
      <c r="F10341" t="b">
        <v>0</v>
      </c>
      <c r="G10341" t="s">
        <v>52</v>
      </c>
      <c r="H10341" s="1">
        <v>45831.251030092593</v>
      </c>
      <c r="I10341" t="b">
        <v>0</v>
      </c>
      <c r="J10341" t="b">
        <v>0</v>
      </c>
      <c r="K10341" t="s">
        <v>31</v>
      </c>
      <c r="L10341" t="s">
        <v>22</v>
      </c>
      <c r="M10341">
        <v>145000</v>
      </c>
      <c r="O10341" t="s">
        <v>12536</v>
      </c>
      <c r="P10341" t="s">
        <v>12537</v>
      </c>
    </row>
    <row r="10342" spans="1:16" x14ac:dyDescent="0.35">
      <c r="A10342" t="s">
        <v>11539</v>
      </c>
      <c r="B10342" t="s">
        <v>13187</v>
      </c>
      <c r="C10342" t="s">
        <v>154</v>
      </c>
      <c r="D10342" t="s">
        <v>17452</v>
      </c>
      <c r="E10342" t="s">
        <v>20</v>
      </c>
      <c r="F10342" t="b">
        <v>0</v>
      </c>
      <c r="G10342" t="s">
        <v>52</v>
      </c>
      <c r="H10342" s="1">
        <v>45831.251030092593</v>
      </c>
      <c r="I10342" t="b">
        <v>0</v>
      </c>
      <c r="J10342" t="b">
        <v>1</v>
      </c>
      <c r="K10342" t="s">
        <v>31</v>
      </c>
      <c r="L10342" t="s">
        <v>22</v>
      </c>
      <c r="M10342">
        <v>137500</v>
      </c>
      <c r="O10342" t="s">
        <v>6331</v>
      </c>
      <c r="P10342" t="s">
        <v>12793</v>
      </c>
    </row>
    <row r="10343" spans="1:16" x14ac:dyDescent="0.35">
      <c r="A10343" t="s">
        <v>11539</v>
      </c>
      <c r="B10343" t="s">
        <v>11968</v>
      </c>
      <c r="C10343" t="s">
        <v>5889</v>
      </c>
      <c r="D10343" t="s">
        <v>115</v>
      </c>
      <c r="E10343" t="s">
        <v>20</v>
      </c>
      <c r="F10343" t="b">
        <v>0</v>
      </c>
      <c r="G10343" t="s">
        <v>52</v>
      </c>
      <c r="H10343" s="1">
        <v>45831.251168981478</v>
      </c>
      <c r="I10343" t="b">
        <v>0</v>
      </c>
      <c r="J10343" t="b">
        <v>1</v>
      </c>
      <c r="K10343" t="s">
        <v>31</v>
      </c>
      <c r="L10343" t="s">
        <v>32</v>
      </c>
      <c r="N10343">
        <v>78.949996948242188</v>
      </c>
      <c r="O10343" t="s">
        <v>4278</v>
      </c>
      <c r="P10343" t="s">
        <v>13346</v>
      </c>
    </row>
    <row r="10344" spans="1:16" x14ac:dyDescent="0.35">
      <c r="A10344" t="s">
        <v>11539</v>
      </c>
      <c r="B10344" t="s">
        <v>12673</v>
      </c>
      <c r="C10344" t="s">
        <v>13568</v>
      </c>
      <c r="D10344" t="s">
        <v>36</v>
      </c>
      <c r="E10344" t="s">
        <v>20</v>
      </c>
      <c r="F10344" t="b">
        <v>0</v>
      </c>
      <c r="G10344" t="s">
        <v>68</v>
      </c>
      <c r="H10344" s="1">
        <v>45831.25167824074</v>
      </c>
      <c r="I10344" t="b">
        <v>0</v>
      </c>
      <c r="J10344" t="b">
        <v>1</v>
      </c>
      <c r="K10344" t="s">
        <v>31</v>
      </c>
      <c r="L10344" t="s">
        <v>22</v>
      </c>
      <c r="M10344">
        <v>138015</v>
      </c>
      <c r="O10344" t="s">
        <v>12536</v>
      </c>
      <c r="P10344" t="s">
        <v>13549</v>
      </c>
    </row>
    <row r="10345" spans="1:16" x14ac:dyDescent="0.35">
      <c r="A10345" t="s">
        <v>11539</v>
      </c>
      <c r="B10345" t="s">
        <v>11588</v>
      </c>
      <c r="C10345" t="s">
        <v>18</v>
      </c>
      <c r="D10345" t="s">
        <v>17445</v>
      </c>
      <c r="E10345" t="s">
        <v>20</v>
      </c>
      <c r="F10345" t="b">
        <v>1</v>
      </c>
      <c r="G10345" t="s">
        <v>287</v>
      </c>
      <c r="H10345" s="1">
        <v>45831.265856481477</v>
      </c>
      <c r="I10345" t="b">
        <v>0</v>
      </c>
      <c r="J10345" t="b">
        <v>1</v>
      </c>
      <c r="K10345" t="s">
        <v>287</v>
      </c>
      <c r="L10345" t="s">
        <v>22</v>
      </c>
      <c r="M10345">
        <v>157500</v>
      </c>
      <c r="O10345" t="s">
        <v>7831</v>
      </c>
      <c r="P10345" t="s">
        <v>13569</v>
      </c>
    </row>
    <row r="10346" spans="1:16" x14ac:dyDescent="0.35">
      <c r="A10346" t="s">
        <v>11539</v>
      </c>
      <c r="B10346" t="s">
        <v>13570</v>
      </c>
      <c r="C10346" t="s">
        <v>11519</v>
      </c>
      <c r="D10346" t="s">
        <v>19</v>
      </c>
      <c r="E10346" t="s">
        <v>20</v>
      </c>
      <c r="F10346" t="b">
        <v>0</v>
      </c>
      <c r="G10346" t="s">
        <v>386</v>
      </c>
      <c r="H10346" s="1">
        <v>45831.315509259257</v>
      </c>
      <c r="I10346" t="b">
        <v>0</v>
      </c>
      <c r="J10346" t="b">
        <v>0</v>
      </c>
      <c r="K10346" t="s">
        <v>266</v>
      </c>
      <c r="L10346" t="s">
        <v>22</v>
      </c>
      <c r="M10346">
        <v>100000</v>
      </c>
      <c r="O10346" t="s">
        <v>1123</v>
      </c>
      <c r="P10346" t="s">
        <v>9479</v>
      </c>
    </row>
    <row r="10347" spans="1:16" x14ac:dyDescent="0.35">
      <c r="A10347" t="s">
        <v>11539</v>
      </c>
      <c r="B10347" t="s">
        <v>12163</v>
      </c>
      <c r="C10347" t="s">
        <v>154</v>
      </c>
      <c r="D10347" t="s">
        <v>115</v>
      </c>
      <c r="E10347" t="s">
        <v>20</v>
      </c>
      <c r="F10347" t="b">
        <v>0</v>
      </c>
      <c r="G10347" t="s">
        <v>52</v>
      </c>
      <c r="H10347" s="1">
        <v>45831.542800925927</v>
      </c>
      <c r="I10347" t="b">
        <v>0</v>
      </c>
      <c r="J10347" t="b">
        <v>0</v>
      </c>
      <c r="K10347" t="s">
        <v>31</v>
      </c>
      <c r="L10347" t="s">
        <v>22</v>
      </c>
      <c r="M10347">
        <v>155000</v>
      </c>
      <c r="O10347" t="s">
        <v>4638</v>
      </c>
      <c r="P10347" t="s">
        <v>12164</v>
      </c>
    </row>
    <row r="10348" spans="1:16" x14ac:dyDescent="0.35">
      <c r="A10348" t="s">
        <v>11539</v>
      </c>
      <c r="B10348" t="s">
        <v>13571</v>
      </c>
      <c r="C10348" t="s">
        <v>18</v>
      </c>
      <c r="D10348" t="s">
        <v>36</v>
      </c>
      <c r="E10348" t="s">
        <v>20</v>
      </c>
      <c r="F10348" t="b">
        <v>1</v>
      </c>
      <c r="G10348" t="s">
        <v>52</v>
      </c>
      <c r="H10348" s="1">
        <v>45831.626087962963</v>
      </c>
      <c r="I10348" t="b">
        <v>1</v>
      </c>
      <c r="J10348" t="b">
        <v>0</v>
      </c>
      <c r="K10348" t="s">
        <v>31</v>
      </c>
      <c r="L10348" t="s">
        <v>32</v>
      </c>
      <c r="N10348">
        <v>29</v>
      </c>
      <c r="O10348" t="s">
        <v>1878</v>
      </c>
    </row>
    <row r="10349" spans="1:16" x14ac:dyDescent="0.35">
      <c r="A10349" t="s">
        <v>11539</v>
      </c>
      <c r="B10349" t="s">
        <v>12756</v>
      </c>
      <c r="C10349" t="s">
        <v>13488</v>
      </c>
      <c r="D10349" t="s">
        <v>115</v>
      </c>
      <c r="E10349" t="s">
        <v>20</v>
      </c>
      <c r="F10349" t="b">
        <v>0</v>
      </c>
      <c r="G10349" t="s">
        <v>68</v>
      </c>
      <c r="H10349" s="1">
        <v>45831.751701388886</v>
      </c>
      <c r="I10349" t="b">
        <v>0</v>
      </c>
      <c r="J10349" t="b">
        <v>0</v>
      </c>
      <c r="K10349" t="s">
        <v>31</v>
      </c>
      <c r="L10349" t="s">
        <v>22</v>
      </c>
      <c r="M10349">
        <v>130000</v>
      </c>
      <c r="O10349" t="s">
        <v>2728</v>
      </c>
      <c r="P10349" t="s">
        <v>12757</v>
      </c>
    </row>
    <row r="10350" spans="1:16" x14ac:dyDescent="0.35">
      <c r="A10350" t="s">
        <v>11539</v>
      </c>
      <c r="B10350" t="s">
        <v>13572</v>
      </c>
      <c r="C10350" t="s">
        <v>13573</v>
      </c>
      <c r="D10350" t="s">
        <v>115</v>
      </c>
      <c r="E10350" t="s">
        <v>20</v>
      </c>
      <c r="F10350" t="b">
        <v>0</v>
      </c>
      <c r="G10350" t="s">
        <v>171</v>
      </c>
      <c r="H10350" s="1">
        <v>45831.935879629629</v>
      </c>
      <c r="I10350" t="b">
        <v>0</v>
      </c>
      <c r="J10350" t="b">
        <v>0</v>
      </c>
      <c r="K10350" t="s">
        <v>31</v>
      </c>
      <c r="L10350" t="s">
        <v>22</v>
      </c>
      <c r="M10350">
        <v>113895</v>
      </c>
      <c r="O10350" t="s">
        <v>2348</v>
      </c>
    </row>
    <row r="10351" spans="1:16" x14ac:dyDescent="0.35">
      <c r="A10351" t="s">
        <v>11539</v>
      </c>
      <c r="B10351" t="s">
        <v>13572</v>
      </c>
      <c r="C10351" t="s">
        <v>13574</v>
      </c>
      <c r="D10351" t="s">
        <v>115</v>
      </c>
      <c r="E10351" t="s">
        <v>20</v>
      </c>
      <c r="F10351" t="b">
        <v>0</v>
      </c>
      <c r="G10351" t="s">
        <v>52</v>
      </c>
      <c r="H10351" s="1">
        <v>45831.95952546296</v>
      </c>
      <c r="I10351" t="b">
        <v>0</v>
      </c>
      <c r="J10351" t="b">
        <v>0</v>
      </c>
      <c r="K10351" t="s">
        <v>31</v>
      </c>
      <c r="L10351" t="s">
        <v>22</v>
      </c>
      <c r="M10351">
        <v>113895</v>
      </c>
      <c r="O10351" t="s">
        <v>2348</v>
      </c>
      <c r="P10351" t="s">
        <v>164</v>
      </c>
    </row>
    <row r="10352" spans="1:16" x14ac:dyDescent="0.35">
      <c r="A10352" t="s">
        <v>11539</v>
      </c>
      <c r="B10352" t="s">
        <v>13572</v>
      </c>
      <c r="C10352" t="s">
        <v>13575</v>
      </c>
      <c r="D10352" t="s">
        <v>115</v>
      </c>
      <c r="E10352" t="s">
        <v>20</v>
      </c>
      <c r="F10352" t="b">
        <v>0</v>
      </c>
      <c r="G10352" t="s">
        <v>52</v>
      </c>
      <c r="H10352" s="1">
        <v>45831.959560185183</v>
      </c>
      <c r="I10352" t="b">
        <v>0</v>
      </c>
      <c r="J10352" t="b">
        <v>0</v>
      </c>
      <c r="K10352" t="s">
        <v>31</v>
      </c>
      <c r="L10352" t="s">
        <v>22</v>
      </c>
      <c r="M10352">
        <v>113895</v>
      </c>
      <c r="O10352" t="s">
        <v>2348</v>
      </c>
      <c r="P10352" t="s">
        <v>164</v>
      </c>
    </row>
    <row r="10353" spans="1:16" x14ac:dyDescent="0.35">
      <c r="A10353" t="s">
        <v>11539</v>
      </c>
      <c r="B10353" t="s">
        <v>13572</v>
      </c>
      <c r="C10353" t="s">
        <v>13576</v>
      </c>
      <c r="D10353" t="s">
        <v>115</v>
      </c>
      <c r="E10353" t="s">
        <v>20</v>
      </c>
      <c r="F10353" t="b">
        <v>0</v>
      </c>
      <c r="G10353" t="s">
        <v>52</v>
      </c>
      <c r="H10353" s="1">
        <v>45831.959583333337</v>
      </c>
      <c r="I10353" t="b">
        <v>0</v>
      </c>
      <c r="J10353" t="b">
        <v>0</v>
      </c>
      <c r="K10353" t="s">
        <v>31</v>
      </c>
      <c r="L10353" t="s">
        <v>22</v>
      </c>
      <c r="M10353">
        <v>113895</v>
      </c>
      <c r="O10353" t="s">
        <v>2348</v>
      </c>
    </row>
    <row r="10354" spans="1:16" x14ac:dyDescent="0.35">
      <c r="A10354" t="s">
        <v>11539</v>
      </c>
      <c r="B10354" t="s">
        <v>13572</v>
      </c>
      <c r="C10354" t="s">
        <v>13577</v>
      </c>
      <c r="D10354" t="s">
        <v>115</v>
      </c>
      <c r="E10354" t="s">
        <v>20</v>
      </c>
      <c r="F10354" t="b">
        <v>0</v>
      </c>
      <c r="G10354" t="s">
        <v>68</v>
      </c>
      <c r="H10354" s="1">
        <v>45831.960034722222</v>
      </c>
      <c r="I10354" t="b">
        <v>0</v>
      </c>
      <c r="J10354" t="b">
        <v>0</v>
      </c>
      <c r="K10354" t="s">
        <v>31</v>
      </c>
      <c r="L10354" t="s">
        <v>22</v>
      </c>
      <c r="M10354">
        <v>113895</v>
      </c>
      <c r="O10354" t="s">
        <v>2348</v>
      </c>
    </row>
    <row r="10355" spans="1:16" x14ac:dyDescent="0.35">
      <c r="A10355" t="s">
        <v>11539</v>
      </c>
      <c r="B10355" t="s">
        <v>13572</v>
      </c>
      <c r="C10355" t="s">
        <v>13578</v>
      </c>
      <c r="D10355" t="s">
        <v>115</v>
      </c>
      <c r="E10355" t="s">
        <v>20</v>
      </c>
      <c r="F10355" t="b">
        <v>0</v>
      </c>
      <c r="G10355" t="s">
        <v>68</v>
      </c>
      <c r="H10355" s="1">
        <v>45831.960057870368</v>
      </c>
      <c r="I10355" t="b">
        <v>0</v>
      </c>
      <c r="J10355" t="b">
        <v>0</v>
      </c>
      <c r="K10355" t="s">
        <v>31</v>
      </c>
      <c r="L10355" t="s">
        <v>22</v>
      </c>
      <c r="M10355">
        <v>113895</v>
      </c>
      <c r="O10355" t="s">
        <v>2348</v>
      </c>
    </row>
    <row r="10356" spans="1:16" x14ac:dyDescent="0.35">
      <c r="A10356" t="s">
        <v>11539</v>
      </c>
      <c r="B10356" t="s">
        <v>13572</v>
      </c>
      <c r="C10356" t="s">
        <v>13579</v>
      </c>
      <c r="D10356" t="s">
        <v>115</v>
      </c>
      <c r="E10356" t="s">
        <v>20</v>
      </c>
      <c r="F10356" t="b">
        <v>0</v>
      </c>
      <c r="G10356" t="s">
        <v>68</v>
      </c>
      <c r="H10356" s="1">
        <v>45831.960069444453</v>
      </c>
      <c r="I10356" t="b">
        <v>0</v>
      </c>
      <c r="J10356" t="b">
        <v>0</v>
      </c>
      <c r="K10356" t="s">
        <v>31</v>
      </c>
      <c r="L10356" t="s">
        <v>22</v>
      </c>
      <c r="M10356">
        <v>113895</v>
      </c>
      <c r="O10356" t="s">
        <v>2348</v>
      </c>
    </row>
    <row r="10357" spans="1:16" x14ac:dyDescent="0.35">
      <c r="A10357" t="s">
        <v>11539</v>
      </c>
      <c r="B10357" t="s">
        <v>13572</v>
      </c>
      <c r="C10357" t="s">
        <v>13580</v>
      </c>
      <c r="D10357" t="s">
        <v>115</v>
      </c>
      <c r="E10357" t="s">
        <v>20</v>
      </c>
      <c r="F10357" t="b">
        <v>0</v>
      </c>
      <c r="G10357" t="s">
        <v>68</v>
      </c>
      <c r="H10357" s="1">
        <v>45831.960092592592</v>
      </c>
      <c r="I10357" t="b">
        <v>0</v>
      </c>
      <c r="J10357" t="b">
        <v>1</v>
      </c>
      <c r="K10357" t="s">
        <v>31</v>
      </c>
      <c r="L10357" t="s">
        <v>22</v>
      </c>
      <c r="M10357">
        <v>113895</v>
      </c>
      <c r="O10357" t="s">
        <v>2348</v>
      </c>
    </row>
    <row r="10358" spans="1:16" x14ac:dyDescent="0.35">
      <c r="A10358" t="s">
        <v>11539</v>
      </c>
      <c r="B10358" t="s">
        <v>13572</v>
      </c>
      <c r="C10358" t="s">
        <v>9370</v>
      </c>
      <c r="D10358" t="s">
        <v>115</v>
      </c>
      <c r="E10358" t="s">
        <v>20</v>
      </c>
      <c r="F10358" t="b">
        <v>0</v>
      </c>
      <c r="G10358" t="s">
        <v>68</v>
      </c>
      <c r="H10358" s="1">
        <v>45831.960092592592</v>
      </c>
      <c r="I10358" t="b">
        <v>0</v>
      </c>
      <c r="J10358" t="b">
        <v>0</v>
      </c>
      <c r="K10358" t="s">
        <v>31</v>
      </c>
      <c r="L10358" t="s">
        <v>22</v>
      </c>
      <c r="M10358">
        <v>113895</v>
      </c>
      <c r="O10358" t="s">
        <v>2348</v>
      </c>
    </row>
    <row r="10359" spans="1:16" x14ac:dyDescent="0.35">
      <c r="A10359" t="s">
        <v>11539</v>
      </c>
      <c r="B10359" t="s">
        <v>13572</v>
      </c>
      <c r="C10359" t="s">
        <v>428</v>
      </c>
      <c r="D10359" t="s">
        <v>115</v>
      </c>
      <c r="E10359" t="s">
        <v>20</v>
      </c>
      <c r="F10359" t="b">
        <v>0</v>
      </c>
      <c r="G10359" t="s">
        <v>68</v>
      </c>
      <c r="H10359" s="1">
        <v>45831.960092592592</v>
      </c>
      <c r="I10359" t="b">
        <v>0</v>
      </c>
      <c r="J10359" t="b">
        <v>1</v>
      </c>
      <c r="K10359" t="s">
        <v>31</v>
      </c>
      <c r="L10359" t="s">
        <v>22</v>
      </c>
      <c r="M10359">
        <v>113895</v>
      </c>
      <c r="O10359" t="s">
        <v>2348</v>
      </c>
    </row>
    <row r="10360" spans="1:16" x14ac:dyDescent="0.35">
      <c r="A10360" t="s">
        <v>11539</v>
      </c>
      <c r="B10360" t="s">
        <v>13572</v>
      </c>
      <c r="C10360" t="s">
        <v>13581</v>
      </c>
      <c r="D10360" t="s">
        <v>115</v>
      </c>
      <c r="E10360" t="s">
        <v>20</v>
      </c>
      <c r="F10360" t="b">
        <v>0</v>
      </c>
      <c r="G10360" t="s">
        <v>68</v>
      </c>
      <c r="H10360" s="1">
        <v>45831.960115740738</v>
      </c>
      <c r="I10360" t="b">
        <v>0</v>
      </c>
      <c r="J10360" t="b">
        <v>1</v>
      </c>
      <c r="K10360" t="s">
        <v>31</v>
      </c>
      <c r="L10360" t="s">
        <v>22</v>
      </c>
      <c r="M10360">
        <v>112130.5</v>
      </c>
      <c r="O10360" t="s">
        <v>2348</v>
      </c>
    </row>
    <row r="10361" spans="1:16" x14ac:dyDescent="0.35">
      <c r="A10361" t="s">
        <v>11539</v>
      </c>
      <c r="B10361" t="s">
        <v>13572</v>
      </c>
      <c r="C10361" t="s">
        <v>13582</v>
      </c>
      <c r="D10361" t="s">
        <v>115</v>
      </c>
      <c r="E10361" t="s">
        <v>20</v>
      </c>
      <c r="F10361" t="b">
        <v>0</v>
      </c>
      <c r="G10361" t="s">
        <v>68</v>
      </c>
      <c r="H10361" s="1">
        <v>45831.960115740738</v>
      </c>
      <c r="I10361" t="b">
        <v>0</v>
      </c>
      <c r="J10361" t="b">
        <v>1</v>
      </c>
      <c r="K10361" t="s">
        <v>31</v>
      </c>
      <c r="L10361" t="s">
        <v>22</v>
      </c>
      <c r="M10361">
        <v>113895</v>
      </c>
      <c r="O10361" t="s">
        <v>2348</v>
      </c>
    </row>
    <row r="10362" spans="1:16" x14ac:dyDescent="0.35">
      <c r="A10362" t="s">
        <v>11539</v>
      </c>
      <c r="B10362" t="s">
        <v>13572</v>
      </c>
      <c r="C10362" t="s">
        <v>3422</v>
      </c>
      <c r="D10362" t="s">
        <v>115</v>
      </c>
      <c r="E10362" t="s">
        <v>20</v>
      </c>
      <c r="F10362" t="b">
        <v>0</v>
      </c>
      <c r="G10362" t="s">
        <v>68</v>
      </c>
      <c r="H10362" s="1">
        <v>45831.960115740738</v>
      </c>
      <c r="I10362" t="b">
        <v>0</v>
      </c>
      <c r="J10362" t="b">
        <v>0</v>
      </c>
      <c r="K10362" t="s">
        <v>31</v>
      </c>
      <c r="L10362" t="s">
        <v>22</v>
      </c>
      <c r="M10362">
        <v>113895</v>
      </c>
      <c r="O10362" t="s">
        <v>2348</v>
      </c>
    </row>
    <row r="10363" spans="1:16" x14ac:dyDescent="0.35">
      <c r="A10363" t="s">
        <v>11539</v>
      </c>
      <c r="B10363" t="s">
        <v>13583</v>
      </c>
      <c r="C10363" t="s">
        <v>13584</v>
      </c>
      <c r="D10363" t="s">
        <v>17452</v>
      </c>
      <c r="E10363" t="s">
        <v>20</v>
      </c>
      <c r="F10363" t="b">
        <v>0</v>
      </c>
      <c r="G10363" t="s">
        <v>47</v>
      </c>
      <c r="H10363" s="1">
        <v>45832.001342592594</v>
      </c>
      <c r="I10363" t="b">
        <v>0</v>
      </c>
      <c r="J10363" t="b">
        <v>1</v>
      </c>
      <c r="K10363" t="s">
        <v>31</v>
      </c>
      <c r="L10363" t="s">
        <v>22</v>
      </c>
      <c r="M10363">
        <v>195000</v>
      </c>
      <c r="O10363" t="s">
        <v>13585</v>
      </c>
      <c r="P10363" t="s">
        <v>13586</v>
      </c>
    </row>
    <row r="10364" spans="1:16" x14ac:dyDescent="0.35">
      <c r="A10364" t="s">
        <v>11539</v>
      </c>
      <c r="B10364" t="s">
        <v>12499</v>
      </c>
      <c r="C10364" t="s">
        <v>1930</v>
      </c>
      <c r="D10364" t="s">
        <v>36</v>
      </c>
      <c r="E10364" t="s">
        <v>20</v>
      </c>
      <c r="F10364" t="b">
        <v>0</v>
      </c>
      <c r="G10364" t="s">
        <v>30</v>
      </c>
      <c r="H10364" s="1">
        <v>45832.251354166663</v>
      </c>
      <c r="I10364" t="b">
        <v>0</v>
      </c>
      <c r="J10364" t="b">
        <v>1</v>
      </c>
      <c r="K10364" t="s">
        <v>31</v>
      </c>
      <c r="L10364" t="s">
        <v>22</v>
      </c>
      <c r="M10364">
        <v>80000</v>
      </c>
      <c r="O10364" t="s">
        <v>4082</v>
      </c>
      <c r="P10364" t="s">
        <v>274</v>
      </c>
    </row>
    <row r="10365" spans="1:16" x14ac:dyDescent="0.35">
      <c r="A10365" t="s">
        <v>11539</v>
      </c>
      <c r="B10365" t="s">
        <v>13587</v>
      </c>
      <c r="C10365" t="s">
        <v>9037</v>
      </c>
      <c r="D10365" t="s">
        <v>249</v>
      </c>
      <c r="E10365" t="s">
        <v>20</v>
      </c>
      <c r="F10365" t="b">
        <v>0</v>
      </c>
      <c r="G10365" t="s">
        <v>9038</v>
      </c>
      <c r="H10365" s="1">
        <v>45832.258310185192</v>
      </c>
      <c r="I10365" t="b">
        <v>0</v>
      </c>
      <c r="J10365" t="b">
        <v>0</v>
      </c>
      <c r="K10365" t="s">
        <v>9038</v>
      </c>
      <c r="L10365" t="s">
        <v>22</v>
      </c>
      <c r="M10365">
        <v>88799.5</v>
      </c>
      <c r="O10365" t="s">
        <v>13588</v>
      </c>
      <c r="P10365" t="s">
        <v>917</v>
      </c>
    </row>
    <row r="10366" spans="1:16" x14ac:dyDescent="0.35">
      <c r="A10366" t="s">
        <v>11539</v>
      </c>
      <c r="B10366" t="s">
        <v>13589</v>
      </c>
      <c r="C10366" t="s">
        <v>287</v>
      </c>
      <c r="D10366" t="s">
        <v>19</v>
      </c>
      <c r="E10366" t="s">
        <v>20</v>
      </c>
      <c r="F10366" t="b">
        <v>0</v>
      </c>
      <c r="G10366" t="s">
        <v>287</v>
      </c>
      <c r="H10366" s="1">
        <v>45832.296550925923</v>
      </c>
      <c r="I10366" t="b">
        <v>0</v>
      </c>
      <c r="J10366" t="b">
        <v>0</v>
      </c>
      <c r="K10366" t="s">
        <v>287</v>
      </c>
      <c r="L10366" t="s">
        <v>22</v>
      </c>
      <c r="M10366">
        <v>127317</v>
      </c>
      <c r="O10366" t="s">
        <v>13590</v>
      </c>
      <c r="P10366" t="s">
        <v>13591</v>
      </c>
    </row>
    <row r="10367" spans="1:16" x14ac:dyDescent="0.35">
      <c r="A10367" t="s">
        <v>11539</v>
      </c>
      <c r="B10367" t="s">
        <v>11614</v>
      </c>
      <c r="C10367" t="s">
        <v>3554</v>
      </c>
      <c r="D10367" t="s">
        <v>17470</v>
      </c>
      <c r="E10367" t="s">
        <v>20</v>
      </c>
      <c r="F10367" t="b">
        <v>0</v>
      </c>
      <c r="G10367" t="s">
        <v>52</v>
      </c>
      <c r="H10367" s="1">
        <v>45832.375972222217</v>
      </c>
      <c r="I10367" t="b">
        <v>0</v>
      </c>
      <c r="J10367" t="b">
        <v>0</v>
      </c>
      <c r="K10367" t="s">
        <v>31</v>
      </c>
      <c r="L10367" t="s">
        <v>22</v>
      </c>
      <c r="M10367">
        <v>121500</v>
      </c>
      <c r="O10367" t="s">
        <v>10431</v>
      </c>
      <c r="P10367" t="s">
        <v>13592</v>
      </c>
    </row>
    <row r="10368" spans="1:16" x14ac:dyDescent="0.35">
      <c r="A10368" t="s">
        <v>11539</v>
      </c>
      <c r="B10368" t="s">
        <v>13541</v>
      </c>
      <c r="C10368" t="s">
        <v>283</v>
      </c>
      <c r="D10368" t="s">
        <v>115</v>
      </c>
      <c r="E10368" t="s">
        <v>20</v>
      </c>
      <c r="F10368" t="b">
        <v>0</v>
      </c>
      <c r="G10368" t="s">
        <v>52</v>
      </c>
      <c r="H10368" s="1">
        <v>45832.417604166672</v>
      </c>
      <c r="I10368" t="b">
        <v>0</v>
      </c>
      <c r="J10368" t="b">
        <v>0</v>
      </c>
      <c r="K10368" t="s">
        <v>31</v>
      </c>
      <c r="L10368" t="s">
        <v>22</v>
      </c>
      <c r="M10368">
        <v>124941</v>
      </c>
      <c r="O10368" t="s">
        <v>1742</v>
      </c>
      <c r="P10368" t="s">
        <v>13542</v>
      </c>
    </row>
    <row r="10369" spans="1:16" x14ac:dyDescent="0.35">
      <c r="A10369" t="s">
        <v>11539</v>
      </c>
      <c r="B10369" t="s">
        <v>13593</v>
      </c>
      <c r="C10369" t="s">
        <v>18</v>
      </c>
      <c r="D10369" t="s">
        <v>29</v>
      </c>
      <c r="E10369" t="s">
        <v>20</v>
      </c>
      <c r="F10369" t="b">
        <v>1</v>
      </c>
      <c r="G10369" t="s">
        <v>47</v>
      </c>
      <c r="H10369" s="1">
        <v>45832.417708333327</v>
      </c>
      <c r="I10369" t="b">
        <v>0</v>
      </c>
      <c r="J10369" t="b">
        <v>0</v>
      </c>
      <c r="K10369" t="s">
        <v>31</v>
      </c>
      <c r="L10369" t="s">
        <v>22</v>
      </c>
      <c r="M10369">
        <v>150000</v>
      </c>
      <c r="O10369" t="s">
        <v>2537</v>
      </c>
      <c r="P10369" t="s">
        <v>13594</v>
      </c>
    </row>
    <row r="10370" spans="1:16" x14ac:dyDescent="0.35">
      <c r="A10370" t="s">
        <v>11539</v>
      </c>
      <c r="B10370" t="s">
        <v>13595</v>
      </c>
      <c r="C10370" t="s">
        <v>154</v>
      </c>
      <c r="D10370" t="s">
        <v>36</v>
      </c>
      <c r="E10370" t="s">
        <v>20</v>
      </c>
      <c r="F10370" t="b">
        <v>0</v>
      </c>
      <c r="G10370" t="s">
        <v>52</v>
      </c>
      <c r="H10370" s="1">
        <v>45832.500902777778</v>
      </c>
      <c r="I10370" t="b">
        <v>0</v>
      </c>
      <c r="J10370" t="b">
        <v>1</v>
      </c>
      <c r="K10370" t="s">
        <v>31</v>
      </c>
      <c r="L10370" t="s">
        <v>22</v>
      </c>
      <c r="M10370">
        <v>169500</v>
      </c>
      <c r="O10370" t="s">
        <v>53</v>
      </c>
      <c r="P10370" t="s">
        <v>11948</v>
      </c>
    </row>
    <row r="10371" spans="1:16" x14ac:dyDescent="0.35">
      <c r="A10371" t="s">
        <v>11539</v>
      </c>
      <c r="B10371" t="s">
        <v>13596</v>
      </c>
      <c r="C10371" t="s">
        <v>5889</v>
      </c>
      <c r="D10371" t="s">
        <v>573</v>
      </c>
      <c r="E10371" t="s">
        <v>296</v>
      </c>
      <c r="F10371" t="b">
        <v>0</v>
      </c>
      <c r="G10371" t="s">
        <v>52</v>
      </c>
      <c r="H10371" s="1">
        <v>45832.500902777778</v>
      </c>
      <c r="I10371" t="b">
        <v>0</v>
      </c>
      <c r="J10371" t="b">
        <v>1</v>
      </c>
      <c r="K10371" t="s">
        <v>31</v>
      </c>
      <c r="L10371" t="s">
        <v>32</v>
      </c>
      <c r="N10371">
        <v>56</v>
      </c>
      <c r="O10371" t="s">
        <v>6567</v>
      </c>
      <c r="P10371" t="s">
        <v>13254</v>
      </c>
    </row>
    <row r="10372" spans="1:16" x14ac:dyDescent="0.35">
      <c r="A10372" t="s">
        <v>11539</v>
      </c>
      <c r="B10372" t="s">
        <v>13597</v>
      </c>
      <c r="C10372" t="s">
        <v>18</v>
      </c>
      <c r="D10372" t="s">
        <v>36</v>
      </c>
      <c r="E10372" t="s">
        <v>20</v>
      </c>
      <c r="F10372" t="b">
        <v>1</v>
      </c>
      <c r="G10372" t="s">
        <v>68</v>
      </c>
      <c r="H10372" s="1">
        <v>45832.542280092603</v>
      </c>
      <c r="I10372" t="b">
        <v>1</v>
      </c>
      <c r="J10372" t="b">
        <v>0</v>
      </c>
      <c r="K10372" t="s">
        <v>31</v>
      </c>
      <c r="L10372" t="s">
        <v>22</v>
      </c>
      <c r="M10372">
        <v>69848.5</v>
      </c>
      <c r="O10372" t="s">
        <v>13598</v>
      </c>
      <c r="P10372" t="s">
        <v>13599</v>
      </c>
    </row>
    <row r="10373" spans="1:16" x14ac:dyDescent="0.35">
      <c r="A10373" t="s">
        <v>11539</v>
      </c>
      <c r="B10373" t="s">
        <v>13600</v>
      </c>
      <c r="C10373" t="s">
        <v>171</v>
      </c>
      <c r="D10373" t="s">
        <v>36</v>
      </c>
      <c r="E10373" t="s">
        <v>20</v>
      </c>
      <c r="F10373" t="b">
        <v>0</v>
      </c>
      <c r="G10373" t="s">
        <v>30</v>
      </c>
      <c r="H10373" s="1">
        <v>45832.709097222221</v>
      </c>
      <c r="I10373" t="b">
        <v>0</v>
      </c>
      <c r="J10373" t="b">
        <v>0</v>
      </c>
      <c r="K10373" t="s">
        <v>31</v>
      </c>
      <c r="L10373" t="s">
        <v>22</v>
      </c>
      <c r="M10373">
        <v>77500</v>
      </c>
      <c r="O10373" t="s">
        <v>13601</v>
      </c>
      <c r="P10373" t="s">
        <v>1219</v>
      </c>
    </row>
    <row r="10374" spans="1:16" x14ac:dyDescent="0.35">
      <c r="A10374" t="s">
        <v>11539</v>
      </c>
      <c r="B10374" t="s">
        <v>13602</v>
      </c>
      <c r="C10374" t="s">
        <v>1970</v>
      </c>
      <c r="D10374" t="s">
        <v>110</v>
      </c>
      <c r="E10374" t="s">
        <v>20</v>
      </c>
      <c r="F10374" t="b">
        <v>0</v>
      </c>
      <c r="G10374" t="s">
        <v>52</v>
      </c>
      <c r="H10374" s="1">
        <v>45832.833449074067</v>
      </c>
      <c r="I10374" t="b">
        <v>0</v>
      </c>
      <c r="J10374" t="b">
        <v>1</v>
      </c>
      <c r="K10374" t="s">
        <v>31</v>
      </c>
      <c r="L10374" t="s">
        <v>22</v>
      </c>
      <c r="M10374">
        <v>97500.4375</v>
      </c>
      <c r="O10374" t="s">
        <v>13603</v>
      </c>
      <c r="P10374" t="s">
        <v>1861</v>
      </c>
    </row>
    <row r="10375" spans="1:16" x14ac:dyDescent="0.35">
      <c r="A10375" t="s">
        <v>11539</v>
      </c>
      <c r="B10375" t="s">
        <v>13604</v>
      </c>
      <c r="C10375" t="s">
        <v>18</v>
      </c>
      <c r="D10375" t="s">
        <v>36</v>
      </c>
      <c r="E10375" t="s">
        <v>20</v>
      </c>
      <c r="F10375" t="b">
        <v>1</v>
      </c>
      <c r="G10375" t="s">
        <v>47</v>
      </c>
      <c r="H10375" s="1">
        <v>45832.958703703713</v>
      </c>
      <c r="I10375" t="b">
        <v>1</v>
      </c>
      <c r="J10375" t="b">
        <v>1</v>
      </c>
      <c r="K10375" t="s">
        <v>31</v>
      </c>
      <c r="L10375" t="s">
        <v>22</v>
      </c>
      <c r="M10375">
        <v>55000</v>
      </c>
      <c r="O10375" t="s">
        <v>13605</v>
      </c>
    </row>
    <row r="10376" spans="1:16" x14ac:dyDescent="0.35">
      <c r="A10376" t="s">
        <v>11539</v>
      </c>
      <c r="B10376" t="s">
        <v>11591</v>
      </c>
      <c r="C10376" t="s">
        <v>2224</v>
      </c>
      <c r="D10376" t="s">
        <v>110</v>
      </c>
      <c r="E10376" t="s">
        <v>20</v>
      </c>
      <c r="F10376" t="b">
        <v>0</v>
      </c>
      <c r="G10376" t="s">
        <v>52</v>
      </c>
      <c r="H10376" s="1">
        <v>45832.959270833337</v>
      </c>
      <c r="I10376" t="b">
        <v>0</v>
      </c>
      <c r="J10376" t="b">
        <v>0</v>
      </c>
      <c r="K10376" t="s">
        <v>31</v>
      </c>
      <c r="L10376" t="s">
        <v>22</v>
      </c>
      <c r="M10376">
        <v>138400</v>
      </c>
      <c r="O10376" t="s">
        <v>3471</v>
      </c>
      <c r="P10376" t="s">
        <v>2908</v>
      </c>
    </row>
    <row r="10377" spans="1:16" x14ac:dyDescent="0.35">
      <c r="A10377" t="s">
        <v>11539</v>
      </c>
      <c r="B10377" t="s">
        <v>11987</v>
      </c>
      <c r="C10377" t="s">
        <v>12989</v>
      </c>
      <c r="D10377" t="s">
        <v>115</v>
      </c>
      <c r="E10377" t="s">
        <v>20</v>
      </c>
      <c r="F10377" t="b">
        <v>0</v>
      </c>
      <c r="G10377" t="s">
        <v>52</v>
      </c>
      <c r="H10377" s="1">
        <v>45832.959351851852</v>
      </c>
      <c r="I10377" t="b">
        <v>0</v>
      </c>
      <c r="J10377" t="b">
        <v>1</v>
      </c>
      <c r="K10377" t="s">
        <v>31</v>
      </c>
      <c r="L10377" t="s">
        <v>22</v>
      </c>
      <c r="M10377">
        <v>200000</v>
      </c>
      <c r="O10377" t="s">
        <v>12797</v>
      </c>
      <c r="P10377" t="s">
        <v>10566</v>
      </c>
    </row>
    <row r="10378" spans="1:16" x14ac:dyDescent="0.35">
      <c r="A10378" t="s">
        <v>11539</v>
      </c>
      <c r="B10378" t="s">
        <v>13606</v>
      </c>
      <c r="C10378" t="s">
        <v>501</v>
      </c>
      <c r="D10378" t="s">
        <v>36</v>
      </c>
      <c r="E10378" t="s">
        <v>20</v>
      </c>
      <c r="F10378" t="b">
        <v>0</v>
      </c>
      <c r="G10378" t="s">
        <v>47</v>
      </c>
      <c r="H10378" s="1">
        <v>45833.00104166667</v>
      </c>
      <c r="I10378" t="b">
        <v>0</v>
      </c>
      <c r="J10378" t="b">
        <v>0</v>
      </c>
      <c r="K10378" t="s">
        <v>31</v>
      </c>
      <c r="L10378" t="s">
        <v>22</v>
      </c>
      <c r="M10378">
        <v>187352.5</v>
      </c>
      <c r="O10378" t="s">
        <v>13607</v>
      </c>
      <c r="P10378" t="s">
        <v>13608</v>
      </c>
    </row>
    <row r="10379" spans="1:16" x14ac:dyDescent="0.35">
      <c r="A10379" t="s">
        <v>11539</v>
      </c>
      <c r="B10379" t="s">
        <v>13609</v>
      </c>
      <c r="C10379" t="s">
        <v>5889</v>
      </c>
      <c r="D10379" t="s">
        <v>573</v>
      </c>
      <c r="E10379" t="s">
        <v>296</v>
      </c>
      <c r="F10379" t="b">
        <v>0</v>
      </c>
      <c r="G10379" t="s">
        <v>52</v>
      </c>
      <c r="H10379" s="1">
        <v>45833.459340277783</v>
      </c>
      <c r="I10379" t="b">
        <v>0</v>
      </c>
      <c r="J10379" t="b">
        <v>0</v>
      </c>
      <c r="K10379" t="s">
        <v>31</v>
      </c>
      <c r="L10379" t="s">
        <v>32</v>
      </c>
      <c r="N10379">
        <v>66</v>
      </c>
      <c r="O10379" t="s">
        <v>4955</v>
      </c>
      <c r="P10379" t="s">
        <v>9549</v>
      </c>
    </row>
    <row r="10380" spans="1:16" x14ac:dyDescent="0.35">
      <c r="A10380" t="s">
        <v>11539</v>
      </c>
      <c r="B10380" t="s">
        <v>11539</v>
      </c>
      <c r="C10380" t="s">
        <v>13610</v>
      </c>
      <c r="D10380" t="s">
        <v>36</v>
      </c>
      <c r="E10380" t="s">
        <v>20</v>
      </c>
      <c r="F10380" t="b">
        <v>0</v>
      </c>
      <c r="G10380" t="s">
        <v>171</v>
      </c>
      <c r="H10380" s="1">
        <v>45833.462673611109</v>
      </c>
      <c r="I10380" t="b">
        <v>0</v>
      </c>
      <c r="J10380" t="b">
        <v>0</v>
      </c>
      <c r="K10380" t="s">
        <v>31</v>
      </c>
      <c r="L10380" t="s">
        <v>22</v>
      </c>
      <c r="M10380">
        <v>167500</v>
      </c>
      <c r="O10380" t="s">
        <v>77</v>
      </c>
      <c r="P10380" t="s">
        <v>13611</v>
      </c>
    </row>
    <row r="10381" spans="1:16" x14ac:dyDescent="0.35">
      <c r="A10381" t="s">
        <v>11539</v>
      </c>
      <c r="B10381" t="s">
        <v>13612</v>
      </c>
      <c r="C10381" t="s">
        <v>154</v>
      </c>
      <c r="D10381" t="s">
        <v>36</v>
      </c>
      <c r="E10381" t="s">
        <v>20</v>
      </c>
      <c r="F10381" t="b">
        <v>0</v>
      </c>
      <c r="G10381" t="s">
        <v>52</v>
      </c>
      <c r="H10381" s="1">
        <v>45833.500949074078</v>
      </c>
      <c r="I10381" t="b">
        <v>0</v>
      </c>
      <c r="J10381" t="b">
        <v>1</v>
      </c>
      <c r="K10381" t="s">
        <v>31</v>
      </c>
      <c r="L10381" t="s">
        <v>22</v>
      </c>
      <c r="M10381">
        <v>243500</v>
      </c>
      <c r="O10381" t="s">
        <v>725</v>
      </c>
      <c r="P10381" t="s">
        <v>1338</v>
      </c>
    </row>
    <row r="10382" spans="1:16" x14ac:dyDescent="0.35">
      <c r="A10382" t="s">
        <v>11539</v>
      </c>
      <c r="B10382" t="s">
        <v>13613</v>
      </c>
      <c r="C10382" t="s">
        <v>283</v>
      </c>
      <c r="D10382" t="s">
        <v>36</v>
      </c>
      <c r="E10382" t="s">
        <v>20</v>
      </c>
      <c r="F10382" t="b">
        <v>0</v>
      </c>
      <c r="G10382" t="s">
        <v>52</v>
      </c>
      <c r="H10382" s="1">
        <v>45833.625949074078</v>
      </c>
      <c r="I10382" t="b">
        <v>0</v>
      </c>
      <c r="J10382" t="b">
        <v>0</v>
      </c>
      <c r="K10382" t="s">
        <v>31</v>
      </c>
      <c r="L10382" t="s">
        <v>22</v>
      </c>
      <c r="M10382">
        <v>122500</v>
      </c>
      <c r="O10382" t="s">
        <v>13614</v>
      </c>
      <c r="P10382" t="s">
        <v>13615</v>
      </c>
    </row>
    <row r="10383" spans="1:16" x14ac:dyDescent="0.35">
      <c r="A10383" t="s">
        <v>11539</v>
      </c>
      <c r="B10383" t="s">
        <v>12163</v>
      </c>
      <c r="C10383" t="s">
        <v>154</v>
      </c>
      <c r="D10383" t="s">
        <v>115</v>
      </c>
      <c r="E10383" t="s">
        <v>20</v>
      </c>
      <c r="F10383" t="b">
        <v>0</v>
      </c>
      <c r="G10383" t="s">
        <v>52</v>
      </c>
      <c r="H10383" s="1">
        <v>45833.626018518517</v>
      </c>
      <c r="I10383" t="b">
        <v>0</v>
      </c>
      <c r="J10383" t="b">
        <v>0</v>
      </c>
      <c r="K10383" t="s">
        <v>31</v>
      </c>
      <c r="L10383" t="s">
        <v>22</v>
      </c>
      <c r="M10383">
        <v>155000</v>
      </c>
      <c r="O10383" t="s">
        <v>4638</v>
      </c>
      <c r="P10383" t="s">
        <v>12164</v>
      </c>
    </row>
    <row r="10384" spans="1:16" x14ac:dyDescent="0.35">
      <c r="A10384" t="s">
        <v>11539</v>
      </c>
      <c r="B10384" t="s">
        <v>13616</v>
      </c>
      <c r="C10384" t="s">
        <v>154</v>
      </c>
      <c r="D10384" t="s">
        <v>115</v>
      </c>
      <c r="E10384" t="s">
        <v>20</v>
      </c>
      <c r="F10384" t="b">
        <v>0</v>
      </c>
      <c r="G10384" t="s">
        <v>52</v>
      </c>
      <c r="H10384" s="1">
        <v>45833.626018518517</v>
      </c>
      <c r="I10384" t="b">
        <v>0</v>
      </c>
      <c r="J10384" t="b">
        <v>0</v>
      </c>
      <c r="K10384" t="s">
        <v>31</v>
      </c>
      <c r="L10384" t="s">
        <v>22</v>
      </c>
      <c r="M10384">
        <v>97500</v>
      </c>
      <c r="O10384" t="s">
        <v>13617</v>
      </c>
    </row>
    <row r="10385" spans="1:16" x14ac:dyDescent="0.35">
      <c r="A10385" t="s">
        <v>11539</v>
      </c>
      <c r="B10385" t="s">
        <v>12101</v>
      </c>
      <c r="C10385" t="s">
        <v>18</v>
      </c>
      <c r="D10385" t="s">
        <v>36</v>
      </c>
      <c r="E10385" t="s">
        <v>91</v>
      </c>
      <c r="F10385" t="b">
        <v>1</v>
      </c>
      <c r="G10385" t="s">
        <v>43</v>
      </c>
      <c r="H10385" s="1">
        <v>45833.626180555562</v>
      </c>
      <c r="I10385" t="b">
        <v>0</v>
      </c>
      <c r="J10385" t="b">
        <v>0</v>
      </c>
      <c r="K10385" t="s">
        <v>31</v>
      </c>
      <c r="L10385" t="s">
        <v>32</v>
      </c>
      <c r="N10385">
        <v>56</v>
      </c>
      <c r="O10385" t="s">
        <v>33</v>
      </c>
      <c r="P10385" t="s">
        <v>13618</v>
      </c>
    </row>
    <row r="10386" spans="1:16" x14ac:dyDescent="0.35">
      <c r="A10386" t="s">
        <v>11539</v>
      </c>
      <c r="B10386" t="s">
        <v>13619</v>
      </c>
      <c r="C10386" t="s">
        <v>703</v>
      </c>
      <c r="D10386" t="s">
        <v>36</v>
      </c>
      <c r="E10386" t="s">
        <v>91</v>
      </c>
      <c r="F10386" t="b">
        <v>0</v>
      </c>
      <c r="G10386" t="s">
        <v>43</v>
      </c>
      <c r="H10386" s="1">
        <v>45833.708831018521</v>
      </c>
      <c r="I10386" t="b">
        <v>0</v>
      </c>
      <c r="J10386" t="b">
        <v>1</v>
      </c>
      <c r="K10386" t="s">
        <v>31</v>
      </c>
      <c r="L10386" t="s">
        <v>32</v>
      </c>
      <c r="N10386">
        <v>48.5</v>
      </c>
      <c r="O10386" t="s">
        <v>3748</v>
      </c>
      <c r="P10386" t="s">
        <v>140</v>
      </c>
    </row>
    <row r="10387" spans="1:16" x14ac:dyDescent="0.35">
      <c r="A10387" t="s">
        <v>11539</v>
      </c>
      <c r="B10387" t="s">
        <v>11591</v>
      </c>
      <c r="C10387" t="s">
        <v>2224</v>
      </c>
      <c r="D10387" t="s">
        <v>269</v>
      </c>
      <c r="E10387" t="s">
        <v>20</v>
      </c>
      <c r="F10387" t="b">
        <v>0</v>
      </c>
      <c r="G10387" t="s">
        <v>52</v>
      </c>
      <c r="H10387" s="1">
        <v>45833.709340277783</v>
      </c>
      <c r="I10387" t="b">
        <v>0</v>
      </c>
      <c r="J10387" t="b">
        <v>0</v>
      </c>
      <c r="K10387" t="s">
        <v>31</v>
      </c>
      <c r="L10387" t="s">
        <v>22</v>
      </c>
      <c r="M10387">
        <v>166080</v>
      </c>
      <c r="O10387" t="s">
        <v>3471</v>
      </c>
      <c r="P10387" t="s">
        <v>12346</v>
      </c>
    </row>
    <row r="10388" spans="1:16" x14ac:dyDescent="0.35">
      <c r="A10388" t="s">
        <v>11539</v>
      </c>
      <c r="B10388" t="s">
        <v>13620</v>
      </c>
      <c r="C10388" t="s">
        <v>31</v>
      </c>
      <c r="D10388" t="s">
        <v>36</v>
      </c>
      <c r="E10388" t="s">
        <v>20</v>
      </c>
      <c r="F10388" t="b">
        <v>0</v>
      </c>
      <c r="G10388" t="s">
        <v>52</v>
      </c>
      <c r="H10388" s="1">
        <v>45833.793194444443</v>
      </c>
      <c r="I10388" t="b">
        <v>0</v>
      </c>
      <c r="J10388" t="b">
        <v>0</v>
      </c>
      <c r="K10388" t="s">
        <v>31</v>
      </c>
      <c r="L10388" t="s">
        <v>22</v>
      </c>
      <c r="M10388">
        <v>130000</v>
      </c>
      <c r="O10388" t="s">
        <v>1555</v>
      </c>
      <c r="P10388" t="s">
        <v>13621</v>
      </c>
    </row>
    <row r="10389" spans="1:16" x14ac:dyDescent="0.35">
      <c r="A10389" t="s">
        <v>11539</v>
      </c>
      <c r="B10389" t="s">
        <v>13622</v>
      </c>
      <c r="C10389" t="s">
        <v>142</v>
      </c>
      <c r="D10389" t="s">
        <v>110</v>
      </c>
      <c r="E10389" t="s">
        <v>20</v>
      </c>
      <c r="F10389" t="b">
        <v>0</v>
      </c>
      <c r="G10389" t="s">
        <v>68</v>
      </c>
      <c r="H10389" s="1">
        <v>45833.917928240742</v>
      </c>
      <c r="I10389" t="b">
        <v>0</v>
      </c>
      <c r="J10389" t="b">
        <v>1</v>
      </c>
      <c r="K10389" t="s">
        <v>31</v>
      </c>
      <c r="L10389" t="s">
        <v>22</v>
      </c>
      <c r="M10389">
        <v>116525.0625</v>
      </c>
      <c r="O10389" t="s">
        <v>13623</v>
      </c>
      <c r="P10389" t="s">
        <v>13624</v>
      </c>
    </row>
    <row r="10390" spans="1:16" x14ac:dyDescent="0.35">
      <c r="A10390" t="s">
        <v>11539</v>
      </c>
      <c r="B10390" t="s">
        <v>13625</v>
      </c>
      <c r="C10390" t="s">
        <v>599</v>
      </c>
      <c r="D10390" t="s">
        <v>974</v>
      </c>
      <c r="E10390" t="s">
        <v>20</v>
      </c>
      <c r="F10390" t="b">
        <v>0</v>
      </c>
      <c r="G10390" t="s">
        <v>52</v>
      </c>
      <c r="H10390" s="1">
        <v>45834.000983796293</v>
      </c>
      <c r="I10390" t="b">
        <v>0</v>
      </c>
      <c r="J10390" t="b">
        <v>1</v>
      </c>
      <c r="K10390" t="s">
        <v>31</v>
      </c>
      <c r="L10390" t="s">
        <v>22</v>
      </c>
      <c r="M10390">
        <v>127952</v>
      </c>
      <c r="O10390" t="s">
        <v>13626</v>
      </c>
      <c r="P10390" t="s">
        <v>13627</v>
      </c>
    </row>
    <row r="10391" spans="1:16" x14ac:dyDescent="0.35">
      <c r="A10391" t="s">
        <v>11539</v>
      </c>
      <c r="B10391" t="s">
        <v>12499</v>
      </c>
      <c r="C10391" t="s">
        <v>1930</v>
      </c>
      <c r="D10391" t="s">
        <v>2039</v>
      </c>
      <c r="E10391" t="s">
        <v>20</v>
      </c>
      <c r="F10391" t="b">
        <v>0</v>
      </c>
      <c r="G10391" t="s">
        <v>30</v>
      </c>
      <c r="H10391" s="1">
        <v>45834.251273148147</v>
      </c>
      <c r="I10391" t="b">
        <v>0</v>
      </c>
      <c r="J10391" t="b">
        <v>1</v>
      </c>
      <c r="K10391" t="s">
        <v>31</v>
      </c>
      <c r="L10391" t="s">
        <v>22</v>
      </c>
      <c r="M10391">
        <v>80000</v>
      </c>
      <c r="O10391" t="s">
        <v>4082</v>
      </c>
      <c r="P10391" t="s">
        <v>274</v>
      </c>
    </row>
    <row r="10392" spans="1:16" x14ac:dyDescent="0.35">
      <c r="A10392" t="s">
        <v>11539</v>
      </c>
      <c r="B10392" t="s">
        <v>13628</v>
      </c>
      <c r="C10392" t="s">
        <v>56</v>
      </c>
      <c r="D10392" t="s">
        <v>36</v>
      </c>
      <c r="E10392" t="s">
        <v>20</v>
      </c>
      <c r="F10392" t="b">
        <v>0</v>
      </c>
      <c r="G10392" t="s">
        <v>171</v>
      </c>
      <c r="H10392" s="1">
        <v>45834.254803240743</v>
      </c>
      <c r="I10392" t="b">
        <v>0</v>
      </c>
      <c r="J10392" t="b">
        <v>1</v>
      </c>
      <c r="K10392" t="s">
        <v>31</v>
      </c>
      <c r="L10392" t="s">
        <v>22</v>
      </c>
      <c r="M10392">
        <v>132000</v>
      </c>
      <c r="O10392" t="s">
        <v>13629</v>
      </c>
      <c r="P10392" t="s">
        <v>13630</v>
      </c>
    </row>
    <row r="10393" spans="1:16" x14ac:dyDescent="0.35">
      <c r="A10393" t="s">
        <v>11539</v>
      </c>
      <c r="B10393" t="s">
        <v>13631</v>
      </c>
      <c r="C10393" t="s">
        <v>154</v>
      </c>
      <c r="D10393" t="s">
        <v>29</v>
      </c>
      <c r="E10393" t="s">
        <v>20</v>
      </c>
      <c r="F10393" t="b">
        <v>0</v>
      </c>
      <c r="G10393" t="s">
        <v>52</v>
      </c>
      <c r="H10393" s="1">
        <v>45834.292569444442</v>
      </c>
      <c r="I10393" t="b">
        <v>0</v>
      </c>
      <c r="J10393" t="b">
        <v>1</v>
      </c>
      <c r="K10393" t="s">
        <v>31</v>
      </c>
      <c r="L10393" t="s">
        <v>22</v>
      </c>
      <c r="M10393">
        <v>129780</v>
      </c>
      <c r="O10393" t="s">
        <v>426</v>
      </c>
      <c r="P10393" t="s">
        <v>13632</v>
      </c>
    </row>
    <row r="10394" spans="1:16" x14ac:dyDescent="0.35">
      <c r="A10394" t="s">
        <v>11539</v>
      </c>
      <c r="B10394" t="s">
        <v>12511</v>
      </c>
      <c r="C10394" t="s">
        <v>154</v>
      </c>
      <c r="D10394" t="s">
        <v>115</v>
      </c>
      <c r="E10394" t="s">
        <v>20</v>
      </c>
      <c r="F10394" t="b">
        <v>0</v>
      </c>
      <c r="G10394" t="s">
        <v>52</v>
      </c>
      <c r="H10394" s="1">
        <v>45834.334247685183</v>
      </c>
      <c r="I10394" t="b">
        <v>0</v>
      </c>
      <c r="J10394" t="b">
        <v>0</v>
      </c>
      <c r="K10394" t="s">
        <v>31</v>
      </c>
      <c r="L10394" t="s">
        <v>22</v>
      </c>
      <c r="M10394">
        <v>245000</v>
      </c>
      <c r="O10394" t="s">
        <v>176</v>
      </c>
      <c r="P10394" t="s">
        <v>12512</v>
      </c>
    </row>
    <row r="10395" spans="1:16" x14ac:dyDescent="0.35">
      <c r="A10395" t="s">
        <v>11539</v>
      </c>
      <c r="B10395" t="s">
        <v>12749</v>
      </c>
      <c r="C10395" t="s">
        <v>537</v>
      </c>
      <c r="D10395" t="s">
        <v>115</v>
      </c>
      <c r="E10395" t="s">
        <v>20</v>
      </c>
      <c r="F10395" t="b">
        <v>0</v>
      </c>
      <c r="G10395" t="s">
        <v>171</v>
      </c>
      <c r="H10395" s="1">
        <v>45834.353321759263</v>
      </c>
      <c r="I10395" t="b">
        <v>0</v>
      </c>
      <c r="J10395" t="b">
        <v>0</v>
      </c>
      <c r="K10395" t="s">
        <v>31</v>
      </c>
      <c r="L10395" t="s">
        <v>22</v>
      </c>
      <c r="M10395">
        <v>210000</v>
      </c>
      <c r="O10395" t="s">
        <v>12750</v>
      </c>
      <c r="P10395" t="s">
        <v>12751</v>
      </c>
    </row>
    <row r="10396" spans="1:16" x14ac:dyDescent="0.35">
      <c r="A10396" t="s">
        <v>11539</v>
      </c>
      <c r="B10396" t="s">
        <v>12173</v>
      </c>
      <c r="C10396" t="s">
        <v>1336</v>
      </c>
      <c r="D10396" t="s">
        <v>36</v>
      </c>
      <c r="E10396" t="s">
        <v>20</v>
      </c>
      <c r="F10396" t="b">
        <v>0</v>
      </c>
      <c r="G10396" t="s">
        <v>68</v>
      </c>
      <c r="H10396" s="1">
        <v>45834.501180555562</v>
      </c>
      <c r="I10396" t="b">
        <v>0</v>
      </c>
      <c r="J10396" t="b">
        <v>1</v>
      </c>
      <c r="K10396" t="s">
        <v>31</v>
      </c>
      <c r="L10396" t="s">
        <v>22</v>
      </c>
      <c r="M10396">
        <v>193426.5</v>
      </c>
      <c r="O10396" t="s">
        <v>209</v>
      </c>
      <c r="P10396" t="s">
        <v>1338</v>
      </c>
    </row>
    <row r="10397" spans="1:16" x14ac:dyDescent="0.35">
      <c r="A10397" t="s">
        <v>11539</v>
      </c>
      <c r="B10397" t="s">
        <v>12464</v>
      </c>
      <c r="C10397" t="s">
        <v>1336</v>
      </c>
      <c r="D10397" t="s">
        <v>36</v>
      </c>
      <c r="E10397" t="s">
        <v>20</v>
      </c>
      <c r="F10397" t="b">
        <v>0</v>
      </c>
      <c r="G10397" t="s">
        <v>68</v>
      </c>
      <c r="H10397" s="1">
        <v>45834.501180555562</v>
      </c>
      <c r="I10397" t="b">
        <v>0</v>
      </c>
      <c r="J10397" t="b">
        <v>1</v>
      </c>
      <c r="K10397" t="s">
        <v>31</v>
      </c>
      <c r="L10397" t="s">
        <v>22</v>
      </c>
      <c r="M10397">
        <v>126000</v>
      </c>
      <c r="O10397" t="s">
        <v>209</v>
      </c>
      <c r="P10397" t="s">
        <v>13107</v>
      </c>
    </row>
    <row r="10398" spans="1:16" x14ac:dyDescent="0.35">
      <c r="A10398" t="s">
        <v>11539</v>
      </c>
      <c r="B10398" t="s">
        <v>13423</v>
      </c>
      <c r="C10398" t="s">
        <v>1336</v>
      </c>
      <c r="D10398" t="s">
        <v>36</v>
      </c>
      <c r="E10398" t="s">
        <v>20</v>
      </c>
      <c r="F10398" t="b">
        <v>0</v>
      </c>
      <c r="G10398" t="s">
        <v>68</v>
      </c>
      <c r="H10398" s="1">
        <v>45834.501215277778</v>
      </c>
      <c r="I10398" t="b">
        <v>0</v>
      </c>
      <c r="J10398" t="b">
        <v>1</v>
      </c>
      <c r="K10398" t="s">
        <v>31</v>
      </c>
      <c r="L10398" t="s">
        <v>32</v>
      </c>
      <c r="N10398">
        <v>66.5</v>
      </c>
      <c r="O10398" t="s">
        <v>209</v>
      </c>
      <c r="P10398" t="s">
        <v>2705</v>
      </c>
    </row>
    <row r="10399" spans="1:16" x14ac:dyDescent="0.35">
      <c r="A10399" t="s">
        <v>11539</v>
      </c>
      <c r="B10399" t="s">
        <v>13633</v>
      </c>
      <c r="C10399" t="s">
        <v>3596</v>
      </c>
      <c r="D10399" t="s">
        <v>249</v>
      </c>
      <c r="E10399" t="s">
        <v>20</v>
      </c>
      <c r="F10399" t="b">
        <v>0</v>
      </c>
      <c r="G10399" t="s">
        <v>3596</v>
      </c>
      <c r="H10399" s="1">
        <v>45834.507789351846</v>
      </c>
      <c r="I10399" t="b">
        <v>0</v>
      </c>
      <c r="J10399" t="b">
        <v>0</v>
      </c>
      <c r="K10399" t="s">
        <v>3596</v>
      </c>
      <c r="L10399" t="s">
        <v>22</v>
      </c>
      <c r="M10399">
        <v>77804.5</v>
      </c>
      <c r="O10399" t="s">
        <v>13634</v>
      </c>
      <c r="P10399" t="s">
        <v>3278</v>
      </c>
    </row>
    <row r="10400" spans="1:16" x14ac:dyDescent="0.35">
      <c r="A10400" t="s">
        <v>11539</v>
      </c>
      <c r="B10400" t="s">
        <v>12170</v>
      </c>
      <c r="C10400" t="s">
        <v>407</v>
      </c>
      <c r="D10400" t="s">
        <v>36</v>
      </c>
      <c r="E10400" t="s">
        <v>20</v>
      </c>
      <c r="F10400" t="b">
        <v>0</v>
      </c>
      <c r="G10400" t="s">
        <v>171</v>
      </c>
      <c r="H10400" s="1">
        <v>45834.519861111112</v>
      </c>
      <c r="I10400" t="b">
        <v>0</v>
      </c>
      <c r="J10400" t="b">
        <v>0</v>
      </c>
      <c r="K10400" t="s">
        <v>31</v>
      </c>
      <c r="L10400" t="s">
        <v>22</v>
      </c>
      <c r="M10400">
        <v>174500</v>
      </c>
      <c r="O10400" t="s">
        <v>209</v>
      </c>
      <c r="P10400" t="s">
        <v>1861</v>
      </c>
    </row>
    <row r="10401" spans="1:16" x14ac:dyDescent="0.35">
      <c r="A10401" t="s">
        <v>11539</v>
      </c>
      <c r="B10401" t="s">
        <v>13635</v>
      </c>
      <c r="C10401" t="s">
        <v>11536</v>
      </c>
      <c r="D10401" t="s">
        <v>110</v>
      </c>
      <c r="E10401" t="s">
        <v>20</v>
      </c>
      <c r="F10401" t="b">
        <v>0</v>
      </c>
      <c r="G10401" t="s">
        <v>52</v>
      </c>
      <c r="H10401" s="1">
        <v>45834.542581018519</v>
      </c>
      <c r="I10401" t="b">
        <v>0</v>
      </c>
      <c r="J10401" t="b">
        <v>1</v>
      </c>
      <c r="K10401" t="s">
        <v>31</v>
      </c>
      <c r="L10401" t="s">
        <v>22</v>
      </c>
      <c r="M10401">
        <v>70776.046875</v>
      </c>
      <c r="O10401" t="s">
        <v>13636</v>
      </c>
      <c r="P10401" t="s">
        <v>13637</v>
      </c>
    </row>
    <row r="10402" spans="1:16" x14ac:dyDescent="0.35">
      <c r="A10402" t="s">
        <v>11539</v>
      </c>
      <c r="B10402" t="s">
        <v>11623</v>
      </c>
      <c r="C10402" t="s">
        <v>2141</v>
      </c>
      <c r="D10402" t="s">
        <v>36</v>
      </c>
      <c r="E10402" t="s">
        <v>20</v>
      </c>
      <c r="F10402" t="b">
        <v>0</v>
      </c>
      <c r="G10402" t="s">
        <v>47</v>
      </c>
      <c r="H10402" s="1">
        <v>45834.585324074083</v>
      </c>
      <c r="I10402" t="b">
        <v>0</v>
      </c>
      <c r="J10402" t="b">
        <v>0</v>
      </c>
      <c r="K10402" t="s">
        <v>31</v>
      </c>
      <c r="L10402" t="s">
        <v>22</v>
      </c>
      <c r="M10402">
        <v>105000</v>
      </c>
      <c r="O10402" t="s">
        <v>33</v>
      </c>
      <c r="P10402" t="s">
        <v>13638</v>
      </c>
    </row>
    <row r="10403" spans="1:16" x14ac:dyDescent="0.35">
      <c r="A10403" t="s">
        <v>11539</v>
      </c>
      <c r="B10403" t="s">
        <v>13619</v>
      </c>
      <c r="C10403" t="s">
        <v>703</v>
      </c>
      <c r="D10403" t="s">
        <v>29</v>
      </c>
      <c r="E10403" t="s">
        <v>20</v>
      </c>
      <c r="F10403" t="b">
        <v>0</v>
      </c>
      <c r="G10403" t="s">
        <v>43</v>
      </c>
      <c r="H10403" s="1">
        <v>45834.667025462957</v>
      </c>
      <c r="I10403" t="b">
        <v>0</v>
      </c>
      <c r="J10403" t="b">
        <v>1</v>
      </c>
      <c r="K10403" t="s">
        <v>31</v>
      </c>
      <c r="L10403" t="s">
        <v>32</v>
      </c>
      <c r="N10403">
        <v>48.5</v>
      </c>
      <c r="O10403" t="s">
        <v>3748</v>
      </c>
      <c r="P10403" t="s">
        <v>140</v>
      </c>
    </row>
    <row r="10404" spans="1:16" x14ac:dyDescent="0.35">
      <c r="A10404" t="s">
        <v>11539</v>
      </c>
      <c r="B10404" t="s">
        <v>11539</v>
      </c>
      <c r="C10404" t="s">
        <v>13639</v>
      </c>
      <c r="D10404" t="s">
        <v>115</v>
      </c>
      <c r="E10404" t="s">
        <v>20</v>
      </c>
      <c r="F10404" t="b">
        <v>0</v>
      </c>
      <c r="G10404" t="s">
        <v>52</v>
      </c>
      <c r="H10404" s="1">
        <v>45834.667615740742</v>
      </c>
      <c r="I10404" t="b">
        <v>0</v>
      </c>
      <c r="J10404" t="b">
        <v>0</v>
      </c>
      <c r="K10404" t="s">
        <v>31</v>
      </c>
      <c r="L10404" t="s">
        <v>22</v>
      </c>
      <c r="M10404">
        <v>135000</v>
      </c>
      <c r="O10404" t="s">
        <v>29</v>
      </c>
      <c r="P10404" t="s">
        <v>13640</v>
      </c>
    </row>
    <row r="10405" spans="1:16" x14ac:dyDescent="0.35">
      <c r="A10405" t="s">
        <v>11539</v>
      </c>
      <c r="B10405" t="s">
        <v>12756</v>
      </c>
      <c r="C10405" t="s">
        <v>13488</v>
      </c>
      <c r="D10405" t="s">
        <v>115</v>
      </c>
      <c r="E10405" t="s">
        <v>20</v>
      </c>
      <c r="F10405" t="b">
        <v>0</v>
      </c>
      <c r="G10405" t="s">
        <v>68</v>
      </c>
      <c r="H10405" s="1">
        <v>45834.709513888891</v>
      </c>
      <c r="I10405" t="b">
        <v>0</v>
      </c>
      <c r="J10405" t="b">
        <v>0</v>
      </c>
      <c r="K10405" t="s">
        <v>31</v>
      </c>
      <c r="L10405" t="s">
        <v>22</v>
      </c>
      <c r="M10405">
        <v>130000</v>
      </c>
      <c r="O10405" t="s">
        <v>2728</v>
      </c>
      <c r="P10405" t="s">
        <v>12757</v>
      </c>
    </row>
    <row r="10406" spans="1:16" x14ac:dyDescent="0.35">
      <c r="A10406" t="s">
        <v>11539</v>
      </c>
      <c r="B10406" t="s">
        <v>13641</v>
      </c>
      <c r="C10406" t="s">
        <v>257</v>
      </c>
      <c r="D10406" t="s">
        <v>36</v>
      </c>
      <c r="E10406" t="s">
        <v>20</v>
      </c>
      <c r="F10406" t="b">
        <v>0</v>
      </c>
      <c r="G10406" t="s">
        <v>47</v>
      </c>
      <c r="H10406" s="1">
        <v>45834.791967592602</v>
      </c>
      <c r="I10406" t="b">
        <v>0</v>
      </c>
      <c r="J10406" t="b">
        <v>1</v>
      </c>
      <c r="K10406" t="s">
        <v>31</v>
      </c>
      <c r="L10406" t="s">
        <v>22</v>
      </c>
      <c r="M10406">
        <v>165500</v>
      </c>
      <c r="O10406" t="s">
        <v>13642</v>
      </c>
      <c r="P10406" t="s">
        <v>263</v>
      </c>
    </row>
    <row r="10407" spans="1:16" x14ac:dyDescent="0.35">
      <c r="A10407" t="s">
        <v>11539</v>
      </c>
      <c r="B10407" t="s">
        <v>11794</v>
      </c>
      <c r="C10407" t="s">
        <v>13643</v>
      </c>
      <c r="D10407" t="s">
        <v>36</v>
      </c>
      <c r="E10407" t="s">
        <v>20</v>
      </c>
      <c r="F10407" t="b">
        <v>0</v>
      </c>
      <c r="G10407" t="s">
        <v>47</v>
      </c>
      <c r="H10407" s="1">
        <v>45834.791967592602</v>
      </c>
      <c r="I10407" t="b">
        <v>0</v>
      </c>
      <c r="J10407" t="b">
        <v>0</v>
      </c>
      <c r="K10407" t="s">
        <v>31</v>
      </c>
      <c r="L10407" t="s">
        <v>22</v>
      </c>
      <c r="M10407">
        <v>80000</v>
      </c>
      <c r="O10407" t="s">
        <v>13644</v>
      </c>
      <c r="P10407" t="s">
        <v>164</v>
      </c>
    </row>
    <row r="10408" spans="1:16" x14ac:dyDescent="0.35">
      <c r="A10408" t="s">
        <v>11539</v>
      </c>
      <c r="B10408" t="s">
        <v>13645</v>
      </c>
      <c r="C10408" t="s">
        <v>5889</v>
      </c>
      <c r="D10408" t="s">
        <v>110</v>
      </c>
      <c r="E10408" t="s">
        <v>20</v>
      </c>
      <c r="F10408" t="b">
        <v>0</v>
      </c>
      <c r="G10408" t="s">
        <v>52</v>
      </c>
      <c r="H10408" s="1">
        <v>45834.959236111114</v>
      </c>
      <c r="I10408" t="b">
        <v>0</v>
      </c>
      <c r="J10408" t="b">
        <v>1</v>
      </c>
      <c r="K10408" t="s">
        <v>31</v>
      </c>
      <c r="L10408" t="s">
        <v>22</v>
      </c>
      <c r="M10408">
        <v>161170</v>
      </c>
      <c r="O10408" t="s">
        <v>13646</v>
      </c>
      <c r="P10408" t="s">
        <v>13647</v>
      </c>
    </row>
    <row r="10409" spans="1:16" x14ac:dyDescent="0.35">
      <c r="A10409" t="s">
        <v>11539</v>
      </c>
      <c r="B10409" t="s">
        <v>13648</v>
      </c>
      <c r="C10409" t="s">
        <v>105</v>
      </c>
      <c r="D10409" t="s">
        <v>249</v>
      </c>
      <c r="E10409" t="s">
        <v>20</v>
      </c>
      <c r="F10409" t="b">
        <v>0</v>
      </c>
      <c r="G10409" t="s">
        <v>105</v>
      </c>
      <c r="H10409" s="1">
        <v>45835.005439814813</v>
      </c>
      <c r="I10409" t="b">
        <v>0</v>
      </c>
      <c r="J10409" t="b">
        <v>0</v>
      </c>
      <c r="K10409" t="s">
        <v>105</v>
      </c>
      <c r="L10409" t="s">
        <v>22</v>
      </c>
      <c r="M10409">
        <v>63800</v>
      </c>
      <c r="O10409" t="s">
        <v>2547</v>
      </c>
      <c r="P10409" t="s">
        <v>13649</v>
      </c>
    </row>
    <row r="10410" spans="1:16" x14ac:dyDescent="0.35">
      <c r="A10410" t="s">
        <v>11539</v>
      </c>
      <c r="B10410" t="s">
        <v>11539</v>
      </c>
      <c r="C10410" t="s">
        <v>861</v>
      </c>
      <c r="D10410" t="s">
        <v>1799</v>
      </c>
      <c r="E10410" t="s">
        <v>20</v>
      </c>
      <c r="F10410" t="b">
        <v>0</v>
      </c>
      <c r="G10410" t="s">
        <v>47</v>
      </c>
      <c r="H10410" s="1">
        <v>45835.251006944447</v>
      </c>
      <c r="I10410" t="b">
        <v>0</v>
      </c>
      <c r="J10410" t="b">
        <v>0</v>
      </c>
      <c r="K10410" t="s">
        <v>31</v>
      </c>
      <c r="L10410" t="s">
        <v>22</v>
      </c>
      <c r="M10410">
        <v>122366.40625</v>
      </c>
      <c r="O10410" t="s">
        <v>13063</v>
      </c>
      <c r="P10410" t="s">
        <v>13064</v>
      </c>
    </row>
    <row r="10411" spans="1:16" x14ac:dyDescent="0.35">
      <c r="A10411" t="s">
        <v>11539</v>
      </c>
      <c r="B10411" t="s">
        <v>11591</v>
      </c>
      <c r="C10411" t="s">
        <v>142</v>
      </c>
      <c r="D10411" t="s">
        <v>110</v>
      </c>
      <c r="E10411" t="s">
        <v>20</v>
      </c>
      <c r="F10411" t="b">
        <v>0</v>
      </c>
      <c r="G10411" t="s">
        <v>68</v>
      </c>
      <c r="H10411" s="1">
        <v>45835.251203703701</v>
      </c>
      <c r="I10411" t="b">
        <v>0</v>
      </c>
      <c r="J10411" t="b">
        <v>0</v>
      </c>
      <c r="K10411" t="s">
        <v>31</v>
      </c>
      <c r="L10411" t="s">
        <v>22</v>
      </c>
      <c r="M10411">
        <v>138400</v>
      </c>
      <c r="O10411" t="s">
        <v>3471</v>
      </c>
      <c r="P10411" t="s">
        <v>2908</v>
      </c>
    </row>
    <row r="10412" spans="1:16" x14ac:dyDescent="0.35">
      <c r="A10412" t="s">
        <v>11539</v>
      </c>
      <c r="B10412" t="s">
        <v>11539</v>
      </c>
      <c r="C10412" t="s">
        <v>13559</v>
      </c>
      <c r="D10412" t="s">
        <v>17609</v>
      </c>
      <c r="E10412" t="s">
        <v>20</v>
      </c>
      <c r="F10412" t="b">
        <v>0</v>
      </c>
      <c r="G10412" t="s">
        <v>68</v>
      </c>
      <c r="H10412" s="1">
        <v>45835.251203703701</v>
      </c>
      <c r="I10412" t="b">
        <v>0</v>
      </c>
      <c r="J10412" t="b">
        <v>1</v>
      </c>
      <c r="K10412" t="s">
        <v>31</v>
      </c>
      <c r="L10412" t="s">
        <v>22</v>
      </c>
      <c r="M10412">
        <v>106200</v>
      </c>
      <c r="O10412" t="s">
        <v>13560</v>
      </c>
      <c r="P10412" t="s">
        <v>13561</v>
      </c>
    </row>
    <row r="10413" spans="1:16" x14ac:dyDescent="0.35">
      <c r="A10413" t="s">
        <v>11539</v>
      </c>
      <c r="B10413" t="s">
        <v>13650</v>
      </c>
      <c r="C10413" t="s">
        <v>105</v>
      </c>
      <c r="D10413" t="s">
        <v>249</v>
      </c>
      <c r="E10413" t="s">
        <v>20</v>
      </c>
      <c r="F10413" t="b">
        <v>0</v>
      </c>
      <c r="G10413" t="s">
        <v>105</v>
      </c>
      <c r="H10413" s="1">
        <v>45835.254293981481</v>
      </c>
      <c r="I10413" t="b">
        <v>0</v>
      </c>
      <c r="J10413" t="b">
        <v>0</v>
      </c>
      <c r="K10413" t="s">
        <v>105</v>
      </c>
      <c r="L10413" t="s">
        <v>22</v>
      </c>
      <c r="M10413">
        <v>74000</v>
      </c>
      <c r="O10413" t="s">
        <v>1324</v>
      </c>
      <c r="P10413" t="s">
        <v>13651</v>
      </c>
    </row>
    <row r="10414" spans="1:16" x14ac:dyDescent="0.35">
      <c r="A10414" t="s">
        <v>11539</v>
      </c>
      <c r="B10414" t="s">
        <v>11594</v>
      </c>
      <c r="C10414" t="s">
        <v>1828</v>
      </c>
      <c r="D10414" t="s">
        <v>443</v>
      </c>
      <c r="E10414" t="s">
        <v>20</v>
      </c>
      <c r="F10414" t="b">
        <v>0</v>
      </c>
      <c r="G10414" t="s">
        <v>994</v>
      </c>
      <c r="H10414" s="1">
        <v>45835.26326388889</v>
      </c>
      <c r="I10414" t="b">
        <v>0</v>
      </c>
      <c r="J10414" t="b">
        <v>0</v>
      </c>
      <c r="K10414" t="s">
        <v>994</v>
      </c>
      <c r="L10414" t="s">
        <v>22</v>
      </c>
      <c r="M10414">
        <v>101014</v>
      </c>
      <c r="O10414" t="s">
        <v>11595</v>
      </c>
      <c r="P10414" t="s">
        <v>11596</v>
      </c>
    </row>
    <row r="10415" spans="1:16" x14ac:dyDescent="0.35">
      <c r="A10415" t="s">
        <v>11539</v>
      </c>
      <c r="B10415" t="s">
        <v>12071</v>
      </c>
      <c r="C10415" t="s">
        <v>154</v>
      </c>
      <c r="D10415" t="s">
        <v>115</v>
      </c>
      <c r="E10415" t="s">
        <v>20</v>
      </c>
      <c r="F10415" t="b">
        <v>0</v>
      </c>
      <c r="G10415" t="s">
        <v>52</v>
      </c>
      <c r="H10415" s="1">
        <v>45835.459270833337</v>
      </c>
      <c r="I10415" t="b">
        <v>0</v>
      </c>
      <c r="J10415" t="b">
        <v>1</v>
      </c>
      <c r="K10415" t="s">
        <v>31</v>
      </c>
      <c r="L10415" t="s">
        <v>22</v>
      </c>
      <c r="M10415">
        <v>195000</v>
      </c>
      <c r="O10415" t="s">
        <v>12072</v>
      </c>
      <c r="P10415" t="s">
        <v>232</v>
      </c>
    </row>
    <row r="10416" spans="1:16" x14ac:dyDescent="0.35">
      <c r="A10416" t="s">
        <v>11539</v>
      </c>
      <c r="B10416" t="s">
        <v>13335</v>
      </c>
      <c r="C10416" t="s">
        <v>12519</v>
      </c>
      <c r="D10416" t="s">
        <v>36</v>
      </c>
      <c r="E10416" t="s">
        <v>20</v>
      </c>
      <c r="F10416" t="b">
        <v>0</v>
      </c>
      <c r="G10416" t="s">
        <v>52</v>
      </c>
      <c r="H10416" s="1">
        <v>45835.500937500001</v>
      </c>
      <c r="I10416" t="b">
        <v>0</v>
      </c>
      <c r="J10416" t="b">
        <v>1</v>
      </c>
      <c r="K10416" t="s">
        <v>31</v>
      </c>
      <c r="L10416" t="s">
        <v>22</v>
      </c>
      <c r="M10416">
        <v>156500</v>
      </c>
      <c r="O10416" t="s">
        <v>13294</v>
      </c>
      <c r="P10416" t="s">
        <v>7514</v>
      </c>
    </row>
    <row r="10417" spans="1:16" x14ac:dyDescent="0.35">
      <c r="A10417" t="s">
        <v>11539</v>
      </c>
      <c r="B10417" t="s">
        <v>12168</v>
      </c>
      <c r="C10417" t="s">
        <v>695</v>
      </c>
      <c r="D10417" t="s">
        <v>36</v>
      </c>
      <c r="E10417" t="s">
        <v>20</v>
      </c>
      <c r="F10417" t="b">
        <v>0</v>
      </c>
      <c r="G10417" t="s">
        <v>52</v>
      </c>
      <c r="H10417" s="1">
        <v>45835.501770833333</v>
      </c>
      <c r="I10417" t="b">
        <v>0</v>
      </c>
      <c r="J10417" t="b">
        <v>1</v>
      </c>
      <c r="K10417" t="s">
        <v>31</v>
      </c>
      <c r="L10417" t="s">
        <v>22</v>
      </c>
      <c r="M10417">
        <v>113750</v>
      </c>
      <c r="O10417" t="s">
        <v>209</v>
      </c>
      <c r="P10417" t="s">
        <v>12169</v>
      </c>
    </row>
    <row r="10418" spans="1:16" x14ac:dyDescent="0.35">
      <c r="A10418" t="s">
        <v>11539</v>
      </c>
      <c r="B10418" t="s">
        <v>13652</v>
      </c>
      <c r="C10418" t="s">
        <v>2373</v>
      </c>
      <c r="D10418" t="s">
        <v>110</v>
      </c>
      <c r="E10418" t="s">
        <v>20</v>
      </c>
      <c r="F10418" t="b">
        <v>0</v>
      </c>
      <c r="G10418" t="s">
        <v>52</v>
      </c>
      <c r="H10418" s="1">
        <v>45835.542500000003</v>
      </c>
      <c r="I10418" t="b">
        <v>0</v>
      </c>
      <c r="J10418" t="b">
        <v>1</v>
      </c>
      <c r="K10418" t="s">
        <v>31</v>
      </c>
      <c r="L10418" t="s">
        <v>22</v>
      </c>
      <c r="M10418">
        <v>175000</v>
      </c>
      <c r="O10418" t="s">
        <v>13653</v>
      </c>
      <c r="P10418" t="s">
        <v>13654</v>
      </c>
    </row>
    <row r="10419" spans="1:16" x14ac:dyDescent="0.35">
      <c r="A10419" t="s">
        <v>11539</v>
      </c>
      <c r="B10419" t="s">
        <v>13655</v>
      </c>
      <c r="C10419" t="s">
        <v>18</v>
      </c>
      <c r="D10419" t="s">
        <v>29</v>
      </c>
      <c r="F10419" t="b">
        <v>1</v>
      </c>
      <c r="G10419" t="s">
        <v>52</v>
      </c>
      <c r="H10419" s="1">
        <v>45835.542581018519</v>
      </c>
      <c r="I10419" t="b">
        <v>0</v>
      </c>
      <c r="J10419" t="b">
        <v>0</v>
      </c>
      <c r="K10419" t="s">
        <v>31</v>
      </c>
      <c r="L10419" t="s">
        <v>32</v>
      </c>
      <c r="N10419">
        <v>100</v>
      </c>
      <c r="O10419" t="s">
        <v>13656</v>
      </c>
      <c r="P10419" t="s">
        <v>13627</v>
      </c>
    </row>
    <row r="10420" spans="1:16" x14ac:dyDescent="0.35">
      <c r="A10420" t="s">
        <v>11539</v>
      </c>
      <c r="B10420" t="s">
        <v>13657</v>
      </c>
      <c r="C10420" t="s">
        <v>4039</v>
      </c>
      <c r="D10420" t="s">
        <v>115</v>
      </c>
      <c r="E10420" t="s">
        <v>20</v>
      </c>
      <c r="F10420" t="b">
        <v>0</v>
      </c>
      <c r="G10420" t="s">
        <v>105</v>
      </c>
      <c r="H10420" s="1">
        <v>45835.545995370368</v>
      </c>
      <c r="I10420" t="b">
        <v>0</v>
      </c>
      <c r="J10420" t="b">
        <v>0</v>
      </c>
      <c r="K10420" t="s">
        <v>105</v>
      </c>
      <c r="L10420" t="s">
        <v>22</v>
      </c>
      <c r="M10420">
        <v>150000</v>
      </c>
      <c r="O10420" t="s">
        <v>13658</v>
      </c>
      <c r="P10420" t="s">
        <v>12535</v>
      </c>
    </row>
    <row r="10421" spans="1:16" x14ac:dyDescent="0.35">
      <c r="A10421" t="s">
        <v>11539</v>
      </c>
      <c r="B10421" t="s">
        <v>13659</v>
      </c>
      <c r="C10421" t="s">
        <v>7928</v>
      </c>
      <c r="D10421" t="s">
        <v>249</v>
      </c>
      <c r="E10421" t="s">
        <v>20</v>
      </c>
      <c r="F10421" t="b">
        <v>0</v>
      </c>
      <c r="G10421" t="s">
        <v>105</v>
      </c>
      <c r="H10421" s="1">
        <v>45835.629479166673</v>
      </c>
      <c r="I10421" t="b">
        <v>0</v>
      </c>
      <c r="J10421" t="b">
        <v>0</v>
      </c>
      <c r="K10421" t="s">
        <v>105</v>
      </c>
      <c r="L10421" t="s">
        <v>22</v>
      </c>
      <c r="M10421">
        <v>62500</v>
      </c>
      <c r="O10421" t="s">
        <v>1206</v>
      </c>
      <c r="P10421" t="s">
        <v>13660</v>
      </c>
    </row>
    <row r="10422" spans="1:16" x14ac:dyDescent="0.35">
      <c r="A10422" t="s">
        <v>11539</v>
      </c>
      <c r="B10422" t="s">
        <v>13661</v>
      </c>
      <c r="C10422" t="s">
        <v>170</v>
      </c>
      <c r="D10422" t="s">
        <v>36</v>
      </c>
      <c r="E10422" t="s">
        <v>91</v>
      </c>
      <c r="F10422" t="b">
        <v>0</v>
      </c>
      <c r="G10422" t="s">
        <v>171</v>
      </c>
      <c r="H10422" s="1">
        <v>45835.659953703696</v>
      </c>
      <c r="I10422" t="b">
        <v>0</v>
      </c>
      <c r="J10422" t="b">
        <v>1</v>
      </c>
      <c r="K10422" t="s">
        <v>31</v>
      </c>
      <c r="L10422" t="s">
        <v>32</v>
      </c>
      <c r="N10422">
        <v>62.5</v>
      </c>
      <c r="O10422" t="s">
        <v>3179</v>
      </c>
      <c r="P10422" t="s">
        <v>811</v>
      </c>
    </row>
    <row r="10423" spans="1:16" x14ac:dyDescent="0.35">
      <c r="A10423" t="s">
        <v>11539</v>
      </c>
      <c r="B10423" t="s">
        <v>13662</v>
      </c>
      <c r="C10423" t="s">
        <v>18</v>
      </c>
      <c r="D10423" t="s">
        <v>1382</v>
      </c>
      <c r="E10423" t="s">
        <v>20</v>
      </c>
      <c r="F10423" t="b">
        <v>1</v>
      </c>
      <c r="G10423" t="s">
        <v>287</v>
      </c>
      <c r="H10423" s="1">
        <v>45835.672442129631</v>
      </c>
      <c r="I10423" t="b">
        <v>1</v>
      </c>
      <c r="J10423" t="b">
        <v>1</v>
      </c>
      <c r="K10423" t="s">
        <v>287</v>
      </c>
      <c r="L10423" t="s">
        <v>22</v>
      </c>
      <c r="M10423">
        <v>245000</v>
      </c>
      <c r="O10423" t="s">
        <v>13663</v>
      </c>
      <c r="P10423" t="s">
        <v>13664</v>
      </c>
    </row>
    <row r="10424" spans="1:16" x14ac:dyDescent="0.35">
      <c r="A10424" t="s">
        <v>11539</v>
      </c>
      <c r="B10424" t="s">
        <v>12511</v>
      </c>
      <c r="C10424" t="s">
        <v>154</v>
      </c>
      <c r="D10424" t="s">
        <v>115</v>
      </c>
      <c r="E10424" t="s">
        <v>20</v>
      </c>
      <c r="F10424" t="b">
        <v>0</v>
      </c>
      <c r="G10424" t="s">
        <v>52</v>
      </c>
      <c r="H10424" s="1">
        <v>45835.709236111114</v>
      </c>
      <c r="I10424" t="b">
        <v>0</v>
      </c>
      <c r="J10424" t="b">
        <v>0</v>
      </c>
      <c r="K10424" t="s">
        <v>31</v>
      </c>
      <c r="L10424" t="s">
        <v>22</v>
      </c>
      <c r="M10424">
        <v>245000</v>
      </c>
      <c r="O10424" t="s">
        <v>176</v>
      </c>
      <c r="P10424" t="s">
        <v>12512</v>
      </c>
    </row>
    <row r="10425" spans="1:16" x14ac:dyDescent="0.35">
      <c r="A10425" t="s">
        <v>11539</v>
      </c>
      <c r="B10425" t="s">
        <v>13665</v>
      </c>
      <c r="C10425" t="s">
        <v>142</v>
      </c>
      <c r="D10425" t="s">
        <v>36</v>
      </c>
      <c r="E10425" t="s">
        <v>20</v>
      </c>
      <c r="F10425" t="b">
        <v>0</v>
      </c>
      <c r="G10425" t="s">
        <v>68</v>
      </c>
      <c r="H10425" s="1">
        <v>45835.709537037037</v>
      </c>
      <c r="I10425" t="b">
        <v>0</v>
      </c>
      <c r="J10425" t="b">
        <v>1</v>
      </c>
      <c r="K10425" t="s">
        <v>31</v>
      </c>
      <c r="L10425" t="s">
        <v>22</v>
      </c>
      <c r="M10425">
        <v>161500</v>
      </c>
      <c r="O10425" t="s">
        <v>8643</v>
      </c>
      <c r="P10425" t="s">
        <v>13666</v>
      </c>
    </row>
    <row r="10426" spans="1:16" x14ac:dyDescent="0.35">
      <c r="A10426" t="s">
        <v>11539</v>
      </c>
      <c r="B10426" t="s">
        <v>13667</v>
      </c>
      <c r="C10426" t="s">
        <v>254</v>
      </c>
      <c r="D10426" t="s">
        <v>13668</v>
      </c>
      <c r="E10426" t="s">
        <v>20</v>
      </c>
      <c r="F10426" t="b">
        <v>0</v>
      </c>
      <c r="G10426" t="s">
        <v>52</v>
      </c>
      <c r="H10426" s="1">
        <v>45835.792569444442</v>
      </c>
      <c r="I10426" t="b">
        <v>0</v>
      </c>
      <c r="J10426" t="b">
        <v>1</v>
      </c>
      <c r="K10426" t="s">
        <v>31</v>
      </c>
      <c r="L10426" t="s">
        <v>32</v>
      </c>
      <c r="N10426">
        <v>70.915000915527344</v>
      </c>
      <c r="O10426" t="s">
        <v>10154</v>
      </c>
      <c r="P10426" t="s">
        <v>13669</v>
      </c>
    </row>
    <row r="10427" spans="1:16" x14ac:dyDescent="0.35">
      <c r="A10427" t="s">
        <v>11539</v>
      </c>
      <c r="B10427" t="s">
        <v>12654</v>
      </c>
      <c r="C10427" t="s">
        <v>599</v>
      </c>
      <c r="D10427" t="s">
        <v>573</v>
      </c>
      <c r="E10427" t="s">
        <v>20</v>
      </c>
      <c r="F10427" t="b">
        <v>0</v>
      </c>
      <c r="G10427" t="s">
        <v>52</v>
      </c>
      <c r="H10427" s="1">
        <v>45835.834293981483</v>
      </c>
      <c r="I10427" t="b">
        <v>0</v>
      </c>
      <c r="J10427" t="b">
        <v>1</v>
      </c>
      <c r="K10427" t="s">
        <v>31</v>
      </c>
      <c r="L10427" t="s">
        <v>32</v>
      </c>
      <c r="N10427">
        <v>41.505001068115227</v>
      </c>
      <c r="O10427" t="s">
        <v>1324</v>
      </c>
      <c r="P10427" t="s">
        <v>12282</v>
      </c>
    </row>
    <row r="10428" spans="1:16" x14ac:dyDescent="0.35">
      <c r="A10428" t="s">
        <v>11539</v>
      </c>
      <c r="B10428" t="s">
        <v>11580</v>
      </c>
      <c r="C10428" t="s">
        <v>2373</v>
      </c>
      <c r="D10428" t="s">
        <v>17564</v>
      </c>
      <c r="E10428" t="s">
        <v>20</v>
      </c>
      <c r="F10428" t="b">
        <v>0</v>
      </c>
      <c r="G10428" t="s">
        <v>52</v>
      </c>
      <c r="H10428" s="1">
        <v>45836.000833333332</v>
      </c>
      <c r="I10428" t="b">
        <v>0</v>
      </c>
      <c r="J10428" t="b">
        <v>1</v>
      </c>
      <c r="K10428" t="s">
        <v>31</v>
      </c>
      <c r="L10428" t="s">
        <v>22</v>
      </c>
      <c r="M10428">
        <v>175000</v>
      </c>
      <c r="O10428" t="s">
        <v>393</v>
      </c>
      <c r="P10428" t="s">
        <v>13654</v>
      </c>
    </row>
    <row r="10429" spans="1:16" x14ac:dyDescent="0.35">
      <c r="A10429" t="s">
        <v>11539</v>
      </c>
      <c r="B10429" t="s">
        <v>11614</v>
      </c>
      <c r="C10429" t="s">
        <v>154</v>
      </c>
      <c r="D10429" t="s">
        <v>1869</v>
      </c>
      <c r="E10429" t="s">
        <v>20</v>
      </c>
      <c r="F10429" t="b">
        <v>0</v>
      </c>
      <c r="G10429" t="s">
        <v>52</v>
      </c>
      <c r="H10429" s="1">
        <v>45836.250844907408</v>
      </c>
      <c r="I10429" t="b">
        <v>0</v>
      </c>
      <c r="J10429" t="b">
        <v>1</v>
      </c>
      <c r="K10429" t="s">
        <v>31</v>
      </c>
      <c r="L10429" t="s">
        <v>22</v>
      </c>
      <c r="M10429">
        <v>198500</v>
      </c>
      <c r="O10429" t="s">
        <v>13670</v>
      </c>
      <c r="P10429" t="s">
        <v>8234</v>
      </c>
    </row>
    <row r="10430" spans="1:16" x14ac:dyDescent="0.35">
      <c r="A10430" t="s">
        <v>11539</v>
      </c>
      <c r="B10430" t="s">
        <v>13671</v>
      </c>
      <c r="C10430" t="s">
        <v>3405</v>
      </c>
      <c r="D10430" t="s">
        <v>36</v>
      </c>
      <c r="E10430" t="s">
        <v>20</v>
      </c>
      <c r="F10430" t="b">
        <v>0</v>
      </c>
      <c r="G10430" t="s">
        <v>47</v>
      </c>
      <c r="H10430" s="1">
        <v>45836.250949074078</v>
      </c>
      <c r="I10430" t="b">
        <v>0</v>
      </c>
      <c r="J10430" t="b">
        <v>1</v>
      </c>
      <c r="K10430" t="s">
        <v>31</v>
      </c>
      <c r="L10430" t="s">
        <v>22</v>
      </c>
      <c r="M10430">
        <v>129055</v>
      </c>
      <c r="O10430" t="s">
        <v>13672</v>
      </c>
      <c r="P10430" t="s">
        <v>13673</v>
      </c>
    </row>
    <row r="10431" spans="1:16" x14ac:dyDescent="0.35">
      <c r="A10431" t="s">
        <v>11539</v>
      </c>
      <c r="B10431" t="s">
        <v>13140</v>
      </c>
      <c r="C10431" t="s">
        <v>142</v>
      </c>
      <c r="D10431" t="s">
        <v>17441</v>
      </c>
      <c r="E10431" t="s">
        <v>20</v>
      </c>
      <c r="F10431" t="b">
        <v>0</v>
      </c>
      <c r="G10431" t="s">
        <v>68</v>
      </c>
      <c r="H10431" s="1">
        <v>45836.251168981478</v>
      </c>
      <c r="I10431" t="b">
        <v>0</v>
      </c>
      <c r="J10431" t="b">
        <v>1</v>
      </c>
      <c r="K10431" t="s">
        <v>31</v>
      </c>
      <c r="L10431" t="s">
        <v>22</v>
      </c>
      <c r="M10431">
        <v>125520</v>
      </c>
      <c r="O10431" t="s">
        <v>2728</v>
      </c>
      <c r="P10431" t="s">
        <v>13141</v>
      </c>
    </row>
    <row r="10432" spans="1:16" x14ac:dyDescent="0.35">
      <c r="A10432" t="s">
        <v>11539</v>
      </c>
      <c r="B10432" t="s">
        <v>13077</v>
      </c>
      <c r="C10432" t="s">
        <v>3554</v>
      </c>
      <c r="D10432" t="s">
        <v>36</v>
      </c>
      <c r="E10432" t="s">
        <v>20</v>
      </c>
      <c r="F10432" t="b">
        <v>0</v>
      </c>
      <c r="G10432" t="s">
        <v>52</v>
      </c>
      <c r="H10432" s="1">
        <v>45836.417557870373</v>
      </c>
      <c r="I10432" t="b">
        <v>0</v>
      </c>
      <c r="J10432" t="b">
        <v>0</v>
      </c>
      <c r="K10432" t="s">
        <v>31</v>
      </c>
      <c r="L10432" t="s">
        <v>22</v>
      </c>
      <c r="M10432">
        <v>167323</v>
      </c>
      <c r="O10432" t="s">
        <v>10431</v>
      </c>
      <c r="P10432" t="s">
        <v>13078</v>
      </c>
    </row>
    <row r="10433" spans="1:16" x14ac:dyDescent="0.35">
      <c r="A10433" t="s">
        <v>11539</v>
      </c>
      <c r="B10433" t="s">
        <v>11681</v>
      </c>
      <c r="C10433" t="s">
        <v>4767</v>
      </c>
      <c r="D10433" t="s">
        <v>36</v>
      </c>
      <c r="E10433" t="s">
        <v>20</v>
      </c>
      <c r="F10433" t="b">
        <v>0</v>
      </c>
      <c r="G10433" t="s">
        <v>68</v>
      </c>
      <c r="H10433" s="1">
        <v>45836.458981481483</v>
      </c>
      <c r="I10433" t="b">
        <v>0</v>
      </c>
      <c r="J10433" t="b">
        <v>0</v>
      </c>
      <c r="K10433" t="s">
        <v>31</v>
      </c>
      <c r="L10433" t="s">
        <v>22</v>
      </c>
      <c r="M10433">
        <v>95000</v>
      </c>
      <c r="O10433" t="s">
        <v>77</v>
      </c>
      <c r="P10433" t="s">
        <v>13674</v>
      </c>
    </row>
    <row r="10434" spans="1:16" x14ac:dyDescent="0.35">
      <c r="A10434" t="s">
        <v>11539</v>
      </c>
      <c r="B10434" t="s">
        <v>12708</v>
      </c>
      <c r="C10434" t="s">
        <v>2224</v>
      </c>
      <c r="D10434" t="s">
        <v>115</v>
      </c>
      <c r="E10434" t="s">
        <v>20</v>
      </c>
      <c r="F10434" t="b">
        <v>0</v>
      </c>
      <c r="G10434" t="s">
        <v>52</v>
      </c>
      <c r="H10434" s="1">
        <v>45836.70925925926</v>
      </c>
      <c r="I10434" t="b">
        <v>0</v>
      </c>
      <c r="J10434" t="b">
        <v>1</v>
      </c>
      <c r="K10434" t="s">
        <v>31</v>
      </c>
      <c r="L10434" t="s">
        <v>22</v>
      </c>
      <c r="M10434">
        <v>134275</v>
      </c>
      <c r="O10434" t="s">
        <v>12709</v>
      </c>
      <c r="P10434" t="s">
        <v>12710</v>
      </c>
    </row>
    <row r="10435" spans="1:16" x14ac:dyDescent="0.35">
      <c r="A10435" t="s">
        <v>11539</v>
      </c>
      <c r="B10435" t="s">
        <v>13675</v>
      </c>
      <c r="C10435" t="s">
        <v>154</v>
      </c>
      <c r="D10435" t="s">
        <v>115</v>
      </c>
      <c r="E10435" t="s">
        <v>20</v>
      </c>
      <c r="F10435" t="b">
        <v>0</v>
      </c>
      <c r="G10435" t="s">
        <v>52</v>
      </c>
      <c r="H10435" s="1">
        <v>45837.042546296303</v>
      </c>
      <c r="I10435" t="b">
        <v>0</v>
      </c>
      <c r="J10435" t="b">
        <v>0</v>
      </c>
      <c r="K10435" t="s">
        <v>31</v>
      </c>
      <c r="L10435" t="s">
        <v>22</v>
      </c>
      <c r="M10435">
        <v>152500</v>
      </c>
      <c r="O10435" t="s">
        <v>13676</v>
      </c>
      <c r="P10435" t="s">
        <v>13677</v>
      </c>
    </row>
    <row r="10436" spans="1:16" x14ac:dyDescent="0.35">
      <c r="A10436" t="s">
        <v>11539</v>
      </c>
      <c r="B10436" t="s">
        <v>11983</v>
      </c>
      <c r="C10436" t="s">
        <v>1930</v>
      </c>
      <c r="D10436" t="s">
        <v>269</v>
      </c>
      <c r="E10436" t="s">
        <v>20</v>
      </c>
      <c r="F10436" t="b">
        <v>0</v>
      </c>
      <c r="G10436" t="s">
        <v>30</v>
      </c>
      <c r="H10436" s="1">
        <v>45837.251712962963</v>
      </c>
      <c r="I10436" t="b">
        <v>0</v>
      </c>
      <c r="J10436" t="b">
        <v>1</v>
      </c>
      <c r="K10436" t="s">
        <v>31</v>
      </c>
      <c r="L10436" t="s">
        <v>22</v>
      </c>
      <c r="M10436">
        <v>105000</v>
      </c>
      <c r="O10436" t="s">
        <v>4082</v>
      </c>
      <c r="P10436" t="s">
        <v>2136</v>
      </c>
    </row>
    <row r="10437" spans="1:16" x14ac:dyDescent="0.35">
      <c r="A10437" t="s">
        <v>11539</v>
      </c>
      <c r="B10437" t="s">
        <v>12499</v>
      </c>
      <c r="C10437" t="s">
        <v>1930</v>
      </c>
      <c r="D10437" t="s">
        <v>17491</v>
      </c>
      <c r="E10437" t="s">
        <v>20</v>
      </c>
      <c r="F10437" t="b">
        <v>0</v>
      </c>
      <c r="G10437" t="s">
        <v>30</v>
      </c>
      <c r="H10437" s="1">
        <v>45837.251712962963</v>
      </c>
      <c r="I10437" t="b">
        <v>0</v>
      </c>
      <c r="J10437" t="b">
        <v>1</v>
      </c>
      <c r="K10437" t="s">
        <v>31</v>
      </c>
      <c r="L10437" t="s">
        <v>22</v>
      </c>
      <c r="M10437">
        <v>80000</v>
      </c>
      <c r="O10437" t="s">
        <v>4082</v>
      </c>
      <c r="P10437" t="s">
        <v>274</v>
      </c>
    </row>
    <row r="10438" spans="1:16" x14ac:dyDescent="0.35">
      <c r="A10438" t="s">
        <v>11539</v>
      </c>
      <c r="B10438" t="s">
        <v>12749</v>
      </c>
      <c r="C10438" t="s">
        <v>537</v>
      </c>
      <c r="D10438" t="s">
        <v>115</v>
      </c>
      <c r="E10438" t="s">
        <v>20</v>
      </c>
      <c r="F10438" t="b">
        <v>0</v>
      </c>
      <c r="G10438" t="s">
        <v>171</v>
      </c>
      <c r="H10438" s="1">
        <v>45837.252754629633</v>
      </c>
      <c r="I10438" t="b">
        <v>0</v>
      </c>
      <c r="J10438" t="b">
        <v>0</v>
      </c>
      <c r="K10438" t="s">
        <v>31</v>
      </c>
      <c r="L10438" t="s">
        <v>22</v>
      </c>
      <c r="M10438">
        <v>210000</v>
      </c>
      <c r="O10438" t="s">
        <v>12750</v>
      </c>
      <c r="P10438" t="s">
        <v>12751</v>
      </c>
    </row>
    <row r="10439" spans="1:16" x14ac:dyDescent="0.35">
      <c r="A10439" t="s">
        <v>11539</v>
      </c>
      <c r="B10439" t="s">
        <v>11580</v>
      </c>
      <c r="C10439" t="s">
        <v>18</v>
      </c>
      <c r="D10439" t="s">
        <v>29</v>
      </c>
      <c r="E10439" t="s">
        <v>20</v>
      </c>
      <c r="F10439" t="b">
        <v>1</v>
      </c>
      <c r="G10439" t="s">
        <v>171</v>
      </c>
      <c r="H10439" s="1">
        <v>45837.420706018522</v>
      </c>
      <c r="I10439" t="b">
        <v>0</v>
      </c>
      <c r="J10439" t="b">
        <v>1</v>
      </c>
      <c r="K10439" t="s">
        <v>31</v>
      </c>
      <c r="L10439" t="s">
        <v>22</v>
      </c>
      <c r="M10439">
        <v>179126.5</v>
      </c>
      <c r="O10439" t="s">
        <v>13678</v>
      </c>
      <c r="P10439" t="s">
        <v>13679</v>
      </c>
    </row>
    <row r="10440" spans="1:16" x14ac:dyDescent="0.35">
      <c r="A10440" t="s">
        <v>11539</v>
      </c>
      <c r="B10440" t="s">
        <v>12902</v>
      </c>
      <c r="C10440" t="s">
        <v>3554</v>
      </c>
      <c r="D10440" t="s">
        <v>3358</v>
      </c>
      <c r="E10440" t="s">
        <v>20</v>
      </c>
      <c r="F10440" t="b">
        <v>0</v>
      </c>
      <c r="G10440" t="s">
        <v>52</v>
      </c>
      <c r="H10440" s="1">
        <v>45837.584340277783</v>
      </c>
      <c r="I10440" t="b">
        <v>0</v>
      </c>
      <c r="J10440" t="b">
        <v>1</v>
      </c>
      <c r="K10440" t="s">
        <v>31</v>
      </c>
      <c r="L10440" t="s">
        <v>22</v>
      </c>
      <c r="M10440">
        <v>45000</v>
      </c>
      <c r="O10440" t="s">
        <v>3514</v>
      </c>
      <c r="P10440" t="s">
        <v>479</v>
      </c>
    </row>
    <row r="10441" spans="1:16" x14ac:dyDescent="0.35">
      <c r="A10441" t="s">
        <v>11539</v>
      </c>
      <c r="B10441" t="s">
        <v>12511</v>
      </c>
      <c r="C10441" t="s">
        <v>154</v>
      </c>
      <c r="D10441" t="s">
        <v>115</v>
      </c>
      <c r="E10441" t="s">
        <v>20</v>
      </c>
      <c r="F10441" t="b">
        <v>0</v>
      </c>
      <c r="G10441" t="s">
        <v>52</v>
      </c>
      <c r="H10441" s="1">
        <v>45837.750960648147</v>
      </c>
      <c r="I10441" t="b">
        <v>0</v>
      </c>
      <c r="J10441" t="b">
        <v>0</v>
      </c>
      <c r="K10441" t="s">
        <v>31</v>
      </c>
      <c r="L10441" t="s">
        <v>22</v>
      </c>
      <c r="M10441">
        <v>245000</v>
      </c>
      <c r="O10441" t="s">
        <v>176</v>
      </c>
      <c r="P10441" t="s">
        <v>12512</v>
      </c>
    </row>
    <row r="10442" spans="1:16" x14ac:dyDescent="0.35">
      <c r="A10442" t="s">
        <v>11539</v>
      </c>
      <c r="B10442" t="s">
        <v>11968</v>
      </c>
      <c r="C10442" t="s">
        <v>13680</v>
      </c>
      <c r="D10442" t="s">
        <v>17442</v>
      </c>
      <c r="E10442" t="s">
        <v>20</v>
      </c>
      <c r="F10442" t="b">
        <v>0</v>
      </c>
      <c r="G10442" t="s">
        <v>910</v>
      </c>
      <c r="H10442" s="1">
        <v>45837.987488425933</v>
      </c>
      <c r="I10442" t="b">
        <v>0</v>
      </c>
      <c r="J10442" t="b">
        <v>0</v>
      </c>
      <c r="K10442" t="s">
        <v>910</v>
      </c>
      <c r="L10442" t="s">
        <v>22</v>
      </c>
      <c r="M10442">
        <v>135000</v>
      </c>
      <c r="O10442" t="s">
        <v>13681</v>
      </c>
      <c r="P10442" t="s">
        <v>13682</v>
      </c>
    </row>
    <row r="10443" spans="1:16" x14ac:dyDescent="0.35">
      <c r="A10443" t="s">
        <v>13683</v>
      </c>
      <c r="B10443" t="s">
        <v>13684</v>
      </c>
      <c r="C10443" t="s">
        <v>18</v>
      </c>
      <c r="D10443" t="s">
        <v>19</v>
      </c>
      <c r="E10443" t="s">
        <v>20</v>
      </c>
      <c r="F10443" t="b">
        <v>1</v>
      </c>
      <c r="G10443" t="s">
        <v>1538</v>
      </c>
      <c r="H10443" s="1">
        <v>45658.292754629627</v>
      </c>
      <c r="I10443" t="b">
        <v>0</v>
      </c>
      <c r="J10443" t="b">
        <v>0</v>
      </c>
      <c r="K10443" t="s">
        <v>1538</v>
      </c>
      <c r="L10443" t="s">
        <v>22</v>
      </c>
      <c r="M10443">
        <v>225000</v>
      </c>
      <c r="O10443" t="s">
        <v>13685</v>
      </c>
      <c r="P10443" t="s">
        <v>13686</v>
      </c>
    </row>
    <row r="10444" spans="1:16" x14ac:dyDescent="0.35">
      <c r="A10444" t="s">
        <v>13683</v>
      </c>
      <c r="B10444" t="s">
        <v>13687</v>
      </c>
      <c r="C10444" t="s">
        <v>142</v>
      </c>
      <c r="D10444" t="s">
        <v>573</v>
      </c>
      <c r="E10444" t="s">
        <v>296</v>
      </c>
      <c r="F10444" t="b">
        <v>0</v>
      </c>
      <c r="G10444" t="s">
        <v>68</v>
      </c>
      <c r="H10444" s="1">
        <v>45658.835046296299</v>
      </c>
      <c r="I10444" t="b">
        <v>0</v>
      </c>
      <c r="J10444" t="b">
        <v>1</v>
      </c>
      <c r="K10444" t="s">
        <v>31</v>
      </c>
      <c r="L10444" t="s">
        <v>32</v>
      </c>
      <c r="N10444">
        <v>24.219999313354489</v>
      </c>
      <c r="O10444" t="s">
        <v>13688</v>
      </c>
      <c r="P10444" t="s">
        <v>13689</v>
      </c>
    </row>
    <row r="10445" spans="1:16" x14ac:dyDescent="0.35">
      <c r="A10445" t="s">
        <v>13683</v>
      </c>
      <c r="B10445" t="s">
        <v>13690</v>
      </c>
      <c r="C10445" t="s">
        <v>149</v>
      </c>
      <c r="D10445" t="s">
        <v>1872</v>
      </c>
      <c r="E10445" t="s">
        <v>20</v>
      </c>
      <c r="F10445" t="b">
        <v>0</v>
      </c>
      <c r="G10445" t="s">
        <v>150</v>
      </c>
      <c r="H10445" s="1">
        <v>45660.296886574077</v>
      </c>
      <c r="I10445" t="b">
        <v>0</v>
      </c>
      <c r="J10445" t="b">
        <v>0</v>
      </c>
      <c r="K10445" t="s">
        <v>150</v>
      </c>
      <c r="L10445" t="s">
        <v>22</v>
      </c>
      <c r="M10445">
        <v>200000</v>
      </c>
      <c r="O10445" t="s">
        <v>601</v>
      </c>
      <c r="P10445" t="s">
        <v>13691</v>
      </c>
    </row>
    <row r="10446" spans="1:16" x14ac:dyDescent="0.35">
      <c r="A10446" t="s">
        <v>13683</v>
      </c>
      <c r="B10446" t="s">
        <v>13692</v>
      </c>
      <c r="C10446" t="s">
        <v>4254</v>
      </c>
      <c r="D10446" t="s">
        <v>36</v>
      </c>
      <c r="E10446" t="s">
        <v>20</v>
      </c>
      <c r="F10446" t="b">
        <v>0</v>
      </c>
      <c r="G10446" t="s">
        <v>171</v>
      </c>
      <c r="H10446" s="1">
        <v>45660.414699074077</v>
      </c>
      <c r="I10446" t="b">
        <v>0</v>
      </c>
      <c r="J10446" t="b">
        <v>1</v>
      </c>
      <c r="K10446" t="s">
        <v>31</v>
      </c>
      <c r="L10446" t="s">
        <v>22</v>
      </c>
      <c r="M10446">
        <v>150000</v>
      </c>
      <c r="O10446" t="s">
        <v>3252</v>
      </c>
      <c r="P10446" t="s">
        <v>13693</v>
      </c>
    </row>
    <row r="10447" spans="1:16" x14ac:dyDescent="0.35">
      <c r="A10447" t="s">
        <v>13683</v>
      </c>
      <c r="B10447" t="s">
        <v>13694</v>
      </c>
      <c r="C10447" t="s">
        <v>552</v>
      </c>
      <c r="D10447" t="s">
        <v>36</v>
      </c>
      <c r="E10447" t="s">
        <v>20</v>
      </c>
      <c r="F10447" t="b">
        <v>0</v>
      </c>
      <c r="G10447" t="s">
        <v>52</v>
      </c>
      <c r="H10447" s="1">
        <v>45661.459502314807</v>
      </c>
      <c r="I10447" t="b">
        <v>0</v>
      </c>
      <c r="J10447" t="b">
        <v>1</v>
      </c>
      <c r="K10447" t="s">
        <v>31</v>
      </c>
      <c r="L10447" t="s">
        <v>22</v>
      </c>
      <c r="M10447">
        <v>149500</v>
      </c>
      <c r="O10447" t="s">
        <v>6547</v>
      </c>
      <c r="P10447" t="s">
        <v>4703</v>
      </c>
    </row>
    <row r="10448" spans="1:16" x14ac:dyDescent="0.35">
      <c r="A10448" t="s">
        <v>13683</v>
      </c>
      <c r="B10448" t="s">
        <v>13695</v>
      </c>
      <c r="C10448" t="s">
        <v>3280</v>
      </c>
      <c r="D10448" t="s">
        <v>2865</v>
      </c>
      <c r="E10448" t="s">
        <v>20</v>
      </c>
      <c r="F10448" t="b">
        <v>0</v>
      </c>
      <c r="G10448" t="s">
        <v>30</v>
      </c>
      <c r="H10448" s="1">
        <v>45662.251006944447</v>
      </c>
      <c r="I10448" t="b">
        <v>0</v>
      </c>
      <c r="J10448" t="b">
        <v>0</v>
      </c>
      <c r="K10448" t="s">
        <v>31</v>
      </c>
      <c r="L10448" t="s">
        <v>22</v>
      </c>
      <c r="M10448">
        <v>135000</v>
      </c>
      <c r="O10448" t="s">
        <v>5797</v>
      </c>
    </row>
    <row r="10449" spans="1:16" x14ac:dyDescent="0.35">
      <c r="A10449" t="s">
        <v>13683</v>
      </c>
      <c r="B10449" t="s">
        <v>13683</v>
      </c>
      <c r="C10449" t="s">
        <v>13416</v>
      </c>
      <c r="D10449" t="s">
        <v>17441</v>
      </c>
      <c r="E10449" t="s">
        <v>20</v>
      </c>
      <c r="F10449" t="b">
        <v>0</v>
      </c>
      <c r="G10449" t="s">
        <v>68</v>
      </c>
      <c r="H10449" s="1">
        <v>45663.001099537039</v>
      </c>
      <c r="I10449" t="b">
        <v>0</v>
      </c>
      <c r="J10449" t="b">
        <v>1</v>
      </c>
      <c r="K10449" t="s">
        <v>31</v>
      </c>
      <c r="L10449" t="s">
        <v>22</v>
      </c>
      <c r="M10449">
        <v>139500</v>
      </c>
      <c r="O10449" t="s">
        <v>13696</v>
      </c>
      <c r="P10449" t="s">
        <v>13697</v>
      </c>
    </row>
    <row r="10450" spans="1:16" x14ac:dyDescent="0.35">
      <c r="A10450" t="s">
        <v>13683</v>
      </c>
      <c r="B10450" t="s">
        <v>13698</v>
      </c>
      <c r="C10450" t="s">
        <v>537</v>
      </c>
      <c r="D10450" t="s">
        <v>443</v>
      </c>
      <c r="E10450" t="s">
        <v>20</v>
      </c>
      <c r="F10450" t="b">
        <v>0</v>
      </c>
      <c r="G10450" t="s">
        <v>171</v>
      </c>
      <c r="H10450" s="1">
        <v>45663.279016203713</v>
      </c>
      <c r="I10450" t="b">
        <v>0</v>
      </c>
      <c r="J10450" t="b">
        <v>1</v>
      </c>
      <c r="K10450" t="s">
        <v>31</v>
      </c>
      <c r="L10450" t="s">
        <v>22</v>
      </c>
      <c r="M10450">
        <v>111116</v>
      </c>
      <c r="O10450" t="s">
        <v>13699</v>
      </c>
      <c r="P10450" t="s">
        <v>13700</v>
      </c>
    </row>
    <row r="10451" spans="1:16" x14ac:dyDescent="0.35">
      <c r="A10451" t="s">
        <v>13683</v>
      </c>
      <c r="B10451" t="s">
        <v>13701</v>
      </c>
      <c r="C10451" t="s">
        <v>13702</v>
      </c>
      <c r="D10451" t="s">
        <v>29</v>
      </c>
      <c r="E10451" t="s">
        <v>296</v>
      </c>
      <c r="F10451" t="b">
        <v>0</v>
      </c>
      <c r="G10451" t="s">
        <v>52</v>
      </c>
      <c r="H10451" s="1">
        <v>45663.418078703697</v>
      </c>
      <c r="I10451" t="b">
        <v>0</v>
      </c>
      <c r="J10451" t="b">
        <v>1</v>
      </c>
      <c r="K10451" t="s">
        <v>31</v>
      </c>
      <c r="L10451" t="s">
        <v>22</v>
      </c>
      <c r="M10451">
        <v>127000</v>
      </c>
      <c r="O10451" t="s">
        <v>1225</v>
      </c>
      <c r="P10451" t="s">
        <v>13703</v>
      </c>
    </row>
    <row r="10452" spans="1:16" x14ac:dyDescent="0.35">
      <c r="A10452" t="s">
        <v>13683</v>
      </c>
      <c r="B10452" t="s">
        <v>13704</v>
      </c>
      <c r="C10452" t="s">
        <v>142</v>
      </c>
      <c r="D10452" t="s">
        <v>36</v>
      </c>
      <c r="E10452" t="s">
        <v>20</v>
      </c>
      <c r="F10452" t="b">
        <v>0</v>
      </c>
      <c r="G10452" t="s">
        <v>52</v>
      </c>
      <c r="H10452" s="1">
        <v>45663.876458333332</v>
      </c>
      <c r="I10452" t="b">
        <v>0</v>
      </c>
      <c r="J10452" t="b">
        <v>0</v>
      </c>
      <c r="K10452" t="s">
        <v>31</v>
      </c>
      <c r="L10452" t="s">
        <v>22</v>
      </c>
      <c r="M10452">
        <v>180000</v>
      </c>
      <c r="O10452" t="s">
        <v>13705</v>
      </c>
      <c r="P10452" t="s">
        <v>13706</v>
      </c>
    </row>
    <row r="10453" spans="1:16" x14ac:dyDescent="0.35">
      <c r="A10453" t="s">
        <v>13683</v>
      </c>
      <c r="B10453" t="s">
        <v>13707</v>
      </c>
      <c r="C10453" t="s">
        <v>4818</v>
      </c>
      <c r="D10453" t="s">
        <v>36</v>
      </c>
      <c r="E10453" t="s">
        <v>20</v>
      </c>
      <c r="F10453" t="b">
        <v>0</v>
      </c>
      <c r="G10453" t="s">
        <v>47</v>
      </c>
      <c r="H10453" s="1">
        <v>45664.460266203707</v>
      </c>
      <c r="I10453" t="b">
        <v>0</v>
      </c>
      <c r="J10453" t="b">
        <v>1</v>
      </c>
      <c r="K10453" t="s">
        <v>31</v>
      </c>
      <c r="L10453" t="s">
        <v>22</v>
      </c>
      <c r="M10453">
        <v>160000</v>
      </c>
      <c r="O10453" t="s">
        <v>53</v>
      </c>
      <c r="P10453" t="s">
        <v>9650</v>
      </c>
    </row>
    <row r="10454" spans="1:16" x14ac:dyDescent="0.35">
      <c r="A10454" t="s">
        <v>13683</v>
      </c>
      <c r="B10454" t="s">
        <v>13708</v>
      </c>
      <c r="C10454" t="s">
        <v>450</v>
      </c>
      <c r="D10454" t="s">
        <v>36</v>
      </c>
      <c r="E10454" t="s">
        <v>20</v>
      </c>
      <c r="F10454" t="b">
        <v>0</v>
      </c>
      <c r="G10454" t="s">
        <v>30</v>
      </c>
      <c r="H10454" s="1">
        <v>45664.584629629629</v>
      </c>
      <c r="I10454" t="b">
        <v>0</v>
      </c>
      <c r="J10454" t="b">
        <v>1</v>
      </c>
      <c r="K10454" t="s">
        <v>31</v>
      </c>
      <c r="L10454" t="s">
        <v>22</v>
      </c>
      <c r="M10454">
        <v>115000</v>
      </c>
      <c r="O10454" t="s">
        <v>419</v>
      </c>
      <c r="P10454" t="s">
        <v>420</v>
      </c>
    </row>
    <row r="10455" spans="1:16" x14ac:dyDescent="0.35">
      <c r="A10455" t="s">
        <v>13683</v>
      </c>
      <c r="B10455" t="s">
        <v>13709</v>
      </c>
      <c r="C10455" t="s">
        <v>18</v>
      </c>
      <c r="D10455" t="s">
        <v>19</v>
      </c>
      <c r="E10455" t="s">
        <v>20</v>
      </c>
      <c r="F10455" t="b">
        <v>1</v>
      </c>
      <c r="G10455" t="s">
        <v>11546</v>
      </c>
      <c r="H10455" s="1">
        <v>45665.25608796296</v>
      </c>
      <c r="I10455" t="b">
        <v>0</v>
      </c>
      <c r="J10455" t="b">
        <v>0</v>
      </c>
      <c r="K10455" t="s">
        <v>11546</v>
      </c>
      <c r="L10455" t="s">
        <v>22</v>
      </c>
      <c r="M10455">
        <v>84000</v>
      </c>
      <c r="O10455" t="s">
        <v>13710</v>
      </c>
      <c r="P10455" t="s">
        <v>13711</v>
      </c>
    </row>
    <row r="10456" spans="1:16" x14ac:dyDescent="0.35">
      <c r="A10456" t="s">
        <v>13683</v>
      </c>
      <c r="B10456" t="s">
        <v>13712</v>
      </c>
      <c r="C10456" t="s">
        <v>51</v>
      </c>
      <c r="D10456" t="s">
        <v>36</v>
      </c>
      <c r="E10456" t="s">
        <v>20</v>
      </c>
      <c r="F10456" t="b">
        <v>0</v>
      </c>
      <c r="G10456" t="s">
        <v>52</v>
      </c>
      <c r="H10456" s="1">
        <v>45665.376655092587</v>
      </c>
      <c r="I10456" t="b">
        <v>0</v>
      </c>
      <c r="J10456" t="b">
        <v>1</v>
      </c>
      <c r="K10456" t="s">
        <v>31</v>
      </c>
      <c r="L10456" t="s">
        <v>22</v>
      </c>
      <c r="M10456">
        <v>160000</v>
      </c>
      <c r="O10456" t="s">
        <v>53</v>
      </c>
      <c r="P10456" t="s">
        <v>54</v>
      </c>
    </row>
    <row r="10457" spans="1:16" x14ac:dyDescent="0.35">
      <c r="A10457" t="s">
        <v>13683</v>
      </c>
      <c r="B10457" t="s">
        <v>13713</v>
      </c>
      <c r="C10457" t="s">
        <v>18</v>
      </c>
      <c r="D10457" t="s">
        <v>36</v>
      </c>
      <c r="E10457" t="s">
        <v>20</v>
      </c>
      <c r="F10457" t="b">
        <v>1</v>
      </c>
      <c r="G10457" t="s">
        <v>287</v>
      </c>
      <c r="H10457" s="1">
        <v>45665.714097222219</v>
      </c>
      <c r="I10457" t="b">
        <v>1</v>
      </c>
      <c r="J10457" t="b">
        <v>0</v>
      </c>
      <c r="K10457" t="s">
        <v>287</v>
      </c>
      <c r="L10457" t="s">
        <v>22</v>
      </c>
      <c r="M10457">
        <v>171000</v>
      </c>
      <c r="O10457" t="s">
        <v>13714</v>
      </c>
      <c r="P10457" t="s">
        <v>13715</v>
      </c>
    </row>
    <row r="10458" spans="1:16" x14ac:dyDescent="0.35">
      <c r="A10458" t="s">
        <v>13683</v>
      </c>
      <c r="B10458" t="s">
        <v>13716</v>
      </c>
      <c r="C10458" t="s">
        <v>350</v>
      </c>
      <c r="D10458" t="s">
        <v>36</v>
      </c>
      <c r="E10458" t="s">
        <v>20</v>
      </c>
      <c r="F10458" t="b">
        <v>0</v>
      </c>
      <c r="G10458" t="s">
        <v>68</v>
      </c>
      <c r="H10458" s="1">
        <v>45665.751307870371</v>
      </c>
      <c r="I10458" t="b">
        <v>0</v>
      </c>
      <c r="J10458" t="b">
        <v>0</v>
      </c>
      <c r="K10458" t="s">
        <v>31</v>
      </c>
      <c r="L10458" t="s">
        <v>22</v>
      </c>
      <c r="M10458">
        <v>162500</v>
      </c>
      <c r="O10458" t="s">
        <v>33</v>
      </c>
      <c r="P10458" t="s">
        <v>13717</v>
      </c>
    </row>
    <row r="10459" spans="1:16" x14ac:dyDescent="0.35">
      <c r="A10459" t="s">
        <v>13683</v>
      </c>
      <c r="B10459" t="s">
        <v>13718</v>
      </c>
      <c r="C10459" t="s">
        <v>18</v>
      </c>
      <c r="D10459" t="s">
        <v>19</v>
      </c>
      <c r="E10459" t="s">
        <v>20</v>
      </c>
      <c r="F10459" t="b">
        <v>1</v>
      </c>
      <c r="G10459" t="s">
        <v>13719</v>
      </c>
      <c r="H10459" s="1">
        <v>45666.281921296293</v>
      </c>
      <c r="I10459" t="b">
        <v>0</v>
      </c>
      <c r="J10459" t="b">
        <v>0</v>
      </c>
      <c r="K10459" t="s">
        <v>13719</v>
      </c>
      <c r="L10459" t="s">
        <v>22</v>
      </c>
      <c r="M10459">
        <v>160000</v>
      </c>
      <c r="O10459" t="s">
        <v>13720</v>
      </c>
      <c r="P10459" t="s">
        <v>13721</v>
      </c>
    </row>
    <row r="10460" spans="1:16" x14ac:dyDescent="0.35">
      <c r="A10460" t="s">
        <v>13683</v>
      </c>
      <c r="B10460" t="s">
        <v>13690</v>
      </c>
      <c r="C10460" t="s">
        <v>149</v>
      </c>
      <c r="D10460" t="s">
        <v>17584</v>
      </c>
      <c r="E10460" t="s">
        <v>20</v>
      </c>
      <c r="F10460" t="b">
        <v>0</v>
      </c>
      <c r="G10460" t="s">
        <v>150</v>
      </c>
      <c r="H10460" s="1">
        <v>45666.283668981479</v>
      </c>
      <c r="I10460" t="b">
        <v>0</v>
      </c>
      <c r="J10460" t="b">
        <v>0</v>
      </c>
      <c r="K10460" t="s">
        <v>150</v>
      </c>
      <c r="L10460" t="s">
        <v>22</v>
      </c>
      <c r="M10460">
        <v>200000</v>
      </c>
      <c r="O10460" t="s">
        <v>601</v>
      </c>
      <c r="P10460" t="s">
        <v>13691</v>
      </c>
    </row>
    <row r="10461" spans="1:16" x14ac:dyDescent="0.35">
      <c r="A10461" t="s">
        <v>13683</v>
      </c>
      <c r="B10461" t="s">
        <v>13722</v>
      </c>
      <c r="C10461" t="s">
        <v>18</v>
      </c>
      <c r="D10461" t="s">
        <v>19</v>
      </c>
      <c r="E10461" t="s">
        <v>20</v>
      </c>
      <c r="F10461" t="b">
        <v>1</v>
      </c>
      <c r="G10461" t="s">
        <v>13719</v>
      </c>
      <c r="H10461" s="1">
        <v>45667.28261574074</v>
      </c>
      <c r="I10461" t="b">
        <v>0</v>
      </c>
      <c r="J10461" t="b">
        <v>0</v>
      </c>
      <c r="K10461" t="s">
        <v>13719</v>
      </c>
      <c r="L10461" t="s">
        <v>22</v>
      </c>
      <c r="M10461">
        <v>220000</v>
      </c>
      <c r="O10461" t="s">
        <v>13723</v>
      </c>
      <c r="P10461" t="s">
        <v>13724</v>
      </c>
    </row>
    <row r="10462" spans="1:16" x14ac:dyDescent="0.35">
      <c r="A10462" t="s">
        <v>13683</v>
      </c>
      <c r="B10462" t="s">
        <v>13722</v>
      </c>
      <c r="C10462" t="s">
        <v>18</v>
      </c>
      <c r="D10462" t="s">
        <v>19</v>
      </c>
      <c r="E10462" t="s">
        <v>20</v>
      </c>
      <c r="F10462" t="b">
        <v>1</v>
      </c>
      <c r="G10462" t="s">
        <v>13719</v>
      </c>
      <c r="H10462" s="1">
        <v>45669.290937500002</v>
      </c>
      <c r="I10462" t="b">
        <v>0</v>
      </c>
      <c r="J10462" t="b">
        <v>0</v>
      </c>
      <c r="K10462" t="s">
        <v>13719</v>
      </c>
      <c r="L10462" t="s">
        <v>22</v>
      </c>
      <c r="M10462">
        <v>220000</v>
      </c>
      <c r="O10462" t="s">
        <v>13723</v>
      </c>
      <c r="P10462" t="s">
        <v>13724</v>
      </c>
    </row>
    <row r="10463" spans="1:16" x14ac:dyDescent="0.35">
      <c r="A10463" t="s">
        <v>13683</v>
      </c>
      <c r="B10463" t="s">
        <v>13725</v>
      </c>
      <c r="C10463" t="s">
        <v>142</v>
      </c>
      <c r="D10463" t="s">
        <v>36</v>
      </c>
      <c r="F10463" t="b">
        <v>0</v>
      </c>
      <c r="G10463" t="s">
        <v>47</v>
      </c>
      <c r="H10463" s="1">
        <v>45669.876967592587</v>
      </c>
      <c r="I10463" t="b">
        <v>0</v>
      </c>
      <c r="J10463" t="b">
        <v>0</v>
      </c>
      <c r="K10463" t="s">
        <v>31</v>
      </c>
      <c r="L10463" t="s">
        <v>22</v>
      </c>
      <c r="M10463">
        <v>145000</v>
      </c>
      <c r="O10463" t="s">
        <v>10927</v>
      </c>
      <c r="P10463" t="s">
        <v>13726</v>
      </c>
    </row>
    <row r="10464" spans="1:16" x14ac:dyDescent="0.35">
      <c r="A10464" t="s">
        <v>13683</v>
      </c>
      <c r="B10464" t="s">
        <v>13683</v>
      </c>
      <c r="C10464" t="s">
        <v>18</v>
      </c>
      <c r="D10464" t="s">
        <v>17610</v>
      </c>
      <c r="E10464" t="s">
        <v>20</v>
      </c>
      <c r="F10464" t="b">
        <v>1</v>
      </c>
      <c r="G10464" t="s">
        <v>730</v>
      </c>
      <c r="H10464" s="1">
        <v>45670.280011574083</v>
      </c>
      <c r="I10464" t="b">
        <v>0</v>
      </c>
      <c r="J10464" t="b">
        <v>0</v>
      </c>
      <c r="K10464" t="s">
        <v>730</v>
      </c>
      <c r="L10464" t="s">
        <v>22</v>
      </c>
      <c r="M10464">
        <v>69000</v>
      </c>
      <c r="O10464" t="s">
        <v>13727</v>
      </c>
      <c r="P10464" t="s">
        <v>13728</v>
      </c>
    </row>
    <row r="10465" spans="1:16" x14ac:dyDescent="0.35">
      <c r="A10465" t="s">
        <v>13683</v>
      </c>
      <c r="B10465" t="s">
        <v>13729</v>
      </c>
      <c r="C10465" t="s">
        <v>18</v>
      </c>
      <c r="D10465" t="s">
        <v>19</v>
      </c>
      <c r="E10465" t="s">
        <v>20</v>
      </c>
      <c r="F10465" t="b">
        <v>1</v>
      </c>
      <c r="G10465" t="s">
        <v>13730</v>
      </c>
      <c r="H10465" s="1">
        <v>45670.287893518522</v>
      </c>
      <c r="I10465" t="b">
        <v>0</v>
      </c>
      <c r="J10465" t="b">
        <v>0</v>
      </c>
      <c r="K10465" t="s">
        <v>13730</v>
      </c>
      <c r="L10465" t="s">
        <v>22</v>
      </c>
      <c r="M10465">
        <v>150000</v>
      </c>
      <c r="O10465" t="s">
        <v>13731</v>
      </c>
      <c r="P10465" t="s">
        <v>13732</v>
      </c>
    </row>
    <row r="10466" spans="1:16" x14ac:dyDescent="0.35">
      <c r="A10466" t="s">
        <v>13683</v>
      </c>
      <c r="B10466" t="s">
        <v>13683</v>
      </c>
      <c r="C10466" t="s">
        <v>736</v>
      </c>
      <c r="D10466" t="s">
        <v>29</v>
      </c>
      <c r="E10466" t="s">
        <v>20</v>
      </c>
      <c r="F10466" t="b">
        <v>0</v>
      </c>
      <c r="G10466" t="s">
        <v>68</v>
      </c>
      <c r="H10466" s="1">
        <v>45670.376666666663</v>
      </c>
      <c r="I10466" t="b">
        <v>0</v>
      </c>
      <c r="J10466" t="b">
        <v>1</v>
      </c>
      <c r="K10466" t="s">
        <v>31</v>
      </c>
      <c r="L10466" t="s">
        <v>22</v>
      </c>
      <c r="M10466">
        <v>130000</v>
      </c>
      <c r="O10466" t="s">
        <v>2537</v>
      </c>
      <c r="P10466" t="s">
        <v>13733</v>
      </c>
    </row>
    <row r="10467" spans="1:16" x14ac:dyDescent="0.35">
      <c r="A10467" t="s">
        <v>13683</v>
      </c>
      <c r="B10467" t="s">
        <v>13734</v>
      </c>
      <c r="C10467" t="s">
        <v>18</v>
      </c>
      <c r="D10467" t="s">
        <v>36</v>
      </c>
      <c r="E10467" t="s">
        <v>20</v>
      </c>
      <c r="F10467" t="b">
        <v>1</v>
      </c>
      <c r="G10467" t="s">
        <v>52</v>
      </c>
      <c r="H10467" s="1">
        <v>45672.419062499997</v>
      </c>
      <c r="I10467" t="b">
        <v>0</v>
      </c>
      <c r="J10467" t="b">
        <v>1</v>
      </c>
      <c r="K10467" t="s">
        <v>31</v>
      </c>
      <c r="L10467" t="s">
        <v>22</v>
      </c>
      <c r="M10467">
        <v>270000</v>
      </c>
      <c r="O10467" t="s">
        <v>176</v>
      </c>
      <c r="P10467" t="s">
        <v>13124</v>
      </c>
    </row>
    <row r="10468" spans="1:16" x14ac:dyDescent="0.35">
      <c r="A10468" t="s">
        <v>13683</v>
      </c>
      <c r="B10468" t="s">
        <v>13683</v>
      </c>
      <c r="C10468" t="s">
        <v>13735</v>
      </c>
      <c r="D10468" t="s">
        <v>36</v>
      </c>
      <c r="E10468" t="s">
        <v>20</v>
      </c>
      <c r="F10468" t="b">
        <v>0</v>
      </c>
      <c r="G10468" t="s">
        <v>52</v>
      </c>
      <c r="H10468" s="1">
        <v>45672.459722222222</v>
      </c>
      <c r="I10468" t="b">
        <v>0</v>
      </c>
      <c r="J10468" t="b">
        <v>1</v>
      </c>
      <c r="K10468" t="s">
        <v>31</v>
      </c>
      <c r="L10468" t="s">
        <v>22</v>
      </c>
      <c r="M10468">
        <v>157500</v>
      </c>
      <c r="O10468" t="s">
        <v>13736</v>
      </c>
      <c r="P10468" t="s">
        <v>13737</v>
      </c>
    </row>
    <row r="10469" spans="1:16" x14ac:dyDescent="0.35">
      <c r="A10469" t="s">
        <v>13683</v>
      </c>
      <c r="B10469" t="s">
        <v>13738</v>
      </c>
      <c r="C10469" t="s">
        <v>154</v>
      </c>
      <c r="D10469" t="s">
        <v>1869</v>
      </c>
      <c r="E10469" t="s">
        <v>20</v>
      </c>
      <c r="F10469" t="b">
        <v>0</v>
      </c>
      <c r="G10469" t="s">
        <v>171</v>
      </c>
      <c r="H10469" s="1">
        <v>45673.937835648147</v>
      </c>
      <c r="I10469" t="b">
        <v>0</v>
      </c>
      <c r="J10469" t="b">
        <v>1</v>
      </c>
      <c r="K10469" t="s">
        <v>31</v>
      </c>
      <c r="L10469" t="s">
        <v>22</v>
      </c>
      <c r="M10469">
        <v>200000</v>
      </c>
      <c r="O10469" t="s">
        <v>13739</v>
      </c>
      <c r="P10469" t="s">
        <v>13740</v>
      </c>
    </row>
    <row r="10470" spans="1:16" x14ac:dyDescent="0.35">
      <c r="A10470" t="s">
        <v>13683</v>
      </c>
      <c r="B10470" t="s">
        <v>13741</v>
      </c>
      <c r="C10470" t="s">
        <v>966</v>
      </c>
      <c r="D10470" t="s">
        <v>249</v>
      </c>
      <c r="E10470" t="s">
        <v>20</v>
      </c>
      <c r="F10470" t="b">
        <v>0</v>
      </c>
      <c r="G10470" t="s">
        <v>966</v>
      </c>
      <c r="H10470" s="1">
        <v>45674.388564814813</v>
      </c>
      <c r="I10470" t="b">
        <v>0</v>
      </c>
      <c r="J10470" t="b">
        <v>0</v>
      </c>
      <c r="K10470" t="s">
        <v>966</v>
      </c>
      <c r="L10470" t="s">
        <v>22</v>
      </c>
      <c r="M10470">
        <v>51777.5</v>
      </c>
      <c r="O10470" t="s">
        <v>13742</v>
      </c>
    </row>
    <row r="10471" spans="1:16" x14ac:dyDescent="0.35">
      <c r="A10471" t="s">
        <v>13683</v>
      </c>
      <c r="B10471" t="s">
        <v>13743</v>
      </c>
      <c r="C10471" t="s">
        <v>1346</v>
      </c>
      <c r="D10471" t="s">
        <v>249</v>
      </c>
      <c r="E10471" t="s">
        <v>20</v>
      </c>
      <c r="F10471" t="b">
        <v>0</v>
      </c>
      <c r="G10471" t="s">
        <v>1346</v>
      </c>
      <c r="H10471" s="1">
        <v>45675.381238425929</v>
      </c>
      <c r="I10471" t="b">
        <v>0</v>
      </c>
      <c r="J10471" t="b">
        <v>0</v>
      </c>
      <c r="K10471" t="s">
        <v>1346</v>
      </c>
      <c r="L10471" t="s">
        <v>22</v>
      </c>
      <c r="M10471">
        <v>40000</v>
      </c>
      <c r="O10471" t="s">
        <v>1565</v>
      </c>
      <c r="P10471" t="s">
        <v>13744</v>
      </c>
    </row>
    <row r="10472" spans="1:16" x14ac:dyDescent="0.35">
      <c r="A10472" t="s">
        <v>13683</v>
      </c>
      <c r="B10472" t="s">
        <v>13745</v>
      </c>
      <c r="C10472" t="s">
        <v>3596</v>
      </c>
      <c r="D10472" t="s">
        <v>249</v>
      </c>
      <c r="E10472" t="s">
        <v>20</v>
      </c>
      <c r="F10472" t="b">
        <v>0</v>
      </c>
      <c r="G10472" t="s">
        <v>3596</v>
      </c>
      <c r="H10472" s="1">
        <v>45675.382569444453</v>
      </c>
      <c r="I10472" t="b">
        <v>0</v>
      </c>
      <c r="J10472" t="b">
        <v>0</v>
      </c>
      <c r="K10472" t="s">
        <v>3596</v>
      </c>
      <c r="L10472" t="s">
        <v>22</v>
      </c>
      <c r="M10472">
        <v>126631.5</v>
      </c>
      <c r="O10472" t="s">
        <v>3023</v>
      </c>
      <c r="P10472" t="s">
        <v>13746</v>
      </c>
    </row>
    <row r="10473" spans="1:16" x14ac:dyDescent="0.35">
      <c r="A10473" t="s">
        <v>13683</v>
      </c>
      <c r="B10473" t="s">
        <v>13747</v>
      </c>
      <c r="C10473" t="s">
        <v>3596</v>
      </c>
      <c r="D10473" t="s">
        <v>249</v>
      </c>
      <c r="E10473" t="s">
        <v>20</v>
      </c>
      <c r="F10473" t="b">
        <v>0</v>
      </c>
      <c r="G10473" t="s">
        <v>3596</v>
      </c>
      <c r="H10473" s="1">
        <v>45675.382569444453</v>
      </c>
      <c r="I10473" t="b">
        <v>0</v>
      </c>
      <c r="J10473" t="b">
        <v>0</v>
      </c>
      <c r="K10473" t="s">
        <v>3596</v>
      </c>
      <c r="L10473" t="s">
        <v>22</v>
      </c>
      <c r="M10473">
        <v>126631.5</v>
      </c>
      <c r="O10473" t="s">
        <v>3023</v>
      </c>
      <c r="P10473" t="s">
        <v>13746</v>
      </c>
    </row>
    <row r="10474" spans="1:16" x14ac:dyDescent="0.35">
      <c r="A10474" t="s">
        <v>13683</v>
      </c>
      <c r="B10474" t="s">
        <v>13748</v>
      </c>
      <c r="C10474" t="s">
        <v>6415</v>
      </c>
      <c r="D10474" t="s">
        <v>29</v>
      </c>
      <c r="E10474" t="s">
        <v>2323</v>
      </c>
      <c r="F10474" t="b">
        <v>0</v>
      </c>
      <c r="G10474" t="s">
        <v>52</v>
      </c>
      <c r="H10474" s="1">
        <v>45675.417685185188</v>
      </c>
      <c r="I10474" t="b">
        <v>0</v>
      </c>
      <c r="J10474" t="b">
        <v>0</v>
      </c>
      <c r="K10474" t="s">
        <v>31</v>
      </c>
      <c r="L10474" t="s">
        <v>32</v>
      </c>
      <c r="N10474">
        <v>27.5</v>
      </c>
      <c r="O10474" t="s">
        <v>13749</v>
      </c>
      <c r="P10474" t="s">
        <v>13750</v>
      </c>
    </row>
    <row r="10475" spans="1:16" x14ac:dyDescent="0.35">
      <c r="A10475" t="s">
        <v>13683</v>
      </c>
      <c r="B10475" t="s">
        <v>13751</v>
      </c>
      <c r="C10475" t="s">
        <v>146</v>
      </c>
      <c r="D10475" t="s">
        <v>36</v>
      </c>
      <c r="E10475" t="s">
        <v>20</v>
      </c>
      <c r="F10475" t="b">
        <v>0</v>
      </c>
      <c r="G10475" t="s">
        <v>47</v>
      </c>
      <c r="H10475" s="1">
        <v>45678.417951388888</v>
      </c>
      <c r="I10475" t="b">
        <v>0</v>
      </c>
      <c r="J10475" t="b">
        <v>0</v>
      </c>
      <c r="K10475" t="s">
        <v>31</v>
      </c>
      <c r="L10475" t="s">
        <v>22</v>
      </c>
      <c r="M10475">
        <v>185000</v>
      </c>
      <c r="O10475" t="s">
        <v>13752</v>
      </c>
      <c r="P10475" t="s">
        <v>13753</v>
      </c>
    </row>
    <row r="10476" spans="1:16" x14ac:dyDescent="0.35">
      <c r="A10476" t="s">
        <v>13683</v>
      </c>
      <c r="B10476" t="s">
        <v>13754</v>
      </c>
      <c r="C10476" t="s">
        <v>13755</v>
      </c>
      <c r="D10476" t="s">
        <v>36</v>
      </c>
      <c r="E10476" t="s">
        <v>20</v>
      </c>
      <c r="F10476" t="b">
        <v>0</v>
      </c>
      <c r="G10476" t="s">
        <v>52</v>
      </c>
      <c r="H10476" s="1">
        <v>45678.418449074074</v>
      </c>
      <c r="I10476" t="b">
        <v>0</v>
      </c>
      <c r="J10476" t="b">
        <v>0</v>
      </c>
      <c r="K10476" t="s">
        <v>31</v>
      </c>
      <c r="L10476" t="s">
        <v>22</v>
      </c>
      <c r="M10476">
        <v>175500</v>
      </c>
      <c r="O10476" t="s">
        <v>1079</v>
      </c>
    </row>
    <row r="10477" spans="1:16" x14ac:dyDescent="0.35">
      <c r="A10477" t="s">
        <v>13683</v>
      </c>
      <c r="B10477" t="s">
        <v>13756</v>
      </c>
      <c r="C10477" t="s">
        <v>2639</v>
      </c>
      <c r="D10477" t="s">
        <v>36</v>
      </c>
      <c r="E10477" t="s">
        <v>91</v>
      </c>
      <c r="F10477" t="b">
        <v>0</v>
      </c>
      <c r="G10477" t="s">
        <v>52</v>
      </c>
      <c r="H10477" s="1">
        <v>45678.918391203697</v>
      </c>
      <c r="I10477" t="b">
        <v>0</v>
      </c>
      <c r="J10477" t="b">
        <v>0</v>
      </c>
      <c r="K10477" t="s">
        <v>31</v>
      </c>
      <c r="L10477" t="s">
        <v>32</v>
      </c>
      <c r="N10477">
        <v>75</v>
      </c>
      <c r="O10477" t="s">
        <v>13757</v>
      </c>
      <c r="P10477" t="s">
        <v>7372</v>
      </c>
    </row>
    <row r="10478" spans="1:16" x14ac:dyDescent="0.35">
      <c r="A10478" t="s">
        <v>13683</v>
      </c>
      <c r="B10478" t="s">
        <v>13758</v>
      </c>
      <c r="C10478" t="s">
        <v>5914</v>
      </c>
      <c r="D10478" t="s">
        <v>110</v>
      </c>
      <c r="E10478" t="s">
        <v>20</v>
      </c>
      <c r="F10478" t="b">
        <v>0</v>
      </c>
      <c r="G10478" t="s">
        <v>47</v>
      </c>
      <c r="H10478" s="1">
        <v>45679.043819444443</v>
      </c>
      <c r="I10478" t="b">
        <v>0</v>
      </c>
      <c r="J10478" t="b">
        <v>1</v>
      </c>
      <c r="K10478" t="s">
        <v>31</v>
      </c>
      <c r="L10478" t="s">
        <v>22</v>
      </c>
      <c r="M10478">
        <v>260000</v>
      </c>
      <c r="O10478" t="s">
        <v>6348</v>
      </c>
      <c r="P10478" t="s">
        <v>13759</v>
      </c>
    </row>
    <row r="10479" spans="1:16" x14ac:dyDescent="0.35">
      <c r="A10479" t="s">
        <v>13683</v>
      </c>
      <c r="B10479" t="s">
        <v>13760</v>
      </c>
      <c r="C10479" t="s">
        <v>105</v>
      </c>
      <c r="D10479" t="s">
        <v>249</v>
      </c>
      <c r="E10479" t="s">
        <v>20</v>
      </c>
      <c r="F10479" t="b">
        <v>0</v>
      </c>
      <c r="G10479" t="s">
        <v>105</v>
      </c>
      <c r="H10479" s="1">
        <v>45680.379108796304</v>
      </c>
      <c r="I10479" t="b">
        <v>0</v>
      </c>
      <c r="J10479" t="b">
        <v>0</v>
      </c>
      <c r="K10479" t="s">
        <v>105</v>
      </c>
      <c r="L10479" t="s">
        <v>22</v>
      </c>
      <c r="M10479">
        <v>85749.5</v>
      </c>
      <c r="O10479" t="s">
        <v>13761</v>
      </c>
      <c r="P10479" t="s">
        <v>811</v>
      </c>
    </row>
    <row r="10480" spans="1:16" x14ac:dyDescent="0.35">
      <c r="A10480" t="s">
        <v>13683</v>
      </c>
      <c r="B10480" t="s">
        <v>13762</v>
      </c>
      <c r="C10480" t="s">
        <v>154</v>
      </c>
      <c r="D10480" t="s">
        <v>36</v>
      </c>
      <c r="E10480" t="s">
        <v>20</v>
      </c>
      <c r="F10480" t="b">
        <v>0</v>
      </c>
      <c r="G10480" t="s">
        <v>43</v>
      </c>
      <c r="H10480" s="1">
        <v>45680.419594907413</v>
      </c>
      <c r="I10480" t="b">
        <v>0</v>
      </c>
      <c r="J10480" t="b">
        <v>0</v>
      </c>
      <c r="K10480" t="s">
        <v>31</v>
      </c>
      <c r="L10480" t="s">
        <v>22</v>
      </c>
      <c r="M10480">
        <v>382500</v>
      </c>
      <c r="O10480" t="s">
        <v>1623</v>
      </c>
      <c r="P10480" t="s">
        <v>13763</v>
      </c>
    </row>
    <row r="10481" spans="1:16" x14ac:dyDescent="0.35">
      <c r="A10481" t="s">
        <v>13683</v>
      </c>
      <c r="B10481" t="s">
        <v>13764</v>
      </c>
      <c r="C10481" t="s">
        <v>105</v>
      </c>
      <c r="D10481" t="s">
        <v>249</v>
      </c>
      <c r="E10481" t="s">
        <v>20</v>
      </c>
      <c r="F10481" t="b">
        <v>0</v>
      </c>
      <c r="G10481" t="s">
        <v>105</v>
      </c>
      <c r="H10481" s="1">
        <v>45680.503923611112</v>
      </c>
      <c r="I10481" t="b">
        <v>0</v>
      </c>
      <c r="J10481" t="b">
        <v>0</v>
      </c>
      <c r="K10481" t="s">
        <v>105</v>
      </c>
      <c r="L10481" t="s">
        <v>22</v>
      </c>
      <c r="M10481">
        <v>48000</v>
      </c>
      <c r="O10481" t="s">
        <v>497</v>
      </c>
      <c r="P10481" t="s">
        <v>13765</v>
      </c>
    </row>
    <row r="10482" spans="1:16" x14ac:dyDescent="0.35">
      <c r="A10482" t="s">
        <v>13683</v>
      </c>
      <c r="B10482" t="s">
        <v>13766</v>
      </c>
      <c r="C10482" t="s">
        <v>142</v>
      </c>
      <c r="D10482" t="s">
        <v>36</v>
      </c>
      <c r="E10482" t="s">
        <v>20</v>
      </c>
      <c r="F10482" t="b">
        <v>0</v>
      </c>
      <c r="G10482" t="s">
        <v>68</v>
      </c>
      <c r="H10482" s="1">
        <v>45680.709953703707</v>
      </c>
      <c r="I10482" t="b">
        <v>0</v>
      </c>
      <c r="J10482" t="b">
        <v>0</v>
      </c>
      <c r="K10482" t="s">
        <v>31</v>
      </c>
      <c r="L10482" t="s">
        <v>22</v>
      </c>
      <c r="M10482">
        <v>135000</v>
      </c>
      <c r="O10482" t="s">
        <v>194</v>
      </c>
      <c r="P10482" t="s">
        <v>13767</v>
      </c>
    </row>
    <row r="10483" spans="1:16" x14ac:dyDescent="0.35">
      <c r="A10483" t="s">
        <v>13683</v>
      </c>
      <c r="B10483" t="s">
        <v>13768</v>
      </c>
      <c r="C10483" t="s">
        <v>13769</v>
      </c>
      <c r="D10483" t="s">
        <v>36</v>
      </c>
      <c r="E10483" t="s">
        <v>20</v>
      </c>
      <c r="F10483" t="b">
        <v>0</v>
      </c>
      <c r="G10483" t="s">
        <v>52</v>
      </c>
      <c r="H10483" s="1">
        <v>45680.835439814808</v>
      </c>
      <c r="I10483" t="b">
        <v>0</v>
      </c>
      <c r="J10483" t="b">
        <v>0</v>
      </c>
      <c r="K10483" t="s">
        <v>31</v>
      </c>
      <c r="L10483" t="s">
        <v>22</v>
      </c>
      <c r="M10483">
        <v>146500</v>
      </c>
      <c r="O10483" t="s">
        <v>13770</v>
      </c>
      <c r="P10483" t="s">
        <v>13771</v>
      </c>
    </row>
    <row r="10484" spans="1:16" x14ac:dyDescent="0.35">
      <c r="A10484" t="s">
        <v>13683</v>
      </c>
      <c r="B10484" t="s">
        <v>13772</v>
      </c>
      <c r="C10484" t="s">
        <v>2224</v>
      </c>
      <c r="D10484" t="s">
        <v>36</v>
      </c>
      <c r="E10484" t="s">
        <v>20</v>
      </c>
      <c r="F10484" t="b">
        <v>0</v>
      </c>
      <c r="G10484" t="s">
        <v>52</v>
      </c>
      <c r="H10484" s="1">
        <v>45681.916875000003</v>
      </c>
      <c r="I10484" t="b">
        <v>0</v>
      </c>
      <c r="J10484" t="b">
        <v>1</v>
      </c>
      <c r="K10484" t="s">
        <v>31</v>
      </c>
      <c r="L10484" t="s">
        <v>22</v>
      </c>
      <c r="M10484">
        <v>79500</v>
      </c>
      <c r="O10484" t="s">
        <v>13773</v>
      </c>
      <c r="P10484" t="s">
        <v>13774</v>
      </c>
    </row>
    <row r="10485" spans="1:16" x14ac:dyDescent="0.35">
      <c r="A10485" t="s">
        <v>13683</v>
      </c>
      <c r="B10485" t="s">
        <v>13775</v>
      </c>
      <c r="C10485" t="s">
        <v>4237</v>
      </c>
      <c r="D10485" t="s">
        <v>42</v>
      </c>
      <c r="E10485" t="s">
        <v>20</v>
      </c>
      <c r="F10485" t="b">
        <v>0</v>
      </c>
      <c r="G10485" t="s">
        <v>30</v>
      </c>
      <c r="H10485" s="1">
        <v>45683.500902777778</v>
      </c>
      <c r="I10485" t="b">
        <v>0</v>
      </c>
      <c r="J10485" t="b">
        <v>1</v>
      </c>
      <c r="K10485" t="s">
        <v>31</v>
      </c>
      <c r="L10485" t="s">
        <v>22</v>
      </c>
      <c r="M10485">
        <v>137500</v>
      </c>
      <c r="O10485" t="s">
        <v>13776</v>
      </c>
      <c r="P10485" t="s">
        <v>2294</v>
      </c>
    </row>
    <row r="10486" spans="1:16" x14ac:dyDescent="0.35">
      <c r="A10486" t="s">
        <v>13683</v>
      </c>
      <c r="B10486" t="s">
        <v>13777</v>
      </c>
      <c r="C10486" t="s">
        <v>18</v>
      </c>
      <c r="D10486" t="s">
        <v>19</v>
      </c>
      <c r="E10486" t="s">
        <v>20</v>
      </c>
      <c r="F10486" t="b">
        <v>1</v>
      </c>
      <c r="G10486" t="s">
        <v>386</v>
      </c>
      <c r="H10486" s="1">
        <v>45684.271435185183</v>
      </c>
      <c r="I10486" t="b">
        <v>0</v>
      </c>
      <c r="J10486" t="b">
        <v>0</v>
      </c>
      <c r="K10486" t="s">
        <v>266</v>
      </c>
      <c r="L10486" t="s">
        <v>22</v>
      </c>
      <c r="M10486">
        <v>275000</v>
      </c>
      <c r="O10486" t="s">
        <v>11562</v>
      </c>
      <c r="P10486" t="s">
        <v>13778</v>
      </c>
    </row>
    <row r="10487" spans="1:16" x14ac:dyDescent="0.35">
      <c r="A10487" t="s">
        <v>13683</v>
      </c>
      <c r="B10487" t="s">
        <v>13779</v>
      </c>
      <c r="C10487" t="s">
        <v>1526</v>
      </c>
      <c r="D10487" t="s">
        <v>36</v>
      </c>
      <c r="E10487" t="s">
        <v>20</v>
      </c>
      <c r="F10487" t="b">
        <v>0</v>
      </c>
      <c r="G10487" t="s">
        <v>68</v>
      </c>
      <c r="H10487" s="1">
        <v>45684.420115740737</v>
      </c>
      <c r="I10487" t="b">
        <v>0</v>
      </c>
      <c r="J10487" t="b">
        <v>1</v>
      </c>
      <c r="K10487" t="s">
        <v>31</v>
      </c>
      <c r="L10487" t="s">
        <v>22</v>
      </c>
      <c r="M10487">
        <v>147000</v>
      </c>
      <c r="O10487" t="s">
        <v>13780</v>
      </c>
      <c r="P10487" t="s">
        <v>13781</v>
      </c>
    </row>
    <row r="10488" spans="1:16" x14ac:dyDescent="0.35">
      <c r="A10488" t="s">
        <v>13683</v>
      </c>
      <c r="B10488" t="s">
        <v>13782</v>
      </c>
      <c r="C10488" t="s">
        <v>450</v>
      </c>
      <c r="D10488" t="s">
        <v>36</v>
      </c>
      <c r="E10488" t="s">
        <v>20</v>
      </c>
      <c r="F10488" t="b">
        <v>0</v>
      </c>
      <c r="G10488" t="s">
        <v>30</v>
      </c>
      <c r="H10488" s="1">
        <v>45684.586898148147</v>
      </c>
      <c r="I10488" t="b">
        <v>0</v>
      </c>
      <c r="J10488" t="b">
        <v>1</v>
      </c>
      <c r="K10488" t="s">
        <v>31</v>
      </c>
      <c r="L10488" t="s">
        <v>22</v>
      </c>
      <c r="M10488">
        <v>115000</v>
      </c>
      <c r="O10488" t="s">
        <v>1306</v>
      </c>
      <c r="P10488" t="s">
        <v>420</v>
      </c>
    </row>
    <row r="10489" spans="1:16" x14ac:dyDescent="0.35">
      <c r="A10489" t="s">
        <v>13683</v>
      </c>
      <c r="B10489" t="s">
        <v>13783</v>
      </c>
      <c r="C10489" t="s">
        <v>18</v>
      </c>
      <c r="D10489" t="s">
        <v>13784</v>
      </c>
      <c r="E10489" t="s">
        <v>20</v>
      </c>
      <c r="F10489" t="b">
        <v>1</v>
      </c>
      <c r="G10489" t="s">
        <v>386</v>
      </c>
      <c r="H10489" s="1">
        <v>45685.314953703702</v>
      </c>
      <c r="I10489" t="b">
        <v>0</v>
      </c>
      <c r="J10489" t="b">
        <v>0</v>
      </c>
      <c r="K10489" t="s">
        <v>266</v>
      </c>
      <c r="L10489" t="s">
        <v>22</v>
      </c>
      <c r="M10489">
        <v>210000</v>
      </c>
      <c r="O10489" t="s">
        <v>1202</v>
      </c>
    </row>
    <row r="10490" spans="1:16" x14ac:dyDescent="0.35">
      <c r="A10490" t="s">
        <v>13683</v>
      </c>
      <c r="B10490" t="s">
        <v>13687</v>
      </c>
      <c r="C10490" t="s">
        <v>193</v>
      </c>
      <c r="D10490" t="s">
        <v>36</v>
      </c>
      <c r="E10490" t="s">
        <v>20</v>
      </c>
      <c r="F10490" t="b">
        <v>0</v>
      </c>
      <c r="G10490" t="s">
        <v>52</v>
      </c>
      <c r="H10490" s="1">
        <v>45685.419305555559</v>
      </c>
      <c r="I10490" t="b">
        <v>0</v>
      </c>
      <c r="J10490" t="b">
        <v>1</v>
      </c>
      <c r="K10490" t="s">
        <v>31</v>
      </c>
      <c r="L10490" t="s">
        <v>22</v>
      </c>
      <c r="M10490">
        <v>187000</v>
      </c>
      <c r="O10490" t="s">
        <v>13688</v>
      </c>
      <c r="P10490" t="s">
        <v>13689</v>
      </c>
    </row>
    <row r="10491" spans="1:16" x14ac:dyDescent="0.35">
      <c r="A10491" t="s">
        <v>13683</v>
      </c>
      <c r="B10491" t="s">
        <v>13785</v>
      </c>
      <c r="C10491" t="s">
        <v>18</v>
      </c>
      <c r="D10491" t="s">
        <v>1576</v>
      </c>
      <c r="E10491" t="s">
        <v>20</v>
      </c>
      <c r="F10491" t="b">
        <v>1</v>
      </c>
      <c r="G10491" t="s">
        <v>1577</v>
      </c>
      <c r="H10491" s="1">
        <v>45685.566180555557</v>
      </c>
      <c r="I10491" t="b">
        <v>0</v>
      </c>
      <c r="J10491" t="b">
        <v>0</v>
      </c>
      <c r="K10491" t="s">
        <v>1577</v>
      </c>
      <c r="L10491" t="s">
        <v>22</v>
      </c>
      <c r="M10491">
        <v>151750</v>
      </c>
      <c r="O10491" t="s">
        <v>1578</v>
      </c>
      <c r="P10491" t="s">
        <v>13786</v>
      </c>
    </row>
    <row r="10492" spans="1:16" x14ac:dyDescent="0.35">
      <c r="A10492" t="s">
        <v>13683</v>
      </c>
      <c r="B10492" t="s">
        <v>13787</v>
      </c>
      <c r="C10492" t="s">
        <v>1814</v>
      </c>
      <c r="D10492" t="s">
        <v>36</v>
      </c>
      <c r="E10492" t="s">
        <v>20</v>
      </c>
      <c r="F10492" t="b">
        <v>0</v>
      </c>
      <c r="G10492" t="s">
        <v>47</v>
      </c>
      <c r="H10492" s="1">
        <v>45685.793402777781</v>
      </c>
      <c r="I10492" t="b">
        <v>0</v>
      </c>
      <c r="J10492" t="b">
        <v>0</v>
      </c>
      <c r="K10492" t="s">
        <v>31</v>
      </c>
      <c r="L10492" t="s">
        <v>22</v>
      </c>
      <c r="M10492">
        <v>105000</v>
      </c>
      <c r="O10492" t="s">
        <v>77</v>
      </c>
      <c r="P10492" t="s">
        <v>811</v>
      </c>
    </row>
    <row r="10493" spans="1:16" x14ac:dyDescent="0.35">
      <c r="A10493" t="s">
        <v>13683</v>
      </c>
      <c r="B10493" t="s">
        <v>13683</v>
      </c>
      <c r="C10493" t="s">
        <v>18</v>
      </c>
      <c r="D10493" t="s">
        <v>19</v>
      </c>
      <c r="E10493" t="s">
        <v>20</v>
      </c>
      <c r="F10493" t="b">
        <v>1</v>
      </c>
      <c r="G10493" t="s">
        <v>730</v>
      </c>
      <c r="H10493" s="1">
        <v>45686.274722222217</v>
      </c>
      <c r="I10493" t="b">
        <v>0</v>
      </c>
      <c r="J10493" t="b">
        <v>0</v>
      </c>
      <c r="K10493" t="s">
        <v>730</v>
      </c>
      <c r="L10493" t="s">
        <v>22</v>
      </c>
      <c r="M10493">
        <v>69000</v>
      </c>
      <c r="O10493" t="s">
        <v>13727</v>
      </c>
      <c r="P10493" t="s">
        <v>13728</v>
      </c>
    </row>
    <row r="10494" spans="1:16" x14ac:dyDescent="0.35">
      <c r="A10494" t="s">
        <v>13683</v>
      </c>
      <c r="B10494" t="s">
        <v>13788</v>
      </c>
      <c r="C10494" t="s">
        <v>13789</v>
      </c>
      <c r="D10494" t="s">
        <v>36</v>
      </c>
      <c r="E10494" t="s">
        <v>20</v>
      </c>
      <c r="F10494" t="b">
        <v>0</v>
      </c>
      <c r="G10494" t="s">
        <v>287</v>
      </c>
      <c r="H10494" s="1">
        <v>45686.434918981482</v>
      </c>
      <c r="I10494" t="b">
        <v>0</v>
      </c>
      <c r="J10494" t="b">
        <v>0</v>
      </c>
      <c r="K10494" t="s">
        <v>287</v>
      </c>
      <c r="L10494" t="s">
        <v>22</v>
      </c>
      <c r="M10494">
        <v>159000</v>
      </c>
      <c r="O10494" t="s">
        <v>2449</v>
      </c>
      <c r="P10494" t="s">
        <v>13790</v>
      </c>
    </row>
    <row r="10495" spans="1:16" x14ac:dyDescent="0.35">
      <c r="A10495" t="s">
        <v>13683</v>
      </c>
      <c r="B10495" t="s">
        <v>13791</v>
      </c>
      <c r="C10495" t="s">
        <v>619</v>
      </c>
      <c r="D10495" t="s">
        <v>295</v>
      </c>
      <c r="E10495" t="s">
        <v>20</v>
      </c>
      <c r="F10495" t="b">
        <v>0</v>
      </c>
      <c r="G10495" t="s">
        <v>47</v>
      </c>
      <c r="H10495" s="1">
        <v>45686.543090277781</v>
      </c>
      <c r="I10495" t="b">
        <v>0</v>
      </c>
      <c r="J10495" t="b">
        <v>0</v>
      </c>
      <c r="K10495" t="s">
        <v>31</v>
      </c>
      <c r="L10495" t="s">
        <v>22</v>
      </c>
      <c r="M10495">
        <v>90000</v>
      </c>
      <c r="O10495" t="s">
        <v>297</v>
      </c>
      <c r="P10495" t="s">
        <v>13792</v>
      </c>
    </row>
    <row r="10496" spans="1:16" x14ac:dyDescent="0.35">
      <c r="A10496" t="s">
        <v>13683</v>
      </c>
      <c r="B10496" t="s">
        <v>13683</v>
      </c>
      <c r="C10496" t="s">
        <v>736</v>
      </c>
      <c r="D10496" t="s">
        <v>36</v>
      </c>
      <c r="E10496" t="s">
        <v>20</v>
      </c>
      <c r="F10496" t="b">
        <v>0</v>
      </c>
      <c r="G10496" t="s">
        <v>52</v>
      </c>
      <c r="H10496" s="1">
        <v>45686.543703703697</v>
      </c>
      <c r="I10496" t="b">
        <v>0</v>
      </c>
      <c r="J10496" t="b">
        <v>1</v>
      </c>
      <c r="K10496" t="s">
        <v>31</v>
      </c>
      <c r="L10496" t="s">
        <v>22</v>
      </c>
      <c r="M10496">
        <v>130000</v>
      </c>
      <c r="O10496" t="s">
        <v>2537</v>
      </c>
      <c r="P10496" t="s">
        <v>13733</v>
      </c>
    </row>
    <row r="10497" spans="1:16" x14ac:dyDescent="0.35">
      <c r="A10497" t="s">
        <v>13683</v>
      </c>
      <c r="B10497" t="s">
        <v>13793</v>
      </c>
      <c r="C10497" t="s">
        <v>9674</v>
      </c>
      <c r="D10497" t="s">
        <v>249</v>
      </c>
      <c r="E10497" t="s">
        <v>20</v>
      </c>
      <c r="F10497" t="b">
        <v>0</v>
      </c>
      <c r="G10497" t="s">
        <v>52</v>
      </c>
      <c r="H10497" s="1">
        <v>45686.751851851863</v>
      </c>
      <c r="I10497" t="b">
        <v>0</v>
      </c>
      <c r="J10497" t="b">
        <v>0</v>
      </c>
      <c r="K10497" t="s">
        <v>31</v>
      </c>
      <c r="L10497" t="s">
        <v>22</v>
      </c>
      <c r="M10497">
        <v>211200</v>
      </c>
      <c r="O10497" t="s">
        <v>9675</v>
      </c>
      <c r="P10497" t="s">
        <v>13794</v>
      </c>
    </row>
    <row r="10498" spans="1:16" x14ac:dyDescent="0.35">
      <c r="A10498" t="s">
        <v>13683</v>
      </c>
      <c r="B10498" t="s">
        <v>13795</v>
      </c>
      <c r="C10498" t="s">
        <v>1188</v>
      </c>
      <c r="D10498" t="s">
        <v>36</v>
      </c>
      <c r="E10498" t="s">
        <v>20</v>
      </c>
      <c r="F10498" t="b">
        <v>0</v>
      </c>
      <c r="G10498" t="s">
        <v>52</v>
      </c>
      <c r="H10498" s="1">
        <v>45686.877025462964</v>
      </c>
      <c r="I10498" t="b">
        <v>0</v>
      </c>
      <c r="J10498" t="b">
        <v>1</v>
      </c>
      <c r="K10498" t="s">
        <v>31</v>
      </c>
      <c r="L10498" t="s">
        <v>22</v>
      </c>
      <c r="M10498">
        <v>149500</v>
      </c>
      <c r="O10498" t="s">
        <v>6547</v>
      </c>
      <c r="P10498" t="s">
        <v>13796</v>
      </c>
    </row>
    <row r="10499" spans="1:16" x14ac:dyDescent="0.35">
      <c r="A10499" t="s">
        <v>13683</v>
      </c>
      <c r="B10499" t="s">
        <v>13683</v>
      </c>
      <c r="C10499" t="s">
        <v>2224</v>
      </c>
      <c r="D10499" t="s">
        <v>36</v>
      </c>
      <c r="E10499" t="s">
        <v>20</v>
      </c>
      <c r="F10499" t="b">
        <v>0</v>
      </c>
      <c r="G10499" t="s">
        <v>52</v>
      </c>
      <c r="H10499" s="1">
        <v>45687.836006944453</v>
      </c>
      <c r="I10499" t="b">
        <v>0</v>
      </c>
      <c r="J10499" t="b">
        <v>0</v>
      </c>
      <c r="K10499" t="s">
        <v>31</v>
      </c>
      <c r="L10499" t="s">
        <v>22</v>
      </c>
      <c r="M10499">
        <v>126200</v>
      </c>
      <c r="O10499" t="s">
        <v>3471</v>
      </c>
      <c r="P10499" t="s">
        <v>13797</v>
      </c>
    </row>
    <row r="10500" spans="1:16" x14ac:dyDescent="0.35">
      <c r="A10500" t="s">
        <v>13683</v>
      </c>
      <c r="B10500" t="s">
        <v>13766</v>
      </c>
      <c r="C10500" t="s">
        <v>2618</v>
      </c>
      <c r="D10500" t="s">
        <v>36</v>
      </c>
      <c r="E10500" t="s">
        <v>20</v>
      </c>
      <c r="F10500" t="b">
        <v>0</v>
      </c>
      <c r="G10500" t="s">
        <v>52</v>
      </c>
      <c r="H10500" s="1">
        <v>45687.836041666669</v>
      </c>
      <c r="I10500" t="b">
        <v>0</v>
      </c>
      <c r="J10500" t="b">
        <v>0</v>
      </c>
      <c r="K10500" t="s">
        <v>31</v>
      </c>
      <c r="L10500" t="s">
        <v>22</v>
      </c>
      <c r="M10500">
        <v>135000</v>
      </c>
      <c r="O10500" t="s">
        <v>13798</v>
      </c>
      <c r="P10500" t="s">
        <v>13799</v>
      </c>
    </row>
    <row r="10501" spans="1:16" x14ac:dyDescent="0.35">
      <c r="A10501" t="s">
        <v>13683</v>
      </c>
      <c r="B10501" t="s">
        <v>13800</v>
      </c>
      <c r="C10501" t="s">
        <v>31</v>
      </c>
      <c r="D10501" t="s">
        <v>36</v>
      </c>
      <c r="E10501" t="s">
        <v>20</v>
      </c>
      <c r="F10501" t="b">
        <v>0</v>
      </c>
      <c r="G10501" t="s">
        <v>52</v>
      </c>
      <c r="H10501" s="1">
        <v>45687.87835648148</v>
      </c>
      <c r="I10501" t="b">
        <v>0</v>
      </c>
      <c r="J10501" t="b">
        <v>1</v>
      </c>
      <c r="K10501" t="s">
        <v>31</v>
      </c>
      <c r="L10501" t="s">
        <v>22</v>
      </c>
      <c r="M10501">
        <v>103500</v>
      </c>
      <c r="O10501" t="s">
        <v>9269</v>
      </c>
      <c r="P10501" t="s">
        <v>13801</v>
      </c>
    </row>
    <row r="10502" spans="1:16" x14ac:dyDescent="0.35">
      <c r="A10502" t="s">
        <v>13683</v>
      </c>
      <c r="B10502" t="s">
        <v>13802</v>
      </c>
      <c r="C10502" t="s">
        <v>649</v>
      </c>
      <c r="D10502" t="s">
        <v>36</v>
      </c>
      <c r="E10502" t="s">
        <v>20</v>
      </c>
      <c r="F10502" t="b">
        <v>0</v>
      </c>
      <c r="G10502" t="s">
        <v>171</v>
      </c>
      <c r="H10502" s="1">
        <v>45687.936238425929</v>
      </c>
      <c r="I10502" t="b">
        <v>0</v>
      </c>
      <c r="J10502" t="b">
        <v>1</v>
      </c>
      <c r="K10502" t="s">
        <v>31</v>
      </c>
      <c r="L10502" t="s">
        <v>22</v>
      </c>
      <c r="M10502">
        <v>160000</v>
      </c>
      <c r="O10502" t="s">
        <v>13803</v>
      </c>
      <c r="P10502" t="s">
        <v>13804</v>
      </c>
    </row>
    <row r="10503" spans="1:16" x14ac:dyDescent="0.35">
      <c r="A10503" t="s">
        <v>13683</v>
      </c>
      <c r="B10503" t="s">
        <v>13683</v>
      </c>
      <c r="C10503" t="s">
        <v>2504</v>
      </c>
      <c r="D10503" t="s">
        <v>295</v>
      </c>
      <c r="E10503" t="s">
        <v>20</v>
      </c>
      <c r="F10503" t="b">
        <v>0</v>
      </c>
      <c r="G10503" t="s">
        <v>592</v>
      </c>
      <c r="H10503" s="1">
        <v>45688.023402777777</v>
      </c>
      <c r="I10503" t="b">
        <v>0</v>
      </c>
      <c r="J10503" t="b">
        <v>0</v>
      </c>
      <c r="K10503" t="s">
        <v>592</v>
      </c>
      <c r="L10503" t="s">
        <v>22</v>
      </c>
      <c r="M10503">
        <v>90000</v>
      </c>
      <c r="O10503" t="s">
        <v>13805</v>
      </c>
      <c r="P10503" t="s">
        <v>13806</v>
      </c>
    </row>
    <row r="10504" spans="1:16" x14ac:dyDescent="0.35">
      <c r="A10504" t="s">
        <v>13683</v>
      </c>
      <c r="B10504" t="s">
        <v>13683</v>
      </c>
      <c r="C10504" t="s">
        <v>508</v>
      </c>
      <c r="D10504" t="s">
        <v>36</v>
      </c>
      <c r="E10504" t="s">
        <v>20</v>
      </c>
      <c r="F10504" t="b">
        <v>0</v>
      </c>
      <c r="G10504" t="s">
        <v>508</v>
      </c>
      <c r="H10504" s="1">
        <v>45688.286689814813</v>
      </c>
      <c r="I10504" t="b">
        <v>0</v>
      </c>
      <c r="J10504" t="b">
        <v>0</v>
      </c>
      <c r="K10504" t="s">
        <v>508</v>
      </c>
      <c r="L10504" t="s">
        <v>22</v>
      </c>
      <c r="M10504">
        <v>135000</v>
      </c>
      <c r="O10504" t="s">
        <v>13807</v>
      </c>
      <c r="P10504" t="s">
        <v>13808</v>
      </c>
    </row>
    <row r="10505" spans="1:16" x14ac:dyDescent="0.35">
      <c r="A10505" t="s">
        <v>13683</v>
      </c>
      <c r="B10505" t="s">
        <v>13809</v>
      </c>
      <c r="C10505" t="s">
        <v>1157</v>
      </c>
      <c r="D10505" t="s">
        <v>17611</v>
      </c>
      <c r="E10505" t="s">
        <v>20</v>
      </c>
      <c r="F10505" t="b">
        <v>0</v>
      </c>
      <c r="G10505" t="s">
        <v>382</v>
      </c>
      <c r="H10505" s="1">
        <v>45688.288553240738</v>
      </c>
      <c r="I10505" t="b">
        <v>0</v>
      </c>
      <c r="J10505" t="b">
        <v>0</v>
      </c>
      <c r="K10505" t="s">
        <v>382</v>
      </c>
      <c r="L10505" t="s">
        <v>22</v>
      </c>
      <c r="M10505">
        <v>170000</v>
      </c>
      <c r="O10505" t="s">
        <v>13810</v>
      </c>
    </row>
    <row r="10506" spans="1:16" x14ac:dyDescent="0.35">
      <c r="A10506" t="s">
        <v>13683</v>
      </c>
      <c r="B10506" t="s">
        <v>13811</v>
      </c>
      <c r="C10506" t="s">
        <v>5050</v>
      </c>
      <c r="D10506" t="s">
        <v>36</v>
      </c>
      <c r="E10506" t="s">
        <v>20</v>
      </c>
      <c r="F10506" t="b">
        <v>0</v>
      </c>
      <c r="G10506" t="s">
        <v>52</v>
      </c>
      <c r="H10506" s="1">
        <v>45689.834722222222</v>
      </c>
      <c r="I10506" t="b">
        <v>0</v>
      </c>
      <c r="J10506" t="b">
        <v>0</v>
      </c>
      <c r="K10506" t="s">
        <v>31</v>
      </c>
      <c r="L10506" t="s">
        <v>22</v>
      </c>
      <c r="M10506">
        <v>165000</v>
      </c>
      <c r="O10506" t="s">
        <v>13812</v>
      </c>
      <c r="P10506" t="s">
        <v>13813</v>
      </c>
    </row>
    <row r="10507" spans="1:16" x14ac:dyDescent="0.35">
      <c r="A10507" t="s">
        <v>13683</v>
      </c>
      <c r="B10507" t="s">
        <v>13814</v>
      </c>
      <c r="C10507" t="s">
        <v>2033</v>
      </c>
      <c r="D10507" t="s">
        <v>29</v>
      </c>
      <c r="E10507" t="s">
        <v>20</v>
      </c>
      <c r="F10507" t="b">
        <v>0</v>
      </c>
      <c r="G10507" t="s">
        <v>43</v>
      </c>
      <c r="H10507" s="1">
        <v>45690.084201388891</v>
      </c>
      <c r="I10507" t="b">
        <v>0</v>
      </c>
      <c r="J10507" t="b">
        <v>0</v>
      </c>
      <c r="K10507" t="s">
        <v>31</v>
      </c>
      <c r="L10507" t="s">
        <v>22</v>
      </c>
      <c r="M10507">
        <v>77500</v>
      </c>
      <c r="O10507" t="s">
        <v>13815</v>
      </c>
    </row>
    <row r="10508" spans="1:16" x14ac:dyDescent="0.35">
      <c r="A10508" t="s">
        <v>13683</v>
      </c>
      <c r="B10508" t="s">
        <v>13729</v>
      </c>
      <c r="C10508" t="s">
        <v>1758</v>
      </c>
      <c r="D10508" t="s">
        <v>249</v>
      </c>
      <c r="E10508" t="s">
        <v>20</v>
      </c>
      <c r="F10508" t="b">
        <v>0</v>
      </c>
      <c r="G10508" t="s">
        <v>1067</v>
      </c>
      <c r="H10508" s="1">
        <v>45690.637974537043</v>
      </c>
      <c r="I10508" t="b">
        <v>0</v>
      </c>
      <c r="J10508" t="b">
        <v>0</v>
      </c>
      <c r="K10508" t="s">
        <v>1067</v>
      </c>
      <c r="L10508" t="s">
        <v>22</v>
      </c>
      <c r="M10508">
        <v>132600</v>
      </c>
      <c r="O10508" t="s">
        <v>13816</v>
      </c>
      <c r="P10508" t="s">
        <v>13817</v>
      </c>
    </row>
    <row r="10509" spans="1:16" x14ac:dyDescent="0.35">
      <c r="A10509" t="s">
        <v>13683</v>
      </c>
      <c r="B10509" t="s">
        <v>13818</v>
      </c>
      <c r="C10509" t="s">
        <v>6845</v>
      </c>
      <c r="D10509" t="s">
        <v>36</v>
      </c>
      <c r="E10509" t="s">
        <v>20</v>
      </c>
      <c r="F10509" t="b">
        <v>0</v>
      </c>
      <c r="G10509" t="s">
        <v>52</v>
      </c>
      <c r="H10509" s="1">
        <v>45691.97515046296</v>
      </c>
      <c r="I10509" t="b">
        <v>0</v>
      </c>
      <c r="J10509" t="b">
        <v>0</v>
      </c>
      <c r="K10509" t="s">
        <v>31</v>
      </c>
      <c r="L10509" t="s">
        <v>22</v>
      </c>
      <c r="M10509">
        <v>232500</v>
      </c>
      <c r="O10509" t="s">
        <v>281</v>
      </c>
      <c r="P10509" t="s">
        <v>13819</v>
      </c>
    </row>
    <row r="10510" spans="1:16" x14ac:dyDescent="0.35">
      <c r="A10510" t="s">
        <v>13683</v>
      </c>
      <c r="B10510" t="s">
        <v>13820</v>
      </c>
      <c r="C10510" t="s">
        <v>18</v>
      </c>
      <c r="D10510" t="s">
        <v>36</v>
      </c>
      <c r="E10510" t="s">
        <v>91</v>
      </c>
      <c r="F10510" t="b">
        <v>1</v>
      </c>
      <c r="G10510" t="s">
        <v>47</v>
      </c>
      <c r="H10510" s="1">
        <v>45692.667187500003</v>
      </c>
      <c r="I10510" t="b">
        <v>0</v>
      </c>
      <c r="J10510" t="b">
        <v>0</v>
      </c>
      <c r="K10510" t="s">
        <v>31</v>
      </c>
      <c r="L10510" t="s">
        <v>32</v>
      </c>
      <c r="N10510">
        <v>69.044998168945313</v>
      </c>
      <c r="O10510" t="s">
        <v>7106</v>
      </c>
      <c r="P10510" t="s">
        <v>3669</v>
      </c>
    </row>
    <row r="10511" spans="1:16" x14ac:dyDescent="0.35">
      <c r="A10511" t="s">
        <v>13683</v>
      </c>
      <c r="B10511" t="s">
        <v>13821</v>
      </c>
      <c r="C10511" t="s">
        <v>13822</v>
      </c>
      <c r="D10511" t="s">
        <v>36</v>
      </c>
      <c r="E10511" t="s">
        <v>20</v>
      </c>
      <c r="F10511" t="b">
        <v>0</v>
      </c>
      <c r="G10511" t="s">
        <v>52</v>
      </c>
      <c r="H10511" s="1">
        <v>45693.45994212963</v>
      </c>
      <c r="I10511" t="b">
        <v>0</v>
      </c>
      <c r="J10511" t="b">
        <v>0</v>
      </c>
      <c r="K10511" t="s">
        <v>31</v>
      </c>
      <c r="L10511" t="s">
        <v>22</v>
      </c>
      <c r="M10511">
        <v>82500</v>
      </c>
      <c r="O10511" t="s">
        <v>77</v>
      </c>
    </row>
    <row r="10512" spans="1:16" x14ac:dyDescent="0.35">
      <c r="A10512" t="s">
        <v>13683</v>
      </c>
      <c r="B10512" t="s">
        <v>13823</v>
      </c>
      <c r="C10512" t="s">
        <v>170</v>
      </c>
      <c r="D10512" t="s">
        <v>36</v>
      </c>
      <c r="E10512" t="s">
        <v>20</v>
      </c>
      <c r="F10512" t="b">
        <v>0</v>
      </c>
      <c r="G10512" t="s">
        <v>171</v>
      </c>
      <c r="H10512" s="1">
        <v>45695.449432870373</v>
      </c>
      <c r="I10512" t="b">
        <v>0</v>
      </c>
      <c r="J10512" t="b">
        <v>1</v>
      </c>
      <c r="K10512" t="s">
        <v>31</v>
      </c>
      <c r="L10512" t="s">
        <v>22</v>
      </c>
      <c r="M10512">
        <v>149500</v>
      </c>
      <c r="O10512" t="s">
        <v>6547</v>
      </c>
      <c r="P10512" t="s">
        <v>4703</v>
      </c>
    </row>
    <row r="10513" spans="1:16" x14ac:dyDescent="0.35">
      <c r="A10513" t="s">
        <v>13683</v>
      </c>
      <c r="B10513" t="s">
        <v>13824</v>
      </c>
      <c r="C10513" t="s">
        <v>18</v>
      </c>
      <c r="D10513" t="s">
        <v>36</v>
      </c>
      <c r="E10513" t="s">
        <v>20</v>
      </c>
      <c r="F10513" t="b">
        <v>1</v>
      </c>
      <c r="G10513" t="s">
        <v>68</v>
      </c>
      <c r="H10513" s="1">
        <v>45696.017511574071</v>
      </c>
      <c r="I10513" t="b">
        <v>0</v>
      </c>
      <c r="J10513" t="b">
        <v>0</v>
      </c>
      <c r="K10513" t="s">
        <v>31</v>
      </c>
      <c r="L10513" t="s">
        <v>32</v>
      </c>
      <c r="N10513">
        <v>50</v>
      </c>
      <c r="O10513" t="s">
        <v>13825</v>
      </c>
    </row>
    <row r="10514" spans="1:16" x14ac:dyDescent="0.35">
      <c r="A10514" t="s">
        <v>13683</v>
      </c>
      <c r="B10514" t="s">
        <v>13826</v>
      </c>
      <c r="C10514" t="s">
        <v>537</v>
      </c>
      <c r="D10514" t="s">
        <v>573</v>
      </c>
      <c r="E10514" t="s">
        <v>20</v>
      </c>
      <c r="F10514" t="b">
        <v>0</v>
      </c>
      <c r="G10514" t="s">
        <v>171</v>
      </c>
      <c r="H10514" s="1">
        <v>45696.09920138889</v>
      </c>
      <c r="I10514" t="b">
        <v>0</v>
      </c>
      <c r="J10514" t="b">
        <v>1</v>
      </c>
      <c r="K10514" t="s">
        <v>31</v>
      </c>
      <c r="L10514" t="s">
        <v>32</v>
      </c>
      <c r="N10514">
        <v>41.884998321533203</v>
      </c>
      <c r="O10514" t="s">
        <v>2394</v>
      </c>
      <c r="P10514" t="s">
        <v>13827</v>
      </c>
    </row>
    <row r="10515" spans="1:16" x14ac:dyDescent="0.35">
      <c r="A10515" t="s">
        <v>13683</v>
      </c>
      <c r="B10515" t="s">
        <v>13828</v>
      </c>
      <c r="C10515" t="s">
        <v>18</v>
      </c>
      <c r="D10515" t="s">
        <v>36</v>
      </c>
      <c r="E10515" t="s">
        <v>20</v>
      </c>
      <c r="F10515" t="b">
        <v>1</v>
      </c>
      <c r="G10515" t="s">
        <v>287</v>
      </c>
      <c r="H10515" s="1">
        <v>45696.50849537037</v>
      </c>
      <c r="I10515" t="b">
        <v>0</v>
      </c>
      <c r="J10515" t="b">
        <v>0</v>
      </c>
      <c r="K10515" t="s">
        <v>287</v>
      </c>
      <c r="L10515" t="s">
        <v>32</v>
      </c>
      <c r="N10515">
        <v>50</v>
      </c>
      <c r="O10515" t="s">
        <v>13825</v>
      </c>
      <c r="P10515" t="s">
        <v>12532</v>
      </c>
    </row>
    <row r="10516" spans="1:16" x14ac:dyDescent="0.35">
      <c r="A10516" t="s">
        <v>13683</v>
      </c>
      <c r="B10516" t="s">
        <v>13829</v>
      </c>
      <c r="C10516" t="s">
        <v>31</v>
      </c>
      <c r="D10516" t="s">
        <v>36</v>
      </c>
      <c r="E10516" t="s">
        <v>20</v>
      </c>
      <c r="F10516" t="b">
        <v>0</v>
      </c>
      <c r="G10516" t="s">
        <v>52</v>
      </c>
      <c r="H10516" s="1">
        <v>45696.585509259261</v>
      </c>
      <c r="I10516" t="b">
        <v>0</v>
      </c>
      <c r="J10516" t="b">
        <v>0</v>
      </c>
      <c r="K10516" t="s">
        <v>31</v>
      </c>
      <c r="L10516" t="s">
        <v>22</v>
      </c>
      <c r="M10516">
        <v>155000</v>
      </c>
      <c r="O10516" t="s">
        <v>13830</v>
      </c>
      <c r="P10516" t="s">
        <v>13831</v>
      </c>
    </row>
    <row r="10517" spans="1:16" x14ac:dyDescent="0.35">
      <c r="A10517" t="s">
        <v>13683</v>
      </c>
      <c r="B10517" t="s">
        <v>13824</v>
      </c>
      <c r="C10517" t="s">
        <v>18</v>
      </c>
      <c r="D10517" t="s">
        <v>36</v>
      </c>
      <c r="E10517" t="s">
        <v>20</v>
      </c>
      <c r="F10517" t="b">
        <v>1</v>
      </c>
      <c r="G10517" t="s">
        <v>68</v>
      </c>
      <c r="H10517" s="1">
        <v>45697.017511574071</v>
      </c>
      <c r="I10517" t="b">
        <v>0</v>
      </c>
      <c r="J10517" t="b">
        <v>0</v>
      </c>
      <c r="K10517" t="s">
        <v>31</v>
      </c>
      <c r="L10517" t="s">
        <v>32</v>
      </c>
      <c r="N10517">
        <v>50</v>
      </c>
      <c r="O10517" t="s">
        <v>13825</v>
      </c>
    </row>
    <row r="10518" spans="1:16" x14ac:dyDescent="0.35">
      <c r="A10518" t="s">
        <v>13683</v>
      </c>
      <c r="B10518" t="s">
        <v>13826</v>
      </c>
      <c r="C10518" t="s">
        <v>537</v>
      </c>
      <c r="D10518" t="s">
        <v>573</v>
      </c>
      <c r="E10518" t="s">
        <v>20</v>
      </c>
      <c r="F10518" t="b">
        <v>0</v>
      </c>
      <c r="G10518" t="s">
        <v>171</v>
      </c>
      <c r="H10518" s="1">
        <v>45697.09920138889</v>
      </c>
      <c r="I10518" t="b">
        <v>0</v>
      </c>
      <c r="J10518" t="b">
        <v>1</v>
      </c>
      <c r="K10518" t="s">
        <v>31</v>
      </c>
      <c r="L10518" t="s">
        <v>32</v>
      </c>
      <c r="N10518">
        <v>41.884998321533203</v>
      </c>
      <c r="O10518" t="s">
        <v>2394</v>
      </c>
      <c r="P10518" t="s">
        <v>13827</v>
      </c>
    </row>
    <row r="10519" spans="1:16" x14ac:dyDescent="0.35">
      <c r="A10519" t="s">
        <v>13683</v>
      </c>
      <c r="B10519" t="s">
        <v>13828</v>
      </c>
      <c r="C10519" t="s">
        <v>18</v>
      </c>
      <c r="D10519" t="s">
        <v>36</v>
      </c>
      <c r="E10519" t="s">
        <v>20</v>
      </c>
      <c r="F10519" t="b">
        <v>1</v>
      </c>
      <c r="G10519" t="s">
        <v>287</v>
      </c>
      <c r="H10519" s="1">
        <v>45697.50849537037</v>
      </c>
      <c r="I10519" t="b">
        <v>0</v>
      </c>
      <c r="J10519" t="b">
        <v>0</v>
      </c>
      <c r="K10519" t="s">
        <v>287</v>
      </c>
      <c r="L10519" t="s">
        <v>32</v>
      </c>
      <c r="N10519">
        <v>50</v>
      </c>
      <c r="O10519" t="s">
        <v>13825</v>
      </c>
      <c r="P10519" t="s">
        <v>12532</v>
      </c>
    </row>
    <row r="10520" spans="1:16" x14ac:dyDescent="0.35">
      <c r="A10520" t="s">
        <v>13683</v>
      </c>
      <c r="B10520" t="s">
        <v>13829</v>
      </c>
      <c r="C10520" t="s">
        <v>31</v>
      </c>
      <c r="D10520" t="s">
        <v>36</v>
      </c>
      <c r="E10520" t="s">
        <v>20</v>
      </c>
      <c r="F10520" t="b">
        <v>0</v>
      </c>
      <c r="G10520" t="s">
        <v>52</v>
      </c>
      <c r="H10520" s="1">
        <v>45697.585509259261</v>
      </c>
      <c r="I10520" t="b">
        <v>0</v>
      </c>
      <c r="J10520" t="b">
        <v>0</v>
      </c>
      <c r="K10520" t="s">
        <v>31</v>
      </c>
      <c r="L10520" t="s">
        <v>22</v>
      </c>
      <c r="M10520">
        <v>155000</v>
      </c>
      <c r="O10520" t="s">
        <v>13830</v>
      </c>
      <c r="P10520" t="s">
        <v>13831</v>
      </c>
    </row>
    <row r="10521" spans="1:16" x14ac:dyDescent="0.35">
      <c r="A10521" t="s">
        <v>13683</v>
      </c>
      <c r="B10521" t="s">
        <v>13824</v>
      </c>
      <c r="C10521" t="s">
        <v>18</v>
      </c>
      <c r="D10521" t="s">
        <v>36</v>
      </c>
      <c r="E10521" t="s">
        <v>20</v>
      </c>
      <c r="F10521" t="b">
        <v>1</v>
      </c>
      <c r="G10521" t="s">
        <v>68</v>
      </c>
      <c r="H10521" s="1">
        <v>45698.017511574071</v>
      </c>
      <c r="I10521" t="b">
        <v>0</v>
      </c>
      <c r="J10521" t="b">
        <v>0</v>
      </c>
      <c r="K10521" t="s">
        <v>31</v>
      </c>
      <c r="L10521" t="s">
        <v>32</v>
      </c>
      <c r="N10521">
        <v>50</v>
      </c>
      <c r="O10521" t="s">
        <v>13825</v>
      </c>
    </row>
    <row r="10522" spans="1:16" x14ac:dyDescent="0.35">
      <c r="A10522" t="s">
        <v>13683</v>
      </c>
      <c r="B10522" t="s">
        <v>13826</v>
      </c>
      <c r="C10522" t="s">
        <v>537</v>
      </c>
      <c r="D10522" t="s">
        <v>573</v>
      </c>
      <c r="E10522" t="s">
        <v>20</v>
      </c>
      <c r="F10522" t="b">
        <v>0</v>
      </c>
      <c r="G10522" t="s">
        <v>171</v>
      </c>
      <c r="H10522" s="1">
        <v>45698.09920138889</v>
      </c>
      <c r="I10522" t="b">
        <v>0</v>
      </c>
      <c r="J10522" t="b">
        <v>1</v>
      </c>
      <c r="K10522" t="s">
        <v>31</v>
      </c>
      <c r="L10522" t="s">
        <v>32</v>
      </c>
      <c r="N10522">
        <v>41.884998321533203</v>
      </c>
      <c r="O10522" t="s">
        <v>2394</v>
      </c>
      <c r="P10522" t="s">
        <v>13827</v>
      </c>
    </row>
    <row r="10523" spans="1:16" x14ac:dyDescent="0.35">
      <c r="A10523" t="s">
        <v>13683</v>
      </c>
      <c r="B10523" t="s">
        <v>13779</v>
      </c>
      <c r="C10523" t="s">
        <v>1526</v>
      </c>
      <c r="D10523" t="s">
        <v>36</v>
      </c>
      <c r="E10523" t="s">
        <v>20</v>
      </c>
      <c r="F10523" t="b">
        <v>0</v>
      </c>
      <c r="G10523" t="s">
        <v>68</v>
      </c>
      <c r="H10523" s="1">
        <v>45698.420115740737</v>
      </c>
      <c r="I10523" t="b">
        <v>0</v>
      </c>
      <c r="J10523" t="b">
        <v>1</v>
      </c>
      <c r="K10523" t="s">
        <v>31</v>
      </c>
      <c r="L10523" t="s">
        <v>22</v>
      </c>
      <c r="M10523">
        <v>147000</v>
      </c>
      <c r="O10523" t="s">
        <v>13780</v>
      </c>
      <c r="P10523" t="s">
        <v>13781</v>
      </c>
    </row>
    <row r="10524" spans="1:16" x14ac:dyDescent="0.35">
      <c r="A10524" t="s">
        <v>13683</v>
      </c>
      <c r="B10524" t="s">
        <v>13828</v>
      </c>
      <c r="C10524" t="s">
        <v>18</v>
      </c>
      <c r="D10524" t="s">
        <v>36</v>
      </c>
      <c r="E10524" t="s">
        <v>20</v>
      </c>
      <c r="F10524" t="b">
        <v>1</v>
      </c>
      <c r="G10524" t="s">
        <v>287</v>
      </c>
      <c r="H10524" s="1">
        <v>45698.50849537037</v>
      </c>
      <c r="I10524" t="b">
        <v>0</v>
      </c>
      <c r="J10524" t="b">
        <v>0</v>
      </c>
      <c r="K10524" t="s">
        <v>287</v>
      </c>
      <c r="L10524" t="s">
        <v>32</v>
      </c>
      <c r="N10524">
        <v>50</v>
      </c>
      <c r="O10524" t="s">
        <v>13825</v>
      </c>
      <c r="P10524" t="s">
        <v>12532</v>
      </c>
    </row>
    <row r="10525" spans="1:16" x14ac:dyDescent="0.35">
      <c r="A10525" t="s">
        <v>13683</v>
      </c>
      <c r="B10525" t="s">
        <v>13829</v>
      </c>
      <c r="C10525" t="s">
        <v>31</v>
      </c>
      <c r="D10525" t="s">
        <v>36</v>
      </c>
      <c r="E10525" t="s">
        <v>20</v>
      </c>
      <c r="F10525" t="b">
        <v>0</v>
      </c>
      <c r="G10525" t="s">
        <v>52</v>
      </c>
      <c r="H10525" s="1">
        <v>45698.585509259261</v>
      </c>
      <c r="I10525" t="b">
        <v>0</v>
      </c>
      <c r="J10525" t="b">
        <v>0</v>
      </c>
      <c r="K10525" t="s">
        <v>31</v>
      </c>
      <c r="L10525" t="s">
        <v>22</v>
      </c>
      <c r="M10525">
        <v>155000</v>
      </c>
      <c r="O10525" t="s">
        <v>13830</v>
      </c>
      <c r="P10525" t="s">
        <v>13831</v>
      </c>
    </row>
    <row r="10526" spans="1:16" x14ac:dyDescent="0.35">
      <c r="A10526" t="s">
        <v>13683</v>
      </c>
      <c r="B10526" t="s">
        <v>13824</v>
      </c>
      <c r="C10526" t="s">
        <v>18</v>
      </c>
      <c r="D10526" t="s">
        <v>36</v>
      </c>
      <c r="E10526" t="s">
        <v>20</v>
      </c>
      <c r="F10526" t="b">
        <v>1</v>
      </c>
      <c r="G10526" t="s">
        <v>68</v>
      </c>
      <c r="H10526" s="1">
        <v>45699.017511574071</v>
      </c>
      <c r="I10526" t="b">
        <v>0</v>
      </c>
      <c r="J10526" t="b">
        <v>0</v>
      </c>
      <c r="K10526" t="s">
        <v>31</v>
      </c>
      <c r="L10526" t="s">
        <v>32</v>
      </c>
      <c r="N10526">
        <v>50</v>
      </c>
      <c r="O10526" t="s">
        <v>13825</v>
      </c>
    </row>
    <row r="10527" spans="1:16" x14ac:dyDescent="0.35">
      <c r="A10527" t="s">
        <v>13683</v>
      </c>
      <c r="B10527" t="s">
        <v>13826</v>
      </c>
      <c r="C10527" t="s">
        <v>537</v>
      </c>
      <c r="D10527" t="s">
        <v>573</v>
      </c>
      <c r="E10527" t="s">
        <v>20</v>
      </c>
      <c r="F10527" t="b">
        <v>0</v>
      </c>
      <c r="G10527" t="s">
        <v>171</v>
      </c>
      <c r="H10527" s="1">
        <v>45699.09920138889</v>
      </c>
      <c r="I10527" t="b">
        <v>0</v>
      </c>
      <c r="J10527" t="b">
        <v>1</v>
      </c>
      <c r="K10527" t="s">
        <v>31</v>
      </c>
      <c r="L10527" t="s">
        <v>32</v>
      </c>
      <c r="N10527">
        <v>41.884998321533203</v>
      </c>
      <c r="O10527" t="s">
        <v>2394</v>
      </c>
      <c r="P10527" t="s">
        <v>13827</v>
      </c>
    </row>
    <row r="10528" spans="1:16" x14ac:dyDescent="0.35">
      <c r="A10528" t="s">
        <v>13683</v>
      </c>
      <c r="B10528" t="s">
        <v>13779</v>
      </c>
      <c r="C10528" t="s">
        <v>1526</v>
      </c>
      <c r="D10528" t="s">
        <v>36</v>
      </c>
      <c r="E10528" t="s">
        <v>20</v>
      </c>
      <c r="F10528" t="b">
        <v>0</v>
      </c>
      <c r="G10528" t="s">
        <v>68</v>
      </c>
      <c r="H10528" s="1">
        <v>45699.420115740737</v>
      </c>
      <c r="I10528" t="b">
        <v>0</v>
      </c>
      <c r="J10528" t="b">
        <v>1</v>
      </c>
      <c r="K10528" t="s">
        <v>31</v>
      </c>
      <c r="L10528" t="s">
        <v>22</v>
      </c>
      <c r="M10528">
        <v>147000</v>
      </c>
      <c r="O10528" t="s">
        <v>13780</v>
      </c>
      <c r="P10528" t="s">
        <v>13781</v>
      </c>
    </row>
    <row r="10529" spans="1:16" x14ac:dyDescent="0.35">
      <c r="A10529" t="s">
        <v>13683</v>
      </c>
      <c r="B10529" t="s">
        <v>13828</v>
      </c>
      <c r="C10529" t="s">
        <v>18</v>
      </c>
      <c r="D10529" t="s">
        <v>36</v>
      </c>
      <c r="E10529" t="s">
        <v>20</v>
      </c>
      <c r="F10529" t="b">
        <v>1</v>
      </c>
      <c r="G10529" t="s">
        <v>287</v>
      </c>
      <c r="H10529" s="1">
        <v>45699.50849537037</v>
      </c>
      <c r="I10529" t="b">
        <v>0</v>
      </c>
      <c r="J10529" t="b">
        <v>0</v>
      </c>
      <c r="K10529" t="s">
        <v>287</v>
      </c>
      <c r="L10529" t="s">
        <v>32</v>
      </c>
      <c r="N10529">
        <v>50</v>
      </c>
      <c r="O10529" t="s">
        <v>13825</v>
      </c>
      <c r="P10529" t="s">
        <v>12532</v>
      </c>
    </row>
    <row r="10530" spans="1:16" x14ac:dyDescent="0.35">
      <c r="A10530" t="s">
        <v>13683</v>
      </c>
      <c r="B10530" t="s">
        <v>13829</v>
      </c>
      <c r="C10530" t="s">
        <v>31</v>
      </c>
      <c r="D10530" t="s">
        <v>36</v>
      </c>
      <c r="E10530" t="s">
        <v>20</v>
      </c>
      <c r="F10530" t="b">
        <v>0</v>
      </c>
      <c r="G10530" t="s">
        <v>52</v>
      </c>
      <c r="H10530" s="1">
        <v>45699.585509259261</v>
      </c>
      <c r="I10530" t="b">
        <v>0</v>
      </c>
      <c r="J10530" t="b">
        <v>0</v>
      </c>
      <c r="K10530" t="s">
        <v>31</v>
      </c>
      <c r="L10530" t="s">
        <v>22</v>
      </c>
      <c r="M10530">
        <v>155000</v>
      </c>
      <c r="O10530" t="s">
        <v>13830</v>
      </c>
      <c r="P10530" t="s">
        <v>13831</v>
      </c>
    </row>
    <row r="10531" spans="1:16" x14ac:dyDescent="0.35">
      <c r="A10531" t="s">
        <v>13683</v>
      </c>
      <c r="B10531" t="s">
        <v>13824</v>
      </c>
      <c r="C10531" t="s">
        <v>18</v>
      </c>
      <c r="D10531" t="s">
        <v>36</v>
      </c>
      <c r="E10531" t="s">
        <v>20</v>
      </c>
      <c r="F10531" t="b">
        <v>1</v>
      </c>
      <c r="G10531" t="s">
        <v>68</v>
      </c>
      <c r="H10531" s="1">
        <v>45700.017511574071</v>
      </c>
      <c r="I10531" t="b">
        <v>0</v>
      </c>
      <c r="J10531" t="b">
        <v>0</v>
      </c>
      <c r="K10531" t="s">
        <v>31</v>
      </c>
      <c r="L10531" t="s">
        <v>32</v>
      </c>
      <c r="N10531">
        <v>50</v>
      </c>
      <c r="O10531" t="s">
        <v>13825</v>
      </c>
    </row>
    <row r="10532" spans="1:16" x14ac:dyDescent="0.35">
      <c r="A10532" t="s">
        <v>13683</v>
      </c>
      <c r="B10532" t="s">
        <v>13826</v>
      </c>
      <c r="C10532" t="s">
        <v>537</v>
      </c>
      <c r="D10532" t="s">
        <v>573</v>
      </c>
      <c r="E10532" t="s">
        <v>20</v>
      </c>
      <c r="F10532" t="b">
        <v>0</v>
      </c>
      <c r="G10532" t="s">
        <v>171</v>
      </c>
      <c r="H10532" s="1">
        <v>45700.09920138889</v>
      </c>
      <c r="I10532" t="b">
        <v>0</v>
      </c>
      <c r="J10532" t="b">
        <v>1</v>
      </c>
      <c r="K10532" t="s">
        <v>31</v>
      </c>
      <c r="L10532" t="s">
        <v>32</v>
      </c>
      <c r="N10532">
        <v>41.884998321533203</v>
      </c>
      <c r="O10532" t="s">
        <v>2394</v>
      </c>
      <c r="P10532" t="s">
        <v>13827</v>
      </c>
    </row>
    <row r="10533" spans="1:16" x14ac:dyDescent="0.35">
      <c r="A10533" t="s">
        <v>13683</v>
      </c>
      <c r="B10533" t="s">
        <v>13779</v>
      </c>
      <c r="C10533" t="s">
        <v>1526</v>
      </c>
      <c r="D10533" t="s">
        <v>36</v>
      </c>
      <c r="E10533" t="s">
        <v>20</v>
      </c>
      <c r="F10533" t="b">
        <v>0</v>
      </c>
      <c r="G10533" t="s">
        <v>68</v>
      </c>
      <c r="H10533" s="1">
        <v>45700.420115740737</v>
      </c>
      <c r="I10533" t="b">
        <v>0</v>
      </c>
      <c r="J10533" t="b">
        <v>1</v>
      </c>
      <c r="K10533" t="s">
        <v>31</v>
      </c>
      <c r="L10533" t="s">
        <v>22</v>
      </c>
      <c r="M10533">
        <v>147000</v>
      </c>
      <c r="O10533" t="s">
        <v>13780</v>
      </c>
      <c r="P10533" t="s">
        <v>13781</v>
      </c>
    </row>
    <row r="10534" spans="1:16" x14ac:dyDescent="0.35">
      <c r="A10534" t="s">
        <v>13683</v>
      </c>
      <c r="B10534" t="s">
        <v>13828</v>
      </c>
      <c r="C10534" t="s">
        <v>18</v>
      </c>
      <c r="D10534" t="s">
        <v>36</v>
      </c>
      <c r="E10534" t="s">
        <v>20</v>
      </c>
      <c r="F10534" t="b">
        <v>1</v>
      </c>
      <c r="G10534" t="s">
        <v>287</v>
      </c>
      <c r="H10534" s="1">
        <v>45700.50849537037</v>
      </c>
      <c r="I10534" t="b">
        <v>0</v>
      </c>
      <c r="J10534" t="b">
        <v>0</v>
      </c>
      <c r="K10534" t="s">
        <v>287</v>
      </c>
      <c r="L10534" t="s">
        <v>32</v>
      </c>
      <c r="N10534">
        <v>50</v>
      </c>
      <c r="O10534" t="s">
        <v>13825</v>
      </c>
      <c r="P10534" t="s">
        <v>12532</v>
      </c>
    </row>
    <row r="10535" spans="1:16" x14ac:dyDescent="0.35">
      <c r="A10535" t="s">
        <v>13683</v>
      </c>
      <c r="B10535" t="s">
        <v>13829</v>
      </c>
      <c r="C10535" t="s">
        <v>31</v>
      </c>
      <c r="D10535" t="s">
        <v>36</v>
      </c>
      <c r="E10535" t="s">
        <v>20</v>
      </c>
      <c r="F10535" t="b">
        <v>0</v>
      </c>
      <c r="G10535" t="s">
        <v>52</v>
      </c>
      <c r="H10535" s="1">
        <v>45700.585509259261</v>
      </c>
      <c r="I10535" t="b">
        <v>0</v>
      </c>
      <c r="J10535" t="b">
        <v>0</v>
      </c>
      <c r="K10535" t="s">
        <v>31</v>
      </c>
      <c r="L10535" t="s">
        <v>22</v>
      </c>
      <c r="M10535">
        <v>155000</v>
      </c>
      <c r="O10535" t="s">
        <v>13830</v>
      </c>
      <c r="P10535" t="s">
        <v>13831</v>
      </c>
    </row>
    <row r="10536" spans="1:16" x14ac:dyDescent="0.35">
      <c r="A10536" t="s">
        <v>13683</v>
      </c>
      <c r="B10536" t="s">
        <v>13824</v>
      </c>
      <c r="C10536" t="s">
        <v>18</v>
      </c>
      <c r="D10536" t="s">
        <v>36</v>
      </c>
      <c r="E10536" t="s">
        <v>20</v>
      </c>
      <c r="F10536" t="b">
        <v>1</v>
      </c>
      <c r="G10536" t="s">
        <v>68</v>
      </c>
      <c r="H10536" s="1">
        <v>45701.017511574071</v>
      </c>
      <c r="I10536" t="b">
        <v>0</v>
      </c>
      <c r="J10536" t="b">
        <v>0</v>
      </c>
      <c r="K10536" t="s">
        <v>31</v>
      </c>
      <c r="L10536" t="s">
        <v>32</v>
      </c>
      <c r="N10536">
        <v>50</v>
      </c>
      <c r="O10536" t="s">
        <v>13825</v>
      </c>
    </row>
    <row r="10537" spans="1:16" x14ac:dyDescent="0.35">
      <c r="A10537" t="s">
        <v>13683</v>
      </c>
      <c r="B10537" t="s">
        <v>13826</v>
      </c>
      <c r="C10537" t="s">
        <v>537</v>
      </c>
      <c r="D10537" t="s">
        <v>573</v>
      </c>
      <c r="E10537" t="s">
        <v>20</v>
      </c>
      <c r="F10537" t="b">
        <v>0</v>
      </c>
      <c r="G10537" t="s">
        <v>171</v>
      </c>
      <c r="H10537" s="1">
        <v>45701.09920138889</v>
      </c>
      <c r="I10537" t="b">
        <v>0</v>
      </c>
      <c r="J10537" t="b">
        <v>1</v>
      </c>
      <c r="K10537" t="s">
        <v>31</v>
      </c>
      <c r="L10537" t="s">
        <v>32</v>
      </c>
      <c r="N10537">
        <v>41.884998321533203</v>
      </c>
      <c r="O10537" t="s">
        <v>2394</v>
      </c>
      <c r="P10537" t="s">
        <v>13827</v>
      </c>
    </row>
    <row r="10538" spans="1:16" x14ac:dyDescent="0.35">
      <c r="A10538" t="s">
        <v>13683</v>
      </c>
      <c r="B10538" t="s">
        <v>13832</v>
      </c>
      <c r="C10538" t="s">
        <v>18</v>
      </c>
      <c r="D10538" t="s">
        <v>19</v>
      </c>
      <c r="E10538" t="s">
        <v>20</v>
      </c>
      <c r="F10538" t="b">
        <v>1</v>
      </c>
      <c r="G10538" t="s">
        <v>5468</v>
      </c>
      <c r="H10538" s="1">
        <v>45701.294016203698</v>
      </c>
      <c r="I10538" t="b">
        <v>0</v>
      </c>
      <c r="J10538" t="b">
        <v>1</v>
      </c>
      <c r="K10538" t="s">
        <v>5468</v>
      </c>
      <c r="L10538" t="s">
        <v>22</v>
      </c>
      <c r="M10538">
        <v>138433.5</v>
      </c>
      <c r="O10538" t="s">
        <v>13833</v>
      </c>
    </row>
    <row r="10539" spans="1:16" x14ac:dyDescent="0.35">
      <c r="A10539" t="s">
        <v>13683</v>
      </c>
      <c r="B10539" t="s">
        <v>13779</v>
      </c>
      <c r="C10539" t="s">
        <v>1526</v>
      </c>
      <c r="D10539" t="s">
        <v>36</v>
      </c>
      <c r="E10539" t="s">
        <v>20</v>
      </c>
      <c r="F10539" t="b">
        <v>0</v>
      </c>
      <c r="G10539" t="s">
        <v>68</v>
      </c>
      <c r="H10539" s="1">
        <v>45701.420115740737</v>
      </c>
      <c r="I10539" t="b">
        <v>0</v>
      </c>
      <c r="J10539" t="b">
        <v>1</v>
      </c>
      <c r="K10539" t="s">
        <v>31</v>
      </c>
      <c r="L10539" t="s">
        <v>22</v>
      </c>
      <c r="M10539">
        <v>147000</v>
      </c>
      <c r="O10539" t="s">
        <v>13780</v>
      </c>
      <c r="P10539" t="s">
        <v>13781</v>
      </c>
    </row>
    <row r="10540" spans="1:16" x14ac:dyDescent="0.35">
      <c r="A10540" t="s">
        <v>13683</v>
      </c>
      <c r="B10540" t="s">
        <v>13828</v>
      </c>
      <c r="C10540" t="s">
        <v>18</v>
      </c>
      <c r="D10540" t="s">
        <v>36</v>
      </c>
      <c r="E10540" t="s">
        <v>20</v>
      </c>
      <c r="F10540" t="b">
        <v>1</v>
      </c>
      <c r="G10540" t="s">
        <v>287</v>
      </c>
      <c r="H10540" s="1">
        <v>45701.50849537037</v>
      </c>
      <c r="I10540" t="b">
        <v>0</v>
      </c>
      <c r="J10540" t="b">
        <v>0</v>
      </c>
      <c r="K10540" t="s">
        <v>287</v>
      </c>
      <c r="L10540" t="s">
        <v>32</v>
      </c>
      <c r="N10540">
        <v>50</v>
      </c>
      <c r="O10540" t="s">
        <v>13825</v>
      </c>
      <c r="P10540" t="s">
        <v>12532</v>
      </c>
    </row>
    <row r="10541" spans="1:16" x14ac:dyDescent="0.35">
      <c r="A10541" t="s">
        <v>13683</v>
      </c>
      <c r="B10541" t="s">
        <v>13829</v>
      </c>
      <c r="C10541" t="s">
        <v>31</v>
      </c>
      <c r="D10541" t="s">
        <v>36</v>
      </c>
      <c r="E10541" t="s">
        <v>20</v>
      </c>
      <c r="F10541" t="b">
        <v>0</v>
      </c>
      <c r="G10541" t="s">
        <v>52</v>
      </c>
      <c r="H10541" s="1">
        <v>45701.585509259261</v>
      </c>
      <c r="I10541" t="b">
        <v>0</v>
      </c>
      <c r="J10541" t="b">
        <v>0</v>
      </c>
      <c r="K10541" t="s">
        <v>31</v>
      </c>
      <c r="L10541" t="s">
        <v>22</v>
      </c>
      <c r="M10541">
        <v>155000</v>
      </c>
      <c r="O10541" t="s">
        <v>13830</v>
      </c>
      <c r="P10541" t="s">
        <v>13831</v>
      </c>
    </row>
    <row r="10542" spans="1:16" x14ac:dyDescent="0.35">
      <c r="A10542" t="s">
        <v>13683</v>
      </c>
      <c r="B10542" t="s">
        <v>13824</v>
      </c>
      <c r="C10542" t="s">
        <v>18</v>
      </c>
      <c r="D10542" t="s">
        <v>36</v>
      </c>
      <c r="E10542" t="s">
        <v>20</v>
      </c>
      <c r="F10542" t="b">
        <v>1</v>
      </c>
      <c r="G10542" t="s">
        <v>68</v>
      </c>
      <c r="H10542" s="1">
        <v>45702.017511574071</v>
      </c>
      <c r="I10542" t="b">
        <v>0</v>
      </c>
      <c r="J10542" t="b">
        <v>0</v>
      </c>
      <c r="K10542" t="s">
        <v>31</v>
      </c>
      <c r="L10542" t="s">
        <v>32</v>
      </c>
      <c r="N10542">
        <v>50</v>
      </c>
      <c r="O10542" t="s">
        <v>13825</v>
      </c>
    </row>
    <row r="10543" spans="1:16" x14ac:dyDescent="0.35">
      <c r="A10543" t="s">
        <v>13683</v>
      </c>
      <c r="B10543" t="s">
        <v>13826</v>
      </c>
      <c r="C10543" t="s">
        <v>537</v>
      </c>
      <c r="D10543" t="s">
        <v>573</v>
      </c>
      <c r="E10543" t="s">
        <v>20</v>
      </c>
      <c r="F10543" t="b">
        <v>0</v>
      </c>
      <c r="G10543" t="s">
        <v>171</v>
      </c>
      <c r="H10543" s="1">
        <v>45702.09920138889</v>
      </c>
      <c r="I10543" t="b">
        <v>0</v>
      </c>
      <c r="J10543" t="b">
        <v>1</v>
      </c>
      <c r="K10543" t="s">
        <v>31</v>
      </c>
      <c r="L10543" t="s">
        <v>32</v>
      </c>
      <c r="N10543">
        <v>41.884998321533203</v>
      </c>
      <c r="O10543" t="s">
        <v>2394</v>
      </c>
      <c r="P10543" t="s">
        <v>13827</v>
      </c>
    </row>
    <row r="10544" spans="1:16" x14ac:dyDescent="0.35">
      <c r="A10544" t="s">
        <v>13683</v>
      </c>
      <c r="B10544" t="s">
        <v>13779</v>
      </c>
      <c r="C10544" t="s">
        <v>1526</v>
      </c>
      <c r="D10544" t="s">
        <v>36</v>
      </c>
      <c r="E10544" t="s">
        <v>20</v>
      </c>
      <c r="F10544" t="b">
        <v>0</v>
      </c>
      <c r="G10544" t="s">
        <v>68</v>
      </c>
      <c r="H10544" s="1">
        <v>45702.420115740737</v>
      </c>
      <c r="I10544" t="b">
        <v>0</v>
      </c>
      <c r="J10544" t="b">
        <v>1</v>
      </c>
      <c r="K10544" t="s">
        <v>31</v>
      </c>
      <c r="L10544" t="s">
        <v>22</v>
      </c>
      <c r="M10544">
        <v>147000</v>
      </c>
      <c r="O10544" t="s">
        <v>13780</v>
      </c>
      <c r="P10544" t="s">
        <v>13781</v>
      </c>
    </row>
    <row r="10545" spans="1:16" x14ac:dyDescent="0.35">
      <c r="A10545" t="s">
        <v>13683</v>
      </c>
      <c r="B10545" t="s">
        <v>13828</v>
      </c>
      <c r="C10545" t="s">
        <v>18</v>
      </c>
      <c r="D10545" t="s">
        <v>36</v>
      </c>
      <c r="E10545" t="s">
        <v>20</v>
      </c>
      <c r="F10545" t="b">
        <v>1</v>
      </c>
      <c r="G10545" t="s">
        <v>287</v>
      </c>
      <c r="H10545" s="1">
        <v>45702.50849537037</v>
      </c>
      <c r="I10545" t="b">
        <v>0</v>
      </c>
      <c r="J10545" t="b">
        <v>0</v>
      </c>
      <c r="K10545" t="s">
        <v>287</v>
      </c>
      <c r="L10545" t="s">
        <v>32</v>
      </c>
      <c r="N10545">
        <v>50</v>
      </c>
      <c r="O10545" t="s">
        <v>13825</v>
      </c>
      <c r="P10545" t="s">
        <v>12532</v>
      </c>
    </row>
    <row r="10546" spans="1:16" x14ac:dyDescent="0.35">
      <c r="A10546" t="s">
        <v>13683</v>
      </c>
      <c r="B10546" t="s">
        <v>13829</v>
      </c>
      <c r="C10546" t="s">
        <v>31</v>
      </c>
      <c r="D10546" t="s">
        <v>36</v>
      </c>
      <c r="E10546" t="s">
        <v>20</v>
      </c>
      <c r="F10546" t="b">
        <v>0</v>
      </c>
      <c r="G10546" t="s">
        <v>52</v>
      </c>
      <c r="H10546" s="1">
        <v>45702.585509259261</v>
      </c>
      <c r="I10546" t="b">
        <v>0</v>
      </c>
      <c r="J10546" t="b">
        <v>0</v>
      </c>
      <c r="K10546" t="s">
        <v>31</v>
      </c>
      <c r="L10546" t="s">
        <v>22</v>
      </c>
      <c r="M10546">
        <v>155000</v>
      </c>
      <c r="O10546" t="s">
        <v>13830</v>
      </c>
      <c r="P10546" t="s">
        <v>13831</v>
      </c>
    </row>
    <row r="10547" spans="1:16" x14ac:dyDescent="0.35">
      <c r="A10547" t="s">
        <v>13683</v>
      </c>
      <c r="B10547" t="s">
        <v>13824</v>
      </c>
      <c r="C10547" t="s">
        <v>18</v>
      </c>
      <c r="D10547" t="s">
        <v>36</v>
      </c>
      <c r="E10547" t="s">
        <v>20</v>
      </c>
      <c r="F10547" t="b">
        <v>1</v>
      </c>
      <c r="G10547" t="s">
        <v>68</v>
      </c>
      <c r="H10547" s="1">
        <v>45703.017511574071</v>
      </c>
      <c r="I10547" t="b">
        <v>0</v>
      </c>
      <c r="J10547" t="b">
        <v>0</v>
      </c>
      <c r="K10547" t="s">
        <v>31</v>
      </c>
      <c r="L10547" t="s">
        <v>32</v>
      </c>
      <c r="N10547">
        <v>50</v>
      </c>
      <c r="O10547" t="s">
        <v>13825</v>
      </c>
    </row>
    <row r="10548" spans="1:16" x14ac:dyDescent="0.35">
      <c r="A10548" t="s">
        <v>13683</v>
      </c>
      <c r="B10548" t="s">
        <v>13826</v>
      </c>
      <c r="C10548" t="s">
        <v>537</v>
      </c>
      <c r="D10548" t="s">
        <v>573</v>
      </c>
      <c r="E10548" t="s">
        <v>20</v>
      </c>
      <c r="F10548" t="b">
        <v>0</v>
      </c>
      <c r="G10548" t="s">
        <v>171</v>
      </c>
      <c r="H10548" s="1">
        <v>45703.09920138889</v>
      </c>
      <c r="I10548" t="b">
        <v>0</v>
      </c>
      <c r="J10548" t="b">
        <v>1</v>
      </c>
      <c r="K10548" t="s">
        <v>31</v>
      </c>
      <c r="L10548" t="s">
        <v>32</v>
      </c>
      <c r="N10548">
        <v>41.884998321533203</v>
      </c>
      <c r="O10548" t="s">
        <v>2394</v>
      </c>
      <c r="P10548" t="s">
        <v>13827</v>
      </c>
    </row>
    <row r="10549" spans="1:16" x14ac:dyDescent="0.35">
      <c r="A10549" t="s">
        <v>13683</v>
      </c>
      <c r="B10549" t="s">
        <v>13779</v>
      </c>
      <c r="C10549" t="s">
        <v>1526</v>
      </c>
      <c r="D10549" t="s">
        <v>36</v>
      </c>
      <c r="E10549" t="s">
        <v>20</v>
      </c>
      <c r="F10549" t="b">
        <v>0</v>
      </c>
      <c r="G10549" t="s">
        <v>68</v>
      </c>
      <c r="H10549" s="1">
        <v>45703.420115740737</v>
      </c>
      <c r="I10549" t="b">
        <v>0</v>
      </c>
      <c r="J10549" t="b">
        <v>1</v>
      </c>
      <c r="K10549" t="s">
        <v>31</v>
      </c>
      <c r="L10549" t="s">
        <v>22</v>
      </c>
      <c r="M10549">
        <v>147000</v>
      </c>
      <c r="O10549" t="s">
        <v>13780</v>
      </c>
      <c r="P10549" t="s">
        <v>13781</v>
      </c>
    </row>
    <row r="10550" spans="1:16" x14ac:dyDescent="0.35">
      <c r="A10550" t="s">
        <v>13683</v>
      </c>
      <c r="B10550" t="s">
        <v>13828</v>
      </c>
      <c r="C10550" t="s">
        <v>18</v>
      </c>
      <c r="D10550" t="s">
        <v>36</v>
      </c>
      <c r="E10550" t="s">
        <v>20</v>
      </c>
      <c r="F10550" t="b">
        <v>1</v>
      </c>
      <c r="G10550" t="s">
        <v>287</v>
      </c>
      <c r="H10550" s="1">
        <v>45703.50849537037</v>
      </c>
      <c r="I10550" t="b">
        <v>0</v>
      </c>
      <c r="J10550" t="b">
        <v>0</v>
      </c>
      <c r="K10550" t="s">
        <v>287</v>
      </c>
      <c r="L10550" t="s">
        <v>32</v>
      </c>
      <c r="N10550">
        <v>50</v>
      </c>
      <c r="O10550" t="s">
        <v>13825</v>
      </c>
      <c r="P10550" t="s">
        <v>12532</v>
      </c>
    </row>
    <row r="10551" spans="1:16" x14ac:dyDescent="0.35">
      <c r="A10551" t="s">
        <v>13683</v>
      </c>
      <c r="B10551" t="s">
        <v>13829</v>
      </c>
      <c r="C10551" t="s">
        <v>31</v>
      </c>
      <c r="D10551" t="s">
        <v>36</v>
      </c>
      <c r="E10551" t="s">
        <v>20</v>
      </c>
      <c r="F10551" t="b">
        <v>0</v>
      </c>
      <c r="G10551" t="s">
        <v>52</v>
      </c>
      <c r="H10551" s="1">
        <v>45703.585509259261</v>
      </c>
      <c r="I10551" t="b">
        <v>0</v>
      </c>
      <c r="J10551" t="b">
        <v>0</v>
      </c>
      <c r="K10551" t="s">
        <v>31</v>
      </c>
      <c r="L10551" t="s">
        <v>22</v>
      </c>
      <c r="M10551">
        <v>155000</v>
      </c>
      <c r="O10551" t="s">
        <v>13830</v>
      </c>
      <c r="P10551" t="s">
        <v>13831</v>
      </c>
    </row>
    <row r="10552" spans="1:16" x14ac:dyDescent="0.35">
      <c r="A10552" t="s">
        <v>13683</v>
      </c>
      <c r="B10552" t="s">
        <v>13824</v>
      </c>
      <c r="C10552" t="s">
        <v>18</v>
      </c>
      <c r="D10552" t="s">
        <v>36</v>
      </c>
      <c r="E10552" t="s">
        <v>20</v>
      </c>
      <c r="F10552" t="b">
        <v>1</v>
      </c>
      <c r="G10552" t="s">
        <v>68</v>
      </c>
      <c r="H10552" s="1">
        <v>45704.017511574071</v>
      </c>
      <c r="I10552" t="b">
        <v>0</v>
      </c>
      <c r="J10552" t="b">
        <v>0</v>
      </c>
      <c r="K10552" t="s">
        <v>31</v>
      </c>
      <c r="L10552" t="s">
        <v>32</v>
      </c>
      <c r="N10552">
        <v>50</v>
      </c>
      <c r="O10552" t="s">
        <v>13825</v>
      </c>
    </row>
    <row r="10553" spans="1:16" x14ac:dyDescent="0.35">
      <c r="A10553" t="s">
        <v>13683</v>
      </c>
      <c r="B10553" t="s">
        <v>13826</v>
      </c>
      <c r="C10553" t="s">
        <v>537</v>
      </c>
      <c r="D10553" t="s">
        <v>573</v>
      </c>
      <c r="E10553" t="s">
        <v>20</v>
      </c>
      <c r="F10553" t="b">
        <v>0</v>
      </c>
      <c r="G10553" t="s">
        <v>171</v>
      </c>
      <c r="H10553" s="1">
        <v>45704.09920138889</v>
      </c>
      <c r="I10553" t="b">
        <v>0</v>
      </c>
      <c r="J10553" t="b">
        <v>1</v>
      </c>
      <c r="K10553" t="s">
        <v>31</v>
      </c>
      <c r="L10553" t="s">
        <v>32</v>
      </c>
      <c r="N10553">
        <v>41.884998321533203</v>
      </c>
      <c r="O10553" t="s">
        <v>2394</v>
      </c>
      <c r="P10553" t="s">
        <v>13827</v>
      </c>
    </row>
    <row r="10554" spans="1:16" x14ac:dyDescent="0.35">
      <c r="A10554" t="s">
        <v>13683</v>
      </c>
      <c r="B10554" t="s">
        <v>13828</v>
      </c>
      <c r="C10554" t="s">
        <v>18</v>
      </c>
      <c r="D10554" t="s">
        <v>36</v>
      </c>
      <c r="E10554" t="s">
        <v>20</v>
      </c>
      <c r="F10554" t="b">
        <v>1</v>
      </c>
      <c r="G10554" t="s">
        <v>287</v>
      </c>
      <c r="H10554" s="1">
        <v>45704.50849537037</v>
      </c>
      <c r="I10554" t="b">
        <v>0</v>
      </c>
      <c r="J10554" t="b">
        <v>0</v>
      </c>
      <c r="K10554" t="s">
        <v>287</v>
      </c>
      <c r="L10554" t="s">
        <v>32</v>
      </c>
      <c r="N10554">
        <v>50</v>
      </c>
      <c r="O10554" t="s">
        <v>13825</v>
      </c>
      <c r="P10554" t="s">
        <v>12532</v>
      </c>
    </row>
    <row r="10555" spans="1:16" x14ac:dyDescent="0.35">
      <c r="A10555" t="s">
        <v>13683</v>
      </c>
      <c r="B10555" t="s">
        <v>13829</v>
      </c>
      <c r="C10555" t="s">
        <v>31</v>
      </c>
      <c r="D10555" t="s">
        <v>36</v>
      </c>
      <c r="E10555" t="s">
        <v>20</v>
      </c>
      <c r="F10555" t="b">
        <v>0</v>
      </c>
      <c r="G10555" t="s">
        <v>52</v>
      </c>
      <c r="H10555" s="1">
        <v>45704.585509259261</v>
      </c>
      <c r="I10555" t="b">
        <v>0</v>
      </c>
      <c r="J10555" t="b">
        <v>0</v>
      </c>
      <c r="K10555" t="s">
        <v>31</v>
      </c>
      <c r="L10555" t="s">
        <v>22</v>
      </c>
      <c r="M10555">
        <v>155000</v>
      </c>
      <c r="O10555" t="s">
        <v>13830</v>
      </c>
      <c r="P10555" t="s">
        <v>13831</v>
      </c>
    </row>
    <row r="10556" spans="1:16" x14ac:dyDescent="0.35">
      <c r="A10556" t="s">
        <v>13683</v>
      </c>
      <c r="B10556" t="s">
        <v>13824</v>
      </c>
      <c r="C10556" t="s">
        <v>18</v>
      </c>
      <c r="D10556" t="s">
        <v>36</v>
      </c>
      <c r="E10556" t="s">
        <v>20</v>
      </c>
      <c r="F10556" t="b">
        <v>1</v>
      </c>
      <c r="G10556" t="s">
        <v>68</v>
      </c>
      <c r="H10556" s="1">
        <v>45705.017511574071</v>
      </c>
      <c r="I10556" t="b">
        <v>0</v>
      </c>
      <c r="J10556" t="b">
        <v>0</v>
      </c>
      <c r="K10556" t="s">
        <v>31</v>
      </c>
      <c r="L10556" t="s">
        <v>32</v>
      </c>
      <c r="N10556">
        <v>50</v>
      </c>
      <c r="O10556" t="s">
        <v>13825</v>
      </c>
    </row>
    <row r="10557" spans="1:16" x14ac:dyDescent="0.35">
      <c r="A10557" t="s">
        <v>13683</v>
      </c>
      <c r="B10557" t="s">
        <v>13826</v>
      </c>
      <c r="C10557" t="s">
        <v>537</v>
      </c>
      <c r="D10557" t="s">
        <v>573</v>
      </c>
      <c r="E10557" t="s">
        <v>20</v>
      </c>
      <c r="F10557" t="b">
        <v>0</v>
      </c>
      <c r="G10557" t="s">
        <v>171</v>
      </c>
      <c r="H10557" s="1">
        <v>45705.09920138889</v>
      </c>
      <c r="I10557" t="b">
        <v>0</v>
      </c>
      <c r="J10557" t="b">
        <v>1</v>
      </c>
      <c r="K10557" t="s">
        <v>31</v>
      </c>
      <c r="L10557" t="s">
        <v>32</v>
      </c>
      <c r="N10557">
        <v>41.884998321533203</v>
      </c>
      <c r="O10557" t="s">
        <v>2394</v>
      </c>
      <c r="P10557" t="s">
        <v>13827</v>
      </c>
    </row>
    <row r="10558" spans="1:16" x14ac:dyDescent="0.35">
      <c r="A10558" t="s">
        <v>13683</v>
      </c>
      <c r="B10558" t="s">
        <v>13779</v>
      </c>
      <c r="C10558" t="s">
        <v>1526</v>
      </c>
      <c r="D10558" t="s">
        <v>36</v>
      </c>
      <c r="E10558" t="s">
        <v>20</v>
      </c>
      <c r="F10558" t="b">
        <v>0</v>
      </c>
      <c r="G10558" t="s">
        <v>68</v>
      </c>
      <c r="H10558" s="1">
        <v>45705.420115740737</v>
      </c>
      <c r="I10558" t="b">
        <v>0</v>
      </c>
      <c r="J10558" t="b">
        <v>1</v>
      </c>
      <c r="K10558" t="s">
        <v>31</v>
      </c>
      <c r="L10558" t="s">
        <v>22</v>
      </c>
      <c r="M10558">
        <v>147000</v>
      </c>
      <c r="O10558" t="s">
        <v>13780</v>
      </c>
      <c r="P10558" t="s">
        <v>13781</v>
      </c>
    </row>
    <row r="10559" spans="1:16" x14ac:dyDescent="0.35">
      <c r="A10559" t="s">
        <v>13683</v>
      </c>
      <c r="B10559" t="s">
        <v>13828</v>
      </c>
      <c r="C10559" t="s">
        <v>18</v>
      </c>
      <c r="D10559" t="s">
        <v>36</v>
      </c>
      <c r="E10559" t="s">
        <v>20</v>
      </c>
      <c r="F10559" t="b">
        <v>1</v>
      </c>
      <c r="G10559" t="s">
        <v>287</v>
      </c>
      <c r="H10559" s="1">
        <v>45705.50849537037</v>
      </c>
      <c r="I10559" t="b">
        <v>0</v>
      </c>
      <c r="J10559" t="b">
        <v>0</v>
      </c>
      <c r="K10559" t="s">
        <v>287</v>
      </c>
      <c r="L10559" t="s">
        <v>32</v>
      </c>
      <c r="N10559">
        <v>50</v>
      </c>
      <c r="O10559" t="s">
        <v>13825</v>
      </c>
      <c r="P10559" t="s">
        <v>12532</v>
      </c>
    </row>
    <row r="10560" spans="1:16" x14ac:dyDescent="0.35">
      <c r="A10560" t="s">
        <v>13683</v>
      </c>
      <c r="B10560" t="s">
        <v>13829</v>
      </c>
      <c r="C10560" t="s">
        <v>31</v>
      </c>
      <c r="D10560" t="s">
        <v>36</v>
      </c>
      <c r="E10560" t="s">
        <v>20</v>
      </c>
      <c r="F10560" t="b">
        <v>0</v>
      </c>
      <c r="G10560" t="s">
        <v>52</v>
      </c>
      <c r="H10560" s="1">
        <v>45705.585509259261</v>
      </c>
      <c r="I10560" t="b">
        <v>0</v>
      </c>
      <c r="J10560" t="b">
        <v>0</v>
      </c>
      <c r="K10560" t="s">
        <v>31</v>
      </c>
      <c r="L10560" t="s">
        <v>22</v>
      </c>
      <c r="M10560">
        <v>155000</v>
      </c>
      <c r="O10560" t="s">
        <v>13830</v>
      </c>
      <c r="P10560" t="s">
        <v>13831</v>
      </c>
    </row>
    <row r="10561" spans="1:16" x14ac:dyDescent="0.35">
      <c r="A10561" t="s">
        <v>13683</v>
      </c>
      <c r="B10561" t="s">
        <v>13824</v>
      </c>
      <c r="C10561" t="s">
        <v>18</v>
      </c>
      <c r="D10561" t="s">
        <v>36</v>
      </c>
      <c r="E10561" t="s">
        <v>20</v>
      </c>
      <c r="F10561" t="b">
        <v>1</v>
      </c>
      <c r="G10561" t="s">
        <v>68</v>
      </c>
      <c r="H10561" s="1">
        <v>45706.017511574071</v>
      </c>
      <c r="I10561" t="b">
        <v>0</v>
      </c>
      <c r="J10561" t="b">
        <v>0</v>
      </c>
      <c r="K10561" t="s">
        <v>31</v>
      </c>
      <c r="L10561" t="s">
        <v>32</v>
      </c>
      <c r="N10561">
        <v>50</v>
      </c>
      <c r="O10561" t="s">
        <v>13825</v>
      </c>
    </row>
    <row r="10562" spans="1:16" x14ac:dyDescent="0.35">
      <c r="A10562" t="s">
        <v>13683</v>
      </c>
      <c r="B10562" t="s">
        <v>13826</v>
      </c>
      <c r="C10562" t="s">
        <v>537</v>
      </c>
      <c r="D10562" t="s">
        <v>573</v>
      </c>
      <c r="E10562" t="s">
        <v>20</v>
      </c>
      <c r="F10562" t="b">
        <v>0</v>
      </c>
      <c r="G10562" t="s">
        <v>171</v>
      </c>
      <c r="H10562" s="1">
        <v>45706.09920138889</v>
      </c>
      <c r="I10562" t="b">
        <v>0</v>
      </c>
      <c r="J10562" t="b">
        <v>1</v>
      </c>
      <c r="K10562" t="s">
        <v>31</v>
      </c>
      <c r="L10562" t="s">
        <v>32</v>
      </c>
      <c r="N10562">
        <v>41.884998321533203</v>
      </c>
      <c r="O10562" t="s">
        <v>2394</v>
      </c>
      <c r="P10562" t="s">
        <v>13827</v>
      </c>
    </row>
    <row r="10563" spans="1:16" x14ac:dyDescent="0.35">
      <c r="A10563" t="s">
        <v>13683</v>
      </c>
      <c r="B10563" t="s">
        <v>13779</v>
      </c>
      <c r="C10563" t="s">
        <v>1526</v>
      </c>
      <c r="D10563" t="s">
        <v>36</v>
      </c>
      <c r="E10563" t="s">
        <v>20</v>
      </c>
      <c r="F10563" t="b">
        <v>0</v>
      </c>
      <c r="G10563" t="s">
        <v>68</v>
      </c>
      <c r="H10563" s="1">
        <v>45706.420115740737</v>
      </c>
      <c r="I10563" t="b">
        <v>0</v>
      </c>
      <c r="J10563" t="b">
        <v>1</v>
      </c>
      <c r="K10563" t="s">
        <v>31</v>
      </c>
      <c r="L10563" t="s">
        <v>22</v>
      </c>
      <c r="M10563">
        <v>147000</v>
      </c>
      <c r="O10563" t="s">
        <v>13780</v>
      </c>
      <c r="P10563" t="s">
        <v>13781</v>
      </c>
    </row>
    <row r="10564" spans="1:16" x14ac:dyDescent="0.35">
      <c r="A10564" t="s">
        <v>13683</v>
      </c>
      <c r="B10564" t="s">
        <v>13828</v>
      </c>
      <c r="C10564" t="s">
        <v>18</v>
      </c>
      <c r="D10564" t="s">
        <v>36</v>
      </c>
      <c r="E10564" t="s">
        <v>20</v>
      </c>
      <c r="F10564" t="b">
        <v>1</v>
      </c>
      <c r="G10564" t="s">
        <v>287</v>
      </c>
      <c r="H10564" s="1">
        <v>45706.50849537037</v>
      </c>
      <c r="I10564" t="b">
        <v>0</v>
      </c>
      <c r="J10564" t="b">
        <v>0</v>
      </c>
      <c r="K10564" t="s">
        <v>287</v>
      </c>
      <c r="L10564" t="s">
        <v>32</v>
      </c>
      <c r="N10564">
        <v>50</v>
      </c>
      <c r="O10564" t="s">
        <v>13825</v>
      </c>
      <c r="P10564" t="s">
        <v>12532</v>
      </c>
    </row>
    <row r="10565" spans="1:16" x14ac:dyDescent="0.35">
      <c r="A10565" t="s">
        <v>13683</v>
      </c>
      <c r="B10565" t="s">
        <v>13829</v>
      </c>
      <c r="C10565" t="s">
        <v>31</v>
      </c>
      <c r="D10565" t="s">
        <v>36</v>
      </c>
      <c r="E10565" t="s">
        <v>20</v>
      </c>
      <c r="F10565" t="b">
        <v>0</v>
      </c>
      <c r="G10565" t="s">
        <v>52</v>
      </c>
      <c r="H10565" s="1">
        <v>45706.585509259261</v>
      </c>
      <c r="I10565" t="b">
        <v>0</v>
      </c>
      <c r="J10565" t="b">
        <v>0</v>
      </c>
      <c r="K10565" t="s">
        <v>31</v>
      </c>
      <c r="L10565" t="s">
        <v>22</v>
      </c>
      <c r="M10565">
        <v>155000</v>
      </c>
      <c r="O10565" t="s">
        <v>13830</v>
      </c>
      <c r="P10565" t="s">
        <v>13831</v>
      </c>
    </row>
    <row r="10566" spans="1:16" x14ac:dyDescent="0.35">
      <c r="A10566" t="s">
        <v>13683</v>
      </c>
      <c r="B10566" t="s">
        <v>13824</v>
      </c>
      <c r="C10566" t="s">
        <v>18</v>
      </c>
      <c r="D10566" t="s">
        <v>36</v>
      </c>
      <c r="E10566" t="s">
        <v>20</v>
      </c>
      <c r="F10566" t="b">
        <v>1</v>
      </c>
      <c r="G10566" t="s">
        <v>68</v>
      </c>
      <c r="H10566" s="1">
        <v>45707.017511574071</v>
      </c>
      <c r="I10566" t="b">
        <v>0</v>
      </c>
      <c r="J10566" t="b">
        <v>0</v>
      </c>
      <c r="K10566" t="s">
        <v>31</v>
      </c>
      <c r="L10566" t="s">
        <v>32</v>
      </c>
      <c r="N10566">
        <v>50</v>
      </c>
      <c r="O10566" t="s">
        <v>13825</v>
      </c>
    </row>
    <row r="10567" spans="1:16" x14ac:dyDescent="0.35">
      <c r="A10567" t="s">
        <v>13683</v>
      </c>
      <c r="B10567" t="s">
        <v>13826</v>
      </c>
      <c r="C10567" t="s">
        <v>537</v>
      </c>
      <c r="D10567" t="s">
        <v>573</v>
      </c>
      <c r="E10567" t="s">
        <v>20</v>
      </c>
      <c r="F10567" t="b">
        <v>0</v>
      </c>
      <c r="G10567" t="s">
        <v>171</v>
      </c>
      <c r="H10567" s="1">
        <v>45707.09920138889</v>
      </c>
      <c r="I10567" t="b">
        <v>0</v>
      </c>
      <c r="J10567" t="b">
        <v>1</v>
      </c>
      <c r="K10567" t="s">
        <v>31</v>
      </c>
      <c r="L10567" t="s">
        <v>32</v>
      </c>
      <c r="N10567">
        <v>41.884998321533203</v>
      </c>
      <c r="O10567" t="s">
        <v>2394</v>
      </c>
      <c r="P10567" t="s">
        <v>13827</v>
      </c>
    </row>
    <row r="10568" spans="1:16" x14ac:dyDescent="0.35">
      <c r="A10568" t="s">
        <v>13683</v>
      </c>
      <c r="B10568" t="s">
        <v>13832</v>
      </c>
      <c r="C10568" t="s">
        <v>18</v>
      </c>
      <c r="D10568" t="s">
        <v>19</v>
      </c>
      <c r="E10568" t="s">
        <v>20</v>
      </c>
      <c r="F10568" t="b">
        <v>1</v>
      </c>
      <c r="G10568" t="s">
        <v>5468</v>
      </c>
      <c r="H10568" s="1">
        <v>45707.294016203698</v>
      </c>
      <c r="I10568" t="b">
        <v>0</v>
      </c>
      <c r="J10568" t="b">
        <v>1</v>
      </c>
      <c r="K10568" t="s">
        <v>5468</v>
      </c>
      <c r="L10568" t="s">
        <v>22</v>
      </c>
      <c r="M10568">
        <v>138433.5</v>
      </c>
      <c r="O10568" t="s">
        <v>13833</v>
      </c>
    </row>
    <row r="10569" spans="1:16" x14ac:dyDescent="0.35">
      <c r="A10569" t="s">
        <v>13683</v>
      </c>
      <c r="B10569" t="s">
        <v>13779</v>
      </c>
      <c r="C10569" t="s">
        <v>1526</v>
      </c>
      <c r="D10569" t="s">
        <v>36</v>
      </c>
      <c r="E10569" t="s">
        <v>20</v>
      </c>
      <c r="F10569" t="b">
        <v>0</v>
      </c>
      <c r="G10569" t="s">
        <v>68</v>
      </c>
      <c r="H10569" s="1">
        <v>45707.420115740737</v>
      </c>
      <c r="I10569" t="b">
        <v>0</v>
      </c>
      <c r="J10569" t="b">
        <v>1</v>
      </c>
      <c r="K10569" t="s">
        <v>31</v>
      </c>
      <c r="L10569" t="s">
        <v>22</v>
      </c>
      <c r="M10569">
        <v>147000</v>
      </c>
      <c r="O10569" t="s">
        <v>13780</v>
      </c>
      <c r="P10569" t="s">
        <v>13781</v>
      </c>
    </row>
    <row r="10570" spans="1:16" x14ac:dyDescent="0.35">
      <c r="A10570" t="s">
        <v>13683</v>
      </c>
      <c r="B10570" t="s">
        <v>13828</v>
      </c>
      <c r="C10570" t="s">
        <v>18</v>
      </c>
      <c r="D10570" t="s">
        <v>36</v>
      </c>
      <c r="E10570" t="s">
        <v>20</v>
      </c>
      <c r="F10570" t="b">
        <v>1</v>
      </c>
      <c r="G10570" t="s">
        <v>287</v>
      </c>
      <c r="H10570" s="1">
        <v>45707.50849537037</v>
      </c>
      <c r="I10570" t="b">
        <v>0</v>
      </c>
      <c r="J10570" t="b">
        <v>0</v>
      </c>
      <c r="K10570" t="s">
        <v>287</v>
      </c>
      <c r="L10570" t="s">
        <v>32</v>
      </c>
      <c r="N10570">
        <v>50</v>
      </c>
      <c r="O10570" t="s">
        <v>13825</v>
      </c>
      <c r="P10570" t="s">
        <v>12532</v>
      </c>
    </row>
    <row r="10571" spans="1:16" x14ac:dyDescent="0.35">
      <c r="A10571" t="s">
        <v>13683</v>
      </c>
      <c r="B10571" t="s">
        <v>13829</v>
      </c>
      <c r="C10571" t="s">
        <v>31</v>
      </c>
      <c r="D10571" t="s">
        <v>36</v>
      </c>
      <c r="E10571" t="s">
        <v>20</v>
      </c>
      <c r="F10571" t="b">
        <v>0</v>
      </c>
      <c r="G10571" t="s">
        <v>52</v>
      </c>
      <c r="H10571" s="1">
        <v>45707.585509259261</v>
      </c>
      <c r="I10571" t="b">
        <v>0</v>
      </c>
      <c r="J10571" t="b">
        <v>0</v>
      </c>
      <c r="K10571" t="s">
        <v>31</v>
      </c>
      <c r="L10571" t="s">
        <v>22</v>
      </c>
      <c r="M10571">
        <v>155000</v>
      </c>
      <c r="O10571" t="s">
        <v>13830</v>
      </c>
      <c r="P10571" t="s">
        <v>13831</v>
      </c>
    </row>
    <row r="10572" spans="1:16" x14ac:dyDescent="0.35">
      <c r="A10572" t="s">
        <v>13683</v>
      </c>
      <c r="B10572" t="s">
        <v>13824</v>
      </c>
      <c r="C10572" t="s">
        <v>18</v>
      </c>
      <c r="D10572" t="s">
        <v>36</v>
      </c>
      <c r="E10572" t="s">
        <v>20</v>
      </c>
      <c r="F10572" t="b">
        <v>1</v>
      </c>
      <c r="G10572" t="s">
        <v>68</v>
      </c>
      <c r="H10572" s="1">
        <v>45708.017511574071</v>
      </c>
      <c r="I10572" t="b">
        <v>0</v>
      </c>
      <c r="J10572" t="b">
        <v>0</v>
      </c>
      <c r="K10572" t="s">
        <v>31</v>
      </c>
      <c r="L10572" t="s">
        <v>32</v>
      </c>
      <c r="N10572">
        <v>50</v>
      </c>
      <c r="O10572" t="s">
        <v>13825</v>
      </c>
    </row>
    <row r="10573" spans="1:16" x14ac:dyDescent="0.35">
      <c r="A10573" t="s">
        <v>13683</v>
      </c>
      <c r="B10573" t="s">
        <v>13826</v>
      </c>
      <c r="C10573" t="s">
        <v>537</v>
      </c>
      <c r="D10573" t="s">
        <v>573</v>
      </c>
      <c r="E10573" t="s">
        <v>20</v>
      </c>
      <c r="F10573" t="b">
        <v>0</v>
      </c>
      <c r="G10573" t="s">
        <v>171</v>
      </c>
      <c r="H10573" s="1">
        <v>45708.09920138889</v>
      </c>
      <c r="I10573" t="b">
        <v>0</v>
      </c>
      <c r="J10573" t="b">
        <v>1</v>
      </c>
      <c r="K10573" t="s">
        <v>31</v>
      </c>
      <c r="L10573" t="s">
        <v>32</v>
      </c>
      <c r="N10573">
        <v>41.884998321533203</v>
      </c>
      <c r="O10573" t="s">
        <v>2394</v>
      </c>
      <c r="P10573" t="s">
        <v>13827</v>
      </c>
    </row>
    <row r="10574" spans="1:16" x14ac:dyDescent="0.35">
      <c r="A10574" t="s">
        <v>13683</v>
      </c>
      <c r="B10574" t="s">
        <v>13832</v>
      </c>
      <c r="C10574" t="s">
        <v>18</v>
      </c>
      <c r="D10574" t="s">
        <v>19</v>
      </c>
      <c r="E10574" t="s">
        <v>20</v>
      </c>
      <c r="F10574" t="b">
        <v>1</v>
      </c>
      <c r="G10574" t="s">
        <v>5468</v>
      </c>
      <c r="H10574" s="1">
        <v>45708.294016203698</v>
      </c>
      <c r="I10574" t="b">
        <v>0</v>
      </c>
      <c r="J10574" t="b">
        <v>1</v>
      </c>
      <c r="K10574" t="s">
        <v>5468</v>
      </c>
      <c r="L10574" t="s">
        <v>22</v>
      </c>
      <c r="M10574">
        <v>138433.5</v>
      </c>
      <c r="O10574" t="s">
        <v>13833</v>
      </c>
    </row>
    <row r="10575" spans="1:16" x14ac:dyDescent="0.35">
      <c r="A10575" t="s">
        <v>13683</v>
      </c>
      <c r="B10575" t="s">
        <v>13779</v>
      </c>
      <c r="C10575" t="s">
        <v>1526</v>
      </c>
      <c r="D10575" t="s">
        <v>36</v>
      </c>
      <c r="E10575" t="s">
        <v>20</v>
      </c>
      <c r="F10575" t="b">
        <v>0</v>
      </c>
      <c r="G10575" t="s">
        <v>68</v>
      </c>
      <c r="H10575" s="1">
        <v>45708.420115740737</v>
      </c>
      <c r="I10575" t="b">
        <v>0</v>
      </c>
      <c r="J10575" t="b">
        <v>1</v>
      </c>
      <c r="K10575" t="s">
        <v>31</v>
      </c>
      <c r="L10575" t="s">
        <v>22</v>
      </c>
      <c r="M10575">
        <v>147000</v>
      </c>
      <c r="O10575" t="s">
        <v>13780</v>
      </c>
      <c r="P10575" t="s">
        <v>13781</v>
      </c>
    </row>
    <row r="10576" spans="1:16" x14ac:dyDescent="0.35">
      <c r="A10576" t="s">
        <v>13683</v>
      </c>
      <c r="B10576" t="s">
        <v>13828</v>
      </c>
      <c r="C10576" t="s">
        <v>18</v>
      </c>
      <c r="D10576" t="s">
        <v>36</v>
      </c>
      <c r="E10576" t="s">
        <v>20</v>
      </c>
      <c r="F10576" t="b">
        <v>1</v>
      </c>
      <c r="G10576" t="s">
        <v>287</v>
      </c>
      <c r="H10576" s="1">
        <v>45708.50849537037</v>
      </c>
      <c r="I10576" t="b">
        <v>0</v>
      </c>
      <c r="J10576" t="b">
        <v>0</v>
      </c>
      <c r="K10576" t="s">
        <v>287</v>
      </c>
      <c r="L10576" t="s">
        <v>32</v>
      </c>
      <c r="N10576">
        <v>50</v>
      </c>
      <c r="O10576" t="s">
        <v>13825</v>
      </c>
      <c r="P10576" t="s">
        <v>12532</v>
      </c>
    </row>
    <row r="10577" spans="1:16" x14ac:dyDescent="0.35">
      <c r="A10577" t="s">
        <v>13683</v>
      </c>
      <c r="B10577" t="s">
        <v>13834</v>
      </c>
      <c r="C10577" t="s">
        <v>51</v>
      </c>
      <c r="D10577" t="s">
        <v>573</v>
      </c>
      <c r="E10577" t="s">
        <v>20</v>
      </c>
      <c r="F10577" t="b">
        <v>0</v>
      </c>
      <c r="G10577" t="s">
        <v>43</v>
      </c>
      <c r="H10577" s="1">
        <v>45708.584861111107</v>
      </c>
      <c r="I10577" t="b">
        <v>0</v>
      </c>
      <c r="J10577" t="b">
        <v>0</v>
      </c>
      <c r="K10577" t="s">
        <v>31</v>
      </c>
      <c r="L10577" t="s">
        <v>32</v>
      </c>
      <c r="N10577">
        <v>40.779998779296882</v>
      </c>
      <c r="O10577" t="s">
        <v>1373</v>
      </c>
      <c r="P10577" t="s">
        <v>13835</v>
      </c>
    </row>
    <row r="10578" spans="1:16" x14ac:dyDescent="0.35">
      <c r="A10578" t="s">
        <v>13683</v>
      </c>
      <c r="B10578" t="s">
        <v>13829</v>
      </c>
      <c r="C10578" t="s">
        <v>31</v>
      </c>
      <c r="D10578" t="s">
        <v>36</v>
      </c>
      <c r="E10578" t="s">
        <v>20</v>
      </c>
      <c r="F10578" t="b">
        <v>0</v>
      </c>
      <c r="G10578" t="s">
        <v>52</v>
      </c>
      <c r="H10578" s="1">
        <v>45708.585509259261</v>
      </c>
      <c r="I10578" t="b">
        <v>0</v>
      </c>
      <c r="J10578" t="b">
        <v>0</v>
      </c>
      <c r="K10578" t="s">
        <v>31</v>
      </c>
      <c r="L10578" t="s">
        <v>22</v>
      </c>
      <c r="M10578">
        <v>155000</v>
      </c>
      <c r="O10578" t="s">
        <v>13830</v>
      </c>
      <c r="P10578" t="s">
        <v>13831</v>
      </c>
    </row>
    <row r="10579" spans="1:16" x14ac:dyDescent="0.35">
      <c r="A10579" t="s">
        <v>13683</v>
      </c>
      <c r="B10579" t="s">
        <v>13722</v>
      </c>
      <c r="C10579" t="s">
        <v>1188</v>
      </c>
      <c r="D10579" t="s">
        <v>36</v>
      </c>
      <c r="E10579" t="s">
        <v>20</v>
      </c>
      <c r="F10579" t="b">
        <v>0</v>
      </c>
      <c r="G10579" t="s">
        <v>47</v>
      </c>
      <c r="H10579" s="1">
        <v>45708.709652777783</v>
      </c>
      <c r="I10579" t="b">
        <v>0</v>
      </c>
      <c r="J10579" t="b">
        <v>1</v>
      </c>
      <c r="K10579" t="s">
        <v>31</v>
      </c>
      <c r="L10579" t="s">
        <v>22</v>
      </c>
      <c r="M10579">
        <v>205000</v>
      </c>
      <c r="O10579" t="s">
        <v>8428</v>
      </c>
      <c r="P10579" t="s">
        <v>811</v>
      </c>
    </row>
    <row r="10580" spans="1:16" x14ac:dyDescent="0.35">
      <c r="A10580" t="s">
        <v>13683</v>
      </c>
      <c r="B10580" t="s">
        <v>13824</v>
      </c>
      <c r="C10580" t="s">
        <v>18</v>
      </c>
      <c r="D10580" t="s">
        <v>36</v>
      </c>
      <c r="E10580" t="s">
        <v>20</v>
      </c>
      <c r="F10580" t="b">
        <v>1</v>
      </c>
      <c r="G10580" t="s">
        <v>68</v>
      </c>
      <c r="H10580" s="1">
        <v>45709.017511574071</v>
      </c>
      <c r="I10580" t="b">
        <v>0</v>
      </c>
      <c r="J10580" t="b">
        <v>0</v>
      </c>
      <c r="K10580" t="s">
        <v>31</v>
      </c>
      <c r="L10580" t="s">
        <v>32</v>
      </c>
      <c r="N10580">
        <v>50</v>
      </c>
      <c r="O10580" t="s">
        <v>13825</v>
      </c>
    </row>
    <row r="10581" spans="1:16" x14ac:dyDescent="0.35">
      <c r="A10581" t="s">
        <v>13683</v>
      </c>
      <c r="B10581" t="s">
        <v>13826</v>
      </c>
      <c r="C10581" t="s">
        <v>537</v>
      </c>
      <c r="D10581" t="s">
        <v>573</v>
      </c>
      <c r="E10581" t="s">
        <v>20</v>
      </c>
      <c r="F10581" t="b">
        <v>0</v>
      </c>
      <c r="G10581" t="s">
        <v>171</v>
      </c>
      <c r="H10581" s="1">
        <v>45709.09920138889</v>
      </c>
      <c r="I10581" t="b">
        <v>0</v>
      </c>
      <c r="J10581" t="b">
        <v>1</v>
      </c>
      <c r="K10581" t="s">
        <v>31</v>
      </c>
      <c r="L10581" t="s">
        <v>32</v>
      </c>
      <c r="N10581">
        <v>41.884998321533203</v>
      </c>
      <c r="O10581" t="s">
        <v>2394</v>
      </c>
      <c r="P10581" t="s">
        <v>13827</v>
      </c>
    </row>
    <row r="10582" spans="1:16" x14ac:dyDescent="0.35">
      <c r="A10582" t="s">
        <v>13683</v>
      </c>
      <c r="B10582" t="s">
        <v>13779</v>
      </c>
      <c r="C10582" t="s">
        <v>1526</v>
      </c>
      <c r="D10582" t="s">
        <v>36</v>
      </c>
      <c r="E10582" t="s">
        <v>20</v>
      </c>
      <c r="F10582" t="b">
        <v>0</v>
      </c>
      <c r="G10582" t="s">
        <v>68</v>
      </c>
      <c r="H10582" s="1">
        <v>45709.420115740737</v>
      </c>
      <c r="I10582" t="b">
        <v>0</v>
      </c>
      <c r="J10582" t="b">
        <v>1</v>
      </c>
      <c r="K10582" t="s">
        <v>31</v>
      </c>
      <c r="L10582" t="s">
        <v>22</v>
      </c>
      <c r="M10582">
        <v>147000</v>
      </c>
      <c r="O10582" t="s">
        <v>13780</v>
      </c>
      <c r="P10582" t="s">
        <v>13781</v>
      </c>
    </row>
    <row r="10583" spans="1:16" x14ac:dyDescent="0.35">
      <c r="A10583" t="s">
        <v>13683</v>
      </c>
      <c r="B10583" t="s">
        <v>13828</v>
      </c>
      <c r="C10583" t="s">
        <v>18</v>
      </c>
      <c r="D10583" t="s">
        <v>36</v>
      </c>
      <c r="E10583" t="s">
        <v>20</v>
      </c>
      <c r="F10583" t="b">
        <v>1</v>
      </c>
      <c r="G10583" t="s">
        <v>287</v>
      </c>
      <c r="H10583" s="1">
        <v>45709.50849537037</v>
      </c>
      <c r="I10583" t="b">
        <v>0</v>
      </c>
      <c r="J10583" t="b">
        <v>0</v>
      </c>
      <c r="K10583" t="s">
        <v>287</v>
      </c>
      <c r="L10583" t="s">
        <v>32</v>
      </c>
      <c r="N10583">
        <v>50</v>
      </c>
      <c r="O10583" t="s">
        <v>13825</v>
      </c>
      <c r="P10583" t="s">
        <v>12532</v>
      </c>
    </row>
    <row r="10584" spans="1:16" x14ac:dyDescent="0.35">
      <c r="A10584" t="s">
        <v>13683</v>
      </c>
      <c r="B10584" t="s">
        <v>13829</v>
      </c>
      <c r="C10584" t="s">
        <v>31</v>
      </c>
      <c r="D10584" t="s">
        <v>36</v>
      </c>
      <c r="E10584" t="s">
        <v>20</v>
      </c>
      <c r="F10584" t="b">
        <v>0</v>
      </c>
      <c r="G10584" t="s">
        <v>52</v>
      </c>
      <c r="H10584" s="1">
        <v>45709.585509259261</v>
      </c>
      <c r="I10584" t="b">
        <v>0</v>
      </c>
      <c r="J10584" t="b">
        <v>0</v>
      </c>
      <c r="K10584" t="s">
        <v>31</v>
      </c>
      <c r="L10584" t="s">
        <v>22</v>
      </c>
      <c r="M10584">
        <v>155000</v>
      </c>
      <c r="O10584" t="s">
        <v>13830</v>
      </c>
      <c r="P10584" t="s">
        <v>13831</v>
      </c>
    </row>
    <row r="10585" spans="1:16" x14ac:dyDescent="0.35">
      <c r="A10585" t="s">
        <v>13683</v>
      </c>
      <c r="B10585" t="s">
        <v>13824</v>
      </c>
      <c r="C10585" t="s">
        <v>18</v>
      </c>
      <c r="D10585" t="s">
        <v>36</v>
      </c>
      <c r="E10585" t="s">
        <v>20</v>
      </c>
      <c r="F10585" t="b">
        <v>1</v>
      </c>
      <c r="G10585" t="s">
        <v>68</v>
      </c>
      <c r="H10585" s="1">
        <v>45710.017511574071</v>
      </c>
      <c r="I10585" t="b">
        <v>0</v>
      </c>
      <c r="J10585" t="b">
        <v>0</v>
      </c>
      <c r="K10585" t="s">
        <v>31</v>
      </c>
      <c r="L10585" t="s">
        <v>32</v>
      </c>
      <c r="N10585">
        <v>50</v>
      </c>
      <c r="O10585" t="s">
        <v>13825</v>
      </c>
    </row>
    <row r="10586" spans="1:16" x14ac:dyDescent="0.35">
      <c r="A10586" t="s">
        <v>13683</v>
      </c>
      <c r="B10586" t="s">
        <v>13826</v>
      </c>
      <c r="C10586" t="s">
        <v>537</v>
      </c>
      <c r="D10586" t="s">
        <v>573</v>
      </c>
      <c r="E10586" t="s">
        <v>20</v>
      </c>
      <c r="F10586" t="b">
        <v>0</v>
      </c>
      <c r="G10586" t="s">
        <v>171</v>
      </c>
      <c r="H10586" s="1">
        <v>45710.09920138889</v>
      </c>
      <c r="I10586" t="b">
        <v>0</v>
      </c>
      <c r="J10586" t="b">
        <v>1</v>
      </c>
      <c r="K10586" t="s">
        <v>31</v>
      </c>
      <c r="L10586" t="s">
        <v>32</v>
      </c>
      <c r="N10586">
        <v>41.884998321533203</v>
      </c>
      <c r="O10586" t="s">
        <v>2394</v>
      </c>
      <c r="P10586" t="s">
        <v>13827</v>
      </c>
    </row>
    <row r="10587" spans="1:16" x14ac:dyDescent="0.35">
      <c r="A10587" t="s">
        <v>13683</v>
      </c>
      <c r="B10587" t="s">
        <v>13779</v>
      </c>
      <c r="C10587" t="s">
        <v>1526</v>
      </c>
      <c r="D10587" t="s">
        <v>36</v>
      </c>
      <c r="E10587" t="s">
        <v>20</v>
      </c>
      <c r="F10587" t="b">
        <v>0</v>
      </c>
      <c r="G10587" t="s">
        <v>68</v>
      </c>
      <c r="H10587" s="1">
        <v>45710.420115740737</v>
      </c>
      <c r="I10587" t="b">
        <v>0</v>
      </c>
      <c r="J10587" t="b">
        <v>1</v>
      </c>
      <c r="K10587" t="s">
        <v>31</v>
      </c>
      <c r="L10587" t="s">
        <v>22</v>
      </c>
      <c r="M10587">
        <v>147000</v>
      </c>
      <c r="O10587" t="s">
        <v>13780</v>
      </c>
      <c r="P10587" t="s">
        <v>13781</v>
      </c>
    </row>
    <row r="10588" spans="1:16" x14ac:dyDescent="0.35">
      <c r="A10588" t="s">
        <v>13683</v>
      </c>
      <c r="B10588" t="s">
        <v>13828</v>
      </c>
      <c r="C10588" t="s">
        <v>18</v>
      </c>
      <c r="D10588" t="s">
        <v>36</v>
      </c>
      <c r="E10588" t="s">
        <v>20</v>
      </c>
      <c r="F10588" t="b">
        <v>1</v>
      </c>
      <c r="G10588" t="s">
        <v>287</v>
      </c>
      <c r="H10588" s="1">
        <v>45710.50849537037</v>
      </c>
      <c r="I10588" t="b">
        <v>0</v>
      </c>
      <c r="J10588" t="b">
        <v>0</v>
      </c>
      <c r="K10588" t="s">
        <v>287</v>
      </c>
      <c r="L10588" t="s">
        <v>32</v>
      </c>
      <c r="N10588">
        <v>50</v>
      </c>
      <c r="O10588" t="s">
        <v>13825</v>
      </c>
      <c r="P10588" t="s">
        <v>12532</v>
      </c>
    </row>
    <row r="10589" spans="1:16" x14ac:dyDescent="0.35">
      <c r="A10589" t="s">
        <v>13683</v>
      </c>
      <c r="B10589" t="s">
        <v>13829</v>
      </c>
      <c r="C10589" t="s">
        <v>31</v>
      </c>
      <c r="D10589" t="s">
        <v>36</v>
      </c>
      <c r="E10589" t="s">
        <v>20</v>
      </c>
      <c r="F10589" t="b">
        <v>0</v>
      </c>
      <c r="G10589" t="s">
        <v>52</v>
      </c>
      <c r="H10589" s="1">
        <v>45710.585509259261</v>
      </c>
      <c r="I10589" t="b">
        <v>0</v>
      </c>
      <c r="J10589" t="b">
        <v>0</v>
      </c>
      <c r="K10589" t="s">
        <v>31</v>
      </c>
      <c r="L10589" t="s">
        <v>22</v>
      </c>
      <c r="M10589">
        <v>155000</v>
      </c>
      <c r="O10589" t="s">
        <v>13830</v>
      </c>
      <c r="P10589" t="s">
        <v>13831</v>
      </c>
    </row>
    <row r="10590" spans="1:16" x14ac:dyDescent="0.35">
      <c r="A10590" t="s">
        <v>13683</v>
      </c>
      <c r="B10590" t="s">
        <v>13824</v>
      </c>
      <c r="C10590" t="s">
        <v>18</v>
      </c>
      <c r="D10590" t="s">
        <v>36</v>
      </c>
      <c r="E10590" t="s">
        <v>20</v>
      </c>
      <c r="F10590" t="b">
        <v>1</v>
      </c>
      <c r="G10590" t="s">
        <v>68</v>
      </c>
      <c r="H10590" s="1">
        <v>45711.017511574071</v>
      </c>
      <c r="I10590" t="b">
        <v>0</v>
      </c>
      <c r="J10590" t="b">
        <v>0</v>
      </c>
      <c r="K10590" t="s">
        <v>31</v>
      </c>
      <c r="L10590" t="s">
        <v>32</v>
      </c>
      <c r="N10590">
        <v>50</v>
      </c>
      <c r="O10590" t="s">
        <v>13825</v>
      </c>
    </row>
    <row r="10591" spans="1:16" x14ac:dyDescent="0.35">
      <c r="A10591" t="s">
        <v>13683</v>
      </c>
      <c r="B10591" t="s">
        <v>13826</v>
      </c>
      <c r="C10591" t="s">
        <v>537</v>
      </c>
      <c r="D10591" t="s">
        <v>573</v>
      </c>
      <c r="E10591" t="s">
        <v>20</v>
      </c>
      <c r="F10591" t="b">
        <v>0</v>
      </c>
      <c r="G10591" t="s">
        <v>171</v>
      </c>
      <c r="H10591" s="1">
        <v>45711.09920138889</v>
      </c>
      <c r="I10591" t="b">
        <v>0</v>
      </c>
      <c r="J10591" t="b">
        <v>1</v>
      </c>
      <c r="K10591" t="s">
        <v>31</v>
      </c>
      <c r="L10591" t="s">
        <v>32</v>
      </c>
      <c r="N10591">
        <v>41.884998321533203</v>
      </c>
      <c r="O10591" t="s">
        <v>2394</v>
      </c>
      <c r="P10591" t="s">
        <v>13827</v>
      </c>
    </row>
    <row r="10592" spans="1:16" x14ac:dyDescent="0.35">
      <c r="A10592" t="s">
        <v>13683</v>
      </c>
      <c r="B10592" t="s">
        <v>13779</v>
      </c>
      <c r="C10592" t="s">
        <v>1526</v>
      </c>
      <c r="D10592" t="s">
        <v>36</v>
      </c>
      <c r="E10592" t="s">
        <v>20</v>
      </c>
      <c r="F10592" t="b">
        <v>0</v>
      </c>
      <c r="G10592" t="s">
        <v>68</v>
      </c>
      <c r="H10592" s="1">
        <v>45711.420115740737</v>
      </c>
      <c r="I10592" t="b">
        <v>0</v>
      </c>
      <c r="J10592" t="b">
        <v>1</v>
      </c>
      <c r="K10592" t="s">
        <v>31</v>
      </c>
      <c r="L10592" t="s">
        <v>22</v>
      </c>
      <c r="M10592">
        <v>147000</v>
      </c>
      <c r="O10592" t="s">
        <v>13780</v>
      </c>
      <c r="P10592" t="s">
        <v>13781</v>
      </c>
    </row>
    <row r="10593" spans="1:16" x14ac:dyDescent="0.35">
      <c r="A10593" t="s">
        <v>13683</v>
      </c>
      <c r="B10593" t="s">
        <v>13828</v>
      </c>
      <c r="C10593" t="s">
        <v>18</v>
      </c>
      <c r="D10593" t="s">
        <v>36</v>
      </c>
      <c r="E10593" t="s">
        <v>20</v>
      </c>
      <c r="F10593" t="b">
        <v>1</v>
      </c>
      <c r="G10593" t="s">
        <v>287</v>
      </c>
      <c r="H10593" s="1">
        <v>45711.50849537037</v>
      </c>
      <c r="I10593" t="b">
        <v>0</v>
      </c>
      <c r="J10593" t="b">
        <v>0</v>
      </c>
      <c r="K10593" t="s">
        <v>287</v>
      </c>
      <c r="L10593" t="s">
        <v>32</v>
      </c>
      <c r="N10593">
        <v>50</v>
      </c>
      <c r="O10593" t="s">
        <v>13825</v>
      </c>
      <c r="P10593" t="s">
        <v>12532</v>
      </c>
    </row>
    <row r="10594" spans="1:16" x14ac:dyDescent="0.35">
      <c r="A10594" t="s">
        <v>13683</v>
      </c>
      <c r="B10594" t="s">
        <v>13829</v>
      </c>
      <c r="C10594" t="s">
        <v>31</v>
      </c>
      <c r="D10594" t="s">
        <v>36</v>
      </c>
      <c r="E10594" t="s">
        <v>20</v>
      </c>
      <c r="F10594" t="b">
        <v>0</v>
      </c>
      <c r="G10594" t="s">
        <v>52</v>
      </c>
      <c r="H10594" s="1">
        <v>45711.585509259261</v>
      </c>
      <c r="I10594" t="b">
        <v>0</v>
      </c>
      <c r="J10594" t="b">
        <v>0</v>
      </c>
      <c r="K10594" t="s">
        <v>31</v>
      </c>
      <c r="L10594" t="s">
        <v>22</v>
      </c>
      <c r="M10594">
        <v>155000</v>
      </c>
      <c r="O10594" t="s">
        <v>13830</v>
      </c>
      <c r="P10594" t="s">
        <v>13831</v>
      </c>
    </row>
    <row r="10595" spans="1:16" x14ac:dyDescent="0.35">
      <c r="A10595" t="s">
        <v>13683</v>
      </c>
      <c r="B10595" t="s">
        <v>13824</v>
      </c>
      <c r="C10595" t="s">
        <v>18</v>
      </c>
      <c r="D10595" t="s">
        <v>36</v>
      </c>
      <c r="E10595" t="s">
        <v>20</v>
      </c>
      <c r="F10595" t="b">
        <v>1</v>
      </c>
      <c r="G10595" t="s">
        <v>68</v>
      </c>
      <c r="H10595" s="1">
        <v>45712.017511574071</v>
      </c>
      <c r="I10595" t="b">
        <v>0</v>
      </c>
      <c r="J10595" t="b">
        <v>0</v>
      </c>
      <c r="K10595" t="s">
        <v>31</v>
      </c>
      <c r="L10595" t="s">
        <v>32</v>
      </c>
      <c r="N10595">
        <v>50</v>
      </c>
      <c r="O10595" t="s">
        <v>13825</v>
      </c>
    </row>
    <row r="10596" spans="1:16" x14ac:dyDescent="0.35">
      <c r="A10596" t="s">
        <v>13683</v>
      </c>
      <c r="B10596" t="s">
        <v>13826</v>
      </c>
      <c r="C10596" t="s">
        <v>537</v>
      </c>
      <c r="D10596" t="s">
        <v>573</v>
      </c>
      <c r="E10596" t="s">
        <v>20</v>
      </c>
      <c r="F10596" t="b">
        <v>0</v>
      </c>
      <c r="G10596" t="s">
        <v>171</v>
      </c>
      <c r="H10596" s="1">
        <v>45712.09920138889</v>
      </c>
      <c r="I10596" t="b">
        <v>0</v>
      </c>
      <c r="J10596" t="b">
        <v>1</v>
      </c>
      <c r="K10596" t="s">
        <v>31</v>
      </c>
      <c r="L10596" t="s">
        <v>32</v>
      </c>
      <c r="N10596">
        <v>41.884998321533203</v>
      </c>
      <c r="O10596" t="s">
        <v>2394</v>
      </c>
      <c r="P10596" t="s">
        <v>13827</v>
      </c>
    </row>
    <row r="10597" spans="1:16" x14ac:dyDescent="0.35">
      <c r="A10597" t="s">
        <v>13683</v>
      </c>
      <c r="B10597" t="s">
        <v>13779</v>
      </c>
      <c r="C10597" t="s">
        <v>1526</v>
      </c>
      <c r="D10597" t="s">
        <v>36</v>
      </c>
      <c r="E10597" t="s">
        <v>20</v>
      </c>
      <c r="F10597" t="b">
        <v>0</v>
      </c>
      <c r="G10597" t="s">
        <v>68</v>
      </c>
      <c r="H10597" s="1">
        <v>45712.420115740737</v>
      </c>
      <c r="I10597" t="b">
        <v>0</v>
      </c>
      <c r="J10597" t="b">
        <v>1</v>
      </c>
      <c r="K10597" t="s">
        <v>31</v>
      </c>
      <c r="L10597" t="s">
        <v>22</v>
      </c>
      <c r="M10597">
        <v>147000</v>
      </c>
      <c r="O10597" t="s">
        <v>13780</v>
      </c>
      <c r="P10597" t="s">
        <v>13781</v>
      </c>
    </row>
    <row r="10598" spans="1:16" x14ac:dyDescent="0.35">
      <c r="A10598" t="s">
        <v>13683</v>
      </c>
      <c r="B10598" t="s">
        <v>13828</v>
      </c>
      <c r="C10598" t="s">
        <v>18</v>
      </c>
      <c r="D10598" t="s">
        <v>36</v>
      </c>
      <c r="E10598" t="s">
        <v>20</v>
      </c>
      <c r="F10598" t="b">
        <v>1</v>
      </c>
      <c r="G10598" t="s">
        <v>287</v>
      </c>
      <c r="H10598" s="1">
        <v>45712.50849537037</v>
      </c>
      <c r="I10598" t="b">
        <v>0</v>
      </c>
      <c r="J10598" t="b">
        <v>0</v>
      </c>
      <c r="K10598" t="s">
        <v>287</v>
      </c>
      <c r="L10598" t="s">
        <v>32</v>
      </c>
      <c r="N10598">
        <v>50</v>
      </c>
      <c r="O10598" t="s">
        <v>13825</v>
      </c>
      <c r="P10598" t="s">
        <v>12532</v>
      </c>
    </row>
    <row r="10599" spans="1:16" x14ac:dyDescent="0.35">
      <c r="A10599" t="s">
        <v>13683</v>
      </c>
      <c r="B10599" t="s">
        <v>13829</v>
      </c>
      <c r="C10599" t="s">
        <v>31</v>
      </c>
      <c r="D10599" t="s">
        <v>36</v>
      </c>
      <c r="E10599" t="s">
        <v>20</v>
      </c>
      <c r="F10599" t="b">
        <v>0</v>
      </c>
      <c r="G10599" t="s">
        <v>52</v>
      </c>
      <c r="H10599" s="1">
        <v>45712.585509259261</v>
      </c>
      <c r="I10599" t="b">
        <v>0</v>
      </c>
      <c r="J10599" t="b">
        <v>0</v>
      </c>
      <c r="K10599" t="s">
        <v>31</v>
      </c>
      <c r="L10599" t="s">
        <v>22</v>
      </c>
      <c r="M10599">
        <v>155000</v>
      </c>
      <c r="O10599" t="s">
        <v>13830</v>
      </c>
      <c r="P10599" t="s">
        <v>13831</v>
      </c>
    </row>
    <row r="10600" spans="1:16" x14ac:dyDescent="0.35">
      <c r="A10600" t="s">
        <v>13683</v>
      </c>
      <c r="B10600" t="s">
        <v>13824</v>
      </c>
      <c r="C10600" t="s">
        <v>18</v>
      </c>
      <c r="D10600" t="s">
        <v>36</v>
      </c>
      <c r="E10600" t="s">
        <v>20</v>
      </c>
      <c r="F10600" t="b">
        <v>1</v>
      </c>
      <c r="G10600" t="s">
        <v>68</v>
      </c>
      <c r="H10600" s="1">
        <v>45713.017511574071</v>
      </c>
      <c r="I10600" t="b">
        <v>0</v>
      </c>
      <c r="J10600" t="b">
        <v>0</v>
      </c>
      <c r="K10600" t="s">
        <v>31</v>
      </c>
      <c r="L10600" t="s">
        <v>32</v>
      </c>
      <c r="N10600">
        <v>50</v>
      </c>
      <c r="O10600" t="s">
        <v>13825</v>
      </c>
    </row>
    <row r="10601" spans="1:16" x14ac:dyDescent="0.35">
      <c r="A10601" t="s">
        <v>13683</v>
      </c>
      <c r="B10601" t="s">
        <v>13826</v>
      </c>
      <c r="C10601" t="s">
        <v>537</v>
      </c>
      <c r="D10601" t="s">
        <v>573</v>
      </c>
      <c r="E10601" t="s">
        <v>20</v>
      </c>
      <c r="F10601" t="b">
        <v>0</v>
      </c>
      <c r="G10601" t="s">
        <v>171</v>
      </c>
      <c r="H10601" s="1">
        <v>45713.09920138889</v>
      </c>
      <c r="I10601" t="b">
        <v>0</v>
      </c>
      <c r="J10601" t="b">
        <v>1</v>
      </c>
      <c r="K10601" t="s">
        <v>31</v>
      </c>
      <c r="L10601" t="s">
        <v>32</v>
      </c>
      <c r="N10601">
        <v>41.884998321533203</v>
      </c>
      <c r="O10601" t="s">
        <v>2394</v>
      </c>
      <c r="P10601" t="s">
        <v>13827</v>
      </c>
    </row>
    <row r="10602" spans="1:16" x14ac:dyDescent="0.35">
      <c r="A10602" t="s">
        <v>13683</v>
      </c>
      <c r="B10602" t="s">
        <v>13832</v>
      </c>
      <c r="C10602" t="s">
        <v>18</v>
      </c>
      <c r="D10602" t="s">
        <v>19</v>
      </c>
      <c r="E10602" t="s">
        <v>20</v>
      </c>
      <c r="F10602" t="b">
        <v>1</v>
      </c>
      <c r="G10602" t="s">
        <v>5468</v>
      </c>
      <c r="H10602" s="1">
        <v>45713.294016203698</v>
      </c>
      <c r="I10602" t="b">
        <v>0</v>
      </c>
      <c r="J10602" t="b">
        <v>1</v>
      </c>
      <c r="K10602" t="s">
        <v>5468</v>
      </c>
      <c r="L10602" t="s">
        <v>22</v>
      </c>
      <c r="M10602">
        <v>138433.5</v>
      </c>
      <c r="O10602" t="s">
        <v>13833</v>
      </c>
    </row>
    <row r="10603" spans="1:16" x14ac:dyDescent="0.35">
      <c r="A10603" t="s">
        <v>13683</v>
      </c>
      <c r="B10603" t="s">
        <v>13779</v>
      </c>
      <c r="C10603" t="s">
        <v>1526</v>
      </c>
      <c r="D10603" t="s">
        <v>36</v>
      </c>
      <c r="E10603" t="s">
        <v>20</v>
      </c>
      <c r="F10603" t="b">
        <v>0</v>
      </c>
      <c r="G10603" t="s">
        <v>68</v>
      </c>
      <c r="H10603" s="1">
        <v>45713.420115740737</v>
      </c>
      <c r="I10603" t="b">
        <v>0</v>
      </c>
      <c r="J10603" t="b">
        <v>1</v>
      </c>
      <c r="K10603" t="s">
        <v>31</v>
      </c>
      <c r="L10603" t="s">
        <v>22</v>
      </c>
      <c r="M10603">
        <v>147000</v>
      </c>
      <c r="O10603" t="s">
        <v>13780</v>
      </c>
      <c r="P10603" t="s">
        <v>13781</v>
      </c>
    </row>
    <row r="10604" spans="1:16" x14ac:dyDescent="0.35">
      <c r="A10604" t="s">
        <v>13683</v>
      </c>
      <c r="B10604" t="s">
        <v>13828</v>
      </c>
      <c r="C10604" t="s">
        <v>18</v>
      </c>
      <c r="D10604" t="s">
        <v>36</v>
      </c>
      <c r="E10604" t="s">
        <v>20</v>
      </c>
      <c r="F10604" t="b">
        <v>1</v>
      </c>
      <c r="G10604" t="s">
        <v>287</v>
      </c>
      <c r="H10604" s="1">
        <v>45713.50849537037</v>
      </c>
      <c r="I10604" t="b">
        <v>0</v>
      </c>
      <c r="J10604" t="b">
        <v>0</v>
      </c>
      <c r="K10604" t="s">
        <v>287</v>
      </c>
      <c r="L10604" t="s">
        <v>32</v>
      </c>
      <c r="N10604">
        <v>50</v>
      </c>
      <c r="O10604" t="s">
        <v>13825</v>
      </c>
      <c r="P10604" t="s">
        <v>12532</v>
      </c>
    </row>
    <row r="10605" spans="1:16" x14ac:dyDescent="0.35">
      <c r="A10605" t="s">
        <v>13683</v>
      </c>
      <c r="B10605" t="s">
        <v>13829</v>
      </c>
      <c r="C10605" t="s">
        <v>31</v>
      </c>
      <c r="D10605" t="s">
        <v>36</v>
      </c>
      <c r="E10605" t="s">
        <v>20</v>
      </c>
      <c r="F10605" t="b">
        <v>0</v>
      </c>
      <c r="G10605" t="s">
        <v>52</v>
      </c>
      <c r="H10605" s="1">
        <v>45713.585509259261</v>
      </c>
      <c r="I10605" t="b">
        <v>0</v>
      </c>
      <c r="J10605" t="b">
        <v>0</v>
      </c>
      <c r="K10605" t="s">
        <v>31</v>
      </c>
      <c r="L10605" t="s">
        <v>22</v>
      </c>
      <c r="M10605">
        <v>155000</v>
      </c>
      <c r="O10605" t="s">
        <v>13830</v>
      </c>
      <c r="P10605" t="s">
        <v>13831</v>
      </c>
    </row>
    <row r="10606" spans="1:16" x14ac:dyDescent="0.35">
      <c r="A10606" t="s">
        <v>13683</v>
      </c>
      <c r="B10606" t="s">
        <v>13836</v>
      </c>
      <c r="C10606" t="s">
        <v>7928</v>
      </c>
      <c r="D10606" t="s">
        <v>249</v>
      </c>
      <c r="E10606" t="s">
        <v>20</v>
      </c>
      <c r="F10606" t="b">
        <v>0</v>
      </c>
      <c r="G10606" t="s">
        <v>105</v>
      </c>
      <c r="H10606" s="1">
        <v>45714.380555555559</v>
      </c>
      <c r="I10606" t="b">
        <v>0</v>
      </c>
      <c r="J10606" t="b">
        <v>0</v>
      </c>
      <c r="K10606" t="s">
        <v>105</v>
      </c>
      <c r="L10606" t="s">
        <v>22</v>
      </c>
      <c r="M10606">
        <v>84999.5</v>
      </c>
      <c r="O10606" t="s">
        <v>13837</v>
      </c>
      <c r="P10606" t="s">
        <v>13838</v>
      </c>
    </row>
    <row r="10607" spans="1:16" x14ac:dyDescent="0.35">
      <c r="A10607" t="s">
        <v>13683</v>
      </c>
      <c r="B10607" t="s">
        <v>13839</v>
      </c>
      <c r="C10607" t="s">
        <v>530</v>
      </c>
      <c r="D10607" t="s">
        <v>36</v>
      </c>
      <c r="E10607" t="s">
        <v>20</v>
      </c>
      <c r="F10607" t="b">
        <v>0</v>
      </c>
      <c r="G10607" t="s">
        <v>52</v>
      </c>
      <c r="H10607" s="1">
        <v>45714.709675925929</v>
      </c>
      <c r="I10607" t="b">
        <v>0</v>
      </c>
      <c r="J10607" t="b">
        <v>1</v>
      </c>
      <c r="K10607" t="s">
        <v>31</v>
      </c>
      <c r="L10607" t="s">
        <v>22</v>
      </c>
      <c r="M10607">
        <v>176000</v>
      </c>
      <c r="O10607" t="s">
        <v>306</v>
      </c>
      <c r="P10607" t="s">
        <v>13840</v>
      </c>
    </row>
    <row r="10608" spans="1:16" x14ac:dyDescent="0.35">
      <c r="A10608" t="s">
        <v>13683</v>
      </c>
      <c r="B10608" t="s">
        <v>13841</v>
      </c>
      <c r="C10608" t="s">
        <v>105</v>
      </c>
      <c r="D10608" t="s">
        <v>249</v>
      </c>
      <c r="E10608" t="s">
        <v>20</v>
      </c>
      <c r="F10608" t="b">
        <v>0</v>
      </c>
      <c r="G10608" t="s">
        <v>105</v>
      </c>
      <c r="H10608" s="1">
        <v>45715.754189814812</v>
      </c>
      <c r="I10608" t="b">
        <v>0</v>
      </c>
      <c r="J10608" t="b">
        <v>0</v>
      </c>
      <c r="K10608" t="s">
        <v>105</v>
      </c>
      <c r="L10608" t="s">
        <v>22</v>
      </c>
      <c r="M10608">
        <v>52000</v>
      </c>
      <c r="O10608" t="s">
        <v>2465</v>
      </c>
      <c r="P10608" t="s">
        <v>13842</v>
      </c>
    </row>
    <row r="10609" spans="1:16" x14ac:dyDescent="0.35">
      <c r="A10609" t="s">
        <v>13683</v>
      </c>
      <c r="B10609" t="s">
        <v>13843</v>
      </c>
      <c r="C10609" t="s">
        <v>154</v>
      </c>
      <c r="D10609" t="s">
        <v>36</v>
      </c>
      <c r="E10609" t="s">
        <v>20</v>
      </c>
      <c r="F10609" t="b">
        <v>0</v>
      </c>
      <c r="G10609" t="s">
        <v>52</v>
      </c>
      <c r="H10609" s="1">
        <v>45716.543379629627</v>
      </c>
      <c r="I10609" t="b">
        <v>0</v>
      </c>
      <c r="J10609" t="b">
        <v>1</v>
      </c>
      <c r="K10609" t="s">
        <v>31</v>
      </c>
      <c r="L10609" t="s">
        <v>22</v>
      </c>
      <c r="M10609">
        <v>272000</v>
      </c>
      <c r="O10609" t="s">
        <v>13844</v>
      </c>
      <c r="P10609" t="s">
        <v>13845</v>
      </c>
    </row>
    <row r="10610" spans="1:16" x14ac:dyDescent="0.35">
      <c r="A10610" t="s">
        <v>13683</v>
      </c>
      <c r="B10610" t="s">
        <v>13846</v>
      </c>
      <c r="C10610" t="s">
        <v>18</v>
      </c>
      <c r="D10610" t="s">
        <v>36</v>
      </c>
      <c r="E10610" t="s">
        <v>20</v>
      </c>
      <c r="F10610" t="b">
        <v>1</v>
      </c>
      <c r="G10610" t="s">
        <v>30</v>
      </c>
      <c r="H10610" s="1">
        <v>45716.545902777783</v>
      </c>
      <c r="I10610" t="b">
        <v>0</v>
      </c>
      <c r="J10610" t="b">
        <v>0</v>
      </c>
      <c r="K10610" t="s">
        <v>31</v>
      </c>
      <c r="L10610" t="s">
        <v>22</v>
      </c>
      <c r="M10610">
        <v>212500</v>
      </c>
      <c r="O10610" t="s">
        <v>13847</v>
      </c>
      <c r="P10610" t="s">
        <v>13848</v>
      </c>
    </row>
    <row r="10611" spans="1:16" x14ac:dyDescent="0.35">
      <c r="A10611" t="s">
        <v>13683</v>
      </c>
      <c r="B10611" t="s">
        <v>13849</v>
      </c>
      <c r="C10611" t="s">
        <v>5682</v>
      </c>
      <c r="D10611" t="s">
        <v>36</v>
      </c>
      <c r="E10611" t="s">
        <v>20</v>
      </c>
      <c r="F10611" t="b">
        <v>0</v>
      </c>
      <c r="G10611" t="s">
        <v>52</v>
      </c>
      <c r="H10611" s="1">
        <v>45716.668449074074</v>
      </c>
      <c r="I10611" t="b">
        <v>0</v>
      </c>
      <c r="J10611" t="b">
        <v>1</v>
      </c>
      <c r="K10611" t="s">
        <v>31</v>
      </c>
      <c r="L10611" t="s">
        <v>22</v>
      </c>
      <c r="M10611">
        <v>187500</v>
      </c>
      <c r="O10611" t="s">
        <v>13850</v>
      </c>
      <c r="P10611" t="s">
        <v>13851</v>
      </c>
    </row>
    <row r="10612" spans="1:16" x14ac:dyDescent="0.35">
      <c r="A10612" t="s">
        <v>13683</v>
      </c>
      <c r="B10612" t="s">
        <v>13852</v>
      </c>
      <c r="C10612" t="s">
        <v>6684</v>
      </c>
      <c r="D10612" t="s">
        <v>36</v>
      </c>
      <c r="E10612" t="s">
        <v>20</v>
      </c>
      <c r="F10612" t="b">
        <v>0</v>
      </c>
      <c r="G10612" t="s">
        <v>47</v>
      </c>
      <c r="H10612" s="1">
        <v>45717.417268518519</v>
      </c>
      <c r="I10612" t="b">
        <v>1</v>
      </c>
      <c r="J10612" t="b">
        <v>1</v>
      </c>
      <c r="K10612" t="s">
        <v>31</v>
      </c>
      <c r="L10612" t="s">
        <v>22</v>
      </c>
      <c r="M10612">
        <v>107500</v>
      </c>
      <c r="O10612" t="s">
        <v>3078</v>
      </c>
      <c r="P10612" t="s">
        <v>34</v>
      </c>
    </row>
    <row r="10613" spans="1:16" x14ac:dyDescent="0.35">
      <c r="A10613" t="s">
        <v>13683</v>
      </c>
      <c r="B10613" t="s">
        <v>13708</v>
      </c>
      <c r="C10613" t="s">
        <v>450</v>
      </c>
      <c r="D10613" t="s">
        <v>115</v>
      </c>
      <c r="E10613" t="s">
        <v>20</v>
      </c>
      <c r="F10613" t="b">
        <v>0</v>
      </c>
      <c r="G10613" t="s">
        <v>30</v>
      </c>
      <c r="H10613" s="1">
        <v>45717.543981481482</v>
      </c>
      <c r="I10613" t="b">
        <v>0</v>
      </c>
      <c r="J10613" t="b">
        <v>1</v>
      </c>
      <c r="K10613" t="s">
        <v>31</v>
      </c>
      <c r="L10613" t="s">
        <v>22</v>
      </c>
      <c r="M10613">
        <v>115000</v>
      </c>
      <c r="O10613" t="s">
        <v>419</v>
      </c>
      <c r="P10613" t="s">
        <v>420</v>
      </c>
    </row>
    <row r="10614" spans="1:16" x14ac:dyDescent="0.35">
      <c r="A10614" t="s">
        <v>13683</v>
      </c>
      <c r="B10614" t="s">
        <v>13853</v>
      </c>
      <c r="C10614" t="s">
        <v>1443</v>
      </c>
      <c r="D10614" t="s">
        <v>17448</v>
      </c>
      <c r="E10614" t="s">
        <v>20</v>
      </c>
      <c r="F10614" t="b">
        <v>0</v>
      </c>
      <c r="G10614" t="s">
        <v>47</v>
      </c>
      <c r="H10614" s="1">
        <v>45720.253240740742</v>
      </c>
      <c r="I10614" t="b">
        <v>0</v>
      </c>
      <c r="J10614" t="b">
        <v>1</v>
      </c>
      <c r="K10614" t="s">
        <v>31</v>
      </c>
      <c r="L10614" t="s">
        <v>22</v>
      </c>
      <c r="M10614">
        <v>245000</v>
      </c>
      <c r="O10614" t="s">
        <v>1195</v>
      </c>
      <c r="P10614" t="s">
        <v>13854</v>
      </c>
    </row>
    <row r="10615" spans="1:16" x14ac:dyDescent="0.35">
      <c r="A10615" t="s">
        <v>13683</v>
      </c>
      <c r="B10615" t="s">
        <v>13855</v>
      </c>
      <c r="C10615" t="s">
        <v>154</v>
      </c>
      <c r="D10615" t="s">
        <v>36</v>
      </c>
      <c r="E10615" t="s">
        <v>20</v>
      </c>
      <c r="F10615" t="b">
        <v>0</v>
      </c>
      <c r="G10615" t="s">
        <v>52</v>
      </c>
      <c r="H10615" s="1">
        <v>45721.421689814822</v>
      </c>
      <c r="I10615" t="b">
        <v>0</v>
      </c>
      <c r="J10615" t="b">
        <v>0</v>
      </c>
      <c r="K10615" t="s">
        <v>31</v>
      </c>
      <c r="L10615" t="s">
        <v>22</v>
      </c>
      <c r="M10615">
        <v>185000</v>
      </c>
      <c r="O10615" t="s">
        <v>48</v>
      </c>
      <c r="P10615" t="s">
        <v>13856</v>
      </c>
    </row>
    <row r="10616" spans="1:16" x14ac:dyDescent="0.35">
      <c r="A10616" t="s">
        <v>13683</v>
      </c>
      <c r="B10616" t="s">
        <v>13857</v>
      </c>
      <c r="C10616" t="s">
        <v>1418</v>
      </c>
      <c r="D10616" t="s">
        <v>36</v>
      </c>
      <c r="E10616" t="s">
        <v>20</v>
      </c>
      <c r="F10616" t="b">
        <v>0</v>
      </c>
      <c r="G10616" t="s">
        <v>1418</v>
      </c>
      <c r="H10616" s="1">
        <v>45721.426319444443</v>
      </c>
      <c r="I10616" t="b">
        <v>0</v>
      </c>
      <c r="J10616" t="b">
        <v>0</v>
      </c>
      <c r="K10616" t="s">
        <v>1418</v>
      </c>
      <c r="L10616" t="s">
        <v>22</v>
      </c>
      <c r="M10616">
        <v>35000</v>
      </c>
      <c r="O10616" t="s">
        <v>13858</v>
      </c>
      <c r="P10616" t="s">
        <v>13859</v>
      </c>
    </row>
    <row r="10617" spans="1:16" x14ac:dyDescent="0.35">
      <c r="A10617" t="s">
        <v>13683</v>
      </c>
      <c r="B10617" t="s">
        <v>13855</v>
      </c>
      <c r="C10617" t="s">
        <v>56</v>
      </c>
      <c r="D10617" t="s">
        <v>36</v>
      </c>
      <c r="E10617" t="s">
        <v>20</v>
      </c>
      <c r="F10617" t="b">
        <v>0</v>
      </c>
      <c r="G10617" t="s">
        <v>52</v>
      </c>
      <c r="H10617" s="1">
        <v>45721.463449074072</v>
      </c>
      <c r="I10617" t="b">
        <v>0</v>
      </c>
      <c r="J10617" t="b">
        <v>0</v>
      </c>
      <c r="K10617" t="s">
        <v>31</v>
      </c>
      <c r="L10617" t="s">
        <v>22</v>
      </c>
      <c r="M10617">
        <v>185000</v>
      </c>
      <c r="O10617" t="s">
        <v>48</v>
      </c>
      <c r="P10617" t="s">
        <v>13856</v>
      </c>
    </row>
    <row r="10618" spans="1:16" x14ac:dyDescent="0.35">
      <c r="A10618" t="s">
        <v>13683</v>
      </c>
      <c r="B10618" t="s">
        <v>13860</v>
      </c>
      <c r="C10618" t="s">
        <v>7330</v>
      </c>
      <c r="D10618" t="s">
        <v>36</v>
      </c>
      <c r="E10618" t="s">
        <v>20</v>
      </c>
      <c r="F10618" t="b">
        <v>0</v>
      </c>
      <c r="G10618" t="s">
        <v>43</v>
      </c>
      <c r="H10618" s="1">
        <v>45721.589039351849</v>
      </c>
      <c r="I10618" t="b">
        <v>0</v>
      </c>
      <c r="J10618" t="b">
        <v>1</v>
      </c>
      <c r="K10618" t="s">
        <v>31</v>
      </c>
      <c r="L10618" t="s">
        <v>22</v>
      </c>
      <c r="M10618">
        <v>200000</v>
      </c>
      <c r="O10618" t="s">
        <v>306</v>
      </c>
      <c r="P10618" t="s">
        <v>13861</v>
      </c>
    </row>
    <row r="10619" spans="1:16" x14ac:dyDescent="0.35">
      <c r="A10619" t="s">
        <v>13683</v>
      </c>
      <c r="B10619" t="s">
        <v>13862</v>
      </c>
      <c r="C10619" t="s">
        <v>154</v>
      </c>
      <c r="D10619" t="s">
        <v>36</v>
      </c>
      <c r="E10619" t="s">
        <v>20</v>
      </c>
      <c r="F10619" t="b">
        <v>0</v>
      </c>
      <c r="G10619" t="s">
        <v>52</v>
      </c>
      <c r="H10619" s="1">
        <v>45721.669386574067</v>
      </c>
      <c r="I10619" t="b">
        <v>0</v>
      </c>
      <c r="J10619" t="b">
        <v>1</v>
      </c>
      <c r="K10619" t="s">
        <v>31</v>
      </c>
      <c r="L10619" t="s">
        <v>22</v>
      </c>
      <c r="M10619">
        <v>203260</v>
      </c>
      <c r="O10619" t="s">
        <v>13863</v>
      </c>
      <c r="P10619" t="s">
        <v>13864</v>
      </c>
    </row>
    <row r="10620" spans="1:16" x14ac:dyDescent="0.35">
      <c r="A10620" t="s">
        <v>13683</v>
      </c>
      <c r="B10620" t="s">
        <v>13865</v>
      </c>
      <c r="C10620" t="s">
        <v>1034</v>
      </c>
      <c r="D10620" t="s">
        <v>249</v>
      </c>
      <c r="E10620" t="s">
        <v>20</v>
      </c>
      <c r="F10620" t="b">
        <v>0</v>
      </c>
      <c r="G10620" t="s">
        <v>105</v>
      </c>
      <c r="H10620" s="1">
        <v>45721.882303240738</v>
      </c>
      <c r="I10620" t="b">
        <v>0</v>
      </c>
      <c r="J10620" t="b">
        <v>0</v>
      </c>
      <c r="K10620" t="s">
        <v>105</v>
      </c>
      <c r="L10620" t="s">
        <v>22</v>
      </c>
      <c r="M10620">
        <v>78261.5</v>
      </c>
      <c r="O10620" t="s">
        <v>8660</v>
      </c>
      <c r="P10620" t="s">
        <v>13866</v>
      </c>
    </row>
    <row r="10621" spans="1:16" x14ac:dyDescent="0.35">
      <c r="A10621" t="s">
        <v>13683</v>
      </c>
      <c r="B10621" t="s">
        <v>13867</v>
      </c>
      <c r="C10621" t="s">
        <v>56</v>
      </c>
      <c r="D10621" t="s">
        <v>36</v>
      </c>
      <c r="E10621" t="s">
        <v>20</v>
      </c>
      <c r="F10621" t="b">
        <v>0</v>
      </c>
      <c r="G10621" t="s">
        <v>52</v>
      </c>
      <c r="H10621" s="1">
        <v>45722.130057870367</v>
      </c>
      <c r="I10621" t="b">
        <v>0</v>
      </c>
      <c r="J10621" t="b">
        <v>1</v>
      </c>
      <c r="K10621" t="s">
        <v>31</v>
      </c>
      <c r="L10621" t="s">
        <v>22</v>
      </c>
      <c r="M10621">
        <v>196500</v>
      </c>
      <c r="O10621" t="s">
        <v>13868</v>
      </c>
      <c r="P10621" t="s">
        <v>13869</v>
      </c>
    </row>
    <row r="10622" spans="1:16" x14ac:dyDescent="0.35">
      <c r="A10622" t="s">
        <v>13683</v>
      </c>
      <c r="B10622" t="s">
        <v>13683</v>
      </c>
      <c r="C10622" t="s">
        <v>18</v>
      </c>
      <c r="D10622" t="s">
        <v>19</v>
      </c>
      <c r="E10622" t="s">
        <v>20</v>
      </c>
      <c r="F10622" t="b">
        <v>1</v>
      </c>
      <c r="G10622" t="s">
        <v>13870</v>
      </c>
      <c r="H10622" s="1">
        <v>45722.291875000003</v>
      </c>
      <c r="I10622" t="b">
        <v>0</v>
      </c>
      <c r="J10622" t="b">
        <v>0</v>
      </c>
      <c r="K10622" t="s">
        <v>13870</v>
      </c>
      <c r="L10622" t="s">
        <v>22</v>
      </c>
      <c r="M10622">
        <v>70000</v>
      </c>
      <c r="O10622" t="s">
        <v>8120</v>
      </c>
      <c r="P10622" t="s">
        <v>13871</v>
      </c>
    </row>
    <row r="10623" spans="1:16" x14ac:dyDescent="0.35">
      <c r="A10623" t="s">
        <v>13683</v>
      </c>
      <c r="B10623" t="s">
        <v>13872</v>
      </c>
      <c r="C10623" t="s">
        <v>354</v>
      </c>
      <c r="D10623" t="s">
        <v>36</v>
      </c>
      <c r="E10623" t="s">
        <v>20</v>
      </c>
      <c r="F10623" t="b">
        <v>0</v>
      </c>
      <c r="G10623" t="s">
        <v>43</v>
      </c>
      <c r="H10623" s="1">
        <v>45722.417708333327</v>
      </c>
      <c r="I10623" t="b">
        <v>0</v>
      </c>
      <c r="J10623" t="b">
        <v>1</v>
      </c>
      <c r="K10623" t="s">
        <v>31</v>
      </c>
      <c r="L10623" t="s">
        <v>22</v>
      </c>
      <c r="M10623">
        <v>156500</v>
      </c>
      <c r="O10623" t="s">
        <v>3122</v>
      </c>
      <c r="P10623" t="s">
        <v>13873</v>
      </c>
    </row>
    <row r="10624" spans="1:16" x14ac:dyDescent="0.35">
      <c r="A10624" t="s">
        <v>13683</v>
      </c>
      <c r="B10624" t="s">
        <v>13874</v>
      </c>
      <c r="C10624" t="s">
        <v>142</v>
      </c>
      <c r="D10624" t="s">
        <v>573</v>
      </c>
      <c r="E10624" t="s">
        <v>296</v>
      </c>
      <c r="F10624" t="b">
        <v>0</v>
      </c>
      <c r="G10624" t="s">
        <v>68</v>
      </c>
      <c r="H10624" s="1">
        <v>45722.418726851851</v>
      </c>
      <c r="I10624" t="b">
        <v>0</v>
      </c>
      <c r="J10624" t="b">
        <v>0</v>
      </c>
      <c r="K10624" t="s">
        <v>31</v>
      </c>
      <c r="L10624" t="s">
        <v>32</v>
      </c>
      <c r="N10624">
        <v>40.81500244140625</v>
      </c>
      <c r="O10624" t="s">
        <v>8608</v>
      </c>
      <c r="P10624" t="s">
        <v>13875</v>
      </c>
    </row>
    <row r="10625" spans="1:16" x14ac:dyDescent="0.35">
      <c r="A10625" t="s">
        <v>13683</v>
      </c>
      <c r="B10625" t="s">
        <v>13876</v>
      </c>
      <c r="C10625" t="s">
        <v>142</v>
      </c>
      <c r="D10625" t="s">
        <v>573</v>
      </c>
      <c r="E10625" t="s">
        <v>296</v>
      </c>
      <c r="F10625" t="b">
        <v>0</v>
      </c>
      <c r="G10625" t="s">
        <v>68</v>
      </c>
      <c r="H10625" s="1">
        <v>45722.418726851851</v>
      </c>
      <c r="I10625" t="b">
        <v>0</v>
      </c>
      <c r="J10625" t="b">
        <v>0</v>
      </c>
      <c r="K10625" t="s">
        <v>31</v>
      </c>
      <c r="L10625" t="s">
        <v>32</v>
      </c>
      <c r="N10625">
        <v>40.81500244140625</v>
      </c>
      <c r="O10625" t="s">
        <v>3848</v>
      </c>
      <c r="P10625" t="s">
        <v>13875</v>
      </c>
    </row>
    <row r="10626" spans="1:16" x14ac:dyDescent="0.35">
      <c r="A10626" t="s">
        <v>13683</v>
      </c>
      <c r="B10626" t="s">
        <v>13877</v>
      </c>
      <c r="C10626" t="s">
        <v>175</v>
      </c>
      <c r="D10626" t="s">
        <v>36</v>
      </c>
      <c r="E10626" t="s">
        <v>20</v>
      </c>
      <c r="F10626" t="b">
        <v>0</v>
      </c>
      <c r="G10626" t="s">
        <v>47</v>
      </c>
      <c r="H10626" s="1">
        <v>45722.543506944443</v>
      </c>
      <c r="I10626" t="b">
        <v>0</v>
      </c>
      <c r="J10626" t="b">
        <v>1</v>
      </c>
      <c r="K10626" t="s">
        <v>31</v>
      </c>
      <c r="L10626" t="s">
        <v>22</v>
      </c>
      <c r="M10626">
        <v>149083.203125</v>
      </c>
      <c r="O10626" t="s">
        <v>4970</v>
      </c>
      <c r="P10626" t="s">
        <v>13878</v>
      </c>
    </row>
    <row r="10627" spans="1:16" x14ac:dyDescent="0.35">
      <c r="A10627" t="s">
        <v>13683</v>
      </c>
      <c r="B10627" t="s">
        <v>13683</v>
      </c>
      <c r="C10627" t="s">
        <v>4510</v>
      </c>
      <c r="D10627" t="s">
        <v>36</v>
      </c>
      <c r="E10627" t="s">
        <v>91</v>
      </c>
      <c r="F10627" t="b">
        <v>0</v>
      </c>
      <c r="G10627" t="s">
        <v>52</v>
      </c>
      <c r="H10627" s="1">
        <v>45722.544236111113</v>
      </c>
      <c r="I10627" t="b">
        <v>0</v>
      </c>
      <c r="J10627" t="b">
        <v>1</v>
      </c>
      <c r="K10627" t="s">
        <v>31</v>
      </c>
      <c r="L10627" t="s">
        <v>32</v>
      </c>
      <c r="N10627">
        <v>85</v>
      </c>
      <c r="O10627" t="s">
        <v>13879</v>
      </c>
      <c r="P10627" t="s">
        <v>13880</v>
      </c>
    </row>
    <row r="10628" spans="1:16" x14ac:dyDescent="0.35">
      <c r="A10628" t="s">
        <v>13683</v>
      </c>
      <c r="B10628" t="s">
        <v>13881</v>
      </c>
      <c r="C10628" t="s">
        <v>5044</v>
      </c>
      <c r="D10628" t="s">
        <v>36</v>
      </c>
      <c r="E10628" t="s">
        <v>20</v>
      </c>
      <c r="F10628" t="b">
        <v>0</v>
      </c>
      <c r="G10628" t="s">
        <v>68</v>
      </c>
      <c r="H10628" s="1">
        <v>45722.731979166667</v>
      </c>
      <c r="I10628" t="b">
        <v>0</v>
      </c>
      <c r="J10628" t="b">
        <v>0</v>
      </c>
      <c r="K10628" t="s">
        <v>31</v>
      </c>
      <c r="L10628" t="s">
        <v>32</v>
      </c>
      <c r="N10628">
        <v>82.5</v>
      </c>
      <c r="O10628" t="s">
        <v>194</v>
      </c>
      <c r="P10628" t="s">
        <v>13882</v>
      </c>
    </row>
    <row r="10629" spans="1:16" x14ac:dyDescent="0.35">
      <c r="A10629" t="s">
        <v>13683</v>
      </c>
      <c r="B10629" t="s">
        <v>13883</v>
      </c>
      <c r="C10629" t="s">
        <v>154</v>
      </c>
      <c r="D10629" t="s">
        <v>36</v>
      </c>
      <c r="E10629" t="s">
        <v>20</v>
      </c>
      <c r="F10629" t="b">
        <v>0</v>
      </c>
      <c r="G10629" t="s">
        <v>52</v>
      </c>
      <c r="H10629" s="1">
        <v>45723.543009259258</v>
      </c>
      <c r="I10629" t="b">
        <v>0</v>
      </c>
      <c r="J10629" t="b">
        <v>1</v>
      </c>
      <c r="K10629" t="s">
        <v>31</v>
      </c>
      <c r="L10629" t="s">
        <v>22</v>
      </c>
      <c r="M10629">
        <v>176500</v>
      </c>
      <c r="O10629" t="s">
        <v>53</v>
      </c>
    </row>
    <row r="10630" spans="1:16" x14ac:dyDescent="0.35">
      <c r="A10630" t="s">
        <v>13683</v>
      </c>
      <c r="B10630" t="s">
        <v>13884</v>
      </c>
      <c r="C10630" t="s">
        <v>7314</v>
      </c>
      <c r="D10630" t="s">
        <v>36</v>
      </c>
      <c r="E10630" t="s">
        <v>20</v>
      </c>
      <c r="F10630" t="b">
        <v>0</v>
      </c>
      <c r="G10630" t="s">
        <v>52</v>
      </c>
      <c r="H10630" s="1">
        <v>45723.725405092591</v>
      </c>
      <c r="I10630" t="b">
        <v>0</v>
      </c>
      <c r="J10630" t="b">
        <v>0</v>
      </c>
      <c r="K10630" t="s">
        <v>31</v>
      </c>
      <c r="L10630" t="s">
        <v>22</v>
      </c>
      <c r="M10630">
        <v>120000</v>
      </c>
      <c r="O10630" t="s">
        <v>4491</v>
      </c>
      <c r="P10630" t="s">
        <v>13654</v>
      </c>
    </row>
    <row r="10631" spans="1:16" x14ac:dyDescent="0.35">
      <c r="A10631" t="s">
        <v>13683</v>
      </c>
      <c r="B10631" t="s">
        <v>13885</v>
      </c>
      <c r="C10631" t="s">
        <v>13886</v>
      </c>
      <c r="D10631" t="s">
        <v>29</v>
      </c>
      <c r="E10631" t="s">
        <v>296</v>
      </c>
      <c r="F10631" t="b">
        <v>0</v>
      </c>
      <c r="G10631" t="s">
        <v>47</v>
      </c>
      <c r="H10631" s="1">
        <v>45724.418252314812</v>
      </c>
      <c r="I10631" t="b">
        <v>0</v>
      </c>
      <c r="J10631" t="b">
        <v>1</v>
      </c>
      <c r="K10631" t="s">
        <v>31</v>
      </c>
      <c r="L10631" t="s">
        <v>22</v>
      </c>
      <c r="M10631">
        <v>175500</v>
      </c>
      <c r="O10631" t="s">
        <v>1225</v>
      </c>
      <c r="P10631" t="s">
        <v>13887</v>
      </c>
    </row>
    <row r="10632" spans="1:16" x14ac:dyDescent="0.35">
      <c r="A10632" t="s">
        <v>13683</v>
      </c>
      <c r="B10632" t="s">
        <v>13888</v>
      </c>
      <c r="C10632" t="s">
        <v>257</v>
      </c>
      <c r="D10632" t="s">
        <v>36</v>
      </c>
      <c r="E10632" t="s">
        <v>20</v>
      </c>
      <c r="F10632" t="b">
        <v>0</v>
      </c>
      <c r="G10632" t="s">
        <v>47</v>
      </c>
      <c r="H10632" s="1">
        <v>45724.460659722223</v>
      </c>
      <c r="I10632" t="b">
        <v>0</v>
      </c>
      <c r="J10632" t="b">
        <v>1</v>
      </c>
      <c r="K10632" t="s">
        <v>31</v>
      </c>
      <c r="L10632" t="s">
        <v>22</v>
      </c>
      <c r="M10632">
        <v>234000</v>
      </c>
      <c r="O10632" t="s">
        <v>13889</v>
      </c>
      <c r="P10632" t="s">
        <v>13890</v>
      </c>
    </row>
    <row r="10633" spans="1:16" x14ac:dyDescent="0.35">
      <c r="A10633" t="s">
        <v>13683</v>
      </c>
      <c r="B10633" t="s">
        <v>13891</v>
      </c>
      <c r="C10633" t="s">
        <v>1443</v>
      </c>
      <c r="D10633" t="s">
        <v>573</v>
      </c>
      <c r="E10633" t="s">
        <v>20</v>
      </c>
      <c r="F10633" t="b">
        <v>0</v>
      </c>
      <c r="G10633" t="s">
        <v>47</v>
      </c>
      <c r="H10633" s="1">
        <v>45724.83494212963</v>
      </c>
      <c r="I10633" t="b">
        <v>0</v>
      </c>
      <c r="J10633" t="b">
        <v>0</v>
      </c>
      <c r="K10633" t="s">
        <v>31</v>
      </c>
      <c r="L10633" t="s">
        <v>32</v>
      </c>
      <c r="N10633">
        <v>78.544998168945313</v>
      </c>
      <c r="O10633" t="s">
        <v>2920</v>
      </c>
      <c r="P10633" t="s">
        <v>13892</v>
      </c>
    </row>
    <row r="10634" spans="1:16" x14ac:dyDescent="0.35">
      <c r="A10634" t="s">
        <v>13683</v>
      </c>
      <c r="B10634" t="s">
        <v>13683</v>
      </c>
      <c r="C10634" t="s">
        <v>2504</v>
      </c>
      <c r="D10634" t="s">
        <v>295</v>
      </c>
      <c r="E10634" t="s">
        <v>20</v>
      </c>
      <c r="F10634" t="b">
        <v>0</v>
      </c>
      <c r="G10634" t="s">
        <v>592</v>
      </c>
      <c r="H10634" s="1">
        <v>45725.023402777777</v>
      </c>
      <c r="I10634" t="b">
        <v>0</v>
      </c>
      <c r="J10634" t="b">
        <v>0</v>
      </c>
      <c r="K10634" t="s">
        <v>592</v>
      </c>
      <c r="L10634" t="s">
        <v>22</v>
      </c>
      <c r="M10634">
        <v>90000</v>
      </c>
      <c r="O10634" t="s">
        <v>13805</v>
      </c>
      <c r="P10634" t="s">
        <v>13806</v>
      </c>
    </row>
    <row r="10635" spans="1:16" x14ac:dyDescent="0.35">
      <c r="A10635" t="s">
        <v>13683</v>
      </c>
      <c r="B10635" t="s">
        <v>13683</v>
      </c>
      <c r="C10635" t="s">
        <v>2504</v>
      </c>
      <c r="D10635" t="s">
        <v>295</v>
      </c>
      <c r="E10635" t="s">
        <v>20</v>
      </c>
      <c r="F10635" t="b">
        <v>0</v>
      </c>
      <c r="G10635" t="s">
        <v>592</v>
      </c>
      <c r="H10635" s="1">
        <v>45726.023402777777</v>
      </c>
      <c r="I10635" t="b">
        <v>0</v>
      </c>
      <c r="J10635" t="b">
        <v>0</v>
      </c>
      <c r="K10635" t="s">
        <v>592</v>
      </c>
      <c r="L10635" t="s">
        <v>22</v>
      </c>
      <c r="M10635">
        <v>90000</v>
      </c>
      <c r="O10635" t="s">
        <v>13805</v>
      </c>
      <c r="P10635" t="s">
        <v>13806</v>
      </c>
    </row>
    <row r="10636" spans="1:16" x14ac:dyDescent="0.35">
      <c r="A10636" t="s">
        <v>13683</v>
      </c>
      <c r="B10636" t="s">
        <v>13893</v>
      </c>
      <c r="C10636" t="s">
        <v>257</v>
      </c>
      <c r="D10636" t="s">
        <v>36</v>
      </c>
      <c r="E10636" t="s">
        <v>20</v>
      </c>
      <c r="F10636" t="b">
        <v>0</v>
      </c>
      <c r="G10636" t="s">
        <v>47</v>
      </c>
      <c r="H10636" s="1">
        <v>45726.584409722222</v>
      </c>
      <c r="I10636" t="b">
        <v>0</v>
      </c>
      <c r="J10636" t="b">
        <v>1</v>
      </c>
      <c r="K10636" t="s">
        <v>31</v>
      </c>
      <c r="L10636" t="s">
        <v>22</v>
      </c>
      <c r="M10636">
        <v>155500</v>
      </c>
      <c r="O10636" t="s">
        <v>13889</v>
      </c>
      <c r="P10636" t="s">
        <v>13894</v>
      </c>
    </row>
    <row r="10637" spans="1:16" x14ac:dyDescent="0.35">
      <c r="A10637" t="s">
        <v>13683</v>
      </c>
      <c r="B10637" t="s">
        <v>13683</v>
      </c>
      <c r="C10637" t="s">
        <v>2504</v>
      </c>
      <c r="D10637" t="s">
        <v>295</v>
      </c>
      <c r="E10637" t="s">
        <v>20</v>
      </c>
      <c r="F10637" t="b">
        <v>0</v>
      </c>
      <c r="G10637" t="s">
        <v>592</v>
      </c>
      <c r="H10637" s="1">
        <v>45727.023402777777</v>
      </c>
      <c r="I10637" t="b">
        <v>0</v>
      </c>
      <c r="J10637" t="b">
        <v>0</v>
      </c>
      <c r="K10637" t="s">
        <v>592</v>
      </c>
      <c r="L10637" t="s">
        <v>22</v>
      </c>
      <c r="M10637">
        <v>90000</v>
      </c>
      <c r="O10637" t="s">
        <v>13805</v>
      </c>
      <c r="P10637" t="s">
        <v>13806</v>
      </c>
    </row>
    <row r="10638" spans="1:16" x14ac:dyDescent="0.35">
      <c r="A10638" t="s">
        <v>13683</v>
      </c>
      <c r="B10638" t="s">
        <v>13893</v>
      </c>
      <c r="C10638" t="s">
        <v>257</v>
      </c>
      <c r="D10638" t="s">
        <v>36</v>
      </c>
      <c r="E10638" t="s">
        <v>20</v>
      </c>
      <c r="F10638" t="b">
        <v>0</v>
      </c>
      <c r="G10638" t="s">
        <v>47</v>
      </c>
      <c r="H10638" s="1">
        <v>45727.584409722222</v>
      </c>
      <c r="I10638" t="b">
        <v>0</v>
      </c>
      <c r="J10638" t="b">
        <v>1</v>
      </c>
      <c r="K10638" t="s">
        <v>31</v>
      </c>
      <c r="L10638" t="s">
        <v>22</v>
      </c>
      <c r="M10638">
        <v>155500</v>
      </c>
      <c r="O10638" t="s">
        <v>13889</v>
      </c>
      <c r="P10638" t="s">
        <v>13894</v>
      </c>
    </row>
    <row r="10639" spans="1:16" x14ac:dyDescent="0.35">
      <c r="A10639" t="s">
        <v>13683</v>
      </c>
      <c r="B10639" t="s">
        <v>13683</v>
      </c>
      <c r="C10639" t="s">
        <v>2504</v>
      </c>
      <c r="D10639" t="s">
        <v>295</v>
      </c>
      <c r="E10639" t="s">
        <v>20</v>
      </c>
      <c r="F10639" t="b">
        <v>0</v>
      </c>
      <c r="G10639" t="s">
        <v>592</v>
      </c>
      <c r="H10639" s="1">
        <v>45728.023402777777</v>
      </c>
      <c r="I10639" t="b">
        <v>0</v>
      </c>
      <c r="J10639" t="b">
        <v>0</v>
      </c>
      <c r="K10639" t="s">
        <v>592</v>
      </c>
      <c r="L10639" t="s">
        <v>22</v>
      </c>
      <c r="M10639">
        <v>90000</v>
      </c>
      <c r="O10639" t="s">
        <v>13805</v>
      </c>
      <c r="P10639" t="s">
        <v>13806</v>
      </c>
    </row>
    <row r="10640" spans="1:16" x14ac:dyDescent="0.35">
      <c r="A10640" t="s">
        <v>13683</v>
      </c>
      <c r="B10640" t="s">
        <v>13893</v>
      </c>
      <c r="C10640" t="s">
        <v>257</v>
      </c>
      <c r="D10640" t="s">
        <v>36</v>
      </c>
      <c r="E10640" t="s">
        <v>20</v>
      </c>
      <c r="F10640" t="b">
        <v>0</v>
      </c>
      <c r="G10640" t="s">
        <v>47</v>
      </c>
      <c r="H10640" s="1">
        <v>45728.584409722222</v>
      </c>
      <c r="I10640" t="b">
        <v>0</v>
      </c>
      <c r="J10640" t="b">
        <v>1</v>
      </c>
      <c r="K10640" t="s">
        <v>31</v>
      </c>
      <c r="L10640" t="s">
        <v>22</v>
      </c>
      <c r="M10640">
        <v>155500</v>
      </c>
      <c r="O10640" t="s">
        <v>13889</v>
      </c>
      <c r="P10640" t="s">
        <v>13894</v>
      </c>
    </row>
    <row r="10641" spans="1:16" x14ac:dyDescent="0.35">
      <c r="A10641" t="s">
        <v>13683</v>
      </c>
      <c r="B10641" t="s">
        <v>13683</v>
      </c>
      <c r="C10641" t="s">
        <v>2504</v>
      </c>
      <c r="D10641" t="s">
        <v>295</v>
      </c>
      <c r="E10641" t="s">
        <v>20</v>
      </c>
      <c r="F10641" t="b">
        <v>0</v>
      </c>
      <c r="G10641" t="s">
        <v>592</v>
      </c>
      <c r="H10641" s="1">
        <v>45729.023402777777</v>
      </c>
      <c r="I10641" t="b">
        <v>0</v>
      </c>
      <c r="J10641" t="b">
        <v>0</v>
      </c>
      <c r="K10641" t="s">
        <v>592</v>
      </c>
      <c r="L10641" t="s">
        <v>22</v>
      </c>
      <c r="M10641">
        <v>90000</v>
      </c>
      <c r="O10641" t="s">
        <v>13805</v>
      </c>
      <c r="P10641" t="s">
        <v>13806</v>
      </c>
    </row>
    <row r="10642" spans="1:16" x14ac:dyDescent="0.35">
      <c r="A10642" t="s">
        <v>13683</v>
      </c>
      <c r="B10642" t="s">
        <v>13893</v>
      </c>
      <c r="C10642" t="s">
        <v>257</v>
      </c>
      <c r="D10642" t="s">
        <v>36</v>
      </c>
      <c r="E10642" t="s">
        <v>20</v>
      </c>
      <c r="F10642" t="b">
        <v>0</v>
      </c>
      <c r="G10642" t="s">
        <v>47</v>
      </c>
      <c r="H10642" s="1">
        <v>45729.584409722222</v>
      </c>
      <c r="I10642" t="b">
        <v>0</v>
      </c>
      <c r="J10642" t="b">
        <v>1</v>
      </c>
      <c r="K10642" t="s">
        <v>31</v>
      </c>
      <c r="L10642" t="s">
        <v>22</v>
      </c>
      <c r="M10642">
        <v>155500</v>
      </c>
      <c r="O10642" t="s">
        <v>13889</v>
      </c>
      <c r="P10642" t="s">
        <v>13894</v>
      </c>
    </row>
    <row r="10643" spans="1:16" x14ac:dyDescent="0.35">
      <c r="A10643" t="s">
        <v>13683</v>
      </c>
      <c r="B10643" t="s">
        <v>13683</v>
      </c>
      <c r="C10643" t="s">
        <v>2504</v>
      </c>
      <c r="D10643" t="s">
        <v>295</v>
      </c>
      <c r="E10643" t="s">
        <v>20</v>
      </c>
      <c r="F10643" t="b">
        <v>0</v>
      </c>
      <c r="G10643" t="s">
        <v>592</v>
      </c>
      <c r="H10643" s="1">
        <v>45730.023402777777</v>
      </c>
      <c r="I10643" t="b">
        <v>0</v>
      </c>
      <c r="J10643" t="b">
        <v>0</v>
      </c>
      <c r="K10643" t="s">
        <v>592</v>
      </c>
      <c r="L10643" t="s">
        <v>22</v>
      </c>
      <c r="M10643">
        <v>90000</v>
      </c>
      <c r="O10643" t="s">
        <v>13805</v>
      </c>
      <c r="P10643" t="s">
        <v>13806</v>
      </c>
    </row>
    <row r="10644" spans="1:16" x14ac:dyDescent="0.35">
      <c r="A10644" t="s">
        <v>13683</v>
      </c>
      <c r="B10644" t="s">
        <v>13893</v>
      </c>
      <c r="C10644" t="s">
        <v>257</v>
      </c>
      <c r="D10644" t="s">
        <v>36</v>
      </c>
      <c r="E10644" t="s">
        <v>20</v>
      </c>
      <c r="F10644" t="b">
        <v>0</v>
      </c>
      <c r="G10644" t="s">
        <v>47</v>
      </c>
      <c r="H10644" s="1">
        <v>45730.584409722222</v>
      </c>
      <c r="I10644" t="b">
        <v>0</v>
      </c>
      <c r="J10644" t="b">
        <v>1</v>
      </c>
      <c r="K10644" t="s">
        <v>31</v>
      </c>
      <c r="L10644" t="s">
        <v>22</v>
      </c>
      <c r="M10644">
        <v>155500</v>
      </c>
      <c r="O10644" t="s">
        <v>13889</v>
      </c>
      <c r="P10644" t="s">
        <v>13894</v>
      </c>
    </row>
    <row r="10645" spans="1:16" x14ac:dyDescent="0.35">
      <c r="A10645" t="s">
        <v>13683</v>
      </c>
      <c r="B10645" t="s">
        <v>13683</v>
      </c>
      <c r="C10645" t="s">
        <v>2504</v>
      </c>
      <c r="D10645" t="s">
        <v>295</v>
      </c>
      <c r="E10645" t="s">
        <v>20</v>
      </c>
      <c r="F10645" t="b">
        <v>0</v>
      </c>
      <c r="G10645" t="s">
        <v>592</v>
      </c>
      <c r="H10645" s="1">
        <v>45731.023402777777</v>
      </c>
      <c r="I10645" t="b">
        <v>0</v>
      </c>
      <c r="J10645" t="b">
        <v>0</v>
      </c>
      <c r="K10645" t="s">
        <v>592</v>
      </c>
      <c r="L10645" t="s">
        <v>22</v>
      </c>
      <c r="M10645">
        <v>90000</v>
      </c>
      <c r="O10645" t="s">
        <v>13805</v>
      </c>
      <c r="P10645" t="s">
        <v>13806</v>
      </c>
    </row>
    <row r="10646" spans="1:16" x14ac:dyDescent="0.35">
      <c r="A10646" t="s">
        <v>13683</v>
      </c>
      <c r="B10646" t="s">
        <v>13683</v>
      </c>
      <c r="C10646" t="s">
        <v>2504</v>
      </c>
      <c r="D10646" t="s">
        <v>295</v>
      </c>
      <c r="E10646" t="s">
        <v>20</v>
      </c>
      <c r="F10646" t="b">
        <v>0</v>
      </c>
      <c r="G10646" t="s">
        <v>592</v>
      </c>
      <c r="H10646" s="1">
        <v>45732.023402777777</v>
      </c>
      <c r="I10646" t="b">
        <v>0</v>
      </c>
      <c r="J10646" t="b">
        <v>0</v>
      </c>
      <c r="K10646" t="s">
        <v>592</v>
      </c>
      <c r="L10646" t="s">
        <v>22</v>
      </c>
      <c r="M10646">
        <v>90000</v>
      </c>
      <c r="O10646" t="s">
        <v>13805</v>
      </c>
      <c r="P10646" t="s">
        <v>13806</v>
      </c>
    </row>
    <row r="10647" spans="1:16" x14ac:dyDescent="0.35">
      <c r="A10647" t="s">
        <v>13683</v>
      </c>
      <c r="B10647" t="s">
        <v>13683</v>
      </c>
      <c r="C10647" t="s">
        <v>2504</v>
      </c>
      <c r="D10647" t="s">
        <v>295</v>
      </c>
      <c r="E10647" t="s">
        <v>20</v>
      </c>
      <c r="F10647" t="b">
        <v>0</v>
      </c>
      <c r="G10647" t="s">
        <v>592</v>
      </c>
      <c r="H10647" s="1">
        <v>45733.023402777777</v>
      </c>
      <c r="I10647" t="b">
        <v>0</v>
      </c>
      <c r="J10647" t="b">
        <v>0</v>
      </c>
      <c r="K10647" t="s">
        <v>592</v>
      </c>
      <c r="L10647" t="s">
        <v>22</v>
      </c>
      <c r="M10647">
        <v>90000</v>
      </c>
      <c r="O10647" t="s">
        <v>13805</v>
      </c>
      <c r="P10647" t="s">
        <v>13806</v>
      </c>
    </row>
    <row r="10648" spans="1:16" x14ac:dyDescent="0.35">
      <c r="A10648" t="s">
        <v>13683</v>
      </c>
      <c r="B10648" t="s">
        <v>13893</v>
      </c>
      <c r="C10648" t="s">
        <v>257</v>
      </c>
      <c r="D10648" t="s">
        <v>36</v>
      </c>
      <c r="E10648" t="s">
        <v>20</v>
      </c>
      <c r="F10648" t="b">
        <v>0</v>
      </c>
      <c r="G10648" t="s">
        <v>47</v>
      </c>
      <c r="H10648" s="1">
        <v>45733.584409722222</v>
      </c>
      <c r="I10648" t="b">
        <v>0</v>
      </c>
      <c r="J10648" t="b">
        <v>1</v>
      </c>
      <c r="K10648" t="s">
        <v>31</v>
      </c>
      <c r="L10648" t="s">
        <v>22</v>
      </c>
      <c r="M10648">
        <v>155500</v>
      </c>
      <c r="O10648" t="s">
        <v>13889</v>
      </c>
      <c r="P10648" t="s">
        <v>13894</v>
      </c>
    </row>
    <row r="10649" spans="1:16" x14ac:dyDescent="0.35">
      <c r="A10649" t="s">
        <v>13683</v>
      </c>
      <c r="B10649" t="s">
        <v>13683</v>
      </c>
      <c r="C10649" t="s">
        <v>2504</v>
      </c>
      <c r="D10649" t="s">
        <v>295</v>
      </c>
      <c r="E10649" t="s">
        <v>20</v>
      </c>
      <c r="F10649" t="b">
        <v>0</v>
      </c>
      <c r="G10649" t="s">
        <v>592</v>
      </c>
      <c r="H10649" s="1">
        <v>45734.023402777777</v>
      </c>
      <c r="I10649" t="b">
        <v>0</v>
      </c>
      <c r="J10649" t="b">
        <v>0</v>
      </c>
      <c r="K10649" t="s">
        <v>592</v>
      </c>
      <c r="L10649" t="s">
        <v>22</v>
      </c>
      <c r="M10649">
        <v>90000</v>
      </c>
      <c r="O10649" t="s">
        <v>13805</v>
      </c>
      <c r="P10649" t="s">
        <v>13806</v>
      </c>
    </row>
    <row r="10650" spans="1:16" x14ac:dyDescent="0.35">
      <c r="A10650" t="s">
        <v>13683</v>
      </c>
      <c r="B10650" t="s">
        <v>13893</v>
      </c>
      <c r="C10650" t="s">
        <v>257</v>
      </c>
      <c r="D10650" t="s">
        <v>36</v>
      </c>
      <c r="E10650" t="s">
        <v>20</v>
      </c>
      <c r="F10650" t="b">
        <v>0</v>
      </c>
      <c r="G10650" t="s">
        <v>47</v>
      </c>
      <c r="H10650" s="1">
        <v>45734.584409722222</v>
      </c>
      <c r="I10650" t="b">
        <v>0</v>
      </c>
      <c r="J10650" t="b">
        <v>1</v>
      </c>
      <c r="K10650" t="s">
        <v>31</v>
      </c>
      <c r="L10650" t="s">
        <v>22</v>
      </c>
      <c r="M10650">
        <v>155500</v>
      </c>
      <c r="O10650" t="s">
        <v>13889</v>
      </c>
      <c r="P10650" t="s">
        <v>13894</v>
      </c>
    </row>
    <row r="10651" spans="1:16" x14ac:dyDescent="0.35">
      <c r="A10651" t="s">
        <v>13683</v>
      </c>
      <c r="B10651" t="s">
        <v>13683</v>
      </c>
      <c r="C10651" t="s">
        <v>2504</v>
      </c>
      <c r="D10651" t="s">
        <v>295</v>
      </c>
      <c r="E10651" t="s">
        <v>20</v>
      </c>
      <c r="F10651" t="b">
        <v>0</v>
      </c>
      <c r="G10651" t="s">
        <v>592</v>
      </c>
      <c r="H10651" s="1">
        <v>45735.023402777777</v>
      </c>
      <c r="I10651" t="b">
        <v>0</v>
      </c>
      <c r="J10651" t="b">
        <v>0</v>
      </c>
      <c r="K10651" t="s">
        <v>592</v>
      </c>
      <c r="L10651" t="s">
        <v>22</v>
      </c>
      <c r="M10651">
        <v>90000</v>
      </c>
      <c r="O10651" t="s">
        <v>13805</v>
      </c>
      <c r="P10651" t="s">
        <v>13806</v>
      </c>
    </row>
    <row r="10652" spans="1:16" x14ac:dyDescent="0.35">
      <c r="A10652" t="s">
        <v>13683</v>
      </c>
      <c r="B10652" t="s">
        <v>13893</v>
      </c>
      <c r="C10652" t="s">
        <v>257</v>
      </c>
      <c r="D10652" t="s">
        <v>36</v>
      </c>
      <c r="E10652" t="s">
        <v>20</v>
      </c>
      <c r="F10652" t="b">
        <v>0</v>
      </c>
      <c r="G10652" t="s">
        <v>47</v>
      </c>
      <c r="H10652" s="1">
        <v>45735.584409722222</v>
      </c>
      <c r="I10652" t="b">
        <v>0</v>
      </c>
      <c r="J10652" t="b">
        <v>1</v>
      </c>
      <c r="K10652" t="s">
        <v>31</v>
      </c>
      <c r="L10652" t="s">
        <v>22</v>
      </c>
      <c r="M10652">
        <v>155500</v>
      </c>
      <c r="O10652" t="s">
        <v>13889</v>
      </c>
      <c r="P10652" t="s">
        <v>13894</v>
      </c>
    </row>
    <row r="10653" spans="1:16" x14ac:dyDescent="0.35">
      <c r="A10653" t="s">
        <v>13683</v>
      </c>
      <c r="B10653" t="s">
        <v>13683</v>
      </c>
      <c r="C10653" t="s">
        <v>2504</v>
      </c>
      <c r="D10653" t="s">
        <v>295</v>
      </c>
      <c r="E10653" t="s">
        <v>20</v>
      </c>
      <c r="F10653" t="b">
        <v>0</v>
      </c>
      <c r="G10653" t="s">
        <v>592</v>
      </c>
      <c r="H10653" s="1">
        <v>45736.023402777777</v>
      </c>
      <c r="I10653" t="b">
        <v>0</v>
      </c>
      <c r="J10653" t="b">
        <v>0</v>
      </c>
      <c r="K10653" t="s">
        <v>592</v>
      </c>
      <c r="L10653" t="s">
        <v>22</v>
      </c>
      <c r="M10653">
        <v>90000</v>
      </c>
      <c r="O10653" t="s">
        <v>13805</v>
      </c>
      <c r="P10653" t="s">
        <v>13806</v>
      </c>
    </row>
    <row r="10654" spans="1:16" x14ac:dyDescent="0.35">
      <c r="A10654" t="s">
        <v>13683</v>
      </c>
      <c r="B10654" t="s">
        <v>13893</v>
      </c>
      <c r="C10654" t="s">
        <v>257</v>
      </c>
      <c r="D10654" t="s">
        <v>36</v>
      </c>
      <c r="E10654" t="s">
        <v>20</v>
      </c>
      <c r="F10654" t="b">
        <v>0</v>
      </c>
      <c r="G10654" t="s">
        <v>47</v>
      </c>
      <c r="H10654" s="1">
        <v>45736.584409722222</v>
      </c>
      <c r="I10654" t="b">
        <v>0</v>
      </c>
      <c r="J10654" t="b">
        <v>1</v>
      </c>
      <c r="K10654" t="s">
        <v>31</v>
      </c>
      <c r="L10654" t="s">
        <v>22</v>
      </c>
      <c r="M10654">
        <v>155500</v>
      </c>
      <c r="O10654" t="s">
        <v>13889</v>
      </c>
      <c r="P10654" t="s">
        <v>13894</v>
      </c>
    </row>
    <row r="10655" spans="1:16" x14ac:dyDescent="0.35">
      <c r="A10655" t="s">
        <v>13683</v>
      </c>
      <c r="B10655" t="s">
        <v>13683</v>
      </c>
      <c r="C10655" t="s">
        <v>2504</v>
      </c>
      <c r="D10655" t="s">
        <v>295</v>
      </c>
      <c r="E10655" t="s">
        <v>20</v>
      </c>
      <c r="F10655" t="b">
        <v>0</v>
      </c>
      <c r="G10655" t="s">
        <v>592</v>
      </c>
      <c r="H10655" s="1">
        <v>45737.023402777777</v>
      </c>
      <c r="I10655" t="b">
        <v>0</v>
      </c>
      <c r="J10655" t="b">
        <v>0</v>
      </c>
      <c r="K10655" t="s">
        <v>592</v>
      </c>
      <c r="L10655" t="s">
        <v>22</v>
      </c>
      <c r="M10655">
        <v>90000</v>
      </c>
      <c r="O10655" t="s">
        <v>13805</v>
      </c>
      <c r="P10655" t="s">
        <v>13806</v>
      </c>
    </row>
    <row r="10656" spans="1:16" x14ac:dyDescent="0.35">
      <c r="A10656" t="s">
        <v>13683</v>
      </c>
      <c r="B10656" t="s">
        <v>13893</v>
      </c>
      <c r="C10656" t="s">
        <v>257</v>
      </c>
      <c r="D10656" t="s">
        <v>36</v>
      </c>
      <c r="E10656" t="s">
        <v>20</v>
      </c>
      <c r="F10656" t="b">
        <v>0</v>
      </c>
      <c r="G10656" t="s">
        <v>47</v>
      </c>
      <c r="H10656" s="1">
        <v>45737.584409722222</v>
      </c>
      <c r="I10656" t="b">
        <v>0</v>
      </c>
      <c r="J10656" t="b">
        <v>1</v>
      </c>
      <c r="K10656" t="s">
        <v>31</v>
      </c>
      <c r="L10656" t="s">
        <v>22</v>
      </c>
      <c r="M10656">
        <v>155500</v>
      </c>
      <c r="O10656" t="s">
        <v>13889</v>
      </c>
      <c r="P10656" t="s">
        <v>13894</v>
      </c>
    </row>
    <row r="10657" spans="1:16" x14ac:dyDescent="0.35">
      <c r="A10657" t="s">
        <v>13683</v>
      </c>
      <c r="B10657" t="s">
        <v>13683</v>
      </c>
      <c r="C10657" t="s">
        <v>2504</v>
      </c>
      <c r="D10657" t="s">
        <v>295</v>
      </c>
      <c r="E10657" t="s">
        <v>20</v>
      </c>
      <c r="F10657" t="b">
        <v>0</v>
      </c>
      <c r="G10657" t="s">
        <v>592</v>
      </c>
      <c r="H10657" s="1">
        <v>45738.023402777777</v>
      </c>
      <c r="I10657" t="b">
        <v>0</v>
      </c>
      <c r="J10657" t="b">
        <v>0</v>
      </c>
      <c r="K10657" t="s">
        <v>592</v>
      </c>
      <c r="L10657" t="s">
        <v>22</v>
      </c>
      <c r="M10657">
        <v>90000</v>
      </c>
      <c r="O10657" t="s">
        <v>13805</v>
      </c>
      <c r="P10657" t="s">
        <v>13806</v>
      </c>
    </row>
    <row r="10658" spans="1:16" x14ac:dyDescent="0.35">
      <c r="A10658" t="s">
        <v>13683</v>
      </c>
      <c r="B10658" t="s">
        <v>13867</v>
      </c>
      <c r="C10658" t="s">
        <v>56</v>
      </c>
      <c r="D10658" t="s">
        <v>13868</v>
      </c>
      <c r="E10658" t="s">
        <v>20</v>
      </c>
      <c r="F10658" t="b">
        <v>0</v>
      </c>
      <c r="G10658" t="s">
        <v>52</v>
      </c>
      <c r="H10658" s="1">
        <v>45739.002118055563</v>
      </c>
      <c r="I10658" t="b">
        <v>0</v>
      </c>
      <c r="J10658" t="b">
        <v>1</v>
      </c>
      <c r="K10658" t="s">
        <v>31</v>
      </c>
      <c r="L10658" t="s">
        <v>22</v>
      </c>
      <c r="M10658">
        <v>196500</v>
      </c>
      <c r="O10658" t="s">
        <v>13868</v>
      </c>
      <c r="P10658" t="s">
        <v>13869</v>
      </c>
    </row>
    <row r="10659" spans="1:16" x14ac:dyDescent="0.35">
      <c r="A10659" t="s">
        <v>13683</v>
      </c>
      <c r="B10659" t="s">
        <v>13683</v>
      </c>
      <c r="C10659" t="s">
        <v>2504</v>
      </c>
      <c r="D10659" t="s">
        <v>295</v>
      </c>
      <c r="E10659" t="s">
        <v>20</v>
      </c>
      <c r="F10659" t="b">
        <v>0</v>
      </c>
      <c r="G10659" t="s">
        <v>592</v>
      </c>
      <c r="H10659" s="1">
        <v>45739.023402777777</v>
      </c>
      <c r="I10659" t="b">
        <v>0</v>
      </c>
      <c r="J10659" t="b">
        <v>0</v>
      </c>
      <c r="K10659" t="s">
        <v>592</v>
      </c>
      <c r="L10659" t="s">
        <v>22</v>
      </c>
      <c r="M10659">
        <v>90000</v>
      </c>
      <c r="O10659" t="s">
        <v>13805</v>
      </c>
      <c r="P10659" t="s">
        <v>13806</v>
      </c>
    </row>
    <row r="10660" spans="1:16" x14ac:dyDescent="0.35">
      <c r="A10660" t="s">
        <v>13683</v>
      </c>
      <c r="B10660" t="s">
        <v>13895</v>
      </c>
      <c r="C10660" t="s">
        <v>56</v>
      </c>
      <c r="D10660" t="s">
        <v>36</v>
      </c>
      <c r="E10660" t="s">
        <v>20</v>
      </c>
      <c r="F10660" t="b">
        <v>0</v>
      </c>
      <c r="G10660" t="s">
        <v>52</v>
      </c>
      <c r="H10660" s="1">
        <v>45739.418402777781</v>
      </c>
      <c r="I10660" t="b">
        <v>0</v>
      </c>
      <c r="J10660" t="b">
        <v>1</v>
      </c>
      <c r="K10660" t="s">
        <v>31</v>
      </c>
      <c r="L10660" t="s">
        <v>22</v>
      </c>
      <c r="M10660">
        <v>203000</v>
      </c>
      <c r="O10660" t="s">
        <v>5332</v>
      </c>
      <c r="P10660" t="s">
        <v>13896</v>
      </c>
    </row>
    <row r="10661" spans="1:16" x14ac:dyDescent="0.35">
      <c r="A10661" t="s">
        <v>13683</v>
      </c>
      <c r="B10661" t="s">
        <v>13716</v>
      </c>
      <c r="C10661" t="s">
        <v>170</v>
      </c>
      <c r="D10661" t="s">
        <v>36</v>
      </c>
      <c r="E10661" t="s">
        <v>91</v>
      </c>
      <c r="F10661" t="b">
        <v>0</v>
      </c>
      <c r="G10661" t="s">
        <v>47</v>
      </c>
      <c r="H10661" s="1">
        <v>45740.668993055559</v>
      </c>
      <c r="I10661" t="b">
        <v>0</v>
      </c>
      <c r="J10661" t="b">
        <v>0</v>
      </c>
      <c r="K10661" t="s">
        <v>31</v>
      </c>
      <c r="L10661" t="s">
        <v>32</v>
      </c>
      <c r="N10661">
        <v>72.5</v>
      </c>
      <c r="O10661" t="s">
        <v>747</v>
      </c>
      <c r="P10661" t="s">
        <v>13897</v>
      </c>
    </row>
    <row r="10662" spans="1:16" x14ac:dyDescent="0.35">
      <c r="A10662" t="s">
        <v>13683</v>
      </c>
      <c r="B10662" t="s">
        <v>13683</v>
      </c>
      <c r="C10662" t="s">
        <v>13898</v>
      </c>
      <c r="D10662" t="s">
        <v>17445</v>
      </c>
      <c r="E10662" t="s">
        <v>20</v>
      </c>
      <c r="F10662" t="b">
        <v>0</v>
      </c>
      <c r="G10662" t="s">
        <v>12539</v>
      </c>
      <c r="H10662" s="1">
        <v>45741.290347222217</v>
      </c>
      <c r="I10662" t="b">
        <v>0</v>
      </c>
      <c r="J10662" t="b">
        <v>1</v>
      </c>
      <c r="K10662" t="s">
        <v>12539</v>
      </c>
      <c r="L10662" t="s">
        <v>22</v>
      </c>
      <c r="M10662">
        <v>185500</v>
      </c>
      <c r="O10662" t="s">
        <v>12174</v>
      </c>
      <c r="P10662" t="s">
        <v>13899</v>
      </c>
    </row>
    <row r="10663" spans="1:16" x14ac:dyDescent="0.35">
      <c r="A10663" t="s">
        <v>13683</v>
      </c>
      <c r="B10663" t="s">
        <v>13900</v>
      </c>
      <c r="C10663" t="s">
        <v>619</v>
      </c>
      <c r="D10663" t="s">
        <v>36</v>
      </c>
      <c r="E10663" t="s">
        <v>20</v>
      </c>
      <c r="F10663" t="b">
        <v>0</v>
      </c>
      <c r="G10663" t="s">
        <v>47</v>
      </c>
      <c r="H10663" s="1">
        <v>45741.793043981481</v>
      </c>
      <c r="I10663" t="b">
        <v>0</v>
      </c>
      <c r="J10663" t="b">
        <v>0</v>
      </c>
      <c r="K10663" t="s">
        <v>31</v>
      </c>
      <c r="L10663" t="s">
        <v>22</v>
      </c>
      <c r="M10663">
        <v>312500</v>
      </c>
      <c r="O10663" t="s">
        <v>12583</v>
      </c>
      <c r="P10663" t="s">
        <v>13901</v>
      </c>
    </row>
    <row r="10664" spans="1:16" x14ac:dyDescent="0.35">
      <c r="A10664" t="s">
        <v>13683</v>
      </c>
      <c r="B10664" t="s">
        <v>13902</v>
      </c>
      <c r="C10664" t="s">
        <v>3161</v>
      </c>
      <c r="D10664" t="s">
        <v>573</v>
      </c>
      <c r="E10664" t="s">
        <v>296</v>
      </c>
      <c r="F10664" t="b">
        <v>0</v>
      </c>
      <c r="G10664" t="s">
        <v>47</v>
      </c>
      <c r="H10664" s="1">
        <v>45742.334317129629</v>
      </c>
      <c r="I10664" t="b">
        <v>0</v>
      </c>
      <c r="J10664" t="b">
        <v>0</v>
      </c>
      <c r="K10664" t="s">
        <v>31</v>
      </c>
      <c r="L10664" t="s">
        <v>32</v>
      </c>
      <c r="N10664">
        <v>18.310001373291019</v>
      </c>
      <c r="O10664" t="s">
        <v>13903</v>
      </c>
      <c r="P10664" t="s">
        <v>13904</v>
      </c>
    </row>
    <row r="10665" spans="1:16" x14ac:dyDescent="0.35">
      <c r="A10665" t="s">
        <v>13683</v>
      </c>
      <c r="B10665" t="s">
        <v>13905</v>
      </c>
      <c r="C10665" t="s">
        <v>13906</v>
      </c>
      <c r="D10665" t="s">
        <v>36</v>
      </c>
      <c r="E10665" t="s">
        <v>20</v>
      </c>
      <c r="F10665" t="b">
        <v>0</v>
      </c>
      <c r="G10665" t="s">
        <v>52</v>
      </c>
      <c r="H10665" s="1">
        <v>45742.418275462973</v>
      </c>
      <c r="I10665" t="b">
        <v>0</v>
      </c>
      <c r="J10665" t="b">
        <v>1</v>
      </c>
      <c r="K10665" t="s">
        <v>31</v>
      </c>
      <c r="L10665" t="s">
        <v>22</v>
      </c>
      <c r="M10665">
        <v>227000</v>
      </c>
      <c r="O10665" t="s">
        <v>6984</v>
      </c>
    </row>
    <row r="10666" spans="1:16" x14ac:dyDescent="0.35">
      <c r="A10666" t="s">
        <v>13683</v>
      </c>
      <c r="B10666" t="s">
        <v>13907</v>
      </c>
      <c r="C10666" t="s">
        <v>13906</v>
      </c>
      <c r="D10666" t="s">
        <v>36</v>
      </c>
      <c r="E10666" t="s">
        <v>20</v>
      </c>
      <c r="F10666" t="b">
        <v>0</v>
      </c>
      <c r="G10666" t="s">
        <v>52</v>
      </c>
      <c r="H10666" s="1">
        <v>45742.418275462973</v>
      </c>
      <c r="I10666" t="b">
        <v>0</v>
      </c>
      <c r="J10666" t="b">
        <v>1</v>
      </c>
      <c r="K10666" t="s">
        <v>31</v>
      </c>
      <c r="L10666" t="s">
        <v>22</v>
      </c>
      <c r="M10666">
        <v>239625</v>
      </c>
      <c r="O10666" t="s">
        <v>6984</v>
      </c>
      <c r="P10666" t="s">
        <v>13908</v>
      </c>
    </row>
    <row r="10667" spans="1:16" x14ac:dyDescent="0.35">
      <c r="A10667" t="s">
        <v>13683</v>
      </c>
      <c r="B10667" t="s">
        <v>13909</v>
      </c>
      <c r="C10667" t="s">
        <v>1188</v>
      </c>
      <c r="D10667" t="s">
        <v>12564</v>
      </c>
      <c r="E10667" t="s">
        <v>20</v>
      </c>
      <c r="F10667" t="b">
        <v>0</v>
      </c>
      <c r="G10667" t="s">
        <v>47</v>
      </c>
      <c r="H10667" s="1">
        <v>45742.459317129629</v>
      </c>
      <c r="I10667" t="b">
        <v>0</v>
      </c>
      <c r="J10667" t="b">
        <v>1</v>
      </c>
      <c r="K10667" t="s">
        <v>31</v>
      </c>
      <c r="L10667" t="s">
        <v>22</v>
      </c>
      <c r="M10667">
        <v>158000</v>
      </c>
      <c r="O10667" t="s">
        <v>13910</v>
      </c>
      <c r="P10667" t="s">
        <v>13911</v>
      </c>
    </row>
    <row r="10668" spans="1:16" x14ac:dyDescent="0.35">
      <c r="A10668" t="s">
        <v>13683</v>
      </c>
      <c r="B10668" t="s">
        <v>13857</v>
      </c>
      <c r="C10668" t="s">
        <v>65</v>
      </c>
      <c r="D10668" t="s">
        <v>36</v>
      </c>
      <c r="E10668" t="s">
        <v>20</v>
      </c>
      <c r="F10668" t="b">
        <v>0</v>
      </c>
      <c r="G10668" t="s">
        <v>52</v>
      </c>
      <c r="H10668" s="1">
        <v>45742.501585648148</v>
      </c>
      <c r="I10668" t="b">
        <v>0</v>
      </c>
      <c r="J10668" t="b">
        <v>0</v>
      </c>
      <c r="K10668" t="s">
        <v>31</v>
      </c>
      <c r="L10668" t="s">
        <v>22</v>
      </c>
      <c r="M10668">
        <v>130000</v>
      </c>
      <c r="O10668" t="s">
        <v>13912</v>
      </c>
      <c r="P10668" t="s">
        <v>13124</v>
      </c>
    </row>
    <row r="10669" spans="1:16" x14ac:dyDescent="0.35">
      <c r="A10669" t="s">
        <v>13683</v>
      </c>
      <c r="B10669" t="s">
        <v>13913</v>
      </c>
      <c r="C10669" t="s">
        <v>9037</v>
      </c>
      <c r="D10669" t="s">
        <v>249</v>
      </c>
      <c r="E10669" t="s">
        <v>20</v>
      </c>
      <c r="F10669" t="b">
        <v>0</v>
      </c>
      <c r="G10669" t="s">
        <v>9038</v>
      </c>
      <c r="H10669" s="1">
        <v>45744.640833333331</v>
      </c>
      <c r="I10669" t="b">
        <v>0</v>
      </c>
      <c r="J10669" t="b">
        <v>0</v>
      </c>
      <c r="K10669" t="s">
        <v>9038</v>
      </c>
      <c r="L10669" t="s">
        <v>22</v>
      </c>
      <c r="M10669">
        <v>79500</v>
      </c>
      <c r="O10669" t="s">
        <v>12622</v>
      </c>
      <c r="P10669" t="s">
        <v>12191</v>
      </c>
    </row>
    <row r="10670" spans="1:16" x14ac:dyDescent="0.35">
      <c r="A10670" t="s">
        <v>13683</v>
      </c>
      <c r="B10670" t="s">
        <v>13914</v>
      </c>
      <c r="C10670" t="s">
        <v>9037</v>
      </c>
      <c r="D10670" t="s">
        <v>249</v>
      </c>
      <c r="E10670" t="s">
        <v>20</v>
      </c>
      <c r="F10670" t="b">
        <v>0</v>
      </c>
      <c r="G10670" t="s">
        <v>9038</v>
      </c>
      <c r="H10670" s="1">
        <v>45744.640833333331</v>
      </c>
      <c r="I10670" t="b">
        <v>0</v>
      </c>
      <c r="J10670" t="b">
        <v>0</v>
      </c>
      <c r="K10670" t="s">
        <v>9038</v>
      </c>
      <c r="L10670" t="s">
        <v>22</v>
      </c>
      <c r="M10670">
        <v>104750</v>
      </c>
      <c r="O10670" t="s">
        <v>12622</v>
      </c>
      <c r="P10670" t="s">
        <v>12806</v>
      </c>
    </row>
    <row r="10671" spans="1:16" x14ac:dyDescent="0.35">
      <c r="A10671" t="s">
        <v>13683</v>
      </c>
      <c r="B10671" t="s">
        <v>13915</v>
      </c>
      <c r="C10671" t="s">
        <v>832</v>
      </c>
      <c r="D10671" t="s">
        <v>36</v>
      </c>
      <c r="E10671" t="s">
        <v>20</v>
      </c>
      <c r="F10671" t="b">
        <v>0</v>
      </c>
      <c r="G10671" t="s">
        <v>47</v>
      </c>
      <c r="H10671" s="1">
        <v>45745.459594907406</v>
      </c>
      <c r="I10671" t="b">
        <v>0</v>
      </c>
      <c r="J10671" t="b">
        <v>0</v>
      </c>
      <c r="K10671" t="s">
        <v>31</v>
      </c>
      <c r="L10671" t="s">
        <v>22</v>
      </c>
      <c r="M10671">
        <v>155000</v>
      </c>
      <c r="O10671" t="s">
        <v>48</v>
      </c>
      <c r="P10671" t="s">
        <v>13916</v>
      </c>
    </row>
    <row r="10672" spans="1:16" x14ac:dyDescent="0.35">
      <c r="A10672" t="s">
        <v>13683</v>
      </c>
      <c r="B10672" t="s">
        <v>13917</v>
      </c>
      <c r="C10672" t="s">
        <v>13918</v>
      </c>
      <c r="D10672" t="s">
        <v>17442</v>
      </c>
      <c r="E10672" t="s">
        <v>20</v>
      </c>
      <c r="F10672" t="b">
        <v>0</v>
      </c>
      <c r="G10672" t="s">
        <v>508</v>
      </c>
      <c r="H10672" s="1">
        <v>45747.793287037042</v>
      </c>
      <c r="I10672" t="b">
        <v>1</v>
      </c>
      <c r="J10672" t="b">
        <v>0</v>
      </c>
      <c r="K10672" t="s">
        <v>508</v>
      </c>
      <c r="L10672" t="s">
        <v>22</v>
      </c>
      <c r="M10672">
        <v>90000</v>
      </c>
      <c r="O10672" t="s">
        <v>13919</v>
      </c>
    </row>
    <row r="10673" spans="1:16" x14ac:dyDescent="0.35">
      <c r="A10673" t="s">
        <v>13683</v>
      </c>
      <c r="B10673" t="s">
        <v>13920</v>
      </c>
      <c r="C10673" t="s">
        <v>7133</v>
      </c>
      <c r="D10673" t="s">
        <v>36</v>
      </c>
      <c r="E10673" t="s">
        <v>20</v>
      </c>
      <c r="F10673" t="b">
        <v>0</v>
      </c>
      <c r="G10673" t="s">
        <v>43</v>
      </c>
      <c r="H10673" s="1">
        <v>45747.909062500003</v>
      </c>
      <c r="I10673" t="b">
        <v>0</v>
      </c>
      <c r="J10673" t="b">
        <v>1</v>
      </c>
      <c r="K10673" t="s">
        <v>31</v>
      </c>
      <c r="L10673" t="s">
        <v>22</v>
      </c>
      <c r="M10673">
        <v>125000</v>
      </c>
      <c r="O10673" t="s">
        <v>8813</v>
      </c>
      <c r="P10673" t="s">
        <v>12532</v>
      </c>
    </row>
    <row r="10674" spans="1:16" x14ac:dyDescent="0.35">
      <c r="A10674" t="s">
        <v>13683</v>
      </c>
      <c r="B10674" t="s">
        <v>13921</v>
      </c>
      <c r="C10674" t="s">
        <v>154</v>
      </c>
      <c r="D10674" t="s">
        <v>36</v>
      </c>
      <c r="E10674" t="s">
        <v>20</v>
      </c>
      <c r="F10674" t="b">
        <v>0</v>
      </c>
      <c r="G10674" t="s">
        <v>52</v>
      </c>
      <c r="H10674" s="1">
        <v>45748.460023148153</v>
      </c>
      <c r="I10674" t="b">
        <v>0</v>
      </c>
      <c r="J10674" t="b">
        <v>1</v>
      </c>
      <c r="K10674" t="s">
        <v>31</v>
      </c>
      <c r="L10674" t="s">
        <v>22</v>
      </c>
      <c r="M10674">
        <v>235000</v>
      </c>
      <c r="O10674" t="s">
        <v>1021</v>
      </c>
      <c r="P10674" t="s">
        <v>811</v>
      </c>
    </row>
    <row r="10675" spans="1:16" x14ac:dyDescent="0.35">
      <c r="A10675" t="s">
        <v>13683</v>
      </c>
      <c r="B10675" t="s">
        <v>13922</v>
      </c>
      <c r="C10675" t="s">
        <v>154</v>
      </c>
      <c r="D10675" t="s">
        <v>36</v>
      </c>
      <c r="E10675" t="s">
        <v>20</v>
      </c>
      <c r="F10675" t="b">
        <v>0</v>
      </c>
      <c r="G10675" t="s">
        <v>52</v>
      </c>
      <c r="H10675" s="1">
        <v>45748.626597222217</v>
      </c>
      <c r="I10675" t="b">
        <v>0</v>
      </c>
      <c r="J10675" t="b">
        <v>1</v>
      </c>
      <c r="K10675" t="s">
        <v>31</v>
      </c>
      <c r="L10675" t="s">
        <v>22</v>
      </c>
      <c r="M10675">
        <v>200000</v>
      </c>
      <c r="O10675" t="s">
        <v>650</v>
      </c>
      <c r="P10675" t="s">
        <v>13923</v>
      </c>
    </row>
    <row r="10676" spans="1:16" x14ac:dyDescent="0.35">
      <c r="A10676" t="s">
        <v>13683</v>
      </c>
      <c r="B10676" t="s">
        <v>13924</v>
      </c>
      <c r="C10676" t="s">
        <v>18</v>
      </c>
      <c r="D10676" t="s">
        <v>36</v>
      </c>
      <c r="E10676" t="s">
        <v>20</v>
      </c>
      <c r="F10676" t="b">
        <v>1</v>
      </c>
      <c r="G10676" t="s">
        <v>3501</v>
      </c>
      <c r="H10676" s="1">
        <v>45748.975648148153</v>
      </c>
      <c r="I10676" t="b">
        <v>0</v>
      </c>
      <c r="J10676" t="b">
        <v>0</v>
      </c>
      <c r="K10676" t="s">
        <v>3501</v>
      </c>
      <c r="L10676" t="s">
        <v>32</v>
      </c>
      <c r="N10676">
        <v>50</v>
      </c>
      <c r="O10676" t="s">
        <v>854</v>
      </c>
      <c r="P10676" t="s">
        <v>12532</v>
      </c>
    </row>
    <row r="10677" spans="1:16" x14ac:dyDescent="0.35">
      <c r="A10677" t="s">
        <v>13683</v>
      </c>
      <c r="B10677" t="s">
        <v>13683</v>
      </c>
      <c r="C10677" t="s">
        <v>923</v>
      </c>
      <c r="D10677" t="s">
        <v>36</v>
      </c>
      <c r="E10677" t="s">
        <v>20</v>
      </c>
      <c r="F10677" t="b">
        <v>0</v>
      </c>
      <c r="G10677" t="s">
        <v>52</v>
      </c>
      <c r="H10677" s="1">
        <v>45749.683287037027</v>
      </c>
      <c r="I10677" t="b">
        <v>0</v>
      </c>
      <c r="J10677" t="b">
        <v>1</v>
      </c>
      <c r="K10677" t="s">
        <v>31</v>
      </c>
      <c r="L10677" t="s">
        <v>22</v>
      </c>
      <c r="M10677">
        <v>175000</v>
      </c>
      <c r="O10677" t="s">
        <v>13925</v>
      </c>
      <c r="P10677" t="s">
        <v>13926</v>
      </c>
    </row>
    <row r="10678" spans="1:16" x14ac:dyDescent="0.35">
      <c r="A10678" t="s">
        <v>13683</v>
      </c>
      <c r="B10678" t="s">
        <v>13927</v>
      </c>
      <c r="C10678" t="s">
        <v>18</v>
      </c>
      <c r="D10678" t="s">
        <v>17534</v>
      </c>
      <c r="F10678" t="b">
        <v>1</v>
      </c>
      <c r="G10678" t="s">
        <v>948</v>
      </c>
      <c r="H10678" s="1">
        <v>45749.73128472222</v>
      </c>
      <c r="I10678" t="b">
        <v>0</v>
      </c>
      <c r="J10678" t="b">
        <v>0</v>
      </c>
      <c r="K10678" t="s">
        <v>948</v>
      </c>
      <c r="L10678" t="s">
        <v>32</v>
      </c>
      <c r="N10678">
        <v>50</v>
      </c>
      <c r="O10678" t="s">
        <v>854</v>
      </c>
    </row>
    <row r="10679" spans="1:16" x14ac:dyDescent="0.35">
      <c r="A10679" t="s">
        <v>13683</v>
      </c>
      <c r="B10679" t="s">
        <v>13924</v>
      </c>
      <c r="C10679" t="s">
        <v>18</v>
      </c>
      <c r="D10679" t="s">
        <v>36</v>
      </c>
      <c r="E10679" t="s">
        <v>20</v>
      </c>
      <c r="F10679" t="b">
        <v>1</v>
      </c>
      <c r="G10679" t="s">
        <v>2055</v>
      </c>
      <c r="H10679" s="1">
        <v>45749.732465277782</v>
      </c>
      <c r="I10679" t="b">
        <v>0</v>
      </c>
      <c r="J10679" t="b">
        <v>0</v>
      </c>
      <c r="K10679" t="s">
        <v>2055</v>
      </c>
      <c r="L10679" t="s">
        <v>32</v>
      </c>
      <c r="N10679">
        <v>50</v>
      </c>
      <c r="O10679" t="s">
        <v>854</v>
      </c>
      <c r="P10679" t="s">
        <v>12532</v>
      </c>
    </row>
    <row r="10680" spans="1:16" x14ac:dyDescent="0.35">
      <c r="A10680" t="s">
        <v>13683</v>
      </c>
      <c r="B10680" t="s">
        <v>13924</v>
      </c>
      <c r="C10680" t="s">
        <v>18</v>
      </c>
      <c r="D10680" t="s">
        <v>36</v>
      </c>
      <c r="E10680" t="s">
        <v>20</v>
      </c>
      <c r="F10680" t="b">
        <v>1</v>
      </c>
      <c r="G10680" t="s">
        <v>3501</v>
      </c>
      <c r="H10680" s="1">
        <v>45749.740347222221</v>
      </c>
      <c r="I10680" t="b">
        <v>0</v>
      </c>
      <c r="J10680" t="b">
        <v>0</v>
      </c>
      <c r="K10680" t="s">
        <v>3501</v>
      </c>
      <c r="L10680" t="s">
        <v>32</v>
      </c>
      <c r="N10680">
        <v>50</v>
      </c>
      <c r="O10680" t="s">
        <v>854</v>
      </c>
      <c r="P10680" t="s">
        <v>12532</v>
      </c>
    </row>
    <row r="10681" spans="1:16" x14ac:dyDescent="0.35">
      <c r="A10681" t="s">
        <v>13683</v>
      </c>
      <c r="B10681" t="s">
        <v>13766</v>
      </c>
      <c r="C10681" t="s">
        <v>410</v>
      </c>
      <c r="D10681" t="s">
        <v>36</v>
      </c>
      <c r="E10681" t="s">
        <v>20</v>
      </c>
      <c r="F10681" t="b">
        <v>0</v>
      </c>
      <c r="G10681" t="s">
        <v>52</v>
      </c>
      <c r="H10681" s="1">
        <v>45749.849953703713</v>
      </c>
      <c r="I10681" t="b">
        <v>0</v>
      </c>
      <c r="J10681" t="b">
        <v>0</v>
      </c>
      <c r="K10681" t="s">
        <v>31</v>
      </c>
      <c r="L10681" t="s">
        <v>22</v>
      </c>
      <c r="M10681">
        <v>105000</v>
      </c>
      <c r="O10681" t="s">
        <v>7956</v>
      </c>
      <c r="P10681" t="s">
        <v>13928</v>
      </c>
    </row>
    <row r="10682" spans="1:16" x14ac:dyDescent="0.35">
      <c r="A10682" t="s">
        <v>13683</v>
      </c>
      <c r="B10682" t="s">
        <v>13929</v>
      </c>
      <c r="C10682" t="s">
        <v>3022</v>
      </c>
      <c r="D10682" t="s">
        <v>249</v>
      </c>
      <c r="E10682" t="s">
        <v>20</v>
      </c>
      <c r="F10682" t="b">
        <v>0</v>
      </c>
      <c r="G10682" t="s">
        <v>105</v>
      </c>
      <c r="H10682" s="1">
        <v>45750.380324074067</v>
      </c>
      <c r="I10682" t="b">
        <v>0</v>
      </c>
      <c r="J10682" t="b">
        <v>0</v>
      </c>
      <c r="K10682" t="s">
        <v>105</v>
      </c>
      <c r="L10682" t="s">
        <v>22</v>
      </c>
      <c r="M10682">
        <v>105480</v>
      </c>
      <c r="O10682" t="s">
        <v>4301</v>
      </c>
      <c r="P10682" t="s">
        <v>13930</v>
      </c>
    </row>
    <row r="10683" spans="1:16" x14ac:dyDescent="0.35">
      <c r="A10683" t="s">
        <v>13683</v>
      </c>
      <c r="B10683" t="s">
        <v>13931</v>
      </c>
      <c r="C10683" t="s">
        <v>919</v>
      </c>
      <c r="D10683" t="s">
        <v>36</v>
      </c>
      <c r="E10683" t="s">
        <v>20</v>
      </c>
      <c r="F10683" t="b">
        <v>0</v>
      </c>
      <c r="G10683" t="s">
        <v>52</v>
      </c>
      <c r="H10683" s="1">
        <v>45750.543773148151</v>
      </c>
      <c r="I10683" t="b">
        <v>0</v>
      </c>
      <c r="J10683" t="b">
        <v>1</v>
      </c>
      <c r="K10683" t="s">
        <v>31</v>
      </c>
      <c r="L10683" t="s">
        <v>22</v>
      </c>
      <c r="M10683">
        <v>161500</v>
      </c>
      <c r="O10683" t="s">
        <v>1306</v>
      </c>
      <c r="P10683" t="s">
        <v>13790</v>
      </c>
    </row>
    <row r="10684" spans="1:16" x14ac:dyDescent="0.35">
      <c r="A10684" t="s">
        <v>13683</v>
      </c>
      <c r="B10684" t="s">
        <v>13932</v>
      </c>
      <c r="C10684" t="s">
        <v>824</v>
      </c>
      <c r="D10684" t="s">
        <v>36</v>
      </c>
      <c r="E10684" t="s">
        <v>20</v>
      </c>
      <c r="F10684" t="b">
        <v>0</v>
      </c>
      <c r="G10684" t="s">
        <v>171</v>
      </c>
      <c r="H10684" s="1">
        <v>45750.889814814807</v>
      </c>
      <c r="I10684" t="b">
        <v>0</v>
      </c>
      <c r="J10684" t="b">
        <v>1</v>
      </c>
      <c r="K10684" t="s">
        <v>31</v>
      </c>
      <c r="L10684" t="s">
        <v>22</v>
      </c>
      <c r="M10684">
        <v>150000</v>
      </c>
      <c r="O10684" t="s">
        <v>13933</v>
      </c>
      <c r="P10684" t="s">
        <v>13934</v>
      </c>
    </row>
    <row r="10685" spans="1:16" x14ac:dyDescent="0.35">
      <c r="A10685" t="s">
        <v>13683</v>
      </c>
      <c r="B10685" t="s">
        <v>13927</v>
      </c>
      <c r="C10685" t="s">
        <v>18</v>
      </c>
      <c r="D10685" t="s">
        <v>36</v>
      </c>
      <c r="E10685" t="s">
        <v>20</v>
      </c>
      <c r="F10685" t="b">
        <v>1</v>
      </c>
      <c r="G10685" t="s">
        <v>287</v>
      </c>
      <c r="H10685" s="1">
        <v>45751.313020833331</v>
      </c>
      <c r="I10685" t="b">
        <v>0</v>
      </c>
      <c r="J10685" t="b">
        <v>0</v>
      </c>
      <c r="K10685" t="s">
        <v>287</v>
      </c>
      <c r="L10685" t="s">
        <v>32</v>
      </c>
      <c r="N10685">
        <v>50</v>
      </c>
      <c r="O10685" t="s">
        <v>854</v>
      </c>
    </row>
    <row r="10686" spans="1:16" x14ac:dyDescent="0.35">
      <c r="A10686" t="s">
        <v>13683</v>
      </c>
      <c r="B10686" t="s">
        <v>13927</v>
      </c>
      <c r="C10686" t="s">
        <v>18</v>
      </c>
      <c r="D10686" t="s">
        <v>36</v>
      </c>
      <c r="E10686" t="s">
        <v>20</v>
      </c>
      <c r="F10686" t="b">
        <v>1</v>
      </c>
      <c r="G10686" t="s">
        <v>1905</v>
      </c>
      <c r="H10686" s="1">
        <v>45751.316574074073</v>
      </c>
      <c r="I10686" t="b">
        <v>0</v>
      </c>
      <c r="J10686" t="b">
        <v>0</v>
      </c>
      <c r="K10686" t="s">
        <v>1905</v>
      </c>
      <c r="L10686" t="s">
        <v>32</v>
      </c>
      <c r="N10686">
        <v>50</v>
      </c>
      <c r="O10686" t="s">
        <v>854</v>
      </c>
    </row>
    <row r="10687" spans="1:16" x14ac:dyDescent="0.35">
      <c r="A10687" t="s">
        <v>13683</v>
      </c>
      <c r="B10687" t="s">
        <v>13927</v>
      </c>
      <c r="C10687" t="s">
        <v>18</v>
      </c>
      <c r="D10687" t="s">
        <v>36</v>
      </c>
      <c r="E10687" t="s">
        <v>20</v>
      </c>
      <c r="F10687" t="b">
        <v>1</v>
      </c>
      <c r="G10687" t="s">
        <v>52</v>
      </c>
      <c r="H10687" s="1">
        <v>45751.378599537027</v>
      </c>
      <c r="I10687" t="b">
        <v>0</v>
      </c>
      <c r="J10687" t="b">
        <v>0</v>
      </c>
      <c r="K10687" t="s">
        <v>31</v>
      </c>
      <c r="L10687" t="s">
        <v>32</v>
      </c>
      <c r="N10687">
        <v>50</v>
      </c>
      <c r="O10687" t="s">
        <v>854</v>
      </c>
    </row>
    <row r="10688" spans="1:16" x14ac:dyDescent="0.35">
      <c r="A10688" t="s">
        <v>13683</v>
      </c>
      <c r="B10688" t="s">
        <v>13935</v>
      </c>
      <c r="C10688" t="s">
        <v>287</v>
      </c>
      <c r="D10688" t="s">
        <v>249</v>
      </c>
      <c r="E10688" t="s">
        <v>20</v>
      </c>
      <c r="F10688" t="b">
        <v>0</v>
      </c>
      <c r="G10688" t="s">
        <v>287</v>
      </c>
      <c r="H10688" s="1">
        <v>45751.396296296298</v>
      </c>
      <c r="I10688" t="b">
        <v>0</v>
      </c>
      <c r="J10688" t="b">
        <v>0</v>
      </c>
      <c r="K10688" t="s">
        <v>287</v>
      </c>
      <c r="L10688" t="s">
        <v>22</v>
      </c>
      <c r="M10688">
        <v>157410</v>
      </c>
      <c r="O10688" t="s">
        <v>13936</v>
      </c>
      <c r="P10688" t="s">
        <v>13937</v>
      </c>
    </row>
    <row r="10689" spans="1:16" x14ac:dyDescent="0.35">
      <c r="A10689" t="s">
        <v>13683</v>
      </c>
      <c r="B10689" t="s">
        <v>13683</v>
      </c>
      <c r="C10689" t="s">
        <v>4212</v>
      </c>
      <c r="D10689" t="s">
        <v>36</v>
      </c>
      <c r="E10689" t="s">
        <v>91</v>
      </c>
      <c r="F10689" t="b">
        <v>0</v>
      </c>
      <c r="G10689" t="s">
        <v>52</v>
      </c>
      <c r="H10689" s="1">
        <v>45751.792800925927</v>
      </c>
      <c r="I10689" t="b">
        <v>0</v>
      </c>
      <c r="J10689" t="b">
        <v>0</v>
      </c>
      <c r="K10689" t="s">
        <v>31</v>
      </c>
      <c r="L10689" t="s">
        <v>32</v>
      </c>
      <c r="N10689">
        <v>56.5</v>
      </c>
      <c r="O10689" t="s">
        <v>5846</v>
      </c>
      <c r="P10689" t="s">
        <v>13938</v>
      </c>
    </row>
    <row r="10690" spans="1:16" x14ac:dyDescent="0.35">
      <c r="A10690" t="s">
        <v>13683</v>
      </c>
      <c r="B10690" t="s">
        <v>13939</v>
      </c>
      <c r="C10690" t="s">
        <v>1734</v>
      </c>
      <c r="D10690" t="s">
        <v>110</v>
      </c>
      <c r="E10690" t="s">
        <v>20</v>
      </c>
      <c r="F10690" t="b">
        <v>0</v>
      </c>
      <c r="G10690" t="s">
        <v>171</v>
      </c>
      <c r="H10690" s="1">
        <v>45752.284004629633</v>
      </c>
      <c r="I10690" t="b">
        <v>0</v>
      </c>
      <c r="J10690" t="b">
        <v>0</v>
      </c>
      <c r="K10690" t="s">
        <v>31</v>
      </c>
      <c r="L10690" t="s">
        <v>32</v>
      </c>
      <c r="N10690">
        <v>62.5</v>
      </c>
      <c r="O10690" t="s">
        <v>13940</v>
      </c>
      <c r="P10690" t="s">
        <v>13941</v>
      </c>
    </row>
    <row r="10691" spans="1:16" x14ac:dyDescent="0.35">
      <c r="A10691" t="s">
        <v>13683</v>
      </c>
      <c r="B10691" t="s">
        <v>13942</v>
      </c>
      <c r="C10691" t="s">
        <v>1734</v>
      </c>
      <c r="D10691" t="s">
        <v>321</v>
      </c>
      <c r="E10691" t="s">
        <v>91</v>
      </c>
      <c r="F10691" t="b">
        <v>0</v>
      </c>
      <c r="G10691" t="s">
        <v>171</v>
      </c>
      <c r="H10691" s="1">
        <v>45753.290335648147</v>
      </c>
      <c r="I10691" t="b">
        <v>0</v>
      </c>
      <c r="J10691" t="b">
        <v>0</v>
      </c>
      <c r="K10691" t="s">
        <v>31</v>
      </c>
      <c r="L10691" t="s">
        <v>32</v>
      </c>
      <c r="N10691">
        <v>65</v>
      </c>
      <c r="O10691" t="s">
        <v>13940</v>
      </c>
      <c r="P10691" t="s">
        <v>13943</v>
      </c>
    </row>
    <row r="10692" spans="1:16" x14ac:dyDescent="0.35">
      <c r="A10692" t="s">
        <v>13683</v>
      </c>
      <c r="B10692" t="s">
        <v>13944</v>
      </c>
      <c r="C10692" t="s">
        <v>18</v>
      </c>
      <c r="D10692" t="s">
        <v>17442</v>
      </c>
      <c r="E10692" t="s">
        <v>20</v>
      </c>
      <c r="F10692" t="b">
        <v>1</v>
      </c>
      <c r="G10692" t="s">
        <v>12276</v>
      </c>
      <c r="H10692" s="1">
        <v>45753.510335648149</v>
      </c>
      <c r="I10692" t="b">
        <v>0</v>
      </c>
      <c r="J10692" t="b">
        <v>0</v>
      </c>
      <c r="K10692" t="s">
        <v>12276</v>
      </c>
      <c r="L10692" t="s">
        <v>22</v>
      </c>
      <c r="M10692">
        <v>75000</v>
      </c>
      <c r="O10692" t="s">
        <v>13945</v>
      </c>
      <c r="P10692" t="s">
        <v>13946</v>
      </c>
    </row>
    <row r="10693" spans="1:16" x14ac:dyDescent="0.35">
      <c r="A10693" t="s">
        <v>13683</v>
      </c>
      <c r="B10693" t="s">
        <v>13800</v>
      </c>
      <c r="C10693" t="s">
        <v>8772</v>
      </c>
      <c r="D10693" t="s">
        <v>36</v>
      </c>
      <c r="E10693" t="s">
        <v>20</v>
      </c>
      <c r="F10693" t="b">
        <v>0</v>
      </c>
      <c r="G10693" t="s">
        <v>52</v>
      </c>
      <c r="H10693" s="1">
        <v>45754.418946759259</v>
      </c>
      <c r="I10693" t="b">
        <v>0</v>
      </c>
      <c r="J10693" t="b">
        <v>1</v>
      </c>
      <c r="K10693" t="s">
        <v>31</v>
      </c>
      <c r="L10693" t="s">
        <v>22</v>
      </c>
      <c r="M10693">
        <v>103500</v>
      </c>
      <c r="O10693" t="s">
        <v>9269</v>
      </c>
      <c r="P10693" t="s">
        <v>13801</v>
      </c>
    </row>
    <row r="10694" spans="1:16" x14ac:dyDescent="0.35">
      <c r="A10694" t="s">
        <v>13683</v>
      </c>
      <c r="B10694" t="s">
        <v>13947</v>
      </c>
      <c r="C10694" t="s">
        <v>18</v>
      </c>
      <c r="D10694" t="s">
        <v>17442</v>
      </c>
      <c r="E10694" t="s">
        <v>20</v>
      </c>
      <c r="F10694" t="b">
        <v>1</v>
      </c>
      <c r="G10694" t="s">
        <v>585</v>
      </c>
      <c r="H10694" s="1">
        <v>45754.600995370369</v>
      </c>
      <c r="I10694" t="b">
        <v>0</v>
      </c>
      <c r="J10694" t="b">
        <v>0</v>
      </c>
      <c r="K10694" t="s">
        <v>585</v>
      </c>
      <c r="L10694" t="s">
        <v>22</v>
      </c>
      <c r="M10694">
        <v>110000</v>
      </c>
      <c r="O10694" t="s">
        <v>13948</v>
      </c>
      <c r="P10694" t="s">
        <v>13949</v>
      </c>
    </row>
    <row r="10695" spans="1:16" x14ac:dyDescent="0.35">
      <c r="A10695" t="s">
        <v>13683</v>
      </c>
      <c r="B10695" t="s">
        <v>13950</v>
      </c>
      <c r="C10695" t="s">
        <v>8336</v>
      </c>
      <c r="D10695" t="s">
        <v>36</v>
      </c>
      <c r="E10695" t="s">
        <v>20</v>
      </c>
      <c r="F10695" t="b">
        <v>0</v>
      </c>
      <c r="G10695" t="s">
        <v>52</v>
      </c>
      <c r="H10695" s="1">
        <v>45754.668946759259</v>
      </c>
      <c r="I10695" t="b">
        <v>0</v>
      </c>
      <c r="J10695" t="b">
        <v>0</v>
      </c>
      <c r="K10695" t="s">
        <v>31</v>
      </c>
      <c r="L10695" t="s">
        <v>22</v>
      </c>
      <c r="M10695">
        <v>142500</v>
      </c>
      <c r="O10695" t="s">
        <v>650</v>
      </c>
      <c r="P10695" t="s">
        <v>13480</v>
      </c>
    </row>
    <row r="10696" spans="1:16" x14ac:dyDescent="0.35">
      <c r="A10696" t="s">
        <v>13683</v>
      </c>
      <c r="B10696" t="s">
        <v>13951</v>
      </c>
      <c r="C10696" t="s">
        <v>501</v>
      </c>
      <c r="D10696" t="s">
        <v>36</v>
      </c>
      <c r="E10696" t="s">
        <v>20</v>
      </c>
      <c r="F10696" t="b">
        <v>0</v>
      </c>
      <c r="G10696" t="s">
        <v>47</v>
      </c>
      <c r="H10696" s="1">
        <v>45755.720706018517</v>
      </c>
      <c r="I10696" t="b">
        <v>0</v>
      </c>
      <c r="J10696" t="b">
        <v>0</v>
      </c>
      <c r="K10696" t="s">
        <v>31</v>
      </c>
      <c r="L10696" t="s">
        <v>22</v>
      </c>
      <c r="M10696">
        <v>120000</v>
      </c>
      <c r="O10696" t="s">
        <v>13952</v>
      </c>
    </row>
    <row r="10697" spans="1:16" x14ac:dyDescent="0.35">
      <c r="A10697" t="s">
        <v>13683</v>
      </c>
      <c r="B10697" t="s">
        <v>13953</v>
      </c>
      <c r="C10697" t="s">
        <v>105</v>
      </c>
      <c r="D10697" t="s">
        <v>249</v>
      </c>
      <c r="E10697" t="s">
        <v>20</v>
      </c>
      <c r="F10697" t="b">
        <v>0</v>
      </c>
      <c r="G10697" t="s">
        <v>105</v>
      </c>
      <c r="H10697" s="1">
        <v>45755.764513888891</v>
      </c>
      <c r="I10697" t="b">
        <v>0</v>
      </c>
      <c r="J10697" t="b">
        <v>0</v>
      </c>
      <c r="K10697" t="s">
        <v>105</v>
      </c>
      <c r="L10697" t="s">
        <v>22</v>
      </c>
      <c r="M10697">
        <v>87799.5</v>
      </c>
      <c r="O10697" t="s">
        <v>306</v>
      </c>
      <c r="P10697" t="s">
        <v>13954</v>
      </c>
    </row>
    <row r="10698" spans="1:16" x14ac:dyDescent="0.35">
      <c r="A10698" t="s">
        <v>13683</v>
      </c>
      <c r="B10698" t="s">
        <v>13955</v>
      </c>
      <c r="C10698" t="s">
        <v>13956</v>
      </c>
      <c r="D10698" t="s">
        <v>29</v>
      </c>
      <c r="E10698" t="s">
        <v>20</v>
      </c>
      <c r="F10698" t="b">
        <v>0</v>
      </c>
      <c r="G10698" t="s">
        <v>52</v>
      </c>
      <c r="H10698" s="1">
        <v>45755.845555555563</v>
      </c>
      <c r="I10698" t="b">
        <v>0</v>
      </c>
      <c r="J10698" t="b">
        <v>1</v>
      </c>
      <c r="K10698" t="s">
        <v>31</v>
      </c>
      <c r="L10698" t="s">
        <v>22</v>
      </c>
      <c r="M10698">
        <v>190000</v>
      </c>
      <c r="O10698" t="s">
        <v>13957</v>
      </c>
      <c r="P10698" t="s">
        <v>13958</v>
      </c>
    </row>
    <row r="10699" spans="1:16" x14ac:dyDescent="0.35">
      <c r="A10699" t="s">
        <v>13683</v>
      </c>
      <c r="B10699" t="s">
        <v>13959</v>
      </c>
      <c r="C10699" t="s">
        <v>5649</v>
      </c>
      <c r="D10699" t="s">
        <v>36</v>
      </c>
      <c r="E10699" t="s">
        <v>20</v>
      </c>
      <c r="F10699" t="b">
        <v>0</v>
      </c>
      <c r="G10699" t="s">
        <v>52</v>
      </c>
      <c r="H10699" s="1">
        <v>45756.557534722233</v>
      </c>
      <c r="I10699" t="b">
        <v>0</v>
      </c>
      <c r="J10699" t="b">
        <v>1</v>
      </c>
      <c r="K10699" t="s">
        <v>31</v>
      </c>
      <c r="L10699" t="s">
        <v>22</v>
      </c>
      <c r="M10699">
        <v>180000</v>
      </c>
      <c r="O10699" t="s">
        <v>13960</v>
      </c>
      <c r="P10699" t="s">
        <v>13961</v>
      </c>
    </row>
    <row r="10700" spans="1:16" x14ac:dyDescent="0.35">
      <c r="A10700" t="s">
        <v>13683</v>
      </c>
      <c r="B10700" t="s">
        <v>13962</v>
      </c>
      <c r="C10700" t="s">
        <v>18</v>
      </c>
      <c r="D10700" t="s">
        <v>19</v>
      </c>
      <c r="E10700" t="s">
        <v>20</v>
      </c>
      <c r="F10700" t="b">
        <v>1</v>
      </c>
      <c r="G10700" t="s">
        <v>1538</v>
      </c>
      <c r="H10700" s="1">
        <v>45757.285578703697</v>
      </c>
      <c r="I10700" t="b">
        <v>0</v>
      </c>
      <c r="J10700" t="b">
        <v>0</v>
      </c>
      <c r="K10700" t="s">
        <v>1538</v>
      </c>
      <c r="L10700" t="s">
        <v>22</v>
      </c>
      <c r="M10700">
        <v>275000</v>
      </c>
      <c r="O10700" t="s">
        <v>11562</v>
      </c>
      <c r="P10700" t="s">
        <v>13963</v>
      </c>
    </row>
    <row r="10701" spans="1:16" x14ac:dyDescent="0.35">
      <c r="A10701" t="s">
        <v>13683</v>
      </c>
      <c r="B10701" t="s">
        <v>13964</v>
      </c>
      <c r="C10701" t="s">
        <v>410</v>
      </c>
      <c r="D10701" t="s">
        <v>36</v>
      </c>
      <c r="E10701" t="s">
        <v>20</v>
      </c>
      <c r="F10701" t="b">
        <v>0</v>
      </c>
      <c r="G10701" t="s">
        <v>68</v>
      </c>
      <c r="H10701" s="1">
        <v>45757.388831018521</v>
      </c>
      <c r="I10701" t="b">
        <v>0</v>
      </c>
      <c r="J10701" t="b">
        <v>1</v>
      </c>
      <c r="K10701" t="s">
        <v>31</v>
      </c>
      <c r="L10701" t="s">
        <v>22</v>
      </c>
      <c r="M10701">
        <v>392000</v>
      </c>
      <c r="O10701" t="s">
        <v>5332</v>
      </c>
      <c r="P10701" t="s">
        <v>13965</v>
      </c>
    </row>
    <row r="10702" spans="1:16" x14ac:dyDescent="0.35">
      <c r="A10702" t="s">
        <v>13683</v>
      </c>
      <c r="B10702" t="s">
        <v>13966</v>
      </c>
      <c r="C10702" t="s">
        <v>175</v>
      </c>
      <c r="D10702" t="s">
        <v>249</v>
      </c>
      <c r="E10702" t="s">
        <v>20</v>
      </c>
      <c r="F10702" t="b">
        <v>0</v>
      </c>
      <c r="G10702" t="s">
        <v>52</v>
      </c>
      <c r="H10702" s="1">
        <v>45757.501226851848</v>
      </c>
      <c r="I10702" t="b">
        <v>0</v>
      </c>
      <c r="J10702" t="b">
        <v>0</v>
      </c>
      <c r="K10702" t="s">
        <v>31</v>
      </c>
      <c r="L10702" t="s">
        <v>22</v>
      </c>
      <c r="M10702">
        <v>211200</v>
      </c>
      <c r="O10702" t="s">
        <v>13967</v>
      </c>
      <c r="P10702" t="s">
        <v>13968</v>
      </c>
    </row>
    <row r="10703" spans="1:16" x14ac:dyDescent="0.35">
      <c r="A10703" t="s">
        <v>13683</v>
      </c>
      <c r="B10703" t="s">
        <v>13969</v>
      </c>
      <c r="C10703" t="s">
        <v>6214</v>
      </c>
      <c r="D10703" t="s">
        <v>249</v>
      </c>
      <c r="E10703" t="s">
        <v>20</v>
      </c>
      <c r="F10703" t="b">
        <v>0</v>
      </c>
      <c r="G10703" t="s">
        <v>105</v>
      </c>
      <c r="H10703" s="1">
        <v>45757.639502314807</v>
      </c>
      <c r="I10703" t="b">
        <v>0</v>
      </c>
      <c r="J10703" t="b">
        <v>0</v>
      </c>
      <c r="K10703" t="s">
        <v>105</v>
      </c>
      <c r="L10703" t="s">
        <v>22</v>
      </c>
      <c r="M10703">
        <v>96100</v>
      </c>
      <c r="O10703" t="s">
        <v>1592</v>
      </c>
      <c r="P10703" t="s">
        <v>13970</v>
      </c>
    </row>
    <row r="10704" spans="1:16" x14ac:dyDescent="0.35">
      <c r="A10704" t="s">
        <v>13683</v>
      </c>
      <c r="B10704" t="s">
        <v>13971</v>
      </c>
      <c r="C10704" t="s">
        <v>6214</v>
      </c>
      <c r="D10704" t="s">
        <v>249</v>
      </c>
      <c r="E10704" t="s">
        <v>20</v>
      </c>
      <c r="F10704" t="b">
        <v>0</v>
      </c>
      <c r="G10704" t="s">
        <v>105</v>
      </c>
      <c r="H10704" s="1">
        <v>45757.639525462961</v>
      </c>
      <c r="I10704" t="b">
        <v>0</v>
      </c>
      <c r="J10704" t="b">
        <v>0</v>
      </c>
      <c r="K10704" t="s">
        <v>105</v>
      </c>
      <c r="L10704" t="s">
        <v>22</v>
      </c>
      <c r="M10704">
        <v>87799.5</v>
      </c>
      <c r="O10704" t="s">
        <v>1592</v>
      </c>
      <c r="P10704" t="s">
        <v>13972</v>
      </c>
    </row>
    <row r="10705" spans="1:16" x14ac:dyDescent="0.35">
      <c r="A10705" t="s">
        <v>13683</v>
      </c>
      <c r="B10705" t="s">
        <v>13973</v>
      </c>
      <c r="C10705" t="s">
        <v>13974</v>
      </c>
      <c r="D10705" t="s">
        <v>249</v>
      </c>
      <c r="E10705" t="s">
        <v>20</v>
      </c>
      <c r="F10705" t="b">
        <v>0</v>
      </c>
      <c r="G10705" t="s">
        <v>105</v>
      </c>
      <c r="H10705" s="1">
        <v>45757.63957175926</v>
      </c>
      <c r="I10705" t="b">
        <v>0</v>
      </c>
      <c r="J10705" t="b">
        <v>0</v>
      </c>
      <c r="K10705" t="s">
        <v>105</v>
      </c>
      <c r="L10705" t="s">
        <v>22</v>
      </c>
      <c r="M10705">
        <v>64000</v>
      </c>
      <c r="O10705" t="s">
        <v>13975</v>
      </c>
      <c r="P10705" t="s">
        <v>13976</v>
      </c>
    </row>
    <row r="10706" spans="1:16" x14ac:dyDescent="0.35">
      <c r="A10706" t="s">
        <v>13683</v>
      </c>
      <c r="B10706" t="s">
        <v>13683</v>
      </c>
      <c r="C10706" t="s">
        <v>6043</v>
      </c>
      <c r="D10706" t="s">
        <v>36</v>
      </c>
      <c r="E10706" t="s">
        <v>91</v>
      </c>
      <c r="F10706" t="b">
        <v>0</v>
      </c>
      <c r="G10706" t="s">
        <v>52</v>
      </c>
      <c r="H10706" s="1">
        <v>45757.709166666667</v>
      </c>
      <c r="I10706" t="b">
        <v>0</v>
      </c>
      <c r="J10706" t="b">
        <v>0</v>
      </c>
      <c r="K10706" t="s">
        <v>31</v>
      </c>
      <c r="L10706" t="s">
        <v>32</v>
      </c>
      <c r="N10706">
        <v>72.5</v>
      </c>
      <c r="O10706" t="s">
        <v>920</v>
      </c>
      <c r="P10706" t="s">
        <v>13977</v>
      </c>
    </row>
    <row r="10707" spans="1:16" x14ac:dyDescent="0.35">
      <c r="A10707" t="s">
        <v>13683</v>
      </c>
      <c r="B10707" t="s">
        <v>13978</v>
      </c>
      <c r="C10707" t="s">
        <v>18</v>
      </c>
      <c r="D10707" t="s">
        <v>17442</v>
      </c>
      <c r="E10707" t="s">
        <v>20</v>
      </c>
      <c r="F10707" t="b">
        <v>1</v>
      </c>
      <c r="G10707" t="s">
        <v>287</v>
      </c>
      <c r="H10707" s="1">
        <v>45757.848773148151</v>
      </c>
      <c r="I10707" t="b">
        <v>0</v>
      </c>
      <c r="J10707" t="b">
        <v>0</v>
      </c>
      <c r="K10707" t="s">
        <v>287</v>
      </c>
      <c r="L10707" t="s">
        <v>22</v>
      </c>
      <c r="M10707">
        <v>100000</v>
      </c>
      <c r="O10707" t="s">
        <v>13979</v>
      </c>
      <c r="P10707" t="s">
        <v>13980</v>
      </c>
    </row>
    <row r="10708" spans="1:16" x14ac:dyDescent="0.35">
      <c r="A10708" t="s">
        <v>13683</v>
      </c>
      <c r="B10708" t="s">
        <v>13981</v>
      </c>
      <c r="C10708" t="s">
        <v>31</v>
      </c>
      <c r="D10708" t="s">
        <v>36</v>
      </c>
      <c r="E10708" t="s">
        <v>20</v>
      </c>
      <c r="F10708" t="b">
        <v>0</v>
      </c>
      <c r="G10708" t="s">
        <v>52</v>
      </c>
      <c r="H10708" s="1">
        <v>45758.474722222221</v>
      </c>
      <c r="I10708" t="b">
        <v>0</v>
      </c>
      <c r="J10708" t="b">
        <v>0</v>
      </c>
      <c r="K10708" t="s">
        <v>31</v>
      </c>
      <c r="L10708" t="s">
        <v>22</v>
      </c>
      <c r="M10708">
        <v>175000</v>
      </c>
      <c r="O10708" t="s">
        <v>13982</v>
      </c>
      <c r="P10708" t="s">
        <v>13983</v>
      </c>
    </row>
    <row r="10709" spans="1:16" x14ac:dyDescent="0.35">
      <c r="A10709" t="s">
        <v>13683</v>
      </c>
      <c r="B10709" t="s">
        <v>13984</v>
      </c>
      <c r="C10709" t="s">
        <v>832</v>
      </c>
      <c r="D10709" t="s">
        <v>36</v>
      </c>
      <c r="E10709" t="s">
        <v>20</v>
      </c>
      <c r="F10709" t="b">
        <v>0</v>
      </c>
      <c r="G10709" t="s">
        <v>47</v>
      </c>
      <c r="H10709" s="1">
        <v>45759.292615740742</v>
      </c>
      <c r="I10709" t="b">
        <v>0</v>
      </c>
      <c r="J10709" t="b">
        <v>0</v>
      </c>
      <c r="K10709" t="s">
        <v>31</v>
      </c>
      <c r="L10709" t="s">
        <v>22</v>
      </c>
      <c r="M10709">
        <v>155000</v>
      </c>
      <c r="O10709" t="s">
        <v>48</v>
      </c>
      <c r="P10709" t="s">
        <v>13916</v>
      </c>
    </row>
    <row r="10710" spans="1:16" x14ac:dyDescent="0.35">
      <c r="A10710" t="s">
        <v>13683</v>
      </c>
      <c r="B10710" t="s">
        <v>13766</v>
      </c>
      <c r="C10710" t="s">
        <v>407</v>
      </c>
      <c r="D10710" t="s">
        <v>36</v>
      </c>
      <c r="E10710" t="s">
        <v>20</v>
      </c>
      <c r="F10710" t="b">
        <v>0</v>
      </c>
      <c r="G10710" t="s">
        <v>171</v>
      </c>
      <c r="H10710" s="1">
        <v>45760.514074074083</v>
      </c>
      <c r="I10710" t="b">
        <v>0</v>
      </c>
      <c r="J10710" t="b">
        <v>1</v>
      </c>
      <c r="K10710" t="s">
        <v>31</v>
      </c>
      <c r="L10710" t="s">
        <v>22</v>
      </c>
      <c r="M10710">
        <v>170000</v>
      </c>
      <c r="O10710" t="s">
        <v>2537</v>
      </c>
      <c r="P10710" t="s">
        <v>13985</v>
      </c>
    </row>
    <row r="10711" spans="1:16" x14ac:dyDescent="0.35">
      <c r="A10711" t="s">
        <v>13683</v>
      </c>
      <c r="B10711" t="s">
        <v>13692</v>
      </c>
      <c r="C10711" t="s">
        <v>8336</v>
      </c>
      <c r="D10711" t="s">
        <v>36</v>
      </c>
      <c r="E10711" t="s">
        <v>20</v>
      </c>
      <c r="F10711" t="b">
        <v>0</v>
      </c>
      <c r="G10711" t="s">
        <v>52</v>
      </c>
      <c r="H10711" s="1">
        <v>45761.751689814817</v>
      </c>
      <c r="I10711" t="b">
        <v>0</v>
      </c>
      <c r="J10711" t="b">
        <v>0</v>
      </c>
      <c r="K10711" t="s">
        <v>31</v>
      </c>
      <c r="L10711" t="s">
        <v>22</v>
      </c>
      <c r="M10711">
        <v>150000</v>
      </c>
      <c r="O10711" t="s">
        <v>650</v>
      </c>
      <c r="P10711" t="s">
        <v>13986</v>
      </c>
    </row>
    <row r="10712" spans="1:16" x14ac:dyDescent="0.35">
      <c r="A10712" t="s">
        <v>13683</v>
      </c>
      <c r="B10712" t="s">
        <v>13692</v>
      </c>
      <c r="C10712" t="s">
        <v>8336</v>
      </c>
      <c r="D10712" t="s">
        <v>36</v>
      </c>
      <c r="E10712" t="s">
        <v>20</v>
      </c>
      <c r="F10712" t="b">
        <v>0</v>
      </c>
      <c r="G10712" t="s">
        <v>52</v>
      </c>
      <c r="H10712" s="1">
        <v>45761.75172453704</v>
      </c>
      <c r="I10712" t="b">
        <v>0</v>
      </c>
      <c r="J10712" t="b">
        <v>0</v>
      </c>
      <c r="K10712" t="s">
        <v>31</v>
      </c>
      <c r="L10712" t="s">
        <v>22</v>
      </c>
      <c r="M10712">
        <v>142500</v>
      </c>
      <c r="O10712" t="s">
        <v>650</v>
      </c>
      <c r="P10712" t="s">
        <v>13987</v>
      </c>
    </row>
    <row r="10713" spans="1:16" x14ac:dyDescent="0.35">
      <c r="A10713" t="s">
        <v>13683</v>
      </c>
      <c r="B10713" t="s">
        <v>13988</v>
      </c>
      <c r="C10713" t="s">
        <v>6022</v>
      </c>
      <c r="D10713" t="s">
        <v>36</v>
      </c>
      <c r="E10713" t="s">
        <v>91</v>
      </c>
      <c r="F10713" t="b">
        <v>0</v>
      </c>
      <c r="G10713" t="s">
        <v>52</v>
      </c>
      <c r="H10713" s="1">
        <v>45761.793356481481</v>
      </c>
      <c r="I10713" t="b">
        <v>0</v>
      </c>
      <c r="J10713" t="b">
        <v>0</v>
      </c>
      <c r="K10713" t="s">
        <v>31</v>
      </c>
      <c r="L10713" t="s">
        <v>32</v>
      </c>
      <c r="N10713">
        <v>74.81500244140625</v>
      </c>
      <c r="O10713" t="s">
        <v>924</v>
      </c>
    </row>
    <row r="10714" spans="1:16" x14ac:dyDescent="0.35">
      <c r="A10714" t="s">
        <v>13683</v>
      </c>
      <c r="B10714" t="s">
        <v>13950</v>
      </c>
      <c r="C10714" t="s">
        <v>8336</v>
      </c>
      <c r="D10714" t="s">
        <v>36</v>
      </c>
      <c r="E10714" t="s">
        <v>20</v>
      </c>
      <c r="F10714" t="b">
        <v>0</v>
      </c>
      <c r="G10714" t="s">
        <v>52</v>
      </c>
      <c r="H10714" s="1">
        <v>45762.001747685194</v>
      </c>
      <c r="I10714" t="b">
        <v>0</v>
      </c>
      <c r="J10714" t="b">
        <v>0</v>
      </c>
      <c r="K10714" t="s">
        <v>31</v>
      </c>
      <c r="L10714" t="s">
        <v>22</v>
      </c>
      <c r="M10714">
        <v>142500</v>
      </c>
      <c r="O10714" t="s">
        <v>650</v>
      </c>
      <c r="P10714" t="s">
        <v>13480</v>
      </c>
    </row>
    <row r="10715" spans="1:16" x14ac:dyDescent="0.35">
      <c r="A10715" t="s">
        <v>13683</v>
      </c>
      <c r="B10715" t="s">
        <v>13989</v>
      </c>
      <c r="C10715" t="s">
        <v>7486</v>
      </c>
      <c r="D10715" t="s">
        <v>29</v>
      </c>
      <c r="E10715" t="s">
        <v>20</v>
      </c>
      <c r="F10715" t="b">
        <v>0</v>
      </c>
      <c r="G10715" t="s">
        <v>52</v>
      </c>
      <c r="H10715" s="1">
        <v>45762.334641203714</v>
      </c>
      <c r="I10715" t="b">
        <v>0</v>
      </c>
      <c r="J10715" t="b">
        <v>1</v>
      </c>
      <c r="K10715" t="s">
        <v>31</v>
      </c>
      <c r="L10715" t="s">
        <v>22</v>
      </c>
      <c r="M10715">
        <v>133417.5</v>
      </c>
      <c r="O10715" t="s">
        <v>13990</v>
      </c>
      <c r="P10715" t="s">
        <v>13991</v>
      </c>
    </row>
    <row r="10716" spans="1:16" x14ac:dyDescent="0.35">
      <c r="A10716" t="s">
        <v>13683</v>
      </c>
      <c r="B10716" t="s">
        <v>13992</v>
      </c>
      <c r="C10716" t="s">
        <v>154</v>
      </c>
      <c r="D10716" t="s">
        <v>36</v>
      </c>
      <c r="E10716" t="s">
        <v>20</v>
      </c>
      <c r="F10716" t="b">
        <v>0</v>
      </c>
      <c r="G10716" t="s">
        <v>47</v>
      </c>
      <c r="H10716" s="1">
        <v>45763.502222222232</v>
      </c>
      <c r="I10716" t="b">
        <v>0</v>
      </c>
      <c r="J10716" t="b">
        <v>1</v>
      </c>
      <c r="K10716" t="s">
        <v>31</v>
      </c>
      <c r="L10716" t="s">
        <v>22</v>
      </c>
      <c r="M10716">
        <v>176500</v>
      </c>
      <c r="O10716" t="s">
        <v>1048</v>
      </c>
      <c r="P10716" t="s">
        <v>1563</v>
      </c>
    </row>
    <row r="10717" spans="1:16" x14ac:dyDescent="0.35">
      <c r="A10717" t="s">
        <v>13683</v>
      </c>
      <c r="B10717" t="s">
        <v>13922</v>
      </c>
      <c r="C10717" t="s">
        <v>154</v>
      </c>
      <c r="D10717" t="s">
        <v>36</v>
      </c>
      <c r="E10717" t="s">
        <v>20</v>
      </c>
      <c r="F10717" t="b">
        <v>0</v>
      </c>
      <c r="G10717" t="s">
        <v>52</v>
      </c>
      <c r="H10717" s="1">
        <v>45764.375937500001</v>
      </c>
      <c r="I10717" t="b">
        <v>0</v>
      </c>
      <c r="J10717" t="b">
        <v>0</v>
      </c>
      <c r="K10717" t="s">
        <v>31</v>
      </c>
      <c r="L10717" t="s">
        <v>22</v>
      </c>
      <c r="M10717">
        <v>190000</v>
      </c>
      <c r="O10717" t="s">
        <v>13993</v>
      </c>
      <c r="P10717" t="s">
        <v>13994</v>
      </c>
    </row>
    <row r="10718" spans="1:16" x14ac:dyDescent="0.35">
      <c r="A10718" t="s">
        <v>13683</v>
      </c>
      <c r="B10718" t="s">
        <v>13995</v>
      </c>
      <c r="C10718" t="s">
        <v>2373</v>
      </c>
      <c r="D10718" t="s">
        <v>36</v>
      </c>
      <c r="E10718" t="s">
        <v>20</v>
      </c>
      <c r="F10718" t="b">
        <v>0</v>
      </c>
      <c r="G10718" t="s">
        <v>52</v>
      </c>
      <c r="H10718" s="1">
        <v>45764.375949074078</v>
      </c>
      <c r="I10718" t="b">
        <v>0</v>
      </c>
      <c r="J10718" t="b">
        <v>1</v>
      </c>
      <c r="K10718" t="s">
        <v>31</v>
      </c>
      <c r="L10718" t="s">
        <v>22</v>
      </c>
      <c r="M10718">
        <v>172500</v>
      </c>
      <c r="O10718" t="s">
        <v>393</v>
      </c>
      <c r="P10718" t="s">
        <v>13996</v>
      </c>
    </row>
    <row r="10719" spans="1:16" x14ac:dyDescent="0.35">
      <c r="A10719" t="s">
        <v>13683</v>
      </c>
      <c r="B10719" t="s">
        <v>13876</v>
      </c>
      <c r="C10719" t="s">
        <v>142</v>
      </c>
      <c r="D10719" t="s">
        <v>573</v>
      </c>
      <c r="E10719" t="s">
        <v>296</v>
      </c>
      <c r="F10719" t="b">
        <v>0</v>
      </c>
      <c r="G10719" t="s">
        <v>68</v>
      </c>
      <c r="H10719" s="1">
        <v>45764.459652777783</v>
      </c>
      <c r="I10719" t="b">
        <v>0</v>
      </c>
      <c r="J10719" t="b">
        <v>0</v>
      </c>
      <c r="K10719" t="s">
        <v>31</v>
      </c>
      <c r="L10719" t="s">
        <v>32</v>
      </c>
      <c r="N10719">
        <v>40.81500244140625</v>
      </c>
      <c r="O10719" t="s">
        <v>3848</v>
      </c>
      <c r="P10719" t="s">
        <v>13875</v>
      </c>
    </row>
    <row r="10720" spans="1:16" x14ac:dyDescent="0.35">
      <c r="A10720" t="s">
        <v>13683</v>
      </c>
      <c r="B10720" t="s">
        <v>13855</v>
      </c>
      <c r="C10720" t="s">
        <v>18</v>
      </c>
      <c r="D10720" t="s">
        <v>36</v>
      </c>
      <c r="E10720" t="s">
        <v>20</v>
      </c>
      <c r="F10720" t="b">
        <v>1</v>
      </c>
      <c r="G10720" t="s">
        <v>47</v>
      </c>
      <c r="H10720" s="1">
        <v>45764.585497685177</v>
      </c>
      <c r="I10720" t="b">
        <v>0</v>
      </c>
      <c r="J10720" t="b">
        <v>0</v>
      </c>
      <c r="K10720" t="s">
        <v>31</v>
      </c>
      <c r="L10720" t="s">
        <v>22</v>
      </c>
      <c r="M10720">
        <v>185000</v>
      </c>
      <c r="O10720" t="s">
        <v>48</v>
      </c>
      <c r="P10720" t="s">
        <v>13856</v>
      </c>
    </row>
    <row r="10721" spans="1:16" x14ac:dyDescent="0.35">
      <c r="A10721" t="s">
        <v>13683</v>
      </c>
      <c r="B10721" t="s">
        <v>13791</v>
      </c>
      <c r="C10721" t="s">
        <v>410</v>
      </c>
      <c r="D10721" t="s">
        <v>110</v>
      </c>
      <c r="E10721" t="s">
        <v>760</v>
      </c>
      <c r="F10721" t="b">
        <v>0</v>
      </c>
      <c r="G10721" t="s">
        <v>47</v>
      </c>
      <c r="H10721" s="1">
        <v>45764.626099537039</v>
      </c>
      <c r="I10721" t="b">
        <v>0</v>
      </c>
      <c r="J10721" t="b">
        <v>0</v>
      </c>
      <c r="K10721" t="s">
        <v>31</v>
      </c>
      <c r="L10721" t="s">
        <v>32</v>
      </c>
      <c r="N10721">
        <v>57.5</v>
      </c>
      <c r="O10721" t="s">
        <v>13997</v>
      </c>
      <c r="P10721" t="s">
        <v>9670</v>
      </c>
    </row>
    <row r="10722" spans="1:16" x14ac:dyDescent="0.35">
      <c r="A10722" t="s">
        <v>13683</v>
      </c>
      <c r="B10722" t="s">
        <v>13860</v>
      </c>
      <c r="C10722" t="s">
        <v>6146</v>
      </c>
      <c r="D10722" t="s">
        <v>36</v>
      </c>
      <c r="E10722" t="s">
        <v>20</v>
      </c>
      <c r="F10722" t="b">
        <v>0</v>
      </c>
      <c r="G10722" t="s">
        <v>47</v>
      </c>
      <c r="H10722" s="1">
        <v>45764.627175925933</v>
      </c>
      <c r="I10722" t="b">
        <v>0</v>
      </c>
      <c r="J10722" t="b">
        <v>1</v>
      </c>
      <c r="K10722" t="s">
        <v>31</v>
      </c>
      <c r="L10722" t="s">
        <v>22</v>
      </c>
      <c r="M10722">
        <v>200000</v>
      </c>
      <c r="O10722" t="s">
        <v>306</v>
      </c>
      <c r="P10722" t="s">
        <v>13861</v>
      </c>
    </row>
    <row r="10723" spans="1:16" x14ac:dyDescent="0.35">
      <c r="A10723" t="s">
        <v>13683</v>
      </c>
      <c r="B10723" t="s">
        <v>13998</v>
      </c>
      <c r="C10723" t="s">
        <v>5998</v>
      </c>
      <c r="D10723" t="s">
        <v>573</v>
      </c>
      <c r="E10723" t="s">
        <v>20</v>
      </c>
      <c r="F10723" t="b">
        <v>0</v>
      </c>
      <c r="G10723" t="s">
        <v>52</v>
      </c>
      <c r="H10723" s="1">
        <v>45767.335104166668</v>
      </c>
      <c r="I10723" t="b">
        <v>0</v>
      </c>
      <c r="J10723" t="b">
        <v>0</v>
      </c>
      <c r="K10723" t="s">
        <v>31</v>
      </c>
      <c r="L10723" t="s">
        <v>32</v>
      </c>
      <c r="N10723">
        <v>41.924999237060547</v>
      </c>
      <c r="O10723" t="s">
        <v>1620</v>
      </c>
      <c r="P10723" t="s">
        <v>8189</v>
      </c>
    </row>
    <row r="10724" spans="1:16" x14ac:dyDescent="0.35">
      <c r="A10724" t="s">
        <v>13683</v>
      </c>
      <c r="B10724" t="s">
        <v>13999</v>
      </c>
      <c r="C10724" t="s">
        <v>8483</v>
      </c>
      <c r="D10724" t="s">
        <v>249</v>
      </c>
      <c r="E10724" t="s">
        <v>20</v>
      </c>
      <c r="F10724" t="b">
        <v>0</v>
      </c>
      <c r="G10724" t="s">
        <v>5468</v>
      </c>
      <c r="H10724" s="1">
        <v>45768.020358796297</v>
      </c>
      <c r="I10724" t="b">
        <v>0</v>
      </c>
      <c r="J10724" t="b">
        <v>0</v>
      </c>
      <c r="K10724" t="s">
        <v>5468</v>
      </c>
      <c r="L10724" t="s">
        <v>22</v>
      </c>
      <c r="M10724">
        <v>52000</v>
      </c>
      <c r="O10724" t="s">
        <v>14000</v>
      </c>
      <c r="P10724" t="s">
        <v>11391</v>
      </c>
    </row>
    <row r="10725" spans="1:16" x14ac:dyDescent="0.35">
      <c r="A10725" t="s">
        <v>13683</v>
      </c>
      <c r="B10725" t="s">
        <v>14001</v>
      </c>
      <c r="C10725" t="s">
        <v>154</v>
      </c>
      <c r="D10725" t="s">
        <v>36</v>
      </c>
      <c r="E10725" t="s">
        <v>20</v>
      </c>
      <c r="F10725" t="b">
        <v>0</v>
      </c>
      <c r="G10725" t="s">
        <v>52</v>
      </c>
      <c r="H10725" s="1">
        <v>45770.500902777778</v>
      </c>
      <c r="I10725" t="b">
        <v>0</v>
      </c>
      <c r="J10725" t="b">
        <v>1</v>
      </c>
      <c r="K10725" t="s">
        <v>31</v>
      </c>
      <c r="L10725" t="s">
        <v>22</v>
      </c>
      <c r="M10725">
        <v>179500</v>
      </c>
      <c r="O10725" t="s">
        <v>53</v>
      </c>
      <c r="P10725" t="s">
        <v>14002</v>
      </c>
    </row>
    <row r="10726" spans="1:16" x14ac:dyDescent="0.35">
      <c r="A10726" t="s">
        <v>13683</v>
      </c>
      <c r="B10726" t="s">
        <v>14001</v>
      </c>
      <c r="C10726" t="s">
        <v>154</v>
      </c>
      <c r="D10726" t="s">
        <v>36</v>
      </c>
      <c r="E10726" t="s">
        <v>20</v>
      </c>
      <c r="F10726" t="b">
        <v>0</v>
      </c>
      <c r="G10726" t="s">
        <v>52</v>
      </c>
      <c r="H10726" s="1">
        <v>45771.500902777778</v>
      </c>
      <c r="I10726" t="b">
        <v>0</v>
      </c>
      <c r="J10726" t="b">
        <v>1</v>
      </c>
      <c r="K10726" t="s">
        <v>31</v>
      </c>
      <c r="L10726" t="s">
        <v>22</v>
      </c>
      <c r="M10726">
        <v>179500</v>
      </c>
      <c r="O10726" t="s">
        <v>53</v>
      </c>
      <c r="P10726" t="s">
        <v>14002</v>
      </c>
    </row>
    <row r="10727" spans="1:16" x14ac:dyDescent="0.35">
      <c r="A10727" t="s">
        <v>13683</v>
      </c>
      <c r="B10727" t="s">
        <v>13927</v>
      </c>
      <c r="C10727" t="s">
        <v>18</v>
      </c>
      <c r="D10727" t="s">
        <v>17534</v>
      </c>
      <c r="F10727" t="b">
        <v>1</v>
      </c>
      <c r="G10727" t="s">
        <v>948</v>
      </c>
      <c r="H10727" s="1">
        <v>45771.73128472222</v>
      </c>
      <c r="I10727" t="b">
        <v>0</v>
      </c>
      <c r="J10727" t="b">
        <v>0</v>
      </c>
      <c r="K10727" t="s">
        <v>948</v>
      </c>
      <c r="L10727" t="s">
        <v>32</v>
      </c>
      <c r="N10727">
        <v>50</v>
      </c>
      <c r="O10727" t="s">
        <v>854</v>
      </c>
    </row>
    <row r="10728" spans="1:16" x14ac:dyDescent="0.35">
      <c r="A10728" t="s">
        <v>13683</v>
      </c>
      <c r="B10728" t="s">
        <v>14001</v>
      </c>
      <c r="C10728" t="s">
        <v>154</v>
      </c>
      <c r="D10728" t="s">
        <v>36</v>
      </c>
      <c r="E10728" t="s">
        <v>20</v>
      </c>
      <c r="F10728" t="b">
        <v>0</v>
      </c>
      <c r="G10728" t="s">
        <v>52</v>
      </c>
      <c r="H10728" s="1">
        <v>45776.500902777778</v>
      </c>
      <c r="I10728" t="b">
        <v>0</v>
      </c>
      <c r="J10728" t="b">
        <v>1</v>
      </c>
      <c r="K10728" t="s">
        <v>31</v>
      </c>
      <c r="L10728" t="s">
        <v>22</v>
      </c>
      <c r="M10728">
        <v>179500</v>
      </c>
      <c r="O10728" t="s">
        <v>53</v>
      </c>
      <c r="P10728" t="s">
        <v>14002</v>
      </c>
    </row>
    <row r="10729" spans="1:16" x14ac:dyDescent="0.35">
      <c r="A10729" t="s">
        <v>13683</v>
      </c>
      <c r="B10729" t="s">
        <v>14001</v>
      </c>
      <c r="C10729" t="s">
        <v>154</v>
      </c>
      <c r="D10729" t="s">
        <v>36</v>
      </c>
      <c r="E10729" t="s">
        <v>20</v>
      </c>
      <c r="F10729" t="b">
        <v>0</v>
      </c>
      <c r="G10729" t="s">
        <v>52</v>
      </c>
      <c r="H10729" s="1">
        <v>45777.500902777778</v>
      </c>
      <c r="I10729" t="b">
        <v>0</v>
      </c>
      <c r="J10729" t="b">
        <v>1</v>
      </c>
      <c r="K10729" t="s">
        <v>31</v>
      </c>
      <c r="L10729" t="s">
        <v>22</v>
      </c>
      <c r="M10729">
        <v>179500</v>
      </c>
      <c r="O10729" t="s">
        <v>53</v>
      </c>
      <c r="P10729" t="s">
        <v>14002</v>
      </c>
    </row>
    <row r="10730" spans="1:16" x14ac:dyDescent="0.35">
      <c r="A10730" t="s">
        <v>13683</v>
      </c>
      <c r="B10730" t="s">
        <v>13927</v>
      </c>
      <c r="C10730" t="s">
        <v>18</v>
      </c>
      <c r="D10730" t="s">
        <v>17534</v>
      </c>
      <c r="F10730" t="b">
        <v>1</v>
      </c>
      <c r="G10730" t="s">
        <v>948</v>
      </c>
      <c r="H10730" s="1">
        <v>45777.73128472222</v>
      </c>
      <c r="I10730" t="b">
        <v>0</v>
      </c>
      <c r="J10730" t="b">
        <v>0</v>
      </c>
      <c r="K10730" t="s">
        <v>948</v>
      </c>
      <c r="L10730" t="s">
        <v>32</v>
      </c>
      <c r="N10730">
        <v>50</v>
      </c>
      <c r="O10730" t="s">
        <v>854</v>
      </c>
    </row>
    <row r="10731" spans="1:16" x14ac:dyDescent="0.35">
      <c r="A10731" t="s">
        <v>13683</v>
      </c>
      <c r="B10731" t="s">
        <v>14001</v>
      </c>
      <c r="C10731" t="s">
        <v>154</v>
      </c>
      <c r="D10731" t="s">
        <v>36</v>
      </c>
      <c r="E10731" t="s">
        <v>20</v>
      </c>
      <c r="F10731" t="b">
        <v>0</v>
      </c>
      <c r="G10731" t="s">
        <v>52</v>
      </c>
      <c r="H10731" s="1">
        <v>45778.500902777778</v>
      </c>
      <c r="I10731" t="b">
        <v>0</v>
      </c>
      <c r="J10731" t="b">
        <v>1</v>
      </c>
      <c r="K10731" t="s">
        <v>31</v>
      </c>
      <c r="L10731" t="s">
        <v>22</v>
      </c>
      <c r="M10731">
        <v>179500</v>
      </c>
      <c r="O10731" t="s">
        <v>53</v>
      </c>
      <c r="P10731" t="s">
        <v>14002</v>
      </c>
    </row>
    <row r="10732" spans="1:16" x14ac:dyDescent="0.35">
      <c r="A10732" t="s">
        <v>13683</v>
      </c>
      <c r="B10732" t="s">
        <v>13927</v>
      </c>
      <c r="C10732" t="s">
        <v>18</v>
      </c>
      <c r="D10732" t="s">
        <v>17534</v>
      </c>
      <c r="F10732" t="b">
        <v>1</v>
      </c>
      <c r="G10732" t="s">
        <v>948</v>
      </c>
      <c r="H10732" s="1">
        <v>45778.73128472222</v>
      </c>
      <c r="I10732" t="b">
        <v>0</v>
      </c>
      <c r="J10732" t="b">
        <v>0</v>
      </c>
      <c r="K10732" t="s">
        <v>948</v>
      </c>
      <c r="L10732" t="s">
        <v>32</v>
      </c>
      <c r="N10732">
        <v>50</v>
      </c>
      <c r="O10732" t="s">
        <v>854</v>
      </c>
    </row>
    <row r="10733" spans="1:16" x14ac:dyDescent="0.35">
      <c r="A10733" t="s">
        <v>13683</v>
      </c>
      <c r="B10733" t="s">
        <v>14001</v>
      </c>
      <c r="C10733" t="s">
        <v>154</v>
      </c>
      <c r="D10733" t="s">
        <v>36</v>
      </c>
      <c r="E10733" t="s">
        <v>20</v>
      </c>
      <c r="F10733" t="b">
        <v>0</v>
      </c>
      <c r="G10733" t="s">
        <v>52</v>
      </c>
      <c r="H10733" s="1">
        <v>45779.500902777778</v>
      </c>
      <c r="I10733" t="b">
        <v>0</v>
      </c>
      <c r="J10733" t="b">
        <v>1</v>
      </c>
      <c r="K10733" t="s">
        <v>31</v>
      </c>
      <c r="L10733" t="s">
        <v>22</v>
      </c>
      <c r="M10733">
        <v>179500</v>
      </c>
      <c r="O10733" t="s">
        <v>53</v>
      </c>
      <c r="P10733" t="s">
        <v>14002</v>
      </c>
    </row>
    <row r="10734" spans="1:16" x14ac:dyDescent="0.35">
      <c r="A10734" t="s">
        <v>13683</v>
      </c>
      <c r="B10734" t="s">
        <v>13834</v>
      </c>
      <c r="C10734" t="s">
        <v>51</v>
      </c>
      <c r="D10734" t="s">
        <v>573</v>
      </c>
      <c r="E10734" t="s">
        <v>20</v>
      </c>
      <c r="F10734" t="b">
        <v>0</v>
      </c>
      <c r="G10734" t="s">
        <v>43</v>
      </c>
      <c r="H10734" s="1">
        <v>45779.584861111107</v>
      </c>
      <c r="I10734" t="b">
        <v>0</v>
      </c>
      <c r="J10734" t="b">
        <v>0</v>
      </c>
      <c r="K10734" t="s">
        <v>31</v>
      </c>
      <c r="L10734" t="s">
        <v>32</v>
      </c>
      <c r="N10734">
        <v>40.779998779296882</v>
      </c>
      <c r="O10734" t="s">
        <v>1373</v>
      </c>
      <c r="P10734" t="s">
        <v>13835</v>
      </c>
    </row>
    <row r="10735" spans="1:16" x14ac:dyDescent="0.35">
      <c r="A10735" t="s">
        <v>13683</v>
      </c>
      <c r="B10735" t="s">
        <v>13692</v>
      </c>
      <c r="C10735" t="s">
        <v>171</v>
      </c>
      <c r="D10735" t="s">
        <v>17612</v>
      </c>
      <c r="E10735" t="s">
        <v>20</v>
      </c>
      <c r="F10735" t="b">
        <v>0</v>
      </c>
      <c r="G10735" t="s">
        <v>30</v>
      </c>
      <c r="H10735" s="1">
        <v>45779.585127314807</v>
      </c>
      <c r="I10735" t="b">
        <v>0</v>
      </c>
      <c r="J10735" t="b">
        <v>0</v>
      </c>
      <c r="K10735" t="s">
        <v>31</v>
      </c>
      <c r="L10735" t="s">
        <v>22</v>
      </c>
      <c r="M10735">
        <v>161000</v>
      </c>
      <c r="O10735" t="s">
        <v>14003</v>
      </c>
      <c r="P10735" t="s">
        <v>14004</v>
      </c>
    </row>
    <row r="10736" spans="1:16" x14ac:dyDescent="0.35">
      <c r="A10736" t="s">
        <v>13683</v>
      </c>
      <c r="B10736" t="s">
        <v>13829</v>
      </c>
      <c r="C10736" t="s">
        <v>31</v>
      </c>
      <c r="D10736" t="s">
        <v>36</v>
      </c>
      <c r="E10736" t="s">
        <v>20</v>
      </c>
      <c r="F10736" t="b">
        <v>0</v>
      </c>
      <c r="G10736" t="s">
        <v>52</v>
      </c>
      <c r="H10736" s="1">
        <v>45779.585509259261</v>
      </c>
      <c r="I10736" t="b">
        <v>0</v>
      </c>
      <c r="J10736" t="b">
        <v>0</v>
      </c>
      <c r="K10736" t="s">
        <v>31</v>
      </c>
      <c r="L10736" t="s">
        <v>22</v>
      </c>
      <c r="M10736">
        <v>155000</v>
      </c>
      <c r="O10736" t="s">
        <v>13830</v>
      </c>
      <c r="P10736" t="s">
        <v>13831</v>
      </c>
    </row>
    <row r="10737" spans="1:16" x14ac:dyDescent="0.35">
      <c r="A10737" t="s">
        <v>13683</v>
      </c>
      <c r="B10737" t="s">
        <v>13716</v>
      </c>
      <c r="C10737" t="s">
        <v>2373</v>
      </c>
      <c r="D10737" t="s">
        <v>36</v>
      </c>
      <c r="E10737" t="s">
        <v>20</v>
      </c>
      <c r="F10737" t="b">
        <v>0</v>
      </c>
      <c r="G10737" t="s">
        <v>52</v>
      </c>
      <c r="H10737" s="1">
        <v>45779.751192129632</v>
      </c>
      <c r="I10737" t="b">
        <v>0</v>
      </c>
      <c r="J10737" t="b">
        <v>0</v>
      </c>
      <c r="K10737" t="s">
        <v>31</v>
      </c>
      <c r="L10737" t="s">
        <v>22</v>
      </c>
      <c r="M10737">
        <v>165000</v>
      </c>
      <c r="O10737" t="s">
        <v>3559</v>
      </c>
      <c r="P10737" t="s">
        <v>14005</v>
      </c>
    </row>
    <row r="10738" spans="1:16" x14ac:dyDescent="0.35">
      <c r="A10738" t="s">
        <v>13683</v>
      </c>
      <c r="B10738" t="s">
        <v>14006</v>
      </c>
      <c r="C10738" t="s">
        <v>170</v>
      </c>
      <c r="D10738" t="s">
        <v>36</v>
      </c>
      <c r="E10738" t="s">
        <v>91</v>
      </c>
      <c r="F10738" t="b">
        <v>0</v>
      </c>
      <c r="G10738" t="s">
        <v>171</v>
      </c>
      <c r="H10738" s="1">
        <v>45779.948344907411</v>
      </c>
      <c r="I10738" t="b">
        <v>0</v>
      </c>
      <c r="J10738" t="b">
        <v>0</v>
      </c>
      <c r="K10738" t="s">
        <v>31</v>
      </c>
      <c r="L10738" t="s">
        <v>32</v>
      </c>
      <c r="N10738">
        <v>67.5</v>
      </c>
      <c r="O10738" t="s">
        <v>14007</v>
      </c>
      <c r="P10738" t="s">
        <v>14008</v>
      </c>
    </row>
    <row r="10739" spans="1:16" x14ac:dyDescent="0.35">
      <c r="A10739" t="s">
        <v>13683</v>
      </c>
      <c r="B10739" t="s">
        <v>13826</v>
      </c>
      <c r="C10739" t="s">
        <v>142</v>
      </c>
      <c r="D10739" t="s">
        <v>573</v>
      </c>
      <c r="E10739" t="s">
        <v>20</v>
      </c>
      <c r="F10739" t="b">
        <v>0</v>
      </c>
      <c r="G10739" t="s">
        <v>68</v>
      </c>
      <c r="H10739" s="1">
        <v>45780.335023148153</v>
      </c>
      <c r="I10739" t="b">
        <v>0</v>
      </c>
      <c r="J10739" t="b">
        <v>1</v>
      </c>
      <c r="K10739" t="s">
        <v>31</v>
      </c>
      <c r="L10739" t="s">
        <v>32</v>
      </c>
      <c r="N10739">
        <v>40.81500244140625</v>
      </c>
      <c r="O10739" t="s">
        <v>1721</v>
      </c>
      <c r="P10739" t="s">
        <v>14009</v>
      </c>
    </row>
    <row r="10740" spans="1:16" x14ac:dyDescent="0.35">
      <c r="A10740" t="s">
        <v>13683</v>
      </c>
      <c r="B10740" t="s">
        <v>13690</v>
      </c>
      <c r="C10740" t="s">
        <v>537</v>
      </c>
      <c r="D10740" t="s">
        <v>36</v>
      </c>
      <c r="E10740" t="s">
        <v>20</v>
      </c>
      <c r="F10740" t="b">
        <v>0</v>
      </c>
      <c r="G10740" t="s">
        <v>171</v>
      </c>
      <c r="H10740" s="1">
        <v>45780.447974537034</v>
      </c>
      <c r="I10740" t="b">
        <v>0</v>
      </c>
      <c r="J10740" t="b">
        <v>1</v>
      </c>
      <c r="K10740" t="s">
        <v>31</v>
      </c>
      <c r="L10740" t="s">
        <v>22</v>
      </c>
      <c r="M10740">
        <v>224500</v>
      </c>
      <c r="O10740" t="s">
        <v>2394</v>
      </c>
      <c r="P10740" t="s">
        <v>13827</v>
      </c>
    </row>
    <row r="10741" spans="1:16" x14ac:dyDescent="0.35">
      <c r="A10741" t="s">
        <v>13683</v>
      </c>
      <c r="B10741" t="s">
        <v>14010</v>
      </c>
      <c r="C10741" t="s">
        <v>154</v>
      </c>
      <c r="D10741" t="s">
        <v>36</v>
      </c>
      <c r="E10741" t="s">
        <v>20</v>
      </c>
      <c r="F10741" t="b">
        <v>0</v>
      </c>
      <c r="G10741" t="s">
        <v>43</v>
      </c>
      <c r="H10741" s="1">
        <v>45782.877986111111</v>
      </c>
      <c r="I10741" t="b">
        <v>0</v>
      </c>
      <c r="J10741" t="b">
        <v>0</v>
      </c>
      <c r="K10741" t="s">
        <v>31</v>
      </c>
      <c r="L10741" t="s">
        <v>22</v>
      </c>
      <c r="M10741">
        <v>350000</v>
      </c>
      <c r="O10741" t="s">
        <v>14011</v>
      </c>
      <c r="P10741" t="s">
        <v>14012</v>
      </c>
    </row>
    <row r="10742" spans="1:16" x14ac:dyDescent="0.35">
      <c r="A10742" t="s">
        <v>13683</v>
      </c>
      <c r="B10742" t="s">
        <v>13824</v>
      </c>
      <c r="C10742" t="s">
        <v>18</v>
      </c>
      <c r="D10742" t="s">
        <v>36</v>
      </c>
      <c r="E10742" t="s">
        <v>20</v>
      </c>
      <c r="F10742" t="b">
        <v>1</v>
      </c>
      <c r="G10742" t="s">
        <v>287</v>
      </c>
      <c r="H10742" s="1">
        <v>45783.978055555563</v>
      </c>
      <c r="I10742" t="b">
        <v>0</v>
      </c>
      <c r="J10742" t="b">
        <v>0</v>
      </c>
      <c r="K10742" t="s">
        <v>287</v>
      </c>
      <c r="L10742" t="s">
        <v>32</v>
      </c>
      <c r="N10742">
        <v>50</v>
      </c>
      <c r="O10742" t="s">
        <v>13825</v>
      </c>
    </row>
    <row r="10743" spans="1:16" x14ac:dyDescent="0.35">
      <c r="A10743" t="s">
        <v>13683</v>
      </c>
      <c r="B10743" t="s">
        <v>13924</v>
      </c>
      <c r="C10743" t="s">
        <v>18</v>
      </c>
      <c r="D10743" t="s">
        <v>36</v>
      </c>
      <c r="E10743" t="s">
        <v>20</v>
      </c>
      <c r="F10743" t="b">
        <v>1</v>
      </c>
      <c r="G10743" t="s">
        <v>4786</v>
      </c>
      <c r="H10743" s="1">
        <v>45783.978229166663</v>
      </c>
      <c r="I10743" t="b">
        <v>0</v>
      </c>
      <c r="J10743" t="b">
        <v>0</v>
      </c>
      <c r="K10743" t="s">
        <v>4786</v>
      </c>
      <c r="L10743" t="s">
        <v>32</v>
      </c>
      <c r="N10743">
        <v>50</v>
      </c>
      <c r="O10743" t="s">
        <v>13825</v>
      </c>
      <c r="P10743" t="s">
        <v>12532</v>
      </c>
    </row>
    <row r="10744" spans="1:16" x14ac:dyDescent="0.35">
      <c r="A10744" t="s">
        <v>13683</v>
      </c>
      <c r="B10744" t="s">
        <v>13824</v>
      </c>
      <c r="C10744" t="s">
        <v>18</v>
      </c>
      <c r="D10744" t="s">
        <v>36</v>
      </c>
      <c r="E10744" t="s">
        <v>20</v>
      </c>
      <c r="F10744" t="b">
        <v>1</v>
      </c>
      <c r="G10744" t="s">
        <v>68</v>
      </c>
      <c r="H10744" s="1">
        <v>45784.017511574071</v>
      </c>
      <c r="I10744" t="b">
        <v>0</v>
      </c>
      <c r="J10744" t="b">
        <v>0</v>
      </c>
      <c r="K10744" t="s">
        <v>31</v>
      </c>
      <c r="L10744" t="s">
        <v>32</v>
      </c>
      <c r="N10744">
        <v>50</v>
      </c>
      <c r="O10744" t="s">
        <v>13825</v>
      </c>
    </row>
    <row r="10745" spans="1:16" x14ac:dyDescent="0.35">
      <c r="A10745" t="s">
        <v>13683</v>
      </c>
      <c r="B10745" t="s">
        <v>13828</v>
      </c>
      <c r="C10745" t="s">
        <v>18</v>
      </c>
      <c r="D10745" t="s">
        <v>36</v>
      </c>
      <c r="E10745" t="s">
        <v>20</v>
      </c>
      <c r="F10745" t="b">
        <v>1</v>
      </c>
      <c r="G10745" t="s">
        <v>105</v>
      </c>
      <c r="H10745" s="1">
        <v>45784.01871527778</v>
      </c>
      <c r="I10745" t="b">
        <v>0</v>
      </c>
      <c r="J10745" t="b">
        <v>0</v>
      </c>
      <c r="K10745" t="s">
        <v>105</v>
      </c>
      <c r="L10745" t="s">
        <v>32</v>
      </c>
      <c r="N10745">
        <v>50</v>
      </c>
      <c r="O10745" t="s">
        <v>13825</v>
      </c>
      <c r="P10745" t="s">
        <v>12532</v>
      </c>
    </row>
    <row r="10746" spans="1:16" x14ac:dyDescent="0.35">
      <c r="A10746" t="s">
        <v>13683</v>
      </c>
      <c r="B10746" t="s">
        <v>14013</v>
      </c>
      <c r="C10746" t="s">
        <v>9979</v>
      </c>
      <c r="D10746" t="s">
        <v>269</v>
      </c>
      <c r="E10746" t="s">
        <v>20</v>
      </c>
      <c r="F10746" t="b">
        <v>0</v>
      </c>
      <c r="G10746" t="s">
        <v>287</v>
      </c>
      <c r="H10746" s="1">
        <v>45784.798136574071</v>
      </c>
      <c r="I10746" t="b">
        <v>0</v>
      </c>
      <c r="J10746" t="b">
        <v>0</v>
      </c>
      <c r="K10746" t="s">
        <v>287</v>
      </c>
      <c r="L10746" t="s">
        <v>22</v>
      </c>
      <c r="M10746">
        <v>110000</v>
      </c>
      <c r="O10746" t="s">
        <v>1660</v>
      </c>
      <c r="P10746" t="s">
        <v>14014</v>
      </c>
    </row>
    <row r="10747" spans="1:16" x14ac:dyDescent="0.35">
      <c r="A10747" t="s">
        <v>13683</v>
      </c>
      <c r="B10747" t="s">
        <v>14015</v>
      </c>
      <c r="C10747" t="s">
        <v>1188</v>
      </c>
      <c r="D10747" t="s">
        <v>36</v>
      </c>
      <c r="E10747" t="s">
        <v>20</v>
      </c>
      <c r="F10747" t="b">
        <v>0</v>
      </c>
      <c r="G10747" t="s">
        <v>47</v>
      </c>
      <c r="H10747" s="1">
        <v>45784.918668981481</v>
      </c>
      <c r="I10747" t="b">
        <v>0</v>
      </c>
      <c r="J10747" t="b">
        <v>1</v>
      </c>
      <c r="K10747" t="s">
        <v>31</v>
      </c>
      <c r="L10747" t="s">
        <v>22</v>
      </c>
      <c r="M10747">
        <v>100000</v>
      </c>
      <c r="O10747" t="s">
        <v>6126</v>
      </c>
      <c r="P10747" t="s">
        <v>6127</v>
      </c>
    </row>
    <row r="10748" spans="1:16" x14ac:dyDescent="0.35">
      <c r="A10748" t="s">
        <v>13683</v>
      </c>
      <c r="B10748" t="s">
        <v>14016</v>
      </c>
      <c r="C10748" t="s">
        <v>4463</v>
      </c>
      <c r="D10748" t="s">
        <v>17445</v>
      </c>
      <c r="E10748" t="s">
        <v>20</v>
      </c>
      <c r="F10748" t="b">
        <v>0</v>
      </c>
      <c r="G10748" t="s">
        <v>287</v>
      </c>
      <c r="H10748" s="1">
        <v>45785.006516203714</v>
      </c>
      <c r="I10748" t="b">
        <v>0</v>
      </c>
      <c r="J10748" t="b">
        <v>1</v>
      </c>
      <c r="K10748" t="s">
        <v>287</v>
      </c>
      <c r="L10748" t="s">
        <v>22</v>
      </c>
      <c r="M10748">
        <v>237500</v>
      </c>
      <c r="O10748" t="s">
        <v>14017</v>
      </c>
      <c r="P10748" t="s">
        <v>14018</v>
      </c>
    </row>
    <row r="10749" spans="1:16" x14ac:dyDescent="0.35">
      <c r="A10749" t="s">
        <v>13683</v>
      </c>
      <c r="B10749" t="s">
        <v>14019</v>
      </c>
      <c r="C10749" t="s">
        <v>154</v>
      </c>
      <c r="D10749" t="s">
        <v>36</v>
      </c>
      <c r="E10749" t="s">
        <v>20</v>
      </c>
      <c r="F10749" t="b">
        <v>0</v>
      </c>
      <c r="G10749" t="s">
        <v>52</v>
      </c>
      <c r="H10749" s="1">
        <v>45785.252881944441</v>
      </c>
      <c r="I10749" t="b">
        <v>0</v>
      </c>
      <c r="J10749" t="b">
        <v>1</v>
      </c>
      <c r="K10749" t="s">
        <v>31</v>
      </c>
      <c r="L10749" t="s">
        <v>22</v>
      </c>
      <c r="M10749">
        <v>170000</v>
      </c>
      <c r="O10749" t="s">
        <v>14020</v>
      </c>
      <c r="P10749" t="s">
        <v>14021</v>
      </c>
    </row>
    <row r="10750" spans="1:16" x14ac:dyDescent="0.35">
      <c r="A10750" t="s">
        <v>13683</v>
      </c>
      <c r="B10750" t="s">
        <v>14022</v>
      </c>
      <c r="C10750" t="s">
        <v>300</v>
      </c>
      <c r="D10750" t="s">
        <v>249</v>
      </c>
      <c r="E10750" t="s">
        <v>20</v>
      </c>
      <c r="F10750" t="b">
        <v>0</v>
      </c>
      <c r="G10750" t="s">
        <v>300</v>
      </c>
      <c r="H10750" s="1">
        <v>45785.382106481477</v>
      </c>
      <c r="I10750" t="b">
        <v>0</v>
      </c>
      <c r="J10750" t="b">
        <v>0</v>
      </c>
      <c r="K10750" t="s">
        <v>300</v>
      </c>
      <c r="L10750" t="s">
        <v>22</v>
      </c>
      <c r="M10750">
        <v>80000</v>
      </c>
      <c r="O10750" t="s">
        <v>3023</v>
      </c>
      <c r="P10750" t="s">
        <v>14023</v>
      </c>
    </row>
    <row r="10751" spans="1:16" x14ac:dyDescent="0.35">
      <c r="A10751" t="s">
        <v>13683</v>
      </c>
      <c r="B10751" t="s">
        <v>14024</v>
      </c>
      <c r="C10751" t="s">
        <v>889</v>
      </c>
      <c r="D10751" t="s">
        <v>29</v>
      </c>
      <c r="E10751" t="s">
        <v>20</v>
      </c>
      <c r="F10751" t="b">
        <v>0</v>
      </c>
      <c r="G10751" t="s">
        <v>171</v>
      </c>
      <c r="H10751" s="1">
        <v>45785.851585648154</v>
      </c>
      <c r="I10751" t="b">
        <v>0</v>
      </c>
      <c r="J10751" t="b">
        <v>1</v>
      </c>
      <c r="K10751" t="s">
        <v>31</v>
      </c>
      <c r="L10751" t="s">
        <v>22</v>
      </c>
      <c r="M10751">
        <v>201500</v>
      </c>
      <c r="O10751" t="s">
        <v>14025</v>
      </c>
      <c r="P10751" t="s">
        <v>14026</v>
      </c>
    </row>
    <row r="10752" spans="1:16" x14ac:dyDescent="0.35">
      <c r="A10752" t="s">
        <v>13683</v>
      </c>
      <c r="B10752" t="s">
        <v>14027</v>
      </c>
      <c r="C10752" t="s">
        <v>653</v>
      </c>
      <c r="D10752" t="s">
        <v>36</v>
      </c>
      <c r="E10752" t="s">
        <v>20</v>
      </c>
      <c r="F10752" t="b">
        <v>0</v>
      </c>
      <c r="G10752" t="s">
        <v>43</v>
      </c>
      <c r="H10752" s="1">
        <v>45786.417395833327</v>
      </c>
      <c r="I10752" t="b">
        <v>0</v>
      </c>
      <c r="J10752" t="b">
        <v>0</v>
      </c>
      <c r="K10752" t="s">
        <v>31</v>
      </c>
      <c r="L10752" t="s">
        <v>32</v>
      </c>
      <c r="N10752">
        <v>40</v>
      </c>
      <c r="O10752" t="s">
        <v>2657</v>
      </c>
    </row>
    <row r="10753" spans="1:16" x14ac:dyDescent="0.35">
      <c r="A10753" t="s">
        <v>13683</v>
      </c>
      <c r="B10753" t="s">
        <v>14028</v>
      </c>
      <c r="C10753" t="s">
        <v>410</v>
      </c>
      <c r="D10753" t="s">
        <v>3130</v>
      </c>
      <c r="E10753" t="s">
        <v>20</v>
      </c>
      <c r="F10753" t="b">
        <v>0</v>
      </c>
      <c r="G10753" t="s">
        <v>47</v>
      </c>
      <c r="H10753" s="1">
        <v>45786.543495370373</v>
      </c>
      <c r="I10753" t="b">
        <v>0</v>
      </c>
      <c r="J10753" t="b">
        <v>0</v>
      </c>
      <c r="K10753" t="s">
        <v>31</v>
      </c>
      <c r="L10753" t="s">
        <v>22</v>
      </c>
      <c r="M10753">
        <v>170000</v>
      </c>
      <c r="O10753" t="s">
        <v>14029</v>
      </c>
      <c r="P10753" t="s">
        <v>14030</v>
      </c>
    </row>
    <row r="10754" spans="1:16" x14ac:dyDescent="0.35">
      <c r="A10754" t="s">
        <v>13683</v>
      </c>
      <c r="B10754" t="s">
        <v>13684</v>
      </c>
      <c r="C10754" t="s">
        <v>10063</v>
      </c>
      <c r="D10754" t="s">
        <v>17445</v>
      </c>
      <c r="E10754" t="s">
        <v>20</v>
      </c>
      <c r="F10754" t="b">
        <v>0</v>
      </c>
      <c r="G10754" t="s">
        <v>52</v>
      </c>
      <c r="H10754" s="1">
        <v>45787.001493055563</v>
      </c>
      <c r="I10754" t="b">
        <v>0</v>
      </c>
      <c r="J10754" t="b">
        <v>1</v>
      </c>
      <c r="K10754" t="s">
        <v>31</v>
      </c>
      <c r="L10754" t="s">
        <v>22</v>
      </c>
      <c r="M10754">
        <v>220000</v>
      </c>
      <c r="O10754" t="s">
        <v>14031</v>
      </c>
      <c r="P10754" t="s">
        <v>14032</v>
      </c>
    </row>
    <row r="10755" spans="1:16" x14ac:dyDescent="0.35">
      <c r="A10755" t="s">
        <v>13683</v>
      </c>
      <c r="B10755" t="s">
        <v>14033</v>
      </c>
      <c r="C10755" t="s">
        <v>14034</v>
      </c>
      <c r="D10755" t="s">
        <v>36</v>
      </c>
      <c r="E10755" t="s">
        <v>20</v>
      </c>
      <c r="F10755" t="b">
        <v>0</v>
      </c>
      <c r="G10755" t="s">
        <v>52</v>
      </c>
      <c r="H10755" s="1">
        <v>45787.377534722233</v>
      </c>
      <c r="I10755" t="b">
        <v>0</v>
      </c>
      <c r="J10755" t="b">
        <v>1</v>
      </c>
      <c r="K10755" t="s">
        <v>31</v>
      </c>
      <c r="L10755" t="s">
        <v>22</v>
      </c>
      <c r="M10755">
        <v>244000</v>
      </c>
      <c r="O10755" t="s">
        <v>13688</v>
      </c>
      <c r="P10755" t="s">
        <v>14035</v>
      </c>
    </row>
    <row r="10756" spans="1:16" x14ac:dyDescent="0.35">
      <c r="A10756" t="s">
        <v>13683</v>
      </c>
      <c r="B10756" t="s">
        <v>14036</v>
      </c>
      <c r="C10756" t="s">
        <v>257</v>
      </c>
      <c r="D10756" t="s">
        <v>110</v>
      </c>
      <c r="E10756" t="s">
        <v>20</v>
      </c>
      <c r="F10756" t="b">
        <v>0</v>
      </c>
      <c r="G10756" t="s">
        <v>47</v>
      </c>
      <c r="H10756" s="1">
        <v>45789.667812500003</v>
      </c>
      <c r="I10756" t="b">
        <v>0</v>
      </c>
      <c r="J10756" t="b">
        <v>0</v>
      </c>
      <c r="K10756" t="s">
        <v>31</v>
      </c>
      <c r="L10756" t="s">
        <v>22</v>
      </c>
      <c r="M10756">
        <v>180000</v>
      </c>
      <c r="O10756" t="s">
        <v>48</v>
      </c>
      <c r="P10756" t="s">
        <v>14037</v>
      </c>
    </row>
    <row r="10757" spans="1:16" x14ac:dyDescent="0.35">
      <c r="A10757" t="s">
        <v>13683</v>
      </c>
      <c r="B10757" t="s">
        <v>14038</v>
      </c>
      <c r="C10757" t="s">
        <v>142</v>
      </c>
      <c r="D10757" t="s">
        <v>110</v>
      </c>
      <c r="E10757" t="s">
        <v>20</v>
      </c>
      <c r="F10757" t="b">
        <v>0</v>
      </c>
      <c r="G10757" t="s">
        <v>68</v>
      </c>
      <c r="H10757" s="1">
        <v>45789.792928240742</v>
      </c>
      <c r="I10757" t="b">
        <v>0</v>
      </c>
      <c r="J10757" t="b">
        <v>0</v>
      </c>
      <c r="K10757" t="s">
        <v>31</v>
      </c>
      <c r="L10757" t="s">
        <v>22</v>
      </c>
      <c r="M10757">
        <v>124125</v>
      </c>
      <c r="O10757" t="s">
        <v>14039</v>
      </c>
      <c r="P10757" t="s">
        <v>14040</v>
      </c>
    </row>
    <row r="10758" spans="1:16" x14ac:dyDescent="0.35">
      <c r="A10758" t="s">
        <v>13683</v>
      </c>
      <c r="B10758" t="s">
        <v>14041</v>
      </c>
      <c r="C10758" t="s">
        <v>18</v>
      </c>
      <c r="D10758" t="s">
        <v>962</v>
      </c>
      <c r="E10758" t="s">
        <v>20</v>
      </c>
      <c r="F10758" t="b">
        <v>1</v>
      </c>
      <c r="G10758" t="s">
        <v>4983</v>
      </c>
      <c r="H10758" s="1">
        <v>45790.508784722217</v>
      </c>
      <c r="I10758" t="b">
        <v>0</v>
      </c>
      <c r="J10758" t="b">
        <v>0</v>
      </c>
      <c r="K10758" t="s">
        <v>4983</v>
      </c>
      <c r="L10758" t="s">
        <v>22</v>
      </c>
      <c r="M10758">
        <v>257500</v>
      </c>
      <c r="O10758" t="s">
        <v>10116</v>
      </c>
      <c r="P10758" t="s">
        <v>14042</v>
      </c>
    </row>
    <row r="10759" spans="1:16" x14ac:dyDescent="0.35">
      <c r="A10759" t="s">
        <v>13683</v>
      </c>
      <c r="B10759" t="s">
        <v>14043</v>
      </c>
      <c r="C10759" t="s">
        <v>142</v>
      </c>
      <c r="D10759" t="s">
        <v>17441</v>
      </c>
      <c r="E10759" t="s">
        <v>20</v>
      </c>
      <c r="F10759" t="b">
        <v>0</v>
      </c>
      <c r="G10759" t="s">
        <v>68</v>
      </c>
      <c r="H10759" s="1">
        <v>45791.001273148147</v>
      </c>
      <c r="I10759" t="b">
        <v>0</v>
      </c>
      <c r="J10759" t="b">
        <v>1</v>
      </c>
      <c r="K10759" t="s">
        <v>31</v>
      </c>
      <c r="L10759" t="s">
        <v>22</v>
      </c>
      <c r="M10759">
        <v>175000</v>
      </c>
      <c r="O10759" t="s">
        <v>13780</v>
      </c>
      <c r="P10759" t="s">
        <v>14044</v>
      </c>
    </row>
    <row r="10760" spans="1:16" x14ac:dyDescent="0.35">
      <c r="A10760" t="s">
        <v>13683</v>
      </c>
      <c r="B10760" t="s">
        <v>14045</v>
      </c>
      <c r="C10760" t="s">
        <v>18</v>
      </c>
      <c r="D10760" t="s">
        <v>36</v>
      </c>
      <c r="E10760" t="s">
        <v>20</v>
      </c>
      <c r="F10760" t="b">
        <v>1</v>
      </c>
      <c r="G10760" t="s">
        <v>287</v>
      </c>
      <c r="H10760" s="1">
        <v>45791.007326388892</v>
      </c>
      <c r="I10760" t="b">
        <v>0</v>
      </c>
      <c r="J10760" t="b">
        <v>0</v>
      </c>
      <c r="K10760" t="s">
        <v>287</v>
      </c>
      <c r="L10760" t="s">
        <v>32</v>
      </c>
      <c r="N10760">
        <v>30</v>
      </c>
      <c r="O10760" t="s">
        <v>13825</v>
      </c>
      <c r="P10760" t="s">
        <v>14046</v>
      </c>
    </row>
    <row r="10761" spans="1:16" x14ac:dyDescent="0.35">
      <c r="A10761" t="s">
        <v>13683</v>
      </c>
      <c r="B10761" t="s">
        <v>13722</v>
      </c>
      <c r="C10761" t="s">
        <v>1188</v>
      </c>
      <c r="D10761" t="s">
        <v>36</v>
      </c>
      <c r="E10761" t="s">
        <v>20</v>
      </c>
      <c r="F10761" t="b">
        <v>0</v>
      </c>
      <c r="G10761" t="s">
        <v>47</v>
      </c>
      <c r="H10761" s="1">
        <v>45791.709652777783</v>
      </c>
      <c r="I10761" t="b">
        <v>0</v>
      </c>
      <c r="J10761" t="b">
        <v>1</v>
      </c>
      <c r="K10761" t="s">
        <v>31</v>
      </c>
      <c r="L10761" t="s">
        <v>22</v>
      </c>
      <c r="M10761">
        <v>205000</v>
      </c>
      <c r="O10761" t="s">
        <v>8428</v>
      </c>
      <c r="P10761" t="s">
        <v>811</v>
      </c>
    </row>
    <row r="10762" spans="1:16" x14ac:dyDescent="0.35">
      <c r="A10762" t="s">
        <v>13683</v>
      </c>
      <c r="B10762" t="s">
        <v>14047</v>
      </c>
      <c r="C10762" t="s">
        <v>51</v>
      </c>
      <c r="D10762" t="s">
        <v>573</v>
      </c>
      <c r="E10762" t="s">
        <v>20</v>
      </c>
      <c r="F10762" t="b">
        <v>0</v>
      </c>
      <c r="G10762" t="s">
        <v>43</v>
      </c>
      <c r="H10762" s="1">
        <v>45792.33630787037</v>
      </c>
      <c r="I10762" t="b">
        <v>0</v>
      </c>
      <c r="J10762" t="b">
        <v>0</v>
      </c>
      <c r="K10762" t="s">
        <v>31</v>
      </c>
      <c r="L10762" t="s">
        <v>32</v>
      </c>
      <c r="N10762">
        <v>40.779998779296882</v>
      </c>
      <c r="O10762" t="s">
        <v>1373</v>
      </c>
      <c r="P10762" t="s">
        <v>14048</v>
      </c>
    </row>
    <row r="10763" spans="1:16" x14ac:dyDescent="0.35">
      <c r="A10763" t="s">
        <v>13683</v>
      </c>
      <c r="B10763" t="s">
        <v>14049</v>
      </c>
      <c r="C10763" t="s">
        <v>18</v>
      </c>
      <c r="D10763" t="s">
        <v>29</v>
      </c>
      <c r="E10763" t="s">
        <v>91</v>
      </c>
      <c r="F10763" t="b">
        <v>1</v>
      </c>
      <c r="G10763" t="s">
        <v>52</v>
      </c>
      <c r="H10763" s="1">
        <v>45792.794976851852</v>
      </c>
      <c r="I10763" t="b">
        <v>1</v>
      </c>
      <c r="J10763" t="b">
        <v>0</v>
      </c>
      <c r="K10763" t="s">
        <v>31</v>
      </c>
      <c r="L10763" t="s">
        <v>32</v>
      </c>
      <c r="N10763">
        <v>45</v>
      </c>
      <c r="O10763" t="s">
        <v>9890</v>
      </c>
      <c r="P10763" t="s">
        <v>1343</v>
      </c>
    </row>
    <row r="10764" spans="1:16" x14ac:dyDescent="0.35">
      <c r="A10764" t="s">
        <v>13683</v>
      </c>
      <c r="B10764" t="s">
        <v>14050</v>
      </c>
      <c r="C10764" t="s">
        <v>51</v>
      </c>
      <c r="D10764" t="s">
        <v>110</v>
      </c>
      <c r="E10764" t="s">
        <v>20</v>
      </c>
      <c r="F10764" t="b">
        <v>0</v>
      </c>
      <c r="G10764" t="s">
        <v>43</v>
      </c>
      <c r="H10764" s="1">
        <v>45792.836226851847</v>
      </c>
      <c r="I10764" t="b">
        <v>0</v>
      </c>
      <c r="J10764" t="b">
        <v>1</v>
      </c>
      <c r="K10764" t="s">
        <v>31</v>
      </c>
      <c r="L10764" t="s">
        <v>22</v>
      </c>
      <c r="M10764">
        <v>164000</v>
      </c>
      <c r="O10764" t="s">
        <v>10396</v>
      </c>
      <c r="P10764" t="s">
        <v>14051</v>
      </c>
    </row>
    <row r="10765" spans="1:16" x14ac:dyDescent="0.35">
      <c r="A10765" t="s">
        <v>13683</v>
      </c>
      <c r="B10765" t="s">
        <v>13683</v>
      </c>
      <c r="C10765" t="s">
        <v>530</v>
      </c>
      <c r="D10765" t="s">
        <v>17445</v>
      </c>
      <c r="E10765" t="s">
        <v>20</v>
      </c>
      <c r="F10765" t="b">
        <v>0</v>
      </c>
      <c r="G10765" t="s">
        <v>52</v>
      </c>
      <c r="H10765" s="1">
        <v>45793.003310185188</v>
      </c>
      <c r="I10765" t="b">
        <v>0</v>
      </c>
      <c r="J10765" t="b">
        <v>1</v>
      </c>
      <c r="K10765" t="s">
        <v>31</v>
      </c>
      <c r="L10765" t="s">
        <v>22</v>
      </c>
      <c r="M10765">
        <v>110000</v>
      </c>
      <c r="O10765" t="s">
        <v>6331</v>
      </c>
      <c r="P10765" t="s">
        <v>14052</v>
      </c>
    </row>
    <row r="10766" spans="1:16" x14ac:dyDescent="0.35">
      <c r="A10766" t="s">
        <v>13683</v>
      </c>
      <c r="B10766" t="s">
        <v>13683</v>
      </c>
      <c r="C10766" t="s">
        <v>4486</v>
      </c>
      <c r="D10766" t="s">
        <v>36</v>
      </c>
      <c r="E10766" t="s">
        <v>91</v>
      </c>
      <c r="F10766" t="b">
        <v>0</v>
      </c>
      <c r="G10766" t="s">
        <v>52</v>
      </c>
      <c r="H10766" s="1">
        <v>45793.87740740741</v>
      </c>
      <c r="I10766" t="b">
        <v>0</v>
      </c>
      <c r="J10766" t="b">
        <v>1</v>
      </c>
      <c r="K10766" t="s">
        <v>31</v>
      </c>
      <c r="L10766" t="s">
        <v>32</v>
      </c>
      <c r="N10766">
        <v>71</v>
      </c>
      <c r="O10766" t="s">
        <v>33</v>
      </c>
      <c r="P10766" t="s">
        <v>8924</v>
      </c>
    </row>
    <row r="10767" spans="1:16" x14ac:dyDescent="0.35">
      <c r="A10767" t="s">
        <v>13683</v>
      </c>
      <c r="B10767" t="s">
        <v>14053</v>
      </c>
      <c r="C10767" t="s">
        <v>18</v>
      </c>
      <c r="D10767" t="s">
        <v>36</v>
      </c>
      <c r="E10767" t="s">
        <v>20</v>
      </c>
      <c r="F10767" t="b">
        <v>1</v>
      </c>
      <c r="G10767" t="s">
        <v>1067</v>
      </c>
      <c r="H10767" s="1">
        <v>45794.441516203697</v>
      </c>
      <c r="I10767" t="b">
        <v>0</v>
      </c>
      <c r="J10767" t="b">
        <v>0</v>
      </c>
      <c r="K10767" t="s">
        <v>1067</v>
      </c>
      <c r="L10767" t="s">
        <v>32</v>
      </c>
      <c r="N10767">
        <v>50</v>
      </c>
      <c r="O10767" t="s">
        <v>13825</v>
      </c>
      <c r="P10767" t="s">
        <v>14046</v>
      </c>
    </row>
    <row r="10768" spans="1:16" x14ac:dyDescent="0.35">
      <c r="A10768" t="s">
        <v>13683</v>
      </c>
      <c r="B10768" t="s">
        <v>14054</v>
      </c>
      <c r="C10768" t="s">
        <v>18</v>
      </c>
      <c r="D10768" t="s">
        <v>36</v>
      </c>
      <c r="E10768" t="s">
        <v>20</v>
      </c>
      <c r="F10768" t="b">
        <v>1</v>
      </c>
      <c r="G10768" t="s">
        <v>6393</v>
      </c>
      <c r="H10768" s="1">
        <v>45794.46979166667</v>
      </c>
      <c r="I10768" t="b">
        <v>0</v>
      </c>
      <c r="J10768" t="b">
        <v>0</v>
      </c>
      <c r="K10768" t="s">
        <v>6393</v>
      </c>
      <c r="L10768" t="s">
        <v>32</v>
      </c>
      <c r="N10768">
        <v>50</v>
      </c>
      <c r="O10768" t="s">
        <v>13825</v>
      </c>
      <c r="P10768" t="s">
        <v>14046</v>
      </c>
    </row>
    <row r="10769" spans="1:16" x14ac:dyDescent="0.35">
      <c r="A10769" t="s">
        <v>13683</v>
      </c>
      <c r="B10769" t="s">
        <v>13828</v>
      </c>
      <c r="C10769" t="s">
        <v>18</v>
      </c>
      <c r="D10769" t="s">
        <v>36</v>
      </c>
      <c r="E10769" t="s">
        <v>20</v>
      </c>
      <c r="F10769" t="b">
        <v>1</v>
      </c>
      <c r="G10769" t="s">
        <v>287</v>
      </c>
      <c r="H10769" s="1">
        <v>45794.50849537037</v>
      </c>
      <c r="I10769" t="b">
        <v>0</v>
      </c>
      <c r="J10769" t="b">
        <v>0</v>
      </c>
      <c r="K10769" t="s">
        <v>287</v>
      </c>
      <c r="L10769" t="s">
        <v>32</v>
      </c>
      <c r="N10769">
        <v>50</v>
      </c>
      <c r="O10769" t="s">
        <v>13825</v>
      </c>
      <c r="P10769" t="s">
        <v>12532</v>
      </c>
    </row>
    <row r="10770" spans="1:16" x14ac:dyDescent="0.35">
      <c r="A10770" t="s">
        <v>13683</v>
      </c>
      <c r="B10770" t="s">
        <v>13924</v>
      </c>
      <c r="C10770" t="s">
        <v>18</v>
      </c>
      <c r="D10770" t="s">
        <v>36</v>
      </c>
      <c r="E10770" t="s">
        <v>20</v>
      </c>
      <c r="F10770" t="b">
        <v>1</v>
      </c>
      <c r="G10770" t="s">
        <v>3596</v>
      </c>
      <c r="H10770" s="1">
        <v>45794.509710648148</v>
      </c>
      <c r="I10770" t="b">
        <v>0</v>
      </c>
      <c r="J10770" t="b">
        <v>0</v>
      </c>
      <c r="K10770" t="s">
        <v>3596</v>
      </c>
      <c r="L10770" t="s">
        <v>32</v>
      </c>
      <c r="N10770">
        <v>50</v>
      </c>
      <c r="O10770" t="s">
        <v>13825</v>
      </c>
      <c r="P10770" t="s">
        <v>12532</v>
      </c>
    </row>
    <row r="10771" spans="1:16" x14ac:dyDescent="0.35">
      <c r="A10771" t="s">
        <v>13683</v>
      </c>
      <c r="B10771" t="s">
        <v>14045</v>
      </c>
      <c r="C10771" t="s">
        <v>18</v>
      </c>
      <c r="D10771" t="s">
        <v>36</v>
      </c>
      <c r="E10771" t="s">
        <v>20</v>
      </c>
      <c r="F10771" t="b">
        <v>1</v>
      </c>
      <c r="G10771" t="s">
        <v>3596</v>
      </c>
      <c r="H10771" s="1">
        <v>45794.551377314812</v>
      </c>
      <c r="I10771" t="b">
        <v>0</v>
      </c>
      <c r="J10771" t="b">
        <v>0</v>
      </c>
      <c r="K10771" t="s">
        <v>3596</v>
      </c>
      <c r="L10771" t="s">
        <v>32</v>
      </c>
      <c r="N10771">
        <v>30</v>
      </c>
      <c r="O10771" t="s">
        <v>13825</v>
      </c>
      <c r="P10771" t="s">
        <v>14046</v>
      </c>
    </row>
    <row r="10772" spans="1:16" x14ac:dyDescent="0.35">
      <c r="A10772" t="s">
        <v>13683</v>
      </c>
      <c r="B10772" t="s">
        <v>13683</v>
      </c>
      <c r="C10772" t="s">
        <v>653</v>
      </c>
      <c r="D10772" t="s">
        <v>36</v>
      </c>
      <c r="E10772" t="s">
        <v>91</v>
      </c>
      <c r="F10772" t="b">
        <v>0</v>
      </c>
      <c r="G10772" t="s">
        <v>52</v>
      </c>
      <c r="H10772" s="1">
        <v>45794.838136574072</v>
      </c>
      <c r="I10772" t="b">
        <v>0</v>
      </c>
      <c r="J10772" t="b">
        <v>1</v>
      </c>
      <c r="K10772" t="s">
        <v>31</v>
      </c>
      <c r="L10772" t="s">
        <v>32</v>
      </c>
      <c r="N10772">
        <v>50.5</v>
      </c>
      <c r="O10772" t="s">
        <v>61</v>
      </c>
      <c r="P10772" t="s">
        <v>14055</v>
      </c>
    </row>
    <row r="10773" spans="1:16" x14ac:dyDescent="0.35">
      <c r="A10773" t="s">
        <v>13683</v>
      </c>
      <c r="B10773" t="s">
        <v>14056</v>
      </c>
      <c r="C10773" t="s">
        <v>154</v>
      </c>
      <c r="D10773" t="s">
        <v>36</v>
      </c>
      <c r="E10773" t="s">
        <v>20</v>
      </c>
      <c r="F10773" t="b">
        <v>0</v>
      </c>
      <c r="G10773" t="s">
        <v>52</v>
      </c>
      <c r="H10773" s="1">
        <v>45796.417858796303</v>
      </c>
      <c r="I10773" t="b">
        <v>0</v>
      </c>
      <c r="J10773" t="b">
        <v>1</v>
      </c>
      <c r="K10773" t="s">
        <v>31</v>
      </c>
      <c r="L10773" t="s">
        <v>22</v>
      </c>
      <c r="M10773">
        <v>220000</v>
      </c>
      <c r="O10773" t="s">
        <v>650</v>
      </c>
      <c r="P10773" t="s">
        <v>13124</v>
      </c>
    </row>
    <row r="10774" spans="1:16" x14ac:dyDescent="0.35">
      <c r="A10774" t="s">
        <v>13683</v>
      </c>
      <c r="B10774" t="s">
        <v>14057</v>
      </c>
      <c r="C10774" t="s">
        <v>18</v>
      </c>
      <c r="D10774" t="s">
        <v>29</v>
      </c>
      <c r="E10774" t="s">
        <v>20</v>
      </c>
      <c r="F10774" t="b">
        <v>1</v>
      </c>
      <c r="G10774" t="s">
        <v>47</v>
      </c>
      <c r="H10774" s="1">
        <v>45796.418032407397</v>
      </c>
      <c r="I10774" t="b">
        <v>0</v>
      </c>
      <c r="J10774" t="b">
        <v>1</v>
      </c>
      <c r="K10774" t="s">
        <v>31</v>
      </c>
      <c r="L10774" t="s">
        <v>22</v>
      </c>
      <c r="M10774">
        <v>70000</v>
      </c>
      <c r="O10774" t="s">
        <v>14058</v>
      </c>
      <c r="P10774" t="s">
        <v>14059</v>
      </c>
    </row>
    <row r="10775" spans="1:16" x14ac:dyDescent="0.35">
      <c r="A10775" t="s">
        <v>13683</v>
      </c>
      <c r="B10775" t="s">
        <v>14060</v>
      </c>
      <c r="C10775" t="s">
        <v>51</v>
      </c>
      <c r="D10775" t="s">
        <v>36</v>
      </c>
      <c r="E10775" t="s">
        <v>20</v>
      </c>
      <c r="F10775" t="b">
        <v>0</v>
      </c>
      <c r="G10775" t="s">
        <v>47</v>
      </c>
      <c r="H10775" s="1">
        <v>45797.585416666669</v>
      </c>
      <c r="I10775" t="b">
        <v>0</v>
      </c>
      <c r="J10775" t="b">
        <v>0</v>
      </c>
      <c r="K10775" t="s">
        <v>31</v>
      </c>
      <c r="L10775" t="s">
        <v>22</v>
      </c>
      <c r="M10775">
        <v>180000</v>
      </c>
      <c r="O10775" t="s">
        <v>14061</v>
      </c>
      <c r="P10775" t="s">
        <v>14062</v>
      </c>
    </row>
    <row r="10776" spans="1:16" x14ac:dyDescent="0.35">
      <c r="A10776" t="s">
        <v>13683</v>
      </c>
      <c r="B10776" t="s">
        <v>13857</v>
      </c>
      <c r="C10776" t="s">
        <v>72</v>
      </c>
      <c r="D10776" t="s">
        <v>36</v>
      </c>
      <c r="E10776" t="s">
        <v>91</v>
      </c>
      <c r="F10776" t="b">
        <v>0</v>
      </c>
      <c r="G10776" t="s">
        <v>47</v>
      </c>
      <c r="H10776" s="1">
        <v>45797.793749999997</v>
      </c>
      <c r="I10776" t="b">
        <v>0</v>
      </c>
      <c r="J10776" t="b">
        <v>0</v>
      </c>
      <c r="K10776" t="s">
        <v>31</v>
      </c>
      <c r="L10776" t="s">
        <v>32</v>
      </c>
      <c r="N10776">
        <v>82.5</v>
      </c>
      <c r="O10776" t="s">
        <v>7118</v>
      </c>
      <c r="P10776" t="s">
        <v>14063</v>
      </c>
    </row>
    <row r="10777" spans="1:16" x14ac:dyDescent="0.35">
      <c r="A10777" t="s">
        <v>13683</v>
      </c>
      <c r="B10777" t="s">
        <v>14064</v>
      </c>
      <c r="C10777" t="s">
        <v>18</v>
      </c>
      <c r="D10777" t="s">
        <v>1955</v>
      </c>
      <c r="E10777" t="s">
        <v>20</v>
      </c>
      <c r="F10777" t="b">
        <v>1</v>
      </c>
      <c r="G10777" t="s">
        <v>11551</v>
      </c>
      <c r="H10777" s="1">
        <v>45797.854699074072</v>
      </c>
      <c r="I10777" t="b">
        <v>0</v>
      </c>
      <c r="J10777" t="b">
        <v>0</v>
      </c>
      <c r="K10777" t="s">
        <v>11551</v>
      </c>
      <c r="L10777" t="s">
        <v>32</v>
      </c>
      <c r="N10777">
        <v>29</v>
      </c>
      <c r="O10777" t="s">
        <v>14065</v>
      </c>
      <c r="P10777" t="s">
        <v>14066</v>
      </c>
    </row>
    <row r="10778" spans="1:16" x14ac:dyDescent="0.35">
      <c r="A10778" t="s">
        <v>13683</v>
      </c>
      <c r="B10778" t="s">
        <v>14067</v>
      </c>
      <c r="C10778" t="s">
        <v>18</v>
      </c>
      <c r="D10778" t="s">
        <v>36</v>
      </c>
      <c r="E10778" t="s">
        <v>20</v>
      </c>
      <c r="F10778" t="b">
        <v>1</v>
      </c>
      <c r="G10778" t="s">
        <v>1577</v>
      </c>
      <c r="H10778" s="1">
        <v>45798.022175925929</v>
      </c>
      <c r="I10778" t="b">
        <v>0</v>
      </c>
      <c r="J10778" t="b">
        <v>0</v>
      </c>
      <c r="K10778" t="s">
        <v>1577</v>
      </c>
      <c r="L10778" t="s">
        <v>32</v>
      </c>
      <c r="N10778">
        <v>100</v>
      </c>
      <c r="O10778" t="s">
        <v>13825</v>
      </c>
      <c r="P10778" t="s">
        <v>14068</v>
      </c>
    </row>
    <row r="10779" spans="1:16" x14ac:dyDescent="0.35">
      <c r="A10779" t="s">
        <v>13683</v>
      </c>
      <c r="B10779" t="s">
        <v>14069</v>
      </c>
      <c r="C10779" t="s">
        <v>276</v>
      </c>
      <c r="D10779" t="s">
        <v>110</v>
      </c>
      <c r="E10779" t="s">
        <v>20</v>
      </c>
      <c r="F10779" t="b">
        <v>0</v>
      </c>
      <c r="G10779" t="s">
        <v>47</v>
      </c>
      <c r="H10779" s="1">
        <v>45798.667731481481</v>
      </c>
      <c r="I10779" t="b">
        <v>0</v>
      </c>
      <c r="J10779" t="b">
        <v>1</v>
      </c>
      <c r="K10779" t="s">
        <v>31</v>
      </c>
      <c r="L10779" t="s">
        <v>22</v>
      </c>
      <c r="M10779">
        <v>190000</v>
      </c>
      <c r="O10779" t="s">
        <v>14070</v>
      </c>
      <c r="P10779" t="s">
        <v>14071</v>
      </c>
    </row>
    <row r="10780" spans="1:16" x14ac:dyDescent="0.35">
      <c r="A10780" t="s">
        <v>13683</v>
      </c>
      <c r="B10780" t="s">
        <v>14072</v>
      </c>
      <c r="C10780" t="s">
        <v>276</v>
      </c>
      <c r="D10780" t="s">
        <v>110</v>
      </c>
      <c r="E10780" t="s">
        <v>20</v>
      </c>
      <c r="F10780" t="b">
        <v>0</v>
      </c>
      <c r="G10780" t="s">
        <v>47</v>
      </c>
      <c r="H10780" s="1">
        <v>45798.667731481481</v>
      </c>
      <c r="I10780" t="b">
        <v>0</v>
      </c>
      <c r="J10780" t="b">
        <v>1</v>
      </c>
      <c r="K10780" t="s">
        <v>31</v>
      </c>
      <c r="L10780" t="s">
        <v>22</v>
      </c>
      <c r="M10780">
        <v>285000</v>
      </c>
      <c r="O10780" t="s">
        <v>14070</v>
      </c>
      <c r="P10780" t="s">
        <v>14073</v>
      </c>
    </row>
    <row r="10781" spans="1:16" x14ac:dyDescent="0.35">
      <c r="A10781" t="s">
        <v>13683</v>
      </c>
      <c r="B10781" t="s">
        <v>14036</v>
      </c>
      <c r="C10781" t="s">
        <v>18</v>
      </c>
      <c r="D10781" t="s">
        <v>17442</v>
      </c>
      <c r="E10781" t="s">
        <v>20</v>
      </c>
      <c r="F10781" t="b">
        <v>1</v>
      </c>
      <c r="G10781" t="s">
        <v>7666</v>
      </c>
      <c r="H10781" s="1">
        <v>45798.671585648153</v>
      </c>
      <c r="I10781" t="b">
        <v>0</v>
      </c>
      <c r="J10781" t="b">
        <v>0</v>
      </c>
      <c r="K10781" t="s">
        <v>7666</v>
      </c>
      <c r="L10781" t="s">
        <v>22</v>
      </c>
      <c r="M10781">
        <v>125000</v>
      </c>
      <c r="O10781" t="s">
        <v>14074</v>
      </c>
      <c r="P10781" t="s">
        <v>14075</v>
      </c>
    </row>
    <row r="10782" spans="1:16" x14ac:dyDescent="0.35">
      <c r="A10782" t="s">
        <v>13683</v>
      </c>
      <c r="B10782" t="s">
        <v>13683</v>
      </c>
      <c r="C10782" t="s">
        <v>14076</v>
      </c>
      <c r="D10782" t="s">
        <v>110</v>
      </c>
      <c r="E10782" t="s">
        <v>20</v>
      </c>
      <c r="F10782" t="b">
        <v>0</v>
      </c>
      <c r="G10782" t="s">
        <v>52</v>
      </c>
      <c r="H10782" s="1">
        <v>45799.667500000003</v>
      </c>
      <c r="I10782" t="b">
        <v>0</v>
      </c>
      <c r="J10782" t="b">
        <v>0</v>
      </c>
      <c r="K10782" t="s">
        <v>31</v>
      </c>
      <c r="L10782" t="s">
        <v>22</v>
      </c>
      <c r="M10782">
        <v>875000</v>
      </c>
      <c r="O10782" t="s">
        <v>3811</v>
      </c>
      <c r="P10782" t="s">
        <v>14077</v>
      </c>
    </row>
    <row r="10783" spans="1:16" x14ac:dyDescent="0.35">
      <c r="A10783" t="s">
        <v>13683</v>
      </c>
      <c r="B10783" t="s">
        <v>14078</v>
      </c>
      <c r="C10783" t="s">
        <v>1188</v>
      </c>
      <c r="D10783" t="s">
        <v>573</v>
      </c>
      <c r="E10783" t="s">
        <v>20</v>
      </c>
      <c r="F10783" t="b">
        <v>0</v>
      </c>
      <c r="G10783" t="s">
        <v>47</v>
      </c>
      <c r="H10783" s="1">
        <v>45799.834293981483</v>
      </c>
      <c r="I10783" t="b">
        <v>0</v>
      </c>
      <c r="J10783" t="b">
        <v>1</v>
      </c>
      <c r="K10783" t="s">
        <v>31</v>
      </c>
      <c r="L10783" t="s">
        <v>32</v>
      </c>
      <c r="N10783">
        <v>46.659999847412109</v>
      </c>
      <c r="O10783" t="s">
        <v>1721</v>
      </c>
      <c r="P10783" t="s">
        <v>14079</v>
      </c>
    </row>
    <row r="10784" spans="1:16" x14ac:dyDescent="0.35">
      <c r="A10784" t="s">
        <v>13683</v>
      </c>
      <c r="B10784" t="s">
        <v>14045</v>
      </c>
      <c r="C10784" t="s">
        <v>18</v>
      </c>
      <c r="D10784" t="s">
        <v>36</v>
      </c>
      <c r="E10784" t="s">
        <v>20</v>
      </c>
      <c r="F10784" t="b">
        <v>1</v>
      </c>
      <c r="G10784" t="s">
        <v>52</v>
      </c>
      <c r="H10784" s="1">
        <v>45800.376759259263</v>
      </c>
      <c r="I10784" t="b">
        <v>0</v>
      </c>
      <c r="J10784" t="b">
        <v>0</v>
      </c>
      <c r="K10784" t="s">
        <v>31</v>
      </c>
      <c r="L10784" t="s">
        <v>32</v>
      </c>
      <c r="N10784">
        <v>30</v>
      </c>
      <c r="O10784" t="s">
        <v>13825</v>
      </c>
      <c r="P10784" t="s">
        <v>14046</v>
      </c>
    </row>
    <row r="10785" spans="1:16" x14ac:dyDescent="0.35">
      <c r="A10785" t="s">
        <v>13683</v>
      </c>
      <c r="B10785" t="s">
        <v>14067</v>
      </c>
      <c r="C10785" t="s">
        <v>18</v>
      </c>
      <c r="D10785" t="s">
        <v>36</v>
      </c>
      <c r="E10785" t="s">
        <v>20</v>
      </c>
      <c r="F10785" t="b">
        <v>1</v>
      </c>
      <c r="G10785" t="s">
        <v>6393</v>
      </c>
      <c r="H10785" s="1">
        <v>45800.384583333333</v>
      </c>
      <c r="I10785" t="b">
        <v>0</v>
      </c>
      <c r="J10785" t="b">
        <v>0</v>
      </c>
      <c r="K10785" t="s">
        <v>6393</v>
      </c>
      <c r="L10785" t="s">
        <v>32</v>
      </c>
      <c r="N10785">
        <v>100</v>
      </c>
      <c r="O10785" t="s">
        <v>13825</v>
      </c>
      <c r="P10785" t="s">
        <v>14068</v>
      </c>
    </row>
    <row r="10786" spans="1:16" x14ac:dyDescent="0.35">
      <c r="A10786" t="s">
        <v>13683</v>
      </c>
      <c r="B10786" t="s">
        <v>13893</v>
      </c>
      <c r="C10786" t="s">
        <v>257</v>
      </c>
      <c r="D10786" t="s">
        <v>36</v>
      </c>
      <c r="E10786" t="s">
        <v>20</v>
      </c>
      <c r="F10786" t="b">
        <v>0</v>
      </c>
      <c r="G10786" t="s">
        <v>47</v>
      </c>
      <c r="H10786" s="1">
        <v>45800.584409722222</v>
      </c>
      <c r="I10786" t="b">
        <v>0</v>
      </c>
      <c r="J10786" t="b">
        <v>1</v>
      </c>
      <c r="K10786" t="s">
        <v>31</v>
      </c>
      <c r="L10786" t="s">
        <v>22</v>
      </c>
      <c r="M10786">
        <v>155500</v>
      </c>
      <c r="O10786" t="s">
        <v>13889</v>
      </c>
      <c r="P10786" t="s">
        <v>13894</v>
      </c>
    </row>
    <row r="10787" spans="1:16" x14ac:dyDescent="0.35">
      <c r="A10787" t="s">
        <v>13683</v>
      </c>
      <c r="B10787" t="s">
        <v>14080</v>
      </c>
      <c r="C10787" t="s">
        <v>14081</v>
      </c>
      <c r="D10787" t="s">
        <v>36</v>
      </c>
      <c r="E10787" t="s">
        <v>91</v>
      </c>
      <c r="F10787" t="b">
        <v>0</v>
      </c>
      <c r="G10787" t="s">
        <v>52</v>
      </c>
      <c r="H10787" s="1">
        <v>45800.668356481481</v>
      </c>
      <c r="I10787" t="b">
        <v>0</v>
      </c>
      <c r="J10787" t="b">
        <v>0</v>
      </c>
      <c r="K10787" t="s">
        <v>31</v>
      </c>
      <c r="L10787" t="s">
        <v>32</v>
      </c>
      <c r="N10787">
        <v>80</v>
      </c>
      <c r="O10787" t="s">
        <v>924</v>
      </c>
    </row>
    <row r="10788" spans="1:16" x14ac:dyDescent="0.35">
      <c r="A10788" t="s">
        <v>13683</v>
      </c>
      <c r="B10788" t="s">
        <v>14080</v>
      </c>
      <c r="C10788" t="s">
        <v>14081</v>
      </c>
      <c r="D10788" t="s">
        <v>36</v>
      </c>
      <c r="E10788" t="s">
        <v>91</v>
      </c>
      <c r="F10788" t="b">
        <v>0</v>
      </c>
      <c r="G10788" t="s">
        <v>47</v>
      </c>
      <c r="H10788" s="1">
        <v>45800.66878472222</v>
      </c>
      <c r="I10788" t="b">
        <v>0</v>
      </c>
      <c r="J10788" t="b">
        <v>0</v>
      </c>
      <c r="K10788" t="s">
        <v>31</v>
      </c>
      <c r="L10788" t="s">
        <v>32</v>
      </c>
      <c r="N10788">
        <v>80</v>
      </c>
      <c r="O10788" t="s">
        <v>924</v>
      </c>
    </row>
    <row r="10789" spans="1:16" x14ac:dyDescent="0.35">
      <c r="A10789" t="s">
        <v>13683</v>
      </c>
      <c r="B10789" t="s">
        <v>14080</v>
      </c>
      <c r="C10789" t="s">
        <v>2846</v>
      </c>
      <c r="D10789" t="s">
        <v>36</v>
      </c>
      <c r="E10789" t="s">
        <v>20</v>
      </c>
      <c r="F10789" t="b">
        <v>0</v>
      </c>
      <c r="G10789" t="s">
        <v>68</v>
      </c>
      <c r="H10789" s="1">
        <v>45800.876331018517</v>
      </c>
      <c r="I10789" t="b">
        <v>0</v>
      </c>
      <c r="J10789" t="b">
        <v>0</v>
      </c>
      <c r="K10789" t="s">
        <v>31</v>
      </c>
      <c r="L10789" t="s">
        <v>32</v>
      </c>
      <c r="N10789">
        <v>80</v>
      </c>
      <c r="O10789" t="s">
        <v>924</v>
      </c>
    </row>
    <row r="10790" spans="1:16" x14ac:dyDescent="0.35">
      <c r="A10790" t="s">
        <v>13683</v>
      </c>
      <c r="B10790" t="s">
        <v>14080</v>
      </c>
      <c r="C10790" t="s">
        <v>6990</v>
      </c>
      <c r="D10790" t="s">
        <v>36</v>
      </c>
      <c r="E10790" t="s">
        <v>20</v>
      </c>
      <c r="F10790" t="b">
        <v>0</v>
      </c>
      <c r="G10790" t="s">
        <v>47</v>
      </c>
      <c r="H10790" s="1">
        <v>45800.877118055563</v>
      </c>
      <c r="I10790" t="b">
        <v>0</v>
      </c>
      <c r="J10790" t="b">
        <v>0</v>
      </c>
      <c r="K10790" t="s">
        <v>31</v>
      </c>
      <c r="L10790" t="s">
        <v>32</v>
      </c>
      <c r="N10790">
        <v>80</v>
      </c>
      <c r="O10790" t="s">
        <v>924</v>
      </c>
    </row>
    <row r="10791" spans="1:16" x14ac:dyDescent="0.35">
      <c r="A10791" t="s">
        <v>13683</v>
      </c>
      <c r="B10791" t="s">
        <v>14082</v>
      </c>
      <c r="C10791" t="s">
        <v>182</v>
      </c>
      <c r="D10791" t="s">
        <v>36</v>
      </c>
      <c r="E10791" t="s">
        <v>20</v>
      </c>
      <c r="F10791" t="b">
        <v>0</v>
      </c>
      <c r="G10791" t="s">
        <v>47</v>
      </c>
      <c r="H10791" s="1">
        <v>45802.459722222222</v>
      </c>
      <c r="I10791" t="b">
        <v>0</v>
      </c>
      <c r="J10791" t="b">
        <v>1</v>
      </c>
      <c r="K10791" t="s">
        <v>31</v>
      </c>
      <c r="L10791" t="s">
        <v>22</v>
      </c>
      <c r="M10791">
        <v>249000</v>
      </c>
      <c r="O10791" t="s">
        <v>14083</v>
      </c>
      <c r="P10791" t="s">
        <v>156</v>
      </c>
    </row>
    <row r="10792" spans="1:16" x14ac:dyDescent="0.35">
      <c r="A10792" t="s">
        <v>13683</v>
      </c>
      <c r="B10792" t="s">
        <v>13828</v>
      </c>
      <c r="C10792" t="s">
        <v>18</v>
      </c>
      <c r="D10792" t="s">
        <v>36</v>
      </c>
      <c r="E10792" t="s">
        <v>20</v>
      </c>
      <c r="F10792" t="b">
        <v>1</v>
      </c>
      <c r="G10792" t="s">
        <v>287</v>
      </c>
      <c r="H10792" s="1">
        <v>45803.269108796303</v>
      </c>
      <c r="I10792" t="b">
        <v>0</v>
      </c>
      <c r="J10792" t="b">
        <v>0</v>
      </c>
      <c r="K10792" t="s">
        <v>287</v>
      </c>
      <c r="L10792" t="s">
        <v>32</v>
      </c>
      <c r="N10792">
        <v>50</v>
      </c>
      <c r="O10792" t="s">
        <v>13825</v>
      </c>
      <c r="P10792" t="s">
        <v>12532</v>
      </c>
    </row>
    <row r="10793" spans="1:16" x14ac:dyDescent="0.35">
      <c r="A10793" t="s">
        <v>13683</v>
      </c>
      <c r="B10793" t="s">
        <v>14054</v>
      </c>
      <c r="C10793" t="s">
        <v>18</v>
      </c>
      <c r="D10793" t="s">
        <v>36</v>
      </c>
      <c r="E10793" t="s">
        <v>20</v>
      </c>
      <c r="F10793" t="b">
        <v>1</v>
      </c>
      <c r="G10793" t="s">
        <v>47</v>
      </c>
      <c r="H10793" s="1">
        <v>45803.334965277783</v>
      </c>
      <c r="I10793" t="b">
        <v>0</v>
      </c>
      <c r="J10793" t="b">
        <v>0</v>
      </c>
      <c r="K10793" t="s">
        <v>31</v>
      </c>
      <c r="L10793" t="s">
        <v>32</v>
      </c>
      <c r="N10793">
        <v>50</v>
      </c>
      <c r="O10793" t="s">
        <v>13825</v>
      </c>
      <c r="P10793" t="s">
        <v>14046</v>
      </c>
    </row>
    <row r="10794" spans="1:16" x14ac:dyDescent="0.35">
      <c r="A10794" t="s">
        <v>13683</v>
      </c>
      <c r="B10794" t="s">
        <v>14054</v>
      </c>
      <c r="C10794" t="s">
        <v>18</v>
      </c>
      <c r="D10794" t="s">
        <v>36</v>
      </c>
      <c r="E10794" t="s">
        <v>20</v>
      </c>
      <c r="F10794" t="b">
        <v>1</v>
      </c>
      <c r="G10794" t="s">
        <v>727</v>
      </c>
      <c r="H10794" s="1">
        <v>45804.778715277767</v>
      </c>
      <c r="I10794" t="b">
        <v>0</v>
      </c>
      <c r="J10794" t="b">
        <v>0</v>
      </c>
      <c r="K10794" t="s">
        <v>727</v>
      </c>
      <c r="L10794" t="s">
        <v>32</v>
      </c>
      <c r="N10794">
        <v>50</v>
      </c>
      <c r="O10794" t="s">
        <v>13825</v>
      </c>
      <c r="P10794" t="s">
        <v>14084</v>
      </c>
    </row>
    <row r="10795" spans="1:16" x14ac:dyDescent="0.35">
      <c r="A10795" t="s">
        <v>13683</v>
      </c>
      <c r="B10795" t="s">
        <v>14085</v>
      </c>
      <c r="C10795" t="s">
        <v>154</v>
      </c>
      <c r="D10795" t="s">
        <v>36</v>
      </c>
      <c r="E10795" t="s">
        <v>20</v>
      </c>
      <c r="F10795" t="b">
        <v>0</v>
      </c>
      <c r="G10795" t="s">
        <v>47</v>
      </c>
      <c r="H10795" s="1">
        <v>45805.543483796297</v>
      </c>
      <c r="I10795" t="b">
        <v>0</v>
      </c>
      <c r="J10795" t="b">
        <v>1</v>
      </c>
      <c r="K10795" t="s">
        <v>31</v>
      </c>
      <c r="L10795" t="s">
        <v>22</v>
      </c>
      <c r="M10795">
        <v>150000</v>
      </c>
      <c r="O10795" t="s">
        <v>14086</v>
      </c>
      <c r="P10795" t="s">
        <v>14087</v>
      </c>
    </row>
    <row r="10796" spans="1:16" x14ac:dyDescent="0.35">
      <c r="A10796" t="s">
        <v>13683</v>
      </c>
      <c r="B10796" t="s">
        <v>13729</v>
      </c>
      <c r="C10796" t="s">
        <v>2950</v>
      </c>
      <c r="D10796" t="s">
        <v>36</v>
      </c>
      <c r="E10796" t="s">
        <v>20</v>
      </c>
      <c r="F10796" t="b">
        <v>0</v>
      </c>
      <c r="G10796" t="s">
        <v>43</v>
      </c>
      <c r="H10796" s="1">
        <v>45806.751793981479</v>
      </c>
      <c r="I10796" t="b">
        <v>0</v>
      </c>
      <c r="J10796" t="b">
        <v>0</v>
      </c>
      <c r="K10796" t="s">
        <v>31</v>
      </c>
      <c r="L10796" t="s">
        <v>22</v>
      </c>
      <c r="M10796">
        <v>195000</v>
      </c>
      <c r="O10796" t="s">
        <v>194</v>
      </c>
      <c r="P10796" t="s">
        <v>14088</v>
      </c>
    </row>
    <row r="10797" spans="1:16" x14ac:dyDescent="0.35">
      <c r="A10797" t="s">
        <v>13683</v>
      </c>
      <c r="B10797" t="s">
        <v>14089</v>
      </c>
      <c r="C10797" t="s">
        <v>537</v>
      </c>
      <c r="D10797" t="s">
        <v>36</v>
      </c>
      <c r="E10797" t="s">
        <v>20</v>
      </c>
      <c r="F10797" t="b">
        <v>0</v>
      </c>
      <c r="G10797" t="s">
        <v>47</v>
      </c>
      <c r="H10797" s="1">
        <v>45807.043368055558</v>
      </c>
      <c r="I10797" t="b">
        <v>0</v>
      </c>
      <c r="J10797" t="b">
        <v>1</v>
      </c>
      <c r="K10797" t="s">
        <v>31</v>
      </c>
      <c r="L10797" t="s">
        <v>22</v>
      </c>
      <c r="M10797">
        <v>208000</v>
      </c>
      <c r="O10797" t="s">
        <v>14090</v>
      </c>
      <c r="P10797" t="s">
        <v>14091</v>
      </c>
    </row>
    <row r="10798" spans="1:16" x14ac:dyDescent="0.35">
      <c r="A10798" t="s">
        <v>13683</v>
      </c>
      <c r="B10798" t="s">
        <v>14092</v>
      </c>
      <c r="C10798" t="s">
        <v>154</v>
      </c>
      <c r="D10798" t="s">
        <v>36</v>
      </c>
      <c r="E10798" t="s">
        <v>20</v>
      </c>
      <c r="F10798" t="b">
        <v>0</v>
      </c>
      <c r="G10798" t="s">
        <v>52</v>
      </c>
      <c r="H10798" s="1">
        <v>45807.376180555562</v>
      </c>
      <c r="I10798" t="b">
        <v>0</v>
      </c>
      <c r="J10798" t="b">
        <v>0</v>
      </c>
      <c r="K10798" t="s">
        <v>31</v>
      </c>
      <c r="L10798" t="s">
        <v>22</v>
      </c>
      <c r="M10798">
        <v>260000</v>
      </c>
      <c r="O10798" t="s">
        <v>14093</v>
      </c>
      <c r="P10798" t="s">
        <v>14004</v>
      </c>
    </row>
    <row r="10799" spans="1:16" x14ac:dyDescent="0.35">
      <c r="A10799" t="s">
        <v>13683</v>
      </c>
      <c r="B10799" t="s">
        <v>14054</v>
      </c>
      <c r="C10799" t="s">
        <v>18</v>
      </c>
      <c r="D10799" t="s">
        <v>17613</v>
      </c>
      <c r="E10799" t="s">
        <v>20</v>
      </c>
      <c r="F10799" t="b">
        <v>1</v>
      </c>
      <c r="G10799" t="s">
        <v>7340</v>
      </c>
      <c r="H10799" s="1">
        <v>45807.426828703698</v>
      </c>
      <c r="I10799" t="b">
        <v>0</v>
      </c>
      <c r="J10799" t="b">
        <v>0</v>
      </c>
      <c r="K10799" t="s">
        <v>7340</v>
      </c>
      <c r="L10799" t="s">
        <v>32</v>
      </c>
      <c r="N10799">
        <v>50</v>
      </c>
      <c r="O10799" t="s">
        <v>13825</v>
      </c>
      <c r="P10799" t="s">
        <v>14084</v>
      </c>
    </row>
    <row r="10800" spans="1:16" x14ac:dyDescent="0.35">
      <c r="A10800" t="s">
        <v>13683</v>
      </c>
      <c r="B10800" t="s">
        <v>14054</v>
      </c>
      <c r="C10800" t="s">
        <v>18</v>
      </c>
      <c r="D10800" t="s">
        <v>36</v>
      </c>
      <c r="E10800" t="s">
        <v>20</v>
      </c>
      <c r="F10800" t="b">
        <v>1</v>
      </c>
      <c r="G10800" t="s">
        <v>12821</v>
      </c>
      <c r="H10800" s="1">
        <v>45807.427974537037</v>
      </c>
      <c r="I10800" t="b">
        <v>0</v>
      </c>
      <c r="J10800" t="b">
        <v>0</v>
      </c>
      <c r="K10800" t="s">
        <v>12821</v>
      </c>
      <c r="L10800" t="s">
        <v>32</v>
      </c>
      <c r="N10800">
        <v>50</v>
      </c>
      <c r="O10800" t="s">
        <v>13825</v>
      </c>
      <c r="P10800" t="s">
        <v>14084</v>
      </c>
    </row>
    <row r="10801" spans="1:16" x14ac:dyDescent="0.35">
      <c r="A10801" t="s">
        <v>13683</v>
      </c>
      <c r="B10801" t="s">
        <v>14053</v>
      </c>
      <c r="C10801" t="s">
        <v>18</v>
      </c>
      <c r="D10801" t="s">
        <v>36</v>
      </c>
      <c r="E10801" t="s">
        <v>20</v>
      </c>
      <c r="F10801" t="b">
        <v>1</v>
      </c>
      <c r="G10801" t="s">
        <v>12821</v>
      </c>
      <c r="H10801" s="1">
        <v>45807.427974537037</v>
      </c>
      <c r="I10801" t="b">
        <v>0</v>
      </c>
      <c r="J10801" t="b">
        <v>0</v>
      </c>
      <c r="K10801" t="s">
        <v>12821</v>
      </c>
      <c r="L10801" t="s">
        <v>32</v>
      </c>
      <c r="N10801">
        <v>50</v>
      </c>
      <c r="O10801" t="s">
        <v>13825</v>
      </c>
      <c r="P10801" t="s">
        <v>14046</v>
      </c>
    </row>
    <row r="10802" spans="1:16" x14ac:dyDescent="0.35">
      <c r="A10802" t="s">
        <v>13683</v>
      </c>
      <c r="B10802" t="s">
        <v>14094</v>
      </c>
      <c r="C10802" t="s">
        <v>18</v>
      </c>
      <c r="D10802" t="s">
        <v>36</v>
      </c>
      <c r="E10802" t="s">
        <v>20</v>
      </c>
      <c r="F10802" t="b">
        <v>1</v>
      </c>
      <c r="G10802" t="s">
        <v>1067</v>
      </c>
      <c r="H10802" s="1">
        <v>45807.470277777778</v>
      </c>
      <c r="I10802" t="b">
        <v>0</v>
      </c>
      <c r="J10802" t="b">
        <v>0</v>
      </c>
      <c r="K10802" t="s">
        <v>1067</v>
      </c>
      <c r="L10802" t="s">
        <v>32</v>
      </c>
      <c r="N10802">
        <v>50</v>
      </c>
      <c r="O10802" t="s">
        <v>13825</v>
      </c>
      <c r="P10802" t="s">
        <v>14046</v>
      </c>
    </row>
    <row r="10803" spans="1:16" x14ac:dyDescent="0.35">
      <c r="A10803" t="s">
        <v>13683</v>
      </c>
      <c r="B10803" t="s">
        <v>14095</v>
      </c>
      <c r="C10803" t="s">
        <v>2563</v>
      </c>
      <c r="D10803" t="s">
        <v>36</v>
      </c>
      <c r="E10803" t="s">
        <v>91</v>
      </c>
      <c r="F10803" t="b">
        <v>0</v>
      </c>
      <c r="G10803" t="s">
        <v>52</v>
      </c>
      <c r="H10803" s="1">
        <v>45807.627118055563</v>
      </c>
      <c r="I10803" t="b">
        <v>0</v>
      </c>
      <c r="J10803" t="b">
        <v>0</v>
      </c>
      <c r="K10803" t="s">
        <v>31</v>
      </c>
      <c r="L10803" t="s">
        <v>32</v>
      </c>
      <c r="N10803">
        <v>69.5</v>
      </c>
      <c r="O10803" t="s">
        <v>14096</v>
      </c>
      <c r="P10803" t="s">
        <v>14097</v>
      </c>
    </row>
    <row r="10804" spans="1:16" x14ac:dyDescent="0.35">
      <c r="A10804" t="s">
        <v>13683</v>
      </c>
      <c r="B10804" t="s">
        <v>14098</v>
      </c>
      <c r="C10804" t="s">
        <v>154</v>
      </c>
      <c r="D10804" t="s">
        <v>36</v>
      </c>
      <c r="E10804" t="s">
        <v>20</v>
      </c>
      <c r="F10804" t="b">
        <v>0</v>
      </c>
      <c r="G10804" t="s">
        <v>52</v>
      </c>
      <c r="H10804" s="1">
        <v>45807.876168981478</v>
      </c>
      <c r="I10804" t="b">
        <v>0</v>
      </c>
      <c r="J10804" t="b">
        <v>0</v>
      </c>
      <c r="K10804" t="s">
        <v>31</v>
      </c>
      <c r="L10804" t="s">
        <v>22</v>
      </c>
      <c r="M10804">
        <v>200000</v>
      </c>
      <c r="O10804" t="s">
        <v>14099</v>
      </c>
      <c r="P10804" t="s">
        <v>14100</v>
      </c>
    </row>
    <row r="10805" spans="1:16" x14ac:dyDescent="0.35">
      <c r="A10805" t="s">
        <v>13683</v>
      </c>
      <c r="B10805" t="s">
        <v>14101</v>
      </c>
      <c r="C10805" t="s">
        <v>18</v>
      </c>
      <c r="D10805" t="s">
        <v>36</v>
      </c>
      <c r="E10805" t="s">
        <v>20</v>
      </c>
      <c r="F10805" t="b">
        <v>1</v>
      </c>
      <c r="G10805" t="s">
        <v>47</v>
      </c>
      <c r="H10805" s="1">
        <v>45808.543541666673</v>
      </c>
      <c r="I10805" t="b">
        <v>0</v>
      </c>
      <c r="J10805" t="b">
        <v>0</v>
      </c>
      <c r="K10805" t="s">
        <v>31</v>
      </c>
      <c r="L10805" t="s">
        <v>22</v>
      </c>
      <c r="M10805">
        <v>195000</v>
      </c>
      <c r="O10805" t="s">
        <v>2537</v>
      </c>
    </row>
    <row r="10806" spans="1:16" x14ac:dyDescent="0.35">
      <c r="A10806" t="s">
        <v>13683</v>
      </c>
      <c r="B10806" t="s">
        <v>14102</v>
      </c>
      <c r="C10806" t="s">
        <v>142</v>
      </c>
      <c r="D10806" t="s">
        <v>36</v>
      </c>
      <c r="E10806" t="s">
        <v>204</v>
      </c>
      <c r="F10806" t="b">
        <v>0</v>
      </c>
      <c r="G10806" t="s">
        <v>47</v>
      </c>
      <c r="H10806" s="1">
        <v>45809.502418981479</v>
      </c>
      <c r="I10806" t="b">
        <v>0</v>
      </c>
      <c r="J10806" t="b">
        <v>1</v>
      </c>
      <c r="K10806" t="s">
        <v>31</v>
      </c>
      <c r="L10806" t="s">
        <v>32</v>
      </c>
      <c r="N10806">
        <v>39</v>
      </c>
      <c r="O10806" t="s">
        <v>209</v>
      </c>
      <c r="P10806" t="s">
        <v>14103</v>
      </c>
    </row>
    <row r="10807" spans="1:16" x14ac:dyDescent="0.35">
      <c r="A10807" t="s">
        <v>13683</v>
      </c>
      <c r="B10807" t="s">
        <v>13828</v>
      </c>
      <c r="C10807" t="s">
        <v>18</v>
      </c>
      <c r="D10807" t="s">
        <v>36</v>
      </c>
      <c r="E10807" t="s">
        <v>20</v>
      </c>
      <c r="F10807" t="b">
        <v>1</v>
      </c>
      <c r="G10807" t="s">
        <v>287</v>
      </c>
      <c r="H10807" s="1">
        <v>45810.380254629628</v>
      </c>
      <c r="I10807" t="b">
        <v>0</v>
      </c>
      <c r="J10807" t="b">
        <v>0</v>
      </c>
      <c r="K10807" t="s">
        <v>287</v>
      </c>
      <c r="L10807" t="s">
        <v>32</v>
      </c>
      <c r="N10807">
        <v>50</v>
      </c>
      <c r="O10807" t="s">
        <v>13825</v>
      </c>
      <c r="P10807" t="s">
        <v>12532</v>
      </c>
    </row>
    <row r="10808" spans="1:16" x14ac:dyDescent="0.35">
      <c r="A10808" t="s">
        <v>13683</v>
      </c>
      <c r="B10808" t="s">
        <v>14104</v>
      </c>
      <c r="C10808" t="s">
        <v>257</v>
      </c>
      <c r="D10808" t="s">
        <v>36</v>
      </c>
      <c r="E10808" t="s">
        <v>20</v>
      </c>
      <c r="F10808" t="b">
        <v>0</v>
      </c>
      <c r="G10808" t="s">
        <v>47</v>
      </c>
      <c r="H10808" s="1">
        <v>45810.542812500003</v>
      </c>
      <c r="I10808" t="b">
        <v>0</v>
      </c>
      <c r="J10808" t="b">
        <v>1</v>
      </c>
      <c r="K10808" t="s">
        <v>31</v>
      </c>
      <c r="L10808" t="s">
        <v>22</v>
      </c>
      <c r="M10808">
        <v>205000</v>
      </c>
      <c r="O10808" t="s">
        <v>10898</v>
      </c>
      <c r="P10808" t="s">
        <v>14002</v>
      </c>
    </row>
    <row r="10809" spans="1:16" x14ac:dyDescent="0.35">
      <c r="A10809" t="s">
        <v>13683</v>
      </c>
      <c r="B10809" t="s">
        <v>14105</v>
      </c>
      <c r="C10809" t="s">
        <v>56</v>
      </c>
      <c r="D10809" t="s">
        <v>36</v>
      </c>
      <c r="E10809" t="s">
        <v>20</v>
      </c>
      <c r="F10809" t="b">
        <v>0</v>
      </c>
      <c r="G10809" t="s">
        <v>52</v>
      </c>
      <c r="H10809" s="1">
        <v>45810.835023148153</v>
      </c>
      <c r="I10809" t="b">
        <v>0</v>
      </c>
      <c r="J10809" t="b">
        <v>1</v>
      </c>
      <c r="K10809" t="s">
        <v>31</v>
      </c>
      <c r="L10809" t="s">
        <v>22</v>
      </c>
      <c r="M10809">
        <v>176500</v>
      </c>
      <c r="O10809" t="s">
        <v>1048</v>
      </c>
      <c r="P10809" t="s">
        <v>1563</v>
      </c>
    </row>
    <row r="10810" spans="1:16" x14ac:dyDescent="0.35">
      <c r="A10810" t="s">
        <v>13683</v>
      </c>
      <c r="B10810" t="s">
        <v>13857</v>
      </c>
      <c r="C10810" t="s">
        <v>549</v>
      </c>
      <c r="D10810" t="s">
        <v>36</v>
      </c>
      <c r="E10810" t="s">
        <v>20</v>
      </c>
      <c r="F10810" t="b">
        <v>0</v>
      </c>
      <c r="G10810" t="s">
        <v>52</v>
      </c>
      <c r="H10810" s="1">
        <v>45811.376921296287</v>
      </c>
      <c r="I10810" t="b">
        <v>0</v>
      </c>
      <c r="J10810" t="b">
        <v>1</v>
      </c>
      <c r="K10810" t="s">
        <v>31</v>
      </c>
      <c r="L10810" t="s">
        <v>22</v>
      </c>
      <c r="M10810">
        <v>82500</v>
      </c>
      <c r="O10810" t="s">
        <v>1522</v>
      </c>
      <c r="P10810" t="s">
        <v>14106</v>
      </c>
    </row>
    <row r="10811" spans="1:16" x14ac:dyDescent="0.35">
      <c r="A10811" t="s">
        <v>13683</v>
      </c>
      <c r="B10811" t="s">
        <v>14107</v>
      </c>
      <c r="C10811" t="s">
        <v>142</v>
      </c>
      <c r="D10811" t="s">
        <v>36</v>
      </c>
      <c r="E10811" t="s">
        <v>20</v>
      </c>
      <c r="F10811" t="b">
        <v>0</v>
      </c>
      <c r="G10811" t="s">
        <v>68</v>
      </c>
      <c r="H10811" s="1">
        <v>45811.709861111107</v>
      </c>
      <c r="I10811" t="b">
        <v>0</v>
      </c>
      <c r="J10811" t="b">
        <v>1</v>
      </c>
      <c r="K10811" t="s">
        <v>31</v>
      </c>
      <c r="L10811" t="s">
        <v>22</v>
      </c>
      <c r="M10811">
        <v>315375</v>
      </c>
      <c r="O10811" t="s">
        <v>12497</v>
      </c>
    </row>
    <row r="10812" spans="1:16" x14ac:dyDescent="0.35">
      <c r="A10812" t="s">
        <v>13683</v>
      </c>
      <c r="B10812" t="s">
        <v>14108</v>
      </c>
      <c r="C10812" t="s">
        <v>51</v>
      </c>
      <c r="D10812" t="s">
        <v>974</v>
      </c>
      <c r="E10812" t="s">
        <v>20</v>
      </c>
      <c r="F10812" t="b">
        <v>0</v>
      </c>
      <c r="G10812" t="s">
        <v>43</v>
      </c>
      <c r="H10812" s="1">
        <v>45812.001377314817</v>
      </c>
      <c r="I10812" t="b">
        <v>0</v>
      </c>
      <c r="J10812" t="b">
        <v>1</v>
      </c>
      <c r="K10812" t="s">
        <v>31</v>
      </c>
      <c r="L10812" t="s">
        <v>22</v>
      </c>
      <c r="M10812">
        <v>88582</v>
      </c>
      <c r="O10812" t="s">
        <v>4754</v>
      </c>
      <c r="P10812" t="s">
        <v>14004</v>
      </c>
    </row>
    <row r="10813" spans="1:16" x14ac:dyDescent="0.35">
      <c r="A10813" t="s">
        <v>13683</v>
      </c>
      <c r="B10813" t="s">
        <v>14109</v>
      </c>
      <c r="C10813" t="s">
        <v>300</v>
      </c>
      <c r="D10813" t="s">
        <v>42</v>
      </c>
      <c r="E10813" t="s">
        <v>20</v>
      </c>
      <c r="F10813" t="b">
        <v>0</v>
      </c>
      <c r="G10813" t="s">
        <v>300</v>
      </c>
      <c r="H10813" s="1">
        <v>45812.548726851863</v>
      </c>
      <c r="I10813" t="b">
        <v>0</v>
      </c>
      <c r="J10813" t="b">
        <v>0</v>
      </c>
      <c r="K10813" t="s">
        <v>300</v>
      </c>
      <c r="L10813" t="s">
        <v>22</v>
      </c>
      <c r="M10813">
        <v>800000</v>
      </c>
      <c r="O10813" t="s">
        <v>14110</v>
      </c>
      <c r="P10813" t="s">
        <v>14111</v>
      </c>
    </row>
    <row r="10814" spans="1:16" x14ac:dyDescent="0.35">
      <c r="A10814" t="s">
        <v>13683</v>
      </c>
      <c r="B10814" t="s">
        <v>14112</v>
      </c>
      <c r="C10814" t="s">
        <v>276</v>
      </c>
      <c r="D10814" t="s">
        <v>36</v>
      </c>
      <c r="E10814" t="s">
        <v>20</v>
      </c>
      <c r="F10814" t="b">
        <v>0</v>
      </c>
      <c r="G10814" t="s">
        <v>47</v>
      </c>
      <c r="H10814" s="1">
        <v>45812.584756944438</v>
      </c>
      <c r="I10814" t="b">
        <v>0</v>
      </c>
      <c r="J10814" t="b">
        <v>1</v>
      </c>
      <c r="K10814" t="s">
        <v>31</v>
      </c>
      <c r="L10814" t="s">
        <v>22</v>
      </c>
      <c r="M10814">
        <v>324500</v>
      </c>
      <c r="O10814" t="s">
        <v>5332</v>
      </c>
      <c r="P10814" t="s">
        <v>13965</v>
      </c>
    </row>
    <row r="10815" spans="1:16" x14ac:dyDescent="0.35">
      <c r="A10815" t="s">
        <v>13683</v>
      </c>
      <c r="B10815" t="s">
        <v>14113</v>
      </c>
      <c r="C10815" t="s">
        <v>7709</v>
      </c>
      <c r="D10815" t="s">
        <v>36</v>
      </c>
      <c r="E10815" t="s">
        <v>20</v>
      </c>
      <c r="F10815" t="b">
        <v>0</v>
      </c>
      <c r="G10815" t="s">
        <v>52</v>
      </c>
      <c r="H10815" s="1">
        <v>45812.585428240738</v>
      </c>
      <c r="I10815" t="b">
        <v>0</v>
      </c>
      <c r="J10815" t="b">
        <v>0</v>
      </c>
      <c r="K10815" t="s">
        <v>31</v>
      </c>
      <c r="L10815" t="s">
        <v>22</v>
      </c>
      <c r="M10815">
        <v>170000</v>
      </c>
      <c r="O10815" t="s">
        <v>14114</v>
      </c>
      <c r="P10815" t="s">
        <v>14115</v>
      </c>
    </row>
    <row r="10816" spans="1:16" x14ac:dyDescent="0.35">
      <c r="A10816" t="s">
        <v>13683</v>
      </c>
      <c r="B10816" t="s">
        <v>14116</v>
      </c>
      <c r="C10816" t="s">
        <v>2069</v>
      </c>
      <c r="D10816" t="s">
        <v>36</v>
      </c>
      <c r="E10816" t="s">
        <v>20</v>
      </c>
      <c r="F10816" t="b">
        <v>0</v>
      </c>
      <c r="G10816" t="s">
        <v>52</v>
      </c>
      <c r="H10816" s="1">
        <v>45812.627141203702</v>
      </c>
      <c r="I10816" t="b">
        <v>0</v>
      </c>
      <c r="J10816" t="b">
        <v>1</v>
      </c>
      <c r="K10816" t="s">
        <v>31</v>
      </c>
      <c r="L10816" t="s">
        <v>22</v>
      </c>
      <c r="M10816">
        <v>133500</v>
      </c>
      <c r="O10816" t="s">
        <v>14117</v>
      </c>
    </row>
    <row r="10817" spans="1:16" x14ac:dyDescent="0.35">
      <c r="A10817" t="s">
        <v>13683</v>
      </c>
      <c r="B10817" t="s">
        <v>14118</v>
      </c>
      <c r="C10817" t="s">
        <v>8182</v>
      </c>
      <c r="D10817" t="s">
        <v>36</v>
      </c>
      <c r="E10817" t="s">
        <v>20</v>
      </c>
      <c r="F10817" t="b">
        <v>0</v>
      </c>
      <c r="G10817" t="s">
        <v>171</v>
      </c>
      <c r="H10817" s="1">
        <v>45812.785046296303</v>
      </c>
      <c r="I10817" t="b">
        <v>0</v>
      </c>
      <c r="J10817" t="b">
        <v>0</v>
      </c>
      <c r="K10817" t="s">
        <v>31</v>
      </c>
      <c r="L10817" t="s">
        <v>22</v>
      </c>
      <c r="M10817">
        <v>200500</v>
      </c>
      <c r="O10817" t="s">
        <v>10905</v>
      </c>
      <c r="P10817" t="s">
        <v>14119</v>
      </c>
    </row>
    <row r="10818" spans="1:16" x14ac:dyDescent="0.35">
      <c r="A10818" t="s">
        <v>13683</v>
      </c>
      <c r="B10818" t="s">
        <v>14120</v>
      </c>
      <c r="C10818" t="s">
        <v>653</v>
      </c>
      <c r="D10818" t="s">
        <v>36</v>
      </c>
      <c r="E10818" t="s">
        <v>20</v>
      </c>
      <c r="F10818" t="b">
        <v>0</v>
      </c>
      <c r="G10818" t="s">
        <v>171</v>
      </c>
      <c r="H10818" s="1">
        <v>45812.993344907409</v>
      </c>
      <c r="I10818" t="b">
        <v>0</v>
      </c>
      <c r="J10818" t="b">
        <v>1</v>
      </c>
      <c r="K10818" t="s">
        <v>31</v>
      </c>
      <c r="L10818" t="s">
        <v>22</v>
      </c>
      <c r="M10818">
        <v>116738.5</v>
      </c>
      <c r="O10818" t="s">
        <v>209</v>
      </c>
      <c r="P10818" t="s">
        <v>14121</v>
      </c>
    </row>
    <row r="10819" spans="1:16" x14ac:dyDescent="0.35">
      <c r="A10819" t="s">
        <v>13683</v>
      </c>
      <c r="B10819" t="s">
        <v>14122</v>
      </c>
      <c r="C10819" t="s">
        <v>599</v>
      </c>
      <c r="D10819" t="s">
        <v>17445</v>
      </c>
      <c r="E10819" t="s">
        <v>20</v>
      </c>
      <c r="F10819" t="b">
        <v>0</v>
      </c>
      <c r="G10819" t="s">
        <v>52</v>
      </c>
      <c r="H10819" s="1">
        <v>45813.001238425917</v>
      </c>
      <c r="I10819" t="b">
        <v>0</v>
      </c>
      <c r="J10819" t="b">
        <v>1</v>
      </c>
      <c r="K10819" t="s">
        <v>31</v>
      </c>
      <c r="L10819" t="s">
        <v>22</v>
      </c>
      <c r="M10819">
        <v>170000</v>
      </c>
      <c r="O10819" t="s">
        <v>6138</v>
      </c>
      <c r="P10819" t="s">
        <v>14123</v>
      </c>
    </row>
    <row r="10820" spans="1:16" x14ac:dyDescent="0.35">
      <c r="A10820" t="s">
        <v>13683</v>
      </c>
      <c r="B10820" t="s">
        <v>14124</v>
      </c>
      <c r="C10820" t="s">
        <v>361</v>
      </c>
      <c r="D10820" t="s">
        <v>36</v>
      </c>
      <c r="E10820" t="s">
        <v>436</v>
      </c>
      <c r="F10820" t="b">
        <v>0</v>
      </c>
      <c r="G10820" t="s">
        <v>47</v>
      </c>
      <c r="H10820" s="1">
        <v>45813.002557870372</v>
      </c>
      <c r="I10820" t="b">
        <v>0</v>
      </c>
      <c r="J10820" t="b">
        <v>1</v>
      </c>
      <c r="K10820" t="s">
        <v>31</v>
      </c>
      <c r="L10820" t="s">
        <v>22</v>
      </c>
      <c r="M10820">
        <v>126750</v>
      </c>
      <c r="O10820" t="s">
        <v>194</v>
      </c>
      <c r="P10820" t="s">
        <v>14125</v>
      </c>
    </row>
    <row r="10821" spans="1:16" x14ac:dyDescent="0.35">
      <c r="A10821" t="s">
        <v>13683</v>
      </c>
      <c r="B10821" t="s">
        <v>14126</v>
      </c>
      <c r="C10821" t="s">
        <v>31</v>
      </c>
      <c r="D10821" t="s">
        <v>249</v>
      </c>
      <c r="E10821" t="s">
        <v>20</v>
      </c>
      <c r="F10821" t="b">
        <v>0</v>
      </c>
      <c r="G10821" t="s">
        <v>52</v>
      </c>
      <c r="H10821" s="1">
        <v>45813.377175925933</v>
      </c>
      <c r="I10821" t="b">
        <v>0</v>
      </c>
      <c r="J10821" t="b">
        <v>0</v>
      </c>
      <c r="K10821" t="s">
        <v>31</v>
      </c>
      <c r="L10821" t="s">
        <v>22</v>
      </c>
      <c r="M10821">
        <v>211200</v>
      </c>
      <c r="O10821" t="s">
        <v>14127</v>
      </c>
      <c r="P10821" t="s">
        <v>14128</v>
      </c>
    </row>
    <row r="10822" spans="1:16" x14ac:dyDescent="0.35">
      <c r="A10822" t="s">
        <v>13683</v>
      </c>
      <c r="B10822" t="s">
        <v>14129</v>
      </c>
      <c r="C10822" t="s">
        <v>1188</v>
      </c>
      <c r="D10822" t="s">
        <v>3130</v>
      </c>
      <c r="E10822" t="s">
        <v>20</v>
      </c>
      <c r="F10822" t="b">
        <v>0</v>
      </c>
      <c r="G10822" t="s">
        <v>47</v>
      </c>
      <c r="H10822" s="1">
        <v>45813.626701388886</v>
      </c>
      <c r="I10822" t="b">
        <v>0</v>
      </c>
      <c r="J10822" t="b">
        <v>0</v>
      </c>
      <c r="K10822" t="s">
        <v>31</v>
      </c>
      <c r="L10822" t="s">
        <v>22</v>
      </c>
      <c r="M10822">
        <v>78000</v>
      </c>
      <c r="O10822" t="s">
        <v>14130</v>
      </c>
    </row>
    <row r="10823" spans="1:16" x14ac:dyDescent="0.35">
      <c r="A10823" t="s">
        <v>13683</v>
      </c>
      <c r="B10823" t="s">
        <v>13857</v>
      </c>
      <c r="C10823" t="s">
        <v>257</v>
      </c>
      <c r="D10823" t="s">
        <v>36</v>
      </c>
      <c r="E10823" t="s">
        <v>20</v>
      </c>
      <c r="F10823" t="b">
        <v>0</v>
      </c>
      <c r="G10823" t="s">
        <v>52</v>
      </c>
      <c r="H10823" s="1">
        <v>45813.627523148149</v>
      </c>
      <c r="I10823" t="b">
        <v>0</v>
      </c>
      <c r="J10823" t="b">
        <v>1</v>
      </c>
      <c r="K10823" t="s">
        <v>31</v>
      </c>
      <c r="L10823" t="s">
        <v>22</v>
      </c>
      <c r="M10823">
        <v>132500</v>
      </c>
      <c r="O10823" t="s">
        <v>8148</v>
      </c>
      <c r="P10823" t="s">
        <v>14131</v>
      </c>
    </row>
    <row r="10824" spans="1:16" x14ac:dyDescent="0.35">
      <c r="A10824" t="s">
        <v>13683</v>
      </c>
      <c r="B10824" t="s">
        <v>14132</v>
      </c>
      <c r="C10824" t="s">
        <v>1768</v>
      </c>
      <c r="D10824" t="s">
        <v>249</v>
      </c>
      <c r="E10824" t="s">
        <v>20</v>
      </c>
      <c r="F10824" t="b">
        <v>0</v>
      </c>
      <c r="G10824" t="s">
        <v>1768</v>
      </c>
      <c r="H10824" s="1">
        <v>45813.651458333326</v>
      </c>
      <c r="I10824" t="b">
        <v>0</v>
      </c>
      <c r="J10824" t="b">
        <v>0</v>
      </c>
      <c r="K10824" t="s">
        <v>1768</v>
      </c>
      <c r="L10824" t="s">
        <v>22</v>
      </c>
      <c r="M10824">
        <v>96100</v>
      </c>
      <c r="O10824" t="s">
        <v>1769</v>
      </c>
      <c r="P10824" t="s">
        <v>14133</v>
      </c>
    </row>
    <row r="10825" spans="1:16" x14ac:dyDescent="0.35">
      <c r="A10825" t="s">
        <v>13683</v>
      </c>
      <c r="B10825" t="s">
        <v>14054</v>
      </c>
      <c r="C10825" t="s">
        <v>18</v>
      </c>
      <c r="D10825" t="s">
        <v>36</v>
      </c>
      <c r="E10825" t="s">
        <v>20</v>
      </c>
      <c r="F10825" t="b">
        <v>1</v>
      </c>
      <c r="G10825" t="s">
        <v>2055</v>
      </c>
      <c r="H10825" s="1">
        <v>45814.368958333333</v>
      </c>
      <c r="I10825" t="b">
        <v>0</v>
      </c>
      <c r="J10825" t="b">
        <v>0</v>
      </c>
      <c r="K10825" t="s">
        <v>2055</v>
      </c>
      <c r="L10825" t="s">
        <v>32</v>
      </c>
      <c r="N10825">
        <v>50</v>
      </c>
      <c r="O10825" t="s">
        <v>13825</v>
      </c>
      <c r="P10825" t="s">
        <v>14046</v>
      </c>
    </row>
    <row r="10826" spans="1:16" x14ac:dyDescent="0.35">
      <c r="A10826" t="s">
        <v>13683</v>
      </c>
      <c r="B10826" t="s">
        <v>14134</v>
      </c>
      <c r="C10826" t="s">
        <v>154</v>
      </c>
      <c r="D10826" t="s">
        <v>36</v>
      </c>
      <c r="E10826" t="s">
        <v>20</v>
      </c>
      <c r="F10826" t="b">
        <v>0</v>
      </c>
      <c r="G10826" t="s">
        <v>52</v>
      </c>
      <c r="H10826" s="1">
        <v>45814.584664351853</v>
      </c>
      <c r="I10826" t="b">
        <v>0</v>
      </c>
      <c r="J10826" t="b">
        <v>1</v>
      </c>
      <c r="K10826" t="s">
        <v>31</v>
      </c>
      <c r="L10826" t="s">
        <v>22</v>
      </c>
      <c r="M10826">
        <v>212500</v>
      </c>
      <c r="O10826" t="s">
        <v>2748</v>
      </c>
      <c r="P10826" t="s">
        <v>917</v>
      </c>
    </row>
    <row r="10827" spans="1:16" x14ac:dyDescent="0.35">
      <c r="A10827" t="s">
        <v>13683</v>
      </c>
      <c r="B10827" t="s">
        <v>14135</v>
      </c>
      <c r="C10827" t="s">
        <v>410</v>
      </c>
      <c r="D10827" t="s">
        <v>36</v>
      </c>
      <c r="E10827" t="s">
        <v>20</v>
      </c>
      <c r="F10827" t="b">
        <v>0</v>
      </c>
      <c r="G10827" t="s">
        <v>47</v>
      </c>
      <c r="H10827" s="1">
        <v>45814.709317129629</v>
      </c>
      <c r="I10827" t="b">
        <v>0</v>
      </c>
      <c r="J10827" t="b">
        <v>0</v>
      </c>
      <c r="K10827" t="s">
        <v>31</v>
      </c>
      <c r="L10827" t="s">
        <v>22</v>
      </c>
      <c r="M10827">
        <v>200000</v>
      </c>
      <c r="O10827" t="s">
        <v>7956</v>
      </c>
      <c r="P10827" t="s">
        <v>14136</v>
      </c>
    </row>
    <row r="10828" spans="1:16" x14ac:dyDescent="0.35">
      <c r="A10828" t="s">
        <v>13683</v>
      </c>
      <c r="B10828" t="s">
        <v>13766</v>
      </c>
      <c r="C10828" t="s">
        <v>14137</v>
      </c>
      <c r="D10828" t="s">
        <v>36</v>
      </c>
      <c r="E10828" t="s">
        <v>20</v>
      </c>
      <c r="F10828" t="b">
        <v>0</v>
      </c>
      <c r="G10828" t="s">
        <v>52</v>
      </c>
      <c r="H10828" s="1">
        <v>45814.79315972222</v>
      </c>
      <c r="I10828" t="b">
        <v>0</v>
      </c>
      <c r="J10828" t="b">
        <v>1</v>
      </c>
      <c r="K10828" t="s">
        <v>31</v>
      </c>
      <c r="L10828" t="s">
        <v>22</v>
      </c>
      <c r="M10828">
        <v>115000</v>
      </c>
      <c r="O10828" t="s">
        <v>14138</v>
      </c>
      <c r="P10828" t="s">
        <v>14139</v>
      </c>
    </row>
    <row r="10829" spans="1:16" x14ac:dyDescent="0.35">
      <c r="A10829" t="s">
        <v>13683</v>
      </c>
      <c r="B10829" t="s">
        <v>13683</v>
      </c>
      <c r="C10829" t="s">
        <v>65</v>
      </c>
      <c r="D10829" t="s">
        <v>36</v>
      </c>
      <c r="E10829" t="s">
        <v>20</v>
      </c>
      <c r="F10829" t="b">
        <v>0</v>
      </c>
      <c r="G10829" t="s">
        <v>52</v>
      </c>
      <c r="H10829" s="1">
        <v>45814.834849537037</v>
      </c>
      <c r="I10829" t="b">
        <v>0</v>
      </c>
      <c r="J10829" t="b">
        <v>0</v>
      </c>
      <c r="K10829" t="s">
        <v>31</v>
      </c>
      <c r="L10829" t="s">
        <v>22</v>
      </c>
      <c r="M10829">
        <v>165000</v>
      </c>
      <c r="O10829" t="s">
        <v>13912</v>
      </c>
      <c r="P10829" t="s">
        <v>13124</v>
      </c>
    </row>
    <row r="10830" spans="1:16" x14ac:dyDescent="0.35">
      <c r="A10830" t="s">
        <v>13683</v>
      </c>
      <c r="B10830" t="s">
        <v>13716</v>
      </c>
      <c r="C10830" t="s">
        <v>1228</v>
      </c>
      <c r="D10830" t="s">
        <v>36</v>
      </c>
      <c r="E10830" t="s">
        <v>20</v>
      </c>
      <c r="F10830" t="b">
        <v>0</v>
      </c>
      <c r="G10830" t="s">
        <v>52</v>
      </c>
      <c r="H10830" s="1">
        <v>45815.001446759263</v>
      </c>
      <c r="I10830" t="b">
        <v>0</v>
      </c>
      <c r="J10830" t="b">
        <v>0</v>
      </c>
      <c r="K10830" t="s">
        <v>31</v>
      </c>
      <c r="L10830" t="s">
        <v>32</v>
      </c>
      <c r="N10830">
        <v>57.5</v>
      </c>
      <c r="O10830" t="s">
        <v>194</v>
      </c>
      <c r="P10830" t="s">
        <v>14140</v>
      </c>
    </row>
    <row r="10831" spans="1:16" x14ac:dyDescent="0.35">
      <c r="A10831" t="s">
        <v>13683</v>
      </c>
      <c r="B10831" t="s">
        <v>14141</v>
      </c>
      <c r="C10831" t="s">
        <v>462</v>
      </c>
      <c r="D10831" t="s">
        <v>36</v>
      </c>
      <c r="E10831" t="s">
        <v>20</v>
      </c>
      <c r="F10831" t="b">
        <v>0</v>
      </c>
      <c r="G10831" t="s">
        <v>47</v>
      </c>
      <c r="H10831" s="1">
        <v>45815.043553240743</v>
      </c>
      <c r="I10831" t="b">
        <v>0</v>
      </c>
      <c r="J10831" t="b">
        <v>1</v>
      </c>
      <c r="K10831" t="s">
        <v>31</v>
      </c>
      <c r="L10831" t="s">
        <v>22</v>
      </c>
      <c r="M10831">
        <v>131525</v>
      </c>
      <c r="O10831" t="s">
        <v>250</v>
      </c>
      <c r="P10831" t="s">
        <v>13691</v>
      </c>
    </row>
    <row r="10832" spans="1:16" x14ac:dyDescent="0.35">
      <c r="A10832" t="s">
        <v>13683</v>
      </c>
      <c r="B10832" t="s">
        <v>14142</v>
      </c>
      <c r="C10832" t="s">
        <v>410</v>
      </c>
      <c r="D10832" t="s">
        <v>36</v>
      </c>
      <c r="E10832" t="s">
        <v>20</v>
      </c>
      <c r="F10832" t="b">
        <v>0</v>
      </c>
      <c r="G10832" t="s">
        <v>47</v>
      </c>
      <c r="H10832" s="1">
        <v>45815.751030092593</v>
      </c>
      <c r="I10832" t="b">
        <v>0</v>
      </c>
      <c r="J10832" t="b">
        <v>1</v>
      </c>
      <c r="K10832" t="s">
        <v>31</v>
      </c>
      <c r="L10832" t="s">
        <v>22</v>
      </c>
      <c r="M10832">
        <v>168000</v>
      </c>
      <c r="O10832" t="s">
        <v>194</v>
      </c>
      <c r="P10832" t="s">
        <v>682</v>
      </c>
    </row>
    <row r="10833" spans="1:16" x14ac:dyDescent="0.35">
      <c r="A10833" t="s">
        <v>13683</v>
      </c>
      <c r="B10833" t="s">
        <v>14143</v>
      </c>
      <c r="C10833" t="s">
        <v>1443</v>
      </c>
      <c r="D10833" t="s">
        <v>17445</v>
      </c>
      <c r="E10833" t="s">
        <v>20</v>
      </c>
      <c r="F10833" t="b">
        <v>0</v>
      </c>
      <c r="G10833" t="s">
        <v>52</v>
      </c>
      <c r="H10833" s="1">
        <v>45816.001342592594</v>
      </c>
      <c r="I10833" t="b">
        <v>0</v>
      </c>
      <c r="J10833" t="b">
        <v>1</v>
      </c>
      <c r="K10833" t="s">
        <v>31</v>
      </c>
      <c r="L10833" t="s">
        <v>22</v>
      </c>
      <c r="M10833">
        <v>215000</v>
      </c>
      <c r="O10833" t="s">
        <v>14144</v>
      </c>
      <c r="P10833" t="s">
        <v>13480</v>
      </c>
    </row>
    <row r="10834" spans="1:16" x14ac:dyDescent="0.35">
      <c r="A10834" t="s">
        <v>13683</v>
      </c>
      <c r="B10834" t="s">
        <v>14145</v>
      </c>
      <c r="C10834" t="s">
        <v>14146</v>
      </c>
      <c r="D10834" t="s">
        <v>36</v>
      </c>
      <c r="E10834" t="s">
        <v>20</v>
      </c>
      <c r="F10834" t="b">
        <v>0</v>
      </c>
      <c r="G10834" t="s">
        <v>52</v>
      </c>
      <c r="H10834" s="1">
        <v>45816.251446759263</v>
      </c>
      <c r="I10834" t="b">
        <v>0</v>
      </c>
      <c r="J10834" t="b">
        <v>0</v>
      </c>
      <c r="K10834" t="s">
        <v>31</v>
      </c>
      <c r="L10834" t="s">
        <v>22</v>
      </c>
      <c r="M10834">
        <v>180000.5</v>
      </c>
      <c r="O10834" t="s">
        <v>194</v>
      </c>
      <c r="P10834" t="s">
        <v>14147</v>
      </c>
    </row>
    <row r="10835" spans="1:16" x14ac:dyDescent="0.35">
      <c r="A10835" t="s">
        <v>13683</v>
      </c>
      <c r="B10835" t="s">
        <v>14148</v>
      </c>
      <c r="C10835" t="s">
        <v>6168</v>
      </c>
      <c r="D10835" t="s">
        <v>249</v>
      </c>
      <c r="E10835" t="s">
        <v>20</v>
      </c>
      <c r="F10835" t="b">
        <v>0</v>
      </c>
      <c r="G10835" t="s">
        <v>6169</v>
      </c>
      <c r="H10835" s="1">
        <v>45816.31212962963</v>
      </c>
      <c r="I10835" t="b">
        <v>0</v>
      </c>
      <c r="J10835" t="b">
        <v>0</v>
      </c>
      <c r="K10835" t="s">
        <v>6169</v>
      </c>
      <c r="L10835" t="s">
        <v>22</v>
      </c>
      <c r="M10835">
        <v>40000</v>
      </c>
      <c r="O10835" t="s">
        <v>3023</v>
      </c>
      <c r="P10835" t="s">
        <v>14149</v>
      </c>
    </row>
    <row r="10836" spans="1:16" x14ac:dyDescent="0.35">
      <c r="A10836" t="s">
        <v>13683</v>
      </c>
      <c r="B10836" t="s">
        <v>14024</v>
      </c>
      <c r="C10836" t="s">
        <v>791</v>
      </c>
      <c r="D10836" t="s">
        <v>36</v>
      </c>
      <c r="E10836" t="s">
        <v>20</v>
      </c>
      <c r="F10836" t="b">
        <v>0</v>
      </c>
      <c r="G10836" t="s">
        <v>47</v>
      </c>
      <c r="H10836" s="1">
        <v>45816.710162037038</v>
      </c>
      <c r="I10836" t="b">
        <v>0</v>
      </c>
      <c r="J10836" t="b">
        <v>1</v>
      </c>
      <c r="K10836" t="s">
        <v>31</v>
      </c>
      <c r="L10836" t="s">
        <v>22</v>
      </c>
      <c r="M10836">
        <v>201500</v>
      </c>
      <c r="O10836" t="s">
        <v>14025</v>
      </c>
      <c r="P10836" t="s">
        <v>14026</v>
      </c>
    </row>
    <row r="10837" spans="1:16" x14ac:dyDescent="0.35">
      <c r="A10837" t="s">
        <v>13683</v>
      </c>
      <c r="B10837" t="s">
        <v>13683</v>
      </c>
      <c r="C10837" t="s">
        <v>7314</v>
      </c>
      <c r="D10837" t="s">
        <v>36</v>
      </c>
      <c r="E10837" t="s">
        <v>20</v>
      </c>
      <c r="F10837" t="b">
        <v>0</v>
      </c>
      <c r="G10837" t="s">
        <v>171</v>
      </c>
      <c r="H10837" s="1">
        <v>45816.917094907411</v>
      </c>
      <c r="I10837" t="b">
        <v>0</v>
      </c>
      <c r="J10837" t="b">
        <v>1</v>
      </c>
      <c r="K10837" t="s">
        <v>31</v>
      </c>
      <c r="L10837" t="s">
        <v>22</v>
      </c>
      <c r="M10837">
        <v>160000</v>
      </c>
      <c r="O10837" t="s">
        <v>14086</v>
      </c>
      <c r="P10837" t="s">
        <v>14150</v>
      </c>
    </row>
    <row r="10838" spans="1:16" x14ac:dyDescent="0.35">
      <c r="A10838" t="s">
        <v>13683</v>
      </c>
      <c r="B10838" t="s">
        <v>14120</v>
      </c>
      <c r="C10838" t="s">
        <v>10940</v>
      </c>
      <c r="D10838" t="s">
        <v>36</v>
      </c>
      <c r="E10838" t="s">
        <v>20</v>
      </c>
      <c r="F10838" t="b">
        <v>0</v>
      </c>
      <c r="G10838" t="s">
        <v>52</v>
      </c>
      <c r="H10838" s="1">
        <v>45817.001620370371</v>
      </c>
      <c r="I10838" t="b">
        <v>0</v>
      </c>
      <c r="J10838" t="b">
        <v>1</v>
      </c>
      <c r="K10838" t="s">
        <v>31</v>
      </c>
      <c r="L10838" t="s">
        <v>22</v>
      </c>
      <c r="M10838">
        <v>116738.5</v>
      </c>
      <c r="O10838" t="s">
        <v>209</v>
      </c>
      <c r="P10838" t="s">
        <v>14121</v>
      </c>
    </row>
    <row r="10839" spans="1:16" x14ac:dyDescent="0.35">
      <c r="A10839" t="s">
        <v>13683</v>
      </c>
      <c r="B10839" t="s">
        <v>14054</v>
      </c>
      <c r="C10839" t="s">
        <v>18</v>
      </c>
      <c r="D10839" t="s">
        <v>36</v>
      </c>
      <c r="E10839" t="s">
        <v>20</v>
      </c>
      <c r="F10839" t="b">
        <v>1</v>
      </c>
      <c r="G10839" t="s">
        <v>3501</v>
      </c>
      <c r="H10839" s="1">
        <v>45817.525416666656</v>
      </c>
      <c r="I10839" t="b">
        <v>0</v>
      </c>
      <c r="J10839" t="b">
        <v>0</v>
      </c>
      <c r="K10839" t="s">
        <v>3501</v>
      </c>
      <c r="L10839" t="s">
        <v>32</v>
      </c>
      <c r="N10839">
        <v>50</v>
      </c>
      <c r="O10839" t="s">
        <v>13825</v>
      </c>
      <c r="P10839" t="s">
        <v>14046</v>
      </c>
    </row>
    <row r="10840" spans="1:16" x14ac:dyDescent="0.35">
      <c r="A10840" t="s">
        <v>13683</v>
      </c>
      <c r="B10840" t="s">
        <v>14054</v>
      </c>
      <c r="C10840" t="s">
        <v>18</v>
      </c>
      <c r="D10840" t="s">
        <v>36</v>
      </c>
      <c r="E10840" t="s">
        <v>20</v>
      </c>
      <c r="F10840" t="b">
        <v>1</v>
      </c>
      <c r="G10840" t="s">
        <v>727</v>
      </c>
      <c r="H10840" s="1">
        <v>45817.528981481482</v>
      </c>
      <c r="I10840" t="b">
        <v>0</v>
      </c>
      <c r="J10840" t="b">
        <v>0</v>
      </c>
      <c r="K10840" t="s">
        <v>727</v>
      </c>
      <c r="L10840" t="s">
        <v>32</v>
      </c>
      <c r="N10840">
        <v>50</v>
      </c>
      <c r="O10840" t="s">
        <v>13825</v>
      </c>
      <c r="P10840" t="s">
        <v>14046</v>
      </c>
    </row>
    <row r="10841" spans="1:16" x14ac:dyDescent="0.35">
      <c r="A10841" t="s">
        <v>13683</v>
      </c>
      <c r="B10841" t="s">
        <v>13824</v>
      </c>
      <c r="C10841" t="s">
        <v>18</v>
      </c>
      <c r="D10841" t="s">
        <v>36</v>
      </c>
      <c r="E10841" t="s">
        <v>20</v>
      </c>
      <c r="F10841" t="b">
        <v>1</v>
      </c>
      <c r="G10841" t="s">
        <v>727</v>
      </c>
      <c r="H10841" s="1">
        <v>45817.528981481482</v>
      </c>
      <c r="I10841" t="b">
        <v>0</v>
      </c>
      <c r="J10841" t="b">
        <v>0</v>
      </c>
      <c r="K10841" t="s">
        <v>727</v>
      </c>
      <c r="L10841" t="s">
        <v>32</v>
      </c>
      <c r="N10841">
        <v>50</v>
      </c>
      <c r="O10841" t="s">
        <v>13825</v>
      </c>
    </row>
    <row r="10842" spans="1:16" x14ac:dyDescent="0.35">
      <c r="A10842" t="s">
        <v>13683</v>
      </c>
      <c r="B10842" t="s">
        <v>13683</v>
      </c>
      <c r="C10842" t="s">
        <v>7204</v>
      </c>
      <c r="D10842" t="s">
        <v>36</v>
      </c>
      <c r="E10842" t="s">
        <v>20</v>
      </c>
      <c r="F10842" t="b">
        <v>0</v>
      </c>
      <c r="G10842" t="s">
        <v>52</v>
      </c>
      <c r="H10842" s="1">
        <v>45817.751805555563</v>
      </c>
      <c r="I10842" t="b">
        <v>0</v>
      </c>
      <c r="J10842" t="b">
        <v>1</v>
      </c>
      <c r="K10842" t="s">
        <v>31</v>
      </c>
      <c r="L10842" t="s">
        <v>22</v>
      </c>
      <c r="M10842">
        <v>134500</v>
      </c>
      <c r="O10842" t="s">
        <v>194</v>
      </c>
      <c r="P10842" t="s">
        <v>14151</v>
      </c>
    </row>
    <row r="10843" spans="1:16" x14ac:dyDescent="0.35">
      <c r="A10843" t="s">
        <v>13683</v>
      </c>
      <c r="B10843" t="s">
        <v>14120</v>
      </c>
      <c r="C10843" t="s">
        <v>14152</v>
      </c>
      <c r="D10843" t="s">
        <v>36</v>
      </c>
      <c r="E10843" t="s">
        <v>20</v>
      </c>
      <c r="F10843" t="b">
        <v>0</v>
      </c>
      <c r="G10843" t="s">
        <v>52</v>
      </c>
      <c r="H10843" s="1">
        <v>45818.001793981479</v>
      </c>
      <c r="I10843" t="b">
        <v>0</v>
      </c>
      <c r="J10843" t="b">
        <v>1</v>
      </c>
      <c r="K10843" t="s">
        <v>31</v>
      </c>
      <c r="L10843" t="s">
        <v>22</v>
      </c>
      <c r="M10843">
        <v>116738.5</v>
      </c>
      <c r="O10843" t="s">
        <v>209</v>
      </c>
      <c r="P10843" t="s">
        <v>14121</v>
      </c>
    </row>
    <row r="10844" spans="1:16" x14ac:dyDescent="0.35">
      <c r="A10844" t="s">
        <v>13683</v>
      </c>
      <c r="B10844" t="s">
        <v>14120</v>
      </c>
      <c r="C10844" t="s">
        <v>14153</v>
      </c>
      <c r="D10844" t="s">
        <v>36</v>
      </c>
      <c r="E10844" t="s">
        <v>20</v>
      </c>
      <c r="F10844" t="b">
        <v>0</v>
      </c>
      <c r="G10844" t="s">
        <v>52</v>
      </c>
      <c r="H10844" s="1">
        <v>45818.001851851863</v>
      </c>
      <c r="I10844" t="b">
        <v>0</v>
      </c>
      <c r="J10844" t="b">
        <v>1</v>
      </c>
      <c r="K10844" t="s">
        <v>31</v>
      </c>
      <c r="L10844" t="s">
        <v>22</v>
      </c>
      <c r="M10844">
        <v>116738.5</v>
      </c>
      <c r="O10844" t="s">
        <v>209</v>
      </c>
      <c r="P10844" t="s">
        <v>14121</v>
      </c>
    </row>
    <row r="10845" spans="1:16" x14ac:dyDescent="0.35">
      <c r="A10845" t="s">
        <v>13683</v>
      </c>
      <c r="B10845" t="s">
        <v>14154</v>
      </c>
      <c r="C10845" t="s">
        <v>105</v>
      </c>
      <c r="D10845" t="s">
        <v>249</v>
      </c>
      <c r="E10845" t="s">
        <v>20</v>
      </c>
      <c r="F10845" t="b">
        <v>0</v>
      </c>
      <c r="G10845" t="s">
        <v>105</v>
      </c>
      <c r="H10845" s="1">
        <v>45818.504386574074</v>
      </c>
      <c r="I10845" t="b">
        <v>0</v>
      </c>
      <c r="J10845" t="b">
        <v>0</v>
      </c>
      <c r="K10845" t="s">
        <v>105</v>
      </c>
      <c r="L10845" t="s">
        <v>22</v>
      </c>
      <c r="M10845">
        <v>48000</v>
      </c>
      <c r="O10845" t="s">
        <v>306</v>
      </c>
    </row>
    <row r="10846" spans="1:16" x14ac:dyDescent="0.35">
      <c r="A10846" t="s">
        <v>13683</v>
      </c>
      <c r="B10846" t="s">
        <v>14155</v>
      </c>
      <c r="C10846" t="s">
        <v>14156</v>
      </c>
      <c r="D10846" t="s">
        <v>17453</v>
      </c>
      <c r="E10846" t="s">
        <v>20</v>
      </c>
      <c r="F10846" t="b">
        <v>0</v>
      </c>
      <c r="G10846" t="s">
        <v>1727</v>
      </c>
      <c r="H10846" s="1">
        <v>45818.513182870367</v>
      </c>
      <c r="I10846" t="b">
        <v>0</v>
      </c>
      <c r="J10846" t="b">
        <v>0</v>
      </c>
      <c r="K10846" t="s">
        <v>1727</v>
      </c>
      <c r="L10846" t="s">
        <v>22</v>
      </c>
      <c r="M10846">
        <v>225000</v>
      </c>
      <c r="O10846" t="s">
        <v>53</v>
      </c>
      <c r="P10846" t="s">
        <v>1563</v>
      </c>
    </row>
    <row r="10847" spans="1:16" x14ac:dyDescent="0.35">
      <c r="A10847" t="s">
        <v>13683</v>
      </c>
      <c r="B10847" t="s">
        <v>14157</v>
      </c>
      <c r="C10847" t="s">
        <v>1768</v>
      </c>
      <c r="D10847" t="s">
        <v>115</v>
      </c>
      <c r="E10847" t="s">
        <v>20</v>
      </c>
      <c r="F10847" t="b">
        <v>0</v>
      </c>
      <c r="G10847" t="s">
        <v>1768</v>
      </c>
      <c r="H10847" s="1">
        <v>45818.677499999998</v>
      </c>
      <c r="I10847" t="b">
        <v>0</v>
      </c>
      <c r="J10847" t="b">
        <v>0</v>
      </c>
      <c r="K10847" t="s">
        <v>1768</v>
      </c>
      <c r="L10847" t="s">
        <v>22</v>
      </c>
      <c r="M10847">
        <v>62500</v>
      </c>
      <c r="O10847" t="s">
        <v>14158</v>
      </c>
      <c r="P10847" t="s">
        <v>14159</v>
      </c>
    </row>
    <row r="10848" spans="1:16" x14ac:dyDescent="0.35">
      <c r="A10848" t="s">
        <v>13683</v>
      </c>
      <c r="B10848" t="s">
        <v>14160</v>
      </c>
      <c r="C10848" t="s">
        <v>18</v>
      </c>
      <c r="D10848" t="s">
        <v>17534</v>
      </c>
      <c r="F10848" t="b">
        <v>1</v>
      </c>
      <c r="G10848" t="s">
        <v>948</v>
      </c>
      <c r="H10848" s="1">
        <v>45818.758611111109</v>
      </c>
      <c r="I10848" t="b">
        <v>0</v>
      </c>
      <c r="J10848" t="b">
        <v>0</v>
      </c>
      <c r="K10848" t="s">
        <v>948</v>
      </c>
      <c r="L10848" t="s">
        <v>32</v>
      </c>
      <c r="N10848">
        <v>75</v>
      </c>
      <c r="O10848" t="s">
        <v>13825</v>
      </c>
      <c r="P10848" t="s">
        <v>14161</v>
      </c>
    </row>
    <row r="10849" spans="1:16" x14ac:dyDescent="0.35">
      <c r="A10849" t="s">
        <v>13683</v>
      </c>
      <c r="B10849" t="s">
        <v>14162</v>
      </c>
      <c r="C10849" t="s">
        <v>14163</v>
      </c>
      <c r="D10849" t="s">
        <v>443</v>
      </c>
      <c r="E10849" t="s">
        <v>20</v>
      </c>
      <c r="F10849" t="b">
        <v>0</v>
      </c>
      <c r="G10849" t="s">
        <v>287</v>
      </c>
      <c r="H10849" s="1">
        <v>45819.298101851848</v>
      </c>
      <c r="I10849" t="b">
        <v>0</v>
      </c>
      <c r="J10849" t="b">
        <v>0</v>
      </c>
      <c r="K10849" t="s">
        <v>287</v>
      </c>
      <c r="L10849" t="s">
        <v>22</v>
      </c>
      <c r="M10849">
        <v>125000</v>
      </c>
      <c r="O10849" t="s">
        <v>14164</v>
      </c>
      <c r="P10849" t="s">
        <v>14165</v>
      </c>
    </row>
    <row r="10850" spans="1:16" x14ac:dyDescent="0.35">
      <c r="A10850" t="s">
        <v>13683</v>
      </c>
      <c r="B10850" t="s">
        <v>13683</v>
      </c>
      <c r="C10850" t="s">
        <v>257</v>
      </c>
      <c r="D10850" t="s">
        <v>14166</v>
      </c>
      <c r="E10850" t="s">
        <v>20</v>
      </c>
      <c r="F10850" t="b">
        <v>0</v>
      </c>
      <c r="G10850" t="s">
        <v>47</v>
      </c>
      <c r="H10850" s="1">
        <v>45819.417997685188</v>
      </c>
      <c r="I10850" t="b">
        <v>0</v>
      </c>
      <c r="J10850" t="b">
        <v>1</v>
      </c>
      <c r="K10850" t="s">
        <v>31</v>
      </c>
      <c r="L10850" t="s">
        <v>22</v>
      </c>
      <c r="M10850">
        <v>110438</v>
      </c>
      <c r="O10850" t="s">
        <v>14167</v>
      </c>
      <c r="P10850" t="s">
        <v>14168</v>
      </c>
    </row>
    <row r="10851" spans="1:16" x14ac:dyDescent="0.35">
      <c r="A10851" t="s">
        <v>13683</v>
      </c>
      <c r="B10851" t="s">
        <v>14169</v>
      </c>
      <c r="C10851" t="s">
        <v>5914</v>
      </c>
      <c r="D10851" t="s">
        <v>36</v>
      </c>
      <c r="E10851" t="s">
        <v>20</v>
      </c>
      <c r="F10851" t="b">
        <v>0</v>
      </c>
      <c r="G10851" t="s">
        <v>52</v>
      </c>
      <c r="H10851" s="1">
        <v>45819.793668981481</v>
      </c>
      <c r="I10851" t="b">
        <v>0</v>
      </c>
      <c r="J10851" t="b">
        <v>0</v>
      </c>
      <c r="K10851" t="s">
        <v>31</v>
      </c>
      <c r="L10851" t="s">
        <v>22</v>
      </c>
      <c r="M10851">
        <v>143000</v>
      </c>
      <c r="O10851" t="s">
        <v>14170</v>
      </c>
      <c r="P10851" t="s">
        <v>14171</v>
      </c>
    </row>
    <row r="10852" spans="1:16" x14ac:dyDescent="0.35">
      <c r="A10852" t="s">
        <v>13683</v>
      </c>
      <c r="B10852" t="s">
        <v>13683</v>
      </c>
      <c r="C10852" t="s">
        <v>1336</v>
      </c>
      <c r="D10852" t="s">
        <v>36</v>
      </c>
      <c r="E10852" t="s">
        <v>20</v>
      </c>
      <c r="F10852" t="b">
        <v>0</v>
      </c>
      <c r="G10852" t="s">
        <v>68</v>
      </c>
      <c r="H10852" s="1">
        <v>45819.959918981483</v>
      </c>
      <c r="I10852" t="b">
        <v>0</v>
      </c>
      <c r="J10852" t="b">
        <v>1</v>
      </c>
      <c r="K10852" t="s">
        <v>31</v>
      </c>
      <c r="L10852" t="s">
        <v>22</v>
      </c>
      <c r="M10852">
        <v>121000</v>
      </c>
      <c r="O10852" t="s">
        <v>5064</v>
      </c>
      <c r="P10852" t="s">
        <v>12191</v>
      </c>
    </row>
    <row r="10853" spans="1:16" x14ac:dyDescent="0.35">
      <c r="A10853" t="s">
        <v>13683</v>
      </c>
      <c r="B10853" t="s">
        <v>14172</v>
      </c>
      <c r="C10853" t="s">
        <v>5682</v>
      </c>
      <c r="D10853" t="s">
        <v>36</v>
      </c>
      <c r="E10853" t="s">
        <v>20</v>
      </c>
      <c r="F10853" t="b">
        <v>0</v>
      </c>
      <c r="G10853" t="s">
        <v>52</v>
      </c>
      <c r="H10853" s="1">
        <v>45820.542430555557</v>
      </c>
      <c r="I10853" t="b">
        <v>0</v>
      </c>
      <c r="J10853" t="b">
        <v>1</v>
      </c>
      <c r="K10853" t="s">
        <v>31</v>
      </c>
      <c r="L10853" t="s">
        <v>22</v>
      </c>
      <c r="M10853">
        <v>175000</v>
      </c>
      <c r="O10853" t="s">
        <v>13850</v>
      </c>
      <c r="P10853" t="s">
        <v>14173</v>
      </c>
    </row>
    <row r="10854" spans="1:16" x14ac:dyDescent="0.35">
      <c r="A10854" t="s">
        <v>13683</v>
      </c>
      <c r="B10854" t="s">
        <v>14174</v>
      </c>
      <c r="C10854" t="s">
        <v>9714</v>
      </c>
      <c r="D10854" t="s">
        <v>36</v>
      </c>
      <c r="E10854" t="s">
        <v>20</v>
      </c>
      <c r="F10854" t="b">
        <v>0</v>
      </c>
      <c r="G10854" t="s">
        <v>171</v>
      </c>
      <c r="H10854" s="1">
        <v>45820.700474537043</v>
      </c>
      <c r="I10854" t="b">
        <v>0</v>
      </c>
      <c r="J10854" t="b">
        <v>1</v>
      </c>
      <c r="K10854" t="s">
        <v>31</v>
      </c>
      <c r="L10854" t="s">
        <v>22</v>
      </c>
      <c r="M10854">
        <v>118180</v>
      </c>
      <c r="O10854" t="s">
        <v>14175</v>
      </c>
      <c r="P10854" t="s">
        <v>14176</v>
      </c>
    </row>
    <row r="10855" spans="1:16" x14ac:dyDescent="0.35">
      <c r="A10855" t="s">
        <v>13683</v>
      </c>
      <c r="B10855" t="s">
        <v>14177</v>
      </c>
      <c r="C10855" t="s">
        <v>1031</v>
      </c>
      <c r="D10855" t="s">
        <v>36</v>
      </c>
      <c r="E10855" t="s">
        <v>91</v>
      </c>
      <c r="F10855" t="b">
        <v>0</v>
      </c>
      <c r="G10855" t="s">
        <v>47</v>
      </c>
      <c r="H10855" s="1">
        <v>45820.709131944437</v>
      </c>
      <c r="I10855" t="b">
        <v>0</v>
      </c>
      <c r="J10855" t="b">
        <v>1</v>
      </c>
      <c r="K10855" t="s">
        <v>31</v>
      </c>
      <c r="L10855" t="s">
        <v>32</v>
      </c>
      <c r="N10855">
        <v>82.5</v>
      </c>
      <c r="O10855" t="s">
        <v>10994</v>
      </c>
      <c r="P10855" t="s">
        <v>14178</v>
      </c>
    </row>
    <row r="10856" spans="1:16" x14ac:dyDescent="0.35">
      <c r="A10856" t="s">
        <v>13683</v>
      </c>
      <c r="B10856" t="s">
        <v>14179</v>
      </c>
      <c r="C10856" t="s">
        <v>154</v>
      </c>
      <c r="D10856" t="s">
        <v>36</v>
      </c>
      <c r="E10856" t="s">
        <v>20</v>
      </c>
      <c r="F10856" t="b">
        <v>0</v>
      </c>
      <c r="G10856" t="s">
        <v>52</v>
      </c>
      <c r="H10856" s="1">
        <v>45820.792349537027</v>
      </c>
      <c r="I10856" t="b">
        <v>0</v>
      </c>
      <c r="J10856" t="b">
        <v>0</v>
      </c>
      <c r="K10856" t="s">
        <v>31</v>
      </c>
      <c r="L10856" t="s">
        <v>22</v>
      </c>
      <c r="M10856">
        <v>200000</v>
      </c>
      <c r="O10856" t="s">
        <v>14180</v>
      </c>
      <c r="P10856" t="s">
        <v>14181</v>
      </c>
    </row>
    <row r="10857" spans="1:16" x14ac:dyDescent="0.35">
      <c r="A10857" t="s">
        <v>13683</v>
      </c>
      <c r="B10857" t="s">
        <v>14182</v>
      </c>
      <c r="C10857" t="s">
        <v>6845</v>
      </c>
      <c r="D10857" t="s">
        <v>36</v>
      </c>
      <c r="E10857" t="s">
        <v>20</v>
      </c>
      <c r="F10857" t="b">
        <v>0</v>
      </c>
      <c r="G10857" t="s">
        <v>30</v>
      </c>
      <c r="H10857" s="1">
        <v>45821.294942129629</v>
      </c>
      <c r="I10857" t="b">
        <v>0</v>
      </c>
      <c r="J10857" t="b">
        <v>0</v>
      </c>
      <c r="K10857" t="s">
        <v>31</v>
      </c>
      <c r="L10857" t="s">
        <v>22</v>
      </c>
      <c r="M10857">
        <v>275000</v>
      </c>
      <c r="O10857" t="s">
        <v>281</v>
      </c>
      <c r="P10857" t="s">
        <v>14183</v>
      </c>
    </row>
    <row r="10858" spans="1:16" x14ac:dyDescent="0.35">
      <c r="A10858" t="s">
        <v>13683</v>
      </c>
      <c r="B10858" t="s">
        <v>14160</v>
      </c>
      <c r="C10858" t="s">
        <v>18</v>
      </c>
      <c r="D10858" t="s">
        <v>17614</v>
      </c>
      <c r="E10858" t="s">
        <v>20</v>
      </c>
      <c r="F10858" t="b">
        <v>1</v>
      </c>
      <c r="G10858" t="s">
        <v>5468</v>
      </c>
      <c r="H10858" s="1">
        <v>45821.59946759259</v>
      </c>
      <c r="I10858" t="b">
        <v>0</v>
      </c>
      <c r="J10858" t="b">
        <v>0</v>
      </c>
      <c r="K10858" t="s">
        <v>5468</v>
      </c>
      <c r="L10858" t="s">
        <v>32</v>
      </c>
      <c r="N10858">
        <v>75</v>
      </c>
      <c r="O10858" t="s">
        <v>13825</v>
      </c>
      <c r="P10858" t="s">
        <v>14161</v>
      </c>
    </row>
    <row r="10859" spans="1:16" x14ac:dyDescent="0.35">
      <c r="A10859" t="s">
        <v>13683</v>
      </c>
      <c r="B10859" t="s">
        <v>14184</v>
      </c>
      <c r="C10859" t="s">
        <v>18</v>
      </c>
      <c r="D10859" t="s">
        <v>36</v>
      </c>
      <c r="E10859" t="s">
        <v>20</v>
      </c>
      <c r="F10859" t="b">
        <v>1</v>
      </c>
      <c r="G10859" t="s">
        <v>727</v>
      </c>
      <c r="H10859" s="1">
        <v>45821.63521990741</v>
      </c>
      <c r="I10859" t="b">
        <v>0</v>
      </c>
      <c r="J10859" t="b">
        <v>0</v>
      </c>
      <c r="K10859" t="s">
        <v>727</v>
      </c>
      <c r="L10859" t="s">
        <v>32</v>
      </c>
      <c r="N10859">
        <v>100</v>
      </c>
      <c r="O10859" t="s">
        <v>13825</v>
      </c>
    </row>
    <row r="10860" spans="1:16" x14ac:dyDescent="0.35">
      <c r="A10860" t="s">
        <v>13683</v>
      </c>
      <c r="B10860" t="s">
        <v>14185</v>
      </c>
      <c r="C10860" t="s">
        <v>193</v>
      </c>
      <c r="D10860" t="s">
        <v>36</v>
      </c>
      <c r="E10860" t="s">
        <v>20</v>
      </c>
      <c r="F10860" t="b">
        <v>0</v>
      </c>
      <c r="G10860" t="s">
        <v>52</v>
      </c>
      <c r="H10860" s="1">
        <v>45821.876701388886</v>
      </c>
      <c r="I10860" t="b">
        <v>0</v>
      </c>
      <c r="J10860" t="b">
        <v>1</v>
      </c>
      <c r="K10860" t="s">
        <v>31</v>
      </c>
      <c r="L10860" t="s">
        <v>22</v>
      </c>
      <c r="M10860">
        <v>175000</v>
      </c>
      <c r="O10860" t="s">
        <v>14186</v>
      </c>
      <c r="P10860" t="s">
        <v>14187</v>
      </c>
    </row>
    <row r="10861" spans="1:16" x14ac:dyDescent="0.35">
      <c r="A10861" t="s">
        <v>13683</v>
      </c>
      <c r="B10861" t="s">
        <v>14188</v>
      </c>
      <c r="C10861" t="s">
        <v>283</v>
      </c>
      <c r="D10861" t="s">
        <v>36</v>
      </c>
      <c r="E10861" t="s">
        <v>20</v>
      </c>
      <c r="F10861" t="b">
        <v>0</v>
      </c>
      <c r="G10861" t="s">
        <v>52</v>
      </c>
      <c r="H10861" s="1">
        <v>45822.459143518521</v>
      </c>
      <c r="I10861" t="b">
        <v>0</v>
      </c>
      <c r="J10861" t="b">
        <v>1</v>
      </c>
      <c r="K10861" t="s">
        <v>31</v>
      </c>
      <c r="L10861" t="s">
        <v>22</v>
      </c>
      <c r="M10861">
        <v>206500</v>
      </c>
      <c r="O10861" t="s">
        <v>1048</v>
      </c>
      <c r="P10861" t="s">
        <v>1563</v>
      </c>
    </row>
    <row r="10862" spans="1:16" x14ac:dyDescent="0.35">
      <c r="A10862" t="s">
        <v>13683</v>
      </c>
      <c r="B10862" t="s">
        <v>14189</v>
      </c>
      <c r="C10862" t="s">
        <v>51</v>
      </c>
      <c r="D10862" t="s">
        <v>36</v>
      </c>
      <c r="E10862" t="s">
        <v>20</v>
      </c>
      <c r="F10862" t="b">
        <v>0</v>
      </c>
      <c r="G10862" t="s">
        <v>43</v>
      </c>
      <c r="H10862" s="1">
        <v>45822.542719907397</v>
      </c>
      <c r="I10862" t="b">
        <v>0</v>
      </c>
      <c r="J10862" t="b">
        <v>0</v>
      </c>
      <c r="K10862" t="s">
        <v>31</v>
      </c>
      <c r="L10862" t="s">
        <v>22</v>
      </c>
      <c r="M10862">
        <v>169000</v>
      </c>
      <c r="O10862" t="s">
        <v>1620</v>
      </c>
    </row>
    <row r="10863" spans="1:16" x14ac:dyDescent="0.35">
      <c r="A10863" t="s">
        <v>13683</v>
      </c>
      <c r="B10863" t="s">
        <v>14190</v>
      </c>
      <c r="C10863" t="s">
        <v>18</v>
      </c>
      <c r="D10863" t="s">
        <v>962</v>
      </c>
      <c r="E10863" t="s">
        <v>20</v>
      </c>
      <c r="F10863" t="b">
        <v>1</v>
      </c>
      <c r="G10863" t="s">
        <v>37</v>
      </c>
      <c r="H10863" s="1">
        <v>45823.023946759262</v>
      </c>
      <c r="I10863" t="b">
        <v>1</v>
      </c>
      <c r="J10863" t="b">
        <v>0</v>
      </c>
      <c r="K10863" t="s">
        <v>37</v>
      </c>
      <c r="L10863" t="s">
        <v>22</v>
      </c>
      <c r="M10863">
        <v>125000</v>
      </c>
      <c r="O10863" t="s">
        <v>1414</v>
      </c>
      <c r="P10863" t="s">
        <v>14191</v>
      </c>
    </row>
    <row r="10864" spans="1:16" x14ac:dyDescent="0.35">
      <c r="A10864" t="s">
        <v>13683</v>
      </c>
      <c r="B10864" t="s">
        <v>14192</v>
      </c>
      <c r="C10864" t="s">
        <v>18</v>
      </c>
      <c r="D10864" t="s">
        <v>962</v>
      </c>
      <c r="E10864" t="s">
        <v>20</v>
      </c>
      <c r="F10864" t="b">
        <v>1</v>
      </c>
      <c r="G10864" t="s">
        <v>1538</v>
      </c>
      <c r="H10864" s="1">
        <v>45823.524293981478</v>
      </c>
      <c r="I10864" t="b">
        <v>1</v>
      </c>
      <c r="J10864" t="b">
        <v>0</v>
      </c>
      <c r="K10864" t="s">
        <v>1538</v>
      </c>
      <c r="L10864" t="s">
        <v>22</v>
      </c>
      <c r="M10864">
        <v>170000</v>
      </c>
      <c r="O10864" t="s">
        <v>1414</v>
      </c>
      <c r="P10864" t="s">
        <v>14191</v>
      </c>
    </row>
    <row r="10865" spans="1:16" x14ac:dyDescent="0.35">
      <c r="A10865" t="s">
        <v>13683</v>
      </c>
      <c r="B10865" t="s">
        <v>14193</v>
      </c>
      <c r="C10865" t="s">
        <v>154</v>
      </c>
      <c r="D10865" t="s">
        <v>3130</v>
      </c>
      <c r="E10865" t="s">
        <v>20</v>
      </c>
      <c r="F10865" t="b">
        <v>0</v>
      </c>
      <c r="G10865" t="s">
        <v>52</v>
      </c>
      <c r="H10865" s="1">
        <v>45824.376145833332</v>
      </c>
      <c r="I10865" t="b">
        <v>0</v>
      </c>
      <c r="J10865" t="b">
        <v>1</v>
      </c>
      <c r="K10865" t="s">
        <v>31</v>
      </c>
      <c r="L10865" t="s">
        <v>22</v>
      </c>
      <c r="M10865">
        <v>188500</v>
      </c>
      <c r="O10865" t="s">
        <v>3479</v>
      </c>
      <c r="P10865" t="s">
        <v>14194</v>
      </c>
    </row>
    <row r="10866" spans="1:16" x14ac:dyDescent="0.35">
      <c r="A10866" t="s">
        <v>13683</v>
      </c>
      <c r="B10866" t="s">
        <v>14184</v>
      </c>
      <c r="C10866" t="s">
        <v>18</v>
      </c>
      <c r="D10866" t="s">
        <v>36</v>
      </c>
      <c r="E10866" t="s">
        <v>20</v>
      </c>
      <c r="F10866" t="b">
        <v>1</v>
      </c>
      <c r="G10866" t="s">
        <v>105</v>
      </c>
      <c r="H10866" s="1">
        <v>45824.380462962959</v>
      </c>
      <c r="I10866" t="b">
        <v>0</v>
      </c>
      <c r="J10866" t="b">
        <v>0</v>
      </c>
      <c r="K10866" t="s">
        <v>105</v>
      </c>
      <c r="L10866" t="s">
        <v>32</v>
      </c>
      <c r="N10866">
        <v>100</v>
      </c>
      <c r="O10866" t="s">
        <v>13825</v>
      </c>
    </row>
    <row r="10867" spans="1:16" x14ac:dyDescent="0.35">
      <c r="A10867" t="s">
        <v>13683</v>
      </c>
      <c r="B10867" t="s">
        <v>13828</v>
      </c>
      <c r="C10867" t="s">
        <v>18</v>
      </c>
      <c r="D10867" t="s">
        <v>36</v>
      </c>
      <c r="E10867" t="s">
        <v>20</v>
      </c>
      <c r="F10867" t="b">
        <v>1</v>
      </c>
      <c r="G10867" t="s">
        <v>287</v>
      </c>
      <c r="H10867" s="1">
        <v>45824.381493055553</v>
      </c>
      <c r="I10867" t="b">
        <v>0</v>
      </c>
      <c r="J10867" t="b">
        <v>0</v>
      </c>
      <c r="K10867" t="s">
        <v>287</v>
      </c>
      <c r="L10867" t="s">
        <v>32</v>
      </c>
      <c r="N10867">
        <v>50</v>
      </c>
      <c r="O10867" t="s">
        <v>13825</v>
      </c>
      <c r="P10867" t="s">
        <v>12532</v>
      </c>
    </row>
    <row r="10868" spans="1:16" x14ac:dyDescent="0.35">
      <c r="A10868" t="s">
        <v>13683</v>
      </c>
      <c r="B10868" t="s">
        <v>14195</v>
      </c>
      <c r="C10868" t="s">
        <v>14196</v>
      </c>
      <c r="D10868" t="s">
        <v>17453</v>
      </c>
      <c r="E10868" t="s">
        <v>20</v>
      </c>
      <c r="F10868" t="b">
        <v>0</v>
      </c>
      <c r="G10868" t="s">
        <v>1727</v>
      </c>
      <c r="H10868" s="1">
        <v>45824.554756944453</v>
      </c>
      <c r="I10868" t="b">
        <v>0</v>
      </c>
      <c r="J10868" t="b">
        <v>0</v>
      </c>
      <c r="K10868" t="s">
        <v>1727</v>
      </c>
      <c r="L10868" t="s">
        <v>22</v>
      </c>
      <c r="M10868">
        <v>140000</v>
      </c>
      <c r="O10868" t="s">
        <v>14197</v>
      </c>
      <c r="P10868" t="s">
        <v>14198</v>
      </c>
    </row>
    <row r="10869" spans="1:16" x14ac:dyDescent="0.35">
      <c r="A10869" t="s">
        <v>13683</v>
      </c>
      <c r="B10869" t="s">
        <v>14199</v>
      </c>
      <c r="C10869" t="s">
        <v>4039</v>
      </c>
      <c r="D10869" t="s">
        <v>115</v>
      </c>
      <c r="E10869" t="s">
        <v>20</v>
      </c>
      <c r="F10869" t="b">
        <v>0</v>
      </c>
      <c r="G10869" t="s">
        <v>105</v>
      </c>
      <c r="H10869" s="1">
        <v>45824.838472222233</v>
      </c>
      <c r="I10869" t="b">
        <v>0</v>
      </c>
      <c r="J10869" t="b">
        <v>0</v>
      </c>
      <c r="K10869" t="s">
        <v>105</v>
      </c>
      <c r="L10869" t="s">
        <v>22</v>
      </c>
      <c r="M10869">
        <v>150000</v>
      </c>
      <c r="O10869" t="s">
        <v>14200</v>
      </c>
      <c r="P10869" t="s">
        <v>14201</v>
      </c>
    </row>
    <row r="10870" spans="1:16" x14ac:dyDescent="0.35">
      <c r="A10870" t="s">
        <v>13683</v>
      </c>
      <c r="B10870" t="s">
        <v>13839</v>
      </c>
      <c r="C10870" t="s">
        <v>3161</v>
      </c>
      <c r="D10870" t="s">
        <v>36</v>
      </c>
      <c r="E10870" t="s">
        <v>20</v>
      </c>
      <c r="F10870" t="b">
        <v>0</v>
      </c>
      <c r="G10870" t="s">
        <v>47</v>
      </c>
      <c r="H10870" s="1">
        <v>45825.209652777783</v>
      </c>
      <c r="I10870" t="b">
        <v>0</v>
      </c>
      <c r="J10870" t="b">
        <v>1</v>
      </c>
      <c r="K10870" t="s">
        <v>31</v>
      </c>
      <c r="L10870" t="s">
        <v>22</v>
      </c>
      <c r="M10870">
        <v>176000</v>
      </c>
      <c r="O10870" t="s">
        <v>306</v>
      </c>
      <c r="P10870" t="s">
        <v>13840</v>
      </c>
    </row>
    <row r="10871" spans="1:16" x14ac:dyDescent="0.35">
      <c r="A10871" t="s">
        <v>13683</v>
      </c>
      <c r="B10871" t="s">
        <v>14202</v>
      </c>
      <c r="C10871" t="s">
        <v>3161</v>
      </c>
      <c r="D10871" t="s">
        <v>36</v>
      </c>
      <c r="E10871" t="s">
        <v>20</v>
      </c>
      <c r="F10871" t="b">
        <v>0</v>
      </c>
      <c r="G10871" t="s">
        <v>47</v>
      </c>
      <c r="H10871" s="1">
        <v>45825.209652777783</v>
      </c>
      <c r="I10871" t="b">
        <v>0</v>
      </c>
      <c r="J10871" t="b">
        <v>1</v>
      </c>
      <c r="K10871" t="s">
        <v>31</v>
      </c>
      <c r="L10871" t="s">
        <v>22</v>
      </c>
      <c r="M10871">
        <v>140500</v>
      </c>
      <c r="O10871" t="s">
        <v>306</v>
      </c>
      <c r="P10871" t="s">
        <v>14203</v>
      </c>
    </row>
    <row r="10872" spans="1:16" x14ac:dyDescent="0.35">
      <c r="A10872" t="s">
        <v>13683</v>
      </c>
      <c r="B10872" t="s">
        <v>14204</v>
      </c>
      <c r="C10872" t="s">
        <v>7133</v>
      </c>
      <c r="D10872" t="s">
        <v>36</v>
      </c>
      <c r="E10872" t="s">
        <v>20</v>
      </c>
      <c r="F10872" t="b">
        <v>0</v>
      </c>
      <c r="G10872" t="s">
        <v>43</v>
      </c>
      <c r="H10872" s="1">
        <v>45825.792928240742</v>
      </c>
      <c r="I10872" t="b">
        <v>0</v>
      </c>
      <c r="J10872" t="b">
        <v>0</v>
      </c>
      <c r="K10872" t="s">
        <v>31</v>
      </c>
      <c r="L10872" t="s">
        <v>22</v>
      </c>
      <c r="M10872">
        <v>115000</v>
      </c>
      <c r="O10872" t="s">
        <v>8813</v>
      </c>
      <c r="P10872" t="s">
        <v>14205</v>
      </c>
    </row>
    <row r="10873" spans="1:16" x14ac:dyDescent="0.35">
      <c r="A10873" t="s">
        <v>13683</v>
      </c>
      <c r="B10873" t="s">
        <v>14206</v>
      </c>
      <c r="C10873" t="s">
        <v>142</v>
      </c>
      <c r="D10873" t="s">
        <v>36</v>
      </c>
      <c r="E10873" t="s">
        <v>20</v>
      </c>
      <c r="F10873" t="b">
        <v>0</v>
      </c>
      <c r="G10873" t="s">
        <v>68</v>
      </c>
      <c r="H10873" s="1">
        <v>45825.959641203714</v>
      </c>
      <c r="I10873" t="b">
        <v>0</v>
      </c>
      <c r="J10873" t="b">
        <v>1</v>
      </c>
      <c r="K10873" t="s">
        <v>31</v>
      </c>
      <c r="L10873" t="s">
        <v>22</v>
      </c>
      <c r="M10873">
        <v>176000</v>
      </c>
      <c r="O10873" t="s">
        <v>306</v>
      </c>
      <c r="P10873" t="s">
        <v>14207</v>
      </c>
    </row>
    <row r="10874" spans="1:16" x14ac:dyDescent="0.35">
      <c r="A10874" t="s">
        <v>13683</v>
      </c>
      <c r="B10874" t="s">
        <v>14208</v>
      </c>
      <c r="C10874" t="s">
        <v>14209</v>
      </c>
      <c r="D10874" t="s">
        <v>249</v>
      </c>
      <c r="E10874" t="s">
        <v>20</v>
      </c>
      <c r="F10874" t="b">
        <v>0</v>
      </c>
      <c r="G10874" t="s">
        <v>300</v>
      </c>
      <c r="H10874" s="1">
        <v>45826.256655092591</v>
      </c>
      <c r="I10874" t="b">
        <v>0</v>
      </c>
      <c r="J10874" t="b">
        <v>0</v>
      </c>
      <c r="K10874" t="s">
        <v>300</v>
      </c>
      <c r="L10874" t="s">
        <v>22</v>
      </c>
      <c r="M10874">
        <v>113900</v>
      </c>
      <c r="O10874" t="s">
        <v>3023</v>
      </c>
      <c r="P10874" t="s">
        <v>14210</v>
      </c>
    </row>
    <row r="10875" spans="1:16" x14ac:dyDescent="0.35">
      <c r="A10875" t="s">
        <v>13683</v>
      </c>
      <c r="B10875" t="s">
        <v>13690</v>
      </c>
      <c r="C10875" t="s">
        <v>18</v>
      </c>
      <c r="D10875" t="s">
        <v>17615</v>
      </c>
      <c r="E10875" t="s">
        <v>20</v>
      </c>
      <c r="F10875" t="b">
        <v>1</v>
      </c>
      <c r="G10875" t="s">
        <v>1179</v>
      </c>
      <c r="H10875" s="1">
        <v>45827.275150462963</v>
      </c>
      <c r="I10875" t="b">
        <v>0</v>
      </c>
      <c r="J10875" t="b">
        <v>0</v>
      </c>
      <c r="K10875" t="s">
        <v>1179</v>
      </c>
      <c r="L10875" t="s">
        <v>22</v>
      </c>
      <c r="M10875">
        <v>82500</v>
      </c>
      <c r="O10875" t="s">
        <v>14211</v>
      </c>
      <c r="P10875" t="s">
        <v>14212</v>
      </c>
    </row>
    <row r="10876" spans="1:16" x14ac:dyDescent="0.35">
      <c r="A10876" t="s">
        <v>13683</v>
      </c>
      <c r="B10876" t="s">
        <v>14213</v>
      </c>
      <c r="C10876" t="s">
        <v>154</v>
      </c>
      <c r="D10876" t="s">
        <v>110</v>
      </c>
      <c r="E10876" t="s">
        <v>20</v>
      </c>
      <c r="F10876" t="b">
        <v>0</v>
      </c>
      <c r="G10876" t="s">
        <v>52</v>
      </c>
      <c r="H10876" s="1">
        <v>45827.432638888888</v>
      </c>
      <c r="I10876" t="b">
        <v>0</v>
      </c>
      <c r="J10876" t="b">
        <v>1</v>
      </c>
      <c r="K10876" t="s">
        <v>31</v>
      </c>
      <c r="L10876" t="s">
        <v>22</v>
      </c>
      <c r="M10876">
        <v>125000</v>
      </c>
      <c r="O10876" t="s">
        <v>48</v>
      </c>
      <c r="P10876" t="s">
        <v>14214</v>
      </c>
    </row>
    <row r="10877" spans="1:16" x14ac:dyDescent="0.35">
      <c r="A10877" t="s">
        <v>13683</v>
      </c>
      <c r="B10877" t="s">
        <v>14215</v>
      </c>
      <c r="C10877" t="s">
        <v>287</v>
      </c>
      <c r="D10877" t="s">
        <v>36</v>
      </c>
      <c r="E10877" t="s">
        <v>20</v>
      </c>
      <c r="F10877" t="b">
        <v>0</v>
      </c>
      <c r="G10877" t="s">
        <v>287</v>
      </c>
      <c r="H10877" s="1">
        <v>45827.727592592593</v>
      </c>
      <c r="I10877" t="b">
        <v>0</v>
      </c>
      <c r="J10877" t="b">
        <v>0</v>
      </c>
      <c r="K10877" t="s">
        <v>287</v>
      </c>
      <c r="L10877" t="s">
        <v>22</v>
      </c>
      <c r="M10877">
        <v>165000</v>
      </c>
      <c r="O10877" t="s">
        <v>650</v>
      </c>
      <c r="P10877" t="s">
        <v>14216</v>
      </c>
    </row>
    <row r="10878" spans="1:16" x14ac:dyDescent="0.35">
      <c r="A10878" t="s">
        <v>13683</v>
      </c>
      <c r="B10878" t="s">
        <v>13729</v>
      </c>
      <c r="C10878" t="s">
        <v>649</v>
      </c>
      <c r="D10878" t="s">
        <v>36</v>
      </c>
      <c r="E10878" t="s">
        <v>20</v>
      </c>
      <c r="F10878" t="b">
        <v>0</v>
      </c>
      <c r="G10878" t="s">
        <v>52</v>
      </c>
      <c r="H10878" s="1">
        <v>45828.016180555547</v>
      </c>
      <c r="I10878" t="b">
        <v>0</v>
      </c>
      <c r="J10878" t="b">
        <v>0</v>
      </c>
      <c r="K10878" t="s">
        <v>31</v>
      </c>
      <c r="L10878" t="s">
        <v>22</v>
      </c>
      <c r="M10878">
        <v>145000</v>
      </c>
      <c r="O10878" t="s">
        <v>7758</v>
      </c>
      <c r="P10878" t="s">
        <v>14217</v>
      </c>
    </row>
    <row r="10879" spans="1:16" x14ac:dyDescent="0.35">
      <c r="A10879" t="s">
        <v>13683</v>
      </c>
      <c r="B10879" t="s">
        <v>14184</v>
      </c>
      <c r="C10879" t="s">
        <v>18</v>
      </c>
      <c r="D10879" t="s">
        <v>36</v>
      </c>
      <c r="E10879" t="s">
        <v>20</v>
      </c>
      <c r="F10879" t="b">
        <v>1</v>
      </c>
      <c r="G10879" t="s">
        <v>287</v>
      </c>
      <c r="H10879" s="1">
        <v>45828.380393518521</v>
      </c>
      <c r="I10879" t="b">
        <v>0</v>
      </c>
      <c r="J10879" t="b">
        <v>0</v>
      </c>
      <c r="K10879" t="s">
        <v>287</v>
      </c>
      <c r="L10879" t="s">
        <v>32</v>
      </c>
      <c r="N10879">
        <v>100</v>
      </c>
      <c r="O10879" t="s">
        <v>13825</v>
      </c>
    </row>
    <row r="10880" spans="1:16" x14ac:dyDescent="0.35">
      <c r="A10880" t="s">
        <v>13683</v>
      </c>
      <c r="B10880" t="s">
        <v>14218</v>
      </c>
      <c r="C10880" t="s">
        <v>2852</v>
      </c>
      <c r="D10880" t="s">
        <v>36</v>
      </c>
      <c r="E10880" t="s">
        <v>20</v>
      </c>
      <c r="F10880" t="b">
        <v>0</v>
      </c>
      <c r="G10880" t="s">
        <v>52</v>
      </c>
      <c r="H10880" s="1">
        <v>45828.418657407397</v>
      </c>
      <c r="I10880" t="b">
        <v>0</v>
      </c>
      <c r="J10880" t="b">
        <v>1</v>
      </c>
      <c r="K10880" t="s">
        <v>31</v>
      </c>
      <c r="L10880" t="s">
        <v>22</v>
      </c>
      <c r="M10880">
        <v>161500</v>
      </c>
      <c r="O10880" t="s">
        <v>2449</v>
      </c>
      <c r="P10880" t="s">
        <v>13790</v>
      </c>
    </row>
    <row r="10881" spans="1:16" x14ac:dyDescent="0.35">
      <c r="A10881" t="s">
        <v>13683</v>
      </c>
      <c r="B10881" t="s">
        <v>14184</v>
      </c>
      <c r="C10881" t="s">
        <v>18</v>
      </c>
      <c r="D10881" t="s">
        <v>36</v>
      </c>
      <c r="E10881" t="s">
        <v>20</v>
      </c>
      <c r="F10881" t="b">
        <v>1</v>
      </c>
      <c r="G10881" t="s">
        <v>3596</v>
      </c>
      <c r="H10881" s="1">
        <v>45828.422905092593</v>
      </c>
      <c r="I10881" t="b">
        <v>0</v>
      </c>
      <c r="J10881" t="b">
        <v>0</v>
      </c>
      <c r="K10881" t="s">
        <v>3596</v>
      </c>
      <c r="L10881" t="s">
        <v>32</v>
      </c>
      <c r="N10881">
        <v>100</v>
      </c>
      <c r="O10881" t="s">
        <v>13825</v>
      </c>
    </row>
    <row r="10882" spans="1:16" x14ac:dyDescent="0.35">
      <c r="A10882" t="s">
        <v>13683</v>
      </c>
      <c r="B10882" t="s">
        <v>14219</v>
      </c>
      <c r="C10882" t="s">
        <v>9094</v>
      </c>
      <c r="D10882" t="s">
        <v>36</v>
      </c>
      <c r="E10882" t="s">
        <v>20</v>
      </c>
      <c r="F10882" t="b">
        <v>0</v>
      </c>
      <c r="G10882" t="s">
        <v>47</v>
      </c>
      <c r="H10882" s="1">
        <v>45828.544108796297</v>
      </c>
      <c r="I10882" t="b">
        <v>0</v>
      </c>
      <c r="J10882" t="b">
        <v>1</v>
      </c>
      <c r="K10882" t="s">
        <v>31</v>
      </c>
      <c r="L10882" t="s">
        <v>22</v>
      </c>
      <c r="M10882">
        <v>176500</v>
      </c>
      <c r="O10882" t="s">
        <v>1048</v>
      </c>
      <c r="P10882" t="s">
        <v>14220</v>
      </c>
    </row>
    <row r="10883" spans="1:16" x14ac:dyDescent="0.35">
      <c r="A10883" t="s">
        <v>13683</v>
      </c>
      <c r="B10883" t="s">
        <v>14221</v>
      </c>
      <c r="C10883" t="s">
        <v>18</v>
      </c>
      <c r="D10883" t="s">
        <v>36</v>
      </c>
      <c r="E10883" t="s">
        <v>436</v>
      </c>
      <c r="F10883" t="b">
        <v>1</v>
      </c>
      <c r="G10883" t="s">
        <v>47</v>
      </c>
      <c r="H10883" s="1">
        <v>45828.710648148153</v>
      </c>
      <c r="I10883" t="b">
        <v>0</v>
      </c>
      <c r="J10883" t="b">
        <v>1</v>
      </c>
      <c r="K10883" t="s">
        <v>31</v>
      </c>
      <c r="L10883" t="s">
        <v>22</v>
      </c>
      <c r="M10883">
        <v>170000</v>
      </c>
      <c r="O10883" t="s">
        <v>14222</v>
      </c>
      <c r="P10883" t="s">
        <v>14223</v>
      </c>
    </row>
    <row r="10884" spans="1:16" x14ac:dyDescent="0.35">
      <c r="A10884" t="s">
        <v>13683</v>
      </c>
      <c r="B10884" t="s">
        <v>14199</v>
      </c>
      <c r="C10884" t="s">
        <v>4039</v>
      </c>
      <c r="D10884" t="s">
        <v>115</v>
      </c>
      <c r="E10884" t="s">
        <v>20</v>
      </c>
      <c r="F10884" t="b">
        <v>0</v>
      </c>
      <c r="G10884" t="s">
        <v>105</v>
      </c>
      <c r="H10884" s="1">
        <v>45828.754282407397</v>
      </c>
      <c r="I10884" t="b">
        <v>0</v>
      </c>
      <c r="J10884" t="b">
        <v>0</v>
      </c>
      <c r="K10884" t="s">
        <v>105</v>
      </c>
      <c r="L10884" t="s">
        <v>22</v>
      </c>
      <c r="M10884">
        <v>150000</v>
      </c>
      <c r="O10884" t="s">
        <v>14200</v>
      </c>
      <c r="P10884" t="s">
        <v>14201</v>
      </c>
    </row>
    <row r="10885" spans="1:16" x14ac:dyDescent="0.35">
      <c r="A10885" t="s">
        <v>13683</v>
      </c>
      <c r="B10885" t="s">
        <v>13857</v>
      </c>
      <c r="C10885" t="s">
        <v>3858</v>
      </c>
      <c r="D10885" t="s">
        <v>36</v>
      </c>
      <c r="E10885" t="s">
        <v>20</v>
      </c>
      <c r="F10885" t="b">
        <v>0</v>
      </c>
      <c r="G10885" t="s">
        <v>52</v>
      </c>
      <c r="H10885" s="1">
        <v>45828.793657407397</v>
      </c>
      <c r="I10885" t="b">
        <v>0</v>
      </c>
      <c r="J10885" t="b">
        <v>0</v>
      </c>
      <c r="K10885" t="s">
        <v>31</v>
      </c>
      <c r="L10885" t="s">
        <v>22</v>
      </c>
      <c r="M10885">
        <v>125000</v>
      </c>
      <c r="O10885" t="s">
        <v>5200</v>
      </c>
      <c r="P10885" t="s">
        <v>14224</v>
      </c>
    </row>
    <row r="10886" spans="1:16" x14ac:dyDescent="0.35">
      <c r="A10886" t="s">
        <v>13683</v>
      </c>
      <c r="B10886" t="s">
        <v>13828</v>
      </c>
      <c r="C10886" t="s">
        <v>18</v>
      </c>
      <c r="D10886" t="s">
        <v>36</v>
      </c>
      <c r="E10886" t="s">
        <v>20</v>
      </c>
      <c r="F10886" t="b">
        <v>1</v>
      </c>
      <c r="G10886" t="s">
        <v>105</v>
      </c>
      <c r="H10886" s="1">
        <v>45828.837858796287</v>
      </c>
      <c r="I10886" t="b">
        <v>0</v>
      </c>
      <c r="J10886" t="b">
        <v>0</v>
      </c>
      <c r="K10886" t="s">
        <v>105</v>
      </c>
      <c r="L10886" t="s">
        <v>32</v>
      </c>
      <c r="N10886">
        <v>50</v>
      </c>
      <c r="O10886" t="s">
        <v>13825</v>
      </c>
      <c r="P10886" t="s">
        <v>12532</v>
      </c>
    </row>
    <row r="10887" spans="1:16" x14ac:dyDescent="0.35">
      <c r="A10887" t="s">
        <v>13683</v>
      </c>
      <c r="B10887" t="s">
        <v>14225</v>
      </c>
      <c r="C10887" t="s">
        <v>1188</v>
      </c>
      <c r="D10887" t="s">
        <v>36</v>
      </c>
      <c r="E10887" t="s">
        <v>91</v>
      </c>
      <c r="F10887" t="b">
        <v>0</v>
      </c>
      <c r="G10887" t="s">
        <v>47</v>
      </c>
      <c r="H10887" s="1">
        <v>45828.917986111112</v>
      </c>
      <c r="I10887" t="b">
        <v>0</v>
      </c>
      <c r="J10887" t="b">
        <v>1</v>
      </c>
      <c r="K10887" t="s">
        <v>31</v>
      </c>
      <c r="L10887" t="s">
        <v>32</v>
      </c>
      <c r="N10887">
        <v>60</v>
      </c>
      <c r="O10887" t="s">
        <v>14226</v>
      </c>
      <c r="P10887" t="s">
        <v>811</v>
      </c>
    </row>
    <row r="10888" spans="1:16" x14ac:dyDescent="0.35">
      <c r="A10888" t="s">
        <v>13683</v>
      </c>
      <c r="B10888" t="s">
        <v>13766</v>
      </c>
      <c r="C10888" t="s">
        <v>2618</v>
      </c>
      <c r="D10888" t="s">
        <v>36</v>
      </c>
      <c r="E10888" t="s">
        <v>20</v>
      </c>
      <c r="F10888" t="b">
        <v>0</v>
      </c>
      <c r="G10888" t="s">
        <v>52</v>
      </c>
      <c r="H10888" s="1">
        <v>45829.512326388889</v>
      </c>
      <c r="I10888" t="b">
        <v>0</v>
      </c>
      <c r="J10888" t="b">
        <v>1</v>
      </c>
      <c r="K10888" t="s">
        <v>31</v>
      </c>
      <c r="L10888" t="s">
        <v>22</v>
      </c>
      <c r="M10888">
        <v>135000</v>
      </c>
      <c r="O10888" t="s">
        <v>13798</v>
      </c>
      <c r="P10888" t="s">
        <v>13799</v>
      </c>
    </row>
    <row r="10889" spans="1:16" x14ac:dyDescent="0.35">
      <c r="A10889" t="s">
        <v>13683</v>
      </c>
      <c r="B10889" t="s">
        <v>14227</v>
      </c>
      <c r="C10889" t="s">
        <v>1188</v>
      </c>
      <c r="D10889" t="s">
        <v>36</v>
      </c>
      <c r="E10889" t="s">
        <v>20</v>
      </c>
      <c r="F10889" t="b">
        <v>0</v>
      </c>
      <c r="G10889" t="s">
        <v>47</v>
      </c>
      <c r="H10889" s="1">
        <v>45829.554143518522</v>
      </c>
      <c r="I10889" t="b">
        <v>0</v>
      </c>
      <c r="J10889" t="b">
        <v>1</v>
      </c>
      <c r="K10889" t="s">
        <v>31</v>
      </c>
      <c r="L10889" t="s">
        <v>22</v>
      </c>
      <c r="M10889">
        <v>205000</v>
      </c>
      <c r="O10889" t="s">
        <v>53</v>
      </c>
      <c r="P10889" t="s">
        <v>14228</v>
      </c>
    </row>
    <row r="10890" spans="1:16" x14ac:dyDescent="0.35">
      <c r="A10890" t="s">
        <v>13683</v>
      </c>
      <c r="B10890" t="s">
        <v>14229</v>
      </c>
      <c r="C10890" t="s">
        <v>966</v>
      </c>
      <c r="D10890" t="s">
        <v>249</v>
      </c>
      <c r="E10890" t="s">
        <v>20</v>
      </c>
      <c r="F10890" t="b">
        <v>0</v>
      </c>
      <c r="G10890" t="s">
        <v>966</v>
      </c>
      <c r="H10890" s="1">
        <v>45831.506423611107</v>
      </c>
      <c r="I10890" t="b">
        <v>0</v>
      </c>
      <c r="J10890" t="b">
        <v>0</v>
      </c>
      <c r="K10890" t="s">
        <v>966</v>
      </c>
      <c r="L10890" t="s">
        <v>22</v>
      </c>
      <c r="M10890">
        <v>32000</v>
      </c>
      <c r="O10890" t="s">
        <v>967</v>
      </c>
    </row>
    <row r="10891" spans="1:16" x14ac:dyDescent="0.35">
      <c r="A10891" t="s">
        <v>13683</v>
      </c>
      <c r="B10891" t="s">
        <v>13995</v>
      </c>
      <c r="C10891" t="s">
        <v>2373</v>
      </c>
      <c r="D10891" t="s">
        <v>36</v>
      </c>
      <c r="E10891" t="s">
        <v>20</v>
      </c>
      <c r="F10891" t="b">
        <v>0</v>
      </c>
      <c r="G10891" t="s">
        <v>52</v>
      </c>
      <c r="H10891" s="1">
        <v>45832.959236111114</v>
      </c>
      <c r="I10891" t="b">
        <v>0</v>
      </c>
      <c r="J10891" t="b">
        <v>1</v>
      </c>
      <c r="K10891" t="s">
        <v>31</v>
      </c>
      <c r="L10891" t="s">
        <v>22</v>
      </c>
      <c r="M10891">
        <v>172500</v>
      </c>
      <c r="O10891" t="s">
        <v>393</v>
      </c>
      <c r="P10891" t="s">
        <v>13996</v>
      </c>
    </row>
    <row r="10892" spans="1:16" x14ac:dyDescent="0.35">
      <c r="A10892" t="s">
        <v>13683</v>
      </c>
      <c r="B10892" t="s">
        <v>14230</v>
      </c>
      <c r="C10892" t="s">
        <v>5074</v>
      </c>
      <c r="D10892" t="s">
        <v>36</v>
      </c>
      <c r="E10892" t="s">
        <v>20</v>
      </c>
      <c r="F10892" t="b">
        <v>0</v>
      </c>
      <c r="G10892" t="s">
        <v>52</v>
      </c>
      <c r="H10892" s="1">
        <v>45833.000949074078</v>
      </c>
      <c r="I10892" t="b">
        <v>0</v>
      </c>
      <c r="J10892" t="b">
        <v>1</v>
      </c>
      <c r="K10892" t="s">
        <v>31</v>
      </c>
      <c r="L10892" t="s">
        <v>32</v>
      </c>
      <c r="N10892">
        <v>73.205001831054688</v>
      </c>
      <c r="O10892" t="s">
        <v>194</v>
      </c>
      <c r="P10892" t="s">
        <v>14231</v>
      </c>
    </row>
    <row r="10893" spans="1:16" x14ac:dyDescent="0.35">
      <c r="A10893" t="s">
        <v>13683</v>
      </c>
      <c r="B10893" t="s">
        <v>14232</v>
      </c>
      <c r="C10893" t="s">
        <v>7450</v>
      </c>
      <c r="D10893" t="s">
        <v>36</v>
      </c>
      <c r="E10893" t="s">
        <v>20</v>
      </c>
      <c r="F10893" t="b">
        <v>0</v>
      </c>
      <c r="G10893" t="s">
        <v>47</v>
      </c>
      <c r="H10893" s="1">
        <v>45833.668842592589</v>
      </c>
      <c r="I10893" t="b">
        <v>0</v>
      </c>
      <c r="J10893" t="b">
        <v>1</v>
      </c>
      <c r="K10893" t="s">
        <v>31</v>
      </c>
      <c r="L10893" t="s">
        <v>22</v>
      </c>
      <c r="M10893">
        <v>205000</v>
      </c>
      <c r="O10893" t="s">
        <v>13830</v>
      </c>
      <c r="P10893" t="s">
        <v>14233</v>
      </c>
    </row>
    <row r="10894" spans="1:16" x14ac:dyDescent="0.35">
      <c r="A10894" t="s">
        <v>13683</v>
      </c>
      <c r="B10894" t="s">
        <v>14041</v>
      </c>
      <c r="C10894" t="s">
        <v>1188</v>
      </c>
      <c r="D10894" t="s">
        <v>36</v>
      </c>
      <c r="E10894" t="s">
        <v>20</v>
      </c>
      <c r="F10894" t="b">
        <v>0</v>
      </c>
      <c r="G10894" t="s">
        <v>47</v>
      </c>
      <c r="H10894" s="1">
        <v>45834.542696759258</v>
      </c>
      <c r="I10894" t="b">
        <v>0</v>
      </c>
      <c r="J10894" t="b">
        <v>1</v>
      </c>
      <c r="K10894" t="s">
        <v>31</v>
      </c>
      <c r="L10894" t="s">
        <v>22</v>
      </c>
      <c r="M10894">
        <v>206500</v>
      </c>
      <c r="O10894" t="s">
        <v>53</v>
      </c>
      <c r="P10894" t="s">
        <v>14004</v>
      </c>
    </row>
    <row r="10895" spans="1:16" x14ac:dyDescent="0.35">
      <c r="A10895" t="s">
        <v>13683</v>
      </c>
      <c r="B10895" t="s">
        <v>14112</v>
      </c>
      <c r="C10895" t="s">
        <v>276</v>
      </c>
      <c r="D10895" t="s">
        <v>36</v>
      </c>
      <c r="E10895" t="s">
        <v>20</v>
      </c>
      <c r="F10895" t="b">
        <v>0</v>
      </c>
      <c r="G10895" t="s">
        <v>47</v>
      </c>
      <c r="H10895" s="1">
        <v>45834.584363425929</v>
      </c>
      <c r="I10895" t="b">
        <v>0</v>
      </c>
      <c r="J10895" t="b">
        <v>1</v>
      </c>
      <c r="K10895" t="s">
        <v>31</v>
      </c>
      <c r="L10895" t="s">
        <v>22</v>
      </c>
      <c r="M10895">
        <v>324500</v>
      </c>
      <c r="O10895" t="s">
        <v>5332</v>
      </c>
      <c r="P10895" t="s">
        <v>13965</v>
      </c>
    </row>
    <row r="10896" spans="1:16" x14ac:dyDescent="0.35">
      <c r="A10896" t="s">
        <v>13683</v>
      </c>
      <c r="B10896" t="s">
        <v>14234</v>
      </c>
      <c r="C10896" t="s">
        <v>287</v>
      </c>
      <c r="D10896" t="s">
        <v>36</v>
      </c>
      <c r="E10896" t="s">
        <v>20</v>
      </c>
      <c r="F10896" t="b">
        <v>0</v>
      </c>
      <c r="G10896" t="s">
        <v>287</v>
      </c>
      <c r="H10896" s="1">
        <v>45834.673182870371</v>
      </c>
      <c r="I10896" t="b">
        <v>0</v>
      </c>
      <c r="J10896" t="b">
        <v>0</v>
      </c>
      <c r="K10896" t="s">
        <v>287</v>
      </c>
      <c r="L10896" t="s">
        <v>22</v>
      </c>
      <c r="M10896">
        <v>325000</v>
      </c>
      <c r="O10896" t="s">
        <v>650</v>
      </c>
    </row>
    <row r="10897" spans="1:16" x14ac:dyDescent="0.35">
      <c r="A10897" t="s">
        <v>13683</v>
      </c>
      <c r="B10897" t="s">
        <v>13683</v>
      </c>
      <c r="C10897" t="s">
        <v>5426</v>
      </c>
      <c r="D10897" t="s">
        <v>36</v>
      </c>
      <c r="E10897" t="s">
        <v>91</v>
      </c>
      <c r="F10897" t="b">
        <v>0</v>
      </c>
      <c r="G10897" t="s">
        <v>52</v>
      </c>
      <c r="H10897" s="1">
        <v>45834.792615740742</v>
      </c>
      <c r="I10897" t="b">
        <v>0</v>
      </c>
      <c r="J10897" t="b">
        <v>0</v>
      </c>
      <c r="K10897" t="s">
        <v>31</v>
      </c>
      <c r="L10897" t="s">
        <v>32</v>
      </c>
      <c r="N10897">
        <v>67.5</v>
      </c>
      <c r="O10897" t="s">
        <v>14235</v>
      </c>
      <c r="P10897" t="s">
        <v>14236</v>
      </c>
    </row>
    <row r="10898" spans="1:16" x14ac:dyDescent="0.35">
      <c r="A10898" t="s">
        <v>13683</v>
      </c>
      <c r="B10898" t="s">
        <v>14237</v>
      </c>
      <c r="C10898" t="s">
        <v>5426</v>
      </c>
      <c r="D10898" t="s">
        <v>269</v>
      </c>
      <c r="E10898" t="s">
        <v>91</v>
      </c>
      <c r="F10898" t="b">
        <v>0</v>
      </c>
      <c r="G10898" t="s">
        <v>52</v>
      </c>
      <c r="H10898" s="1">
        <v>45834.959849537037</v>
      </c>
      <c r="I10898" t="b">
        <v>0</v>
      </c>
      <c r="J10898" t="b">
        <v>0</v>
      </c>
      <c r="K10898" t="s">
        <v>31</v>
      </c>
      <c r="L10898" t="s">
        <v>32</v>
      </c>
      <c r="N10898">
        <v>55</v>
      </c>
      <c r="O10898" t="s">
        <v>7212</v>
      </c>
      <c r="P10898" t="s">
        <v>14238</v>
      </c>
    </row>
    <row r="10899" spans="1:16" x14ac:dyDescent="0.35">
      <c r="A10899" t="s">
        <v>13683</v>
      </c>
      <c r="B10899" t="s">
        <v>13924</v>
      </c>
      <c r="C10899" t="s">
        <v>18</v>
      </c>
      <c r="D10899" t="s">
        <v>36</v>
      </c>
      <c r="E10899" t="s">
        <v>20</v>
      </c>
      <c r="F10899" t="b">
        <v>1</v>
      </c>
      <c r="G10899" t="s">
        <v>52</v>
      </c>
      <c r="H10899" s="1">
        <v>45835.293437499997</v>
      </c>
      <c r="I10899" t="b">
        <v>0</v>
      </c>
      <c r="J10899" t="b">
        <v>0</v>
      </c>
      <c r="K10899" t="s">
        <v>31</v>
      </c>
      <c r="L10899" t="s">
        <v>32</v>
      </c>
      <c r="N10899">
        <v>50</v>
      </c>
      <c r="O10899" t="s">
        <v>13825</v>
      </c>
      <c r="P10899" t="s">
        <v>12532</v>
      </c>
    </row>
    <row r="10900" spans="1:16" x14ac:dyDescent="0.35">
      <c r="A10900" t="s">
        <v>13683</v>
      </c>
      <c r="B10900" t="s">
        <v>14001</v>
      </c>
      <c r="C10900" t="s">
        <v>154</v>
      </c>
      <c r="D10900" t="s">
        <v>36</v>
      </c>
      <c r="E10900" t="s">
        <v>20</v>
      </c>
      <c r="F10900" t="b">
        <v>0</v>
      </c>
      <c r="G10900" t="s">
        <v>52</v>
      </c>
      <c r="H10900" s="1">
        <v>45835.500902777778</v>
      </c>
      <c r="I10900" t="b">
        <v>0</v>
      </c>
      <c r="J10900" t="b">
        <v>1</v>
      </c>
      <c r="K10900" t="s">
        <v>31</v>
      </c>
      <c r="L10900" t="s">
        <v>22</v>
      </c>
      <c r="M10900">
        <v>179500</v>
      </c>
      <c r="O10900" t="s">
        <v>53</v>
      </c>
      <c r="P10900" t="s">
        <v>14002</v>
      </c>
    </row>
    <row r="10901" spans="1:16" x14ac:dyDescent="0.35">
      <c r="A10901" t="s">
        <v>13683</v>
      </c>
      <c r="B10901" t="s">
        <v>13683</v>
      </c>
      <c r="C10901" t="s">
        <v>5889</v>
      </c>
      <c r="D10901" t="s">
        <v>36</v>
      </c>
      <c r="E10901" t="s">
        <v>91</v>
      </c>
      <c r="F10901" t="b">
        <v>0</v>
      </c>
      <c r="G10901" t="s">
        <v>52</v>
      </c>
      <c r="H10901" s="1">
        <v>45835.625868055547</v>
      </c>
      <c r="I10901" t="b">
        <v>0</v>
      </c>
      <c r="J10901" t="b">
        <v>0</v>
      </c>
      <c r="K10901" t="s">
        <v>31</v>
      </c>
      <c r="L10901" t="s">
        <v>32</v>
      </c>
      <c r="N10901">
        <v>55</v>
      </c>
      <c r="O10901" t="s">
        <v>14239</v>
      </c>
      <c r="P10901" t="s">
        <v>14240</v>
      </c>
    </row>
    <row r="10902" spans="1:16" x14ac:dyDescent="0.35">
      <c r="A10902" t="s">
        <v>13683</v>
      </c>
      <c r="B10902" t="s">
        <v>14241</v>
      </c>
      <c r="C10902" t="s">
        <v>170</v>
      </c>
      <c r="D10902" t="s">
        <v>36</v>
      </c>
      <c r="E10902" t="s">
        <v>91</v>
      </c>
      <c r="F10902" t="b">
        <v>0</v>
      </c>
      <c r="G10902" t="s">
        <v>47</v>
      </c>
      <c r="H10902" s="1">
        <v>45835.627314814818</v>
      </c>
      <c r="I10902" t="b">
        <v>0</v>
      </c>
      <c r="J10902" t="b">
        <v>0</v>
      </c>
      <c r="K10902" t="s">
        <v>31</v>
      </c>
      <c r="L10902" t="s">
        <v>32</v>
      </c>
      <c r="N10902">
        <v>70</v>
      </c>
      <c r="O10902" t="s">
        <v>920</v>
      </c>
    </row>
    <row r="10903" spans="1:16" x14ac:dyDescent="0.35">
      <c r="A10903" t="s">
        <v>13683</v>
      </c>
      <c r="B10903" t="s">
        <v>14242</v>
      </c>
      <c r="C10903" t="s">
        <v>154</v>
      </c>
      <c r="D10903" t="s">
        <v>36</v>
      </c>
      <c r="E10903" t="s">
        <v>20</v>
      </c>
      <c r="F10903" t="b">
        <v>0</v>
      </c>
      <c r="G10903" t="s">
        <v>52</v>
      </c>
      <c r="H10903" s="1">
        <v>45836.459641203714</v>
      </c>
      <c r="I10903" t="b">
        <v>0</v>
      </c>
      <c r="J10903" t="b">
        <v>1</v>
      </c>
      <c r="K10903" t="s">
        <v>31</v>
      </c>
      <c r="L10903" t="s">
        <v>22</v>
      </c>
      <c r="M10903">
        <v>176500</v>
      </c>
      <c r="O10903" t="s">
        <v>1048</v>
      </c>
      <c r="P10903" t="s">
        <v>1563</v>
      </c>
    </row>
    <row r="10904" spans="1:16" x14ac:dyDescent="0.35">
      <c r="A10904" t="s">
        <v>13683</v>
      </c>
      <c r="B10904" t="s">
        <v>13832</v>
      </c>
      <c r="C10904" t="s">
        <v>18</v>
      </c>
      <c r="D10904" t="s">
        <v>19</v>
      </c>
      <c r="E10904" t="s">
        <v>20</v>
      </c>
      <c r="F10904" t="b">
        <v>1</v>
      </c>
      <c r="G10904" t="s">
        <v>5468</v>
      </c>
      <c r="H10904" s="1">
        <v>45837.294016203698</v>
      </c>
      <c r="I10904" t="b">
        <v>0</v>
      </c>
      <c r="J10904" t="b">
        <v>1</v>
      </c>
      <c r="K10904" t="s">
        <v>5468</v>
      </c>
      <c r="L10904" t="s">
        <v>22</v>
      </c>
      <c r="M10904">
        <v>138433.5</v>
      </c>
      <c r="O10904" t="s">
        <v>13833</v>
      </c>
    </row>
    <row r="10905" spans="1:16" x14ac:dyDescent="0.35">
      <c r="A10905" t="s">
        <v>14243</v>
      </c>
      <c r="B10905" t="s">
        <v>14244</v>
      </c>
      <c r="C10905" t="s">
        <v>14245</v>
      </c>
      <c r="D10905" t="s">
        <v>573</v>
      </c>
      <c r="E10905" t="s">
        <v>296</v>
      </c>
      <c r="F10905" t="b">
        <v>0</v>
      </c>
      <c r="G10905" t="s">
        <v>68</v>
      </c>
      <c r="H10905" s="1">
        <v>45658.083749999998</v>
      </c>
      <c r="I10905" t="b">
        <v>0</v>
      </c>
      <c r="J10905" t="b">
        <v>1</v>
      </c>
      <c r="K10905" t="s">
        <v>31</v>
      </c>
      <c r="L10905" t="s">
        <v>32</v>
      </c>
      <c r="N10905">
        <v>44.799999237060547</v>
      </c>
      <c r="O10905" t="s">
        <v>654</v>
      </c>
      <c r="P10905" t="s">
        <v>14246</v>
      </c>
    </row>
    <row r="10906" spans="1:16" x14ac:dyDescent="0.35">
      <c r="A10906" t="s">
        <v>14243</v>
      </c>
      <c r="B10906" t="s">
        <v>14247</v>
      </c>
      <c r="C10906" t="s">
        <v>154</v>
      </c>
      <c r="D10906" t="s">
        <v>2219</v>
      </c>
      <c r="E10906" t="s">
        <v>20</v>
      </c>
      <c r="F10906" t="b">
        <v>0</v>
      </c>
      <c r="G10906" t="s">
        <v>52</v>
      </c>
      <c r="H10906" s="1">
        <v>45658.249976851846</v>
      </c>
      <c r="I10906" t="b">
        <v>1</v>
      </c>
      <c r="J10906" t="b">
        <v>0</v>
      </c>
      <c r="K10906" t="s">
        <v>31</v>
      </c>
      <c r="L10906" t="s">
        <v>22</v>
      </c>
      <c r="M10906">
        <v>90000</v>
      </c>
      <c r="O10906" t="s">
        <v>14248</v>
      </c>
      <c r="P10906" t="s">
        <v>1528</v>
      </c>
    </row>
    <row r="10907" spans="1:16" x14ac:dyDescent="0.35">
      <c r="A10907" t="s">
        <v>14243</v>
      </c>
      <c r="B10907" t="s">
        <v>14249</v>
      </c>
      <c r="C10907" t="s">
        <v>182</v>
      </c>
      <c r="D10907" t="s">
        <v>36</v>
      </c>
      <c r="E10907" t="s">
        <v>20</v>
      </c>
      <c r="F10907" t="b">
        <v>0</v>
      </c>
      <c r="G10907" t="s">
        <v>47</v>
      </c>
      <c r="H10907" s="1">
        <v>45659.458773148152</v>
      </c>
      <c r="I10907" t="b">
        <v>0</v>
      </c>
      <c r="J10907" t="b">
        <v>0</v>
      </c>
      <c r="K10907" t="s">
        <v>31</v>
      </c>
      <c r="L10907" t="s">
        <v>22</v>
      </c>
      <c r="M10907">
        <v>140000</v>
      </c>
      <c r="O10907" t="s">
        <v>2531</v>
      </c>
      <c r="P10907" t="s">
        <v>3503</v>
      </c>
    </row>
    <row r="10908" spans="1:16" x14ac:dyDescent="0.35">
      <c r="A10908" t="s">
        <v>14243</v>
      </c>
      <c r="B10908" t="s">
        <v>14250</v>
      </c>
      <c r="C10908" t="s">
        <v>2692</v>
      </c>
      <c r="D10908" t="s">
        <v>36</v>
      </c>
      <c r="E10908" t="s">
        <v>20</v>
      </c>
      <c r="F10908" t="b">
        <v>0</v>
      </c>
      <c r="G10908" t="s">
        <v>68</v>
      </c>
      <c r="H10908" s="1">
        <v>45659.792592592603</v>
      </c>
      <c r="I10908" t="b">
        <v>0</v>
      </c>
      <c r="J10908" t="b">
        <v>1</v>
      </c>
      <c r="K10908" t="s">
        <v>31</v>
      </c>
      <c r="L10908" t="s">
        <v>22</v>
      </c>
      <c r="M10908">
        <v>129000</v>
      </c>
      <c r="O10908" t="s">
        <v>2465</v>
      </c>
      <c r="P10908" t="s">
        <v>14251</v>
      </c>
    </row>
    <row r="10909" spans="1:16" x14ac:dyDescent="0.35">
      <c r="A10909" t="s">
        <v>14243</v>
      </c>
      <c r="B10909" t="s">
        <v>14252</v>
      </c>
      <c r="C10909" t="s">
        <v>72</v>
      </c>
      <c r="D10909" t="s">
        <v>110</v>
      </c>
      <c r="E10909" t="s">
        <v>20</v>
      </c>
      <c r="F10909" t="b">
        <v>0</v>
      </c>
      <c r="G10909" t="s">
        <v>30</v>
      </c>
      <c r="H10909" s="1">
        <v>45660.264965277784</v>
      </c>
      <c r="I10909" t="b">
        <v>0</v>
      </c>
      <c r="J10909" t="b">
        <v>0</v>
      </c>
      <c r="K10909" t="s">
        <v>31</v>
      </c>
      <c r="L10909" t="s">
        <v>22</v>
      </c>
      <c r="M10909">
        <v>70000</v>
      </c>
      <c r="O10909" t="s">
        <v>14253</v>
      </c>
      <c r="P10909" t="s">
        <v>14254</v>
      </c>
    </row>
    <row r="10910" spans="1:16" x14ac:dyDescent="0.35">
      <c r="A10910" t="s">
        <v>14243</v>
      </c>
      <c r="B10910" t="s">
        <v>14255</v>
      </c>
      <c r="C10910" t="s">
        <v>18</v>
      </c>
      <c r="D10910" t="s">
        <v>573</v>
      </c>
      <c r="E10910" t="s">
        <v>296</v>
      </c>
      <c r="F10910" t="b">
        <v>1</v>
      </c>
      <c r="G10910" t="s">
        <v>52</v>
      </c>
      <c r="H10910" s="1">
        <v>45661.999942129631</v>
      </c>
      <c r="I10910" t="b">
        <v>1</v>
      </c>
      <c r="J10910" t="b">
        <v>0</v>
      </c>
      <c r="K10910" t="s">
        <v>31</v>
      </c>
      <c r="L10910" t="s">
        <v>32</v>
      </c>
      <c r="N10910">
        <v>27.979999542236332</v>
      </c>
      <c r="O10910" t="s">
        <v>14256</v>
      </c>
      <c r="P10910" t="s">
        <v>14257</v>
      </c>
    </row>
    <row r="10911" spans="1:16" x14ac:dyDescent="0.35">
      <c r="A10911" t="s">
        <v>14243</v>
      </c>
      <c r="B10911" t="s">
        <v>14258</v>
      </c>
      <c r="C10911" t="s">
        <v>14259</v>
      </c>
      <c r="D10911" t="s">
        <v>1955</v>
      </c>
      <c r="E10911" t="s">
        <v>20</v>
      </c>
      <c r="F10911" t="b">
        <v>0</v>
      </c>
      <c r="G10911" t="s">
        <v>52</v>
      </c>
      <c r="H10911" s="1">
        <v>45662.583298611113</v>
      </c>
      <c r="I10911" t="b">
        <v>0</v>
      </c>
      <c r="J10911" t="b">
        <v>1</v>
      </c>
      <c r="K10911" t="s">
        <v>31</v>
      </c>
      <c r="L10911" t="s">
        <v>22</v>
      </c>
      <c r="M10911">
        <v>100000</v>
      </c>
      <c r="O10911" t="s">
        <v>14260</v>
      </c>
      <c r="P10911" t="s">
        <v>14261</v>
      </c>
    </row>
    <row r="10912" spans="1:16" x14ac:dyDescent="0.35">
      <c r="A10912" t="s">
        <v>14243</v>
      </c>
      <c r="B10912" t="s">
        <v>14262</v>
      </c>
      <c r="C10912" t="s">
        <v>8361</v>
      </c>
      <c r="D10912" t="s">
        <v>1955</v>
      </c>
      <c r="E10912" t="s">
        <v>20</v>
      </c>
      <c r="F10912" t="b">
        <v>0</v>
      </c>
      <c r="G10912" t="s">
        <v>52</v>
      </c>
      <c r="H10912" s="1">
        <v>45662.708298611113</v>
      </c>
      <c r="I10912" t="b">
        <v>0</v>
      </c>
      <c r="J10912" t="b">
        <v>1</v>
      </c>
      <c r="K10912" t="s">
        <v>31</v>
      </c>
      <c r="L10912" t="s">
        <v>32</v>
      </c>
      <c r="N10912">
        <v>47</v>
      </c>
      <c r="O10912" t="s">
        <v>2114</v>
      </c>
      <c r="P10912" t="s">
        <v>8795</v>
      </c>
    </row>
    <row r="10913" spans="1:16" x14ac:dyDescent="0.35">
      <c r="A10913" t="s">
        <v>14243</v>
      </c>
      <c r="B10913" t="s">
        <v>14263</v>
      </c>
      <c r="C10913" t="s">
        <v>1978</v>
      </c>
      <c r="D10913" t="s">
        <v>36</v>
      </c>
      <c r="E10913" t="s">
        <v>91</v>
      </c>
      <c r="F10913" t="b">
        <v>0</v>
      </c>
      <c r="G10913" t="s">
        <v>52</v>
      </c>
      <c r="H10913" s="1">
        <v>45663.749884259261</v>
      </c>
      <c r="I10913" t="b">
        <v>0</v>
      </c>
      <c r="J10913" t="b">
        <v>0</v>
      </c>
      <c r="K10913" t="s">
        <v>31</v>
      </c>
      <c r="L10913" t="s">
        <v>32</v>
      </c>
      <c r="N10913">
        <v>60.5</v>
      </c>
      <c r="O10913" t="s">
        <v>3137</v>
      </c>
      <c r="P10913" t="s">
        <v>894</v>
      </c>
    </row>
    <row r="10914" spans="1:16" x14ac:dyDescent="0.35">
      <c r="A10914" t="s">
        <v>14243</v>
      </c>
      <c r="B10914" t="s">
        <v>14264</v>
      </c>
      <c r="C10914" t="s">
        <v>14265</v>
      </c>
      <c r="D10914" t="s">
        <v>573</v>
      </c>
      <c r="E10914" t="s">
        <v>296</v>
      </c>
      <c r="F10914" t="b">
        <v>0</v>
      </c>
      <c r="G10914" t="s">
        <v>52</v>
      </c>
      <c r="H10914" s="1">
        <v>45663.83326388889</v>
      </c>
      <c r="I10914" t="b">
        <v>0</v>
      </c>
      <c r="J10914" t="b">
        <v>1</v>
      </c>
      <c r="K10914" t="s">
        <v>31</v>
      </c>
      <c r="L10914" t="s">
        <v>32</v>
      </c>
      <c r="N10914">
        <v>20.670000076293949</v>
      </c>
      <c r="O10914" t="s">
        <v>5142</v>
      </c>
      <c r="P10914" t="s">
        <v>5304</v>
      </c>
    </row>
    <row r="10915" spans="1:16" x14ac:dyDescent="0.35">
      <c r="A10915" t="s">
        <v>14243</v>
      </c>
      <c r="B10915" t="s">
        <v>14266</v>
      </c>
      <c r="C10915" t="s">
        <v>415</v>
      </c>
      <c r="D10915" t="s">
        <v>110</v>
      </c>
      <c r="E10915" t="s">
        <v>20</v>
      </c>
      <c r="F10915" t="b">
        <v>0</v>
      </c>
      <c r="G10915" t="s">
        <v>52</v>
      </c>
      <c r="H10915" s="1">
        <v>45663.916585648149</v>
      </c>
      <c r="I10915" t="b">
        <v>0</v>
      </c>
      <c r="J10915" t="b">
        <v>0</v>
      </c>
      <c r="K10915" t="s">
        <v>31</v>
      </c>
      <c r="L10915" t="s">
        <v>22</v>
      </c>
      <c r="M10915">
        <v>96750</v>
      </c>
      <c r="O10915" t="s">
        <v>4638</v>
      </c>
      <c r="P10915" t="s">
        <v>5759</v>
      </c>
    </row>
    <row r="10916" spans="1:16" x14ac:dyDescent="0.35">
      <c r="A10916" t="s">
        <v>14243</v>
      </c>
      <c r="B10916" t="s">
        <v>14267</v>
      </c>
      <c r="C10916" t="s">
        <v>142</v>
      </c>
      <c r="D10916" t="s">
        <v>110</v>
      </c>
      <c r="E10916" t="s">
        <v>20</v>
      </c>
      <c r="F10916" t="b">
        <v>0</v>
      </c>
      <c r="G10916" t="s">
        <v>68</v>
      </c>
      <c r="H10916" s="1">
        <v>45664.000613425917</v>
      </c>
      <c r="I10916" t="b">
        <v>0</v>
      </c>
      <c r="J10916" t="b">
        <v>1</v>
      </c>
      <c r="K10916" t="s">
        <v>31</v>
      </c>
      <c r="L10916" t="s">
        <v>22</v>
      </c>
      <c r="M10916">
        <v>103000</v>
      </c>
      <c r="O10916" t="s">
        <v>8593</v>
      </c>
    </row>
    <row r="10917" spans="1:16" x14ac:dyDescent="0.35">
      <c r="A10917" t="s">
        <v>14243</v>
      </c>
      <c r="B10917" t="s">
        <v>14243</v>
      </c>
      <c r="C10917" t="s">
        <v>13434</v>
      </c>
      <c r="D10917" t="s">
        <v>110</v>
      </c>
      <c r="E10917" t="s">
        <v>20</v>
      </c>
      <c r="F10917" t="b">
        <v>0</v>
      </c>
      <c r="G10917" t="s">
        <v>52</v>
      </c>
      <c r="H10917" s="1">
        <v>45664.833472222221</v>
      </c>
      <c r="I10917" t="b">
        <v>0</v>
      </c>
      <c r="J10917" t="b">
        <v>1</v>
      </c>
      <c r="K10917" t="s">
        <v>31</v>
      </c>
      <c r="L10917" t="s">
        <v>22</v>
      </c>
      <c r="M10917">
        <v>72360</v>
      </c>
      <c r="O10917" t="s">
        <v>1384</v>
      </c>
      <c r="P10917" t="s">
        <v>14268</v>
      </c>
    </row>
    <row r="10918" spans="1:16" x14ac:dyDescent="0.35">
      <c r="A10918" t="s">
        <v>14243</v>
      </c>
      <c r="B10918" t="s">
        <v>14269</v>
      </c>
      <c r="C10918" t="s">
        <v>3015</v>
      </c>
      <c r="D10918" t="s">
        <v>36</v>
      </c>
      <c r="E10918" t="s">
        <v>20</v>
      </c>
      <c r="F10918" t="b">
        <v>0</v>
      </c>
      <c r="G10918" t="s">
        <v>52</v>
      </c>
      <c r="H10918" s="1">
        <v>45664.916817129633</v>
      </c>
      <c r="I10918" t="b">
        <v>0</v>
      </c>
      <c r="J10918" t="b">
        <v>0</v>
      </c>
      <c r="K10918" t="s">
        <v>31</v>
      </c>
      <c r="L10918" t="s">
        <v>22</v>
      </c>
      <c r="M10918">
        <v>170000</v>
      </c>
      <c r="O10918" t="s">
        <v>14270</v>
      </c>
      <c r="P10918" t="s">
        <v>2389</v>
      </c>
    </row>
    <row r="10919" spans="1:16" x14ac:dyDescent="0.35">
      <c r="A10919" t="s">
        <v>14243</v>
      </c>
      <c r="B10919" t="s">
        <v>14271</v>
      </c>
      <c r="C10919" t="s">
        <v>72</v>
      </c>
      <c r="D10919" t="s">
        <v>110</v>
      </c>
      <c r="E10919" t="s">
        <v>20</v>
      </c>
      <c r="F10919" t="b">
        <v>0</v>
      </c>
      <c r="G10919" t="s">
        <v>30</v>
      </c>
      <c r="H10919" s="1">
        <v>45665.167557870373</v>
      </c>
      <c r="I10919" t="b">
        <v>0</v>
      </c>
      <c r="J10919" t="b">
        <v>1</v>
      </c>
      <c r="K10919" t="s">
        <v>31</v>
      </c>
      <c r="L10919" t="s">
        <v>22</v>
      </c>
      <c r="M10919">
        <v>95950</v>
      </c>
      <c r="O10919" t="s">
        <v>11805</v>
      </c>
      <c r="P10919" t="s">
        <v>3079</v>
      </c>
    </row>
    <row r="10920" spans="1:16" x14ac:dyDescent="0.35">
      <c r="A10920" t="s">
        <v>14243</v>
      </c>
      <c r="B10920" t="s">
        <v>14272</v>
      </c>
      <c r="C10920" t="s">
        <v>14273</v>
      </c>
      <c r="D10920" t="s">
        <v>42</v>
      </c>
      <c r="E10920" t="s">
        <v>20</v>
      </c>
      <c r="F10920" t="b">
        <v>0</v>
      </c>
      <c r="G10920" t="s">
        <v>43</v>
      </c>
      <c r="H10920" s="1">
        <v>45665.417349537027</v>
      </c>
      <c r="I10920" t="b">
        <v>0</v>
      </c>
      <c r="J10920" t="b">
        <v>0</v>
      </c>
      <c r="K10920" t="s">
        <v>31</v>
      </c>
      <c r="L10920" t="s">
        <v>22</v>
      </c>
      <c r="M10920">
        <v>129015.28125</v>
      </c>
      <c r="O10920" t="s">
        <v>14274</v>
      </c>
      <c r="P10920" t="s">
        <v>1064</v>
      </c>
    </row>
    <row r="10921" spans="1:16" x14ac:dyDescent="0.35">
      <c r="A10921" t="s">
        <v>14243</v>
      </c>
      <c r="B10921" t="s">
        <v>14275</v>
      </c>
      <c r="C10921" t="s">
        <v>18</v>
      </c>
      <c r="D10921" t="s">
        <v>29</v>
      </c>
      <c r="E10921" t="s">
        <v>20</v>
      </c>
      <c r="F10921" t="b">
        <v>1</v>
      </c>
      <c r="G10921" t="s">
        <v>52</v>
      </c>
      <c r="H10921" s="1">
        <v>45665.583460648151</v>
      </c>
      <c r="I10921" t="b">
        <v>1</v>
      </c>
      <c r="J10921" t="b">
        <v>0</v>
      </c>
      <c r="K10921" t="s">
        <v>31</v>
      </c>
      <c r="L10921" t="s">
        <v>32</v>
      </c>
      <c r="N10921">
        <v>69.5</v>
      </c>
      <c r="O10921" t="s">
        <v>7941</v>
      </c>
    </row>
    <row r="10922" spans="1:16" x14ac:dyDescent="0.35">
      <c r="A10922" t="s">
        <v>14243</v>
      </c>
      <c r="B10922" t="s">
        <v>14276</v>
      </c>
      <c r="C10922" t="s">
        <v>18</v>
      </c>
      <c r="D10922" t="s">
        <v>1869</v>
      </c>
      <c r="E10922" t="s">
        <v>20</v>
      </c>
      <c r="F10922" t="b">
        <v>1</v>
      </c>
      <c r="G10922" t="s">
        <v>52</v>
      </c>
      <c r="H10922" s="1">
        <v>45666.250069444453</v>
      </c>
      <c r="I10922" t="b">
        <v>1</v>
      </c>
      <c r="J10922" t="b">
        <v>1</v>
      </c>
      <c r="K10922" t="s">
        <v>31</v>
      </c>
      <c r="L10922" t="s">
        <v>22</v>
      </c>
      <c r="M10922">
        <v>170000</v>
      </c>
      <c r="O10922" t="s">
        <v>14277</v>
      </c>
      <c r="P10922" t="s">
        <v>14278</v>
      </c>
    </row>
    <row r="10923" spans="1:16" x14ac:dyDescent="0.35">
      <c r="A10923" t="s">
        <v>14243</v>
      </c>
      <c r="B10923" t="s">
        <v>14279</v>
      </c>
      <c r="C10923" t="s">
        <v>2244</v>
      </c>
      <c r="D10923" t="s">
        <v>2245</v>
      </c>
      <c r="E10923" t="s">
        <v>20</v>
      </c>
      <c r="F10923" t="b">
        <v>0</v>
      </c>
      <c r="G10923" t="s">
        <v>2244</v>
      </c>
      <c r="H10923" s="1">
        <v>45666.272175925929</v>
      </c>
      <c r="I10923" t="b">
        <v>0</v>
      </c>
      <c r="J10923" t="b">
        <v>0</v>
      </c>
      <c r="K10923" t="s">
        <v>2244</v>
      </c>
      <c r="L10923" t="s">
        <v>22</v>
      </c>
      <c r="M10923">
        <v>97744.5</v>
      </c>
      <c r="O10923" t="s">
        <v>2246</v>
      </c>
      <c r="P10923" t="s">
        <v>14280</v>
      </c>
    </row>
    <row r="10924" spans="1:16" x14ac:dyDescent="0.35">
      <c r="A10924" t="s">
        <v>14243</v>
      </c>
      <c r="B10924" t="s">
        <v>14281</v>
      </c>
      <c r="C10924" t="s">
        <v>109</v>
      </c>
      <c r="D10924" t="s">
        <v>36</v>
      </c>
      <c r="E10924" t="s">
        <v>20</v>
      </c>
      <c r="F10924" t="b">
        <v>0</v>
      </c>
      <c r="G10924" t="s">
        <v>30</v>
      </c>
      <c r="H10924" s="1">
        <v>45666.626122685193</v>
      </c>
      <c r="I10924" t="b">
        <v>0</v>
      </c>
      <c r="J10924" t="b">
        <v>1</v>
      </c>
      <c r="K10924" t="s">
        <v>31</v>
      </c>
      <c r="L10924" t="s">
        <v>22</v>
      </c>
      <c r="M10924">
        <v>110451.5</v>
      </c>
      <c r="O10924" t="s">
        <v>14282</v>
      </c>
      <c r="P10924" t="s">
        <v>13540</v>
      </c>
    </row>
    <row r="10925" spans="1:16" x14ac:dyDescent="0.35">
      <c r="A10925" t="s">
        <v>14243</v>
      </c>
      <c r="B10925" t="s">
        <v>14283</v>
      </c>
      <c r="C10925" t="s">
        <v>560</v>
      </c>
      <c r="D10925" t="s">
        <v>110</v>
      </c>
      <c r="E10925" t="s">
        <v>20</v>
      </c>
      <c r="F10925" t="b">
        <v>0</v>
      </c>
      <c r="G10925" t="s">
        <v>171</v>
      </c>
      <c r="H10925" s="1">
        <v>45667.947627314818</v>
      </c>
      <c r="I10925" t="b">
        <v>1</v>
      </c>
      <c r="J10925" t="b">
        <v>1</v>
      </c>
      <c r="K10925" t="s">
        <v>31</v>
      </c>
      <c r="L10925" t="s">
        <v>22</v>
      </c>
      <c r="M10925">
        <v>56650</v>
      </c>
      <c r="O10925" t="s">
        <v>2144</v>
      </c>
      <c r="P10925" t="s">
        <v>14284</v>
      </c>
    </row>
    <row r="10926" spans="1:16" x14ac:dyDescent="0.35">
      <c r="A10926" t="s">
        <v>14243</v>
      </c>
      <c r="B10926" t="s">
        <v>14285</v>
      </c>
      <c r="C10926" t="s">
        <v>146</v>
      </c>
      <c r="D10926" t="s">
        <v>29</v>
      </c>
      <c r="E10926" t="s">
        <v>296</v>
      </c>
      <c r="F10926" t="b">
        <v>0</v>
      </c>
      <c r="G10926" t="s">
        <v>47</v>
      </c>
      <c r="H10926" s="1">
        <v>45668.417141203703</v>
      </c>
      <c r="I10926" t="b">
        <v>0</v>
      </c>
      <c r="J10926" t="b">
        <v>1</v>
      </c>
      <c r="K10926" t="s">
        <v>31</v>
      </c>
      <c r="L10926" t="s">
        <v>22</v>
      </c>
      <c r="M10926">
        <v>175500</v>
      </c>
      <c r="O10926" t="s">
        <v>1225</v>
      </c>
      <c r="P10926" t="s">
        <v>14286</v>
      </c>
    </row>
    <row r="10927" spans="1:16" x14ac:dyDescent="0.35">
      <c r="A10927" t="s">
        <v>14243</v>
      </c>
      <c r="B10927" t="s">
        <v>14287</v>
      </c>
      <c r="C10927" t="s">
        <v>154</v>
      </c>
      <c r="D10927" t="s">
        <v>1955</v>
      </c>
      <c r="E10927" t="s">
        <v>20</v>
      </c>
      <c r="F10927" t="b">
        <v>0</v>
      </c>
      <c r="G10927" t="s">
        <v>52</v>
      </c>
      <c r="H10927" s="1">
        <v>45668.458310185182</v>
      </c>
      <c r="I10927" t="b">
        <v>0</v>
      </c>
      <c r="J10927" t="b">
        <v>1</v>
      </c>
      <c r="K10927" t="s">
        <v>31</v>
      </c>
      <c r="L10927" t="s">
        <v>32</v>
      </c>
      <c r="N10927">
        <v>74</v>
      </c>
      <c r="O10927" t="s">
        <v>2114</v>
      </c>
      <c r="P10927" t="s">
        <v>14288</v>
      </c>
    </row>
    <row r="10928" spans="1:16" x14ac:dyDescent="0.35">
      <c r="A10928" t="s">
        <v>14243</v>
      </c>
      <c r="B10928" t="s">
        <v>14289</v>
      </c>
      <c r="C10928" t="s">
        <v>132</v>
      </c>
      <c r="D10928" t="s">
        <v>36</v>
      </c>
      <c r="E10928" t="s">
        <v>20</v>
      </c>
      <c r="F10928" t="b">
        <v>0</v>
      </c>
      <c r="G10928" t="s">
        <v>43</v>
      </c>
      <c r="H10928" s="1">
        <v>45668.708993055552</v>
      </c>
      <c r="I10928" t="b">
        <v>0</v>
      </c>
      <c r="J10928" t="b">
        <v>0</v>
      </c>
      <c r="K10928" t="s">
        <v>31</v>
      </c>
      <c r="L10928" t="s">
        <v>22</v>
      </c>
      <c r="M10928">
        <v>140500</v>
      </c>
      <c r="O10928" t="s">
        <v>12807</v>
      </c>
      <c r="P10928" t="s">
        <v>14290</v>
      </c>
    </row>
    <row r="10929" spans="1:16" x14ac:dyDescent="0.35">
      <c r="A10929" t="s">
        <v>14243</v>
      </c>
      <c r="B10929" t="s">
        <v>14291</v>
      </c>
      <c r="C10929" t="s">
        <v>14292</v>
      </c>
      <c r="D10929" t="s">
        <v>29</v>
      </c>
      <c r="E10929" t="s">
        <v>20</v>
      </c>
      <c r="F10929" t="b">
        <v>0</v>
      </c>
      <c r="G10929" t="s">
        <v>171</v>
      </c>
      <c r="H10929" s="1">
        <v>45669.698125000003</v>
      </c>
      <c r="I10929" t="b">
        <v>0</v>
      </c>
      <c r="J10929" t="b">
        <v>1</v>
      </c>
      <c r="K10929" t="s">
        <v>31</v>
      </c>
      <c r="L10929" t="s">
        <v>22</v>
      </c>
      <c r="M10929">
        <v>110000</v>
      </c>
      <c r="O10929" t="s">
        <v>14293</v>
      </c>
      <c r="P10929" t="s">
        <v>14294</v>
      </c>
    </row>
    <row r="10930" spans="1:16" x14ac:dyDescent="0.35">
      <c r="A10930" t="s">
        <v>14243</v>
      </c>
      <c r="B10930" t="s">
        <v>14295</v>
      </c>
      <c r="C10930" t="s">
        <v>14296</v>
      </c>
      <c r="D10930" t="s">
        <v>573</v>
      </c>
      <c r="E10930" t="s">
        <v>296</v>
      </c>
      <c r="F10930" t="b">
        <v>0</v>
      </c>
      <c r="G10930" t="s">
        <v>52</v>
      </c>
      <c r="H10930" s="1">
        <v>45670.583425925928</v>
      </c>
      <c r="I10930" t="b">
        <v>0</v>
      </c>
      <c r="J10930" t="b">
        <v>1</v>
      </c>
      <c r="K10930" t="s">
        <v>31</v>
      </c>
      <c r="L10930" t="s">
        <v>32</v>
      </c>
      <c r="N10930">
        <v>20.670000076293949</v>
      </c>
      <c r="O10930" t="s">
        <v>5142</v>
      </c>
      <c r="P10930" t="s">
        <v>5304</v>
      </c>
    </row>
    <row r="10931" spans="1:16" x14ac:dyDescent="0.35">
      <c r="A10931" t="s">
        <v>14243</v>
      </c>
      <c r="B10931" t="s">
        <v>14297</v>
      </c>
      <c r="C10931" t="s">
        <v>3858</v>
      </c>
      <c r="D10931" t="s">
        <v>36</v>
      </c>
      <c r="E10931" t="s">
        <v>20</v>
      </c>
      <c r="F10931" t="b">
        <v>0</v>
      </c>
      <c r="G10931" t="s">
        <v>68</v>
      </c>
      <c r="H10931" s="1">
        <v>45670.667581018519</v>
      </c>
      <c r="I10931" t="b">
        <v>0</v>
      </c>
      <c r="J10931" t="b">
        <v>1</v>
      </c>
      <c r="K10931" t="s">
        <v>31</v>
      </c>
      <c r="L10931" t="s">
        <v>22</v>
      </c>
      <c r="M10931">
        <v>126000</v>
      </c>
      <c r="O10931" t="s">
        <v>14298</v>
      </c>
      <c r="P10931" t="s">
        <v>14299</v>
      </c>
    </row>
    <row r="10932" spans="1:16" x14ac:dyDescent="0.35">
      <c r="A10932" t="s">
        <v>14243</v>
      </c>
      <c r="B10932" t="s">
        <v>14243</v>
      </c>
      <c r="C10932" t="s">
        <v>2292</v>
      </c>
      <c r="D10932" t="s">
        <v>573</v>
      </c>
      <c r="E10932" t="s">
        <v>296</v>
      </c>
      <c r="F10932" t="b">
        <v>0</v>
      </c>
      <c r="G10932" t="s">
        <v>52</v>
      </c>
      <c r="H10932" s="1">
        <v>45670.958333333343</v>
      </c>
      <c r="I10932" t="b">
        <v>1</v>
      </c>
      <c r="J10932" t="b">
        <v>0</v>
      </c>
      <c r="K10932" t="s">
        <v>31</v>
      </c>
      <c r="L10932" t="s">
        <v>32</v>
      </c>
      <c r="N10932">
        <v>27.979999542236332</v>
      </c>
      <c r="O10932" t="s">
        <v>14300</v>
      </c>
      <c r="P10932" t="s">
        <v>669</v>
      </c>
    </row>
    <row r="10933" spans="1:16" x14ac:dyDescent="0.35">
      <c r="A10933" t="s">
        <v>14243</v>
      </c>
      <c r="B10933" t="s">
        <v>14301</v>
      </c>
      <c r="C10933" t="s">
        <v>18</v>
      </c>
      <c r="D10933" t="s">
        <v>110</v>
      </c>
      <c r="E10933" t="s">
        <v>20</v>
      </c>
      <c r="F10933" t="b">
        <v>1</v>
      </c>
      <c r="G10933" t="s">
        <v>52</v>
      </c>
      <c r="H10933" s="1">
        <v>45671.833460648151</v>
      </c>
      <c r="I10933" t="b">
        <v>0</v>
      </c>
      <c r="J10933" t="b">
        <v>1</v>
      </c>
      <c r="K10933" t="s">
        <v>31</v>
      </c>
      <c r="L10933" t="s">
        <v>22</v>
      </c>
      <c r="M10933">
        <v>84175</v>
      </c>
      <c r="O10933" t="s">
        <v>12125</v>
      </c>
      <c r="P10933" t="s">
        <v>140</v>
      </c>
    </row>
    <row r="10934" spans="1:16" x14ac:dyDescent="0.35">
      <c r="A10934" t="s">
        <v>14243</v>
      </c>
      <c r="B10934" t="s">
        <v>14302</v>
      </c>
      <c r="C10934" t="s">
        <v>18</v>
      </c>
      <c r="D10934" t="s">
        <v>36</v>
      </c>
      <c r="E10934" t="s">
        <v>20</v>
      </c>
      <c r="F10934" t="b">
        <v>1</v>
      </c>
      <c r="G10934" t="s">
        <v>68</v>
      </c>
      <c r="H10934" s="1">
        <v>45672.001087962963</v>
      </c>
      <c r="I10934" t="b">
        <v>0</v>
      </c>
      <c r="J10934" t="b">
        <v>1</v>
      </c>
      <c r="K10934" t="s">
        <v>31</v>
      </c>
      <c r="L10934" t="s">
        <v>22</v>
      </c>
      <c r="M10934">
        <v>102000</v>
      </c>
      <c r="O10934" t="s">
        <v>14303</v>
      </c>
      <c r="P10934" t="s">
        <v>14304</v>
      </c>
    </row>
    <row r="10935" spans="1:16" x14ac:dyDescent="0.35">
      <c r="A10935" t="s">
        <v>14243</v>
      </c>
      <c r="B10935" t="s">
        <v>14305</v>
      </c>
      <c r="C10935" t="s">
        <v>142</v>
      </c>
      <c r="D10935" t="s">
        <v>36</v>
      </c>
      <c r="E10935" t="s">
        <v>20</v>
      </c>
      <c r="F10935" t="b">
        <v>0</v>
      </c>
      <c r="G10935" t="s">
        <v>68</v>
      </c>
      <c r="H10935" s="1">
        <v>45672.627002314817</v>
      </c>
      <c r="I10935" t="b">
        <v>0</v>
      </c>
      <c r="J10935" t="b">
        <v>0</v>
      </c>
      <c r="K10935" t="s">
        <v>31</v>
      </c>
      <c r="L10935" t="s">
        <v>22</v>
      </c>
      <c r="M10935">
        <v>115000</v>
      </c>
      <c r="O10935" t="s">
        <v>650</v>
      </c>
      <c r="P10935" t="s">
        <v>2645</v>
      </c>
    </row>
    <row r="10936" spans="1:16" x14ac:dyDescent="0.35">
      <c r="A10936" t="s">
        <v>14243</v>
      </c>
      <c r="B10936" t="s">
        <v>14306</v>
      </c>
      <c r="C10936" t="s">
        <v>2312</v>
      </c>
      <c r="D10936" t="s">
        <v>110</v>
      </c>
      <c r="E10936" t="s">
        <v>20</v>
      </c>
      <c r="F10936" t="b">
        <v>0</v>
      </c>
      <c r="G10936" t="s">
        <v>68</v>
      </c>
      <c r="H10936" s="1">
        <v>45672.709421296298</v>
      </c>
      <c r="I10936" t="b">
        <v>0</v>
      </c>
      <c r="J10936" t="b">
        <v>1</v>
      </c>
      <c r="K10936" t="s">
        <v>31</v>
      </c>
      <c r="L10936" t="s">
        <v>22</v>
      </c>
      <c r="M10936">
        <v>86953.5</v>
      </c>
      <c r="O10936" t="s">
        <v>7571</v>
      </c>
      <c r="P10936" t="s">
        <v>355</v>
      </c>
    </row>
    <row r="10937" spans="1:16" x14ac:dyDescent="0.35">
      <c r="A10937" t="s">
        <v>14243</v>
      </c>
      <c r="B10937" t="s">
        <v>14307</v>
      </c>
      <c r="C10937" t="s">
        <v>703</v>
      </c>
      <c r="D10937" t="s">
        <v>36</v>
      </c>
      <c r="E10937" t="s">
        <v>20</v>
      </c>
      <c r="F10937" t="b">
        <v>0</v>
      </c>
      <c r="G10937" t="s">
        <v>43</v>
      </c>
      <c r="H10937" s="1">
        <v>45672.834097222221</v>
      </c>
      <c r="I10937" t="b">
        <v>0</v>
      </c>
      <c r="J10937" t="b">
        <v>1</v>
      </c>
      <c r="K10937" t="s">
        <v>31</v>
      </c>
      <c r="L10937" t="s">
        <v>22</v>
      </c>
      <c r="M10937">
        <v>111500</v>
      </c>
      <c r="O10937" t="s">
        <v>379</v>
      </c>
      <c r="P10937" t="s">
        <v>14308</v>
      </c>
    </row>
    <row r="10938" spans="1:16" x14ac:dyDescent="0.35">
      <c r="A10938" t="s">
        <v>14243</v>
      </c>
      <c r="B10938" t="s">
        <v>14309</v>
      </c>
      <c r="C10938" t="s">
        <v>2710</v>
      </c>
      <c r="D10938" t="s">
        <v>36</v>
      </c>
      <c r="E10938" t="s">
        <v>20</v>
      </c>
      <c r="F10938" t="b">
        <v>0</v>
      </c>
      <c r="G10938" t="s">
        <v>43</v>
      </c>
      <c r="H10938" s="1">
        <v>45672.959097222221</v>
      </c>
      <c r="I10938" t="b">
        <v>0</v>
      </c>
      <c r="J10938" t="b">
        <v>0</v>
      </c>
      <c r="K10938" t="s">
        <v>31</v>
      </c>
      <c r="L10938" t="s">
        <v>22</v>
      </c>
      <c r="M10938">
        <v>129015.28125</v>
      </c>
      <c r="O10938" t="s">
        <v>14274</v>
      </c>
      <c r="P10938" t="s">
        <v>14310</v>
      </c>
    </row>
    <row r="10939" spans="1:16" x14ac:dyDescent="0.35">
      <c r="A10939" t="s">
        <v>14243</v>
      </c>
      <c r="B10939" t="s">
        <v>14311</v>
      </c>
      <c r="C10939" t="s">
        <v>2602</v>
      </c>
      <c r="D10939" t="s">
        <v>36</v>
      </c>
      <c r="E10939" t="s">
        <v>20</v>
      </c>
      <c r="F10939" t="b">
        <v>0</v>
      </c>
      <c r="G10939" t="s">
        <v>52</v>
      </c>
      <c r="H10939" s="1">
        <v>45673.083437499998</v>
      </c>
      <c r="I10939" t="b">
        <v>0</v>
      </c>
      <c r="J10939" t="b">
        <v>1</v>
      </c>
      <c r="K10939" t="s">
        <v>31</v>
      </c>
      <c r="L10939" t="s">
        <v>22</v>
      </c>
      <c r="M10939">
        <v>131500</v>
      </c>
      <c r="O10939" t="s">
        <v>379</v>
      </c>
      <c r="P10939" t="s">
        <v>14312</v>
      </c>
    </row>
    <row r="10940" spans="1:16" x14ac:dyDescent="0.35">
      <c r="A10940" t="s">
        <v>14243</v>
      </c>
      <c r="B10940" t="s">
        <v>14311</v>
      </c>
      <c r="C10940" t="s">
        <v>703</v>
      </c>
      <c r="D10940" t="s">
        <v>17445</v>
      </c>
      <c r="E10940" t="s">
        <v>20</v>
      </c>
      <c r="F10940" t="b">
        <v>0</v>
      </c>
      <c r="G10940" t="s">
        <v>43</v>
      </c>
      <c r="H10940" s="1">
        <v>45673.250648148147</v>
      </c>
      <c r="I10940" t="b">
        <v>0</v>
      </c>
      <c r="J10940" t="b">
        <v>1</v>
      </c>
      <c r="K10940" t="s">
        <v>31</v>
      </c>
      <c r="L10940" t="s">
        <v>22</v>
      </c>
      <c r="M10940">
        <v>131500</v>
      </c>
      <c r="O10940" t="s">
        <v>379</v>
      </c>
      <c r="P10940" t="s">
        <v>14312</v>
      </c>
    </row>
    <row r="10941" spans="1:16" x14ac:dyDescent="0.35">
      <c r="A10941" t="s">
        <v>14243</v>
      </c>
      <c r="B10941" t="s">
        <v>14313</v>
      </c>
      <c r="C10941" t="s">
        <v>354</v>
      </c>
      <c r="D10941" t="s">
        <v>36</v>
      </c>
      <c r="E10941" t="s">
        <v>20</v>
      </c>
      <c r="F10941" t="b">
        <v>0</v>
      </c>
      <c r="G10941" t="s">
        <v>43</v>
      </c>
      <c r="H10941" s="1">
        <v>45673.252175925933</v>
      </c>
      <c r="I10941" t="b">
        <v>0</v>
      </c>
      <c r="J10941" t="b">
        <v>1</v>
      </c>
      <c r="K10941" t="s">
        <v>31</v>
      </c>
      <c r="L10941" t="s">
        <v>22</v>
      </c>
      <c r="M10941">
        <v>124200</v>
      </c>
      <c r="O10941" t="s">
        <v>3122</v>
      </c>
      <c r="P10941" t="s">
        <v>14314</v>
      </c>
    </row>
    <row r="10942" spans="1:16" x14ac:dyDescent="0.35">
      <c r="A10942" t="s">
        <v>14243</v>
      </c>
      <c r="B10942" t="s">
        <v>14315</v>
      </c>
      <c r="C10942" t="s">
        <v>142</v>
      </c>
      <c r="D10942" t="s">
        <v>36</v>
      </c>
      <c r="E10942" t="s">
        <v>20</v>
      </c>
      <c r="F10942" t="b">
        <v>0</v>
      </c>
      <c r="G10942" t="s">
        <v>68</v>
      </c>
      <c r="H10942" s="1">
        <v>45673.252418981479</v>
      </c>
      <c r="I10942" t="b">
        <v>0</v>
      </c>
      <c r="J10942" t="b">
        <v>1</v>
      </c>
      <c r="K10942" t="s">
        <v>31</v>
      </c>
      <c r="L10942" t="s">
        <v>22</v>
      </c>
      <c r="M10942">
        <v>105000</v>
      </c>
      <c r="O10942" t="s">
        <v>14316</v>
      </c>
      <c r="P10942" t="s">
        <v>14317</v>
      </c>
    </row>
    <row r="10943" spans="1:16" x14ac:dyDescent="0.35">
      <c r="A10943" t="s">
        <v>14243</v>
      </c>
      <c r="B10943" t="s">
        <v>14318</v>
      </c>
      <c r="C10943" t="s">
        <v>18</v>
      </c>
      <c r="D10943" t="s">
        <v>5522</v>
      </c>
      <c r="E10943" t="s">
        <v>20</v>
      </c>
      <c r="F10943" t="b">
        <v>1</v>
      </c>
      <c r="G10943" t="s">
        <v>1905</v>
      </c>
      <c r="H10943" s="1">
        <v>45673.260312500002</v>
      </c>
      <c r="I10943" t="b">
        <v>1</v>
      </c>
      <c r="J10943" t="b">
        <v>0</v>
      </c>
      <c r="K10943" t="s">
        <v>1905</v>
      </c>
      <c r="L10943" t="s">
        <v>22</v>
      </c>
      <c r="M10943">
        <v>130000</v>
      </c>
      <c r="O10943" t="s">
        <v>14319</v>
      </c>
      <c r="P10943" t="s">
        <v>3079</v>
      </c>
    </row>
    <row r="10944" spans="1:16" x14ac:dyDescent="0.35">
      <c r="A10944" t="s">
        <v>14243</v>
      </c>
      <c r="B10944" t="s">
        <v>14320</v>
      </c>
      <c r="C10944" t="s">
        <v>1372</v>
      </c>
      <c r="D10944" t="s">
        <v>36</v>
      </c>
      <c r="E10944" t="s">
        <v>20</v>
      </c>
      <c r="F10944" t="b">
        <v>0</v>
      </c>
      <c r="G10944" t="s">
        <v>1372</v>
      </c>
      <c r="H10944" s="1">
        <v>45673.633206018523</v>
      </c>
      <c r="I10944" t="b">
        <v>0</v>
      </c>
      <c r="J10944" t="b">
        <v>0</v>
      </c>
      <c r="K10944" t="s">
        <v>1372</v>
      </c>
      <c r="L10944" t="s">
        <v>22</v>
      </c>
      <c r="M10944">
        <v>63960</v>
      </c>
      <c r="O10944" t="s">
        <v>14321</v>
      </c>
      <c r="P10944" t="s">
        <v>14322</v>
      </c>
    </row>
    <row r="10945" spans="1:16" x14ac:dyDescent="0.35">
      <c r="A10945" t="s">
        <v>14243</v>
      </c>
      <c r="B10945" t="s">
        <v>14323</v>
      </c>
      <c r="C10945" t="s">
        <v>193</v>
      </c>
      <c r="D10945" t="s">
        <v>17494</v>
      </c>
      <c r="E10945" t="s">
        <v>760</v>
      </c>
      <c r="F10945" t="b">
        <v>0</v>
      </c>
      <c r="G10945" t="s">
        <v>52</v>
      </c>
      <c r="H10945" s="1">
        <v>45674.000196759262</v>
      </c>
      <c r="I10945" t="b">
        <v>0</v>
      </c>
      <c r="J10945" t="b">
        <v>0</v>
      </c>
      <c r="K10945" t="s">
        <v>31</v>
      </c>
      <c r="L10945" t="s">
        <v>32</v>
      </c>
      <c r="N10945">
        <v>100</v>
      </c>
      <c r="O10945" t="s">
        <v>4341</v>
      </c>
    </row>
    <row r="10946" spans="1:16" x14ac:dyDescent="0.35">
      <c r="A10946" t="s">
        <v>14243</v>
      </c>
      <c r="B10946" t="s">
        <v>14324</v>
      </c>
      <c r="C10946" t="s">
        <v>537</v>
      </c>
      <c r="D10946" t="s">
        <v>29</v>
      </c>
      <c r="E10946" t="s">
        <v>20</v>
      </c>
      <c r="F10946" t="b">
        <v>0</v>
      </c>
      <c r="G10946" t="s">
        <v>171</v>
      </c>
      <c r="H10946" s="1">
        <v>45674.432824074072</v>
      </c>
      <c r="I10946" t="b">
        <v>0</v>
      </c>
      <c r="J10946" t="b">
        <v>0</v>
      </c>
      <c r="K10946" t="s">
        <v>31</v>
      </c>
      <c r="L10946" t="s">
        <v>22</v>
      </c>
      <c r="M10946">
        <v>58542</v>
      </c>
      <c r="O10946" t="s">
        <v>1983</v>
      </c>
      <c r="P10946" t="s">
        <v>14325</v>
      </c>
    </row>
    <row r="10947" spans="1:16" x14ac:dyDescent="0.35">
      <c r="A10947" t="s">
        <v>14243</v>
      </c>
      <c r="B10947" t="s">
        <v>14295</v>
      </c>
      <c r="C10947" t="s">
        <v>12681</v>
      </c>
      <c r="D10947" t="s">
        <v>115</v>
      </c>
      <c r="E10947" t="s">
        <v>20</v>
      </c>
      <c r="F10947" t="b">
        <v>0</v>
      </c>
      <c r="G10947" t="s">
        <v>52</v>
      </c>
      <c r="H10947" s="1">
        <v>45675.041909722233</v>
      </c>
      <c r="I10947" t="b">
        <v>0</v>
      </c>
      <c r="J10947" t="b">
        <v>1</v>
      </c>
      <c r="K10947" t="s">
        <v>31</v>
      </c>
      <c r="L10947" t="s">
        <v>32</v>
      </c>
      <c r="N10947">
        <v>20.670000076293949</v>
      </c>
      <c r="O10947" t="s">
        <v>5142</v>
      </c>
      <c r="P10947" t="s">
        <v>5304</v>
      </c>
    </row>
    <row r="10948" spans="1:16" x14ac:dyDescent="0.35">
      <c r="A10948" t="s">
        <v>14243</v>
      </c>
      <c r="B10948" t="s">
        <v>14326</v>
      </c>
      <c r="C10948" t="s">
        <v>4901</v>
      </c>
      <c r="D10948" t="s">
        <v>29</v>
      </c>
      <c r="E10948" t="s">
        <v>20</v>
      </c>
      <c r="F10948" t="b">
        <v>0</v>
      </c>
      <c r="G10948" t="s">
        <v>47</v>
      </c>
      <c r="H10948" s="1">
        <v>45675.833645833343</v>
      </c>
      <c r="I10948" t="b">
        <v>0</v>
      </c>
      <c r="J10948" t="b">
        <v>0</v>
      </c>
      <c r="K10948" t="s">
        <v>31</v>
      </c>
      <c r="L10948" t="s">
        <v>22</v>
      </c>
      <c r="M10948">
        <v>130000</v>
      </c>
      <c r="O10948" t="s">
        <v>14327</v>
      </c>
      <c r="P10948" t="s">
        <v>367</v>
      </c>
    </row>
    <row r="10949" spans="1:16" x14ac:dyDescent="0.35">
      <c r="A10949" t="s">
        <v>14243</v>
      </c>
      <c r="B10949" t="s">
        <v>14328</v>
      </c>
      <c r="C10949" t="s">
        <v>105</v>
      </c>
      <c r="D10949" t="s">
        <v>249</v>
      </c>
      <c r="E10949" t="s">
        <v>20</v>
      </c>
      <c r="F10949" t="b">
        <v>0</v>
      </c>
      <c r="G10949" t="s">
        <v>105</v>
      </c>
      <c r="H10949" s="1">
        <v>45676.253125000003</v>
      </c>
      <c r="I10949" t="b">
        <v>0</v>
      </c>
      <c r="J10949" t="b">
        <v>0</v>
      </c>
      <c r="K10949" t="s">
        <v>105</v>
      </c>
      <c r="L10949" t="s">
        <v>22</v>
      </c>
      <c r="M10949">
        <v>63960</v>
      </c>
      <c r="O10949" t="s">
        <v>2465</v>
      </c>
      <c r="P10949" t="s">
        <v>14329</v>
      </c>
    </row>
    <row r="10950" spans="1:16" x14ac:dyDescent="0.35">
      <c r="A10950" t="s">
        <v>14243</v>
      </c>
      <c r="B10950" t="s">
        <v>14243</v>
      </c>
      <c r="C10950" t="s">
        <v>9305</v>
      </c>
      <c r="D10950" t="s">
        <v>42</v>
      </c>
      <c r="E10950" t="s">
        <v>20</v>
      </c>
      <c r="F10950" t="b">
        <v>0</v>
      </c>
      <c r="G10950" t="s">
        <v>47</v>
      </c>
      <c r="H10950" s="1">
        <v>45676.375289351847</v>
      </c>
      <c r="I10950" t="b">
        <v>0</v>
      </c>
      <c r="J10950" t="b">
        <v>0</v>
      </c>
      <c r="K10950" t="s">
        <v>31</v>
      </c>
      <c r="L10950" t="s">
        <v>32</v>
      </c>
      <c r="N10950">
        <v>45.81500244140625</v>
      </c>
      <c r="O10950" t="s">
        <v>14330</v>
      </c>
      <c r="P10950" t="s">
        <v>14331</v>
      </c>
    </row>
    <row r="10951" spans="1:16" x14ac:dyDescent="0.35">
      <c r="A10951" t="s">
        <v>14243</v>
      </c>
      <c r="B10951" t="s">
        <v>14332</v>
      </c>
      <c r="C10951" t="s">
        <v>2504</v>
      </c>
      <c r="D10951" t="s">
        <v>295</v>
      </c>
      <c r="E10951" t="s">
        <v>20</v>
      </c>
      <c r="F10951" t="b">
        <v>0</v>
      </c>
      <c r="G10951" t="s">
        <v>592</v>
      </c>
      <c r="H10951" s="1">
        <v>45676.42015046296</v>
      </c>
      <c r="I10951" t="b">
        <v>0</v>
      </c>
      <c r="J10951" t="b">
        <v>0</v>
      </c>
      <c r="K10951" t="s">
        <v>592</v>
      </c>
      <c r="L10951" t="s">
        <v>22</v>
      </c>
      <c r="M10951">
        <v>100000</v>
      </c>
      <c r="O10951" t="s">
        <v>14333</v>
      </c>
      <c r="P10951" t="s">
        <v>14334</v>
      </c>
    </row>
    <row r="10952" spans="1:16" x14ac:dyDescent="0.35">
      <c r="A10952" t="s">
        <v>14243</v>
      </c>
      <c r="B10952" t="s">
        <v>14335</v>
      </c>
      <c r="C10952" t="s">
        <v>14259</v>
      </c>
      <c r="D10952" t="s">
        <v>1955</v>
      </c>
      <c r="E10952" t="s">
        <v>20</v>
      </c>
      <c r="F10952" t="b">
        <v>0</v>
      </c>
      <c r="G10952" t="s">
        <v>52</v>
      </c>
      <c r="H10952" s="1">
        <v>45676.541712962957</v>
      </c>
      <c r="I10952" t="b">
        <v>0</v>
      </c>
      <c r="J10952" t="b">
        <v>1</v>
      </c>
      <c r="K10952" t="s">
        <v>31</v>
      </c>
      <c r="L10952" t="s">
        <v>22</v>
      </c>
      <c r="M10952">
        <v>100000</v>
      </c>
      <c r="O10952" t="s">
        <v>14260</v>
      </c>
      <c r="P10952" t="s">
        <v>14261</v>
      </c>
    </row>
    <row r="10953" spans="1:16" x14ac:dyDescent="0.35">
      <c r="A10953" t="s">
        <v>14243</v>
      </c>
      <c r="B10953" t="s">
        <v>14255</v>
      </c>
      <c r="C10953" t="s">
        <v>5214</v>
      </c>
      <c r="D10953" t="s">
        <v>573</v>
      </c>
      <c r="E10953" t="s">
        <v>296</v>
      </c>
      <c r="F10953" t="b">
        <v>0</v>
      </c>
      <c r="G10953" t="s">
        <v>52</v>
      </c>
      <c r="H10953" s="1">
        <v>45677.000023148154</v>
      </c>
      <c r="I10953" t="b">
        <v>1</v>
      </c>
      <c r="J10953" t="b">
        <v>0</v>
      </c>
      <c r="K10953" t="s">
        <v>31</v>
      </c>
      <c r="L10953" t="s">
        <v>32</v>
      </c>
      <c r="N10953">
        <v>27.979999542236332</v>
      </c>
      <c r="O10953" t="s">
        <v>14336</v>
      </c>
      <c r="P10953" t="s">
        <v>14337</v>
      </c>
    </row>
    <row r="10954" spans="1:16" x14ac:dyDescent="0.35">
      <c r="A10954" t="s">
        <v>14243</v>
      </c>
      <c r="B10954" t="s">
        <v>14244</v>
      </c>
      <c r="C10954" t="s">
        <v>14338</v>
      </c>
      <c r="D10954" t="s">
        <v>573</v>
      </c>
      <c r="E10954" t="s">
        <v>296</v>
      </c>
      <c r="F10954" t="b">
        <v>0</v>
      </c>
      <c r="G10954" t="s">
        <v>30</v>
      </c>
      <c r="H10954" s="1">
        <v>45677.084050925929</v>
      </c>
      <c r="I10954" t="b">
        <v>0</v>
      </c>
      <c r="J10954" t="b">
        <v>1</v>
      </c>
      <c r="K10954" t="s">
        <v>31</v>
      </c>
      <c r="L10954" t="s">
        <v>32</v>
      </c>
      <c r="N10954">
        <v>37.665000915527337</v>
      </c>
      <c r="O10954" t="s">
        <v>654</v>
      </c>
      <c r="P10954" t="s">
        <v>14246</v>
      </c>
    </row>
    <row r="10955" spans="1:16" x14ac:dyDescent="0.35">
      <c r="A10955" t="s">
        <v>14243</v>
      </c>
      <c r="B10955" t="s">
        <v>14339</v>
      </c>
      <c r="C10955" t="s">
        <v>2330</v>
      </c>
      <c r="D10955" t="s">
        <v>295</v>
      </c>
      <c r="E10955" t="s">
        <v>20</v>
      </c>
      <c r="F10955" t="b">
        <v>0</v>
      </c>
      <c r="G10955" t="s">
        <v>47</v>
      </c>
      <c r="H10955" s="1">
        <v>45677.125289351847</v>
      </c>
      <c r="I10955" t="b">
        <v>1</v>
      </c>
      <c r="J10955" t="b">
        <v>1</v>
      </c>
      <c r="K10955" t="s">
        <v>31</v>
      </c>
      <c r="L10955" t="s">
        <v>22</v>
      </c>
      <c r="M10955">
        <v>150000</v>
      </c>
      <c r="O10955" t="s">
        <v>14340</v>
      </c>
      <c r="P10955" t="s">
        <v>14341</v>
      </c>
    </row>
    <row r="10956" spans="1:16" x14ac:dyDescent="0.35">
      <c r="A10956" t="s">
        <v>14243</v>
      </c>
      <c r="B10956" t="s">
        <v>14342</v>
      </c>
      <c r="C10956" t="s">
        <v>1346</v>
      </c>
      <c r="D10956" t="s">
        <v>249</v>
      </c>
      <c r="E10956" t="s">
        <v>20</v>
      </c>
      <c r="F10956" t="b">
        <v>0</v>
      </c>
      <c r="G10956" t="s">
        <v>1346</v>
      </c>
      <c r="H10956" s="1">
        <v>45677.381076388891</v>
      </c>
      <c r="I10956" t="b">
        <v>0</v>
      </c>
      <c r="J10956" t="b">
        <v>0</v>
      </c>
      <c r="K10956" t="s">
        <v>1346</v>
      </c>
      <c r="L10956" t="s">
        <v>22</v>
      </c>
      <c r="M10956">
        <v>52000</v>
      </c>
      <c r="O10956" t="s">
        <v>5809</v>
      </c>
      <c r="P10956" t="s">
        <v>14343</v>
      </c>
    </row>
    <row r="10957" spans="1:16" x14ac:dyDescent="0.35">
      <c r="A10957" t="s">
        <v>14243</v>
      </c>
      <c r="B10957" t="s">
        <v>14344</v>
      </c>
      <c r="C10957" t="s">
        <v>276</v>
      </c>
      <c r="D10957" t="s">
        <v>17509</v>
      </c>
      <c r="E10957" t="s">
        <v>20</v>
      </c>
      <c r="F10957" t="b">
        <v>0</v>
      </c>
      <c r="G10957" t="s">
        <v>47</v>
      </c>
      <c r="H10957" s="1">
        <v>45678.500428240739</v>
      </c>
      <c r="I10957" t="b">
        <v>0</v>
      </c>
      <c r="J10957" t="b">
        <v>1</v>
      </c>
      <c r="K10957" t="s">
        <v>31</v>
      </c>
      <c r="L10957" t="s">
        <v>22</v>
      </c>
      <c r="M10957">
        <v>140500</v>
      </c>
      <c r="O10957" t="s">
        <v>14345</v>
      </c>
      <c r="P10957" t="s">
        <v>5804</v>
      </c>
    </row>
    <row r="10958" spans="1:16" x14ac:dyDescent="0.35">
      <c r="A10958" t="s">
        <v>14243</v>
      </c>
      <c r="B10958" t="s">
        <v>14346</v>
      </c>
      <c r="C10958" t="s">
        <v>51</v>
      </c>
      <c r="D10958" t="s">
        <v>36</v>
      </c>
      <c r="E10958" t="s">
        <v>20</v>
      </c>
      <c r="F10958" t="b">
        <v>0</v>
      </c>
      <c r="G10958" t="s">
        <v>43</v>
      </c>
      <c r="H10958" s="1">
        <v>45678.625636574077</v>
      </c>
      <c r="I10958" t="b">
        <v>0</v>
      </c>
      <c r="J10958" t="b">
        <v>0</v>
      </c>
      <c r="K10958" t="s">
        <v>31</v>
      </c>
      <c r="L10958" t="s">
        <v>22</v>
      </c>
      <c r="M10958">
        <v>130000</v>
      </c>
      <c r="O10958" t="s">
        <v>10331</v>
      </c>
      <c r="P10958" t="s">
        <v>1284</v>
      </c>
    </row>
    <row r="10959" spans="1:16" x14ac:dyDescent="0.35">
      <c r="A10959" t="s">
        <v>14243</v>
      </c>
      <c r="B10959" t="s">
        <v>14347</v>
      </c>
      <c r="C10959" t="s">
        <v>154</v>
      </c>
      <c r="D10959" t="s">
        <v>36</v>
      </c>
      <c r="E10959" t="s">
        <v>20</v>
      </c>
      <c r="F10959" t="b">
        <v>0</v>
      </c>
      <c r="G10959" t="s">
        <v>52</v>
      </c>
      <c r="H10959" s="1">
        <v>45678.750023148154</v>
      </c>
      <c r="I10959" t="b">
        <v>0</v>
      </c>
      <c r="J10959" t="b">
        <v>0</v>
      </c>
      <c r="K10959" t="s">
        <v>31</v>
      </c>
      <c r="L10959" t="s">
        <v>22</v>
      </c>
      <c r="M10959">
        <v>101230</v>
      </c>
      <c r="O10959" t="s">
        <v>14348</v>
      </c>
      <c r="P10959" t="s">
        <v>14349</v>
      </c>
    </row>
    <row r="10960" spans="1:16" x14ac:dyDescent="0.35">
      <c r="A10960" t="s">
        <v>14243</v>
      </c>
      <c r="B10960" t="s">
        <v>14350</v>
      </c>
      <c r="C10960" t="s">
        <v>320</v>
      </c>
      <c r="D10960" t="s">
        <v>36</v>
      </c>
      <c r="E10960" t="s">
        <v>91</v>
      </c>
      <c r="F10960" t="b">
        <v>0</v>
      </c>
      <c r="G10960" t="s">
        <v>52</v>
      </c>
      <c r="H10960" s="1">
        <v>45678.833483796298</v>
      </c>
      <c r="I10960" t="b">
        <v>0</v>
      </c>
      <c r="J10960" t="b">
        <v>0</v>
      </c>
      <c r="K10960" t="s">
        <v>31</v>
      </c>
      <c r="L10960" t="s">
        <v>32</v>
      </c>
      <c r="N10960">
        <v>60</v>
      </c>
      <c r="O10960" t="s">
        <v>7546</v>
      </c>
      <c r="P10960" t="s">
        <v>14351</v>
      </c>
    </row>
    <row r="10961" spans="1:16" x14ac:dyDescent="0.35">
      <c r="A10961" t="s">
        <v>14243</v>
      </c>
      <c r="B10961" t="s">
        <v>14243</v>
      </c>
      <c r="C10961" t="s">
        <v>3831</v>
      </c>
      <c r="D10961" t="s">
        <v>36</v>
      </c>
      <c r="E10961" t="s">
        <v>20</v>
      </c>
      <c r="F10961" t="b">
        <v>0</v>
      </c>
      <c r="G10961" t="s">
        <v>52</v>
      </c>
      <c r="H10961" s="1">
        <v>45678.875115740739</v>
      </c>
      <c r="I10961" t="b">
        <v>0</v>
      </c>
      <c r="J10961" t="b">
        <v>0</v>
      </c>
      <c r="K10961" t="s">
        <v>31</v>
      </c>
      <c r="L10961" t="s">
        <v>22</v>
      </c>
      <c r="M10961">
        <v>155000</v>
      </c>
      <c r="O10961" t="s">
        <v>14352</v>
      </c>
    </row>
    <row r="10962" spans="1:16" x14ac:dyDescent="0.35">
      <c r="A10962" t="s">
        <v>14243</v>
      </c>
      <c r="B10962" t="s">
        <v>14353</v>
      </c>
      <c r="C10962" t="s">
        <v>67</v>
      </c>
      <c r="D10962" t="s">
        <v>36</v>
      </c>
      <c r="E10962" t="s">
        <v>20</v>
      </c>
      <c r="F10962" t="b">
        <v>0</v>
      </c>
      <c r="G10962" t="s">
        <v>68</v>
      </c>
      <c r="H10962" s="1">
        <v>45679.000879629632</v>
      </c>
      <c r="I10962" t="b">
        <v>0</v>
      </c>
      <c r="J10962" t="b">
        <v>1</v>
      </c>
      <c r="K10962" t="s">
        <v>31</v>
      </c>
      <c r="L10962" t="s">
        <v>22</v>
      </c>
      <c r="M10962">
        <v>116500</v>
      </c>
      <c r="O10962" t="s">
        <v>543</v>
      </c>
      <c r="P10962" t="s">
        <v>14354</v>
      </c>
    </row>
    <row r="10963" spans="1:16" x14ac:dyDescent="0.35">
      <c r="A10963" t="s">
        <v>14243</v>
      </c>
      <c r="B10963" t="s">
        <v>14355</v>
      </c>
      <c r="C10963" t="s">
        <v>505</v>
      </c>
      <c r="D10963" t="s">
        <v>110</v>
      </c>
      <c r="E10963" t="s">
        <v>436</v>
      </c>
      <c r="F10963" t="b">
        <v>0</v>
      </c>
      <c r="G10963" t="s">
        <v>52</v>
      </c>
      <c r="H10963" s="1">
        <v>45679.166817129633</v>
      </c>
      <c r="I10963" t="b">
        <v>0</v>
      </c>
      <c r="J10963" t="b">
        <v>0</v>
      </c>
      <c r="K10963" t="s">
        <v>31</v>
      </c>
      <c r="L10963" t="s">
        <v>32</v>
      </c>
      <c r="N10963">
        <v>39.375</v>
      </c>
      <c r="O10963" t="s">
        <v>4796</v>
      </c>
    </row>
    <row r="10964" spans="1:16" x14ac:dyDescent="0.35">
      <c r="A10964" t="s">
        <v>14243</v>
      </c>
      <c r="B10964" t="s">
        <v>14356</v>
      </c>
      <c r="C10964" t="s">
        <v>701</v>
      </c>
      <c r="D10964" t="s">
        <v>36</v>
      </c>
      <c r="E10964" t="s">
        <v>20</v>
      </c>
      <c r="F10964" t="b">
        <v>0</v>
      </c>
      <c r="G10964" t="s">
        <v>68</v>
      </c>
      <c r="H10964" s="1">
        <v>45679.417731481481</v>
      </c>
      <c r="I10964" t="b">
        <v>0</v>
      </c>
      <c r="J10964" t="b">
        <v>1</v>
      </c>
      <c r="K10964" t="s">
        <v>31</v>
      </c>
      <c r="L10964" t="s">
        <v>22</v>
      </c>
      <c r="M10964">
        <v>155000</v>
      </c>
      <c r="O10964" t="s">
        <v>702</v>
      </c>
      <c r="P10964" t="s">
        <v>14357</v>
      </c>
    </row>
    <row r="10965" spans="1:16" x14ac:dyDescent="0.35">
      <c r="A10965" t="s">
        <v>14243</v>
      </c>
      <c r="B10965" t="s">
        <v>14358</v>
      </c>
      <c r="C10965" t="s">
        <v>95</v>
      </c>
      <c r="D10965" t="s">
        <v>36</v>
      </c>
      <c r="E10965" t="s">
        <v>20</v>
      </c>
      <c r="F10965" t="b">
        <v>0</v>
      </c>
      <c r="G10965" t="s">
        <v>30</v>
      </c>
      <c r="H10965" s="1">
        <v>45679.417893518519</v>
      </c>
      <c r="I10965" t="b">
        <v>0</v>
      </c>
      <c r="J10965" t="b">
        <v>1</v>
      </c>
      <c r="K10965" t="s">
        <v>31</v>
      </c>
      <c r="L10965" t="s">
        <v>22</v>
      </c>
      <c r="M10965">
        <v>123800</v>
      </c>
      <c r="O10965" t="s">
        <v>607</v>
      </c>
    </row>
    <row r="10966" spans="1:16" x14ac:dyDescent="0.35">
      <c r="A10966" t="s">
        <v>14243</v>
      </c>
      <c r="B10966" t="s">
        <v>14359</v>
      </c>
      <c r="C10966" t="s">
        <v>124</v>
      </c>
      <c r="D10966" t="s">
        <v>36</v>
      </c>
      <c r="E10966" t="s">
        <v>20</v>
      </c>
      <c r="F10966" t="b">
        <v>0</v>
      </c>
      <c r="G10966" t="s">
        <v>52</v>
      </c>
      <c r="H10966" s="1">
        <v>45679.458692129629</v>
      </c>
      <c r="I10966" t="b">
        <v>0</v>
      </c>
      <c r="J10966" t="b">
        <v>1</v>
      </c>
      <c r="K10966" t="s">
        <v>31</v>
      </c>
      <c r="L10966" t="s">
        <v>22</v>
      </c>
      <c r="M10966">
        <v>109300</v>
      </c>
      <c r="O10966" t="s">
        <v>3238</v>
      </c>
      <c r="P10966" t="s">
        <v>14360</v>
      </c>
    </row>
    <row r="10967" spans="1:16" x14ac:dyDescent="0.35">
      <c r="A10967" t="s">
        <v>14243</v>
      </c>
      <c r="B10967" t="s">
        <v>14361</v>
      </c>
      <c r="C10967" t="s">
        <v>1848</v>
      </c>
      <c r="D10967" t="s">
        <v>36</v>
      </c>
      <c r="E10967" t="s">
        <v>91</v>
      </c>
      <c r="F10967" t="b">
        <v>0</v>
      </c>
      <c r="G10967" t="s">
        <v>47</v>
      </c>
      <c r="H10967" s="1">
        <v>45679.875497685192</v>
      </c>
      <c r="I10967" t="b">
        <v>0</v>
      </c>
      <c r="J10967" t="b">
        <v>0</v>
      </c>
      <c r="K10967" t="s">
        <v>31</v>
      </c>
      <c r="L10967" t="s">
        <v>32</v>
      </c>
      <c r="N10967">
        <v>99</v>
      </c>
      <c r="O10967" t="s">
        <v>5582</v>
      </c>
      <c r="P10967" t="s">
        <v>14362</v>
      </c>
    </row>
    <row r="10968" spans="1:16" x14ac:dyDescent="0.35">
      <c r="A10968" t="s">
        <v>14243</v>
      </c>
      <c r="B10968" t="s">
        <v>14243</v>
      </c>
      <c r="C10968" t="s">
        <v>1095</v>
      </c>
      <c r="D10968" t="s">
        <v>11558</v>
      </c>
      <c r="E10968" t="s">
        <v>20</v>
      </c>
      <c r="F10968" t="b">
        <v>0</v>
      </c>
      <c r="G10968" t="s">
        <v>47</v>
      </c>
      <c r="H10968" s="1">
        <v>45680.250324074077</v>
      </c>
      <c r="I10968" t="b">
        <v>0</v>
      </c>
      <c r="J10968" t="b">
        <v>1</v>
      </c>
      <c r="K10968" t="s">
        <v>31</v>
      </c>
      <c r="L10968" t="s">
        <v>32</v>
      </c>
      <c r="N10968">
        <v>52.930000305175781</v>
      </c>
      <c r="O10968" t="s">
        <v>14363</v>
      </c>
    </row>
    <row r="10969" spans="1:16" x14ac:dyDescent="0.35">
      <c r="A10969" t="s">
        <v>14243</v>
      </c>
      <c r="B10969" t="s">
        <v>14320</v>
      </c>
      <c r="C10969" t="s">
        <v>1372</v>
      </c>
      <c r="D10969" t="s">
        <v>249</v>
      </c>
      <c r="E10969" t="s">
        <v>20</v>
      </c>
      <c r="F10969" t="b">
        <v>0</v>
      </c>
      <c r="G10969" t="s">
        <v>1372</v>
      </c>
      <c r="H10969" s="1">
        <v>45680.255289351851</v>
      </c>
      <c r="I10969" t="b">
        <v>0</v>
      </c>
      <c r="J10969" t="b">
        <v>0</v>
      </c>
      <c r="K10969" t="s">
        <v>1372</v>
      </c>
      <c r="L10969" t="s">
        <v>22</v>
      </c>
      <c r="M10969">
        <v>63960</v>
      </c>
      <c r="O10969" t="s">
        <v>14321</v>
      </c>
      <c r="P10969" t="s">
        <v>14322</v>
      </c>
    </row>
    <row r="10970" spans="1:16" x14ac:dyDescent="0.35">
      <c r="A10970" t="s">
        <v>14243</v>
      </c>
      <c r="B10970" t="s">
        <v>14243</v>
      </c>
      <c r="C10970" t="s">
        <v>14364</v>
      </c>
      <c r="D10970" t="s">
        <v>36</v>
      </c>
      <c r="E10970" t="s">
        <v>20</v>
      </c>
      <c r="F10970" t="b">
        <v>0</v>
      </c>
      <c r="G10970" t="s">
        <v>52</v>
      </c>
      <c r="H10970" s="1">
        <v>45680.750069444453</v>
      </c>
      <c r="I10970" t="b">
        <v>1</v>
      </c>
      <c r="J10970" t="b">
        <v>0</v>
      </c>
      <c r="K10970" t="s">
        <v>31</v>
      </c>
      <c r="L10970" t="s">
        <v>22</v>
      </c>
      <c r="M10970">
        <v>95000</v>
      </c>
      <c r="O10970" t="s">
        <v>14365</v>
      </c>
      <c r="P10970" t="s">
        <v>164</v>
      </c>
    </row>
    <row r="10971" spans="1:16" x14ac:dyDescent="0.35">
      <c r="A10971" t="s">
        <v>14243</v>
      </c>
      <c r="B10971" t="s">
        <v>14366</v>
      </c>
      <c r="C10971" t="s">
        <v>2808</v>
      </c>
      <c r="D10971" t="s">
        <v>36</v>
      </c>
      <c r="E10971" t="s">
        <v>20</v>
      </c>
      <c r="F10971" t="b">
        <v>0</v>
      </c>
      <c r="G10971" t="s">
        <v>52</v>
      </c>
      <c r="H10971" s="1">
        <v>45680.91684027778</v>
      </c>
      <c r="I10971" t="b">
        <v>0</v>
      </c>
      <c r="J10971" t="b">
        <v>1</v>
      </c>
      <c r="K10971" t="s">
        <v>31</v>
      </c>
      <c r="L10971" t="s">
        <v>22</v>
      </c>
      <c r="M10971">
        <v>161000</v>
      </c>
      <c r="O10971" t="s">
        <v>14367</v>
      </c>
      <c r="P10971" t="s">
        <v>14368</v>
      </c>
    </row>
    <row r="10972" spans="1:16" x14ac:dyDescent="0.35">
      <c r="A10972" t="s">
        <v>14243</v>
      </c>
      <c r="B10972" t="s">
        <v>14243</v>
      </c>
      <c r="C10972" t="s">
        <v>1176</v>
      </c>
      <c r="D10972" t="s">
        <v>115</v>
      </c>
      <c r="E10972" t="s">
        <v>20</v>
      </c>
      <c r="F10972" t="b">
        <v>0</v>
      </c>
      <c r="G10972" t="s">
        <v>68</v>
      </c>
      <c r="H10972" s="1">
        <v>45681.627523148149</v>
      </c>
      <c r="I10972" t="b">
        <v>0</v>
      </c>
      <c r="J10972" t="b">
        <v>1</v>
      </c>
      <c r="K10972" t="s">
        <v>31</v>
      </c>
      <c r="L10972" t="s">
        <v>32</v>
      </c>
      <c r="N10972">
        <v>25.2400016784668</v>
      </c>
      <c r="O10972" t="s">
        <v>1721</v>
      </c>
      <c r="P10972" t="s">
        <v>14369</v>
      </c>
    </row>
    <row r="10973" spans="1:16" x14ac:dyDescent="0.35">
      <c r="A10973" t="s">
        <v>14243</v>
      </c>
      <c r="B10973" t="s">
        <v>14370</v>
      </c>
      <c r="C10973" t="s">
        <v>18</v>
      </c>
      <c r="D10973" t="s">
        <v>29</v>
      </c>
      <c r="E10973" t="s">
        <v>20</v>
      </c>
      <c r="F10973" t="b">
        <v>1</v>
      </c>
      <c r="G10973" t="s">
        <v>47</v>
      </c>
      <c r="H10973" s="1">
        <v>45682.250405092593</v>
      </c>
      <c r="I10973" t="b">
        <v>0</v>
      </c>
      <c r="J10973" t="b">
        <v>1</v>
      </c>
      <c r="K10973" t="s">
        <v>31</v>
      </c>
      <c r="L10973" t="s">
        <v>22</v>
      </c>
      <c r="M10973">
        <v>100000</v>
      </c>
      <c r="O10973" t="s">
        <v>654</v>
      </c>
      <c r="P10973" t="s">
        <v>4978</v>
      </c>
    </row>
    <row r="10974" spans="1:16" x14ac:dyDescent="0.35">
      <c r="A10974" t="s">
        <v>14243</v>
      </c>
      <c r="B10974" t="s">
        <v>14371</v>
      </c>
      <c r="C10974" t="s">
        <v>966</v>
      </c>
      <c r="D10974" t="s">
        <v>249</v>
      </c>
      <c r="E10974" t="s">
        <v>20</v>
      </c>
      <c r="F10974" t="b">
        <v>0</v>
      </c>
      <c r="G10974" t="s">
        <v>966</v>
      </c>
      <c r="H10974" s="1">
        <v>45682.39571759259</v>
      </c>
      <c r="I10974" t="b">
        <v>0</v>
      </c>
      <c r="J10974" t="b">
        <v>0</v>
      </c>
      <c r="K10974" t="s">
        <v>966</v>
      </c>
      <c r="L10974" t="s">
        <v>22</v>
      </c>
      <c r="M10974">
        <v>65197.5</v>
      </c>
      <c r="O10974" t="s">
        <v>14372</v>
      </c>
      <c r="P10974" t="s">
        <v>14373</v>
      </c>
    </row>
    <row r="10975" spans="1:16" x14ac:dyDescent="0.35">
      <c r="A10975" t="s">
        <v>14243</v>
      </c>
      <c r="B10975" t="s">
        <v>14371</v>
      </c>
      <c r="C10975" t="s">
        <v>966</v>
      </c>
      <c r="D10975" t="s">
        <v>17461</v>
      </c>
      <c r="E10975" t="s">
        <v>20</v>
      </c>
      <c r="F10975" t="b">
        <v>0</v>
      </c>
      <c r="G10975" t="s">
        <v>966</v>
      </c>
      <c r="H10975" s="1">
        <v>45682.604027777779</v>
      </c>
      <c r="I10975" t="b">
        <v>0</v>
      </c>
      <c r="J10975" t="b">
        <v>0</v>
      </c>
      <c r="K10975" t="s">
        <v>966</v>
      </c>
      <c r="L10975" t="s">
        <v>22</v>
      </c>
      <c r="M10975">
        <v>65197.5</v>
      </c>
      <c r="O10975" t="s">
        <v>14372</v>
      </c>
      <c r="P10975" t="s">
        <v>14373</v>
      </c>
    </row>
    <row r="10976" spans="1:16" x14ac:dyDescent="0.35">
      <c r="A10976" t="s">
        <v>14243</v>
      </c>
      <c r="B10976" t="s">
        <v>14374</v>
      </c>
      <c r="C10976" t="s">
        <v>428</v>
      </c>
      <c r="D10976" t="s">
        <v>29</v>
      </c>
      <c r="E10976" t="s">
        <v>20</v>
      </c>
      <c r="F10976" t="b">
        <v>0</v>
      </c>
      <c r="G10976" t="s">
        <v>68</v>
      </c>
      <c r="H10976" s="1">
        <v>45683.042650462958</v>
      </c>
      <c r="I10976" t="b">
        <v>0</v>
      </c>
      <c r="J10976" t="b">
        <v>0</v>
      </c>
      <c r="K10976" t="s">
        <v>31</v>
      </c>
      <c r="L10976" t="s">
        <v>22</v>
      </c>
      <c r="M10976">
        <v>77500</v>
      </c>
      <c r="O10976" t="s">
        <v>13815</v>
      </c>
    </row>
    <row r="10977" spans="1:16" x14ac:dyDescent="0.35">
      <c r="A10977" t="s">
        <v>14243</v>
      </c>
      <c r="B10977" t="s">
        <v>14371</v>
      </c>
      <c r="C10977" t="s">
        <v>966</v>
      </c>
      <c r="D10977" t="s">
        <v>17616</v>
      </c>
      <c r="E10977" t="s">
        <v>20</v>
      </c>
      <c r="F10977" t="b">
        <v>0</v>
      </c>
      <c r="G10977" t="s">
        <v>966</v>
      </c>
      <c r="H10977" s="1">
        <v>45684.25818287037</v>
      </c>
      <c r="I10977" t="b">
        <v>0</v>
      </c>
      <c r="J10977" t="b">
        <v>0</v>
      </c>
      <c r="K10977" t="s">
        <v>966</v>
      </c>
      <c r="L10977" t="s">
        <v>22</v>
      </c>
      <c r="M10977">
        <v>65197.5</v>
      </c>
      <c r="O10977" t="s">
        <v>14372</v>
      </c>
      <c r="P10977" t="s">
        <v>14373</v>
      </c>
    </row>
    <row r="10978" spans="1:16" x14ac:dyDescent="0.35">
      <c r="A10978" t="s">
        <v>14243</v>
      </c>
      <c r="B10978" t="s">
        <v>14375</v>
      </c>
      <c r="C10978" t="s">
        <v>1671</v>
      </c>
      <c r="D10978" t="s">
        <v>110</v>
      </c>
      <c r="E10978" t="s">
        <v>20</v>
      </c>
      <c r="F10978" t="b">
        <v>0</v>
      </c>
      <c r="G10978" t="s">
        <v>52</v>
      </c>
      <c r="H10978" s="1">
        <v>45684.375081018523</v>
      </c>
      <c r="I10978" t="b">
        <v>0</v>
      </c>
      <c r="J10978" t="b">
        <v>1</v>
      </c>
      <c r="K10978" t="s">
        <v>31</v>
      </c>
      <c r="L10978" t="s">
        <v>22</v>
      </c>
      <c r="M10978">
        <v>100000</v>
      </c>
      <c r="O10978" t="s">
        <v>14376</v>
      </c>
      <c r="P10978" t="s">
        <v>3876</v>
      </c>
    </row>
    <row r="10979" spans="1:16" x14ac:dyDescent="0.35">
      <c r="A10979" t="s">
        <v>14243</v>
      </c>
      <c r="B10979" t="s">
        <v>14377</v>
      </c>
      <c r="C10979" t="s">
        <v>179</v>
      </c>
      <c r="D10979" t="s">
        <v>29</v>
      </c>
      <c r="E10979" t="s">
        <v>296</v>
      </c>
      <c r="F10979" t="b">
        <v>0</v>
      </c>
      <c r="G10979" t="s">
        <v>47</v>
      </c>
      <c r="H10979" s="1">
        <v>45684.417175925933</v>
      </c>
      <c r="I10979" t="b">
        <v>0</v>
      </c>
      <c r="J10979" t="b">
        <v>1</v>
      </c>
      <c r="K10979" t="s">
        <v>31</v>
      </c>
      <c r="L10979" t="s">
        <v>22</v>
      </c>
      <c r="M10979">
        <v>162000</v>
      </c>
      <c r="O10979" t="s">
        <v>1225</v>
      </c>
      <c r="P10979" t="s">
        <v>14378</v>
      </c>
    </row>
    <row r="10980" spans="1:16" x14ac:dyDescent="0.35">
      <c r="A10980" t="s">
        <v>14243</v>
      </c>
      <c r="B10980" t="s">
        <v>14379</v>
      </c>
      <c r="C10980" t="s">
        <v>2504</v>
      </c>
      <c r="D10980" t="s">
        <v>295</v>
      </c>
      <c r="E10980" t="s">
        <v>20</v>
      </c>
      <c r="F10980" t="b">
        <v>0</v>
      </c>
      <c r="G10980" t="s">
        <v>592</v>
      </c>
      <c r="H10980" s="1">
        <v>45684.591608796298</v>
      </c>
      <c r="I10980" t="b">
        <v>0</v>
      </c>
      <c r="J10980" t="b">
        <v>0</v>
      </c>
      <c r="K10980" t="s">
        <v>592</v>
      </c>
      <c r="L10980" t="s">
        <v>22</v>
      </c>
      <c r="M10980">
        <v>90000</v>
      </c>
      <c r="O10980" t="s">
        <v>14380</v>
      </c>
      <c r="P10980" t="s">
        <v>232</v>
      </c>
    </row>
    <row r="10981" spans="1:16" x14ac:dyDescent="0.35">
      <c r="A10981" t="s">
        <v>14243</v>
      </c>
      <c r="B10981" t="s">
        <v>14381</v>
      </c>
      <c r="C10981" t="s">
        <v>2602</v>
      </c>
      <c r="D10981" t="s">
        <v>295</v>
      </c>
      <c r="E10981" t="s">
        <v>20</v>
      </c>
      <c r="F10981" t="b">
        <v>0</v>
      </c>
      <c r="G10981" t="s">
        <v>52</v>
      </c>
      <c r="H10981" s="1">
        <v>45684.625081018523</v>
      </c>
      <c r="I10981" t="b">
        <v>0</v>
      </c>
      <c r="J10981" t="b">
        <v>1</v>
      </c>
      <c r="K10981" t="s">
        <v>31</v>
      </c>
      <c r="L10981" t="s">
        <v>22</v>
      </c>
      <c r="M10981">
        <v>105000</v>
      </c>
      <c r="O10981" t="s">
        <v>297</v>
      </c>
      <c r="P10981" t="s">
        <v>3697</v>
      </c>
    </row>
    <row r="10982" spans="1:16" x14ac:dyDescent="0.35">
      <c r="A10982" t="s">
        <v>14243</v>
      </c>
      <c r="B10982" t="s">
        <v>14382</v>
      </c>
      <c r="C10982" t="s">
        <v>2602</v>
      </c>
      <c r="D10982" t="s">
        <v>42</v>
      </c>
      <c r="E10982" t="s">
        <v>20</v>
      </c>
      <c r="F10982" t="b">
        <v>0</v>
      </c>
      <c r="G10982" t="s">
        <v>52</v>
      </c>
      <c r="H10982" s="1">
        <v>45684.625127314823</v>
      </c>
      <c r="I10982" t="b">
        <v>0</v>
      </c>
      <c r="J10982" t="b">
        <v>1</v>
      </c>
      <c r="K10982" t="s">
        <v>31</v>
      </c>
      <c r="L10982" t="s">
        <v>22</v>
      </c>
      <c r="M10982">
        <v>130000</v>
      </c>
      <c r="O10982" t="s">
        <v>14383</v>
      </c>
      <c r="P10982" t="s">
        <v>2705</v>
      </c>
    </row>
    <row r="10983" spans="1:16" x14ac:dyDescent="0.35">
      <c r="A10983" t="s">
        <v>14243</v>
      </c>
      <c r="B10983" t="s">
        <v>14384</v>
      </c>
      <c r="C10983" t="s">
        <v>154</v>
      </c>
      <c r="D10983" t="s">
        <v>36</v>
      </c>
      <c r="E10983" t="s">
        <v>20</v>
      </c>
      <c r="F10983" t="b">
        <v>0</v>
      </c>
      <c r="G10983" t="s">
        <v>52</v>
      </c>
      <c r="H10983" s="1">
        <v>45685.250023148154</v>
      </c>
      <c r="I10983" t="b">
        <v>0</v>
      </c>
      <c r="J10983" t="b">
        <v>0</v>
      </c>
      <c r="K10983" t="s">
        <v>31</v>
      </c>
      <c r="L10983" t="s">
        <v>32</v>
      </c>
      <c r="N10983">
        <v>60</v>
      </c>
      <c r="O10983" t="s">
        <v>14385</v>
      </c>
      <c r="P10983" t="s">
        <v>14386</v>
      </c>
    </row>
    <row r="10984" spans="1:16" x14ac:dyDescent="0.35">
      <c r="A10984" t="s">
        <v>14243</v>
      </c>
      <c r="B10984" t="s">
        <v>14387</v>
      </c>
      <c r="C10984" t="s">
        <v>11455</v>
      </c>
      <c r="D10984" t="s">
        <v>36</v>
      </c>
      <c r="E10984" t="s">
        <v>20</v>
      </c>
      <c r="F10984" t="b">
        <v>0</v>
      </c>
      <c r="G10984" t="s">
        <v>52</v>
      </c>
      <c r="H10984" s="1">
        <v>45685.416898148149</v>
      </c>
      <c r="I10984" t="b">
        <v>0</v>
      </c>
      <c r="J10984" t="b">
        <v>0</v>
      </c>
      <c r="K10984" t="s">
        <v>31</v>
      </c>
      <c r="L10984" t="s">
        <v>22</v>
      </c>
      <c r="M10984">
        <v>120000</v>
      </c>
      <c r="O10984" t="s">
        <v>14388</v>
      </c>
      <c r="P10984" t="s">
        <v>14389</v>
      </c>
    </row>
    <row r="10985" spans="1:16" x14ac:dyDescent="0.35">
      <c r="A10985" t="s">
        <v>14243</v>
      </c>
      <c r="B10985" t="s">
        <v>14390</v>
      </c>
      <c r="C10985" t="s">
        <v>1671</v>
      </c>
      <c r="D10985" t="s">
        <v>36</v>
      </c>
      <c r="E10985" t="s">
        <v>20</v>
      </c>
      <c r="F10985" t="b">
        <v>0</v>
      </c>
      <c r="G10985" t="s">
        <v>52</v>
      </c>
      <c r="H10985" s="1">
        <v>45685.666886574072</v>
      </c>
      <c r="I10985" t="b">
        <v>1</v>
      </c>
      <c r="J10985" t="b">
        <v>0</v>
      </c>
      <c r="K10985" t="s">
        <v>31</v>
      </c>
      <c r="L10985" t="s">
        <v>22</v>
      </c>
      <c r="M10985">
        <v>140000</v>
      </c>
      <c r="O10985" t="s">
        <v>6798</v>
      </c>
      <c r="P10985" t="s">
        <v>14391</v>
      </c>
    </row>
    <row r="10986" spans="1:16" x14ac:dyDescent="0.35">
      <c r="A10986" t="s">
        <v>14243</v>
      </c>
      <c r="B10986" t="s">
        <v>14392</v>
      </c>
      <c r="C10986" t="s">
        <v>14393</v>
      </c>
      <c r="D10986" t="s">
        <v>36</v>
      </c>
      <c r="E10986" t="s">
        <v>20</v>
      </c>
      <c r="F10986" t="b">
        <v>0</v>
      </c>
      <c r="G10986" t="s">
        <v>47</v>
      </c>
      <c r="H10986" s="1">
        <v>45685.792083333326</v>
      </c>
      <c r="I10986" t="b">
        <v>0</v>
      </c>
      <c r="J10986" t="b">
        <v>1</v>
      </c>
      <c r="K10986" t="s">
        <v>31</v>
      </c>
      <c r="L10986" t="s">
        <v>22</v>
      </c>
      <c r="M10986">
        <v>112500</v>
      </c>
      <c r="O10986" t="s">
        <v>14394</v>
      </c>
      <c r="P10986" t="s">
        <v>14395</v>
      </c>
    </row>
    <row r="10987" spans="1:16" x14ac:dyDescent="0.35">
      <c r="A10987" t="s">
        <v>14243</v>
      </c>
      <c r="B10987" t="s">
        <v>14396</v>
      </c>
      <c r="C10987" t="s">
        <v>320</v>
      </c>
      <c r="D10987" t="s">
        <v>36</v>
      </c>
      <c r="E10987" t="s">
        <v>91</v>
      </c>
      <c r="F10987" t="b">
        <v>0</v>
      </c>
      <c r="G10987" t="s">
        <v>52</v>
      </c>
      <c r="H10987" s="1">
        <v>45686.625104166669</v>
      </c>
      <c r="I10987" t="b">
        <v>0</v>
      </c>
      <c r="J10987" t="b">
        <v>1</v>
      </c>
      <c r="K10987" t="s">
        <v>31</v>
      </c>
      <c r="L10987" t="s">
        <v>32</v>
      </c>
      <c r="N10987">
        <v>72.5</v>
      </c>
      <c r="O10987" t="s">
        <v>3179</v>
      </c>
      <c r="P10987" t="s">
        <v>14397</v>
      </c>
    </row>
    <row r="10988" spans="1:16" x14ac:dyDescent="0.35">
      <c r="A10988" t="s">
        <v>14243</v>
      </c>
      <c r="B10988" t="s">
        <v>14398</v>
      </c>
      <c r="C10988" t="s">
        <v>10813</v>
      </c>
      <c r="D10988" t="s">
        <v>17617</v>
      </c>
      <c r="E10988" t="s">
        <v>20</v>
      </c>
      <c r="F10988" t="b">
        <v>0</v>
      </c>
      <c r="G10988" t="s">
        <v>30</v>
      </c>
      <c r="H10988" s="1">
        <v>45686.709432870368</v>
      </c>
      <c r="I10988" t="b">
        <v>0</v>
      </c>
      <c r="J10988" t="b">
        <v>1</v>
      </c>
      <c r="K10988" t="s">
        <v>31</v>
      </c>
      <c r="L10988" t="s">
        <v>22</v>
      </c>
      <c r="M10988">
        <v>90000</v>
      </c>
      <c r="O10988" t="s">
        <v>5549</v>
      </c>
      <c r="P10988" t="s">
        <v>232</v>
      </c>
    </row>
    <row r="10989" spans="1:16" x14ac:dyDescent="0.35">
      <c r="A10989" t="s">
        <v>14243</v>
      </c>
      <c r="B10989" t="s">
        <v>14399</v>
      </c>
      <c r="C10989" t="s">
        <v>1092</v>
      </c>
      <c r="D10989" t="s">
        <v>3130</v>
      </c>
      <c r="E10989" t="s">
        <v>20</v>
      </c>
      <c r="F10989" t="b">
        <v>0</v>
      </c>
      <c r="G10989" t="s">
        <v>68</v>
      </c>
      <c r="H10989" s="1">
        <v>45686.751550925917</v>
      </c>
      <c r="I10989" t="b">
        <v>0</v>
      </c>
      <c r="J10989" t="b">
        <v>1</v>
      </c>
      <c r="K10989" t="s">
        <v>31</v>
      </c>
      <c r="L10989" t="s">
        <v>22</v>
      </c>
      <c r="M10989">
        <v>191000</v>
      </c>
      <c r="O10989" t="s">
        <v>1721</v>
      </c>
      <c r="P10989" t="s">
        <v>14400</v>
      </c>
    </row>
    <row r="10990" spans="1:16" x14ac:dyDescent="0.35">
      <c r="A10990" t="s">
        <v>14243</v>
      </c>
      <c r="B10990" t="s">
        <v>14401</v>
      </c>
      <c r="C10990" t="s">
        <v>1084</v>
      </c>
      <c r="D10990" t="s">
        <v>36</v>
      </c>
      <c r="E10990" t="s">
        <v>20</v>
      </c>
      <c r="F10990" t="b">
        <v>0</v>
      </c>
      <c r="G10990" t="s">
        <v>43</v>
      </c>
      <c r="H10990" s="1">
        <v>45686.850543981483</v>
      </c>
      <c r="I10990" t="b">
        <v>0</v>
      </c>
      <c r="J10990" t="b">
        <v>1</v>
      </c>
      <c r="K10990" t="s">
        <v>31</v>
      </c>
      <c r="L10990" t="s">
        <v>22</v>
      </c>
      <c r="M10990">
        <v>158500</v>
      </c>
      <c r="O10990" t="s">
        <v>14402</v>
      </c>
      <c r="P10990" t="s">
        <v>14403</v>
      </c>
    </row>
    <row r="10991" spans="1:16" x14ac:dyDescent="0.35">
      <c r="A10991" t="s">
        <v>14243</v>
      </c>
      <c r="B10991" t="s">
        <v>14384</v>
      </c>
      <c r="C10991" t="s">
        <v>154</v>
      </c>
      <c r="D10991" t="s">
        <v>29</v>
      </c>
      <c r="E10991" t="s">
        <v>91</v>
      </c>
      <c r="F10991" t="b">
        <v>0</v>
      </c>
      <c r="G10991" t="s">
        <v>52</v>
      </c>
      <c r="H10991" s="1">
        <v>45687.250011574077</v>
      </c>
      <c r="I10991" t="b">
        <v>0</v>
      </c>
      <c r="J10991" t="b">
        <v>0</v>
      </c>
      <c r="K10991" t="s">
        <v>31</v>
      </c>
      <c r="L10991" t="s">
        <v>32</v>
      </c>
      <c r="N10991">
        <v>60</v>
      </c>
      <c r="O10991" t="s">
        <v>14385</v>
      </c>
      <c r="P10991" t="s">
        <v>14386</v>
      </c>
    </row>
    <row r="10992" spans="1:16" x14ac:dyDescent="0.35">
      <c r="A10992" t="s">
        <v>14243</v>
      </c>
      <c r="B10992" t="s">
        <v>14404</v>
      </c>
      <c r="C10992" t="s">
        <v>649</v>
      </c>
      <c r="D10992" t="s">
        <v>17555</v>
      </c>
      <c r="E10992" t="s">
        <v>20</v>
      </c>
      <c r="F10992" t="b">
        <v>0</v>
      </c>
      <c r="G10992" t="s">
        <v>43</v>
      </c>
      <c r="H10992" s="1">
        <v>45687.252013888887</v>
      </c>
      <c r="I10992" t="b">
        <v>0</v>
      </c>
      <c r="J10992" t="b">
        <v>1</v>
      </c>
      <c r="K10992" t="s">
        <v>31</v>
      </c>
      <c r="L10992" t="s">
        <v>22</v>
      </c>
      <c r="M10992">
        <v>133900</v>
      </c>
      <c r="O10992" t="s">
        <v>2465</v>
      </c>
      <c r="P10992" t="s">
        <v>14405</v>
      </c>
    </row>
    <row r="10993" spans="1:16" x14ac:dyDescent="0.35">
      <c r="A10993" t="s">
        <v>14243</v>
      </c>
      <c r="B10993" t="s">
        <v>14406</v>
      </c>
      <c r="C10993" t="s">
        <v>868</v>
      </c>
      <c r="D10993" t="s">
        <v>3006</v>
      </c>
      <c r="E10993" t="s">
        <v>20</v>
      </c>
      <c r="F10993" t="b">
        <v>0</v>
      </c>
      <c r="G10993" t="s">
        <v>47</v>
      </c>
      <c r="H10993" s="1">
        <v>45687.877847222233</v>
      </c>
      <c r="I10993" t="b">
        <v>0</v>
      </c>
      <c r="J10993" t="b">
        <v>1</v>
      </c>
      <c r="K10993" t="s">
        <v>31</v>
      </c>
      <c r="L10993" t="s">
        <v>22</v>
      </c>
      <c r="M10993">
        <v>115000</v>
      </c>
      <c r="O10993" t="s">
        <v>1009</v>
      </c>
      <c r="P10993" t="s">
        <v>1986</v>
      </c>
    </row>
    <row r="10994" spans="1:16" x14ac:dyDescent="0.35">
      <c r="A10994" t="s">
        <v>14243</v>
      </c>
      <c r="B10994" t="s">
        <v>14407</v>
      </c>
      <c r="C10994" t="s">
        <v>182</v>
      </c>
      <c r="D10994" t="s">
        <v>36</v>
      </c>
      <c r="E10994" t="s">
        <v>20</v>
      </c>
      <c r="F10994" t="b">
        <v>0</v>
      </c>
      <c r="G10994" t="s">
        <v>47</v>
      </c>
      <c r="H10994" s="1">
        <v>45687.918414351851</v>
      </c>
      <c r="I10994" t="b">
        <v>0</v>
      </c>
      <c r="J10994" t="b">
        <v>1</v>
      </c>
      <c r="K10994" t="s">
        <v>31</v>
      </c>
      <c r="L10994" t="s">
        <v>22</v>
      </c>
      <c r="M10994">
        <v>155000</v>
      </c>
      <c r="O10994" t="s">
        <v>14408</v>
      </c>
      <c r="P10994" t="s">
        <v>14409</v>
      </c>
    </row>
    <row r="10995" spans="1:16" x14ac:dyDescent="0.35">
      <c r="A10995" t="s">
        <v>14243</v>
      </c>
      <c r="B10995" t="s">
        <v>14384</v>
      </c>
      <c r="C10995" t="s">
        <v>154</v>
      </c>
      <c r="D10995" t="s">
        <v>110</v>
      </c>
      <c r="E10995" t="s">
        <v>20</v>
      </c>
      <c r="F10995" t="b">
        <v>0</v>
      </c>
      <c r="G10995" t="s">
        <v>52</v>
      </c>
      <c r="H10995" s="1">
        <v>45688.250057870369</v>
      </c>
      <c r="I10995" t="b">
        <v>0</v>
      </c>
      <c r="J10995" t="b">
        <v>0</v>
      </c>
      <c r="K10995" t="s">
        <v>31</v>
      </c>
      <c r="L10995" t="s">
        <v>32</v>
      </c>
      <c r="N10995">
        <v>60</v>
      </c>
      <c r="O10995" t="s">
        <v>14385</v>
      </c>
      <c r="P10995" t="s">
        <v>14386</v>
      </c>
    </row>
    <row r="10996" spans="1:16" x14ac:dyDescent="0.35">
      <c r="A10996" t="s">
        <v>14243</v>
      </c>
      <c r="B10996" t="s">
        <v>14410</v>
      </c>
      <c r="C10996" t="s">
        <v>805</v>
      </c>
      <c r="D10996" t="s">
        <v>110</v>
      </c>
      <c r="E10996" t="s">
        <v>20</v>
      </c>
      <c r="F10996" t="b">
        <v>0</v>
      </c>
      <c r="G10996" t="s">
        <v>30</v>
      </c>
      <c r="H10996" s="1">
        <v>45688.584664351853</v>
      </c>
      <c r="I10996" t="b">
        <v>0</v>
      </c>
      <c r="J10996" t="b">
        <v>1</v>
      </c>
      <c r="K10996" t="s">
        <v>31</v>
      </c>
      <c r="L10996" t="s">
        <v>22</v>
      </c>
      <c r="M10996">
        <v>193000</v>
      </c>
      <c r="O10996" t="s">
        <v>1669</v>
      </c>
      <c r="P10996" t="s">
        <v>1667</v>
      </c>
    </row>
    <row r="10997" spans="1:16" x14ac:dyDescent="0.35">
      <c r="A10997" t="s">
        <v>14243</v>
      </c>
      <c r="B10997" t="s">
        <v>14411</v>
      </c>
      <c r="C10997" t="s">
        <v>1161</v>
      </c>
      <c r="D10997" t="s">
        <v>29</v>
      </c>
      <c r="E10997" t="s">
        <v>20</v>
      </c>
      <c r="F10997" t="b">
        <v>0</v>
      </c>
      <c r="G10997" t="s">
        <v>52</v>
      </c>
      <c r="H10997" s="1">
        <v>45688.70988425926</v>
      </c>
      <c r="I10997" t="b">
        <v>0</v>
      </c>
      <c r="J10997" t="b">
        <v>1</v>
      </c>
      <c r="K10997" t="s">
        <v>31</v>
      </c>
      <c r="L10997" t="s">
        <v>22</v>
      </c>
      <c r="M10997">
        <v>152880</v>
      </c>
      <c r="O10997" t="s">
        <v>471</v>
      </c>
      <c r="P10997" t="s">
        <v>14412</v>
      </c>
    </row>
    <row r="10998" spans="1:16" x14ac:dyDescent="0.35">
      <c r="A10998" t="s">
        <v>14243</v>
      </c>
      <c r="B10998" t="s">
        <v>14413</v>
      </c>
      <c r="C10998" t="s">
        <v>3831</v>
      </c>
      <c r="D10998" t="s">
        <v>110</v>
      </c>
      <c r="E10998" t="s">
        <v>20</v>
      </c>
      <c r="F10998" t="b">
        <v>0</v>
      </c>
      <c r="G10998" t="s">
        <v>52</v>
      </c>
      <c r="H10998" s="1">
        <v>45688.750127314823</v>
      </c>
      <c r="I10998" t="b">
        <v>0</v>
      </c>
      <c r="J10998" t="b">
        <v>0</v>
      </c>
      <c r="K10998" t="s">
        <v>31</v>
      </c>
      <c r="L10998" t="s">
        <v>22</v>
      </c>
      <c r="M10998">
        <v>164000</v>
      </c>
      <c r="O10998" t="s">
        <v>14414</v>
      </c>
    </row>
    <row r="10999" spans="1:16" x14ac:dyDescent="0.35">
      <c r="A10999" t="s">
        <v>14243</v>
      </c>
      <c r="B10999" t="s">
        <v>14415</v>
      </c>
      <c r="C10999" t="s">
        <v>3831</v>
      </c>
      <c r="D10999" t="s">
        <v>29</v>
      </c>
      <c r="E10999" t="s">
        <v>20</v>
      </c>
      <c r="F10999" t="b">
        <v>0</v>
      </c>
      <c r="G10999" t="s">
        <v>52</v>
      </c>
      <c r="H10999" s="1">
        <v>45688.791828703703</v>
      </c>
      <c r="I10999" t="b">
        <v>0</v>
      </c>
      <c r="J10999" t="b">
        <v>0</v>
      </c>
      <c r="K10999" t="s">
        <v>31</v>
      </c>
      <c r="L10999" t="s">
        <v>22</v>
      </c>
      <c r="M10999">
        <v>164000</v>
      </c>
      <c r="O10999" t="s">
        <v>14414</v>
      </c>
    </row>
    <row r="11000" spans="1:16" x14ac:dyDescent="0.35">
      <c r="A11000" t="s">
        <v>14243</v>
      </c>
      <c r="B11000" t="s">
        <v>14416</v>
      </c>
      <c r="C11000" t="s">
        <v>154</v>
      </c>
      <c r="D11000" t="s">
        <v>14417</v>
      </c>
      <c r="E11000" t="s">
        <v>20</v>
      </c>
      <c r="F11000" t="b">
        <v>0</v>
      </c>
      <c r="G11000" t="s">
        <v>52</v>
      </c>
      <c r="H11000" s="1">
        <v>45690.250011574077</v>
      </c>
      <c r="I11000" t="b">
        <v>1</v>
      </c>
      <c r="J11000" t="b">
        <v>1</v>
      </c>
      <c r="K11000" t="s">
        <v>31</v>
      </c>
      <c r="L11000" t="s">
        <v>22</v>
      </c>
      <c r="M11000">
        <v>137500</v>
      </c>
      <c r="O11000" t="s">
        <v>14418</v>
      </c>
      <c r="P11000" t="s">
        <v>340</v>
      </c>
    </row>
    <row r="11001" spans="1:16" x14ac:dyDescent="0.35">
      <c r="A11001" t="s">
        <v>14243</v>
      </c>
      <c r="B11001" t="s">
        <v>14419</v>
      </c>
      <c r="C11001" t="s">
        <v>105</v>
      </c>
      <c r="D11001" t="s">
        <v>249</v>
      </c>
      <c r="E11001" t="s">
        <v>20</v>
      </c>
      <c r="F11001" t="b">
        <v>0</v>
      </c>
      <c r="G11001" t="s">
        <v>105</v>
      </c>
      <c r="H11001" s="1">
        <v>45691.269733796304</v>
      </c>
      <c r="I11001" t="b">
        <v>0</v>
      </c>
      <c r="J11001" t="b">
        <v>0</v>
      </c>
      <c r="K11001" t="s">
        <v>105</v>
      </c>
      <c r="L11001" t="s">
        <v>22</v>
      </c>
      <c r="M11001">
        <v>52250</v>
      </c>
      <c r="O11001" t="s">
        <v>1324</v>
      </c>
      <c r="P11001" t="s">
        <v>1130</v>
      </c>
    </row>
    <row r="11002" spans="1:16" x14ac:dyDescent="0.35">
      <c r="A11002" t="s">
        <v>14243</v>
      </c>
      <c r="B11002" t="s">
        <v>14420</v>
      </c>
      <c r="C11002" t="s">
        <v>14421</v>
      </c>
      <c r="D11002" t="s">
        <v>7857</v>
      </c>
      <c r="E11002" t="s">
        <v>20</v>
      </c>
      <c r="F11002" t="b">
        <v>0</v>
      </c>
      <c r="G11002" t="s">
        <v>1179</v>
      </c>
      <c r="H11002" s="1">
        <v>45691.653240740743</v>
      </c>
      <c r="I11002" t="b">
        <v>1</v>
      </c>
      <c r="J11002" t="b">
        <v>0</v>
      </c>
      <c r="K11002" t="s">
        <v>1179</v>
      </c>
      <c r="L11002" t="s">
        <v>22</v>
      </c>
      <c r="M11002">
        <v>50000</v>
      </c>
      <c r="O11002" t="s">
        <v>14422</v>
      </c>
      <c r="P11002" t="s">
        <v>14423</v>
      </c>
    </row>
    <row r="11003" spans="1:16" x14ac:dyDescent="0.35">
      <c r="A11003" t="s">
        <v>14243</v>
      </c>
      <c r="B11003" t="s">
        <v>14424</v>
      </c>
      <c r="C11003" t="s">
        <v>124</v>
      </c>
      <c r="D11003" t="s">
        <v>36</v>
      </c>
      <c r="E11003" t="s">
        <v>20</v>
      </c>
      <c r="F11003" t="b">
        <v>0</v>
      </c>
      <c r="G11003" t="s">
        <v>52</v>
      </c>
      <c r="H11003" s="1">
        <v>45693.791805555556</v>
      </c>
      <c r="I11003" t="b">
        <v>0</v>
      </c>
      <c r="J11003" t="b">
        <v>0</v>
      </c>
      <c r="K11003" t="s">
        <v>31</v>
      </c>
      <c r="L11003" t="s">
        <v>22</v>
      </c>
      <c r="M11003">
        <v>76273.6015625</v>
      </c>
      <c r="O11003" t="s">
        <v>125</v>
      </c>
      <c r="P11003" t="s">
        <v>14425</v>
      </c>
    </row>
    <row r="11004" spans="1:16" x14ac:dyDescent="0.35">
      <c r="A11004" t="s">
        <v>14243</v>
      </c>
      <c r="B11004" t="s">
        <v>14426</v>
      </c>
      <c r="C11004" t="s">
        <v>3214</v>
      </c>
      <c r="D11004" t="s">
        <v>110</v>
      </c>
      <c r="E11004" t="s">
        <v>20</v>
      </c>
      <c r="F11004" t="b">
        <v>0</v>
      </c>
      <c r="G11004" t="s">
        <v>52</v>
      </c>
      <c r="H11004" s="1">
        <v>45694.04173611111</v>
      </c>
      <c r="I11004" t="b">
        <v>0</v>
      </c>
      <c r="J11004" t="b">
        <v>1</v>
      </c>
      <c r="K11004" t="s">
        <v>31</v>
      </c>
      <c r="L11004" t="s">
        <v>22</v>
      </c>
      <c r="M11004">
        <v>100050</v>
      </c>
      <c r="O11004" t="s">
        <v>14427</v>
      </c>
    </row>
    <row r="11005" spans="1:16" x14ac:dyDescent="0.35">
      <c r="A11005" t="s">
        <v>14243</v>
      </c>
      <c r="B11005" t="s">
        <v>14305</v>
      </c>
      <c r="C11005" t="s">
        <v>154</v>
      </c>
      <c r="D11005" t="s">
        <v>110</v>
      </c>
      <c r="E11005" t="s">
        <v>91</v>
      </c>
      <c r="F11005" t="b">
        <v>0</v>
      </c>
      <c r="G11005" t="s">
        <v>52</v>
      </c>
      <c r="H11005" s="1">
        <v>45694.250023148154</v>
      </c>
      <c r="I11005" t="b">
        <v>1</v>
      </c>
      <c r="J11005" t="b">
        <v>0</v>
      </c>
      <c r="K11005" t="s">
        <v>31</v>
      </c>
      <c r="L11005" t="s">
        <v>32</v>
      </c>
      <c r="N11005">
        <v>75</v>
      </c>
      <c r="O11005" t="s">
        <v>14428</v>
      </c>
      <c r="P11005" t="s">
        <v>14429</v>
      </c>
    </row>
    <row r="11006" spans="1:16" x14ac:dyDescent="0.35">
      <c r="A11006" t="s">
        <v>14243</v>
      </c>
      <c r="B11006" t="s">
        <v>14430</v>
      </c>
      <c r="C11006" t="s">
        <v>154</v>
      </c>
      <c r="D11006" t="s">
        <v>29</v>
      </c>
      <c r="E11006" t="s">
        <v>20</v>
      </c>
      <c r="F11006" t="b">
        <v>0</v>
      </c>
      <c r="G11006" t="s">
        <v>52</v>
      </c>
      <c r="H11006" s="1">
        <v>45694.250023148154</v>
      </c>
      <c r="I11006" t="b">
        <v>0</v>
      </c>
      <c r="J11006" t="b">
        <v>1</v>
      </c>
      <c r="K11006" t="s">
        <v>31</v>
      </c>
      <c r="L11006" t="s">
        <v>22</v>
      </c>
      <c r="M11006">
        <v>96250</v>
      </c>
      <c r="O11006" t="s">
        <v>14431</v>
      </c>
      <c r="P11006" t="s">
        <v>14432</v>
      </c>
    </row>
    <row r="11007" spans="1:16" x14ac:dyDescent="0.35">
      <c r="A11007" t="s">
        <v>14243</v>
      </c>
      <c r="B11007" t="s">
        <v>14433</v>
      </c>
      <c r="C11007" t="s">
        <v>142</v>
      </c>
      <c r="D11007" t="s">
        <v>110</v>
      </c>
      <c r="E11007" t="s">
        <v>20</v>
      </c>
      <c r="F11007" t="b">
        <v>0</v>
      </c>
      <c r="G11007" t="s">
        <v>68</v>
      </c>
      <c r="H11007" s="1">
        <v>45694.334178240737</v>
      </c>
      <c r="I11007" t="b">
        <v>0</v>
      </c>
      <c r="J11007" t="b">
        <v>1</v>
      </c>
      <c r="K11007" t="s">
        <v>31</v>
      </c>
      <c r="L11007" t="s">
        <v>32</v>
      </c>
      <c r="N11007">
        <v>51.014999389648438</v>
      </c>
      <c r="O11007" t="s">
        <v>5191</v>
      </c>
      <c r="P11007" t="s">
        <v>14434</v>
      </c>
    </row>
    <row r="11008" spans="1:16" x14ac:dyDescent="0.35">
      <c r="A11008" t="s">
        <v>14243</v>
      </c>
      <c r="B11008" t="s">
        <v>14435</v>
      </c>
      <c r="C11008" t="s">
        <v>287</v>
      </c>
      <c r="D11008" t="s">
        <v>249</v>
      </c>
      <c r="E11008" t="s">
        <v>20</v>
      </c>
      <c r="F11008" t="b">
        <v>0</v>
      </c>
      <c r="G11008" t="s">
        <v>287</v>
      </c>
      <c r="H11008" s="1">
        <v>45694.503240740742</v>
      </c>
      <c r="I11008" t="b">
        <v>0</v>
      </c>
      <c r="J11008" t="b">
        <v>0</v>
      </c>
      <c r="K11008" t="s">
        <v>287</v>
      </c>
      <c r="L11008" t="s">
        <v>22</v>
      </c>
      <c r="M11008">
        <v>109700</v>
      </c>
      <c r="O11008" t="s">
        <v>13032</v>
      </c>
      <c r="P11008" t="s">
        <v>14436</v>
      </c>
    </row>
    <row r="11009" spans="1:16" x14ac:dyDescent="0.35">
      <c r="A11009" t="s">
        <v>14243</v>
      </c>
      <c r="B11009" t="s">
        <v>14437</v>
      </c>
      <c r="C11009" t="s">
        <v>14438</v>
      </c>
      <c r="D11009" t="s">
        <v>36</v>
      </c>
      <c r="E11009" t="s">
        <v>91</v>
      </c>
      <c r="F11009" t="b">
        <v>0</v>
      </c>
      <c r="G11009" t="s">
        <v>68</v>
      </c>
      <c r="H11009" s="1">
        <v>45694.58421296296</v>
      </c>
      <c r="I11009" t="b">
        <v>0</v>
      </c>
      <c r="J11009" t="b">
        <v>0</v>
      </c>
      <c r="K11009" t="s">
        <v>31</v>
      </c>
      <c r="L11009" t="s">
        <v>32</v>
      </c>
      <c r="N11009">
        <v>57</v>
      </c>
      <c r="O11009" t="s">
        <v>14439</v>
      </c>
    </row>
    <row r="11010" spans="1:16" x14ac:dyDescent="0.35">
      <c r="A11010" t="s">
        <v>14243</v>
      </c>
      <c r="B11010" t="s">
        <v>14243</v>
      </c>
      <c r="C11010" t="s">
        <v>9862</v>
      </c>
      <c r="D11010" t="s">
        <v>110</v>
      </c>
      <c r="E11010" t="s">
        <v>20</v>
      </c>
      <c r="F11010" t="b">
        <v>0</v>
      </c>
      <c r="G11010" t="s">
        <v>52</v>
      </c>
      <c r="H11010" s="1">
        <v>45694.875057870369</v>
      </c>
      <c r="I11010" t="b">
        <v>0</v>
      </c>
      <c r="J11010" t="b">
        <v>1</v>
      </c>
      <c r="K11010" t="s">
        <v>31</v>
      </c>
      <c r="L11010" t="s">
        <v>22</v>
      </c>
      <c r="M11010">
        <v>115016</v>
      </c>
      <c r="O11010" t="s">
        <v>14440</v>
      </c>
      <c r="P11010" t="s">
        <v>14441</v>
      </c>
    </row>
    <row r="11011" spans="1:16" x14ac:dyDescent="0.35">
      <c r="A11011" t="s">
        <v>14243</v>
      </c>
      <c r="B11011" t="s">
        <v>14442</v>
      </c>
      <c r="C11011" t="s">
        <v>8361</v>
      </c>
      <c r="D11011" t="s">
        <v>29</v>
      </c>
      <c r="E11011" t="s">
        <v>20</v>
      </c>
      <c r="F11011" t="b">
        <v>0</v>
      </c>
      <c r="G11011" t="s">
        <v>52</v>
      </c>
      <c r="H11011" s="1">
        <v>45695.250138888892</v>
      </c>
      <c r="I11011" t="b">
        <v>0</v>
      </c>
      <c r="J11011" t="b">
        <v>0</v>
      </c>
      <c r="K11011" t="s">
        <v>31</v>
      </c>
      <c r="L11011" t="s">
        <v>22</v>
      </c>
      <c r="M11011">
        <v>119675</v>
      </c>
      <c r="O11011" t="s">
        <v>14443</v>
      </c>
      <c r="P11011" t="s">
        <v>14444</v>
      </c>
    </row>
    <row r="11012" spans="1:16" x14ac:dyDescent="0.35">
      <c r="A11012" t="s">
        <v>14243</v>
      </c>
      <c r="B11012" t="s">
        <v>14445</v>
      </c>
      <c r="C11012" t="s">
        <v>142</v>
      </c>
      <c r="D11012" t="s">
        <v>17456</v>
      </c>
      <c r="E11012" t="s">
        <v>20</v>
      </c>
      <c r="F11012" t="b">
        <v>0</v>
      </c>
      <c r="G11012" t="s">
        <v>68</v>
      </c>
      <c r="H11012" s="1">
        <v>45695.250601851847</v>
      </c>
      <c r="I11012" t="b">
        <v>1</v>
      </c>
      <c r="J11012" t="b">
        <v>1</v>
      </c>
      <c r="K11012" t="s">
        <v>31</v>
      </c>
      <c r="L11012" t="s">
        <v>22</v>
      </c>
      <c r="M11012">
        <v>88545.5</v>
      </c>
      <c r="O11012" t="s">
        <v>14446</v>
      </c>
      <c r="P11012" t="s">
        <v>14447</v>
      </c>
    </row>
    <row r="11013" spans="1:16" x14ac:dyDescent="0.35">
      <c r="A11013" t="s">
        <v>14243</v>
      </c>
      <c r="B11013" t="s">
        <v>14448</v>
      </c>
      <c r="C11013" t="s">
        <v>105</v>
      </c>
      <c r="D11013" t="s">
        <v>249</v>
      </c>
      <c r="E11013" t="s">
        <v>20</v>
      </c>
      <c r="F11013" t="b">
        <v>0</v>
      </c>
      <c r="G11013" t="s">
        <v>105</v>
      </c>
      <c r="H11013" s="1">
        <v>45695.268611111111</v>
      </c>
      <c r="I11013" t="b">
        <v>0</v>
      </c>
      <c r="J11013" t="b">
        <v>0</v>
      </c>
      <c r="K11013" t="s">
        <v>105</v>
      </c>
      <c r="L11013" t="s">
        <v>22</v>
      </c>
      <c r="M11013">
        <v>63000</v>
      </c>
      <c r="O11013" t="s">
        <v>2465</v>
      </c>
      <c r="P11013" t="s">
        <v>14449</v>
      </c>
    </row>
    <row r="11014" spans="1:16" x14ac:dyDescent="0.35">
      <c r="A11014" t="s">
        <v>14243</v>
      </c>
      <c r="B11014" t="s">
        <v>14450</v>
      </c>
      <c r="C11014" t="s">
        <v>6146</v>
      </c>
      <c r="D11014" t="s">
        <v>36</v>
      </c>
      <c r="E11014" t="s">
        <v>91</v>
      </c>
      <c r="F11014" t="b">
        <v>0</v>
      </c>
      <c r="G11014" t="s">
        <v>52</v>
      </c>
      <c r="H11014" s="1">
        <v>45695.418391203697</v>
      </c>
      <c r="I11014" t="b">
        <v>0</v>
      </c>
      <c r="J11014" t="b">
        <v>0</v>
      </c>
      <c r="K11014" t="s">
        <v>31</v>
      </c>
      <c r="L11014" t="s">
        <v>32</v>
      </c>
      <c r="N11014">
        <v>85</v>
      </c>
      <c r="O11014" t="s">
        <v>3748</v>
      </c>
      <c r="P11014" t="s">
        <v>14451</v>
      </c>
    </row>
    <row r="11015" spans="1:16" x14ac:dyDescent="0.35">
      <c r="A11015" t="s">
        <v>14243</v>
      </c>
      <c r="B11015" t="s">
        <v>14452</v>
      </c>
      <c r="C11015" t="s">
        <v>18</v>
      </c>
      <c r="D11015" t="s">
        <v>29</v>
      </c>
      <c r="E11015" t="s">
        <v>20</v>
      </c>
      <c r="F11015" t="b">
        <v>1</v>
      </c>
      <c r="G11015" t="s">
        <v>52</v>
      </c>
      <c r="H11015" s="1">
        <v>45695.79179398148</v>
      </c>
      <c r="I11015" t="b">
        <v>0</v>
      </c>
      <c r="J11015" t="b">
        <v>1</v>
      </c>
      <c r="K11015" t="s">
        <v>31</v>
      </c>
      <c r="L11015" t="s">
        <v>22</v>
      </c>
      <c r="M11015">
        <v>116050</v>
      </c>
      <c r="O11015" t="s">
        <v>14453</v>
      </c>
      <c r="P11015" t="s">
        <v>14454</v>
      </c>
    </row>
    <row r="11016" spans="1:16" x14ac:dyDescent="0.35">
      <c r="A11016" t="s">
        <v>14243</v>
      </c>
      <c r="B11016" t="s">
        <v>14455</v>
      </c>
      <c r="C11016" t="s">
        <v>13314</v>
      </c>
      <c r="D11016" t="s">
        <v>29</v>
      </c>
      <c r="E11016" t="s">
        <v>20</v>
      </c>
      <c r="F11016" t="b">
        <v>0</v>
      </c>
      <c r="G11016" t="s">
        <v>171</v>
      </c>
      <c r="H11016" s="1">
        <v>45695.824513888889</v>
      </c>
      <c r="I11016" t="b">
        <v>0</v>
      </c>
      <c r="J11016" t="b">
        <v>1</v>
      </c>
      <c r="K11016" t="s">
        <v>31</v>
      </c>
      <c r="L11016" t="s">
        <v>22</v>
      </c>
      <c r="M11016">
        <v>160992</v>
      </c>
      <c r="O11016" t="s">
        <v>471</v>
      </c>
      <c r="P11016" t="s">
        <v>917</v>
      </c>
    </row>
    <row r="11017" spans="1:16" x14ac:dyDescent="0.35">
      <c r="A11017" t="s">
        <v>14243</v>
      </c>
      <c r="B11017" t="s">
        <v>14456</v>
      </c>
      <c r="C11017" t="s">
        <v>170</v>
      </c>
      <c r="D11017" t="s">
        <v>36</v>
      </c>
      <c r="E11017" t="s">
        <v>91</v>
      </c>
      <c r="F11017" t="b">
        <v>0</v>
      </c>
      <c r="G11017" t="s">
        <v>171</v>
      </c>
      <c r="H11017" s="1">
        <v>45695.907708333332</v>
      </c>
      <c r="I11017" t="b">
        <v>1</v>
      </c>
      <c r="J11017" t="b">
        <v>0</v>
      </c>
      <c r="K11017" t="s">
        <v>31</v>
      </c>
      <c r="L11017" t="s">
        <v>32</v>
      </c>
      <c r="N11017">
        <v>55</v>
      </c>
      <c r="O11017" t="s">
        <v>747</v>
      </c>
      <c r="P11017" t="s">
        <v>14457</v>
      </c>
    </row>
    <row r="11018" spans="1:16" x14ac:dyDescent="0.35">
      <c r="A11018" t="s">
        <v>14243</v>
      </c>
      <c r="B11018" t="s">
        <v>14458</v>
      </c>
      <c r="C11018" t="s">
        <v>1914</v>
      </c>
      <c r="D11018" t="s">
        <v>29</v>
      </c>
      <c r="E11018" t="s">
        <v>20</v>
      </c>
      <c r="F11018" t="b">
        <v>0</v>
      </c>
      <c r="G11018" t="s">
        <v>52</v>
      </c>
      <c r="H11018" s="1">
        <v>45695.916724537034</v>
      </c>
      <c r="I11018" t="b">
        <v>0</v>
      </c>
      <c r="J11018" t="b">
        <v>1</v>
      </c>
      <c r="K11018" t="s">
        <v>31</v>
      </c>
      <c r="L11018" t="s">
        <v>22</v>
      </c>
      <c r="M11018">
        <v>96600</v>
      </c>
      <c r="O11018" t="s">
        <v>6273</v>
      </c>
    </row>
    <row r="11019" spans="1:16" x14ac:dyDescent="0.35">
      <c r="A11019" t="s">
        <v>14243</v>
      </c>
      <c r="B11019" t="s">
        <v>14255</v>
      </c>
      <c r="C11019" t="s">
        <v>3112</v>
      </c>
      <c r="D11019" t="s">
        <v>573</v>
      </c>
      <c r="E11019" t="s">
        <v>296</v>
      </c>
      <c r="F11019" t="b">
        <v>0</v>
      </c>
      <c r="G11019" t="s">
        <v>52</v>
      </c>
      <c r="H11019" s="1">
        <v>45695.916724537034</v>
      </c>
      <c r="I11019" t="b">
        <v>0</v>
      </c>
      <c r="J11019" t="b">
        <v>0</v>
      </c>
      <c r="K11019" t="s">
        <v>31</v>
      </c>
      <c r="L11019" t="s">
        <v>32</v>
      </c>
      <c r="N11019">
        <v>24.014999389648441</v>
      </c>
      <c r="O11019" t="s">
        <v>14459</v>
      </c>
      <c r="P11019" t="s">
        <v>578</v>
      </c>
    </row>
    <row r="11020" spans="1:16" x14ac:dyDescent="0.35">
      <c r="A11020" t="s">
        <v>14243</v>
      </c>
      <c r="B11020" t="s">
        <v>14460</v>
      </c>
      <c r="C11020" t="s">
        <v>410</v>
      </c>
      <c r="D11020" t="s">
        <v>17618</v>
      </c>
      <c r="E11020" t="s">
        <v>20</v>
      </c>
      <c r="F11020" t="b">
        <v>0</v>
      </c>
      <c r="G11020" t="s">
        <v>47</v>
      </c>
      <c r="H11020" s="1">
        <v>45696.250462962962</v>
      </c>
      <c r="I11020" t="b">
        <v>0</v>
      </c>
      <c r="J11020" t="b">
        <v>1</v>
      </c>
      <c r="K11020" t="s">
        <v>31</v>
      </c>
      <c r="L11020" t="s">
        <v>22</v>
      </c>
      <c r="M11020">
        <v>220612</v>
      </c>
      <c r="O11020" t="s">
        <v>3535</v>
      </c>
      <c r="P11020" t="s">
        <v>14461</v>
      </c>
    </row>
    <row r="11021" spans="1:16" x14ac:dyDescent="0.35">
      <c r="A11021" t="s">
        <v>14243</v>
      </c>
      <c r="B11021" t="s">
        <v>14460</v>
      </c>
      <c r="C11021" t="s">
        <v>410</v>
      </c>
      <c r="D11021" t="s">
        <v>17618</v>
      </c>
      <c r="E11021" t="s">
        <v>20</v>
      </c>
      <c r="F11021" t="b">
        <v>0</v>
      </c>
      <c r="G11021" t="s">
        <v>47</v>
      </c>
      <c r="H11021" s="1">
        <v>45697.250462962962</v>
      </c>
      <c r="I11021" t="b">
        <v>0</v>
      </c>
      <c r="J11021" t="b">
        <v>1</v>
      </c>
      <c r="K11021" t="s">
        <v>31</v>
      </c>
      <c r="L11021" t="s">
        <v>22</v>
      </c>
      <c r="M11021">
        <v>220612</v>
      </c>
      <c r="O11021" t="s">
        <v>3535</v>
      </c>
      <c r="P11021" t="s">
        <v>14461</v>
      </c>
    </row>
    <row r="11022" spans="1:16" x14ac:dyDescent="0.35">
      <c r="A11022" t="s">
        <v>14243</v>
      </c>
      <c r="B11022" t="s">
        <v>14462</v>
      </c>
      <c r="C11022" t="s">
        <v>154</v>
      </c>
      <c r="D11022" t="s">
        <v>110</v>
      </c>
      <c r="E11022" t="s">
        <v>20</v>
      </c>
      <c r="F11022" t="b">
        <v>0</v>
      </c>
      <c r="G11022" t="s">
        <v>52</v>
      </c>
      <c r="H11022" s="1">
        <v>45697.584178240737</v>
      </c>
      <c r="I11022" t="b">
        <v>0</v>
      </c>
      <c r="J11022" t="b">
        <v>1</v>
      </c>
      <c r="K11022" t="s">
        <v>31</v>
      </c>
      <c r="L11022" t="s">
        <v>22</v>
      </c>
      <c r="M11022">
        <v>85210.5</v>
      </c>
      <c r="O11022" t="s">
        <v>6880</v>
      </c>
      <c r="P11022" t="s">
        <v>14463</v>
      </c>
    </row>
    <row r="11023" spans="1:16" x14ac:dyDescent="0.35">
      <c r="A11023" t="s">
        <v>14243</v>
      </c>
      <c r="B11023" t="s">
        <v>14460</v>
      </c>
      <c r="C11023" t="s">
        <v>410</v>
      </c>
      <c r="D11023" t="s">
        <v>17618</v>
      </c>
      <c r="E11023" t="s">
        <v>20</v>
      </c>
      <c r="F11023" t="b">
        <v>0</v>
      </c>
      <c r="G11023" t="s">
        <v>47</v>
      </c>
      <c r="H11023" s="1">
        <v>45698.250462962962</v>
      </c>
      <c r="I11023" t="b">
        <v>0</v>
      </c>
      <c r="J11023" t="b">
        <v>1</v>
      </c>
      <c r="K11023" t="s">
        <v>31</v>
      </c>
      <c r="L11023" t="s">
        <v>22</v>
      </c>
      <c r="M11023">
        <v>220612</v>
      </c>
      <c r="O11023" t="s">
        <v>3535</v>
      </c>
      <c r="P11023" t="s">
        <v>14461</v>
      </c>
    </row>
    <row r="11024" spans="1:16" x14ac:dyDescent="0.35">
      <c r="A11024" t="s">
        <v>14243</v>
      </c>
      <c r="B11024" t="s">
        <v>14462</v>
      </c>
      <c r="C11024" t="s">
        <v>154</v>
      </c>
      <c r="D11024" t="s">
        <v>110</v>
      </c>
      <c r="E11024" t="s">
        <v>20</v>
      </c>
      <c r="F11024" t="b">
        <v>0</v>
      </c>
      <c r="G11024" t="s">
        <v>52</v>
      </c>
      <c r="H11024" s="1">
        <v>45698.584178240737</v>
      </c>
      <c r="I11024" t="b">
        <v>0</v>
      </c>
      <c r="J11024" t="b">
        <v>1</v>
      </c>
      <c r="K11024" t="s">
        <v>31</v>
      </c>
      <c r="L11024" t="s">
        <v>22</v>
      </c>
      <c r="M11024">
        <v>85210.5</v>
      </c>
      <c r="O11024" t="s">
        <v>6880</v>
      </c>
      <c r="P11024" t="s">
        <v>14463</v>
      </c>
    </row>
    <row r="11025" spans="1:16" x14ac:dyDescent="0.35">
      <c r="A11025" t="s">
        <v>14243</v>
      </c>
      <c r="B11025" t="s">
        <v>14460</v>
      </c>
      <c r="C11025" t="s">
        <v>410</v>
      </c>
      <c r="D11025" t="s">
        <v>17618</v>
      </c>
      <c r="E11025" t="s">
        <v>20</v>
      </c>
      <c r="F11025" t="b">
        <v>0</v>
      </c>
      <c r="G11025" t="s">
        <v>47</v>
      </c>
      <c r="H11025" s="1">
        <v>45699.250462962962</v>
      </c>
      <c r="I11025" t="b">
        <v>0</v>
      </c>
      <c r="J11025" t="b">
        <v>1</v>
      </c>
      <c r="K11025" t="s">
        <v>31</v>
      </c>
      <c r="L11025" t="s">
        <v>22</v>
      </c>
      <c r="M11025">
        <v>220612</v>
      </c>
      <c r="O11025" t="s">
        <v>3535</v>
      </c>
      <c r="P11025" t="s">
        <v>14461</v>
      </c>
    </row>
    <row r="11026" spans="1:16" x14ac:dyDescent="0.35">
      <c r="A11026" t="s">
        <v>14243</v>
      </c>
      <c r="B11026" t="s">
        <v>14462</v>
      </c>
      <c r="C11026" t="s">
        <v>154</v>
      </c>
      <c r="D11026" t="s">
        <v>110</v>
      </c>
      <c r="E11026" t="s">
        <v>20</v>
      </c>
      <c r="F11026" t="b">
        <v>0</v>
      </c>
      <c r="G11026" t="s">
        <v>52</v>
      </c>
      <c r="H11026" s="1">
        <v>45699.584178240737</v>
      </c>
      <c r="I11026" t="b">
        <v>0</v>
      </c>
      <c r="J11026" t="b">
        <v>1</v>
      </c>
      <c r="K11026" t="s">
        <v>31</v>
      </c>
      <c r="L11026" t="s">
        <v>22</v>
      </c>
      <c r="M11026">
        <v>85210.5</v>
      </c>
      <c r="O11026" t="s">
        <v>6880</v>
      </c>
      <c r="P11026" t="s">
        <v>14463</v>
      </c>
    </row>
    <row r="11027" spans="1:16" x14ac:dyDescent="0.35">
      <c r="A11027" t="s">
        <v>14243</v>
      </c>
      <c r="B11027" t="s">
        <v>14460</v>
      </c>
      <c r="C11027" t="s">
        <v>410</v>
      </c>
      <c r="D11027" t="s">
        <v>17618</v>
      </c>
      <c r="E11027" t="s">
        <v>20</v>
      </c>
      <c r="F11027" t="b">
        <v>0</v>
      </c>
      <c r="G11027" t="s">
        <v>47</v>
      </c>
      <c r="H11027" s="1">
        <v>45700.250462962962</v>
      </c>
      <c r="I11027" t="b">
        <v>0</v>
      </c>
      <c r="J11027" t="b">
        <v>1</v>
      </c>
      <c r="K11027" t="s">
        <v>31</v>
      </c>
      <c r="L11027" t="s">
        <v>22</v>
      </c>
      <c r="M11027">
        <v>220612</v>
      </c>
      <c r="O11027" t="s">
        <v>3535</v>
      </c>
      <c r="P11027" t="s">
        <v>14461</v>
      </c>
    </row>
    <row r="11028" spans="1:16" x14ac:dyDescent="0.35">
      <c r="A11028" t="s">
        <v>14243</v>
      </c>
      <c r="B11028" t="s">
        <v>14462</v>
      </c>
      <c r="C11028" t="s">
        <v>154</v>
      </c>
      <c r="D11028" t="s">
        <v>110</v>
      </c>
      <c r="E11028" t="s">
        <v>20</v>
      </c>
      <c r="F11028" t="b">
        <v>0</v>
      </c>
      <c r="G11028" t="s">
        <v>52</v>
      </c>
      <c r="H11028" s="1">
        <v>45700.584178240737</v>
      </c>
      <c r="I11028" t="b">
        <v>0</v>
      </c>
      <c r="J11028" t="b">
        <v>1</v>
      </c>
      <c r="K11028" t="s">
        <v>31</v>
      </c>
      <c r="L11028" t="s">
        <v>22</v>
      </c>
      <c r="M11028">
        <v>85210.5</v>
      </c>
      <c r="O11028" t="s">
        <v>6880</v>
      </c>
      <c r="P11028" t="s">
        <v>14463</v>
      </c>
    </row>
    <row r="11029" spans="1:16" x14ac:dyDescent="0.35">
      <c r="A11029" t="s">
        <v>14243</v>
      </c>
      <c r="B11029" t="s">
        <v>14464</v>
      </c>
      <c r="C11029" t="s">
        <v>3486</v>
      </c>
      <c r="D11029" t="s">
        <v>110</v>
      </c>
      <c r="E11029" t="s">
        <v>20</v>
      </c>
      <c r="F11029" t="b">
        <v>0</v>
      </c>
      <c r="G11029" t="s">
        <v>47</v>
      </c>
      <c r="H11029" s="1">
        <v>45701.250300925924</v>
      </c>
      <c r="I11029" t="b">
        <v>0</v>
      </c>
      <c r="J11029" t="b">
        <v>1</v>
      </c>
      <c r="K11029" t="s">
        <v>31</v>
      </c>
      <c r="L11029" t="s">
        <v>22</v>
      </c>
      <c r="M11029">
        <v>82500</v>
      </c>
      <c r="O11029" t="s">
        <v>14465</v>
      </c>
      <c r="P11029" t="s">
        <v>13763</v>
      </c>
    </row>
    <row r="11030" spans="1:16" x14ac:dyDescent="0.35">
      <c r="A11030" t="s">
        <v>14243</v>
      </c>
      <c r="B11030" t="s">
        <v>14460</v>
      </c>
      <c r="C11030" t="s">
        <v>410</v>
      </c>
      <c r="D11030" t="s">
        <v>17618</v>
      </c>
      <c r="E11030" t="s">
        <v>20</v>
      </c>
      <c r="F11030" t="b">
        <v>0</v>
      </c>
      <c r="G11030" t="s">
        <v>47</v>
      </c>
      <c r="H11030" s="1">
        <v>45701.250462962962</v>
      </c>
      <c r="I11030" t="b">
        <v>0</v>
      </c>
      <c r="J11030" t="b">
        <v>1</v>
      </c>
      <c r="K11030" t="s">
        <v>31</v>
      </c>
      <c r="L11030" t="s">
        <v>22</v>
      </c>
      <c r="M11030">
        <v>220612</v>
      </c>
      <c r="O11030" t="s">
        <v>3535</v>
      </c>
      <c r="P11030" t="s">
        <v>14461</v>
      </c>
    </row>
    <row r="11031" spans="1:16" x14ac:dyDescent="0.35">
      <c r="A11031" t="s">
        <v>14243</v>
      </c>
      <c r="B11031" t="s">
        <v>14466</v>
      </c>
      <c r="C11031" t="s">
        <v>132</v>
      </c>
      <c r="D11031" t="s">
        <v>36</v>
      </c>
      <c r="E11031" t="s">
        <v>20</v>
      </c>
      <c r="F11031" t="b">
        <v>0</v>
      </c>
      <c r="G11031" t="s">
        <v>43</v>
      </c>
      <c r="H11031" s="1">
        <v>45701.542071759257</v>
      </c>
      <c r="I11031" t="b">
        <v>0</v>
      </c>
      <c r="J11031" t="b">
        <v>1</v>
      </c>
      <c r="K11031" t="s">
        <v>31</v>
      </c>
      <c r="L11031" t="s">
        <v>22</v>
      </c>
      <c r="M11031">
        <v>115850</v>
      </c>
      <c r="O11031" t="s">
        <v>13282</v>
      </c>
      <c r="P11031" t="s">
        <v>2247</v>
      </c>
    </row>
    <row r="11032" spans="1:16" x14ac:dyDescent="0.35">
      <c r="A11032" t="s">
        <v>14243</v>
      </c>
      <c r="B11032" t="s">
        <v>14462</v>
      </c>
      <c r="C11032" t="s">
        <v>154</v>
      </c>
      <c r="D11032" t="s">
        <v>110</v>
      </c>
      <c r="E11032" t="s">
        <v>20</v>
      </c>
      <c r="F11032" t="b">
        <v>0</v>
      </c>
      <c r="G11032" t="s">
        <v>52</v>
      </c>
      <c r="H11032" s="1">
        <v>45701.584178240737</v>
      </c>
      <c r="I11032" t="b">
        <v>0</v>
      </c>
      <c r="J11032" t="b">
        <v>1</v>
      </c>
      <c r="K11032" t="s">
        <v>31</v>
      </c>
      <c r="L11032" t="s">
        <v>22</v>
      </c>
      <c r="M11032">
        <v>85210.5</v>
      </c>
      <c r="O11032" t="s">
        <v>6880</v>
      </c>
      <c r="P11032" t="s">
        <v>14463</v>
      </c>
    </row>
    <row r="11033" spans="1:16" x14ac:dyDescent="0.35">
      <c r="A11033" t="s">
        <v>14243</v>
      </c>
      <c r="B11033" t="s">
        <v>14460</v>
      </c>
      <c r="C11033" t="s">
        <v>410</v>
      </c>
      <c r="D11033" t="s">
        <v>17618</v>
      </c>
      <c r="E11033" t="s">
        <v>20</v>
      </c>
      <c r="F11033" t="b">
        <v>0</v>
      </c>
      <c r="G11033" t="s">
        <v>47</v>
      </c>
      <c r="H11033" s="1">
        <v>45702.250462962962</v>
      </c>
      <c r="I11033" t="b">
        <v>0</v>
      </c>
      <c r="J11033" t="b">
        <v>1</v>
      </c>
      <c r="K11033" t="s">
        <v>31</v>
      </c>
      <c r="L11033" t="s">
        <v>22</v>
      </c>
      <c r="M11033">
        <v>220612</v>
      </c>
      <c r="O11033" t="s">
        <v>3535</v>
      </c>
      <c r="P11033" t="s">
        <v>14461</v>
      </c>
    </row>
    <row r="11034" spans="1:16" x14ac:dyDescent="0.35">
      <c r="A11034" t="s">
        <v>14243</v>
      </c>
      <c r="B11034" t="s">
        <v>14462</v>
      </c>
      <c r="C11034" t="s">
        <v>154</v>
      </c>
      <c r="D11034" t="s">
        <v>110</v>
      </c>
      <c r="E11034" t="s">
        <v>20</v>
      </c>
      <c r="F11034" t="b">
        <v>0</v>
      </c>
      <c r="G11034" t="s">
        <v>52</v>
      </c>
      <c r="H11034" s="1">
        <v>45702.584178240737</v>
      </c>
      <c r="I11034" t="b">
        <v>0</v>
      </c>
      <c r="J11034" t="b">
        <v>1</v>
      </c>
      <c r="K11034" t="s">
        <v>31</v>
      </c>
      <c r="L11034" t="s">
        <v>22</v>
      </c>
      <c r="M11034">
        <v>85210.5</v>
      </c>
      <c r="O11034" t="s">
        <v>6880</v>
      </c>
      <c r="P11034" t="s">
        <v>14463</v>
      </c>
    </row>
    <row r="11035" spans="1:16" x14ac:dyDescent="0.35">
      <c r="A11035" t="s">
        <v>14243</v>
      </c>
      <c r="B11035" t="s">
        <v>14460</v>
      </c>
      <c r="C11035" t="s">
        <v>410</v>
      </c>
      <c r="D11035" t="s">
        <v>17618</v>
      </c>
      <c r="E11035" t="s">
        <v>20</v>
      </c>
      <c r="F11035" t="b">
        <v>0</v>
      </c>
      <c r="G11035" t="s">
        <v>47</v>
      </c>
      <c r="H11035" s="1">
        <v>45703.250462962962</v>
      </c>
      <c r="I11035" t="b">
        <v>0</v>
      </c>
      <c r="J11035" t="b">
        <v>1</v>
      </c>
      <c r="K11035" t="s">
        <v>31</v>
      </c>
      <c r="L11035" t="s">
        <v>22</v>
      </c>
      <c r="M11035">
        <v>220612</v>
      </c>
      <c r="O11035" t="s">
        <v>3535</v>
      </c>
      <c r="P11035" t="s">
        <v>14461</v>
      </c>
    </row>
    <row r="11036" spans="1:16" x14ac:dyDescent="0.35">
      <c r="A11036" t="s">
        <v>14243</v>
      </c>
      <c r="B11036" t="s">
        <v>14462</v>
      </c>
      <c r="C11036" t="s">
        <v>154</v>
      </c>
      <c r="D11036" t="s">
        <v>110</v>
      </c>
      <c r="E11036" t="s">
        <v>20</v>
      </c>
      <c r="F11036" t="b">
        <v>0</v>
      </c>
      <c r="G11036" t="s">
        <v>52</v>
      </c>
      <c r="H11036" s="1">
        <v>45703.584178240737</v>
      </c>
      <c r="I11036" t="b">
        <v>0</v>
      </c>
      <c r="J11036" t="b">
        <v>1</v>
      </c>
      <c r="K11036" t="s">
        <v>31</v>
      </c>
      <c r="L11036" t="s">
        <v>22</v>
      </c>
      <c r="M11036">
        <v>85210.5</v>
      </c>
      <c r="O11036" t="s">
        <v>6880</v>
      </c>
      <c r="P11036" t="s">
        <v>14463</v>
      </c>
    </row>
    <row r="11037" spans="1:16" x14ac:dyDescent="0.35">
      <c r="A11037" t="s">
        <v>14243</v>
      </c>
      <c r="B11037" t="s">
        <v>14460</v>
      </c>
      <c r="C11037" t="s">
        <v>410</v>
      </c>
      <c r="D11037" t="s">
        <v>17618</v>
      </c>
      <c r="E11037" t="s">
        <v>20</v>
      </c>
      <c r="F11037" t="b">
        <v>0</v>
      </c>
      <c r="G11037" t="s">
        <v>47</v>
      </c>
      <c r="H11037" s="1">
        <v>45704.250462962962</v>
      </c>
      <c r="I11037" t="b">
        <v>0</v>
      </c>
      <c r="J11037" t="b">
        <v>1</v>
      </c>
      <c r="K11037" t="s">
        <v>31</v>
      </c>
      <c r="L11037" t="s">
        <v>22</v>
      </c>
      <c r="M11037">
        <v>220612</v>
      </c>
      <c r="O11037" t="s">
        <v>3535</v>
      </c>
      <c r="P11037" t="s">
        <v>14461</v>
      </c>
    </row>
    <row r="11038" spans="1:16" x14ac:dyDescent="0.35">
      <c r="A11038" t="s">
        <v>14243</v>
      </c>
      <c r="B11038" t="s">
        <v>14462</v>
      </c>
      <c r="C11038" t="s">
        <v>154</v>
      </c>
      <c r="D11038" t="s">
        <v>110</v>
      </c>
      <c r="E11038" t="s">
        <v>20</v>
      </c>
      <c r="F11038" t="b">
        <v>0</v>
      </c>
      <c r="G11038" t="s">
        <v>52</v>
      </c>
      <c r="H11038" s="1">
        <v>45704.584178240737</v>
      </c>
      <c r="I11038" t="b">
        <v>0</v>
      </c>
      <c r="J11038" t="b">
        <v>1</v>
      </c>
      <c r="K11038" t="s">
        <v>31</v>
      </c>
      <c r="L11038" t="s">
        <v>22</v>
      </c>
      <c r="M11038">
        <v>85210.5</v>
      </c>
      <c r="O11038" t="s">
        <v>6880</v>
      </c>
      <c r="P11038" t="s">
        <v>14463</v>
      </c>
    </row>
    <row r="11039" spans="1:16" x14ac:dyDescent="0.35">
      <c r="A11039" t="s">
        <v>14243</v>
      </c>
      <c r="B11039" t="s">
        <v>14460</v>
      </c>
      <c r="C11039" t="s">
        <v>410</v>
      </c>
      <c r="D11039" t="s">
        <v>17618</v>
      </c>
      <c r="E11039" t="s">
        <v>20</v>
      </c>
      <c r="F11039" t="b">
        <v>0</v>
      </c>
      <c r="G11039" t="s">
        <v>47</v>
      </c>
      <c r="H11039" s="1">
        <v>45705.250462962962</v>
      </c>
      <c r="I11039" t="b">
        <v>0</v>
      </c>
      <c r="J11039" t="b">
        <v>1</v>
      </c>
      <c r="K11039" t="s">
        <v>31</v>
      </c>
      <c r="L11039" t="s">
        <v>22</v>
      </c>
      <c r="M11039">
        <v>220612</v>
      </c>
      <c r="O11039" t="s">
        <v>3535</v>
      </c>
      <c r="P11039" t="s">
        <v>14461</v>
      </c>
    </row>
    <row r="11040" spans="1:16" x14ac:dyDescent="0.35">
      <c r="A11040" t="s">
        <v>14243</v>
      </c>
      <c r="B11040" t="s">
        <v>14462</v>
      </c>
      <c r="C11040" t="s">
        <v>154</v>
      </c>
      <c r="D11040" t="s">
        <v>110</v>
      </c>
      <c r="E11040" t="s">
        <v>20</v>
      </c>
      <c r="F11040" t="b">
        <v>0</v>
      </c>
      <c r="G11040" t="s">
        <v>52</v>
      </c>
      <c r="H11040" s="1">
        <v>45705.584178240737</v>
      </c>
      <c r="I11040" t="b">
        <v>0</v>
      </c>
      <c r="J11040" t="b">
        <v>1</v>
      </c>
      <c r="K11040" t="s">
        <v>31</v>
      </c>
      <c r="L11040" t="s">
        <v>22</v>
      </c>
      <c r="M11040">
        <v>85210.5</v>
      </c>
      <c r="O11040" t="s">
        <v>6880</v>
      </c>
      <c r="P11040" t="s">
        <v>14463</v>
      </c>
    </row>
    <row r="11041" spans="1:16" x14ac:dyDescent="0.35">
      <c r="A11041" t="s">
        <v>14243</v>
      </c>
      <c r="B11041" t="s">
        <v>14460</v>
      </c>
      <c r="C11041" t="s">
        <v>410</v>
      </c>
      <c r="D11041" t="s">
        <v>17618</v>
      </c>
      <c r="E11041" t="s">
        <v>20</v>
      </c>
      <c r="F11041" t="b">
        <v>0</v>
      </c>
      <c r="G11041" t="s">
        <v>47</v>
      </c>
      <c r="H11041" s="1">
        <v>45706.250462962962</v>
      </c>
      <c r="I11041" t="b">
        <v>0</v>
      </c>
      <c r="J11041" t="b">
        <v>1</v>
      </c>
      <c r="K11041" t="s">
        <v>31</v>
      </c>
      <c r="L11041" t="s">
        <v>22</v>
      </c>
      <c r="M11041">
        <v>220612</v>
      </c>
      <c r="O11041" t="s">
        <v>3535</v>
      </c>
      <c r="P11041" t="s">
        <v>14461</v>
      </c>
    </row>
    <row r="11042" spans="1:16" x14ac:dyDescent="0.35">
      <c r="A11042" t="s">
        <v>14243</v>
      </c>
      <c r="B11042" t="s">
        <v>14462</v>
      </c>
      <c r="C11042" t="s">
        <v>154</v>
      </c>
      <c r="D11042" t="s">
        <v>110</v>
      </c>
      <c r="E11042" t="s">
        <v>20</v>
      </c>
      <c r="F11042" t="b">
        <v>0</v>
      </c>
      <c r="G11042" t="s">
        <v>52</v>
      </c>
      <c r="H11042" s="1">
        <v>45706.584178240737</v>
      </c>
      <c r="I11042" t="b">
        <v>0</v>
      </c>
      <c r="J11042" t="b">
        <v>1</v>
      </c>
      <c r="K11042" t="s">
        <v>31</v>
      </c>
      <c r="L11042" t="s">
        <v>22</v>
      </c>
      <c r="M11042">
        <v>85210.5</v>
      </c>
      <c r="O11042" t="s">
        <v>6880</v>
      </c>
      <c r="P11042" t="s">
        <v>14463</v>
      </c>
    </row>
    <row r="11043" spans="1:16" x14ac:dyDescent="0.35">
      <c r="A11043" t="s">
        <v>14243</v>
      </c>
      <c r="B11043" t="s">
        <v>14464</v>
      </c>
      <c r="C11043" t="s">
        <v>3486</v>
      </c>
      <c r="D11043" t="s">
        <v>110</v>
      </c>
      <c r="E11043" t="s">
        <v>20</v>
      </c>
      <c r="F11043" t="b">
        <v>0</v>
      </c>
      <c r="G11043" t="s">
        <v>47</v>
      </c>
      <c r="H11043" s="1">
        <v>45707.250300925924</v>
      </c>
      <c r="I11043" t="b">
        <v>0</v>
      </c>
      <c r="J11043" t="b">
        <v>1</v>
      </c>
      <c r="K11043" t="s">
        <v>31</v>
      </c>
      <c r="L11043" t="s">
        <v>22</v>
      </c>
      <c r="M11043">
        <v>82500</v>
      </c>
      <c r="O11043" t="s">
        <v>14465</v>
      </c>
      <c r="P11043" t="s">
        <v>13763</v>
      </c>
    </row>
    <row r="11044" spans="1:16" x14ac:dyDescent="0.35">
      <c r="A11044" t="s">
        <v>14243</v>
      </c>
      <c r="B11044" t="s">
        <v>14460</v>
      </c>
      <c r="C11044" t="s">
        <v>410</v>
      </c>
      <c r="D11044" t="s">
        <v>17618</v>
      </c>
      <c r="E11044" t="s">
        <v>20</v>
      </c>
      <c r="F11044" t="b">
        <v>0</v>
      </c>
      <c r="G11044" t="s">
        <v>47</v>
      </c>
      <c r="H11044" s="1">
        <v>45707.250462962962</v>
      </c>
      <c r="I11044" t="b">
        <v>0</v>
      </c>
      <c r="J11044" t="b">
        <v>1</v>
      </c>
      <c r="K11044" t="s">
        <v>31</v>
      </c>
      <c r="L11044" t="s">
        <v>22</v>
      </c>
      <c r="M11044">
        <v>220612</v>
      </c>
      <c r="O11044" t="s">
        <v>3535</v>
      </c>
      <c r="P11044" t="s">
        <v>14461</v>
      </c>
    </row>
    <row r="11045" spans="1:16" x14ac:dyDescent="0.35">
      <c r="A11045" t="s">
        <v>14243</v>
      </c>
      <c r="B11045" t="s">
        <v>14466</v>
      </c>
      <c r="C11045" t="s">
        <v>132</v>
      </c>
      <c r="D11045" t="s">
        <v>36</v>
      </c>
      <c r="E11045" t="s">
        <v>20</v>
      </c>
      <c r="F11045" t="b">
        <v>0</v>
      </c>
      <c r="G11045" t="s">
        <v>43</v>
      </c>
      <c r="H11045" s="1">
        <v>45707.542071759257</v>
      </c>
      <c r="I11045" t="b">
        <v>0</v>
      </c>
      <c r="J11045" t="b">
        <v>1</v>
      </c>
      <c r="K11045" t="s">
        <v>31</v>
      </c>
      <c r="L11045" t="s">
        <v>22</v>
      </c>
      <c r="M11045">
        <v>115850</v>
      </c>
      <c r="O11045" t="s">
        <v>13282</v>
      </c>
      <c r="P11045" t="s">
        <v>2247</v>
      </c>
    </row>
    <row r="11046" spans="1:16" x14ac:dyDescent="0.35">
      <c r="A11046" t="s">
        <v>14243</v>
      </c>
      <c r="B11046" t="s">
        <v>14462</v>
      </c>
      <c r="C11046" t="s">
        <v>154</v>
      </c>
      <c r="D11046" t="s">
        <v>110</v>
      </c>
      <c r="E11046" t="s">
        <v>20</v>
      </c>
      <c r="F11046" t="b">
        <v>0</v>
      </c>
      <c r="G11046" t="s">
        <v>52</v>
      </c>
      <c r="H11046" s="1">
        <v>45707.584178240737</v>
      </c>
      <c r="I11046" t="b">
        <v>0</v>
      </c>
      <c r="J11046" t="b">
        <v>1</v>
      </c>
      <c r="K11046" t="s">
        <v>31</v>
      </c>
      <c r="L11046" t="s">
        <v>22</v>
      </c>
      <c r="M11046">
        <v>85210.5</v>
      </c>
      <c r="O11046" t="s">
        <v>6880</v>
      </c>
      <c r="P11046" t="s">
        <v>14463</v>
      </c>
    </row>
    <row r="11047" spans="1:16" x14ac:dyDescent="0.35">
      <c r="A11047" t="s">
        <v>14243</v>
      </c>
      <c r="B11047" t="s">
        <v>14464</v>
      </c>
      <c r="C11047" t="s">
        <v>3486</v>
      </c>
      <c r="D11047" t="s">
        <v>110</v>
      </c>
      <c r="E11047" t="s">
        <v>20</v>
      </c>
      <c r="F11047" t="b">
        <v>0</v>
      </c>
      <c r="G11047" t="s">
        <v>47</v>
      </c>
      <c r="H11047" s="1">
        <v>45708.250300925924</v>
      </c>
      <c r="I11047" t="b">
        <v>0</v>
      </c>
      <c r="J11047" t="b">
        <v>1</v>
      </c>
      <c r="K11047" t="s">
        <v>31</v>
      </c>
      <c r="L11047" t="s">
        <v>22</v>
      </c>
      <c r="M11047">
        <v>82500</v>
      </c>
      <c r="O11047" t="s">
        <v>14465</v>
      </c>
      <c r="P11047" t="s">
        <v>13763</v>
      </c>
    </row>
    <row r="11048" spans="1:16" x14ac:dyDescent="0.35">
      <c r="A11048" t="s">
        <v>14243</v>
      </c>
      <c r="B11048" t="s">
        <v>14460</v>
      </c>
      <c r="C11048" t="s">
        <v>410</v>
      </c>
      <c r="D11048" t="s">
        <v>17618</v>
      </c>
      <c r="E11048" t="s">
        <v>20</v>
      </c>
      <c r="F11048" t="b">
        <v>0</v>
      </c>
      <c r="G11048" t="s">
        <v>47</v>
      </c>
      <c r="H11048" s="1">
        <v>45708.250462962962</v>
      </c>
      <c r="I11048" t="b">
        <v>0</v>
      </c>
      <c r="J11048" t="b">
        <v>1</v>
      </c>
      <c r="K11048" t="s">
        <v>31</v>
      </c>
      <c r="L11048" t="s">
        <v>22</v>
      </c>
      <c r="M11048">
        <v>220612</v>
      </c>
      <c r="O11048" t="s">
        <v>3535</v>
      </c>
      <c r="P11048" t="s">
        <v>14461</v>
      </c>
    </row>
    <row r="11049" spans="1:16" x14ac:dyDescent="0.35">
      <c r="A11049" t="s">
        <v>14243</v>
      </c>
      <c r="B11049" t="s">
        <v>14466</v>
      </c>
      <c r="C11049" t="s">
        <v>132</v>
      </c>
      <c r="D11049" t="s">
        <v>36</v>
      </c>
      <c r="E11049" t="s">
        <v>20</v>
      </c>
      <c r="F11049" t="b">
        <v>0</v>
      </c>
      <c r="G11049" t="s">
        <v>43</v>
      </c>
      <c r="H11049" s="1">
        <v>45708.542071759257</v>
      </c>
      <c r="I11049" t="b">
        <v>0</v>
      </c>
      <c r="J11049" t="b">
        <v>1</v>
      </c>
      <c r="K11049" t="s">
        <v>31</v>
      </c>
      <c r="L11049" t="s">
        <v>22</v>
      </c>
      <c r="M11049">
        <v>115850</v>
      </c>
      <c r="O11049" t="s">
        <v>13282</v>
      </c>
      <c r="P11049" t="s">
        <v>2247</v>
      </c>
    </row>
    <row r="11050" spans="1:16" x14ac:dyDescent="0.35">
      <c r="A11050" t="s">
        <v>14243</v>
      </c>
      <c r="B11050" t="s">
        <v>14462</v>
      </c>
      <c r="C11050" t="s">
        <v>154</v>
      </c>
      <c r="D11050" t="s">
        <v>110</v>
      </c>
      <c r="E11050" t="s">
        <v>20</v>
      </c>
      <c r="F11050" t="b">
        <v>0</v>
      </c>
      <c r="G11050" t="s">
        <v>52</v>
      </c>
      <c r="H11050" s="1">
        <v>45708.584178240737</v>
      </c>
      <c r="I11050" t="b">
        <v>0</v>
      </c>
      <c r="J11050" t="b">
        <v>1</v>
      </c>
      <c r="K11050" t="s">
        <v>31</v>
      </c>
      <c r="L11050" t="s">
        <v>22</v>
      </c>
      <c r="M11050">
        <v>85210.5</v>
      </c>
      <c r="O11050" t="s">
        <v>6880</v>
      </c>
      <c r="P11050" t="s">
        <v>14463</v>
      </c>
    </row>
    <row r="11051" spans="1:16" x14ac:dyDescent="0.35">
      <c r="A11051" t="s">
        <v>14243</v>
      </c>
      <c r="B11051" t="s">
        <v>14460</v>
      </c>
      <c r="C11051" t="s">
        <v>410</v>
      </c>
      <c r="D11051" t="s">
        <v>17618</v>
      </c>
      <c r="E11051" t="s">
        <v>20</v>
      </c>
      <c r="F11051" t="b">
        <v>0</v>
      </c>
      <c r="G11051" t="s">
        <v>47</v>
      </c>
      <c r="H11051" s="1">
        <v>45709.250462962962</v>
      </c>
      <c r="I11051" t="b">
        <v>0</v>
      </c>
      <c r="J11051" t="b">
        <v>1</v>
      </c>
      <c r="K11051" t="s">
        <v>31</v>
      </c>
      <c r="L11051" t="s">
        <v>22</v>
      </c>
      <c r="M11051">
        <v>220612</v>
      </c>
      <c r="O11051" t="s">
        <v>3535</v>
      </c>
      <c r="P11051" t="s">
        <v>14461</v>
      </c>
    </row>
    <row r="11052" spans="1:16" x14ac:dyDescent="0.35">
      <c r="A11052" t="s">
        <v>14243</v>
      </c>
      <c r="B11052" t="s">
        <v>14462</v>
      </c>
      <c r="C11052" t="s">
        <v>154</v>
      </c>
      <c r="D11052" t="s">
        <v>110</v>
      </c>
      <c r="E11052" t="s">
        <v>20</v>
      </c>
      <c r="F11052" t="b">
        <v>0</v>
      </c>
      <c r="G11052" t="s">
        <v>52</v>
      </c>
      <c r="H11052" s="1">
        <v>45709.584178240737</v>
      </c>
      <c r="I11052" t="b">
        <v>0</v>
      </c>
      <c r="J11052" t="b">
        <v>1</v>
      </c>
      <c r="K11052" t="s">
        <v>31</v>
      </c>
      <c r="L11052" t="s">
        <v>22</v>
      </c>
      <c r="M11052">
        <v>85210.5</v>
      </c>
      <c r="O11052" t="s">
        <v>6880</v>
      </c>
      <c r="P11052" t="s">
        <v>14463</v>
      </c>
    </row>
    <row r="11053" spans="1:16" x14ac:dyDescent="0.35">
      <c r="A11053" t="s">
        <v>14243</v>
      </c>
      <c r="B11053" t="s">
        <v>14460</v>
      </c>
      <c r="C11053" t="s">
        <v>410</v>
      </c>
      <c r="D11053" t="s">
        <v>17618</v>
      </c>
      <c r="E11053" t="s">
        <v>20</v>
      </c>
      <c r="F11053" t="b">
        <v>0</v>
      </c>
      <c r="G11053" t="s">
        <v>47</v>
      </c>
      <c r="H11053" s="1">
        <v>45710.250462962962</v>
      </c>
      <c r="I11053" t="b">
        <v>0</v>
      </c>
      <c r="J11053" t="b">
        <v>1</v>
      </c>
      <c r="K11053" t="s">
        <v>31</v>
      </c>
      <c r="L11053" t="s">
        <v>22</v>
      </c>
      <c r="M11053">
        <v>220612</v>
      </c>
      <c r="O11053" t="s">
        <v>3535</v>
      </c>
      <c r="P11053" t="s">
        <v>14461</v>
      </c>
    </row>
    <row r="11054" spans="1:16" x14ac:dyDescent="0.35">
      <c r="A11054" t="s">
        <v>14243</v>
      </c>
      <c r="B11054" t="s">
        <v>14462</v>
      </c>
      <c r="C11054" t="s">
        <v>154</v>
      </c>
      <c r="D11054" t="s">
        <v>110</v>
      </c>
      <c r="E11054" t="s">
        <v>20</v>
      </c>
      <c r="F11054" t="b">
        <v>0</v>
      </c>
      <c r="G11054" t="s">
        <v>52</v>
      </c>
      <c r="H11054" s="1">
        <v>45710.584178240737</v>
      </c>
      <c r="I11054" t="b">
        <v>0</v>
      </c>
      <c r="J11054" t="b">
        <v>1</v>
      </c>
      <c r="K11054" t="s">
        <v>31</v>
      </c>
      <c r="L11054" t="s">
        <v>22</v>
      </c>
      <c r="M11054">
        <v>85210.5</v>
      </c>
      <c r="O11054" t="s">
        <v>6880</v>
      </c>
      <c r="P11054" t="s">
        <v>14463</v>
      </c>
    </row>
    <row r="11055" spans="1:16" x14ac:dyDescent="0.35">
      <c r="A11055" t="s">
        <v>14243</v>
      </c>
      <c r="B11055" t="s">
        <v>14460</v>
      </c>
      <c r="C11055" t="s">
        <v>410</v>
      </c>
      <c r="D11055" t="s">
        <v>17618</v>
      </c>
      <c r="E11055" t="s">
        <v>20</v>
      </c>
      <c r="F11055" t="b">
        <v>0</v>
      </c>
      <c r="G11055" t="s">
        <v>47</v>
      </c>
      <c r="H11055" s="1">
        <v>45711.250462962962</v>
      </c>
      <c r="I11055" t="b">
        <v>0</v>
      </c>
      <c r="J11055" t="b">
        <v>1</v>
      </c>
      <c r="K11055" t="s">
        <v>31</v>
      </c>
      <c r="L11055" t="s">
        <v>22</v>
      </c>
      <c r="M11055">
        <v>220612</v>
      </c>
      <c r="O11055" t="s">
        <v>3535</v>
      </c>
      <c r="P11055" t="s">
        <v>14461</v>
      </c>
    </row>
    <row r="11056" spans="1:16" x14ac:dyDescent="0.35">
      <c r="A11056" t="s">
        <v>14243</v>
      </c>
      <c r="B11056" t="s">
        <v>14462</v>
      </c>
      <c r="C11056" t="s">
        <v>154</v>
      </c>
      <c r="D11056" t="s">
        <v>110</v>
      </c>
      <c r="E11056" t="s">
        <v>20</v>
      </c>
      <c r="F11056" t="b">
        <v>0</v>
      </c>
      <c r="G11056" t="s">
        <v>52</v>
      </c>
      <c r="H11056" s="1">
        <v>45711.584178240737</v>
      </c>
      <c r="I11056" t="b">
        <v>0</v>
      </c>
      <c r="J11056" t="b">
        <v>1</v>
      </c>
      <c r="K11056" t="s">
        <v>31</v>
      </c>
      <c r="L11056" t="s">
        <v>22</v>
      </c>
      <c r="M11056">
        <v>85210.5</v>
      </c>
      <c r="O11056" t="s">
        <v>6880</v>
      </c>
      <c r="P11056" t="s">
        <v>14463</v>
      </c>
    </row>
    <row r="11057" spans="1:16" x14ac:dyDescent="0.35">
      <c r="A11057" t="s">
        <v>14243</v>
      </c>
      <c r="B11057" t="s">
        <v>14464</v>
      </c>
      <c r="C11057" t="s">
        <v>3486</v>
      </c>
      <c r="D11057" t="s">
        <v>110</v>
      </c>
      <c r="E11057" t="s">
        <v>20</v>
      </c>
      <c r="F11057" t="b">
        <v>0</v>
      </c>
      <c r="G11057" t="s">
        <v>47</v>
      </c>
      <c r="H11057" s="1">
        <v>45712.250300925924</v>
      </c>
      <c r="I11057" t="b">
        <v>0</v>
      </c>
      <c r="J11057" t="b">
        <v>1</v>
      </c>
      <c r="K11057" t="s">
        <v>31</v>
      </c>
      <c r="L11057" t="s">
        <v>22</v>
      </c>
      <c r="M11057">
        <v>82500</v>
      </c>
      <c r="O11057" t="s">
        <v>14465</v>
      </c>
      <c r="P11057" t="s">
        <v>13763</v>
      </c>
    </row>
    <row r="11058" spans="1:16" x14ac:dyDescent="0.35">
      <c r="A11058" t="s">
        <v>14243</v>
      </c>
      <c r="B11058" t="s">
        <v>14460</v>
      </c>
      <c r="C11058" t="s">
        <v>410</v>
      </c>
      <c r="D11058" t="s">
        <v>17618</v>
      </c>
      <c r="E11058" t="s">
        <v>20</v>
      </c>
      <c r="F11058" t="b">
        <v>0</v>
      </c>
      <c r="G11058" t="s">
        <v>47</v>
      </c>
      <c r="H11058" s="1">
        <v>45712.250462962962</v>
      </c>
      <c r="I11058" t="b">
        <v>0</v>
      </c>
      <c r="J11058" t="b">
        <v>1</v>
      </c>
      <c r="K11058" t="s">
        <v>31</v>
      </c>
      <c r="L11058" t="s">
        <v>22</v>
      </c>
      <c r="M11058">
        <v>220612</v>
      </c>
      <c r="O11058" t="s">
        <v>3535</v>
      </c>
      <c r="P11058" t="s">
        <v>14461</v>
      </c>
    </row>
    <row r="11059" spans="1:16" x14ac:dyDescent="0.35">
      <c r="A11059" t="s">
        <v>14243</v>
      </c>
      <c r="B11059" t="s">
        <v>14462</v>
      </c>
      <c r="C11059" t="s">
        <v>154</v>
      </c>
      <c r="D11059" t="s">
        <v>110</v>
      </c>
      <c r="E11059" t="s">
        <v>20</v>
      </c>
      <c r="F11059" t="b">
        <v>0</v>
      </c>
      <c r="G11059" t="s">
        <v>52</v>
      </c>
      <c r="H11059" s="1">
        <v>45712.584178240737</v>
      </c>
      <c r="I11059" t="b">
        <v>0</v>
      </c>
      <c r="J11059" t="b">
        <v>1</v>
      </c>
      <c r="K11059" t="s">
        <v>31</v>
      </c>
      <c r="L11059" t="s">
        <v>22</v>
      </c>
      <c r="M11059">
        <v>85210.5</v>
      </c>
      <c r="O11059" t="s">
        <v>6880</v>
      </c>
      <c r="P11059" t="s">
        <v>14463</v>
      </c>
    </row>
    <row r="11060" spans="1:16" x14ac:dyDescent="0.35">
      <c r="A11060" t="s">
        <v>14243</v>
      </c>
      <c r="B11060" t="s">
        <v>14464</v>
      </c>
      <c r="C11060" t="s">
        <v>3486</v>
      </c>
      <c r="D11060" t="s">
        <v>110</v>
      </c>
      <c r="E11060" t="s">
        <v>20</v>
      </c>
      <c r="F11060" t="b">
        <v>0</v>
      </c>
      <c r="G11060" t="s">
        <v>47</v>
      </c>
      <c r="H11060" s="1">
        <v>45713.250300925924</v>
      </c>
      <c r="I11060" t="b">
        <v>0</v>
      </c>
      <c r="J11060" t="b">
        <v>1</v>
      </c>
      <c r="K11060" t="s">
        <v>31</v>
      </c>
      <c r="L11060" t="s">
        <v>22</v>
      </c>
      <c r="M11060">
        <v>82500</v>
      </c>
      <c r="O11060" t="s">
        <v>14465</v>
      </c>
      <c r="P11060" t="s">
        <v>13763</v>
      </c>
    </row>
    <row r="11061" spans="1:16" x14ac:dyDescent="0.35">
      <c r="A11061" t="s">
        <v>14243</v>
      </c>
      <c r="B11061" t="s">
        <v>14460</v>
      </c>
      <c r="C11061" t="s">
        <v>410</v>
      </c>
      <c r="D11061" t="s">
        <v>17618</v>
      </c>
      <c r="E11061" t="s">
        <v>20</v>
      </c>
      <c r="F11061" t="b">
        <v>0</v>
      </c>
      <c r="G11061" t="s">
        <v>47</v>
      </c>
      <c r="H11061" s="1">
        <v>45713.250462962962</v>
      </c>
      <c r="I11061" t="b">
        <v>0</v>
      </c>
      <c r="J11061" t="b">
        <v>1</v>
      </c>
      <c r="K11061" t="s">
        <v>31</v>
      </c>
      <c r="L11061" t="s">
        <v>22</v>
      </c>
      <c r="M11061">
        <v>220612</v>
      </c>
      <c r="O11061" t="s">
        <v>3535</v>
      </c>
      <c r="P11061" t="s">
        <v>14461</v>
      </c>
    </row>
    <row r="11062" spans="1:16" x14ac:dyDescent="0.35">
      <c r="A11062" t="s">
        <v>14243</v>
      </c>
      <c r="B11062" t="s">
        <v>14466</v>
      </c>
      <c r="C11062" t="s">
        <v>132</v>
      </c>
      <c r="D11062" t="s">
        <v>36</v>
      </c>
      <c r="E11062" t="s">
        <v>20</v>
      </c>
      <c r="F11062" t="b">
        <v>0</v>
      </c>
      <c r="G11062" t="s">
        <v>43</v>
      </c>
      <c r="H11062" s="1">
        <v>45713.542071759257</v>
      </c>
      <c r="I11062" t="b">
        <v>0</v>
      </c>
      <c r="J11062" t="b">
        <v>1</v>
      </c>
      <c r="K11062" t="s">
        <v>31</v>
      </c>
      <c r="L11062" t="s">
        <v>22</v>
      </c>
      <c r="M11062">
        <v>115850</v>
      </c>
      <c r="O11062" t="s">
        <v>13282</v>
      </c>
      <c r="P11062" t="s">
        <v>2247</v>
      </c>
    </row>
    <row r="11063" spans="1:16" x14ac:dyDescent="0.35">
      <c r="A11063" t="s">
        <v>14243</v>
      </c>
      <c r="B11063" t="s">
        <v>14462</v>
      </c>
      <c r="C11063" t="s">
        <v>154</v>
      </c>
      <c r="D11063" t="s">
        <v>110</v>
      </c>
      <c r="E11063" t="s">
        <v>20</v>
      </c>
      <c r="F11063" t="b">
        <v>0</v>
      </c>
      <c r="G11063" t="s">
        <v>52</v>
      </c>
      <c r="H11063" s="1">
        <v>45713.584178240737</v>
      </c>
      <c r="I11063" t="b">
        <v>0</v>
      </c>
      <c r="J11063" t="b">
        <v>1</v>
      </c>
      <c r="K11063" t="s">
        <v>31</v>
      </c>
      <c r="L11063" t="s">
        <v>22</v>
      </c>
      <c r="M11063">
        <v>85210.5</v>
      </c>
      <c r="O11063" t="s">
        <v>6880</v>
      </c>
      <c r="P11063" t="s">
        <v>14463</v>
      </c>
    </row>
    <row r="11064" spans="1:16" x14ac:dyDescent="0.35">
      <c r="A11064" t="s">
        <v>14243</v>
      </c>
      <c r="B11064" t="s">
        <v>14467</v>
      </c>
      <c r="C11064" t="s">
        <v>154</v>
      </c>
      <c r="D11064" t="s">
        <v>36</v>
      </c>
      <c r="E11064" t="s">
        <v>20</v>
      </c>
      <c r="F11064" t="b">
        <v>0</v>
      </c>
      <c r="G11064" t="s">
        <v>52</v>
      </c>
      <c r="H11064" s="1">
        <v>45713.871145833327</v>
      </c>
      <c r="I11064" t="b">
        <v>0</v>
      </c>
      <c r="J11064" t="b">
        <v>0</v>
      </c>
      <c r="K11064" t="s">
        <v>31</v>
      </c>
      <c r="L11064" t="s">
        <v>22</v>
      </c>
      <c r="M11064">
        <v>140000</v>
      </c>
      <c r="O11064" t="s">
        <v>6798</v>
      </c>
      <c r="P11064" t="s">
        <v>14468</v>
      </c>
    </row>
    <row r="11065" spans="1:16" x14ac:dyDescent="0.35">
      <c r="A11065" t="s">
        <v>14243</v>
      </c>
      <c r="B11065" t="s">
        <v>14469</v>
      </c>
      <c r="C11065" t="s">
        <v>320</v>
      </c>
      <c r="D11065" t="s">
        <v>17445</v>
      </c>
      <c r="E11065" t="s">
        <v>20</v>
      </c>
      <c r="F11065" t="b">
        <v>0</v>
      </c>
      <c r="G11065" t="s">
        <v>52</v>
      </c>
      <c r="H11065" s="1">
        <v>45713.996192129627</v>
      </c>
      <c r="I11065" t="b">
        <v>0</v>
      </c>
      <c r="J11065" t="b">
        <v>1</v>
      </c>
      <c r="K11065" t="s">
        <v>31</v>
      </c>
      <c r="L11065" t="s">
        <v>22</v>
      </c>
      <c r="M11065">
        <v>116500</v>
      </c>
      <c r="O11065" t="s">
        <v>3479</v>
      </c>
      <c r="P11065" t="s">
        <v>14470</v>
      </c>
    </row>
    <row r="11066" spans="1:16" x14ac:dyDescent="0.35">
      <c r="A11066" t="s">
        <v>14243</v>
      </c>
      <c r="B11066" t="s">
        <v>14471</v>
      </c>
      <c r="C11066" t="s">
        <v>533</v>
      </c>
      <c r="D11066" t="s">
        <v>36</v>
      </c>
      <c r="E11066" t="s">
        <v>20</v>
      </c>
      <c r="F11066" t="b">
        <v>0</v>
      </c>
      <c r="G11066" t="s">
        <v>52</v>
      </c>
      <c r="H11066" s="1">
        <v>45713.996342592603</v>
      </c>
      <c r="I11066" t="b">
        <v>0</v>
      </c>
      <c r="J11066" t="b">
        <v>1</v>
      </c>
      <c r="K11066" t="s">
        <v>31</v>
      </c>
      <c r="L11066" t="s">
        <v>22</v>
      </c>
      <c r="M11066">
        <v>76700</v>
      </c>
      <c r="O11066" t="s">
        <v>534</v>
      </c>
      <c r="P11066" t="s">
        <v>2774</v>
      </c>
    </row>
    <row r="11067" spans="1:16" x14ac:dyDescent="0.35">
      <c r="A11067" t="s">
        <v>14243</v>
      </c>
      <c r="B11067" t="s">
        <v>14472</v>
      </c>
      <c r="C11067" t="s">
        <v>18</v>
      </c>
      <c r="D11067" t="s">
        <v>110</v>
      </c>
      <c r="E11067" t="s">
        <v>91</v>
      </c>
      <c r="F11067" t="b">
        <v>1</v>
      </c>
      <c r="G11067" t="s">
        <v>47</v>
      </c>
      <c r="H11067" s="1">
        <v>45714.038159722222</v>
      </c>
      <c r="I11067" t="b">
        <v>0</v>
      </c>
      <c r="J11067" t="b">
        <v>1</v>
      </c>
      <c r="K11067" t="s">
        <v>31</v>
      </c>
      <c r="L11067" t="s">
        <v>32</v>
      </c>
      <c r="N11067">
        <v>62.43499755859375</v>
      </c>
      <c r="O11067" t="s">
        <v>4441</v>
      </c>
      <c r="P11067" t="s">
        <v>14473</v>
      </c>
    </row>
    <row r="11068" spans="1:16" x14ac:dyDescent="0.35">
      <c r="A11068" t="s">
        <v>14243</v>
      </c>
      <c r="B11068" t="s">
        <v>14474</v>
      </c>
      <c r="C11068" t="s">
        <v>18</v>
      </c>
      <c r="D11068" t="s">
        <v>36</v>
      </c>
      <c r="E11068" t="s">
        <v>20</v>
      </c>
      <c r="F11068" t="b">
        <v>1</v>
      </c>
      <c r="G11068" t="s">
        <v>47</v>
      </c>
      <c r="H11068" s="1">
        <v>45714.246527777781</v>
      </c>
      <c r="I11068" t="b">
        <v>1</v>
      </c>
      <c r="J11068" t="b">
        <v>0</v>
      </c>
      <c r="K11068" t="s">
        <v>31</v>
      </c>
      <c r="L11068" t="s">
        <v>22</v>
      </c>
      <c r="M11068">
        <v>150000</v>
      </c>
      <c r="O11068" t="s">
        <v>194</v>
      </c>
      <c r="P11068" t="s">
        <v>78</v>
      </c>
    </row>
    <row r="11069" spans="1:16" x14ac:dyDescent="0.35">
      <c r="A11069" t="s">
        <v>14243</v>
      </c>
      <c r="B11069" t="s">
        <v>14243</v>
      </c>
      <c r="C11069" t="s">
        <v>707</v>
      </c>
      <c r="D11069" t="s">
        <v>1924</v>
      </c>
      <c r="E11069" t="s">
        <v>20</v>
      </c>
      <c r="F11069" t="b">
        <v>0</v>
      </c>
      <c r="G11069" t="s">
        <v>52</v>
      </c>
      <c r="H11069" s="1">
        <v>45714.250023148154</v>
      </c>
      <c r="I11069" t="b">
        <v>1</v>
      </c>
      <c r="J11069" t="b">
        <v>0</v>
      </c>
      <c r="K11069" t="s">
        <v>31</v>
      </c>
      <c r="L11069" t="s">
        <v>22</v>
      </c>
      <c r="M11069">
        <v>150000</v>
      </c>
      <c r="O11069" t="s">
        <v>1225</v>
      </c>
      <c r="P11069" t="s">
        <v>14475</v>
      </c>
    </row>
    <row r="11070" spans="1:16" x14ac:dyDescent="0.35">
      <c r="A11070" t="s">
        <v>14243</v>
      </c>
      <c r="B11070" t="s">
        <v>14476</v>
      </c>
      <c r="C11070" t="s">
        <v>365</v>
      </c>
      <c r="D11070" t="s">
        <v>17445</v>
      </c>
      <c r="E11070" t="s">
        <v>20</v>
      </c>
      <c r="F11070" t="b">
        <v>0</v>
      </c>
      <c r="G11070" t="s">
        <v>68</v>
      </c>
      <c r="H11070" s="1">
        <v>45714.250844907408</v>
      </c>
      <c r="I11070" t="b">
        <v>0</v>
      </c>
      <c r="J11070" t="b">
        <v>1</v>
      </c>
      <c r="K11070" t="s">
        <v>31</v>
      </c>
      <c r="L11070" t="s">
        <v>22</v>
      </c>
      <c r="M11070">
        <v>118362.5</v>
      </c>
      <c r="O11070" t="s">
        <v>395</v>
      </c>
      <c r="P11070" t="s">
        <v>14477</v>
      </c>
    </row>
    <row r="11071" spans="1:16" x14ac:dyDescent="0.35">
      <c r="A11071" t="s">
        <v>14243</v>
      </c>
      <c r="B11071" t="s">
        <v>14243</v>
      </c>
      <c r="C11071" t="s">
        <v>14478</v>
      </c>
      <c r="D11071" t="s">
        <v>110</v>
      </c>
      <c r="E11071" t="s">
        <v>760</v>
      </c>
      <c r="F11071" t="b">
        <v>0</v>
      </c>
      <c r="G11071" t="s">
        <v>68</v>
      </c>
      <c r="H11071" s="1">
        <v>45714.250844907408</v>
      </c>
      <c r="I11071" t="b">
        <v>1</v>
      </c>
      <c r="J11071" t="b">
        <v>0</v>
      </c>
      <c r="K11071" t="s">
        <v>31</v>
      </c>
      <c r="L11071" t="s">
        <v>32</v>
      </c>
      <c r="N11071">
        <v>47.5</v>
      </c>
      <c r="O11071" t="s">
        <v>14479</v>
      </c>
      <c r="P11071" t="s">
        <v>14480</v>
      </c>
    </row>
    <row r="11072" spans="1:16" x14ac:dyDescent="0.35">
      <c r="A11072" t="s">
        <v>14243</v>
      </c>
      <c r="B11072" t="s">
        <v>14481</v>
      </c>
      <c r="C11072" t="s">
        <v>649</v>
      </c>
      <c r="D11072" t="s">
        <v>36</v>
      </c>
      <c r="E11072" t="s">
        <v>20</v>
      </c>
      <c r="F11072" t="b">
        <v>0</v>
      </c>
      <c r="G11072" t="s">
        <v>43</v>
      </c>
      <c r="H11072" s="1">
        <v>45714.538391203707</v>
      </c>
      <c r="I11072" t="b">
        <v>0</v>
      </c>
      <c r="J11072" t="b">
        <v>0</v>
      </c>
      <c r="K11072" t="s">
        <v>31</v>
      </c>
      <c r="L11072" t="s">
        <v>22</v>
      </c>
      <c r="M11072">
        <v>124000</v>
      </c>
      <c r="O11072" t="s">
        <v>543</v>
      </c>
      <c r="P11072" t="s">
        <v>6194</v>
      </c>
    </row>
    <row r="11073" spans="1:16" x14ac:dyDescent="0.35">
      <c r="A11073" t="s">
        <v>14243</v>
      </c>
      <c r="B11073" t="s">
        <v>14482</v>
      </c>
      <c r="C11073" t="s">
        <v>868</v>
      </c>
      <c r="D11073" t="s">
        <v>36</v>
      </c>
      <c r="E11073" t="s">
        <v>20</v>
      </c>
      <c r="F11073" t="b">
        <v>0</v>
      </c>
      <c r="G11073" t="s">
        <v>47</v>
      </c>
      <c r="H11073" s="1">
        <v>45714.667199074072</v>
      </c>
      <c r="I11073" t="b">
        <v>0</v>
      </c>
      <c r="J11073" t="b">
        <v>1</v>
      </c>
      <c r="K11073" t="s">
        <v>31</v>
      </c>
      <c r="L11073" t="s">
        <v>22</v>
      </c>
      <c r="M11073">
        <v>143000</v>
      </c>
      <c r="O11073" t="s">
        <v>1324</v>
      </c>
      <c r="P11073" t="s">
        <v>14483</v>
      </c>
    </row>
    <row r="11074" spans="1:16" x14ac:dyDescent="0.35">
      <c r="A11074" t="s">
        <v>14243</v>
      </c>
      <c r="B11074" t="s">
        <v>14243</v>
      </c>
      <c r="C11074" t="s">
        <v>170</v>
      </c>
      <c r="D11074" t="s">
        <v>36</v>
      </c>
      <c r="E11074" t="s">
        <v>20</v>
      </c>
      <c r="F11074" t="b">
        <v>0</v>
      </c>
      <c r="G11074" t="s">
        <v>171</v>
      </c>
      <c r="H11074" s="1">
        <v>45714.67759259259</v>
      </c>
      <c r="I11074" t="b">
        <v>1</v>
      </c>
      <c r="J11074" t="b">
        <v>0</v>
      </c>
      <c r="K11074" t="s">
        <v>31</v>
      </c>
      <c r="L11074" t="s">
        <v>32</v>
      </c>
      <c r="N11074">
        <v>57.5</v>
      </c>
      <c r="O11074" t="s">
        <v>747</v>
      </c>
      <c r="P11074" t="s">
        <v>14484</v>
      </c>
    </row>
    <row r="11075" spans="1:16" x14ac:dyDescent="0.35">
      <c r="A11075" t="s">
        <v>14243</v>
      </c>
      <c r="B11075" t="s">
        <v>14346</v>
      </c>
      <c r="C11075" t="s">
        <v>51</v>
      </c>
      <c r="D11075" t="s">
        <v>115</v>
      </c>
      <c r="E11075" t="s">
        <v>20</v>
      </c>
      <c r="F11075" t="b">
        <v>0</v>
      </c>
      <c r="G11075" t="s">
        <v>43</v>
      </c>
      <c r="H11075" s="1">
        <v>45714.792395833327</v>
      </c>
      <c r="I11075" t="b">
        <v>0</v>
      </c>
      <c r="J11075" t="b">
        <v>0</v>
      </c>
      <c r="K11075" t="s">
        <v>31</v>
      </c>
      <c r="L11075" t="s">
        <v>22</v>
      </c>
      <c r="M11075">
        <v>130000</v>
      </c>
      <c r="O11075" t="s">
        <v>10331</v>
      </c>
      <c r="P11075" t="s">
        <v>1284</v>
      </c>
    </row>
    <row r="11076" spans="1:16" x14ac:dyDescent="0.35">
      <c r="A11076" t="s">
        <v>14243</v>
      </c>
      <c r="B11076" t="s">
        <v>14485</v>
      </c>
      <c r="C11076" t="s">
        <v>3554</v>
      </c>
      <c r="D11076" t="s">
        <v>36</v>
      </c>
      <c r="E11076" t="s">
        <v>91</v>
      </c>
      <c r="F11076" t="b">
        <v>0</v>
      </c>
      <c r="G11076" t="s">
        <v>52</v>
      </c>
      <c r="H11076" s="1">
        <v>45714.833518518521</v>
      </c>
      <c r="I11076" t="b">
        <v>1</v>
      </c>
      <c r="J11076" t="b">
        <v>0</v>
      </c>
      <c r="K11076" t="s">
        <v>31</v>
      </c>
      <c r="L11076" t="s">
        <v>32</v>
      </c>
      <c r="N11076">
        <v>69.5</v>
      </c>
      <c r="O11076" t="s">
        <v>4441</v>
      </c>
      <c r="P11076" t="s">
        <v>14486</v>
      </c>
    </row>
    <row r="11077" spans="1:16" x14ac:dyDescent="0.35">
      <c r="A11077" t="s">
        <v>14243</v>
      </c>
      <c r="B11077" t="s">
        <v>14487</v>
      </c>
      <c r="C11077" t="s">
        <v>170</v>
      </c>
      <c r="D11077" t="s">
        <v>36</v>
      </c>
      <c r="E11077" t="s">
        <v>20</v>
      </c>
      <c r="F11077" t="b">
        <v>0</v>
      </c>
      <c r="G11077" t="s">
        <v>171</v>
      </c>
      <c r="H11077" s="1">
        <v>45714.945289351846</v>
      </c>
      <c r="I11077" t="b">
        <v>0</v>
      </c>
      <c r="J11077" t="b">
        <v>0</v>
      </c>
      <c r="K11077" t="s">
        <v>31</v>
      </c>
      <c r="L11077" t="s">
        <v>22</v>
      </c>
      <c r="M11077">
        <v>116500</v>
      </c>
      <c r="O11077" t="s">
        <v>14488</v>
      </c>
      <c r="P11077" t="s">
        <v>14489</v>
      </c>
    </row>
    <row r="11078" spans="1:16" x14ac:dyDescent="0.35">
      <c r="A11078" t="s">
        <v>14243</v>
      </c>
      <c r="B11078" t="s">
        <v>14243</v>
      </c>
      <c r="C11078" t="s">
        <v>1092</v>
      </c>
      <c r="D11078" t="s">
        <v>36</v>
      </c>
      <c r="E11078" t="s">
        <v>436</v>
      </c>
      <c r="F11078" t="b">
        <v>0</v>
      </c>
      <c r="G11078" t="s">
        <v>68</v>
      </c>
      <c r="H11078" s="1">
        <v>45715.250937500001</v>
      </c>
      <c r="I11078" t="b">
        <v>0</v>
      </c>
      <c r="J11078" t="b">
        <v>1</v>
      </c>
      <c r="K11078" t="s">
        <v>31</v>
      </c>
      <c r="L11078" t="s">
        <v>22</v>
      </c>
      <c r="M11078">
        <v>80000</v>
      </c>
      <c r="O11078" t="s">
        <v>5881</v>
      </c>
      <c r="P11078" t="s">
        <v>14490</v>
      </c>
    </row>
    <row r="11079" spans="1:16" x14ac:dyDescent="0.35">
      <c r="A11079" t="s">
        <v>14243</v>
      </c>
      <c r="B11079" t="s">
        <v>14491</v>
      </c>
      <c r="C11079" t="s">
        <v>14492</v>
      </c>
      <c r="D11079" t="s">
        <v>36</v>
      </c>
      <c r="E11079" t="s">
        <v>20</v>
      </c>
      <c r="F11079" t="b">
        <v>0</v>
      </c>
      <c r="G11079" t="s">
        <v>68</v>
      </c>
      <c r="H11079" s="1">
        <v>45715.459398148138</v>
      </c>
      <c r="I11079" t="b">
        <v>0</v>
      </c>
      <c r="J11079" t="b">
        <v>1</v>
      </c>
      <c r="K11079" t="s">
        <v>31</v>
      </c>
      <c r="L11079" t="s">
        <v>22</v>
      </c>
      <c r="M11079">
        <v>98650</v>
      </c>
      <c r="O11079" t="s">
        <v>607</v>
      </c>
      <c r="P11079" t="s">
        <v>3360</v>
      </c>
    </row>
    <row r="11080" spans="1:16" x14ac:dyDescent="0.35">
      <c r="A11080" t="s">
        <v>14243</v>
      </c>
      <c r="B11080" t="s">
        <v>14493</v>
      </c>
      <c r="C11080" t="s">
        <v>1336</v>
      </c>
      <c r="D11080" t="s">
        <v>36</v>
      </c>
      <c r="E11080" t="s">
        <v>20</v>
      </c>
      <c r="F11080" t="b">
        <v>0</v>
      </c>
      <c r="G11080" t="s">
        <v>68</v>
      </c>
      <c r="H11080" s="1">
        <v>45715.834374999999</v>
      </c>
      <c r="I11080" t="b">
        <v>0</v>
      </c>
      <c r="J11080" t="b">
        <v>1</v>
      </c>
      <c r="K11080" t="s">
        <v>31</v>
      </c>
      <c r="L11080" t="s">
        <v>22</v>
      </c>
      <c r="M11080">
        <v>104550</v>
      </c>
      <c r="O11080" t="s">
        <v>14494</v>
      </c>
      <c r="P11080" t="s">
        <v>14495</v>
      </c>
    </row>
    <row r="11081" spans="1:16" x14ac:dyDescent="0.35">
      <c r="A11081" t="s">
        <v>14243</v>
      </c>
      <c r="B11081" t="s">
        <v>14243</v>
      </c>
      <c r="C11081" t="s">
        <v>805</v>
      </c>
      <c r="D11081" t="s">
        <v>36</v>
      </c>
      <c r="E11081" t="s">
        <v>20</v>
      </c>
      <c r="F11081" t="b">
        <v>0</v>
      </c>
      <c r="G11081" t="s">
        <v>30</v>
      </c>
      <c r="H11081" s="1">
        <v>45715.959502314807</v>
      </c>
      <c r="I11081" t="b">
        <v>0</v>
      </c>
      <c r="J11081" t="b">
        <v>1</v>
      </c>
      <c r="K11081" t="s">
        <v>31</v>
      </c>
      <c r="L11081" t="s">
        <v>22</v>
      </c>
      <c r="M11081">
        <v>115000</v>
      </c>
      <c r="O11081" t="s">
        <v>14496</v>
      </c>
      <c r="P11081" t="s">
        <v>14497</v>
      </c>
    </row>
    <row r="11082" spans="1:16" x14ac:dyDescent="0.35">
      <c r="A11082" t="s">
        <v>14243</v>
      </c>
      <c r="B11082" t="s">
        <v>14498</v>
      </c>
      <c r="C11082" t="s">
        <v>2117</v>
      </c>
      <c r="D11082" t="s">
        <v>36</v>
      </c>
      <c r="E11082" t="s">
        <v>20</v>
      </c>
      <c r="F11082" t="b">
        <v>0</v>
      </c>
      <c r="G11082" t="s">
        <v>47</v>
      </c>
      <c r="H11082" s="1">
        <v>45716.000416666669</v>
      </c>
      <c r="I11082" t="b">
        <v>0</v>
      </c>
      <c r="J11082" t="b">
        <v>1</v>
      </c>
      <c r="K11082" t="s">
        <v>31</v>
      </c>
      <c r="L11082" t="s">
        <v>22</v>
      </c>
      <c r="M11082">
        <v>167500</v>
      </c>
      <c r="O11082" t="s">
        <v>14499</v>
      </c>
      <c r="P11082" t="s">
        <v>367</v>
      </c>
    </row>
    <row r="11083" spans="1:16" x14ac:dyDescent="0.35">
      <c r="A11083" t="s">
        <v>14243</v>
      </c>
      <c r="B11083" t="s">
        <v>14500</v>
      </c>
      <c r="C11083" t="s">
        <v>154</v>
      </c>
      <c r="D11083" t="s">
        <v>1869</v>
      </c>
      <c r="E11083" t="s">
        <v>20</v>
      </c>
      <c r="F11083" t="b">
        <v>0</v>
      </c>
      <c r="G11083" t="s">
        <v>52</v>
      </c>
      <c r="H11083" s="1">
        <v>45716.2500462963</v>
      </c>
      <c r="I11083" t="b">
        <v>0</v>
      </c>
      <c r="J11083" t="b">
        <v>1</v>
      </c>
      <c r="K11083" t="s">
        <v>31</v>
      </c>
      <c r="L11083" t="s">
        <v>22</v>
      </c>
      <c r="M11083">
        <v>175000</v>
      </c>
      <c r="O11083" t="s">
        <v>14501</v>
      </c>
      <c r="P11083" t="s">
        <v>14502</v>
      </c>
    </row>
    <row r="11084" spans="1:16" x14ac:dyDescent="0.35">
      <c r="A11084" t="s">
        <v>14243</v>
      </c>
      <c r="B11084" t="s">
        <v>14503</v>
      </c>
      <c r="C11084" t="s">
        <v>3405</v>
      </c>
      <c r="D11084" t="s">
        <v>36</v>
      </c>
      <c r="E11084" t="s">
        <v>20</v>
      </c>
      <c r="F11084" t="b">
        <v>0</v>
      </c>
      <c r="G11084" t="s">
        <v>47</v>
      </c>
      <c r="H11084" s="1">
        <v>45716.500497685192</v>
      </c>
      <c r="I11084" t="b">
        <v>0</v>
      </c>
      <c r="J11084" t="b">
        <v>1</v>
      </c>
      <c r="K11084" t="s">
        <v>31</v>
      </c>
      <c r="L11084" t="s">
        <v>22</v>
      </c>
      <c r="M11084">
        <v>163000</v>
      </c>
      <c r="O11084" t="s">
        <v>13672</v>
      </c>
      <c r="P11084" t="s">
        <v>14504</v>
      </c>
    </row>
    <row r="11085" spans="1:16" x14ac:dyDescent="0.35">
      <c r="A11085" t="s">
        <v>14243</v>
      </c>
      <c r="B11085" t="s">
        <v>14505</v>
      </c>
      <c r="C11085" t="s">
        <v>142</v>
      </c>
      <c r="D11085" t="s">
        <v>110</v>
      </c>
      <c r="F11085" t="b">
        <v>0</v>
      </c>
      <c r="G11085" t="s">
        <v>68</v>
      </c>
      <c r="H11085" s="1">
        <v>45716.625972222217</v>
      </c>
      <c r="I11085" t="b">
        <v>1</v>
      </c>
      <c r="J11085" t="b">
        <v>0</v>
      </c>
      <c r="K11085" t="s">
        <v>31</v>
      </c>
      <c r="L11085" t="s">
        <v>32</v>
      </c>
      <c r="N11085">
        <v>55.169998168945313</v>
      </c>
      <c r="O11085" t="s">
        <v>1979</v>
      </c>
      <c r="P11085" t="s">
        <v>3456</v>
      </c>
    </row>
    <row r="11086" spans="1:16" x14ac:dyDescent="0.35">
      <c r="A11086" t="s">
        <v>14243</v>
      </c>
      <c r="B11086" t="s">
        <v>14506</v>
      </c>
      <c r="C11086" t="s">
        <v>1671</v>
      </c>
      <c r="D11086" t="s">
        <v>36</v>
      </c>
      <c r="E11086" t="s">
        <v>91</v>
      </c>
      <c r="F11086" t="b">
        <v>0</v>
      </c>
      <c r="G11086" t="s">
        <v>52</v>
      </c>
      <c r="H11086" s="1">
        <v>45716.833414351851</v>
      </c>
      <c r="I11086" t="b">
        <v>0</v>
      </c>
      <c r="J11086" t="b">
        <v>0</v>
      </c>
      <c r="K11086" t="s">
        <v>31</v>
      </c>
      <c r="L11086" t="s">
        <v>32</v>
      </c>
      <c r="N11086">
        <v>75.5</v>
      </c>
      <c r="O11086" t="s">
        <v>14507</v>
      </c>
      <c r="P11086" t="s">
        <v>14508</v>
      </c>
    </row>
    <row r="11087" spans="1:16" x14ac:dyDescent="0.35">
      <c r="A11087" t="s">
        <v>14243</v>
      </c>
      <c r="B11087" t="s">
        <v>14509</v>
      </c>
      <c r="C11087" t="s">
        <v>552</v>
      </c>
      <c r="D11087" t="s">
        <v>36</v>
      </c>
      <c r="E11087" t="s">
        <v>20</v>
      </c>
      <c r="F11087" t="b">
        <v>0</v>
      </c>
      <c r="G11087" t="s">
        <v>68</v>
      </c>
      <c r="H11087" s="1">
        <v>45716.876064814824</v>
      </c>
      <c r="I11087" t="b">
        <v>0</v>
      </c>
      <c r="J11087" t="b">
        <v>1</v>
      </c>
      <c r="K11087" t="s">
        <v>31</v>
      </c>
      <c r="L11087" t="s">
        <v>22</v>
      </c>
      <c r="M11087">
        <v>98950</v>
      </c>
      <c r="O11087" t="s">
        <v>306</v>
      </c>
      <c r="P11087" t="s">
        <v>14510</v>
      </c>
    </row>
    <row r="11088" spans="1:16" x14ac:dyDescent="0.35">
      <c r="A11088" t="s">
        <v>14243</v>
      </c>
      <c r="B11088" t="s">
        <v>14511</v>
      </c>
      <c r="C11088" t="s">
        <v>552</v>
      </c>
      <c r="D11088" t="s">
        <v>36</v>
      </c>
      <c r="E11088" t="s">
        <v>20</v>
      </c>
      <c r="F11088" t="b">
        <v>0</v>
      </c>
      <c r="G11088" t="s">
        <v>68</v>
      </c>
      <c r="H11088" s="1">
        <v>45716.876192129632</v>
      </c>
      <c r="I11088" t="b">
        <v>0</v>
      </c>
      <c r="J11088" t="b">
        <v>1</v>
      </c>
      <c r="K11088" t="s">
        <v>31</v>
      </c>
      <c r="L11088" t="s">
        <v>22</v>
      </c>
      <c r="M11088">
        <v>101000</v>
      </c>
      <c r="O11088" t="s">
        <v>6612</v>
      </c>
      <c r="P11088" t="s">
        <v>417</v>
      </c>
    </row>
    <row r="11089" spans="1:16" x14ac:dyDescent="0.35">
      <c r="A11089" t="s">
        <v>14243</v>
      </c>
      <c r="B11089" t="s">
        <v>14512</v>
      </c>
      <c r="C11089" t="s">
        <v>95</v>
      </c>
      <c r="D11089" t="s">
        <v>36</v>
      </c>
      <c r="E11089" t="s">
        <v>20</v>
      </c>
      <c r="F11089" t="b">
        <v>0</v>
      </c>
      <c r="G11089" t="s">
        <v>30</v>
      </c>
      <c r="H11089" s="1">
        <v>45716.918124999997</v>
      </c>
      <c r="I11089" t="b">
        <v>1</v>
      </c>
      <c r="J11089" t="b">
        <v>0</v>
      </c>
      <c r="K11089" t="s">
        <v>31</v>
      </c>
      <c r="L11089" t="s">
        <v>22</v>
      </c>
      <c r="M11089">
        <v>112116</v>
      </c>
      <c r="O11089" t="s">
        <v>1494</v>
      </c>
      <c r="P11089" t="s">
        <v>3773</v>
      </c>
    </row>
    <row r="11090" spans="1:16" x14ac:dyDescent="0.35">
      <c r="A11090" t="s">
        <v>14243</v>
      </c>
      <c r="B11090" t="s">
        <v>14243</v>
      </c>
      <c r="C11090" t="s">
        <v>805</v>
      </c>
      <c r="D11090" t="s">
        <v>110</v>
      </c>
      <c r="E11090" t="s">
        <v>20</v>
      </c>
      <c r="F11090" t="b">
        <v>0</v>
      </c>
      <c r="G11090" t="s">
        <v>30</v>
      </c>
      <c r="H11090" s="1">
        <v>45717.251331018517</v>
      </c>
      <c r="I11090" t="b">
        <v>0</v>
      </c>
      <c r="J11090" t="b">
        <v>1</v>
      </c>
      <c r="K11090" t="s">
        <v>31</v>
      </c>
      <c r="L11090" t="s">
        <v>22</v>
      </c>
      <c r="M11090">
        <v>115000</v>
      </c>
      <c r="O11090" t="s">
        <v>14513</v>
      </c>
      <c r="P11090" t="s">
        <v>14497</v>
      </c>
    </row>
    <row r="11091" spans="1:16" x14ac:dyDescent="0.35">
      <c r="A11091" t="s">
        <v>14243</v>
      </c>
      <c r="B11091" t="s">
        <v>14514</v>
      </c>
      <c r="C11091" t="s">
        <v>410</v>
      </c>
      <c r="D11091" t="s">
        <v>36</v>
      </c>
      <c r="E11091" t="s">
        <v>20</v>
      </c>
      <c r="F11091" t="b">
        <v>0</v>
      </c>
      <c r="G11091" t="s">
        <v>47</v>
      </c>
      <c r="H11091" s="1">
        <v>45717.417268518519</v>
      </c>
      <c r="I11091" t="b">
        <v>0</v>
      </c>
      <c r="J11091" t="b">
        <v>1</v>
      </c>
      <c r="K11091" t="s">
        <v>31</v>
      </c>
      <c r="L11091" t="s">
        <v>22</v>
      </c>
      <c r="M11091">
        <v>300000</v>
      </c>
      <c r="O11091" t="s">
        <v>1911</v>
      </c>
      <c r="P11091" t="s">
        <v>14515</v>
      </c>
    </row>
    <row r="11092" spans="1:16" x14ac:dyDescent="0.35">
      <c r="A11092" t="s">
        <v>14243</v>
      </c>
      <c r="B11092" t="s">
        <v>14346</v>
      </c>
      <c r="C11092" t="s">
        <v>51</v>
      </c>
      <c r="D11092" t="s">
        <v>115</v>
      </c>
      <c r="E11092" t="s">
        <v>20</v>
      </c>
      <c r="F11092" t="b">
        <v>0</v>
      </c>
      <c r="G11092" t="s">
        <v>43</v>
      </c>
      <c r="H11092" s="1">
        <v>45717.542569444442</v>
      </c>
      <c r="I11092" t="b">
        <v>0</v>
      </c>
      <c r="J11092" t="b">
        <v>0</v>
      </c>
      <c r="K11092" t="s">
        <v>31</v>
      </c>
      <c r="L11092" t="s">
        <v>22</v>
      </c>
      <c r="M11092">
        <v>130000</v>
      </c>
      <c r="O11092" t="s">
        <v>10331</v>
      </c>
      <c r="P11092" t="s">
        <v>1284</v>
      </c>
    </row>
    <row r="11093" spans="1:16" x14ac:dyDescent="0.35">
      <c r="A11093" t="s">
        <v>14243</v>
      </c>
      <c r="B11093" t="s">
        <v>14347</v>
      </c>
      <c r="C11093" t="s">
        <v>182</v>
      </c>
      <c r="D11093" t="s">
        <v>36</v>
      </c>
      <c r="E11093" t="s">
        <v>20</v>
      </c>
      <c r="F11093" t="b">
        <v>0</v>
      </c>
      <c r="G11093" t="s">
        <v>47</v>
      </c>
      <c r="H11093" s="1">
        <v>45717.833807870367</v>
      </c>
      <c r="I11093" t="b">
        <v>0</v>
      </c>
      <c r="J11093" t="b">
        <v>0</v>
      </c>
      <c r="K11093" t="s">
        <v>31</v>
      </c>
      <c r="L11093" t="s">
        <v>22</v>
      </c>
      <c r="M11093">
        <v>125000</v>
      </c>
      <c r="O11093" t="s">
        <v>14516</v>
      </c>
      <c r="P11093" t="s">
        <v>14517</v>
      </c>
    </row>
    <row r="11094" spans="1:16" x14ac:dyDescent="0.35">
      <c r="A11094" t="s">
        <v>14243</v>
      </c>
      <c r="B11094" t="s">
        <v>14518</v>
      </c>
      <c r="C11094" t="s">
        <v>537</v>
      </c>
      <c r="D11094" t="s">
        <v>36</v>
      </c>
      <c r="E11094" t="s">
        <v>20</v>
      </c>
      <c r="F11094" t="b">
        <v>0</v>
      </c>
      <c r="G11094" t="s">
        <v>171</v>
      </c>
      <c r="H11094" s="1">
        <v>45718.451041666667</v>
      </c>
      <c r="I11094" t="b">
        <v>0</v>
      </c>
      <c r="J11094" t="b">
        <v>0</v>
      </c>
      <c r="K11094" t="s">
        <v>31</v>
      </c>
      <c r="L11094" t="s">
        <v>22</v>
      </c>
      <c r="M11094">
        <v>110000</v>
      </c>
      <c r="O11094" t="s">
        <v>2616</v>
      </c>
      <c r="P11094" t="s">
        <v>14519</v>
      </c>
    </row>
    <row r="11095" spans="1:16" x14ac:dyDescent="0.35">
      <c r="A11095" t="s">
        <v>14243</v>
      </c>
      <c r="B11095" t="s">
        <v>14520</v>
      </c>
      <c r="C11095" t="s">
        <v>4818</v>
      </c>
      <c r="D11095" t="s">
        <v>36</v>
      </c>
      <c r="E11095" t="s">
        <v>20</v>
      </c>
      <c r="F11095" t="b">
        <v>0</v>
      </c>
      <c r="G11095" t="s">
        <v>52</v>
      </c>
      <c r="H11095" s="1">
        <v>45719.833541666667</v>
      </c>
      <c r="I11095" t="b">
        <v>0</v>
      </c>
      <c r="J11095" t="b">
        <v>1</v>
      </c>
      <c r="K11095" t="s">
        <v>31</v>
      </c>
      <c r="L11095" t="s">
        <v>22</v>
      </c>
      <c r="M11095">
        <v>94700</v>
      </c>
      <c r="O11095" t="s">
        <v>14521</v>
      </c>
      <c r="P11095" t="s">
        <v>232</v>
      </c>
    </row>
    <row r="11096" spans="1:16" x14ac:dyDescent="0.35">
      <c r="A11096" t="s">
        <v>14243</v>
      </c>
      <c r="B11096" t="s">
        <v>14522</v>
      </c>
      <c r="C11096" t="s">
        <v>645</v>
      </c>
      <c r="D11096" t="s">
        <v>36</v>
      </c>
      <c r="E11096" t="s">
        <v>20</v>
      </c>
      <c r="F11096" t="b">
        <v>0</v>
      </c>
      <c r="G11096" t="s">
        <v>47</v>
      </c>
      <c r="H11096" s="1">
        <v>45720.458912037036</v>
      </c>
      <c r="I11096" t="b">
        <v>0</v>
      </c>
      <c r="J11096" t="b">
        <v>1</v>
      </c>
      <c r="K11096" t="s">
        <v>31</v>
      </c>
      <c r="L11096" t="s">
        <v>22</v>
      </c>
      <c r="M11096">
        <v>157000</v>
      </c>
      <c r="O11096" t="s">
        <v>620</v>
      </c>
      <c r="P11096" t="s">
        <v>14523</v>
      </c>
    </row>
    <row r="11097" spans="1:16" x14ac:dyDescent="0.35">
      <c r="A11097" t="s">
        <v>14243</v>
      </c>
      <c r="B11097" t="s">
        <v>14524</v>
      </c>
      <c r="C11097" t="s">
        <v>95</v>
      </c>
      <c r="D11097" t="s">
        <v>36</v>
      </c>
      <c r="E11097" t="s">
        <v>20</v>
      </c>
      <c r="F11097" t="b">
        <v>0</v>
      </c>
      <c r="G11097" t="s">
        <v>30</v>
      </c>
      <c r="H11097" s="1">
        <v>45720.461331018523</v>
      </c>
      <c r="I11097" t="b">
        <v>0</v>
      </c>
      <c r="J11097" t="b">
        <v>1</v>
      </c>
      <c r="K11097" t="s">
        <v>31</v>
      </c>
      <c r="L11097" t="s">
        <v>22</v>
      </c>
      <c r="M11097">
        <v>123800</v>
      </c>
      <c r="O11097" t="s">
        <v>607</v>
      </c>
    </row>
    <row r="11098" spans="1:16" x14ac:dyDescent="0.35">
      <c r="A11098" t="s">
        <v>14243</v>
      </c>
      <c r="B11098" t="s">
        <v>14525</v>
      </c>
      <c r="C11098" t="s">
        <v>537</v>
      </c>
      <c r="D11098" t="s">
        <v>573</v>
      </c>
      <c r="E11098" t="s">
        <v>20</v>
      </c>
      <c r="F11098" t="b">
        <v>0</v>
      </c>
      <c r="G11098" t="s">
        <v>171</v>
      </c>
      <c r="H11098" s="1">
        <v>45720.76798611111</v>
      </c>
      <c r="I11098" t="b">
        <v>0</v>
      </c>
      <c r="J11098" t="b">
        <v>0</v>
      </c>
      <c r="K11098" t="s">
        <v>31</v>
      </c>
      <c r="L11098" t="s">
        <v>32</v>
      </c>
      <c r="N11098">
        <v>22.694999694824219</v>
      </c>
      <c r="O11098" t="s">
        <v>1061</v>
      </c>
      <c r="P11098" t="s">
        <v>14526</v>
      </c>
    </row>
    <row r="11099" spans="1:16" x14ac:dyDescent="0.35">
      <c r="A11099" t="s">
        <v>14243</v>
      </c>
      <c r="B11099" t="s">
        <v>14527</v>
      </c>
      <c r="C11099" t="s">
        <v>599</v>
      </c>
      <c r="D11099" t="s">
        <v>573</v>
      </c>
      <c r="E11099" t="s">
        <v>20</v>
      </c>
      <c r="F11099" t="b">
        <v>0</v>
      </c>
      <c r="G11099" t="s">
        <v>52</v>
      </c>
      <c r="H11099" s="1">
        <v>45720.79173611111</v>
      </c>
      <c r="I11099" t="b">
        <v>1</v>
      </c>
      <c r="J11099" t="b">
        <v>1</v>
      </c>
      <c r="K11099" t="s">
        <v>31</v>
      </c>
      <c r="L11099" t="s">
        <v>32</v>
      </c>
      <c r="N11099">
        <v>24.014999389648441</v>
      </c>
      <c r="O11099" t="s">
        <v>6836</v>
      </c>
      <c r="P11099" t="s">
        <v>340</v>
      </c>
    </row>
    <row r="11100" spans="1:16" x14ac:dyDescent="0.35">
      <c r="A11100" t="s">
        <v>14243</v>
      </c>
      <c r="B11100" t="s">
        <v>14528</v>
      </c>
      <c r="C11100" t="s">
        <v>51</v>
      </c>
      <c r="D11100" t="s">
        <v>573</v>
      </c>
      <c r="E11100" t="s">
        <v>20</v>
      </c>
      <c r="F11100" t="b">
        <v>0</v>
      </c>
      <c r="G11100" t="s">
        <v>43</v>
      </c>
      <c r="H11100" s="1">
        <v>45720.792557870373</v>
      </c>
      <c r="I11100" t="b">
        <v>0</v>
      </c>
      <c r="J11100" t="b">
        <v>1</v>
      </c>
      <c r="K11100" t="s">
        <v>31</v>
      </c>
      <c r="L11100" t="s">
        <v>32</v>
      </c>
      <c r="N11100">
        <v>16.510000228881839</v>
      </c>
      <c r="O11100" t="s">
        <v>654</v>
      </c>
      <c r="P11100" t="s">
        <v>4978</v>
      </c>
    </row>
    <row r="11101" spans="1:16" x14ac:dyDescent="0.35">
      <c r="A11101" t="s">
        <v>14243</v>
      </c>
      <c r="B11101" t="s">
        <v>14370</v>
      </c>
      <c r="C11101" t="s">
        <v>705</v>
      </c>
      <c r="D11101" t="s">
        <v>573</v>
      </c>
      <c r="E11101" t="s">
        <v>20</v>
      </c>
      <c r="F11101" t="b">
        <v>0</v>
      </c>
      <c r="G11101" t="s">
        <v>30</v>
      </c>
      <c r="H11101" s="1">
        <v>45720.794571759259</v>
      </c>
      <c r="I11101" t="b">
        <v>0</v>
      </c>
      <c r="J11101" t="b">
        <v>1</v>
      </c>
      <c r="K11101" t="s">
        <v>31</v>
      </c>
      <c r="L11101" t="s">
        <v>32</v>
      </c>
      <c r="N11101">
        <v>18.795000076293949</v>
      </c>
      <c r="O11101" t="s">
        <v>654</v>
      </c>
      <c r="P11101" t="s">
        <v>4978</v>
      </c>
    </row>
    <row r="11102" spans="1:16" x14ac:dyDescent="0.35">
      <c r="A11102" t="s">
        <v>14243</v>
      </c>
      <c r="B11102" t="s">
        <v>14529</v>
      </c>
      <c r="C11102" t="s">
        <v>2224</v>
      </c>
      <c r="D11102" t="s">
        <v>573</v>
      </c>
      <c r="E11102" t="s">
        <v>20</v>
      </c>
      <c r="F11102" t="b">
        <v>0</v>
      </c>
      <c r="G11102" t="s">
        <v>52</v>
      </c>
      <c r="H11102" s="1">
        <v>45720.794814814813</v>
      </c>
      <c r="I11102" t="b">
        <v>0</v>
      </c>
      <c r="J11102" t="b">
        <v>1</v>
      </c>
      <c r="K11102" t="s">
        <v>31</v>
      </c>
      <c r="L11102" t="s">
        <v>32</v>
      </c>
      <c r="N11102">
        <v>16.07500076293945</v>
      </c>
      <c r="O11102" t="s">
        <v>426</v>
      </c>
      <c r="P11102" t="s">
        <v>14530</v>
      </c>
    </row>
    <row r="11103" spans="1:16" x14ac:dyDescent="0.35">
      <c r="A11103" t="s">
        <v>14243</v>
      </c>
      <c r="B11103" t="s">
        <v>14396</v>
      </c>
      <c r="C11103" t="s">
        <v>609</v>
      </c>
      <c r="D11103" t="s">
        <v>110</v>
      </c>
      <c r="E11103" t="s">
        <v>91</v>
      </c>
      <c r="F11103" t="b">
        <v>0</v>
      </c>
      <c r="G11103" t="s">
        <v>47</v>
      </c>
      <c r="H11103" s="1">
        <v>45721.292175925933</v>
      </c>
      <c r="I11103" t="b">
        <v>1</v>
      </c>
      <c r="J11103" t="b">
        <v>0</v>
      </c>
      <c r="K11103" t="s">
        <v>31</v>
      </c>
      <c r="L11103" t="s">
        <v>32</v>
      </c>
      <c r="N11103">
        <v>55</v>
      </c>
      <c r="O11103" t="s">
        <v>2394</v>
      </c>
      <c r="P11103" t="s">
        <v>14531</v>
      </c>
    </row>
    <row r="11104" spans="1:16" x14ac:dyDescent="0.35">
      <c r="A11104" t="s">
        <v>14243</v>
      </c>
      <c r="B11104" t="s">
        <v>14532</v>
      </c>
      <c r="C11104" t="s">
        <v>170</v>
      </c>
      <c r="D11104" t="s">
        <v>36</v>
      </c>
      <c r="E11104" t="s">
        <v>20</v>
      </c>
      <c r="F11104" t="b">
        <v>0</v>
      </c>
      <c r="G11104" t="s">
        <v>171</v>
      </c>
      <c r="H11104" s="1">
        <v>45721.30909722222</v>
      </c>
      <c r="I11104" t="b">
        <v>0</v>
      </c>
      <c r="J11104" t="b">
        <v>1</v>
      </c>
      <c r="K11104" t="s">
        <v>31</v>
      </c>
      <c r="L11104" t="s">
        <v>22</v>
      </c>
      <c r="M11104">
        <v>151300</v>
      </c>
      <c r="O11104" t="s">
        <v>543</v>
      </c>
      <c r="P11104" t="s">
        <v>7578</v>
      </c>
    </row>
    <row r="11105" spans="1:16" x14ac:dyDescent="0.35">
      <c r="A11105" t="s">
        <v>14243</v>
      </c>
      <c r="B11105" t="s">
        <v>14243</v>
      </c>
      <c r="C11105" t="s">
        <v>175</v>
      </c>
      <c r="D11105" t="s">
        <v>573</v>
      </c>
      <c r="E11105" t="s">
        <v>296</v>
      </c>
      <c r="F11105" t="b">
        <v>0</v>
      </c>
      <c r="G11105" t="s">
        <v>47</v>
      </c>
      <c r="H11105" s="1">
        <v>45721.33384259259</v>
      </c>
      <c r="I11105" t="b">
        <v>0</v>
      </c>
      <c r="J11105" t="b">
        <v>1</v>
      </c>
      <c r="K11105" t="s">
        <v>31</v>
      </c>
      <c r="L11105" t="s">
        <v>32</v>
      </c>
      <c r="N11105">
        <v>24.969999313354489</v>
      </c>
      <c r="O11105" t="s">
        <v>14533</v>
      </c>
      <c r="P11105" t="s">
        <v>2111</v>
      </c>
    </row>
    <row r="11106" spans="1:16" x14ac:dyDescent="0.35">
      <c r="A11106" t="s">
        <v>14243</v>
      </c>
      <c r="B11106" t="s">
        <v>14534</v>
      </c>
      <c r="C11106" t="s">
        <v>4261</v>
      </c>
      <c r="D11106" t="s">
        <v>110</v>
      </c>
      <c r="E11106" t="s">
        <v>20</v>
      </c>
      <c r="F11106" t="b">
        <v>0</v>
      </c>
      <c r="G11106" t="s">
        <v>52</v>
      </c>
      <c r="H11106" s="1">
        <v>45721.416747685187</v>
      </c>
      <c r="I11106" t="b">
        <v>0</v>
      </c>
      <c r="J11106" t="b">
        <v>0</v>
      </c>
      <c r="K11106" t="s">
        <v>31</v>
      </c>
      <c r="L11106" t="s">
        <v>22</v>
      </c>
      <c r="M11106">
        <v>77500</v>
      </c>
      <c r="O11106" t="s">
        <v>14535</v>
      </c>
      <c r="P11106" t="s">
        <v>14536</v>
      </c>
    </row>
    <row r="11107" spans="1:16" x14ac:dyDescent="0.35">
      <c r="A11107" t="s">
        <v>14243</v>
      </c>
      <c r="B11107" t="s">
        <v>14255</v>
      </c>
      <c r="C11107" t="s">
        <v>530</v>
      </c>
      <c r="D11107" t="s">
        <v>573</v>
      </c>
      <c r="E11107" t="s">
        <v>296</v>
      </c>
      <c r="F11107" t="b">
        <v>0</v>
      </c>
      <c r="G11107" t="s">
        <v>52</v>
      </c>
      <c r="H11107" s="1">
        <v>45721.41678240741</v>
      </c>
      <c r="I11107" t="b">
        <v>0</v>
      </c>
      <c r="J11107" t="b">
        <v>0</v>
      </c>
      <c r="K11107" t="s">
        <v>31</v>
      </c>
      <c r="L11107" t="s">
        <v>32</v>
      </c>
      <c r="N11107">
        <v>22.694999694824219</v>
      </c>
      <c r="O11107" t="s">
        <v>1393</v>
      </c>
      <c r="P11107" t="s">
        <v>14537</v>
      </c>
    </row>
    <row r="11108" spans="1:16" x14ac:dyDescent="0.35">
      <c r="A11108" t="s">
        <v>14243</v>
      </c>
      <c r="B11108" t="s">
        <v>14255</v>
      </c>
      <c r="C11108" t="s">
        <v>2330</v>
      </c>
      <c r="D11108" t="s">
        <v>573</v>
      </c>
      <c r="E11108" t="s">
        <v>296</v>
      </c>
      <c r="F11108" t="b">
        <v>0</v>
      </c>
      <c r="G11108" t="s">
        <v>47</v>
      </c>
      <c r="H11108" s="1">
        <v>45721.417222222219</v>
      </c>
      <c r="I11108" t="b">
        <v>0</v>
      </c>
      <c r="J11108" t="b">
        <v>0</v>
      </c>
      <c r="K11108" t="s">
        <v>31</v>
      </c>
      <c r="L11108" t="s">
        <v>32</v>
      </c>
      <c r="N11108">
        <v>45.81500244140625</v>
      </c>
      <c r="O11108" t="s">
        <v>14330</v>
      </c>
      <c r="P11108" t="s">
        <v>14331</v>
      </c>
    </row>
    <row r="11109" spans="1:16" x14ac:dyDescent="0.35">
      <c r="A11109" t="s">
        <v>14243</v>
      </c>
      <c r="B11109" t="s">
        <v>14243</v>
      </c>
      <c r="C11109" t="s">
        <v>1182</v>
      </c>
      <c r="D11109" t="s">
        <v>36</v>
      </c>
      <c r="E11109" t="s">
        <v>91</v>
      </c>
      <c r="F11109" t="b">
        <v>0</v>
      </c>
      <c r="G11109" t="s">
        <v>30</v>
      </c>
      <c r="H11109" s="1">
        <v>45721.627557870372</v>
      </c>
      <c r="I11109" t="b">
        <v>1</v>
      </c>
      <c r="J11109" t="b">
        <v>1</v>
      </c>
      <c r="K11109" t="s">
        <v>31</v>
      </c>
      <c r="L11109" t="s">
        <v>32</v>
      </c>
      <c r="N11109">
        <v>55</v>
      </c>
      <c r="O11109" t="s">
        <v>317</v>
      </c>
      <c r="P11109" t="s">
        <v>14538</v>
      </c>
    </row>
    <row r="11110" spans="1:16" x14ac:dyDescent="0.35">
      <c r="A11110" t="s">
        <v>14243</v>
      </c>
      <c r="B11110" t="s">
        <v>14539</v>
      </c>
      <c r="C11110" t="s">
        <v>703</v>
      </c>
      <c r="D11110" t="s">
        <v>36</v>
      </c>
      <c r="E11110" t="s">
        <v>20</v>
      </c>
      <c r="F11110" t="b">
        <v>0</v>
      </c>
      <c r="G11110" t="s">
        <v>43</v>
      </c>
      <c r="H11110" s="1">
        <v>45721.835543981477</v>
      </c>
      <c r="I11110" t="b">
        <v>0</v>
      </c>
      <c r="J11110" t="b">
        <v>1</v>
      </c>
      <c r="K11110" t="s">
        <v>31</v>
      </c>
      <c r="L11110" t="s">
        <v>22</v>
      </c>
      <c r="M11110">
        <v>119500</v>
      </c>
      <c r="O11110" t="s">
        <v>379</v>
      </c>
      <c r="P11110" t="s">
        <v>14540</v>
      </c>
    </row>
    <row r="11111" spans="1:16" x14ac:dyDescent="0.35">
      <c r="A11111" t="s">
        <v>14243</v>
      </c>
      <c r="B11111" t="s">
        <v>14541</v>
      </c>
      <c r="C11111" t="s">
        <v>710</v>
      </c>
      <c r="D11111" t="s">
        <v>269</v>
      </c>
      <c r="E11111" t="s">
        <v>20</v>
      </c>
      <c r="F11111" t="b">
        <v>0</v>
      </c>
      <c r="G11111" t="s">
        <v>68</v>
      </c>
      <c r="H11111" s="1">
        <v>45721.877395833333</v>
      </c>
      <c r="I11111" t="b">
        <v>0</v>
      </c>
      <c r="J11111" t="b">
        <v>1</v>
      </c>
      <c r="K11111" t="s">
        <v>31</v>
      </c>
      <c r="L11111" t="s">
        <v>22</v>
      </c>
      <c r="M11111">
        <v>133000</v>
      </c>
      <c r="O11111" t="s">
        <v>2249</v>
      </c>
      <c r="P11111" t="s">
        <v>14542</v>
      </c>
    </row>
    <row r="11112" spans="1:16" x14ac:dyDescent="0.35">
      <c r="A11112" t="s">
        <v>14243</v>
      </c>
      <c r="B11112" t="s">
        <v>14543</v>
      </c>
      <c r="C11112" t="s">
        <v>154</v>
      </c>
      <c r="D11112" t="s">
        <v>29</v>
      </c>
      <c r="E11112" t="s">
        <v>20</v>
      </c>
      <c r="F11112" t="b">
        <v>0</v>
      </c>
      <c r="G11112" t="s">
        <v>52</v>
      </c>
      <c r="H11112" s="1">
        <v>45721.961076388892</v>
      </c>
      <c r="I11112" t="b">
        <v>0</v>
      </c>
      <c r="J11112" t="b">
        <v>1</v>
      </c>
      <c r="K11112" t="s">
        <v>31</v>
      </c>
      <c r="L11112" t="s">
        <v>22</v>
      </c>
      <c r="M11112">
        <v>166860</v>
      </c>
      <c r="O11112" t="s">
        <v>8398</v>
      </c>
      <c r="P11112" t="s">
        <v>14544</v>
      </c>
    </row>
    <row r="11113" spans="1:16" x14ac:dyDescent="0.35">
      <c r="A11113" t="s">
        <v>14243</v>
      </c>
      <c r="B11113" t="s">
        <v>14281</v>
      </c>
      <c r="C11113" t="s">
        <v>105</v>
      </c>
      <c r="D11113" t="s">
        <v>249</v>
      </c>
      <c r="E11113" t="s">
        <v>20</v>
      </c>
      <c r="F11113" t="b">
        <v>0</v>
      </c>
      <c r="G11113" t="s">
        <v>105</v>
      </c>
      <c r="H11113" s="1">
        <v>45722.007268518522</v>
      </c>
      <c r="I11113" t="b">
        <v>0</v>
      </c>
      <c r="J11113" t="b">
        <v>0</v>
      </c>
      <c r="K11113" t="s">
        <v>105</v>
      </c>
      <c r="L11113" t="s">
        <v>22</v>
      </c>
      <c r="M11113">
        <v>93827.5</v>
      </c>
      <c r="O11113" t="s">
        <v>1225</v>
      </c>
      <c r="P11113" t="s">
        <v>14545</v>
      </c>
    </row>
    <row r="11114" spans="1:16" x14ac:dyDescent="0.35">
      <c r="A11114" t="s">
        <v>14243</v>
      </c>
      <c r="B11114" t="s">
        <v>14243</v>
      </c>
      <c r="C11114" t="s">
        <v>4541</v>
      </c>
      <c r="D11114" t="s">
        <v>36</v>
      </c>
      <c r="E11114" t="s">
        <v>20</v>
      </c>
      <c r="F11114" t="b">
        <v>0</v>
      </c>
      <c r="G11114" t="s">
        <v>52</v>
      </c>
      <c r="H11114" s="1">
        <v>45722.04178240741</v>
      </c>
      <c r="I11114" t="b">
        <v>0</v>
      </c>
      <c r="J11114" t="b">
        <v>0</v>
      </c>
      <c r="K11114" t="s">
        <v>31</v>
      </c>
      <c r="L11114" t="s">
        <v>22</v>
      </c>
      <c r="M11114">
        <v>100500</v>
      </c>
      <c r="O11114" t="s">
        <v>4651</v>
      </c>
      <c r="P11114" t="s">
        <v>14546</v>
      </c>
    </row>
    <row r="11115" spans="1:16" x14ac:dyDescent="0.35">
      <c r="A11115" t="s">
        <v>14243</v>
      </c>
      <c r="B11115" t="s">
        <v>14255</v>
      </c>
      <c r="C11115" t="s">
        <v>320</v>
      </c>
      <c r="D11115" t="s">
        <v>573</v>
      </c>
      <c r="E11115" t="s">
        <v>296</v>
      </c>
      <c r="F11115" t="b">
        <v>0</v>
      </c>
      <c r="G11115" t="s">
        <v>52</v>
      </c>
      <c r="H11115" s="1">
        <v>45722.416921296302</v>
      </c>
      <c r="I11115" t="b">
        <v>1</v>
      </c>
      <c r="J11115" t="b">
        <v>1</v>
      </c>
      <c r="K11115" t="s">
        <v>31</v>
      </c>
      <c r="L11115" t="s">
        <v>32</v>
      </c>
      <c r="N11115">
        <v>26.389999389648441</v>
      </c>
      <c r="O11115" t="s">
        <v>14547</v>
      </c>
      <c r="P11115" t="s">
        <v>14548</v>
      </c>
    </row>
    <row r="11116" spans="1:16" x14ac:dyDescent="0.35">
      <c r="A11116" t="s">
        <v>14243</v>
      </c>
      <c r="B11116" t="s">
        <v>14549</v>
      </c>
      <c r="C11116" t="s">
        <v>1476</v>
      </c>
      <c r="D11116" t="s">
        <v>573</v>
      </c>
      <c r="E11116" t="s">
        <v>296</v>
      </c>
      <c r="F11116" t="b">
        <v>0</v>
      </c>
      <c r="G11116" t="s">
        <v>47</v>
      </c>
      <c r="H11116" s="1">
        <v>45722.417164351849</v>
      </c>
      <c r="I11116" t="b">
        <v>0</v>
      </c>
      <c r="J11116" t="b">
        <v>1</v>
      </c>
      <c r="K11116" t="s">
        <v>31</v>
      </c>
      <c r="L11116" t="s">
        <v>32</v>
      </c>
      <c r="N11116">
        <v>24.33499908447266</v>
      </c>
      <c r="O11116" t="s">
        <v>2937</v>
      </c>
    </row>
    <row r="11117" spans="1:16" x14ac:dyDescent="0.35">
      <c r="A11117" t="s">
        <v>14243</v>
      </c>
      <c r="B11117" t="s">
        <v>14358</v>
      </c>
      <c r="C11117" t="s">
        <v>95</v>
      </c>
      <c r="D11117" t="s">
        <v>36</v>
      </c>
      <c r="E11117" t="s">
        <v>20</v>
      </c>
      <c r="F11117" t="b">
        <v>0</v>
      </c>
      <c r="G11117" t="s">
        <v>30</v>
      </c>
      <c r="H11117" s="1">
        <v>45722.418067129627</v>
      </c>
      <c r="I11117" t="b">
        <v>0</v>
      </c>
      <c r="J11117" t="b">
        <v>1</v>
      </c>
      <c r="K11117" t="s">
        <v>31</v>
      </c>
      <c r="L11117" t="s">
        <v>22</v>
      </c>
      <c r="M11117">
        <v>123800</v>
      </c>
      <c r="O11117" t="s">
        <v>607</v>
      </c>
    </row>
    <row r="11118" spans="1:16" x14ac:dyDescent="0.35">
      <c r="A11118" t="s">
        <v>14243</v>
      </c>
      <c r="B11118" t="s">
        <v>14550</v>
      </c>
      <c r="C11118" t="s">
        <v>105</v>
      </c>
      <c r="D11118" t="s">
        <v>249</v>
      </c>
      <c r="E11118" t="s">
        <v>20</v>
      </c>
      <c r="F11118" t="b">
        <v>0</v>
      </c>
      <c r="G11118" t="s">
        <v>105</v>
      </c>
      <c r="H11118" s="1">
        <v>45722.774837962963</v>
      </c>
      <c r="I11118" t="b">
        <v>0</v>
      </c>
      <c r="J11118" t="b">
        <v>0</v>
      </c>
      <c r="K11118" t="s">
        <v>105</v>
      </c>
      <c r="L11118" t="s">
        <v>22</v>
      </c>
      <c r="M11118">
        <v>64271.5</v>
      </c>
      <c r="O11118" t="s">
        <v>2465</v>
      </c>
      <c r="P11118" t="s">
        <v>14551</v>
      </c>
    </row>
    <row r="11119" spans="1:16" x14ac:dyDescent="0.35">
      <c r="A11119" t="s">
        <v>14243</v>
      </c>
      <c r="B11119" t="s">
        <v>14281</v>
      </c>
      <c r="C11119" t="s">
        <v>4510</v>
      </c>
      <c r="D11119" t="s">
        <v>115</v>
      </c>
      <c r="E11119" t="s">
        <v>20</v>
      </c>
      <c r="F11119" t="b">
        <v>0</v>
      </c>
      <c r="G11119" t="s">
        <v>171</v>
      </c>
      <c r="H11119" s="1">
        <v>45722.832800925928</v>
      </c>
      <c r="I11119" t="b">
        <v>0</v>
      </c>
      <c r="J11119" t="b">
        <v>0</v>
      </c>
      <c r="K11119" t="s">
        <v>31</v>
      </c>
      <c r="L11119" t="s">
        <v>22</v>
      </c>
      <c r="M11119">
        <v>145000</v>
      </c>
      <c r="O11119" t="s">
        <v>1435</v>
      </c>
      <c r="P11119" t="s">
        <v>34</v>
      </c>
    </row>
    <row r="11120" spans="1:16" x14ac:dyDescent="0.35">
      <c r="A11120" t="s">
        <v>14243</v>
      </c>
      <c r="B11120" t="s">
        <v>14243</v>
      </c>
      <c r="C11120" t="s">
        <v>109</v>
      </c>
      <c r="D11120" t="s">
        <v>17619</v>
      </c>
      <c r="E11120" t="s">
        <v>20</v>
      </c>
      <c r="F11120" t="b">
        <v>0</v>
      </c>
      <c r="G11120" t="s">
        <v>30</v>
      </c>
      <c r="H11120" s="1">
        <v>45723.251111111109</v>
      </c>
      <c r="I11120" t="b">
        <v>1</v>
      </c>
      <c r="J11120" t="b">
        <v>1</v>
      </c>
      <c r="K11120" t="s">
        <v>31</v>
      </c>
      <c r="L11120" t="s">
        <v>22</v>
      </c>
      <c r="M11120">
        <v>117500</v>
      </c>
      <c r="O11120" t="s">
        <v>61</v>
      </c>
      <c r="P11120" t="s">
        <v>14552</v>
      </c>
    </row>
    <row r="11121" spans="1:16" x14ac:dyDescent="0.35">
      <c r="A11121" t="s">
        <v>14243</v>
      </c>
      <c r="B11121" t="s">
        <v>14553</v>
      </c>
      <c r="C11121" t="s">
        <v>18</v>
      </c>
      <c r="D11121" t="s">
        <v>573</v>
      </c>
      <c r="E11121" t="s">
        <v>20</v>
      </c>
      <c r="F11121" t="b">
        <v>1</v>
      </c>
      <c r="G11121" t="s">
        <v>994</v>
      </c>
      <c r="H11121" s="1">
        <v>45723.305266203701</v>
      </c>
      <c r="I11121" t="b">
        <v>0</v>
      </c>
      <c r="J11121" t="b">
        <v>0</v>
      </c>
      <c r="K11121" t="s">
        <v>994</v>
      </c>
      <c r="L11121" t="s">
        <v>32</v>
      </c>
      <c r="N11121">
        <v>13.014999389648439</v>
      </c>
      <c r="O11121" t="s">
        <v>603</v>
      </c>
      <c r="P11121" t="s">
        <v>14554</v>
      </c>
    </row>
    <row r="11122" spans="1:16" x14ac:dyDescent="0.35">
      <c r="A11122" t="s">
        <v>14243</v>
      </c>
      <c r="B11122" t="s">
        <v>14555</v>
      </c>
      <c r="C11122" t="s">
        <v>1106</v>
      </c>
      <c r="D11122" t="s">
        <v>573</v>
      </c>
      <c r="E11122" t="s">
        <v>296</v>
      </c>
      <c r="F11122" t="b">
        <v>0</v>
      </c>
      <c r="G11122" t="s">
        <v>52</v>
      </c>
      <c r="H11122" s="1">
        <v>45723.416770833333</v>
      </c>
      <c r="I11122" t="b">
        <v>1</v>
      </c>
      <c r="J11122" t="b">
        <v>0</v>
      </c>
      <c r="K11122" t="s">
        <v>31</v>
      </c>
      <c r="L11122" t="s">
        <v>32</v>
      </c>
      <c r="N11122">
        <v>27.979999542236332</v>
      </c>
      <c r="O11122" t="s">
        <v>3693</v>
      </c>
      <c r="P11122" t="s">
        <v>263</v>
      </c>
    </row>
    <row r="11123" spans="1:16" x14ac:dyDescent="0.35">
      <c r="A11123" t="s">
        <v>14243</v>
      </c>
      <c r="B11123" t="s">
        <v>14556</v>
      </c>
      <c r="C11123" t="s">
        <v>72</v>
      </c>
      <c r="D11123" t="s">
        <v>3358</v>
      </c>
      <c r="E11123" t="s">
        <v>20</v>
      </c>
      <c r="F11123" t="b">
        <v>0</v>
      </c>
      <c r="G11123" t="s">
        <v>30</v>
      </c>
      <c r="H11123" s="1">
        <v>45723.626168981478</v>
      </c>
      <c r="I11123" t="b">
        <v>0</v>
      </c>
      <c r="J11123" t="b">
        <v>1</v>
      </c>
      <c r="K11123" t="s">
        <v>31</v>
      </c>
      <c r="L11123" t="s">
        <v>22</v>
      </c>
      <c r="M11123">
        <v>133120</v>
      </c>
      <c r="O11123" t="s">
        <v>9839</v>
      </c>
      <c r="P11123" t="s">
        <v>14557</v>
      </c>
    </row>
    <row r="11124" spans="1:16" x14ac:dyDescent="0.35">
      <c r="A11124" t="s">
        <v>14243</v>
      </c>
      <c r="B11124" t="s">
        <v>14558</v>
      </c>
      <c r="C11124" t="s">
        <v>410</v>
      </c>
      <c r="D11124" t="s">
        <v>36</v>
      </c>
      <c r="E11124" t="s">
        <v>20</v>
      </c>
      <c r="F11124" t="b">
        <v>0</v>
      </c>
      <c r="G11124" t="s">
        <v>47</v>
      </c>
      <c r="H11124" s="1">
        <v>45723.833726851852</v>
      </c>
      <c r="I11124" t="b">
        <v>0</v>
      </c>
      <c r="J11124" t="b">
        <v>1</v>
      </c>
      <c r="K11124" t="s">
        <v>31</v>
      </c>
      <c r="L11124" t="s">
        <v>22</v>
      </c>
      <c r="M11124">
        <v>130000</v>
      </c>
      <c r="O11124" t="s">
        <v>14559</v>
      </c>
      <c r="P11124" t="s">
        <v>1284</v>
      </c>
    </row>
    <row r="11125" spans="1:16" x14ac:dyDescent="0.35">
      <c r="A11125" t="s">
        <v>14243</v>
      </c>
      <c r="B11125" t="s">
        <v>14560</v>
      </c>
      <c r="C11125" t="s">
        <v>1888</v>
      </c>
      <c r="D11125" t="s">
        <v>110</v>
      </c>
      <c r="E11125" t="s">
        <v>20</v>
      </c>
      <c r="F11125" t="b">
        <v>0</v>
      </c>
      <c r="G11125" t="s">
        <v>68</v>
      </c>
      <c r="H11125" s="1">
        <v>45724.250925925917</v>
      </c>
      <c r="I11125" t="b">
        <v>0</v>
      </c>
      <c r="J11125" t="b">
        <v>0</v>
      </c>
      <c r="K11125" t="s">
        <v>31</v>
      </c>
      <c r="L11125" t="s">
        <v>22</v>
      </c>
      <c r="M11125">
        <v>107500</v>
      </c>
      <c r="O11125" t="s">
        <v>14561</v>
      </c>
      <c r="P11125" t="s">
        <v>2623</v>
      </c>
    </row>
    <row r="11126" spans="1:16" x14ac:dyDescent="0.35">
      <c r="A11126" t="s">
        <v>14243</v>
      </c>
      <c r="B11126" t="s">
        <v>14562</v>
      </c>
      <c r="C11126" t="s">
        <v>51</v>
      </c>
      <c r="D11126" t="s">
        <v>36</v>
      </c>
      <c r="E11126" t="s">
        <v>20</v>
      </c>
      <c r="F11126" t="b">
        <v>0</v>
      </c>
      <c r="G11126" t="s">
        <v>43</v>
      </c>
      <c r="H11126" s="1">
        <v>45724.41747685185</v>
      </c>
      <c r="I11126" t="b">
        <v>0</v>
      </c>
      <c r="J11126" t="b">
        <v>0</v>
      </c>
      <c r="K11126" t="s">
        <v>31</v>
      </c>
      <c r="L11126" t="s">
        <v>22</v>
      </c>
      <c r="M11126">
        <v>145000</v>
      </c>
      <c r="O11126" t="s">
        <v>2616</v>
      </c>
    </row>
    <row r="11127" spans="1:16" x14ac:dyDescent="0.35">
      <c r="A11127" t="s">
        <v>14243</v>
      </c>
      <c r="B11127" t="s">
        <v>14563</v>
      </c>
      <c r="C11127" t="s">
        <v>1106</v>
      </c>
      <c r="D11127" t="s">
        <v>573</v>
      </c>
      <c r="E11127" t="s">
        <v>296</v>
      </c>
      <c r="F11127" t="b">
        <v>0</v>
      </c>
      <c r="G11127" t="s">
        <v>52</v>
      </c>
      <c r="H11127" s="1">
        <v>45724.458414351851</v>
      </c>
      <c r="I11127" t="b">
        <v>1</v>
      </c>
      <c r="J11127" t="b">
        <v>1</v>
      </c>
      <c r="K11127" t="s">
        <v>31</v>
      </c>
      <c r="L11127" t="s">
        <v>32</v>
      </c>
      <c r="N11127">
        <v>62.5</v>
      </c>
      <c r="O11127" t="s">
        <v>4681</v>
      </c>
      <c r="P11127" t="s">
        <v>14564</v>
      </c>
    </row>
    <row r="11128" spans="1:16" x14ac:dyDescent="0.35">
      <c r="A11128" t="s">
        <v>14243</v>
      </c>
      <c r="B11128" t="s">
        <v>14565</v>
      </c>
      <c r="C11128" t="s">
        <v>919</v>
      </c>
      <c r="D11128" t="s">
        <v>17488</v>
      </c>
      <c r="E11128" t="s">
        <v>20</v>
      </c>
      <c r="F11128" t="b">
        <v>0</v>
      </c>
      <c r="G11128" t="s">
        <v>52</v>
      </c>
      <c r="H11128" s="1">
        <v>45724.500034722223</v>
      </c>
      <c r="I11128" t="b">
        <v>0</v>
      </c>
      <c r="J11128" t="b">
        <v>0</v>
      </c>
      <c r="K11128" t="s">
        <v>31</v>
      </c>
      <c r="L11128" t="s">
        <v>22</v>
      </c>
      <c r="M11128">
        <v>105950</v>
      </c>
      <c r="O11128" t="s">
        <v>14566</v>
      </c>
      <c r="P11128" t="s">
        <v>14567</v>
      </c>
    </row>
    <row r="11129" spans="1:16" x14ac:dyDescent="0.35">
      <c r="A11129" t="s">
        <v>14243</v>
      </c>
      <c r="B11129" t="s">
        <v>14568</v>
      </c>
      <c r="C11129" t="s">
        <v>637</v>
      </c>
      <c r="D11129" t="s">
        <v>110</v>
      </c>
      <c r="E11129" t="s">
        <v>20</v>
      </c>
      <c r="F11129" t="b">
        <v>0</v>
      </c>
      <c r="G11129" t="s">
        <v>30</v>
      </c>
      <c r="H11129" s="1">
        <v>45724.751099537039</v>
      </c>
      <c r="I11129" t="b">
        <v>0</v>
      </c>
      <c r="J11129" t="b">
        <v>1</v>
      </c>
      <c r="K11129" t="s">
        <v>31</v>
      </c>
      <c r="L11129" t="s">
        <v>22</v>
      </c>
      <c r="M11129">
        <v>103400</v>
      </c>
      <c r="O11129" t="s">
        <v>9464</v>
      </c>
      <c r="P11129" t="s">
        <v>380</v>
      </c>
    </row>
    <row r="11130" spans="1:16" x14ac:dyDescent="0.35">
      <c r="A11130" t="s">
        <v>14243</v>
      </c>
      <c r="B11130" t="s">
        <v>14569</v>
      </c>
      <c r="C11130" t="s">
        <v>142</v>
      </c>
      <c r="D11130" t="s">
        <v>573</v>
      </c>
      <c r="E11130" t="s">
        <v>20</v>
      </c>
      <c r="F11130" t="b">
        <v>0</v>
      </c>
      <c r="G11130" t="s">
        <v>68</v>
      </c>
      <c r="H11130" s="1">
        <v>45724.834282407413</v>
      </c>
      <c r="I11130" t="b">
        <v>0</v>
      </c>
      <c r="J11130" t="b">
        <v>1</v>
      </c>
      <c r="K11130" t="s">
        <v>31</v>
      </c>
      <c r="L11130" t="s">
        <v>32</v>
      </c>
      <c r="N11130">
        <v>51.014999389648438</v>
      </c>
      <c r="O11130" t="s">
        <v>5191</v>
      </c>
      <c r="P11130" t="s">
        <v>14434</v>
      </c>
    </row>
    <row r="11131" spans="1:16" x14ac:dyDescent="0.35">
      <c r="A11131" t="s">
        <v>14243</v>
      </c>
      <c r="B11131" t="s">
        <v>14570</v>
      </c>
      <c r="C11131" t="s">
        <v>170</v>
      </c>
      <c r="D11131" t="s">
        <v>573</v>
      </c>
      <c r="E11131" t="s">
        <v>20</v>
      </c>
      <c r="F11131" t="b">
        <v>0</v>
      </c>
      <c r="G11131" t="s">
        <v>171</v>
      </c>
      <c r="H11131" s="1">
        <v>45724.839409722219</v>
      </c>
      <c r="I11131" t="b">
        <v>0</v>
      </c>
      <c r="J11131" t="b">
        <v>0</v>
      </c>
      <c r="K11131" t="s">
        <v>31</v>
      </c>
      <c r="L11131" t="s">
        <v>32</v>
      </c>
      <c r="N11131">
        <v>22.694999694824219</v>
      </c>
      <c r="O11131" t="s">
        <v>2425</v>
      </c>
      <c r="P11131" t="s">
        <v>340</v>
      </c>
    </row>
    <row r="11132" spans="1:16" x14ac:dyDescent="0.35">
      <c r="A11132" t="s">
        <v>14243</v>
      </c>
      <c r="B11132" t="s">
        <v>14571</v>
      </c>
      <c r="C11132" t="s">
        <v>1106</v>
      </c>
      <c r="D11132" t="s">
        <v>573</v>
      </c>
      <c r="E11132" t="s">
        <v>296</v>
      </c>
      <c r="F11132" t="b">
        <v>0</v>
      </c>
      <c r="G11132" t="s">
        <v>52</v>
      </c>
      <c r="H11132" s="1">
        <v>45724.916747685187</v>
      </c>
      <c r="I11132" t="b">
        <v>1</v>
      </c>
      <c r="J11132" t="b">
        <v>1</v>
      </c>
      <c r="K11132" t="s">
        <v>31</v>
      </c>
      <c r="L11132" t="s">
        <v>32</v>
      </c>
      <c r="N11132">
        <v>62.5</v>
      </c>
      <c r="O11132" t="s">
        <v>4681</v>
      </c>
      <c r="P11132" t="s">
        <v>14572</v>
      </c>
    </row>
    <row r="11133" spans="1:16" x14ac:dyDescent="0.35">
      <c r="A11133" t="s">
        <v>14243</v>
      </c>
      <c r="B11133" t="s">
        <v>14573</v>
      </c>
      <c r="C11133" t="s">
        <v>124</v>
      </c>
      <c r="D11133" t="s">
        <v>573</v>
      </c>
      <c r="E11133" t="s">
        <v>296</v>
      </c>
      <c r="F11133" t="b">
        <v>0</v>
      </c>
      <c r="G11133" t="s">
        <v>52</v>
      </c>
      <c r="H11133" s="1">
        <v>45724.916851851849</v>
      </c>
      <c r="I11133" t="b">
        <v>0</v>
      </c>
      <c r="J11133" t="b">
        <v>0</v>
      </c>
      <c r="K11133" t="s">
        <v>31</v>
      </c>
      <c r="L11133" t="s">
        <v>32</v>
      </c>
      <c r="N11133">
        <v>26.389999389648441</v>
      </c>
      <c r="O11133" t="s">
        <v>125</v>
      </c>
      <c r="P11133" t="s">
        <v>164</v>
      </c>
    </row>
    <row r="11134" spans="1:16" x14ac:dyDescent="0.35">
      <c r="A11134" t="s">
        <v>14243</v>
      </c>
      <c r="B11134" t="s">
        <v>14574</v>
      </c>
      <c r="C11134" t="s">
        <v>95</v>
      </c>
      <c r="D11134" t="s">
        <v>573</v>
      </c>
      <c r="E11134" t="s">
        <v>296</v>
      </c>
      <c r="F11134" t="b">
        <v>0</v>
      </c>
      <c r="G11134" t="s">
        <v>30</v>
      </c>
      <c r="H11134" s="1">
        <v>45724.917916666673</v>
      </c>
      <c r="I11134" t="b">
        <v>0</v>
      </c>
      <c r="J11134" t="b">
        <v>0</v>
      </c>
      <c r="K11134" t="s">
        <v>31</v>
      </c>
      <c r="L11134" t="s">
        <v>32</v>
      </c>
      <c r="N11134">
        <v>60</v>
      </c>
      <c r="O11134" t="s">
        <v>2423</v>
      </c>
    </row>
    <row r="11135" spans="1:16" x14ac:dyDescent="0.35">
      <c r="A11135" t="s">
        <v>14243</v>
      </c>
      <c r="B11135" t="s">
        <v>14575</v>
      </c>
      <c r="C11135" t="s">
        <v>14576</v>
      </c>
      <c r="D11135" t="s">
        <v>17620</v>
      </c>
      <c r="E11135" t="s">
        <v>20</v>
      </c>
      <c r="F11135" t="b">
        <v>0</v>
      </c>
      <c r="G11135" t="s">
        <v>592</v>
      </c>
      <c r="H11135" s="1">
        <v>45725.483020833337</v>
      </c>
      <c r="I11135" t="b">
        <v>1</v>
      </c>
      <c r="J11135" t="b">
        <v>0</v>
      </c>
      <c r="K11135" t="s">
        <v>592</v>
      </c>
      <c r="L11135" t="s">
        <v>22</v>
      </c>
      <c r="M11135">
        <v>40000</v>
      </c>
      <c r="O11135" t="s">
        <v>10257</v>
      </c>
      <c r="P11135" t="s">
        <v>1976</v>
      </c>
    </row>
    <row r="11136" spans="1:16" x14ac:dyDescent="0.35">
      <c r="A11136" t="s">
        <v>14243</v>
      </c>
      <c r="B11136" t="s">
        <v>14577</v>
      </c>
      <c r="C11136" t="s">
        <v>300</v>
      </c>
      <c r="D11136" t="s">
        <v>249</v>
      </c>
      <c r="E11136" t="s">
        <v>20</v>
      </c>
      <c r="F11136" t="b">
        <v>0</v>
      </c>
      <c r="G11136" t="s">
        <v>300</v>
      </c>
      <c r="H11136" s="1">
        <v>45725.507175925923</v>
      </c>
      <c r="I11136" t="b">
        <v>0</v>
      </c>
      <c r="J11136" t="b">
        <v>0</v>
      </c>
      <c r="K11136" t="s">
        <v>300</v>
      </c>
      <c r="L11136" t="s">
        <v>22</v>
      </c>
      <c r="M11136">
        <v>64800</v>
      </c>
      <c r="O11136" t="s">
        <v>14578</v>
      </c>
      <c r="P11136" t="s">
        <v>14579</v>
      </c>
    </row>
    <row r="11137" spans="1:16" x14ac:dyDescent="0.35">
      <c r="A11137" t="s">
        <v>14243</v>
      </c>
      <c r="B11137" t="s">
        <v>14437</v>
      </c>
      <c r="C11137" t="s">
        <v>14438</v>
      </c>
      <c r="D11137" t="s">
        <v>36</v>
      </c>
      <c r="E11137" t="s">
        <v>91</v>
      </c>
      <c r="F11137" t="b">
        <v>0</v>
      </c>
      <c r="G11137" t="s">
        <v>68</v>
      </c>
      <c r="H11137" s="1">
        <v>45725.58421296296</v>
      </c>
      <c r="I11137" t="b">
        <v>0</v>
      </c>
      <c r="J11137" t="b">
        <v>0</v>
      </c>
      <c r="K11137" t="s">
        <v>31</v>
      </c>
      <c r="L11137" t="s">
        <v>32</v>
      </c>
      <c r="N11137">
        <v>57</v>
      </c>
      <c r="O11137" t="s">
        <v>14439</v>
      </c>
    </row>
    <row r="11138" spans="1:16" x14ac:dyDescent="0.35">
      <c r="A11138" t="s">
        <v>14243</v>
      </c>
      <c r="B11138" t="s">
        <v>14580</v>
      </c>
      <c r="C11138" t="s">
        <v>170</v>
      </c>
      <c r="D11138" t="s">
        <v>110</v>
      </c>
      <c r="E11138" t="s">
        <v>20</v>
      </c>
      <c r="F11138" t="b">
        <v>0</v>
      </c>
      <c r="G11138" t="s">
        <v>171</v>
      </c>
      <c r="H11138" s="1">
        <v>45725.863483796304</v>
      </c>
      <c r="I11138" t="b">
        <v>1</v>
      </c>
      <c r="J11138" t="b">
        <v>1</v>
      </c>
      <c r="K11138" t="s">
        <v>31</v>
      </c>
      <c r="L11138" t="s">
        <v>22</v>
      </c>
      <c r="M11138">
        <v>108750</v>
      </c>
      <c r="O11138" t="s">
        <v>6778</v>
      </c>
      <c r="P11138" t="s">
        <v>6779</v>
      </c>
    </row>
    <row r="11139" spans="1:16" x14ac:dyDescent="0.35">
      <c r="A11139" t="s">
        <v>14243</v>
      </c>
      <c r="B11139" t="s">
        <v>14575</v>
      </c>
      <c r="C11139" t="s">
        <v>14576</v>
      </c>
      <c r="D11139" t="s">
        <v>17620</v>
      </c>
      <c r="E11139" t="s">
        <v>20</v>
      </c>
      <c r="F11139" t="b">
        <v>0</v>
      </c>
      <c r="G11139" t="s">
        <v>592</v>
      </c>
      <c r="H11139" s="1">
        <v>45726.483020833337</v>
      </c>
      <c r="I11139" t="b">
        <v>1</v>
      </c>
      <c r="J11139" t="b">
        <v>0</v>
      </c>
      <c r="K11139" t="s">
        <v>592</v>
      </c>
      <c r="L11139" t="s">
        <v>22</v>
      </c>
      <c r="M11139">
        <v>40000</v>
      </c>
      <c r="O11139" t="s">
        <v>10257</v>
      </c>
      <c r="P11139" t="s">
        <v>1976</v>
      </c>
    </row>
    <row r="11140" spans="1:16" x14ac:dyDescent="0.35">
      <c r="A11140" t="s">
        <v>14243</v>
      </c>
      <c r="B11140" t="s">
        <v>14577</v>
      </c>
      <c r="C11140" t="s">
        <v>300</v>
      </c>
      <c r="D11140" t="s">
        <v>249</v>
      </c>
      <c r="E11140" t="s">
        <v>20</v>
      </c>
      <c r="F11140" t="b">
        <v>0</v>
      </c>
      <c r="G11140" t="s">
        <v>300</v>
      </c>
      <c r="H11140" s="1">
        <v>45726.507175925923</v>
      </c>
      <c r="I11140" t="b">
        <v>0</v>
      </c>
      <c r="J11140" t="b">
        <v>0</v>
      </c>
      <c r="K11140" t="s">
        <v>300</v>
      </c>
      <c r="L11140" t="s">
        <v>22</v>
      </c>
      <c r="M11140">
        <v>64800</v>
      </c>
      <c r="O11140" t="s">
        <v>14578</v>
      </c>
      <c r="P11140" t="s">
        <v>14579</v>
      </c>
    </row>
    <row r="11141" spans="1:16" x14ac:dyDescent="0.35">
      <c r="A11141" t="s">
        <v>14243</v>
      </c>
      <c r="B11141" t="s">
        <v>14437</v>
      </c>
      <c r="C11141" t="s">
        <v>14438</v>
      </c>
      <c r="D11141" t="s">
        <v>36</v>
      </c>
      <c r="E11141" t="s">
        <v>91</v>
      </c>
      <c r="F11141" t="b">
        <v>0</v>
      </c>
      <c r="G11141" t="s">
        <v>68</v>
      </c>
      <c r="H11141" s="1">
        <v>45726.58421296296</v>
      </c>
      <c r="I11141" t="b">
        <v>0</v>
      </c>
      <c r="J11141" t="b">
        <v>0</v>
      </c>
      <c r="K11141" t="s">
        <v>31</v>
      </c>
      <c r="L11141" t="s">
        <v>32</v>
      </c>
      <c r="N11141">
        <v>57</v>
      </c>
      <c r="O11141" t="s">
        <v>14439</v>
      </c>
    </row>
    <row r="11142" spans="1:16" x14ac:dyDescent="0.35">
      <c r="A11142" t="s">
        <v>14243</v>
      </c>
      <c r="B11142" t="s">
        <v>14509</v>
      </c>
      <c r="C11142" t="s">
        <v>805</v>
      </c>
      <c r="D11142" t="s">
        <v>36</v>
      </c>
      <c r="E11142" t="s">
        <v>20</v>
      </c>
      <c r="F11142" t="b">
        <v>0</v>
      </c>
      <c r="G11142" t="s">
        <v>30</v>
      </c>
      <c r="H11142" s="1">
        <v>45726.625949074078</v>
      </c>
      <c r="I11142" t="b">
        <v>0</v>
      </c>
      <c r="J11142" t="b">
        <v>1</v>
      </c>
      <c r="K11142" t="s">
        <v>31</v>
      </c>
      <c r="L11142" t="s">
        <v>22</v>
      </c>
      <c r="M11142">
        <v>98950</v>
      </c>
      <c r="O11142" t="s">
        <v>306</v>
      </c>
      <c r="P11142" t="s">
        <v>14510</v>
      </c>
    </row>
    <row r="11143" spans="1:16" x14ac:dyDescent="0.35">
      <c r="A11143" t="s">
        <v>14243</v>
      </c>
      <c r="B11143" t="s">
        <v>14580</v>
      </c>
      <c r="C11143" t="s">
        <v>170</v>
      </c>
      <c r="D11143" t="s">
        <v>110</v>
      </c>
      <c r="E11143" t="s">
        <v>20</v>
      </c>
      <c r="F11143" t="b">
        <v>0</v>
      </c>
      <c r="G11143" t="s">
        <v>171</v>
      </c>
      <c r="H11143" s="1">
        <v>45726.863483796304</v>
      </c>
      <c r="I11143" t="b">
        <v>1</v>
      </c>
      <c r="J11143" t="b">
        <v>1</v>
      </c>
      <c r="K11143" t="s">
        <v>31</v>
      </c>
      <c r="L11143" t="s">
        <v>22</v>
      </c>
      <c r="M11143">
        <v>108750</v>
      </c>
      <c r="O11143" t="s">
        <v>6778</v>
      </c>
      <c r="P11143" t="s">
        <v>6779</v>
      </c>
    </row>
    <row r="11144" spans="1:16" x14ac:dyDescent="0.35">
      <c r="A11144" t="s">
        <v>14243</v>
      </c>
      <c r="B11144" t="s">
        <v>14575</v>
      </c>
      <c r="C11144" t="s">
        <v>14576</v>
      </c>
      <c r="D11144" t="s">
        <v>17620</v>
      </c>
      <c r="E11144" t="s">
        <v>20</v>
      </c>
      <c r="F11144" t="b">
        <v>0</v>
      </c>
      <c r="G11144" t="s">
        <v>592</v>
      </c>
      <c r="H11144" s="1">
        <v>45727.483020833337</v>
      </c>
      <c r="I11144" t="b">
        <v>1</v>
      </c>
      <c r="J11144" t="b">
        <v>0</v>
      </c>
      <c r="K11144" t="s">
        <v>592</v>
      </c>
      <c r="L11144" t="s">
        <v>22</v>
      </c>
      <c r="M11144">
        <v>40000</v>
      </c>
      <c r="O11144" t="s">
        <v>10257</v>
      </c>
      <c r="P11144" t="s">
        <v>1976</v>
      </c>
    </row>
    <row r="11145" spans="1:16" x14ac:dyDescent="0.35">
      <c r="A11145" t="s">
        <v>14243</v>
      </c>
      <c r="B11145" t="s">
        <v>14577</v>
      </c>
      <c r="C11145" t="s">
        <v>300</v>
      </c>
      <c r="D11145" t="s">
        <v>249</v>
      </c>
      <c r="E11145" t="s">
        <v>20</v>
      </c>
      <c r="F11145" t="b">
        <v>0</v>
      </c>
      <c r="G11145" t="s">
        <v>300</v>
      </c>
      <c r="H11145" s="1">
        <v>45727.507175925923</v>
      </c>
      <c r="I11145" t="b">
        <v>0</v>
      </c>
      <c r="J11145" t="b">
        <v>0</v>
      </c>
      <c r="K11145" t="s">
        <v>300</v>
      </c>
      <c r="L11145" t="s">
        <v>22</v>
      </c>
      <c r="M11145">
        <v>64800</v>
      </c>
      <c r="O11145" t="s">
        <v>14578</v>
      </c>
      <c r="P11145" t="s">
        <v>14579</v>
      </c>
    </row>
    <row r="11146" spans="1:16" x14ac:dyDescent="0.35">
      <c r="A11146" t="s">
        <v>14243</v>
      </c>
      <c r="B11146" t="s">
        <v>14437</v>
      </c>
      <c r="C11146" t="s">
        <v>14438</v>
      </c>
      <c r="D11146" t="s">
        <v>36</v>
      </c>
      <c r="E11146" t="s">
        <v>91</v>
      </c>
      <c r="F11146" t="b">
        <v>0</v>
      </c>
      <c r="G11146" t="s">
        <v>68</v>
      </c>
      <c r="H11146" s="1">
        <v>45727.58421296296</v>
      </c>
      <c r="I11146" t="b">
        <v>0</v>
      </c>
      <c r="J11146" t="b">
        <v>0</v>
      </c>
      <c r="K11146" t="s">
        <v>31</v>
      </c>
      <c r="L11146" t="s">
        <v>32</v>
      </c>
      <c r="N11146">
        <v>57</v>
      </c>
      <c r="O11146" t="s">
        <v>14439</v>
      </c>
    </row>
    <row r="11147" spans="1:16" x14ac:dyDescent="0.35">
      <c r="A11147" t="s">
        <v>14243</v>
      </c>
      <c r="B11147" t="s">
        <v>14509</v>
      </c>
      <c r="C11147" t="s">
        <v>805</v>
      </c>
      <c r="D11147" t="s">
        <v>36</v>
      </c>
      <c r="E11147" t="s">
        <v>20</v>
      </c>
      <c r="F11147" t="b">
        <v>0</v>
      </c>
      <c r="G11147" t="s">
        <v>30</v>
      </c>
      <c r="H11147" s="1">
        <v>45727.625949074078</v>
      </c>
      <c r="I11147" t="b">
        <v>0</v>
      </c>
      <c r="J11147" t="b">
        <v>1</v>
      </c>
      <c r="K11147" t="s">
        <v>31</v>
      </c>
      <c r="L11147" t="s">
        <v>22</v>
      </c>
      <c r="M11147">
        <v>98950</v>
      </c>
      <c r="O11147" t="s">
        <v>306</v>
      </c>
      <c r="P11147" t="s">
        <v>14510</v>
      </c>
    </row>
    <row r="11148" spans="1:16" x14ac:dyDescent="0.35">
      <c r="A11148" t="s">
        <v>14243</v>
      </c>
      <c r="B11148" t="s">
        <v>14580</v>
      </c>
      <c r="C11148" t="s">
        <v>170</v>
      </c>
      <c r="D11148" t="s">
        <v>110</v>
      </c>
      <c r="E11148" t="s">
        <v>20</v>
      </c>
      <c r="F11148" t="b">
        <v>0</v>
      </c>
      <c r="G11148" t="s">
        <v>171</v>
      </c>
      <c r="H11148" s="1">
        <v>45727.863483796304</v>
      </c>
      <c r="I11148" t="b">
        <v>1</v>
      </c>
      <c r="J11148" t="b">
        <v>1</v>
      </c>
      <c r="K11148" t="s">
        <v>31</v>
      </c>
      <c r="L11148" t="s">
        <v>22</v>
      </c>
      <c r="M11148">
        <v>108750</v>
      </c>
      <c r="O11148" t="s">
        <v>6778</v>
      </c>
      <c r="P11148" t="s">
        <v>6779</v>
      </c>
    </row>
    <row r="11149" spans="1:16" x14ac:dyDescent="0.35">
      <c r="A11149" t="s">
        <v>14243</v>
      </c>
      <c r="B11149" t="s">
        <v>14575</v>
      </c>
      <c r="C11149" t="s">
        <v>14576</v>
      </c>
      <c r="D11149" t="s">
        <v>17620</v>
      </c>
      <c r="E11149" t="s">
        <v>20</v>
      </c>
      <c r="F11149" t="b">
        <v>0</v>
      </c>
      <c r="G11149" t="s">
        <v>592</v>
      </c>
      <c r="H11149" s="1">
        <v>45728.483020833337</v>
      </c>
      <c r="I11149" t="b">
        <v>1</v>
      </c>
      <c r="J11149" t="b">
        <v>0</v>
      </c>
      <c r="K11149" t="s">
        <v>592</v>
      </c>
      <c r="L11149" t="s">
        <v>22</v>
      </c>
      <c r="M11149">
        <v>40000</v>
      </c>
      <c r="O11149" t="s">
        <v>10257</v>
      </c>
      <c r="P11149" t="s">
        <v>1976</v>
      </c>
    </row>
    <row r="11150" spans="1:16" x14ac:dyDescent="0.35">
      <c r="A11150" t="s">
        <v>14243</v>
      </c>
      <c r="B11150" t="s">
        <v>14577</v>
      </c>
      <c r="C11150" t="s">
        <v>300</v>
      </c>
      <c r="D11150" t="s">
        <v>249</v>
      </c>
      <c r="E11150" t="s">
        <v>20</v>
      </c>
      <c r="F11150" t="b">
        <v>0</v>
      </c>
      <c r="G11150" t="s">
        <v>300</v>
      </c>
      <c r="H11150" s="1">
        <v>45728.507175925923</v>
      </c>
      <c r="I11150" t="b">
        <v>0</v>
      </c>
      <c r="J11150" t="b">
        <v>0</v>
      </c>
      <c r="K11150" t="s">
        <v>300</v>
      </c>
      <c r="L11150" t="s">
        <v>22</v>
      </c>
      <c r="M11150">
        <v>64800</v>
      </c>
      <c r="O11150" t="s">
        <v>14578</v>
      </c>
      <c r="P11150" t="s">
        <v>14579</v>
      </c>
    </row>
    <row r="11151" spans="1:16" x14ac:dyDescent="0.35">
      <c r="A11151" t="s">
        <v>14243</v>
      </c>
      <c r="B11151" t="s">
        <v>14437</v>
      </c>
      <c r="C11151" t="s">
        <v>14438</v>
      </c>
      <c r="D11151" t="s">
        <v>36</v>
      </c>
      <c r="E11151" t="s">
        <v>91</v>
      </c>
      <c r="F11151" t="b">
        <v>0</v>
      </c>
      <c r="G11151" t="s">
        <v>68</v>
      </c>
      <c r="H11151" s="1">
        <v>45728.58421296296</v>
      </c>
      <c r="I11151" t="b">
        <v>0</v>
      </c>
      <c r="J11151" t="b">
        <v>0</v>
      </c>
      <c r="K11151" t="s">
        <v>31</v>
      </c>
      <c r="L11151" t="s">
        <v>32</v>
      </c>
      <c r="N11151">
        <v>57</v>
      </c>
      <c r="O11151" t="s">
        <v>14439</v>
      </c>
    </row>
    <row r="11152" spans="1:16" x14ac:dyDescent="0.35">
      <c r="A11152" t="s">
        <v>14243</v>
      </c>
      <c r="B11152" t="s">
        <v>14509</v>
      </c>
      <c r="C11152" t="s">
        <v>805</v>
      </c>
      <c r="D11152" t="s">
        <v>36</v>
      </c>
      <c r="E11152" t="s">
        <v>20</v>
      </c>
      <c r="F11152" t="b">
        <v>0</v>
      </c>
      <c r="G11152" t="s">
        <v>30</v>
      </c>
      <c r="H11152" s="1">
        <v>45728.625949074078</v>
      </c>
      <c r="I11152" t="b">
        <v>0</v>
      </c>
      <c r="J11152" t="b">
        <v>1</v>
      </c>
      <c r="K11152" t="s">
        <v>31</v>
      </c>
      <c r="L11152" t="s">
        <v>22</v>
      </c>
      <c r="M11152">
        <v>98950</v>
      </c>
      <c r="O11152" t="s">
        <v>306</v>
      </c>
      <c r="P11152" t="s">
        <v>14510</v>
      </c>
    </row>
    <row r="11153" spans="1:16" x14ac:dyDescent="0.35">
      <c r="A11153" t="s">
        <v>14243</v>
      </c>
      <c r="B11153" t="s">
        <v>14580</v>
      </c>
      <c r="C11153" t="s">
        <v>170</v>
      </c>
      <c r="D11153" t="s">
        <v>110</v>
      </c>
      <c r="E11153" t="s">
        <v>20</v>
      </c>
      <c r="F11153" t="b">
        <v>0</v>
      </c>
      <c r="G11153" t="s">
        <v>171</v>
      </c>
      <c r="H11153" s="1">
        <v>45728.863483796304</v>
      </c>
      <c r="I11153" t="b">
        <v>1</v>
      </c>
      <c r="J11153" t="b">
        <v>1</v>
      </c>
      <c r="K11153" t="s">
        <v>31</v>
      </c>
      <c r="L11153" t="s">
        <v>22</v>
      </c>
      <c r="M11153">
        <v>108750</v>
      </c>
      <c r="O11153" t="s">
        <v>6778</v>
      </c>
      <c r="P11153" t="s">
        <v>6779</v>
      </c>
    </row>
    <row r="11154" spans="1:16" x14ac:dyDescent="0.35">
      <c r="A11154" t="s">
        <v>14243</v>
      </c>
      <c r="B11154" t="s">
        <v>14581</v>
      </c>
      <c r="C11154" t="s">
        <v>18</v>
      </c>
      <c r="D11154" t="s">
        <v>110</v>
      </c>
      <c r="E11154" t="s">
        <v>20</v>
      </c>
      <c r="F11154" t="b">
        <v>1</v>
      </c>
      <c r="G11154" t="s">
        <v>68</v>
      </c>
      <c r="H11154" s="1">
        <v>45729.417696759258</v>
      </c>
      <c r="I11154" t="b">
        <v>0</v>
      </c>
      <c r="J11154" t="b">
        <v>0</v>
      </c>
      <c r="K11154" t="s">
        <v>31</v>
      </c>
      <c r="L11154" t="s">
        <v>32</v>
      </c>
      <c r="N11154">
        <v>24.97500038146973</v>
      </c>
      <c r="O11154" t="s">
        <v>14582</v>
      </c>
      <c r="P11154" t="s">
        <v>894</v>
      </c>
    </row>
    <row r="11155" spans="1:16" x14ac:dyDescent="0.35">
      <c r="A11155" t="s">
        <v>14243</v>
      </c>
      <c r="B11155" t="s">
        <v>14575</v>
      </c>
      <c r="C11155" t="s">
        <v>14576</v>
      </c>
      <c r="D11155" t="s">
        <v>17620</v>
      </c>
      <c r="E11155" t="s">
        <v>20</v>
      </c>
      <c r="F11155" t="b">
        <v>0</v>
      </c>
      <c r="G11155" t="s">
        <v>592</v>
      </c>
      <c r="H11155" s="1">
        <v>45729.483020833337</v>
      </c>
      <c r="I11155" t="b">
        <v>1</v>
      </c>
      <c r="J11155" t="b">
        <v>0</v>
      </c>
      <c r="K11155" t="s">
        <v>592</v>
      </c>
      <c r="L11155" t="s">
        <v>22</v>
      </c>
      <c r="M11155">
        <v>40000</v>
      </c>
      <c r="O11155" t="s">
        <v>10257</v>
      </c>
      <c r="P11155" t="s">
        <v>1976</v>
      </c>
    </row>
    <row r="11156" spans="1:16" x14ac:dyDescent="0.35">
      <c r="A11156" t="s">
        <v>14243</v>
      </c>
      <c r="B11156" t="s">
        <v>14583</v>
      </c>
      <c r="C11156" t="s">
        <v>95</v>
      </c>
      <c r="D11156" t="s">
        <v>573</v>
      </c>
      <c r="E11156" t="s">
        <v>296</v>
      </c>
      <c r="F11156" t="b">
        <v>0</v>
      </c>
      <c r="G11156" t="s">
        <v>30</v>
      </c>
      <c r="H11156" s="1">
        <v>45729.500787037039</v>
      </c>
      <c r="I11156" t="b">
        <v>0</v>
      </c>
      <c r="J11156" t="b">
        <v>0</v>
      </c>
      <c r="K11156" t="s">
        <v>31</v>
      </c>
      <c r="L11156" t="s">
        <v>32</v>
      </c>
      <c r="N11156">
        <v>67.5</v>
      </c>
      <c r="O11156" t="s">
        <v>2423</v>
      </c>
      <c r="P11156" t="s">
        <v>14584</v>
      </c>
    </row>
    <row r="11157" spans="1:16" x14ac:dyDescent="0.35">
      <c r="A11157" t="s">
        <v>14243</v>
      </c>
      <c r="B11157" t="s">
        <v>14577</v>
      </c>
      <c r="C11157" t="s">
        <v>300</v>
      </c>
      <c r="D11157" t="s">
        <v>249</v>
      </c>
      <c r="E11157" t="s">
        <v>20</v>
      </c>
      <c r="F11157" t="b">
        <v>0</v>
      </c>
      <c r="G11157" t="s">
        <v>300</v>
      </c>
      <c r="H11157" s="1">
        <v>45729.507175925923</v>
      </c>
      <c r="I11157" t="b">
        <v>0</v>
      </c>
      <c r="J11157" t="b">
        <v>0</v>
      </c>
      <c r="K11157" t="s">
        <v>300</v>
      </c>
      <c r="L11157" t="s">
        <v>22</v>
      </c>
      <c r="M11157">
        <v>64800</v>
      </c>
      <c r="O11157" t="s">
        <v>14578</v>
      </c>
      <c r="P11157" t="s">
        <v>14579</v>
      </c>
    </row>
    <row r="11158" spans="1:16" x14ac:dyDescent="0.35">
      <c r="A11158" t="s">
        <v>14243</v>
      </c>
      <c r="B11158" t="s">
        <v>14437</v>
      </c>
      <c r="C11158" t="s">
        <v>14438</v>
      </c>
      <c r="D11158" t="s">
        <v>36</v>
      </c>
      <c r="E11158" t="s">
        <v>91</v>
      </c>
      <c r="F11158" t="b">
        <v>0</v>
      </c>
      <c r="G11158" t="s">
        <v>68</v>
      </c>
      <c r="H11158" s="1">
        <v>45729.58421296296</v>
      </c>
      <c r="I11158" t="b">
        <v>0</v>
      </c>
      <c r="J11158" t="b">
        <v>0</v>
      </c>
      <c r="K11158" t="s">
        <v>31</v>
      </c>
      <c r="L11158" t="s">
        <v>32</v>
      </c>
      <c r="N11158">
        <v>57</v>
      </c>
      <c r="O11158" t="s">
        <v>14439</v>
      </c>
    </row>
    <row r="11159" spans="1:16" x14ac:dyDescent="0.35">
      <c r="A11159" t="s">
        <v>14243</v>
      </c>
      <c r="B11159" t="s">
        <v>14509</v>
      </c>
      <c r="C11159" t="s">
        <v>805</v>
      </c>
      <c r="D11159" t="s">
        <v>36</v>
      </c>
      <c r="E11159" t="s">
        <v>20</v>
      </c>
      <c r="F11159" t="b">
        <v>0</v>
      </c>
      <c r="G11159" t="s">
        <v>30</v>
      </c>
      <c r="H11159" s="1">
        <v>45729.625949074078</v>
      </c>
      <c r="I11159" t="b">
        <v>0</v>
      </c>
      <c r="J11159" t="b">
        <v>1</v>
      </c>
      <c r="K11159" t="s">
        <v>31</v>
      </c>
      <c r="L11159" t="s">
        <v>22</v>
      </c>
      <c r="M11159">
        <v>98950</v>
      </c>
      <c r="O11159" t="s">
        <v>306</v>
      </c>
      <c r="P11159" t="s">
        <v>14510</v>
      </c>
    </row>
    <row r="11160" spans="1:16" x14ac:dyDescent="0.35">
      <c r="A11160" t="s">
        <v>14243</v>
      </c>
      <c r="B11160" t="s">
        <v>14580</v>
      </c>
      <c r="C11160" t="s">
        <v>170</v>
      </c>
      <c r="D11160" t="s">
        <v>110</v>
      </c>
      <c r="E11160" t="s">
        <v>20</v>
      </c>
      <c r="F11160" t="b">
        <v>0</v>
      </c>
      <c r="G11160" t="s">
        <v>171</v>
      </c>
      <c r="H11160" s="1">
        <v>45729.863483796304</v>
      </c>
      <c r="I11160" t="b">
        <v>1</v>
      </c>
      <c r="J11160" t="b">
        <v>1</v>
      </c>
      <c r="K11160" t="s">
        <v>31</v>
      </c>
      <c r="L11160" t="s">
        <v>22</v>
      </c>
      <c r="M11160">
        <v>108750</v>
      </c>
      <c r="O11160" t="s">
        <v>6778</v>
      </c>
      <c r="P11160" t="s">
        <v>6779</v>
      </c>
    </row>
    <row r="11161" spans="1:16" x14ac:dyDescent="0.35">
      <c r="A11161" t="s">
        <v>14243</v>
      </c>
      <c r="B11161" t="s">
        <v>14575</v>
      </c>
      <c r="C11161" t="s">
        <v>14576</v>
      </c>
      <c r="D11161" t="s">
        <v>17620</v>
      </c>
      <c r="E11161" t="s">
        <v>20</v>
      </c>
      <c r="F11161" t="b">
        <v>0</v>
      </c>
      <c r="G11161" t="s">
        <v>592</v>
      </c>
      <c r="H11161" s="1">
        <v>45730.483020833337</v>
      </c>
      <c r="I11161" t="b">
        <v>1</v>
      </c>
      <c r="J11161" t="b">
        <v>0</v>
      </c>
      <c r="K11161" t="s">
        <v>592</v>
      </c>
      <c r="L11161" t="s">
        <v>22</v>
      </c>
      <c r="M11161">
        <v>40000</v>
      </c>
      <c r="O11161" t="s">
        <v>10257</v>
      </c>
      <c r="P11161" t="s">
        <v>1976</v>
      </c>
    </row>
    <row r="11162" spans="1:16" x14ac:dyDescent="0.35">
      <c r="A11162" t="s">
        <v>14243</v>
      </c>
      <c r="B11162" t="s">
        <v>14577</v>
      </c>
      <c r="C11162" t="s">
        <v>300</v>
      </c>
      <c r="D11162" t="s">
        <v>249</v>
      </c>
      <c r="E11162" t="s">
        <v>20</v>
      </c>
      <c r="F11162" t="b">
        <v>0</v>
      </c>
      <c r="G11162" t="s">
        <v>300</v>
      </c>
      <c r="H11162" s="1">
        <v>45730.507175925923</v>
      </c>
      <c r="I11162" t="b">
        <v>0</v>
      </c>
      <c r="J11162" t="b">
        <v>0</v>
      </c>
      <c r="K11162" t="s">
        <v>300</v>
      </c>
      <c r="L11162" t="s">
        <v>22</v>
      </c>
      <c r="M11162">
        <v>64800</v>
      </c>
      <c r="O11162" t="s">
        <v>14578</v>
      </c>
      <c r="P11162" t="s">
        <v>14579</v>
      </c>
    </row>
    <row r="11163" spans="1:16" x14ac:dyDescent="0.35">
      <c r="A11163" t="s">
        <v>14243</v>
      </c>
      <c r="B11163" t="s">
        <v>14437</v>
      </c>
      <c r="C11163" t="s">
        <v>14438</v>
      </c>
      <c r="D11163" t="s">
        <v>36</v>
      </c>
      <c r="E11163" t="s">
        <v>91</v>
      </c>
      <c r="F11163" t="b">
        <v>0</v>
      </c>
      <c r="G11163" t="s">
        <v>68</v>
      </c>
      <c r="H11163" s="1">
        <v>45730.58421296296</v>
      </c>
      <c r="I11163" t="b">
        <v>0</v>
      </c>
      <c r="J11163" t="b">
        <v>0</v>
      </c>
      <c r="K11163" t="s">
        <v>31</v>
      </c>
      <c r="L11163" t="s">
        <v>32</v>
      </c>
      <c r="N11163">
        <v>57</v>
      </c>
      <c r="O11163" t="s">
        <v>14439</v>
      </c>
    </row>
    <row r="11164" spans="1:16" x14ac:dyDescent="0.35">
      <c r="A11164" t="s">
        <v>14243</v>
      </c>
      <c r="B11164" t="s">
        <v>14509</v>
      </c>
      <c r="C11164" t="s">
        <v>805</v>
      </c>
      <c r="D11164" t="s">
        <v>36</v>
      </c>
      <c r="E11164" t="s">
        <v>20</v>
      </c>
      <c r="F11164" t="b">
        <v>0</v>
      </c>
      <c r="G11164" t="s">
        <v>30</v>
      </c>
      <c r="H11164" s="1">
        <v>45730.625949074078</v>
      </c>
      <c r="I11164" t="b">
        <v>0</v>
      </c>
      <c r="J11164" t="b">
        <v>1</v>
      </c>
      <c r="K11164" t="s">
        <v>31</v>
      </c>
      <c r="L11164" t="s">
        <v>22</v>
      </c>
      <c r="M11164">
        <v>98950</v>
      </c>
      <c r="O11164" t="s">
        <v>306</v>
      </c>
      <c r="P11164" t="s">
        <v>14510</v>
      </c>
    </row>
    <row r="11165" spans="1:16" x14ac:dyDescent="0.35">
      <c r="A11165" t="s">
        <v>14243</v>
      </c>
      <c r="B11165" t="s">
        <v>14580</v>
      </c>
      <c r="C11165" t="s">
        <v>170</v>
      </c>
      <c r="D11165" t="s">
        <v>110</v>
      </c>
      <c r="E11165" t="s">
        <v>20</v>
      </c>
      <c r="F11165" t="b">
        <v>0</v>
      </c>
      <c r="G11165" t="s">
        <v>171</v>
      </c>
      <c r="H11165" s="1">
        <v>45730.863483796304</v>
      </c>
      <c r="I11165" t="b">
        <v>1</v>
      </c>
      <c r="J11165" t="b">
        <v>1</v>
      </c>
      <c r="K11165" t="s">
        <v>31</v>
      </c>
      <c r="L11165" t="s">
        <v>22</v>
      </c>
      <c r="M11165">
        <v>108750</v>
      </c>
      <c r="O11165" t="s">
        <v>6778</v>
      </c>
      <c r="P11165" t="s">
        <v>6779</v>
      </c>
    </row>
    <row r="11166" spans="1:16" x14ac:dyDescent="0.35">
      <c r="A11166" t="s">
        <v>14243</v>
      </c>
      <c r="B11166" t="s">
        <v>14575</v>
      </c>
      <c r="C11166" t="s">
        <v>14576</v>
      </c>
      <c r="D11166" t="s">
        <v>17620</v>
      </c>
      <c r="E11166" t="s">
        <v>20</v>
      </c>
      <c r="F11166" t="b">
        <v>0</v>
      </c>
      <c r="G11166" t="s">
        <v>592</v>
      </c>
      <c r="H11166" s="1">
        <v>45731.483020833337</v>
      </c>
      <c r="I11166" t="b">
        <v>1</v>
      </c>
      <c r="J11166" t="b">
        <v>0</v>
      </c>
      <c r="K11166" t="s">
        <v>592</v>
      </c>
      <c r="L11166" t="s">
        <v>22</v>
      </c>
      <c r="M11166">
        <v>40000</v>
      </c>
      <c r="O11166" t="s">
        <v>10257</v>
      </c>
      <c r="P11166" t="s">
        <v>1976</v>
      </c>
    </row>
    <row r="11167" spans="1:16" x14ac:dyDescent="0.35">
      <c r="A11167" t="s">
        <v>14243</v>
      </c>
      <c r="B11167" t="s">
        <v>14577</v>
      </c>
      <c r="C11167" t="s">
        <v>300</v>
      </c>
      <c r="D11167" t="s">
        <v>249</v>
      </c>
      <c r="E11167" t="s">
        <v>20</v>
      </c>
      <c r="F11167" t="b">
        <v>0</v>
      </c>
      <c r="G11167" t="s">
        <v>300</v>
      </c>
      <c r="H11167" s="1">
        <v>45731.507175925923</v>
      </c>
      <c r="I11167" t="b">
        <v>0</v>
      </c>
      <c r="J11167" t="b">
        <v>0</v>
      </c>
      <c r="K11167" t="s">
        <v>300</v>
      </c>
      <c r="L11167" t="s">
        <v>22</v>
      </c>
      <c r="M11167">
        <v>64800</v>
      </c>
      <c r="O11167" t="s">
        <v>14578</v>
      </c>
      <c r="P11167" t="s">
        <v>14579</v>
      </c>
    </row>
    <row r="11168" spans="1:16" x14ac:dyDescent="0.35">
      <c r="A11168" t="s">
        <v>14243</v>
      </c>
      <c r="B11168" t="s">
        <v>14437</v>
      </c>
      <c r="C11168" t="s">
        <v>14438</v>
      </c>
      <c r="D11168" t="s">
        <v>36</v>
      </c>
      <c r="E11168" t="s">
        <v>91</v>
      </c>
      <c r="F11168" t="b">
        <v>0</v>
      </c>
      <c r="G11168" t="s">
        <v>68</v>
      </c>
      <c r="H11168" s="1">
        <v>45731.58421296296</v>
      </c>
      <c r="I11168" t="b">
        <v>0</v>
      </c>
      <c r="J11168" t="b">
        <v>0</v>
      </c>
      <c r="K11168" t="s">
        <v>31</v>
      </c>
      <c r="L11168" t="s">
        <v>32</v>
      </c>
      <c r="N11168">
        <v>57</v>
      </c>
      <c r="O11168" t="s">
        <v>14439</v>
      </c>
    </row>
    <row r="11169" spans="1:16" x14ac:dyDescent="0.35">
      <c r="A11169" t="s">
        <v>14243</v>
      </c>
      <c r="B11169" t="s">
        <v>14580</v>
      </c>
      <c r="C11169" t="s">
        <v>170</v>
      </c>
      <c r="D11169" t="s">
        <v>110</v>
      </c>
      <c r="E11169" t="s">
        <v>20</v>
      </c>
      <c r="F11169" t="b">
        <v>0</v>
      </c>
      <c r="G11169" t="s">
        <v>171</v>
      </c>
      <c r="H11169" s="1">
        <v>45731.863483796304</v>
      </c>
      <c r="I11169" t="b">
        <v>1</v>
      </c>
      <c r="J11169" t="b">
        <v>1</v>
      </c>
      <c r="K11169" t="s">
        <v>31</v>
      </c>
      <c r="L11169" t="s">
        <v>22</v>
      </c>
      <c r="M11169">
        <v>108750</v>
      </c>
      <c r="O11169" t="s">
        <v>6778</v>
      </c>
      <c r="P11169" t="s">
        <v>6779</v>
      </c>
    </row>
    <row r="11170" spans="1:16" x14ac:dyDescent="0.35">
      <c r="A11170" t="s">
        <v>14243</v>
      </c>
      <c r="B11170" t="s">
        <v>14575</v>
      </c>
      <c r="C11170" t="s">
        <v>14576</v>
      </c>
      <c r="D11170" t="s">
        <v>17620</v>
      </c>
      <c r="E11170" t="s">
        <v>20</v>
      </c>
      <c r="F11170" t="b">
        <v>0</v>
      </c>
      <c r="G11170" t="s">
        <v>592</v>
      </c>
      <c r="H11170" s="1">
        <v>45732.483020833337</v>
      </c>
      <c r="I11170" t="b">
        <v>1</v>
      </c>
      <c r="J11170" t="b">
        <v>0</v>
      </c>
      <c r="K11170" t="s">
        <v>592</v>
      </c>
      <c r="L11170" t="s">
        <v>22</v>
      </c>
      <c r="M11170">
        <v>40000</v>
      </c>
      <c r="O11170" t="s">
        <v>10257</v>
      </c>
      <c r="P11170" t="s">
        <v>1976</v>
      </c>
    </row>
    <row r="11171" spans="1:16" x14ac:dyDescent="0.35">
      <c r="A11171" t="s">
        <v>14243</v>
      </c>
      <c r="B11171" t="s">
        <v>14577</v>
      </c>
      <c r="C11171" t="s">
        <v>300</v>
      </c>
      <c r="D11171" t="s">
        <v>249</v>
      </c>
      <c r="E11171" t="s">
        <v>20</v>
      </c>
      <c r="F11171" t="b">
        <v>0</v>
      </c>
      <c r="G11171" t="s">
        <v>300</v>
      </c>
      <c r="H11171" s="1">
        <v>45732.507175925923</v>
      </c>
      <c r="I11171" t="b">
        <v>0</v>
      </c>
      <c r="J11171" t="b">
        <v>0</v>
      </c>
      <c r="K11171" t="s">
        <v>300</v>
      </c>
      <c r="L11171" t="s">
        <v>22</v>
      </c>
      <c r="M11171">
        <v>64800</v>
      </c>
      <c r="O11171" t="s">
        <v>14578</v>
      </c>
      <c r="P11171" t="s">
        <v>14579</v>
      </c>
    </row>
    <row r="11172" spans="1:16" x14ac:dyDescent="0.35">
      <c r="A11172" t="s">
        <v>14243</v>
      </c>
      <c r="B11172" t="s">
        <v>14437</v>
      </c>
      <c r="C11172" t="s">
        <v>14438</v>
      </c>
      <c r="D11172" t="s">
        <v>36</v>
      </c>
      <c r="E11172" t="s">
        <v>91</v>
      </c>
      <c r="F11172" t="b">
        <v>0</v>
      </c>
      <c r="G11172" t="s">
        <v>68</v>
      </c>
      <c r="H11172" s="1">
        <v>45732.58421296296</v>
      </c>
      <c r="I11172" t="b">
        <v>0</v>
      </c>
      <c r="J11172" t="b">
        <v>0</v>
      </c>
      <c r="K11172" t="s">
        <v>31</v>
      </c>
      <c r="L11172" t="s">
        <v>32</v>
      </c>
      <c r="N11172">
        <v>57</v>
      </c>
      <c r="O11172" t="s">
        <v>14439</v>
      </c>
    </row>
    <row r="11173" spans="1:16" x14ac:dyDescent="0.35">
      <c r="A11173" t="s">
        <v>14243</v>
      </c>
      <c r="B11173" t="s">
        <v>14580</v>
      </c>
      <c r="C11173" t="s">
        <v>170</v>
      </c>
      <c r="D11173" t="s">
        <v>110</v>
      </c>
      <c r="E11173" t="s">
        <v>20</v>
      </c>
      <c r="F11173" t="b">
        <v>0</v>
      </c>
      <c r="G11173" t="s">
        <v>171</v>
      </c>
      <c r="H11173" s="1">
        <v>45732.863483796304</v>
      </c>
      <c r="I11173" t="b">
        <v>1</v>
      </c>
      <c r="J11173" t="b">
        <v>1</v>
      </c>
      <c r="K11173" t="s">
        <v>31</v>
      </c>
      <c r="L11173" t="s">
        <v>22</v>
      </c>
      <c r="M11173">
        <v>108750</v>
      </c>
      <c r="O11173" t="s">
        <v>6778</v>
      </c>
      <c r="P11173" t="s">
        <v>6779</v>
      </c>
    </row>
    <row r="11174" spans="1:16" x14ac:dyDescent="0.35">
      <c r="A11174" t="s">
        <v>14243</v>
      </c>
      <c r="B11174" t="s">
        <v>14575</v>
      </c>
      <c r="C11174" t="s">
        <v>14576</v>
      </c>
      <c r="D11174" t="s">
        <v>17620</v>
      </c>
      <c r="E11174" t="s">
        <v>20</v>
      </c>
      <c r="F11174" t="b">
        <v>0</v>
      </c>
      <c r="G11174" t="s">
        <v>592</v>
      </c>
      <c r="H11174" s="1">
        <v>45733.483020833337</v>
      </c>
      <c r="I11174" t="b">
        <v>1</v>
      </c>
      <c r="J11174" t="b">
        <v>0</v>
      </c>
      <c r="K11174" t="s">
        <v>592</v>
      </c>
      <c r="L11174" t="s">
        <v>22</v>
      </c>
      <c r="M11174">
        <v>40000</v>
      </c>
      <c r="O11174" t="s">
        <v>10257</v>
      </c>
      <c r="P11174" t="s">
        <v>1976</v>
      </c>
    </row>
    <row r="11175" spans="1:16" x14ac:dyDescent="0.35">
      <c r="A11175" t="s">
        <v>14243</v>
      </c>
      <c r="B11175" t="s">
        <v>14577</v>
      </c>
      <c r="C11175" t="s">
        <v>300</v>
      </c>
      <c r="D11175" t="s">
        <v>249</v>
      </c>
      <c r="E11175" t="s">
        <v>20</v>
      </c>
      <c r="F11175" t="b">
        <v>0</v>
      </c>
      <c r="G11175" t="s">
        <v>300</v>
      </c>
      <c r="H11175" s="1">
        <v>45733.507175925923</v>
      </c>
      <c r="I11175" t="b">
        <v>0</v>
      </c>
      <c r="J11175" t="b">
        <v>0</v>
      </c>
      <c r="K11175" t="s">
        <v>300</v>
      </c>
      <c r="L11175" t="s">
        <v>22</v>
      </c>
      <c r="M11175">
        <v>64800</v>
      </c>
      <c r="O11175" t="s">
        <v>14578</v>
      </c>
      <c r="P11175" t="s">
        <v>14579</v>
      </c>
    </row>
    <row r="11176" spans="1:16" x14ac:dyDescent="0.35">
      <c r="A11176" t="s">
        <v>14243</v>
      </c>
      <c r="B11176" t="s">
        <v>14437</v>
      </c>
      <c r="C11176" t="s">
        <v>14438</v>
      </c>
      <c r="D11176" t="s">
        <v>36</v>
      </c>
      <c r="E11176" t="s">
        <v>91</v>
      </c>
      <c r="F11176" t="b">
        <v>0</v>
      </c>
      <c r="G11176" t="s">
        <v>68</v>
      </c>
      <c r="H11176" s="1">
        <v>45733.58421296296</v>
      </c>
      <c r="I11176" t="b">
        <v>0</v>
      </c>
      <c r="J11176" t="b">
        <v>0</v>
      </c>
      <c r="K11176" t="s">
        <v>31</v>
      </c>
      <c r="L11176" t="s">
        <v>32</v>
      </c>
      <c r="N11176">
        <v>57</v>
      </c>
      <c r="O11176" t="s">
        <v>14439</v>
      </c>
    </row>
    <row r="11177" spans="1:16" x14ac:dyDescent="0.35">
      <c r="A11177" t="s">
        <v>14243</v>
      </c>
      <c r="B11177" t="s">
        <v>14509</v>
      </c>
      <c r="C11177" t="s">
        <v>805</v>
      </c>
      <c r="D11177" t="s">
        <v>36</v>
      </c>
      <c r="E11177" t="s">
        <v>20</v>
      </c>
      <c r="F11177" t="b">
        <v>0</v>
      </c>
      <c r="G11177" t="s">
        <v>30</v>
      </c>
      <c r="H11177" s="1">
        <v>45733.625949074078</v>
      </c>
      <c r="I11177" t="b">
        <v>0</v>
      </c>
      <c r="J11177" t="b">
        <v>1</v>
      </c>
      <c r="K11177" t="s">
        <v>31</v>
      </c>
      <c r="L11177" t="s">
        <v>22</v>
      </c>
      <c r="M11177">
        <v>98950</v>
      </c>
      <c r="O11177" t="s">
        <v>306</v>
      </c>
      <c r="P11177" t="s">
        <v>14510</v>
      </c>
    </row>
    <row r="11178" spans="1:16" x14ac:dyDescent="0.35">
      <c r="A11178" t="s">
        <v>14243</v>
      </c>
      <c r="B11178" t="s">
        <v>14580</v>
      </c>
      <c r="C11178" t="s">
        <v>170</v>
      </c>
      <c r="D11178" t="s">
        <v>110</v>
      </c>
      <c r="E11178" t="s">
        <v>20</v>
      </c>
      <c r="F11178" t="b">
        <v>0</v>
      </c>
      <c r="G11178" t="s">
        <v>171</v>
      </c>
      <c r="H11178" s="1">
        <v>45733.863483796304</v>
      </c>
      <c r="I11178" t="b">
        <v>1</v>
      </c>
      <c r="J11178" t="b">
        <v>1</v>
      </c>
      <c r="K11178" t="s">
        <v>31</v>
      </c>
      <c r="L11178" t="s">
        <v>22</v>
      </c>
      <c r="M11178">
        <v>108750</v>
      </c>
      <c r="O11178" t="s">
        <v>6778</v>
      </c>
      <c r="P11178" t="s">
        <v>6779</v>
      </c>
    </row>
    <row r="11179" spans="1:16" x14ac:dyDescent="0.35">
      <c r="A11179" t="s">
        <v>14243</v>
      </c>
      <c r="B11179" t="s">
        <v>14575</v>
      </c>
      <c r="C11179" t="s">
        <v>14576</v>
      </c>
      <c r="D11179" t="s">
        <v>17620</v>
      </c>
      <c r="E11179" t="s">
        <v>20</v>
      </c>
      <c r="F11179" t="b">
        <v>0</v>
      </c>
      <c r="G11179" t="s">
        <v>592</v>
      </c>
      <c r="H11179" s="1">
        <v>45734.483020833337</v>
      </c>
      <c r="I11179" t="b">
        <v>1</v>
      </c>
      <c r="J11179" t="b">
        <v>0</v>
      </c>
      <c r="K11179" t="s">
        <v>592</v>
      </c>
      <c r="L11179" t="s">
        <v>22</v>
      </c>
      <c r="M11179">
        <v>40000</v>
      </c>
      <c r="O11179" t="s">
        <v>10257</v>
      </c>
      <c r="P11179" t="s">
        <v>1976</v>
      </c>
    </row>
    <row r="11180" spans="1:16" x14ac:dyDescent="0.35">
      <c r="A11180" t="s">
        <v>14243</v>
      </c>
      <c r="B11180" t="s">
        <v>14577</v>
      </c>
      <c r="C11180" t="s">
        <v>300</v>
      </c>
      <c r="D11180" t="s">
        <v>249</v>
      </c>
      <c r="E11180" t="s">
        <v>20</v>
      </c>
      <c r="F11180" t="b">
        <v>0</v>
      </c>
      <c r="G11180" t="s">
        <v>300</v>
      </c>
      <c r="H11180" s="1">
        <v>45734.507175925923</v>
      </c>
      <c r="I11180" t="b">
        <v>0</v>
      </c>
      <c r="J11180" t="b">
        <v>0</v>
      </c>
      <c r="K11180" t="s">
        <v>300</v>
      </c>
      <c r="L11180" t="s">
        <v>22</v>
      </c>
      <c r="M11180">
        <v>64800</v>
      </c>
      <c r="O11180" t="s">
        <v>14578</v>
      </c>
      <c r="P11180" t="s">
        <v>14579</v>
      </c>
    </row>
    <row r="11181" spans="1:16" x14ac:dyDescent="0.35">
      <c r="A11181" t="s">
        <v>14243</v>
      </c>
      <c r="B11181" t="s">
        <v>14437</v>
      </c>
      <c r="C11181" t="s">
        <v>14438</v>
      </c>
      <c r="D11181" t="s">
        <v>36</v>
      </c>
      <c r="E11181" t="s">
        <v>91</v>
      </c>
      <c r="F11181" t="b">
        <v>0</v>
      </c>
      <c r="G11181" t="s">
        <v>68</v>
      </c>
      <c r="H11181" s="1">
        <v>45734.58421296296</v>
      </c>
      <c r="I11181" t="b">
        <v>0</v>
      </c>
      <c r="J11181" t="b">
        <v>0</v>
      </c>
      <c r="K11181" t="s">
        <v>31</v>
      </c>
      <c r="L11181" t="s">
        <v>32</v>
      </c>
      <c r="N11181">
        <v>57</v>
      </c>
      <c r="O11181" t="s">
        <v>14439</v>
      </c>
    </row>
    <row r="11182" spans="1:16" x14ac:dyDescent="0.35">
      <c r="A11182" t="s">
        <v>14243</v>
      </c>
      <c r="B11182" t="s">
        <v>14509</v>
      </c>
      <c r="C11182" t="s">
        <v>805</v>
      </c>
      <c r="D11182" t="s">
        <v>36</v>
      </c>
      <c r="E11182" t="s">
        <v>20</v>
      </c>
      <c r="F11182" t="b">
        <v>0</v>
      </c>
      <c r="G11182" t="s">
        <v>30</v>
      </c>
      <c r="H11182" s="1">
        <v>45734.625949074078</v>
      </c>
      <c r="I11182" t="b">
        <v>0</v>
      </c>
      <c r="J11182" t="b">
        <v>1</v>
      </c>
      <c r="K11182" t="s">
        <v>31</v>
      </c>
      <c r="L11182" t="s">
        <v>22</v>
      </c>
      <c r="M11182">
        <v>98950</v>
      </c>
      <c r="O11182" t="s">
        <v>306</v>
      </c>
      <c r="P11182" t="s">
        <v>14510</v>
      </c>
    </row>
    <row r="11183" spans="1:16" x14ac:dyDescent="0.35">
      <c r="A11183" t="s">
        <v>14243</v>
      </c>
      <c r="B11183" t="s">
        <v>14580</v>
      </c>
      <c r="C11183" t="s">
        <v>170</v>
      </c>
      <c r="D11183" t="s">
        <v>110</v>
      </c>
      <c r="E11183" t="s">
        <v>20</v>
      </c>
      <c r="F11183" t="b">
        <v>0</v>
      </c>
      <c r="G11183" t="s">
        <v>171</v>
      </c>
      <c r="H11183" s="1">
        <v>45734.863483796304</v>
      </c>
      <c r="I11183" t="b">
        <v>1</v>
      </c>
      <c r="J11183" t="b">
        <v>1</v>
      </c>
      <c r="K11183" t="s">
        <v>31</v>
      </c>
      <c r="L11183" t="s">
        <v>22</v>
      </c>
      <c r="M11183">
        <v>108750</v>
      </c>
      <c r="O11183" t="s">
        <v>6778</v>
      </c>
      <c r="P11183" t="s">
        <v>6779</v>
      </c>
    </row>
    <row r="11184" spans="1:16" x14ac:dyDescent="0.35">
      <c r="A11184" t="s">
        <v>14243</v>
      </c>
      <c r="B11184" t="s">
        <v>14575</v>
      </c>
      <c r="C11184" t="s">
        <v>14576</v>
      </c>
      <c r="D11184" t="s">
        <v>17620</v>
      </c>
      <c r="E11184" t="s">
        <v>20</v>
      </c>
      <c r="F11184" t="b">
        <v>0</v>
      </c>
      <c r="G11184" t="s">
        <v>592</v>
      </c>
      <c r="H11184" s="1">
        <v>45735.483020833337</v>
      </c>
      <c r="I11184" t="b">
        <v>1</v>
      </c>
      <c r="J11184" t="b">
        <v>0</v>
      </c>
      <c r="K11184" t="s">
        <v>592</v>
      </c>
      <c r="L11184" t="s">
        <v>22</v>
      </c>
      <c r="M11184">
        <v>40000</v>
      </c>
      <c r="O11184" t="s">
        <v>10257</v>
      </c>
      <c r="P11184" t="s">
        <v>1976</v>
      </c>
    </row>
    <row r="11185" spans="1:16" x14ac:dyDescent="0.35">
      <c r="A11185" t="s">
        <v>14243</v>
      </c>
      <c r="B11185" t="s">
        <v>14577</v>
      </c>
      <c r="C11185" t="s">
        <v>300</v>
      </c>
      <c r="D11185" t="s">
        <v>249</v>
      </c>
      <c r="E11185" t="s">
        <v>20</v>
      </c>
      <c r="F11185" t="b">
        <v>0</v>
      </c>
      <c r="G11185" t="s">
        <v>300</v>
      </c>
      <c r="H11185" s="1">
        <v>45735.507175925923</v>
      </c>
      <c r="I11185" t="b">
        <v>0</v>
      </c>
      <c r="J11185" t="b">
        <v>0</v>
      </c>
      <c r="K11185" t="s">
        <v>300</v>
      </c>
      <c r="L11185" t="s">
        <v>22</v>
      </c>
      <c r="M11185">
        <v>64800</v>
      </c>
      <c r="O11185" t="s">
        <v>14578</v>
      </c>
      <c r="P11185" t="s">
        <v>14579</v>
      </c>
    </row>
    <row r="11186" spans="1:16" x14ac:dyDescent="0.35">
      <c r="A11186" t="s">
        <v>14243</v>
      </c>
      <c r="B11186" t="s">
        <v>14437</v>
      </c>
      <c r="C11186" t="s">
        <v>14438</v>
      </c>
      <c r="D11186" t="s">
        <v>36</v>
      </c>
      <c r="E11186" t="s">
        <v>91</v>
      </c>
      <c r="F11186" t="b">
        <v>0</v>
      </c>
      <c r="G11186" t="s">
        <v>68</v>
      </c>
      <c r="H11186" s="1">
        <v>45735.58421296296</v>
      </c>
      <c r="I11186" t="b">
        <v>0</v>
      </c>
      <c r="J11186" t="b">
        <v>0</v>
      </c>
      <c r="K11186" t="s">
        <v>31</v>
      </c>
      <c r="L11186" t="s">
        <v>32</v>
      </c>
      <c r="N11186">
        <v>57</v>
      </c>
      <c r="O11186" t="s">
        <v>14439</v>
      </c>
    </row>
    <row r="11187" spans="1:16" x14ac:dyDescent="0.35">
      <c r="A11187" t="s">
        <v>14243</v>
      </c>
      <c r="B11187" t="s">
        <v>14509</v>
      </c>
      <c r="C11187" t="s">
        <v>805</v>
      </c>
      <c r="D11187" t="s">
        <v>36</v>
      </c>
      <c r="E11187" t="s">
        <v>20</v>
      </c>
      <c r="F11187" t="b">
        <v>0</v>
      </c>
      <c r="G11187" t="s">
        <v>30</v>
      </c>
      <c r="H11187" s="1">
        <v>45735.625949074078</v>
      </c>
      <c r="I11187" t="b">
        <v>0</v>
      </c>
      <c r="J11187" t="b">
        <v>1</v>
      </c>
      <c r="K11187" t="s">
        <v>31</v>
      </c>
      <c r="L11187" t="s">
        <v>22</v>
      </c>
      <c r="M11187">
        <v>98950</v>
      </c>
      <c r="O11187" t="s">
        <v>306</v>
      </c>
      <c r="P11187" t="s">
        <v>14510</v>
      </c>
    </row>
    <row r="11188" spans="1:16" x14ac:dyDescent="0.35">
      <c r="A11188" t="s">
        <v>14243</v>
      </c>
      <c r="B11188" t="s">
        <v>14580</v>
      </c>
      <c r="C11188" t="s">
        <v>170</v>
      </c>
      <c r="D11188" t="s">
        <v>110</v>
      </c>
      <c r="E11188" t="s">
        <v>20</v>
      </c>
      <c r="F11188" t="b">
        <v>0</v>
      </c>
      <c r="G11188" t="s">
        <v>171</v>
      </c>
      <c r="H11188" s="1">
        <v>45735.863483796304</v>
      </c>
      <c r="I11188" t="b">
        <v>1</v>
      </c>
      <c r="J11188" t="b">
        <v>1</v>
      </c>
      <c r="K11188" t="s">
        <v>31</v>
      </c>
      <c r="L11188" t="s">
        <v>22</v>
      </c>
      <c r="M11188">
        <v>108750</v>
      </c>
      <c r="O11188" t="s">
        <v>6778</v>
      </c>
      <c r="P11188" t="s">
        <v>6779</v>
      </c>
    </row>
    <row r="11189" spans="1:16" x14ac:dyDescent="0.35">
      <c r="A11189" t="s">
        <v>14243</v>
      </c>
      <c r="B11189" t="s">
        <v>14581</v>
      </c>
      <c r="C11189" t="s">
        <v>18</v>
      </c>
      <c r="D11189" t="s">
        <v>110</v>
      </c>
      <c r="E11189" t="s">
        <v>20</v>
      </c>
      <c r="F11189" t="b">
        <v>1</v>
      </c>
      <c r="G11189" t="s">
        <v>68</v>
      </c>
      <c r="H11189" s="1">
        <v>45736.417696759258</v>
      </c>
      <c r="I11189" t="b">
        <v>0</v>
      </c>
      <c r="J11189" t="b">
        <v>0</v>
      </c>
      <c r="K11189" t="s">
        <v>31</v>
      </c>
      <c r="L11189" t="s">
        <v>32</v>
      </c>
      <c r="N11189">
        <v>24.97500038146973</v>
      </c>
      <c r="O11189" t="s">
        <v>14582</v>
      </c>
      <c r="P11189" t="s">
        <v>894</v>
      </c>
    </row>
    <row r="11190" spans="1:16" x14ac:dyDescent="0.35">
      <c r="A11190" t="s">
        <v>14243</v>
      </c>
      <c r="B11190" t="s">
        <v>14575</v>
      </c>
      <c r="C11190" t="s">
        <v>14576</v>
      </c>
      <c r="D11190" t="s">
        <v>17620</v>
      </c>
      <c r="E11190" t="s">
        <v>20</v>
      </c>
      <c r="F11190" t="b">
        <v>0</v>
      </c>
      <c r="G11190" t="s">
        <v>592</v>
      </c>
      <c r="H11190" s="1">
        <v>45736.483020833337</v>
      </c>
      <c r="I11190" t="b">
        <v>1</v>
      </c>
      <c r="J11190" t="b">
        <v>0</v>
      </c>
      <c r="K11190" t="s">
        <v>592</v>
      </c>
      <c r="L11190" t="s">
        <v>22</v>
      </c>
      <c r="M11190">
        <v>40000</v>
      </c>
      <c r="O11190" t="s">
        <v>10257</v>
      </c>
      <c r="P11190" t="s">
        <v>1976</v>
      </c>
    </row>
    <row r="11191" spans="1:16" x14ac:dyDescent="0.35">
      <c r="A11191" t="s">
        <v>14243</v>
      </c>
      <c r="B11191" t="s">
        <v>14577</v>
      </c>
      <c r="C11191" t="s">
        <v>300</v>
      </c>
      <c r="D11191" t="s">
        <v>249</v>
      </c>
      <c r="E11191" t="s">
        <v>20</v>
      </c>
      <c r="F11191" t="b">
        <v>0</v>
      </c>
      <c r="G11191" t="s">
        <v>300</v>
      </c>
      <c r="H11191" s="1">
        <v>45736.507175925923</v>
      </c>
      <c r="I11191" t="b">
        <v>0</v>
      </c>
      <c r="J11191" t="b">
        <v>0</v>
      </c>
      <c r="K11191" t="s">
        <v>300</v>
      </c>
      <c r="L11191" t="s">
        <v>22</v>
      </c>
      <c r="M11191">
        <v>64800</v>
      </c>
      <c r="O11191" t="s">
        <v>14578</v>
      </c>
      <c r="P11191" t="s">
        <v>14579</v>
      </c>
    </row>
    <row r="11192" spans="1:16" x14ac:dyDescent="0.35">
      <c r="A11192" t="s">
        <v>14243</v>
      </c>
      <c r="B11192" t="s">
        <v>14437</v>
      </c>
      <c r="C11192" t="s">
        <v>14438</v>
      </c>
      <c r="D11192" t="s">
        <v>36</v>
      </c>
      <c r="E11192" t="s">
        <v>91</v>
      </c>
      <c r="F11192" t="b">
        <v>0</v>
      </c>
      <c r="G11192" t="s">
        <v>68</v>
      </c>
      <c r="H11192" s="1">
        <v>45736.58421296296</v>
      </c>
      <c r="I11192" t="b">
        <v>0</v>
      </c>
      <c r="J11192" t="b">
        <v>0</v>
      </c>
      <c r="K11192" t="s">
        <v>31</v>
      </c>
      <c r="L11192" t="s">
        <v>32</v>
      </c>
      <c r="N11192">
        <v>57</v>
      </c>
      <c r="O11192" t="s">
        <v>14439</v>
      </c>
    </row>
    <row r="11193" spans="1:16" x14ac:dyDescent="0.35">
      <c r="A11193" t="s">
        <v>14243</v>
      </c>
      <c r="B11193" t="s">
        <v>14509</v>
      </c>
      <c r="C11193" t="s">
        <v>805</v>
      </c>
      <c r="D11193" t="s">
        <v>36</v>
      </c>
      <c r="E11193" t="s">
        <v>20</v>
      </c>
      <c r="F11193" t="b">
        <v>0</v>
      </c>
      <c r="G11193" t="s">
        <v>30</v>
      </c>
      <c r="H11193" s="1">
        <v>45736.625949074078</v>
      </c>
      <c r="I11193" t="b">
        <v>0</v>
      </c>
      <c r="J11193" t="b">
        <v>1</v>
      </c>
      <c r="K11193" t="s">
        <v>31</v>
      </c>
      <c r="L11193" t="s">
        <v>22</v>
      </c>
      <c r="M11193">
        <v>98950</v>
      </c>
      <c r="O11193" t="s">
        <v>306</v>
      </c>
      <c r="P11193" t="s">
        <v>14510</v>
      </c>
    </row>
    <row r="11194" spans="1:16" x14ac:dyDescent="0.35">
      <c r="A11194" t="s">
        <v>14243</v>
      </c>
      <c r="B11194" t="s">
        <v>14580</v>
      </c>
      <c r="C11194" t="s">
        <v>170</v>
      </c>
      <c r="D11194" t="s">
        <v>110</v>
      </c>
      <c r="E11194" t="s">
        <v>20</v>
      </c>
      <c r="F11194" t="b">
        <v>0</v>
      </c>
      <c r="G11194" t="s">
        <v>171</v>
      </c>
      <c r="H11194" s="1">
        <v>45736.863483796304</v>
      </c>
      <c r="I11194" t="b">
        <v>1</v>
      </c>
      <c r="J11194" t="b">
        <v>1</v>
      </c>
      <c r="K11194" t="s">
        <v>31</v>
      </c>
      <c r="L11194" t="s">
        <v>22</v>
      </c>
      <c r="M11194">
        <v>108750</v>
      </c>
      <c r="O11194" t="s">
        <v>6778</v>
      </c>
      <c r="P11194" t="s">
        <v>6779</v>
      </c>
    </row>
    <row r="11195" spans="1:16" x14ac:dyDescent="0.35">
      <c r="A11195" t="s">
        <v>14243</v>
      </c>
      <c r="B11195" t="s">
        <v>14575</v>
      </c>
      <c r="C11195" t="s">
        <v>14576</v>
      </c>
      <c r="D11195" t="s">
        <v>17620</v>
      </c>
      <c r="E11195" t="s">
        <v>20</v>
      </c>
      <c r="F11195" t="b">
        <v>0</v>
      </c>
      <c r="G11195" t="s">
        <v>592</v>
      </c>
      <c r="H11195" s="1">
        <v>45737.483020833337</v>
      </c>
      <c r="I11195" t="b">
        <v>1</v>
      </c>
      <c r="J11195" t="b">
        <v>0</v>
      </c>
      <c r="K11195" t="s">
        <v>592</v>
      </c>
      <c r="L11195" t="s">
        <v>22</v>
      </c>
      <c r="M11195">
        <v>40000</v>
      </c>
      <c r="O11195" t="s">
        <v>10257</v>
      </c>
      <c r="P11195" t="s">
        <v>1976</v>
      </c>
    </row>
    <row r="11196" spans="1:16" x14ac:dyDescent="0.35">
      <c r="A11196" t="s">
        <v>14243</v>
      </c>
      <c r="B11196" t="s">
        <v>14577</v>
      </c>
      <c r="C11196" t="s">
        <v>300</v>
      </c>
      <c r="D11196" t="s">
        <v>249</v>
      </c>
      <c r="E11196" t="s">
        <v>20</v>
      </c>
      <c r="F11196" t="b">
        <v>0</v>
      </c>
      <c r="G11196" t="s">
        <v>300</v>
      </c>
      <c r="H11196" s="1">
        <v>45737.507175925923</v>
      </c>
      <c r="I11196" t="b">
        <v>0</v>
      </c>
      <c r="J11196" t="b">
        <v>0</v>
      </c>
      <c r="K11196" t="s">
        <v>300</v>
      </c>
      <c r="L11196" t="s">
        <v>22</v>
      </c>
      <c r="M11196">
        <v>64800</v>
      </c>
      <c r="O11196" t="s">
        <v>14578</v>
      </c>
      <c r="P11196" t="s">
        <v>14579</v>
      </c>
    </row>
    <row r="11197" spans="1:16" x14ac:dyDescent="0.35">
      <c r="A11197" t="s">
        <v>14243</v>
      </c>
      <c r="B11197" t="s">
        <v>14437</v>
      </c>
      <c r="C11197" t="s">
        <v>14438</v>
      </c>
      <c r="D11197" t="s">
        <v>36</v>
      </c>
      <c r="E11197" t="s">
        <v>91</v>
      </c>
      <c r="F11197" t="b">
        <v>0</v>
      </c>
      <c r="G11197" t="s">
        <v>68</v>
      </c>
      <c r="H11197" s="1">
        <v>45737.58421296296</v>
      </c>
      <c r="I11197" t="b">
        <v>0</v>
      </c>
      <c r="J11197" t="b">
        <v>0</v>
      </c>
      <c r="K11197" t="s">
        <v>31</v>
      </c>
      <c r="L11197" t="s">
        <v>32</v>
      </c>
      <c r="N11197">
        <v>57</v>
      </c>
      <c r="O11197" t="s">
        <v>14439</v>
      </c>
    </row>
    <row r="11198" spans="1:16" x14ac:dyDescent="0.35">
      <c r="A11198" t="s">
        <v>14243</v>
      </c>
      <c r="B11198" t="s">
        <v>14580</v>
      </c>
      <c r="C11198" t="s">
        <v>170</v>
      </c>
      <c r="D11198" t="s">
        <v>110</v>
      </c>
      <c r="E11198" t="s">
        <v>20</v>
      </c>
      <c r="F11198" t="b">
        <v>0</v>
      </c>
      <c r="G11198" t="s">
        <v>171</v>
      </c>
      <c r="H11198" s="1">
        <v>45737.863483796304</v>
      </c>
      <c r="I11198" t="b">
        <v>1</v>
      </c>
      <c r="J11198" t="b">
        <v>1</v>
      </c>
      <c r="K11198" t="s">
        <v>31</v>
      </c>
      <c r="L11198" t="s">
        <v>22</v>
      </c>
      <c r="M11198">
        <v>108750</v>
      </c>
      <c r="O11198" t="s">
        <v>6778</v>
      </c>
      <c r="P11198" t="s">
        <v>6779</v>
      </c>
    </row>
    <row r="11199" spans="1:16" x14ac:dyDescent="0.35">
      <c r="A11199" t="s">
        <v>14243</v>
      </c>
      <c r="B11199" t="s">
        <v>14575</v>
      </c>
      <c r="C11199" t="s">
        <v>14576</v>
      </c>
      <c r="D11199" t="s">
        <v>17620</v>
      </c>
      <c r="E11199" t="s">
        <v>20</v>
      </c>
      <c r="F11199" t="b">
        <v>0</v>
      </c>
      <c r="G11199" t="s">
        <v>592</v>
      </c>
      <c r="H11199" s="1">
        <v>45738.483020833337</v>
      </c>
      <c r="I11199" t="b">
        <v>1</v>
      </c>
      <c r="J11199" t="b">
        <v>0</v>
      </c>
      <c r="K11199" t="s">
        <v>592</v>
      </c>
      <c r="L11199" t="s">
        <v>22</v>
      </c>
      <c r="M11199">
        <v>40000</v>
      </c>
      <c r="O11199" t="s">
        <v>10257</v>
      </c>
      <c r="P11199" t="s">
        <v>1976</v>
      </c>
    </row>
    <row r="11200" spans="1:16" x14ac:dyDescent="0.35">
      <c r="A11200" t="s">
        <v>14243</v>
      </c>
      <c r="B11200" t="s">
        <v>14577</v>
      </c>
      <c r="C11200" t="s">
        <v>300</v>
      </c>
      <c r="D11200" t="s">
        <v>249</v>
      </c>
      <c r="E11200" t="s">
        <v>20</v>
      </c>
      <c r="F11200" t="b">
        <v>0</v>
      </c>
      <c r="G11200" t="s">
        <v>300</v>
      </c>
      <c r="H11200" s="1">
        <v>45738.507175925923</v>
      </c>
      <c r="I11200" t="b">
        <v>0</v>
      </c>
      <c r="J11200" t="b">
        <v>0</v>
      </c>
      <c r="K11200" t="s">
        <v>300</v>
      </c>
      <c r="L11200" t="s">
        <v>22</v>
      </c>
      <c r="M11200">
        <v>64800</v>
      </c>
      <c r="O11200" t="s">
        <v>14578</v>
      </c>
      <c r="P11200" t="s">
        <v>14579</v>
      </c>
    </row>
    <row r="11201" spans="1:16" x14ac:dyDescent="0.35">
      <c r="A11201" t="s">
        <v>14243</v>
      </c>
      <c r="B11201" t="s">
        <v>14437</v>
      </c>
      <c r="C11201" t="s">
        <v>14438</v>
      </c>
      <c r="D11201" t="s">
        <v>36</v>
      </c>
      <c r="E11201" t="s">
        <v>91</v>
      </c>
      <c r="F11201" t="b">
        <v>0</v>
      </c>
      <c r="G11201" t="s">
        <v>68</v>
      </c>
      <c r="H11201" s="1">
        <v>45738.58421296296</v>
      </c>
      <c r="I11201" t="b">
        <v>0</v>
      </c>
      <c r="J11201" t="b">
        <v>0</v>
      </c>
      <c r="K11201" t="s">
        <v>31</v>
      </c>
      <c r="L11201" t="s">
        <v>32</v>
      </c>
      <c r="N11201">
        <v>57</v>
      </c>
      <c r="O11201" t="s">
        <v>14439</v>
      </c>
    </row>
    <row r="11202" spans="1:16" x14ac:dyDescent="0.35">
      <c r="A11202" t="s">
        <v>14243</v>
      </c>
      <c r="B11202" t="s">
        <v>14580</v>
      </c>
      <c r="C11202" t="s">
        <v>170</v>
      </c>
      <c r="D11202" t="s">
        <v>110</v>
      </c>
      <c r="E11202" t="s">
        <v>20</v>
      </c>
      <c r="F11202" t="b">
        <v>0</v>
      </c>
      <c r="G11202" t="s">
        <v>171</v>
      </c>
      <c r="H11202" s="1">
        <v>45738.863483796304</v>
      </c>
      <c r="I11202" t="b">
        <v>1</v>
      </c>
      <c r="J11202" t="b">
        <v>1</v>
      </c>
      <c r="K11202" t="s">
        <v>31</v>
      </c>
      <c r="L11202" t="s">
        <v>22</v>
      </c>
      <c r="M11202">
        <v>108750</v>
      </c>
      <c r="O11202" t="s">
        <v>6778</v>
      </c>
      <c r="P11202" t="s">
        <v>6779</v>
      </c>
    </row>
    <row r="11203" spans="1:16" x14ac:dyDescent="0.35">
      <c r="A11203" t="s">
        <v>14243</v>
      </c>
      <c r="B11203" t="s">
        <v>14287</v>
      </c>
      <c r="C11203" t="s">
        <v>154</v>
      </c>
      <c r="D11203" t="s">
        <v>1955</v>
      </c>
      <c r="E11203" t="s">
        <v>20</v>
      </c>
      <c r="F11203" t="b">
        <v>0</v>
      </c>
      <c r="G11203" t="s">
        <v>52</v>
      </c>
      <c r="H11203" s="1">
        <v>45739.458425925928</v>
      </c>
      <c r="I11203" t="b">
        <v>0</v>
      </c>
      <c r="J11203" t="b">
        <v>1</v>
      </c>
      <c r="K11203" t="s">
        <v>31</v>
      </c>
      <c r="L11203" t="s">
        <v>32</v>
      </c>
      <c r="N11203">
        <v>74</v>
      </c>
      <c r="O11203" t="s">
        <v>2114</v>
      </c>
      <c r="P11203" t="s">
        <v>14288</v>
      </c>
    </row>
    <row r="11204" spans="1:16" x14ac:dyDescent="0.35">
      <c r="A11204" t="s">
        <v>14243</v>
      </c>
      <c r="B11204" t="s">
        <v>14585</v>
      </c>
      <c r="C11204" t="s">
        <v>51</v>
      </c>
      <c r="D11204" t="s">
        <v>443</v>
      </c>
      <c r="E11204" t="s">
        <v>20</v>
      </c>
      <c r="F11204" t="b">
        <v>0</v>
      </c>
      <c r="G11204" t="s">
        <v>43</v>
      </c>
      <c r="H11204" s="1">
        <v>45739.45890046296</v>
      </c>
      <c r="I11204" t="b">
        <v>0</v>
      </c>
      <c r="J11204" t="b">
        <v>0</v>
      </c>
      <c r="K11204" t="s">
        <v>31</v>
      </c>
      <c r="L11204" t="s">
        <v>22</v>
      </c>
      <c r="M11204">
        <v>100000</v>
      </c>
      <c r="O11204" t="s">
        <v>14586</v>
      </c>
      <c r="P11204" t="s">
        <v>164</v>
      </c>
    </row>
    <row r="11205" spans="1:16" x14ac:dyDescent="0.35">
      <c r="A11205" t="s">
        <v>14243</v>
      </c>
      <c r="B11205" t="s">
        <v>14577</v>
      </c>
      <c r="C11205" t="s">
        <v>300</v>
      </c>
      <c r="D11205" t="s">
        <v>249</v>
      </c>
      <c r="E11205" t="s">
        <v>20</v>
      </c>
      <c r="F11205" t="b">
        <v>0</v>
      </c>
      <c r="G11205" t="s">
        <v>300</v>
      </c>
      <c r="H11205" s="1">
        <v>45739.507175925923</v>
      </c>
      <c r="I11205" t="b">
        <v>0</v>
      </c>
      <c r="J11205" t="b">
        <v>0</v>
      </c>
      <c r="K11205" t="s">
        <v>300</v>
      </c>
      <c r="L11205" t="s">
        <v>22</v>
      </c>
      <c r="M11205">
        <v>64800</v>
      </c>
      <c r="O11205" t="s">
        <v>14578</v>
      </c>
      <c r="P11205" t="s">
        <v>14579</v>
      </c>
    </row>
    <row r="11206" spans="1:16" x14ac:dyDescent="0.35">
      <c r="A11206" t="s">
        <v>14243</v>
      </c>
      <c r="B11206" t="s">
        <v>14587</v>
      </c>
      <c r="C11206" t="s">
        <v>142</v>
      </c>
      <c r="D11206" t="s">
        <v>1955</v>
      </c>
      <c r="E11206" t="s">
        <v>20</v>
      </c>
      <c r="F11206" t="b">
        <v>0</v>
      </c>
      <c r="G11206" t="s">
        <v>68</v>
      </c>
      <c r="H11206" s="1">
        <v>45739.584004629629</v>
      </c>
      <c r="I11206" t="b">
        <v>0</v>
      </c>
      <c r="J11206" t="b">
        <v>1</v>
      </c>
      <c r="K11206" t="s">
        <v>31</v>
      </c>
      <c r="L11206" t="s">
        <v>32</v>
      </c>
      <c r="N11206">
        <v>45</v>
      </c>
      <c r="O11206" t="s">
        <v>2114</v>
      </c>
      <c r="P11206" t="s">
        <v>3329</v>
      </c>
    </row>
    <row r="11207" spans="1:16" x14ac:dyDescent="0.35">
      <c r="A11207" t="s">
        <v>14243</v>
      </c>
      <c r="B11207" t="s">
        <v>14437</v>
      </c>
      <c r="C11207" t="s">
        <v>14438</v>
      </c>
      <c r="D11207" t="s">
        <v>36</v>
      </c>
      <c r="E11207" t="s">
        <v>91</v>
      </c>
      <c r="F11207" t="b">
        <v>0</v>
      </c>
      <c r="G11207" t="s">
        <v>68</v>
      </c>
      <c r="H11207" s="1">
        <v>45739.58421296296</v>
      </c>
      <c r="I11207" t="b">
        <v>0</v>
      </c>
      <c r="J11207" t="b">
        <v>0</v>
      </c>
      <c r="K11207" t="s">
        <v>31</v>
      </c>
      <c r="L11207" t="s">
        <v>32</v>
      </c>
      <c r="N11207">
        <v>57</v>
      </c>
      <c r="O11207" t="s">
        <v>14439</v>
      </c>
    </row>
    <row r="11208" spans="1:16" x14ac:dyDescent="0.35">
      <c r="A11208" t="s">
        <v>14243</v>
      </c>
      <c r="B11208" t="s">
        <v>14588</v>
      </c>
      <c r="C11208" t="s">
        <v>51</v>
      </c>
      <c r="D11208" t="s">
        <v>573</v>
      </c>
      <c r="E11208" t="s">
        <v>20</v>
      </c>
      <c r="F11208" t="b">
        <v>0</v>
      </c>
      <c r="G11208" t="s">
        <v>43</v>
      </c>
      <c r="H11208" s="1">
        <v>45739.625625000001</v>
      </c>
      <c r="I11208" t="b">
        <v>0</v>
      </c>
      <c r="J11208" t="b">
        <v>1</v>
      </c>
      <c r="K11208" t="s">
        <v>31</v>
      </c>
      <c r="L11208" t="s">
        <v>32</v>
      </c>
      <c r="N11208">
        <v>13.59500026702881</v>
      </c>
      <c r="O11208" t="s">
        <v>426</v>
      </c>
      <c r="P11208" t="s">
        <v>14589</v>
      </c>
    </row>
    <row r="11209" spans="1:16" x14ac:dyDescent="0.35">
      <c r="A11209" t="s">
        <v>14243</v>
      </c>
      <c r="B11209" t="s">
        <v>14580</v>
      </c>
      <c r="C11209" t="s">
        <v>170</v>
      </c>
      <c r="D11209" t="s">
        <v>110</v>
      </c>
      <c r="E11209" t="s">
        <v>20</v>
      </c>
      <c r="F11209" t="b">
        <v>0</v>
      </c>
      <c r="G11209" t="s">
        <v>171</v>
      </c>
      <c r="H11209" s="1">
        <v>45739.863483796304</v>
      </c>
      <c r="I11209" t="b">
        <v>1</v>
      </c>
      <c r="J11209" t="b">
        <v>1</v>
      </c>
      <c r="K11209" t="s">
        <v>31</v>
      </c>
      <c r="L11209" t="s">
        <v>22</v>
      </c>
      <c r="M11209">
        <v>108750</v>
      </c>
      <c r="O11209" t="s">
        <v>6778</v>
      </c>
      <c r="P11209" t="s">
        <v>6779</v>
      </c>
    </row>
    <row r="11210" spans="1:16" x14ac:dyDescent="0.35">
      <c r="A11210" t="s">
        <v>14243</v>
      </c>
      <c r="B11210" t="s">
        <v>14243</v>
      </c>
      <c r="C11210" t="s">
        <v>1161</v>
      </c>
      <c r="D11210" t="s">
        <v>573</v>
      </c>
      <c r="E11210" t="s">
        <v>296</v>
      </c>
      <c r="F11210" t="b">
        <v>0</v>
      </c>
      <c r="G11210" t="s">
        <v>52</v>
      </c>
      <c r="H11210" s="1">
        <v>45740.458518518521</v>
      </c>
      <c r="I11210" t="b">
        <v>0</v>
      </c>
      <c r="J11210" t="b">
        <v>0</v>
      </c>
      <c r="K11210" t="s">
        <v>31</v>
      </c>
      <c r="L11210" t="s">
        <v>32</v>
      </c>
      <c r="N11210">
        <v>22.694999694824219</v>
      </c>
      <c r="O11210" t="s">
        <v>14590</v>
      </c>
      <c r="P11210" t="s">
        <v>14591</v>
      </c>
    </row>
    <row r="11211" spans="1:16" x14ac:dyDescent="0.35">
      <c r="A11211" t="s">
        <v>14243</v>
      </c>
      <c r="B11211" t="s">
        <v>14243</v>
      </c>
      <c r="C11211" t="s">
        <v>4221</v>
      </c>
      <c r="D11211" t="s">
        <v>4650</v>
      </c>
      <c r="E11211" t="s">
        <v>296</v>
      </c>
      <c r="F11211" t="b">
        <v>0</v>
      </c>
      <c r="G11211" t="s">
        <v>52</v>
      </c>
      <c r="H11211" s="1">
        <v>45740.584537037037</v>
      </c>
      <c r="I11211" t="b">
        <v>0</v>
      </c>
      <c r="J11211" t="b">
        <v>1</v>
      </c>
      <c r="K11211" t="s">
        <v>31</v>
      </c>
      <c r="L11211" t="s">
        <v>32</v>
      </c>
      <c r="N11211">
        <v>27.979999542236332</v>
      </c>
      <c r="O11211" t="s">
        <v>14592</v>
      </c>
      <c r="P11211" t="s">
        <v>14593</v>
      </c>
    </row>
    <row r="11212" spans="1:16" x14ac:dyDescent="0.35">
      <c r="A11212" t="s">
        <v>14243</v>
      </c>
      <c r="B11212" t="s">
        <v>14243</v>
      </c>
      <c r="C11212" t="s">
        <v>1176</v>
      </c>
      <c r="D11212" t="s">
        <v>3470</v>
      </c>
      <c r="E11212" t="s">
        <v>20</v>
      </c>
      <c r="F11212" t="b">
        <v>0</v>
      </c>
      <c r="G11212" t="s">
        <v>68</v>
      </c>
      <c r="H11212" s="1">
        <v>45741.000960648147</v>
      </c>
      <c r="I11212" t="b">
        <v>0</v>
      </c>
      <c r="J11212" t="b">
        <v>0</v>
      </c>
      <c r="K11212" t="s">
        <v>31</v>
      </c>
      <c r="L11212" t="s">
        <v>32</v>
      </c>
      <c r="N11212">
        <v>25.2400016784668</v>
      </c>
      <c r="O11212" t="s">
        <v>1721</v>
      </c>
      <c r="P11212" t="s">
        <v>14369</v>
      </c>
    </row>
    <row r="11213" spans="1:16" x14ac:dyDescent="0.35">
      <c r="A11213" t="s">
        <v>14243</v>
      </c>
      <c r="B11213" t="s">
        <v>14594</v>
      </c>
      <c r="C11213" t="s">
        <v>703</v>
      </c>
      <c r="D11213" t="s">
        <v>1955</v>
      </c>
      <c r="E11213" t="s">
        <v>20</v>
      </c>
      <c r="F11213" t="b">
        <v>0</v>
      </c>
      <c r="G11213" t="s">
        <v>43</v>
      </c>
      <c r="H11213" s="1">
        <v>45741.500555555547</v>
      </c>
      <c r="I11213" t="b">
        <v>0</v>
      </c>
      <c r="J11213" t="b">
        <v>1</v>
      </c>
      <c r="K11213" t="s">
        <v>31</v>
      </c>
      <c r="L11213" t="s">
        <v>32</v>
      </c>
      <c r="N11213">
        <v>90</v>
      </c>
      <c r="O11213" t="s">
        <v>2114</v>
      </c>
      <c r="P11213" t="s">
        <v>14595</v>
      </c>
    </row>
    <row r="11214" spans="1:16" x14ac:dyDescent="0.35">
      <c r="A11214" t="s">
        <v>14243</v>
      </c>
      <c r="B11214" t="s">
        <v>14509</v>
      </c>
      <c r="C11214" t="s">
        <v>805</v>
      </c>
      <c r="D11214" t="s">
        <v>36</v>
      </c>
      <c r="E11214" t="s">
        <v>20</v>
      </c>
      <c r="F11214" t="b">
        <v>0</v>
      </c>
      <c r="G11214" t="s">
        <v>30</v>
      </c>
      <c r="H11214" s="1">
        <v>45741.625949074078</v>
      </c>
      <c r="I11214" t="b">
        <v>0</v>
      </c>
      <c r="J11214" t="b">
        <v>1</v>
      </c>
      <c r="K11214" t="s">
        <v>31</v>
      </c>
      <c r="L11214" t="s">
        <v>22</v>
      </c>
      <c r="M11214">
        <v>98950</v>
      </c>
      <c r="O11214" t="s">
        <v>306</v>
      </c>
      <c r="P11214" t="s">
        <v>14510</v>
      </c>
    </row>
    <row r="11215" spans="1:16" x14ac:dyDescent="0.35">
      <c r="A11215" t="s">
        <v>14243</v>
      </c>
      <c r="B11215" t="s">
        <v>14596</v>
      </c>
      <c r="C11215" t="s">
        <v>2417</v>
      </c>
      <c r="D11215" t="s">
        <v>269</v>
      </c>
      <c r="E11215" t="s">
        <v>91</v>
      </c>
      <c r="F11215" t="b">
        <v>0</v>
      </c>
      <c r="G11215" t="s">
        <v>52</v>
      </c>
      <c r="H11215" s="1">
        <v>45741.833495370367</v>
      </c>
      <c r="I11215" t="b">
        <v>0</v>
      </c>
      <c r="J11215" t="b">
        <v>1</v>
      </c>
      <c r="K11215" t="s">
        <v>31</v>
      </c>
      <c r="L11215" t="s">
        <v>32</v>
      </c>
      <c r="N11215">
        <v>80</v>
      </c>
      <c r="O11215" t="s">
        <v>2075</v>
      </c>
      <c r="P11215" t="s">
        <v>14597</v>
      </c>
    </row>
    <row r="11216" spans="1:16" x14ac:dyDescent="0.35">
      <c r="A11216" t="s">
        <v>14243</v>
      </c>
      <c r="B11216" t="s">
        <v>14598</v>
      </c>
      <c r="C11216" t="s">
        <v>320</v>
      </c>
      <c r="D11216" t="s">
        <v>974</v>
      </c>
      <c r="E11216" t="s">
        <v>20</v>
      </c>
      <c r="F11216" t="b">
        <v>0</v>
      </c>
      <c r="G11216" t="s">
        <v>52</v>
      </c>
      <c r="H11216" s="1">
        <v>45742.000138888892</v>
      </c>
      <c r="I11216" t="b">
        <v>0</v>
      </c>
      <c r="J11216" t="b">
        <v>1</v>
      </c>
      <c r="K11216" t="s">
        <v>31</v>
      </c>
      <c r="L11216" t="s">
        <v>22</v>
      </c>
      <c r="M11216">
        <v>108267</v>
      </c>
      <c r="O11216" t="s">
        <v>3479</v>
      </c>
      <c r="P11216" t="s">
        <v>14470</v>
      </c>
    </row>
    <row r="11217" spans="1:16" x14ac:dyDescent="0.35">
      <c r="A11217" t="s">
        <v>14243</v>
      </c>
      <c r="B11217" t="s">
        <v>14384</v>
      </c>
      <c r="C11217" t="s">
        <v>154</v>
      </c>
      <c r="D11217" t="s">
        <v>110</v>
      </c>
      <c r="E11217" t="s">
        <v>91</v>
      </c>
      <c r="F11217" t="b">
        <v>0</v>
      </c>
      <c r="G11217" t="s">
        <v>52</v>
      </c>
      <c r="H11217" s="1">
        <v>45742.250081018523</v>
      </c>
      <c r="I11217" t="b">
        <v>0</v>
      </c>
      <c r="J11217" t="b">
        <v>0</v>
      </c>
      <c r="K11217" t="s">
        <v>31</v>
      </c>
      <c r="L11217" t="s">
        <v>32</v>
      </c>
      <c r="N11217">
        <v>60</v>
      </c>
      <c r="O11217" t="s">
        <v>14385</v>
      </c>
      <c r="P11217" t="s">
        <v>14386</v>
      </c>
    </row>
    <row r="11218" spans="1:16" x14ac:dyDescent="0.35">
      <c r="A11218" t="s">
        <v>14243</v>
      </c>
      <c r="B11218" t="s">
        <v>14599</v>
      </c>
      <c r="C11218" t="s">
        <v>276</v>
      </c>
      <c r="D11218" t="s">
        <v>36</v>
      </c>
      <c r="E11218" t="s">
        <v>20</v>
      </c>
      <c r="F11218" t="b">
        <v>0</v>
      </c>
      <c r="G11218" t="s">
        <v>47</v>
      </c>
      <c r="H11218" s="1">
        <v>45742.500254629631</v>
      </c>
      <c r="I11218" t="b">
        <v>0</v>
      </c>
      <c r="J11218" t="b">
        <v>1</v>
      </c>
      <c r="K11218" t="s">
        <v>31</v>
      </c>
      <c r="L11218" t="s">
        <v>22</v>
      </c>
      <c r="M11218">
        <v>149500</v>
      </c>
      <c r="O11218" t="s">
        <v>53</v>
      </c>
    </row>
    <row r="11219" spans="1:16" x14ac:dyDescent="0.35">
      <c r="A11219" t="s">
        <v>14243</v>
      </c>
      <c r="B11219" t="s">
        <v>14600</v>
      </c>
      <c r="C11219" t="s">
        <v>2846</v>
      </c>
      <c r="D11219" t="s">
        <v>573</v>
      </c>
      <c r="E11219" t="s">
        <v>20</v>
      </c>
      <c r="F11219" t="b">
        <v>0</v>
      </c>
      <c r="G11219" t="s">
        <v>68</v>
      </c>
      <c r="H11219" s="1">
        <v>45742.500543981478</v>
      </c>
      <c r="I11219" t="b">
        <v>0</v>
      </c>
      <c r="J11219" t="b">
        <v>1</v>
      </c>
      <c r="K11219" t="s">
        <v>31</v>
      </c>
      <c r="L11219" t="s">
        <v>32</v>
      </c>
      <c r="N11219">
        <v>68.44000244140625</v>
      </c>
      <c r="O11219" t="s">
        <v>4453</v>
      </c>
      <c r="P11219" t="s">
        <v>14601</v>
      </c>
    </row>
    <row r="11220" spans="1:16" x14ac:dyDescent="0.35">
      <c r="A11220" t="s">
        <v>14243</v>
      </c>
      <c r="B11220" t="s">
        <v>14602</v>
      </c>
      <c r="C11220" t="s">
        <v>170</v>
      </c>
      <c r="D11220" t="s">
        <v>573</v>
      </c>
      <c r="E11220" t="s">
        <v>20</v>
      </c>
      <c r="F11220" t="b">
        <v>0</v>
      </c>
      <c r="G11220" t="s">
        <v>171</v>
      </c>
      <c r="H11220" s="1">
        <v>45742.590208333328</v>
      </c>
      <c r="I11220" t="b">
        <v>0</v>
      </c>
      <c r="J11220" t="b">
        <v>0</v>
      </c>
      <c r="K11220" t="s">
        <v>31</v>
      </c>
      <c r="L11220" t="s">
        <v>32</v>
      </c>
      <c r="N11220">
        <v>22.694999694824219</v>
      </c>
      <c r="O11220" t="s">
        <v>10431</v>
      </c>
      <c r="P11220" t="s">
        <v>14603</v>
      </c>
    </row>
    <row r="11221" spans="1:16" x14ac:dyDescent="0.35">
      <c r="A11221" t="s">
        <v>14243</v>
      </c>
      <c r="B11221" t="s">
        <v>14598</v>
      </c>
      <c r="C11221" t="s">
        <v>320</v>
      </c>
      <c r="D11221" t="s">
        <v>36</v>
      </c>
      <c r="E11221" t="s">
        <v>20</v>
      </c>
      <c r="F11221" t="b">
        <v>0</v>
      </c>
      <c r="G11221" t="s">
        <v>52</v>
      </c>
      <c r="H11221" s="1">
        <v>45742.666817129633</v>
      </c>
      <c r="I11221" t="b">
        <v>0</v>
      </c>
      <c r="J11221" t="b">
        <v>1</v>
      </c>
      <c r="K11221" t="s">
        <v>31</v>
      </c>
      <c r="L11221" t="s">
        <v>22</v>
      </c>
      <c r="M11221">
        <v>108267</v>
      </c>
      <c r="O11221" t="s">
        <v>3479</v>
      </c>
      <c r="P11221" t="s">
        <v>14470</v>
      </c>
    </row>
    <row r="11222" spans="1:16" x14ac:dyDescent="0.35">
      <c r="A11222" t="s">
        <v>14243</v>
      </c>
      <c r="B11222" t="s">
        <v>14243</v>
      </c>
      <c r="C11222" t="s">
        <v>1092</v>
      </c>
      <c r="D11222" t="s">
        <v>36</v>
      </c>
      <c r="E11222" t="s">
        <v>20</v>
      </c>
      <c r="F11222" t="b">
        <v>0</v>
      </c>
      <c r="G11222" t="s">
        <v>68</v>
      </c>
      <c r="H11222" s="1">
        <v>45742.750497685192</v>
      </c>
      <c r="I11222" t="b">
        <v>1</v>
      </c>
      <c r="J11222" t="b">
        <v>0</v>
      </c>
      <c r="K11222" t="s">
        <v>31</v>
      </c>
      <c r="L11222" t="s">
        <v>22</v>
      </c>
      <c r="M11222">
        <v>80000</v>
      </c>
      <c r="O11222" t="s">
        <v>5881</v>
      </c>
      <c r="P11222" t="s">
        <v>14490</v>
      </c>
    </row>
    <row r="11223" spans="1:16" x14ac:dyDescent="0.35">
      <c r="A11223" t="s">
        <v>14243</v>
      </c>
      <c r="B11223" t="s">
        <v>14604</v>
      </c>
      <c r="C11223" t="s">
        <v>170</v>
      </c>
      <c r="D11223" t="s">
        <v>36</v>
      </c>
      <c r="E11223" t="s">
        <v>20</v>
      </c>
      <c r="F11223" t="b">
        <v>0</v>
      </c>
      <c r="G11223" t="s">
        <v>171</v>
      </c>
      <c r="H11223" s="1">
        <v>45742.756874999999</v>
      </c>
      <c r="I11223" t="b">
        <v>1</v>
      </c>
      <c r="J11223" t="b">
        <v>0</v>
      </c>
      <c r="K11223" t="s">
        <v>31</v>
      </c>
      <c r="L11223" t="s">
        <v>22</v>
      </c>
      <c r="M11223">
        <v>145000</v>
      </c>
      <c r="O11223" t="s">
        <v>14605</v>
      </c>
      <c r="P11223" t="s">
        <v>1284</v>
      </c>
    </row>
    <row r="11224" spans="1:16" x14ac:dyDescent="0.35">
      <c r="A11224" t="s">
        <v>14243</v>
      </c>
      <c r="B11224" t="s">
        <v>14606</v>
      </c>
      <c r="C11224" t="s">
        <v>2284</v>
      </c>
      <c r="D11224" t="s">
        <v>110</v>
      </c>
      <c r="E11224" t="s">
        <v>20</v>
      </c>
      <c r="F11224" t="b">
        <v>0</v>
      </c>
      <c r="G11224" t="s">
        <v>52</v>
      </c>
      <c r="H11224" s="1">
        <v>45742.958437499998</v>
      </c>
      <c r="I11224" t="b">
        <v>0</v>
      </c>
      <c r="J11224" t="b">
        <v>0</v>
      </c>
      <c r="K11224" t="s">
        <v>31</v>
      </c>
      <c r="L11224" t="s">
        <v>22</v>
      </c>
      <c r="M11224">
        <v>80000</v>
      </c>
      <c r="O11224" t="s">
        <v>767</v>
      </c>
      <c r="P11224" t="s">
        <v>2389</v>
      </c>
    </row>
    <row r="11225" spans="1:16" x14ac:dyDescent="0.35">
      <c r="A11225" t="s">
        <v>14243</v>
      </c>
      <c r="B11225" t="s">
        <v>14607</v>
      </c>
      <c r="C11225" t="s">
        <v>142</v>
      </c>
      <c r="D11225" t="s">
        <v>36</v>
      </c>
      <c r="E11225" t="s">
        <v>20</v>
      </c>
      <c r="F11225" t="b">
        <v>0</v>
      </c>
      <c r="G11225" t="s">
        <v>68</v>
      </c>
      <c r="H11225" s="1">
        <v>45743.16777777778</v>
      </c>
      <c r="I11225" t="b">
        <v>0</v>
      </c>
      <c r="J11225" t="b">
        <v>0</v>
      </c>
      <c r="K11225" t="s">
        <v>31</v>
      </c>
      <c r="L11225" t="s">
        <v>22</v>
      </c>
      <c r="M11225">
        <v>115000</v>
      </c>
      <c r="O11225" t="s">
        <v>1546</v>
      </c>
      <c r="P11225" t="s">
        <v>14608</v>
      </c>
    </row>
    <row r="11226" spans="1:16" x14ac:dyDescent="0.35">
      <c r="A11226" t="s">
        <v>14243</v>
      </c>
      <c r="B11226" t="s">
        <v>14609</v>
      </c>
      <c r="C11226" t="s">
        <v>470</v>
      </c>
      <c r="D11226" t="s">
        <v>573</v>
      </c>
      <c r="E11226" t="s">
        <v>20</v>
      </c>
      <c r="F11226" t="b">
        <v>0</v>
      </c>
      <c r="G11226" t="s">
        <v>171</v>
      </c>
      <c r="H11226" s="1">
        <v>45743.58630787037</v>
      </c>
      <c r="I11226" t="b">
        <v>0</v>
      </c>
      <c r="J11226" t="b">
        <v>1</v>
      </c>
      <c r="K11226" t="s">
        <v>31</v>
      </c>
      <c r="L11226" t="s">
        <v>32</v>
      </c>
      <c r="N11226">
        <v>14.659999847412109</v>
      </c>
      <c r="O11226" t="s">
        <v>7255</v>
      </c>
    </row>
    <row r="11227" spans="1:16" x14ac:dyDescent="0.35">
      <c r="A11227" t="s">
        <v>14243</v>
      </c>
      <c r="B11227" t="s">
        <v>14464</v>
      </c>
      <c r="C11227" t="s">
        <v>3486</v>
      </c>
      <c r="D11227" t="s">
        <v>17621</v>
      </c>
      <c r="E11227" t="s">
        <v>20</v>
      </c>
      <c r="F11227" t="b">
        <v>0</v>
      </c>
      <c r="G11227" t="s">
        <v>47</v>
      </c>
      <c r="H11227" s="1">
        <v>45743.708657407413</v>
      </c>
      <c r="I11227" t="b">
        <v>0</v>
      </c>
      <c r="J11227" t="b">
        <v>1</v>
      </c>
      <c r="K11227" t="s">
        <v>31</v>
      </c>
      <c r="L11227" t="s">
        <v>22</v>
      </c>
      <c r="M11227">
        <v>82500</v>
      </c>
      <c r="O11227" t="s">
        <v>14465</v>
      </c>
      <c r="P11227" t="s">
        <v>13763</v>
      </c>
    </row>
    <row r="11228" spans="1:16" x14ac:dyDescent="0.35">
      <c r="A11228" t="s">
        <v>14243</v>
      </c>
      <c r="B11228" t="s">
        <v>14555</v>
      </c>
      <c r="C11228" t="s">
        <v>1106</v>
      </c>
      <c r="D11228" t="s">
        <v>573</v>
      </c>
      <c r="E11228" t="s">
        <v>296</v>
      </c>
      <c r="F11228" t="b">
        <v>0</v>
      </c>
      <c r="G11228" t="s">
        <v>52</v>
      </c>
      <c r="H11228" s="1">
        <v>45743.958495370367</v>
      </c>
      <c r="I11228" t="b">
        <v>1</v>
      </c>
      <c r="J11228" t="b">
        <v>0</v>
      </c>
      <c r="K11228" t="s">
        <v>31</v>
      </c>
      <c r="L11228" t="s">
        <v>32</v>
      </c>
      <c r="N11228">
        <v>27.979999542236332</v>
      </c>
      <c r="O11228" t="s">
        <v>3693</v>
      </c>
      <c r="P11228" t="s">
        <v>263</v>
      </c>
    </row>
    <row r="11229" spans="1:16" x14ac:dyDescent="0.35">
      <c r="A11229" t="s">
        <v>14243</v>
      </c>
      <c r="B11229" t="s">
        <v>14549</v>
      </c>
      <c r="C11229" t="s">
        <v>1476</v>
      </c>
      <c r="D11229" t="s">
        <v>573</v>
      </c>
      <c r="E11229" t="s">
        <v>296</v>
      </c>
      <c r="F11229" t="b">
        <v>0</v>
      </c>
      <c r="G11229" t="s">
        <v>47</v>
      </c>
      <c r="H11229" s="1">
        <v>45743.958807870367</v>
      </c>
      <c r="I11229" t="b">
        <v>0</v>
      </c>
      <c r="J11229" t="b">
        <v>1</v>
      </c>
      <c r="K11229" t="s">
        <v>31</v>
      </c>
      <c r="L11229" t="s">
        <v>32</v>
      </c>
      <c r="N11229">
        <v>24.33499908447266</v>
      </c>
      <c r="O11229" t="s">
        <v>2937</v>
      </c>
    </row>
    <row r="11230" spans="1:16" x14ac:dyDescent="0.35">
      <c r="A11230" t="s">
        <v>14243</v>
      </c>
      <c r="B11230" t="s">
        <v>14243</v>
      </c>
      <c r="C11230" t="s">
        <v>3416</v>
      </c>
      <c r="D11230" t="s">
        <v>29</v>
      </c>
      <c r="E11230" t="s">
        <v>20</v>
      </c>
      <c r="F11230" t="b">
        <v>0</v>
      </c>
      <c r="G11230" t="s">
        <v>47</v>
      </c>
      <c r="H11230" s="1">
        <v>45744.250277777777</v>
      </c>
      <c r="I11230" t="b">
        <v>1</v>
      </c>
      <c r="J11230" t="b">
        <v>0</v>
      </c>
      <c r="K11230" t="s">
        <v>31</v>
      </c>
      <c r="L11230" t="s">
        <v>22</v>
      </c>
      <c r="M11230">
        <v>122500</v>
      </c>
      <c r="O11230" t="s">
        <v>14610</v>
      </c>
      <c r="P11230" t="s">
        <v>14611</v>
      </c>
    </row>
    <row r="11231" spans="1:16" x14ac:dyDescent="0.35">
      <c r="A11231" t="s">
        <v>14243</v>
      </c>
      <c r="B11231" t="s">
        <v>14255</v>
      </c>
      <c r="C11231" t="s">
        <v>124</v>
      </c>
      <c r="D11231" t="s">
        <v>573</v>
      </c>
      <c r="E11231" t="s">
        <v>296</v>
      </c>
      <c r="F11231" t="b">
        <v>0</v>
      </c>
      <c r="G11231" t="s">
        <v>52</v>
      </c>
      <c r="H11231" s="1">
        <v>45744.458541666667</v>
      </c>
      <c r="I11231" t="b">
        <v>0</v>
      </c>
      <c r="J11231" t="b">
        <v>0</v>
      </c>
      <c r="K11231" t="s">
        <v>31</v>
      </c>
      <c r="L11231" t="s">
        <v>32</v>
      </c>
      <c r="N11231">
        <v>26.389999389648441</v>
      </c>
      <c r="O11231" t="s">
        <v>125</v>
      </c>
      <c r="P11231" t="s">
        <v>14612</v>
      </c>
    </row>
    <row r="11232" spans="1:16" x14ac:dyDescent="0.35">
      <c r="A11232" t="s">
        <v>14243</v>
      </c>
      <c r="B11232" t="s">
        <v>14255</v>
      </c>
      <c r="C11232" t="s">
        <v>1279</v>
      </c>
      <c r="D11232" t="s">
        <v>573</v>
      </c>
      <c r="E11232" t="s">
        <v>296</v>
      </c>
      <c r="F11232" t="b">
        <v>0</v>
      </c>
      <c r="G11232" t="s">
        <v>52</v>
      </c>
      <c r="H11232" s="1">
        <v>45744.916759259257</v>
      </c>
      <c r="I11232" t="b">
        <v>0</v>
      </c>
      <c r="J11232" t="b">
        <v>0</v>
      </c>
      <c r="K11232" t="s">
        <v>31</v>
      </c>
      <c r="L11232" t="s">
        <v>32</v>
      </c>
      <c r="N11232">
        <v>27.979999542236332</v>
      </c>
      <c r="O11232" t="s">
        <v>14613</v>
      </c>
      <c r="P11232" t="s">
        <v>14614</v>
      </c>
    </row>
    <row r="11233" spans="1:16" x14ac:dyDescent="0.35">
      <c r="A11233" t="s">
        <v>14243</v>
      </c>
      <c r="B11233" t="s">
        <v>14243</v>
      </c>
      <c r="C11233" t="s">
        <v>185</v>
      </c>
      <c r="D11233" t="s">
        <v>573</v>
      </c>
      <c r="E11233" t="s">
        <v>296</v>
      </c>
      <c r="F11233" t="b">
        <v>0</v>
      </c>
      <c r="G11233" t="s">
        <v>30</v>
      </c>
      <c r="H11233" s="1">
        <v>45744.917349537027</v>
      </c>
      <c r="I11233" t="b">
        <v>0</v>
      </c>
      <c r="J11233" t="b">
        <v>1</v>
      </c>
      <c r="K11233" t="s">
        <v>31</v>
      </c>
      <c r="L11233" t="s">
        <v>32</v>
      </c>
      <c r="N11233">
        <v>22.694999694824219</v>
      </c>
      <c r="O11233" t="s">
        <v>33</v>
      </c>
      <c r="P11233" t="s">
        <v>14615</v>
      </c>
    </row>
    <row r="11234" spans="1:16" x14ac:dyDescent="0.35">
      <c r="A11234" t="s">
        <v>14243</v>
      </c>
      <c r="B11234" t="s">
        <v>14243</v>
      </c>
      <c r="C11234" t="s">
        <v>3416</v>
      </c>
      <c r="D11234" t="s">
        <v>29</v>
      </c>
      <c r="E11234" t="s">
        <v>20</v>
      </c>
      <c r="F11234" t="b">
        <v>0</v>
      </c>
      <c r="G11234" t="s">
        <v>47</v>
      </c>
      <c r="H11234" s="1">
        <v>45745.250509259262</v>
      </c>
      <c r="I11234" t="b">
        <v>1</v>
      </c>
      <c r="J11234" t="b">
        <v>0</v>
      </c>
      <c r="K11234" t="s">
        <v>31</v>
      </c>
      <c r="L11234" t="s">
        <v>22</v>
      </c>
      <c r="M11234">
        <v>122500</v>
      </c>
      <c r="O11234" t="s">
        <v>14610</v>
      </c>
      <c r="P11234" t="s">
        <v>14611</v>
      </c>
    </row>
    <row r="11235" spans="1:16" x14ac:dyDescent="0.35">
      <c r="A11235" t="s">
        <v>14243</v>
      </c>
      <c r="B11235" t="s">
        <v>14616</v>
      </c>
      <c r="C11235" t="s">
        <v>12568</v>
      </c>
      <c r="D11235" t="s">
        <v>573</v>
      </c>
      <c r="E11235" t="s">
        <v>20</v>
      </c>
      <c r="F11235" t="b">
        <v>0</v>
      </c>
      <c r="G11235" t="s">
        <v>52</v>
      </c>
      <c r="H11235" s="1">
        <v>45745.58353009259</v>
      </c>
      <c r="I11235" t="b">
        <v>0</v>
      </c>
      <c r="J11235" t="b">
        <v>0</v>
      </c>
      <c r="K11235" t="s">
        <v>31</v>
      </c>
      <c r="L11235" t="s">
        <v>32</v>
      </c>
      <c r="N11235">
        <v>27.979999542236332</v>
      </c>
      <c r="O11235" t="s">
        <v>14617</v>
      </c>
      <c r="P11235" t="s">
        <v>14618</v>
      </c>
    </row>
    <row r="11236" spans="1:16" x14ac:dyDescent="0.35">
      <c r="A11236" t="s">
        <v>14243</v>
      </c>
      <c r="B11236" t="s">
        <v>14619</v>
      </c>
      <c r="C11236" t="s">
        <v>193</v>
      </c>
      <c r="D11236" t="s">
        <v>573</v>
      </c>
      <c r="E11236" t="s">
        <v>296</v>
      </c>
      <c r="F11236" t="b">
        <v>0</v>
      </c>
      <c r="G11236" t="s">
        <v>52</v>
      </c>
      <c r="H11236" s="1">
        <v>45745.917025462957</v>
      </c>
      <c r="I11236" t="b">
        <v>0</v>
      </c>
      <c r="J11236" t="b">
        <v>1</v>
      </c>
      <c r="K11236" t="s">
        <v>31</v>
      </c>
      <c r="L11236" t="s">
        <v>32</v>
      </c>
      <c r="N11236">
        <v>26.389999389648441</v>
      </c>
      <c r="O11236" t="s">
        <v>4363</v>
      </c>
      <c r="P11236" t="s">
        <v>14620</v>
      </c>
    </row>
    <row r="11237" spans="1:16" x14ac:dyDescent="0.35">
      <c r="A11237" t="s">
        <v>14243</v>
      </c>
      <c r="B11237" t="s">
        <v>14621</v>
      </c>
      <c r="C11237" t="s">
        <v>5581</v>
      </c>
      <c r="D11237" t="s">
        <v>974</v>
      </c>
      <c r="E11237" t="s">
        <v>20</v>
      </c>
      <c r="F11237" t="b">
        <v>0</v>
      </c>
      <c r="G11237" t="s">
        <v>68</v>
      </c>
      <c r="H11237" s="1">
        <v>45746.000925925917</v>
      </c>
      <c r="I11237" t="b">
        <v>0</v>
      </c>
      <c r="J11237" t="b">
        <v>0</v>
      </c>
      <c r="K11237" t="s">
        <v>31</v>
      </c>
      <c r="L11237" t="s">
        <v>22</v>
      </c>
      <c r="M11237">
        <v>127952</v>
      </c>
      <c r="O11237" t="s">
        <v>4278</v>
      </c>
      <c r="P11237" t="s">
        <v>14622</v>
      </c>
    </row>
    <row r="11238" spans="1:16" x14ac:dyDescent="0.35">
      <c r="A11238" t="s">
        <v>14243</v>
      </c>
      <c r="B11238" t="s">
        <v>14623</v>
      </c>
      <c r="C11238" t="s">
        <v>1305</v>
      </c>
      <c r="D11238" t="s">
        <v>573</v>
      </c>
      <c r="E11238" t="s">
        <v>20</v>
      </c>
      <c r="F11238" t="b">
        <v>0</v>
      </c>
      <c r="G11238" t="s">
        <v>68</v>
      </c>
      <c r="H11238" s="1">
        <v>45746.084305555552</v>
      </c>
      <c r="I11238" t="b">
        <v>0</v>
      </c>
      <c r="J11238" t="b">
        <v>1</v>
      </c>
      <c r="K11238" t="s">
        <v>31</v>
      </c>
      <c r="L11238" t="s">
        <v>32</v>
      </c>
      <c r="N11238">
        <v>20.22500038146973</v>
      </c>
      <c r="O11238" t="s">
        <v>14316</v>
      </c>
      <c r="P11238" t="s">
        <v>14317</v>
      </c>
    </row>
    <row r="11239" spans="1:16" x14ac:dyDescent="0.35">
      <c r="A11239" t="s">
        <v>14243</v>
      </c>
      <c r="B11239" t="s">
        <v>14602</v>
      </c>
      <c r="C11239" t="s">
        <v>170</v>
      </c>
      <c r="D11239" t="s">
        <v>573</v>
      </c>
      <c r="E11239" t="s">
        <v>20</v>
      </c>
      <c r="F11239" t="b">
        <v>0</v>
      </c>
      <c r="G11239" t="s">
        <v>171</v>
      </c>
      <c r="H11239" s="1">
        <v>45746.551319444443</v>
      </c>
      <c r="I11239" t="b">
        <v>0</v>
      </c>
      <c r="J11239" t="b">
        <v>0</v>
      </c>
      <c r="K11239" t="s">
        <v>31</v>
      </c>
      <c r="L11239" t="s">
        <v>32</v>
      </c>
      <c r="N11239">
        <v>22.694999694824219</v>
      </c>
      <c r="O11239" t="s">
        <v>10431</v>
      </c>
      <c r="P11239" t="s">
        <v>14603</v>
      </c>
    </row>
    <row r="11240" spans="1:16" x14ac:dyDescent="0.35">
      <c r="A11240" t="s">
        <v>14243</v>
      </c>
      <c r="B11240" t="s">
        <v>14624</v>
      </c>
      <c r="C11240" t="s">
        <v>3831</v>
      </c>
      <c r="D11240" t="s">
        <v>110</v>
      </c>
      <c r="E11240" t="s">
        <v>760</v>
      </c>
      <c r="F11240" t="b">
        <v>0</v>
      </c>
      <c r="G11240" t="s">
        <v>52</v>
      </c>
      <c r="H11240" s="1">
        <v>45746.666828703703</v>
      </c>
      <c r="I11240" t="b">
        <v>0</v>
      </c>
      <c r="J11240" t="b">
        <v>1</v>
      </c>
      <c r="K11240" t="s">
        <v>31</v>
      </c>
      <c r="L11240" t="s">
        <v>22</v>
      </c>
      <c r="M11240">
        <v>131500</v>
      </c>
      <c r="O11240" t="s">
        <v>14625</v>
      </c>
      <c r="P11240" t="s">
        <v>14626</v>
      </c>
    </row>
    <row r="11241" spans="1:16" x14ac:dyDescent="0.35">
      <c r="A11241" t="s">
        <v>14243</v>
      </c>
      <c r="B11241" t="s">
        <v>14529</v>
      </c>
      <c r="C11241" t="s">
        <v>142</v>
      </c>
      <c r="D11241" t="s">
        <v>573</v>
      </c>
      <c r="E11241" t="s">
        <v>20</v>
      </c>
      <c r="F11241" t="b">
        <v>0</v>
      </c>
      <c r="G11241" t="s">
        <v>68</v>
      </c>
      <c r="H11241" s="1">
        <v>45746.835335648153</v>
      </c>
      <c r="I11241" t="b">
        <v>0</v>
      </c>
      <c r="J11241" t="b">
        <v>1</v>
      </c>
      <c r="K11241" t="s">
        <v>31</v>
      </c>
      <c r="L11241" t="s">
        <v>32</v>
      </c>
      <c r="N11241">
        <v>15.24499988555908</v>
      </c>
      <c r="O11241" t="s">
        <v>426</v>
      </c>
      <c r="P11241" t="s">
        <v>14530</v>
      </c>
    </row>
    <row r="11242" spans="1:16" x14ac:dyDescent="0.35">
      <c r="A11242" t="s">
        <v>14243</v>
      </c>
      <c r="B11242" t="s">
        <v>14627</v>
      </c>
      <c r="C11242" t="s">
        <v>201</v>
      </c>
      <c r="D11242" t="s">
        <v>573</v>
      </c>
      <c r="E11242" t="s">
        <v>296</v>
      </c>
      <c r="F11242" t="b">
        <v>0</v>
      </c>
      <c r="G11242" t="s">
        <v>43</v>
      </c>
      <c r="H11242" s="1">
        <v>45746.917488425926</v>
      </c>
      <c r="I11242" t="b">
        <v>1</v>
      </c>
      <c r="J11242" t="b">
        <v>0</v>
      </c>
      <c r="K11242" t="s">
        <v>31</v>
      </c>
      <c r="L11242" t="s">
        <v>32</v>
      </c>
      <c r="N11242">
        <v>16.510000228881839</v>
      </c>
      <c r="O11242" t="s">
        <v>14586</v>
      </c>
      <c r="P11242" t="s">
        <v>14628</v>
      </c>
    </row>
    <row r="11243" spans="1:16" x14ac:dyDescent="0.35">
      <c r="A11243" t="s">
        <v>14243</v>
      </c>
      <c r="B11243" t="s">
        <v>14255</v>
      </c>
      <c r="C11243" t="s">
        <v>320</v>
      </c>
      <c r="D11243" t="s">
        <v>573</v>
      </c>
      <c r="E11243" t="s">
        <v>296</v>
      </c>
      <c r="F11243" t="b">
        <v>0</v>
      </c>
      <c r="G11243" t="s">
        <v>52</v>
      </c>
      <c r="H11243" s="1">
        <v>45746.958564814813</v>
      </c>
      <c r="I11243" t="b">
        <v>1</v>
      </c>
      <c r="J11243" t="b">
        <v>1</v>
      </c>
      <c r="K11243" t="s">
        <v>31</v>
      </c>
      <c r="L11243" t="s">
        <v>32</v>
      </c>
      <c r="N11243">
        <v>55</v>
      </c>
      <c r="O11243" t="s">
        <v>6567</v>
      </c>
      <c r="P11243" t="s">
        <v>3521</v>
      </c>
    </row>
    <row r="11244" spans="1:16" x14ac:dyDescent="0.35">
      <c r="A11244" t="s">
        <v>14243</v>
      </c>
      <c r="B11244" t="s">
        <v>14629</v>
      </c>
      <c r="C11244" t="s">
        <v>6259</v>
      </c>
      <c r="D11244" t="s">
        <v>573</v>
      </c>
      <c r="E11244" t="s">
        <v>20</v>
      </c>
      <c r="F11244" t="b">
        <v>0</v>
      </c>
      <c r="G11244" t="s">
        <v>171</v>
      </c>
      <c r="H11244" s="1">
        <v>45747.092986111107</v>
      </c>
      <c r="I11244" t="b">
        <v>0</v>
      </c>
      <c r="J11244" t="b">
        <v>1</v>
      </c>
      <c r="K11244" t="s">
        <v>31</v>
      </c>
      <c r="L11244" t="s">
        <v>32</v>
      </c>
      <c r="N11244">
        <v>36.224998474121087</v>
      </c>
      <c r="O11244" t="s">
        <v>654</v>
      </c>
      <c r="P11244" t="s">
        <v>14630</v>
      </c>
    </row>
    <row r="11245" spans="1:16" x14ac:dyDescent="0.35">
      <c r="A11245" t="s">
        <v>14243</v>
      </c>
      <c r="B11245" t="s">
        <v>14631</v>
      </c>
      <c r="C11245" t="s">
        <v>1005</v>
      </c>
      <c r="D11245" t="s">
        <v>115</v>
      </c>
      <c r="E11245" t="s">
        <v>20</v>
      </c>
      <c r="F11245" t="b">
        <v>0</v>
      </c>
      <c r="G11245" t="s">
        <v>47</v>
      </c>
      <c r="H11245" s="1">
        <v>45747.991319444453</v>
      </c>
      <c r="I11245" t="b">
        <v>0</v>
      </c>
      <c r="J11245" t="b">
        <v>0</v>
      </c>
      <c r="K11245" t="s">
        <v>31</v>
      </c>
      <c r="L11245" t="s">
        <v>22</v>
      </c>
      <c r="M11245">
        <v>120000</v>
      </c>
      <c r="O11245" t="s">
        <v>14632</v>
      </c>
      <c r="P11245" t="s">
        <v>14633</v>
      </c>
    </row>
    <row r="11246" spans="1:16" x14ac:dyDescent="0.35">
      <c r="A11246" t="s">
        <v>14243</v>
      </c>
      <c r="B11246" t="s">
        <v>14464</v>
      </c>
      <c r="C11246" t="s">
        <v>3486</v>
      </c>
      <c r="D11246" t="s">
        <v>110</v>
      </c>
      <c r="E11246" t="s">
        <v>20</v>
      </c>
      <c r="F11246" t="b">
        <v>0</v>
      </c>
      <c r="G11246" t="s">
        <v>47</v>
      </c>
      <c r="H11246" s="1">
        <v>45748.250300925924</v>
      </c>
      <c r="I11246" t="b">
        <v>0</v>
      </c>
      <c r="J11246" t="b">
        <v>1</v>
      </c>
      <c r="K11246" t="s">
        <v>31</v>
      </c>
      <c r="L11246" t="s">
        <v>22</v>
      </c>
      <c r="M11246">
        <v>82500</v>
      </c>
      <c r="O11246" t="s">
        <v>14465</v>
      </c>
      <c r="P11246" t="s">
        <v>13763</v>
      </c>
    </row>
    <row r="11247" spans="1:16" x14ac:dyDescent="0.35">
      <c r="A11247" t="s">
        <v>14243</v>
      </c>
      <c r="B11247" t="s">
        <v>14347</v>
      </c>
      <c r="C11247" t="s">
        <v>18</v>
      </c>
      <c r="D11247" t="s">
        <v>14634</v>
      </c>
      <c r="E11247" t="s">
        <v>20</v>
      </c>
      <c r="F11247" t="b">
        <v>1</v>
      </c>
      <c r="G11247" t="s">
        <v>585</v>
      </c>
      <c r="H11247" s="1">
        <v>45748.270092592589</v>
      </c>
      <c r="I11247" t="b">
        <v>1</v>
      </c>
      <c r="J11247" t="b">
        <v>0</v>
      </c>
      <c r="K11247" t="s">
        <v>585</v>
      </c>
      <c r="L11247" t="s">
        <v>22</v>
      </c>
      <c r="M11247">
        <v>75000</v>
      </c>
      <c r="O11247" t="s">
        <v>14635</v>
      </c>
    </row>
    <row r="11248" spans="1:16" x14ac:dyDescent="0.35">
      <c r="A11248" t="s">
        <v>14243</v>
      </c>
      <c r="B11248" t="s">
        <v>14636</v>
      </c>
      <c r="C11248" t="s">
        <v>1106</v>
      </c>
      <c r="D11248" t="s">
        <v>573</v>
      </c>
      <c r="E11248" t="s">
        <v>296</v>
      </c>
      <c r="F11248" t="b">
        <v>0</v>
      </c>
      <c r="G11248" t="s">
        <v>52</v>
      </c>
      <c r="H11248" s="1">
        <v>45748.416747685187</v>
      </c>
      <c r="I11248" t="b">
        <v>1</v>
      </c>
      <c r="J11248" t="b">
        <v>1</v>
      </c>
      <c r="K11248" t="s">
        <v>31</v>
      </c>
      <c r="L11248" t="s">
        <v>32</v>
      </c>
      <c r="N11248">
        <v>62.5</v>
      </c>
      <c r="O11248" t="s">
        <v>4681</v>
      </c>
      <c r="P11248" t="s">
        <v>14564</v>
      </c>
    </row>
    <row r="11249" spans="1:16" x14ac:dyDescent="0.35">
      <c r="A11249" t="s">
        <v>14243</v>
      </c>
      <c r="B11249" t="s">
        <v>14637</v>
      </c>
      <c r="C11249" t="s">
        <v>11536</v>
      </c>
      <c r="D11249" t="s">
        <v>110</v>
      </c>
      <c r="E11249" t="s">
        <v>20</v>
      </c>
      <c r="F11249" t="b">
        <v>0</v>
      </c>
      <c r="G11249" t="s">
        <v>52</v>
      </c>
      <c r="H11249" s="1">
        <v>45748.449305555558</v>
      </c>
      <c r="I11249" t="b">
        <v>0</v>
      </c>
      <c r="J11249" t="b">
        <v>1</v>
      </c>
      <c r="K11249" t="s">
        <v>31</v>
      </c>
      <c r="L11249" t="s">
        <v>22</v>
      </c>
      <c r="M11249">
        <v>84800</v>
      </c>
      <c r="O11249" t="s">
        <v>14638</v>
      </c>
      <c r="P11249" t="s">
        <v>251</v>
      </c>
    </row>
    <row r="11250" spans="1:16" x14ac:dyDescent="0.35">
      <c r="A11250" t="s">
        <v>14243</v>
      </c>
      <c r="B11250" t="s">
        <v>14243</v>
      </c>
      <c r="C11250" t="s">
        <v>5214</v>
      </c>
      <c r="D11250" t="s">
        <v>573</v>
      </c>
      <c r="E11250" t="s">
        <v>296</v>
      </c>
      <c r="F11250" t="b">
        <v>0</v>
      </c>
      <c r="G11250" t="s">
        <v>52</v>
      </c>
      <c r="H11250" s="1">
        <v>45748.458414351851</v>
      </c>
      <c r="I11250" t="b">
        <v>1</v>
      </c>
      <c r="J11250" t="b">
        <v>0</v>
      </c>
      <c r="K11250" t="s">
        <v>31</v>
      </c>
      <c r="L11250" t="s">
        <v>32</v>
      </c>
      <c r="N11250">
        <v>27.979999542236332</v>
      </c>
      <c r="O11250" t="s">
        <v>14336</v>
      </c>
      <c r="P11250" t="s">
        <v>14337</v>
      </c>
    </row>
    <row r="11251" spans="1:16" x14ac:dyDescent="0.35">
      <c r="A11251" t="s">
        <v>14243</v>
      </c>
      <c r="B11251" t="s">
        <v>14384</v>
      </c>
      <c r="C11251" t="s">
        <v>154</v>
      </c>
      <c r="D11251" t="s">
        <v>110</v>
      </c>
      <c r="E11251" t="s">
        <v>91</v>
      </c>
      <c r="F11251" t="b">
        <v>0</v>
      </c>
      <c r="G11251" t="s">
        <v>52</v>
      </c>
      <c r="H11251" s="1">
        <v>45748.532557870371</v>
      </c>
      <c r="I11251" t="b">
        <v>0</v>
      </c>
      <c r="J11251" t="b">
        <v>0</v>
      </c>
      <c r="K11251" t="s">
        <v>31</v>
      </c>
      <c r="L11251" t="s">
        <v>32</v>
      </c>
      <c r="N11251">
        <v>60</v>
      </c>
      <c r="O11251" t="s">
        <v>14385</v>
      </c>
      <c r="P11251" t="s">
        <v>14386</v>
      </c>
    </row>
    <row r="11252" spans="1:16" x14ac:dyDescent="0.35">
      <c r="A11252" t="s">
        <v>14243</v>
      </c>
      <c r="B11252" t="s">
        <v>14639</v>
      </c>
      <c r="C11252" t="s">
        <v>14640</v>
      </c>
      <c r="D11252" t="s">
        <v>29</v>
      </c>
      <c r="E11252" t="s">
        <v>20</v>
      </c>
      <c r="F11252" t="b">
        <v>0</v>
      </c>
      <c r="G11252" t="s">
        <v>68</v>
      </c>
      <c r="H11252" s="1">
        <v>45748.876006944447</v>
      </c>
      <c r="I11252" t="b">
        <v>0</v>
      </c>
      <c r="J11252" t="b">
        <v>1</v>
      </c>
      <c r="K11252" t="s">
        <v>31</v>
      </c>
      <c r="L11252" t="s">
        <v>22</v>
      </c>
      <c r="M11252">
        <v>102505</v>
      </c>
      <c r="O11252" t="s">
        <v>14641</v>
      </c>
      <c r="P11252" t="s">
        <v>14642</v>
      </c>
    </row>
    <row r="11253" spans="1:16" x14ac:dyDescent="0.35">
      <c r="A11253" t="s">
        <v>14243</v>
      </c>
      <c r="B11253" t="s">
        <v>14643</v>
      </c>
      <c r="C11253" t="s">
        <v>10842</v>
      </c>
      <c r="D11253" t="s">
        <v>249</v>
      </c>
      <c r="E11253" t="s">
        <v>20</v>
      </c>
      <c r="F11253" t="b">
        <v>0</v>
      </c>
      <c r="G11253" t="s">
        <v>4728</v>
      </c>
      <c r="H11253" s="1">
        <v>45748.884282407409</v>
      </c>
      <c r="I11253" t="b">
        <v>0</v>
      </c>
      <c r="J11253" t="b">
        <v>0</v>
      </c>
      <c r="K11253" t="s">
        <v>4728</v>
      </c>
      <c r="L11253" t="s">
        <v>22</v>
      </c>
      <c r="M11253">
        <v>141271.5</v>
      </c>
      <c r="O11253" t="s">
        <v>10843</v>
      </c>
      <c r="P11253" t="s">
        <v>14644</v>
      </c>
    </row>
    <row r="11254" spans="1:16" x14ac:dyDescent="0.35">
      <c r="A11254" t="s">
        <v>14243</v>
      </c>
      <c r="B11254" t="s">
        <v>14243</v>
      </c>
      <c r="C11254" t="s">
        <v>227</v>
      </c>
      <c r="D11254" t="s">
        <v>36</v>
      </c>
      <c r="E11254" t="s">
        <v>20</v>
      </c>
      <c r="F11254" t="b">
        <v>0</v>
      </c>
      <c r="G11254" t="s">
        <v>52</v>
      </c>
      <c r="H11254" s="1">
        <v>45748.958449074067</v>
      </c>
      <c r="I11254" t="b">
        <v>1</v>
      </c>
      <c r="J11254" t="b">
        <v>1</v>
      </c>
      <c r="K11254" t="s">
        <v>31</v>
      </c>
      <c r="L11254" t="s">
        <v>22</v>
      </c>
      <c r="M11254">
        <v>92500</v>
      </c>
      <c r="O11254" t="s">
        <v>8982</v>
      </c>
      <c r="P11254" t="s">
        <v>8983</v>
      </c>
    </row>
    <row r="11255" spans="1:16" x14ac:dyDescent="0.35">
      <c r="A11255" t="s">
        <v>14243</v>
      </c>
      <c r="B11255" t="s">
        <v>14575</v>
      </c>
      <c r="C11255" t="s">
        <v>14576</v>
      </c>
      <c r="D11255" t="s">
        <v>17620</v>
      </c>
      <c r="E11255" t="s">
        <v>20</v>
      </c>
      <c r="F11255" t="b">
        <v>0</v>
      </c>
      <c r="G11255" t="s">
        <v>592</v>
      </c>
      <c r="H11255" s="1">
        <v>45749.483020833337</v>
      </c>
      <c r="I11255" t="b">
        <v>1</v>
      </c>
      <c r="J11255" t="b">
        <v>0</v>
      </c>
      <c r="K11255" t="s">
        <v>592</v>
      </c>
      <c r="L11255" t="s">
        <v>22</v>
      </c>
      <c r="M11255">
        <v>40000</v>
      </c>
      <c r="O11255" t="s">
        <v>10257</v>
      </c>
      <c r="P11255" t="s">
        <v>1976</v>
      </c>
    </row>
    <row r="11256" spans="1:16" x14ac:dyDescent="0.35">
      <c r="A11256" t="s">
        <v>14243</v>
      </c>
      <c r="B11256" t="s">
        <v>14645</v>
      </c>
      <c r="C11256" t="s">
        <v>1628</v>
      </c>
      <c r="D11256" t="s">
        <v>249</v>
      </c>
      <c r="E11256" t="s">
        <v>20</v>
      </c>
      <c r="F11256" t="b">
        <v>0</v>
      </c>
      <c r="G11256" t="s">
        <v>1628</v>
      </c>
      <c r="H11256" s="1">
        <v>45749.648888888893</v>
      </c>
      <c r="I11256" t="b">
        <v>0</v>
      </c>
      <c r="J11256" t="b">
        <v>0</v>
      </c>
      <c r="K11256" t="s">
        <v>1628</v>
      </c>
      <c r="L11256" t="s">
        <v>22</v>
      </c>
      <c r="M11256">
        <v>64213.5</v>
      </c>
      <c r="O11256" t="s">
        <v>12111</v>
      </c>
      <c r="P11256" t="s">
        <v>14646</v>
      </c>
    </row>
    <row r="11257" spans="1:16" x14ac:dyDescent="0.35">
      <c r="A11257" t="s">
        <v>14243</v>
      </c>
      <c r="B11257" t="s">
        <v>14647</v>
      </c>
      <c r="C11257" t="s">
        <v>879</v>
      </c>
      <c r="D11257" t="s">
        <v>36</v>
      </c>
      <c r="E11257" t="s">
        <v>20</v>
      </c>
      <c r="F11257" t="b">
        <v>0</v>
      </c>
      <c r="G11257" t="s">
        <v>68</v>
      </c>
      <c r="H11257" s="1">
        <v>45749.723749999997</v>
      </c>
      <c r="I11257" t="b">
        <v>0</v>
      </c>
      <c r="J11257" t="b">
        <v>1</v>
      </c>
      <c r="K11257" t="s">
        <v>31</v>
      </c>
      <c r="L11257" t="s">
        <v>22</v>
      </c>
      <c r="M11257">
        <v>72500</v>
      </c>
      <c r="O11257" t="s">
        <v>14648</v>
      </c>
      <c r="P11257" t="s">
        <v>2294</v>
      </c>
    </row>
    <row r="11258" spans="1:16" x14ac:dyDescent="0.35">
      <c r="A11258" t="s">
        <v>14243</v>
      </c>
      <c r="B11258" t="s">
        <v>14602</v>
      </c>
      <c r="C11258" t="s">
        <v>170</v>
      </c>
      <c r="D11258" t="s">
        <v>573</v>
      </c>
      <c r="E11258" t="s">
        <v>20</v>
      </c>
      <c r="F11258" t="b">
        <v>0</v>
      </c>
      <c r="G11258" t="s">
        <v>171</v>
      </c>
      <c r="H11258" s="1">
        <v>45750.347557870373</v>
      </c>
      <c r="I11258" t="b">
        <v>0</v>
      </c>
      <c r="J11258" t="b">
        <v>0</v>
      </c>
      <c r="K11258" t="s">
        <v>31</v>
      </c>
      <c r="L11258" t="s">
        <v>32</v>
      </c>
      <c r="N11258">
        <v>22.694999694824219</v>
      </c>
      <c r="O11258" t="s">
        <v>10431</v>
      </c>
      <c r="P11258" t="s">
        <v>14603</v>
      </c>
    </row>
    <row r="11259" spans="1:16" x14ac:dyDescent="0.35">
      <c r="A11259" t="s">
        <v>14243</v>
      </c>
      <c r="B11259" t="s">
        <v>14243</v>
      </c>
      <c r="C11259" t="s">
        <v>3112</v>
      </c>
      <c r="D11259" t="s">
        <v>36</v>
      </c>
      <c r="E11259" t="s">
        <v>20</v>
      </c>
      <c r="F11259" t="b">
        <v>0</v>
      </c>
      <c r="G11259" t="s">
        <v>52</v>
      </c>
      <c r="H11259" s="1">
        <v>45750.54179398148</v>
      </c>
      <c r="I11259" t="b">
        <v>1</v>
      </c>
      <c r="J11259" t="b">
        <v>0</v>
      </c>
      <c r="K11259" t="s">
        <v>31</v>
      </c>
      <c r="L11259" t="s">
        <v>22</v>
      </c>
      <c r="M11259">
        <v>95000</v>
      </c>
      <c r="O11259" t="s">
        <v>4483</v>
      </c>
      <c r="P11259" t="s">
        <v>12535</v>
      </c>
    </row>
    <row r="11260" spans="1:16" x14ac:dyDescent="0.35">
      <c r="A11260" t="s">
        <v>14243</v>
      </c>
      <c r="B11260" t="s">
        <v>14631</v>
      </c>
      <c r="C11260" t="s">
        <v>1005</v>
      </c>
      <c r="D11260" t="s">
        <v>115</v>
      </c>
      <c r="E11260" t="s">
        <v>20</v>
      </c>
      <c r="F11260" t="b">
        <v>0</v>
      </c>
      <c r="G11260" t="s">
        <v>47</v>
      </c>
      <c r="H11260" s="1">
        <v>45751.500243055547</v>
      </c>
      <c r="I11260" t="b">
        <v>0</v>
      </c>
      <c r="J11260" t="b">
        <v>0</v>
      </c>
      <c r="K11260" t="s">
        <v>31</v>
      </c>
      <c r="L11260" t="s">
        <v>22</v>
      </c>
      <c r="M11260">
        <v>120000</v>
      </c>
      <c r="O11260" t="s">
        <v>14632</v>
      </c>
      <c r="P11260" t="s">
        <v>14633</v>
      </c>
    </row>
    <row r="11261" spans="1:16" x14ac:dyDescent="0.35">
      <c r="A11261" t="s">
        <v>14243</v>
      </c>
      <c r="B11261" t="s">
        <v>14649</v>
      </c>
      <c r="C11261" t="s">
        <v>6925</v>
      </c>
      <c r="D11261" t="s">
        <v>573</v>
      </c>
      <c r="E11261" t="s">
        <v>20</v>
      </c>
      <c r="F11261" t="b">
        <v>0</v>
      </c>
      <c r="G11261" t="s">
        <v>994</v>
      </c>
      <c r="H11261" s="1">
        <v>45751.574016203696</v>
      </c>
      <c r="I11261" t="b">
        <v>0</v>
      </c>
      <c r="J11261" t="b">
        <v>0</v>
      </c>
      <c r="K11261" t="s">
        <v>994</v>
      </c>
      <c r="L11261" t="s">
        <v>32</v>
      </c>
      <c r="N11261">
        <v>13.04999923706055</v>
      </c>
      <c r="O11261" t="s">
        <v>4257</v>
      </c>
      <c r="P11261" t="s">
        <v>14650</v>
      </c>
    </row>
    <row r="11262" spans="1:16" x14ac:dyDescent="0.35">
      <c r="A11262" t="s">
        <v>14243</v>
      </c>
      <c r="B11262" t="s">
        <v>14631</v>
      </c>
      <c r="C11262" t="s">
        <v>1005</v>
      </c>
      <c r="D11262" t="s">
        <v>115</v>
      </c>
      <c r="E11262" t="s">
        <v>20</v>
      </c>
      <c r="F11262" t="b">
        <v>0</v>
      </c>
      <c r="G11262" t="s">
        <v>47</v>
      </c>
      <c r="H11262" s="1">
        <v>45753.500532407408</v>
      </c>
      <c r="I11262" t="b">
        <v>0</v>
      </c>
      <c r="J11262" t="b">
        <v>0</v>
      </c>
      <c r="K11262" t="s">
        <v>31</v>
      </c>
      <c r="L11262" t="s">
        <v>22</v>
      </c>
      <c r="M11262">
        <v>120000</v>
      </c>
      <c r="O11262" t="s">
        <v>14632</v>
      </c>
      <c r="P11262" t="s">
        <v>14633</v>
      </c>
    </row>
    <row r="11263" spans="1:16" x14ac:dyDescent="0.35">
      <c r="A11263" t="s">
        <v>14243</v>
      </c>
      <c r="B11263" t="s">
        <v>14442</v>
      </c>
      <c r="C11263" t="s">
        <v>2602</v>
      </c>
      <c r="D11263" t="s">
        <v>115</v>
      </c>
      <c r="E11263" t="s">
        <v>20</v>
      </c>
      <c r="F11263" t="b">
        <v>0</v>
      </c>
      <c r="G11263" t="s">
        <v>52</v>
      </c>
      <c r="H11263" s="1">
        <v>45754.542083333326</v>
      </c>
      <c r="I11263" t="b">
        <v>0</v>
      </c>
      <c r="J11263" t="b">
        <v>0</v>
      </c>
      <c r="K11263" t="s">
        <v>31</v>
      </c>
      <c r="L11263" t="s">
        <v>22</v>
      </c>
      <c r="M11263">
        <v>170000</v>
      </c>
      <c r="O11263" t="s">
        <v>6822</v>
      </c>
      <c r="P11263" t="s">
        <v>14651</v>
      </c>
    </row>
    <row r="11264" spans="1:16" x14ac:dyDescent="0.35">
      <c r="A11264" t="s">
        <v>14243</v>
      </c>
      <c r="B11264" t="s">
        <v>14652</v>
      </c>
      <c r="C11264" t="s">
        <v>537</v>
      </c>
      <c r="D11264" t="s">
        <v>36</v>
      </c>
      <c r="E11264" t="s">
        <v>91</v>
      </c>
      <c r="F11264" t="b">
        <v>0</v>
      </c>
      <c r="G11264" t="s">
        <v>30</v>
      </c>
      <c r="H11264" s="1">
        <v>45754.584606481483</v>
      </c>
      <c r="I11264" t="b">
        <v>0</v>
      </c>
      <c r="J11264" t="b">
        <v>0</v>
      </c>
      <c r="K11264" t="s">
        <v>31</v>
      </c>
      <c r="L11264" t="s">
        <v>32</v>
      </c>
      <c r="N11264">
        <v>29</v>
      </c>
      <c r="O11264" t="s">
        <v>7370</v>
      </c>
      <c r="P11264" t="s">
        <v>156</v>
      </c>
    </row>
    <row r="11265" spans="1:16" x14ac:dyDescent="0.35">
      <c r="A11265" t="s">
        <v>14243</v>
      </c>
      <c r="B11265" t="s">
        <v>14570</v>
      </c>
      <c r="C11265" t="s">
        <v>170</v>
      </c>
      <c r="D11265" t="s">
        <v>573</v>
      </c>
      <c r="E11265" t="s">
        <v>20</v>
      </c>
      <c r="F11265" t="b">
        <v>0</v>
      </c>
      <c r="G11265" t="s">
        <v>171</v>
      </c>
      <c r="H11265" s="1">
        <v>45754.8516087963</v>
      </c>
      <c r="I11265" t="b">
        <v>0</v>
      </c>
      <c r="J11265" t="b">
        <v>0</v>
      </c>
      <c r="K11265" t="s">
        <v>31</v>
      </c>
      <c r="L11265" t="s">
        <v>32</v>
      </c>
      <c r="N11265">
        <v>22.694999694824219</v>
      </c>
      <c r="O11265" t="s">
        <v>2425</v>
      </c>
      <c r="P11265" t="s">
        <v>340</v>
      </c>
    </row>
    <row r="11266" spans="1:16" x14ac:dyDescent="0.35">
      <c r="A11266" t="s">
        <v>14243</v>
      </c>
      <c r="B11266" t="s">
        <v>14653</v>
      </c>
      <c r="C11266" t="s">
        <v>18</v>
      </c>
      <c r="D11266" t="s">
        <v>17442</v>
      </c>
      <c r="E11266" t="s">
        <v>20</v>
      </c>
      <c r="F11266" t="b">
        <v>1</v>
      </c>
      <c r="G11266" t="s">
        <v>4823</v>
      </c>
      <c r="H11266" s="1">
        <v>45754.88858796296</v>
      </c>
      <c r="I11266" t="b">
        <v>0</v>
      </c>
      <c r="J11266" t="b">
        <v>0</v>
      </c>
      <c r="K11266" t="s">
        <v>4823</v>
      </c>
      <c r="L11266" t="s">
        <v>22</v>
      </c>
      <c r="M11266">
        <v>60000</v>
      </c>
      <c r="O11266" t="s">
        <v>14654</v>
      </c>
      <c r="P11266" t="s">
        <v>14655</v>
      </c>
    </row>
    <row r="11267" spans="1:16" x14ac:dyDescent="0.35">
      <c r="A11267" t="s">
        <v>14243</v>
      </c>
      <c r="B11267" t="s">
        <v>14255</v>
      </c>
      <c r="C11267" t="s">
        <v>118</v>
      </c>
      <c r="D11267" t="s">
        <v>573</v>
      </c>
      <c r="E11267" t="s">
        <v>296</v>
      </c>
      <c r="F11267" t="b">
        <v>0</v>
      </c>
      <c r="G11267" t="s">
        <v>52</v>
      </c>
      <c r="H11267" s="1">
        <v>45755.458483796298</v>
      </c>
      <c r="I11267" t="b">
        <v>1</v>
      </c>
      <c r="J11267" t="b">
        <v>0</v>
      </c>
      <c r="K11267" t="s">
        <v>31</v>
      </c>
      <c r="L11267" t="s">
        <v>32</v>
      </c>
      <c r="N11267">
        <v>23.694999694824219</v>
      </c>
      <c r="O11267" t="s">
        <v>4575</v>
      </c>
      <c r="P11267" t="s">
        <v>7194</v>
      </c>
    </row>
    <row r="11268" spans="1:16" x14ac:dyDescent="0.35">
      <c r="A11268" t="s">
        <v>14243</v>
      </c>
      <c r="B11268" t="s">
        <v>14305</v>
      </c>
      <c r="C11268" t="s">
        <v>51</v>
      </c>
      <c r="D11268" t="s">
        <v>29</v>
      </c>
      <c r="E11268" t="s">
        <v>91</v>
      </c>
      <c r="F11268" t="b">
        <v>0</v>
      </c>
      <c r="G11268" t="s">
        <v>43</v>
      </c>
      <c r="H11268" s="1">
        <v>45755.625486111108</v>
      </c>
      <c r="I11268" t="b">
        <v>1</v>
      </c>
      <c r="J11268" t="b">
        <v>0</v>
      </c>
      <c r="K11268" t="s">
        <v>31</v>
      </c>
      <c r="L11268" t="s">
        <v>32</v>
      </c>
      <c r="N11268">
        <v>77.5</v>
      </c>
      <c r="O11268" t="s">
        <v>14656</v>
      </c>
      <c r="P11268" t="s">
        <v>14657</v>
      </c>
    </row>
    <row r="11269" spans="1:16" x14ac:dyDescent="0.35">
      <c r="A11269" t="s">
        <v>14243</v>
      </c>
      <c r="B11269" t="s">
        <v>14658</v>
      </c>
      <c r="C11269" t="s">
        <v>6188</v>
      </c>
      <c r="D11269" t="s">
        <v>249</v>
      </c>
      <c r="E11269" t="s">
        <v>20</v>
      </c>
      <c r="F11269" t="b">
        <v>0</v>
      </c>
      <c r="G11269" t="s">
        <v>52</v>
      </c>
      <c r="H11269" s="1">
        <v>45756.000069444453</v>
      </c>
      <c r="I11269" t="b">
        <v>1</v>
      </c>
      <c r="J11269" t="b">
        <v>0</v>
      </c>
      <c r="K11269" t="s">
        <v>31</v>
      </c>
      <c r="L11269" t="s">
        <v>22</v>
      </c>
      <c r="M11269">
        <v>142560</v>
      </c>
      <c r="O11269" t="s">
        <v>6822</v>
      </c>
      <c r="P11269" t="s">
        <v>14659</v>
      </c>
    </row>
    <row r="11270" spans="1:16" x14ac:dyDescent="0.35">
      <c r="A11270" t="s">
        <v>14243</v>
      </c>
      <c r="B11270" t="s">
        <v>14660</v>
      </c>
      <c r="C11270" t="s">
        <v>1599</v>
      </c>
      <c r="D11270" t="s">
        <v>1955</v>
      </c>
      <c r="E11270" t="s">
        <v>20</v>
      </c>
      <c r="F11270" t="b">
        <v>0</v>
      </c>
      <c r="G11270" t="s">
        <v>68</v>
      </c>
      <c r="H11270" s="1">
        <v>45756.459282407413</v>
      </c>
      <c r="I11270" t="b">
        <v>0</v>
      </c>
      <c r="J11270" t="b">
        <v>1</v>
      </c>
      <c r="K11270" t="s">
        <v>31</v>
      </c>
      <c r="L11270" t="s">
        <v>32</v>
      </c>
      <c r="N11270">
        <v>60</v>
      </c>
      <c r="O11270" t="s">
        <v>2114</v>
      </c>
      <c r="P11270" t="s">
        <v>232</v>
      </c>
    </row>
    <row r="11271" spans="1:16" x14ac:dyDescent="0.35">
      <c r="A11271" t="s">
        <v>14243</v>
      </c>
      <c r="B11271" t="s">
        <v>14287</v>
      </c>
      <c r="C11271" t="s">
        <v>154</v>
      </c>
      <c r="D11271" t="s">
        <v>1955</v>
      </c>
      <c r="E11271" t="s">
        <v>20</v>
      </c>
      <c r="F11271" t="b">
        <v>0</v>
      </c>
      <c r="G11271" t="s">
        <v>52</v>
      </c>
      <c r="H11271" s="1">
        <v>45757.250011574077</v>
      </c>
      <c r="I11271" t="b">
        <v>0</v>
      </c>
      <c r="J11271" t="b">
        <v>1</v>
      </c>
      <c r="K11271" t="s">
        <v>31</v>
      </c>
      <c r="L11271" t="s">
        <v>32</v>
      </c>
      <c r="N11271">
        <v>74</v>
      </c>
      <c r="O11271" t="s">
        <v>2114</v>
      </c>
      <c r="P11271" t="s">
        <v>14288</v>
      </c>
    </row>
    <row r="11272" spans="1:16" x14ac:dyDescent="0.35">
      <c r="A11272" t="s">
        <v>14243</v>
      </c>
      <c r="B11272" t="s">
        <v>14255</v>
      </c>
      <c r="C11272" t="s">
        <v>2339</v>
      </c>
      <c r="D11272" t="s">
        <v>573</v>
      </c>
      <c r="E11272" t="s">
        <v>296</v>
      </c>
      <c r="F11272" t="b">
        <v>0</v>
      </c>
      <c r="G11272" t="s">
        <v>43</v>
      </c>
      <c r="H11272" s="1">
        <v>45757.458807870367</v>
      </c>
      <c r="I11272" t="b">
        <v>0</v>
      </c>
      <c r="J11272" t="b">
        <v>1</v>
      </c>
      <c r="K11272" t="s">
        <v>31</v>
      </c>
      <c r="L11272" t="s">
        <v>32</v>
      </c>
      <c r="N11272">
        <v>16.510000228881839</v>
      </c>
      <c r="O11272" t="s">
        <v>14661</v>
      </c>
      <c r="P11272" t="s">
        <v>14662</v>
      </c>
    </row>
    <row r="11273" spans="1:16" x14ac:dyDescent="0.35">
      <c r="A11273" t="s">
        <v>14243</v>
      </c>
      <c r="B11273" t="s">
        <v>14663</v>
      </c>
      <c r="C11273" t="s">
        <v>1599</v>
      </c>
      <c r="D11273" t="s">
        <v>110</v>
      </c>
      <c r="E11273" t="s">
        <v>760</v>
      </c>
      <c r="F11273" t="b">
        <v>0</v>
      </c>
      <c r="G11273" t="s">
        <v>68</v>
      </c>
      <c r="H11273" s="1">
        <v>45757.583935185183</v>
      </c>
      <c r="I11273" t="b">
        <v>0</v>
      </c>
      <c r="J11273" t="b">
        <v>0</v>
      </c>
      <c r="K11273" t="s">
        <v>31</v>
      </c>
      <c r="L11273" t="s">
        <v>32</v>
      </c>
      <c r="N11273">
        <v>42</v>
      </c>
      <c r="O11273" t="s">
        <v>14664</v>
      </c>
      <c r="P11273" t="s">
        <v>140</v>
      </c>
    </row>
    <row r="11274" spans="1:16" x14ac:dyDescent="0.35">
      <c r="A11274" t="s">
        <v>14243</v>
      </c>
      <c r="B11274" t="s">
        <v>14665</v>
      </c>
      <c r="C11274" t="s">
        <v>5050</v>
      </c>
      <c r="D11274" t="s">
        <v>269</v>
      </c>
      <c r="E11274" t="s">
        <v>20</v>
      </c>
      <c r="F11274" t="b">
        <v>0</v>
      </c>
      <c r="G11274" t="s">
        <v>52</v>
      </c>
      <c r="H11274" s="1">
        <v>45757.875034722223</v>
      </c>
      <c r="I11274" t="b">
        <v>0</v>
      </c>
      <c r="J11274" t="b">
        <v>1</v>
      </c>
      <c r="K11274" t="s">
        <v>31</v>
      </c>
      <c r="L11274" t="s">
        <v>22</v>
      </c>
      <c r="M11274">
        <v>260590</v>
      </c>
      <c r="O11274" t="s">
        <v>426</v>
      </c>
      <c r="P11274" t="s">
        <v>14666</v>
      </c>
    </row>
    <row r="11275" spans="1:16" x14ac:dyDescent="0.35">
      <c r="A11275" t="s">
        <v>14243</v>
      </c>
      <c r="B11275" t="s">
        <v>14667</v>
      </c>
      <c r="C11275" t="s">
        <v>649</v>
      </c>
      <c r="D11275" t="s">
        <v>29</v>
      </c>
      <c r="E11275" t="s">
        <v>20</v>
      </c>
      <c r="F11275" t="b">
        <v>0</v>
      </c>
      <c r="G11275" t="s">
        <v>43</v>
      </c>
      <c r="H11275" s="1">
        <v>45759.08390046296</v>
      </c>
      <c r="I11275" t="b">
        <v>0</v>
      </c>
      <c r="J11275" t="b">
        <v>1</v>
      </c>
      <c r="K11275" t="s">
        <v>31</v>
      </c>
      <c r="L11275" t="s">
        <v>22</v>
      </c>
      <c r="M11275">
        <v>109100</v>
      </c>
      <c r="O11275" t="s">
        <v>6273</v>
      </c>
      <c r="P11275" t="s">
        <v>1859</v>
      </c>
    </row>
    <row r="11276" spans="1:16" x14ac:dyDescent="0.35">
      <c r="A11276" t="s">
        <v>14243</v>
      </c>
      <c r="B11276" t="s">
        <v>14668</v>
      </c>
      <c r="C11276" t="s">
        <v>973</v>
      </c>
      <c r="D11276" t="s">
        <v>17505</v>
      </c>
      <c r="E11276" t="s">
        <v>20</v>
      </c>
      <c r="F11276" t="b">
        <v>0</v>
      </c>
      <c r="G11276" t="s">
        <v>171</v>
      </c>
      <c r="H11276" s="1">
        <v>45759.553738425922</v>
      </c>
      <c r="I11276" t="b">
        <v>0</v>
      </c>
      <c r="J11276" t="b">
        <v>1</v>
      </c>
      <c r="K11276" t="s">
        <v>31</v>
      </c>
      <c r="L11276" t="s">
        <v>22</v>
      </c>
      <c r="M11276">
        <v>110000</v>
      </c>
      <c r="O11276" t="s">
        <v>14669</v>
      </c>
      <c r="P11276" t="s">
        <v>14670</v>
      </c>
    </row>
    <row r="11277" spans="1:16" x14ac:dyDescent="0.35">
      <c r="A11277" t="s">
        <v>14243</v>
      </c>
      <c r="B11277" t="s">
        <v>14671</v>
      </c>
      <c r="C11277" t="s">
        <v>973</v>
      </c>
      <c r="D11277" t="s">
        <v>11437</v>
      </c>
      <c r="E11277" t="s">
        <v>20</v>
      </c>
      <c r="F11277" t="b">
        <v>0</v>
      </c>
      <c r="G11277" t="s">
        <v>171</v>
      </c>
      <c r="H11277" s="1">
        <v>45759.845405092587</v>
      </c>
      <c r="I11277" t="b">
        <v>0</v>
      </c>
      <c r="J11277" t="b">
        <v>1</v>
      </c>
      <c r="K11277" t="s">
        <v>31</v>
      </c>
      <c r="L11277" t="s">
        <v>22</v>
      </c>
      <c r="M11277">
        <v>120000</v>
      </c>
      <c r="O11277" t="s">
        <v>14669</v>
      </c>
      <c r="P11277" t="s">
        <v>14672</v>
      </c>
    </row>
    <row r="11278" spans="1:16" x14ac:dyDescent="0.35">
      <c r="A11278" t="s">
        <v>14243</v>
      </c>
      <c r="B11278" t="s">
        <v>14673</v>
      </c>
      <c r="C11278" t="s">
        <v>14674</v>
      </c>
      <c r="D11278" t="s">
        <v>573</v>
      </c>
      <c r="E11278" t="s">
        <v>20</v>
      </c>
      <c r="F11278" t="b">
        <v>0</v>
      </c>
      <c r="G11278" t="s">
        <v>43</v>
      </c>
      <c r="H11278" s="1">
        <v>45760.33394675926</v>
      </c>
      <c r="I11278" t="b">
        <v>0</v>
      </c>
      <c r="J11278" t="b">
        <v>1</v>
      </c>
      <c r="K11278" t="s">
        <v>31</v>
      </c>
      <c r="L11278" t="s">
        <v>32</v>
      </c>
      <c r="N11278">
        <v>42.784999847412109</v>
      </c>
      <c r="O11278" t="s">
        <v>1739</v>
      </c>
      <c r="P11278" t="s">
        <v>14675</v>
      </c>
    </row>
    <row r="11279" spans="1:16" x14ac:dyDescent="0.35">
      <c r="A11279" t="s">
        <v>14243</v>
      </c>
      <c r="B11279" t="s">
        <v>14370</v>
      </c>
      <c r="C11279" t="s">
        <v>3355</v>
      </c>
      <c r="D11279" t="s">
        <v>573</v>
      </c>
      <c r="E11279" t="s">
        <v>20</v>
      </c>
      <c r="F11279" t="b">
        <v>0</v>
      </c>
      <c r="G11279" t="s">
        <v>30</v>
      </c>
      <c r="H11279" s="1">
        <v>45761.584097222221</v>
      </c>
      <c r="I11279" t="b">
        <v>0</v>
      </c>
      <c r="J11279" t="b">
        <v>1</v>
      </c>
      <c r="K11279" t="s">
        <v>31</v>
      </c>
      <c r="L11279" t="s">
        <v>32</v>
      </c>
      <c r="N11279">
        <v>22.694999694824219</v>
      </c>
      <c r="O11279" t="s">
        <v>654</v>
      </c>
      <c r="P11279" t="s">
        <v>4978</v>
      </c>
    </row>
    <row r="11280" spans="1:16" x14ac:dyDescent="0.35">
      <c r="A11280" t="s">
        <v>14243</v>
      </c>
      <c r="B11280" t="s">
        <v>14676</v>
      </c>
      <c r="C11280" t="s">
        <v>10105</v>
      </c>
      <c r="D11280" t="s">
        <v>29</v>
      </c>
      <c r="E11280" t="s">
        <v>20</v>
      </c>
      <c r="F11280" t="b">
        <v>0</v>
      </c>
      <c r="G11280" t="s">
        <v>68</v>
      </c>
      <c r="H11280" s="1">
        <v>45762.167280092603</v>
      </c>
      <c r="I11280" t="b">
        <v>0</v>
      </c>
      <c r="J11280" t="b">
        <v>1</v>
      </c>
      <c r="K11280" t="s">
        <v>31</v>
      </c>
      <c r="L11280" t="s">
        <v>22</v>
      </c>
      <c r="M11280">
        <v>46988</v>
      </c>
      <c r="O11280" t="s">
        <v>11661</v>
      </c>
      <c r="P11280" t="s">
        <v>14677</v>
      </c>
    </row>
    <row r="11281" spans="1:16" x14ac:dyDescent="0.35">
      <c r="A11281" t="s">
        <v>14243</v>
      </c>
      <c r="B11281" t="s">
        <v>14243</v>
      </c>
      <c r="C11281" t="s">
        <v>1372</v>
      </c>
      <c r="D11281" t="s">
        <v>2219</v>
      </c>
      <c r="E11281" t="s">
        <v>20</v>
      </c>
      <c r="F11281" t="b">
        <v>0</v>
      </c>
      <c r="G11281" t="s">
        <v>1372</v>
      </c>
      <c r="H11281" s="1">
        <v>45762.253333333327</v>
      </c>
      <c r="I11281" t="b">
        <v>0</v>
      </c>
      <c r="J11281" t="b">
        <v>0</v>
      </c>
      <c r="K11281" t="s">
        <v>1372</v>
      </c>
      <c r="L11281" t="s">
        <v>22</v>
      </c>
      <c r="M11281">
        <v>60000</v>
      </c>
      <c r="O11281" t="s">
        <v>14678</v>
      </c>
      <c r="P11281" t="s">
        <v>14679</v>
      </c>
    </row>
    <row r="11282" spans="1:16" x14ac:dyDescent="0.35">
      <c r="A11282" t="s">
        <v>14243</v>
      </c>
      <c r="B11282" t="s">
        <v>14243</v>
      </c>
      <c r="C11282" t="s">
        <v>14680</v>
      </c>
      <c r="D11282" t="s">
        <v>36</v>
      </c>
      <c r="E11282" t="s">
        <v>20</v>
      </c>
      <c r="F11282" t="b">
        <v>0</v>
      </c>
      <c r="G11282" t="s">
        <v>30</v>
      </c>
      <c r="H11282" s="1">
        <v>45762.542233796303</v>
      </c>
      <c r="I11282" t="b">
        <v>0</v>
      </c>
      <c r="J11282" t="b">
        <v>0</v>
      </c>
      <c r="K11282" t="s">
        <v>31</v>
      </c>
      <c r="L11282" t="s">
        <v>22</v>
      </c>
      <c r="M11282">
        <v>100000</v>
      </c>
      <c r="O11282" t="s">
        <v>3265</v>
      </c>
      <c r="P11282" t="s">
        <v>14681</v>
      </c>
    </row>
    <row r="11283" spans="1:16" x14ac:dyDescent="0.35">
      <c r="A11283" t="s">
        <v>14243</v>
      </c>
      <c r="B11283" t="s">
        <v>14243</v>
      </c>
      <c r="C11283" t="s">
        <v>5426</v>
      </c>
      <c r="D11283" t="s">
        <v>36</v>
      </c>
      <c r="E11283" t="s">
        <v>91</v>
      </c>
      <c r="F11283" t="b">
        <v>0</v>
      </c>
      <c r="G11283" t="s">
        <v>52</v>
      </c>
      <c r="H11283" s="1">
        <v>45762.750150462962</v>
      </c>
      <c r="I11283" t="b">
        <v>1</v>
      </c>
      <c r="J11283" t="b">
        <v>0</v>
      </c>
      <c r="K11283" t="s">
        <v>31</v>
      </c>
      <c r="L11283" t="s">
        <v>32</v>
      </c>
      <c r="N11283">
        <v>51.5</v>
      </c>
      <c r="O11283" t="s">
        <v>33</v>
      </c>
      <c r="P11283" t="s">
        <v>340</v>
      </c>
    </row>
    <row r="11284" spans="1:16" x14ac:dyDescent="0.35">
      <c r="A11284" t="s">
        <v>14243</v>
      </c>
      <c r="B11284" t="s">
        <v>14682</v>
      </c>
      <c r="C11284" t="s">
        <v>537</v>
      </c>
      <c r="D11284" t="s">
        <v>110</v>
      </c>
      <c r="E11284" t="s">
        <v>20</v>
      </c>
      <c r="F11284" t="b">
        <v>0</v>
      </c>
      <c r="G11284" t="s">
        <v>30</v>
      </c>
      <c r="H11284" s="1">
        <v>45762.917337962957</v>
      </c>
      <c r="I11284" t="b">
        <v>0</v>
      </c>
      <c r="J11284" t="b">
        <v>1</v>
      </c>
      <c r="K11284" t="s">
        <v>31</v>
      </c>
      <c r="L11284" t="s">
        <v>22</v>
      </c>
      <c r="M11284">
        <v>110000</v>
      </c>
      <c r="O11284" t="s">
        <v>14683</v>
      </c>
      <c r="P11284" t="s">
        <v>14684</v>
      </c>
    </row>
    <row r="11285" spans="1:16" x14ac:dyDescent="0.35">
      <c r="A11285" t="s">
        <v>14243</v>
      </c>
      <c r="B11285" t="s">
        <v>14600</v>
      </c>
      <c r="C11285" t="s">
        <v>11395</v>
      </c>
      <c r="D11285" t="s">
        <v>573</v>
      </c>
      <c r="E11285" t="s">
        <v>20</v>
      </c>
      <c r="F11285" t="b">
        <v>0</v>
      </c>
      <c r="G11285" t="s">
        <v>52</v>
      </c>
      <c r="H11285" s="1">
        <v>45763.333483796298</v>
      </c>
      <c r="I11285" t="b">
        <v>0</v>
      </c>
      <c r="J11285" t="b">
        <v>0</v>
      </c>
      <c r="K11285" t="s">
        <v>31</v>
      </c>
      <c r="L11285" t="s">
        <v>32</v>
      </c>
      <c r="N11285">
        <v>27.435001373291019</v>
      </c>
      <c r="O11285" t="s">
        <v>5525</v>
      </c>
      <c r="P11285" t="s">
        <v>14685</v>
      </c>
    </row>
    <row r="11286" spans="1:16" x14ac:dyDescent="0.35">
      <c r="A11286" t="s">
        <v>14243</v>
      </c>
      <c r="B11286" t="s">
        <v>14686</v>
      </c>
      <c r="C11286" t="s">
        <v>1274</v>
      </c>
      <c r="D11286" t="s">
        <v>269</v>
      </c>
      <c r="E11286" t="s">
        <v>91</v>
      </c>
      <c r="F11286" t="b">
        <v>0</v>
      </c>
      <c r="G11286" t="s">
        <v>47</v>
      </c>
      <c r="H11286" s="1">
        <v>45763.625196759262</v>
      </c>
      <c r="I11286" t="b">
        <v>1</v>
      </c>
      <c r="J11286" t="b">
        <v>0</v>
      </c>
      <c r="K11286" t="s">
        <v>31</v>
      </c>
      <c r="L11286" t="s">
        <v>22</v>
      </c>
      <c r="M11286">
        <v>80000</v>
      </c>
      <c r="O11286" t="s">
        <v>14687</v>
      </c>
      <c r="P11286" t="s">
        <v>14688</v>
      </c>
    </row>
    <row r="11287" spans="1:16" x14ac:dyDescent="0.35">
      <c r="A11287" t="s">
        <v>14243</v>
      </c>
      <c r="B11287" t="s">
        <v>14689</v>
      </c>
      <c r="C11287" t="s">
        <v>537</v>
      </c>
      <c r="D11287" t="s">
        <v>36</v>
      </c>
      <c r="E11287" t="s">
        <v>20</v>
      </c>
      <c r="F11287" t="b">
        <v>0</v>
      </c>
      <c r="G11287" t="s">
        <v>30</v>
      </c>
      <c r="H11287" s="1">
        <v>45763.792430555557</v>
      </c>
      <c r="I11287" t="b">
        <v>0</v>
      </c>
      <c r="J11287" t="b">
        <v>1</v>
      </c>
      <c r="K11287" t="s">
        <v>31</v>
      </c>
      <c r="L11287" t="s">
        <v>22</v>
      </c>
      <c r="M11287">
        <v>105750</v>
      </c>
      <c r="O11287" t="s">
        <v>9591</v>
      </c>
      <c r="P11287" t="s">
        <v>14690</v>
      </c>
    </row>
    <row r="11288" spans="1:16" x14ac:dyDescent="0.35">
      <c r="A11288" t="s">
        <v>14243</v>
      </c>
      <c r="B11288" t="s">
        <v>14691</v>
      </c>
      <c r="C11288" t="s">
        <v>488</v>
      </c>
      <c r="D11288" t="s">
        <v>29</v>
      </c>
      <c r="E11288" t="s">
        <v>20</v>
      </c>
      <c r="F11288" t="b">
        <v>0</v>
      </c>
      <c r="G11288" t="s">
        <v>30</v>
      </c>
      <c r="H11288" s="1">
        <v>45763.834120370368</v>
      </c>
      <c r="I11288" t="b">
        <v>0</v>
      </c>
      <c r="J11288" t="b">
        <v>0</v>
      </c>
      <c r="K11288" t="s">
        <v>31</v>
      </c>
      <c r="L11288" t="s">
        <v>32</v>
      </c>
      <c r="N11288">
        <v>41.189998626708977</v>
      </c>
      <c r="O11288" t="s">
        <v>14692</v>
      </c>
      <c r="P11288" t="s">
        <v>14693</v>
      </c>
    </row>
    <row r="11289" spans="1:16" x14ac:dyDescent="0.35">
      <c r="A11289" t="s">
        <v>14243</v>
      </c>
      <c r="B11289" t="s">
        <v>14694</v>
      </c>
      <c r="C11289" t="s">
        <v>18</v>
      </c>
      <c r="D11289" t="s">
        <v>17442</v>
      </c>
      <c r="E11289" t="s">
        <v>20</v>
      </c>
      <c r="F11289" t="b">
        <v>1</v>
      </c>
      <c r="G11289" t="s">
        <v>809</v>
      </c>
      <c r="H11289" s="1">
        <v>45764.123530092591</v>
      </c>
      <c r="I11289" t="b">
        <v>0</v>
      </c>
      <c r="J11289" t="b">
        <v>0</v>
      </c>
      <c r="K11289" t="s">
        <v>809</v>
      </c>
      <c r="L11289" t="s">
        <v>22</v>
      </c>
      <c r="M11289">
        <v>100000</v>
      </c>
      <c r="O11289" t="s">
        <v>14695</v>
      </c>
      <c r="P11289" t="s">
        <v>340</v>
      </c>
    </row>
    <row r="11290" spans="1:16" x14ac:dyDescent="0.35">
      <c r="A11290" t="s">
        <v>14243</v>
      </c>
      <c r="B11290" t="s">
        <v>14696</v>
      </c>
      <c r="C11290" t="s">
        <v>201</v>
      </c>
      <c r="D11290" t="s">
        <v>110</v>
      </c>
      <c r="E11290" t="s">
        <v>20</v>
      </c>
      <c r="F11290" t="b">
        <v>0</v>
      </c>
      <c r="G11290" t="s">
        <v>43</v>
      </c>
      <c r="H11290" s="1">
        <v>45764.250532407408</v>
      </c>
      <c r="I11290" t="b">
        <v>0</v>
      </c>
      <c r="J11290" t="b">
        <v>0</v>
      </c>
      <c r="K11290" t="s">
        <v>31</v>
      </c>
      <c r="L11290" t="s">
        <v>22</v>
      </c>
      <c r="M11290">
        <v>112500</v>
      </c>
      <c r="O11290" t="s">
        <v>14697</v>
      </c>
      <c r="P11290" t="s">
        <v>14698</v>
      </c>
    </row>
    <row r="11291" spans="1:16" x14ac:dyDescent="0.35">
      <c r="A11291" t="s">
        <v>14243</v>
      </c>
      <c r="B11291" t="s">
        <v>14699</v>
      </c>
      <c r="C11291" t="s">
        <v>257</v>
      </c>
      <c r="D11291" t="s">
        <v>115</v>
      </c>
      <c r="E11291" t="s">
        <v>20</v>
      </c>
      <c r="F11291" t="b">
        <v>0</v>
      </c>
      <c r="G11291" t="s">
        <v>47</v>
      </c>
      <c r="H11291" s="1">
        <v>45764.333831018521</v>
      </c>
      <c r="I11291" t="b">
        <v>0</v>
      </c>
      <c r="J11291" t="b">
        <v>0</v>
      </c>
      <c r="K11291" t="s">
        <v>31</v>
      </c>
      <c r="L11291" t="s">
        <v>22</v>
      </c>
      <c r="M11291">
        <v>142000</v>
      </c>
      <c r="O11291" t="s">
        <v>14700</v>
      </c>
      <c r="P11291" t="s">
        <v>14701</v>
      </c>
    </row>
    <row r="11292" spans="1:16" x14ac:dyDescent="0.35">
      <c r="A11292" t="s">
        <v>14243</v>
      </c>
      <c r="B11292" t="s">
        <v>14243</v>
      </c>
      <c r="C11292" t="s">
        <v>3831</v>
      </c>
      <c r="D11292" t="s">
        <v>36</v>
      </c>
      <c r="E11292" t="s">
        <v>20</v>
      </c>
      <c r="F11292" t="b">
        <v>0</v>
      </c>
      <c r="G11292" t="s">
        <v>52</v>
      </c>
      <c r="H11292" s="1">
        <v>45764.625138888892</v>
      </c>
      <c r="I11292" t="b">
        <v>1</v>
      </c>
      <c r="J11292" t="b">
        <v>0</v>
      </c>
      <c r="K11292" t="s">
        <v>31</v>
      </c>
      <c r="L11292" t="s">
        <v>22</v>
      </c>
      <c r="M11292">
        <v>155000</v>
      </c>
      <c r="O11292" t="s">
        <v>14352</v>
      </c>
    </row>
    <row r="11293" spans="1:16" x14ac:dyDescent="0.35">
      <c r="A11293" t="s">
        <v>14243</v>
      </c>
      <c r="B11293" t="s">
        <v>14702</v>
      </c>
      <c r="C11293" t="s">
        <v>201</v>
      </c>
      <c r="D11293" t="s">
        <v>36</v>
      </c>
      <c r="E11293" t="s">
        <v>20</v>
      </c>
      <c r="F11293" t="b">
        <v>0</v>
      </c>
      <c r="G11293" t="s">
        <v>43</v>
      </c>
      <c r="H11293" s="1">
        <v>45764.917233796303</v>
      </c>
      <c r="I11293" t="b">
        <v>0</v>
      </c>
      <c r="J11293" t="b">
        <v>0</v>
      </c>
      <c r="K11293" t="s">
        <v>31</v>
      </c>
      <c r="L11293" t="s">
        <v>22</v>
      </c>
      <c r="M11293">
        <v>83025</v>
      </c>
      <c r="O11293" t="s">
        <v>14703</v>
      </c>
      <c r="P11293" t="s">
        <v>14704</v>
      </c>
    </row>
    <row r="11294" spans="1:16" x14ac:dyDescent="0.35">
      <c r="A11294" t="s">
        <v>14243</v>
      </c>
      <c r="B11294" t="s">
        <v>14705</v>
      </c>
      <c r="C11294" t="s">
        <v>1167</v>
      </c>
      <c r="D11294" t="s">
        <v>443</v>
      </c>
      <c r="E11294" t="s">
        <v>20</v>
      </c>
      <c r="F11294" t="b">
        <v>0</v>
      </c>
      <c r="G11294" t="s">
        <v>68</v>
      </c>
      <c r="H11294" s="1">
        <v>45765.292280092603</v>
      </c>
      <c r="I11294" t="b">
        <v>0</v>
      </c>
      <c r="J11294" t="b">
        <v>0</v>
      </c>
      <c r="K11294" t="s">
        <v>31</v>
      </c>
      <c r="L11294" t="s">
        <v>22</v>
      </c>
      <c r="M11294">
        <v>126850</v>
      </c>
      <c r="O11294" t="s">
        <v>7721</v>
      </c>
      <c r="P11294" t="s">
        <v>14706</v>
      </c>
    </row>
    <row r="11295" spans="1:16" x14ac:dyDescent="0.35">
      <c r="A11295" t="s">
        <v>14243</v>
      </c>
      <c r="B11295" t="s">
        <v>14699</v>
      </c>
      <c r="C11295" t="s">
        <v>257</v>
      </c>
      <c r="D11295" t="s">
        <v>115</v>
      </c>
      <c r="E11295" t="s">
        <v>20</v>
      </c>
      <c r="F11295" t="b">
        <v>0</v>
      </c>
      <c r="G11295" t="s">
        <v>47</v>
      </c>
      <c r="H11295" s="1">
        <v>45765.708738425928</v>
      </c>
      <c r="I11295" t="b">
        <v>0</v>
      </c>
      <c r="J11295" t="b">
        <v>0</v>
      </c>
      <c r="K11295" t="s">
        <v>31</v>
      </c>
      <c r="L11295" t="s">
        <v>22</v>
      </c>
      <c r="M11295">
        <v>142000</v>
      </c>
      <c r="O11295" t="s">
        <v>14700</v>
      </c>
      <c r="P11295" t="s">
        <v>14701</v>
      </c>
    </row>
    <row r="11296" spans="1:16" x14ac:dyDescent="0.35">
      <c r="A11296" t="s">
        <v>14243</v>
      </c>
      <c r="B11296" t="s">
        <v>14707</v>
      </c>
      <c r="C11296" t="s">
        <v>537</v>
      </c>
      <c r="D11296" t="s">
        <v>573</v>
      </c>
      <c r="E11296" t="s">
        <v>20</v>
      </c>
      <c r="F11296" t="b">
        <v>0</v>
      </c>
      <c r="G11296" t="s">
        <v>30</v>
      </c>
      <c r="H11296" s="1">
        <v>45765.834062499998</v>
      </c>
      <c r="I11296" t="b">
        <v>0</v>
      </c>
      <c r="J11296" t="b">
        <v>0</v>
      </c>
      <c r="K11296" t="s">
        <v>31</v>
      </c>
      <c r="L11296" t="s">
        <v>32</v>
      </c>
      <c r="N11296">
        <v>22.694999694824219</v>
      </c>
      <c r="O11296" t="s">
        <v>1061</v>
      </c>
      <c r="P11296" t="s">
        <v>14708</v>
      </c>
    </row>
    <row r="11297" spans="1:16" x14ac:dyDescent="0.35">
      <c r="A11297" t="s">
        <v>14243</v>
      </c>
      <c r="B11297" t="s">
        <v>14709</v>
      </c>
      <c r="C11297" t="s">
        <v>18</v>
      </c>
      <c r="D11297" t="s">
        <v>17442</v>
      </c>
      <c r="E11297" t="s">
        <v>20</v>
      </c>
      <c r="F11297" t="b">
        <v>1</v>
      </c>
      <c r="G11297" t="s">
        <v>6393</v>
      </c>
      <c r="H11297" s="1">
        <v>45765.920648148152</v>
      </c>
      <c r="I11297" t="b">
        <v>1</v>
      </c>
      <c r="J11297" t="b">
        <v>0</v>
      </c>
      <c r="K11297" t="s">
        <v>6393</v>
      </c>
      <c r="L11297" t="s">
        <v>22</v>
      </c>
      <c r="M11297">
        <v>80000</v>
      </c>
      <c r="O11297" t="s">
        <v>9274</v>
      </c>
      <c r="P11297" t="s">
        <v>3521</v>
      </c>
    </row>
    <row r="11298" spans="1:16" x14ac:dyDescent="0.35">
      <c r="A11298" t="s">
        <v>14243</v>
      </c>
      <c r="B11298" t="s">
        <v>14255</v>
      </c>
      <c r="C11298" t="s">
        <v>462</v>
      </c>
      <c r="D11298" t="s">
        <v>573</v>
      </c>
      <c r="E11298" t="s">
        <v>296</v>
      </c>
      <c r="F11298" t="b">
        <v>0</v>
      </c>
      <c r="G11298" t="s">
        <v>43</v>
      </c>
      <c r="H11298" s="1">
        <v>45765.958761574067</v>
      </c>
      <c r="I11298" t="b">
        <v>1</v>
      </c>
      <c r="J11298" t="b">
        <v>0</v>
      </c>
      <c r="K11298" t="s">
        <v>31</v>
      </c>
      <c r="L11298" t="s">
        <v>32</v>
      </c>
      <c r="N11298">
        <v>16.510000228881839</v>
      </c>
      <c r="O11298" t="s">
        <v>3268</v>
      </c>
      <c r="P11298" t="s">
        <v>14710</v>
      </c>
    </row>
    <row r="11299" spans="1:16" x14ac:dyDescent="0.35">
      <c r="A11299" t="s">
        <v>14243</v>
      </c>
      <c r="B11299" t="s">
        <v>14243</v>
      </c>
      <c r="C11299" t="s">
        <v>4574</v>
      </c>
      <c r="D11299" t="s">
        <v>573</v>
      </c>
      <c r="E11299" t="s">
        <v>296</v>
      </c>
      <c r="F11299" t="b">
        <v>0</v>
      </c>
      <c r="G11299" t="s">
        <v>43</v>
      </c>
      <c r="H11299" s="1">
        <v>45765.958819444437</v>
      </c>
      <c r="I11299" t="b">
        <v>0</v>
      </c>
      <c r="J11299" t="b">
        <v>0</v>
      </c>
      <c r="K11299" t="s">
        <v>31</v>
      </c>
      <c r="L11299" t="s">
        <v>32</v>
      </c>
      <c r="N11299">
        <v>16.510000228881839</v>
      </c>
      <c r="O11299" t="s">
        <v>166</v>
      </c>
      <c r="P11299" t="s">
        <v>14711</v>
      </c>
    </row>
    <row r="11300" spans="1:16" x14ac:dyDescent="0.35">
      <c r="A11300" t="s">
        <v>14243</v>
      </c>
      <c r="B11300" t="s">
        <v>14712</v>
      </c>
      <c r="C11300" t="s">
        <v>257</v>
      </c>
      <c r="D11300" t="s">
        <v>110</v>
      </c>
      <c r="E11300" t="s">
        <v>20</v>
      </c>
      <c r="F11300" t="b">
        <v>0</v>
      </c>
      <c r="G11300" t="s">
        <v>47</v>
      </c>
      <c r="H11300" s="1">
        <v>45766.250277777777</v>
      </c>
      <c r="I11300" t="b">
        <v>0</v>
      </c>
      <c r="J11300" t="b">
        <v>0</v>
      </c>
      <c r="K11300" t="s">
        <v>31</v>
      </c>
      <c r="L11300" t="s">
        <v>22</v>
      </c>
      <c r="M11300">
        <v>108500</v>
      </c>
      <c r="O11300" t="s">
        <v>3342</v>
      </c>
      <c r="P11300" t="s">
        <v>4022</v>
      </c>
    </row>
    <row r="11301" spans="1:16" x14ac:dyDescent="0.35">
      <c r="A11301" t="s">
        <v>14243</v>
      </c>
      <c r="B11301" t="s">
        <v>14243</v>
      </c>
      <c r="C11301" t="s">
        <v>649</v>
      </c>
      <c r="D11301" t="s">
        <v>110</v>
      </c>
      <c r="E11301" t="s">
        <v>20</v>
      </c>
      <c r="F11301" t="b">
        <v>0</v>
      </c>
      <c r="G11301" t="s">
        <v>43</v>
      </c>
      <c r="H11301" s="1">
        <v>45766.250405092593</v>
      </c>
      <c r="I11301" t="b">
        <v>1</v>
      </c>
      <c r="J11301" t="b">
        <v>0</v>
      </c>
      <c r="K11301" t="s">
        <v>31</v>
      </c>
      <c r="L11301" t="s">
        <v>22</v>
      </c>
      <c r="M11301">
        <v>102780</v>
      </c>
      <c r="O11301" t="s">
        <v>4001</v>
      </c>
      <c r="P11301" t="s">
        <v>2645</v>
      </c>
    </row>
    <row r="11302" spans="1:16" x14ac:dyDescent="0.35">
      <c r="A11302" t="s">
        <v>14243</v>
      </c>
      <c r="B11302" t="s">
        <v>14713</v>
      </c>
      <c r="C11302" t="s">
        <v>142</v>
      </c>
      <c r="D11302" t="s">
        <v>17622</v>
      </c>
      <c r="E11302" t="s">
        <v>20</v>
      </c>
      <c r="F11302" t="b">
        <v>0</v>
      </c>
      <c r="G11302" t="s">
        <v>68</v>
      </c>
      <c r="H11302" s="1">
        <v>45766.250532407408</v>
      </c>
      <c r="I11302" t="b">
        <v>0</v>
      </c>
      <c r="J11302" t="b">
        <v>1</v>
      </c>
      <c r="K11302" t="s">
        <v>31</v>
      </c>
      <c r="L11302" t="s">
        <v>22</v>
      </c>
      <c r="M11302">
        <v>105000</v>
      </c>
      <c r="O11302" t="s">
        <v>1634</v>
      </c>
    </row>
    <row r="11303" spans="1:16" x14ac:dyDescent="0.35">
      <c r="A11303" t="s">
        <v>14243</v>
      </c>
      <c r="B11303" t="s">
        <v>14631</v>
      </c>
      <c r="C11303" t="s">
        <v>1005</v>
      </c>
      <c r="D11303" t="s">
        <v>115</v>
      </c>
      <c r="E11303" t="s">
        <v>20</v>
      </c>
      <c r="F11303" t="b">
        <v>0</v>
      </c>
      <c r="G11303" t="s">
        <v>47</v>
      </c>
      <c r="H11303" s="1">
        <v>45766.417025462957</v>
      </c>
      <c r="I11303" t="b">
        <v>0</v>
      </c>
      <c r="J11303" t="b">
        <v>0</v>
      </c>
      <c r="K11303" t="s">
        <v>31</v>
      </c>
      <c r="L11303" t="s">
        <v>22</v>
      </c>
      <c r="M11303">
        <v>120000</v>
      </c>
      <c r="O11303" t="s">
        <v>14632</v>
      </c>
      <c r="P11303" t="s">
        <v>14633</v>
      </c>
    </row>
    <row r="11304" spans="1:16" x14ac:dyDescent="0.35">
      <c r="A11304" t="s">
        <v>14243</v>
      </c>
      <c r="B11304" t="s">
        <v>14255</v>
      </c>
      <c r="C11304" t="s">
        <v>1161</v>
      </c>
      <c r="D11304" t="s">
        <v>573</v>
      </c>
      <c r="E11304" t="s">
        <v>296</v>
      </c>
      <c r="F11304" t="b">
        <v>0</v>
      </c>
      <c r="G11304" t="s">
        <v>52</v>
      </c>
      <c r="H11304" s="1">
        <v>45766.458449074067</v>
      </c>
      <c r="I11304" t="b">
        <v>0</v>
      </c>
      <c r="J11304" t="b">
        <v>1</v>
      </c>
      <c r="K11304" t="s">
        <v>31</v>
      </c>
      <c r="L11304" t="s">
        <v>32</v>
      </c>
      <c r="N11304">
        <v>22.694999694824219</v>
      </c>
      <c r="O11304" t="s">
        <v>14547</v>
      </c>
      <c r="P11304" t="s">
        <v>14714</v>
      </c>
    </row>
    <row r="11305" spans="1:16" x14ac:dyDescent="0.35">
      <c r="A11305" t="s">
        <v>14243</v>
      </c>
      <c r="B11305" t="s">
        <v>14715</v>
      </c>
      <c r="C11305" t="s">
        <v>3831</v>
      </c>
      <c r="D11305" t="s">
        <v>573</v>
      </c>
      <c r="E11305" t="s">
        <v>20</v>
      </c>
      <c r="F11305" t="b">
        <v>0</v>
      </c>
      <c r="G11305" t="s">
        <v>52</v>
      </c>
      <c r="H11305" s="1">
        <v>45766.833506944437</v>
      </c>
      <c r="I11305" t="b">
        <v>1</v>
      </c>
      <c r="J11305" t="b">
        <v>1</v>
      </c>
      <c r="K11305" t="s">
        <v>31</v>
      </c>
      <c r="L11305" t="s">
        <v>32</v>
      </c>
      <c r="N11305">
        <v>26.389999389648441</v>
      </c>
      <c r="O11305" t="s">
        <v>14352</v>
      </c>
      <c r="P11305" t="s">
        <v>14716</v>
      </c>
    </row>
    <row r="11306" spans="1:16" x14ac:dyDescent="0.35">
      <c r="A11306" t="s">
        <v>14243</v>
      </c>
      <c r="B11306" t="s">
        <v>14623</v>
      </c>
      <c r="C11306" t="s">
        <v>1305</v>
      </c>
      <c r="D11306" t="s">
        <v>573</v>
      </c>
      <c r="E11306" t="s">
        <v>20</v>
      </c>
      <c r="F11306" t="b">
        <v>0</v>
      </c>
      <c r="G11306" t="s">
        <v>68</v>
      </c>
      <c r="H11306" s="1">
        <v>45766.833981481483</v>
      </c>
      <c r="I11306" t="b">
        <v>0</v>
      </c>
      <c r="J11306" t="b">
        <v>1</v>
      </c>
      <c r="K11306" t="s">
        <v>31</v>
      </c>
      <c r="L11306" t="s">
        <v>32</v>
      </c>
      <c r="N11306">
        <v>20.22500038146973</v>
      </c>
      <c r="O11306" t="s">
        <v>14316</v>
      </c>
      <c r="P11306" t="s">
        <v>14317</v>
      </c>
    </row>
    <row r="11307" spans="1:16" x14ac:dyDescent="0.35">
      <c r="A11307" t="s">
        <v>14243</v>
      </c>
      <c r="B11307" t="s">
        <v>14528</v>
      </c>
      <c r="C11307" t="s">
        <v>721</v>
      </c>
      <c r="D11307" t="s">
        <v>573</v>
      </c>
      <c r="E11307" t="s">
        <v>20</v>
      </c>
      <c r="F11307" t="b">
        <v>0</v>
      </c>
      <c r="G11307" t="s">
        <v>68</v>
      </c>
      <c r="H11307" s="1">
        <v>45766.833993055552</v>
      </c>
      <c r="I11307" t="b">
        <v>0</v>
      </c>
      <c r="J11307" t="b">
        <v>1</v>
      </c>
      <c r="K11307" t="s">
        <v>31</v>
      </c>
      <c r="L11307" t="s">
        <v>32</v>
      </c>
      <c r="N11307">
        <v>20.22500038146973</v>
      </c>
      <c r="O11307" t="s">
        <v>654</v>
      </c>
      <c r="P11307" t="s">
        <v>4978</v>
      </c>
    </row>
    <row r="11308" spans="1:16" x14ac:dyDescent="0.35">
      <c r="A11308" t="s">
        <v>14243</v>
      </c>
      <c r="B11308" t="s">
        <v>14713</v>
      </c>
      <c r="C11308" t="s">
        <v>142</v>
      </c>
      <c r="D11308" t="s">
        <v>443</v>
      </c>
      <c r="E11308" t="s">
        <v>20</v>
      </c>
      <c r="F11308" t="b">
        <v>0</v>
      </c>
      <c r="G11308" t="s">
        <v>68</v>
      </c>
      <c r="H11308" s="1">
        <v>45768.250497685192</v>
      </c>
      <c r="I11308" t="b">
        <v>0</v>
      </c>
      <c r="J11308" t="b">
        <v>1</v>
      </c>
      <c r="K11308" t="s">
        <v>31</v>
      </c>
      <c r="L11308" t="s">
        <v>22</v>
      </c>
      <c r="M11308">
        <v>105000</v>
      </c>
      <c r="O11308" t="s">
        <v>1433</v>
      </c>
    </row>
    <row r="11309" spans="1:16" x14ac:dyDescent="0.35">
      <c r="A11309" t="s">
        <v>14243</v>
      </c>
      <c r="B11309" t="s">
        <v>14556</v>
      </c>
      <c r="C11309" t="s">
        <v>695</v>
      </c>
      <c r="D11309" t="s">
        <v>3358</v>
      </c>
      <c r="E11309" t="s">
        <v>20</v>
      </c>
      <c r="F11309" t="b">
        <v>0</v>
      </c>
      <c r="G11309" t="s">
        <v>171</v>
      </c>
      <c r="H11309" s="1">
        <v>45768.622766203713</v>
      </c>
      <c r="I11309" t="b">
        <v>0</v>
      </c>
      <c r="J11309" t="b">
        <v>1</v>
      </c>
      <c r="K11309" t="s">
        <v>31</v>
      </c>
      <c r="L11309" t="s">
        <v>22</v>
      </c>
      <c r="M11309">
        <v>133120</v>
      </c>
      <c r="O11309" t="s">
        <v>7485</v>
      </c>
      <c r="P11309" t="s">
        <v>14557</v>
      </c>
    </row>
    <row r="11310" spans="1:16" x14ac:dyDescent="0.35">
      <c r="A11310" t="s">
        <v>14243</v>
      </c>
      <c r="B11310" t="s">
        <v>14717</v>
      </c>
      <c r="C11310" t="s">
        <v>354</v>
      </c>
      <c r="D11310" t="s">
        <v>36</v>
      </c>
      <c r="E11310" t="s">
        <v>20</v>
      </c>
      <c r="F11310" t="b">
        <v>0</v>
      </c>
      <c r="G11310" t="s">
        <v>43</v>
      </c>
      <c r="H11310" s="1">
        <v>45768.750416666669</v>
      </c>
      <c r="I11310" t="b">
        <v>0</v>
      </c>
      <c r="J11310" t="b">
        <v>1</v>
      </c>
      <c r="K11310" t="s">
        <v>31</v>
      </c>
      <c r="L11310" t="s">
        <v>22</v>
      </c>
      <c r="M11310">
        <v>128800</v>
      </c>
      <c r="O11310" t="s">
        <v>3122</v>
      </c>
      <c r="P11310" t="s">
        <v>14718</v>
      </c>
    </row>
    <row r="11311" spans="1:16" x14ac:dyDescent="0.35">
      <c r="A11311" t="s">
        <v>14243</v>
      </c>
      <c r="B11311" t="s">
        <v>14719</v>
      </c>
      <c r="C11311" t="s">
        <v>609</v>
      </c>
      <c r="D11311" t="s">
        <v>29</v>
      </c>
      <c r="E11311" t="s">
        <v>20</v>
      </c>
      <c r="F11311" t="b">
        <v>0</v>
      </c>
      <c r="G11311" t="s">
        <v>47</v>
      </c>
      <c r="H11311" s="1">
        <v>45769.250219907408</v>
      </c>
      <c r="I11311" t="b">
        <v>0</v>
      </c>
      <c r="J11311" t="b">
        <v>1</v>
      </c>
      <c r="K11311" t="s">
        <v>31</v>
      </c>
      <c r="L11311" t="s">
        <v>22</v>
      </c>
      <c r="M11311">
        <v>153000</v>
      </c>
      <c r="O11311" t="s">
        <v>1225</v>
      </c>
      <c r="P11311" t="s">
        <v>14720</v>
      </c>
    </row>
    <row r="11312" spans="1:16" x14ac:dyDescent="0.35">
      <c r="A11312" t="s">
        <v>14243</v>
      </c>
      <c r="B11312" t="s">
        <v>14555</v>
      </c>
      <c r="C11312" t="s">
        <v>1106</v>
      </c>
      <c r="D11312" t="s">
        <v>573</v>
      </c>
      <c r="E11312" t="s">
        <v>296</v>
      </c>
      <c r="F11312" t="b">
        <v>0</v>
      </c>
      <c r="G11312" t="s">
        <v>52</v>
      </c>
      <c r="H11312" s="1">
        <v>45769.416770833333</v>
      </c>
      <c r="I11312" t="b">
        <v>1</v>
      </c>
      <c r="J11312" t="b">
        <v>0</v>
      </c>
      <c r="K11312" t="s">
        <v>31</v>
      </c>
      <c r="L11312" t="s">
        <v>32</v>
      </c>
      <c r="N11312">
        <v>27.979999542236332</v>
      </c>
      <c r="O11312" t="s">
        <v>3693</v>
      </c>
      <c r="P11312" t="s">
        <v>263</v>
      </c>
    </row>
    <row r="11313" spans="1:16" x14ac:dyDescent="0.35">
      <c r="A11313" t="s">
        <v>14243</v>
      </c>
      <c r="B11313" t="s">
        <v>14506</v>
      </c>
      <c r="C11313" t="s">
        <v>1671</v>
      </c>
      <c r="D11313" t="s">
        <v>36</v>
      </c>
      <c r="E11313" t="s">
        <v>91</v>
      </c>
      <c r="F11313" t="b">
        <v>0</v>
      </c>
      <c r="G11313" t="s">
        <v>52</v>
      </c>
      <c r="H11313" s="1">
        <v>45769.833414351851</v>
      </c>
      <c r="I11313" t="b">
        <v>0</v>
      </c>
      <c r="J11313" t="b">
        <v>0</v>
      </c>
      <c r="K11313" t="s">
        <v>31</v>
      </c>
      <c r="L11313" t="s">
        <v>32</v>
      </c>
      <c r="N11313">
        <v>75.5</v>
      </c>
      <c r="O11313" t="s">
        <v>14507</v>
      </c>
      <c r="P11313" t="s">
        <v>14508</v>
      </c>
    </row>
    <row r="11314" spans="1:16" x14ac:dyDescent="0.35">
      <c r="A11314" t="s">
        <v>14243</v>
      </c>
      <c r="B11314" t="s">
        <v>14719</v>
      </c>
      <c r="C11314" t="s">
        <v>609</v>
      </c>
      <c r="D11314" t="s">
        <v>29</v>
      </c>
      <c r="E11314" t="s">
        <v>20</v>
      </c>
      <c r="F11314" t="b">
        <v>0</v>
      </c>
      <c r="G11314" t="s">
        <v>47</v>
      </c>
      <c r="H11314" s="1">
        <v>45770.250219907408</v>
      </c>
      <c r="I11314" t="b">
        <v>0</v>
      </c>
      <c r="J11314" t="b">
        <v>1</v>
      </c>
      <c r="K11314" t="s">
        <v>31</v>
      </c>
      <c r="L11314" t="s">
        <v>22</v>
      </c>
      <c r="M11314">
        <v>153000</v>
      </c>
      <c r="O11314" t="s">
        <v>1225</v>
      </c>
      <c r="P11314" t="s">
        <v>14720</v>
      </c>
    </row>
    <row r="11315" spans="1:16" x14ac:dyDescent="0.35">
      <c r="A11315" t="s">
        <v>14243</v>
      </c>
      <c r="B11315" t="s">
        <v>14555</v>
      </c>
      <c r="C11315" t="s">
        <v>1106</v>
      </c>
      <c r="D11315" t="s">
        <v>573</v>
      </c>
      <c r="E11315" t="s">
        <v>296</v>
      </c>
      <c r="F11315" t="b">
        <v>0</v>
      </c>
      <c r="G11315" t="s">
        <v>52</v>
      </c>
      <c r="H11315" s="1">
        <v>45770.416770833333</v>
      </c>
      <c r="I11315" t="b">
        <v>1</v>
      </c>
      <c r="J11315" t="b">
        <v>0</v>
      </c>
      <c r="K11315" t="s">
        <v>31</v>
      </c>
      <c r="L11315" t="s">
        <v>32</v>
      </c>
      <c r="N11315">
        <v>27.979999542236332</v>
      </c>
      <c r="O11315" t="s">
        <v>3693</v>
      </c>
      <c r="P11315" t="s">
        <v>263</v>
      </c>
    </row>
    <row r="11316" spans="1:16" x14ac:dyDescent="0.35">
      <c r="A11316" t="s">
        <v>14243</v>
      </c>
      <c r="B11316" t="s">
        <v>14243</v>
      </c>
      <c r="C11316" t="s">
        <v>1176</v>
      </c>
      <c r="D11316" t="s">
        <v>115</v>
      </c>
      <c r="E11316" t="s">
        <v>20</v>
      </c>
      <c r="F11316" t="b">
        <v>0</v>
      </c>
      <c r="G11316" t="s">
        <v>68</v>
      </c>
      <c r="H11316" s="1">
        <v>45770.627523148149</v>
      </c>
      <c r="I11316" t="b">
        <v>0</v>
      </c>
      <c r="J11316" t="b">
        <v>1</v>
      </c>
      <c r="K11316" t="s">
        <v>31</v>
      </c>
      <c r="L11316" t="s">
        <v>32</v>
      </c>
      <c r="N11316">
        <v>25.2400016784668</v>
      </c>
      <c r="O11316" t="s">
        <v>1721</v>
      </c>
      <c r="P11316" t="s">
        <v>14369</v>
      </c>
    </row>
    <row r="11317" spans="1:16" x14ac:dyDescent="0.35">
      <c r="A11317" t="s">
        <v>14243</v>
      </c>
      <c r="B11317" t="s">
        <v>14721</v>
      </c>
      <c r="C11317" t="s">
        <v>170</v>
      </c>
      <c r="D11317" t="s">
        <v>36</v>
      </c>
      <c r="E11317" t="s">
        <v>20</v>
      </c>
      <c r="F11317" t="b">
        <v>0</v>
      </c>
      <c r="G11317" t="s">
        <v>171</v>
      </c>
      <c r="H11317" s="1">
        <v>45770.727685185193</v>
      </c>
      <c r="I11317" t="b">
        <v>0</v>
      </c>
      <c r="J11317" t="b">
        <v>1</v>
      </c>
      <c r="K11317" t="s">
        <v>31</v>
      </c>
      <c r="L11317" t="s">
        <v>22</v>
      </c>
      <c r="M11317">
        <v>95000</v>
      </c>
      <c r="O11317" t="s">
        <v>13354</v>
      </c>
      <c r="P11317" t="s">
        <v>14722</v>
      </c>
    </row>
    <row r="11318" spans="1:16" x14ac:dyDescent="0.35">
      <c r="A11318" t="s">
        <v>14243</v>
      </c>
      <c r="B11318" t="s">
        <v>14506</v>
      </c>
      <c r="C11318" t="s">
        <v>1671</v>
      </c>
      <c r="D11318" t="s">
        <v>36</v>
      </c>
      <c r="E11318" t="s">
        <v>91</v>
      </c>
      <c r="F11318" t="b">
        <v>0</v>
      </c>
      <c r="G11318" t="s">
        <v>52</v>
      </c>
      <c r="H11318" s="1">
        <v>45770.833414351851</v>
      </c>
      <c r="I11318" t="b">
        <v>0</v>
      </c>
      <c r="J11318" t="b">
        <v>0</v>
      </c>
      <c r="K11318" t="s">
        <v>31</v>
      </c>
      <c r="L11318" t="s">
        <v>32</v>
      </c>
      <c r="N11318">
        <v>75.5</v>
      </c>
      <c r="O11318" t="s">
        <v>14507</v>
      </c>
      <c r="P11318" t="s">
        <v>14508</v>
      </c>
    </row>
    <row r="11319" spans="1:16" x14ac:dyDescent="0.35">
      <c r="A11319" t="s">
        <v>14243</v>
      </c>
      <c r="B11319" t="s">
        <v>14719</v>
      </c>
      <c r="C11319" t="s">
        <v>609</v>
      </c>
      <c r="D11319" t="s">
        <v>29</v>
      </c>
      <c r="E11319" t="s">
        <v>20</v>
      </c>
      <c r="F11319" t="b">
        <v>0</v>
      </c>
      <c r="G11319" t="s">
        <v>47</v>
      </c>
      <c r="H11319" s="1">
        <v>45771.250219907408</v>
      </c>
      <c r="I11319" t="b">
        <v>0</v>
      </c>
      <c r="J11319" t="b">
        <v>1</v>
      </c>
      <c r="K11319" t="s">
        <v>31</v>
      </c>
      <c r="L11319" t="s">
        <v>22</v>
      </c>
      <c r="M11319">
        <v>153000</v>
      </c>
      <c r="O11319" t="s">
        <v>1225</v>
      </c>
      <c r="P11319" t="s">
        <v>14720</v>
      </c>
    </row>
    <row r="11320" spans="1:16" x14ac:dyDescent="0.35">
      <c r="A11320" t="s">
        <v>14243</v>
      </c>
      <c r="B11320" t="s">
        <v>14555</v>
      </c>
      <c r="C11320" t="s">
        <v>1106</v>
      </c>
      <c r="D11320" t="s">
        <v>573</v>
      </c>
      <c r="E11320" t="s">
        <v>296</v>
      </c>
      <c r="F11320" t="b">
        <v>0</v>
      </c>
      <c r="G11320" t="s">
        <v>52</v>
      </c>
      <c r="H11320" s="1">
        <v>45771.416770833333</v>
      </c>
      <c r="I11320" t="b">
        <v>1</v>
      </c>
      <c r="J11320" t="b">
        <v>0</v>
      </c>
      <c r="K11320" t="s">
        <v>31</v>
      </c>
      <c r="L11320" t="s">
        <v>32</v>
      </c>
      <c r="N11320">
        <v>27.979999542236332</v>
      </c>
      <c r="O11320" t="s">
        <v>3693</v>
      </c>
      <c r="P11320" t="s">
        <v>263</v>
      </c>
    </row>
    <row r="11321" spans="1:16" x14ac:dyDescent="0.35">
      <c r="A11321" t="s">
        <v>14243</v>
      </c>
      <c r="B11321" t="s">
        <v>14243</v>
      </c>
      <c r="C11321" t="s">
        <v>1176</v>
      </c>
      <c r="D11321" t="s">
        <v>115</v>
      </c>
      <c r="E11321" t="s">
        <v>20</v>
      </c>
      <c r="F11321" t="b">
        <v>0</v>
      </c>
      <c r="G11321" t="s">
        <v>68</v>
      </c>
      <c r="H11321" s="1">
        <v>45771.627523148149</v>
      </c>
      <c r="I11321" t="b">
        <v>0</v>
      </c>
      <c r="J11321" t="b">
        <v>1</v>
      </c>
      <c r="K11321" t="s">
        <v>31</v>
      </c>
      <c r="L11321" t="s">
        <v>32</v>
      </c>
      <c r="N11321">
        <v>25.2400016784668</v>
      </c>
      <c r="O11321" t="s">
        <v>1721</v>
      </c>
      <c r="P11321" t="s">
        <v>14369</v>
      </c>
    </row>
    <row r="11322" spans="1:16" x14ac:dyDescent="0.35">
      <c r="A11322" t="s">
        <v>14243</v>
      </c>
      <c r="B11322" t="s">
        <v>14721</v>
      </c>
      <c r="C11322" t="s">
        <v>170</v>
      </c>
      <c r="D11322" t="s">
        <v>36</v>
      </c>
      <c r="E11322" t="s">
        <v>20</v>
      </c>
      <c r="F11322" t="b">
        <v>0</v>
      </c>
      <c r="G11322" t="s">
        <v>171</v>
      </c>
      <c r="H11322" s="1">
        <v>45771.727685185193</v>
      </c>
      <c r="I11322" t="b">
        <v>0</v>
      </c>
      <c r="J11322" t="b">
        <v>1</v>
      </c>
      <c r="K11322" t="s">
        <v>31</v>
      </c>
      <c r="L11322" t="s">
        <v>22</v>
      </c>
      <c r="M11322">
        <v>95000</v>
      </c>
      <c r="O11322" t="s">
        <v>13354</v>
      </c>
      <c r="P11322" t="s">
        <v>14722</v>
      </c>
    </row>
    <row r="11323" spans="1:16" x14ac:dyDescent="0.35">
      <c r="A11323" t="s">
        <v>14243</v>
      </c>
      <c r="B11323" t="s">
        <v>14506</v>
      </c>
      <c r="C11323" t="s">
        <v>1671</v>
      </c>
      <c r="D11323" t="s">
        <v>36</v>
      </c>
      <c r="E11323" t="s">
        <v>91</v>
      </c>
      <c r="F11323" t="b">
        <v>0</v>
      </c>
      <c r="G11323" t="s">
        <v>52</v>
      </c>
      <c r="H11323" s="1">
        <v>45771.833414351851</v>
      </c>
      <c r="I11323" t="b">
        <v>0</v>
      </c>
      <c r="J11323" t="b">
        <v>0</v>
      </c>
      <c r="K11323" t="s">
        <v>31</v>
      </c>
      <c r="L11323" t="s">
        <v>32</v>
      </c>
      <c r="N11323">
        <v>75.5</v>
      </c>
      <c r="O11323" t="s">
        <v>14507</v>
      </c>
      <c r="P11323" t="s">
        <v>14508</v>
      </c>
    </row>
    <row r="11324" spans="1:16" x14ac:dyDescent="0.35">
      <c r="A11324" t="s">
        <v>14243</v>
      </c>
      <c r="B11324" t="s">
        <v>14719</v>
      </c>
      <c r="C11324" t="s">
        <v>609</v>
      </c>
      <c r="D11324" t="s">
        <v>29</v>
      </c>
      <c r="E11324" t="s">
        <v>20</v>
      </c>
      <c r="F11324" t="b">
        <v>0</v>
      </c>
      <c r="G11324" t="s">
        <v>47</v>
      </c>
      <c r="H11324" s="1">
        <v>45772.250219907408</v>
      </c>
      <c r="I11324" t="b">
        <v>0</v>
      </c>
      <c r="J11324" t="b">
        <v>1</v>
      </c>
      <c r="K11324" t="s">
        <v>31</v>
      </c>
      <c r="L11324" t="s">
        <v>22</v>
      </c>
      <c r="M11324">
        <v>153000</v>
      </c>
      <c r="O11324" t="s">
        <v>1225</v>
      </c>
      <c r="P11324" t="s">
        <v>14720</v>
      </c>
    </row>
    <row r="11325" spans="1:16" x14ac:dyDescent="0.35">
      <c r="A11325" t="s">
        <v>14243</v>
      </c>
      <c r="B11325" t="s">
        <v>14555</v>
      </c>
      <c r="C11325" t="s">
        <v>1106</v>
      </c>
      <c r="D11325" t="s">
        <v>573</v>
      </c>
      <c r="E11325" t="s">
        <v>296</v>
      </c>
      <c r="F11325" t="b">
        <v>0</v>
      </c>
      <c r="G11325" t="s">
        <v>52</v>
      </c>
      <c r="H11325" s="1">
        <v>45772.416770833333</v>
      </c>
      <c r="I11325" t="b">
        <v>1</v>
      </c>
      <c r="J11325" t="b">
        <v>0</v>
      </c>
      <c r="K11325" t="s">
        <v>31</v>
      </c>
      <c r="L11325" t="s">
        <v>32</v>
      </c>
      <c r="N11325">
        <v>27.979999542236332</v>
      </c>
      <c r="O11325" t="s">
        <v>3693</v>
      </c>
      <c r="P11325" t="s">
        <v>263</v>
      </c>
    </row>
    <row r="11326" spans="1:16" x14ac:dyDescent="0.35">
      <c r="A11326" t="s">
        <v>14243</v>
      </c>
      <c r="B11326" t="s">
        <v>14506</v>
      </c>
      <c r="C11326" t="s">
        <v>1671</v>
      </c>
      <c r="D11326" t="s">
        <v>36</v>
      </c>
      <c r="E11326" t="s">
        <v>91</v>
      </c>
      <c r="F11326" t="b">
        <v>0</v>
      </c>
      <c r="G11326" t="s">
        <v>52</v>
      </c>
      <c r="H11326" s="1">
        <v>45772.833414351851</v>
      </c>
      <c r="I11326" t="b">
        <v>0</v>
      </c>
      <c r="J11326" t="b">
        <v>0</v>
      </c>
      <c r="K11326" t="s">
        <v>31</v>
      </c>
      <c r="L11326" t="s">
        <v>32</v>
      </c>
      <c r="N11326">
        <v>75.5</v>
      </c>
      <c r="O11326" t="s">
        <v>14507</v>
      </c>
      <c r="P11326" t="s">
        <v>14508</v>
      </c>
    </row>
    <row r="11327" spans="1:16" x14ac:dyDescent="0.35">
      <c r="A11327" t="s">
        <v>14243</v>
      </c>
      <c r="B11327" t="s">
        <v>14719</v>
      </c>
      <c r="C11327" t="s">
        <v>609</v>
      </c>
      <c r="D11327" t="s">
        <v>29</v>
      </c>
      <c r="E11327" t="s">
        <v>20</v>
      </c>
      <c r="F11327" t="b">
        <v>0</v>
      </c>
      <c r="G11327" t="s">
        <v>47</v>
      </c>
      <c r="H11327" s="1">
        <v>45773.250219907408</v>
      </c>
      <c r="I11327" t="b">
        <v>0</v>
      </c>
      <c r="J11327" t="b">
        <v>1</v>
      </c>
      <c r="K11327" t="s">
        <v>31</v>
      </c>
      <c r="L11327" t="s">
        <v>22</v>
      </c>
      <c r="M11327">
        <v>153000</v>
      </c>
      <c r="O11327" t="s">
        <v>1225</v>
      </c>
      <c r="P11327" t="s">
        <v>14720</v>
      </c>
    </row>
    <row r="11328" spans="1:16" x14ac:dyDescent="0.35">
      <c r="A11328" t="s">
        <v>14243</v>
      </c>
      <c r="B11328" t="s">
        <v>14555</v>
      </c>
      <c r="C11328" t="s">
        <v>1106</v>
      </c>
      <c r="D11328" t="s">
        <v>573</v>
      </c>
      <c r="E11328" t="s">
        <v>296</v>
      </c>
      <c r="F11328" t="b">
        <v>0</v>
      </c>
      <c r="G11328" t="s">
        <v>52</v>
      </c>
      <c r="H11328" s="1">
        <v>45773.416770833333</v>
      </c>
      <c r="I11328" t="b">
        <v>1</v>
      </c>
      <c r="J11328" t="b">
        <v>0</v>
      </c>
      <c r="K11328" t="s">
        <v>31</v>
      </c>
      <c r="L11328" t="s">
        <v>32</v>
      </c>
      <c r="N11328">
        <v>27.979999542236332</v>
      </c>
      <c r="O11328" t="s">
        <v>3693</v>
      </c>
      <c r="P11328" t="s">
        <v>263</v>
      </c>
    </row>
    <row r="11329" spans="1:16" x14ac:dyDescent="0.35">
      <c r="A11329" t="s">
        <v>14243</v>
      </c>
      <c r="B11329" t="s">
        <v>14506</v>
      </c>
      <c r="C11329" t="s">
        <v>1671</v>
      </c>
      <c r="D11329" t="s">
        <v>36</v>
      </c>
      <c r="E11329" t="s">
        <v>91</v>
      </c>
      <c r="F11329" t="b">
        <v>0</v>
      </c>
      <c r="G11329" t="s">
        <v>52</v>
      </c>
      <c r="H11329" s="1">
        <v>45773.833414351851</v>
      </c>
      <c r="I11329" t="b">
        <v>0</v>
      </c>
      <c r="J11329" t="b">
        <v>0</v>
      </c>
      <c r="K11329" t="s">
        <v>31</v>
      </c>
      <c r="L11329" t="s">
        <v>32</v>
      </c>
      <c r="N11329">
        <v>75.5</v>
      </c>
      <c r="O11329" t="s">
        <v>14507</v>
      </c>
      <c r="P11329" t="s">
        <v>14508</v>
      </c>
    </row>
    <row r="11330" spans="1:16" x14ac:dyDescent="0.35">
      <c r="A11330" t="s">
        <v>14243</v>
      </c>
      <c r="B11330" t="s">
        <v>14719</v>
      </c>
      <c r="C11330" t="s">
        <v>609</v>
      </c>
      <c r="D11330" t="s">
        <v>29</v>
      </c>
      <c r="E11330" t="s">
        <v>20</v>
      </c>
      <c r="F11330" t="b">
        <v>0</v>
      </c>
      <c r="G11330" t="s">
        <v>47</v>
      </c>
      <c r="H11330" s="1">
        <v>45774.250219907408</v>
      </c>
      <c r="I11330" t="b">
        <v>0</v>
      </c>
      <c r="J11330" t="b">
        <v>1</v>
      </c>
      <c r="K11330" t="s">
        <v>31</v>
      </c>
      <c r="L11330" t="s">
        <v>22</v>
      </c>
      <c r="M11330">
        <v>153000</v>
      </c>
      <c r="O11330" t="s">
        <v>1225</v>
      </c>
      <c r="P11330" t="s">
        <v>14720</v>
      </c>
    </row>
    <row r="11331" spans="1:16" x14ac:dyDescent="0.35">
      <c r="A11331" t="s">
        <v>14243</v>
      </c>
      <c r="B11331" t="s">
        <v>14555</v>
      </c>
      <c r="C11331" t="s">
        <v>1106</v>
      </c>
      <c r="D11331" t="s">
        <v>573</v>
      </c>
      <c r="E11331" t="s">
        <v>296</v>
      </c>
      <c r="F11331" t="b">
        <v>0</v>
      </c>
      <c r="G11331" t="s">
        <v>52</v>
      </c>
      <c r="H11331" s="1">
        <v>45774.416770833333</v>
      </c>
      <c r="I11331" t="b">
        <v>1</v>
      </c>
      <c r="J11331" t="b">
        <v>0</v>
      </c>
      <c r="K11331" t="s">
        <v>31</v>
      </c>
      <c r="L11331" t="s">
        <v>32</v>
      </c>
      <c r="N11331">
        <v>27.979999542236332</v>
      </c>
      <c r="O11331" t="s">
        <v>3693</v>
      </c>
      <c r="P11331" t="s">
        <v>263</v>
      </c>
    </row>
    <row r="11332" spans="1:16" x14ac:dyDescent="0.35">
      <c r="A11332" t="s">
        <v>14243</v>
      </c>
      <c r="B11332" t="s">
        <v>14506</v>
      </c>
      <c r="C11332" t="s">
        <v>1671</v>
      </c>
      <c r="D11332" t="s">
        <v>36</v>
      </c>
      <c r="E11332" t="s">
        <v>91</v>
      </c>
      <c r="F11332" t="b">
        <v>0</v>
      </c>
      <c r="G11332" t="s">
        <v>52</v>
      </c>
      <c r="H11332" s="1">
        <v>45774.833414351851</v>
      </c>
      <c r="I11332" t="b">
        <v>0</v>
      </c>
      <c r="J11332" t="b">
        <v>0</v>
      </c>
      <c r="K11332" t="s">
        <v>31</v>
      </c>
      <c r="L11332" t="s">
        <v>32</v>
      </c>
      <c r="N11332">
        <v>75.5</v>
      </c>
      <c r="O11332" t="s">
        <v>14507</v>
      </c>
      <c r="P11332" t="s">
        <v>14508</v>
      </c>
    </row>
    <row r="11333" spans="1:16" x14ac:dyDescent="0.35">
      <c r="A11333" t="s">
        <v>14243</v>
      </c>
      <c r="B11333" t="s">
        <v>14719</v>
      </c>
      <c r="C11333" t="s">
        <v>609</v>
      </c>
      <c r="D11333" t="s">
        <v>29</v>
      </c>
      <c r="E11333" t="s">
        <v>20</v>
      </c>
      <c r="F11333" t="b">
        <v>0</v>
      </c>
      <c r="G11333" t="s">
        <v>47</v>
      </c>
      <c r="H11333" s="1">
        <v>45775.250219907408</v>
      </c>
      <c r="I11333" t="b">
        <v>0</v>
      </c>
      <c r="J11333" t="b">
        <v>1</v>
      </c>
      <c r="K11333" t="s">
        <v>31</v>
      </c>
      <c r="L11333" t="s">
        <v>22</v>
      </c>
      <c r="M11333">
        <v>153000</v>
      </c>
      <c r="O11333" t="s">
        <v>1225</v>
      </c>
      <c r="P11333" t="s">
        <v>14720</v>
      </c>
    </row>
    <row r="11334" spans="1:16" x14ac:dyDescent="0.35">
      <c r="A11334" t="s">
        <v>14243</v>
      </c>
      <c r="B11334" t="s">
        <v>14555</v>
      </c>
      <c r="C11334" t="s">
        <v>1106</v>
      </c>
      <c r="D11334" t="s">
        <v>573</v>
      </c>
      <c r="E11334" t="s">
        <v>296</v>
      </c>
      <c r="F11334" t="b">
        <v>0</v>
      </c>
      <c r="G11334" t="s">
        <v>52</v>
      </c>
      <c r="H11334" s="1">
        <v>45775.416770833333</v>
      </c>
      <c r="I11334" t="b">
        <v>1</v>
      </c>
      <c r="J11334" t="b">
        <v>0</v>
      </c>
      <c r="K11334" t="s">
        <v>31</v>
      </c>
      <c r="L11334" t="s">
        <v>32</v>
      </c>
      <c r="N11334">
        <v>27.979999542236332</v>
      </c>
      <c r="O11334" t="s">
        <v>3693</v>
      </c>
      <c r="P11334" t="s">
        <v>263</v>
      </c>
    </row>
    <row r="11335" spans="1:16" x14ac:dyDescent="0.35">
      <c r="A11335" t="s">
        <v>14243</v>
      </c>
      <c r="B11335" t="s">
        <v>14243</v>
      </c>
      <c r="C11335" t="s">
        <v>1176</v>
      </c>
      <c r="D11335" t="s">
        <v>115</v>
      </c>
      <c r="E11335" t="s">
        <v>20</v>
      </c>
      <c r="F11335" t="b">
        <v>0</v>
      </c>
      <c r="G11335" t="s">
        <v>68</v>
      </c>
      <c r="H11335" s="1">
        <v>45775.627523148149</v>
      </c>
      <c r="I11335" t="b">
        <v>0</v>
      </c>
      <c r="J11335" t="b">
        <v>1</v>
      </c>
      <c r="K11335" t="s">
        <v>31</v>
      </c>
      <c r="L11335" t="s">
        <v>32</v>
      </c>
      <c r="N11335">
        <v>25.2400016784668</v>
      </c>
      <c r="O11335" t="s">
        <v>1721</v>
      </c>
      <c r="P11335" t="s">
        <v>14369</v>
      </c>
    </row>
    <row r="11336" spans="1:16" x14ac:dyDescent="0.35">
      <c r="A11336" t="s">
        <v>14243</v>
      </c>
      <c r="B11336" t="s">
        <v>14721</v>
      </c>
      <c r="C11336" t="s">
        <v>170</v>
      </c>
      <c r="D11336" t="s">
        <v>36</v>
      </c>
      <c r="E11336" t="s">
        <v>20</v>
      </c>
      <c r="F11336" t="b">
        <v>0</v>
      </c>
      <c r="G11336" t="s">
        <v>171</v>
      </c>
      <c r="H11336" s="1">
        <v>45775.727685185193</v>
      </c>
      <c r="I11336" t="b">
        <v>0</v>
      </c>
      <c r="J11336" t="b">
        <v>1</v>
      </c>
      <c r="K11336" t="s">
        <v>31</v>
      </c>
      <c r="L11336" t="s">
        <v>22</v>
      </c>
      <c r="M11336">
        <v>95000</v>
      </c>
      <c r="O11336" t="s">
        <v>13354</v>
      </c>
      <c r="P11336" t="s">
        <v>14722</v>
      </c>
    </row>
    <row r="11337" spans="1:16" x14ac:dyDescent="0.35">
      <c r="A11337" t="s">
        <v>14243</v>
      </c>
      <c r="B11337" t="s">
        <v>14506</v>
      </c>
      <c r="C11337" t="s">
        <v>1671</v>
      </c>
      <c r="D11337" t="s">
        <v>36</v>
      </c>
      <c r="E11337" t="s">
        <v>91</v>
      </c>
      <c r="F11337" t="b">
        <v>0</v>
      </c>
      <c r="G11337" t="s">
        <v>52</v>
      </c>
      <c r="H11337" s="1">
        <v>45775.833414351851</v>
      </c>
      <c r="I11337" t="b">
        <v>0</v>
      </c>
      <c r="J11337" t="b">
        <v>0</v>
      </c>
      <c r="K11337" t="s">
        <v>31</v>
      </c>
      <c r="L11337" t="s">
        <v>32</v>
      </c>
      <c r="N11337">
        <v>75.5</v>
      </c>
      <c r="O11337" t="s">
        <v>14507</v>
      </c>
      <c r="P11337" t="s">
        <v>14508</v>
      </c>
    </row>
    <row r="11338" spans="1:16" x14ac:dyDescent="0.35">
      <c r="A11338" t="s">
        <v>14243</v>
      </c>
      <c r="B11338" t="s">
        <v>14719</v>
      </c>
      <c r="C11338" t="s">
        <v>609</v>
      </c>
      <c r="D11338" t="s">
        <v>29</v>
      </c>
      <c r="E11338" t="s">
        <v>20</v>
      </c>
      <c r="F11338" t="b">
        <v>0</v>
      </c>
      <c r="G11338" t="s">
        <v>47</v>
      </c>
      <c r="H11338" s="1">
        <v>45776.250219907408</v>
      </c>
      <c r="I11338" t="b">
        <v>0</v>
      </c>
      <c r="J11338" t="b">
        <v>1</v>
      </c>
      <c r="K11338" t="s">
        <v>31</v>
      </c>
      <c r="L11338" t="s">
        <v>22</v>
      </c>
      <c r="M11338">
        <v>153000</v>
      </c>
      <c r="O11338" t="s">
        <v>1225</v>
      </c>
      <c r="P11338" t="s">
        <v>14720</v>
      </c>
    </row>
    <row r="11339" spans="1:16" x14ac:dyDescent="0.35">
      <c r="A11339" t="s">
        <v>14243</v>
      </c>
      <c r="B11339" t="s">
        <v>14555</v>
      </c>
      <c r="C11339" t="s">
        <v>1106</v>
      </c>
      <c r="D11339" t="s">
        <v>573</v>
      </c>
      <c r="E11339" t="s">
        <v>296</v>
      </c>
      <c r="F11339" t="b">
        <v>0</v>
      </c>
      <c r="G11339" t="s">
        <v>52</v>
      </c>
      <c r="H11339" s="1">
        <v>45776.416770833333</v>
      </c>
      <c r="I11339" t="b">
        <v>1</v>
      </c>
      <c r="J11339" t="b">
        <v>0</v>
      </c>
      <c r="K11339" t="s">
        <v>31</v>
      </c>
      <c r="L11339" t="s">
        <v>32</v>
      </c>
      <c r="N11339">
        <v>27.979999542236332</v>
      </c>
      <c r="O11339" t="s">
        <v>3693</v>
      </c>
      <c r="P11339" t="s">
        <v>263</v>
      </c>
    </row>
    <row r="11340" spans="1:16" x14ac:dyDescent="0.35">
      <c r="A11340" t="s">
        <v>14243</v>
      </c>
      <c r="B11340" t="s">
        <v>14243</v>
      </c>
      <c r="C11340" t="s">
        <v>1176</v>
      </c>
      <c r="D11340" t="s">
        <v>115</v>
      </c>
      <c r="E11340" t="s">
        <v>20</v>
      </c>
      <c r="F11340" t="b">
        <v>0</v>
      </c>
      <c r="G11340" t="s">
        <v>68</v>
      </c>
      <c r="H11340" s="1">
        <v>45776.627523148149</v>
      </c>
      <c r="I11340" t="b">
        <v>0</v>
      </c>
      <c r="J11340" t="b">
        <v>1</v>
      </c>
      <c r="K11340" t="s">
        <v>31</v>
      </c>
      <c r="L11340" t="s">
        <v>32</v>
      </c>
      <c r="N11340">
        <v>25.2400016784668</v>
      </c>
      <c r="O11340" t="s">
        <v>1721</v>
      </c>
      <c r="P11340" t="s">
        <v>14369</v>
      </c>
    </row>
    <row r="11341" spans="1:16" x14ac:dyDescent="0.35">
      <c r="A11341" t="s">
        <v>14243</v>
      </c>
      <c r="B11341" t="s">
        <v>14721</v>
      </c>
      <c r="C11341" t="s">
        <v>170</v>
      </c>
      <c r="D11341" t="s">
        <v>36</v>
      </c>
      <c r="E11341" t="s">
        <v>20</v>
      </c>
      <c r="F11341" t="b">
        <v>0</v>
      </c>
      <c r="G11341" t="s">
        <v>171</v>
      </c>
      <c r="H11341" s="1">
        <v>45776.727685185193</v>
      </c>
      <c r="I11341" t="b">
        <v>0</v>
      </c>
      <c r="J11341" t="b">
        <v>1</v>
      </c>
      <c r="K11341" t="s">
        <v>31</v>
      </c>
      <c r="L11341" t="s">
        <v>22</v>
      </c>
      <c r="M11341">
        <v>95000</v>
      </c>
      <c r="O11341" t="s">
        <v>13354</v>
      </c>
      <c r="P11341" t="s">
        <v>14722</v>
      </c>
    </row>
    <row r="11342" spans="1:16" x14ac:dyDescent="0.35">
      <c r="A11342" t="s">
        <v>14243</v>
      </c>
      <c r="B11342" t="s">
        <v>14506</v>
      </c>
      <c r="C11342" t="s">
        <v>1671</v>
      </c>
      <c r="D11342" t="s">
        <v>36</v>
      </c>
      <c r="E11342" t="s">
        <v>91</v>
      </c>
      <c r="F11342" t="b">
        <v>0</v>
      </c>
      <c r="G11342" t="s">
        <v>52</v>
      </c>
      <c r="H11342" s="1">
        <v>45776.833414351851</v>
      </c>
      <c r="I11342" t="b">
        <v>0</v>
      </c>
      <c r="J11342" t="b">
        <v>0</v>
      </c>
      <c r="K11342" t="s">
        <v>31</v>
      </c>
      <c r="L11342" t="s">
        <v>32</v>
      </c>
      <c r="N11342">
        <v>75.5</v>
      </c>
      <c r="O11342" t="s">
        <v>14507</v>
      </c>
      <c r="P11342" t="s">
        <v>14508</v>
      </c>
    </row>
    <row r="11343" spans="1:16" x14ac:dyDescent="0.35">
      <c r="A11343" t="s">
        <v>14243</v>
      </c>
      <c r="B11343" t="s">
        <v>14719</v>
      </c>
      <c r="C11343" t="s">
        <v>609</v>
      </c>
      <c r="D11343" t="s">
        <v>29</v>
      </c>
      <c r="E11343" t="s">
        <v>20</v>
      </c>
      <c r="F11343" t="b">
        <v>0</v>
      </c>
      <c r="G11343" t="s">
        <v>47</v>
      </c>
      <c r="H11343" s="1">
        <v>45777.250219907408</v>
      </c>
      <c r="I11343" t="b">
        <v>0</v>
      </c>
      <c r="J11343" t="b">
        <v>1</v>
      </c>
      <c r="K11343" t="s">
        <v>31</v>
      </c>
      <c r="L11343" t="s">
        <v>22</v>
      </c>
      <c r="M11343">
        <v>153000</v>
      </c>
      <c r="O11343" t="s">
        <v>1225</v>
      </c>
      <c r="P11343" t="s">
        <v>14720</v>
      </c>
    </row>
    <row r="11344" spans="1:16" x14ac:dyDescent="0.35">
      <c r="A11344" t="s">
        <v>14243</v>
      </c>
      <c r="B11344" t="s">
        <v>14555</v>
      </c>
      <c r="C11344" t="s">
        <v>1106</v>
      </c>
      <c r="D11344" t="s">
        <v>573</v>
      </c>
      <c r="E11344" t="s">
        <v>296</v>
      </c>
      <c r="F11344" t="b">
        <v>0</v>
      </c>
      <c r="G11344" t="s">
        <v>52</v>
      </c>
      <c r="H11344" s="1">
        <v>45777.416770833333</v>
      </c>
      <c r="I11344" t="b">
        <v>1</v>
      </c>
      <c r="J11344" t="b">
        <v>0</v>
      </c>
      <c r="K11344" t="s">
        <v>31</v>
      </c>
      <c r="L11344" t="s">
        <v>32</v>
      </c>
      <c r="N11344">
        <v>27.979999542236332</v>
      </c>
      <c r="O11344" t="s">
        <v>3693</v>
      </c>
      <c r="P11344" t="s">
        <v>263</v>
      </c>
    </row>
    <row r="11345" spans="1:16" x14ac:dyDescent="0.35">
      <c r="A11345" t="s">
        <v>14243</v>
      </c>
      <c r="B11345" t="s">
        <v>14243</v>
      </c>
      <c r="C11345" t="s">
        <v>1176</v>
      </c>
      <c r="D11345" t="s">
        <v>115</v>
      </c>
      <c r="E11345" t="s">
        <v>20</v>
      </c>
      <c r="F11345" t="b">
        <v>0</v>
      </c>
      <c r="G11345" t="s">
        <v>68</v>
      </c>
      <c r="H11345" s="1">
        <v>45777.627523148149</v>
      </c>
      <c r="I11345" t="b">
        <v>0</v>
      </c>
      <c r="J11345" t="b">
        <v>1</v>
      </c>
      <c r="K11345" t="s">
        <v>31</v>
      </c>
      <c r="L11345" t="s">
        <v>32</v>
      </c>
      <c r="N11345">
        <v>25.2400016784668</v>
      </c>
      <c r="O11345" t="s">
        <v>1721</v>
      </c>
      <c r="P11345" t="s">
        <v>14369</v>
      </c>
    </row>
    <row r="11346" spans="1:16" x14ac:dyDescent="0.35">
      <c r="A11346" t="s">
        <v>14243</v>
      </c>
      <c r="B11346" t="s">
        <v>14721</v>
      </c>
      <c r="C11346" t="s">
        <v>170</v>
      </c>
      <c r="D11346" t="s">
        <v>36</v>
      </c>
      <c r="E11346" t="s">
        <v>20</v>
      </c>
      <c r="F11346" t="b">
        <v>0</v>
      </c>
      <c r="G11346" t="s">
        <v>171</v>
      </c>
      <c r="H11346" s="1">
        <v>45777.727685185193</v>
      </c>
      <c r="I11346" t="b">
        <v>0</v>
      </c>
      <c r="J11346" t="b">
        <v>1</v>
      </c>
      <c r="K11346" t="s">
        <v>31</v>
      </c>
      <c r="L11346" t="s">
        <v>22</v>
      </c>
      <c r="M11346">
        <v>95000</v>
      </c>
      <c r="O11346" t="s">
        <v>13354</v>
      </c>
      <c r="P11346" t="s">
        <v>14722</v>
      </c>
    </row>
    <row r="11347" spans="1:16" x14ac:dyDescent="0.35">
      <c r="A11347" t="s">
        <v>14243</v>
      </c>
      <c r="B11347" t="s">
        <v>14506</v>
      </c>
      <c r="C11347" t="s">
        <v>1671</v>
      </c>
      <c r="D11347" t="s">
        <v>36</v>
      </c>
      <c r="E11347" t="s">
        <v>91</v>
      </c>
      <c r="F11347" t="b">
        <v>0</v>
      </c>
      <c r="G11347" t="s">
        <v>52</v>
      </c>
      <c r="H11347" s="1">
        <v>45777.833414351851</v>
      </c>
      <c r="I11347" t="b">
        <v>0</v>
      </c>
      <c r="J11347" t="b">
        <v>0</v>
      </c>
      <c r="K11347" t="s">
        <v>31</v>
      </c>
      <c r="L11347" t="s">
        <v>32</v>
      </c>
      <c r="N11347">
        <v>75.5</v>
      </c>
      <c r="O11347" t="s">
        <v>14507</v>
      </c>
      <c r="P11347" t="s">
        <v>14508</v>
      </c>
    </row>
    <row r="11348" spans="1:16" x14ac:dyDescent="0.35">
      <c r="A11348" t="s">
        <v>14243</v>
      </c>
      <c r="B11348" t="s">
        <v>14719</v>
      </c>
      <c r="C11348" t="s">
        <v>609</v>
      </c>
      <c r="D11348" t="s">
        <v>29</v>
      </c>
      <c r="E11348" t="s">
        <v>20</v>
      </c>
      <c r="F11348" t="b">
        <v>0</v>
      </c>
      <c r="G11348" t="s">
        <v>47</v>
      </c>
      <c r="H11348" s="1">
        <v>45778.250219907408</v>
      </c>
      <c r="I11348" t="b">
        <v>0</v>
      </c>
      <c r="J11348" t="b">
        <v>1</v>
      </c>
      <c r="K11348" t="s">
        <v>31</v>
      </c>
      <c r="L11348" t="s">
        <v>22</v>
      </c>
      <c r="M11348">
        <v>153000</v>
      </c>
      <c r="O11348" t="s">
        <v>1225</v>
      </c>
      <c r="P11348" t="s">
        <v>14720</v>
      </c>
    </row>
    <row r="11349" spans="1:16" x14ac:dyDescent="0.35">
      <c r="A11349" t="s">
        <v>14243</v>
      </c>
      <c r="B11349" t="s">
        <v>14555</v>
      </c>
      <c r="C11349" t="s">
        <v>1106</v>
      </c>
      <c r="D11349" t="s">
        <v>573</v>
      </c>
      <c r="E11349" t="s">
        <v>296</v>
      </c>
      <c r="F11349" t="b">
        <v>0</v>
      </c>
      <c r="G11349" t="s">
        <v>52</v>
      </c>
      <c r="H11349" s="1">
        <v>45778.416770833333</v>
      </c>
      <c r="I11349" t="b">
        <v>1</v>
      </c>
      <c r="J11349" t="b">
        <v>0</v>
      </c>
      <c r="K11349" t="s">
        <v>31</v>
      </c>
      <c r="L11349" t="s">
        <v>32</v>
      </c>
      <c r="N11349">
        <v>27.979999542236332</v>
      </c>
      <c r="O11349" t="s">
        <v>3693</v>
      </c>
      <c r="P11349" t="s">
        <v>263</v>
      </c>
    </row>
    <row r="11350" spans="1:16" x14ac:dyDescent="0.35">
      <c r="A11350" t="s">
        <v>14243</v>
      </c>
      <c r="B11350" t="s">
        <v>14243</v>
      </c>
      <c r="C11350" t="s">
        <v>1176</v>
      </c>
      <c r="D11350" t="s">
        <v>115</v>
      </c>
      <c r="E11350" t="s">
        <v>20</v>
      </c>
      <c r="F11350" t="b">
        <v>0</v>
      </c>
      <c r="G11350" t="s">
        <v>68</v>
      </c>
      <c r="H11350" s="1">
        <v>45778.627523148149</v>
      </c>
      <c r="I11350" t="b">
        <v>0</v>
      </c>
      <c r="J11350" t="b">
        <v>1</v>
      </c>
      <c r="K11350" t="s">
        <v>31</v>
      </c>
      <c r="L11350" t="s">
        <v>32</v>
      </c>
      <c r="N11350">
        <v>25.2400016784668</v>
      </c>
      <c r="O11350" t="s">
        <v>1721</v>
      </c>
      <c r="P11350" t="s">
        <v>14369</v>
      </c>
    </row>
    <row r="11351" spans="1:16" x14ac:dyDescent="0.35">
      <c r="A11351" t="s">
        <v>14243</v>
      </c>
      <c r="B11351" t="s">
        <v>14721</v>
      </c>
      <c r="C11351" t="s">
        <v>170</v>
      </c>
      <c r="D11351" t="s">
        <v>36</v>
      </c>
      <c r="E11351" t="s">
        <v>20</v>
      </c>
      <c r="F11351" t="b">
        <v>0</v>
      </c>
      <c r="G11351" t="s">
        <v>171</v>
      </c>
      <c r="H11351" s="1">
        <v>45778.727685185193</v>
      </c>
      <c r="I11351" t="b">
        <v>0</v>
      </c>
      <c r="J11351" t="b">
        <v>1</v>
      </c>
      <c r="K11351" t="s">
        <v>31</v>
      </c>
      <c r="L11351" t="s">
        <v>22</v>
      </c>
      <c r="M11351">
        <v>95000</v>
      </c>
      <c r="O11351" t="s">
        <v>13354</v>
      </c>
      <c r="P11351" t="s">
        <v>14722</v>
      </c>
    </row>
    <row r="11352" spans="1:16" x14ac:dyDescent="0.35">
      <c r="A11352" t="s">
        <v>14243</v>
      </c>
      <c r="B11352" t="s">
        <v>14506</v>
      </c>
      <c r="C11352" t="s">
        <v>1671</v>
      </c>
      <c r="D11352" t="s">
        <v>36</v>
      </c>
      <c r="E11352" t="s">
        <v>91</v>
      </c>
      <c r="F11352" t="b">
        <v>0</v>
      </c>
      <c r="G11352" t="s">
        <v>52</v>
      </c>
      <c r="H11352" s="1">
        <v>45778.833414351851</v>
      </c>
      <c r="I11352" t="b">
        <v>0</v>
      </c>
      <c r="J11352" t="b">
        <v>0</v>
      </c>
      <c r="K11352" t="s">
        <v>31</v>
      </c>
      <c r="L11352" t="s">
        <v>32</v>
      </c>
      <c r="N11352">
        <v>75.5</v>
      </c>
      <c r="O11352" t="s">
        <v>14507</v>
      </c>
      <c r="P11352" t="s">
        <v>14508</v>
      </c>
    </row>
    <row r="11353" spans="1:16" x14ac:dyDescent="0.35">
      <c r="A11353" t="s">
        <v>14243</v>
      </c>
      <c r="B11353" t="s">
        <v>14719</v>
      </c>
      <c r="C11353" t="s">
        <v>609</v>
      </c>
      <c r="D11353" t="s">
        <v>29</v>
      </c>
      <c r="E11353" t="s">
        <v>20</v>
      </c>
      <c r="F11353" t="b">
        <v>0</v>
      </c>
      <c r="G11353" t="s">
        <v>47</v>
      </c>
      <c r="H11353" s="1">
        <v>45779.250219907408</v>
      </c>
      <c r="I11353" t="b">
        <v>0</v>
      </c>
      <c r="J11353" t="b">
        <v>1</v>
      </c>
      <c r="K11353" t="s">
        <v>31</v>
      </c>
      <c r="L11353" t="s">
        <v>22</v>
      </c>
      <c r="M11353">
        <v>153000</v>
      </c>
      <c r="O11353" t="s">
        <v>1225</v>
      </c>
      <c r="P11353" t="s">
        <v>14720</v>
      </c>
    </row>
    <row r="11354" spans="1:16" x14ac:dyDescent="0.35">
      <c r="A11354" t="s">
        <v>14243</v>
      </c>
      <c r="B11354" t="s">
        <v>14555</v>
      </c>
      <c r="C11354" t="s">
        <v>1106</v>
      </c>
      <c r="D11354" t="s">
        <v>573</v>
      </c>
      <c r="E11354" t="s">
        <v>296</v>
      </c>
      <c r="F11354" t="b">
        <v>0</v>
      </c>
      <c r="G11354" t="s">
        <v>52</v>
      </c>
      <c r="H11354" s="1">
        <v>45779.416770833333</v>
      </c>
      <c r="I11354" t="b">
        <v>1</v>
      </c>
      <c r="J11354" t="b">
        <v>0</v>
      </c>
      <c r="K11354" t="s">
        <v>31</v>
      </c>
      <c r="L11354" t="s">
        <v>32</v>
      </c>
      <c r="N11354">
        <v>27.979999542236332</v>
      </c>
      <c r="O11354" t="s">
        <v>3693</v>
      </c>
      <c r="P11354" t="s">
        <v>263</v>
      </c>
    </row>
    <row r="11355" spans="1:16" x14ac:dyDescent="0.35">
      <c r="A11355" t="s">
        <v>14243</v>
      </c>
      <c r="B11355" t="s">
        <v>14243</v>
      </c>
      <c r="C11355" t="s">
        <v>1176</v>
      </c>
      <c r="D11355" t="s">
        <v>115</v>
      </c>
      <c r="E11355" t="s">
        <v>20</v>
      </c>
      <c r="F11355" t="b">
        <v>0</v>
      </c>
      <c r="G11355" t="s">
        <v>68</v>
      </c>
      <c r="H11355" s="1">
        <v>45779.627523148149</v>
      </c>
      <c r="I11355" t="b">
        <v>0</v>
      </c>
      <c r="J11355" t="b">
        <v>1</v>
      </c>
      <c r="K11355" t="s">
        <v>31</v>
      </c>
      <c r="L11355" t="s">
        <v>32</v>
      </c>
      <c r="N11355">
        <v>25.2400016784668</v>
      </c>
      <c r="O11355" t="s">
        <v>1721</v>
      </c>
      <c r="P11355" t="s">
        <v>14369</v>
      </c>
    </row>
    <row r="11356" spans="1:16" x14ac:dyDescent="0.35">
      <c r="A11356" t="s">
        <v>14243</v>
      </c>
      <c r="B11356" t="s">
        <v>14721</v>
      </c>
      <c r="C11356" t="s">
        <v>170</v>
      </c>
      <c r="D11356" t="s">
        <v>36</v>
      </c>
      <c r="E11356" t="s">
        <v>20</v>
      </c>
      <c r="F11356" t="b">
        <v>0</v>
      </c>
      <c r="G11356" t="s">
        <v>171</v>
      </c>
      <c r="H11356" s="1">
        <v>45779.727685185193</v>
      </c>
      <c r="I11356" t="b">
        <v>0</v>
      </c>
      <c r="J11356" t="b">
        <v>1</v>
      </c>
      <c r="K11356" t="s">
        <v>31</v>
      </c>
      <c r="L11356" t="s">
        <v>22</v>
      </c>
      <c r="M11356">
        <v>95000</v>
      </c>
      <c r="O11356" t="s">
        <v>13354</v>
      </c>
      <c r="P11356" t="s">
        <v>14722</v>
      </c>
    </row>
    <row r="11357" spans="1:16" x14ac:dyDescent="0.35">
      <c r="A11357" t="s">
        <v>14243</v>
      </c>
      <c r="B11357" t="s">
        <v>14723</v>
      </c>
      <c r="C11357" t="s">
        <v>170</v>
      </c>
      <c r="D11357" t="s">
        <v>29</v>
      </c>
      <c r="E11357" t="s">
        <v>20</v>
      </c>
      <c r="F11357" t="b">
        <v>0</v>
      </c>
      <c r="G11357" t="s">
        <v>171</v>
      </c>
      <c r="H11357" s="1">
        <v>45779.80809027778</v>
      </c>
      <c r="I11357" t="b">
        <v>0</v>
      </c>
      <c r="J11357" t="b">
        <v>0</v>
      </c>
      <c r="K11357" t="s">
        <v>31</v>
      </c>
      <c r="L11357" t="s">
        <v>22</v>
      </c>
      <c r="M11357">
        <v>107800</v>
      </c>
      <c r="O11357" t="s">
        <v>14724</v>
      </c>
      <c r="P11357" t="s">
        <v>14725</v>
      </c>
    </row>
    <row r="11358" spans="1:16" x14ac:dyDescent="0.35">
      <c r="A11358" t="s">
        <v>14243</v>
      </c>
      <c r="B11358" t="s">
        <v>14506</v>
      </c>
      <c r="C11358" t="s">
        <v>1671</v>
      </c>
      <c r="D11358" t="s">
        <v>36</v>
      </c>
      <c r="E11358" t="s">
        <v>91</v>
      </c>
      <c r="F11358" t="b">
        <v>0</v>
      </c>
      <c r="G11358" t="s">
        <v>52</v>
      </c>
      <c r="H11358" s="1">
        <v>45779.833414351851</v>
      </c>
      <c r="I11358" t="b">
        <v>0</v>
      </c>
      <c r="J11358" t="b">
        <v>0</v>
      </c>
      <c r="K11358" t="s">
        <v>31</v>
      </c>
      <c r="L11358" t="s">
        <v>32</v>
      </c>
      <c r="N11358">
        <v>75.5</v>
      </c>
      <c r="O11358" t="s">
        <v>14507</v>
      </c>
      <c r="P11358" t="s">
        <v>14508</v>
      </c>
    </row>
    <row r="11359" spans="1:16" x14ac:dyDescent="0.35">
      <c r="A11359" t="s">
        <v>14243</v>
      </c>
      <c r="B11359" t="s">
        <v>14726</v>
      </c>
      <c r="C11359" t="s">
        <v>5193</v>
      </c>
      <c r="D11359" t="s">
        <v>110</v>
      </c>
      <c r="E11359" t="s">
        <v>20</v>
      </c>
      <c r="F11359" t="b">
        <v>0</v>
      </c>
      <c r="G11359" t="s">
        <v>68</v>
      </c>
      <c r="H11359" s="1">
        <v>45780.084097222221</v>
      </c>
      <c r="I11359" t="b">
        <v>0</v>
      </c>
      <c r="J11359" t="b">
        <v>0</v>
      </c>
      <c r="K11359" t="s">
        <v>31</v>
      </c>
      <c r="L11359" t="s">
        <v>22</v>
      </c>
      <c r="M11359">
        <v>72500</v>
      </c>
      <c r="O11359" t="s">
        <v>5137</v>
      </c>
      <c r="P11359" t="s">
        <v>5138</v>
      </c>
    </row>
    <row r="11360" spans="1:16" x14ac:dyDescent="0.35">
      <c r="A11360" t="s">
        <v>14243</v>
      </c>
      <c r="B11360" t="s">
        <v>14726</v>
      </c>
      <c r="C11360" t="s">
        <v>4604</v>
      </c>
      <c r="D11360" t="s">
        <v>29</v>
      </c>
      <c r="E11360" t="s">
        <v>20</v>
      </c>
      <c r="F11360" t="b">
        <v>0</v>
      </c>
      <c r="G11360" t="s">
        <v>68</v>
      </c>
      <c r="H11360" s="1">
        <v>45780.500902777778</v>
      </c>
      <c r="I11360" t="b">
        <v>0</v>
      </c>
      <c r="J11360" t="b">
        <v>0</v>
      </c>
      <c r="K11360" t="s">
        <v>31</v>
      </c>
      <c r="L11360" t="s">
        <v>22</v>
      </c>
      <c r="M11360">
        <v>72500</v>
      </c>
      <c r="O11360" t="s">
        <v>5137</v>
      </c>
      <c r="P11360" t="s">
        <v>5138</v>
      </c>
    </row>
    <row r="11361" spans="1:16" x14ac:dyDescent="0.35">
      <c r="A11361" t="s">
        <v>14243</v>
      </c>
      <c r="B11361" t="s">
        <v>14726</v>
      </c>
      <c r="C11361" t="s">
        <v>4604</v>
      </c>
      <c r="D11361" t="s">
        <v>29</v>
      </c>
      <c r="E11361" t="s">
        <v>20</v>
      </c>
      <c r="F11361" t="b">
        <v>0</v>
      </c>
      <c r="G11361" t="s">
        <v>68</v>
      </c>
      <c r="H11361" s="1">
        <v>45781.959166666667</v>
      </c>
      <c r="I11361" t="b">
        <v>0</v>
      </c>
      <c r="J11361" t="b">
        <v>0</v>
      </c>
      <c r="K11361" t="s">
        <v>31</v>
      </c>
      <c r="L11361" t="s">
        <v>22</v>
      </c>
      <c r="M11361">
        <v>72500</v>
      </c>
      <c r="O11361" t="s">
        <v>5137</v>
      </c>
      <c r="P11361" t="s">
        <v>5138</v>
      </c>
    </row>
    <row r="11362" spans="1:16" x14ac:dyDescent="0.35">
      <c r="A11362" t="s">
        <v>14243</v>
      </c>
      <c r="B11362" t="s">
        <v>14727</v>
      </c>
      <c r="C11362" t="s">
        <v>861</v>
      </c>
      <c r="D11362" t="s">
        <v>110</v>
      </c>
      <c r="E11362" t="s">
        <v>20</v>
      </c>
      <c r="F11362" t="b">
        <v>0</v>
      </c>
      <c r="G11362" t="s">
        <v>47</v>
      </c>
      <c r="H11362" s="1">
        <v>45783.792129629634</v>
      </c>
      <c r="I11362" t="b">
        <v>0</v>
      </c>
      <c r="J11362" t="b">
        <v>1</v>
      </c>
      <c r="K11362" t="s">
        <v>31</v>
      </c>
      <c r="L11362" t="s">
        <v>22</v>
      </c>
      <c r="M11362">
        <v>102852.5</v>
      </c>
      <c r="O11362" t="s">
        <v>14728</v>
      </c>
    </row>
    <row r="11363" spans="1:16" x14ac:dyDescent="0.35">
      <c r="A11363" t="s">
        <v>14243</v>
      </c>
      <c r="B11363" t="s">
        <v>14729</v>
      </c>
      <c r="C11363" t="s">
        <v>2602</v>
      </c>
      <c r="D11363" t="s">
        <v>269</v>
      </c>
      <c r="E11363" t="s">
        <v>91</v>
      </c>
      <c r="F11363" t="b">
        <v>0</v>
      </c>
      <c r="G11363" t="s">
        <v>52</v>
      </c>
      <c r="H11363" s="1">
        <v>45783.916817129633</v>
      </c>
      <c r="I11363" t="b">
        <v>1</v>
      </c>
      <c r="J11363" t="b">
        <v>0</v>
      </c>
      <c r="K11363" t="s">
        <v>31</v>
      </c>
      <c r="L11363" t="s">
        <v>32</v>
      </c>
      <c r="N11363">
        <v>50</v>
      </c>
      <c r="O11363" t="s">
        <v>14730</v>
      </c>
      <c r="P11363" t="s">
        <v>4641</v>
      </c>
    </row>
    <row r="11364" spans="1:16" x14ac:dyDescent="0.35">
      <c r="A11364" t="s">
        <v>14243</v>
      </c>
      <c r="B11364" t="s">
        <v>14631</v>
      </c>
      <c r="C11364" t="s">
        <v>1005</v>
      </c>
      <c r="D11364" t="s">
        <v>29</v>
      </c>
      <c r="E11364" t="s">
        <v>20</v>
      </c>
      <c r="F11364" t="b">
        <v>0</v>
      </c>
      <c r="G11364" t="s">
        <v>47</v>
      </c>
      <c r="H11364" s="1">
        <v>45783.958796296298</v>
      </c>
      <c r="I11364" t="b">
        <v>0</v>
      </c>
      <c r="J11364" t="b">
        <v>0</v>
      </c>
      <c r="K11364" t="s">
        <v>31</v>
      </c>
      <c r="L11364" t="s">
        <v>22</v>
      </c>
      <c r="M11364">
        <v>120000</v>
      </c>
      <c r="O11364" t="s">
        <v>14632</v>
      </c>
      <c r="P11364" t="s">
        <v>14633</v>
      </c>
    </row>
    <row r="11365" spans="1:16" x14ac:dyDescent="0.35">
      <c r="A11365" t="s">
        <v>14243</v>
      </c>
      <c r="B11365" t="s">
        <v>14731</v>
      </c>
      <c r="C11365" t="s">
        <v>105</v>
      </c>
      <c r="D11365" t="s">
        <v>249</v>
      </c>
      <c r="E11365" t="s">
        <v>20</v>
      </c>
      <c r="F11365" t="b">
        <v>0</v>
      </c>
      <c r="G11365" t="s">
        <v>105</v>
      </c>
      <c r="H11365" s="1">
        <v>45784.018657407411</v>
      </c>
      <c r="I11365" t="b">
        <v>0</v>
      </c>
      <c r="J11365" t="b">
        <v>0</v>
      </c>
      <c r="K11365" t="s">
        <v>105</v>
      </c>
      <c r="L11365" t="s">
        <v>22</v>
      </c>
      <c r="M11365">
        <v>75150</v>
      </c>
      <c r="O11365" t="s">
        <v>1324</v>
      </c>
      <c r="P11365" t="s">
        <v>14732</v>
      </c>
    </row>
    <row r="11366" spans="1:16" x14ac:dyDescent="0.35">
      <c r="A11366" t="s">
        <v>14243</v>
      </c>
      <c r="B11366" t="s">
        <v>14305</v>
      </c>
      <c r="C11366" t="s">
        <v>14733</v>
      </c>
      <c r="D11366" t="s">
        <v>36</v>
      </c>
      <c r="E11366" t="s">
        <v>20</v>
      </c>
      <c r="F11366" t="b">
        <v>0</v>
      </c>
      <c r="G11366" t="s">
        <v>52</v>
      </c>
      <c r="H11366" s="1">
        <v>45784.833483796298</v>
      </c>
      <c r="I11366" t="b">
        <v>0</v>
      </c>
      <c r="J11366" t="b">
        <v>0</v>
      </c>
      <c r="K11366" t="s">
        <v>31</v>
      </c>
      <c r="L11366" t="s">
        <v>22</v>
      </c>
      <c r="M11366">
        <v>120000</v>
      </c>
      <c r="O11366" t="s">
        <v>14734</v>
      </c>
      <c r="P11366" t="s">
        <v>64</v>
      </c>
    </row>
    <row r="11367" spans="1:16" x14ac:dyDescent="0.35">
      <c r="A11367" t="s">
        <v>14243</v>
      </c>
      <c r="B11367" t="s">
        <v>14735</v>
      </c>
      <c r="C11367" t="s">
        <v>1828</v>
      </c>
      <c r="D11367" t="s">
        <v>573</v>
      </c>
      <c r="E11367" t="s">
        <v>20</v>
      </c>
      <c r="F11367" t="b">
        <v>0</v>
      </c>
      <c r="G11367" t="s">
        <v>994</v>
      </c>
      <c r="H11367" s="1">
        <v>45784.909513888888</v>
      </c>
      <c r="I11367" t="b">
        <v>0</v>
      </c>
      <c r="J11367" t="b">
        <v>0</v>
      </c>
      <c r="K11367" t="s">
        <v>994</v>
      </c>
      <c r="L11367" t="s">
        <v>32</v>
      </c>
      <c r="N11367">
        <v>49.720001220703118</v>
      </c>
      <c r="O11367" t="s">
        <v>14736</v>
      </c>
      <c r="P11367" t="s">
        <v>14737</v>
      </c>
    </row>
    <row r="11368" spans="1:16" x14ac:dyDescent="0.35">
      <c r="A11368" t="s">
        <v>14243</v>
      </c>
      <c r="B11368" t="s">
        <v>14243</v>
      </c>
      <c r="C11368" t="s">
        <v>14738</v>
      </c>
      <c r="D11368" t="s">
        <v>443</v>
      </c>
      <c r="E11368" t="s">
        <v>20</v>
      </c>
      <c r="F11368" t="b">
        <v>0</v>
      </c>
      <c r="G11368" t="s">
        <v>37</v>
      </c>
      <c r="H11368" s="1">
        <v>45785.330706018518</v>
      </c>
      <c r="I11368" t="b">
        <v>1</v>
      </c>
      <c r="J11368" t="b">
        <v>0</v>
      </c>
      <c r="K11368" t="s">
        <v>37</v>
      </c>
      <c r="L11368" t="s">
        <v>22</v>
      </c>
      <c r="M11368">
        <v>100000</v>
      </c>
      <c r="O11368" t="s">
        <v>5932</v>
      </c>
      <c r="P11368" t="s">
        <v>14739</v>
      </c>
    </row>
    <row r="11369" spans="1:16" x14ac:dyDescent="0.35">
      <c r="A11369" t="s">
        <v>14243</v>
      </c>
      <c r="B11369" t="s">
        <v>14740</v>
      </c>
      <c r="C11369" t="s">
        <v>1768</v>
      </c>
      <c r="D11369" t="s">
        <v>17438</v>
      </c>
      <c r="E11369" t="s">
        <v>20</v>
      </c>
      <c r="F11369" t="b">
        <v>0</v>
      </c>
      <c r="G11369" t="s">
        <v>1768</v>
      </c>
      <c r="H11369" s="1">
        <v>45785.510046296287</v>
      </c>
      <c r="I11369" t="b">
        <v>0</v>
      </c>
      <c r="J11369" t="b">
        <v>0</v>
      </c>
      <c r="K11369" t="s">
        <v>1768</v>
      </c>
      <c r="L11369" t="s">
        <v>22</v>
      </c>
      <c r="M11369">
        <v>64271.5</v>
      </c>
      <c r="O11369" t="s">
        <v>1769</v>
      </c>
      <c r="P11369" t="s">
        <v>14741</v>
      </c>
    </row>
    <row r="11370" spans="1:16" x14ac:dyDescent="0.35">
      <c r="A11370" t="s">
        <v>14243</v>
      </c>
      <c r="B11370" t="s">
        <v>14742</v>
      </c>
      <c r="C11370" t="s">
        <v>170</v>
      </c>
      <c r="D11370" t="s">
        <v>36</v>
      </c>
      <c r="E11370" t="s">
        <v>20</v>
      </c>
      <c r="F11370" t="b">
        <v>0</v>
      </c>
      <c r="G11370" t="s">
        <v>171</v>
      </c>
      <c r="H11370" s="1">
        <v>45785.55972222222</v>
      </c>
      <c r="I11370" t="b">
        <v>1</v>
      </c>
      <c r="J11370" t="b">
        <v>0</v>
      </c>
      <c r="K11370" t="s">
        <v>31</v>
      </c>
      <c r="L11370" t="s">
        <v>32</v>
      </c>
      <c r="N11370">
        <v>55</v>
      </c>
      <c r="O11370" t="s">
        <v>747</v>
      </c>
      <c r="P11370" t="s">
        <v>14743</v>
      </c>
    </row>
    <row r="11371" spans="1:16" x14ac:dyDescent="0.35">
      <c r="A11371" t="s">
        <v>14243</v>
      </c>
      <c r="B11371" t="s">
        <v>14243</v>
      </c>
      <c r="C11371" t="s">
        <v>257</v>
      </c>
      <c r="D11371" t="s">
        <v>36</v>
      </c>
      <c r="E11371" t="s">
        <v>20</v>
      </c>
      <c r="F11371" t="b">
        <v>0</v>
      </c>
      <c r="G11371" t="s">
        <v>47</v>
      </c>
      <c r="H11371" s="1">
        <v>45785.792071759257</v>
      </c>
      <c r="I11371" t="b">
        <v>1</v>
      </c>
      <c r="J11371" t="b">
        <v>1</v>
      </c>
      <c r="K11371" t="s">
        <v>31</v>
      </c>
      <c r="L11371" t="s">
        <v>22</v>
      </c>
      <c r="M11371">
        <v>88582</v>
      </c>
      <c r="O11371" t="s">
        <v>3427</v>
      </c>
      <c r="P11371" t="s">
        <v>340</v>
      </c>
    </row>
    <row r="11372" spans="1:16" x14ac:dyDescent="0.35">
      <c r="A11372" t="s">
        <v>14243</v>
      </c>
      <c r="B11372" t="s">
        <v>14243</v>
      </c>
      <c r="C11372" t="s">
        <v>257</v>
      </c>
      <c r="D11372" t="s">
        <v>110</v>
      </c>
      <c r="E11372" t="s">
        <v>20</v>
      </c>
      <c r="F11372" t="b">
        <v>0</v>
      </c>
      <c r="G11372" t="s">
        <v>47</v>
      </c>
      <c r="H11372" s="1">
        <v>45786.250277777777</v>
      </c>
      <c r="I11372" t="b">
        <v>1</v>
      </c>
      <c r="J11372" t="b">
        <v>1</v>
      </c>
      <c r="K11372" t="s">
        <v>31</v>
      </c>
      <c r="L11372" t="s">
        <v>22</v>
      </c>
      <c r="M11372">
        <v>117500</v>
      </c>
      <c r="O11372" t="s">
        <v>14744</v>
      </c>
      <c r="P11372" t="s">
        <v>340</v>
      </c>
    </row>
    <row r="11373" spans="1:16" x14ac:dyDescent="0.35">
      <c r="A11373" t="s">
        <v>14243</v>
      </c>
      <c r="B11373" t="s">
        <v>14745</v>
      </c>
      <c r="C11373" t="s">
        <v>1289</v>
      </c>
      <c r="D11373" t="s">
        <v>573</v>
      </c>
      <c r="E11373" t="s">
        <v>20</v>
      </c>
      <c r="F11373" t="b">
        <v>0</v>
      </c>
      <c r="G11373" t="s">
        <v>68</v>
      </c>
      <c r="H11373" s="1">
        <v>45786.834270833337</v>
      </c>
      <c r="I11373" t="b">
        <v>0</v>
      </c>
      <c r="J11373" t="b">
        <v>1</v>
      </c>
      <c r="K11373" t="s">
        <v>31</v>
      </c>
      <c r="L11373" t="s">
        <v>32</v>
      </c>
      <c r="N11373">
        <v>26.654998779296879</v>
      </c>
      <c r="O11373" t="s">
        <v>13468</v>
      </c>
      <c r="P11373" t="s">
        <v>14746</v>
      </c>
    </row>
    <row r="11374" spans="1:16" x14ac:dyDescent="0.35">
      <c r="A11374" t="s">
        <v>14243</v>
      </c>
      <c r="B11374" t="s">
        <v>14243</v>
      </c>
      <c r="C11374" t="s">
        <v>14747</v>
      </c>
      <c r="D11374" t="s">
        <v>36</v>
      </c>
      <c r="E11374" t="s">
        <v>20</v>
      </c>
      <c r="F11374" t="b">
        <v>0</v>
      </c>
      <c r="G11374" t="s">
        <v>52</v>
      </c>
      <c r="H11374" s="1">
        <v>45786.875104166669</v>
      </c>
      <c r="I11374" t="b">
        <v>0</v>
      </c>
      <c r="J11374" t="b">
        <v>0</v>
      </c>
      <c r="K11374" t="s">
        <v>31</v>
      </c>
      <c r="L11374" t="s">
        <v>22</v>
      </c>
      <c r="M11374">
        <v>115000</v>
      </c>
      <c r="O11374" t="s">
        <v>5202</v>
      </c>
      <c r="P11374" t="s">
        <v>14748</v>
      </c>
    </row>
    <row r="11375" spans="1:16" x14ac:dyDescent="0.35">
      <c r="A11375" t="s">
        <v>14243</v>
      </c>
      <c r="B11375" t="s">
        <v>14255</v>
      </c>
      <c r="C11375" t="s">
        <v>4683</v>
      </c>
      <c r="D11375" t="s">
        <v>573</v>
      </c>
      <c r="E11375" t="s">
        <v>296</v>
      </c>
      <c r="F11375" t="b">
        <v>0</v>
      </c>
      <c r="G11375" t="s">
        <v>52</v>
      </c>
      <c r="H11375" s="1">
        <v>45786.958472222221</v>
      </c>
      <c r="I11375" t="b">
        <v>0</v>
      </c>
      <c r="J11375" t="b">
        <v>1</v>
      </c>
      <c r="K11375" t="s">
        <v>31</v>
      </c>
      <c r="L11375" t="s">
        <v>32</v>
      </c>
      <c r="N11375">
        <v>22.694999694824219</v>
      </c>
      <c r="O11375" t="s">
        <v>14749</v>
      </c>
      <c r="P11375" t="s">
        <v>232</v>
      </c>
    </row>
    <row r="11376" spans="1:16" x14ac:dyDescent="0.35">
      <c r="A11376" t="s">
        <v>14243</v>
      </c>
      <c r="B11376" t="s">
        <v>14750</v>
      </c>
      <c r="C11376" t="s">
        <v>18</v>
      </c>
      <c r="D11376" t="s">
        <v>573</v>
      </c>
      <c r="E11376" t="s">
        <v>20</v>
      </c>
      <c r="F11376" t="b">
        <v>1</v>
      </c>
      <c r="G11376" t="s">
        <v>150</v>
      </c>
      <c r="H11376" s="1">
        <v>45787.078958333332</v>
      </c>
      <c r="I11376" t="b">
        <v>0</v>
      </c>
      <c r="J11376" t="b">
        <v>0</v>
      </c>
      <c r="K11376" t="s">
        <v>150</v>
      </c>
      <c r="L11376" t="s">
        <v>32</v>
      </c>
      <c r="N11376">
        <v>22.694999694824219</v>
      </c>
      <c r="O11376" t="s">
        <v>603</v>
      </c>
      <c r="P11376" t="s">
        <v>14554</v>
      </c>
    </row>
    <row r="11377" spans="1:16" x14ac:dyDescent="0.35">
      <c r="A11377" t="s">
        <v>14243</v>
      </c>
      <c r="B11377" t="s">
        <v>14623</v>
      </c>
      <c r="C11377" t="s">
        <v>1305</v>
      </c>
      <c r="D11377" t="s">
        <v>573</v>
      </c>
      <c r="E11377" t="s">
        <v>20</v>
      </c>
      <c r="F11377" t="b">
        <v>0</v>
      </c>
      <c r="G11377" t="s">
        <v>68</v>
      </c>
      <c r="H11377" s="1">
        <v>45787.334317129629</v>
      </c>
      <c r="I11377" t="b">
        <v>0</v>
      </c>
      <c r="J11377" t="b">
        <v>1</v>
      </c>
      <c r="K11377" t="s">
        <v>31</v>
      </c>
      <c r="L11377" t="s">
        <v>32</v>
      </c>
      <c r="N11377">
        <v>20.22500038146973</v>
      </c>
      <c r="O11377" t="s">
        <v>14316</v>
      </c>
      <c r="P11377" t="s">
        <v>14317</v>
      </c>
    </row>
    <row r="11378" spans="1:16" x14ac:dyDescent="0.35">
      <c r="A11378" t="s">
        <v>14243</v>
      </c>
      <c r="B11378" t="s">
        <v>14751</v>
      </c>
      <c r="C11378" t="s">
        <v>653</v>
      </c>
      <c r="D11378" t="s">
        <v>573</v>
      </c>
      <c r="E11378" t="s">
        <v>296</v>
      </c>
      <c r="F11378" t="b">
        <v>0</v>
      </c>
      <c r="G11378" t="s">
        <v>43</v>
      </c>
      <c r="H11378" s="1">
        <v>45787.458958333344</v>
      </c>
      <c r="I11378" t="b">
        <v>0</v>
      </c>
      <c r="J11378" t="b">
        <v>1</v>
      </c>
      <c r="K11378" t="s">
        <v>31</v>
      </c>
      <c r="L11378" t="s">
        <v>32</v>
      </c>
      <c r="N11378">
        <v>16.510000228881839</v>
      </c>
      <c r="O11378" t="s">
        <v>3131</v>
      </c>
      <c r="P11378" t="s">
        <v>14752</v>
      </c>
    </row>
    <row r="11379" spans="1:16" x14ac:dyDescent="0.35">
      <c r="A11379" t="s">
        <v>14243</v>
      </c>
      <c r="B11379" t="s">
        <v>14255</v>
      </c>
      <c r="C11379" t="s">
        <v>14680</v>
      </c>
      <c r="D11379" t="s">
        <v>573</v>
      </c>
      <c r="E11379" t="s">
        <v>296</v>
      </c>
      <c r="F11379" t="b">
        <v>0</v>
      </c>
      <c r="G11379" t="s">
        <v>30</v>
      </c>
      <c r="H11379" s="1">
        <v>45787.459513888891</v>
      </c>
      <c r="I11379" t="b">
        <v>0</v>
      </c>
      <c r="J11379" t="b">
        <v>0</v>
      </c>
      <c r="K11379" t="s">
        <v>31</v>
      </c>
      <c r="L11379" t="s">
        <v>32</v>
      </c>
      <c r="N11379">
        <v>21.430000305175781</v>
      </c>
      <c r="O11379" t="s">
        <v>3265</v>
      </c>
      <c r="P11379" t="s">
        <v>14681</v>
      </c>
    </row>
    <row r="11380" spans="1:16" x14ac:dyDescent="0.35">
      <c r="A11380" t="s">
        <v>14243</v>
      </c>
      <c r="B11380" t="s">
        <v>14753</v>
      </c>
      <c r="C11380" t="s">
        <v>537</v>
      </c>
      <c r="D11380" t="s">
        <v>115</v>
      </c>
      <c r="E11380" t="s">
        <v>20</v>
      </c>
      <c r="F11380" t="b">
        <v>0</v>
      </c>
      <c r="G11380" t="s">
        <v>171</v>
      </c>
      <c r="H11380" s="1">
        <v>45787.559548611112</v>
      </c>
      <c r="I11380" t="b">
        <v>0</v>
      </c>
      <c r="J11380" t="b">
        <v>0</v>
      </c>
      <c r="K11380" t="s">
        <v>31</v>
      </c>
      <c r="L11380" t="s">
        <v>22</v>
      </c>
      <c r="M11380">
        <v>115000</v>
      </c>
      <c r="O11380" t="s">
        <v>1435</v>
      </c>
      <c r="P11380" t="s">
        <v>340</v>
      </c>
    </row>
    <row r="11381" spans="1:16" x14ac:dyDescent="0.35">
      <c r="A11381" t="s">
        <v>14243</v>
      </c>
      <c r="B11381" t="s">
        <v>14699</v>
      </c>
      <c r="C11381" t="s">
        <v>257</v>
      </c>
      <c r="D11381" t="s">
        <v>115</v>
      </c>
      <c r="E11381" t="s">
        <v>20</v>
      </c>
      <c r="F11381" t="b">
        <v>0</v>
      </c>
      <c r="G11381" t="s">
        <v>47</v>
      </c>
      <c r="H11381" s="1">
        <v>45788.417361111111</v>
      </c>
      <c r="I11381" t="b">
        <v>0</v>
      </c>
      <c r="J11381" t="b">
        <v>0</v>
      </c>
      <c r="K11381" t="s">
        <v>31</v>
      </c>
      <c r="L11381" t="s">
        <v>22</v>
      </c>
      <c r="M11381">
        <v>142000</v>
      </c>
      <c r="O11381" t="s">
        <v>14700</v>
      </c>
      <c r="P11381" t="s">
        <v>14701</v>
      </c>
    </row>
    <row r="11382" spans="1:16" x14ac:dyDescent="0.35">
      <c r="A11382" t="s">
        <v>14243</v>
      </c>
      <c r="B11382" t="s">
        <v>14623</v>
      </c>
      <c r="C11382" t="s">
        <v>1305</v>
      </c>
      <c r="D11382" t="s">
        <v>573</v>
      </c>
      <c r="E11382" t="s">
        <v>20</v>
      </c>
      <c r="F11382" t="b">
        <v>0</v>
      </c>
      <c r="G11382" t="s">
        <v>68</v>
      </c>
      <c r="H11382" s="1">
        <v>45788.834409722222</v>
      </c>
      <c r="I11382" t="b">
        <v>0</v>
      </c>
      <c r="J11382" t="b">
        <v>1</v>
      </c>
      <c r="K11382" t="s">
        <v>31</v>
      </c>
      <c r="L11382" t="s">
        <v>32</v>
      </c>
      <c r="N11382">
        <v>20.22500038146973</v>
      </c>
      <c r="O11382" t="s">
        <v>14316</v>
      </c>
      <c r="P11382" t="s">
        <v>14317</v>
      </c>
    </row>
    <row r="11383" spans="1:16" x14ac:dyDescent="0.35">
      <c r="A11383" t="s">
        <v>14243</v>
      </c>
      <c r="B11383" t="s">
        <v>14553</v>
      </c>
      <c r="C11383" t="s">
        <v>18</v>
      </c>
      <c r="D11383" t="s">
        <v>573</v>
      </c>
      <c r="E11383" t="s">
        <v>20</v>
      </c>
      <c r="F11383" t="b">
        <v>1</v>
      </c>
      <c r="G11383" t="s">
        <v>994</v>
      </c>
      <c r="H11383" s="1">
        <v>45788.844930555562</v>
      </c>
      <c r="I11383" t="b">
        <v>0</v>
      </c>
      <c r="J11383" t="b">
        <v>0</v>
      </c>
      <c r="K11383" t="s">
        <v>994</v>
      </c>
      <c r="L11383" t="s">
        <v>32</v>
      </c>
      <c r="N11383">
        <v>13.014999389648439</v>
      </c>
      <c r="O11383" t="s">
        <v>603</v>
      </c>
      <c r="P11383" t="s">
        <v>14554</v>
      </c>
    </row>
    <row r="11384" spans="1:16" x14ac:dyDescent="0.35">
      <c r="A11384" t="s">
        <v>14243</v>
      </c>
      <c r="B11384" t="s">
        <v>14460</v>
      </c>
      <c r="C11384" t="s">
        <v>410</v>
      </c>
      <c r="D11384" t="s">
        <v>17618</v>
      </c>
      <c r="E11384" t="s">
        <v>20</v>
      </c>
      <c r="F11384" t="b">
        <v>0</v>
      </c>
      <c r="G11384" t="s">
        <v>47</v>
      </c>
      <c r="H11384" s="1">
        <v>45789.250462962962</v>
      </c>
      <c r="I11384" t="b">
        <v>0</v>
      </c>
      <c r="J11384" t="b">
        <v>1</v>
      </c>
      <c r="K11384" t="s">
        <v>31</v>
      </c>
      <c r="L11384" t="s">
        <v>22</v>
      </c>
      <c r="M11384">
        <v>220612</v>
      </c>
      <c r="O11384" t="s">
        <v>3535</v>
      </c>
      <c r="P11384" t="s">
        <v>14461</v>
      </c>
    </row>
    <row r="11385" spans="1:16" x14ac:dyDescent="0.35">
      <c r="A11385" t="s">
        <v>14243</v>
      </c>
      <c r="B11385" t="s">
        <v>14243</v>
      </c>
      <c r="C11385" t="s">
        <v>3161</v>
      </c>
      <c r="D11385" t="s">
        <v>110</v>
      </c>
      <c r="E11385" t="s">
        <v>20</v>
      </c>
      <c r="F11385" t="b">
        <v>0</v>
      </c>
      <c r="G11385" t="s">
        <v>47</v>
      </c>
      <c r="H11385" s="1">
        <v>45789.250462962962</v>
      </c>
      <c r="I11385" t="b">
        <v>1</v>
      </c>
      <c r="J11385" t="b">
        <v>0</v>
      </c>
      <c r="K11385" t="s">
        <v>31</v>
      </c>
      <c r="L11385" t="s">
        <v>22</v>
      </c>
      <c r="M11385">
        <v>122500</v>
      </c>
      <c r="O11385" t="s">
        <v>14754</v>
      </c>
      <c r="P11385" t="s">
        <v>14611</v>
      </c>
    </row>
    <row r="11386" spans="1:16" x14ac:dyDescent="0.35">
      <c r="A11386" t="s">
        <v>14243</v>
      </c>
      <c r="B11386" t="s">
        <v>14243</v>
      </c>
      <c r="C11386" t="s">
        <v>325</v>
      </c>
      <c r="D11386" t="s">
        <v>4006</v>
      </c>
      <c r="E11386" t="s">
        <v>20</v>
      </c>
      <c r="F11386" t="b">
        <v>0</v>
      </c>
      <c r="G11386" t="s">
        <v>47</v>
      </c>
      <c r="H11386" s="1">
        <v>45789.54215277778</v>
      </c>
      <c r="I11386" t="b">
        <v>1</v>
      </c>
      <c r="J11386" t="b">
        <v>0</v>
      </c>
      <c r="K11386" t="s">
        <v>31</v>
      </c>
      <c r="L11386" t="s">
        <v>22</v>
      </c>
      <c r="M11386">
        <v>105000</v>
      </c>
      <c r="O11386" t="s">
        <v>14755</v>
      </c>
      <c r="P11386" t="s">
        <v>14756</v>
      </c>
    </row>
    <row r="11387" spans="1:16" x14ac:dyDescent="0.35">
      <c r="A11387" t="s">
        <v>14243</v>
      </c>
      <c r="B11387" t="s">
        <v>14600</v>
      </c>
      <c r="C11387" t="s">
        <v>537</v>
      </c>
      <c r="D11387" t="s">
        <v>573</v>
      </c>
      <c r="E11387" t="s">
        <v>20</v>
      </c>
      <c r="F11387" t="b">
        <v>0</v>
      </c>
      <c r="G11387" t="s">
        <v>30</v>
      </c>
      <c r="H11387" s="1">
        <v>45789.584305555552</v>
      </c>
      <c r="I11387" t="b">
        <v>1</v>
      </c>
      <c r="J11387" t="b">
        <v>1</v>
      </c>
      <c r="K11387" t="s">
        <v>31</v>
      </c>
      <c r="L11387" t="s">
        <v>32</v>
      </c>
      <c r="N11387">
        <v>22.694999694824219</v>
      </c>
      <c r="O11387" t="s">
        <v>14757</v>
      </c>
      <c r="P11387" t="s">
        <v>14758</v>
      </c>
    </row>
    <row r="11388" spans="1:16" x14ac:dyDescent="0.35">
      <c r="A11388" t="s">
        <v>14243</v>
      </c>
      <c r="B11388" t="s">
        <v>14759</v>
      </c>
      <c r="C11388" t="s">
        <v>1599</v>
      </c>
      <c r="D11388" t="s">
        <v>36</v>
      </c>
      <c r="E11388" t="s">
        <v>91</v>
      </c>
      <c r="F11388" t="b">
        <v>0</v>
      </c>
      <c r="G11388" t="s">
        <v>68</v>
      </c>
      <c r="H11388" s="1">
        <v>45789.66741898148</v>
      </c>
      <c r="I11388" t="b">
        <v>0</v>
      </c>
      <c r="J11388" t="b">
        <v>1</v>
      </c>
      <c r="K11388" t="s">
        <v>31</v>
      </c>
      <c r="L11388" t="s">
        <v>32</v>
      </c>
      <c r="N11388">
        <v>45</v>
      </c>
      <c r="O11388" t="s">
        <v>527</v>
      </c>
      <c r="P11388" t="s">
        <v>232</v>
      </c>
    </row>
    <row r="11389" spans="1:16" x14ac:dyDescent="0.35">
      <c r="A11389" t="s">
        <v>14243</v>
      </c>
      <c r="B11389" t="s">
        <v>14375</v>
      </c>
      <c r="C11389" t="s">
        <v>1599</v>
      </c>
      <c r="D11389" t="s">
        <v>36</v>
      </c>
      <c r="E11389" t="s">
        <v>20</v>
      </c>
      <c r="F11389" t="b">
        <v>0</v>
      </c>
      <c r="G11389" t="s">
        <v>68</v>
      </c>
      <c r="H11389" s="1">
        <v>45789.667430555557</v>
      </c>
      <c r="I11389" t="b">
        <v>0</v>
      </c>
      <c r="J11389" t="b">
        <v>1</v>
      </c>
      <c r="K11389" t="s">
        <v>31</v>
      </c>
      <c r="L11389" t="s">
        <v>32</v>
      </c>
      <c r="N11389">
        <v>42.5</v>
      </c>
      <c r="O11389" t="s">
        <v>527</v>
      </c>
      <c r="P11389" t="s">
        <v>140</v>
      </c>
    </row>
    <row r="11390" spans="1:16" x14ac:dyDescent="0.35">
      <c r="A11390" t="s">
        <v>14243</v>
      </c>
      <c r="B11390" t="s">
        <v>14760</v>
      </c>
      <c r="C11390" t="s">
        <v>1376</v>
      </c>
      <c r="D11390" t="s">
        <v>110</v>
      </c>
      <c r="E11390" t="s">
        <v>20</v>
      </c>
      <c r="F11390" t="b">
        <v>0</v>
      </c>
      <c r="G11390" t="s">
        <v>47</v>
      </c>
      <c r="H11390" s="1">
        <v>45789.751145833332</v>
      </c>
      <c r="I11390" t="b">
        <v>0</v>
      </c>
      <c r="J11390" t="b">
        <v>1</v>
      </c>
      <c r="K11390" t="s">
        <v>31</v>
      </c>
      <c r="L11390" t="s">
        <v>22</v>
      </c>
      <c r="M11390">
        <v>162500</v>
      </c>
      <c r="O11390" t="s">
        <v>1377</v>
      </c>
      <c r="P11390" t="s">
        <v>14761</v>
      </c>
    </row>
    <row r="11391" spans="1:16" x14ac:dyDescent="0.35">
      <c r="A11391" t="s">
        <v>14243</v>
      </c>
      <c r="B11391" t="s">
        <v>14580</v>
      </c>
      <c r="C11391" t="s">
        <v>170</v>
      </c>
      <c r="D11391" t="s">
        <v>110</v>
      </c>
      <c r="E11391" t="s">
        <v>20</v>
      </c>
      <c r="F11391" t="b">
        <v>0</v>
      </c>
      <c r="G11391" t="s">
        <v>171</v>
      </c>
      <c r="H11391" s="1">
        <v>45789.863483796304</v>
      </c>
      <c r="I11391" t="b">
        <v>1</v>
      </c>
      <c r="J11391" t="b">
        <v>1</v>
      </c>
      <c r="K11391" t="s">
        <v>31</v>
      </c>
      <c r="L11391" t="s">
        <v>22</v>
      </c>
      <c r="M11391">
        <v>108750</v>
      </c>
      <c r="O11391" t="s">
        <v>6778</v>
      </c>
      <c r="P11391" t="s">
        <v>6779</v>
      </c>
    </row>
    <row r="11392" spans="1:16" x14ac:dyDescent="0.35">
      <c r="A11392" t="s">
        <v>14243</v>
      </c>
      <c r="B11392" t="s">
        <v>14762</v>
      </c>
      <c r="C11392" t="s">
        <v>597</v>
      </c>
      <c r="D11392" t="s">
        <v>36</v>
      </c>
      <c r="E11392" t="s">
        <v>20</v>
      </c>
      <c r="F11392" t="b">
        <v>0</v>
      </c>
      <c r="G11392" t="s">
        <v>52</v>
      </c>
      <c r="H11392" s="1">
        <v>45789.958611111113</v>
      </c>
      <c r="I11392" t="b">
        <v>0</v>
      </c>
      <c r="J11392" t="b">
        <v>1</v>
      </c>
      <c r="K11392" t="s">
        <v>31</v>
      </c>
      <c r="L11392" t="s">
        <v>22</v>
      </c>
      <c r="M11392">
        <v>100000</v>
      </c>
      <c r="O11392" t="s">
        <v>6612</v>
      </c>
      <c r="P11392" t="s">
        <v>14763</v>
      </c>
    </row>
    <row r="11393" spans="1:16" x14ac:dyDescent="0.35">
      <c r="A11393" t="s">
        <v>14243</v>
      </c>
      <c r="B11393" t="s">
        <v>14460</v>
      </c>
      <c r="C11393" t="s">
        <v>410</v>
      </c>
      <c r="D11393" t="s">
        <v>269</v>
      </c>
      <c r="E11393" t="s">
        <v>20</v>
      </c>
      <c r="F11393" t="b">
        <v>0</v>
      </c>
      <c r="G11393" t="s">
        <v>47</v>
      </c>
      <c r="H11393" s="1">
        <v>45790.250277777777</v>
      </c>
      <c r="I11393" t="b">
        <v>0</v>
      </c>
      <c r="J11393" t="b">
        <v>1</v>
      </c>
      <c r="K11393" t="s">
        <v>31</v>
      </c>
      <c r="L11393" t="s">
        <v>22</v>
      </c>
      <c r="M11393">
        <v>220612</v>
      </c>
      <c r="O11393" t="s">
        <v>3535</v>
      </c>
      <c r="P11393" t="s">
        <v>14461</v>
      </c>
    </row>
    <row r="11394" spans="1:16" x14ac:dyDescent="0.35">
      <c r="A11394" t="s">
        <v>14243</v>
      </c>
      <c r="B11394" t="s">
        <v>14255</v>
      </c>
      <c r="C11394" t="s">
        <v>170</v>
      </c>
      <c r="D11394" t="s">
        <v>573</v>
      </c>
      <c r="E11394" t="s">
        <v>296</v>
      </c>
      <c r="F11394" t="b">
        <v>0</v>
      </c>
      <c r="G11394" t="s">
        <v>171</v>
      </c>
      <c r="H11394" s="1">
        <v>45790.45380787037</v>
      </c>
      <c r="I11394" t="b">
        <v>0</v>
      </c>
      <c r="J11394" t="b">
        <v>1</v>
      </c>
      <c r="K11394" t="s">
        <v>31</v>
      </c>
      <c r="L11394" t="s">
        <v>32</v>
      </c>
      <c r="N11394">
        <v>22.694999694824219</v>
      </c>
      <c r="O11394" t="s">
        <v>14764</v>
      </c>
      <c r="P11394" t="s">
        <v>14765</v>
      </c>
    </row>
    <row r="11395" spans="1:16" x14ac:dyDescent="0.35">
      <c r="A11395" t="s">
        <v>14243</v>
      </c>
      <c r="B11395" t="s">
        <v>14766</v>
      </c>
      <c r="C11395" t="s">
        <v>703</v>
      </c>
      <c r="D11395" t="s">
        <v>1955</v>
      </c>
      <c r="E11395" t="s">
        <v>20</v>
      </c>
      <c r="F11395" t="b">
        <v>0</v>
      </c>
      <c r="G11395" t="s">
        <v>43</v>
      </c>
      <c r="H11395" s="1">
        <v>45790.58388888889</v>
      </c>
      <c r="I11395" t="b">
        <v>0</v>
      </c>
      <c r="J11395" t="b">
        <v>1</v>
      </c>
      <c r="K11395" t="s">
        <v>31</v>
      </c>
      <c r="L11395" t="s">
        <v>32</v>
      </c>
      <c r="N11395">
        <v>90</v>
      </c>
      <c r="O11395" t="s">
        <v>2114</v>
      </c>
      <c r="P11395" t="s">
        <v>14595</v>
      </c>
    </row>
    <row r="11396" spans="1:16" x14ac:dyDescent="0.35">
      <c r="A11396" t="s">
        <v>14243</v>
      </c>
      <c r="B11396" t="s">
        <v>14767</v>
      </c>
      <c r="C11396" t="s">
        <v>1336</v>
      </c>
      <c r="D11396" t="s">
        <v>29</v>
      </c>
      <c r="E11396" t="s">
        <v>20</v>
      </c>
      <c r="F11396" t="b">
        <v>0</v>
      </c>
      <c r="G11396" t="s">
        <v>68</v>
      </c>
      <c r="H11396" s="1">
        <v>45790.917384259257</v>
      </c>
      <c r="I11396" t="b">
        <v>0</v>
      </c>
      <c r="J11396" t="b">
        <v>1</v>
      </c>
      <c r="K11396" t="s">
        <v>31</v>
      </c>
      <c r="L11396" t="s">
        <v>22</v>
      </c>
      <c r="M11396">
        <v>103000</v>
      </c>
      <c r="O11396" t="s">
        <v>14768</v>
      </c>
      <c r="P11396" t="s">
        <v>14769</v>
      </c>
    </row>
    <row r="11397" spans="1:16" x14ac:dyDescent="0.35">
      <c r="A11397" t="s">
        <v>14243</v>
      </c>
      <c r="B11397" t="s">
        <v>14255</v>
      </c>
      <c r="C11397" t="s">
        <v>201</v>
      </c>
      <c r="D11397" t="s">
        <v>573</v>
      </c>
      <c r="E11397" t="s">
        <v>296</v>
      </c>
      <c r="F11397" t="b">
        <v>0</v>
      </c>
      <c r="G11397" t="s">
        <v>43</v>
      </c>
      <c r="H11397" s="1">
        <v>45791.417395833327</v>
      </c>
      <c r="I11397" t="b">
        <v>0</v>
      </c>
      <c r="J11397" t="b">
        <v>1</v>
      </c>
      <c r="K11397" t="s">
        <v>31</v>
      </c>
      <c r="L11397" t="s">
        <v>32</v>
      </c>
      <c r="N11397">
        <v>81</v>
      </c>
      <c r="O11397" t="s">
        <v>14770</v>
      </c>
      <c r="P11397" t="s">
        <v>14771</v>
      </c>
    </row>
    <row r="11398" spans="1:16" x14ac:dyDescent="0.35">
      <c r="A11398" t="s">
        <v>14243</v>
      </c>
      <c r="B11398" t="s">
        <v>14772</v>
      </c>
      <c r="C11398" t="s">
        <v>1305</v>
      </c>
      <c r="D11398" t="s">
        <v>1955</v>
      </c>
      <c r="E11398" t="s">
        <v>91</v>
      </c>
      <c r="F11398" t="b">
        <v>0</v>
      </c>
      <c r="G11398" t="s">
        <v>68</v>
      </c>
      <c r="H11398" s="1">
        <v>45791.417569444442</v>
      </c>
      <c r="I11398" t="b">
        <v>0</v>
      </c>
      <c r="J11398" t="b">
        <v>1</v>
      </c>
      <c r="K11398" t="s">
        <v>31</v>
      </c>
      <c r="L11398" t="s">
        <v>32</v>
      </c>
      <c r="N11398">
        <v>33</v>
      </c>
      <c r="O11398" t="s">
        <v>14260</v>
      </c>
      <c r="P11398" t="s">
        <v>12351</v>
      </c>
    </row>
    <row r="11399" spans="1:16" x14ac:dyDescent="0.35">
      <c r="A11399" t="s">
        <v>14243</v>
      </c>
      <c r="B11399" t="s">
        <v>14773</v>
      </c>
      <c r="C11399" t="s">
        <v>832</v>
      </c>
      <c r="D11399" t="s">
        <v>36</v>
      </c>
      <c r="E11399" t="s">
        <v>20</v>
      </c>
      <c r="F11399" t="b">
        <v>0</v>
      </c>
      <c r="G11399" t="s">
        <v>47</v>
      </c>
      <c r="H11399" s="1">
        <v>45791.583807870367</v>
      </c>
      <c r="I11399" t="b">
        <v>0</v>
      </c>
      <c r="J11399" t="b">
        <v>1</v>
      </c>
      <c r="K11399" t="s">
        <v>31</v>
      </c>
      <c r="L11399" t="s">
        <v>22</v>
      </c>
      <c r="M11399">
        <v>45760</v>
      </c>
      <c r="O11399" t="s">
        <v>53</v>
      </c>
    </row>
    <row r="11400" spans="1:16" x14ac:dyDescent="0.35">
      <c r="A11400" t="s">
        <v>14243</v>
      </c>
      <c r="B11400" t="s">
        <v>14774</v>
      </c>
      <c r="C11400" t="s">
        <v>18</v>
      </c>
      <c r="D11400" t="s">
        <v>110</v>
      </c>
      <c r="E11400" t="s">
        <v>91</v>
      </c>
      <c r="F11400" t="b">
        <v>1</v>
      </c>
      <c r="G11400" t="s">
        <v>68</v>
      </c>
      <c r="H11400" s="1">
        <v>45791.750844907408</v>
      </c>
      <c r="I11400" t="b">
        <v>1</v>
      </c>
      <c r="J11400" t="b">
        <v>0</v>
      </c>
      <c r="K11400" t="s">
        <v>31</v>
      </c>
      <c r="L11400" t="s">
        <v>32</v>
      </c>
      <c r="N11400">
        <v>37.715000152587891</v>
      </c>
      <c r="O11400" t="s">
        <v>14775</v>
      </c>
      <c r="P11400" t="s">
        <v>14776</v>
      </c>
    </row>
    <row r="11401" spans="1:16" x14ac:dyDescent="0.35">
      <c r="A11401" t="s">
        <v>14243</v>
      </c>
      <c r="B11401" t="s">
        <v>14777</v>
      </c>
      <c r="C11401" t="s">
        <v>1092</v>
      </c>
      <c r="D11401" t="s">
        <v>110</v>
      </c>
      <c r="E11401" t="s">
        <v>91</v>
      </c>
      <c r="F11401" t="b">
        <v>0</v>
      </c>
      <c r="G11401" t="s">
        <v>68</v>
      </c>
      <c r="H11401" s="1">
        <v>45791.875810185193</v>
      </c>
      <c r="I11401" t="b">
        <v>0</v>
      </c>
      <c r="J11401" t="b">
        <v>1</v>
      </c>
      <c r="K11401" t="s">
        <v>31</v>
      </c>
      <c r="L11401" t="s">
        <v>32</v>
      </c>
      <c r="N11401">
        <v>60</v>
      </c>
      <c r="O11401" t="s">
        <v>14778</v>
      </c>
      <c r="P11401" t="s">
        <v>14779</v>
      </c>
    </row>
    <row r="11402" spans="1:16" x14ac:dyDescent="0.35">
      <c r="A11402" t="s">
        <v>14243</v>
      </c>
      <c r="B11402" t="s">
        <v>14780</v>
      </c>
      <c r="C11402" t="s">
        <v>597</v>
      </c>
      <c r="D11402" t="s">
        <v>573</v>
      </c>
      <c r="E11402" t="s">
        <v>296</v>
      </c>
      <c r="F11402" t="b">
        <v>0</v>
      </c>
      <c r="G11402" t="s">
        <v>52</v>
      </c>
      <c r="H11402" s="1">
        <v>45792.458483796298</v>
      </c>
      <c r="I11402" t="b">
        <v>0</v>
      </c>
      <c r="J11402" t="b">
        <v>1</v>
      </c>
      <c r="K11402" t="s">
        <v>31</v>
      </c>
      <c r="L11402" t="s">
        <v>32</v>
      </c>
      <c r="N11402">
        <v>26.389999389648441</v>
      </c>
      <c r="O11402" t="s">
        <v>6626</v>
      </c>
      <c r="P11402" t="s">
        <v>14781</v>
      </c>
    </row>
    <row r="11403" spans="1:16" x14ac:dyDescent="0.35">
      <c r="A11403" t="s">
        <v>14243</v>
      </c>
      <c r="B11403" t="s">
        <v>14782</v>
      </c>
      <c r="C11403" t="s">
        <v>1113</v>
      </c>
      <c r="D11403" t="s">
        <v>269</v>
      </c>
      <c r="E11403" t="s">
        <v>20</v>
      </c>
      <c r="F11403" t="b">
        <v>0</v>
      </c>
      <c r="G11403" t="s">
        <v>52</v>
      </c>
      <c r="H11403" s="1">
        <v>45792.500127314823</v>
      </c>
      <c r="I11403" t="b">
        <v>0</v>
      </c>
      <c r="J11403" t="b">
        <v>0</v>
      </c>
      <c r="K11403" t="s">
        <v>31</v>
      </c>
      <c r="L11403" t="s">
        <v>22</v>
      </c>
      <c r="M11403">
        <v>156000</v>
      </c>
      <c r="O11403" t="s">
        <v>14783</v>
      </c>
      <c r="P11403" t="s">
        <v>1861</v>
      </c>
    </row>
    <row r="11404" spans="1:16" x14ac:dyDescent="0.35">
      <c r="A11404" t="s">
        <v>14243</v>
      </c>
      <c r="B11404" t="s">
        <v>14784</v>
      </c>
      <c r="C11404" t="s">
        <v>868</v>
      </c>
      <c r="D11404" t="s">
        <v>110</v>
      </c>
      <c r="E11404" t="s">
        <v>20</v>
      </c>
      <c r="F11404" t="b">
        <v>0</v>
      </c>
      <c r="G11404" t="s">
        <v>47</v>
      </c>
      <c r="H11404" s="1">
        <v>45792.792013888888</v>
      </c>
      <c r="I11404" t="b">
        <v>0</v>
      </c>
      <c r="J11404" t="b">
        <v>1</v>
      </c>
      <c r="K11404" t="s">
        <v>31</v>
      </c>
      <c r="L11404" t="s">
        <v>22</v>
      </c>
      <c r="M11404">
        <v>121500</v>
      </c>
      <c r="O11404" t="s">
        <v>6626</v>
      </c>
      <c r="P11404" t="s">
        <v>1515</v>
      </c>
    </row>
    <row r="11405" spans="1:16" x14ac:dyDescent="0.35">
      <c r="A11405" t="s">
        <v>14243</v>
      </c>
      <c r="B11405" t="s">
        <v>14266</v>
      </c>
      <c r="C11405" t="s">
        <v>2852</v>
      </c>
      <c r="D11405" t="s">
        <v>29</v>
      </c>
      <c r="E11405" t="s">
        <v>20</v>
      </c>
      <c r="F11405" t="b">
        <v>0</v>
      </c>
      <c r="G11405" t="s">
        <v>52</v>
      </c>
      <c r="H11405" s="1">
        <v>45793.292037037027</v>
      </c>
      <c r="I11405" t="b">
        <v>0</v>
      </c>
      <c r="J11405" t="b">
        <v>0</v>
      </c>
      <c r="K11405" t="s">
        <v>31</v>
      </c>
      <c r="L11405" t="s">
        <v>22</v>
      </c>
      <c r="M11405">
        <v>126000</v>
      </c>
      <c r="O11405" t="s">
        <v>4638</v>
      </c>
      <c r="P11405" t="s">
        <v>5759</v>
      </c>
    </row>
    <row r="11406" spans="1:16" x14ac:dyDescent="0.35">
      <c r="A11406" t="s">
        <v>14243</v>
      </c>
      <c r="B11406" t="s">
        <v>14785</v>
      </c>
      <c r="C11406" t="s">
        <v>2563</v>
      </c>
      <c r="D11406" t="s">
        <v>29</v>
      </c>
      <c r="E11406" t="s">
        <v>20</v>
      </c>
      <c r="F11406" t="b">
        <v>0</v>
      </c>
      <c r="G11406" t="s">
        <v>43</v>
      </c>
      <c r="H11406" s="1">
        <v>45793.334282407413</v>
      </c>
      <c r="I11406" t="b">
        <v>1</v>
      </c>
      <c r="J11406" t="b">
        <v>1</v>
      </c>
      <c r="K11406" t="s">
        <v>31</v>
      </c>
      <c r="L11406" t="s">
        <v>22</v>
      </c>
      <c r="M11406">
        <v>137500</v>
      </c>
      <c r="O11406" t="s">
        <v>2537</v>
      </c>
      <c r="P11406" t="s">
        <v>999</v>
      </c>
    </row>
    <row r="11407" spans="1:16" x14ac:dyDescent="0.35">
      <c r="A11407" t="s">
        <v>14243</v>
      </c>
      <c r="B11407" t="s">
        <v>14786</v>
      </c>
      <c r="C11407" t="s">
        <v>4510</v>
      </c>
      <c r="D11407" t="s">
        <v>573</v>
      </c>
      <c r="E11407" t="s">
        <v>296</v>
      </c>
      <c r="F11407" t="b">
        <v>0</v>
      </c>
      <c r="G11407" t="s">
        <v>171</v>
      </c>
      <c r="H11407" s="1">
        <v>45793.457349537042</v>
      </c>
      <c r="I11407" t="b">
        <v>0</v>
      </c>
      <c r="J11407" t="b">
        <v>0</v>
      </c>
      <c r="K11407" t="s">
        <v>31</v>
      </c>
      <c r="L11407" t="s">
        <v>32</v>
      </c>
      <c r="N11407">
        <v>22.694999694824219</v>
      </c>
      <c r="O11407" t="s">
        <v>6260</v>
      </c>
      <c r="P11407" t="s">
        <v>64</v>
      </c>
    </row>
    <row r="11408" spans="1:16" x14ac:dyDescent="0.35">
      <c r="A11408" t="s">
        <v>14243</v>
      </c>
      <c r="B11408" t="s">
        <v>14243</v>
      </c>
      <c r="C11408" t="s">
        <v>5261</v>
      </c>
      <c r="D11408" t="s">
        <v>17623</v>
      </c>
      <c r="E11408" t="s">
        <v>20</v>
      </c>
      <c r="F11408" t="b">
        <v>0</v>
      </c>
      <c r="G11408" t="s">
        <v>30</v>
      </c>
      <c r="H11408" s="1">
        <v>45793.459756944438</v>
      </c>
      <c r="I11408" t="b">
        <v>0</v>
      </c>
      <c r="J11408" t="b">
        <v>1</v>
      </c>
      <c r="K11408" t="s">
        <v>31</v>
      </c>
      <c r="L11408" t="s">
        <v>22</v>
      </c>
      <c r="M11408">
        <v>109100</v>
      </c>
      <c r="O11408" t="s">
        <v>14787</v>
      </c>
      <c r="P11408" t="s">
        <v>3442</v>
      </c>
    </row>
    <row r="11409" spans="1:16" x14ac:dyDescent="0.35">
      <c r="A11409" t="s">
        <v>14243</v>
      </c>
      <c r="B11409" t="s">
        <v>14600</v>
      </c>
      <c r="C11409" t="s">
        <v>4221</v>
      </c>
      <c r="D11409" t="s">
        <v>573</v>
      </c>
      <c r="E11409" t="s">
        <v>20</v>
      </c>
      <c r="F11409" t="b">
        <v>0</v>
      </c>
      <c r="G11409" t="s">
        <v>52</v>
      </c>
      <c r="H11409" s="1">
        <v>45793.583599537043</v>
      </c>
      <c r="I11409" t="b">
        <v>1</v>
      </c>
      <c r="J11409" t="b">
        <v>0</v>
      </c>
      <c r="K11409" t="s">
        <v>31</v>
      </c>
      <c r="L11409" t="s">
        <v>32</v>
      </c>
      <c r="N11409">
        <v>27.979999542236332</v>
      </c>
      <c r="O11409" t="s">
        <v>14788</v>
      </c>
      <c r="P11409" t="s">
        <v>14789</v>
      </c>
    </row>
    <row r="11410" spans="1:16" x14ac:dyDescent="0.35">
      <c r="A11410" t="s">
        <v>14243</v>
      </c>
      <c r="B11410" t="s">
        <v>14790</v>
      </c>
      <c r="C11410" t="s">
        <v>18</v>
      </c>
      <c r="D11410" t="s">
        <v>29</v>
      </c>
      <c r="E11410" t="s">
        <v>20</v>
      </c>
      <c r="F11410" t="b">
        <v>1</v>
      </c>
      <c r="G11410" t="s">
        <v>171</v>
      </c>
      <c r="H11410" s="1">
        <v>45793.707268518519</v>
      </c>
      <c r="I11410" t="b">
        <v>0</v>
      </c>
      <c r="J11410" t="b">
        <v>1</v>
      </c>
      <c r="K11410" t="s">
        <v>31</v>
      </c>
      <c r="L11410" t="s">
        <v>22</v>
      </c>
      <c r="M11410">
        <v>87500</v>
      </c>
      <c r="O11410" t="s">
        <v>8611</v>
      </c>
      <c r="P11410" t="s">
        <v>14791</v>
      </c>
    </row>
    <row r="11411" spans="1:16" x14ac:dyDescent="0.35">
      <c r="A11411" t="s">
        <v>14243</v>
      </c>
      <c r="B11411" t="s">
        <v>14792</v>
      </c>
      <c r="C11411" t="s">
        <v>537</v>
      </c>
      <c r="D11411" t="s">
        <v>443</v>
      </c>
      <c r="E11411" t="s">
        <v>20</v>
      </c>
      <c r="F11411" t="b">
        <v>0</v>
      </c>
      <c r="G11411" t="s">
        <v>30</v>
      </c>
      <c r="H11411" s="1">
        <v>45795.375798611109</v>
      </c>
      <c r="I11411" t="b">
        <v>0</v>
      </c>
      <c r="J11411" t="b">
        <v>0</v>
      </c>
      <c r="K11411" t="s">
        <v>31</v>
      </c>
      <c r="L11411" t="s">
        <v>22</v>
      </c>
      <c r="M11411">
        <v>100000</v>
      </c>
      <c r="O11411" t="s">
        <v>6260</v>
      </c>
      <c r="P11411" t="s">
        <v>12535</v>
      </c>
    </row>
    <row r="11412" spans="1:16" x14ac:dyDescent="0.35">
      <c r="A11412" t="s">
        <v>14243</v>
      </c>
      <c r="B11412" t="s">
        <v>14793</v>
      </c>
      <c r="C11412" t="s">
        <v>175</v>
      </c>
      <c r="D11412" t="s">
        <v>36</v>
      </c>
      <c r="E11412" t="s">
        <v>20</v>
      </c>
      <c r="F11412" t="b">
        <v>0</v>
      </c>
      <c r="G11412" t="s">
        <v>43</v>
      </c>
      <c r="H11412" s="1">
        <v>45795.460787037038</v>
      </c>
      <c r="I11412" t="b">
        <v>1</v>
      </c>
      <c r="J11412" t="b">
        <v>1</v>
      </c>
      <c r="K11412" t="s">
        <v>31</v>
      </c>
      <c r="L11412" t="s">
        <v>22</v>
      </c>
      <c r="M11412">
        <v>212960</v>
      </c>
      <c r="O11412" t="s">
        <v>14794</v>
      </c>
      <c r="P11412" t="s">
        <v>14795</v>
      </c>
    </row>
    <row r="11413" spans="1:16" x14ac:dyDescent="0.35">
      <c r="A11413" t="s">
        <v>14243</v>
      </c>
      <c r="B11413" t="s">
        <v>14796</v>
      </c>
      <c r="C11413" t="s">
        <v>410</v>
      </c>
      <c r="D11413" t="s">
        <v>29</v>
      </c>
      <c r="E11413" t="s">
        <v>20</v>
      </c>
      <c r="F11413" t="b">
        <v>0</v>
      </c>
      <c r="G11413" t="s">
        <v>47</v>
      </c>
      <c r="H11413" s="1">
        <v>45796.667071759257</v>
      </c>
      <c r="I11413" t="b">
        <v>0</v>
      </c>
      <c r="J11413" t="b">
        <v>1</v>
      </c>
      <c r="K11413" t="s">
        <v>31</v>
      </c>
      <c r="L11413" t="s">
        <v>22</v>
      </c>
      <c r="M11413">
        <v>82500</v>
      </c>
      <c r="O11413" t="s">
        <v>1377</v>
      </c>
      <c r="P11413" t="s">
        <v>14797</v>
      </c>
    </row>
    <row r="11414" spans="1:16" x14ac:dyDescent="0.35">
      <c r="A11414" t="s">
        <v>14243</v>
      </c>
      <c r="B11414" t="s">
        <v>14798</v>
      </c>
      <c r="C11414" t="s">
        <v>105</v>
      </c>
      <c r="D11414" t="s">
        <v>17438</v>
      </c>
      <c r="E11414" t="s">
        <v>20</v>
      </c>
      <c r="F11414" t="b">
        <v>0</v>
      </c>
      <c r="G11414" t="s">
        <v>105</v>
      </c>
      <c r="H11414" s="1">
        <v>45796.753923611112</v>
      </c>
      <c r="I11414" t="b">
        <v>0</v>
      </c>
      <c r="J11414" t="b">
        <v>0</v>
      </c>
      <c r="K11414" t="s">
        <v>105</v>
      </c>
      <c r="L11414" t="s">
        <v>22</v>
      </c>
      <c r="M11414">
        <v>52000</v>
      </c>
      <c r="O11414" t="s">
        <v>2465</v>
      </c>
      <c r="P11414" t="s">
        <v>14799</v>
      </c>
    </row>
    <row r="11415" spans="1:16" x14ac:dyDescent="0.35">
      <c r="A11415" t="s">
        <v>14243</v>
      </c>
      <c r="B11415" t="s">
        <v>14243</v>
      </c>
      <c r="C11415" t="s">
        <v>1671</v>
      </c>
      <c r="D11415" t="s">
        <v>17445</v>
      </c>
      <c r="E11415" t="s">
        <v>20</v>
      </c>
      <c r="F11415" t="b">
        <v>0</v>
      </c>
      <c r="G11415" t="s">
        <v>52</v>
      </c>
      <c r="H11415" s="1">
        <v>45797.000104166669</v>
      </c>
      <c r="I11415" t="b">
        <v>0</v>
      </c>
      <c r="J11415" t="b">
        <v>0</v>
      </c>
      <c r="K11415" t="s">
        <v>31</v>
      </c>
      <c r="L11415" t="s">
        <v>22</v>
      </c>
      <c r="M11415">
        <v>65000</v>
      </c>
      <c r="O11415" t="s">
        <v>14800</v>
      </c>
      <c r="P11415" t="s">
        <v>14614</v>
      </c>
    </row>
    <row r="11416" spans="1:16" x14ac:dyDescent="0.35">
      <c r="A11416" t="s">
        <v>14243</v>
      </c>
      <c r="B11416" t="s">
        <v>14801</v>
      </c>
      <c r="C11416" t="s">
        <v>283</v>
      </c>
      <c r="D11416" t="s">
        <v>269</v>
      </c>
      <c r="E11416" t="s">
        <v>20</v>
      </c>
      <c r="F11416" t="b">
        <v>0</v>
      </c>
      <c r="G11416" t="s">
        <v>52</v>
      </c>
      <c r="H11416" s="1">
        <v>45797.250034722223</v>
      </c>
      <c r="I11416" t="b">
        <v>1</v>
      </c>
      <c r="J11416" t="b">
        <v>0</v>
      </c>
      <c r="K11416" t="s">
        <v>31</v>
      </c>
      <c r="L11416" t="s">
        <v>22</v>
      </c>
      <c r="M11416">
        <v>125000</v>
      </c>
      <c r="O11416" t="s">
        <v>14802</v>
      </c>
      <c r="P11416" t="s">
        <v>14803</v>
      </c>
    </row>
    <row r="11417" spans="1:16" x14ac:dyDescent="0.35">
      <c r="A11417" t="s">
        <v>14243</v>
      </c>
      <c r="B11417" t="s">
        <v>14804</v>
      </c>
      <c r="C11417" t="s">
        <v>599</v>
      </c>
      <c r="D11417" t="s">
        <v>110</v>
      </c>
      <c r="E11417" t="s">
        <v>91</v>
      </c>
      <c r="F11417" t="b">
        <v>0</v>
      </c>
      <c r="G11417" t="s">
        <v>52</v>
      </c>
      <c r="H11417" s="1">
        <v>45797.750115740739</v>
      </c>
      <c r="I11417" t="b">
        <v>0</v>
      </c>
      <c r="J11417" t="b">
        <v>0</v>
      </c>
      <c r="K11417" t="s">
        <v>31</v>
      </c>
      <c r="L11417" t="s">
        <v>32</v>
      </c>
      <c r="N11417">
        <v>47.5</v>
      </c>
      <c r="O11417" t="s">
        <v>9900</v>
      </c>
      <c r="P11417" t="s">
        <v>13186</v>
      </c>
    </row>
    <row r="11418" spans="1:16" x14ac:dyDescent="0.35">
      <c r="A11418" t="s">
        <v>14243</v>
      </c>
      <c r="B11418" t="s">
        <v>14805</v>
      </c>
      <c r="C11418" t="s">
        <v>18</v>
      </c>
      <c r="D11418" t="s">
        <v>17445</v>
      </c>
      <c r="E11418" t="s">
        <v>20</v>
      </c>
      <c r="F11418" t="b">
        <v>1</v>
      </c>
      <c r="G11418" t="s">
        <v>287</v>
      </c>
      <c r="H11418" s="1">
        <v>45798.255196759259</v>
      </c>
      <c r="I11418" t="b">
        <v>0</v>
      </c>
      <c r="J11418" t="b">
        <v>1</v>
      </c>
      <c r="K11418" t="s">
        <v>287</v>
      </c>
      <c r="L11418" t="s">
        <v>22</v>
      </c>
      <c r="M11418">
        <v>203000</v>
      </c>
      <c r="O11418" t="s">
        <v>14806</v>
      </c>
      <c r="P11418" t="s">
        <v>14807</v>
      </c>
    </row>
    <row r="11419" spans="1:16" x14ac:dyDescent="0.35">
      <c r="A11419" t="s">
        <v>14243</v>
      </c>
      <c r="B11419" t="s">
        <v>14481</v>
      </c>
      <c r="C11419" t="s">
        <v>170</v>
      </c>
      <c r="D11419" t="s">
        <v>110</v>
      </c>
      <c r="E11419" t="s">
        <v>91</v>
      </c>
      <c r="F11419" t="b">
        <v>0</v>
      </c>
      <c r="G11419" t="s">
        <v>171</v>
      </c>
      <c r="H11419" s="1">
        <v>45798.600335648152</v>
      </c>
      <c r="I11419" t="b">
        <v>1</v>
      </c>
      <c r="J11419" t="b">
        <v>0</v>
      </c>
      <c r="K11419" t="s">
        <v>31</v>
      </c>
      <c r="L11419" t="s">
        <v>32</v>
      </c>
      <c r="N11419">
        <v>57.5</v>
      </c>
      <c r="O11419" t="s">
        <v>14808</v>
      </c>
      <c r="P11419" t="s">
        <v>14809</v>
      </c>
    </row>
    <row r="11420" spans="1:16" x14ac:dyDescent="0.35">
      <c r="A11420" t="s">
        <v>14243</v>
      </c>
      <c r="B11420" t="s">
        <v>14810</v>
      </c>
      <c r="C11420" t="s">
        <v>109</v>
      </c>
      <c r="D11420" t="s">
        <v>36</v>
      </c>
      <c r="E11420" t="s">
        <v>20</v>
      </c>
      <c r="F11420" t="b">
        <v>0</v>
      </c>
      <c r="G11420" t="s">
        <v>30</v>
      </c>
      <c r="H11420" s="1">
        <v>45798.917407407411</v>
      </c>
      <c r="I11420" t="b">
        <v>0</v>
      </c>
      <c r="J11420" t="b">
        <v>1</v>
      </c>
      <c r="K11420" t="s">
        <v>31</v>
      </c>
      <c r="L11420" t="s">
        <v>22</v>
      </c>
      <c r="M11420">
        <v>127500</v>
      </c>
      <c r="O11420" t="s">
        <v>14811</v>
      </c>
      <c r="P11420" t="s">
        <v>1515</v>
      </c>
    </row>
    <row r="11421" spans="1:16" x14ac:dyDescent="0.35">
      <c r="A11421" t="s">
        <v>14243</v>
      </c>
      <c r="B11421" t="s">
        <v>14243</v>
      </c>
      <c r="C11421" t="s">
        <v>1176</v>
      </c>
      <c r="D11421" t="s">
        <v>573</v>
      </c>
      <c r="E11421" t="s">
        <v>20</v>
      </c>
      <c r="F11421" t="b">
        <v>0</v>
      </c>
      <c r="G11421" t="s">
        <v>68</v>
      </c>
      <c r="H11421" s="1">
        <v>45799.33388888889</v>
      </c>
      <c r="I11421" t="b">
        <v>0</v>
      </c>
      <c r="J11421" t="b">
        <v>0</v>
      </c>
      <c r="K11421" t="s">
        <v>31</v>
      </c>
      <c r="L11421" t="s">
        <v>32</v>
      </c>
      <c r="N11421">
        <v>25.2400016784668</v>
      </c>
      <c r="O11421" t="s">
        <v>1721</v>
      </c>
      <c r="P11421" t="s">
        <v>14369</v>
      </c>
    </row>
    <row r="11422" spans="1:16" x14ac:dyDescent="0.35">
      <c r="A11422" t="s">
        <v>14243</v>
      </c>
      <c r="B11422" t="s">
        <v>14243</v>
      </c>
      <c r="C11422" t="s">
        <v>14812</v>
      </c>
      <c r="D11422" t="s">
        <v>17445</v>
      </c>
      <c r="E11422" t="s">
        <v>20</v>
      </c>
      <c r="F11422" t="b">
        <v>0</v>
      </c>
      <c r="G11422" t="s">
        <v>287</v>
      </c>
      <c r="H11422" s="1">
        <v>45800.254999999997</v>
      </c>
      <c r="I11422" t="b">
        <v>0</v>
      </c>
      <c r="J11422" t="b">
        <v>1</v>
      </c>
      <c r="K11422" t="s">
        <v>287</v>
      </c>
      <c r="L11422" t="s">
        <v>22</v>
      </c>
      <c r="M11422">
        <v>122010</v>
      </c>
      <c r="O11422" t="s">
        <v>14813</v>
      </c>
      <c r="P11422" t="s">
        <v>14814</v>
      </c>
    </row>
    <row r="11423" spans="1:16" x14ac:dyDescent="0.35">
      <c r="A11423" t="s">
        <v>14243</v>
      </c>
      <c r="B11423" t="s">
        <v>14815</v>
      </c>
      <c r="C11423" t="s">
        <v>5050</v>
      </c>
      <c r="D11423" t="s">
        <v>110</v>
      </c>
      <c r="E11423" t="s">
        <v>20</v>
      </c>
      <c r="F11423" t="b">
        <v>0</v>
      </c>
      <c r="G11423" t="s">
        <v>52</v>
      </c>
      <c r="H11423" s="1">
        <v>45800.625138888892</v>
      </c>
      <c r="I11423" t="b">
        <v>0</v>
      </c>
      <c r="J11423" t="b">
        <v>1</v>
      </c>
      <c r="K11423" t="s">
        <v>31</v>
      </c>
      <c r="L11423" t="s">
        <v>22</v>
      </c>
      <c r="M11423">
        <v>111075</v>
      </c>
      <c r="O11423" t="s">
        <v>14816</v>
      </c>
      <c r="P11423" t="s">
        <v>14817</v>
      </c>
    </row>
    <row r="11424" spans="1:16" x14ac:dyDescent="0.35">
      <c r="A11424" t="s">
        <v>14243</v>
      </c>
      <c r="B11424" t="s">
        <v>14818</v>
      </c>
      <c r="C11424" t="s">
        <v>2527</v>
      </c>
      <c r="D11424" t="s">
        <v>36</v>
      </c>
      <c r="E11424" t="s">
        <v>20</v>
      </c>
      <c r="F11424" t="b">
        <v>0</v>
      </c>
      <c r="G11424" t="s">
        <v>68</v>
      </c>
      <c r="H11424" s="1">
        <v>45800.709004629629</v>
      </c>
      <c r="I11424" t="b">
        <v>0</v>
      </c>
      <c r="J11424" t="b">
        <v>0</v>
      </c>
      <c r="K11424" t="s">
        <v>31</v>
      </c>
      <c r="L11424" t="s">
        <v>22</v>
      </c>
      <c r="M11424">
        <v>102500</v>
      </c>
      <c r="O11424" t="s">
        <v>14819</v>
      </c>
      <c r="P11424" t="s">
        <v>14820</v>
      </c>
    </row>
    <row r="11425" spans="1:16" x14ac:dyDescent="0.35">
      <c r="A11425" t="s">
        <v>14243</v>
      </c>
      <c r="B11425" t="s">
        <v>14821</v>
      </c>
      <c r="C11425" t="s">
        <v>18</v>
      </c>
      <c r="D11425" t="s">
        <v>962</v>
      </c>
      <c r="E11425" t="s">
        <v>20</v>
      </c>
      <c r="F11425" t="b">
        <v>1</v>
      </c>
      <c r="G11425" t="s">
        <v>14822</v>
      </c>
      <c r="H11425" s="1">
        <v>45800.789259259262</v>
      </c>
      <c r="I11425" t="b">
        <v>1</v>
      </c>
      <c r="J11425" t="b">
        <v>1</v>
      </c>
      <c r="K11425" t="s">
        <v>14822</v>
      </c>
      <c r="L11425" t="s">
        <v>22</v>
      </c>
      <c r="M11425">
        <v>53000</v>
      </c>
      <c r="O11425" t="s">
        <v>991</v>
      </c>
      <c r="P11425" t="s">
        <v>14823</v>
      </c>
    </row>
    <row r="11426" spans="1:16" x14ac:dyDescent="0.35">
      <c r="A11426" t="s">
        <v>14243</v>
      </c>
      <c r="B11426" t="s">
        <v>14824</v>
      </c>
      <c r="C11426" t="s">
        <v>649</v>
      </c>
      <c r="D11426" t="s">
        <v>36</v>
      </c>
      <c r="E11426" t="s">
        <v>20</v>
      </c>
      <c r="F11426" t="b">
        <v>0</v>
      </c>
      <c r="G11426" t="s">
        <v>43</v>
      </c>
      <c r="H11426" s="1">
        <v>45800.792210648149</v>
      </c>
      <c r="I11426" t="b">
        <v>0</v>
      </c>
      <c r="J11426" t="b">
        <v>1</v>
      </c>
      <c r="K11426" t="s">
        <v>31</v>
      </c>
      <c r="L11426" t="s">
        <v>22</v>
      </c>
      <c r="M11426">
        <v>105996</v>
      </c>
      <c r="O11426" t="s">
        <v>1494</v>
      </c>
      <c r="P11426" t="s">
        <v>2887</v>
      </c>
    </row>
    <row r="11427" spans="1:16" x14ac:dyDescent="0.35">
      <c r="A11427" t="s">
        <v>14243</v>
      </c>
      <c r="B11427" t="s">
        <v>14825</v>
      </c>
      <c r="C11427" t="s">
        <v>18</v>
      </c>
      <c r="D11427" t="s">
        <v>962</v>
      </c>
      <c r="E11427" t="s">
        <v>20</v>
      </c>
      <c r="F11427" t="b">
        <v>1</v>
      </c>
      <c r="G11427" t="s">
        <v>1538</v>
      </c>
      <c r="H11427" s="1">
        <v>45800.832638888889</v>
      </c>
      <c r="I11427" t="b">
        <v>1</v>
      </c>
      <c r="J11427" t="b">
        <v>1</v>
      </c>
      <c r="K11427" t="s">
        <v>1538</v>
      </c>
      <c r="L11427" t="s">
        <v>22</v>
      </c>
      <c r="M11427">
        <v>53000</v>
      </c>
      <c r="O11427" t="s">
        <v>991</v>
      </c>
      <c r="P11427" t="s">
        <v>14823</v>
      </c>
    </row>
    <row r="11428" spans="1:16" x14ac:dyDescent="0.35">
      <c r="A11428" t="s">
        <v>14243</v>
      </c>
      <c r="B11428" t="s">
        <v>14826</v>
      </c>
      <c r="C11428" t="s">
        <v>14827</v>
      </c>
      <c r="D11428" t="s">
        <v>42</v>
      </c>
      <c r="E11428" t="s">
        <v>20</v>
      </c>
      <c r="F11428" t="b">
        <v>0</v>
      </c>
      <c r="G11428" t="s">
        <v>30</v>
      </c>
      <c r="H11428" s="1">
        <v>45801.334062499998</v>
      </c>
      <c r="I11428" t="b">
        <v>0</v>
      </c>
      <c r="J11428" t="b">
        <v>1</v>
      </c>
      <c r="K11428" t="s">
        <v>31</v>
      </c>
      <c r="L11428" t="s">
        <v>22</v>
      </c>
      <c r="M11428">
        <v>170586</v>
      </c>
      <c r="O11428" t="s">
        <v>14828</v>
      </c>
      <c r="P11428" t="s">
        <v>14829</v>
      </c>
    </row>
    <row r="11429" spans="1:16" x14ac:dyDescent="0.35">
      <c r="A11429" t="s">
        <v>14243</v>
      </c>
      <c r="B11429" t="s">
        <v>14243</v>
      </c>
      <c r="C11429" t="s">
        <v>257</v>
      </c>
      <c r="D11429" t="s">
        <v>110</v>
      </c>
      <c r="E11429" t="s">
        <v>20</v>
      </c>
      <c r="F11429" t="b">
        <v>0</v>
      </c>
      <c r="G11429" t="s">
        <v>47</v>
      </c>
      <c r="H11429" s="1">
        <v>45801.541921296302</v>
      </c>
      <c r="I11429" t="b">
        <v>0</v>
      </c>
      <c r="J11429" t="b">
        <v>1</v>
      </c>
      <c r="K11429" t="s">
        <v>31</v>
      </c>
      <c r="L11429" t="s">
        <v>22</v>
      </c>
      <c r="M11429">
        <v>117500</v>
      </c>
      <c r="O11429" t="s">
        <v>14744</v>
      </c>
      <c r="P11429" t="s">
        <v>340</v>
      </c>
    </row>
    <row r="11430" spans="1:16" x14ac:dyDescent="0.35">
      <c r="A11430" t="s">
        <v>14243</v>
      </c>
      <c r="B11430" t="s">
        <v>14243</v>
      </c>
      <c r="C11430" t="s">
        <v>9440</v>
      </c>
      <c r="D11430" t="s">
        <v>110</v>
      </c>
      <c r="E11430" t="s">
        <v>20</v>
      </c>
      <c r="F11430" t="b">
        <v>0</v>
      </c>
      <c r="G11430" t="s">
        <v>52</v>
      </c>
      <c r="H11430" s="1">
        <v>45802.416712962957</v>
      </c>
      <c r="I11430" t="b">
        <v>0</v>
      </c>
      <c r="J11430" t="b">
        <v>1</v>
      </c>
      <c r="K11430" t="s">
        <v>31</v>
      </c>
      <c r="L11430" t="s">
        <v>22</v>
      </c>
      <c r="M11430">
        <v>175000</v>
      </c>
      <c r="O11430" t="s">
        <v>5504</v>
      </c>
      <c r="P11430" t="s">
        <v>14830</v>
      </c>
    </row>
    <row r="11431" spans="1:16" x14ac:dyDescent="0.35">
      <c r="A11431" t="s">
        <v>14243</v>
      </c>
      <c r="B11431" t="s">
        <v>14460</v>
      </c>
      <c r="C11431" t="s">
        <v>569</v>
      </c>
      <c r="D11431" t="s">
        <v>4006</v>
      </c>
      <c r="E11431" t="s">
        <v>20</v>
      </c>
      <c r="F11431" t="b">
        <v>0</v>
      </c>
      <c r="G11431" t="s">
        <v>47</v>
      </c>
      <c r="H11431" s="1">
        <v>45804.250254629631</v>
      </c>
      <c r="I11431" t="b">
        <v>0</v>
      </c>
      <c r="J11431" t="b">
        <v>0</v>
      </c>
      <c r="K11431" t="s">
        <v>31</v>
      </c>
      <c r="L11431" t="s">
        <v>22</v>
      </c>
      <c r="M11431">
        <v>123627</v>
      </c>
      <c r="O11431" t="s">
        <v>3535</v>
      </c>
      <c r="P11431" t="s">
        <v>14461</v>
      </c>
    </row>
    <row r="11432" spans="1:16" x14ac:dyDescent="0.35">
      <c r="A11432" t="s">
        <v>14243</v>
      </c>
      <c r="B11432" t="s">
        <v>14243</v>
      </c>
      <c r="C11432" t="s">
        <v>257</v>
      </c>
      <c r="D11432" t="s">
        <v>974</v>
      </c>
      <c r="E11432" t="s">
        <v>20</v>
      </c>
      <c r="F11432" t="b">
        <v>0</v>
      </c>
      <c r="G11432" t="s">
        <v>47</v>
      </c>
      <c r="H11432" s="1">
        <v>45805.250277777777</v>
      </c>
      <c r="I11432" t="b">
        <v>0</v>
      </c>
      <c r="J11432" t="b">
        <v>1</v>
      </c>
      <c r="K11432" t="s">
        <v>31</v>
      </c>
      <c r="L11432" t="s">
        <v>22</v>
      </c>
      <c r="M11432">
        <v>88582</v>
      </c>
      <c r="O11432" t="s">
        <v>3427</v>
      </c>
      <c r="P11432" t="s">
        <v>340</v>
      </c>
    </row>
    <row r="11433" spans="1:16" x14ac:dyDescent="0.35">
      <c r="A11433" t="s">
        <v>14243</v>
      </c>
      <c r="B11433" t="s">
        <v>14243</v>
      </c>
      <c r="C11433" t="s">
        <v>2630</v>
      </c>
      <c r="D11433" t="s">
        <v>29</v>
      </c>
      <c r="E11433" t="s">
        <v>20</v>
      </c>
      <c r="F11433" t="b">
        <v>0</v>
      </c>
      <c r="G11433" t="s">
        <v>47</v>
      </c>
      <c r="H11433" s="1">
        <v>45805.250277777777</v>
      </c>
      <c r="I11433" t="b">
        <v>0</v>
      </c>
      <c r="J11433" t="b">
        <v>0</v>
      </c>
      <c r="K11433" t="s">
        <v>31</v>
      </c>
      <c r="L11433" t="s">
        <v>22</v>
      </c>
      <c r="M11433">
        <v>83125</v>
      </c>
      <c r="O11433" t="s">
        <v>4999</v>
      </c>
      <c r="P11433" t="s">
        <v>14831</v>
      </c>
    </row>
    <row r="11434" spans="1:16" x14ac:dyDescent="0.35">
      <c r="A11434" t="s">
        <v>14243</v>
      </c>
      <c r="B11434" t="s">
        <v>14832</v>
      </c>
      <c r="C11434" t="s">
        <v>2458</v>
      </c>
      <c r="D11434" t="s">
        <v>321</v>
      </c>
      <c r="E11434" t="s">
        <v>20</v>
      </c>
      <c r="F11434" t="b">
        <v>0</v>
      </c>
      <c r="G11434" t="s">
        <v>68</v>
      </c>
      <c r="H11434" s="1">
        <v>45806.250509259262</v>
      </c>
      <c r="I11434" t="b">
        <v>0</v>
      </c>
      <c r="J11434" t="b">
        <v>1</v>
      </c>
      <c r="K11434" t="s">
        <v>31</v>
      </c>
      <c r="L11434" t="s">
        <v>22</v>
      </c>
      <c r="M11434">
        <v>195378</v>
      </c>
      <c r="O11434" t="s">
        <v>5429</v>
      </c>
      <c r="P11434" t="s">
        <v>897</v>
      </c>
    </row>
    <row r="11435" spans="1:16" x14ac:dyDescent="0.35">
      <c r="A11435" t="s">
        <v>14243</v>
      </c>
      <c r="B11435" t="s">
        <v>14833</v>
      </c>
      <c r="C11435" t="s">
        <v>18</v>
      </c>
      <c r="D11435" t="s">
        <v>36</v>
      </c>
      <c r="E11435" t="s">
        <v>20</v>
      </c>
      <c r="F11435" t="b">
        <v>1</v>
      </c>
      <c r="G11435" t="s">
        <v>287</v>
      </c>
      <c r="H11435" s="1">
        <v>45806.254710648151</v>
      </c>
      <c r="I11435" t="b">
        <v>1</v>
      </c>
      <c r="J11435" t="b">
        <v>0</v>
      </c>
      <c r="K11435" t="s">
        <v>287</v>
      </c>
      <c r="L11435" t="s">
        <v>22</v>
      </c>
      <c r="M11435">
        <v>136000</v>
      </c>
      <c r="O11435" t="s">
        <v>14834</v>
      </c>
      <c r="P11435" t="s">
        <v>14835</v>
      </c>
    </row>
    <row r="11436" spans="1:16" x14ac:dyDescent="0.35">
      <c r="A11436" t="s">
        <v>14243</v>
      </c>
      <c r="B11436" t="s">
        <v>14836</v>
      </c>
      <c r="C11436" t="s">
        <v>283</v>
      </c>
      <c r="D11436" t="s">
        <v>110</v>
      </c>
      <c r="E11436" t="s">
        <v>91</v>
      </c>
      <c r="F11436" t="b">
        <v>0</v>
      </c>
      <c r="G11436" t="s">
        <v>52</v>
      </c>
      <c r="H11436" s="1">
        <v>45806.79173611111</v>
      </c>
      <c r="I11436" t="b">
        <v>1</v>
      </c>
      <c r="J11436" t="b">
        <v>0</v>
      </c>
      <c r="K11436" t="s">
        <v>31</v>
      </c>
      <c r="L11436" t="s">
        <v>32</v>
      </c>
      <c r="N11436">
        <v>52.5</v>
      </c>
      <c r="O11436" t="s">
        <v>10803</v>
      </c>
      <c r="P11436" t="s">
        <v>2887</v>
      </c>
    </row>
    <row r="11437" spans="1:16" x14ac:dyDescent="0.35">
      <c r="A11437" t="s">
        <v>14243</v>
      </c>
      <c r="B11437" t="s">
        <v>14837</v>
      </c>
      <c r="C11437" t="s">
        <v>18</v>
      </c>
      <c r="D11437" t="s">
        <v>17445</v>
      </c>
      <c r="E11437" t="s">
        <v>20</v>
      </c>
      <c r="F11437" t="b">
        <v>1</v>
      </c>
      <c r="G11437" t="s">
        <v>105</v>
      </c>
      <c r="H11437" s="1">
        <v>45807.003969907397</v>
      </c>
      <c r="I11437" t="b">
        <v>0</v>
      </c>
      <c r="J11437" t="b">
        <v>1</v>
      </c>
      <c r="K11437" t="s">
        <v>105</v>
      </c>
      <c r="L11437" t="s">
        <v>22</v>
      </c>
      <c r="M11437">
        <v>158012.5</v>
      </c>
      <c r="O11437" t="s">
        <v>14838</v>
      </c>
      <c r="P11437" t="s">
        <v>2834</v>
      </c>
    </row>
    <row r="11438" spans="1:16" x14ac:dyDescent="0.35">
      <c r="A11438" t="s">
        <v>14243</v>
      </c>
      <c r="B11438" t="s">
        <v>14839</v>
      </c>
      <c r="C11438" t="s">
        <v>840</v>
      </c>
      <c r="D11438" t="s">
        <v>110</v>
      </c>
      <c r="E11438" t="s">
        <v>20</v>
      </c>
      <c r="F11438" t="b">
        <v>0</v>
      </c>
      <c r="G11438" t="s">
        <v>47</v>
      </c>
      <c r="H11438" s="1">
        <v>45807.251377314817</v>
      </c>
      <c r="I11438" t="b">
        <v>0</v>
      </c>
      <c r="J11438" t="b">
        <v>0</v>
      </c>
      <c r="K11438" t="s">
        <v>31</v>
      </c>
      <c r="L11438" t="s">
        <v>22</v>
      </c>
      <c r="M11438">
        <v>107500</v>
      </c>
      <c r="O11438" t="s">
        <v>14840</v>
      </c>
      <c r="P11438" t="s">
        <v>3192</v>
      </c>
    </row>
    <row r="11439" spans="1:16" x14ac:dyDescent="0.35">
      <c r="A11439" t="s">
        <v>14243</v>
      </c>
      <c r="B11439" t="s">
        <v>14556</v>
      </c>
      <c r="C11439" t="s">
        <v>14841</v>
      </c>
      <c r="D11439" t="s">
        <v>3358</v>
      </c>
      <c r="E11439" t="s">
        <v>20</v>
      </c>
      <c r="F11439" t="b">
        <v>0</v>
      </c>
      <c r="G11439" t="s">
        <v>171</v>
      </c>
      <c r="H11439" s="1">
        <v>45807.655173611107</v>
      </c>
      <c r="I11439" t="b">
        <v>0</v>
      </c>
      <c r="J11439" t="b">
        <v>1</v>
      </c>
      <c r="K11439" t="s">
        <v>31</v>
      </c>
      <c r="L11439" t="s">
        <v>22</v>
      </c>
      <c r="M11439">
        <v>133120</v>
      </c>
      <c r="O11439" t="s">
        <v>9839</v>
      </c>
      <c r="P11439" t="s">
        <v>14557</v>
      </c>
    </row>
    <row r="11440" spans="1:16" x14ac:dyDescent="0.35">
      <c r="A11440" t="s">
        <v>14243</v>
      </c>
      <c r="B11440" t="s">
        <v>14658</v>
      </c>
      <c r="C11440" t="s">
        <v>6188</v>
      </c>
      <c r="D11440" t="s">
        <v>36</v>
      </c>
      <c r="E11440" t="s">
        <v>20</v>
      </c>
      <c r="F11440" t="b">
        <v>0</v>
      </c>
      <c r="G11440" t="s">
        <v>52</v>
      </c>
      <c r="H11440" s="1">
        <v>45808.000162037039</v>
      </c>
      <c r="I11440" t="b">
        <v>1</v>
      </c>
      <c r="J11440" t="b">
        <v>0</v>
      </c>
      <c r="K11440" t="s">
        <v>31</v>
      </c>
      <c r="L11440" t="s">
        <v>22</v>
      </c>
      <c r="M11440">
        <v>142560</v>
      </c>
      <c r="O11440" t="s">
        <v>6822</v>
      </c>
      <c r="P11440" t="s">
        <v>14659</v>
      </c>
    </row>
    <row r="11441" spans="1:16" x14ac:dyDescent="0.35">
      <c r="A11441" t="s">
        <v>14243</v>
      </c>
      <c r="B11441" t="s">
        <v>14839</v>
      </c>
      <c r="C11441" t="s">
        <v>840</v>
      </c>
      <c r="D11441" t="s">
        <v>36</v>
      </c>
      <c r="E11441" t="s">
        <v>20</v>
      </c>
      <c r="F11441" t="b">
        <v>0</v>
      </c>
      <c r="G11441" t="s">
        <v>47</v>
      </c>
      <c r="H11441" s="1">
        <v>45808.250289351847</v>
      </c>
      <c r="I11441" t="b">
        <v>0</v>
      </c>
      <c r="J11441" t="b">
        <v>0</v>
      </c>
      <c r="K11441" t="s">
        <v>31</v>
      </c>
      <c r="L11441" t="s">
        <v>22</v>
      </c>
      <c r="M11441">
        <v>107500</v>
      </c>
      <c r="O11441" t="s">
        <v>14840</v>
      </c>
      <c r="P11441" t="s">
        <v>3192</v>
      </c>
    </row>
    <row r="11442" spans="1:16" x14ac:dyDescent="0.35">
      <c r="A11442" t="s">
        <v>14243</v>
      </c>
      <c r="B11442" t="s">
        <v>14842</v>
      </c>
      <c r="C11442" t="s">
        <v>18</v>
      </c>
      <c r="D11442" t="s">
        <v>962</v>
      </c>
      <c r="E11442" t="s">
        <v>20</v>
      </c>
      <c r="F11442" t="b">
        <v>1</v>
      </c>
      <c r="G11442" t="s">
        <v>1538</v>
      </c>
      <c r="H11442" s="1">
        <v>45808.285370370373</v>
      </c>
      <c r="I11442" t="b">
        <v>1</v>
      </c>
      <c r="J11442" t="b">
        <v>1</v>
      </c>
      <c r="K11442" t="s">
        <v>1538</v>
      </c>
      <c r="L11442" t="s">
        <v>22</v>
      </c>
      <c r="M11442">
        <v>53000</v>
      </c>
      <c r="O11442" t="s">
        <v>991</v>
      </c>
      <c r="P11442" t="s">
        <v>14823</v>
      </c>
    </row>
    <row r="11443" spans="1:16" x14ac:dyDescent="0.35">
      <c r="A11443" t="s">
        <v>14243</v>
      </c>
      <c r="B11443" t="s">
        <v>14243</v>
      </c>
      <c r="C11443" t="s">
        <v>2563</v>
      </c>
      <c r="D11443" t="s">
        <v>36</v>
      </c>
      <c r="E11443" t="s">
        <v>20</v>
      </c>
      <c r="F11443" t="b">
        <v>0</v>
      </c>
      <c r="G11443" t="s">
        <v>43</v>
      </c>
      <c r="H11443" s="1">
        <v>45808.542083333326</v>
      </c>
      <c r="I11443" t="b">
        <v>1</v>
      </c>
      <c r="J11443" t="b">
        <v>1</v>
      </c>
      <c r="K11443" t="s">
        <v>31</v>
      </c>
      <c r="L11443" t="s">
        <v>22</v>
      </c>
      <c r="M11443">
        <v>137500</v>
      </c>
      <c r="O11443" t="s">
        <v>2537</v>
      </c>
      <c r="P11443" t="s">
        <v>999</v>
      </c>
    </row>
    <row r="11444" spans="1:16" x14ac:dyDescent="0.35">
      <c r="A11444" t="s">
        <v>14243</v>
      </c>
      <c r="B11444" t="s">
        <v>14843</v>
      </c>
      <c r="C11444" t="s">
        <v>1188</v>
      </c>
      <c r="D11444" t="s">
        <v>573</v>
      </c>
      <c r="E11444" t="s">
        <v>20</v>
      </c>
      <c r="F11444" t="b">
        <v>0</v>
      </c>
      <c r="G11444" t="s">
        <v>47</v>
      </c>
      <c r="H11444" s="1">
        <v>45808.833668981482</v>
      </c>
      <c r="I11444" t="b">
        <v>0</v>
      </c>
      <c r="J11444" t="b">
        <v>0</v>
      </c>
      <c r="K11444" t="s">
        <v>31</v>
      </c>
      <c r="L11444" t="s">
        <v>32</v>
      </c>
      <c r="N11444">
        <v>24.969999313354489</v>
      </c>
      <c r="O11444" t="s">
        <v>2538</v>
      </c>
      <c r="P11444" t="s">
        <v>14844</v>
      </c>
    </row>
    <row r="11445" spans="1:16" x14ac:dyDescent="0.35">
      <c r="A11445" t="s">
        <v>14243</v>
      </c>
      <c r="B11445" t="s">
        <v>14845</v>
      </c>
      <c r="C11445" t="s">
        <v>18</v>
      </c>
      <c r="D11445" t="s">
        <v>17441</v>
      </c>
      <c r="E11445" t="s">
        <v>20</v>
      </c>
      <c r="F11445" t="b">
        <v>1</v>
      </c>
      <c r="G11445" t="s">
        <v>52</v>
      </c>
      <c r="H11445" s="1">
        <v>45809.000925925917</v>
      </c>
      <c r="I11445" t="b">
        <v>1</v>
      </c>
      <c r="J11445" t="b">
        <v>1</v>
      </c>
      <c r="K11445" t="s">
        <v>31</v>
      </c>
      <c r="L11445" t="s">
        <v>22</v>
      </c>
      <c r="M11445">
        <v>122500</v>
      </c>
      <c r="O11445" t="s">
        <v>14846</v>
      </c>
      <c r="P11445" t="s">
        <v>14847</v>
      </c>
    </row>
    <row r="11446" spans="1:16" x14ac:dyDescent="0.35">
      <c r="A11446" t="s">
        <v>14243</v>
      </c>
      <c r="B11446" t="s">
        <v>14848</v>
      </c>
      <c r="C11446" t="s">
        <v>537</v>
      </c>
      <c r="D11446" t="s">
        <v>573</v>
      </c>
      <c r="E11446" t="s">
        <v>20</v>
      </c>
      <c r="F11446" t="b">
        <v>0</v>
      </c>
      <c r="G11446" t="s">
        <v>171</v>
      </c>
      <c r="H11446" s="1">
        <v>45809.059895833343</v>
      </c>
      <c r="I11446" t="b">
        <v>0</v>
      </c>
      <c r="J11446" t="b">
        <v>0</v>
      </c>
      <c r="K11446" t="s">
        <v>31</v>
      </c>
      <c r="L11446" t="s">
        <v>32</v>
      </c>
      <c r="N11446">
        <v>22.694999694824219</v>
      </c>
      <c r="O11446" t="s">
        <v>1061</v>
      </c>
      <c r="P11446" t="s">
        <v>14849</v>
      </c>
    </row>
    <row r="11447" spans="1:16" x14ac:dyDescent="0.35">
      <c r="A11447" t="s">
        <v>14243</v>
      </c>
      <c r="B11447" t="s">
        <v>14243</v>
      </c>
      <c r="C11447" t="s">
        <v>257</v>
      </c>
      <c r="D11447" t="s">
        <v>36</v>
      </c>
      <c r="E11447" t="s">
        <v>20</v>
      </c>
      <c r="F11447" t="b">
        <v>0</v>
      </c>
      <c r="G11447" t="s">
        <v>47</v>
      </c>
      <c r="H11447" s="1">
        <v>45810.583599537043</v>
      </c>
      <c r="I11447" t="b">
        <v>1</v>
      </c>
      <c r="J11447" t="b">
        <v>0</v>
      </c>
      <c r="K11447" t="s">
        <v>31</v>
      </c>
      <c r="L11447" t="s">
        <v>32</v>
      </c>
      <c r="N11447">
        <v>55</v>
      </c>
      <c r="O11447" t="s">
        <v>14850</v>
      </c>
      <c r="P11447" t="s">
        <v>396</v>
      </c>
    </row>
    <row r="11448" spans="1:16" x14ac:dyDescent="0.35">
      <c r="A11448" t="s">
        <v>14243</v>
      </c>
      <c r="B11448" t="s">
        <v>14721</v>
      </c>
      <c r="C11448" t="s">
        <v>170</v>
      </c>
      <c r="D11448" t="s">
        <v>36</v>
      </c>
      <c r="E11448" t="s">
        <v>20</v>
      </c>
      <c r="F11448" t="b">
        <v>0</v>
      </c>
      <c r="G11448" t="s">
        <v>171</v>
      </c>
      <c r="H11448" s="1">
        <v>45810.727685185193</v>
      </c>
      <c r="I11448" t="b">
        <v>0</v>
      </c>
      <c r="J11448" t="b">
        <v>1</v>
      </c>
      <c r="K11448" t="s">
        <v>31</v>
      </c>
      <c r="L11448" t="s">
        <v>22</v>
      </c>
      <c r="M11448">
        <v>95000</v>
      </c>
      <c r="O11448" t="s">
        <v>13354</v>
      </c>
      <c r="P11448" t="s">
        <v>14722</v>
      </c>
    </row>
    <row r="11449" spans="1:16" x14ac:dyDescent="0.35">
      <c r="A11449" t="s">
        <v>14243</v>
      </c>
      <c r="B11449" t="s">
        <v>14851</v>
      </c>
      <c r="C11449" t="s">
        <v>154</v>
      </c>
      <c r="D11449" t="s">
        <v>110</v>
      </c>
      <c r="E11449" t="s">
        <v>20</v>
      </c>
      <c r="F11449" t="b">
        <v>0</v>
      </c>
      <c r="G11449" t="s">
        <v>52</v>
      </c>
      <c r="H11449" s="1">
        <v>45811.250115740739</v>
      </c>
      <c r="I11449" t="b">
        <v>0</v>
      </c>
      <c r="J11449" t="b">
        <v>0</v>
      </c>
      <c r="K11449" t="s">
        <v>31</v>
      </c>
      <c r="L11449" t="s">
        <v>22</v>
      </c>
      <c r="M11449">
        <v>117500</v>
      </c>
      <c r="O11449" t="s">
        <v>14852</v>
      </c>
      <c r="P11449" t="s">
        <v>14853</v>
      </c>
    </row>
    <row r="11450" spans="1:16" x14ac:dyDescent="0.35">
      <c r="A11450" t="s">
        <v>14243</v>
      </c>
      <c r="B11450" t="s">
        <v>14255</v>
      </c>
      <c r="C11450" t="s">
        <v>462</v>
      </c>
      <c r="D11450" t="s">
        <v>573</v>
      </c>
      <c r="E11450" t="s">
        <v>296</v>
      </c>
      <c r="F11450" t="b">
        <v>0</v>
      </c>
      <c r="G11450" t="s">
        <v>43</v>
      </c>
      <c r="H11450" s="1">
        <v>45811.458877314813</v>
      </c>
      <c r="I11450" t="b">
        <v>0</v>
      </c>
      <c r="J11450" t="b">
        <v>0</v>
      </c>
      <c r="K11450" t="s">
        <v>31</v>
      </c>
      <c r="L11450" t="s">
        <v>32</v>
      </c>
      <c r="N11450">
        <v>16.510000228881839</v>
      </c>
      <c r="O11450" t="s">
        <v>14854</v>
      </c>
      <c r="P11450" t="s">
        <v>14855</v>
      </c>
    </row>
    <row r="11451" spans="1:16" x14ac:dyDescent="0.35">
      <c r="A11451" t="s">
        <v>14243</v>
      </c>
      <c r="B11451" t="s">
        <v>14856</v>
      </c>
      <c r="C11451" t="s">
        <v>2846</v>
      </c>
      <c r="D11451" t="s">
        <v>36</v>
      </c>
      <c r="E11451" t="s">
        <v>20</v>
      </c>
      <c r="F11451" t="b">
        <v>0</v>
      </c>
      <c r="G11451" t="s">
        <v>68</v>
      </c>
      <c r="H11451" s="1">
        <v>45811.75068287037</v>
      </c>
      <c r="I11451" t="b">
        <v>0</v>
      </c>
      <c r="J11451" t="b">
        <v>1</v>
      </c>
      <c r="K11451" t="s">
        <v>31</v>
      </c>
      <c r="L11451" t="s">
        <v>22</v>
      </c>
      <c r="M11451">
        <v>90500</v>
      </c>
      <c r="O11451" t="s">
        <v>14857</v>
      </c>
      <c r="P11451" t="s">
        <v>14858</v>
      </c>
    </row>
    <row r="11452" spans="1:16" x14ac:dyDescent="0.35">
      <c r="A11452" t="s">
        <v>14243</v>
      </c>
      <c r="B11452" t="s">
        <v>14859</v>
      </c>
      <c r="C11452" t="s">
        <v>287</v>
      </c>
      <c r="D11452" t="s">
        <v>36</v>
      </c>
      <c r="E11452" t="s">
        <v>91</v>
      </c>
      <c r="F11452" t="b">
        <v>0</v>
      </c>
      <c r="G11452" t="s">
        <v>287</v>
      </c>
      <c r="H11452" s="1">
        <v>45811.798958333333</v>
      </c>
      <c r="I11452" t="b">
        <v>0</v>
      </c>
      <c r="J11452" t="b">
        <v>0</v>
      </c>
      <c r="K11452" t="s">
        <v>287</v>
      </c>
      <c r="L11452" t="s">
        <v>32</v>
      </c>
      <c r="N11452">
        <v>77.5</v>
      </c>
      <c r="O11452" t="s">
        <v>1015</v>
      </c>
      <c r="P11452" t="s">
        <v>14860</v>
      </c>
    </row>
    <row r="11453" spans="1:16" x14ac:dyDescent="0.35">
      <c r="A11453" t="s">
        <v>14243</v>
      </c>
      <c r="B11453" t="s">
        <v>14583</v>
      </c>
      <c r="C11453" t="s">
        <v>868</v>
      </c>
      <c r="D11453" t="s">
        <v>110</v>
      </c>
      <c r="E11453" t="s">
        <v>20</v>
      </c>
      <c r="F11453" t="b">
        <v>0</v>
      </c>
      <c r="G11453" t="s">
        <v>47</v>
      </c>
      <c r="H11453" s="1">
        <v>45811.916979166657</v>
      </c>
      <c r="I11453" t="b">
        <v>0</v>
      </c>
      <c r="J11453" t="b">
        <v>1</v>
      </c>
      <c r="K11453" t="s">
        <v>31</v>
      </c>
      <c r="L11453" t="s">
        <v>22</v>
      </c>
      <c r="M11453">
        <v>120500</v>
      </c>
      <c r="O11453" t="s">
        <v>14861</v>
      </c>
      <c r="P11453" t="s">
        <v>232</v>
      </c>
    </row>
    <row r="11454" spans="1:16" x14ac:dyDescent="0.35">
      <c r="A11454" t="s">
        <v>14243</v>
      </c>
      <c r="B11454" t="s">
        <v>14243</v>
      </c>
      <c r="C11454" t="s">
        <v>14862</v>
      </c>
      <c r="D11454" t="s">
        <v>110</v>
      </c>
      <c r="E11454" t="s">
        <v>20</v>
      </c>
      <c r="F11454" t="b">
        <v>0</v>
      </c>
      <c r="G11454" t="s">
        <v>52</v>
      </c>
      <c r="H11454" s="1">
        <v>45811.958553240736</v>
      </c>
      <c r="I11454" t="b">
        <v>0</v>
      </c>
      <c r="J11454" t="b">
        <v>0</v>
      </c>
      <c r="K11454" t="s">
        <v>31</v>
      </c>
      <c r="L11454" t="s">
        <v>22</v>
      </c>
      <c r="M11454">
        <v>107500</v>
      </c>
      <c r="O11454" t="s">
        <v>14863</v>
      </c>
      <c r="P11454" t="s">
        <v>14864</v>
      </c>
    </row>
    <row r="11455" spans="1:16" x14ac:dyDescent="0.35">
      <c r="A11455" t="s">
        <v>14243</v>
      </c>
      <c r="B11455" t="s">
        <v>14865</v>
      </c>
      <c r="C11455" t="s">
        <v>6338</v>
      </c>
      <c r="D11455" t="s">
        <v>443</v>
      </c>
      <c r="E11455" t="s">
        <v>20</v>
      </c>
      <c r="F11455" t="b">
        <v>0</v>
      </c>
      <c r="G11455" t="s">
        <v>47</v>
      </c>
      <c r="H11455" s="1">
        <v>45812.250439814823</v>
      </c>
      <c r="I11455" t="b">
        <v>0</v>
      </c>
      <c r="J11455" t="b">
        <v>0</v>
      </c>
      <c r="K11455" t="s">
        <v>31</v>
      </c>
      <c r="L11455" t="s">
        <v>22</v>
      </c>
      <c r="M11455">
        <v>84240</v>
      </c>
      <c r="O11455" t="s">
        <v>48</v>
      </c>
      <c r="P11455" t="s">
        <v>14866</v>
      </c>
    </row>
    <row r="11456" spans="1:16" x14ac:dyDescent="0.35">
      <c r="A11456" t="s">
        <v>14243</v>
      </c>
      <c r="B11456" t="s">
        <v>14867</v>
      </c>
      <c r="C11456" t="s">
        <v>18</v>
      </c>
      <c r="D11456" t="s">
        <v>962</v>
      </c>
      <c r="E11456" t="s">
        <v>20</v>
      </c>
      <c r="F11456" t="b">
        <v>1</v>
      </c>
      <c r="G11456" t="s">
        <v>855</v>
      </c>
      <c r="H11456" s="1">
        <v>45812.254942129628</v>
      </c>
      <c r="I11456" t="b">
        <v>1</v>
      </c>
      <c r="J11456" t="b">
        <v>0</v>
      </c>
      <c r="K11456" t="s">
        <v>855</v>
      </c>
      <c r="L11456" t="s">
        <v>22</v>
      </c>
      <c r="M11456">
        <v>157500</v>
      </c>
      <c r="O11456" t="s">
        <v>14868</v>
      </c>
      <c r="P11456" t="s">
        <v>140</v>
      </c>
    </row>
    <row r="11457" spans="1:16" x14ac:dyDescent="0.35">
      <c r="A11457" t="s">
        <v>14243</v>
      </c>
      <c r="B11457" t="s">
        <v>14869</v>
      </c>
      <c r="C11457" t="s">
        <v>2458</v>
      </c>
      <c r="D11457" t="s">
        <v>42</v>
      </c>
      <c r="E11457" t="s">
        <v>20</v>
      </c>
      <c r="F11457" t="b">
        <v>0</v>
      </c>
      <c r="G11457" t="s">
        <v>68</v>
      </c>
      <c r="H11457" s="1">
        <v>45812.500717592593</v>
      </c>
      <c r="I11457" t="b">
        <v>0</v>
      </c>
      <c r="J11457" t="b">
        <v>1</v>
      </c>
      <c r="K11457" t="s">
        <v>31</v>
      </c>
      <c r="L11457" t="s">
        <v>22</v>
      </c>
      <c r="M11457">
        <v>85000</v>
      </c>
      <c r="O11457" t="s">
        <v>14870</v>
      </c>
      <c r="P11457" t="s">
        <v>811</v>
      </c>
    </row>
    <row r="11458" spans="1:16" x14ac:dyDescent="0.35">
      <c r="A11458" t="s">
        <v>14243</v>
      </c>
      <c r="B11458" t="s">
        <v>14871</v>
      </c>
      <c r="C11458" t="s">
        <v>193</v>
      </c>
      <c r="D11458" t="s">
        <v>36</v>
      </c>
      <c r="E11458" t="s">
        <v>20</v>
      </c>
      <c r="F11458" t="b">
        <v>0</v>
      </c>
      <c r="G11458" t="s">
        <v>52</v>
      </c>
      <c r="H11458" s="1">
        <v>45812.541967592602</v>
      </c>
      <c r="I11458" t="b">
        <v>0</v>
      </c>
      <c r="J11458" t="b">
        <v>0</v>
      </c>
      <c r="K11458" t="s">
        <v>31</v>
      </c>
      <c r="L11458" t="s">
        <v>22</v>
      </c>
      <c r="M11458">
        <v>122500</v>
      </c>
      <c r="O11458" t="s">
        <v>9374</v>
      </c>
      <c r="P11458" t="s">
        <v>14872</v>
      </c>
    </row>
    <row r="11459" spans="1:16" x14ac:dyDescent="0.35">
      <c r="A11459" t="s">
        <v>14243</v>
      </c>
      <c r="B11459" t="s">
        <v>14396</v>
      </c>
      <c r="C11459" t="s">
        <v>289</v>
      </c>
      <c r="D11459" t="s">
        <v>110</v>
      </c>
      <c r="E11459" t="s">
        <v>91</v>
      </c>
      <c r="F11459" t="b">
        <v>0</v>
      </c>
      <c r="G11459" t="s">
        <v>43</v>
      </c>
      <c r="H11459" s="1">
        <v>45813.250868055547</v>
      </c>
      <c r="I11459" t="b">
        <v>0</v>
      </c>
      <c r="J11459" t="b">
        <v>0</v>
      </c>
      <c r="K11459" t="s">
        <v>31</v>
      </c>
      <c r="L11459" t="s">
        <v>32</v>
      </c>
      <c r="N11459">
        <v>41</v>
      </c>
      <c r="O11459" t="s">
        <v>14873</v>
      </c>
      <c r="P11459" t="s">
        <v>14874</v>
      </c>
    </row>
    <row r="11460" spans="1:16" x14ac:dyDescent="0.35">
      <c r="A11460" t="s">
        <v>14243</v>
      </c>
      <c r="B11460" t="s">
        <v>14875</v>
      </c>
      <c r="C11460" t="s">
        <v>5715</v>
      </c>
      <c r="D11460" t="s">
        <v>42</v>
      </c>
      <c r="E11460" t="s">
        <v>20</v>
      </c>
      <c r="F11460" t="b">
        <v>0</v>
      </c>
      <c r="G11460" t="s">
        <v>47</v>
      </c>
      <c r="H11460" s="1">
        <v>45813.334074074082</v>
      </c>
      <c r="I11460" t="b">
        <v>1</v>
      </c>
      <c r="J11460" t="b">
        <v>0</v>
      </c>
      <c r="K11460" t="s">
        <v>31</v>
      </c>
      <c r="L11460" t="s">
        <v>32</v>
      </c>
      <c r="N11460">
        <v>51.5</v>
      </c>
      <c r="O11460" t="s">
        <v>10323</v>
      </c>
      <c r="P11460" t="s">
        <v>14876</v>
      </c>
    </row>
    <row r="11461" spans="1:16" x14ac:dyDescent="0.35">
      <c r="A11461" t="s">
        <v>14243</v>
      </c>
      <c r="B11461" t="s">
        <v>14581</v>
      </c>
      <c r="C11461" t="s">
        <v>18</v>
      </c>
      <c r="D11461" t="s">
        <v>110</v>
      </c>
      <c r="E11461" t="s">
        <v>20</v>
      </c>
      <c r="F11461" t="b">
        <v>1</v>
      </c>
      <c r="G11461" t="s">
        <v>68</v>
      </c>
      <c r="H11461" s="1">
        <v>45813.417696759258</v>
      </c>
      <c r="I11461" t="b">
        <v>0</v>
      </c>
      <c r="J11461" t="b">
        <v>0</v>
      </c>
      <c r="K11461" t="s">
        <v>31</v>
      </c>
      <c r="L11461" t="s">
        <v>32</v>
      </c>
      <c r="N11461">
        <v>24.97500038146973</v>
      </c>
      <c r="O11461" t="s">
        <v>14582</v>
      </c>
      <c r="P11461" t="s">
        <v>894</v>
      </c>
    </row>
    <row r="11462" spans="1:16" x14ac:dyDescent="0.35">
      <c r="A11462" t="s">
        <v>14243</v>
      </c>
      <c r="B11462" t="s">
        <v>14877</v>
      </c>
      <c r="C11462" t="s">
        <v>14878</v>
      </c>
      <c r="D11462" t="s">
        <v>110</v>
      </c>
      <c r="E11462" t="s">
        <v>20</v>
      </c>
      <c r="F11462" t="b">
        <v>0</v>
      </c>
      <c r="G11462" t="s">
        <v>68</v>
      </c>
      <c r="H11462" s="1">
        <v>45813.584340277783</v>
      </c>
      <c r="I11462" t="b">
        <v>0</v>
      </c>
      <c r="J11462" t="b">
        <v>1</v>
      </c>
      <c r="K11462" t="s">
        <v>31</v>
      </c>
      <c r="L11462" t="s">
        <v>22</v>
      </c>
      <c r="M11462">
        <v>82000</v>
      </c>
      <c r="O11462" t="s">
        <v>14879</v>
      </c>
      <c r="P11462" t="s">
        <v>14880</v>
      </c>
    </row>
    <row r="11463" spans="1:16" x14ac:dyDescent="0.35">
      <c r="A11463" t="s">
        <v>14243</v>
      </c>
      <c r="B11463" t="s">
        <v>14243</v>
      </c>
      <c r="C11463" t="s">
        <v>2987</v>
      </c>
      <c r="D11463" t="s">
        <v>110</v>
      </c>
      <c r="E11463" t="s">
        <v>91</v>
      </c>
      <c r="F11463" t="b">
        <v>0</v>
      </c>
      <c r="G11463" t="s">
        <v>52</v>
      </c>
      <c r="H11463" s="1">
        <v>45813.70853009259</v>
      </c>
      <c r="I11463" t="b">
        <v>0</v>
      </c>
      <c r="J11463" t="b">
        <v>0</v>
      </c>
      <c r="K11463" t="s">
        <v>31</v>
      </c>
      <c r="L11463" t="s">
        <v>32</v>
      </c>
      <c r="N11463">
        <v>57</v>
      </c>
      <c r="O11463" t="s">
        <v>14881</v>
      </c>
      <c r="P11463" t="s">
        <v>6058</v>
      </c>
    </row>
    <row r="11464" spans="1:16" x14ac:dyDescent="0.35">
      <c r="A11464" t="s">
        <v>14243</v>
      </c>
      <c r="B11464" t="s">
        <v>14243</v>
      </c>
      <c r="C11464" t="s">
        <v>276</v>
      </c>
      <c r="D11464" t="s">
        <v>36</v>
      </c>
      <c r="E11464" t="s">
        <v>20</v>
      </c>
      <c r="F11464" t="b">
        <v>0</v>
      </c>
      <c r="G11464" t="s">
        <v>47</v>
      </c>
      <c r="H11464" s="1">
        <v>45813.750428240739</v>
      </c>
      <c r="I11464" t="b">
        <v>0</v>
      </c>
      <c r="J11464" t="b">
        <v>1</v>
      </c>
      <c r="K11464" t="s">
        <v>31</v>
      </c>
      <c r="L11464" t="s">
        <v>32</v>
      </c>
      <c r="N11464">
        <v>83</v>
      </c>
      <c r="O11464" t="s">
        <v>194</v>
      </c>
      <c r="P11464" t="s">
        <v>14882</v>
      </c>
    </row>
    <row r="11465" spans="1:16" x14ac:dyDescent="0.35">
      <c r="A11465" t="s">
        <v>14243</v>
      </c>
      <c r="B11465" t="s">
        <v>14883</v>
      </c>
      <c r="C11465" t="s">
        <v>18</v>
      </c>
      <c r="D11465" t="s">
        <v>29</v>
      </c>
      <c r="E11465" t="s">
        <v>20</v>
      </c>
      <c r="F11465" t="b">
        <v>1</v>
      </c>
      <c r="G11465" t="s">
        <v>68</v>
      </c>
      <c r="H11465" s="1">
        <v>45813.87604166667</v>
      </c>
      <c r="I11465" t="b">
        <v>1</v>
      </c>
      <c r="J11465" t="b">
        <v>0</v>
      </c>
      <c r="K11465" t="s">
        <v>31</v>
      </c>
      <c r="L11465" t="s">
        <v>32</v>
      </c>
      <c r="N11465">
        <v>54</v>
      </c>
      <c r="O11465" t="s">
        <v>14884</v>
      </c>
    </row>
    <row r="11466" spans="1:16" x14ac:dyDescent="0.35">
      <c r="A11466" t="s">
        <v>14243</v>
      </c>
      <c r="B11466" t="s">
        <v>14885</v>
      </c>
      <c r="C11466" t="s">
        <v>1336</v>
      </c>
      <c r="D11466" t="s">
        <v>36</v>
      </c>
      <c r="E11466" t="s">
        <v>20</v>
      </c>
      <c r="F11466" t="b">
        <v>0</v>
      </c>
      <c r="G11466" t="s">
        <v>68</v>
      </c>
      <c r="H11466" s="1">
        <v>45814.00199074074</v>
      </c>
      <c r="I11466" t="b">
        <v>0</v>
      </c>
      <c r="J11466" t="b">
        <v>1</v>
      </c>
      <c r="K11466" t="s">
        <v>31</v>
      </c>
      <c r="L11466" t="s">
        <v>22</v>
      </c>
      <c r="M11466">
        <v>142500</v>
      </c>
      <c r="O11466" t="s">
        <v>564</v>
      </c>
      <c r="P11466" t="s">
        <v>14886</v>
      </c>
    </row>
    <row r="11467" spans="1:16" x14ac:dyDescent="0.35">
      <c r="A11467" t="s">
        <v>14243</v>
      </c>
      <c r="B11467" t="s">
        <v>14318</v>
      </c>
      <c r="C11467" t="s">
        <v>18</v>
      </c>
      <c r="D11467" t="s">
        <v>1869</v>
      </c>
      <c r="E11467" t="s">
        <v>20</v>
      </c>
      <c r="F11467" t="b">
        <v>1</v>
      </c>
      <c r="G11467" t="s">
        <v>52</v>
      </c>
      <c r="H11467" s="1">
        <v>45814.250069444453</v>
      </c>
      <c r="I11467" t="b">
        <v>0</v>
      </c>
      <c r="J11467" t="b">
        <v>1</v>
      </c>
      <c r="K11467" t="s">
        <v>31</v>
      </c>
      <c r="L11467" t="s">
        <v>22</v>
      </c>
      <c r="M11467">
        <v>185000</v>
      </c>
      <c r="O11467" t="s">
        <v>14319</v>
      </c>
      <c r="P11467" t="s">
        <v>3079</v>
      </c>
    </row>
    <row r="11468" spans="1:16" x14ac:dyDescent="0.35">
      <c r="A11468" t="s">
        <v>14243</v>
      </c>
      <c r="B11468" t="s">
        <v>14887</v>
      </c>
      <c r="C11468" t="s">
        <v>537</v>
      </c>
      <c r="D11468" t="s">
        <v>974</v>
      </c>
      <c r="E11468" t="s">
        <v>20</v>
      </c>
      <c r="F11468" t="b">
        <v>0</v>
      </c>
      <c r="G11468" t="s">
        <v>171</v>
      </c>
      <c r="H11468" s="1">
        <v>45814.302893518521</v>
      </c>
      <c r="I11468" t="b">
        <v>0</v>
      </c>
      <c r="J11468" t="b">
        <v>1</v>
      </c>
      <c r="K11468" t="s">
        <v>31</v>
      </c>
      <c r="L11468" t="s">
        <v>22</v>
      </c>
      <c r="M11468">
        <v>164500</v>
      </c>
      <c r="O11468" t="s">
        <v>1229</v>
      </c>
      <c r="P11468" t="s">
        <v>14888</v>
      </c>
    </row>
    <row r="11469" spans="1:16" x14ac:dyDescent="0.35">
      <c r="A11469" t="s">
        <v>14243</v>
      </c>
      <c r="B11469" t="s">
        <v>14889</v>
      </c>
      <c r="C11469" t="s">
        <v>501</v>
      </c>
      <c r="D11469" t="s">
        <v>36</v>
      </c>
      <c r="E11469" t="s">
        <v>20</v>
      </c>
      <c r="F11469" t="b">
        <v>0</v>
      </c>
      <c r="G11469" t="s">
        <v>47</v>
      </c>
      <c r="H11469" s="1">
        <v>45814.750358796293</v>
      </c>
      <c r="I11469" t="b">
        <v>0</v>
      </c>
      <c r="J11469" t="b">
        <v>1</v>
      </c>
      <c r="K11469" t="s">
        <v>31</v>
      </c>
      <c r="L11469" t="s">
        <v>22</v>
      </c>
      <c r="M11469">
        <v>109320</v>
      </c>
      <c r="O11469" t="s">
        <v>194</v>
      </c>
      <c r="P11469" t="s">
        <v>14890</v>
      </c>
    </row>
    <row r="11470" spans="1:16" x14ac:dyDescent="0.35">
      <c r="A11470" t="s">
        <v>14243</v>
      </c>
      <c r="B11470" t="s">
        <v>14877</v>
      </c>
      <c r="C11470" t="s">
        <v>14878</v>
      </c>
      <c r="D11470" t="s">
        <v>36</v>
      </c>
      <c r="E11470" t="s">
        <v>20</v>
      </c>
      <c r="F11470" t="b">
        <v>0</v>
      </c>
      <c r="G11470" t="s">
        <v>68</v>
      </c>
      <c r="H11470" s="1">
        <v>45815.250625000001</v>
      </c>
      <c r="I11470" t="b">
        <v>0</v>
      </c>
      <c r="J11470" t="b">
        <v>1</v>
      </c>
      <c r="K11470" t="s">
        <v>31</v>
      </c>
      <c r="L11470" t="s">
        <v>22</v>
      </c>
      <c r="M11470">
        <v>82000</v>
      </c>
      <c r="O11470" t="s">
        <v>14891</v>
      </c>
      <c r="P11470" t="s">
        <v>14880</v>
      </c>
    </row>
    <row r="11471" spans="1:16" x14ac:dyDescent="0.35">
      <c r="A11471" t="s">
        <v>14243</v>
      </c>
      <c r="B11471" t="s">
        <v>14892</v>
      </c>
      <c r="C11471" t="s">
        <v>14893</v>
      </c>
      <c r="D11471" t="s">
        <v>42</v>
      </c>
      <c r="E11471" t="s">
        <v>20</v>
      </c>
      <c r="F11471" t="b">
        <v>0</v>
      </c>
      <c r="G11471" t="s">
        <v>68</v>
      </c>
      <c r="H11471" s="1">
        <v>45815.334467592591</v>
      </c>
      <c r="I11471" t="b">
        <v>0</v>
      </c>
      <c r="J11471" t="b">
        <v>1</v>
      </c>
      <c r="K11471" t="s">
        <v>31</v>
      </c>
      <c r="L11471" t="s">
        <v>22</v>
      </c>
      <c r="M11471">
        <v>322000</v>
      </c>
      <c r="O11471" t="s">
        <v>14894</v>
      </c>
    </row>
    <row r="11472" spans="1:16" x14ac:dyDescent="0.35">
      <c r="A11472" t="s">
        <v>14243</v>
      </c>
      <c r="B11472" t="s">
        <v>14895</v>
      </c>
      <c r="C11472" t="s">
        <v>1176</v>
      </c>
      <c r="D11472" t="s">
        <v>36</v>
      </c>
      <c r="E11472" t="s">
        <v>20</v>
      </c>
      <c r="F11472" t="b">
        <v>0</v>
      </c>
      <c r="G11472" t="s">
        <v>68</v>
      </c>
      <c r="H11472" s="1">
        <v>45815.500659722216</v>
      </c>
      <c r="I11472" t="b">
        <v>0</v>
      </c>
      <c r="J11472" t="b">
        <v>1</v>
      </c>
      <c r="K11472" t="s">
        <v>31</v>
      </c>
      <c r="L11472" t="s">
        <v>22</v>
      </c>
      <c r="M11472">
        <v>175500</v>
      </c>
      <c r="O11472" t="s">
        <v>1952</v>
      </c>
      <c r="P11472" t="s">
        <v>8766</v>
      </c>
    </row>
    <row r="11473" spans="1:16" x14ac:dyDescent="0.35">
      <c r="A11473" t="s">
        <v>14243</v>
      </c>
      <c r="B11473" t="s">
        <v>14885</v>
      </c>
      <c r="C11473" t="s">
        <v>634</v>
      </c>
      <c r="D11473" t="s">
        <v>36</v>
      </c>
      <c r="E11473" t="s">
        <v>20</v>
      </c>
      <c r="F11473" t="b">
        <v>0</v>
      </c>
      <c r="G11473" t="s">
        <v>52</v>
      </c>
      <c r="H11473" s="1">
        <v>45815.750243055547</v>
      </c>
      <c r="I11473" t="b">
        <v>0</v>
      </c>
      <c r="J11473" t="b">
        <v>1</v>
      </c>
      <c r="K11473" t="s">
        <v>31</v>
      </c>
      <c r="L11473" t="s">
        <v>22</v>
      </c>
      <c r="M11473">
        <v>142500</v>
      </c>
      <c r="O11473" t="s">
        <v>564</v>
      </c>
      <c r="P11473" t="s">
        <v>14886</v>
      </c>
    </row>
    <row r="11474" spans="1:16" x14ac:dyDescent="0.35">
      <c r="A11474" t="s">
        <v>14243</v>
      </c>
      <c r="B11474" t="s">
        <v>14885</v>
      </c>
      <c r="C11474" t="s">
        <v>1336</v>
      </c>
      <c r="D11474" t="s">
        <v>36</v>
      </c>
      <c r="E11474" t="s">
        <v>20</v>
      </c>
      <c r="F11474" t="b">
        <v>0</v>
      </c>
      <c r="G11474" t="s">
        <v>68</v>
      </c>
      <c r="H11474" s="1">
        <v>45815.750671296293</v>
      </c>
      <c r="I11474" t="b">
        <v>0</v>
      </c>
      <c r="J11474" t="b">
        <v>1</v>
      </c>
      <c r="K11474" t="s">
        <v>31</v>
      </c>
      <c r="L11474" t="s">
        <v>22</v>
      </c>
      <c r="M11474">
        <v>142500</v>
      </c>
      <c r="O11474" t="s">
        <v>564</v>
      </c>
      <c r="P11474" t="s">
        <v>14886</v>
      </c>
    </row>
    <row r="11475" spans="1:16" x14ac:dyDescent="0.35">
      <c r="A11475" t="s">
        <v>14243</v>
      </c>
      <c r="B11475" t="s">
        <v>14896</v>
      </c>
      <c r="C11475" t="s">
        <v>287</v>
      </c>
      <c r="D11475" t="s">
        <v>17608</v>
      </c>
      <c r="E11475" t="s">
        <v>20</v>
      </c>
      <c r="F11475" t="b">
        <v>0</v>
      </c>
      <c r="G11475" t="s">
        <v>287</v>
      </c>
      <c r="H11475" s="1">
        <v>45816.278356481482</v>
      </c>
      <c r="I11475" t="b">
        <v>0</v>
      </c>
      <c r="J11475" t="b">
        <v>0</v>
      </c>
      <c r="K11475" t="s">
        <v>287</v>
      </c>
      <c r="L11475" t="s">
        <v>22</v>
      </c>
      <c r="M11475">
        <v>178500</v>
      </c>
      <c r="O11475" t="s">
        <v>14897</v>
      </c>
      <c r="P11475" t="s">
        <v>14898</v>
      </c>
    </row>
    <row r="11476" spans="1:16" x14ac:dyDescent="0.35">
      <c r="A11476" t="s">
        <v>14243</v>
      </c>
      <c r="B11476" t="s">
        <v>14899</v>
      </c>
      <c r="C11476" t="s">
        <v>14900</v>
      </c>
      <c r="D11476" t="s">
        <v>42</v>
      </c>
      <c r="E11476" t="s">
        <v>20</v>
      </c>
      <c r="F11476" t="b">
        <v>0</v>
      </c>
      <c r="G11476" t="s">
        <v>43</v>
      </c>
      <c r="H11476" s="1">
        <v>45816.292048611111</v>
      </c>
      <c r="I11476" t="b">
        <v>0</v>
      </c>
      <c r="J11476" t="b">
        <v>1</v>
      </c>
      <c r="K11476" t="s">
        <v>31</v>
      </c>
      <c r="L11476" t="s">
        <v>22</v>
      </c>
      <c r="M11476">
        <v>176000</v>
      </c>
      <c r="O11476" t="s">
        <v>10779</v>
      </c>
      <c r="P11476" t="s">
        <v>14901</v>
      </c>
    </row>
    <row r="11477" spans="1:16" x14ac:dyDescent="0.35">
      <c r="A11477" t="s">
        <v>14243</v>
      </c>
      <c r="B11477" t="s">
        <v>14899</v>
      </c>
      <c r="C11477" t="s">
        <v>170</v>
      </c>
      <c r="D11477" t="s">
        <v>443</v>
      </c>
      <c r="E11477" t="s">
        <v>20</v>
      </c>
      <c r="F11477" t="b">
        <v>0</v>
      </c>
      <c r="G11477" t="s">
        <v>171</v>
      </c>
      <c r="H11477" s="1">
        <v>45816.333194444444</v>
      </c>
      <c r="I11477" t="b">
        <v>0</v>
      </c>
      <c r="J11477" t="b">
        <v>1</v>
      </c>
      <c r="K11477" t="s">
        <v>31</v>
      </c>
      <c r="L11477" t="s">
        <v>22</v>
      </c>
      <c r="M11477">
        <v>176000</v>
      </c>
      <c r="O11477" t="s">
        <v>10779</v>
      </c>
      <c r="P11477" t="s">
        <v>14901</v>
      </c>
    </row>
    <row r="11478" spans="1:16" x14ac:dyDescent="0.35">
      <c r="A11478" t="s">
        <v>14243</v>
      </c>
      <c r="B11478" t="s">
        <v>14885</v>
      </c>
      <c r="C11478" t="s">
        <v>5044</v>
      </c>
      <c r="D11478" t="s">
        <v>36</v>
      </c>
      <c r="E11478" t="s">
        <v>20</v>
      </c>
      <c r="F11478" t="b">
        <v>0</v>
      </c>
      <c r="G11478" t="s">
        <v>68</v>
      </c>
      <c r="H11478" s="1">
        <v>45816.458912037036</v>
      </c>
      <c r="I11478" t="b">
        <v>0</v>
      </c>
      <c r="J11478" t="b">
        <v>1</v>
      </c>
      <c r="K11478" t="s">
        <v>31</v>
      </c>
      <c r="L11478" t="s">
        <v>22</v>
      </c>
      <c r="M11478">
        <v>142500</v>
      </c>
      <c r="O11478" t="s">
        <v>564</v>
      </c>
      <c r="P11478" t="s">
        <v>14886</v>
      </c>
    </row>
    <row r="11479" spans="1:16" x14ac:dyDescent="0.35">
      <c r="A11479" t="s">
        <v>14243</v>
      </c>
      <c r="B11479" t="s">
        <v>14902</v>
      </c>
      <c r="C11479" t="s">
        <v>51</v>
      </c>
      <c r="D11479" t="s">
        <v>36</v>
      </c>
      <c r="E11479" t="s">
        <v>20</v>
      </c>
      <c r="F11479" t="b">
        <v>0</v>
      </c>
      <c r="G11479" t="s">
        <v>43</v>
      </c>
      <c r="H11479" s="1">
        <v>45816.501030092593</v>
      </c>
      <c r="I11479" t="b">
        <v>0</v>
      </c>
      <c r="J11479" t="b">
        <v>1</v>
      </c>
      <c r="K11479" t="s">
        <v>31</v>
      </c>
      <c r="L11479" t="s">
        <v>32</v>
      </c>
      <c r="N11479">
        <v>55.985000610351563</v>
      </c>
      <c r="O11479" t="s">
        <v>209</v>
      </c>
      <c r="P11479" t="s">
        <v>3627</v>
      </c>
    </row>
    <row r="11480" spans="1:16" x14ac:dyDescent="0.35">
      <c r="A11480" t="s">
        <v>14243</v>
      </c>
      <c r="B11480" t="s">
        <v>14903</v>
      </c>
      <c r="C11480" t="s">
        <v>6631</v>
      </c>
      <c r="D11480" t="s">
        <v>573</v>
      </c>
      <c r="E11480" t="s">
        <v>296</v>
      </c>
      <c r="F11480" t="b">
        <v>0</v>
      </c>
      <c r="G11480" t="s">
        <v>47</v>
      </c>
      <c r="H11480" s="1">
        <v>45816.541921296302</v>
      </c>
      <c r="I11480" t="b">
        <v>0</v>
      </c>
      <c r="J11480" t="b">
        <v>0</v>
      </c>
      <c r="K11480" t="s">
        <v>31</v>
      </c>
      <c r="L11480" t="s">
        <v>32</v>
      </c>
      <c r="N11480">
        <v>24.33499908447266</v>
      </c>
      <c r="O11480" t="s">
        <v>694</v>
      </c>
      <c r="P11480" t="s">
        <v>14904</v>
      </c>
    </row>
    <row r="11481" spans="1:16" x14ac:dyDescent="0.35">
      <c r="A11481" t="s">
        <v>14243</v>
      </c>
      <c r="B11481" t="s">
        <v>14905</v>
      </c>
      <c r="C11481" t="s">
        <v>142</v>
      </c>
      <c r="D11481" t="s">
        <v>573</v>
      </c>
      <c r="E11481" t="s">
        <v>296</v>
      </c>
      <c r="F11481" t="b">
        <v>0</v>
      </c>
      <c r="G11481" t="s">
        <v>68</v>
      </c>
      <c r="H11481" s="1">
        <v>45816.542199074072</v>
      </c>
      <c r="I11481" t="b">
        <v>0</v>
      </c>
      <c r="J11481" t="b">
        <v>0</v>
      </c>
      <c r="K11481" t="s">
        <v>31</v>
      </c>
      <c r="L11481" t="s">
        <v>32</v>
      </c>
      <c r="N11481">
        <v>40.81500244140625</v>
      </c>
      <c r="O11481" t="s">
        <v>6032</v>
      </c>
      <c r="P11481" t="s">
        <v>78</v>
      </c>
    </row>
    <row r="11482" spans="1:16" x14ac:dyDescent="0.35">
      <c r="A11482" t="s">
        <v>14243</v>
      </c>
      <c r="B11482" t="s">
        <v>14906</v>
      </c>
      <c r="C11482" t="s">
        <v>14841</v>
      </c>
      <c r="D11482" t="s">
        <v>3358</v>
      </c>
      <c r="E11482" t="s">
        <v>20</v>
      </c>
      <c r="F11482" t="b">
        <v>0</v>
      </c>
      <c r="G11482" t="s">
        <v>171</v>
      </c>
      <c r="H11482" s="1">
        <v>45816.624918981477</v>
      </c>
      <c r="I11482" t="b">
        <v>0</v>
      </c>
      <c r="J11482" t="b">
        <v>1</v>
      </c>
      <c r="K11482" t="s">
        <v>31</v>
      </c>
      <c r="L11482" t="s">
        <v>22</v>
      </c>
      <c r="M11482">
        <v>133120</v>
      </c>
      <c r="O11482" t="s">
        <v>9839</v>
      </c>
      <c r="P11482" t="s">
        <v>14557</v>
      </c>
    </row>
    <row r="11483" spans="1:16" x14ac:dyDescent="0.35">
      <c r="A11483" t="s">
        <v>14243</v>
      </c>
      <c r="B11483" t="s">
        <v>14907</v>
      </c>
      <c r="C11483" t="s">
        <v>1176</v>
      </c>
      <c r="D11483" t="s">
        <v>573</v>
      </c>
      <c r="E11483" t="s">
        <v>20</v>
      </c>
      <c r="F11483" t="b">
        <v>0</v>
      </c>
      <c r="G11483" t="s">
        <v>68</v>
      </c>
      <c r="H11483" s="1">
        <v>45816.875532407408</v>
      </c>
      <c r="I11483" t="b">
        <v>0</v>
      </c>
      <c r="J11483" t="b">
        <v>1</v>
      </c>
      <c r="K11483" t="s">
        <v>31</v>
      </c>
      <c r="L11483" t="s">
        <v>32</v>
      </c>
      <c r="N11483">
        <v>27.444999694824219</v>
      </c>
      <c r="O11483" t="s">
        <v>1952</v>
      </c>
      <c r="P11483" t="s">
        <v>897</v>
      </c>
    </row>
    <row r="11484" spans="1:16" x14ac:dyDescent="0.35">
      <c r="A11484" t="s">
        <v>14243</v>
      </c>
      <c r="B11484" t="s">
        <v>14908</v>
      </c>
      <c r="C11484" t="s">
        <v>3416</v>
      </c>
      <c r="D11484" t="s">
        <v>36</v>
      </c>
      <c r="E11484" t="s">
        <v>20</v>
      </c>
      <c r="F11484" t="b">
        <v>0</v>
      </c>
      <c r="G11484" t="s">
        <v>47</v>
      </c>
      <c r="H11484" s="1">
        <v>45817.000162037039</v>
      </c>
      <c r="I11484" t="b">
        <v>1</v>
      </c>
      <c r="J11484" t="b">
        <v>1</v>
      </c>
      <c r="K11484" t="s">
        <v>31</v>
      </c>
      <c r="L11484" t="s">
        <v>22</v>
      </c>
      <c r="M11484">
        <v>82500</v>
      </c>
      <c r="O11484" t="s">
        <v>209</v>
      </c>
      <c r="P11484" t="s">
        <v>14909</v>
      </c>
    </row>
    <row r="11485" spans="1:16" x14ac:dyDescent="0.35">
      <c r="A11485" t="s">
        <v>14243</v>
      </c>
      <c r="B11485" t="s">
        <v>14910</v>
      </c>
      <c r="C11485" t="s">
        <v>170</v>
      </c>
      <c r="D11485" t="s">
        <v>573</v>
      </c>
      <c r="E11485" t="s">
        <v>20</v>
      </c>
      <c r="F11485" t="b">
        <v>0</v>
      </c>
      <c r="G11485" t="s">
        <v>171</v>
      </c>
      <c r="H11485" s="1">
        <v>45817.124918981477</v>
      </c>
      <c r="I11485" t="b">
        <v>0</v>
      </c>
      <c r="J11485" t="b">
        <v>1</v>
      </c>
      <c r="K11485" t="s">
        <v>31</v>
      </c>
      <c r="L11485" t="s">
        <v>32</v>
      </c>
      <c r="N11485">
        <v>22.694999694824219</v>
      </c>
      <c r="O11485" t="s">
        <v>14316</v>
      </c>
      <c r="P11485" t="s">
        <v>14317</v>
      </c>
    </row>
    <row r="11486" spans="1:16" x14ac:dyDescent="0.35">
      <c r="A11486" t="s">
        <v>14243</v>
      </c>
      <c r="B11486" t="s">
        <v>14885</v>
      </c>
      <c r="C11486" t="s">
        <v>537</v>
      </c>
      <c r="D11486" t="s">
        <v>36</v>
      </c>
      <c r="E11486" t="s">
        <v>20</v>
      </c>
      <c r="F11486" t="b">
        <v>0</v>
      </c>
      <c r="G11486" t="s">
        <v>30</v>
      </c>
      <c r="H11486" s="1">
        <v>45817.459108796298</v>
      </c>
      <c r="I11486" t="b">
        <v>0</v>
      </c>
      <c r="J11486" t="b">
        <v>1</v>
      </c>
      <c r="K11486" t="s">
        <v>31</v>
      </c>
      <c r="L11486" t="s">
        <v>22</v>
      </c>
      <c r="M11486">
        <v>142500</v>
      </c>
      <c r="O11486" t="s">
        <v>564</v>
      </c>
      <c r="P11486" t="s">
        <v>14886</v>
      </c>
    </row>
    <row r="11487" spans="1:16" x14ac:dyDescent="0.35">
      <c r="A11487" t="s">
        <v>14243</v>
      </c>
      <c r="B11487" t="s">
        <v>14911</v>
      </c>
      <c r="C11487" t="s">
        <v>227</v>
      </c>
      <c r="D11487" t="s">
        <v>110</v>
      </c>
      <c r="E11487" t="s">
        <v>91</v>
      </c>
      <c r="F11487" t="b">
        <v>0</v>
      </c>
      <c r="G11487" t="s">
        <v>52</v>
      </c>
      <c r="H11487" s="1">
        <v>45817.625092592592</v>
      </c>
      <c r="I11487" t="b">
        <v>1</v>
      </c>
      <c r="J11487" t="b">
        <v>0</v>
      </c>
      <c r="K11487" t="s">
        <v>31</v>
      </c>
      <c r="L11487" t="s">
        <v>32</v>
      </c>
      <c r="N11487">
        <v>56.974998474121087</v>
      </c>
      <c r="O11487" t="s">
        <v>14912</v>
      </c>
      <c r="P11487" t="s">
        <v>14913</v>
      </c>
    </row>
    <row r="11488" spans="1:16" x14ac:dyDescent="0.35">
      <c r="A11488" t="s">
        <v>14243</v>
      </c>
      <c r="B11488" t="s">
        <v>14914</v>
      </c>
      <c r="C11488" t="s">
        <v>154</v>
      </c>
      <c r="D11488" t="s">
        <v>29</v>
      </c>
      <c r="E11488" t="s">
        <v>20</v>
      </c>
      <c r="F11488" t="b">
        <v>0</v>
      </c>
      <c r="G11488" t="s">
        <v>52</v>
      </c>
      <c r="H11488" s="1">
        <v>45817.875057870369</v>
      </c>
      <c r="I11488" t="b">
        <v>0</v>
      </c>
      <c r="J11488" t="b">
        <v>1</v>
      </c>
      <c r="K11488" t="s">
        <v>31</v>
      </c>
      <c r="L11488" t="s">
        <v>22</v>
      </c>
      <c r="M11488">
        <v>102500</v>
      </c>
      <c r="O11488" t="s">
        <v>1377</v>
      </c>
    </row>
    <row r="11489" spans="1:16" x14ac:dyDescent="0.35">
      <c r="A11489" t="s">
        <v>14243</v>
      </c>
      <c r="B11489" t="s">
        <v>14915</v>
      </c>
      <c r="C11489" t="s">
        <v>560</v>
      </c>
      <c r="D11489" t="s">
        <v>110</v>
      </c>
      <c r="E11489" t="s">
        <v>20</v>
      </c>
      <c r="F11489" t="b">
        <v>0</v>
      </c>
      <c r="G11489" t="s">
        <v>171</v>
      </c>
      <c r="H11489" s="1">
        <v>45817.966967592591</v>
      </c>
      <c r="I11489" t="b">
        <v>0</v>
      </c>
      <c r="J11489" t="b">
        <v>1</v>
      </c>
      <c r="K11489" t="s">
        <v>31</v>
      </c>
      <c r="L11489" t="s">
        <v>22</v>
      </c>
      <c r="M11489">
        <v>72500</v>
      </c>
      <c r="O11489" t="s">
        <v>2144</v>
      </c>
      <c r="P11489" t="s">
        <v>14916</v>
      </c>
    </row>
    <row r="11490" spans="1:16" x14ac:dyDescent="0.35">
      <c r="A11490" t="s">
        <v>14243</v>
      </c>
      <c r="B11490" t="s">
        <v>14917</v>
      </c>
      <c r="C11490" t="s">
        <v>5093</v>
      </c>
      <c r="D11490" t="s">
        <v>110</v>
      </c>
      <c r="E11490" t="s">
        <v>20</v>
      </c>
      <c r="F11490" t="b">
        <v>0</v>
      </c>
      <c r="G11490" t="s">
        <v>47</v>
      </c>
      <c r="H11490" s="1">
        <v>45818.08357638889</v>
      </c>
      <c r="I11490" t="b">
        <v>0</v>
      </c>
      <c r="J11490" t="b">
        <v>1</v>
      </c>
      <c r="K11490" t="s">
        <v>31</v>
      </c>
      <c r="L11490" t="s">
        <v>22</v>
      </c>
      <c r="M11490">
        <v>108000</v>
      </c>
      <c r="O11490" t="s">
        <v>14918</v>
      </c>
      <c r="P11490" t="s">
        <v>14919</v>
      </c>
    </row>
    <row r="11491" spans="1:16" x14ac:dyDescent="0.35">
      <c r="A11491" t="s">
        <v>14243</v>
      </c>
      <c r="B11491" t="s">
        <v>14920</v>
      </c>
      <c r="C11491" t="s">
        <v>154</v>
      </c>
      <c r="D11491" t="s">
        <v>36</v>
      </c>
      <c r="E11491" t="s">
        <v>20</v>
      </c>
      <c r="F11491" t="b">
        <v>0</v>
      </c>
      <c r="G11491" t="s">
        <v>52</v>
      </c>
      <c r="H11491" s="1">
        <v>45818.249976851846</v>
      </c>
      <c r="I11491" t="b">
        <v>1</v>
      </c>
      <c r="J11491" t="b">
        <v>0</v>
      </c>
      <c r="K11491" t="s">
        <v>31</v>
      </c>
      <c r="L11491" t="s">
        <v>22</v>
      </c>
      <c r="M11491">
        <v>105500</v>
      </c>
      <c r="O11491" t="s">
        <v>14921</v>
      </c>
      <c r="P11491" t="s">
        <v>14922</v>
      </c>
    </row>
    <row r="11492" spans="1:16" x14ac:dyDescent="0.35">
      <c r="A11492" t="s">
        <v>14243</v>
      </c>
      <c r="B11492" t="s">
        <v>14243</v>
      </c>
      <c r="C11492" t="s">
        <v>14923</v>
      </c>
      <c r="D11492" t="s">
        <v>42</v>
      </c>
      <c r="E11492" t="s">
        <v>20</v>
      </c>
      <c r="F11492" t="b">
        <v>0</v>
      </c>
      <c r="G11492" t="s">
        <v>52</v>
      </c>
      <c r="H11492" s="1">
        <v>45818.333460648151</v>
      </c>
      <c r="I11492" t="b">
        <v>0</v>
      </c>
      <c r="J11492" t="b">
        <v>0</v>
      </c>
      <c r="K11492" t="s">
        <v>31</v>
      </c>
      <c r="L11492" t="s">
        <v>32</v>
      </c>
      <c r="N11492">
        <v>72</v>
      </c>
      <c r="O11492" t="s">
        <v>10323</v>
      </c>
      <c r="P11492" t="s">
        <v>8845</v>
      </c>
    </row>
    <row r="11493" spans="1:16" x14ac:dyDescent="0.35">
      <c r="A11493" t="s">
        <v>14243</v>
      </c>
      <c r="B11493" t="s">
        <v>14924</v>
      </c>
      <c r="C11493" t="s">
        <v>3247</v>
      </c>
      <c r="D11493" t="s">
        <v>443</v>
      </c>
      <c r="E11493" t="s">
        <v>20</v>
      </c>
      <c r="F11493" t="b">
        <v>0</v>
      </c>
      <c r="G11493" t="s">
        <v>52</v>
      </c>
      <c r="H11493" s="1">
        <v>45818.334479166668</v>
      </c>
      <c r="I11493" t="b">
        <v>0</v>
      </c>
      <c r="J11493" t="b">
        <v>1</v>
      </c>
      <c r="K11493" t="s">
        <v>31</v>
      </c>
      <c r="L11493" t="s">
        <v>22</v>
      </c>
      <c r="M11493">
        <v>143000</v>
      </c>
      <c r="O11493" t="s">
        <v>14925</v>
      </c>
    </row>
    <row r="11494" spans="1:16" x14ac:dyDescent="0.35">
      <c r="A11494" t="s">
        <v>14243</v>
      </c>
      <c r="B11494" t="s">
        <v>14243</v>
      </c>
      <c r="C11494" t="s">
        <v>14926</v>
      </c>
      <c r="D11494" t="s">
        <v>110</v>
      </c>
      <c r="E11494" t="s">
        <v>760</v>
      </c>
      <c r="F11494" t="b">
        <v>0</v>
      </c>
      <c r="G11494" t="s">
        <v>52</v>
      </c>
      <c r="H11494" s="1">
        <v>45818.583379629628</v>
      </c>
      <c r="I11494" t="b">
        <v>1</v>
      </c>
      <c r="J11494" t="b">
        <v>0</v>
      </c>
      <c r="K11494" t="s">
        <v>31</v>
      </c>
      <c r="L11494" t="s">
        <v>22</v>
      </c>
      <c r="M11494">
        <v>110851</v>
      </c>
      <c r="O11494" t="s">
        <v>14927</v>
      </c>
      <c r="P11494" t="s">
        <v>1111</v>
      </c>
    </row>
    <row r="11495" spans="1:16" x14ac:dyDescent="0.35">
      <c r="A11495" t="s">
        <v>14243</v>
      </c>
      <c r="B11495" t="s">
        <v>14404</v>
      </c>
      <c r="C11495" t="s">
        <v>649</v>
      </c>
      <c r="D11495" t="s">
        <v>36</v>
      </c>
      <c r="E11495" t="s">
        <v>20</v>
      </c>
      <c r="F11495" t="b">
        <v>0</v>
      </c>
      <c r="G11495" t="s">
        <v>43</v>
      </c>
      <c r="H11495" s="1">
        <v>45818.792129629634</v>
      </c>
      <c r="I11495" t="b">
        <v>0</v>
      </c>
      <c r="J11495" t="b">
        <v>1</v>
      </c>
      <c r="K11495" t="s">
        <v>31</v>
      </c>
      <c r="L11495" t="s">
        <v>22</v>
      </c>
      <c r="M11495">
        <v>133900</v>
      </c>
      <c r="O11495" t="s">
        <v>2465</v>
      </c>
      <c r="P11495" t="s">
        <v>14405</v>
      </c>
    </row>
    <row r="11496" spans="1:16" x14ac:dyDescent="0.35">
      <c r="A11496" t="s">
        <v>14243</v>
      </c>
      <c r="B11496" t="s">
        <v>14243</v>
      </c>
      <c r="C11496" t="s">
        <v>923</v>
      </c>
      <c r="D11496" t="s">
        <v>36</v>
      </c>
      <c r="E11496" t="s">
        <v>20</v>
      </c>
      <c r="F11496" t="b">
        <v>0</v>
      </c>
      <c r="G11496" t="s">
        <v>47</v>
      </c>
      <c r="H11496" s="1">
        <v>45819.000243055547</v>
      </c>
      <c r="I11496" t="b">
        <v>0</v>
      </c>
      <c r="J11496" t="b">
        <v>1</v>
      </c>
      <c r="K11496" t="s">
        <v>31</v>
      </c>
      <c r="L11496" t="s">
        <v>22</v>
      </c>
      <c r="M11496">
        <v>107500</v>
      </c>
      <c r="O11496" t="s">
        <v>14928</v>
      </c>
      <c r="P11496" t="s">
        <v>14929</v>
      </c>
    </row>
    <row r="11497" spans="1:16" x14ac:dyDescent="0.35">
      <c r="A11497" t="s">
        <v>14243</v>
      </c>
      <c r="B11497" t="s">
        <v>14930</v>
      </c>
      <c r="C11497" t="s">
        <v>649</v>
      </c>
      <c r="D11497" t="s">
        <v>36</v>
      </c>
      <c r="E11497" t="s">
        <v>20</v>
      </c>
      <c r="F11497" t="b">
        <v>0</v>
      </c>
      <c r="G11497" t="s">
        <v>43</v>
      </c>
      <c r="H11497" s="1">
        <v>45819.083831018521</v>
      </c>
      <c r="I11497" t="b">
        <v>0</v>
      </c>
      <c r="J11497" t="b">
        <v>1</v>
      </c>
      <c r="K11497" t="s">
        <v>31</v>
      </c>
      <c r="L11497" t="s">
        <v>22</v>
      </c>
      <c r="M11497">
        <v>116500</v>
      </c>
      <c r="O11497" t="s">
        <v>543</v>
      </c>
      <c r="P11497" t="s">
        <v>14931</v>
      </c>
    </row>
    <row r="11498" spans="1:16" x14ac:dyDescent="0.35">
      <c r="A11498" t="s">
        <v>14243</v>
      </c>
      <c r="B11498" t="s">
        <v>14930</v>
      </c>
      <c r="C11498" t="s">
        <v>170</v>
      </c>
      <c r="D11498" t="s">
        <v>36</v>
      </c>
      <c r="E11498" t="s">
        <v>20</v>
      </c>
      <c r="F11498" t="b">
        <v>0</v>
      </c>
      <c r="G11498" t="s">
        <v>171</v>
      </c>
      <c r="H11498" s="1">
        <v>45819.103796296287</v>
      </c>
      <c r="I11498" t="b">
        <v>0</v>
      </c>
      <c r="J11498" t="b">
        <v>1</v>
      </c>
      <c r="K11498" t="s">
        <v>31</v>
      </c>
      <c r="L11498" t="s">
        <v>22</v>
      </c>
      <c r="M11498">
        <v>116500</v>
      </c>
      <c r="O11498" t="s">
        <v>543</v>
      </c>
      <c r="P11498" t="s">
        <v>14931</v>
      </c>
    </row>
    <row r="11499" spans="1:16" x14ac:dyDescent="0.35">
      <c r="A11499" t="s">
        <v>14243</v>
      </c>
      <c r="B11499" t="s">
        <v>14583</v>
      </c>
      <c r="C11499" t="s">
        <v>95</v>
      </c>
      <c r="D11499" t="s">
        <v>573</v>
      </c>
      <c r="E11499" t="s">
        <v>296</v>
      </c>
      <c r="F11499" t="b">
        <v>0</v>
      </c>
      <c r="G11499" t="s">
        <v>30</v>
      </c>
      <c r="H11499" s="1">
        <v>45819.500787037039</v>
      </c>
      <c r="I11499" t="b">
        <v>0</v>
      </c>
      <c r="J11499" t="b">
        <v>0</v>
      </c>
      <c r="K11499" t="s">
        <v>31</v>
      </c>
      <c r="L11499" t="s">
        <v>32</v>
      </c>
      <c r="N11499">
        <v>67.5</v>
      </c>
      <c r="O11499" t="s">
        <v>2423</v>
      </c>
      <c r="P11499" t="s">
        <v>14584</v>
      </c>
    </row>
    <row r="11500" spans="1:16" x14ac:dyDescent="0.35">
      <c r="A11500" t="s">
        <v>14243</v>
      </c>
      <c r="B11500" t="s">
        <v>14243</v>
      </c>
      <c r="C11500" t="s">
        <v>1488</v>
      </c>
      <c r="D11500" t="s">
        <v>110</v>
      </c>
      <c r="E11500" t="s">
        <v>20</v>
      </c>
      <c r="F11500" t="b">
        <v>0</v>
      </c>
      <c r="G11500" t="s">
        <v>68</v>
      </c>
      <c r="H11500" s="1">
        <v>45819.708958333344</v>
      </c>
      <c r="I11500" t="b">
        <v>0</v>
      </c>
      <c r="J11500" t="b">
        <v>0</v>
      </c>
      <c r="K11500" t="s">
        <v>31</v>
      </c>
      <c r="L11500" t="s">
        <v>22</v>
      </c>
      <c r="M11500">
        <v>85000</v>
      </c>
      <c r="O11500" t="s">
        <v>14932</v>
      </c>
      <c r="P11500" t="s">
        <v>140</v>
      </c>
    </row>
    <row r="11501" spans="1:16" x14ac:dyDescent="0.35">
      <c r="A11501" t="s">
        <v>14243</v>
      </c>
      <c r="B11501" t="s">
        <v>14933</v>
      </c>
      <c r="C11501" t="s">
        <v>18</v>
      </c>
      <c r="D11501" t="s">
        <v>29</v>
      </c>
      <c r="E11501" t="s">
        <v>20</v>
      </c>
      <c r="F11501" t="b">
        <v>1</v>
      </c>
      <c r="G11501" t="s">
        <v>52</v>
      </c>
      <c r="H11501" s="1">
        <v>45819.917650462958</v>
      </c>
      <c r="I11501" t="b">
        <v>1</v>
      </c>
      <c r="J11501" t="b">
        <v>1</v>
      </c>
      <c r="K11501" t="s">
        <v>31</v>
      </c>
      <c r="L11501" t="s">
        <v>22</v>
      </c>
      <c r="M11501">
        <v>127500</v>
      </c>
      <c r="O11501" t="s">
        <v>8407</v>
      </c>
      <c r="P11501" t="s">
        <v>14934</v>
      </c>
    </row>
    <row r="11502" spans="1:16" x14ac:dyDescent="0.35">
      <c r="A11502" t="s">
        <v>14243</v>
      </c>
      <c r="B11502" t="s">
        <v>14935</v>
      </c>
      <c r="C11502" t="s">
        <v>2343</v>
      </c>
      <c r="D11502" t="s">
        <v>36</v>
      </c>
      <c r="E11502" t="s">
        <v>20</v>
      </c>
      <c r="F11502" t="b">
        <v>0</v>
      </c>
      <c r="G11502" t="s">
        <v>52</v>
      </c>
      <c r="H11502" s="1">
        <v>45820.041828703703</v>
      </c>
      <c r="I11502" t="b">
        <v>0</v>
      </c>
      <c r="J11502" t="b">
        <v>1</v>
      </c>
      <c r="K11502" t="s">
        <v>31</v>
      </c>
      <c r="L11502" t="s">
        <v>22</v>
      </c>
      <c r="M11502">
        <v>112800</v>
      </c>
      <c r="O11502" t="s">
        <v>13267</v>
      </c>
      <c r="P11502" t="s">
        <v>5731</v>
      </c>
    </row>
    <row r="11503" spans="1:16" x14ac:dyDescent="0.35">
      <c r="A11503" t="s">
        <v>14243</v>
      </c>
      <c r="B11503" t="s">
        <v>14936</v>
      </c>
      <c r="C11503" t="s">
        <v>5352</v>
      </c>
      <c r="D11503" t="s">
        <v>42</v>
      </c>
      <c r="E11503" t="s">
        <v>20</v>
      </c>
      <c r="F11503" t="b">
        <v>0</v>
      </c>
      <c r="G11503" t="s">
        <v>68</v>
      </c>
      <c r="H11503" s="1">
        <v>45820.333854166667</v>
      </c>
      <c r="I11503" t="b">
        <v>0</v>
      </c>
      <c r="J11503" t="b">
        <v>1</v>
      </c>
      <c r="K11503" t="s">
        <v>31</v>
      </c>
      <c r="L11503" t="s">
        <v>22</v>
      </c>
      <c r="M11503">
        <v>136000</v>
      </c>
      <c r="O11503" t="s">
        <v>14494</v>
      </c>
      <c r="P11503" t="s">
        <v>14937</v>
      </c>
    </row>
    <row r="11504" spans="1:16" x14ac:dyDescent="0.35">
      <c r="A11504" t="s">
        <v>14243</v>
      </c>
      <c r="B11504" t="s">
        <v>14938</v>
      </c>
      <c r="C11504" t="s">
        <v>2602</v>
      </c>
      <c r="D11504" t="s">
        <v>269</v>
      </c>
      <c r="E11504" t="s">
        <v>91</v>
      </c>
      <c r="F11504" t="b">
        <v>0</v>
      </c>
      <c r="G11504" t="s">
        <v>52</v>
      </c>
      <c r="H11504" s="1">
        <v>45820.583402777767</v>
      </c>
      <c r="I11504" t="b">
        <v>1</v>
      </c>
      <c r="J11504" t="b">
        <v>0</v>
      </c>
      <c r="K11504" t="s">
        <v>31</v>
      </c>
      <c r="L11504" t="s">
        <v>32</v>
      </c>
      <c r="N11504">
        <v>86.519996643066406</v>
      </c>
      <c r="O11504" t="s">
        <v>4145</v>
      </c>
      <c r="P11504" t="s">
        <v>14939</v>
      </c>
    </row>
    <row r="11505" spans="1:16" x14ac:dyDescent="0.35">
      <c r="A11505" t="s">
        <v>14243</v>
      </c>
      <c r="B11505" t="s">
        <v>14762</v>
      </c>
      <c r="C11505" t="s">
        <v>597</v>
      </c>
      <c r="D11505" t="s">
        <v>36</v>
      </c>
      <c r="E11505" t="s">
        <v>20</v>
      </c>
      <c r="F11505" t="b">
        <v>0</v>
      </c>
      <c r="G11505" t="s">
        <v>52</v>
      </c>
      <c r="H11505" s="1">
        <v>45820.625104166669</v>
      </c>
      <c r="I11505" t="b">
        <v>0</v>
      </c>
      <c r="J11505" t="b">
        <v>1</v>
      </c>
      <c r="K11505" t="s">
        <v>31</v>
      </c>
      <c r="L11505" t="s">
        <v>22</v>
      </c>
      <c r="M11505">
        <v>100000</v>
      </c>
      <c r="O11505" t="s">
        <v>6612</v>
      </c>
      <c r="P11505" t="s">
        <v>14763</v>
      </c>
    </row>
    <row r="11506" spans="1:16" x14ac:dyDescent="0.35">
      <c r="A11506" t="s">
        <v>14243</v>
      </c>
      <c r="B11506" t="s">
        <v>14396</v>
      </c>
      <c r="C11506" t="s">
        <v>257</v>
      </c>
      <c r="D11506" t="s">
        <v>36</v>
      </c>
      <c r="E11506" t="s">
        <v>20</v>
      </c>
      <c r="F11506" t="b">
        <v>0</v>
      </c>
      <c r="G11506" t="s">
        <v>47</v>
      </c>
      <c r="H11506" s="1">
        <v>45820.750138888892</v>
      </c>
      <c r="I11506" t="b">
        <v>0</v>
      </c>
      <c r="J11506" t="b">
        <v>1</v>
      </c>
      <c r="K11506" t="s">
        <v>31</v>
      </c>
      <c r="L11506" t="s">
        <v>22</v>
      </c>
      <c r="M11506">
        <v>110000</v>
      </c>
      <c r="O11506" t="s">
        <v>2537</v>
      </c>
      <c r="P11506" t="s">
        <v>232</v>
      </c>
    </row>
    <row r="11507" spans="1:16" x14ac:dyDescent="0.35">
      <c r="A11507" t="s">
        <v>14243</v>
      </c>
      <c r="B11507" t="s">
        <v>14940</v>
      </c>
      <c r="C11507" t="s">
        <v>973</v>
      </c>
      <c r="D11507" t="s">
        <v>36</v>
      </c>
      <c r="E11507" t="s">
        <v>20</v>
      </c>
      <c r="F11507" t="b">
        <v>0</v>
      </c>
      <c r="G11507" t="s">
        <v>171</v>
      </c>
      <c r="H11507" s="1">
        <v>45820.783692129633</v>
      </c>
      <c r="I11507" t="b">
        <v>0</v>
      </c>
      <c r="J11507" t="b">
        <v>1</v>
      </c>
      <c r="K11507" t="s">
        <v>31</v>
      </c>
      <c r="L11507" t="s">
        <v>22</v>
      </c>
      <c r="M11507">
        <v>145019.828125</v>
      </c>
      <c r="O11507" t="s">
        <v>802</v>
      </c>
      <c r="P11507" t="s">
        <v>2705</v>
      </c>
    </row>
    <row r="11508" spans="1:16" x14ac:dyDescent="0.35">
      <c r="A11508" t="s">
        <v>14243</v>
      </c>
      <c r="B11508" t="s">
        <v>14941</v>
      </c>
      <c r="C11508" t="s">
        <v>170</v>
      </c>
      <c r="D11508" t="s">
        <v>110</v>
      </c>
      <c r="E11508" t="s">
        <v>20</v>
      </c>
      <c r="F11508" t="b">
        <v>0</v>
      </c>
      <c r="G11508" t="s">
        <v>171</v>
      </c>
      <c r="H11508" s="1">
        <v>45820.866956018523</v>
      </c>
      <c r="I11508" t="b">
        <v>1</v>
      </c>
      <c r="J11508" t="b">
        <v>1</v>
      </c>
      <c r="K11508" t="s">
        <v>31</v>
      </c>
      <c r="L11508" t="s">
        <v>22</v>
      </c>
      <c r="M11508">
        <v>116500</v>
      </c>
      <c r="O11508" t="s">
        <v>543</v>
      </c>
      <c r="P11508" t="s">
        <v>14942</v>
      </c>
    </row>
    <row r="11509" spans="1:16" x14ac:dyDescent="0.35">
      <c r="A11509" t="s">
        <v>14243</v>
      </c>
      <c r="B11509" t="s">
        <v>14943</v>
      </c>
      <c r="C11509" t="s">
        <v>6758</v>
      </c>
      <c r="D11509" t="s">
        <v>110</v>
      </c>
      <c r="E11509" t="s">
        <v>20</v>
      </c>
      <c r="F11509" t="b">
        <v>0</v>
      </c>
      <c r="G11509" t="s">
        <v>52</v>
      </c>
      <c r="H11509" s="1">
        <v>45820.875034722223</v>
      </c>
      <c r="I11509" t="b">
        <v>0</v>
      </c>
      <c r="J11509" t="b">
        <v>1</v>
      </c>
      <c r="K11509" t="s">
        <v>31</v>
      </c>
      <c r="L11509" t="s">
        <v>22</v>
      </c>
      <c r="M11509">
        <v>140298</v>
      </c>
      <c r="O11509" t="s">
        <v>14944</v>
      </c>
      <c r="P11509" t="s">
        <v>14945</v>
      </c>
    </row>
    <row r="11510" spans="1:16" x14ac:dyDescent="0.35">
      <c r="A11510" t="s">
        <v>14243</v>
      </c>
      <c r="B11510" t="s">
        <v>14946</v>
      </c>
      <c r="C11510" t="s">
        <v>170</v>
      </c>
      <c r="D11510" t="s">
        <v>110</v>
      </c>
      <c r="E11510" t="s">
        <v>20</v>
      </c>
      <c r="F11510" t="b">
        <v>0</v>
      </c>
      <c r="G11510" t="s">
        <v>171</v>
      </c>
      <c r="H11510" s="1">
        <v>45820.908634259264</v>
      </c>
      <c r="I11510" t="b">
        <v>0</v>
      </c>
      <c r="J11510" t="b">
        <v>1</v>
      </c>
      <c r="K11510" t="s">
        <v>31</v>
      </c>
      <c r="L11510" t="s">
        <v>22</v>
      </c>
      <c r="M11510">
        <v>128017.5</v>
      </c>
      <c r="O11510" t="s">
        <v>172</v>
      </c>
      <c r="P11510" t="s">
        <v>14947</v>
      </c>
    </row>
    <row r="11511" spans="1:16" x14ac:dyDescent="0.35">
      <c r="A11511" t="s">
        <v>14243</v>
      </c>
      <c r="B11511" t="s">
        <v>14948</v>
      </c>
      <c r="C11511" t="s">
        <v>1734</v>
      </c>
      <c r="D11511" t="s">
        <v>110</v>
      </c>
      <c r="E11511" t="s">
        <v>91</v>
      </c>
      <c r="F11511" t="b">
        <v>0</v>
      </c>
      <c r="G11511" t="s">
        <v>171</v>
      </c>
      <c r="H11511" s="1">
        <v>45820.908807870372</v>
      </c>
      <c r="I11511" t="b">
        <v>1</v>
      </c>
      <c r="J11511" t="b">
        <v>0</v>
      </c>
      <c r="K11511" t="s">
        <v>31</v>
      </c>
      <c r="L11511" t="s">
        <v>32</v>
      </c>
      <c r="N11511">
        <v>38.5</v>
      </c>
      <c r="O11511" t="s">
        <v>458</v>
      </c>
    </row>
    <row r="11512" spans="1:16" x14ac:dyDescent="0.35">
      <c r="A11512" t="s">
        <v>14243</v>
      </c>
      <c r="B11512" t="s">
        <v>14851</v>
      </c>
      <c r="C11512" t="s">
        <v>154</v>
      </c>
      <c r="D11512" t="s">
        <v>17452</v>
      </c>
      <c r="E11512" t="s">
        <v>20</v>
      </c>
      <c r="F11512" t="b">
        <v>0</v>
      </c>
      <c r="G11512" t="s">
        <v>52</v>
      </c>
      <c r="H11512" s="1">
        <v>45821.250069444453</v>
      </c>
      <c r="I11512" t="b">
        <v>0</v>
      </c>
      <c r="J11512" t="b">
        <v>0</v>
      </c>
      <c r="K11512" t="s">
        <v>31</v>
      </c>
      <c r="L11512" t="s">
        <v>22</v>
      </c>
      <c r="M11512">
        <v>117500</v>
      </c>
      <c r="O11512" t="s">
        <v>14852</v>
      </c>
      <c r="P11512" t="s">
        <v>14853</v>
      </c>
    </row>
    <row r="11513" spans="1:16" x14ac:dyDescent="0.35">
      <c r="A11513" t="s">
        <v>14243</v>
      </c>
      <c r="B11513" t="s">
        <v>14243</v>
      </c>
      <c r="C11513" t="s">
        <v>446</v>
      </c>
      <c r="D11513" t="s">
        <v>110</v>
      </c>
      <c r="E11513" t="s">
        <v>20</v>
      </c>
      <c r="F11513" t="b">
        <v>0</v>
      </c>
      <c r="G11513" t="s">
        <v>52</v>
      </c>
      <c r="H11513" s="1">
        <v>45821.958495370367</v>
      </c>
      <c r="I11513" t="b">
        <v>0</v>
      </c>
      <c r="J11513" t="b">
        <v>1</v>
      </c>
      <c r="K11513" t="s">
        <v>31</v>
      </c>
      <c r="L11513" t="s">
        <v>22</v>
      </c>
      <c r="M11513">
        <v>97110</v>
      </c>
      <c r="O11513" t="s">
        <v>14949</v>
      </c>
      <c r="P11513" t="s">
        <v>14950</v>
      </c>
    </row>
    <row r="11514" spans="1:16" x14ac:dyDescent="0.35">
      <c r="A11514" t="s">
        <v>14243</v>
      </c>
      <c r="B11514" t="s">
        <v>14951</v>
      </c>
      <c r="C11514" t="s">
        <v>6480</v>
      </c>
      <c r="D11514" t="s">
        <v>36</v>
      </c>
      <c r="E11514" t="s">
        <v>20</v>
      </c>
      <c r="F11514" t="b">
        <v>0</v>
      </c>
      <c r="G11514" t="s">
        <v>68</v>
      </c>
      <c r="H11514" s="1">
        <v>45821.959074074082</v>
      </c>
      <c r="I11514" t="b">
        <v>0</v>
      </c>
      <c r="J11514" t="b">
        <v>1</v>
      </c>
      <c r="K11514" t="s">
        <v>31</v>
      </c>
      <c r="L11514" t="s">
        <v>22</v>
      </c>
      <c r="M11514">
        <v>96750</v>
      </c>
      <c r="O11514" t="s">
        <v>14952</v>
      </c>
      <c r="P11514" t="s">
        <v>14953</v>
      </c>
    </row>
    <row r="11515" spans="1:16" x14ac:dyDescent="0.35">
      <c r="A11515" t="s">
        <v>14243</v>
      </c>
      <c r="B11515" t="s">
        <v>14954</v>
      </c>
      <c r="C11515" t="s">
        <v>18</v>
      </c>
      <c r="D11515" t="s">
        <v>110</v>
      </c>
      <c r="E11515" t="s">
        <v>20</v>
      </c>
      <c r="F11515" t="b">
        <v>1</v>
      </c>
      <c r="G11515" t="s">
        <v>68</v>
      </c>
      <c r="H11515" s="1">
        <v>45822.084004629629</v>
      </c>
      <c r="I11515" t="b">
        <v>0</v>
      </c>
      <c r="J11515" t="b">
        <v>1</v>
      </c>
      <c r="K11515" t="s">
        <v>31</v>
      </c>
      <c r="L11515" t="s">
        <v>22</v>
      </c>
      <c r="M11515">
        <v>129710</v>
      </c>
      <c r="O11515" t="s">
        <v>13035</v>
      </c>
    </row>
    <row r="11516" spans="1:16" x14ac:dyDescent="0.35">
      <c r="A11516" t="s">
        <v>14243</v>
      </c>
      <c r="B11516" t="s">
        <v>14875</v>
      </c>
      <c r="C11516" t="s">
        <v>10105</v>
      </c>
      <c r="D11516" t="s">
        <v>110</v>
      </c>
      <c r="E11516" t="s">
        <v>20</v>
      </c>
      <c r="F11516" t="b">
        <v>0</v>
      </c>
      <c r="G11516" t="s">
        <v>68</v>
      </c>
      <c r="H11516" s="1">
        <v>45822.583854166667</v>
      </c>
      <c r="I11516" t="b">
        <v>0</v>
      </c>
      <c r="J11516" t="b">
        <v>1</v>
      </c>
      <c r="K11516" t="s">
        <v>31</v>
      </c>
      <c r="L11516" t="s">
        <v>22</v>
      </c>
      <c r="M11516">
        <v>79594</v>
      </c>
      <c r="O11516" t="s">
        <v>426</v>
      </c>
      <c r="P11516" t="s">
        <v>14955</v>
      </c>
    </row>
    <row r="11517" spans="1:16" x14ac:dyDescent="0.35">
      <c r="A11517" t="s">
        <v>14243</v>
      </c>
      <c r="B11517" t="s">
        <v>14481</v>
      </c>
      <c r="C11517" t="s">
        <v>649</v>
      </c>
      <c r="D11517" t="s">
        <v>115</v>
      </c>
      <c r="E11517" t="s">
        <v>20</v>
      </c>
      <c r="F11517" t="b">
        <v>0</v>
      </c>
      <c r="G11517" t="s">
        <v>43</v>
      </c>
      <c r="H11517" s="1">
        <v>45822.708796296298</v>
      </c>
      <c r="I11517" t="b">
        <v>1</v>
      </c>
      <c r="J11517" t="b">
        <v>1</v>
      </c>
      <c r="K11517" t="s">
        <v>31</v>
      </c>
      <c r="L11517" t="s">
        <v>22</v>
      </c>
      <c r="M11517">
        <v>124000</v>
      </c>
      <c r="O11517" t="s">
        <v>543</v>
      </c>
      <c r="P11517" t="s">
        <v>6194</v>
      </c>
    </row>
    <row r="11518" spans="1:16" x14ac:dyDescent="0.35">
      <c r="A11518" t="s">
        <v>14243</v>
      </c>
      <c r="B11518" t="s">
        <v>14956</v>
      </c>
      <c r="C11518" t="s">
        <v>546</v>
      </c>
      <c r="D11518" t="s">
        <v>36</v>
      </c>
      <c r="E11518" t="s">
        <v>20</v>
      </c>
      <c r="F11518" t="b">
        <v>0</v>
      </c>
      <c r="G11518" t="s">
        <v>47</v>
      </c>
      <c r="H11518" s="1">
        <v>45822.959317129629</v>
      </c>
      <c r="I11518" t="b">
        <v>0</v>
      </c>
      <c r="J11518" t="b">
        <v>1</v>
      </c>
      <c r="K11518" t="s">
        <v>31</v>
      </c>
      <c r="L11518" t="s">
        <v>22</v>
      </c>
      <c r="M11518">
        <v>190000</v>
      </c>
      <c r="O11518" t="s">
        <v>1306</v>
      </c>
      <c r="P11518" t="s">
        <v>1581</v>
      </c>
    </row>
    <row r="11519" spans="1:16" x14ac:dyDescent="0.35">
      <c r="A11519" t="s">
        <v>14243</v>
      </c>
      <c r="B11519" t="s">
        <v>14957</v>
      </c>
      <c r="C11519" t="s">
        <v>1914</v>
      </c>
      <c r="D11519" t="s">
        <v>36</v>
      </c>
      <c r="E11519" t="s">
        <v>20</v>
      </c>
      <c r="F11519" t="b">
        <v>0</v>
      </c>
      <c r="G11519" t="s">
        <v>52</v>
      </c>
      <c r="H11519" s="1">
        <v>45824.708414351851</v>
      </c>
      <c r="I11519" t="b">
        <v>0</v>
      </c>
      <c r="J11519" t="b">
        <v>1</v>
      </c>
      <c r="K11519" t="s">
        <v>31</v>
      </c>
      <c r="L11519" t="s">
        <v>22</v>
      </c>
      <c r="M11519">
        <v>100000</v>
      </c>
      <c r="O11519" t="s">
        <v>14958</v>
      </c>
      <c r="P11519" t="s">
        <v>14959</v>
      </c>
    </row>
    <row r="11520" spans="1:16" x14ac:dyDescent="0.35">
      <c r="A11520" t="s">
        <v>14243</v>
      </c>
      <c r="B11520" t="s">
        <v>14960</v>
      </c>
      <c r="C11520" t="s">
        <v>3596</v>
      </c>
      <c r="D11520" t="s">
        <v>249</v>
      </c>
      <c r="E11520" t="s">
        <v>20</v>
      </c>
      <c r="F11520" t="b">
        <v>0</v>
      </c>
      <c r="G11520" t="s">
        <v>3596</v>
      </c>
      <c r="H11520" s="1">
        <v>45825.256342592591</v>
      </c>
      <c r="I11520" t="b">
        <v>1</v>
      </c>
      <c r="J11520" t="b">
        <v>0</v>
      </c>
      <c r="K11520" t="s">
        <v>3596</v>
      </c>
      <c r="L11520" t="s">
        <v>22</v>
      </c>
      <c r="M11520">
        <v>140400</v>
      </c>
      <c r="O11520" t="s">
        <v>1324</v>
      </c>
      <c r="P11520" t="s">
        <v>14961</v>
      </c>
    </row>
    <row r="11521" spans="1:16" x14ac:dyDescent="0.35">
      <c r="A11521" t="s">
        <v>14243</v>
      </c>
      <c r="B11521" t="s">
        <v>14243</v>
      </c>
      <c r="C11521" t="s">
        <v>18</v>
      </c>
      <c r="D11521" t="s">
        <v>962</v>
      </c>
      <c r="E11521" t="s">
        <v>20</v>
      </c>
      <c r="F11521" t="b">
        <v>1</v>
      </c>
      <c r="G11521" t="s">
        <v>2055</v>
      </c>
      <c r="H11521" s="1">
        <v>45825.277280092603</v>
      </c>
      <c r="I11521" t="b">
        <v>1</v>
      </c>
      <c r="J11521" t="b">
        <v>0</v>
      </c>
      <c r="K11521" t="s">
        <v>2055</v>
      </c>
      <c r="L11521" t="s">
        <v>22</v>
      </c>
      <c r="M11521">
        <v>136000</v>
      </c>
      <c r="O11521" t="s">
        <v>13369</v>
      </c>
      <c r="P11521" t="s">
        <v>14962</v>
      </c>
    </row>
    <row r="11522" spans="1:16" x14ac:dyDescent="0.35">
      <c r="A11522" t="s">
        <v>14243</v>
      </c>
      <c r="B11522" t="s">
        <v>14963</v>
      </c>
      <c r="C11522" t="s">
        <v>3587</v>
      </c>
      <c r="D11522" t="s">
        <v>29</v>
      </c>
      <c r="E11522" t="s">
        <v>20</v>
      </c>
      <c r="F11522" t="b">
        <v>0</v>
      </c>
      <c r="G11522" t="s">
        <v>68</v>
      </c>
      <c r="H11522" s="1">
        <v>45825.667326388888</v>
      </c>
      <c r="I11522" t="b">
        <v>1</v>
      </c>
      <c r="J11522" t="b">
        <v>0</v>
      </c>
      <c r="K11522" t="s">
        <v>31</v>
      </c>
      <c r="L11522" t="s">
        <v>22</v>
      </c>
      <c r="M11522">
        <v>107450</v>
      </c>
      <c r="O11522" t="s">
        <v>14964</v>
      </c>
    </row>
    <row r="11523" spans="1:16" x14ac:dyDescent="0.35">
      <c r="A11523" t="s">
        <v>14243</v>
      </c>
      <c r="B11523" t="s">
        <v>14965</v>
      </c>
      <c r="C11523" t="s">
        <v>95</v>
      </c>
      <c r="D11523" t="s">
        <v>115</v>
      </c>
      <c r="E11523" t="s">
        <v>20</v>
      </c>
      <c r="F11523" t="b">
        <v>0</v>
      </c>
      <c r="G11523" t="s">
        <v>30</v>
      </c>
      <c r="H11523" s="1">
        <v>45825.917557870373</v>
      </c>
      <c r="I11523" t="b">
        <v>0</v>
      </c>
      <c r="J11523" t="b">
        <v>1</v>
      </c>
      <c r="K11523" t="s">
        <v>31</v>
      </c>
      <c r="L11523" t="s">
        <v>22</v>
      </c>
      <c r="M11523">
        <v>141500</v>
      </c>
      <c r="O11523" t="s">
        <v>2465</v>
      </c>
      <c r="P11523" t="s">
        <v>2887</v>
      </c>
    </row>
    <row r="11524" spans="1:16" x14ac:dyDescent="0.35">
      <c r="A11524" t="s">
        <v>14243</v>
      </c>
      <c r="B11524" t="s">
        <v>14699</v>
      </c>
      <c r="C11524" t="s">
        <v>257</v>
      </c>
      <c r="D11524" t="s">
        <v>115</v>
      </c>
      <c r="E11524" t="s">
        <v>20</v>
      </c>
      <c r="F11524" t="b">
        <v>0</v>
      </c>
      <c r="G11524" t="s">
        <v>47</v>
      </c>
      <c r="H11524" s="1">
        <v>45826.292013888888</v>
      </c>
      <c r="I11524" t="b">
        <v>0</v>
      </c>
      <c r="J11524" t="b">
        <v>0</v>
      </c>
      <c r="K11524" t="s">
        <v>31</v>
      </c>
      <c r="L11524" t="s">
        <v>22</v>
      </c>
      <c r="M11524">
        <v>142000</v>
      </c>
      <c r="O11524" t="s">
        <v>14700</v>
      </c>
      <c r="P11524" t="s">
        <v>14701</v>
      </c>
    </row>
    <row r="11525" spans="1:16" x14ac:dyDescent="0.35">
      <c r="A11525" t="s">
        <v>14243</v>
      </c>
      <c r="B11525" t="s">
        <v>14966</v>
      </c>
      <c r="C11525" t="s">
        <v>14967</v>
      </c>
      <c r="D11525" t="s">
        <v>29</v>
      </c>
      <c r="E11525" t="s">
        <v>20</v>
      </c>
      <c r="F11525" t="b">
        <v>0</v>
      </c>
      <c r="G11525" t="s">
        <v>68</v>
      </c>
      <c r="H11525" s="1">
        <v>45826.292291666658</v>
      </c>
      <c r="I11525" t="b">
        <v>0</v>
      </c>
      <c r="J11525" t="b">
        <v>1</v>
      </c>
      <c r="K11525" t="s">
        <v>31</v>
      </c>
      <c r="L11525" t="s">
        <v>22</v>
      </c>
      <c r="M11525">
        <v>101081</v>
      </c>
      <c r="O11525" t="s">
        <v>14968</v>
      </c>
      <c r="P11525" t="s">
        <v>14969</v>
      </c>
    </row>
    <row r="11526" spans="1:16" x14ac:dyDescent="0.35">
      <c r="A11526" t="s">
        <v>14243</v>
      </c>
      <c r="B11526" t="s">
        <v>14970</v>
      </c>
      <c r="C11526" t="s">
        <v>95</v>
      </c>
      <c r="D11526" t="s">
        <v>36</v>
      </c>
      <c r="E11526" t="s">
        <v>20</v>
      </c>
      <c r="F11526" t="b">
        <v>0</v>
      </c>
      <c r="G11526" t="s">
        <v>30</v>
      </c>
      <c r="H11526" s="1">
        <v>45826.375821759262</v>
      </c>
      <c r="I11526" t="b">
        <v>0</v>
      </c>
      <c r="J11526" t="b">
        <v>1</v>
      </c>
      <c r="K11526" t="s">
        <v>31</v>
      </c>
      <c r="L11526" t="s">
        <v>22</v>
      </c>
      <c r="M11526">
        <v>126750</v>
      </c>
      <c r="O11526" t="s">
        <v>607</v>
      </c>
    </row>
    <row r="11527" spans="1:16" x14ac:dyDescent="0.35">
      <c r="A11527" t="s">
        <v>14243</v>
      </c>
      <c r="B11527" t="s">
        <v>14631</v>
      </c>
      <c r="C11527" t="s">
        <v>1005</v>
      </c>
      <c r="D11527" t="s">
        <v>115</v>
      </c>
      <c r="E11527" t="s">
        <v>20</v>
      </c>
      <c r="F11527" t="b">
        <v>0</v>
      </c>
      <c r="G11527" t="s">
        <v>47</v>
      </c>
      <c r="H11527" s="1">
        <v>45826.500324074077</v>
      </c>
      <c r="I11527" t="b">
        <v>0</v>
      </c>
      <c r="J11527" t="b">
        <v>0</v>
      </c>
      <c r="K11527" t="s">
        <v>31</v>
      </c>
      <c r="L11527" t="s">
        <v>22</v>
      </c>
      <c r="M11527">
        <v>120000</v>
      </c>
      <c r="O11527" t="s">
        <v>14632</v>
      </c>
      <c r="P11527" t="s">
        <v>14633</v>
      </c>
    </row>
    <row r="11528" spans="1:16" x14ac:dyDescent="0.35">
      <c r="A11528" t="s">
        <v>14243</v>
      </c>
      <c r="B11528" t="s">
        <v>14243</v>
      </c>
      <c r="C11528" t="s">
        <v>832</v>
      </c>
      <c r="D11528" t="s">
        <v>4006</v>
      </c>
      <c r="E11528" t="s">
        <v>20</v>
      </c>
      <c r="F11528" t="b">
        <v>0</v>
      </c>
      <c r="G11528" t="s">
        <v>47</v>
      </c>
      <c r="H11528" s="1">
        <v>45826.625324074077</v>
      </c>
      <c r="I11528" t="b">
        <v>0</v>
      </c>
      <c r="J11528" t="b">
        <v>1</v>
      </c>
      <c r="K11528" t="s">
        <v>31</v>
      </c>
      <c r="L11528" t="s">
        <v>22</v>
      </c>
      <c r="M11528">
        <v>110000</v>
      </c>
      <c r="O11528" t="s">
        <v>14971</v>
      </c>
      <c r="P11528" t="s">
        <v>14972</v>
      </c>
    </row>
    <row r="11529" spans="1:16" x14ac:dyDescent="0.35">
      <c r="A11529" t="s">
        <v>14243</v>
      </c>
      <c r="B11529" t="s">
        <v>14973</v>
      </c>
      <c r="C11529" t="s">
        <v>1005</v>
      </c>
      <c r="D11529" t="s">
        <v>110</v>
      </c>
      <c r="E11529" t="s">
        <v>20</v>
      </c>
      <c r="F11529" t="b">
        <v>0</v>
      </c>
      <c r="G11529" t="s">
        <v>47</v>
      </c>
      <c r="H11529" s="1">
        <v>45826.83353009259</v>
      </c>
      <c r="I11529" t="b">
        <v>0</v>
      </c>
      <c r="J11529" t="b">
        <v>1</v>
      </c>
      <c r="K11529" t="s">
        <v>31</v>
      </c>
      <c r="L11529" t="s">
        <v>22</v>
      </c>
      <c r="M11529">
        <v>85000</v>
      </c>
      <c r="O11529" t="s">
        <v>14974</v>
      </c>
      <c r="P11529" t="s">
        <v>14975</v>
      </c>
    </row>
    <row r="11530" spans="1:16" x14ac:dyDescent="0.35">
      <c r="A11530" t="s">
        <v>14243</v>
      </c>
      <c r="B11530" t="s">
        <v>14976</v>
      </c>
      <c r="C11530" t="s">
        <v>18</v>
      </c>
      <c r="D11530" t="s">
        <v>17445</v>
      </c>
      <c r="E11530" t="s">
        <v>20</v>
      </c>
      <c r="F11530" t="b">
        <v>1</v>
      </c>
      <c r="G11530" t="s">
        <v>43</v>
      </c>
      <c r="H11530" s="1">
        <v>45827.250254629631</v>
      </c>
      <c r="I11530" t="b">
        <v>0</v>
      </c>
      <c r="J11530" t="b">
        <v>0</v>
      </c>
      <c r="K11530" t="s">
        <v>31</v>
      </c>
      <c r="L11530" t="s">
        <v>22</v>
      </c>
      <c r="M11530">
        <v>124000</v>
      </c>
      <c r="O11530" t="s">
        <v>14977</v>
      </c>
      <c r="P11530" t="s">
        <v>14978</v>
      </c>
    </row>
    <row r="11531" spans="1:16" x14ac:dyDescent="0.35">
      <c r="A11531" t="s">
        <v>14243</v>
      </c>
      <c r="B11531" t="s">
        <v>14833</v>
      </c>
      <c r="C11531" t="s">
        <v>18</v>
      </c>
      <c r="D11531" t="s">
        <v>14634</v>
      </c>
      <c r="E11531" t="s">
        <v>20</v>
      </c>
      <c r="F11531" t="b">
        <v>1</v>
      </c>
      <c r="G11531" t="s">
        <v>287</v>
      </c>
      <c r="H11531" s="1">
        <v>45827.269201388888</v>
      </c>
      <c r="I11531" t="b">
        <v>1</v>
      </c>
      <c r="J11531" t="b">
        <v>0</v>
      </c>
      <c r="K11531" t="s">
        <v>287</v>
      </c>
      <c r="L11531" t="s">
        <v>22</v>
      </c>
      <c r="M11531">
        <v>136000</v>
      </c>
      <c r="O11531" t="s">
        <v>14834</v>
      </c>
      <c r="P11531" t="s">
        <v>14835</v>
      </c>
    </row>
    <row r="11532" spans="1:16" x14ac:dyDescent="0.35">
      <c r="A11532" t="s">
        <v>14243</v>
      </c>
      <c r="B11532" t="s">
        <v>14979</v>
      </c>
      <c r="C11532" t="s">
        <v>18</v>
      </c>
      <c r="D11532" t="s">
        <v>17445</v>
      </c>
      <c r="E11532" t="s">
        <v>20</v>
      </c>
      <c r="F11532" t="b">
        <v>1</v>
      </c>
      <c r="G11532" t="s">
        <v>52</v>
      </c>
      <c r="H11532" s="1">
        <v>45828.250057870369</v>
      </c>
      <c r="I11532" t="b">
        <v>0</v>
      </c>
      <c r="J11532" t="b">
        <v>1</v>
      </c>
      <c r="K11532" t="s">
        <v>31</v>
      </c>
      <c r="L11532" t="s">
        <v>22</v>
      </c>
      <c r="M11532">
        <v>99512.5</v>
      </c>
      <c r="O11532" t="s">
        <v>5786</v>
      </c>
      <c r="P11532" t="s">
        <v>14980</v>
      </c>
    </row>
    <row r="11533" spans="1:16" x14ac:dyDescent="0.35">
      <c r="A11533" t="s">
        <v>14243</v>
      </c>
      <c r="B11533" t="s">
        <v>14981</v>
      </c>
      <c r="C11533" t="s">
        <v>537</v>
      </c>
      <c r="D11533" t="s">
        <v>42</v>
      </c>
      <c r="E11533" t="s">
        <v>20</v>
      </c>
      <c r="F11533" t="b">
        <v>0</v>
      </c>
      <c r="G11533" t="s">
        <v>30</v>
      </c>
      <c r="H11533" s="1">
        <v>45828.250914351847</v>
      </c>
      <c r="I11533" t="b">
        <v>0</v>
      </c>
      <c r="J11533" t="b">
        <v>1</v>
      </c>
      <c r="K11533" t="s">
        <v>31</v>
      </c>
      <c r="L11533" t="s">
        <v>22</v>
      </c>
      <c r="M11533">
        <v>132500</v>
      </c>
      <c r="O11533" t="s">
        <v>2644</v>
      </c>
      <c r="P11533" t="s">
        <v>14982</v>
      </c>
    </row>
    <row r="11534" spans="1:16" x14ac:dyDescent="0.35">
      <c r="A11534" t="s">
        <v>14243</v>
      </c>
      <c r="B11534" t="s">
        <v>14243</v>
      </c>
      <c r="C11534" t="s">
        <v>693</v>
      </c>
      <c r="D11534" t="s">
        <v>115</v>
      </c>
      <c r="E11534" t="s">
        <v>20</v>
      </c>
      <c r="F11534" t="b">
        <v>0</v>
      </c>
      <c r="G11534" t="s">
        <v>68</v>
      </c>
      <c r="H11534" s="1">
        <v>45828.417500000003</v>
      </c>
      <c r="I11534" t="b">
        <v>1</v>
      </c>
      <c r="J11534" t="b">
        <v>0</v>
      </c>
      <c r="K11534" t="s">
        <v>31</v>
      </c>
      <c r="L11534" t="s">
        <v>22</v>
      </c>
      <c r="M11534">
        <v>93000</v>
      </c>
      <c r="O11534" t="s">
        <v>2227</v>
      </c>
      <c r="P11534" t="s">
        <v>14983</v>
      </c>
    </row>
    <row r="11535" spans="1:16" x14ac:dyDescent="0.35">
      <c r="A11535" t="s">
        <v>14243</v>
      </c>
      <c r="B11535" t="s">
        <v>14984</v>
      </c>
      <c r="C11535" t="s">
        <v>1671</v>
      </c>
      <c r="D11535" t="s">
        <v>36</v>
      </c>
      <c r="E11535" t="s">
        <v>91</v>
      </c>
      <c r="F11535" t="b">
        <v>0</v>
      </c>
      <c r="G11535" t="s">
        <v>52</v>
      </c>
      <c r="H11535" s="1">
        <v>45828.750127314823</v>
      </c>
      <c r="I11535" t="b">
        <v>0</v>
      </c>
      <c r="J11535" t="b">
        <v>0</v>
      </c>
      <c r="K11535" t="s">
        <v>31</v>
      </c>
      <c r="L11535" t="s">
        <v>32</v>
      </c>
      <c r="N11535">
        <v>50</v>
      </c>
      <c r="O11535" t="s">
        <v>14985</v>
      </c>
      <c r="P11535" t="s">
        <v>14986</v>
      </c>
    </row>
    <row r="11536" spans="1:16" x14ac:dyDescent="0.35">
      <c r="A11536" t="s">
        <v>14243</v>
      </c>
      <c r="B11536" t="s">
        <v>14631</v>
      </c>
      <c r="C11536" t="s">
        <v>1005</v>
      </c>
      <c r="D11536" t="s">
        <v>115</v>
      </c>
      <c r="E11536" t="s">
        <v>20</v>
      </c>
      <c r="F11536" t="b">
        <v>0</v>
      </c>
      <c r="G11536" t="s">
        <v>47</v>
      </c>
      <c r="H11536" s="1">
        <v>45828.750486111108</v>
      </c>
      <c r="I11536" t="b">
        <v>0</v>
      </c>
      <c r="J11536" t="b">
        <v>0</v>
      </c>
      <c r="K11536" t="s">
        <v>31</v>
      </c>
      <c r="L11536" t="s">
        <v>22</v>
      </c>
      <c r="M11536">
        <v>120000</v>
      </c>
      <c r="O11536" t="s">
        <v>14632</v>
      </c>
      <c r="P11536" t="s">
        <v>14633</v>
      </c>
    </row>
    <row r="11537" spans="1:16" x14ac:dyDescent="0.35">
      <c r="A11537" t="s">
        <v>14243</v>
      </c>
      <c r="B11537" t="s">
        <v>14243</v>
      </c>
      <c r="C11537" t="s">
        <v>14987</v>
      </c>
      <c r="D11537" t="s">
        <v>36</v>
      </c>
      <c r="E11537" t="s">
        <v>20</v>
      </c>
      <c r="F11537" t="b">
        <v>0</v>
      </c>
      <c r="G11537" t="s">
        <v>68</v>
      </c>
      <c r="H11537" s="1">
        <v>45828.750706018523</v>
      </c>
      <c r="I11537" t="b">
        <v>0</v>
      </c>
      <c r="J11537" t="b">
        <v>0</v>
      </c>
      <c r="K11537" t="s">
        <v>31</v>
      </c>
      <c r="L11537" t="s">
        <v>32</v>
      </c>
      <c r="N11537">
        <v>55</v>
      </c>
      <c r="O11537" t="s">
        <v>14988</v>
      </c>
      <c r="P11537" t="s">
        <v>14989</v>
      </c>
    </row>
    <row r="11538" spans="1:16" x14ac:dyDescent="0.35">
      <c r="A11538" t="s">
        <v>14243</v>
      </c>
      <c r="B11538" t="s">
        <v>14990</v>
      </c>
      <c r="C11538" t="s">
        <v>2602</v>
      </c>
      <c r="D11538" t="s">
        <v>36</v>
      </c>
      <c r="E11538" t="s">
        <v>20</v>
      </c>
      <c r="F11538" t="b">
        <v>0</v>
      </c>
      <c r="G11538" t="s">
        <v>52</v>
      </c>
      <c r="H11538" s="1">
        <v>45828.791875000003</v>
      </c>
      <c r="I11538" t="b">
        <v>0</v>
      </c>
      <c r="J11538" t="b">
        <v>0</v>
      </c>
      <c r="K11538" t="s">
        <v>31</v>
      </c>
      <c r="L11538" t="s">
        <v>22</v>
      </c>
      <c r="M11538">
        <v>112350</v>
      </c>
      <c r="O11538" t="s">
        <v>14991</v>
      </c>
      <c r="P11538" t="s">
        <v>14992</v>
      </c>
    </row>
    <row r="11539" spans="1:16" x14ac:dyDescent="0.35">
      <c r="A11539" t="s">
        <v>14243</v>
      </c>
      <c r="B11539" t="s">
        <v>14305</v>
      </c>
      <c r="C11539" t="s">
        <v>154</v>
      </c>
      <c r="D11539" t="s">
        <v>36</v>
      </c>
      <c r="E11539" t="s">
        <v>20</v>
      </c>
      <c r="F11539" t="b">
        <v>0</v>
      </c>
      <c r="G11539" t="s">
        <v>52</v>
      </c>
      <c r="H11539" s="1">
        <v>45829.458333333343</v>
      </c>
      <c r="I11539" t="b">
        <v>1</v>
      </c>
      <c r="J11539" t="b">
        <v>0</v>
      </c>
      <c r="K11539" t="s">
        <v>31</v>
      </c>
      <c r="L11539" t="s">
        <v>22</v>
      </c>
      <c r="M11539">
        <v>210186.5</v>
      </c>
      <c r="O11539" t="s">
        <v>14993</v>
      </c>
    </row>
    <row r="11540" spans="1:16" x14ac:dyDescent="0.35">
      <c r="A11540" t="s">
        <v>14243</v>
      </c>
      <c r="B11540" t="s">
        <v>14556</v>
      </c>
      <c r="C11540" t="s">
        <v>14994</v>
      </c>
      <c r="D11540" t="s">
        <v>3358</v>
      </c>
      <c r="E11540" t="s">
        <v>20</v>
      </c>
      <c r="F11540" t="b">
        <v>0</v>
      </c>
      <c r="G11540" t="s">
        <v>171</v>
      </c>
      <c r="H11540" s="1">
        <v>45829.610358796293</v>
      </c>
      <c r="I11540" t="b">
        <v>0</v>
      </c>
      <c r="J11540" t="b">
        <v>1</v>
      </c>
      <c r="K11540" t="s">
        <v>31</v>
      </c>
      <c r="L11540" t="s">
        <v>22</v>
      </c>
      <c r="M11540">
        <v>133120</v>
      </c>
      <c r="O11540" t="s">
        <v>9839</v>
      </c>
      <c r="P11540" t="s">
        <v>14557</v>
      </c>
    </row>
    <row r="11541" spans="1:16" x14ac:dyDescent="0.35">
      <c r="A11541" t="s">
        <v>14243</v>
      </c>
      <c r="B11541" t="s">
        <v>14442</v>
      </c>
      <c r="C11541" t="s">
        <v>2602</v>
      </c>
      <c r="D11541" t="s">
        <v>115</v>
      </c>
      <c r="E11541" t="s">
        <v>20</v>
      </c>
      <c r="F11541" t="b">
        <v>0</v>
      </c>
      <c r="G11541" t="s">
        <v>52</v>
      </c>
      <c r="H11541" s="1">
        <v>45829.791990740741</v>
      </c>
      <c r="I11541" t="b">
        <v>0</v>
      </c>
      <c r="J11541" t="b">
        <v>0</v>
      </c>
      <c r="K11541" t="s">
        <v>31</v>
      </c>
      <c r="L11541" t="s">
        <v>22</v>
      </c>
      <c r="M11541">
        <v>170000</v>
      </c>
      <c r="O11541" t="s">
        <v>6822</v>
      </c>
      <c r="P11541" t="s">
        <v>14651</v>
      </c>
    </row>
    <row r="11542" spans="1:16" x14ac:dyDescent="0.35">
      <c r="A11542" t="s">
        <v>14243</v>
      </c>
      <c r="B11542" t="s">
        <v>14556</v>
      </c>
      <c r="C11542" t="s">
        <v>14841</v>
      </c>
      <c r="D11542" t="s">
        <v>3358</v>
      </c>
      <c r="E11542" t="s">
        <v>20</v>
      </c>
      <c r="F11542" t="b">
        <v>0</v>
      </c>
      <c r="G11542" t="s">
        <v>30</v>
      </c>
      <c r="H11542" s="1">
        <v>45830.584247685183</v>
      </c>
      <c r="I11542" t="b">
        <v>0</v>
      </c>
      <c r="J11542" t="b">
        <v>1</v>
      </c>
      <c r="K11542" t="s">
        <v>31</v>
      </c>
      <c r="L11542" t="s">
        <v>22</v>
      </c>
      <c r="M11542">
        <v>133120</v>
      </c>
      <c r="O11542" t="s">
        <v>9839</v>
      </c>
      <c r="P11542" t="s">
        <v>14557</v>
      </c>
    </row>
    <row r="11543" spans="1:16" x14ac:dyDescent="0.35">
      <c r="A11543" t="s">
        <v>14243</v>
      </c>
      <c r="B11543" t="s">
        <v>14995</v>
      </c>
      <c r="C11543" t="s">
        <v>72</v>
      </c>
      <c r="D11543" t="s">
        <v>29</v>
      </c>
      <c r="E11543" t="s">
        <v>20</v>
      </c>
      <c r="F11543" t="b">
        <v>0</v>
      </c>
      <c r="G11543" t="s">
        <v>30</v>
      </c>
      <c r="H11543" s="1">
        <v>45831.417604166672</v>
      </c>
      <c r="I11543" t="b">
        <v>0</v>
      </c>
      <c r="J11543" t="b">
        <v>1</v>
      </c>
      <c r="K11543" t="s">
        <v>31</v>
      </c>
      <c r="L11543" t="s">
        <v>22</v>
      </c>
      <c r="M11543">
        <v>183040</v>
      </c>
      <c r="O11543" t="s">
        <v>14996</v>
      </c>
      <c r="P11543" t="s">
        <v>14557</v>
      </c>
    </row>
    <row r="11544" spans="1:16" x14ac:dyDescent="0.35">
      <c r="A11544" t="s">
        <v>14243</v>
      </c>
      <c r="B11544" t="s">
        <v>14965</v>
      </c>
      <c r="C11544" t="s">
        <v>95</v>
      </c>
      <c r="D11544" t="s">
        <v>115</v>
      </c>
      <c r="E11544" t="s">
        <v>20</v>
      </c>
      <c r="F11544" t="b">
        <v>0</v>
      </c>
      <c r="G11544" t="s">
        <v>30</v>
      </c>
      <c r="H11544" s="1">
        <v>45831.542627314811</v>
      </c>
      <c r="I11544" t="b">
        <v>0</v>
      </c>
      <c r="J11544" t="b">
        <v>0</v>
      </c>
      <c r="K11544" t="s">
        <v>31</v>
      </c>
      <c r="L11544" t="s">
        <v>22</v>
      </c>
      <c r="M11544">
        <v>141500</v>
      </c>
      <c r="O11544" t="s">
        <v>2465</v>
      </c>
      <c r="P11544" t="s">
        <v>2887</v>
      </c>
    </row>
    <row r="11545" spans="1:16" x14ac:dyDescent="0.35">
      <c r="A11545" t="s">
        <v>14243</v>
      </c>
      <c r="B11545" t="s">
        <v>14997</v>
      </c>
      <c r="C11545" t="s">
        <v>18</v>
      </c>
      <c r="D11545" t="s">
        <v>17624</v>
      </c>
      <c r="E11545" t="s">
        <v>20</v>
      </c>
      <c r="F11545" t="b">
        <v>1</v>
      </c>
      <c r="G11545" t="s">
        <v>43</v>
      </c>
      <c r="H11545" s="1">
        <v>45832.417175925933</v>
      </c>
      <c r="I11545" t="b">
        <v>0</v>
      </c>
      <c r="J11545" t="b">
        <v>1</v>
      </c>
      <c r="K11545" t="s">
        <v>31</v>
      </c>
      <c r="L11545" t="s">
        <v>22</v>
      </c>
      <c r="M11545">
        <v>159710</v>
      </c>
      <c r="O11545" t="s">
        <v>96</v>
      </c>
      <c r="P11545" t="s">
        <v>14998</v>
      </c>
    </row>
    <row r="11546" spans="1:16" x14ac:dyDescent="0.35">
      <c r="A11546" t="s">
        <v>14243</v>
      </c>
      <c r="B11546" t="s">
        <v>14243</v>
      </c>
      <c r="C11546" t="s">
        <v>5426</v>
      </c>
      <c r="D11546" t="s">
        <v>36</v>
      </c>
      <c r="E11546" t="s">
        <v>20</v>
      </c>
      <c r="F11546" t="b">
        <v>0</v>
      </c>
      <c r="G11546" t="s">
        <v>52</v>
      </c>
      <c r="H11546" s="1">
        <v>45832.625081018523</v>
      </c>
      <c r="I11546" t="b">
        <v>0</v>
      </c>
      <c r="J11546" t="b">
        <v>1</v>
      </c>
      <c r="K11546" t="s">
        <v>31</v>
      </c>
      <c r="L11546" t="s">
        <v>22</v>
      </c>
      <c r="M11546">
        <v>117500</v>
      </c>
      <c r="O11546" t="s">
        <v>33</v>
      </c>
      <c r="P11546" t="s">
        <v>14999</v>
      </c>
    </row>
    <row r="11547" spans="1:16" x14ac:dyDescent="0.35">
      <c r="A11547" t="s">
        <v>14243</v>
      </c>
      <c r="B11547" t="s">
        <v>15000</v>
      </c>
      <c r="C11547" t="s">
        <v>649</v>
      </c>
      <c r="D11547" t="s">
        <v>36</v>
      </c>
      <c r="E11547" t="s">
        <v>20</v>
      </c>
      <c r="F11547" t="b">
        <v>0</v>
      </c>
      <c r="G11547" t="s">
        <v>43</v>
      </c>
      <c r="H11547" s="1">
        <v>45832.750497685192</v>
      </c>
      <c r="I11547" t="b">
        <v>0</v>
      </c>
      <c r="J11547" t="b">
        <v>1</v>
      </c>
      <c r="K11547" t="s">
        <v>31</v>
      </c>
      <c r="L11547" t="s">
        <v>22</v>
      </c>
      <c r="M11547">
        <v>140000</v>
      </c>
      <c r="O11547" t="s">
        <v>13032</v>
      </c>
      <c r="P11547" t="s">
        <v>15001</v>
      </c>
    </row>
    <row r="11548" spans="1:16" x14ac:dyDescent="0.35">
      <c r="A11548" t="s">
        <v>14243</v>
      </c>
      <c r="B11548" t="s">
        <v>15002</v>
      </c>
      <c r="C11548" t="s">
        <v>95</v>
      </c>
      <c r="D11548" t="s">
        <v>974</v>
      </c>
      <c r="E11548" t="s">
        <v>20</v>
      </c>
      <c r="F11548" t="b">
        <v>0</v>
      </c>
      <c r="G11548" t="s">
        <v>30</v>
      </c>
      <c r="H11548" s="1">
        <v>45833.000717592593</v>
      </c>
      <c r="I11548" t="b">
        <v>0</v>
      </c>
      <c r="J11548" t="b">
        <v>1</v>
      </c>
      <c r="K11548" t="s">
        <v>31</v>
      </c>
      <c r="L11548" t="s">
        <v>22</v>
      </c>
      <c r="M11548">
        <v>147637.5</v>
      </c>
      <c r="O11548" t="s">
        <v>3399</v>
      </c>
      <c r="P11548" t="s">
        <v>2752</v>
      </c>
    </row>
    <row r="11549" spans="1:16" x14ac:dyDescent="0.35">
      <c r="A11549" t="s">
        <v>14243</v>
      </c>
      <c r="B11549" t="s">
        <v>15003</v>
      </c>
      <c r="C11549" t="s">
        <v>1161</v>
      </c>
      <c r="D11549" t="s">
        <v>115</v>
      </c>
      <c r="E11549" t="s">
        <v>20</v>
      </c>
      <c r="F11549" t="b">
        <v>0</v>
      </c>
      <c r="G11549" t="s">
        <v>52</v>
      </c>
      <c r="H11549" s="1">
        <v>45833.084328703713</v>
      </c>
      <c r="I11549" t="b">
        <v>0</v>
      </c>
      <c r="J11549" t="b">
        <v>0</v>
      </c>
      <c r="K11549" t="s">
        <v>31</v>
      </c>
      <c r="L11549" t="s">
        <v>22</v>
      </c>
      <c r="M11549">
        <v>143541.5</v>
      </c>
      <c r="O11549" t="s">
        <v>11267</v>
      </c>
      <c r="P11549" t="s">
        <v>15004</v>
      </c>
    </row>
    <row r="11550" spans="1:16" x14ac:dyDescent="0.35">
      <c r="A11550" t="s">
        <v>14243</v>
      </c>
      <c r="B11550" t="s">
        <v>15005</v>
      </c>
      <c r="C11550" t="s">
        <v>51</v>
      </c>
      <c r="D11550" t="s">
        <v>269</v>
      </c>
      <c r="E11550" t="s">
        <v>20</v>
      </c>
      <c r="F11550" t="b">
        <v>0</v>
      </c>
      <c r="G11550" t="s">
        <v>43</v>
      </c>
      <c r="H11550" s="1">
        <v>45833.667164351849</v>
      </c>
      <c r="I11550" t="b">
        <v>1</v>
      </c>
      <c r="J11550" t="b">
        <v>0</v>
      </c>
      <c r="K11550" t="s">
        <v>31</v>
      </c>
      <c r="L11550" t="s">
        <v>32</v>
      </c>
      <c r="N11550">
        <v>65</v>
      </c>
      <c r="O11550" t="s">
        <v>15006</v>
      </c>
      <c r="P11550" t="s">
        <v>15007</v>
      </c>
    </row>
    <row r="11551" spans="1:16" x14ac:dyDescent="0.35">
      <c r="A11551" t="s">
        <v>14243</v>
      </c>
      <c r="B11551" t="s">
        <v>15008</v>
      </c>
      <c r="C11551" t="s">
        <v>1526</v>
      </c>
      <c r="D11551" t="s">
        <v>36</v>
      </c>
      <c r="E11551" t="s">
        <v>91</v>
      </c>
      <c r="F11551" t="b">
        <v>0</v>
      </c>
      <c r="G11551" t="s">
        <v>68</v>
      </c>
      <c r="H11551" s="1">
        <v>45833.750625000001</v>
      </c>
      <c r="I11551" t="b">
        <v>0</v>
      </c>
      <c r="J11551" t="b">
        <v>1</v>
      </c>
      <c r="K11551" t="s">
        <v>31</v>
      </c>
      <c r="L11551" t="s">
        <v>32</v>
      </c>
      <c r="N11551">
        <v>49</v>
      </c>
      <c r="O11551" t="s">
        <v>15009</v>
      </c>
      <c r="P11551" t="s">
        <v>941</v>
      </c>
    </row>
    <row r="11552" spans="1:16" x14ac:dyDescent="0.35">
      <c r="A11552" t="s">
        <v>14243</v>
      </c>
      <c r="B11552" t="s">
        <v>15010</v>
      </c>
      <c r="C11552" t="s">
        <v>154</v>
      </c>
      <c r="D11552" t="s">
        <v>36</v>
      </c>
      <c r="E11552" t="s">
        <v>20</v>
      </c>
      <c r="F11552" t="b">
        <v>0</v>
      </c>
      <c r="G11552" t="s">
        <v>52</v>
      </c>
      <c r="H11552" s="1">
        <v>45833.874907407408</v>
      </c>
      <c r="I11552" t="b">
        <v>0</v>
      </c>
      <c r="J11552" t="b">
        <v>1</v>
      </c>
      <c r="K11552" t="s">
        <v>31</v>
      </c>
      <c r="L11552" t="s">
        <v>22</v>
      </c>
      <c r="M11552">
        <v>142000</v>
      </c>
      <c r="O11552" t="s">
        <v>3139</v>
      </c>
      <c r="P11552" t="s">
        <v>3140</v>
      </c>
    </row>
    <row r="11553" spans="1:16" x14ac:dyDescent="0.35">
      <c r="A11553" t="s">
        <v>14243</v>
      </c>
      <c r="B11553" t="s">
        <v>15011</v>
      </c>
      <c r="C11553" t="s">
        <v>537</v>
      </c>
      <c r="D11553" t="s">
        <v>974</v>
      </c>
      <c r="E11553" t="s">
        <v>20</v>
      </c>
      <c r="F11553" t="b">
        <v>0</v>
      </c>
      <c r="G11553" t="s">
        <v>30</v>
      </c>
      <c r="H11553" s="1">
        <v>45834.000856481478</v>
      </c>
      <c r="I11553" t="b">
        <v>0</v>
      </c>
      <c r="J11553" t="b">
        <v>0</v>
      </c>
      <c r="K11553" t="s">
        <v>31</v>
      </c>
      <c r="L11553" t="s">
        <v>22</v>
      </c>
      <c r="M11553">
        <v>127952</v>
      </c>
      <c r="O11553" t="s">
        <v>1061</v>
      </c>
      <c r="P11553" t="s">
        <v>15012</v>
      </c>
    </row>
    <row r="11554" spans="1:16" x14ac:dyDescent="0.35">
      <c r="A11554" t="s">
        <v>14243</v>
      </c>
      <c r="B11554" t="s">
        <v>14699</v>
      </c>
      <c r="C11554" t="s">
        <v>257</v>
      </c>
      <c r="D11554" t="s">
        <v>115</v>
      </c>
      <c r="E11554" t="s">
        <v>20</v>
      </c>
      <c r="F11554" t="b">
        <v>0</v>
      </c>
      <c r="G11554" t="s">
        <v>47</v>
      </c>
      <c r="H11554" s="1">
        <v>45834.333657407413</v>
      </c>
      <c r="I11554" t="b">
        <v>0</v>
      </c>
      <c r="J11554" t="b">
        <v>0</v>
      </c>
      <c r="K11554" t="s">
        <v>31</v>
      </c>
      <c r="L11554" t="s">
        <v>22</v>
      </c>
      <c r="M11554">
        <v>142000</v>
      </c>
      <c r="O11554" t="s">
        <v>14700</v>
      </c>
      <c r="P11554" t="s">
        <v>14701</v>
      </c>
    </row>
    <row r="11555" spans="1:16" x14ac:dyDescent="0.35">
      <c r="A11555" t="s">
        <v>14243</v>
      </c>
      <c r="B11555" t="s">
        <v>14965</v>
      </c>
      <c r="C11555" t="s">
        <v>95</v>
      </c>
      <c r="D11555" t="s">
        <v>115</v>
      </c>
      <c r="E11555" t="s">
        <v>20</v>
      </c>
      <c r="F11555" t="b">
        <v>0</v>
      </c>
      <c r="G11555" t="s">
        <v>30</v>
      </c>
      <c r="H11555" s="1">
        <v>45834.334131944437</v>
      </c>
      <c r="I11555" t="b">
        <v>0</v>
      </c>
      <c r="J11555" t="b">
        <v>0</v>
      </c>
      <c r="K11555" t="s">
        <v>31</v>
      </c>
      <c r="L11555" t="s">
        <v>22</v>
      </c>
      <c r="M11555">
        <v>141500</v>
      </c>
      <c r="O11555" t="s">
        <v>2465</v>
      </c>
      <c r="P11555" t="s">
        <v>2887</v>
      </c>
    </row>
    <row r="11556" spans="1:16" x14ac:dyDescent="0.35">
      <c r="A11556" t="s">
        <v>14243</v>
      </c>
      <c r="B11556" t="s">
        <v>14466</v>
      </c>
      <c r="C11556" t="s">
        <v>132</v>
      </c>
      <c r="D11556" t="s">
        <v>36</v>
      </c>
      <c r="E11556" t="s">
        <v>20</v>
      </c>
      <c r="F11556" t="b">
        <v>0</v>
      </c>
      <c r="G11556" t="s">
        <v>43</v>
      </c>
      <c r="H11556" s="1">
        <v>45834.542071759257</v>
      </c>
      <c r="I11556" t="b">
        <v>0</v>
      </c>
      <c r="J11556" t="b">
        <v>1</v>
      </c>
      <c r="K11556" t="s">
        <v>31</v>
      </c>
      <c r="L11556" t="s">
        <v>22</v>
      </c>
      <c r="M11556">
        <v>115850</v>
      </c>
      <c r="O11556" t="s">
        <v>13282</v>
      </c>
      <c r="P11556" t="s">
        <v>2247</v>
      </c>
    </row>
    <row r="11557" spans="1:16" x14ac:dyDescent="0.35">
      <c r="A11557" t="s">
        <v>14243</v>
      </c>
      <c r="B11557" t="s">
        <v>14462</v>
      </c>
      <c r="C11557" t="s">
        <v>154</v>
      </c>
      <c r="D11557" t="s">
        <v>110</v>
      </c>
      <c r="E11557" t="s">
        <v>20</v>
      </c>
      <c r="F11557" t="b">
        <v>0</v>
      </c>
      <c r="G11557" t="s">
        <v>52</v>
      </c>
      <c r="H11557" s="1">
        <v>45834.584178240737</v>
      </c>
      <c r="I11557" t="b">
        <v>0</v>
      </c>
      <c r="J11557" t="b">
        <v>1</v>
      </c>
      <c r="K11557" t="s">
        <v>31</v>
      </c>
      <c r="L11557" t="s">
        <v>22</v>
      </c>
      <c r="M11557">
        <v>85210.5</v>
      </c>
      <c r="O11557" t="s">
        <v>6880</v>
      </c>
      <c r="P11557" t="s">
        <v>14463</v>
      </c>
    </row>
    <row r="11558" spans="1:16" x14ac:dyDescent="0.35">
      <c r="A11558" t="s">
        <v>14243</v>
      </c>
      <c r="B11558" t="s">
        <v>15013</v>
      </c>
      <c r="C11558" t="s">
        <v>170</v>
      </c>
      <c r="D11558" t="s">
        <v>29</v>
      </c>
      <c r="E11558" t="s">
        <v>20</v>
      </c>
      <c r="F11558" t="b">
        <v>0</v>
      </c>
      <c r="G11558" t="s">
        <v>171</v>
      </c>
      <c r="H11558" s="1">
        <v>45835.144826388889</v>
      </c>
      <c r="I11558" t="b">
        <v>0</v>
      </c>
      <c r="J11558" t="b">
        <v>0</v>
      </c>
      <c r="K11558" t="s">
        <v>31</v>
      </c>
      <c r="L11558" t="s">
        <v>22</v>
      </c>
      <c r="M11558">
        <v>108800</v>
      </c>
      <c r="O11558" t="s">
        <v>10431</v>
      </c>
      <c r="P11558" t="s">
        <v>15014</v>
      </c>
    </row>
    <row r="11559" spans="1:16" x14ac:dyDescent="0.35">
      <c r="A11559" t="s">
        <v>14243</v>
      </c>
      <c r="B11559" t="s">
        <v>15015</v>
      </c>
      <c r="C11559" t="s">
        <v>18</v>
      </c>
      <c r="D11559" t="s">
        <v>29</v>
      </c>
      <c r="E11559" t="s">
        <v>20</v>
      </c>
      <c r="F11559" t="b">
        <v>1</v>
      </c>
      <c r="G11559" t="s">
        <v>52</v>
      </c>
      <c r="H11559" s="1">
        <v>45836.458356481482</v>
      </c>
      <c r="I11559" t="b">
        <v>1</v>
      </c>
      <c r="J11559" t="b">
        <v>1</v>
      </c>
      <c r="K11559" t="s">
        <v>31</v>
      </c>
      <c r="L11559" t="s">
        <v>22</v>
      </c>
      <c r="M11559">
        <v>125400</v>
      </c>
      <c r="O11559" t="s">
        <v>4754</v>
      </c>
      <c r="P11559" t="s">
        <v>4004</v>
      </c>
    </row>
    <row r="11560" spans="1:16" x14ac:dyDescent="0.35">
      <c r="A11560" t="s">
        <v>14243</v>
      </c>
      <c r="B11560" t="s">
        <v>15016</v>
      </c>
      <c r="C11560" t="s">
        <v>2803</v>
      </c>
      <c r="D11560" t="s">
        <v>36</v>
      </c>
      <c r="E11560" t="s">
        <v>20</v>
      </c>
      <c r="F11560" t="b">
        <v>0</v>
      </c>
      <c r="G11560" t="s">
        <v>52</v>
      </c>
      <c r="H11560" s="1">
        <v>45836.5000462963</v>
      </c>
      <c r="I11560" t="b">
        <v>0</v>
      </c>
      <c r="J11560" t="b">
        <v>0</v>
      </c>
      <c r="K11560" t="s">
        <v>31</v>
      </c>
      <c r="L11560" t="s">
        <v>22</v>
      </c>
      <c r="M11560">
        <v>114153</v>
      </c>
      <c r="O11560" t="s">
        <v>13261</v>
      </c>
      <c r="P11560" t="s">
        <v>897</v>
      </c>
    </row>
    <row r="11561" spans="1:16" x14ac:dyDescent="0.35">
      <c r="A11561" t="s">
        <v>14243</v>
      </c>
      <c r="B11561" t="s">
        <v>15017</v>
      </c>
      <c r="C11561" t="s">
        <v>1599</v>
      </c>
      <c r="D11561" t="s">
        <v>1955</v>
      </c>
      <c r="E11561" t="s">
        <v>20</v>
      </c>
      <c r="F11561" t="b">
        <v>0</v>
      </c>
      <c r="G11561" t="s">
        <v>68</v>
      </c>
      <c r="H11561" s="1">
        <v>45836.542291666658</v>
      </c>
      <c r="I11561" t="b">
        <v>0</v>
      </c>
      <c r="J11561" t="b">
        <v>0</v>
      </c>
      <c r="K11561" t="s">
        <v>31</v>
      </c>
      <c r="L11561" t="s">
        <v>32</v>
      </c>
      <c r="N11561">
        <v>60</v>
      </c>
      <c r="O11561" t="s">
        <v>2114</v>
      </c>
      <c r="P11561" t="s">
        <v>232</v>
      </c>
    </row>
    <row r="11562" spans="1:16" x14ac:dyDescent="0.35">
      <c r="A11562" t="s">
        <v>14243</v>
      </c>
      <c r="B11562" t="s">
        <v>14556</v>
      </c>
      <c r="C11562" t="s">
        <v>289</v>
      </c>
      <c r="D11562" t="s">
        <v>3358</v>
      </c>
      <c r="E11562" t="s">
        <v>20</v>
      </c>
      <c r="F11562" t="b">
        <v>0</v>
      </c>
      <c r="G11562" t="s">
        <v>43</v>
      </c>
      <c r="H11562" s="1">
        <v>45836.583796296298</v>
      </c>
      <c r="I11562" t="b">
        <v>0</v>
      </c>
      <c r="J11562" t="b">
        <v>1</v>
      </c>
      <c r="K11562" t="s">
        <v>31</v>
      </c>
      <c r="L11562" t="s">
        <v>22</v>
      </c>
      <c r="M11562">
        <v>133120</v>
      </c>
      <c r="O11562" t="s">
        <v>9839</v>
      </c>
      <c r="P11562" t="s">
        <v>14557</v>
      </c>
    </row>
    <row r="11563" spans="1:16" x14ac:dyDescent="0.35">
      <c r="A11563" t="s">
        <v>14243</v>
      </c>
      <c r="B11563" t="s">
        <v>14906</v>
      </c>
      <c r="C11563" t="s">
        <v>695</v>
      </c>
      <c r="D11563" t="s">
        <v>3358</v>
      </c>
      <c r="E11563" t="s">
        <v>20</v>
      </c>
      <c r="F11563" t="b">
        <v>0</v>
      </c>
      <c r="G11563" t="s">
        <v>171</v>
      </c>
      <c r="H11563" s="1">
        <v>45836.585972222223</v>
      </c>
      <c r="I11563" t="b">
        <v>1</v>
      </c>
      <c r="J11563" t="b">
        <v>1</v>
      </c>
      <c r="K11563" t="s">
        <v>31</v>
      </c>
      <c r="L11563" t="s">
        <v>22</v>
      </c>
      <c r="M11563">
        <v>133120</v>
      </c>
      <c r="O11563" t="s">
        <v>7485</v>
      </c>
      <c r="P11563" t="s">
        <v>14557</v>
      </c>
    </row>
    <row r="11564" spans="1:16" x14ac:dyDescent="0.35">
      <c r="A11564" t="s">
        <v>14243</v>
      </c>
      <c r="B11564" t="s">
        <v>15018</v>
      </c>
      <c r="C11564" t="s">
        <v>5675</v>
      </c>
      <c r="D11564" t="s">
        <v>974</v>
      </c>
      <c r="E11564" t="s">
        <v>20</v>
      </c>
      <c r="F11564" t="b">
        <v>0</v>
      </c>
      <c r="G11564" t="s">
        <v>52</v>
      </c>
      <c r="H11564" s="1">
        <v>45837.0000462963</v>
      </c>
      <c r="I11564" t="b">
        <v>0</v>
      </c>
      <c r="J11564" t="b">
        <v>0</v>
      </c>
      <c r="K11564" t="s">
        <v>31</v>
      </c>
      <c r="L11564" t="s">
        <v>22</v>
      </c>
      <c r="M11564">
        <v>147637.5</v>
      </c>
      <c r="O11564" t="s">
        <v>15019</v>
      </c>
      <c r="P11564" t="s">
        <v>15020</v>
      </c>
    </row>
    <row r="11565" spans="1:16" x14ac:dyDescent="0.35">
      <c r="A11565" t="s">
        <v>14243</v>
      </c>
      <c r="B11565" t="s">
        <v>14556</v>
      </c>
      <c r="C11565" t="s">
        <v>410</v>
      </c>
      <c r="D11565" t="s">
        <v>3358</v>
      </c>
      <c r="E11565" t="s">
        <v>20</v>
      </c>
      <c r="F11565" t="b">
        <v>0</v>
      </c>
      <c r="G11565" t="s">
        <v>47</v>
      </c>
      <c r="H11565" s="1">
        <v>45837.583761574067</v>
      </c>
      <c r="I11565" t="b">
        <v>0</v>
      </c>
      <c r="J11565" t="b">
        <v>1</v>
      </c>
      <c r="K11565" t="s">
        <v>31</v>
      </c>
      <c r="L11565" t="s">
        <v>22</v>
      </c>
      <c r="M11565">
        <v>133120</v>
      </c>
      <c r="O11565" t="s">
        <v>9839</v>
      </c>
      <c r="P11565" t="s">
        <v>14557</v>
      </c>
    </row>
    <row r="11566" spans="1:16" x14ac:dyDescent="0.35">
      <c r="A11566" t="s">
        <v>14243</v>
      </c>
      <c r="B11566" t="s">
        <v>14442</v>
      </c>
      <c r="C11566" t="s">
        <v>2602</v>
      </c>
      <c r="D11566" t="s">
        <v>115</v>
      </c>
      <c r="E11566" t="s">
        <v>20</v>
      </c>
      <c r="F11566" t="b">
        <v>0</v>
      </c>
      <c r="G11566" t="s">
        <v>52</v>
      </c>
      <c r="H11566" s="1">
        <v>45837.750300925924</v>
      </c>
      <c r="I11566" t="b">
        <v>0</v>
      </c>
      <c r="J11566" t="b">
        <v>0</v>
      </c>
      <c r="K11566" t="s">
        <v>31</v>
      </c>
      <c r="L11566" t="s">
        <v>22</v>
      </c>
      <c r="M11566">
        <v>170000</v>
      </c>
      <c r="O11566" t="s">
        <v>6822</v>
      </c>
      <c r="P11566" t="s">
        <v>14651</v>
      </c>
    </row>
    <row r="11567" spans="1:16" x14ac:dyDescent="0.35">
      <c r="A11567" t="s">
        <v>14243</v>
      </c>
      <c r="B11567" t="s">
        <v>15021</v>
      </c>
      <c r="C11567" t="s">
        <v>865</v>
      </c>
      <c r="D11567" t="s">
        <v>36</v>
      </c>
      <c r="E11567" t="s">
        <v>20</v>
      </c>
      <c r="F11567" t="b">
        <v>0</v>
      </c>
      <c r="G11567" t="s">
        <v>68</v>
      </c>
      <c r="H11567" s="1">
        <v>45838.000648148147</v>
      </c>
      <c r="I11567" t="b">
        <v>0</v>
      </c>
      <c r="J11567" t="b">
        <v>1</v>
      </c>
      <c r="K11567" t="s">
        <v>31</v>
      </c>
      <c r="L11567" t="s">
        <v>22</v>
      </c>
      <c r="M11567">
        <v>105500</v>
      </c>
      <c r="O11567" t="s">
        <v>209</v>
      </c>
      <c r="P11567" t="s">
        <v>156</v>
      </c>
    </row>
    <row r="11568" spans="1:16" x14ac:dyDescent="0.35">
      <c r="A11568" t="s">
        <v>15022</v>
      </c>
      <c r="B11568" t="s">
        <v>15022</v>
      </c>
      <c r="C11568" t="s">
        <v>15023</v>
      </c>
      <c r="D11568" t="s">
        <v>7697</v>
      </c>
      <c r="E11568" t="s">
        <v>20</v>
      </c>
      <c r="F11568" t="b">
        <v>0</v>
      </c>
      <c r="G11568" t="s">
        <v>68</v>
      </c>
      <c r="H11568" s="1">
        <v>45658.266226851847</v>
      </c>
      <c r="I11568" t="b">
        <v>0</v>
      </c>
      <c r="J11568" t="b">
        <v>0</v>
      </c>
      <c r="K11568" t="s">
        <v>31</v>
      </c>
      <c r="L11568" t="s">
        <v>22</v>
      </c>
      <c r="M11568">
        <v>128000</v>
      </c>
      <c r="O11568" t="s">
        <v>5815</v>
      </c>
      <c r="P11568" t="s">
        <v>15024</v>
      </c>
    </row>
    <row r="11569" spans="1:16" x14ac:dyDescent="0.35">
      <c r="A11569" t="s">
        <v>15022</v>
      </c>
      <c r="B11569" t="s">
        <v>15022</v>
      </c>
      <c r="C11569" t="s">
        <v>154</v>
      </c>
      <c r="D11569" t="s">
        <v>573</v>
      </c>
      <c r="E11569" t="s">
        <v>296</v>
      </c>
      <c r="F11569" t="b">
        <v>0</v>
      </c>
      <c r="G11569" t="s">
        <v>68</v>
      </c>
      <c r="H11569" s="1">
        <v>45658.266400462962</v>
      </c>
      <c r="I11569" t="b">
        <v>0</v>
      </c>
      <c r="J11569" t="b">
        <v>1</v>
      </c>
      <c r="K11569" t="s">
        <v>31</v>
      </c>
      <c r="L11569" t="s">
        <v>32</v>
      </c>
      <c r="N11569">
        <v>54.420001983642578</v>
      </c>
      <c r="O11569" t="s">
        <v>3479</v>
      </c>
      <c r="P11569" t="s">
        <v>6917</v>
      </c>
    </row>
    <row r="11570" spans="1:16" x14ac:dyDescent="0.35">
      <c r="A11570" t="s">
        <v>15022</v>
      </c>
      <c r="B11570" t="s">
        <v>15022</v>
      </c>
      <c r="C11570" t="s">
        <v>154</v>
      </c>
      <c r="D11570" t="s">
        <v>573</v>
      </c>
      <c r="E11570" t="s">
        <v>296</v>
      </c>
      <c r="F11570" t="b">
        <v>0</v>
      </c>
      <c r="G11570" t="s">
        <v>68</v>
      </c>
      <c r="H11570" s="1">
        <v>45658.266400462962</v>
      </c>
      <c r="I11570" t="b">
        <v>0</v>
      </c>
      <c r="J11570" t="b">
        <v>1</v>
      </c>
      <c r="K11570" t="s">
        <v>31</v>
      </c>
      <c r="L11570" t="s">
        <v>32</v>
      </c>
      <c r="N11570">
        <v>54.420001983642578</v>
      </c>
      <c r="O11570" t="s">
        <v>3479</v>
      </c>
      <c r="P11570" t="s">
        <v>6917</v>
      </c>
    </row>
    <row r="11571" spans="1:16" x14ac:dyDescent="0.35">
      <c r="A11571" t="s">
        <v>15022</v>
      </c>
      <c r="B11571" t="s">
        <v>15022</v>
      </c>
      <c r="C11571" t="s">
        <v>18</v>
      </c>
      <c r="D11571" t="s">
        <v>19</v>
      </c>
      <c r="E11571" t="s">
        <v>20</v>
      </c>
      <c r="F11571" t="b">
        <v>1</v>
      </c>
      <c r="G11571" t="s">
        <v>8970</v>
      </c>
      <c r="H11571" s="1">
        <v>45658.268784722219</v>
      </c>
      <c r="I11571" t="b">
        <v>1</v>
      </c>
      <c r="J11571" t="b">
        <v>0</v>
      </c>
      <c r="K11571" t="s">
        <v>8970</v>
      </c>
      <c r="L11571" t="s">
        <v>22</v>
      </c>
      <c r="M11571">
        <v>90000</v>
      </c>
      <c r="O11571" t="s">
        <v>15025</v>
      </c>
      <c r="P11571" t="s">
        <v>15026</v>
      </c>
    </row>
    <row r="11572" spans="1:16" x14ac:dyDescent="0.35">
      <c r="A11572" t="s">
        <v>15022</v>
      </c>
      <c r="B11572" t="s">
        <v>15022</v>
      </c>
      <c r="C11572" t="s">
        <v>18</v>
      </c>
      <c r="D11572" t="s">
        <v>19</v>
      </c>
      <c r="E11572" t="s">
        <v>20</v>
      </c>
      <c r="F11572" t="b">
        <v>1</v>
      </c>
      <c r="G11572" t="s">
        <v>8970</v>
      </c>
      <c r="H11572" s="1">
        <v>45658.268784722219</v>
      </c>
      <c r="I11572" t="b">
        <v>1</v>
      </c>
      <c r="J11572" t="b">
        <v>1</v>
      </c>
      <c r="K11572" t="s">
        <v>8970</v>
      </c>
      <c r="L11572" t="s">
        <v>22</v>
      </c>
      <c r="M11572">
        <v>192000</v>
      </c>
      <c r="O11572" t="s">
        <v>15027</v>
      </c>
      <c r="P11572" t="s">
        <v>15028</v>
      </c>
    </row>
    <row r="11573" spans="1:16" x14ac:dyDescent="0.35">
      <c r="A11573" t="s">
        <v>15022</v>
      </c>
      <c r="B11573" t="s">
        <v>15029</v>
      </c>
      <c r="C11573" t="s">
        <v>18</v>
      </c>
      <c r="D11573" t="s">
        <v>2104</v>
      </c>
      <c r="E11573" t="s">
        <v>20</v>
      </c>
      <c r="F11573" t="b">
        <v>1</v>
      </c>
      <c r="G11573" t="s">
        <v>482</v>
      </c>
      <c r="H11573" s="1">
        <v>45658.270289351851</v>
      </c>
      <c r="I11573" t="b">
        <v>0</v>
      </c>
      <c r="J11573" t="b">
        <v>0</v>
      </c>
      <c r="K11573" t="s">
        <v>482</v>
      </c>
      <c r="L11573" t="s">
        <v>22</v>
      </c>
      <c r="M11573">
        <v>90000</v>
      </c>
      <c r="O11573" t="s">
        <v>6919</v>
      </c>
      <c r="P11573" t="s">
        <v>15030</v>
      </c>
    </row>
    <row r="11574" spans="1:16" x14ac:dyDescent="0.35">
      <c r="A11574" t="s">
        <v>15022</v>
      </c>
      <c r="B11574" t="s">
        <v>15031</v>
      </c>
      <c r="C11574" t="s">
        <v>15032</v>
      </c>
      <c r="D11574" t="s">
        <v>17618</v>
      </c>
      <c r="E11574" t="s">
        <v>20</v>
      </c>
      <c r="F11574" t="b">
        <v>0</v>
      </c>
      <c r="G11574" t="s">
        <v>2590</v>
      </c>
      <c r="H11574" s="1">
        <v>45659.285000000003</v>
      </c>
      <c r="I11574" t="b">
        <v>1</v>
      </c>
      <c r="J11574" t="b">
        <v>0</v>
      </c>
      <c r="K11574" t="s">
        <v>2590</v>
      </c>
      <c r="L11574" t="s">
        <v>22</v>
      </c>
      <c r="M11574">
        <v>42420</v>
      </c>
      <c r="O11574" t="s">
        <v>15033</v>
      </c>
      <c r="P11574" t="s">
        <v>15034</v>
      </c>
    </row>
    <row r="11575" spans="1:16" x14ac:dyDescent="0.35">
      <c r="A11575" t="s">
        <v>15022</v>
      </c>
      <c r="B11575" t="s">
        <v>15035</v>
      </c>
      <c r="C11575" t="s">
        <v>824</v>
      </c>
      <c r="D11575" t="s">
        <v>36</v>
      </c>
      <c r="E11575" t="s">
        <v>20</v>
      </c>
      <c r="F11575" t="b">
        <v>0</v>
      </c>
      <c r="G11575" t="s">
        <v>52</v>
      </c>
      <c r="H11575" s="1">
        <v>45659.418449074074</v>
      </c>
      <c r="I11575" t="b">
        <v>0</v>
      </c>
      <c r="J11575" t="b">
        <v>1</v>
      </c>
      <c r="K11575" t="s">
        <v>31</v>
      </c>
      <c r="L11575" t="s">
        <v>22</v>
      </c>
      <c r="M11575">
        <v>131500</v>
      </c>
      <c r="O11575" t="s">
        <v>1168</v>
      </c>
      <c r="P11575" t="s">
        <v>15036</v>
      </c>
    </row>
    <row r="11576" spans="1:16" x14ac:dyDescent="0.35">
      <c r="A11576" t="s">
        <v>15022</v>
      </c>
      <c r="B11576" t="s">
        <v>15037</v>
      </c>
      <c r="C11576" t="s">
        <v>13769</v>
      </c>
      <c r="D11576" t="s">
        <v>573</v>
      </c>
      <c r="E11576" t="s">
        <v>296</v>
      </c>
      <c r="F11576" t="b">
        <v>0</v>
      </c>
      <c r="G11576" t="s">
        <v>52</v>
      </c>
      <c r="H11576" s="1">
        <v>45659.50167824074</v>
      </c>
      <c r="I11576" t="b">
        <v>0</v>
      </c>
      <c r="J11576" t="b">
        <v>0</v>
      </c>
      <c r="K11576" t="s">
        <v>31</v>
      </c>
      <c r="L11576" t="s">
        <v>32</v>
      </c>
      <c r="N11576">
        <v>62.560001373291023</v>
      </c>
      <c r="O11576" t="s">
        <v>940</v>
      </c>
      <c r="P11576" t="s">
        <v>15038</v>
      </c>
    </row>
    <row r="11577" spans="1:16" x14ac:dyDescent="0.35">
      <c r="A11577" t="s">
        <v>15022</v>
      </c>
      <c r="B11577" t="s">
        <v>15039</v>
      </c>
      <c r="C11577" t="s">
        <v>703</v>
      </c>
      <c r="D11577" t="s">
        <v>17448</v>
      </c>
      <c r="E11577" t="s">
        <v>20</v>
      </c>
      <c r="F11577" t="b">
        <v>0</v>
      </c>
      <c r="G11577" t="s">
        <v>52</v>
      </c>
      <c r="H11577" s="1">
        <v>45659.70994212963</v>
      </c>
      <c r="I11577" t="b">
        <v>1</v>
      </c>
      <c r="J11577" t="b">
        <v>0</v>
      </c>
      <c r="K11577" t="s">
        <v>31</v>
      </c>
      <c r="L11577" t="s">
        <v>22</v>
      </c>
      <c r="M11577">
        <v>135000</v>
      </c>
      <c r="O11577" t="s">
        <v>1195</v>
      </c>
      <c r="P11577" t="s">
        <v>15040</v>
      </c>
    </row>
    <row r="11578" spans="1:16" x14ac:dyDescent="0.35">
      <c r="A11578" t="s">
        <v>15022</v>
      </c>
      <c r="B11578" t="s">
        <v>15041</v>
      </c>
      <c r="C11578" t="s">
        <v>9627</v>
      </c>
      <c r="D11578" t="s">
        <v>110</v>
      </c>
      <c r="E11578" t="s">
        <v>20</v>
      </c>
      <c r="F11578" t="b">
        <v>0</v>
      </c>
      <c r="G11578" t="s">
        <v>52</v>
      </c>
      <c r="H11578" s="1">
        <v>45660.390486111108</v>
      </c>
      <c r="I11578" t="b">
        <v>1</v>
      </c>
      <c r="J11578" t="b">
        <v>1</v>
      </c>
      <c r="K11578" t="s">
        <v>31</v>
      </c>
      <c r="L11578" t="s">
        <v>22</v>
      </c>
      <c r="M11578">
        <v>116875</v>
      </c>
      <c r="O11578" t="s">
        <v>1018</v>
      </c>
      <c r="P11578" t="s">
        <v>15042</v>
      </c>
    </row>
    <row r="11579" spans="1:16" x14ac:dyDescent="0.35">
      <c r="A11579" t="s">
        <v>15022</v>
      </c>
      <c r="B11579" t="s">
        <v>15043</v>
      </c>
      <c r="C11579" t="s">
        <v>105</v>
      </c>
      <c r="D11579" t="s">
        <v>249</v>
      </c>
      <c r="E11579" t="s">
        <v>20</v>
      </c>
      <c r="F11579" t="b">
        <v>0</v>
      </c>
      <c r="G11579" t="s">
        <v>105</v>
      </c>
      <c r="H11579" s="1">
        <v>45660.611701388887</v>
      </c>
      <c r="I11579" t="b">
        <v>0</v>
      </c>
      <c r="J11579" t="b">
        <v>0</v>
      </c>
      <c r="K11579" t="s">
        <v>105</v>
      </c>
      <c r="L11579" t="s">
        <v>22</v>
      </c>
      <c r="M11579">
        <v>48000</v>
      </c>
      <c r="O11579" t="s">
        <v>15044</v>
      </c>
      <c r="P11579" t="s">
        <v>15045</v>
      </c>
    </row>
    <row r="11580" spans="1:16" x14ac:dyDescent="0.35">
      <c r="A11580" t="s">
        <v>15022</v>
      </c>
      <c r="B11580" t="s">
        <v>15046</v>
      </c>
      <c r="C11580" t="s">
        <v>7018</v>
      </c>
      <c r="D11580" t="s">
        <v>249</v>
      </c>
      <c r="E11580" t="s">
        <v>20</v>
      </c>
      <c r="F11580" t="b">
        <v>0</v>
      </c>
      <c r="G11580" t="s">
        <v>7018</v>
      </c>
      <c r="H11580" s="1">
        <v>45660.614328703698</v>
      </c>
      <c r="I11580" t="b">
        <v>0</v>
      </c>
      <c r="J11580" t="b">
        <v>0</v>
      </c>
      <c r="K11580" t="s">
        <v>7018</v>
      </c>
      <c r="L11580" t="s">
        <v>22</v>
      </c>
      <c r="M11580">
        <v>83999.5</v>
      </c>
      <c r="O11580" t="s">
        <v>306</v>
      </c>
      <c r="P11580" t="s">
        <v>9211</v>
      </c>
    </row>
    <row r="11581" spans="1:16" x14ac:dyDescent="0.35">
      <c r="A11581" t="s">
        <v>15022</v>
      </c>
      <c r="B11581" t="s">
        <v>15047</v>
      </c>
      <c r="C11581" t="s">
        <v>923</v>
      </c>
      <c r="D11581" t="s">
        <v>573</v>
      </c>
      <c r="E11581" t="s">
        <v>296</v>
      </c>
      <c r="F11581" t="b">
        <v>0</v>
      </c>
      <c r="G11581" t="s">
        <v>52</v>
      </c>
      <c r="H11581" s="1">
        <v>45660.848807870367</v>
      </c>
      <c r="I11581" t="b">
        <v>0</v>
      </c>
      <c r="J11581" t="b">
        <v>1</v>
      </c>
      <c r="K11581" t="s">
        <v>31</v>
      </c>
      <c r="L11581" t="s">
        <v>32</v>
      </c>
      <c r="N11581">
        <v>52.779998779296882</v>
      </c>
      <c r="O11581" t="s">
        <v>15048</v>
      </c>
      <c r="P11581" t="s">
        <v>15049</v>
      </c>
    </row>
    <row r="11582" spans="1:16" x14ac:dyDescent="0.35">
      <c r="A11582" t="s">
        <v>15022</v>
      </c>
      <c r="B11582" t="s">
        <v>15050</v>
      </c>
      <c r="C11582" t="s">
        <v>31</v>
      </c>
      <c r="D11582" t="s">
        <v>36</v>
      </c>
      <c r="E11582" t="s">
        <v>20</v>
      </c>
      <c r="F11582" t="b">
        <v>0</v>
      </c>
      <c r="G11582" t="s">
        <v>47</v>
      </c>
      <c r="H11582" s="1">
        <v>45660.849027777767</v>
      </c>
      <c r="I11582" t="b">
        <v>0</v>
      </c>
      <c r="J11582" t="b">
        <v>1</v>
      </c>
      <c r="K11582" t="s">
        <v>31</v>
      </c>
      <c r="L11582" t="s">
        <v>22</v>
      </c>
      <c r="M11582">
        <v>160000</v>
      </c>
      <c r="O11582" t="s">
        <v>15051</v>
      </c>
      <c r="P11582" t="s">
        <v>15052</v>
      </c>
    </row>
    <row r="11583" spans="1:16" x14ac:dyDescent="0.35">
      <c r="A11583" t="s">
        <v>15022</v>
      </c>
      <c r="B11583" t="s">
        <v>15053</v>
      </c>
      <c r="C11583" t="s">
        <v>15054</v>
      </c>
      <c r="D11583" t="s">
        <v>2865</v>
      </c>
      <c r="E11583" t="s">
        <v>20</v>
      </c>
      <c r="F11583" t="b">
        <v>0</v>
      </c>
      <c r="G11583" t="s">
        <v>4469</v>
      </c>
      <c r="H11583" s="1">
        <v>45661.262013888889</v>
      </c>
      <c r="I11583" t="b">
        <v>1</v>
      </c>
      <c r="J11583" t="b">
        <v>0</v>
      </c>
      <c r="K11583" t="s">
        <v>4469</v>
      </c>
      <c r="L11583" t="s">
        <v>22</v>
      </c>
      <c r="M11583">
        <v>200000</v>
      </c>
      <c r="O11583" t="s">
        <v>15055</v>
      </c>
      <c r="P11583" t="s">
        <v>15056</v>
      </c>
    </row>
    <row r="11584" spans="1:16" x14ac:dyDescent="0.35">
      <c r="A11584" t="s">
        <v>15022</v>
      </c>
      <c r="B11584" t="s">
        <v>15022</v>
      </c>
      <c r="C11584" t="s">
        <v>3660</v>
      </c>
      <c r="D11584" t="s">
        <v>36</v>
      </c>
      <c r="E11584" t="s">
        <v>20</v>
      </c>
      <c r="F11584" t="b">
        <v>0</v>
      </c>
      <c r="G11584" t="s">
        <v>47</v>
      </c>
      <c r="H11584" s="1">
        <v>45661.265659722223</v>
      </c>
      <c r="I11584" t="b">
        <v>0</v>
      </c>
      <c r="J11584" t="b">
        <v>0</v>
      </c>
      <c r="K11584" t="s">
        <v>31</v>
      </c>
      <c r="L11584" t="s">
        <v>22</v>
      </c>
      <c r="M11584">
        <v>202500</v>
      </c>
      <c r="O11584" t="s">
        <v>15057</v>
      </c>
      <c r="P11584" t="s">
        <v>15058</v>
      </c>
    </row>
    <row r="11585" spans="1:16" x14ac:dyDescent="0.35">
      <c r="A11585" t="s">
        <v>15022</v>
      </c>
      <c r="B11585" t="s">
        <v>15031</v>
      </c>
      <c r="C11585" t="s">
        <v>5274</v>
      </c>
      <c r="D11585" t="s">
        <v>17618</v>
      </c>
      <c r="E11585" t="s">
        <v>20</v>
      </c>
      <c r="F11585" t="b">
        <v>0</v>
      </c>
      <c r="G11585" t="s">
        <v>5276</v>
      </c>
      <c r="H11585" s="1">
        <v>45661.292534722219</v>
      </c>
      <c r="I11585" t="b">
        <v>1</v>
      </c>
      <c r="J11585" t="b">
        <v>0</v>
      </c>
      <c r="K11585" t="s">
        <v>5276</v>
      </c>
      <c r="L11585" t="s">
        <v>22</v>
      </c>
      <c r="M11585">
        <v>24000</v>
      </c>
      <c r="O11585" t="s">
        <v>15033</v>
      </c>
      <c r="P11585" t="s">
        <v>15059</v>
      </c>
    </row>
    <row r="11586" spans="1:16" x14ac:dyDescent="0.35">
      <c r="A11586" t="s">
        <v>15022</v>
      </c>
      <c r="B11586" t="s">
        <v>15022</v>
      </c>
      <c r="C11586" t="s">
        <v>3949</v>
      </c>
      <c r="D11586" t="s">
        <v>36</v>
      </c>
      <c r="E11586" t="s">
        <v>20</v>
      </c>
      <c r="F11586" t="b">
        <v>0</v>
      </c>
      <c r="G11586" t="s">
        <v>171</v>
      </c>
      <c r="H11586" s="1">
        <v>45661.389618055553</v>
      </c>
      <c r="I11586" t="b">
        <v>0</v>
      </c>
      <c r="J11586" t="b">
        <v>1</v>
      </c>
      <c r="K11586" t="s">
        <v>31</v>
      </c>
      <c r="L11586" t="s">
        <v>22</v>
      </c>
      <c r="M11586">
        <v>105000</v>
      </c>
      <c r="O11586" t="s">
        <v>7646</v>
      </c>
      <c r="P11586" t="s">
        <v>15060</v>
      </c>
    </row>
    <row r="11587" spans="1:16" x14ac:dyDescent="0.35">
      <c r="A11587" t="s">
        <v>15022</v>
      </c>
      <c r="B11587" t="s">
        <v>15061</v>
      </c>
      <c r="C11587" t="s">
        <v>7364</v>
      </c>
      <c r="D11587" t="s">
        <v>36</v>
      </c>
      <c r="E11587" t="s">
        <v>20</v>
      </c>
      <c r="F11587" t="b">
        <v>0</v>
      </c>
      <c r="G11587" t="s">
        <v>52</v>
      </c>
      <c r="H11587" s="1">
        <v>45661.417743055557</v>
      </c>
      <c r="I11587" t="b">
        <v>1</v>
      </c>
      <c r="J11587" t="b">
        <v>0</v>
      </c>
      <c r="K11587" t="s">
        <v>31</v>
      </c>
      <c r="L11587" t="s">
        <v>22</v>
      </c>
      <c r="M11587">
        <v>110500</v>
      </c>
      <c r="O11587" t="s">
        <v>15062</v>
      </c>
      <c r="P11587" t="s">
        <v>15063</v>
      </c>
    </row>
    <row r="11588" spans="1:16" x14ac:dyDescent="0.35">
      <c r="A11588" t="s">
        <v>15022</v>
      </c>
      <c r="B11588" t="s">
        <v>15022</v>
      </c>
      <c r="C11588" t="s">
        <v>3161</v>
      </c>
      <c r="D11588" t="s">
        <v>573</v>
      </c>
      <c r="E11588" t="s">
        <v>296</v>
      </c>
      <c r="F11588" t="b">
        <v>0</v>
      </c>
      <c r="G11588" t="s">
        <v>47</v>
      </c>
      <c r="H11588" s="1">
        <v>45661.834652777783</v>
      </c>
      <c r="I11588" t="b">
        <v>0</v>
      </c>
      <c r="J11588" t="b">
        <v>0</v>
      </c>
      <c r="K11588" t="s">
        <v>31</v>
      </c>
      <c r="L11588" t="s">
        <v>32</v>
      </c>
      <c r="N11588">
        <v>53.474998474121087</v>
      </c>
      <c r="O11588" t="s">
        <v>13903</v>
      </c>
      <c r="P11588" t="s">
        <v>15064</v>
      </c>
    </row>
    <row r="11589" spans="1:16" x14ac:dyDescent="0.35">
      <c r="A11589" t="s">
        <v>15022</v>
      </c>
      <c r="B11589" t="s">
        <v>15065</v>
      </c>
      <c r="C11589" t="s">
        <v>15066</v>
      </c>
      <c r="D11589" t="s">
        <v>36</v>
      </c>
      <c r="E11589" t="s">
        <v>20</v>
      </c>
      <c r="F11589" t="b">
        <v>0</v>
      </c>
      <c r="G11589" t="s">
        <v>52</v>
      </c>
      <c r="H11589" s="1">
        <v>45663.792928240742</v>
      </c>
      <c r="I11589" t="b">
        <v>0</v>
      </c>
      <c r="J11589" t="b">
        <v>1</v>
      </c>
      <c r="K11589" t="s">
        <v>31</v>
      </c>
      <c r="L11589" t="s">
        <v>22</v>
      </c>
      <c r="M11589">
        <v>150000</v>
      </c>
      <c r="O11589" t="s">
        <v>15067</v>
      </c>
      <c r="P11589" t="s">
        <v>15068</v>
      </c>
    </row>
    <row r="11590" spans="1:16" x14ac:dyDescent="0.35">
      <c r="A11590" t="s">
        <v>15022</v>
      </c>
      <c r="B11590" t="s">
        <v>15069</v>
      </c>
      <c r="C11590" t="s">
        <v>15070</v>
      </c>
      <c r="D11590" t="s">
        <v>110</v>
      </c>
      <c r="E11590" t="s">
        <v>20</v>
      </c>
      <c r="F11590" t="b">
        <v>0</v>
      </c>
      <c r="G11590" t="s">
        <v>43</v>
      </c>
      <c r="H11590" s="1">
        <v>45663.918587962973</v>
      </c>
      <c r="I11590" t="b">
        <v>1</v>
      </c>
      <c r="J11590" t="b">
        <v>1</v>
      </c>
      <c r="K11590" t="s">
        <v>31</v>
      </c>
      <c r="L11590" t="s">
        <v>22</v>
      </c>
      <c r="M11590">
        <v>145000</v>
      </c>
      <c r="O11590" t="s">
        <v>15071</v>
      </c>
      <c r="P11590" t="s">
        <v>8958</v>
      </c>
    </row>
    <row r="11591" spans="1:16" x14ac:dyDescent="0.35">
      <c r="A11591" t="s">
        <v>15022</v>
      </c>
      <c r="B11591" t="s">
        <v>15072</v>
      </c>
      <c r="C11591" t="s">
        <v>257</v>
      </c>
      <c r="D11591" t="s">
        <v>36</v>
      </c>
      <c r="E11591" t="s">
        <v>20</v>
      </c>
      <c r="F11591" t="b">
        <v>0</v>
      </c>
      <c r="G11591" t="s">
        <v>171</v>
      </c>
      <c r="H11591" s="1">
        <v>45664.44290509259</v>
      </c>
      <c r="I11591" t="b">
        <v>1</v>
      </c>
      <c r="J11591" t="b">
        <v>1</v>
      </c>
      <c r="K11591" t="s">
        <v>31</v>
      </c>
      <c r="L11591" t="s">
        <v>22</v>
      </c>
      <c r="M11591">
        <v>145500</v>
      </c>
      <c r="O11591" t="s">
        <v>6547</v>
      </c>
      <c r="P11591" t="s">
        <v>15073</v>
      </c>
    </row>
    <row r="11592" spans="1:16" x14ac:dyDescent="0.35">
      <c r="A11592" t="s">
        <v>15022</v>
      </c>
      <c r="B11592" t="s">
        <v>15074</v>
      </c>
      <c r="C11592" t="s">
        <v>175</v>
      </c>
      <c r="D11592" t="s">
        <v>36</v>
      </c>
      <c r="E11592" t="s">
        <v>20</v>
      </c>
      <c r="F11592" t="b">
        <v>0</v>
      </c>
      <c r="G11592" t="s">
        <v>47</v>
      </c>
      <c r="H11592" s="1">
        <v>45664.458738425928</v>
      </c>
      <c r="I11592" t="b">
        <v>0</v>
      </c>
      <c r="J11592" t="b">
        <v>1</v>
      </c>
      <c r="K11592" t="s">
        <v>31</v>
      </c>
      <c r="L11592" t="s">
        <v>22</v>
      </c>
      <c r="M11592">
        <v>189500</v>
      </c>
      <c r="O11592" t="s">
        <v>1048</v>
      </c>
      <c r="P11592" t="s">
        <v>15075</v>
      </c>
    </row>
    <row r="11593" spans="1:16" x14ac:dyDescent="0.35">
      <c r="A11593" t="s">
        <v>15022</v>
      </c>
      <c r="B11593" t="s">
        <v>15076</v>
      </c>
      <c r="C11593" t="s">
        <v>154</v>
      </c>
      <c r="D11593" t="s">
        <v>36</v>
      </c>
      <c r="E11593" t="s">
        <v>20</v>
      </c>
      <c r="F11593" t="b">
        <v>0</v>
      </c>
      <c r="G11593" t="s">
        <v>47</v>
      </c>
      <c r="H11593" s="1">
        <v>45664.585277777784</v>
      </c>
      <c r="I11593" t="b">
        <v>0</v>
      </c>
      <c r="J11593" t="b">
        <v>1</v>
      </c>
      <c r="K11593" t="s">
        <v>31</v>
      </c>
      <c r="L11593" t="s">
        <v>22</v>
      </c>
      <c r="M11593">
        <v>132500</v>
      </c>
      <c r="O11593" t="s">
        <v>419</v>
      </c>
      <c r="P11593" t="s">
        <v>15077</v>
      </c>
    </row>
    <row r="11594" spans="1:16" x14ac:dyDescent="0.35">
      <c r="A11594" t="s">
        <v>15022</v>
      </c>
      <c r="B11594" t="s">
        <v>15078</v>
      </c>
      <c r="C11594" t="s">
        <v>1905</v>
      </c>
      <c r="D11594" t="s">
        <v>249</v>
      </c>
      <c r="E11594" t="s">
        <v>20</v>
      </c>
      <c r="F11594" t="b">
        <v>0</v>
      </c>
      <c r="G11594" t="s">
        <v>1905</v>
      </c>
      <c r="H11594" s="1">
        <v>45664.756863425922</v>
      </c>
      <c r="I11594" t="b">
        <v>1</v>
      </c>
      <c r="J11594" t="b">
        <v>0</v>
      </c>
      <c r="K11594" t="s">
        <v>1905</v>
      </c>
      <c r="L11594" t="s">
        <v>22</v>
      </c>
      <c r="M11594">
        <v>87179.5</v>
      </c>
      <c r="O11594" t="s">
        <v>1565</v>
      </c>
      <c r="P11594" t="s">
        <v>15079</v>
      </c>
    </row>
    <row r="11595" spans="1:16" x14ac:dyDescent="0.35">
      <c r="A11595" t="s">
        <v>15022</v>
      </c>
      <c r="B11595" t="s">
        <v>15080</v>
      </c>
      <c r="C11595" t="s">
        <v>154</v>
      </c>
      <c r="D11595" t="s">
        <v>7235</v>
      </c>
      <c r="E11595" t="s">
        <v>20</v>
      </c>
      <c r="F11595" t="b">
        <v>0</v>
      </c>
      <c r="G11595" t="s">
        <v>30</v>
      </c>
      <c r="H11595" s="1">
        <v>45665.002743055556</v>
      </c>
      <c r="I11595" t="b">
        <v>1</v>
      </c>
      <c r="J11595" t="b">
        <v>1</v>
      </c>
      <c r="K11595" t="s">
        <v>31</v>
      </c>
      <c r="L11595" t="s">
        <v>22</v>
      </c>
      <c r="M11595">
        <v>160000</v>
      </c>
      <c r="O11595" t="s">
        <v>1377</v>
      </c>
      <c r="P11595" t="s">
        <v>15081</v>
      </c>
    </row>
    <row r="11596" spans="1:16" x14ac:dyDescent="0.35">
      <c r="A11596" t="s">
        <v>15022</v>
      </c>
      <c r="B11596" t="s">
        <v>15082</v>
      </c>
      <c r="C11596" t="s">
        <v>142</v>
      </c>
      <c r="D11596" t="s">
        <v>7697</v>
      </c>
      <c r="E11596" t="s">
        <v>20</v>
      </c>
      <c r="F11596" t="b">
        <v>0</v>
      </c>
      <c r="G11596" t="s">
        <v>68</v>
      </c>
      <c r="H11596" s="1">
        <v>45665.25236111111</v>
      </c>
      <c r="I11596" t="b">
        <v>1</v>
      </c>
      <c r="J11596" t="b">
        <v>0</v>
      </c>
      <c r="K11596" t="s">
        <v>31</v>
      </c>
      <c r="L11596" t="s">
        <v>22</v>
      </c>
      <c r="M11596">
        <v>150000</v>
      </c>
      <c r="O11596" t="s">
        <v>6822</v>
      </c>
      <c r="P11596" t="s">
        <v>2887</v>
      </c>
    </row>
    <row r="11597" spans="1:16" x14ac:dyDescent="0.35">
      <c r="A11597" t="s">
        <v>15022</v>
      </c>
      <c r="B11597" t="s">
        <v>15083</v>
      </c>
      <c r="C11597" t="s">
        <v>18</v>
      </c>
      <c r="D11597" t="s">
        <v>110</v>
      </c>
      <c r="E11597" t="s">
        <v>20</v>
      </c>
      <c r="F11597" t="b">
        <v>1</v>
      </c>
      <c r="G11597" t="s">
        <v>171</v>
      </c>
      <c r="H11597" s="1">
        <v>45665.27851851852</v>
      </c>
      <c r="I11597" t="b">
        <v>0</v>
      </c>
      <c r="J11597" t="b">
        <v>1</v>
      </c>
      <c r="K11597" t="s">
        <v>31</v>
      </c>
      <c r="L11597" t="s">
        <v>22</v>
      </c>
      <c r="M11597">
        <v>112297.5</v>
      </c>
      <c r="O11597" t="s">
        <v>15084</v>
      </c>
      <c r="P11597" t="s">
        <v>2611</v>
      </c>
    </row>
    <row r="11598" spans="1:16" x14ac:dyDescent="0.35">
      <c r="A11598" t="s">
        <v>15022</v>
      </c>
      <c r="B11598" t="s">
        <v>15085</v>
      </c>
      <c r="C11598" t="s">
        <v>597</v>
      </c>
      <c r="D11598" t="s">
        <v>36</v>
      </c>
      <c r="E11598" t="s">
        <v>20</v>
      </c>
      <c r="F11598" t="b">
        <v>0</v>
      </c>
      <c r="G11598" t="s">
        <v>52</v>
      </c>
      <c r="H11598" s="1">
        <v>45665.46</v>
      </c>
      <c r="I11598" t="b">
        <v>0</v>
      </c>
      <c r="J11598" t="b">
        <v>1</v>
      </c>
      <c r="K11598" t="s">
        <v>31</v>
      </c>
      <c r="L11598" t="s">
        <v>22</v>
      </c>
      <c r="M11598">
        <v>189500</v>
      </c>
      <c r="O11598" t="s">
        <v>1048</v>
      </c>
      <c r="P11598" t="s">
        <v>15075</v>
      </c>
    </row>
    <row r="11599" spans="1:16" x14ac:dyDescent="0.35">
      <c r="A11599" t="s">
        <v>15022</v>
      </c>
      <c r="B11599" t="s">
        <v>15022</v>
      </c>
      <c r="C11599" t="s">
        <v>15086</v>
      </c>
      <c r="D11599" t="s">
        <v>36</v>
      </c>
      <c r="E11599" t="s">
        <v>20</v>
      </c>
      <c r="F11599" t="b">
        <v>0</v>
      </c>
      <c r="G11599" t="s">
        <v>52</v>
      </c>
      <c r="H11599" s="1">
        <v>45665.584722222222</v>
      </c>
      <c r="I11599" t="b">
        <v>0</v>
      </c>
      <c r="J11599" t="b">
        <v>1</v>
      </c>
      <c r="K11599" t="s">
        <v>31</v>
      </c>
      <c r="L11599" t="s">
        <v>32</v>
      </c>
      <c r="N11599">
        <v>65</v>
      </c>
      <c r="O11599" t="s">
        <v>2927</v>
      </c>
      <c r="P11599" t="s">
        <v>15087</v>
      </c>
    </row>
    <row r="11600" spans="1:16" x14ac:dyDescent="0.35">
      <c r="A11600" t="s">
        <v>15022</v>
      </c>
      <c r="B11600" t="s">
        <v>15078</v>
      </c>
      <c r="C11600" t="s">
        <v>1905</v>
      </c>
      <c r="D11600" t="s">
        <v>9825</v>
      </c>
      <c r="E11600" t="s">
        <v>20</v>
      </c>
      <c r="F11600" t="b">
        <v>0</v>
      </c>
      <c r="G11600" t="s">
        <v>1905</v>
      </c>
      <c r="H11600" s="1">
        <v>45666.267939814818</v>
      </c>
      <c r="I11600" t="b">
        <v>1</v>
      </c>
      <c r="J11600" t="b">
        <v>0</v>
      </c>
      <c r="K11600" t="s">
        <v>1905</v>
      </c>
      <c r="L11600" t="s">
        <v>22</v>
      </c>
      <c r="M11600">
        <v>87179.5</v>
      </c>
      <c r="O11600" t="s">
        <v>1565</v>
      </c>
      <c r="P11600" t="s">
        <v>15079</v>
      </c>
    </row>
    <row r="11601" spans="1:16" x14ac:dyDescent="0.35">
      <c r="A11601" t="s">
        <v>15022</v>
      </c>
      <c r="B11601" t="s">
        <v>15088</v>
      </c>
      <c r="C11601" t="s">
        <v>4165</v>
      </c>
      <c r="D11601" t="s">
        <v>110</v>
      </c>
      <c r="E11601" t="s">
        <v>20</v>
      </c>
      <c r="F11601" t="b">
        <v>0</v>
      </c>
      <c r="G11601" t="s">
        <v>43</v>
      </c>
      <c r="H11601" s="1">
        <v>45666.335798611108</v>
      </c>
      <c r="I11601" t="b">
        <v>0</v>
      </c>
      <c r="J11601" t="b">
        <v>1</v>
      </c>
      <c r="K11601" t="s">
        <v>31</v>
      </c>
      <c r="L11601" t="s">
        <v>22</v>
      </c>
      <c r="M11601">
        <v>189500</v>
      </c>
      <c r="O11601" t="s">
        <v>4905</v>
      </c>
      <c r="P11601" t="s">
        <v>15089</v>
      </c>
    </row>
    <row r="11602" spans="1:16" x14ac:dyDescent="0.35">
      <c r="A11602" t="s">
        <v>15022</v>
      </c>
      <c r="B11602" t="s">
        <v>15090</v>
      </c>
      <c r="C11602" t="s">
        <v>1718</v>
      </c>
      <c r="D11602" t="s">
        <v>29</v>
      </c>
      <c r="E11602" t="s">
        <v>20</v>
      </c>
      <c r="F11602" t="b">
        <v>0</v>
      </c>
      <c r="G11602" t="s">
        <v>171</v>
      </c>
      <c r="H11602" s="1">
        <v>45666.696111111109</v>
      </c>
      <c r="I11602" t="b">
        <v>1</v>
      </c>
      <c r="J11602" t="b">
        <v>1</v>
      </c>
      <c r="K11602" t="s">
        <v>31</v>
      </c>
      <c r="L11602" t="s">
        <v>22</v>
      </c>
      <c r="M11602">
        <v>115700.5</v>
      </c>
      <c r="O11602" t="s">
        <v>15091</v>
      </c>
      <c r="P11602" t="s">
        <v>15092</v>
      </c>
    </row>
    <row r="11603" spans="1:16" x14ac:dyDescent="0.35">
      <c r="A11603" t="s">
        <v>15022</v>
      </c>
      <c r="B11603" t="s">
        <v>15093</v>
      </c>
      <c r="C11603" t="s">
        <v>5050</v>
      </c>
      <c r="D11603" t="s">
        <v>36</v>
      </c>
      <c r="E11603" t="s">
        <v>91</v>
      </c>
      <c r="F11603" t="b">
        <v>0</v>
      </c>
      <c r="G11603" t="s">
        <v>52</v>
      </c>
      <c r="H11603" s="1">
        <v>45666.710138888891</v>
      </c>
      <c r="I11603" t="b">
        <v>0</v>
      </c>
      <c r="J11603" t="b">
        <v>0</v>
      </c>
      <c r="K11603" t="s">
        <v>31</v>
      </c>
      <c r="L11603" t="s">
        <v>32</v>
      </c>
      <c r="N11603">
        <v>77.5</v>
      </c>
      <c r="O11603" t="s">
        <v>15094</v>
      </c>
      <c r="P11603" t="s">
        <v>15095</v>
      </c>
    </row>
    <row r="11604" spans="1:16" x14ac:dyDescent="0.35">
      <c r="A11604" t="s">
        <v>15022</v>
      </c>
      <c r="B11604" t="s">
        <v>15022</v>
      </c>
      <c r="C11604" t="s">
        <v>8699</v>
      </c>
      <c r="D11604" t="s">
        <v>110</v>
      </c>
      <c r="E11604" t="s">
        <v>760</v>
      </c>
      <c r="F11604" t="b">
        <v>0</v>
      </c>
      <c r="G11604" t="s">
        <v>52</v>
      </c>
      <c r="H11604" s="1">
        <v>45666.710162037038</v>
      </c>
      <c r="I11604" t="b">
        <v>1</v>
      </c>
      <c r="J11604" t="b">
        <v>0</v>
      </c>
      <c r="K11604" t="s">
        <v>31</v>
      </c>
      <c r="L11604" t="s">
        <v>32</v>
      </c>
      <c r="N11604">
        <v>57.5</v>
      </c>
      <c r="O11604" t="s">
        <v>15096</v>
      </c>
      <c r="P11604" t="s">
        <v>15097</v>
      </c>
    </row>
    <row r="11605" spans="1:16" x14ac:dyDescent="0.35">
      <c r="A11605" t="s">
        <v>15022</v>
      </c>
      <c r="B11605" t="s">
        <v>15088</v>
      </c>
      <c r="C11605" t="s">
        <v>4212</v>
      </c>
      <c r="D11605" t="s">
        <v>36</v>
      </c>
      <c r="E11605" t="s">
        <v>20</v>
      </c>
      <c r="F11605" t="b">
        <v>0</v>
      </c>
      <c r="G11605" t="s">
        <v>52</v>
      </c>
      <c r="H11605" s="1">
        <v>45666.751307870371</v>
      </c>
      <c r="I11605" t="b">
        <v>0</v>
      </c>
      <c r="J11605" t="b">
        <v>1</v>
      </c>
      <c r="K11605" t="s">
        <v>31</v>
      </c>
      <c r="L11605" t="s">
        <v>22</v>
      </c>
      <c r="M11605">
        <v>189500</v>
      </c>
      <c r="O11605" t="s">
        <v>11018</v>
      </c>
      <c r="P11605" t="s">
        <v>15098</v>
      </c>
    </row>
    <row r="11606" spans="1:16" x14ac:dyDescent="0.35">
      <c r="A11606" t="s">
        <v>15022</v>
      </c>
      <c r="B11606" t="s">
        <v>15090</v>
      </c>
      <c r="C11606" t="s">
        <v>10455</v>
      </c>
      <c r="D11606" t="s">
        <v>36</v>
      </c>
      <c r="E11606" t="s">
        <v>20</v>
      </c>
      <c r="F11606" t="b">
        <v>0</v>
      </c>
      <c r="G11606" t="s">
        <v>52</v>
      </c>
      <c r="H11606" s="1">
        <v>45666.793576388889</v>
      </c>
      <c r="I11606" t="b">
        <v>1</v>
      </c>
      <c r="J11606" t="b">
        <v>1</v>
      </c>
      <c r="K11606" t="s">
        <v>31</v>
      </c>
      <c r="L11606" t="s">
        <v>22</v>
      </c>
      <c r="M11606">
        <v>115700.5</v>
      </c>
      <c r="O11606" t="s">
        <v>15099</v>
      </c>
      <c r="P11606" t="s">
        <v>15092</v>
      </c>
    </row>
    <row r="11607" spans="1:16" x14ac:dyDescent="0.35">
      <c r="A11607" t="s">
        <v>15022</v>
      </c>
      <c r="B11607" t="s">
        <v>15100</v>
      </c>
      <c r="C11607" t="s">
        <v>879</v>
      </c>
      <c r="D11607" t="s">
        <v>110</v>
      </c>
      <c r="E11607" t="s">
        <v>20</v>
      </c>
      <c r="F11607" t="b">
        <v>0</v>
      </c>
      <c r="G11607" t="s">
        <v>47</v>
      </c>
      <c r="H11607" s="1">
        <v>45667.043796296297</v>
      </c>
      <c r="I11607" t="b">
        <v>1</v>
      </c>
      <c r="J11607" t="b">
        <v>0</v>
      </c>
      <c r="K11607" t="s">
        <v>31</v>
      </c>
      <c r="L11607" t="s">
        <v>32</v>
      </c>
      <c r="N11607">
        <v>80</v>
      </c>
      <c r="O11607" t="s">
        <v>15101</v>
      </c>
      <c r="P11607" t="s">
        <v>1551</v>
      </c>
    </row>
    <row r="11608" spans="1:16" x14ac:dyDescent="0.35">
      <c r="A11608" t="s">
        <v>15022</v>
      </c>
      <c r="B11608" t="s">
        <v>15102</v>
      </c>
      <c r="C11608" t="s">
        <v>154</v>
      </c>
      <c r="D11608" t="s">
        <v>269</v>
      </c>
      <c r="E11608" t="s">
        <v>20</v>
      </c>
      <c r="F11608" t="b">
        <v>0</v>
      </c>
      <c r="G11608" t="s">
        <v>47</v>
      </c>
      <c r="H11608" s="1">
        <v>45667.683356481481</v>
      </c>
      <c r="I11608" t="b">
        <v>0</v>
      </c>
      <c r="J11608" t="b">
        <v>0</v>
      </c>
      <c r="K11608" t="s">
        <v>31</v>
      </c>
      <c r="L11608" t="s">
        <v>22</v>
      </c>
      <c r="M11608">
        <v>140000</v>
      </c>
      <c r="O11608" t="s">
        <v>15103</v>
      </c>
      <c r="P11608" t="s">
        <v>15104</v>
      </c>
    </row>
    <row r="11609" spans="1:16" x14ac:dyDescent="0.35">
      <c r="A11609" t="s">
        <v>15022</v>
      </c>
      <c r="B11609" t="s">
        <v>15105</v>
      </c>
      <c r="C11609" t="s">
        <v>15106</v>
      </c>
      <c r="D11609" t="s">
        <v>36</v>
      </c>
      <c r="E11609" t="s">
        <v>20</v>
      </c>
      <c r="F11609" t="b">
        <v>0</v>
      </c>
      <c r="G11609" t="s">
        <v>52</v>
      </c>
      <c r="H11609" s="1">
        <v>45667.724768518521</v>
      </c>
      <c r="I11609" t="b">
        <v>0</v>
      </c>
      <c r="J11609" t="b">
        <v>1</v>
      </c>
      <c r="K11609" t="s">
        <v>31</v>
      </c>
      <c r="L11609" t="s">
        <v>22</v>
      </c>
      <c r="M11609">
        <v>185000</v>
      </c>
      <c r="O11609" t="s">
        <v>773</v>
      </c>
      <c r="P11609" t="s">
        <v>15107</v>
      </c>
    </row>
    <row r="11610" spans="1:16" x14ac:dyDescent="0.35">
      <c r="A11610" t="s">
        <v>15022</v>
      </c>
      <c r="B11610" t="s">
        <v>15022</v>
      </c>
      <c r="C11610" t="s">
        <v>72</v>
      </c>
      <c r="D11610" t="s">
        <v>36</v>
      </c>
      <c r="E11610" t="s">
        <v>20</v>
      </c>
      <c r="F11610" t="b">
        <v>0</v>
      </c>
      <c r="G11610" t="s">
        <v>30</v>
      </c>
      <c r="H11610" s="1">
        <v>45667.765590277777</v>
      </c>
      <c r="I11610" t="b">
        <v>1</v>
      </c>
      <c r="J11610" t="b">
        <v>0</v>
      </c>
      <c r="K11610" t="s">
        <v>31</v>
      </c>
      <c r="L11610" t="s">
        <v>22</v>
      </c>
      <c r="M11610">
        <v>140000</v>
      </c>
      <c r="O11610" t="s">
        <v>15108</v>
      </c>
      <c r="P11610" t="s">
        <v>15109</v>
      </c>
    </row>
    <row r="11611" spans="1:16" x14ac:dyDescent="0.35">
      <c r="A11611" t="s">
        <v>15022</v>
      </c>
      <c r="B11611" t="s">
        <v>15022</v>
      </c>
      <c r="C11611" t="s">
        <v>1279</v>
      </c>
      <c r="D11611" t="s">
        <v>29</v>
      </c>
      <c r="E11611" t="s">
        <v>20</v>
      </c>
      <c r="F11611" t="b">
        <v>0</v>
      </c>
      <c r="G11611" t="s">
        <v>47</v>
      </c>
      <c r="H11611" s="1">
        <v>45667.933449074073</v>
      </c>
      <c r="I11611" t="b">
        <v>0</v>
      </c>
      <c r="J11611" t="b">
        <v>0</v>
      </c>
      <c r="K11611" t="s">
        <v>31</v>
      </c>
      <c r="L11611" t="s">
        <v>22</v>
      </c>
      <c r="M11611">
        <v>145000</v>
      </c>
      <c r="O11611" t="s">
        <v>3658</v>
      </c>
      <c r="P11611" t="s">
        <v>15104</v>
      </c>
    </row>
    <row r="11612" spans="1:16" x14ac:dyDescent="0.35">
      <c r="A11612" t="s">
        <v>15022</v>
      </c>
      <c r="B11612" t="s">
        <v>15076</v>
      </c>
      <c r="C11612" t="s">
        <v>154</v>
      </c>
      <c r="D11612" t="s">
        <v>29</v>
      </c>
      <c r="E11612" t="s">
        <v>20</v>
      </c>
      <c r="F11612" t="b">
        <v>0</v>
      </c>
      <c r="G11612" t="s">
        <v>47</v>
      </c>
      <c r="H11612" s="1">
        <v>45668.418564814812</v>
      </c>
      <c r="I11612" t="b">
        <v>0</v>
      </c>
      <c r="J11612" t="b">
        <v>1</v>
      </c>
      <c r="K11612" t="s">
        <v>31</v>
      </c>
      <c r="L11612" t="s">
        <v>22</v>
      </c>
      <c r="M11612">
        <v>132500</v>
      </c>
      <c r="O11612" t="s">
        <v>419</v>
      </c>
      <c r="P11612" t="s">
        <v>15077</v>
      </c>
    </row>
    <row r="11613" spans="1:16" x14ac:dyDescent="0.35">
      <c r="A11613" t="s">
        <v>15022</v>
      </c>
      <c r="B11613" t="s">
        <v>15110</v>
      </c>
      <c r="C11613" t="s">
        <v>1754</v>
      </c>
      <c r="D11613" t="s">
        <v>1955</v>
      </c>
      <c r="E11613" t="s">
        <v>91</v>
      </c>
      <c r="F11613" t="b">
        <v>0</v>
      </c>
      <c r="G11613" t="s">
        <v>47</v>
      </c>
      <c r="H11613" s="1">
        <v>45668.460138888891</v>
      </c>
      <c r="I11613" t="b">
        <v>0</v>
      </c>
      <c r="J11613" t="b">
        <v>1</v>
      </c>
      <c r="K11613" t="s">
        <v>31</v>
      </c>
      <c r="L11613" t="s">
        <v>32</v>
      </c>
      <c r="N11613">
        <v>85</v>
      </c>
      <c r="O11613" t="s">
        <v>7193</v>
      </c>
      <c r="P11613" t="s">
        <v>15111</v>
      </c>
    </row>
    <row r="11614" spans="1:16" x14ac:dyDescent="0.35">
      <c r="A11614" t="s">
        <v>15022</v>
      </c>
      <c r="B11614" t="s">
        <v>15112</v>
      </c>
      <c r="C11614" t="s">
        <v>320</v>
      </c>
      <c r="D11614" t="s">
        <v>17445</v>
      </c>
      <c r="E11614" t="s">
        <v>20</v>
      </c>
      <c r="F11614" t="b">
        <v>0</v>
      </c>
      <c r="G11614" t="s">
        <v>52</v>
      </c>
      <c r="H11614" s="1">
        <v>45669.001469907409</v>
      </c>
      <c r="I11614" t="b">
        <v>0</v>
      </c>
      <c r="J11614" t="b">
        <v>1</v>
      </c>
      <c r="K11614" t="s">
        <v>31</v>
      </c>
      <c r="L11614" t="s">
        <v>22</v>
      </c>
      <c r="M11614">
        <v>251500</v>
      </c>
      <c r="O11614" t="s">
        <v>3479</v>
      </c>
      <c r="P11614" t="s">
        <v>6917</v>
      </c>
    </row>
    <row r="11615" spans="1:16" x14ac:dyDescent="0.35">
      <c r="A11615" t="s">
        <v>15022</v>
      </c>
      <c r="B11615" t="s">
        <v>15113</v>
      </c>
      <c r="C11615" t="s">
        <v>3695</v>
      </c>
      <c r="D11615" t="s">
        <v>573</v>
      </c>
      <c r="E11615" t="s">
        <v>20</v>
      </c>
      <c r="F11615" t="b">
        <v>0</v>
      </c>
      <c r="G11615" t="s">
        <v>52</v>
      </c>
      <c r="H11615" s="1">
        <v>45669.293368055558</v>
      </c>
      <c r="I11615" t="b">
        <v>0</v>
      </c>
      <c r="J11615" t="b">
        <v>1</v>
      </c>
      <c r="K11615" t="s">
        <v>31</v>
      </c>
      <c r="L11615" t="s">
        <v>32</v>
      </c>
      <c r="N11615">
        <v>56.475002288818359</v>
      </c>
      <c r="O11615" t="s">
        <v>15114</v>
      </c>
      <c r="P11615" t="s">
        <v>15115</v>
      </c>
    </row>
    <row r="11616" spans="1:16" x14ac:dyDescent="0.35">
      <c r="A11616" t="s">
        <v>15022</v>
      </c>
      <c r="B11616" t="s">
        <v>15116</v>
      </c>
      <c r="C11616" t="s">
        <v>15117</v>
      </c>
      <c r="D11616" t="s">
        <v>573</v>
      </c>
      <c r="E11616" t="s">
        <v>20</v>
      </c>
      <c r="F11616" t="b">
        <v>0</v>
      </c>
      <c r="G11616" t="s">
        <v>52</v>
      </c>
      <c r="H11616" s="1">
        <v>45669.293379629627</v>
      </c>
      <c r="I11616" t="b">
        <v>0</v>
      </c>
      <c r="J11616" t="b">
        <v>1</v>
      </c>
      <c r="K11616" t="s">
        <v>31</v>
      </c>
      <c r="L11616" t="s">
        <v>32</v>
      </c>
      <c r="N11616">
        <v>56.475002288818359</v>
      </c>
      <c r="O11616" t="s">
        <v>15114</v>
      </c>
      <c r="P11616" t="s">
        <v>15115</v>
      </c>
    </row>
    <row r="11617" spans="1:16" x14ac:dyDescent="0.35">
      <c r="A11617" t="s">
        <v>15022</v>
      </c>
      <c r="B11617" t="s">
        <v>15118</v>
      </c>
      <c r="C11617" t="s">
        <v>15119</v>
      </c>
      <c r="D11617" t="s">
        <v>42</v>
      </c>
      <c r="E11617" t="s">
        <v>20</v>
      </c>
      <c r="F11617" t="b">
        <v>0</v>
      </c>
      <c r="G11617" t="s">
        <v>52</v>
      </c>
      <c r="H11617" s="1">
        <v>45669.626666666663</v>
      </c>
      <c r="I11617" t="b">
        <v>0</v>
      </c>
      <c r="J11617" t="b">
        <v>1</v>
      </c>
      <c r="K11617" t="s">
        <v>31</v>
      </c>
      <c r="L11617" t="s">
        <v>22</v>
      </c>
      <c r="M11617">
        <v>144100</v>
      </c>
      <c r="O11617" t="s">
        <v>15120</v>
      </c>
      <c r="P11617" t="s">
        <v>15121</v>
      </c>
    </row>
    <row r="11618" spans="1:16" x14ac:dyDescent="0.35">
      <c r="A11618" t="s">
        <v>15022</v>
      </c>
      <c r="B11618" t="s">
        <v>15122</v>
      </c>
      <c r="C11618" t="s">
        <v>703</v>
      </c>
      <c r="D11618" t="s">
        <v>321</v>
      </c>
      <c r="E11618" t="s">
        <v>20</v>
      </c>
      <c r="F11618" t="b">
        <v>0</v>
      </c>
      <c r="G11618" t="s">
        <v>30</v>
      </c>
      <c r="H11618" s="1">
        <v>45670.267650462964</v>
      </c>
      <c r="I11618" t="b">
        <v>0</v>
      </c>
      <c r="J11618" t="b">
        <v>1</v>
      </c>
      <c r="K11618" t="s">
        <v>31</v>
      </c>
      <c r="L11618" t="s">
        <v>22</v>
      </c>
      <c r="M11618">
        <v>268000</v>
      </c>
      <c r="O11618" t="s">
        <v>3479</v>
      </c>
      <c r="P11618" t="s">
        <v>15123</v>
      </c>
    </row>
    <row r="11619" spans="1:16" x14ac:dyDescent="0.35">
      <c r="A11619" t="s">
        <v>15022</v>
      </c>
      <c r="B11619" t="s">
        <v>15124</v>
      </c>
      <c r="C11619" t="s">
        <v>703</v>
      </c>
      <c r="D11619" t="s">
        <v>321</v>
      </c>
      <c r="E11619" t="s">
        <v>20</v>
      </c>
      <c r="F11619" t="b">
        <v>0</v>
      </c>
      <c r="G11619" t="s">
        <v>52</v>
      </c>
      <c r="H11619" s="1">
        <v>45670.293495370373</v>
      </c>
      <c r="I11619" t="b">
        <v>0</v>
      </c>
      <c r="J11619" t="b">
        <v>1</v>
      </c>
      <c r="K11619" t="s">
        <v>31</v>
      </c>
      <c r="L11619" t="s">
        <v>22</v>
      </c>
      <c r="M11619">
        <v>188000</v>
      </c>
      <c r="O11619" t="s">
        <v>3479</v>
      </c>
      <c r="P11619" t="s">
        <v>15125</v>
      </c>
    </row>
    <row r="11620" spans="1:16" x14ac:dyDescent="0.35">
      <c r="A11620" t="s">
        <v>15022</v>
      </c>
      <c r="B11620" t="s">
        <v>15126</v>
      </c>
      <c r="C11620" t="s">
        <v>15127</v>
      </c>
      <c r="D11620" t="s">
        <v>573</v>
      </c>
      <c r="E11620" t="s">
        <v>296</v>
      </c>
      <c r="F11620" t="b">
        <v>0</v>
      </c>
      <c r="G11620" t="s">
        <v>43</v>
      </c>
      <c r="H11620" s="1">
        <v>45670.558622685188</v>
      </c>
      <c r="I11620" t="b">
        <v>0</v>
      </c>
      <c r="J11620" t="b">
        <v>1</v>
      </c>
      <c r="K11620" t="s">
        <v>31</v>
      </c>
      <c r="L11620" t="s">
        <v>32</v>
      </c>
      <c r="N11620">
        <v>57.060001373291023</v>
      </c>
      <c r="O11620" t="s">
        <v>7867</v>
      </c>
      <c r="P11620" t="s">
        <v>15128</v>
      </c>
    </row>
    <row r="11621" spans="1:16" x14ac:dyDescent="0.35">
      <c r="A11621" t="s">
        <v>15022</v>
      </c>
      <c r="B11621" t="s">
        <v>15129</v>
      </c>
      <c r="C11621" t="s">
        <v>15130</v>
      </c>
      <c r="D11621" t="s">
        <v>573</v>
      </c>
      <c r="E11621" t="s">
        <v>296</v>
      </c>
      <c r="F11621" t="b">
        <v>0</v>
      </c>
      <c r="G11621" t="s">
        <v>52</v>
      </c>
      <c r="H11621" s="1">
        <v>45670.585231481477</v>
      </c>
      <c r="I11621" t="b">
        <v>0</v>
      </c>
      <c r="J11621" t="b">
        <v>1</v>
      </c>
      <c r="K11621" t="s">
        <v>31</v>
      </c>
      <c r="L11621" t="s">
        <v>32</v>
      </c>
      <c r="N11621">
        <v>56</v>
      </c>
      <c r="O11621" t="s">
        <v>7867</v>
      </c>
      <c r="P11621" t="s">
        <v>15128</v>
      </c>
    </row>
    <row r="11622" spans="1:16" x14ac:dyDescent="0.35">
      <c r="A11622" t="s">
        <v>15022</v>
      </c>
      <c r="B11622" t="s">
        <v>15131</v>
      </c>
      <c r="C11622" t="s">
        <v>649</v>
      </c>
      <c r="D11622" t="s">
        <v>36</v>
      </c>
      <c r="E11622" t="s">
        <v>20</v>
      </c>
      <c r="F11622" t="b">
        <v>0</v>
      </c>
      <c r="G11622" t="s">
        <v>43</v>
      </c>
      <c r="H11622" s="1">
        <v>45670.641956018517</v>
      </c>
      <c r="I11622" t="b">
        <v>0</v>
      </c>
      <c r="J11622" t="b">
        <v>0</v>
      </c>
      <c r="K11622" t="s">
        <v>31</v>
      </c>
      <c r="L11622" t="s">
        <v>22</v>
      </c>
      <c r="M11622">
        <v>120000</v>
      </c>
      <c r="O11622" t="s">
        <v>1555</v>
      </c>
      <c r="P11622" t="s">
        <v>15132</v>
      </c>
    </row>
    <row r="11623" spans="1:16" x14ac:dyDescent="0.35">
      <c r="A11623" t="s">
        <v>15022</v>
      </c>
      <c r="B11623" t="s">
        <v>15133</v>
      </c>
      <c r="C11623" t="s">
        <v>283</v>
      </c>
      <c r="D11623" t="s">
        <v>2219</v>
      </c>
      <c r="E11623" t="s">
        <v>20</v>
      </c>
      <c r="F11623" t="b">
        <v>0</v>
      </c>
      <c r="G11623" t="s">
        <v>52</v>
      </c>
      <c r="H11623" s="1">
        <v>45671.252291666657</v>
      </c>
      <c r="I11623" t="b">
        <v>0</v>
      </c>
      <c r="J11623" t="b">
        <v>0</v>
      </c>
      <c r="K11623" t="s">
        <v>31</v>
      </c>
      <c r="L11623" t="s">
        <v>22</v>
      </c>
      <c r="M11623">
        <v>70000</v>
      </c>
      <c r="O11623" t="s">
        <v>15134</v>
      </c>
      <c r="P11623" t="s">
        <v>15135</v>
      </c>
    </row>
    <row r="11624" spans="1:16" x14ac:dyDescent="0.35">
      <c r="A11624" t="s">
        <v>15022</v>
      </c>
      <c r="B11624" t="s">
        <v>15136</v>
      </c>
      <c r="C11624" t="s">
        <v>865</v>
      </c>
      <c r="D11624" t="s">
        <v>573</v>
      </c>
      <c r="E11624" t="s">
        <v>296</v>
      </c>
      <c r="F11624" t="b">
        <v>0</v>
      </c>
      <c r="G11624" t="s">
        <v>68</v>
      </c>
      <c r="H11624" s="1">
        <v>45671.710393518522</v>
      </c>
      <c r="I11624" t="b">
        <v>0</v>
      </c>
      <c r="J11624" t="b">
        <v>0</v>
      </c>
      <c r="K11624" t="s">
        <v>31</v>
      </c>
      <c r="L11624" t="s">
        <v>32</v>
      </c>
      <c r="N11624">
        <v>18.315000534057621</v>
      </c>
      <c r="O11624" t="s">
        <v>15137</v>
      </c>
      <c r="P11624" t="s">
        <v>15138</v>
      </c>
    </row>
    <row r="11625" spans="1:16" x14ac:dyDescent="0.35">
      <c r="A11625" t="s">
        <v>15022</v>
      </c>
      <c r="B11625" t="s">
        <v>15022</v>
      </c>
      <c r="C11625" t="s">
        <v>15139</v>
      </c>
      <c r="D11625" t="s">
        <v>17524</v>
      </c>
      <c r="E11625" t="s">
        <v>296</v>
      </c>
      <c r="F11625" t="b">
        <v>0</v>
      </c>
      <c r="G11625" t="s">
        <v>52</v>
      </c>
      <c r="H11625" s="1">
        <v>45671.710752314822</v>
      </c>
      <c r="I11625" t="b">
        <v>0</v>
      </c>
      <c r="J11625" t="b">
        <v>1</v>
      </c>
      <c r="K11625" t="s">
        <v>31</v>
      </c>
      <c r="L11625" t="s">
        <v>32</v>
      </c>
      <c r="N11625">
        <v>50.669998168945313</v>
      </c>
      <c r="O11625" t="s">
        <v>3479</v>
      </c>
      <c r="P11625" t="s">
        <v>6917</v>
      </c>
    </row>
    <row r="11626" spans="1:16" x14ac:dyDescent="0.35">
      <c r="A11626" t="s">
        <v>15022</v>
      </c>
      <c r="B11626" t="s">
        <v>15140</v>
      </c>
      <c r="C11626" t="s">
        <v>18</v>
      </c>
      <c r="D11626" t="s">
        <v>19</v>
      </c>
      <c r="E11626" t="s">
        <v>20</v>
      </c>
      <c r="F11626" t="b">
        <v>1</v>
      </c>
      <c r="G11626" t="s">
        <v>1201</v>
      </c>
      <c r="H11626" s="1">
        <v>45672.274062500001</v>
      </c>
      <c r="I11626" t="b">
        <v>1</v>
      </c>
      <c r="J11626" t="b">
        <v>0</v>
      </c>
      <c r="K11626" t="s">
        <v>1201</v>
      </c>
      <c r="L11626" t="s">
        <v>22</v>
      </c>
      <c r="M11626">
        <v>185000</v>
      </c>
      <c r="O11626" t="s">
        <v>15141</v>
      </c>
      <c r="P11626" t="s">
        <v>15142</v>
      </c>
    </row>
    <row r="11627" spans="1:16" x14ac:dyDescent="0.35">
      <c r="A11627" t="s">
        <v>15022</v>
      </c>
      <c r="B11627" t="s">
        <v>15143</v>
      </c>
      <c r="C11627" t="s">
        <v>245</v>
      </c>
      <c r="D11627" t="s">
        <v>17437</v>
      </c>
      <c r="E11627" t="s">
        <v>20</v>
      </c>
      <c r="F11627" t="b">
        <v>0</v>
      </c>
      <c r="G11627" t="s">
        <v>52</v>
      </c>
      <c r="H11627" s="1">
        <v>45672.752222222232</v>
      </c>
      <c r="I11627" t="b">
        <v>1</v>
      </c>
      <c r="J11627" t="b">
        <v>0</v>
      </c>
      <c r="K11627" t="s">
        <v>31</v>
      </c>
      <c r="L11627" t="s">
        <v>22</v>
      </c>
      <c r="M11627">
        <v>142500</v>
      </c>
      <c r="O11627" t="s">
        <v>61</v>
      </c>
      <c r="P11627" t="s">
        <v>8852</v>
      </c>
    </row>
    <row r="11628" spans="1:16" x14ac:dyDescent="0.35">
      <c r="A11628" t="s">
        <v>15022</v>
      </c>
      <c r="B11628" t="s">
        <v>15144</v>
      </c>
      <c r="C11628" t="s">
        <v>56</v>
      </c>
      <c r="D11628" t="s">
        <v>36</v>
      </c>
      <c r="E11628" t="s">
        <v>20</v>
      </c>
      <c r="F11628" t="b">
        <v>0</v>
      </c>
      <c r="G11628" t="s">
        <v>47</v>
      </c>
      <c r="H11628" s="1">
        <v>45673.422268518523</v>
      </c>
      <c r="I11628" t="b">
        <v>0</v>
      </c>
      <c r="J11628" t="b">
        <v>1</v>
      </c>
      <c r="K11628" t="s">
        <v>31</v>
      </c>
      <c r="L11628" t="s">
        <v>22</v>
      </c>
      <c r="M11628">
        <v>159100</v>
      </c>
      <c r="O11628" t="s">
        <v>2979</v>
      </c>
      <c r="P11628" t="s">
        <v>15145</v>
      </c>
    </row>
    <row r="11629" spans="1:16" x14ac:dyDescent="0.35">
      <c r="A11629" t="s">
        <v>15022</v>
      </c>
      <c r="B11629" t="s">
        <v>15146</v>
      </c>
      <c r="C11629" t="s">
        <v>6022</v>
      </c>
      <c r="D11629" t="s">
        <v>29</v>
      </c>
      <c r="E11629" t="s">
        <v>91</v>
      </c>
      <c r="F11629" t="b">
        <v>0</v>
      </c>
      <c r="G11629" t="s">
        <v>52</v>
      </c>
      <c r="H11629" s="1">
        <v>45673.712002314824</v>
      </c>
      <c r="I11629" t="b">
        <v>0</v>
      </c>
      <c r="J11629" t="b">
        <v>0</v>
      </c>
      <c r="K11629" t="s">
        <v>31</v>
      </c>
      <c r="L11629" t="s">
        <v>32</v>
      </c>
      <c r="N11629">
        <v>65</v>
      </c>
      <c r="O11629" t="s">
        <v>15147</v>
      </c>
      <c r="P11629" t="s">
        <v>15148</v>
      </c>
    </row>
    <row r="11630" spans="1:16" x14ac:dyDescent="0.35">
      <c r="A11630" t="s">
        <v>15022</v>
      </c>
      <c r="B11630" t="s">
        <v>15149</v>
      </c>
      <c r="C11630" t="s">
        <v>9361</v>
      </c>
      <c r="D11630" t="s">
        <v>36</v>
      </c>
      <c r="E11630" t="s">
        <v>20</v>
      </c>
      <c r="F11630" t="b">
        <v>0</v>
      </c>
      <c r="G11630" t="s">
        <v>52</v>
      </c>
      <c r="H11630" s="1">
        <v>45673.878750000003</v>
      </c>
      <c r="I11630" t="b">
        <v>0</v>
      </c>
      <c r="J11630" t="b">
        <v>0</v>
      </c>
      <c r="K11630" t="s">
        <v>31</v>
      </c>
      <c r="L11630" t="s">
        <v>22</v>
      </c>
      <c r="M11630">
        <v>135000</v>
      </c>
      <c r="O11630" t="s">
        <v>1183</v>
      </c>
      <c r="P11630" t="s">
        <v>15150</v>
      </c>
    </row>
    <row r="11631" spans="1:16" x14ac:dyDescent="0.35">
      <c r="A11631" t="s">
        <v>15022</v>
      </c>
      <c r="B11631" t="s">
        <v>15151</v>
      </c>
      <c r="C11631" t="s">
        <v>182</v>
      </c>
      <c r="D11631" t="s">
        <v>17625</v>
      </c>
      <c r="E11631" t="s">
        <v>20</v>
      </c>
      <c r="F11631" t="b">
        <v>0</v>
      </c>
      <c r="G11631" t="s">
        <v>47</v>
      </c>
      <c r="H11631" s="1">
        <v>45674.251967592587</v>
      </c>
      <c r="I11631" t="b">
        <v>0</v>
      </c>
      <c r="J11631" t="b">
        <v>0</v>
      </c>
      <c r="K11631" t="s">
        <v>31</v>
      </c>
      <c r="L11631" t="s">
        <v>22</v>
      </c>
      <c r="M11631">
        <v>155000</v>
      </c>
      <c r="O11631" t="s">
        <v>15152</v>
      </c>
      <c r="P11631" t="s">
        <v>15153</v>
      </c>
    </row>
    <row r="11632" spans="1:16" x14ac:dyDescent="0.35">
      <c r="A11632" t="s">
        <v>15022</v>
      </c>
      <c r="B11632" t="s">
        <v>15022</v>
      </c>
      <c r="C11632" t="s">
        <v>2563</v>
      </c>
      <c r="D11632" t="s">
        <v>2537</v>
      </c>
      <c r="E11632" t="s">
        <v>20</v>
      </c>
      <c r="F11632" t="b">
        <v>0</v>
      </c>
      <c r="G11632" t="s">
        <v>43</v>
      </c>
      <c r="H11632" s="1">
        <v>45674.255706018521</v>
      </c>
      <c r="I11632" t="b">
        <v>1</v>
      </c>
      <c r="J11632" t="b">
        <v>0</v>
      </c>
      <c r="K11632" t="s">
        <v>31</v>
      </c>
      <c r="L11632" t="s">
        <v>22</v>
      </c>
      <c r="M11632">
        <v>125000</v>
      </c>
      <c r="O11632" t="s">
        <v>2537</v>
      </c>
    </row>
    <row r="11633" spans="1:16" x14ac:dyDescent="0.35">
      <c r="A11633" t="s">
        <v>15022</v>
      </c>
      <c r="B11633" t="s">
        <v>15154</v>
      </c>
      <c r="C11633" t="s">
        <v>18</v>
      </c>
      <c r="D11633" t="s">
        <v>1955</v>
      </c>
      <c r="E11633" t="s">
        <v>20</v>
      </c>
      <c r="F11633" t="b">
        <v>1</v>
      </c>
      <c r="G11633" t="s">
        <v>52</v>
      </c>
      <c r="H11633" s="1">
        <v>45674.501712962963</v>
      </c>
      <c r="I11633" t="b">
        <v>0</v>
      </c>
      <c r="J11633" t="b">
        <v>1</v>
      </c>
      <c r="K11633" t="s">
        <v>31</v>
      </c>
      <c r="L11633" t="s">
        <v>32</v>
      </c>
      <c r="N11633">
        <v>22.5</v>
      </c>
      <c r="O11633" t="s">
        <v>15155</v>
      </c>
      <c r="P11633" t="s">
        <v>15156</v>
      </c>
    </row>
    <row r="11634" spans="1:16" x14ac:dyDescent="0.35">
      <c r="A11634" t="s">
        <v>15022</v>
      </c>
      <c r="B11634" t="s">
        <v>15022</v>
      </c>
      <c r="C11634" t="s">
        <v>4326</v>
      </c>
      <c r="D11634" t="s">
        <v>36</v>
      </c>
      <c r="E11634" t="s">
        <v>20</v>
      </c>
      <c r="F11634" t="b">
        <v>0</v>
      </c>
      <c r="G11634" t="s">
        <v>47</v>
      </c>
      <c r="H11634" s="1">
        <v>45674.668668981481</v>
      </c>
      <c r="I11634" t="b">
        <v>0</v>
      </c>
      <c r="J11634" t="b">
        <v>0</v>
      </c>
      <c r="K11634" t="s">
        <v>31</v>
      </c>
      <c r="L11634" t="s">
        <v>22</v>
      </c>
      <c r="M11634">
        <v>137500</v>
      </c>
      <c r="O11634" t="s">
        <v>15157</v>
      </c>
      <c r="P11634" t="s">
        <v>15158</v>
      </c>
    </row>
    <row r="11635" spans="1:16" x14ac:dyDescent="0.35">
      <c r="A11635" t="s">
        <v>15022</v>
      </c>
      <c r="B11635" t="s">
        <v>15159</v>
      </c>
      <c r="C11635" t="s">
        <v>517</v>
      </c>
      <c r="D11635" t="s">
        <v>110</v>
      </c>
      <c r="E11635" t="s">
        <v>20</v>
      </c>
      <c r="F11635" t="b">
        <v>0</v>
      </c>
      <c r="G11635" t="s">
        <v>52</v>
      </c>
      <c r="H11635" s="1">
        <v>45674.793391203697</v>
      </c>
      <c r="I11635" t="b">
        <v>0</v>
      </c>
      <c r="J11635" t="b">
        <v>0</v>
      </c>
      <c r="K11635" t="s">
        <v>31</v>
      </c>
      <c r="L11635" t="s">
        <v>32</v>
      </c>
      <c r="N11635">
        <v>67.5</v>
      </c>
      <c r="O11635" t="s">
        <v>4809</v>
      </c>
      <c r="P11635" t="s">
        <v>7465</v>
      </c>
    </row>
    <row r="11636" spans="1:16" x14ac:dyDescent="0.35">
      <c r="A11636" t="s">
        <v>15022</v>
      </c>
      <c r="B11636" t="s">
        <v>15160</v>
      </c>
      <c r="C11636" t="s">
        <v>170</v>
      </c>
      <c r="D11636" t="s">
        <v>110</v>
      </c>
      <c r="E11636" t="s">
        <v>20</v>
      </c>
      <c r="F11636" t="b">
        <v>0</v>
      </c>
      <c r="G11636" t="s">
        <v>171</v>
      </c>
      <c r="H11636" s="1">
        <v>45674.807824074072</v>
      </c>
      <c r="I11636" t="b">
        <v>1</v>
      </c>
      <c r="J11636" t="b">
        <v>1</v>
      </c>
      <c r="K11636" t="s">
        <v>31</v>
      </c>
      <c r="L11636" t="s">
        <v>22</v>
      </c>
      <c r="M11636">
        <v>120000</v>
      </c>
      <c r="O11636" t="s">
        <v>15161</v>
      </c>
      <c r="P11636" t="s">
        <v>15162</v>
      </c>
    </row>
    <row r="11637" spans="1:16" x14ac:dyDescent="0.35">
      <c r="A11637" t="s">
        <v>15022</v>
      </c>
      <c r="B11637" t="s">
        <v>15149</v>
      </c>
      <c r="C11637" t="s">
        <v>1182</v>
      </c>
      <c r="D11637" t="s">
        <v>36</v>
      </c>
      <c r="E11637" t="s">
        <v>20</v>
      </c>
      <c r="F11637" t="b">
        <v>0</v>
      </c>
      <c r="G11637" t="s">
        <v>30</v>
      </c>
      <c r="H11637" s="1">
        <v>45674.876655092587</v>
      </c>
      <c r="I11637" t="b">
        <v>0</v>
      </c>
      <c r="J11637" t="b">
        <v>0</v>
      </c>
      <c r="K11637" t="s">
        <v>31</v>
      </c>
      <c r="L11637" t="s">
        <v>22</v>
      </c>
      <c r="M11637">
        <v>135000</v>
      </c>
      <c r="O11637" t="s">
        <v>1183</v>
      </c>
      <c r="P11637" t="s">
        <v>15150</v>
      </c>
    </row>
    <row r="11638" spans="1:16" x14ac:dyDescent="0.35">
      <c r="A11638" t="s">
        <v>15022</v>
      </c>
      <c r="B11638" t="s">
        <v>15163</v>
      </c>
      <c r="C11638" t="s">
        <v>3247</v>
      </c>
      <c r="D11638" t="s">
        <v>110</v>
      </c>
      <c r="E11638" t="s">
        <v>20</v>
      </c>
      <c r="F11638" t="b">
        <v>0</v>
      </c>
      <c r="G11638" t="s">
        <v>52</v>
      </c>
      <c r="H11638" s="1">
        <v>45675.25167824074</v>
      </c>
      <c r="I11638" t="b">
        <v>0</v>
      </c>
      <c r="J11638" t="b">
        <v>1</v>
      </c>
      <c r="K11638" t="s">
        <v>31</v>
      </c>
      <c r="L11638" t="s">
        <v>22</v>
      </c>
      <c r="M11638">
        <v>193000</v>
      </c>
      <c r="O11638" t="s">
        <v>1669</v>
      </c>
      <c r="P11638" t="s">
        <v>7830</v>
      </c>
    </row>
    <row r="11639" spans="1:16" x14ac:dyDescent="0.35">
      <c r="A11639" t="s">
        <v>15022</v>
      </c>
      <c r="B11639" t="s">
        <v>15164</v>
      </c>
      <c r="C11639" t="s">
        <v>154</v>
      </c>
      <c r="D11639" t="s">
        <v>36</v>
      </c>
      <c r="E11639" t="s">
        <v>20</v>
      </c>
      <c r="F11639" t="b">
        <v>0</v>
      </c>
      <c r="G11639" t="s">
        <v>52</v>
      </c>
      <c r="H11639" s="1">
        <v>45675.25167824074</v>
      </c>
      <c r="I11639" t="b">
        <v>1</v>
      </c>
      <c r="J11639" t="b">
        <v>0</v>
      </c>
      <c r="K11639" t="s">
        <v>31</v>
      </c>
      <c r="L11639" t="s">
        <v>22</v>
      </c>
      <c r="M11639">
        <v>140000</v>
      </c>
      <c r="O11639" t="s">
        <v>15165</v>
      </c>
      <c r="P11639" t="s">
        <v>15166</v>
      </c>
    </row>
    <row r="11640" spans="1:16" x14ac:dyDescent="0.35">
      <c r="A11640" t="s">
        <v>15022</v>
      </c>
      <c r="B11640" t="s">
        <v>15167</v>
      </c>
      <c r="C11640" t="s">
        <v>142</v>
      </c>
      <c r="D11640" t="s">
        <v>17448</v>
      </c>
      <c r="E11640" t="s">
        <v>20</v>
      </c>
      <c r="F11640" t="b">
        <v>0</v>
      </c>
      <c r="G11640" t="s">
        <v>68</v>
      </c>
      <c r="H11640" s="1">
        <v>45675.252534722233</v>
      </c>
      <c r="I11640" t="b">
        <v>1</v>
      </c>
      <c r="J11640" t="b">
        <v>1</v>
      </c>
      <c r="K11640" t="s">
        <v>31</v>
      </c>
      <c r="L11640" t="s">
        <v>22</v>
      </c>
      <c r="M11640">
        <v>150000</v>
      </c>
      <c r="O11640" t="s">
        <v>1195</v>
      </c>
      <c r="P11640" t="s">
        <v>15168</v>
      </c>
    </row>
    <row r="11641" spans="1:16" x14ac:dyDescent="0.35">
      <c r="A11641" t="s">
        <v>15022</v>
      </c>
      <c r="B11641" t="s">
        <v>15169</v>
      </c>
      <c r="C11641" t="s">
        <v>18</v>
      </c>
      <c r="D11641" t="s">
        <v>110</v>
      </c>
      <c r="E11641" t="s">
        <v>20</v>
      </c>
      <c r="F11641" t="b">
        <v>1</v>
      </c>
      <c r="G11641" t="s">
        <v>68</v>
      </c>
      <c r="H11641" s="1">
        <v>45675.252534722233</v>
      </c>
      <c r="I11641" t="b">
        <v>0</v>
      </c>
      <c r="J11641" t="b">
        <v>1</v>
      </c>
      <c r="K11641" t="s">
        <v>31</v>
      </c>
      <c r="L11641" t="s">
        <v>22</v>
      </c>
      <c r="M11641">
        <v>106500</v>
      </c>
      <c r="O11641" t="s">
        <v>15170</v>
      </c>
      <c r="P11641" t="s">
        <v>15171</v>
      </c>
    </row>
    <row r="11642" spans="1:16" x14ac:dyDescent="0.35">
      <c r="A11642" t="s">
        <v>15022</v>
      </c>
      <c r="B11642" t="s">
        <v>15172</v>
      </c>
      <c r="C11642" t="s">
        <v>175</v>
      </c>
      <c r="D11642" t="s">
        <v>110</v>
      </c>
      <c r="E11642" t="s">
        <v>20</v>
      </c>
      <c r="F11642" t="b">
        <v>0</v>
      </c>
      <c r="G11642" t="s">
        <v>52</v>
      </c>
      <c r="H11642" s="1">
        <v>45675.29315972222</v>
      </c>
      <c r="I11642" t="b">
        <v>0</v>
      </c>
      <c r="J11642" t="b">
        <v>1</v>
      </c>
      <c r="K11642" t="s">
        <v>31</v>
      </c>
      <c r="L11642" t="s">
        <v>22</v>
      </c>
      <c r="M11642">
        <v>150000</v>
      </c>
      <c r="O11642" t="s">
        <v>15173</v>
      </c>
      <c r="P11642" t="s">
        <v>15174</v>
      </c>
    </row>
    <row r="11643" spans="1:16" x14ac:dyDescent="0.35">
      <c r="A11643" t="s">
        <v>15022</v>
      </c>
      <c r="B11643" t="s">
        <v>15175</v>
      </c>
      <c r="C11643" t="s">
        <v>3596</v>
      </c>
      <c r="D11643" t="s">
        <v>249</v>
      </c>
      <c r="E11643" t="s">
        <v>20</v>
      </c>
      <c r="F11643" t="b">
        <v>0</v>
      </c>
      <c r="G11643" t="s">
        <v>3596</v>
      </c>
      <c r="H11643" s="1">
        <v>45675.382569444453</v>
      </c>
      <c r="I11643" t="b">
        <v>0</v>
      </c>
      <c r="J11643" t="b">
        <v>0</v>
      </c>
      <c r="K11643" t="s">
        <v>3596</v>
      </c>
      <c r="L11643" t="s">
        <v>22</v>
      </c>
      <c r="M11643">
        <v>156000</v>
      </c>
      <c r="O11643" t="s">
        <v>3023</v>
      </c>
      <c r="P11643" t="s">
        <v>11816</v>
      </c>
    </row>
    <row r="11644" spans="1:16" x14ac:dyDescent="0.35">
      <c r="A11644" t="s">
        <v>15022</v>
      </c>
      <c r="B11644" t="s">
        <v>15176</v>
      </c>
      <c r="C11644" t="s">
        <v>2504</v>
      </c>
      <c r="D11644" t="s">
        <v>295</v>
      </c>
      <c r="E11644" t="s">
        <v>91</v>
      </c>
      <c r="F11644" t="b">
        <v>0</v>
      </c>
      <c r="G11644" t="s">
        <v>592</v>
      </c>
      <c r="H11644" s="1">
        <v>45675.504166666673</v>
      </c>
      <c r="I11644" t="b">
        <v>1</v>
      </c>
      <c r="J11644" t="b">
        <v>0</v>
      </c>
      <c r="K11644" t="s">
        <v>592</v>
      </c>
      <c r="L11644" t="s">
        <v>22</v>
      </c>
      <c r="M11644">
        <v>160000</v>
      </c>
      <c r="O11644" t="s">
        <v>15177</v>
      </c>
      <c r="P11644" t="s">
        <v>1219</v>
      </c>
    </row>
    <row r="11645" spans="1:16" x14ac:dyDescent="0.35">
      <c r="A11645" t="s">
        <v>15022</v>
      </c>
      <c r="B11645" t="s">
        <v>15178</v>
      </c>
      <c r="C11645" t="s">
        <v>15179</v>
      </c>
      <c r="D11645" t="s">
        <v>295</v>
      </c>
      <c r="E11645" t="s">
        <v>20</v>
      </c>
      <c r="F11645" t="b">
        <v>0</v>
      </c>
      <c r="G11645" t="s">
        <v>47</v>
      </c>
      <c r="H11645" s="1">
        <v>45676.251493055563</v>
      </c>
      <c r="I11645" t="b">
        <v>0</v>
      </c>
      <c r="J11645" t="b">
        <v>0</v>
      </c>
      <c r="K11645" t="s">
        <v>31</v>
      </c>
      <c r="L11645" t="s">
        <v>22</v>
      </c>
      <c r="M11645">
        <v>111500</v>
      </c>
      <c r="O11645" t="s">
        <v>15180</v>
      </c>
      <c r="P11645" t="s">
        <v>15181</v>
      </c>
    </row>
    <row r="11646" spans="1:16" x14ac:dyDescent="0.35">
      <c r="A11646" t="s">
        <v>15022</v>
      </c>
      <c r="B11646" t="s">
        <v>15182</v>
      </c>
      <c r="C11646" t="s">
        <v>15183</v>
      </c>
      <c r="D11646" t="s">
        <v>36</v>
      </c>
      <c r="E11646" t="s">
        <v>20</v>
      </c>
      <c r="F11646" t="b">
        <v>0</v>
      </c>
      <c r="G11646" t="s">
        <v>508</v>
      </c>
      <c r="H11646" s="1">
        <v>45676.255578703713</v>
      </c>
      <c r="I11646" t="b">
        <v>1</v>
      </c>
      <c r="J11646" t="b">
        <v>0</v>
      </c>
      <c r="K11646" t="s">
        <v>508</v>
      </c>
      <c r="L11646" t="s">
        <v>22</v>
      </c>
      <c r="M11646">
        <v>175000</v>
      </c>
      <c r="O11646" t="s">
        <v>15184</v>
      </c>
      <c r="P11646" t="s">
        <v>3981</v>
      </c>
    </row>
    <row r="11647" spans="1:16" x14ac:dyDescent="0.35">
      <c r="A11647" t="s">
        <v>15022</v>
      </c>
      <c r="B11647" t="s">
        <v>15185</v>
      </c>
      <c r="C11647" t="s">
        <v>12426</v>
      </c>
      <c r="D11647" t="s">
        <v>443</v>
      </c>
      <c r="E11647" t="s">
        <v>20</v>
      </c>
      <c r="F11647" t="b">
        <v>0</v>
      </c>
      <c r="G11647" t="s">
        <v>994</v>
      </c>
      <c r="H11647" s="1">
        <v>45676.260914351849</v>
      </c>
      <c r="I11647" t="b">
        <v>0</v>
      </c>
      <c r="J11647" t="b">
        <v>0</v>
      </c>
      <c r="K11647" t="s">
        <v>994</v>
      </c>
      <c r="L11647" t="s">
        <v>22</v>
      </c>
      <c r="M11647">
        <v>95000</v>
      </c>
      <c r="O11647" t="s">
        <v>15186</v>
      </c>
      <c r="P11647" t="s">
        <v>15187</v>
      </c>
    </row>
    <row r="11648" spans="1:16" x14ac:dyDescent="0.35">
      <c r="A11648" t="s">
        <v>15022</v>
      </c>
      <c r="B11648" t="s">
        <v>15188</v>
      </c>
      <c r="C11648" t="s">
        <v>9094</v>
      </c>
      <c r="D11648" t="s">
        <v>573</v>
      </c>
      <c r="E11648" t="s">
        <v>296</v>
      </c>
      <c r="F11648" t="b">
        <v>0</v>
      </c>
      <c r="G11648" t="s">
        <v>47</v>
      </c>
      <c r="H11648" s="1">
        <v>45677.084918981483</v>
      </c>
      <c r="I11648" t="b">
        <v>0</v>
      </c>
      <c r="J11648" t="b">
        <v>1</v>
      </c>
      <c r="K11648" t="s">
        <v>31</v>
      </c>
      <c r="L11648" t="s">
        <v>32</v>
      </c>
      <c r="N11648">
        <v>55.06500244140625</v>
      </c>
      <c r="O11648" t="s">
        <v>15189</v>
      </c>
    </row>
    <row r="11649" spans="1:16" x14ac:dyDescent="0.35">
      <c r="A11649" t="s">
        <v>15022</v>
      </c>
      <c r="B11649" t="s">
        <v>15022</v>
      </c>
      <c r="C11649" t="s">
        <v>15190</v>
      </c>
      <c r="D11649" t="s">
        <v>115</v>
      </c>
      <c r="E11649" t="s">
        <v>20</v>
      </c>
      <c r="F11649" t="b">
        <v>0</v>
      </c>
      <c r="G11649" t="s">
        <v>47</v>
      </c>
      <c r="H11649" s="1">
        <v>45677.418437499997</v>
      </c>
      <c r="I11649" t="b">
        <v>0</v>
      </c>
      <c r="J11649" t="b">
        <v>0</v>
      </c>
      <c r="K11649" t="s">
        <v>31</v>
      </c>
      <c r="L11649" t="s">
        <v>22</v>
      </c>
      <c r="M11649">
        <v>152500</v>
      </c>
      <c r="O11649" t="s">
        <v>15189</v>
      </c>
    </row>
    <row r="11650" spans="1:16" x14ac:dyDescent="0.35">
      <c r="A11650" t="s">
        <v>15022</v>
      </c>
      <c r="B11650" t="s">
        <v>15022</v>
      </c>
      <c r="C11650" t="s">
        <v>15191</v>
      </c>
      <c r="D11650" t="s">
        <v>42</v>
      </c>
      <c r="E11650" t="s">
        <v>20</v>
      </c>
      <c r="F11650" t="b">
        <v>0</v>
      </c>
      <c r="G11650" t="s">
        <v>47</v>
      </c>
      <c r="H11650" s="1">
        <v>45677.543310185189</v>
      </c>
      <c r="I11650" t="b">
        <v>0</v>
      </c>
      <c r="J11650" t="b">
        <v>1</v>
      </c>
      <c r="K11650" t="s">
        <v>31</v>
      </c>
      <c r="L11650" t="s">
        <v>22</v>
      </c>
      <c r="M11650">
        <v>152500</v>
      </c>
      <c r="O11650" t="s">
        <v>15189</v>
      </c>
    </row>
    <row r="11651" spans="1:16" x14ac:dyDescent="0.35">
      <c r="A11651" t="s">
        <v>15022</v>
      </c>
      <c r="B11651" t="s">
        <v>15192</v>
      </c>
      <c r="C11651" t="s">
        <v>15193</v>
      </c>
      <c r="D11651" t="s">
        <v>573</v>
      </c>
      <c r="E11651" t="s">
        <v>296</v>
      </c>
      <c r="F11651" t="b">
        <v>0</v>
      </c>
      <c r="G11651" t="s">
        <v>171</v>
      </c>
      <c r="H11651" s="1">
        <v>45677.556388888886</v>
      </c>
      <c r="I11651" t="b">
        <v>0</v>
      </c>
      <c r="J11651" t="b">
        <v>0</v>
      </c>
      <c r="K11651" t="s">
        <v>31</v>
      </c>
      <c r="L11651" t="s">
        <v>32</v>
      </c>
      <c r="N11651">
        <v>52.779998779296882</v>
      </c>
      <c r="O11651" t="s">
        <v>7360</v>
      </c>
    </row>
    <row r="11652" spans="1:16" x14ac:dyDescent="0.35">
      <c r="A11652" t="s">
        <v>15022</v>
      </c>
      <c r="B11652" t="s">
        <v>15194</v>
      </c>
      <c r="C11652" t="s">
        <v>2841</v>
      </c>
      <c r="D11652" t="s">
        <v>1955</v>
      </c>
      <c r="E11652" t="s">
        <v>20</v>
      </c>
      <c r="F11652" t="b">
        <v>0</v>
      </c>
      <c r="G11652" t="s">
        <v>47</v>
      </c>
      <c r="H11652" s="1">
        <v>45677.626643518517</v>
      </c>
      <c r="I11652" t="b">
        <v>0</v>
      </c>
      <c r="J11652" t="b">
        <v>1</v>
      </c>
      <c r="K11652" t="s">
        <v>31</v>
      </c>
      <c r="L11652" t="s">
        <v>32</v>
      </c>
      <c r="N11652">
        <v>22.5</v>
      </c>
      <c r="O11652" t="s">
        <v>15155</v>
      </c>
      <c r="P11652" t="s">
        <v>15156</v>
      </c>
    </row>
    <row r="11653" spans="1:16" x14ac:dyDescent="0.35">
      <c r="A11653" t="s">
        <v>15022</v>
      </c>
      <c r="B11653" t="s">
        <v>15195</v>
      </c>
      <c r="C11653" t="s">
        <v>1349</v>
      </c>
      <c r="D11653" t="s">
        <v>110</v>
      </c>
      <c r="E11653" t="s">
        <v>760</v>
      </c>
      <c r="F11653" t="b">
        <v>0</v>
      </c>
      <c r="G11653" t="s">
        <v>52</v>
      </c>
      <c r="H11653" s="1">
        <v>45678.251585648148</v>
      </c>
      <c r="I11653" t="b">
        <v>1</v>
      </c>
      <c r="J11653" t="b">
        <v>0</v>
      </c>
      <c r="K11653" t="s">
        <v>31</v>
      </c>
      <c r="L11653" t="s">
        <v>32</v>
      </c>
      <c r="N11653">
        <v>56.5</v>
      </c>
      <c r="O11653" t="s">
        <v>15196</v>
      </c>
      <c r="P11653" t="s">
        <v>15197</v>
      </c>
    </row>
    <row r="11654" spans="1:16" x14ac:dyDescent="0.35">
      <c r="A11654" t="s">
        <v>15022</v>
      </c>
      <c r="B11654" t="s">
        <v>15198</v>
      </c>
      <c r="C11654" t="s">
        <v>18</v>
      </c>
      <c r="D11654" t="s">
        <v>1869</v>
      </c>
      <c r="E11654" t="s">
        <v>20</v>
      </c>
      <c r="F11654" t="b">
        <v>1</v>
      </c>
      <c r="G11654" t="s">
        <v>287</v>
      </c>
      <c r="H11654" s="1">
        <v>45678.924259259264</v>
      </c>
      <c r="I11654" t="b">
        <v>0</v>
      </c>
      <c r="J11654" t="b">
        <v>0</v>
      </c>
      <c r="K11654" t="s">
        <v>287</v>
      </c>
      <c r="L11654" t="s">
        <v>22</v>
      </c>
      <c r="M11654">
        <v>132500</v>
      </c>
      <c r="O11654" t="s">
        <v>15199</v>
      </c>
      <c r="P11654" t="s">
        <v>15200</v>
      </c>
    </row>
    <row r="11655" spans="1:16" x14ac:dyDescent="0.35">
      <c r="A11655" t="s">
        <v>15022</v>
      </c>
      <c r="B11655" t="s">
        <v>15201</v>
      </c>
      <c r="C11655" t="s">
        <v>60</v>
      </c>
      <c r="D11655" t="s">
        <v>110</v>
      </c>
      <c r="E11655" t="s">
        <v>20</v>
      </c>
      <c r="F11655" t="b">
        <v>0</v>
      </c>
      <c r="G11655" t="s">
        <v>52</v>
      </c>
      <c r="H11655" s="1">
        <v>45680.376932870371</v>
      </c>
      <c r="I11655" t="b">
        <v>1</v>
      </c>
      <c r="J11655" t="b">
        <v>0</v>
      </c>
      <c r="K11655" t="s">
        <v>31</v>
      </c>
      <c r="L11655" t="s">
        <v>22</v>
      </c>
      <c r="M11655">
        <v>125000</v>
      </c>
      <c r="O11655" t="s">
        <v>15202</v>
      </c>
      <c r="P11655" t="s">
        <v>251</v>
      </c>
    </row>
    <row r="11656" spans="1:16" x14ac:dyDescent="0.35">
      <c r="A11656" t="s">
        <v>15022</v>
      </c>
      <c r="B11656" t="s">
        <v>15203</v>
      </c>
      <c r="C11656" t="s">
        <v>7888</v>
      </c>
      <c r="D11656" t="s">
        <v>249</v>
      </c>
      <c r="E11656" t="s">
        <v>20</v>
      </c>
      <c r="F11656" t="b">
        <v>0</v>
      </c>
      <c r="G11656" t="s">
        <v>105</v>
      </c>
      <c r="H11656" s="1">
        <v>45680.504050925927</v>
      </c>
      <c r="I11656" t="b">
        <v>1</v>
      </c>
      <c r="J11656" t="b">
        <v>0</v>
      </c>
      <c r="K11656" t="s">
        <v>105</v>
      </c>
      <c r="L11656" t="s">
        <v>22</v>
      </c>
      <c r="M11656">
        <v>86459.5</v>
      </c>
      <c r="O11656" t="s">
        <v>497</v>
      </c>
      <c r="P11656" t="s">
        <v>15204</v>
      </c>
    </row>
    <row r="11657" spans="1:16" x14ac:dyDescent="0.35">
      <c r="A11657" t="s">
        <v>15022</v>
      </c>
      <c r="B11657" t="s">
        <v>15205</v>
      </c>
      <c r="C11657" t="s">
        <v>8671</v>
      </c>
      <c r="D11657" t="s">
        <v>269</v>
      </c>
      <c r="E11657" t="s">
        <v>20</v>
      </c>
      <c r="F11657" t="b">
        <v>0</v>
      </c>
      <c r="G11657" t="s">
        <v>52</v>
      </c>
      <c r="H11657" s="1">
        <v>45680.835324074083</v>
      </c>
      <c r="I11657" t="b">
        <v>1</v>
      </c>
      <c r="J11657" t="b">
        <v>0</v>
      </c>
      <c r="K11657" t="s">
        <v>31</v>
      </c>
      <c r="L11657" t="s">
        <v>22</v>
      </c>
      <c r="M11657">
        <v>145000</v>
      </c>
      <c r="O11657" t="s">
        <v>15206</v>
      </c>
      <c r="P11657" t="s">
        <v>10761</v>
      </c>
    </row>
    <row r="11658" spans="1:16" x14ac:dyDescent="0.35">
      <c r="A11658" t="s">
        <v>15022</v>
      </c>
      <c r="B11658" t="s">
        <v>15022</v>
      </c>
      <c r="C11658" t="s">
        <v>2022</v>
      </c>
      <c r="D11658" t="s">
        <v>36</v>
      </c>
      <c r="E11658" t="s">
        <v>20</v>
      </c>
      <c r="F11658" t="b">
        <v>0</v>
      </c>
      <c r="G11658" t="s">
        <v>47</v>
      </c>
      <c r="H11658" s="1">
        <v>45681.168981481482</v>
      </c>
      <c r="I11658" t="b">
        <v>0</v>
      </c>
      <c r="J11658" t="b">
        <v>1</v>
      </c>
      <c r="K11658" t="s">
        <v>31</v>
      </c>
      <c r="L11658" t="s">
        <v>22</v>
      </c>
      <c r="M11658">
        <v>109250</v>
      </c>
      <c r="O11658" t="s">
        <v>15207</v>
      </c>
      <c r="P11658" t="s">
        <v>15208</v>
      </c>
    </row>
    <row r="11659" spans="1:16" x14ac:dyDescent="0.35">
      <c r="A11659" t="s">
        <v>15022</v>
      </c>
      <c r="B11659" t="s">
        <v>15209</v>
      </c>
      <c r="C11659" t="s">
        <v>549</v>
      </c>
      <c r="D11659" t="s">
        <v>36</v>
      </c>
      <c r="E11659" t="s">
        <v>20</v>
      </c>
      <c r="F11659" t="b">
        <v>0</v>
      </c>
      <c r="G11659" t="s">
        <v>47</v>
      </c>
      <c r="H11659" s="1">
        <v>45681.336469907408</v>
      </c>
      <c r="I11659" t="b">
        <v>0</v>
      </c>
      <c r="J11659" t="b">
        <v>1</v>
      </c>
      <c r="K11659" t="s">
        <v>31</v>
      </c>
      <c r="L11659" t="s">
        <v>22</v>
      </c>
      <c r="M11659">
        <v>159500</v>
      </c>
      <c r="O11659" t="s">
        <v>36</v>
      </c>
      <c r="P11659" t="s">
        <v>15210</v>
      </c>
    </row>
    <row r="11660" spans="1:16" x14ac:dyDescent="0.35">
      <c r="A11660" t="s">
        <v>15022</v>
      </c>
      <c r="B11660" t="s">
        <v>15211</v>
      </c>
      <c r="C11660" t="s">
        <v>18</v>
      </c>
      <c r="D11660" t="s">
        <v>6984</v>
      </c>
      <c r="E11660" t="s">
        <v>91</v>
      </c>
      <c r="F11660" t="b">
        <v>1</v>
      </c>
      <c r="G11660" t="s">
        <v>52</v>
      </c>
      <c r="H11660" s="1">
        <v>45681.670219907413</v>
      </c>
      <c r="I11660" t="b">
        <v>1</v>
      </c>
      <c r="J11660" t="b">
        <v>0</v>
      </c>
      <c r="K11660" t="s">
        <v>31</v>
      </c>
      <c r="L11660" t="s">
        <v>32</v>
      </c>
      <c r="N11660">
        <v>82.5</v>
      </c>
      <c r="O11660" t="s">
        <v>6984</v>
      </c>
      <c r="P11660" t="s">
        <v>13200</v>
      </c>
    </row>
    <row r="11661" spans="1:16" x14ac:dyDescent="0.35">
      <c r="A11661" t="s">
        <v>15022</v>
      </c>
      <c r="B11661" t="s">
        <v>15212</v>
      </c>
      <c r="C11661" t="s">
        <v>1336</v>
      </c>
      <c r="D11661" t="s">
        <v>36</v>
      </c>
      <c r="E11661" t="s">
        <v>20</v>
      </c>
      <c r="F11661" t="b">
        <v>0</v>
      </c>
      <c r="G11661" t="s">
        <v>52</v>
      </c>
      <c r="H11661" s="1">
        <v>45682.003622685188</v>
      </c>
      <c r="I11661" t="b">
        <v>0</v>
      </c>
      <c r="J11661" t="b">
        <v>1</v>
      </c>
      <c r="K11661" t="s">
        <v>31</v>
      </c>
      <c r="L11661" t="s">
        <v>22</v>
      </c>
      <c r="M11661">
        <v>172000</v>
      </c>
      <c r="O11661" t="s">
        <v>6107</v>
      </c>
      <c r="P11661" t="s">
        <v>15213</v>
      </c>
    </row>
    <row r="11662" spans="1:16" x14ac:dyDescent="0.35">
      <c r="A11662" t="s">
        <v>15022</v>
      </c>
      <c r="B11662" t="s">
        <v>15214</v>
      </c>
      <c r="C11662" t="s">
        <v>805</v>
      </c>
      <c r="D11662" t="s">
        <v>443</v>
      </c>
      <c r="E11662" t="s">
        <v>20</v>
      </c>
      <c r="F11662" t="b">
        <v>0</v>
      </c>
      <c r="G11662" t="s">
        <v>30</v>
      </c>
      <c r="H11662" s="1">
        <v>45682.254201388889</v>
      </c>
      <c r="I11662" t="b">
        <v>1</v>
      </c>
      <c r="J11662" t="b">
        <v>1</v>
      </c>
      <c r="K11662" t="s">
        <v>31</v>
      </c>
      <c r="L11662" t="s">
        <v>22</v>
      </c>
      <c r="M11662">
        <v>94000</v>
      </c>
      <c r="O11662" t="s">
        <v>7386</v>
      </c>
      <c r="P11662" t="s">
        <v>15215</v>
      </c>
    </row>
    <row r="11663" spans="1:16" x14ac:dyDescent="0.35">
      <c r="A11663" t="s">
        <v>15022</v>
      </c>
      <c r="B11663" t="s">
        <v>15216</v>
      </c>
      <c r="C11663" t="s">
        <v>18</v>
      </c>
      <c r="D11663" t="s">
        <v>1955</v>
      </c>
      <c r="E11663" t="s">
        <v>20</v>
      </c>
      <c r="F11663" t="b">
        <v>1</v>
      </c>
      <c r="G11663" t="s">
        <v>43</v>
      </c>
      <c r="H11663" s="1">
        <v>45683.460555555554</v>
      </c>
      <c r="I11663" t="b">
        <v>0</v>
      </c>
      <c r="J11663" t="b">
        <v>1</v>
      </c>
      <c r="K11663" t="s">
        <v>31</v>
      </c>
      <c r="L11663" t="s">
        <v>22</v>
      </c>
      <c r="M11663">
        <v>134000</v>
      </c>
      <c r="O11663" t="s">
        <v>4513</v>
      </c>
      <c r="P11663" t="s">
        <v>15217</v>
      </c>
    </row>
    <row r="11664" spans="1:16" x14ac:dyDescent="0.35">
      <c r="A11664" t="s">
        <v>15022</v>
      </c>
      <c r="B11664" t="s">
        <v>15218</v>
      </c>
      <c r="C11664" t="s">
        <v>2602</v>
      </c>
      <c r="D11664" t="s">
        <v>295</v>
      </c>
      <c r="E11664" t="s">
        <v>20</v>
      </c>
      <c r="F11664" t="b">
        <v>0</v>
      </c>
      <c r="G11664" t="s">
        <v>52</v>
      </c>
      <c r="H11664" s="1">
        <v>45684.168252314812</v>
      </c>
      <c r="I11664" t="b">
        <v>0</v>
      </c>
      <c r="J11664" t="b">
        <v>0</v>
      </c>
      <c r="K11664" t="s">
        <v>31</v>
      </c>
      <c r="L11664" t="s">
        <v>22</v>
      </c>
      <c r="M11664">
        <v>90000</v>
      </c>
      <c r="O11664" t="s">
        <v>4062</v>
      </c>
      <c r="P11664" t="s">
        <v>340</v>
      </c>
    </row>
    <row r="11665" spans="1:16" x14ac:dyDescent="0.35">
      <c r="A11665" t="s">
        <v>15022</v>
      </c>
      <c r="B11665" t="s">
        <v>15022</v>
      </c>
      <c r="C11665" t="s">
        <v>10278</v>
      </c>
      <c r="D11665" t="s">
        <v>974</v>
      </c>
      <c r="E11665" t="s">
        <v>20</v>
      </c>
      <c r="F11665" t="b">
        <v>0</v>
      </c>
      <c r="G11665" t="s">
        <v>52</v>
      </c>
      <c r="H11665" s="1">
        <v>45684.253680555557</v>
      </c>
      <c r="I11665" t="b">
        <v>0</v>
      </c>
      <c r="J11665" t="b">
        <v>1</v>
      </c>
      <c r="K11665" t="s">
        <v>31</v>
      </c>
      <c r="L11665" t="s">
        <v>22</v>
      </c>
      <c r="M11665">
        <v>88582</v>
      </c>
      <c r="O11665" t="s">
        <v>15219</v>
      </c>
      <c r="P11665" t="s">
        <v>15220</v>
      </c>
    </row>
    <row r="11666" spans="1:16" x14ac:dyDescent="0.35">
      <c r="A11666" t="s">
        <v>15022</v>
      </c>
      <c r="B11666" t="s">
        <v>15221</v>
      </c>
      <c r="C11666" t="s">
        <v>15222</v>
      </c>
      <c r="D11666" t="s">
        <v>10990</v>
      </c>
      <c r="E11666" t="s">
        <v>91</v>
      </c>
      <c r="F11666" t="b">
        <v>0</v>
      </c>
      <c r="G11666" t="s">
        <v>52</v>
      </c>
      <c r="H11666" s="1">
        <v>45684.462037037039</v>
      </c>
      <c r="I11666" t="b">
        <v>1</v>
      </c>
      <c r="J11666" t="b">
        <v>1</v>
      </c>
      <c r="K11666" t="s">
        <v>31</v>
      </c>
      <c r="L11666" t="s">
        <v>32</v>
      </c>
      <c r="N11666">
        <v>62.669998168945313</v>
      </c>
      <c r="O11666" t="s">
        <v>10990</v>
      </c>
      <c r="P11666" t="s">
        <v>15223</v>
      </c>
    </row>
    <row r="11667" spans="1:16" x14ac:dyDescent="0.35">
      <c r="A11667" t="s">
        <v>15022</v>
      </c>
      <c r="B11667" t="s">
        <v>15022</v>
      </c>
      <c r="C11667" t="s">
        <v>556</v>
      </c>
      <c r="D11667" t="s">
        <v>36</v>
      </c>
      <c r="E11667" t="s">
        <v>91</v>
      </c>
      <c r="F11667" t="b">
        <v>0</v>
      </c>
      <c r="G11667" t="s">
        <v>47</v>
      </c>
      <c r="H11667" s="1">
        <v>45685.750497685192</v>
      </c>
      <c r="I11667" t="b">
        <v>1</v>
      </c>
      <c r="J11667" t="b">
        <v>0</v>
      </c>
      <c r="K11667" t="s">
        <v>31</v>
      </c>
      <c r="L11667" t="s">
        <v>32</v>
      </c>
      <c r="N11667">
        <v>55</v>
      </c>
      <c r="O11667" t="s">
        <v>15224</v>
      </c>
      <c r="P11667" t="s">
        <v>15225</v>
      </c>
    </row>
    <row r="11668" spans="1:16" x14ac:dyDescent="0.35">
      <c r="A11668" t="s">
        <v>15022</v>
      </c>
      <c r="B11668" t="s">
        <v>15226</v>
      </c>
      <c r="C11668" t="s">
        <v>257</v>
      </c>
      <c r="D11668" t="s">
        <v>36</v>
      </c>
      <c r="E11668" t="s">
        <v>20</v>
      </c>
      <c r="F11668" t="b">
        <v>0</v>
      </c>
      <c r="G11668" t="s">
        <v>52</v>
      </c>
      <c r="H11668" s="1">
        <v>45685.752615740741</v>
      </c>
      <c r="I11668" t="b">
        <v>1</v>
      </c>
      <c r="J11668" t="b">
        <v>1</v>
      </c>
      <c r="K11668" t="s">
        <v>31</v>
      </c>
      <c r="L11668" t="s">
        <v>22</v>
      </c>
      <c r="M11668">
        <v>145500</v>
      </c>
      <c r="O11668" t="s">
        <v>6547</v>
      </c>
      <c r="P11668" t="s">
        <v>15073</v>
      </c>
    </row>
    <row r="11669" spans="1:16" x14ac:dyDescent="0.35">
      <c r="A11669" t="s">
        <v>15022</v>
      </c>
      <c r="B11669" t="s">
        <v>15022</v>
      </c>
      <c r="C11669" t="s">
        <v>15227</v>
      </c>
      <c r="D11669" t="s">
        <v>321</v>
      </c>
      <c r="E11669" t="s">
        <v>20</v>
      </c>
      <c r="F11669" t="b">
        <v>0</v>
      </c>
      <c r="G11669" t="s">
        <v>52</v>
      </c>
      <c r="H11669" s="1">
        <v>45685.794131944444</v>
      </c>
      <c r="I11669" t="b">
        <v>1</v>
      </c>
      <c r="J11669" t="b">
        <v>0</v>
      </c>
      <c r="K11669" t="s">
        <v>31</v>
      </c>
      <c r="L11669" t="s">
        <v>22</v>
      </c>
      <c r="M11669">
        <v>80000</v>
      </c>
      <c r="O11669" t="s">
        <v>7296</v>
      </c>
      <c r="P11669" t="s">
        <v>15228</v>
      </c>
    </row>
    <row r="11670" spans="1:16" x14ac:dyDescent="0.35">
      <c r="A11670" t="s">
        <v>15022</v>
      </c>
      <c r="B11670" t="s">
        <v>15022</v>
      </c>
      <c r="C11670" t="s">
        <v>4574</v>
      </c>
      <c r="D11670" t="s">
        <v>17472</v>
      </c>
      <c r="E11670" t="s">
        <v>760</v>
      </c>
      <c r="F11670" t="b">
        <v>0</v>
      </c>
      <c r="G11670" t="s">
        <v>47</v>
      </c>
      <c r="H11670" s="1">
        <v>45686.002858796302</v>
      </c>
      <c r="I11670" t="b">
        <v>0</v>
      </c>
      <c r="J11670" t="b">
        <v>1</v>
      </c>
      <c r="K11670" t="s">
        <v>31</v>
      </c>
      <c r="L11670" t="s">
        <v>32</v>
      </c>
      <c r="N11670">
        <v>72.5</v>
      </c>
      <c r="O11670" t="s">
        <v>2819</v>
      </c>
      <c r="P11670" t="s">
        <v>7806</v>
      </c>
    </row>
    <row r="11671" spans="1:16" x14ac:dyDescent="0.35">
      <c r="A11671" t="s">
        <v>15022</v>
      </c>
      <c r="B11671" t="s">
        <v>15169</v>
      </c>
      <c r="C11671" t="s">
        <v>18</v>
      </c>
      <c r="D11671" t="s">
        <v>29</v>
      </c>
      <c r="E11671" t="s">
        <v>20</v>
      </c>
      <c r="F11671" t="b">
        <v>1</v>
      </c>
      <c r="G11671" t="s">
        <v>68</v>
      </c>
      <c r="H11671" s="1">
        <v>45686.267326388886</v>
      </c>
      <c r="I11671" t="b">
        <v>0</v>
      </c>
      <c r="J11671" t="b">
        <v>1</v>
      </c>
      <c r="K11671" t="s">
        <v>31</v>
      </c>
      <c r="L11671" t="s">
        <v>22</v>
      </c>
      <c r="M11671">
        <v>106500</v>
      </c>
      <c r="O11671" t="s">
        <v>15229</v>
      </c>
      <c r="P11671" t="s">
        <v>15171</v>
      </c>
    </row>
    <row r="11672" spans="1:16" x14ac:dyDescent="0.35">
      <c r="A11672" t="s">
        <v>15022</v>
      </c>
      <c r="B11672" t="s">
        <v>15230</v>
      </c>
      <c r="C11672" t="s">
        <v>154</v>
      </c>
      <c r="D11672" t="s">
        <v>36</v>
      </c>
      <c r="E11672" t="s">
        <v>20</v>
      </c>
      <c r="F11672" t="b">
        <v>0</v>
      </c>
      <c r="G11672" t="s">
        <v>43</v>
      </c>
      <c r="H11672" s="1">
        <v>45686.725578703707</v>
      </c>
      <c r="I11672" t="b">
        <v>0</v>
      </c>
      <c r="J11672" t="b">
        <v>1</v>
      </c>
      <c r="K11672" t="s">
        <v>31</v>
      </c>
      <c r="L11672" t="s">
        <v>22</v>
      </c>
      <c r="M11672">
        <v>217500</v>
      </c>
      <c r="O11672" t="s">
        <v>15231</v>
      </c>
      <c r="P11672" t="s">
        <v>15232</v>
      </c>
    </row>
    <row r="11673" spans="1:16" x14ac:dyDescent="0.35">
      <c r="A11673" t="s">
        <v>15022</v>
      </c>
      <c r="B11673" t="s">
        <v>15233</v>
      </c>
      <c r="C11673" t="s">
        <v>549</v>
      </c>
      <c r="D11673" t="s">
        <v>269</v>
      </c>
      <c r="E11673" t="s">
        <v>91</v>
      </c>
      <c r="F11673" t="b">
        <v>0</v>
      </c>
      <c r="G11673" t="s">
        <v>52</v>
      </c>
      <c r="H11673" s="1">
        <v>45686.793483796297</v>
      </c>
      <c r="I11673" t="b">
        <v>0</v>
      </c>
      <c r="J11673" t="b">
        <v>0</v>
      </c>
      <c r="K11673" t="s">
        <v>31</v>
      </c>
      <c r="L11673" t="s">
        <v>32</v>
      </c>
      <c r="N11673">
        <v>65</v>
      </c>
      <c r="O11673" t="s">
        <v>10128</v>
      </c>
      <c r="P11673" t="s">
        <v>15234</v>
      </c>
    </row>
    <row r="11674" spans="1:16" x14ac:dyDescent="0.35">
      <c r="A11674" t="s">
        <v>15022</v>
      </c>
      <c r="B11674" t="s">
        <v>15235</v>
      </c>
      <c r="C11674" t="s">
        <v>175</v>
      </c>
      <c r="D11674" t="s">
        <v>36</v>
      </c>
      <c r="E11674" t="s">
        <v>20</v>
      </c>
      <c r="F11674" t="b">
        <v>0</v>
      </c>
      <c r="G11674" t="s">
        <v>47</v>
      </c>
      <c r="H11674" s="1">
        <v>45687.253645833327</v>
      </c>
      <c r="I11674" t="b">
        <v>0</v>
      </c>
      <c r="J11674" t="b">
        <v>1</v>
      </c>
      <c r="K11674" t="s">
        <v>31</v>
      </c>
      <c r="L11674" t="s">
        <v>22</v>
      </c>
      <c r="M11674">
        <v>116000</v>
      </c>
      <c r="O11674" t="s">
        <v>4651</v>
      </c>
      <c r="P11674" t="s">
        <v>15236</v>
      </c>
    </row>
    <row r="11675" spans="1:16" x14ac:dyDescent="0.35">
      <c r="A11675" t="s">
        <v>15022</v>
      </c>
      <c r="B11675" t="s">
        <v>15074</v>
      </c>
      <c r="C11675" t="s">
        <v>2602</v>
      </c>
      <c r="D11675" t="s">
        <v>36</v>
      </c>
      <c r="E11675" t="s">
        <v>20</v>
      </c>
      <c r="F11675" t="b">
        <v>0</v>
      </c>
      <c r="G11675" t="s">
        <v>52</v>
      </c>
      <c r="H11675" s="1">
        <v>45687.378310185188</v>
      </c>
      <c r="I11675" t="b">
        <v>1</v>
      </c>
      <c r="J11675" t="b">
        <v>1</v>
      </c>
      <c r="K11675" t="s">
        <v>31</v>
      </c>
      <c r="L11675" t="s">
        <v>22</v>
      </c>
      <c r="M11675">
        <v>189500</v>
      </c>
      <c r="O11675" t="s">
        <v>1048</v>
      </c>
      <c r="P11675" t="s">
        <v>15075</v>
      </c>
    </row>
    <row r="11676" spans="1:16" x14ac:dyDescent="0.35">
      <c r="A11676" t="s">
        <v>15022</v>
      </c>
      <c r="B11676" t="s">
        <v>15131</v>
      </c>
      <c r="C11676" t="s">
        <v>868</v>
      </c>
      <c r="D11676" t="s">
        <v>36</v>
      </c>
      <c r="E11676" t="s">
        <v>20</v>
      </c>
      <c r="F11676" t="b">
        <v>0</v>
      </c>
      <c r="G11676" t="s">
        <v>52</v>
      </c>
      <c r="H11676" s="1">
        <v>45687.71166666667</v>
      </c>
      <c r="I11676" t="b">
        <v>0</v>
      </c>
      <c r="J11676" t="b">
        <v>0</v>
      </c>
      <c r="K11676" t="s">
        <v>31</v>
      </c>
      <c r="L11676" t="s">
        <v>22</v>
      </c>
      <c r="M11676">
        <v>175000</v>
      </c>
      <c r="O11676" t="s">
        <v>15237</v>
      </c>
      <c r="P11676" t="s">
        <v>15238</v>
      </c>
    </row>
    <row r="11677" spans="1:16" x14ac:dyDescent="0.35">
      <c r="A11677" t="s">
        <v>15022</v>
      </c>
      <c r="B11677" t="s">
        <v>15239</v>
      </c>
      <c r="C11677" t="s">
        <v>4510</v>
      </c>
      <c r="D11677" t="s">
        <v>974</v>
      </c>
      <c r="E11677" t="s">
        <v>20</v>
      </c>
      <c r="F11677" t="b">
        <v>0</v>
      </c>
      <c r="G11677" t="s">
        <v>52</v>
      </c>
      <c r="H11677" s="1">
        <v>45688.003310185188</v>
      </c>
      <c r="I11677" t="b">
        <v>0</v>
      </c>
      <c r="J11677" t="b">
        <v>1</v>
      </c>
      <c r="K11677" t="s">
        <v>31</v>
      </c>
      <c r="L11677" t="s">
        <v>22</v>
      </c>
      <c r="M11677">
        <v>88582</v>
      </c>
      <c r="O11677" t="s">
        <v>15240</v>
      </c>
      <c r="P11677" t="s">
        <v>15241</v>
      </c>
    </row>
    <row r="11678" spans="1:16" x14ac:dyDescent="0.35">
      <c r="A11678" t="s">
        <v>15022</v>
      </c>
      <c r="B11678" t="s">
        <v>15242</v>
      </c>
      <c r="C11678" t="s">
        <v>7244</v>
      </c>
      <c r="D11678" t="s">
        <v>29</v>
      </c>
      <c r="E11678" t="s">
        <v>296</v>
      </c>
      <c r="F11678" t="b">
        <v>0</v>
      </c>
      <c r="G11678" t="s">
        <v>47</v>
      </c>
      <c r="H11678" s="1">
        <v>45688.419340277767</v>
      </c>
      <c r="I11678" t="b">
        <v>0</v>
      </c>
      <c r="J11678" t="b">
        <v>1</v>
      </c>
      <c r="K11678" t="s">
        <v>31</v>
      </c>
      <c r="L11678" t="s">
        <v>22</v>
      </c>
      <c r="M11678">
        <v>240000</v>
      </c>
      <c r="O11678" t="s">
        <v>1225</v>
      </c>
      <c r="P11678" t="s">
        <v>15243</v>
      </c>
    </row>
    <row r="11679" spans="1:16" x14ac:dyDescent="0.35">
      <c r="A11679" t="s">
        <v>15022</v>
      </c>
      <c r="B11679" t="s">
        <v>15244</v>
      </c>
      <c r="C11679" t="s">
        <v>15245</v>
      </c>
      <c r="D11679" t="s">
        <v>573</v>
      </c>
      <c r="E11679" t="s">
        <v>296</v>
      </c>
      <c r="F11679" t="b">
        <v>0</v>
      </c>
      <c r="G11679" t="s">
        <v>52</v>
      </c>
      <c r="H11679" s="1">
        <v>45688.502256944441</v>
      </c>
      <c r="I11679" t="b">
        <v>0</v>
      </c>
      <c r="J11679" t="b">
        <v>1</v>
      </c>
      <c r="K11679" t="s">
        <v>31</v>
      </c>
      <c r="L11679" t="s">
        <v>32</v>
      </c>
      <c r="N11679">
        <v>56.475002288818359</v>
      </c>
      <c r="O11679" t="s">
        <v>15246</v>
      </c>
      <c r="P11679" t="s">
        <v>15247</v>
      </c>
    </row>
    <row r="11680" spans="1:16" x14ac:dyDescent="0.35">
      <c r="A11680" t="s">
        <v>15022</v>
      </c>
      <c r="B11680" t="s">
        <v>15248</v>
      </c>
      <c r="C11680" t="s">
        <v>170</v>
      </c>
      <c r="D11680" t="s">
        <v>36</v>
      </c>
      <c r="E11680" t="s">
        <v>20</v>
      </c>
      <c r="F11680" t="b">
        <v>0</v>
      </c>
      <c r="G11680" t="s">
        <v>52</v>
      </c>
      <c r="H11680" s="1">
        <v>45688.585590277777</v>
      </c>
      <c r="I11680" t="b">
        <v>0</v>
      </c>
      <c r="J11680" t="b">
        <v>0</v>
      </c>
      <c r="K11680" t="s">
        <v>31</v>
      </c>
      <c r="L11680" t="s">
        <v>22</v>
      </c>
      <c r="M11680">
        <v>145000</v>
      </c>
      <c r="O11680" t="s">
        <v>10485</v>
      </c>
      <c r="P11680" t="s">
        <v>3981</v>
      </c>
    </row>
    <row r="11681" spans="1:16" x14ac:dyDescent="0.35">
      <c r="A11681" t="s">
        <v>15022</v>
      </c>
      <c r="B11681" t="s">
        <v>15249</v>
      </c>
      <c r="C11681" t="s">
        <v>923</v>
      </c>
      <c r="D11681" t="s">
        <v>36</v>
      </c>
      <c r="E11681" t="s">
        <v>20</v>
      </c>
      <c r="F11681" t="b">
        <v>0</v>
      </c>
      <c r="G11681" t="s">
        <v>52</v>
      </c>
      <c r="H11681" s="1">
        <v>45688.877337962957</v>
      </c>
      <c r="I11681" t="b">
        <v>0</v>
      </c>
      <c r="J11681" t="b">
        <v>0</v>
      </c>
      <c r="K11681" t="s">
        <v>31</v>
      </c>
      <c r="L11681" t="s">
        <v>22</v>
      </c>
      <c r="M11681">
        <v>147500</v>
      </c>
      <c r="O11681" t="s">
        <v>1183</v>
      </c>
      <c r="P11681" t="s">
        <v>15250</v>
      </c>
    </row>
    <row r="11682" spans="1:16" x14ac:dyDescent="0.35">
      <c r="A11682" t="s">
        <v>15022</v>
      </c>
      <c r="B11682" t="s">
        <v>15022</v>
      </c>
      <c r="C11682" t="s">
        <v>18</v>
      </c>
      <c r="D11682" t="s">
        <v>19</v>
      </c>
      <c r="E11682" t="s">
        <v>20</v>
      </c>
      <c r="F11682" t="b">
        <v>1</v>
      </c>
      <c r="G11682" t="s">
        <v>855</v>
      </c>
      <c r="H11682" s="1">
        <v>45690.256689814807</v>
      </c>
      <c r="I11682" t="b">
        <v>1</v>
      </c>
      <c r="J11682" t="b">
        <v>1</v>
      </c>
      <c r="K11682" t="s">
        <v>855</v>
      </c>
      <c r="L11682" t="s">
        <v>22</v>
      </c>
      <c r="M11682">
        <v>192000</v>
      </c>
      <c r="O11682" t="s">
        <v>15027</v>
      </c>
      <c r="P11682" t="s">
        <v>15028</v>
      </c>
    </row>
    <row r="11683" spans="1:16" x14ac:dyDescent="0.35">
      <c r="A11683" t="s">
        <v>15022</v>
      </c>
      <c r="B11683" t="s">
        <v>15249</v>
      </c>
      <c r="C11683" t="s">
        <v>530</v>
      </c>
      <c r="D11683" t="s">
        <v>36</v>
      </c>
      <c r="E11683" t="s">
        <v>20</v>
      </c>
      <c r="F11683" t="b">
        <v>0</v>
      </c>
      <c r="G11683" t="s">
        <v>52</v>
      </c>
      <c r="H11683" s="1">
        <v>45691.891712962963</v>
      </c>
      <c r="I11683" t="b">
        <v>0</v>
      </c>
      <c r="J11683" t="b">
        <v>0</v>
      </c>
      <c r="K11683" t="s">
        <v>31</v>
      </c>
      <c r="L11683" t="s">
        <v>22</v>
      </c>
      <c r="M11683">
        <v>122500</v>
      </c>
      <c r="O11683" t="s">
        <v>1183</v>
      </c>
      <c r="P11683" t="s">
        <v>15250</v>
      </c>
    </row>
    <row r="11684" spans="1:16" x14ac:dyDescent="0.35">
      <c r="A11684" t="s">
        <v>15022</v>
      </c>
      <c r="B11684" t="s">
        <v>15251</v>
      </c>
      <c r="C11684" t="s">
        <v>154</v>
      </c>
      <c r="D11684" t="s">
        <v>29</v>
      </c>
      <c r="E11684" t="s">
        <v>20</v>
      </c>
      <c r="F11684" t="b">
        <v>0</v>
      </c>
      <c r="G11684" t="s">
        <v>47</v>
      </c>
      <c r="H11684" s="1">
        <v>45692.9606712963</v>
      </c>
      <c r="I11684" t="b">
        <v>0</v>
      </c>
      <c r="J11684" t="b">
        <v>1</v>
      </c>
      <c r="K11684" t="s">
        <v>31</v>
      </c>
      <c r="L11684" t="s">
        <v>22</v>
      </c>
      <c r="M11684">
        <v>92700</v>
      </c>
      <c r="O11684" t="s">
        <v>8398</v>
      </c>
      <c r="P11684" t="s">
        <v>15252</v>
      </c>
    </row>
    <row r="11685" spans="1:16" x14ac:dyDescent="0.35">
      <c r="A11685" t="s">
        <v>15022</v>
      </c>
      <c r="B11685" t="s">
        <v>15253</v>
      </c>
      <c r="C11685" t="s">
        <v>3761</v>
      </c>
      <c r="D11685" t="s">
        <v>36</v>
      </c>
      <c r="E11685" t="s">
        <v>20</v>
      </c>
      <c r="F11685" t="b">
        <v>0</v>
      </c>
      <c r="G11685" t="s">
        <v>52</v>
      </c>
      <c r="H11685" s="1">
        <v>45693.1252662037</v>
      </c>
      <c r="I11685" t="b">
        <v>0</v>
      </c>
      <c r="J11685" t="b">
        <v>1</v>
      </c>
      <c r="K11685" t="s">
        <v>31</v>
      </c>
      <c r="L11685" t="s">
        <v>22</v>
      </c>
      <c r="M11685">
        <v>140000</v>
      </c>
      <c r="O11685" t="s">
        <v>11914</v>
      </c>
      <c r="P11685" t="s">
        <v>1563</v>
      </c>
    </row>
    <row r="11686" spans="1:16" x14ac:dyDescent="0.35">
      <c r="A11686" t="s">
        <v>15022</v>
      </c>
      <c r="B11686" t="s">
        <v>15254</v>
      </c>
      <c r="C11686" t="s">
        <v>283</v>
      </c>
      <c r="D11686" t="s">
        <v>443</v>
      </c>
      <c r="E11686" t="s">
        <v>20</v>
      </c>
      <c r="F11686" t="b">
        <v>0</v>
      </c>
      <c r="G11686" t="s">
        <v>43</v>
      </c>
      <c r="H11686" s="1">
        <v>45693.25240740741</v>
      </c>
      <c r="I11686" t="b">
        <v>1</v>
      </c>
      <c r="J11686" t="b">
        <v>0</v>
      </c>
      <c r="K11686" t="s">
        <v>31</v>
      </c>
      <c r="L11686" t="s">
        <v>22</v>
      </c>
      <c r="M11686">
        <v>155000</v>
      </c>
      <c r="O11686" t="s">
        <v>15255</v>
      </c>
      <c r="P11686" t="s">
        <v>15256</v>
      </c>
    </row>
    <row r="11687" spans="1:16" x14ac:dyDescent="0.35">
      <c r="A11687" t="s">
        <v>15022</v>
      </c>
      <c r="B11687" t="s">
        <v>15257</v>
      </c>
      <c r="C11687" t="s">
        <v>1176</v>
      </c>
      <c r="D11687" t="s">
        <v>110</v>
      </c>
      <c r="E11687" t="s">
        <v>20</v>
      </c>
      <c r="F11687" t="b">
        <v>0</v>
      </c>
      <c r="G11687" t="s">
        <v>68</v>
      </c>
      <c r="H11687" s="1">
        <v>45693.252824074072</v>
      </c>
      <c r="I11687" t="b">
        <v>0</v>
      </c>
      <c r="J11687" t="b">
        <v>1</v>
      </c>
      <c r="K11687" t="s">
        <v>31</v>
      </c>
      <c r="L11687" t="s">
        <v>22</v>
      </c>
      <c r="M11687">
        <v>120000</v>
      </c>
      <c r="O11687" t="s">
        <v>1952</v>
      </c>
      <c r="P11687" t="s">
        <v>15258</v>
      </c>
    </row>
    <row r="11688" spans="1:16" x14ac:dyDescent="0.35">
      <c r="A11688" t="s">
        <v>15022</v>
      </c>
      <c r="B11688" t="s">
        <v>15259</v>
      </c>
      <c r="C11688" t="s">
        <v>537</v>
      </c>
      <c r="D11688" t="s">
        <v>36</v>
      </c>
      <c r="E11688" t="s">
        <v>20</v>
      </c>
      <c r="F11688" t="b">
        <v>0</v>
      </c>
      <c r="G11688" t="s">
        <v>52</v>
      </c>
      <c r="H11688" s="1">
        <v>45693.335104166668</v>
      </c>
      <c r="I11688" t="b">
        <v>1</v>
      </c>
      <c r="J11688" t="b">
        <v>0</v>
      </c>
      <c r="K11688" t="s">
        <v>31</v>
      </c>
      <c r="L11688" t="s">
        <v>22</v>
      </c>
      <c r="M11688">
        <v>124000</v>
      </c>
      <c r="O11688" t="s">
        <v>15260</v>
      </c>
      <c r="P11688" t="s">
        <v>15261</v>
      </c>
    </row>
    <row r="11689" spans="1:16" x14ac:dyDescent="0.35">
      <c r="A11689" t="s">
        <v>15022</v>
      </c>
      <c r="B11689" t="s">
        <v>15262</v>
      </c>
      <c r="C11689" t="s">
        <v>597</v>
      </c>
      <c r="D11689" t="s">
        <v>36</v>
      </c>
      <c r="E11689" t="s">
        <v>20</v>
      </c>
      <c r="F11689" t="b">
        <v>0</v>
      </c>
      <c r="G11689" t="s">
        <v>52</v>
      </c>
      <c r="H11689" s="1">
        <v>45693.418541666673</v>
      </c>
      <c r="I11689" t="b">
        <v>0</v>
      </c>
      <c r="J11689" t="b">
        <v>1</v>
      </c>
      <c r="K11689" t="s">
        <v>31</v>
      </c>
      <c r="L11689" t="s">
        <v>22</v>
      </c>
      <c r="M11689">
        <v>284000</v>
      </c>
      <c r="O11689" t="s">
        <v>15263</v>
      </c>
      <c r="P11689" t="s">
        <v>15264</v>
      </c>
    </row>
    <row r="11690" spans="1:16" x14ac:dyDescent="0.35">
      <c r="A11690" t="s">
        <v>15022</v>
      </c>
      <c r="B11690" t="s">
        <v>15022</v>
      </c>
      <c r="C11690" t="s">
        <v>15265</v>
      </c>
      <c r="D11690" t="s">
        <v>36</v>
      </c>
      <c r="E11690" t="s">
        <v>20</v>
      </c>
      <c r="F11690" t="b">
        <v>0</v>
      </c>
      <c r="G11690" t="s">
        <v>52</v>
      </c>
      <c r="H11690" s="1">
        <v>45693.710057870368</v>
      </c>
      <c r="I11690" t="b">
        <v>0</v>
      </c>
      <c r="J11690" t="b">
        <v>0</v>
      </c>
      <c r="K11690" t="s">
        <v>31</v>
      </c>
      <c r="L11690" t="s">
        <v>22</v>
      </c>
      <c r="M11690">
        <v>125000</v>
      </c>
      <c r="O11690" t="s">
        <v>15266</v>
      </c>
      <c r="P11690" t="s">
        <v>15267</v>
      </c>
    </row>
    <row r="11691" spans="1:16" x14ac:dyDescent="0.35">
      <c r="A11691" t="s">
        <v>15022</v>
      </c>
      <c r="B11691" t="s">
        <v>15268</v>
      </c>
      <c r="C11691" t="s">
        <v>7709</v>
      </c>
      <c r="D11691" t="s">
        <v>269</v>
      </c>
      <c r="E11691" t="s">
        <v>20</v>
      </c>
      <c r="F11691" t="b">
        <v>0</v>
      </c>
      <c r="G11691" t="s">
        <v>52</v>
      </c>
      <c r="H11691" s="1">
        <v>45693.710057870368</v>
      </c>
      <c r="I11691" t="b">
        <v>0</v>
      </c>
      <c r="J11691" t="b">
        <v>0</v>
      </c>
      <c r="K11691" t="s">
        <v>31</v>
      </c>
      <c r="L11691" t="s">
        <v>22</v>
      </c>
      <c r="M11691">
        <v>140000</v>
      </c>
      <c r="O11691" t="s">
        <v>6933</v>
      </c>
      <c r="P11691" t="s">
        <v>15269</v>
      </c>
    </row>
    <row r="11692" spans="1:16" x14ac:dyDescent="0.35">
      <c r="A11692" t="s">
        <v>15022</v>
      </c>
      <c r="B11692" t="s">
        <v>15270</v>
      </c>
      <c r="C11692" t="s">
        <v>4914</v>
      </c>
      <c r="D11692" t="s">
        <v>110</v>
      </c>
      <c r="E11692" t="s">
        <v>91</v>
      </c>
      <c r="F11692" t="b">
        <v>0</v>
      </c>
      <c r="G11692" t="s">
        <v>52</v>
      </c>
      <c r="H11692" s="1">
        <v>45693.83494212963</v>
      </c>
      <c r="I11692" t="b">
        <v>0</v>
      </c>
      <c r="J11692" t="b">
        <v>0</v>
      </c>
      <c r="K11692" t="s">
        <v>31</v>
      </c>
      <c r="L11692" t="s">
        <v>22</v>
      </c>
      <c r="M11692">
        <v>135000</v>
      </c>
      <c r="O11692" t="s">
        <v>15271</v>
      </c>
      <c r="P11692" t="s">
        <v>15272</v>
      </c>
    </row>
    <row r="11693" spans="1:16" x14ac:dyDescent="0.35">
      <c r="A11693" t="s">
        <v>15022</v>
      </c>
      <c r="B11693" t="s">
        <v>15022</v>
      </c>
      <c r="C11693" t="s">
        <v>4798</v>
      </c>
      <c r="D11693" t="s">
        <v>17437</v>
      </c>
      <c r="E11693" t="s">
        <v>20</v>
      </c>
      <c r="F11693" t="b">
        <v>0</v>
      </c>
      <c r="G11693" t="s">
        <v>52</v>
      </c>
      <c r="H11693" s="1">
        <v>45693.876689814817</v>
      </c>
      <c r="I11693" t="b">
        <v>1</v>
      </c>
      <c r="J11693" t="b">
        <v>0</v>
      </c>
      <c r="K11693" t="s">
        <v>31</v>
      </c>
      <c r="L11693" t="s">
        <v>22</v>
      </c>
      <c r="M11693">
        <v>125000</v>
      </c>
      <c r="O11693" t="s">
        <v>61</v>
      </c>
      <c r="P11693" t="s">
        <v>232</v>
      </c>
    </row>
    <row r="11694" spans="1:16" x14ac:dyDescent="0.35">
      <c r="A11694" t="s">
        <v>15022</v>
      </c>
      <c r="B11694" t="s">
        <v>15022</v>
      </c>
      <c r="C11694" t="s">
        <v>9280</v>
      </c>
      <c r="D11694" t="s">
        <v>974</v>
      </c>
      <c r="E11694" t="s">
        <v>20</v>
      </c>
      <c r="F11694" t="b">
        <v>0</v>
      </c>
      <c r="G11694" t="s">
        <v>52</v>
      </c>
      <c r="H11694" s="1">
        <v>45694.001689814817</v>
      </c>
      <c r="I11694" t="b">
        <v>0</v>
      </c>
      <c r="J11694" t="b">
        <v>0</v>
      </c>
      <c r="K11694" t="s">
        <v>31</v>
      </c>
      <c r="L11694" t="s">
        <v>22</v>
      </c>
      <c r="M11694">
        <v>88582</v>
      </c>
      <c r="O11694" t="s">
        <v>6822</v>
      </c>
      <c r="P11694" t="s">
        <v>15273</v>
      </c>
    </row>
    <row r="11695" spans="1:16" x14ac:dyDescent="0.35">
      <c r="A11695" t="s">
        <v>15022</v>
      </c>
      <c r="B11695" t="s">
        <v>15274</v>
      </c>
      <c r="C11695" t="s">
        <v>11818</v>
      </c>
      <c r="D11695" t="s">
        <v>17557</v>
      </c>
      <c r="E11695" t="s">
        <v>20</v>
      </c>
      <c r="F11695" t="b">
        <v>0</v>
      </c>
      <c r="G11695" t="s">
        <v>2726</v>
      </c>
      <c r="H11695" s="1">
        <v>45694.259745370371</v>
      </c>
      <c r="I11695" t="b">
        <v>1</v>
      </c>
      <c r="J11695" t="b">
        <v>0</v>
      </c>
      <c r="K11695" t="s">
        <v>2726</v>
      </c>
      <c r="L11695" t="s">
        <v>22</v>
      </c>
      <c r="M11695">
        <v>83999.5</v>
      </c>
      <c r="O11695" t="s">
        <v>15275</v>
      </c>
      <c r="P11695" t="s">
        <v>15276</v>
      </c>
    </row>
    <row r="11696" spans="1:16" x14ac:dyDescent="0.35">
      <c r="A11696" t="s">
        <v>15022</v>
      </c>
      <c r="B11696" t="s">
        <v>15022</v>
      </c>
      <c r="C11696" t="s">
        <v>2184</v>
      </c>
      <c r="D11696" t="s">
        <v>36</v>
      </c>
      <c r="E11696" t="s">
        <v>91</v>
      </c>
      <c r="F11696" t="b">
        <v>0</v>
      </c>
      <c r="G11696" t="s">
        <v>52</v>
      </c>
      <c r="H11696" s="1">
        <v>45694.626770833333</v>
      </c>
      <c r="I11696" t="b">
        <v>1</v>
      </c>
      <c r="J11696" t="b">
        <v>1</v>
      </c>
      <c r="K11696" t="s">
        <v>31</v>
      </c>
      <c r="L11696" t="s">
        <v>32</v>
      </c>
      <c r="N11696">
        <v>65</v>
      </c>
      <c r="O11696" t="s">
        <v>13421</v>
      </c>
      <c r="P11696" t="s">
        <v>15277</v>
      </c>
    </row>
    <row r="11697" spans="1:16" x14ac:dyDescent="0.35">
      <c r="A11697" t="s">
        <v>15022</v>
      </c>
      <c r="B11697" t="s">
        <v>15278</v>
      </c>
      <c r="C11697" t="s">
        <v>56</v>
      </c>
      <c r="D11697" t="s">
        <v>36</v>
      </c>
      <c r="E11697" t="s">
        <v>20</v>
      </c>
      <c r="F11697" t="b">
        <v>0</v>
      </c>
      <c r="G11697" t="s">
        <v>52</v>
      </c>
      <c r="H11697" s="1">
        <v>45695.126793981479</v>
      </c>
      <c r="I11697" t="b">
        <v>1</v>
      </c>
      <c r="J11697" t="b">
        <v>1</v>
      </c>
      <c r="K11697" t="s">
        <v>31</v>
      </c>
      <c r="L11697" t="s">
        <v>22</v>
      </c>
      <c r="M11697">
        <v>160000</v>
      </c>
      <c r="O11697" t="s">
        <v>53</v>
      </c>
      <c r="P11697" t="s">
        <v>15279</v>
      </c>
    </row>
    <row r="11698" spans="1:16" x14ac:dyDescent="0.35">
      <c r="A11698" t="s">
        <v>15022</v>
      </c>
      <c r="B11698" t="s">
        <v>15280</v>
      </c>
      <c r="C11698" t="s">
        <v>1568</v>
      </c>
      <c r="D11698" t="s">
        <v>2865</v>
      </c>
      <c r="E11698" t="s">
        <v>20</v>
      </c>
      <c r="F11698" t="b">
        <v>0</v>
      </c>
      <c r="G11698" t="s">
        <v>52</v>
      </c>
      <c r="H11698" s="1">
        <v>45695.251631944448</v>
      </c>
      <c r="I11698" t="b">
        <v>1</v>
      </c>
      <c r="J11698" t="b">
        <v>0</v>
      </c>
      <c r="K11698" t="s">
        <v>31</v>
      </c>
      <c r="L11698" t="s">
        <v>22</v>
      </c>
      <c r="M11698">
        <v>192500</v>
      </c>
      <c r="O11698" t="s">
        <v>15281</v>
      </c>
    </row>
    <row r="11699" spans="1:16" x14ac:dyDescent="0.35">
      <c r="A11699" t="s">
        <v>15022</v>
      </c>
      <c r="B11699" t="s">
        <v>15282</v>
      </c>
      <c r="C11699" t="s">
        <v>8186</v>
      </c>
      <c r="D11699" t="s">
        <v>36</v>
      </c>
      <c r="E11699" t="s">
        <v>20</v>
      </c>
      <c r="F11699" t="b">
        <v>0</v>
      </c>
      <c r="G11699" t="s">
        <v>52</v>
      </c>
      <c r="H11699" s="1">
        <v>45695.626655092587</v>
      </c>
      <c r="I11699" t="b">
        <v>1</v>
      </c>
      <c r="J11699" t="b">
        <v>1</v>
      </c>
      <c r="K11699" t="s">
        <v>31</v>
      </c>
      <c r="L11699" t="s">
        <v>22</v>
      </c>
      <c r="M11699">
        <v>140000</v>
      </c>
      <c r="O11699" t="s">
        <v>317</v>
      </c>
      <c r="P11699" t="s">
        <v>15283</v>
      </c>
    </row>
    <row r="11700" spans="1:16" x14ac:dyDescent="0.35">
      <c r="A11700" t="s">
        <v>15022</v>
      </c>
      <c r="B11700" t="s">
        <v>15284</v>
      </c>
      <c r="C11700" t="s">
        <v>142</v>
      </c>
      <c r="D11700" t="s">
        <v>36</v>
      </c>
      <c r="E11700" t="s">
        <v>20</v>
      </c>
      <c r="F11700" t="b">
        <v>0</v>
      </c>
      <c r="G11700" t="s">
        <v>52</v>
      </c>
      <c r="H11700" s="1">
        <v>45695.876712962963</v>
      </c>
      <c r="I11700" t="b">
        <v>0</v>
      </c>
      <c r="J11700" t="b">
        <v>0</v>
      </c>
      <c r="K11700" t="s">
        <v>31</v>
      </c>
      <c r="L11700" t="s">
        <v>22</v>
      </c>
      <c r="M11700">
        <v>176000</v>
      </c>
      <c r="O11700" t="s">
        <v>10431</v>
      </c>
      <c r="P11700" t="s">
        <v>15285</v>
      </c>
    </row>
    <row r="11701" spans="1:16" x14ac:dyDescent="0.35">
      <c r="A11701" t="s">
        <v>15022</v>
      </c>
      <c r="B11701" t="s">
        <v>15286</v>
      </c>
      <c r="C11701" t="s">
        <v>9361</v>
      </c>
      <c r="D11701" t="s">
        <v>573</v>
      </c>
      <c r="E11701" t="s">
        <v>20</v>
      </c>
      <c r="F11701" t="b">
        <v>0</v>
      </c>
      <c r="G11701" t="s">
        <v>52</v>
      </c>
      <c r="H11701" s="1">
        <v>45696.100543981483</v>
      </c>
      <c r="I11701" t="b">
        <v>0</v>
      </c>
      <c r="J11701" t="b">
        <v>0</v>
      </c>
      <c r="K11701" t="s">
        <v>31</v>
      </c>
      <c r="L11701" t="s">
        <v>32</v>
      </c>
      <c r="N11701">
        <v>45.745002746582031</v>
      </c>
      <c r="O11701" t="s">
        <v>1183</v>
      </c>
      <c r="P11701" t="s">
        <v>15287</v>
      </c>
    </row>
    <row r="11702" spans="1:16" x14ac:dyDescent="0.35">
      <c r="A11702" t="s">
        <v>15022</v>
      </c>
      <c r="B11702" t="s">
        <v>15288</v>
      </c>
      <c r="C11702" t="s">
        <v>142</v>
      </c>
      <c r="D11702" t="s">
        <v>797</v>
      </c>
      <c r="E11702" t="s">
        <v>20</v>
      </c>
      <c r="F11702" t="b">
        <v>0</v>
      </c>
      <c r="G11702" t="s">
        <v>68</v>
      </c>
      <c r="H11702" s="1">
        <v>45696.334583333337</v>
      </c>
      <c r="I11702" t="b">
        <v>0</v>
      </c>
      <c r="J11702" t="b">
        <v>1</v>
      </c>
      <c r="K11702" t="s">
        <v>31</v>
      </c>
      <c r="L11702" t="s">
        <v>22</v>
      </c>
      <c r="M11702">
        <v>149743</v>
      </c>
      <c r="O11702" t="s">
        <v>9219</v>
      </c>
      <c r="P11702" t="s">
        <v>15289</v>
      </c>
    </row>
    <row r="11703" spans="1:16" x14ac:dyDescent="0.35">
      <c r="A11703" t="s">
        <v>15022</v>
      </c>
      <c r="B11703" t="s">
        <v>15290</v>
      </c>
      <c r="C11703" t="s">
        <v>11651</v>
      </c>
      <c r="D11703" t="s">
        <v>110</v>
      </c>
      <c r="E11703" t="s">
        <v>20</v>
      </c>
      <c r="F11703" t="b">
        <v>0</v>
      </c>
      <c r="G11703" t="s">
        <v>52</v>
      </c>
      <c r="H11703" s="1">
        <v>45696.417939814812</v>
      </c>
      <c r="I11703" t="b">
        <v>0</v>
      </c>
      <c r="J11703" t="b">
        <v>1</v>
      </c>
      <c r="K11703" t="s">
        <v>31</v>
      </c>
      <c r="L11703" t="s">
        <v>22</v>
      </c>
      <c r="M11703">
        <v>162225</v>
      </c>
      <c r="O11703" t="s">
        <v>426</v>
      </c>
      <c r="P11703" t="s">
        <v>15291</v>
      </c>
    </row>
    <row r="11704" spans="1:16" x14ac:dyDescent="0.35">
      <c r="A11704" t="s">
        <v>15022</v>
      </c>
      <c r="B11704" t="s">
        <v>15061</v>
      </c>
      <c r="C11704" t="s">
        <v>7364</v>
      </c>
      <c r="D11704" t="s">
        <v>36</v>
      </c>
      <c r="E11704" t="s">
        <v>20</v>
      </c>
      <c r="F11704" t="b">
        <v>0</v>
      </c>
      <c r="G11704" t="s">
        <v>52</v>
      </c>
      <c r="H11704" s="1">
        <v>45696.418842592589</v>
      </c>
      <c r="I11704" t="b">
        <v>0</v>
      </c>
      <c r="J11704" t="b">
        <v>1</v>
      </c>
      <c r="K11704" t="s">
        <v>31</v>
      </c>
      <c r="L11704" t="s">
        <v>22</v>
      </c>
      <c r="M11704">
        <v>110500</v>
      </c>
      <c r="O11704" t="s">
        <v>15062</v>
      </c>
      <c r="P11704" t="s">
        <v>15063</v>
      </c>
    </row>
    <row r="11705" spans="1:16" x14ac:dyDescent="0.35">
      <c r="A11705" t="s">
        <v>15022</v>
      </c>
      <c r="B11705" t="s">
        <v>15292</v>
      </c>
      <c r="C11705" t="s">
        <v>4610</v>
      </c>
      <c r="D11705" t="s">
        <v>110</v>
      </c>
      <c r="E11705" t="s">
        <v>20</v>
      </c>
      <c r="F11705" t="b">
        <v>0</v>
      </c>
      <c r="G11705" t="s">
        <v>47</v>
      </c>
      <c r="H11705" s="1">
        <v>45696.543657407397</v>
      </c>
      <c r="I11705" t="b">
        <v>1</v>
      </c>
      <c r="J11705" t="b">
        <v>1</v>
      </c>
      <c r="K11705" t="s">
        <v>31</v>
      </c>
      <c r="L11705" t="s">
        <v>32</v>
      </c>
      <c r="N11705">
        <v>60</v>
      </c>
      <c r="O11705" t="s">
        <v>5543</v>
      </c>
      <c r="P11705" t="s">
        <v>5033</v>
      </c>
    </row>
    <row r="11706" spans="1:16" x14ac:dyDescent="0.35">
      <c r="A11706" t="s">
        <v>15022</v>
      </c>
      <c r="B11706" t="s">
        <v>15293</v>
      </c>
      <c r="C11706" t="s">
        <v>865</v>
      </c>
      <c r="D11706" t="s">
        <v>110</v>
      </c>
      <c r="E11706" t="s">
        <v>20</v>
      </c>
      <c r="F11706" t="b">
        <v>0</v>
      </c>
      <c r="G11706" t="s">
        <v>52</v>
      </c>
      <c r="H11706" s="1">
        <v>45696.668009259258</v>
      </c>
      <c r="I11706" t="b">
        <v>1</v>
      </c>
      <c r="J11706" t="b">
        <v>1</v>
      </c>
      <c r="K11706" t="s">
        <v>31</v>
      </c>
      <c r="L11706" t="s">
        <v>22</v>
      </c>
      <c r="M11706">
        <v>147500</v>
      </c>
      <c r="O11706" t="s">
        <v>15294</v>
      </c>
      <c r="P11706" t="s">
        <v>15295</v>
      </c>
    </row>
    <row r="11707" spans="1:16" x14ac:dyDescent="0.35">
      <c r="A11707" t="s">
        <v>15022</v>
      </c>
      <c r="B11707" t="s">
        <v>15151</v>
      </c>
      <c r="C11707" t="s">
        <v>533</v>
      </c>
      <c r="D11707" t="s">
        <v>36</v>
      </c>
      <c r="E11707" t="s">
        <v>20</v>
      </c>
      <c r="F11707" t="b">
        <v>0</v>
      </c>
      <c r="G11707" t="s">
        <v>30</v>
      </c>
      <c r="H11707" s="1">
        <v>45696.832152777781</v>
      </c>
      <c r="I11707" t="b">
        <v>0</v>
      </c>
      <c r="J11707" t="b">
        <v>1</v>
      </c>
      <c r="K11707" t="s">
        <v>31</v>
      </c>
      <c r="L11707" t="s">
        <v>22</v>
      </c>
      <c r="M11707">
        <v>139105</v>
      </c>
      <c r="O11707" t="s">
        <v>119</v>
      </c>
      <c r="P11707" t="s">
        <v>15296</v>
      </c>
    </row>
    <row r="11708" spans="1:16" x14ac:dyDescent="0.35">
      <c r="A11708" t="s">
        <v>15022</v>
      </c>
      <c r="B11708" t="s">
        <v>15286</v>
      </c>
      <c r="C11708" t="s">
        <v>9361</v>
      </c>
      <c r="D11708" t="s">
        <v>573</v>
      </c>
      <c r="E11708" t="s">
        <v>20</v>
      </c>
      <c r="F11708" t="b">
        <v>0</v>
      </c>
      <c r="G11708" t="s">
        <v>52</v>
      </c>
      <c r="H11708" s="1">
        <v>45697.100543981483</v>
      </c>
      <c r="I11708" t="b">
        <v>0</v>
      </c>
      <c r="J11708" t="b">
        <v>0</v>
      </c>
      <c r="K11708" t="s">
        <v>31</v>
      </c>
      <c r="L11708" t="s">
        <v>32</v>
      </c>
      <c r="N11708">
        <v>45.745002746582031</v>
      </c>
      <c r="O11708" t="s">
        <v>1183</v>
      </c>
      <c r="P11708" t="s">
        <v>15287</v>
      </c>
    </row>
    <row r="11709" spans="1:16" x14ac:dyDescent="0.35">
      <c r="A11709" t="s">
        <v>15022</v>
      </c>
      <c r="B11709" t="s">
        <v>15288</v>
      </c>
      <c r="C11709" t="s">
        <v>142</v>
      </c>
      <c r="D11709" t="s">
        <v>797</v>
      </c>
      <c r="E11709" t="s">
        <v>20</v>
      </c>
      <c r="F11709" t="b">
        <v>0</v>
      </c>
      <c r="G11709" t="s">
        <v>68</v>
      </c>
      <c r="H11709" s="1">
        <v>45697.334583333337</v>
      </c>
      <c r="I11709" t="b">
        <v>0</v>
      </c>
      <c r="J11709" t="b">
        <v>1</v>
      </c>
      <c r="K11709" t="s">
        <v>31</v>
      </c>
      <c r="L11709" t="s">
        <v>22</v>
      </c>
      <c r="M11709">
        <v>149743</v>
      </c>
      <c r="O11709" t="s">
        <v>9219</v>
      </c>
      <c r="P11709" t="s">
        <v>15289</v>
      </c>
    </row>
    <row r="11710" spans="1:16" x14ac:dyDescent="0.35">
      <c r="A11710" t="s">
        <v>15022</v>
      </c>
      <c r="B11710" t="s">
        <v>15290</v>
      </c>
      <c r="C11710" t="s">
        <v>11651</v>
      </c>
      <c r="D11710" t="s">
        <v>110</v>
      </c>
      <c r="E11710" t="s">
        <v>20</v>
      </c>
      <c r="F11710" t="b">
        <v>0</v>
      </c>
      <c r="G11710" t="s">
        <v>52</v>
      </c>
      <c r="H11710" s="1">
        <v>45697.417939814812</v>
      </c>
      <c r="I11710" t="b">
        <v>0</v>
      </c>
      <c r="J11710" t="b">
        <v>1</v>
      </c>
      <c r="K11710" t="s">
        <v>31</v>
      </c>
      <c r="L11710" t="s">
        <v>22</v>
      </c>
      <c r="M11710">
        <v>162225</v>
      </c>
      <c r="O11710" t="s">
        <v>426</v>
      </c>
      <c r="P11710" t="s">
        <v>15291</v>
      </c>
    </row>
    <row r="11711" spans="1:16" x14ac:dyDescent="0.35">
      <c r="A11711" t="s">
        <v>15022</v>
      </c>
      <c r="B11711" t="s">
        <v>15061</v>
      </c>
      <c r="C11711" t="s">
        <v>7364</v>
      </c>
      <c r="D11711" t="s">
        <v>36</v>
      </c>
      <c r="E11711" t="s">
        <v>20</v>
      </c>
      <c r="F11711" t="b">
        <v>0</v>
      </c>
      <c r="G11711" t="s">
        <v>52</v>
      </c>
      <c r="H11711" s="1">
        <v>45697.418842592589</v>
      </c>
      <c r="I11711" t="b">
        <v>0</v>
      </c>
      <c r="J11711" t="b">
        <v>1</v>
      </c>
      <c r="K11711" t="s">
        <v>31</v>
      </c>
      <c r="L11711" t="s">
        <v>22</v>
      </c>
      <c r="M11711">
        <v>110500</v>
      </c>
      <c r="O11711" t="s">
        <v>15062</v>
      </c>
      <c r="P11711" t="s">
        <v>15063</v>
      </c>
    </row>
    <row r="11712" spans="1:16" x14ac:dyDescent="0.35">
      <c r="A11712" t="s">
        <v>15022</v>
      </c>
      <c r="B11712" t="s">
        <v>15292</v>
      </c>
      <c r="C11712" t="s">
        <v>4610</v>
      </c>
      <c r="D11712" t="s">
        <v>110</v>
      </c>
      <c r="E11712" t="s">
        <v>20</v>
      </c>
      <c r="F11712" t="b">
        <v>0</v>
      </c>
      <c r="G11712" t="s">
        <v>47</v>
      </c>
      <c r="H11712" s="1">
        <v>45697.543657407397</v>
      </c>
      <c r="I11712" t="b">
        <v>1</v>
      </c>
      <c r="J11712" t="b">
        <v>1</v>
      </c>
      <c r="K11712" t="s">
        <v>31</v>
      </c>
      <c r="L11712" t="s">
        <v>32</v>
      </c>
      <c r="N11712">
        <v>60</v>
      </c>
      <c r="O11712" t="s">
        <v>5543</v>
      </c>
      <c r="P11712" t="s">
        <v>5033</v>
      </c>
    </row>
    <row r="11713" spans="1:16" x14ac:dyDescent="0.35">
      <c r="A11713" t="s">
        <v>15022</v>
      </c>
      <c r="B11713" t="s">
        <v>15293</v>
      </c>
      <c r="C11713" t="s">
        <v>865</v>
      </c>
      <c r="D11713" t="s">
        <v>110</v>
      </c>
      <c r="E11713" t="s">
        <v>20</v>
      </c>
      <c r="F11713" t="b">
        <v>0</v>
      </c>
      <c r="G11713" t="s">
        <v>52</v>
      </c>
      <c r="H11713" s="1">
        <v>45697.668009259258</v>
      </c>
      <c r="I11713" t="b">
        <v>1</v>
      </c>
      <c r="J11713" t="b">
        <v>1</v>
      </c>
      <c r="K11713" t="s">
        <v>31</v>
      </c>
      <c r="L11713" t="s">
        <v>22</v>
      </c>
      <c r="M11713">
        <v>147500</v>
      </c>
      <c r="O11713" t="s">
        <v>15294</v>
      </c>
      <c r="P11713" t="s">
        <v>15295</v>
      </c>
    </row>
    <row r="11714" spans="1:16" x14ac:dyDescent="0.35">
      <c r="A11714" t="s">
        <v>15022</v>
      </c>
      <c r="B11714" t="s">
        <v>15151</v>
      </c>
      <c r="C11714" t="s">
        <v>533</v>
      </c>
      <c r="D11714" t="s">
        <v>36</v>
      </c>
      <c r="E11714" t="s">
        <v>20</v>
      </c>
      <c r="F11714" t="b">
        <v>0</v>
      </c>
      <c r="G11714" t="s">
        <v>30</v>
      </c>
      <c r="H11714" s="1">
        <v>45697.832152777781</v>
      </c>
      <c r="I11714" t="b">
        <v>0</v>
      </c>
      <c r="J11714" t="b">
        <v>1</v>
      </c>
      <c r="K11714" t="s">
        <v>31</v>
      </c>
      <c r="L11714" t="s">
        <v>22</v>
      </c>
      <c r="M11714">
        <v>139105</v>
      </c>
      <c r="O11714" t="s">
        <v>119</v>
      </c>
      <c r="P11714" t="s">
        <v>15296</v>
      </c>
    </row>
    <row r="11715" spans="1:16" x14ac:dyDescent="0.35">
      <c r="A11715" t="s">
        <v>15022</v>
      </c>
      <c r="B11715" t="s">
        <v>15286</v>
      </c>
      <c r="C11715" t="s">
        <v>9361</v>
      </c>
      <c r="D11715" t="s">
        <v>573</v>
      </c>
      <c r="E11715" t="s">
        <v>20</v>
      </c>
      <c r="F11715" t="b">
        <v>0</v>
      </c>
      <c r="G11715" t="s">
        <v>52</v>
      </c>
      <c r="H11715" s="1">
        <v>45698.100543981483</v>
      </c>
      <c r="I11715" t="b">
        <v>0</v>
      </c>
      <c r="J11715" t="b">
        <v>0</v>
      </c>
      <c r="K11715" t="s">
        <v>31</v>
      </c>
      <c r="L11715" t="s">
        <v>32</v>
      </c>
      <c r="N11715">
        <v>45.745002746582031</v>
      </c>
      <c r="O11715" t="s">
        <v>1183</v>
      </c>
      <c r="P11715" t="s">
        <v>15287</v>
      </c>
    </row>
    <row r="11716" spans="1:16" x14ac:dyDescent="0.35">
      <c r="A11716" t="s">
        <v>15022</v>
      </c>
      <c r="B11716" t="s">
        <v>15288</v>
      </c>
      <c r="C11716" t="s">
        <v>142</v>
      </c>
      <c r="D11716" t="s">
        <v>797</v>
      </c>
      <c r="E11716" t="s">
        <v>20</v>
      </c>
      <c r="F11716" t="b">
        <v>0</v>
      </c>
      <c r="G11716" t="s">
        <v>68</v>
      </c>
      <c r="H11716" s="1">
        <v>45698.334583333337</v>
      </c>
      <c r="I11716" t="b">
        <v>0</v>
      </c>
      <c r="J11716" t="b">
        <v>1</v>
      </c>
      <c r="K11716" t="s">
        <v>31</v>
      </c>
      <c r="L11716" t="s">
        <v>22</v>
      </c>
      <c r="M11716">
        <v>149743</v>
      </c>
      <c r="O11716" t="s">
        <v>9219</v>
      </c>
      <c r="P11716" t="s">
        <v>15289</v>
      </c>
    </row>
    <row r="11717" spans="1:16" x14ac:dyDescent="0.35">
      <c r="A11717" t="s">
        <v>15022</v>
      </c>
      <c r="B11717" t="s">
        <v>15290</v>
      </c>
      <c r="C11717" t="s">
        <v>11651</v>
      </c>
      <c r="D11717" t="s">
        <v>110</v>
      </c>
      <c r="E11717" t="s">
        <v>20</v>
      </c>
      <c r="F11717" t="b">
        <v>0</v>
      </c>
      <c r="G11717" t="s">
        <v>52</v>
      </c>
      <c r="H11717" s="1">
        <v>45698.417939814812</v>
      </c>
      <c r="I11717" t="b">
        <v>0</v>
      </c>
      <c r="J11717" t="b">
        <v>1</v>
      </c>
      <c r="K11717" t="s">
        <v>31</v>
      </c>
      <c r="L11717" t="s">
        <v>22</v>
      </c>
      <c r="M11717">
        <v>162225</v>
      </c>
      <c r="O11717" t="s">
        <v>426</v>
      </c>
      <c r="P11717" t="s">
        <v>15291</v>
      </c>
    </row>
    <row r="11718" spans="1:16" x14ac:dyDescent="0.35">
      <c r="A11718" t="s">
        <v>15022</v>
      </c>
      <c r="B11718" t="s">
        <v>15061</v>
      </c>
      <c r="C11718" t="s">
        <v>7364</v>
      </c>
      <c r="D11718" t="s">
        <v>36</v>
      </c>
      <c r="E11718" t="s">
        <v>20</v>
      </c>
      <c r="F11718" t="b">
        <v>0</v>
      </c>
      <c r="G11718" t="s">
        <v>52</v>
      </c>
      <c r="H11718" s="1">
        <v>45698.418842592589</v>
      </c>
      <c r="I11718" t="b">
        <v>0</v>
      </c>
      <c r="J11718" t="b">
        <v>1</v>
      </c>
      <c r="K11718" t="s">
        <v>31</v>
      </c>
      <c r="L11718" t="s">
        <v>22</v>
      </c>
      <c r="M11718">
        <v>110500</v>
      </c>
      <c r="O11718" t="s">
        <v>15062</v>
      </c>
      <c r="P11718" t="s">
        <v>15063</v>
      </c>
    </row>
    <row r="11719" spans="1:16" x14ac:dyDescent="0.35">
      <c r="A11719" t="s">
        <v>15022</v>
      </c>
      <c r="B11719" t="s">
        <v>15292</v>
      </c>
      <c r="C11719" t="s">
        <v>4610</v>
      </c>
      <c r="D11719" t="s">
        <v>110</v>
      </c>
      <c r="E11719" t="s">
        <v>20</v>
      </c>
      <c r="F11719" t="b">
        <v>0</v>
      </c>
      <c r="G11719" t="s">
        <v>47</v>
      </c>
      <c r="H11719" s="1">
        <v>45698.543657407397</v>
      </c>
      <c r="I11719" t="b">
        <v>1</v>
      </c>
      <c r="J11719" t="b">
        <v>1</v>
      </c>
      <c r="K11719" t="s">
        <v>31</v>
      </c>
      <c r="L11719" t="s">
        <v>32</v>
      </c>
      <c r="N11719">
        <v>60</v>
      </c>
      <c r="O11719" t="s">
        <v>5543</v>
      </c>
      <c r="P11719" t="s">
        <v>5033</v>
      </c>
    </row>
    <row r="11720" spans="1:16" x14ac:dyDescent="0.35">
      <c r="A11720" t="s">
        <v>15022</v>
      </c>
      <c r="B11720" t="s">
        <v>15293</v>
      </c>
      <c r="C11720" t="s">
        <v>865</v>
      </c>
      <c r="D11720" t="s">
        <v>110</v>
      </c>
      <c r="E11720" t="s">
        <v>20</v>
      </c>
      <c r="F11720" t="b">
        <v>0</v>
      </c>
      <c r="G11720" t="s">
        <v>52</v>
      </c>
      <c r="H11720" s="1">
        <v>45698.668009259258</v>
      </c>
      <c r="I11720" t="b">
        <v>1</v>
      </c>
      <c r="J11720" t="b">
        <v>1</v>
      </c>
      <c r="K11720" t="s">
        <v>31</v>
      </c>
      <c r="L11720" t="s">
        <v>22</v>
      </c>
      <c r="M11720">
        <v>147500</v>
      </c>
      <c r="O11720" t="s">
        <v>15294</v>
      </c>
      <c r="P11720" t="s">
        <v>15295</v>
      </c>
    </row>
    <row r="11721" spans="1:16" x14ac:dyDescent="0.35">
      <c r="A11721" t="s">
        <v>15022</v>
      </c>
      <c r="B11721" t="s">
        <v>15151</v>
      </c>
      <c r="C11721" t="s">
        <v>533</v>
      </c>
      <c r="D11721" t="s">
        <v>36</v>
      </c>
      <c r="E11721" t="s">
        <v>20</v>
      </c>
      <c r="F11721" t="b">
        <v>0</v>
      </c>
      <c r="G11721" t="s">
        <v>30</v>
      </c>
      <c r="H11721" s="1">
        <v>45698.832152777781</v>
      </c>
      <c r="I11721" t="b">
        <v>0</v>
      </c>
      <c r="J11721" t="b">
        <v>1</v>
      </c>
      <c r="K11721" t="s">
        <v>31</v>
      </c>
      <c r="L11721" t="s">
        <v>22</v>
      </c>
      <c r="M11721">
        <v>139105</v>
      </c>
      <c r="O11721" t="s">
        <v>119</v>
      </c>
      <c r="P11721" t="s">
        <v>15296</v>
      </c>
    </row>
    <row r="11722" spans="1:16" x14ac:dyDescent="0.35">
      <c r="A11722" t="s">
        <v>15022</v>
      </c>
      <c r="B11722" t="s">
        <v>15286</v>
      </c>
      <c r="C11722" t="s">
        <v>9361</v>
      </c>
      <c r="D11722" t="s">
        <v>573</v>
      </c>
      <c r="E11722" t="s">
        <v>20</v>
      </c>
      <c r="F11722" t="b">
        <v>0</v>
      </c>
      <c r="G11722" t="s">
        <v>52</v>
      </c>
      <c r="H11722" s="1">
        <v>45699.100543981483</v>
      </c>
      <c r="I11722" t="b">
        <v>0</v>
      </c>
      <c r="J11722" t="b">
        <v>0</v>
      </c>
      <c r="K11722" t="s">
        <v>31</v>
      </c>
      <c r="L11722" t="s">
        <v>32</v>
      </c>
      <c r="N11722">
        <v>45.745002746582031</v>
      </c>
      <c r="O11722" t="s">
        <v>1183</v>
      </c>
      <c r="P11722" t="s">
        <v>15287</v>
      </c>
    </row>
    <row r="11723" spans="1:16" x14ac:dyDescent="0.35">
      <c r="A11723" t="s">
        <v>15022</v>
      </c>
      <c r="B11723" t="s">
        <v>15288</v>
      </c>
      <c r="C11723" t="s">
        <v>142</v>
      </c>
      <c r="D11723" t="s">
        <v>797</v>
      </c>
      <c r="E11723" t="s">
        <v>20</v>
      </c>
      <c r="F11723" t="b">
        <v>0</v>
      </c>
      <c r="G11723" t="s">
        <v>68</v>
      </c>
      <c r="H11723" s="1">
        <v>45699.334583333337</v>
      </c>
      <c r="I11723" t="b">
        <v>0</v>
      </c>
      <c r="J11723" t="b">
        <v>1</v>
      </c>
      <c r="K11723" t="s">
        <v>31</v>
      </c>
      <c r="L11723" t="s">
        <v>22</v>
      </c>
      <c r="M11723">
        <v>149743</v>
      </c>
      <c r="O11723" t="s">
        <v>9219</v>
      </c>
      <c r="P11723" t="s">
        <v>15289</v>
      </c>
    </row>
    <row r="11724" spans="1:16" x14ac:dyDescent="0.35">
      <c r="A11724" t="s">
        <v>15022</v>
      </c>
      <c r="B11724" t="s">
        <v>15290</v>
      </c>
      <c r="C11724" t="s">
        <v>11651</v>
      </c>
      <c r="D11724" t="s">
        <v>110</v>
      </c>
      <c r="E11724" t="s">
        <v>20</v>
      </c>
      <c r="F11724" t="b">
        <v>0</v>
      </c>
      <c r="G11724" t="s">
        <v>52</v>
      </c>
      <c r="H11724" s="1">
        <v>45699.417939814812</v>
      </c>
      <c r="I11724" t="b">
        <v>0</v>
      </c>
      <c r="J11724" t="b">
        <v>1</v>
      </c>
      <c r="K11724" t="s">
        <v>31</v>
      </c>
      <c r="L11724" t="s">
        <v>22</v>
      </c>
      <c r="M11724">
        <v>162225</v>
      </c>
      <c r="O11724" t="s">
        <v>426</v>
      </c>
      <c r="P11724" t="s">
        <v>15291</v>
      </c>
    </row>
    <row r="11725" spans="1:16" x14ac:dyDescent="0.35">
      <c r="A11725" t="s">
        <v>15022</v>
      </c>
      <c r="B11725" t="s">
        <v>15061</v>
      </c>
      <c r="C11725" t="s">
        <v>7364</v>
      </c>
      <c r="D11725" t="s">
        <v>36</v>
      </c>
      <c r="E11725" t="s">
        <v>20</v>
      </c>
      <c r="F11725" t="b">
        <v>0</v>
      </c>
      <c r="G11725" t="s">
        <v>52</v>
      </c>
      <c r="H11725" s="1">
        <v>45699.418842592589</v>
      </c>
      <c r="I11725" t="b">
        <v>0</v>
      </c>
      <c r="J11725" t="b">
        <v>1</v>
      </c>
      <c r="K11725" t="s">
        <v>31</v>
      </c>
      <c r="L11725" t="s">
        <v>22</v>
      </c>
      <c r="M11725">
        <v>110500</v>
      </c>
      <c r="O11725" t="s">
        <v>15062</v>
      </c>
      <c r="P11725" t="s">
        <v>15063</v>
      </c>
    </row>
    <row r="11726" spans="1:16" x14ac:dyDescent="0.35">
      <c r="A11726" t="s">
        <v>15022</v>
      </c>
      <c r="B11726" t="s">
        <v>15292</v>
      </c>
      <c r="C11726" t="s">
        <v>4610</v>
      </c>
      <c r="D11726" t="s">
        <v>110</v>
      </c>
      <c r="E11726" t="s">
        <v>20</v>
      </c>
      <c r="F11726" t="b">
        <v>0</v>
      </c>
      <c r="G11726" t="s">
        <v>47</v>
      </c>
      <c r="H11726" s="1">
        <v>45699.543657407397</v>
      </c>
      <c r="I11726" t="b">
        <v>1</v>
      </c>
      <c r="J11726" t="b">
        <v>1</v>
      </c>
      <c r="K11726" t="s">
        <v>31</v>
      </c>
      <c r="L11726" t="s">
        <v>32</v>
      </c>
      <c r="N11726">
        <v>60</v>
      </c>
      <c r="O11726" t="s">
        <v>5543</v>
      </c>
      <c r="P11726" t="s">
        <v>5033</v>
      </c>
    </row>
    <row r="11727" spans="1:16" x14ac:dyDescent="0.35">
      <c r="A11727" t="s">
        <v>15022</v>
      </c>
      <c r="B11727" t="s">
        <v>15293</v>
      </c>
      <c r="C11727" t="s">
        <v>865</v>
      </c>
      <c r="D11727" t="s">
        <v>110</v>
      </c>
      <c r="E11727" t="s">
        <v>20</v>
      </c>
      <c r="F11727" t="b">
        <v>0</v>
      </c>
      <c r="G11727" t="s">
        <v>52</v>
      </c>
      <c r="H11727" s="1">
        <v>45699.668009259258</v>
      </c>
      <c r="I11727" t="b">
        <v>1</v>
      </c>
      <c r="J11727" t="b">
        <v>1</v>
      </c>
      <c r="K11727" t="s">
        <v>31</v>
      </c>
      <c r="L11727" t="s">
        <v>22</v>
      </c>
      <c r="M11727">
        <v>147500</v>
      </c>
      <c r="O11727" t="s">
        <v>15294</v>
      </c>
      <c r="P11727" t="s">
        <v>15295</v>
      </c>
    </row>
    <row r="11728" spans="1:16" x14ac:dyDescent="0.35">
      <c r="A11728" t="s">
        <v>15022</v>
      </c>
      <c r="B11728" t="s">
        <v>15151</v>
      </c>
      <c r="C11728" t="s">
        <v>533</v>
      </c>
      <c r="D11728" t="s">
        <v>36</v>
      </c>
      <c r="E11728" t="s">
        <v>20</v>
      </c>
      <c r="F11728" t="b">
        <v>0</v>
      </c>
      <c r="G11728" t="s">
        <v>30</v>
      </c>
      <c r="H11728" s="1">
        <v>45699.832152777781</v>
      </c>
      <c r="I11728" t="b">
        <v>0</v>
      </c>
      <c r="J11728" t="b">
        <v>1</v>
      </c>
      <c r="K11728" t="s">
        <v>31</v>
      </c>
      <c r="L11728" t="s">
        <v>22</v>
      </c>
      <c r="M11728">
        <v>139105</v>
      </c>
      <c r="O11728" t="s">
        <v>119</v>
      </c>
      <c r="P11728" t="s">
        <v>15296</v>
      </c>
    </row>
    <row r="11729" spans="1:16" x14ac:dyDescent="0.35">
      <c r="A11729" t="s">
        <v>15022</v>
      </c>
      <c r="B11729" t="s">
        <v>15286</v>
      </c>
      <c r="C11729" t="s">
        <v>9361</v>
      </c>
      <c r="D11729" t="s">
        <v>573</v>
      </c>
      <c r="E11729" t="s">
        <v>20</v>
      </c>
      <c r="F11729" t="b">
        <v>0</v>
      </c>
      <c r="G11729" t="s">
        <v>52</v>
      </c>
      <c r="H11729" s="1">
        <v>45700.100543981483</v>
      </c>
      <c r="I11729" t="b">
        <v>0</v>
      </c>
      <c r="J11729" t="b">
        <v>0</v>
      </c>
      <c r="K11729" t="s">
        <v>31</v>
      </c>
      <c r="L11729" t="s">
        <v>32</v>
      </c>
      <c r="N11729">
        <v>45.745002746582031</v>
      </c>
      <c r="O11729" t="s">
        <v>1183</v>
      </c>
      <c r="P11729" t="s">
        <v>15287</v>
      </c>
    </row>
    <row r="11730" spans="1:16" x14ac:dyDescent="0.35">
      <c r="A11730" t="s">
        <v>15022</v>
      </c>
      <c r="B11730" t="s">
        <v>15288</v>
      </c>
      <c r="C11730" t="s">
        <v>142</v>
      </c>
      <c r="D11730" t="s">
        <v>797</v>
      </c>
      <c r="E11730" t="s">
        <v>20</v>
      </c>
      <c r="F11730" t="b">
        <v>0</v>
      </c>
      <c r="G11730" t="s">
        <v>68</v>
      </c>
      <c r="H11730" s="1">
        <v>45700.334583333337</v>
      </c>
      <c r="I11730" t="b">
        <v>0</v>
      </c>
      <c r="J11730" t="b">
        <v>1</v>
      </c>
      <c r="K11730" t="s">
        <v>31</v>
      </c>
      <c r="L11730" t="s">
        <v>22</v>
      </c>
      <c r="M11730">
        <v>149743</v>
      </c>
      <c r="O11730" t="s">
        <v>9219</v>
      </c>
      <c r="P11730" t="s">
        <v>15289</v>
      </c>
    </row>
    <row r="11731" spans="1:16" x14ac:dyDescent="0.35">
      <c r="A11731" t="s">
        <v>15022</v>
      </c>
      <c r="B11731" t="s">
        <v>15290</v>
      </c>
      <c r="C11731" t="s">
        <v>11651</v>
      </c>
      <c r="D11731" t="s">
        <v>110</v>
      </c>
      <c r="E11731" t="s">
        <v>20</v>
      </c>
      <c r="F11731" t="b">
        <v>0</v>
      </c>
      <c r="G11731" t="s">
        <v>52</v>
      </c>
      <c r="H11731" s="1">
        <v>45700.417939814812</v>
      </c>
      <c r="I11731" t="b">
        <v>0</v>
      </c>
      <c r="J11731" t="b">
        <v>1</v>
      </c>
      <c r="K11731" t="s">
        <v>31</v>
      </c>
      <c r="L11731" t="s">
        <v>22</v>
      </c>
      <c r="M11731">
        <v>162225</v>
      </c>
      <c r="O11731" t="s">
        <v>426</v>
      </c>
      <c r="P11731" t="s">
        <v>15291</v>
      </c>
    </row>
    <row r="11732" spans="1:16" x14ac:dyDescent="0.35">
      <c r="A11732" t="s">
        <v>15022</v>
      </c>
      <c r="B11732" t="s">
        <v>15061</v>
      </c>
      <c r="C11732" t="s">
        <v>7364</v>
      </c>
      <c r="D11732" t="s">
        <v>36</v>
      </c>
      <c r="E11732" t="s">
        <v>20</v>
      </c>
      <c r="F11732" t="b">
        <v>0</v>
      </c>
      <c r="G11732" t="s">
        <v>52</v>
      </c>
      <c r="H11732" s="1">
        <v>45700.418842592589</v>
      </c>
      <c r="I11732" t="b">
        <v>0</v>
      </c>
      <c r="J11732" t="b">
        <v>1</v>
      </c>
      <c r="K11732" t="s">
        <v>31</v>
      </c>
      <c r="L11732" t="s">
        <v>22</v>
      </c>
      <c r="M11732">
        <v>110500</v>
      </c>
      <c r="O11732" t="s">
        <v>15062</v>
      </c>
      <c r="P11732" t="s">
        <v>15063</v>
      </c>
    </row>
    <row r="11733" spans="1:16" x14ac:dyDescent="0.35">
      <c r="A11733" t="s">
        <v>15022</v>
      </c>
      <c r="B11733" t="s">
        <v>15292</v>
      </c>
      <c r="C11733" t="s">
        <v>4610</v>
      </c>
      <c r="D11733" t="s">
        <v>110</v>
      </c>
      <c r="E11733" t="s">
        <v>20</v>
      </c>
      <c r="F11733" t="b">
        <v>0</v>
      </c>
      <c r="G11733" t="s">
        <v>47</v>
      </c>
      <c r="H11733" s="1">
        <v>45700.543657407397</v>
      </c>
      <c r="I11733" t="b">
        <v>1</v>
      </c>
      <c r="J11733" t="b">
        <v>1</v>
      </c>
      <c r="K11733" t="s">
        <v>31</v>
      </c>
      <c r="L11733" t="s">
        <v>32</v>
      </c>
      <c r="N11733">
        <v>60</v>
      </c>
      <c r="O11733" t="s">
        <v>5543</v>
      </c>
      <c r="P11733" t="s">
        <v>5033</v>
      </c>
    </row>
    <row r="11734" spans="1:16" x14ac:dyDescent="0.35">
      <c r="A11734" t="s">
        <v>15022</v>
      </c>
      <c r="B11734" t="s">
        <v>15293</v>
      </c>
      <c r="C11734" t="s">
        <v>865</v>
      </c>
      <c r="D11734" t="s">
        <v>110</v>
      </c>
      <c r="E11734" t="s">
        <v>20</v>
      </c>
      <c r="F11734" t="b">
        <v>0</v>
      </c>
      <c r="G11734" t="s">
        <v>52</v>
      </c>
      <c r="H11734" s="1">
        <v>45700.668009259258</v>
      </c>
      <c r="I11734" t="b">
        <v>1</v>
      </c>
      <c r="J11734" t="b">
        <v>1</v>
      </c>
      <c r="K11734" t="s">
        <v>31</v>
      </c>
      <c r="L11734" t="s">
        <v>22</v>
      </c>
      <c r="M11734">
        <v>147500</v>
      </c>
      <c r="O11734" t="s">
        <v>15294</v>
      </c>
      <c r="P11734" t="s">
        <v>15295</v>
      </c>
    </row>
    <row r="11735" spans="1:16" x14ac:dyDescent="0.35">
      <c r="A11735" t="s">
        <v>15022</v>
      </c>
      <c r="B11735" t="s">
        <v>15151</v>
      </c>
      <c r="C11735" t="s">
        <v>533</v>
      </c>
      <c r="D11735" t="s">
        <v>36</v>
      </c>
      <c r="E11735" t="s">
        <v>20</v>
      </c>
      <c r="F11735" t="b">
        <v>0</v>
      </c>
      <c r="G11735" t="s">
        <v>30</v>
      </c>
      <c r="H11735" s="1">
        <v>45700.832152777781</v>
      </c>
      <c r="I11735" t="b">
        <v>0</v>
      </c>
      <c r="J11735" t="b">
        <v>1</v>
      </c>
      <c r="K11735" t="s">
        <v>31</v>
      </c>
      <c r="L11735" t="s">
        <v>22</v>
      </c>
      <c r="M11735">
        <v>139105</v>
      </c>
      <c r="O11735" t="s">
        <v>119</v>
      </c>
      <c r="P11735" t="s">
        <v>15296</v>
      </c>
    </row>
    <row r="11736" spans="1:16" x14ac:dyDescent="0.35">
      <c r="A11736" t="s">
        <v>15022</v>
      </c>
      <c r="B11736" t="s">
        <v>15286</v>
      </c>
      <c r="C11736" t="s">
        <v>9361</v>
      </c>
      <c r="D11736" t="s">
        <v>573</v>
      </c>
      <c r="E11736" t="s">
        <v>20</v>
      </c>
      <c r="F11736" t="b">
        <v>0</v>
      </c>
      <c r="G11736" t="s">
        <v>52</v>
      </c>
      <c r="H11736" s="1">
        <v>45701.100543981483</v>
      </c>
      <c r="I11736" t="b">
        <v>0</v>
      </c>
      <c r="J11736" t="b">
        <v>0</v>
      </c>
      <c r="K11736" t="s">
        <v>31</v>
      </c>
      <c r="L11736" t="s">
        <v>32</v>
      </c>
      <c r="N11736">
        <v>45.745002746582031</v>
      </c>
      <c r="O11736" t="s">
        <v>1183</v>
      </c>
      <c r="P11736" t="s">
        <v>15287</v>
      </c>
    </row>
    <row r="11737" spans="1:16" x14ac:dyDescent="0.35">
      <c r="A11737" t="s">
        <v>15022</v>
      </c>
      <c r="B11737" t="s">
        <v>15288</v>
      </c>
      <c r="C11737" t="s">
        <v>142</v>
      </c>
      <c r="D11737" t="s">
        <v>797</v>
      </c>
      <c r="E11737" t="s">
        <v>20</v>
      </c>
      <c r="F11737" t="b">
        <v>0</v>
      </c>
      <c r="G11737" t="s">
        <v>68</v>
      </c>
      <c r="H11737" s="1">
        <v>45701.334583333337</v>
      </c>
      <c r="I11737" t="b">
        <v>0</v>
      </c>
      <c r="J11737" t="b">
        <v>1</v>
      </c>
      <c r="K11737" t="s">
        <v>31</v>
      </c>
      <c r="L11737" t="s">
        <v>22</v>
      </c>
      <c r="M11737">
        <v>149743</v>
      </c>
      <c r="O11737" t="s">
        <v>9219</v>
      </c>
      <c r="P11737" t="s">
        <v>15289</v>
      </c>
    </row>
    <row r="11738" spans="1:16" x14ac:dyDescent="0.35">
      <c r="A11738" t="s">
        <v>15022</v>
      </c>
      <c r="B11738" t="s">
        <v>15290</v>
      </c>
      <c r="C11738" t="s">
        <v>11651</v>
      </c>
      <c r="D11738" t="s">
        <v>110</v>
      </c>
      <c r="E11738" t="s">
        <v>20</v>
      </c>
      <c r="F11738" t="b">
        <v>0</v>
      </c>
      <c r="G11738" t="s">
        <v>52</v>
      </c>
      <c r="H11738" s="1">
        <v>45701.417939814812</v>
      </c>
      <c r="I11738" t="b">
        <v>0</v>
      </c>
      <c r="J11738" t="b">
        <v>1</v>
      </c>
      <c r="K11738" t="s">
        <v>31</v>
      </c>
      <c r="L11738" t="s">
        <v>22</v>
      </c>
      <c r="M11738">
        <v>162225</v>
      </c>
      <c r="O11738" t="s">
        <v>426</v>
      </c>
      <c r="P11738" t="s">
        <v>15291</v>
      </c>
    </row>
    <row r="11739" spans="1:16" x14ac:dyDescent="0.35">
      <c r="A11739" t="s">
        <v>15022</v>
      </c>
      <c r="B11739" t="s">
        <v>15061</v>
      </c>
      <c r="C11739" t="s">
        <v>7364</v>
      </c>
      <c r="D11739" t="s">
        <v>36</v>
      </c>
      <c r="E11739" t="s">
        <v>20</v>
      </c>
      <c r="F11739" t="b">
        <v>0</v>
      </c>
      <c r="G11739" t="s">
        <v>52</v>
      </c>
      <c r="H11739" s="1">
        <v>45701.418842592589</v>
      </c>
      <c r="I11739" t="b">
        <v>0</v>
      </c>
      <c r="J11739" t="b">
        <v>1</v>
      </c>
      <c r="K11739" t="s">
        <v>31</v>
      </c>
      <c r="L11739" t="s">
        <v>22</v>
      </c>
      <c r="M11739">
        <v>110500</v>
      </c>
      <c r="O11739" t="s">
        <v>15062</v>
      </c>
      <c r="P11739" t="s">
        <v>15063</v>
      </c>
    </row>
    <row r="11740" spans="1:16" x14ac:dyDescent="0.35">
      <c r="A11740" t="s">
        <v>15022</v>
      </c>
      <c r="B11740" t="s">
        <v>15203</v>
      </c>
      <c r="C11740" t="s">
        <v>7888</v>
      </c>
      <c r="D11740" t="s">
        <v>249</v>
      </c>
      <c r="E11740" t="s">
        <v>20</v>
      </c>
      <c r="F11740" t="b">
        <v>0</v>
      </c>
      <c r="G11740" t="s">
        <v>105</v>
      </c>
      <c r="H11740" s="1">
        <v>45701.504050925927</v>
      </c>
      <c r="I11740" t="b">
        <v>1</v>
      </c>
      <c r="J11740" t="b">
        <v>0</v>
      </c>
      <c r="K11740" t="s">
        <v>105</v>
      </c>
      <c r="L11740" t="s">
        <v>22</v>
      </c>
      <c r="M11740">
        <v>86459.5</v>
      </c>
      <c r="O11740" t="s">
        <v>497</v>
      </c>
      <c r="P11740" t="s">
        <v>15204</v>
      </c>
    </row>
    <row r="11741" spans="1:16" x14ac:dyDescent="0.35">
      <c r="A11741" t="s">
        <v>15022</v>
      </c>
      <c r="B11741" t="s">
        <v>15292</v>
      </c>
      <c r="C11741" t="s">
        <v>4610</v>
      </c>
      <c r="D11741" t="s">
        <v>110</v>
      </c>
      <c r="E11741" t="s">
        <v>20</v>
      </c>
      <c r="F11741" t="b">
        <v>0</v>
      </c>
      <c r="G11741" t="s">
        <v>47</v>
      </c>
      <c r="H11741" s="1">
        <v>45701.543657407397</v>
      </c>
      <c r="I11741" t="b">
        <v>1</v>
      </c>
      <c r="J11741" t="b">
        <v>1</v>
      </c>
      <c r="K11741" t="s">
        <v>31</v>
      </c>
      <c r="L11741" t="s">
        <v>32</v>
      </c>
      <c r="N11741">
        <v>60</v>
      </c>
      <c r="O11741" t="s">
        <v>5543</v>
      </c>
      <c r="P11741" t="s">
        <v>5033</v>
      </c>
    </row>
    <row r="11742" spans="1:16" x14ac:dyDescent="0.35">
      <c r="A11742" t="s">
        <v>15022</v>
      </c>
      <c r="B11742" t="s">
        <v>15293</v>
      </c>
      <c r="C11742" t="s">
        <v>865</v>
      </c>
      <c r="D11742" t="s">
        <v>110</v>
      </c>
      <c r="E11742" t="s">
        <v>20</v>
      </c>
      <c r="F11742" t="b">
        <v>0</v>
      </c>
      <c r="G11742" t="s">
        <v>52</v>
      </c>
      <c r="H11742" s="1">
        <v>45701.668009259258</v>
      </c>
      <c r="I11742" t="b">
        <v>1</v>
      </c>
      <c r="J11742" t="b">
        <v>1</v>
      </c>
      <c r="K11742" t="s">
        <v>31</v>
      </c>
      <c r="L11742" t="s">
        <v>22</v>
      </c>
      <c r="M11742">
        <v>147500</v>
      </c>
      <c r="O11742" t="s">
        <v>15294</v>
      </c>
      <c r="P11742" t="s">
        <v>15295</v>
      </c>
    </row>
    <row r="11743" spans="1:16" x14ac:dyDescent="0.35">
      <c r="A11743" t="s">
        <v>15022</v>
      </c>
      <c r="B11743" t="s">
        <v>15090</v>
      </c>
      <c r="C11743" t="s">
        <v>10455</v>
      </c>
      <c r="D11743" t="s">
        <v>36</v>
      </c>
      <c r="E11743" t="s">
        <v>20</v>
      </c>
      <c r="F11743" t="b">
        <v>0</v>
      </c>
      <c r="G11743" t="s">
        <v>52</v>
      </c>
      <c r="H11743" s="1">
        <v>45701.793576388889</v>
      </c>
      <c r="I11743" t="b">
        <v>1</v>
      </c>
      <c r="J11743" t="b">
        <v>1</v>
      </c>
      <c r="K11743" t="s">
        <v>31</v>
      </c>
      <c r="L11743" t="s">
        <v>22</v>
      </c>
      <c r="M11743">
        <v>115700.5</v>
      </c>
      <c r="O11743" t="s">
        <v>15099</v>
      </c>
      <c r="P11743" t="s">
        <v>15092</v>
      </c>
    </row>
    <row r="11744" spans="1:16" x14ac:dyDescent="0.35">
      <c r="A11744" t="s">
        <v>15022</v>
      </c>
      <c r="B11744" t="s">
        <v>15151</v>
      </c>
      <c r="C11744" t="s">
        <v>533</v>
      </c>
      <c r="D11744" t="s">
        <v>36</v>
      </c>
      <c r="E11744" t="s">
        <v>20</v>
      </c>
      <c r="F11744" t="b">
        <v>0</v>
      </c>
      <c r="G11744" t="s">
        <v>30</v>
      </c>
      <c r="H11744" s="1">
        <v>45701.832152777781</v>
      </c>
      <c r="I11744" t="b">
        <v>0</v>
      </c>
      <c r="J11744" t="b">
        <v>1</v>
      </c>
      <c r="K11744" t="s">
        <v>31</v>
      </c>
      <c r="L11744" t="s">
        <v>22</v>
      </c>
      <c r="M11744">
        <v>139105</v>
      </c>
      <c r="O11744" t="s">
        <v>119</v>
      </c>
      <c r="P11744" t="s">
        <v>15296</v>
      </c>
    </row>
    <row r="11745" spans="1:16" x14ac:dyDescent="0.35">
      <c r="A11745" t="s">
        <v>15022</v>
      </c>
      <c r="B11745" t="s">
        <v>15286</v>
      </c>
      <c r="C11745" t="s">
        <v>9361</v>
      </c>
      <c r="D11745" t="s">
        <v>573</v>
      </c>
      <c r="E11745" t="s">
        <v>20</v>
      </c>
      <c r="F11745" t="b">
        <v>0</v>
      </c>
      <c r="G11745" t="s">
        <v>52</v>
      </c>
      <c r="H11745" s="1">
        <v>45702.100543981483</v>
      </c>
      <c r="I11745" t="b">
        <v>0</v>
      </c>
      <c r="J11745" t="b">
        <v>0</v>
      </c>
      <c r="K11745" t="s">
        <v>31</v>
      </c>
      <c r="L11745" t="s">
        <v>32</v>
      </c>
      <c r="N11745">
        <v>45.745002746582031</v>
      </c>
      <c r="O11745" t="s">
        <v>1183</v>
      </c>
      <c r="P11745" t="s">
        <v>15287</v>
      </c>
    </row>
    <row r="11746" spans="1:16" x14ac:dyDescent="0.35">
      <c r="A11746" t="s">
        <v>15022</v>
      </c>
      <c r="B11746" t="s">
        <v>15288</v>
      </c>
      <c r="C11746" t="s">
        <v>142</v>
      </c>
      <c r="D11746" t="s">
        <v>797</v>
      </c>
      <c r="E11746" t="s">
        <v>20</v>
      </c>
      <c r="F11746" t="b">
        <v>0</v>
      </c>
      <c r="G11746" t="s">
        <v>68</v>
      </c>
      <c r="H11746" s="1">
        <v>45702.334583333337</v>
      </c>
      <c r="I11746" t="b">
        <v>0</v>
      </c>
      <c r="J11746" t="b">
        <v>1</v>
      </c>
      <c r="K11746" t="s">
        <v>31</v>
      </c>
      <c r="L11746" t="s">
        <v>22</v>
      </c>
      <c r="M11746">
        <v>149743</v>
      </c>
      <c r="O11746" t="s">
        <v>9219</v>
      </c>
      <c r="P11746" t="s">
        <v>15289</v>
      </c>
    </row>
    <row r="11747" spans="1:16" x14ac:dyDescent="0.35">
      <c r="A11747" t="s">
        <v>15022</v>
      </c>
      <c r="B11747" t="s">
        <v>15290</v>
      </c>
      <c r="C11747" t="s">
        <v>11651</v>
      </c>
      <c r="D11747" t="s">
        <v>110</v>
      </c>
      <c r="E11747" t="s">
        <v>20</v>
      </c>
      <c r="F11747" t="b">
        <v>0</v>
      </c>
      <c r="G11747" t="s">
        <v>52</v>
      </c>
      <c r="H11747" s="1">
        <v>45702.417939814812</v>
      </c>
      <c r="I11747" t="b">
        <v>0</v>
      </c>
      <c r="J11747" t="b">
        <v>1</v>
      </c>
      <c r="K11747" t="s">
        <v>31</v>
      </c>
      <c r="L11747" t="s">
        <v>22</v>
      </c>
      <c r="M11747">
        <v>162225</v>
      </c>
      <c r="O11747" t="s">
        <v>426</v>
      </c>
      <c r="P11747" t="s">
        <v>15291</v>
      </c>
    </row>
    <row r="11748" spans="1:16" x14ac:dyDescent="0.35">
      <c r="A11748" t="s">
        <v>15022</v>
      </c>
      <c r="B11748" t="s">
        <v>15061</v>
      </c>
      <c r="C11748" t="s">
        <v>7364</v>
      </c>
      <c r="D11748" t="s">
        <v>36</v>
      </c>
      <c r="E11748" t="s">
        <v>20</v>
      </c>
      <c r="F11748" t="b">
        <v>0</v>
      </c>
      <c r="G11748" t="s">
        <v>52</v>
      </c>
      <c r="H11748" s="1">
        <v>45702.418842592589</v>
      </c>
      <c r="I11748" t="b">
        <v>0</v>
      </c>
      <c r="J11748" t="b">
        <v>1</v>
      </c>
      <c r="K11748" t="s">
        <v>31</v>
      </c>
      <c r="L11748" t="s">
        <v>22</v>
      </c>
      <c r="M11748">
        <v>110500</v>
      </c>
      <c r="O11748" t="s">
        <v>15062</v>
      </c>
      <c r="P11748" t="s">
        <v>15063</v>
      </c>
    </row>
    <row r="11749" spans="1:16" x14ac:dyDescent="0.35">
      <c r="A11749" t="s">
        <v>15022</v>
      </c>
      <c r="B11749" t="s">
        <v>15292</v>
      </c>
      <c r="C11749" t="s">
        <v>4610</v>
      </c>
      <c r="D11749" t="s">
        <v>110</v>
      </c>
      <c r="E11749" t="s">
        <v>20</v>
      </c>
      <c r="F11749" t="b">
        <v>0</v>
      </c>
      <c r="G11749" t="s">
        <v>47</v>
      </c>
      <c r="H11749" s="1">
        <v>45702.543657407397</v>
      </c>
      <c r="I11749" t="b">
        <v>1</v>
      </c>
      <c r="J11749" t="b">
        <v>1</v>
      </c>
      <c r="K11749" t="s">
        <v>31</v>
      </c>
      <c r="L11749" t="s">
        <v>32</v>
      </c>
      <c r="N11749">
        <v>60</v>
      </c>
      <c r="O11749" t="s">
        <v>5543</v>
      </c>
      <c r="P11749" t="s">
        <v>5033</v>
      </c>
    </row>
    <row r="11750" spans="1:16" x14ac:dyDescent="0.35">
      <c r="A11750" t="s">
        <v>15022</v>
      </c>
      <c r="B11750" t="s">
        <v>15293</v>
      </c>
      <c r="C11750" t="s">
        <v>865</v>
      </c>
      <c r="D11750" t="s">
        <v>110</v>
      </c>
      <c r="E11750" t="s">
        <v>20</v>
      </c>
      <c r="F11750" t="b">
        <v>0</v>
      </c>
      <c r="G11750" t="s">
        <v>52</v>
      </c>
      <c r="H11750" s="1">
        <v>45702.668009259258</v>
      </c>
      <c r="I11750" t="b">
        <v>1</v>
      </c>
      <c r="J11750" t="b">
        <v>1</v>
      </c>
      <c r="K11750" t="s">
        <v>31</v>
      </c>
      <c r="L11750" t="s">
        <v>22</v>
      </c>
      <c r="M11750">
        <v>147500</v>
      </c>
      <c r="O11750" t="s">
        <v>15294</v>
      </c>
      <c r="P11750" t="s">
        <v>15295</v>
      </c>
    </row>
    <row r="11751" spans="1:16" x14ac:dyDescent="0.35">
      <c r="A11751" t="s">
        <v>15022</v>
      </c>
      <c r="B11751" t="s">
        <v>15151</v>
      </c>
      <c r="C11751" t="s">
        <v>533</v>
      </c>
      <c r="D11751" t="s">
        <v>36</v>
      </c>
      <c r="E11751" t="s">
        <v>20</v>
      </c>
      <c r="F11751" t="b">
        <v>0</v>
      </c>
      <c r="G11751" t="s">
        <v>30</v>
      </c>
      <c r="H11751" s="1">
        <v>45702.832152777781</v>
      </c>
      <c r="I11751" t="b">
        <v>0</v>
      </c>
      <c r="J11751" t="b">
        <v>1</v>
      </c>
      <c r="K11751" t="s">
        <v>31</v>
      </c>
      <c r="L11751" t="s">
        <v>22</v>
      </c>
      <c r="M11751">
        <v>139105</v>
      </c>
      <c r="O11751" t="s">
        <v>119</v>
      </c>
      <c r="P11751" t="s">
        <v>15296</v>
      </c>
    </row>
    <row r="11752" spans="1:16" x14ac:dyDescent="0.35">
      <c r="A11752" t="s">
        <v>15022</v>
      </c>
      <c r="B11752" t="s">
        <v>15286</v>
      </c>
      <c r="C11752" t="s">
        <v>9361</v>
      </c>
      <c r="D11752" t="s">
        <v>573</v>
      </c>
      <c r="E11752" t="s">
        <v>20</v>
      </c>
      <c r="F11752" t="b">
        <v>0</v>
      </c>
      <c r="G11752" t="s">
        <v>52</v>
      </c>
      <c r="H11752" s="1">
        <v>45703.100543981483</v>
      </c>
      <c r="I11752" t="b">
        <v>0</v>
      </c>
      <c r="J11752" t="b">
        <v>0</v>
      </c>
      <c r="K11752" t="s">
        <v>31</v>
      </c>
      <c r="L11752" t="s">
        <v>32</v>
      </c>
      <c r="N11752">
        <v>45.745002746582031</v>
      </c>
      <c r="O11752" t="s">
        <v>1183</v>
      </c>
      <c r="P11752" t="s">
        <v>15287</v>
      </c>
    </row>
    <row r="11753" spans="1:16" x14ac:dyDescent="0.35">
      <c r="A11753" t="s">
        <v>15022</v>
      </c>
      <c r="B11753" t="s">
        <v>15288</v>
      </c>
      <c r="C11753" t="s">
        <v>142</v>
      </c>
      <c r="D11753" t="s">
        <v>797</v>
      </c>
      <c r="E11753" t="s">
        <v>20</v>
      </c>
      <c r="F11753" t="b">
        <v>0</v>
      </c>
      <c r="G11753" t="s">
        <v>68</v>
      </c>
      <c r="H11753" s="1">
        <v>45703.334583333337</v>
      </c>
      <c r="I11753" t="b">
        <v>0</v>
      </c>
      <c r="J11753" t="b">
        <v>1</v>
      </c>
      <c r="K11753" t="s">
        <v>31</v>
      </c>
      <c r="L11753" t="s">
        <v>22</v>
      </c>
      <c r="M11753">
        <v>149743</v>
      </c>
      <c r="O11753" t="s">
        <v>9219</v>
      </c>
      <c r="P11753" t="s">
        <v>15289</v>
      </c>
    </row>
    <row r="11754" spans="1:16" x14ac:dyDescent="0.35">
      <c r="A11754" t="s">
        <v>15022</v>
      </c>
      <c r="B11754" t="s">
        <v>15290</v>
      </c>
      <c r="C11754" t="s">
        <v>11651</v>
      </c>
      <c r="D11754" t="s">
        <v>110</v>
      </c>
      <c r="E11754" t="s">
        <v>20</v>
      </c>
      <c r="F11754" t="b">
        <v>0</v>
      </c>
      <c r="G11754" t="s">
        <v>52</v>
      </c>
      <c r="H11754" s="1">
        <v>45703.417939814812</v>
      </c>
      <c r="I11754" t="b">
        <v>0</v>
      </c>
      <c r="J11754" t="b">
        <v>1</v>
      </c>
      <c r="K11754" t="s">
        <v>31</v>
      </c>
      <c r="L11754" t="s">
        <v>22</v>
      </c>
      <c r="M11754">
        <v>162225</v>
      </c>
      <c r="O11754" t="s">
        <v>426</v>
      </c>
      <c r="P11754" t="s">
        <v>15291</v>
      </c>
    </row>
    <row r="11755" spans="1:16" x14ac:dyDescent="0.35">
      <c r="A11755" t="s">
        <v>15022</v>
      </c>
      <c r="B11755" t="s">
        <v>15061</v>
      </c>
      <c r="C11755" t="s">
        <v>7364</v>
      </c>
      <c r="D11755" t="s">
        <v>36</v>
      </c>
      <c r="E11755" t="s">
        <v>20</v>
      </c>
      <c r="F11755" t="b">
        <v>0</v>
      </c>
      <c r="G11755" t="s">
        <v>52</v>
      </c>
      <c r="H11755" s="1">
        <v>45703.418842592589</v>
      </c>
      <c r="I11755" t="b">
        <v>0</v>
      </c>
      <c r="J11755" t="b">
        <v>1</v>
      </c>
      <c r="K11755" t="s">
        <v>31</v>
      </c>
      <c r="L11755" t="s">
        <v>22</v>
      </c>
      <c r="M11755">
        <v>110500</v>
      </c>
      <c r="O11755" t="s">
        <v>15062</v>
      </c>
      <c r="P11755" t="s">
        <v>15063</v>
      </c>
    </row>
    <row r="11756" spans="1:16" x14ac:dyDescent="0.35">
      <c r="A11756" t="s">
        <v>15022</v>
      </c>
      <c r="B11756" t="s">
        <v>15292</v>
      </c>
      <c r="C11756" t="s">
        <v>4610</v>
      </c>
      <c r="D11756" t="s">
        <v>110</v>
      </c>
      <c r="E11756" t="s">
        <v>20</v>
      </c>
      <c r="F11756" t="b">
        <v>0</v>
      </c>
      <c r="G11756" t="s">
        <v>47</v>
      </c>
      <c r="H11756" s="1">
        <v>45703.543657407397</v>
      </c>
      <c r="I11756" t="b">
        <v>1</v>
      </c>
      <c r="J11756" t="b">
        <v>1</v>
      </c>
      <c r="K11756" t="s">
        <v>31</v>
      </c>
      <c r="L11756" t="s">
        <v>32</v>
      </c>
      <c r="N11756">
        <v>60</v>
      </c>
      <c r="O11756" t="s">
        <v>5543</v>
      </c>
      <c r="P11756" t="s">
        <v>5033</v>
      </c>
    </row>
    <row r="11757" spans="1:16" x14ac:dyDescent="0.35">
      <c r="A11757" t="s">
        <v>15022</v>
      </c>
      <c r="B11757" t="s">
        <v>15293</v>
      </c>
      <c r="C11757" t="s">
        <v>865</v>
      </c>
      <c r="D11757" t="s">
        <v>110</v>
      </c>
      <c r="E11757" t="s">
        <v>20</v>
      </c>
      <c r="F11757" t="b">
        <v>0</v>
      </c>
      <c r="G11757" t="s">
        <v>52</v>
      </c>
      <c r="H11757" s="1">
        <v>45703.668009259258</v>
      </c>
      <c r="I11757" t="b">
        <v>1</v>
      </c>
      <c r="J11757" t="b">
        <v>1</v>
      </c>
      <c r="K11757" t="s">
        <v>31</v>
      </c>
      <c r="L11757" t="s">
        <v>22</v>
      </c>
      <c r="M11757">
        <v>147500</v>
      </c>
      <c r="O11757" t="s">
        <v>15294</v>
      </c>
      <c r="P11757" t="s">
        <v>15295</v>
      </c>
    </row>
    <row r="11758" spans="1:16" x14ac:dyDescent="0.35">
      <c r="A11758" t="s">
        <v>15022</v>
      </c>
      <c r="B11758" t="s">
        <v>15151</v>
      </c>
      <c r="C11758" t="s">
        <v>533</v>
      </c>
      <c r="D11758" t="s">
        <v>36</v>
      </c>
      <c r="E11758" t="s">
        <v>20</v>
      </c>
      <c r="F11758" t="b">
        <v>0</v>
      </c>
      <c r="G11758" t="s">
        <v>30</v>
      </c>
      <c r="H11758" s="1">
        <v>45703.832152777781</v>
      </c>
      <c r="I11758" t="b">
        <v>0</v>
      </c>
      <c r="J11758" t="b">
        <v>1</v>
      </c>
      <c r="K11758" t="s">
        <v>31</v>
      </c>
      <c r="L11758" t="s">
        <v>22</v>
      </c>
      <c r="M11758">
        <v>139105</v>
      </c>
      <c r="O11758" t="s">
        <v>119</v>
      </c>
      <c r="P11758" t="s">
        <v>15296</v>
      </c>
    </row>
    <row r="11759" spans="1:16" x14ac:dyDescent="0.35">
      <c r="A11759" t="s">
        <v>15022</v>
      </c>
      <c r="B11759" t="s">
        <v>15286</v>
      </c>
      <c r="C11759" t="s">
        <v>9361</v>
      </c>
      <c r="D11759" t="s">
        <v>573</v>
      </c>
      <c r="E11759" t="s">
        <v>20</v>
      </c>
      <c r="F11759" t="b">
        <v>0</v>
      </c>
      <c r="G11759" t="s">
        <v>52</v>
      </c>
      <c r="H11759" s="1">
        <v>45704.100543981483</v>
      </c>
      <c r="I11759" t="b">
        <v>0</v>
      </c>
      <c r="J11759" t="b">
        <v>0</v>
      </c>
      <c r="K11759" t="s">
        <v>31</v>
      </c>
      <c r="L11759" t="s">
        <v>32</v>
      </c>
      <c r="N11759">
        <v>45.745002746582031</v>
      </c>
      <c r="O11759" t="s">
        <v>1183</v>
      </c>
      <c r="P11759" t="s">
        <v>15287</v>
      </c>
    </row>
    <row r="11760" spans="1:16" x14ac:dyDescent="0.35">
      <c r="A11760" t="s">
        <v>15022</v>
      </c>
      <c r="B11760" t="s">
        <v>15288</v>
      </c>
      <c r="C11760" t="s">
        <v>142</v>
      </c>
      <c r="D11760" t="s">
        <v>797</v>
      </c>
      <c r="E11760" t="s">
        <v>20</v>
      </c>
      <c r="F11760" t="b">
        <v>0</v>
      </c>
      <c r="G11760" t="s">
        <v>68</v>
      </c>
      <c r="H11760" s="1">
        <v>45704.334583333337</v>
      </c>
      <c r="I11760" t="b">
        <v>0</v>
      </c>
      <c r="J11760" t="b">
        <v>1</v>
      </c>
      <c r="K11760" t="s">
        <v>31</v>
      </c>
      <c r="L11760" t="s">
        <v>22</v>
      </c>
      <c r="M11760">
        <v>149743</v>
      </c>
      <c r="O11760" t="s">
        <v>9219</v>
      </c>
      <c r="P11760" t="s">
        <v>15289</v>
      </c>
    </row>
    <row r="11761" spans="1:16" x14ac:dyDescent="0.35">
      <c r="A11761" t="s">
        <v>15022</v>
      </c>
      <c r="B11761" t="s">
        <v>15290</v>
      </c>
      <c r="C11761" t="s">
        <v>11651</v>
      </c>
      <c r="D11761" t="s">
        <v>110</v>
      </c>
      <c r="E11761" t="s">
        <v>20</v>
      </c>
      <c r="F11761" t="b">
        <v>0</v>
      </c>
      <c r="G11761" t="s">
        <v>52</v>
      </c>
      <c r="H11761" s="1">
        <v>45704.417939814812</v>
      </c>
      <c r="I11761" t="b">
        <v>0</v>
      </c>
      <c r="J11761" t="b">
        <v>1</v>
      </c>
      <c r="K11761" t="s">
        <v>31</v>
      </c>
      <c r="L11761" t="s">
        <v>22</v>
      </c>
      <c r="M11761">
        <v>162225</v>
      </c>
      <c r="O11761" t="s">
        <v>426</v>
      </c>
      <c r="P11761" t="s">
        <v>15291</v>
      </c>
    </row>
    <row r="11762" spans="1:16" x14ac:dyDescent="0.35">
      <c r="A11762" t="s">
        <v>15022</v>
      </c>
      <c r="B11762" t="s">
        <v>15061</v>
      </c>
      <c r="C11762" t="s">
        <v>7364</v>
      </c>
      <c r="D11762" t="s">
        <v>36</v>
      </c>
      <c r="E11762" t="s">
        <v>20</v>
      </c>
      <c r="F11762" t="b">
        <v>0</v>
      </c>
      <c r="G11762" t="s">
        <v>52</v>
      </c>
      <c r="H11762" s="1">
        <v>45704.418842592589</v>
      </c>
      <c r="I11762" t="b">
        <v>0</v>
      </c>
      <c r="J11762" t="b">
        <v>1</v>
      </c>
      <c r="K11762" t="s">
        <v>31</v>
      </c>
      <c r="L11762" t="s">
        <v>22</v>
      </c>
      <c r="M11762">
        <v>110500</v>
      </c>
      <c r="O11762" t="s">
        <v>15062</v>
      </c>
      <c r="P11762" t="s">
        <v>15063</v>
      </c>
    </row>
    <row r="11763" spans="1:16" x14ac:dyDescent="0.35">
      <c r="A11763" t="s">
        <v>15022</v>
      </c>
      <c r="B11763" t="s">
        <v>15292</v>
      </c>
      <c r="C11763" t="s">
        <v>4610</v>
      </c>
      <c r="D11763" t="s">
        <v>110</v>
      </c>
      <c r="E11763" t="s">
        <v>20</v>
      </c>
      <c r="F11763" t="b">
        <v>0</v>
      </c>
      <c r="G11763" t="s">
        <v>47</v>
      </c>
      <c r="H11763" s="1">
        <v>45704.543657407397</v>
      </c>
      <c r="I11763" t="b">
        <v>1</v>
      </c>
      <c r="J11763" t="b">
        <v>1</v>
      </c>
      <c r="K11763" t="s">
        <v>31</v>
      </c>
      <c r="L11763" t="s">
        <v>32</v>
      </c>
      <c r="N11763">
        <v>60</v>
      </c>
      <c r="O11763" t="s">
        <v>5543</v>
      </c>
      <c r="P11763" t="s">
        <v>5033</v>
      </c>
    </row>
    <row r="11764" spans="1:16" x14ac:dyDescent="0.35">
      <c r="A11764" t="s">
        <v>15022</v>
      </c>
      <c r="B11764" t="s">
        <v>15293</v>
      </c>
      <c r="C11764" t="s">
        <v>865</v>
      </c>
      <c r="D11764" t="s">
        <v>110</v>
      </c>
      <c r="E11764" t="s">
        <v>20</v>
      </c>
      <c r="F11764" t="b">
        <v>0</v>
      </c>
      <c r="G11764" t="s">
        <v>52</v>
      </c>
      <c r="H11764" s="1">
        <v>45704.668009259258</v>
      </c>
      <c r="I11764" t="b">
        <v>1</v>
      </c>
      <c r="J11764" t="b">
        <v>1</v>
      </c>
      <c r="K11764" t="s">
        <v>31</v>
      </c>
      <c r="L11764" t="s">
        <v>22</v>
      </c>
      <c r="M11764">
        <v>147500</v>
      </c>
      <c r="O11764" t="s">
        <v>15294</v>
      </c>
      <c r="P11764" t="s">
        <v>15295</v>
      </c>
    </row>
    <row r="11765" spans="1:16" x14ac:dyDescent="0.35">
      <c r="A11765" t="s">
        <v>15022</v>
      </c>
      <c r="B11765" t="s">
        <v>15151</v>
      </c>
      <c r="C11765" t="s">
        <v>533</v>
      </c>
      <c r="D11765" t="s">
        <v>36</v>
      </c>
      <c r="E11765" t="s">
        <v>20</v>
      </c>
      <c r="F11765" t="b">
        <v>0</v>
      </c>
      <c r="G11765" t="s">
        <v>30</v>
      </c>
      <c r="H11765" s="1">
        <v>45704.832152777781</v>
      </c>
      <c r="I11765" t="b">
        <v>0</v>
      </c>
      <c r="J11765" t="b">
        <v>1</v>
      </c>
      <c r="K11765" t="s">
        <v>31</v>
      </c>
      <c r="L11765" t="s">
        <v>22</v>
      </c>
      <c r="M11765">
        <v>139105</v>
      </c>
      <c r="O11765" t="s">
        <v>119</v>
      </c>
      <c r="P11765" t="s">
        <v>15296</v>
      </c>
    </row>
    <row r="11766" spans="1:16" x14ac:dyDescent="0.35">
      <c r="A11766" t="s">
        <v>15022</v>
      </c>
      <c r="B11766" t="s">
        <v>15286</v>
      </c>
      <c r="C11766" t="s">
        <v>9361</v>
      </c>
      <c r="D11766" t="s">
        <v>573</v>
      </c>
      <c r="E11766" t="s">
        <v>20</v>
      </c>
      <c r="F11766" t="b">
        <v>0</v>
      </c>
      <c r="G11766" t="s">
        <v>52</v>
      </c>
      <c r="H11766" s="1">
        <v>45705.100543981483</v>
      </c>
      <c r="I11766" t="b">
        <v>0</v>
      </c>
      <c r="J11766" t="b">
        <v>0</v>
      </c>
      <c r="K11766" t="s">
        <v>31</v>
      </c>
      <c r="L11766" t="s">
        <v>32</v>
      </c>
      <c r="N11766">
        <v>45.745002746582031</v>
      </c>
      <c r="O11766" t="s">
        <v>1183</v>
      </c>
      <c r="P11766" t="s">
        <v>15287</v>
      </c>
    </row>
    <row r="11767" spans="1:16" x14ac:dyDescent="0.35">
      <c r="A11767" t="s">
        <v>15022</v>
      </c>
      <c r="B11767" t="s">
        <v>15288</v>
      </c>
      <c r="C11767" t="s">
        <v>142</v>
      </c>
      <c r="D11767" t="s">
        <v>797</v>
      </c>
      <c r="E11767" t="s">
        <v>20</v>
      </c>
      <c r="F11767" t="b">
        <v>0</v>
      </c>
      <c r="G11767" t="s">
        <v>68</v>
      </c>
      <c r="H11767" s="1">
        <v>45705.334583333337</v>
      </c>
      <c r="I11767" t="b">
        <v>0</v>
      </c>
      <c r="J11767" t="b">
        <v>1</v>
      </c>
      <c r="K11767" t="s">
        <v>31</v>
      </c>
      <c r="L11767" t="s">
        <v>22</v>
      </c>
      <c r="M11767">
        <v>149743</v>
      </c>
      <c r="O11767" t="s">
        <v>9219</v>
      </c>
      <c r="P11767" t="s">
        <v>15289</v>
      </c>
    </row>
    <row r="11768" spans="1:16" x14ac:dyDescent="0.35">
      <c r="A11768" t="s">
        <v>15022</v>
      </c>
      <c r="B11768" t="s">
        <v>15290</v>
      </c>
      <c r="C11768" t="s">
        <v>11651</v>
      </c>
      <c r="D11768" t="s">
        <v>110</v>
      </c>
      <c r="E11768" t="s">
        <v>20</v>
      </c>
      <c r="F11768" t="b">
        <v>0</v>
      </c>
      <c r="G11768" t="s">
        <v>52</v>
      </c>
      <c r="H11768" s="1">
        <v>45705.417939814812</v>
      </c>
      <c r="I11768" t="b">
        <v>0</v>
      </c>
      <c r="J11768" t="b">
        <v>1</v>
      </c>
      <c r="K11768" t="s">
        <v>31</v>
      </c>
      <c r="L11768" t="s">
        <v>22</v>
      </c>
      <c r="M11768">
        <v>162225</v>
      </c>
      <c r="O11768" t="s">
        <v>426</v>
      </c>
      <c r="P11768" t="s">
        <v>15291</v>
      </c>
    </row>
    <row r="11769" spans="1:16" x14ac:dyDescent="0.35">
      <c r="A11769" t="s">
        <v>15022</v>
      </c>
      <c r="B11769" t="s">
        <v>15061</v>
      </c>
      <c r="C11769" t="s">
        <v>7364</v>
      </c>
      <c r="D11769" t="s">
        <v>36</v>
      </c>
      <c r="E11769" t="s">
        <v>20</v>
      </c>
      <c r="F11769" t="b">
        <v>0</v>
      </c>
      <c r="G11769" t="s">
        <v>52</v>
      </c>
      <c r="H11769" s="1">
        <v>45705.418842592589</v>
      </c>
      <c r="I11769" t="b">
        <v>0</v>
      </c>
      <c r="J11769" t="b">
        <v>1</v>
      </c>
      <c r="K11769" t="s">
        <v>31</v>
      </c>
      <c r="L11769" t="s">
        <v>22</v>
      </c>
      <c r="M11769">
        <v>110500</v>
      </c>
      <c r="O11769" t="s">
        <v>15062</v>
      </c>
      <c r="P11769" t="s">
        <v>15063</v>
      </c>
    </row>
    <row r="11770" spans="1:16" x14ac:dyDescent="0.35">
      <c r="A11770" t="s">
        <v>15022</v>
      </c>
      <c r="B11770" t="s">
        <v>15292</v>
      </c>
      <c r="C11770" t="s">
        <v>4610</v>
      </c>
      <c r="D11770" t="s">
        <v>110</v>
      </c>
      <c r="E11770" t="s">
        <v>20</v>
      </c>
      <c r="F11770" t="b">
        <v>0</v>
      </c>
      <c r="G11770" t="s">
        <v>47</v>
      </c>
      <c r="H11770" s="1">
        <v>45705.543657407397</v>
      </c>
      <c r="I11770" t="b">
        <v>1</v>
      </c>
      <c r="J11770" t="b">
        <v>1</v>
      </c>
      <c r="K11770" t="s">
        <v>31</v>
      </c>
      <c r="L11770" t="s">
        <v>32</v>
      </c>
      <c r="N11770">
        <v>60</v>
      </c>
      <c r="O11770" t="s">
        <v>5543</v>
      </c>
      <c r="P11770" t="s">
        <v>5033</v>
      </c>
    </row>
    <row r="11771" spans="1:16" x14ac:dyDescent="0.35">
      <c r="A11771" t="s">
        <v>15022</v>
      </c>
      <c r="B11771" t="s">
        <v>15293</v>
      </c>
      <c r="C11771" t="s">
        <v>865</v>
      </c>
      <c r="D11771" t="s">
        <v>110</v>
      </c>
      <c r="E11771" t="s">
        <v>20</v>
      </c>
      <c r="F11771" t="b">
        <v>0</v>
      </c>
      <c r="G11771" t="s">
        <v>52</v>
      </c>
      <c r="H11771" s="1">
        <v>45705.668009259258</v>
      </c>
      <c r="I11771" t="b">
        <v>1</v>
      </c>
      <c r="J11771" t="b">
        <v>1</v>
      </c>
      <c r="K11771" t="s">
        <v>31</v>
      </c>
      <c r="L11771" t="s">
        <v>22</v>
      </c>
      <c r="M11771">
        <v>147500</v>
      </c>
      <c r="O11771" t="s">
        <v>15294</v>
      </c>
      <c r="P11771" t="s">
        <v>15295</v>
      </c>
    </row>
    <row r="11772" spans="1:16" x14ac:dyDescent="0.35">
      <c r="A11772" t="s">
        <v>15022</v>
      </c>
      <c r="B11772" t="s">
        <v>15151</v>
      </c>
      <c r="C11772" t="s">
        <v>533</v>
      </c>
      <c r="D11772" t="s">
        <v>36</v>
      </c>
      <c r="E11772" t="s">
        <v>20</v>
      </c>
      <c r="F11772" t="b">
        <v>0</v>
      </c>
      <c r="G11772" t="s">
        <v>30</v>
      </c>
      <c r="H11772" s="1">
        <v>45705.832152777781</v>
      </c>
      <c r="I11772" t="b">
        <v>0</v>
      </c>
      <c r="J11772" t="b">
        <v>1</v>
      </c>
      <c r="K11772" t="s">
        <v>31</v>
      </c>
      <c r="L11772" t="s">
        <v>22</v>
      </c>
      <c r="M11772">
        <v>139105</v>
      </c>
      <c r="O11772" t="s">
        <v>119</v>
      </c>
      <c r="P11772" t="s">
        <v>15296</v>
      </c>
    </row>
    <row r="11773" spans="1:16" x14ac:dyDescent="0.35">
      <c r="A11773" t="s">
        <v>15022</v>
      </c>
      <c r="B11773" t="s">
        <v>15286</v>
      </c>
      <c r="C11773" t="s">
        <v>9361</v>
      </c>
      <c r="D11773" t="s">
        <v>573</v>
      </c>
      <c r="E11773" t="s">
        <v>20</v>
      </c>
      <c r="F11773" t="b">
        <v>0</v>
      </c>
      <c r="G11773" t="s">
        <v>52</v>
      </c>
      <c r="H11773" s="1">
        <v>45706.100543981483</v>
      </c>
      <c r="I11773" t="b">
        <v>0</v>
      </c>
      <c r="J11773" t="b">
        <v>0</v>
      </c>
      <c r="K11773" t="s">
        <v>31</v>
      </c>
      <c r="L11773" t="s">
        <v>32</v>
      </c>
      <c r="N11773">
        <v>45.745002746582031</v>
      </c>
      <c r="O11773" t="s">
        <v>1183</v>
      </c>
      <c r="P11773" t="s">
        <v>15287</v>
      </c>
    </row>
    <row r="11774" spans="1:16" x14ac:dyDescent="0.35">
      <c r="A11774" t="s">
        <v>15022</v>
      </c>
      <c r="B11774" t="s">
        <v>15288</v>
      </c>
      <c r="C11774" t="s">
        <v>142</v>
      </c>
      <c r="D11774" t="s">
        <v>797</v>
      </c>
      <c r="E11774" t="s">
        <v>20</v>
      </c>
      <c r="F11774" t="b">
        <v>0</v>
      </c>
      <c r="G11774" t="s">
        <v>68</v>
      </c>
      <c r="H11774" s="1">
        <v>45706.334583333337</v>
      </c>
      <c r="I11774" t="b">
        <v>0</v>
      </c>
      <c r="J11774" t="b">
        <v>1</v>
      </c>
      <c r="K11774" t="s">
        <v>31</v>
      </c>
      <c r="L11774" t="s">
        <v>22</v>
      </c>
      <c r="M11774">
        <v>149743</v>
      </c>
      <c r="O11774" t="s">
        <v>9219</v>
      </c>
      <c r="P11774" t="s">
        <v>15289</v>
      </c>
    </row>
    <row r="11775" spans="1:16" x14ac:dyDescent="0.35">
      <c r="A11775" t="s">
        <v>15022</v>
      </c>
      <c r="B11775" t="s">
        <v>15290</v>
      </c>
      <c r="C11775" t="s">
        <v>11651</v>
      </c>
      <c r="D11775" t="s">
        <v>110</v>
      </c>
      <c r="E11775" t="s">
        <v>20</v>
      </c>
      <c r="F11775" t="b">
        <v>0</v>
      </c>
      <c r="G11775" t="s">
        <v>52</v>
      </c>
      <c r="H11775" s="1">
        <v>45706.417939814812</v>
      </c>
      <c r="I11775" t="b">
        <v>0</v>
      </c>
      <c r="J11775" t="b">
        <v>1</v>
      </c>
      <c r="K11775" t="s">
        <v>31</v>
      </c>
      <c r="L11775" t="s">
        <v>22</v>
      </c>
      <c r="M11775">
        <v>162225</v>
      </c>
      <c r="O11775" t="s">
        <v>426</v>
      </c>
      <c r="P11775" t="s">
        <v>15291</v>
      </c>
    </row>
    <row r="11776" spans="1:16" x14ac:dyDescent="0.35">
      <c r="A11776" t="s">
        <v>15022</v>
      </c>
      <c r="B11776" t="s">
        <v>15061</v>
      </c>
      <c r="C11776" t="s">
        <v>7364</v>
      </c>
      <c r="D11776" t="s">
        <v>36</v>
      </c>
      <c r="E11776" t="s">
        <v>20</v>
      </c>
      <c r="F11776" t="b">
        <v>0</v>
      </c>
      <c r="G11776" t="s">
        <v>52</v>
      </c>
      <c r="H11776" s="1">
        <v>45706.418842592589</v>
      </c>
      <c r="I11776" t="b">
        <v>0</v>
      </c>
      <c r="J11776" t="b">
        <v>1</v>
      </c>
      <c r="K11776" t="s">
        <v>31</v>
      </c>
      <c r="L11776" t="s">
        <v>22</v>
      </c>
      <c r="M11776">
        <v>110500</v>
      </c>
      <c r="O11776" t="s">
        <v>15062</v>
      </c>
      <c r="P11776" t="s">
        <v>15063</v>
      </c>
    </row>
    <row r="11777" spans="1:16" x14ac:dyDescent="0.35">
      <c r="A11777" t="s">
        <v>15022</v>
      </c>
      <c r="B11777" t="s">
        <v>15292</v>
      </c>
      <c r="C11777" t="s">
        <v>4610</v>
      </c>
      <c r="D11777" t="s">
        <v>110</v>
      </c>
      <c r="E11777" t="s">
        <v>20</v>
      </c>
      <c r="F11777" t="b">
        <v>0</v>
      </c>
      <c r="G11777" t="s">
        <v>47</v>
      </c>
      <c r="H11777" s="1">
        <v>45706.543657407397</v>
      </c>
      <c r="I11777" t="b">
        <v>1</v>
      </c>
      <c r="J11777" t="b">
        <v>1</v>
      </c>
      <c r="K11777" t="s">
        <v>31</v>
      </c>
      <c r="L11777" t="s">
        <v>32</v>
      </c>
      <c r="N11777">
        <v>60</v>
      </c>
      <c r="O11777" t="s">
        <v>5543</v>
      </c>
      <c r="P11777" t="s">
        <v>5033</v>
      </c>
    </row>
    <row r="11778" spans="1:16" x14ac:dyDescent="0.35">
      <c r="A11778" t="s">
        <v>15022</v>
      </c>
      <c r="B11778" t="s">
        <v>15293</v>
      </c>
      <c r="C11778" t="s">
        <v>865</v>
      </c>
      <c r="D11778" t="s">
        <v>110</v>
      </c>
      <c r="E11778" t="s">
        <v>20</v>
      </c>
      <c r="F11778" t="b">
        <v>0</v>
      </c>
      <c r="G11778" t="s">
        <v>52</v>
      </c>
      <c r="H11778" s="1">
        <v>45706.668009259258</v>
      </c>
      <c r="I11778" t="b">
        <v>1</v>
      </c>
      <c r="J11778" t="b">
        <v>1</v>
      </c>
      <c r="K11778" t="s">
        <v>31</v>
      </c>
      <c r="L11778" t="s">
        <v>22</v>
      </c>
      <c r="M11778">
        <v>147500</v>
      </c>
      <c r="O11778" t="s">
        <v>15294</v>
      </c>
      <c r="P11778" t="s">
        <v>15295</v>
      </c>
    </row>
    <row r="11779" spans="1:16" x14ac:dyDescent="0.35">
      <c r="A11779" t="s">
        <v>15022</v>
      </c>
      <c r="B11779" t="s">
        <v>15151</v>
      </c>
      <c r="C11779" t="s">
        <v>533</v>
      </c>
      <c r="D11779" t="s">
        <v>36</v>
      </c>
      <c r="E11779" t="s">
        <v>20</v>
      </c>
      <c r="F11779" t="b">
        <v>0</v>
      </c>
      <c r="G11779" t="s">
        <v>30</v>
      </c>
      <c r="H11779" s="1">
        <v>45706.832152777781</v>
      </c>
      <c r="I11779" t="b">
        <v>0</v>
      </c>
      <c r="J11779" t="b">
        <v>1</v>
      </c>
      <c r="K11779" t="s">
        <v>31</v>
      </c>
      <c r="L11779" t="s">
        <v>22</v>
      </c>
      <c r="M11779">
        <v>139105</v>
      </c>
      <c r="O11779" t="s">
        <v>119</v>
      </c>
      <c r="P11779" t="s">
        <v>15296</v>
      </c>
    </row>
    <row r="11780" spans="1:16" x14ac:dyDescent="0.35">
      <c r="A11780" t="s">
        <v>15022</v>
      </c>
      <c r="B11780" t="s">
        <v>15286</v>
      </c>
      <c r="C11780" t="s">
        <v>9361</v>
      </c>
      <c r="D11780" t="s">
        <v>573</v>
      </c>
      <c r="E11780" t="s">
        <v>20</v>
      </c>
      <c r="F11780" t="b">
        <v>0</v>
      </c>
      <c r="G11780" t="s">
        <v>52</v>
      </c>
      <c r="H11780" s="1">
        <v>45707.100543981483</v>
      </c>
      <c r="I11780" t="b">
        <v>0</v>
      </c>
      <c r="J11780" t="b">
        <v>0</v>
      </c>
      <c r="K11780" t="s">
        <v>31</v>
      </c>
      <c r="L11780" t="s">
        <v>32</v>
      </c>
      <c r="N11780">
        <v>45.745002746582031</v>
      </c>
      <c r="O11780" t="s">
        <v>1183</v>
      </c>
      <c r="P11780" t="s">
        <v>15287</v>
      </c>
    </row>
    <row r="11781" spans="1:16" x14ac:dyDescent="0.35">
      <c r="A11781" t="s">
        <v>15022</v>
      </c>
      <c r="B11781" t="s">
        <v>15288</v>
      </c>
      <c r="C11781" t="s">
        <v>142</v>
      </c>
      <c r="D11781" t="s">
        <v>797</v>
      </c>
      <c r="E11781" t="s">
        <v>20</v>
      </c>
      <c r="F11781" t="b">
        <v>0</v>
      </c>
      <c r="G11781" t="s">
        <v>68</v>
      </c>
      <c r="H11781" s="1">
        <v>45707.334583333337</v>
      </c>
      <c r="I11781" t="b">
        <v>0</v>
      </c>
      <c r="J11781" t="b">
        <v>1</v>
      </c>
      <c r="K11781" t="s">
        <v>31</v>
      </c>
      <c r="L11781" t="s">
        <v>22</v>
      </c>
      <c r="M11781">
        <v>149743</v>
      </c>
      <c r="O11781" t="s">
        <v>9219</v>
      </c>
      <c r="P11781" t="s">
        <v>15289</v>
      </c>
    </row>
    <row r="11782" spans="1:16" x14ac:dyDescent="0.35">
      <c r="A11782" t="s">
        <v>15022</v>
      </c>
      <c r="B11782" t="s">
        <v>15290</v>
      </c>
      <c r="C11782" t="s">
        <v>11651</v>
      </c>
      <c r="D11782" t="s">
        <v>110</v>
      </c>
      <c r="E11782" t="s">
        <v>20</v>
      </c>
      <c r="F11782" t="b">
        <v>0</v>
      </c>
      <c r="G11782" t="s">
        <v>52</v>
      </c>
      <c r="H11782" s="1">
        <v>45707.417939814812</v>
      </c>
      <c r="I11782" t="b">
        <v>0</v>
      </c>
      <c r="J11782" t="b">
        <v>1</v>
      </c>
      <c r="K11782" t="s">
        <v>31</v>
      </c>
      <c r="L11782" t="s">
        <v>22</v>
      </c>
      <c r="M11782">
        <v>162225</v>
      </c>
      <c r="O11782" t="s">
        <v>426</v>
      </c>
      <c r="P11782" t="s">
        <v>15291</v>
      </c>
    </row>
    <row r="11783" spans="1:16" x14ac:dyDescent="0.35">
      <c r="A11783" t="s">
        <v>15022</v>
      </c>
      <c r="B11783" t="s">
        <v>15061</v>
      </c>
      <c r="C11783" t="s">
        <v>7364</v>
      </c>
      <c r="D11783" t="s">
        <v>36</v>
      </c>
      <c r="E11783" t="s">
        <v>20</v>
      </c>
      <c r="F11783" t="b">
        <v>0</v>
      </c>
      <c r="G11783" t="s">
        <v>52</v>
      </c>
      <c r="H11783" s="1">
        <v>45707.418842592589</v>
      </c>
      <c r="I11783" t="b">
        <v>0</v>
      </c>
      <c r="J11783" t="b">
        <v>1</v>
      </c>
      <c r="K11783" t="s">
        <v>31</v>
      </c>
      <c r="L11783" t="s">
        <v>22</v>
      </c>
      <c r="M11783">
        <v>110500</v>
      </c>
      <c r="O11783" t="s">
        <v>15062</v>
      </c>
      <c r="P11783" t="s">
        <v>15063</v>
      </c>
    </row>
    <row r="11784" spans="1:16" x14ac:dyDescent="0.35">
      <c r="A11784" t="s">
        <v>15022</v>
      </c>
      <c r="B11784" t="s">
        <v>15203</v>
      </c>
      <c r="C11784" t="s">
        <v>7888</v>
      </c>
      <c r="D11784" t="s">
        <v>249</v>
      </c>
      <c r="E11784" t="s">
        <v>20</v>
      </c>
      <c r="F11784" t="b">
        <v>0</v>
      </c>
      <c r="G11784" t="s">
        <v>105</v>
      </c>
      <c r="H11784" s="1">
        <v>45707.504050925927</v>
      </c>
      <c r="I11784" t="b">
        <v>1</v>
      </c>
      <c r="J11784" t="b">
        <v>0</v>
      </c>
      <c r="K11784" t="s">
        <v>105</v>
      </c>
      <c r="L11784" t="s">
        <v>22</v>
      </c>
      <c r="M11784">
        <v>86459.5</v>
      </c>
      <c r="O11784" t="s">
        <v>497</v>
      </c>
      <c r="P11784" t="s">
        <v>15204</v>
      </c>
    </row>
    <row r="11785" spans="1:16" x14ac:dyDescent="0.35">
      <c r="A11785" t="s">
        <v>15022</v>
      </c>
      <c r="B11785" t="s">
        <v>15292</v>
      </c>
      <c r="C11785" t="s">
        <v>4610</v>
      </c>
      <c r="D11785" t="s">
        <v>110</v>
      </c>
      <c r="E11785" t="s">
        <v>20</v>
      </c>
      <c r="F11785" t="b">
        <v>0</v>
      </c>
      <c r="G11785" t="s">
        <v>47</v>
      </c>
      <c r="H11785" s="1">
        <v>45707.543657407397</v>
      </c>
      <c r="I11785" t="b">
        <v>1</v>
      </c>
      <c r="J11785" t="b">
        <v>1</v>
      </c>
      <c r="K11785" t="s">
        <v>31</v>
      </c>
      <c r="L11785" t="s">
        <v>32</v>
      </c>
      <c r="N11785">
        <v>60</v>
      </c>
      <c r="O11785" t="s">
        <v>5543</v>
      </c>
      <c r="P11785" t="s">
        <v>5033</v>
      </c>
    </row>
    <row r="11786" spans="1:16" x14ac:dyDescent="0.35">
      <c r="A11786" t="s">
        <v>15022</v>
      </c>
      <c r="B11786" t="s">
        <v>15293</v>
      </c>
      <c r="C11786" t="s">
        <v>865</v>
      </c>
      <c r="D11786" t="s">
        <v>110</v>
      </c>
      <c r="E11786" t="s">
        <v>20</v>
      </c>
      <c r="F11786" t="b">
        <v>0</v>
      </c>
      <c r="G11786" t="s">
        <v>52</v>
      </c>
      <c r="H11786" s="1">
        <v>45707.668009259258</v>
      </c>
      <c r="I11786" t="b">
        <v>1</v>
      </c>
      <c r="J11786" t="b">
        <v>1</v>
      </c>
      <c r="K11786" t="s">
        <v>31</v>
      </c>
      <c r="L11786" t="s">
        <v>22</v>
      </c>
      <c r="M11786">
        <v>147500</v>
      </c>
      <c r="O11786" t="s">
        <v>15294</v>
      </c>
      <c r="P11786" t="s">
        <v>15295</v>
      </c>
    </row>
    <row r="11787" spans="1:16" x14ac:dyDescent="0.35">
      <c r="A11787" t="s">
        <v>15022</v>
      </c>
      <c r="B11787" t="s">
        <v>15090</v>
      </c>
      <c r="C11787" t="s">
        <v>10455</v>
      </c>
      <c r="D11787" t="s">
        <v>36</v>
      </c>
      <c r="E11787" t="s">
        <v>20</v>
      </c>
      <c r="F11787" t="b">
        <v>0</v>
      </c>
      <c r="G11787" t="s">
        <v>52</v>
      </c>
      <c r="H11787" s="1">
        <v>45707.793576388889</v>
      </c>
      <c r="I11787" t="b">
        <v>1</v>
      </c>
      <c r="J11787" t="b">
        <v>1</v>
      </c>
      <c r="K11787" t="s">
        <v>31</v>
      </c>
      <c r="L11787" t="s">
        <v>22</v>
      </c>
      <c r="M11787">
        <v>115700.5</v>
      </c>
      <c r="O11787" t="s">
        <v>15099</v>
      </c>
      <c r="P11787" t="s">
        <v>15092</v>
      </c>
    </row>
    <row r="11788" spans="1:16" x14ac:dyDescent="0.35">
      <c r="A11788" t="s">
        <v>15022</v>
      </c>
      <c r="B11788" t="s">
        <v>15151</v>
      </c>
      <c r="C11788" t="s">
        <v>533</v>
      </c>
      <c r="D11788" t="s">
        <v>36</v>
      </c>
      <c r="E11788" t="s">
        <v>20</v>
      </c>
      <c r="F11788" t="b">
        <v>0</v>
      </c>
      <c r="G11788" t="s">
        <v>30</v>
      </c>
      <c r="H11788" s="1">
        <v>45707.832152777781</v>
      </c>
      <c r="I11788" t="b">
        <v>0</v>
      </c>
      <c r="J11788" t="b">
        <v>1</v>
      </c>
      <c r="K11788" t="s">
        <v>31</v>
      </c>
      <c r="L11788" t="s">
        <v>22</v>
      </c>
      <c r="M11788">
        <v>139105</v>
      </c>
      <c r="O11788" t="s">
        <v>119</v>
      </c>
      <c r="P11788" t="s">
        <v>15296</v>
      </c>
    </row>
    <row r="11789" spans="1:16" x14ac:dyDescent="0.35">
      <c r="A11789" t="s">
        <v>15022</v>
      </c>
      <c r="B11789" t="s">
        <v>15286</v>
      </c>
      <c r="C11789" t="s">
        <v>9361</v>
      </c>
      <c r="D11789" t="s">
        <v>573</v>
      </c>
      <c r="E11789" t="s">
        <v>20</v>
      </c>
      <c r="F11789" t="b">
        <v>0</v>
      </c>
      <c r="G11789" t="s">
        <v>52</v>
      </c>
      <c r="H11789" s="1">
        <v>45708.100543981483</v>
      </c>
      <c r="I11789" t="b">
        <v>0</v>
      </c>
      <c r="J11789" t="b">
        <v>0</v>
      </c>
      <c r="K11789" t="s">
        <v>31</v>
      </c>
      <c r="L11789" t="s">
        <v>32</v>
      </c>
      <c r="N11789">
        <v>45.745002746582031</v>
      </c>
      <c r="O11789" t="s">
        <v>1183</v>
      </c>
      <c r="P11789" t="s">
        <v>15287</v>
      </c>
    </row>
    <row r="11790" spans="1:16" x14ac:dyDescent="0.35">
      <c r="A11790" t="s">
        <v>15022</v>
      </c>
      <c r="B11790" t="s">
        <v>15288</v>
      </c>
      <c r="C11790" t="s">
        <v>142</v>
      </c>
      <c r="D11790" t="s">
        <v>797</v>
      </c>
      <c r="E11790" t="s">
        <v>20</v>
      </c>
      <c r="F11790" t="b">
        <v>0</v>
      </c>
      <c r="G11790" t="s">
        <v>68</v>
      </c>
      <c r="H11790" s="1">
        <v>45708.334583333337</v>
      </c>
      <c r="I11790" t="b">
        <v>0</v>
      </c>
      <c r="J11790" t="b">
        <v>1</v>
      </c>
      <c r="K11790" t="s">
        <v>31</v>
      </c>
      <c r="L11790" t="s">
        <v>22</v>
      </c>
      <c r="M11790">
        <v>149743</v>
      </c>
      <c r="O11790" t="s">
        <v>9219</v>
      </c>
      <c r="P11790" t="s">
        <v>15289</v>
      </c>
    </row>
    <row r="11791" spans="1:16" x14ac:dyDescent="0.35">
      <c r="A11791" t="s">
        <v>15022</v>
      </c>
      <c r="B11791" t="s">
        <v>15290</v>
      </c>
      <c r="C11791" t="s">
        <v>11651</v>
      </c>
      <c r="D11791" t="s">
        <v>110</v>
      </c>
      <c r="E11791" t="s">
        <v>20</v>
      </c>
      <c r="F11791" t="b">
        <v>0</v>
      </c>
      <c r="G11791" t="s">
        <v>52</v>
      </c>
      <c r="H11791" s="1">
        <v>45708.417939814812</v>
      </c>
      <c r="I11791" t="b">
        <v>0</v>
      </c>
      <c r="J11791" t="b">
        <v>1</v>
      </c>
      <c r="K11791" t="s">
        <v>31</v>
      </c>
      <c r="L11791" t="s">
        <v>22</v>
      </c>
      <c r="M11791">
        <v>162225</v>
      </c>
      <c r="O11791" t="s">
        <v>426</v>
      </c>
      <c r="P11791" t="s">
        <v>15291</v>
      </c>
    </row>
    <row r="11792" spans="1:16" x14ac:dyDescent="0.35">
      <c r="A11792" t="s">
        <v>15022</v>
      </c>
      <c r="B11792" t="s">
        <v>15061</v>
      </c>
      <c r="C11792" t="s">
        <v>7364</v>
      </c>
      <c r="D11792" t="s">
        <v>36</v>
      </c>
      <c r="E11792" t="s">
        <v>20</v>
      </c>
      <c r="F11792" t="b">
        <v>0</v>
      </c>
      <c r="G11792" t="s">
        <v>52</v>
      </c>
      <c r="H11792" s="1">
        <v>45708.418842592589</v>
      </c>
      <c r="I11792" t="b">
        <v>0</v>
      </c>
      <c r="J11792" t="b">
        <v>1</v>
      </c>
      <c r="K11792" t="s">
        <v>31</v>
      </c>
      <c r="L11792" t="s">
        <v>22</v>
      </c>
      <c r="M11792">
        <v>110500</v>
      </c>
      <c r="O11792" t="s">
        <v>15062</v>
      </c>
      <c r="P11792" t="s">
        <v>15063</v>
      </c>
    </row>
    <row r="11793" spans="1:16" x14ac:dyDescent="0.35">
      <c r="A11793" t="s">
        <v>15022</v>
      </c>
      <c r="B11793" t="s">
        <v>15297</v>
      </c>
      <c r="C11793" t="s">
        <v>2563</v>
      </c>
      <c r="D11793" t="s">
        <v>321</v>
      </c>
      <c r="E11793" t="s">
        <v>20</v>
      </c>
      <c r="F11793" t="b">
        <v>0</v>
      </c>
      <c r="G11793" t="s">
        <v>52</v>
      </c>
      <c r="H11793" s="1">
        <v>45708.501585648148</v>
      </c>
      <c r="I11793" t="b">
        <v>0</v>
      </c>
      <c r="J11793" t="b">
        <v>1</v>
      </c>
      <c r="K11793" t="s">
        <v>31</v>
      </c>
      <c r="L11793" t="s">
        <v>22</v>
      </c>
      <c r="M11793">
        <v>165000</v>
      </c>
      <c r="O11793" t="s">
        <v>2537</v>
      </c>
      <c r="P11793" t="s">
        <v>15298</v>
      </c>
    </row>
    <row r="11794" spans="1:16" x14ac:dyDescent="0.35">
      <c r="A11794" t="s">
        <v>15022</v>
      </c>
      <c r="B11794" t="s">
        <v>15203</v>
      </c>
      <c r="C11794" t="s">
        <v>7888</v>
      </c>
      <c r="D11794" t="s">
        <v>249</v>
      </c>
      <c r="E11794" t="s">
        <v>20</v>
      </c>
      <c r="F11794" t="b">
        <v>0</v>
      </c>
      <c r="G11794" t="s">
        <v>105</v>
      </c>
      <c r="H11794" s="1">
        <v>45708.504050925927</v>
      </c>
      <c r="I11794" t="b">
        <v>1</v>
      </c>
      <c r="J11794" t="b">
        <v>0</v>
      </c>
      <c r="K11794" t="s">
        <v>105</v>
      </c>
      <c r="L11794" t="s">
        <v>22</v>
      </c>
      <c r="M11794">
        <v>86459.5</v>
      </c>
      <c r="O11794" t="s">
        <v>497</v>
      </c>
      <c r="P11794" t="s">
        <v>15204</v>
      </c>
    </row>
    <row r="11795" spans="1:16" x14ac:dyDescent="0.35">
      <c r="A11795" t="s">
        <v>15022</v>
      </c>
      <c r="B11795" t="s">
        <v>15292</v>
      </c>
      <c r="C11795" t="s">
        <v>4610</v>
      </c>
      <c r="D11795" t="s">
        <v>110</v>
      </c>
      <c r="E11795" t="s">
        <v>20</v>
      </c>
      <c r="F11795" t="b">
        <v>0</v>
      </c>
      <c r="G11795" t="s">
        <v>47</v>
      </c>
      <c r="H11795" s="1">
        <v>45708.543657407397</v>
      </c>
      <c r="I11795" t="b">
        <v>1</v>
      </c>
      <c r="J11795" t="b">
        <v>1</v>
      </c>
      <c r="K11795" t="s">
        <v>31</v>
      </c>
      <c r="L11795" t="s">
        <v>32</v>
      </c>
      <c r="N11795">
        <v>60</v>
      </c>
      <c r="O11795" t="s">
        <v>5543</v>
      </c>
      <c r="P11795" t="s">
        <v>5033</v>
      </c>
    </row>
    <row r="11796" spans="1:16" x14ac:dyDescent="0.35">
      <c r="A11796" t="s">
        <v>15022</v>
      </c>
      <c r="B11796" t="s">
        <v>15293</v>
      </c>
      <c r="C11796" t="s">
        <v>865</v>
      </c>
      <c r="D11796" t="s">
        <v>110</v>
      </c>
      <c r="E11796" t="s">
        <v>20</v>
      </c>
      <c r="F11796" t="b">
        <v>0</v>
      </c>
      <c r="G11796" t="s">
        <v>52</v>
      </c>
      <c r="H11796" s="1">
        <v>45708.668009259258</v>
      </c>
      <c r="I11796" t="b">
        <v>1</v>
      </c>
      <c r="J11796" t="b">
        <v>1</v>
      </c>
      <c r="K11796" t="s">
        <v>31</v>
      </c>
      <c r="L11796" t="s">
        <v>22</v>
      </c>
      <c r="M11796">
        <v>147500</v>
      </c>
      <c r="O11796" t="s">
        <v>15294</v>
      </c>
      <c r="P11796" t="s">
        <v>15295</v>
      </c>
    </row>
    <row r="11797" spans="1:16" x14ac:dyDescent="0.35">
      <c r="A11797" t="s">
        <v>15022</v>
      </c>
      <c r="B11797" t="s">
        <v>15090</v>
      </c>
      <c r="C11797" t="s">
        <v>10455</v>
      </c>
      <c r="D11797" t="s">
        <v>36</v>
      </c>
      <c r="E11797" t="s">
        <v>20</v>
      </c>
      <c r="F11797" t="b">
        <v>0</v>
      </c>
      <c r="G11797" t="s">
        <v>52</v>
      </c>
      <c r="H11797" s="1">
        <v>45708.793576388889</v>
      </c>
      <c r="I11797" t="b">
        <v>1</v>
      </c>
      <c r="J11797" t="b">
        <v>1</v>
      </c>
      <c r="K11797" t="s">
        <v>31</v>
      </c>
      <c r="L11797" t="s">
        <v>22</v>
      </c>
      <c r="M11797">
        <v>115700.5</v>
      </c>
      <c r="O11797" t="s">
        <v>15099</v>
      </c>
      <c r="P11797" t="s">
        <v>15092</v>
      </c>
    </row>
    <row r="11798" spans="1:16" x14ac:dyDescent="0.35">
      <c r="A11798" t="s">
        <v>15022</v>
      </c>
      <c r="B11798" t="s">
        <v>15151</v>
      </c>
      <c r="C11798" t="s">
        <v>533</v>
      </c>
      <c r="D11798" t="s">
        <v>36</v>
      </c>
      <c r="E11798" t="s">
        <v>20</v>
      </c>
      <c r="F11798" t="b">
        <v>0</v>
      </c>
      <c r="G11798" t="s">
        <v>30</v>
      </c>
      <c r="H11798" s="1">
        <v>45708.832152777781</v>
      </c>
      <c r="I11798" t="b">
        <v>0</v>
      </c>
      <c r="J11798" t="b">
        <v>1</v>
      </c>
      <c r="K11798" t="s">
        <v>31</v>
      </c>
      <c r="L11798" t="s">
        <v>22</v>
      </c>
      <c r="M11798">
        <v>139105</v>
      </c>
      <c r="O11798" t="s">
        <v>119</v>
      </c>
      <c r="P11798" t="s">
        <v>15296</v>
      </c>
    </row>
    <row r="11799" spans="1:16" x14ac:dyDescent="0.35">
      <c r="A11799" t="s">
        <v>15022</v>
      </c>
      <c r="B11799" t="s">
        <v>15286</v>
      </c>
      <c r="C11799" t="s">
        <v>9361</v>
      </c>
      <c r="D11799" t="s">
        <v>573</v>
      </c>
      <c r="E11799" t="s">
        <v>20</v>
      </c>
      <c r="F11799" t="b">
        <v>0</v>
      </c>
      <c r="G11799" t="s">
        <v>52</v>
      </c>
      <c r="H11799" s="1">
        <v>45709.100543981483</v>
      </c>
      <c r="I11799" t="b">
        <v>0</v>
      </c>
      <c r="J11799" t="b">
        <v>0</v>
      </c>
      <c r="K11799" t="s">
        <v>31</v>
      </c>
      <c r="L11799" t="s">
        <v>32</v>
      </c>
      <c r="N11799">
        <v>45.745002746582031</v>
      </c>
      <c r="O11799" t="s">
        <v>1183</v>
      </c>
      <c r="P11799" t="s">
        <v>15287</v>
      </c>
    </row>
    <row r="11800" spans="1:16" x14ac:dyDescent="0.35">
      <c r="A11800" t="s">
        <v>15022</v>
      </c>
      <c r="B11800" t="s">
        <v>15288</v>
      </c>
      <c r="C11800" t="s">
        <v>142</v>
      </c>
      <c r="D11800" t="s">
        <v>797</v>
      </c>
      <c r="E11800" t="s">
        <v>20</v>
      </c>
      <c r="F11800" t="b">
        <v>0</v>
      </c>
      <c r="G11800" t="s">
        <v>68</v>
      </c>
      <c r="H11800" s="1">
        <v>45709.334583333337</v>
      </c>
      <c r="I11800" t="b">
        <v>0</v>
      </c>
      <c r="J11800" t="b">
        <v>1</v>
      </c>
      <c r="K11800" t="s">
        <v>31</v>
      </c>
      <c r="L11800" t="s">
        <v>22</v>
      </c>
      <c r="M11800">
        <v>149743</v>
      </c>
      <c r="O11800" t="s">
        <v>9219</v>
      </c>
      <c r="P11800" t="s">
        <v>15289</v>
      </c>
    </row>
    <row r="11801" spans="1:16" x14ac:dyDescent="0.35">
      <c r="A11801" t="s">
        <v>15022</v>
      </c>
      <c r="B11801" t="s">
        <v>15290</v>
      </c>
      <c r="C11801" t="s">
        <v>11651</v>
      </c>
      <c r="D11801" t="s">
        <v>110</v>
      </c>
      <c r="E11801" t="s">
        <v>20</v>
      </c>
      <c r="F11801" t="b">
        <v>0</v>
      </c>
      <c r="G11801" t="s">
        <v>52</v>
      </c>
      <c r="H11801" s="1">
        <v>45709.417939814812</v>
      </c>
      <c r="I11801" t="b">
        <v>0</v>
      </c>
      <c r="J11801" t="b">
        <v>1</v>
      </c>
      <c r="K11801" t="s">
        <v>31</v>
      </c>
      <c r="L11801" t="s">
        <v>22</v>
      </c>
      <c r="M11801">
        <v>162225</v>
      </c>
      <c r="O11801" t="s">
        <v>426</v>
      </c>
      <c r="P11801" t="s">
        <v>15291</v>
      </c>
    </row>
    <row r="11802" spans="1:16" x14ac:dyDescent="0.35">
      <c r="A11802" t="s">
        <v>15022</v>
      </c>
      <c r="B11802" t="s">
        <v>15061</v>
      </c>
      <c r="C11802" t="s">
        <v>7364</v>
      </c>
      <c r="D11802" t="s">
        <v>36</v>
      </c>
      <c r="E11802" t="s">
        <v>20</v>
      </c>
      <c r="F11802" t="b">
        <v>0</v>
      </c>
      <c r="G11802" t="s">
        <v>52</v>
      </c>
      <c r="H11802" s="1">
        <v>45709.418842592589</v>
      </c>
      <c r="I11802" t="b">
        <v>0</v>
      </c>
      <c r="J11802" t="b">
        <v>1</v>
      </c>
      <c r="K11802" t="s">
        <v>31</v>
      </c>
      <c r="L11802" t="s">
        <v>22</v>
      </c>
      <c r="M11802">
        <v>110500</v>
      </c>
      <c r="O11802" t="s">
        <v>15062</v>
      </c>
      <c r="P11802" t="s">
        <v>15063</v>
      </c>
    </row>
    <row r="11803" spans="1:16" x14ac:dyDescent="0.35">
      <c r="A11803" t="s">
        <v>15022</v>
      </c>
      <c r="B11803" t="s">
        <v>15292</v>
      </c>
      <c r="C11803" t="s">
        <v>4610</v>
      </c>
      <c r="D11803" t="s">
        <v>110</v>
      </c>
      <c r="E11803" t="s">
        <v>20</v>
      </c>
      <c r="F11803" t="b">
        <v>0</v>
      </c>
      <c r="G11803" t="s">
        <v>47</v>
      </c>
      <c r="H11803" s="1">
        <v>45709.543657407397</v>
      </c>
      <c r="I11803" t="b">
        <v>1</v>
      </c>
      <c r="J11803" t="b">
        <v>1</v>
      </c>
      <c r="K11803" t="s">
        <v>31</v>
      </c>
      <c r="L11803" t="s">
        <v>32</v>
      </c>
      <c r="N11803">
        <v>60</v>
      </c>
      <c r="O11803" t="s">
        <v>5543</v>
      </c>
      <c r="P11803" t="s">
        <v>5033</v>
      </c>
    </row>
    <row r="11804" spans="1:16" x14ac:dyDescent="0.35">
      <c r="A11804" t="s">
        <v>15022</v>
      </c>
      <c r="B11804" t="s">
        <v>15293</v>
      </c>
      <c r="C11804" t="s">
        <v>865</v>
      </c>
      <c r="D11804" t="s">
        <v>110</v>
      </c>
      <c r="E11804" t="s">
        <v>20</v>
      </c>
      <c r="F11804" t="b">
        <v>0</v>
      </c>
      <c r="G11804" t="s">
        <v>52</v>
      </c>
      <c r="H11804" s="1">
        <v>45709.668009259258</v>
      </c>
      <c r="I11804" t="b">
        <v>1</v>
      </c>
      <c r="J11804" t="b">
        <v>1</v>
      </c>
      <c r="K11804" t="s">
        <v>31</v>
      </c>
      <c r="L11804" t="s">
        <v>22</v>
      </c>
      <c r="M11804">
        <v>147500</v>
      </c>
      <c r="O11804" t="s">
        <v>15294</v>
      </c>
      <c r="P11804" t="s">
        <v>15295</v>
      </c>
    </row>
    <row r="11805" spans="1:16" x14ac:dyDescent="0.35">
      <c r="A11805" t="s">
        <v>15022</v>
      </c>
      <c r="B11805" t="s">
        <v>15151</v>
      </c>
      <c r="C11805" t="s">
        <v>533</v>
      </c>
      <c r="D11805" t="s">
        <v>36</v>
      </c>
      <c r="E11805" t="s">
        <v>20</v>
      </c>
      <c r="F11805" t="b">
        <v>0</v>
      </c>
      <c r="G11805" t="s">
        <v>30</v>
      </c>
      <c r="H11805" s="1">
        <v>45709.832152777781</v>
      </c>
      <c r="I11805" t="b">
        <v>0</v>
      </c>
      <c r="J11805" t="b">
        <v>1</v>
      </c>
      <c r="K11805" t="s">
        <v>31</v>
      </c>
      <c r="L11805" t="s">
        <v>22</v>
      </c>
      <c r="M11805">
        <v>139105</v>
      </c>
      <c r="O11805" t="s">
        <v>119</v>
      </c>
      <c r="P11805" t="s">
        <v>15296</v>
      </c>
    </row>
    <row r="11806" spans="1:16" x14ac:dyDescent="0.35">
      <c r="A11806" t="s">
        <v>15022</v>
      </c>
      <c r="B11806" t="s">
        <v>15286</v>
      </c>
      <c r="C11806" t="s">
        <v>9361</v>
      </c>
      <c r="D11806" t="s">
        <v>573</v>
      </c>
      <c r="E11806" t="s">
        <v>20</v>
      </c>
      <c r="F11806" t="b">
        <v>0</v>
      </c>
      <c r="G11806" t="s">
        <v>52</v>
      </c>
      <c r="H11806" s="1">
        <v>45710.100543981483</v>
      </c>
      <c r="I11806" t="b">
        <v>0</v>
      </c>
      <c r="J11806" t="b">
        <v>0</v>
      </c>
      <c r="K11806" t="s">
        <v>31</v>
      </c>
      <c r="L11806" t="s">
        <v>32</v>
      </c>
      <c r="N11806">
        <v>45.745002746582031</v>
      </c>
      <c r="O11806" t="s">
        <v>1183</v>
      </c>
      <c r="P11806" t="s">
        <v>15287</v>
      </c>
    </row>
    <row r="11807" spans="1:16" x14ac:dyDescent="0.35">
      <c r="A11807" t="s">
        <v>15022</v>
      </c>
      <c r="B11807" t="s">
        <v>15288</v>
      </c>
      <c r="C11807" t="s">
        <v>142</v>
      </c>
      <c r="D11807" t="s">
        <v>797</v>
      </c>
      <c r="E11807" t="s">
        <v>20</v>
      </c>
      <c r="F11807" t="b">
        <v>0</v>
      </c>
      <c r="G11807" t="s">
        <v>68</v>
      </c>
      <c r="H11807" s="1">
        <v>45710.334583333337</v>
      </c>
      <c r="I11807" t="b">
        <v>0</v>
      </c>
      <c r="J11807" t="b">
        <v>1</v>
      </c>
      <c r="K11807" t="s">
        <v>31</v>
      </c>
      <c r="L11807" t="s">
        <v>22</v>
      </c>
      <c r="M11807">
        <v>149743</v>
      </c>
      <c r="O11807" t="s">
        <v>9219</v>
      </c>
      <c r="P11807" t="s">
        <v>15289</v>
      </c>
    </row>
    <row r="11808" spans="1:16" x14ac:dyDescent="0.35">
      <c r="A11808" t="s">
        <v>15022</v>
      </c>
      <c r="B11808" t="s">
        <v>15290</v>
      </c>
      <c r="C11808" t="s">
        <v>11651</v>
      </c>
      <c r="D11808" t="s">
        <v>110</v>
      </c>
      <c r="E11808" t="s">
        <v>20</v>
      </c>
      <c r="F11808" t="b">
        <v>0</v>
      </c>
      <c r="G11808" t="s">
        <v>52</v>
      </c>
      <c r="H11808" s="1">
        <v>45710.417939814812</v>
      </c>
      <c r="I11808" t="b">
        <v>0</v>
      </c>
      <c r="J11808" t="b">
        <v>1</v>
      </c>
      <c r="K11808" t="s">
        <v>31</v>
      </c>
      <c r="L11808" t="s">
        <v>22</v>
      </c>
      <c r="M11808">
        <v>162225</v>
      </c>
      <c r="O11808" t="s">
        <v>426</v>
      </c>
      <c r="P11808" t="s">
        <v>15291</v>
      </c>
    </row>
    <row r="11809" spans="1:16" x14ac:dyDescent="0.35">
      <c r="A11809" t="s">
        <v>15022</v>
      </c>
      <c r="B11809" t="s">
        <v>15061</v>
      </c>
      <c r="C11809" t="s">
        <v>7364</v>
      </c>
      <c r="D11809" t="s">
        <v>36</v>
      </c>
      <c r="E11809" t="s">
        <v>20</v>
      </c>
      <c r="F11809" t="b">
        <v>0</v>
      </c>
      <c r="G11809" t="s">
        <v>52</v>
      </c>
      <c r="H11809" s="1">
        <v>45710.418842592589</v>
      </c>
      <c r="I11809" t="b">
        <v>0</v>
      </c>
      <c r="J11809" t="b">
        <v>1</v>
      </c>
      <c r="K11809" t="s">
        <v>31</v>
      </c>
      <c r="L11809" t="s">
        <v>22</v>
      </c>
      <c r="M11809">
        <v>110500</v>
      </c>
      <c r="O11809" t="s">
        <v>15062</v>
      </c>
      <c r="P11809" t="s">
        <v>15063</v>
      </c>
    </row>
    <row r="11810" spans="1:16" x14ac:dyDescent="0.35">
      <c r="A11810" t="s">
        <v>15022</v>
      </c>
      <c r="B11810" t="s">
        <v>15292</v>
      </c>
      <c r="C11810" t="s">
        <v>4610</v>
      </c>
      <c r="D11810" t="s">
        <v>110</v>
      </c>
      <c r="E11810" t="s">
        <v>20</v>
      </c>
      <c r="F11810" t="b">
        <v>0</v>
      </c>
      <c r="G11810" t="s">
        <v>47</v>
      </c>
      <c r="H11810" s="1">
        <v>45710.543657407397</v>
      </c>
      <c r="I11810" t="b">
        <v>1</v>
      </c>
      <c r="J11810" t="b">
        <v>1</v>
      </c>
      <c r="K11810" t="s">
        <v>31</v>
      </c>
      <c r="L11810" t="s">
        <v>32</v>
      </c>
      <c r="N11810">
        <v>60</v>
      </c>
      <c r="O11810" t="s">
        <v>5543</v>
      </c>
      <c r="P11810" t="s">
        <v>5033</v>
      </c>
    </row>
    <row r="11811" spans="1:16" x14ac:dyDescent="0.35">
      <c r="A11811" t="s">
        <v>15022</v>
      </c>
      <c r="B11811" t="s">
        <v>15293</v>
      </c>
      <c r="C11811" t="s">
        <v>865</v>
      </c>
      <c r="D11811" t="s">
        <v>110</v>
      </c>
      <c r="E11811" t="s">
        <v>20</v>
      </c>
      <c r="F11811" t="b">
        <v>0</v>
      </c>
      <c r="G11811" t="s">
        <v>52</v>
      </c>
      <c r="H11811" s="1">
        <v>45710.668009259258</v>
      </c>
      <c r="I11811" t="b">
        <v>1</v>
      </c>
      <c r="J11811" t="b">
        <v>1</v>
      </c>
      <c r="K11811" t="s">
        <v>31</v>
      </c>
      <c r="L11811" t="s">
        <v>22</v>
      </c>
      <c r="M11811">
        <v>147500</v>
      </c>
      <c r="O11811" t="s">
        <v>15294</v>
      </c>
      <c r="P11811" t="s">
        <v>15295</v>
      </c>
    </row>
    <row r="11812" spans="1:16" x14ac:dyDescent="0.35">
      <c r="A11812" t="s">
        <v>15022</v>
      </c>
      <c r="B11812" t="s">
        <v>15151</v>
      </c>
      <c r="C11812" t="s">
        <v>533</v>
      </c>
      <c r="D11812" t="s">
        <v>36</v>
      </c>
      <c r="E11812" t="s">
        <v>20</v>
      </c>
      <c r="F11812" t="b">
        <v>0</v>
      </c>
      <c r="G11812" t="s">
        <v>30</v>
      </c>
      <c r="H11812" s="1">
        <v>45710.832152777781</v>
      </c>
      <c r="I11812" t="b">
        <v>0</v>
      </c>
      <c r="J11812" t="b">
        <v>1</v>
      </c>
      <c r="K11812" t="s">
        <v>31</v>
      </c>
      <c r="L11812" t="s">
        <v>22</v>
      </c>
      <c r="M11812">
        <v>139105</v>
      </c>
      <c r="O11812" t="s">
        <v>119</v>
      </c>
      <c r="P11812" t="s">
        <v>15296</v>
      </c>
    </row>
    <row r="11813" spans="1:16" x14ac:dyDescent="0.35">
      <c r="A11813" t="s">
        <v>15022</v>
      </c>
      <c r="B11813" t="s">
        <v>15286</v>
      </c>
      <c r="C11813" t="s">
        <v>9361</v>
      </c>
      <c r="D11813" t="s">
        <v>573</v>
      </c>
      <c r="E11813" t="s">
        <v>20</v>
      </c>
      <c r="F11813" t="b">
        <v>0</v>
      </c>
      <c r="G11813" t="s">
        <v>52</v>
      </c>
      <c r="H11813" s="1">
        <v>45711.100543981483</v>
      </c>
      <c r="I11813" t="b">
        <v>0</v>
      </c>
      <c r="J11813" t="b">
        <v>0</v>
      </c>
      <c r="K11813" t="s">
        <v>31</v>
      </c>
      <c r="L11813" t="s">
        <v>32</v>
      </c>
      <c r="N11813">
        <v>45.745002746582031</v>
      </c>
      <c r="O11813" t="s">
        <v>1183</v>
      </c>
      <c r="P11813" t="s">
        <v>15287</v>
      </c>
    </row>
    <row r="11814" spans="1:16" x14ac:dyDescent="0.35">
      <c r="A11814" t="s">
        <v>15022</v>
      </c>
      <c r="B11814" t="s">
        <v>15288</v>
      </c>
      <c r="C11814" t="s">
        <v>142</v>
      </c>
      <c r="D11814" t="s">
        <v>797</v>
      </c>
      <c r="E11814" t="s">
        <v>20</v>
      </c>
      <c r="F11814" t="b">
        <v>0</v>
      </c>
      <c r="G11814" t="s">
        <v>68</v>
      </c>
      <c r="H11814" s="1">
        <v>45711.334583333337</v>
      </c>
      <c r="I11814" t="b">
        <v>0</v>
      </c>
      <c r="J11814" t="b">
        <v>1</v>
      </c>
      <c r="K11814" t="s">
        <v>31</v>
      </c>
      <c r="L11814" t="s">
        <v>22</v>
      </c>
      <c r="M11814">
        <v>149743</v>
      </c>
      <c r="O11814" t="s">
        <v>9219</v>
      </c>
      <c r="P11814" t="s">
        <v>15289</v>
      </c>
    </row>
    <row r="11815" spans="1:16" x14ac:dyDescent="0.35">
      <c r="A11815" t="s">
        <v>15022</v>
      </c>
      <c r="B11815" t="s">
        <v>15290</v>
      </c>
      <c r="C11815" t="s">
        <v>11651</v>
      </c>
      <c r="D11815" t="s">
        <v>110</v>
      </c>
      <c r="E11815" t="s">
        <v>20</v>
      </c>
      <c r="F11815" t="b">
        <v>0</v>
      </c>
      <c r="G11815" t="s">
        <v>52</v>
      </c>
      <c r="H11815" s="1">
        <v>45711.417939814812</v>
      </c>
      <c r="I11815" t="b">
        <v>0</v>
      </c>
      <c r="J11815" t="b">
        <v>1</v>
      </c>
      <c r="K11815" t="s">
        <v>31</v>
      </c>
      <c r="L11815" t="s">
        <v>22</v>
      </c>
      <c r="M11815">
        <v>162225</v>
      </c>
      <c r="O11815" t="s">
        <v>426</v>
      </c>
      <c r="P11815" t="s">
        <v>15291</v>
      </c>
    </row>
    <row r="11816" spans="1:16" x14ac:dyDescent="0.35">
      <c r="A11816" t="s">
        <v>15022</v>
      </c>
      <c r="B11816" t="s">
        <v>15061</v>
      </c>
      <c r="C11816" t="s">
        <v>7364</v>
      </c>
      <c r="D11816" t="s">
        <v>36</v>
      </c>
      <c r="E11816" t="s">
        <v>20</v>
      </c>
      <c r="F11816" t="b">
        <v>0</v>
      </c>
      <c r="G11816" t="s">
        <v>52</v>
      </c>
      <c r="H11816" s="1">
        <v>45711.418842592589</v>
      </c>
      <c r="I11816" t="b">
        <v>0</v>
      </c>
      <c r="J11816" t="b">
        <v>1</v>
      </c>
      <c r="K11816" t="s">
        <v>31</v>
      </c>
      <c r="L11816" t="s">
        <v>22</v>
      </c>
      <c r="M11816">
        <v>110500</v>
      </c>
      <c r="O11816" t="s">
        <v>15062</v>
      </c>
      <c r="P11816" t="s">
        <v>15063</v>
      </c>
    </row>
    <row r="11817" spans="1:16" x14ac:dyDescent="0.35">
      <c r="A11817" t="s">
        <v>15022</v>
      </c>
      <c r="B11817" t="s">
        <v>15292</v>
      </c>
      <c r="C11817" t="s">
        <v>4610</v>
      </c>
      <c r="D11817" t="s">
        <v>110</v>
      </c>
      <c r="E11817" t="s">
        <v>20</v>
      </c>
      <c r="F11817" t="b">
        <v>0</v>
      </c>
      <c r="G11817" t="s">
        <v>47</v>
      </c>
      <c r="H11817" s="1">
        <v>45711.543657407397</v>
      </c>
      <c r="I11817" t="b">
        <v>1</v>
      </c>
      <c r="J11817" t="b">
        <v>1</v>
      </c>
      <c r="K11817" t="s">
        <v>31</v>
      </c>
      <c r="L11817" t="s">
        <v>32</v>
      </c>
      <c r="N11817">
        <v>60</v>
      </c>
      <c r="O11817" t="s">
        <v>5543</v>
      </c>
      <c r="P11817" t="s">
        <v>5033</v>
      </c>
    </row>
    <row r="11818" spans="1:16" x14ac:dyDescent="0.35">
      <c r="A11818" t="s">
        <v>15022</v>
      </c>
      <c r="B11818" t="s">
        <v>15293</v>
      </c>
      <c r="C11818" t="s">
        <v>865</v>
      </c>
      <c r="D11818" t="s">
        <v>110</v>
      </c>
      <c r="E11818" t="s">
        <v>20</v>
      </c>
      <c r="F11818" t="b">
        <v>0</v>
      </c>
      <c r="G11818" t="s">
        <v>52</v>
      </c>
      <c r="H11818" s="1">
        <v>45711.668009259258</v>
      </c>
      <c r="I11818" t="b">
        <v>1</v>
      </c>
      <c r="J11818" t="b">
        <v>1</v>
      </c>
      <c r="K11818" t="s">
        <v>31</v>
      </c>
      <c r="L11818" t="s">
        <v>22</v>
      </c>
      <c r="M11818">
        <v>147500</v>
      </c>
      <c r="O11818" t="s">
        <v>15294</v>
      </c>
      <c r="P11818" t="s">
        <v>15295</v>
      </c>
    </row>
    <row r="11819" spans="1:16" x14ac:dyDescent="0.35">
      <c r="A11819" t="s">
        <v>15022</v>
      </c>
      <c r="B11819" t="s">
        <v>15151</v>
      </c>
      <c r="C11819" t="s">
        <v>533</v>
      </c>
      <c r="D11819" t="s">
        <v>36</v>
      </c>
      <c r="E11819" t="s">
        <v>20</v>
      </c>
      <c r="F11819" t="b">
        <v>0</v>
      </c>
      <c r="G11819" t="s">
        <v>30</v>
      </c>
      <c r="H11819" s="1">
        <v>45711.832152777781</v>
      </c>
      <c r="I11819" t="b">
        <v>0</v>
      </c>
      <c r="J11819" t="b">
        <v>1</v>
      </c>
      <c r="K11819" t="s">
        <v>31</v>
      </c>
      <c r="L11819" t="s">
        <v>22</v>
      </c>
      <c r="M11819">
        <v>139105</v>
      </c>
      <c r="O11819" t="s">
        <v>119</v>
      </c>
      <c r="P11819" t="s">
        <v>15296</v>
      </c>
    </row>
    <row r="11820" spans="1:16" x14ac:dyDescent="0.35">
      <c r="A11820" t="s">
        <v>15022</v>
      </c>
      <c r="B11820" t="s">
        <v>15286</v>
      </c>
      <c r="C11820" t="s">
        <v>9361</v>
      </c>
      <c r="D11820" t="s">
        <v>573</v>
      </c>
      <c r="E11820" t="s">
        <v>20</v>
      </c>
      <c r="F11820" t="b">
        <v>0</v>
      </c>
      <c r="G11820" t="s">
        <v>52</v>
      </c>
      <c r="H11820" s="1">
        <v>45712.100543981483</v>
      </c>
      <c r="I11820" t="b">
        <v>0</v>
      </c>
      <c r="J11820" t="b">
        <v>0</v>
      </c>
      <c r="K11820" t="s">
        <v>31</v>
      </c>
      <c r="L11820" t="s">
        <v>32</v>
      </c>
      <c r="N11820">
        <v>45.745002746582031</v>
      </c>
      <c r="O11820" t="s">
        <v>1183</v>
      </c>
      <c r="P11820" t="s">
        <v>15287</v>
      </c>
    </row>
    <row r="11821" spans="1:16" x14ac:dyDescent="0.35">
      <c r="A11821" t="s">
        <v>15022</v>
      </c>
      <c r="B11821" t="s">
        <v>15288</v>
      </c>
      <c r="C11821" t="s">
        <v>142</v>
      </c>
      <c r="D11821" t="s">
        <v>797</v>
      </c>
      <c r="E11821" t="s">
        <v>20</v>
      </c>
      <c r="F11821" t="b">
        <v>0</v>
      </c>
      <c r="G11821" t="s">
        <v>68</v>
      </c>
      <c r="H11821" s="1">
        <v>45712.334583333337</v>
      </c>
      <c r="I11821" t="b">
        <v>0</v>
      </c>
      <c r="J11821" t="b">
        <v>1</v>
      </c>
      <c r="K11821" t="s">
        <v>31</v>
      </c>
      <c r="L11821" t="s">
        <v>22</v>
      </c>
      <c r="M11821">
        <v>149743</v>
      </c>
      <c r="O11821" t="s">
        <v>9219</v>
      </c>
      <c r="P11821" t="s">
        <v>15289</v>
      </c>
    </row>
    <row r="11822" spans="1:16" x14ac:dyDescent="0.35">
      <c r="A11822" t="s">
        <v>15022</v>
      </c>
      <c r="B11822" t="s">
        <v>15290</v>
      </c>
      <c r="C11822" t="s">
        <v>11651</v>
      </c>
      <c r="D11822" t="s">
        <v>110</v>
      </c>
      <c r="E11822" t="s">
        <v>20</v>
      </c>
      <c r="F11822" t="b">
        <v>0</v>
      </c>
      <c r="G11822" t="s">
        <v>52</v>
      </c>
      <c r="H11822" s="1">
        <v>45712.417939814812</v>
      </c>
      <c r="I11822" t="b">
        <v>0</v>
      </c>
      <c r="J11822" t="b">
        <v>1</v>
      </c>
      <c r="K11822" t="s">
        <v>31</v>
      </c>
      <c r="L11822" t="s">
        <v>22</v>
      </c>
      <c r="M11822">
        <v>162225</v>
      </c>
      <c r="O11822" t="s">
        <v>426</v>
      </c>
      <c r="P11822" t="s">
        <v>15291</v>
      </c>
    </row>
    <row r="11823" spans="1:16" x14ac:dyDescent="0.35">
      <c r="A11823" t="s">
        <v>15022</v>
      </c>
      <c r="B11823" t="s">
        <v>15061</v>
      </c>
      <c r="C11823" t="s">
        <v>7364</v>
      </c>
      <c r="D11823" t="s">
        <v>36</v>
      </c>
      <c r="E11823" t="s">
        <v>20</v>
      </c>
      <c r="F11823" t="b">
        <v>0</v>
      </c>
      <c r="G11823" t="s">
        <v>52</v>
      </c>
      <c r="H11823" s="1">
        <v>45712.418842592589</v>
      </c>
      <c r="I11823" t="b">
        <v>0</v>
      </c>
      <c r="J11823" t="b">
        <v>1</v>
      </c>
      <c r="K11823" t="s">
        <v>31</v>
      </c>
      <c r="L11823" t="s">
        <v>22</v>
      </c>
      <c r="M11823">
        <v>110500</v>
      </c>
      <c r="O11823" t="s">
        <v>15062</v>
      </c>
      <c r="P11823" t="s">
        <v>15063</v>
      </c>
    </row>
    <row r="11824" spans="1:16" x14ac:dyDescent="0.35">
      <c r="A11824" t="s">
        <v>15022</v>
      </c>
      <c r="B11824" t="s">
        <v>15203</v>
      </c>
      <c r="C11824" t="s">
        <v>7888</v>
      </c>
      <c r="D11824" t="s">
        <v>249</v>
      </c>
      <c r="E11824" t="s">
        <v>20</v>
      </c>
      <c r="F11824" t="b">
        <v>0</v>
      </c>
      <c r="G11824" t="s">
        <v>105</v>
      </c>
      <c r="H11824" s="1">
        <v>45712.504050925927</v>
      </c>
      <c r="I11824" t="b">
        <v>1</v>
      </c>
      <c r="J11824" t="b">
        <v>0</v>
      </c>
      <c r="K11824" t="s">
        <v>105</v>
      </c>
      <c r="L11824" t="s">
        <v>22</v>
      </c>
      <c r="M11824">
        <v>86459.5</v>
      </c>
      <c r="O11824" t="s">
        <v>497</v>
      </c>
      <c r="P11824" t="s">
        <v>15204</v>
      </c>
    </row>
    <row r="11825" spans="1:16" x14ac:dyDescent="0.35">
      <c r="A11825" t="s">
        <v>15022</v>
      </c>
      <c r="B11825" t="s">
        <v>15292</v>
      </c>
      <c r="C11825" t="s">
        <v>4610</v>
      </c>
      <c r="D11825" t="s">
        <v>110</v>
      </c>
      <c r="E11825" t="s">
        <v>20</v>
      </c>
      <c r="F11825" t="b">
        <v>0</v>
      </c>
      <c r="G11825" t="s">
        <v>47</v>
      </c>
      <c r="H11825" s="1">
        <v>45712.543657407397</v>
      </c>
      <c r="I11825" t="b">
        <v>1</v>
      </c>
      <c r="J11825" t="b">
        <v>1</v>
      </c>
      <c r="K11825" t="s">
        <v>31</v>
      </c>
      <c r="L11825" t="s">
        <v>32</v>
      </c>
      <c r="N11825">
        <v>60</v>
      </c>
      <c r="O11825" t="s">
        <v>5543</v>
      </c>
      <c r="P11825" t="s">
        <v>5033</v>
      </c>
    </row>
    <row r="11826" spans="1:16" x14ac:dyDescent="0.35">
      <c r="A11826" t="s">
        <v>15022</v>
      </c>
      <c r="B11826" t="s">
        <v>15293</v>
      </c>
      <c r="C11826" t="s">
        <v>865</v>
      </c>
      <c r="D11826" t="s">
        <v>110</v>
      </c>
      <c r="E11826" t="s">
        <v>20</v>
      </c>
      <c r="F11826" t="b">
        <v>0</v>
      </c>
      <c r="G11826" t="s">
        <v>52</v>
      </c>
      <c r="H11826" s="1">
        <v>45712.668009259258</v>
      </c>
      <c r="I11826" t="b">
        <v>1</v>
      </c>
      <c r="J11826" t="b">
        <v>1</v>
      </c>
      <c r="K11826" t="s">
        <v>31</v>
      </c>
      <c r="L11826" t="s">
        <v>22</v>
      </c>
      <c r="M11826">
        <v>147500</v>
      </c>
      <c r="O11826" t="s">
        <v>15294</v>
      </c>
      <c r="P11826" t="s">
        <v>15295</v>
      </c>
    </row>
    <row r="11827" spans="1:16" x14ac:dyDescent="0.35">
      <c r="A11827" t="s">
        <v>15022</v>
      </c>
      <c r="B11827" t="s">
        <v>15151</v>
      </c>
      <c r="C11827" t="s">
        <v>533</v>
      </c>
      <c r="D11827" t="s">
        <v>36</v>
      </c>
      <c r="E11827" t="s">
        <v>20</v>
      </c>
      <c r="F11827" t="b">
        <v>0</v>
      </c>
      <c r="G11827" t="s">
        <v>30</v>
      </c>
      <c r="H11827" s="1">
        <v>45712.832152777781</v>
      </c>
      <c r="I11827" t="b">
        <v>0</v>
      </c>
      <c r="J11827" t="b">
        <v>1</v>
      </c>
      <c r="K11827" t="s">
        <v>31</v>
      </c>
      <c r="L11827" t="s">
        <v>22</v>
      </c>
      <c r="M11827">
        <v>139105</v>
      </c>
      <c r="O11827" t="s">
        <v>119</v>
      </c>
      <c r="P11827" t="s">
        <v>15296</v>
      </c>
    </row>
    <row r="11828" spans="1:16" x14ac:dyDescent="0.35">
      <c r="A11828" t="s">
        <v>15022</v>
      </c>
      <c r="B11828" t="s">
        <v>15286</v>
      </c>
      <c r="C11828" t="s">
        <v>9361</v>
      </c>
      <c r="D11828" t="s">
        <v>573</v>
      </c>
      <c r="E11828" t="s">
        <v>20</v>
      </c>
      <c r="F11828" t="b">
        <v>0</v>
      </c>
      <c r="G11828" t="s">
        <v>52</v>
      </c>
      <c r="H11828" s="1">
        <v>45713.100543981483</v>
      </c>
      <c r="I11828" t="b">
        <v>0</v>
      </c>
      <c r="J11828" t="b">
        <v>0</v>
      </c>
      <c r="K11828" t="s">
        <v>31</v>
      </c>
      <c r="L11828" t="s">
        <v>32</v>
      </c>
      <c r="N11828">
        <v>45.745002746582031</v>
      </c>
      <c r="O11828" t="s">
        <v>1183</v>
      </c>
      <c r="P11828" t="s">
        <v>15287</v>
      </c>
    </row>
    <row r="11829" spans="1:16" x14ac:dyDescent="0.35">
      <c r="A11829" t="s">
        <v>15022</v>
      </c>
      <c r="B11829" t="s">
        <v>15288</v>
      </c>
      <c r="C11829" t="s">
        <v>142</v>
      </c>
      <c r="D11829" t="s">
        <v>797</v>
      </c>
      <c r="E11829" t="s">
        <v>20</v>
      </c>
      <c r="F11829" t="b">
        <v>0</v>
      </c>
      <c r="G11829" t="s">
        <v>68</v>
      </c>
      <c r="H11829" s="1">
        <v>45713.334583333337</v>
      </c>
      <c r="I11829" t="b">
        <v>0</v>
      </c>
      <c r="J11829" t="b">
        <v>1</v>
      </c>
      <c r="K11829" t="s">
        <v>31</v>
      </c>
      <c r="L11829" t="s">
        <v>22</v>
      </c>
      <c r="M11829">
        <v>149743</v>
      </c>
      <c r="O11829" t="s">
        <v>9219</v>
      </c>
      <c r="P11829" t="s">
        <v>15289</v>
      </c>
    </row>
    <row r="11830" spans="1:16" x14ac:dyDescent="0.35">
      <c r="A11830" t="s">
        <v>15022</v>
      </c>
      <c r="B11830" t="s">
        <v>15290</v>
      </c>
      <c r="C11830" t="s">
        <v>11651</v>
      </c>
      <c r="D11830" t="s">
        <v>110</v>
      </c>
      <c r="E11830" t="s">
        <v>20</v>
      </c>
      <c r="F11830" t="b">
        <v>0</v>
      </c>
      <c r="G11830" t="s">
        <v>52</v>
      </c>
      <c r="H11830" s="1">
        <v>45713.417939814812</v>
      </c>
      <c r="I11830" t="b">
        <v>0</v>
      </c>
      <c r="J11830" t="b">
        <v>1</v>
      </c>
      <c r="K11830" t="s">
        <v>31</v>
      </c>
      <c r="L11830" t="s">
        <v>22</v>
      </c>
      <c r="M11830">
        <v>162225</v>
      </c>
      <c r="O11830" t="s">
        <v>426</v>
      </c>
      <c r="P11830" t="s">
        <v>15291</v>
      </c>
    </row>
    <row r="11831" spans="1:16" x14ac:dyDescent="0.35">
      <c r="A11831" t="s">
        <v>15022</v>
      </c>
      <c r="B11831" t="s">
        <v>15061</v>
      </c>
      <c r="C11831" t="s">
        <v>7364</v>
      </c>
      <c r="D11831" t="s">
        <v>36</v>
      </c>
      <c r="E11831" t="s">
        <v>20</v>
      </c>
      <c r="F11831" t="b">
        <v>0</v>
      </c>
      <c r="G11831" t="s">
        <v>52</v>
      </c>
      <c r="H11831" s="1">
        <v>45713.418842592589</v>
      </c>
      <c r="I11831" t="b">
        <v>0</v>
      </c>
      <c r="J11831" t="b">
        <v>1</v>
      </c>
      <c r="K11831" t="s">
        <v>31</v>
      </c>
      <c r="L11831" t="s">
        <v>22</v>
      </c>
      <c r="M11831">
        <v>110500</v>
      </c>
      <c r="O11831" t="s">
        <v>15062</v>
      </c>
      <c r="P11831" t="s">
        <v>15063</v>
      </c>
    </row>
    <row r="11832" spans="1:16" x14ac:dyDescent="0.35">
      <c r="A11832" t="s">
        <v>15022</v>
      </c>
      <c r="B11832" t="s">
        <v>15203</v>
      </c>
      <c r="C11832" t="s">
        <v>7888</v>
      </c>
      <c r="D11832" t="s">
        <v>249</v>
      </c>
      <c r="E11832" t="s">
        <v>20</v>
      </c>
      <c r="F11832" t="b">
        <v>0</v>
      </c>
      <c r="G11832" t="s">
        <v>105</v>
      </c>
      <c r="H11832" s="1">
        <v>45713.504050925927</v>
      </c>
      <c r="I11832" t="b">
        <v>1</v>
      </c>
      <c r="J11832" t="b">
        <v>0</v>
      </c>
      <c r="K11832" t="s">
        <v>105</v>
      </c>
      <c r="L11832" t="s">
        <v>22</v>
      </c>
      <c r="M11832">
        <v>86459.5</v>
      </c>
      <c r="O11832" t="s">
        <v>497</v>
      </c>
      <c r="P11832" t="s">
        <v>15204</v>
      </c>
    </row>
    <row r="11833" spans="1:16" x14ac:dyDescent="0.35">
      <c r="A11833" t="s">
        <v>15022</v>
      </c>
      <c r="B11833" t="s">
        <v>15292</v>
      </c>
      <c r="C11833" t="s">
        <v>4610</v>
      </c>
      <c r="D11833" t="s">
        <v>110</v>
      </c>
      <c r="E11833" t="s">
        <v>20</v>
      </c>
      <c r="F11833" t="b">
        <v>0</v>
      </c>
      <c r="G11833" t="s">
        <v>47</v>
      </c>
      <c r="H11833" s="1">
        <v>45713.543657407397</v>
      </c>
      <c r="I11833" t="b">
        <v>1</v>
      </c>
      <c r="J11833" t="b">
        <v>1</v>
      </c>
      <c r="K11833" t="s">
        <v>31</v>
      </c>
      <c r="L11833" t="s">
        <v>32</v>
      </c>
      <c r="N11833">
        <v>60</v>
      </c>
      <c r="O11833" t="s">
        <v>5543</v>
      </c>
      <c r="P11833" t="s">
        <v>5033</v>
      </c>
    </row>
    <row r="11834" spans="1:16" x14ac:dyDescent="0.35">
      <c r="A11834" t="s">
        <v>15022</v>
      </c>
      <c r="B11834" t="s">
        <v>15293</v>
      </c>
      <c r="C11834" t="s">
        <v>865</v>
      </c>
      <c r="D11834" t="s">
        <v>110</v>
      </c>
      <c r="E11834" t="s">
        <v>20</v>
      </c>
      <c r="F11834" t="b">
        <v>0</v>
      </c>
      <c r="G11834" t="s">
        <v>52</v>
      </c>
      <c r="H11834" s="1">
        <v>45713.668009259258</v>
      </c>
      <c r="I11834" t="b">
        <v>1</v>
      </c>
      <c r="J11834" t="b">
        <v>1</v>
      </c>
      <c r="K11834" t="s">
        <v>31</v>
      </c>
      <c r="L11834" t="s">
        <v>22</v>
      </c>
      <c r="M11834">
        <v>147500</v>
      </c>
      <c r="O11834" t="s">
        <v>15294</v>
      </c>
      <c r="P11834" t="s">
        <v>15295</v>
      </c>
    </row>
    <row r="11835" spans="1:16" x14ac:dyDescent="0.35">
      <c r="A11835" t="s">
        <v>15022</v>
      </c>
      <c r="B11835" t="s">
        <v>15257</v>
      </c>
      <c r="C11835" t="s">
        <v>1176</v>
      </c>
      <c r="D11835" t="s">
        <v>29</v>
      </c>
      <c r="E11835" t="s">
        <v>20</v>
      </c>
      <c r="F11835" t="b">
        <v>0</v>
      </c>
      <c r="G11835" t="s">
        <v>68</v>
      </c>
      <c r="H11835" s="1">
        <v>45713.706574074073</v>
      </c>
      <c r="I11835" t="b">
        <v>0</v>
      </c>
      <c r="J11835" t="b">
        <v>1</v>
      </c>
      <c r="K11835" t="s">
        <v>31</v>
      </c>
      <c r="L11835" t="s">
        <v>22</v>
      </c>
      <c r="M11835">
        <v>120000</v>
      </c>
      <c r="O11835" t="s">
        <v>1952</v>
      </c>
      <c r="P11835" t="s">
        <v>15258</v>
      </c>
    </row>
    <row r="11836" spans="1:16" x14ac:dyDescent="0.35">
      <c r="A11836" t="s">
        <v>15022</v>
      </c>
      <c r="B11836" t="s">
        <v>15299</v>
      </c>
      <c r="C11836" t="s">
        <v>805</v>
      </c>
      <c r="D11836" t="s">
        <v>36</v>
      </c>
      <c r="E11836" t="s">
        <v>20</v>
      </c>
      <c r="F11836" t="b">
        <v>0</v>
      </c>
      <c r="G11836" t="s">
        <v>30</v>
      </c>
      <c r="H11836" s="1">
        <v>45713.706921296303</v>
      </c>
      <c r="I11836" t="b">
        <v>0</v>
      </c>
      <c r="J11836" t="b">
        <v>1</v>
      </c>
      <c r="K11836" t="s">
        <v>31</v>
      </c>
      <c r="L11836" t="s">
        <v>22</v>
      </c>
      <c r="M11836">
        <v>103050</v>
      </c>
      <c r="O11836" t="s">
        <v>306</v>
      </c>
      <c r="P11836" t="s">
        <v>15300</v>
      </c>
    </row>
    <row r="11837" spans="1:16" x14ac:dyDescent="0.35">
      <c r="A11837" t="s">
        <v>15022</v>
      </c>
      <c r="B11837" t="s">
        <v>15131</v>
      </c>
      <c r="C11837" t="s">
        <v>18</v>
      </c>
      <c r="D11837" t="s">
        <v>17442</v>
      </c>
      <c r="E11837" t="s">
        <v>20</v>
      </c>
      <c r="F11837" t="b">
        <v>1</v>
      </c>
      <c r="G11837" t="s">
        <v>382</v>
      </c>
      <c r="H11837" s="1">
        <v>45713.724212962959</v>
      </c>
      <c r="I11837" t="b">
        <v>1</v>
      </c>
      <c r="J11837" t="b">
        <v>0</v>
      </c>
      <c r="K11837" t="s">
        <v>382</v>
      </c>
      <c r="L11837" t="s">
        <v>22</v>
      </c>
      <c r="M11837">
        <v>179000</v>
      </c>
      <c r="O11837" t="s">
        <v>15301</v>
      </c>
      <c r="P11837" t="s">
        <v>15302</v>
      </c>
    </row>
    <row r="11838" spans="1:16" x14ac:dyDescent="0.35">
      <c r="A11838" t="s">
        <v>15022</v>
      </c>
      <c r="B11838" t="s">
        <v>15303</v>
      </c>
      <c r="C11838" t="s">
        <v>410</v>
      </c>
      <c r="D11838" t="s">
        <v>17448</v>
      </c>
      <c r="E11838" t="s">
        <v>20</v>
      </c>
      <c r="F11838" t="b">
        <v>0</v>
      </c>
      <c r="G11838" t="s">
        <v>43</v>
      </c>
      <c r="H11838" s="1">
        <v>45713.747928240737</v>
      </c>
      <c r="I11838" t="b">
        <v>0</v>
      </c>
      <c r="J11838" t="b">
        <v>1</v>
      </c>
      <c r="K11838" t="s">
        <v>31</v>
      </c>
      <c r="L11838" t="s">
        <v>22</v>
      </c>
      <c r="M11838">
        <v>175000</v>
      </c>
      <c r="O11838" t="s">
        <v>1195</v>
      </c>
      <c r="P11838" t="s">
        <v>15304</v>
      </c>
    </row>
    <row r="11839" spans="1:16" x14ac:dyDescent="0.35">
      <c r="A11839" t="s">
        <v>15022</v>
      </c>
      <c r="B11839" t="s">
        <v>15041</v>
      </c>
      <c r="C11839" t="s">
        <v>14994</v>
      </c>
      <c r="D11839" t="s">
        <v>36</v>
      </c>
      <c r="E11839" t="s">
        <v>20</v>
      </c>
      <c r="F11839" t="b">
        <v>0</v>
      </c>
      <c r="G11839" t="s">
        <v>43</v>
      </c>
      <c r="H11839" s="1">
        <v>45713.831493055557</v>
      </c>
      <c r="I11839" t="b">
        <v>0</v>
      </c>
      <c r="J11839" t="b">
        <v>0</v>
      </c>
      <c r="K11839" t="s">
        <v>31</v>
      </c>
      <c r="L11839" t="s">
        <v>22</v>
      </c>
      <c r="M11839">
        <v>135000</v>
      </c>
      <c r="O11839" t="s">
        <v>15305</v>
      </c>
      <c r="P11839" t="s">
        <v>15306</v>
      </c>
    </row>
    <row r="11840" spans="1:16" x14ac:dyDescent="0.35">
      <c r="A11840" t="s">
        <v>15022</v>
      </c>
      <c r="B11840" t="s">
        <v>15307</v>
      </c>
      <c r="C11840" t="s">
        <v>533</v>
      </c>
      <c r="D11840" t="s">
        <v>36</v>
      </c>
      <c r="E11840" t="s">
        <v>20</v>
      </c>
      <c r="F11840" t="b">
        <v>0</v>
      </c>
      <c r="G11840" t="s">
        <v>68</v>
      </c>
      <c r="H11840" s="1">
        <v>45713.831863425927</v>
      </c>
      <c r="I11840" t="b">
        <v>0</v>
      </c>
      <c r="J11840" t="b">
        <v>1</v>
      </c>
      <c r="K11840" t="s">
        <v>31</v>
      </c>
      <c r="L11840" t="s">
        <v>22</v>
      </c>
      <c r="M11840">
        <v>139105</v>
      </c>
      <c r="O11840" t="s">
        <v>119</v>
      </c>
      <c r="P11840" t="s">
        <v>15296</v>
      </c>
    </row>
    <row r="11841" spans="1:16" x14ac:dyDescent="0.35">
      <c r="A11841" t="s">
        <v>15022</v>
      </c>
      <c r="B11841" t="s">
        <v>15151</v>
      </c>
      <c r="C11841" t="s">
        <v>533</v>
      </c>
      <c r="D11841" t="s">
        <v>36</v>
      </c>
      <c r="E11841" t="s">
        <v>20</v>
      </c>
      <c r="F11841" t="b">
        <v>0</v>
      </c>
      <c r="G11841" t="s">
        <v>30</v>
      </c>
      <c r="H11841" s="1">
        <v>45713.832152777781</v>
      </c>
      <c r="I11841" t="b">
        <v>0</v>
      </c>
      <c r="J11841" t="b">
        <v>1</v>
      </c>
      <c r="K11841" t="s">
        <v>31</v>
      </c>
      <c r="L11841" t="s">
        <v>22</v>
      </c>
      <c r="M11841">
        <v>139105</v>
      </c>
      <c r="O11841" t="s">
        <v>119</v>
      </c>
      <c r="P11841" t="s">
        <v>15296</v>
      </c>
    </row>
    <row r="11842" spans="1:16" x14ac:dyDescent="0.35">
      <c r="A11842" t="s">
        <v>15022</v>
      </c>
      <c r="B11842" t="s">
        <v>15151</v>
      </c>
      <c r="C11842" t="s">
        <v>533</v>
      </c>
      <c r="D11842" t="s">
        <v>36</v>
      </c>
      <c r="E11842" t="s">
        <v>20</v>
      </c>
      <c r="F11842" t="b">
        <v>0</v>
      </c>
      <c r="G11842" t="s">
        <v>30</v>
      </c>
      <c r="H11842" s="1">
        <v>45713.832152777781</v>
      </c>
      <c r="I11842" t="b">
        <v>0</v>
      </c>
      <c r="J11842" t="b">
        <v>1</v>
      </c>
      <c r="K11842" t="s">
        <v>31</v>
      </c>
      <c r="L11842" t="s">
        <v>22</v>
      </c>
      <c r="M11842">
        <v>139105</v>
      </c>
      <c r="O11842" t="s">
        <v>119</v>
      </c>
      <c r="P11842" t="s">
        <v>15296</v>
      </c>
    </row>
    <row r="11843" spans="1:16" x14ac:dyDescent="0.35">
      <c r="A11843" t="s">
        <v>15022</v>
      </c>
      <c r="B11843" t="s">
        <v>15022</v>
      </c>
      <c r="C11843" t="s">
        <v>9198</v>
      </c>
      <c r="D11843" t="s">
        <v>269</v>
      </c>
      <c r="E11843" t="s">
        <v>20</v>
      </c>
      <c r="F11843" t="b">
        <v>0</v>
      </c>
      <c r="G11843" t="s">
        <v>43</v>
      </c>
      <c r="H11843" s="1">
        <v>45713.87295138889</v>
      </c>
      <c r="I11843" t="b">
        <v>0</v>
      </c>
      <c r="J11843" t="b">
        <v>0</v>
      </c>
      <c r="K11843" t="s">
        <v>31</v>
      </c>
      <c r="L11843" t="s">
        <v>22</v>
      </c>
      <c r="M11843">
        <v>242000</v>
      </c>
      <c r="O11843" t="s">
        <v>8660</v>
      </c>
      <c r="P11843" t="s">
        <v>15308</v>
      </c>
    </row>
    <row r="11844" spans="1:16" x14ac:dyDescent="0.35">
      <c r="A11844" t="s">
        <v>15022</v>
      </c>
      <c r="B11844" t="s">
        <v>15309</v>
      </c>
      <c r="C11844" t="s">
        <v>868</v>
      </c>
      <c r="D11844" t="s">
        <v>269</v>
      </c>
      <c r="E11844" t="s">
        <v>20</v>
      </c>
      <c r="F11844" t="b">
        <v>0</v>
      </c>
      <c r="G11844" t="s">
        <v>43</v>
      </c>
      <c r="H11844" s="1">
        <v>45713.872986111113</v>
      </c>
      <c r="I11844" t="b">
        <v>0</v>
      </c>
      <c r="J11844" t="b">
        <v>1</v>
      </c>
      <c r="K11844" t="s">
        <v>31</v>
      </c>
      <c r="L11844" t="s">
        <v>22</v>
      </c>
      <c r="M11844">
        <v>256000</v>
      </c>
      <c r="O11844" t="s">
        <v>10733</v>
      </c>
      <c r="P11844" t="s">
        <v>15310</v>
      </c>
    </row>
    <row r="11845" spans="1:16" x14ac:dyDescent="0.35">
      <c r="A11845" t="s">
        <v>15022</v>
      </c>
      <c r="B11845" t="s">
        <v>15212</v>
      </c>
      <c r="C11845" t="s">
        <v>5863</v>
      </c>
      <c r="D11845" t="s">
        <v>17445</v>
      </c>
      <c r="E11845" t="s">
        <v>20</v>
      </c>
      <c r="F11845" t="b">
        <v>0</v>
      </c>
      <c r="G11845" t="s">
        <v>52</v>
      </c>
      <c r="H11845" s="1">
        <v>45713.997129629628</v>
      </c>
      <c r="I11845" t="b">
        <v>0</v>
      </c>
      <c r="J11845" t="b">
        <v>1</v>
      </c>
      <c r="K11845" t="s">
        <v>31</v>
      </c>
      <c r="L11845" t="s">
        <v>22</v>
      </c>
      <c r="M11845">
        <v>253000</v>
      </c>
      <c r="O11845" t="s">
        <v>3479</v>
      </c>
      <c r="P11845" t="s">
        <v>6917</v>
      </c>
    </row>
    <row r="11846" spans="1:16" x14ac:dyDescent="0.35">
      <c r="A11846" t="s">
        <v>15022</v>
      </c>
      <c r="B11846" t="s">
        <v>15311</v>
      </c>
      <c r="C11846" t="s">
        <v>948</v>
      </c>
      <c r="D11846" t="s">
        <v>249</v>
      </c>
      <c r="E11846" t="s">
        <v>20</v>
      </c>
      <c r="F11846" t="b">
        <v>0</v>
      </c>
      <c r="G11846" t="s">
        <v>948</v>
      </c>
      <c r="H11846" s="1">
        <v>45714.252025462964</v>
      </c>
      <c r="I11846" t="b">
        <v>0</v>
      </c>
      <c r="J11846" t="b">
        <v>0</v>
      </c>
      <c r="K11846" t="s">
        <v>948</v>
      </c>
      <c r="L11846" t="s">
        <v>22</v>
      </c>
      <c r="M11846">
        <v>111215.5</v>
      </c>
      <c r="O11846" t="s">
        <v>13178</v>
      </c>
      <c r="P11846" t="s">
        <v>8202</v>
      </c>
    </row>
    <row r="11847" spans="1:16" x14ac:dyDescent="0.35">
      <c r="A11847" t="s">
        <v>15022</v>
      </c>
      <c r="B11847" t="s">
        <v>15312</v>
      </c>
      <c r="C11847" t="s">
        <v>15313</v>
      </c>
      <c r="D11847" t="s">
        <v>36</v>
      </c>
      <c r="E11847" t="s">
        <v>20</v>
      </c>
      <c r="F11847" t="b">
        <v>0</v>
      </c>
      <c r="G11847" t="s">
        <v>52</v>
      </c>
      <c r="H11847" s="1">
        <v>45714.6252662037</v>
      </c>
      <c r="I11847" t="b">
        <v>0</v>
      </c>
      <c r="J11847" t="b">
        <v>1</v>
      </c>
      <c r="K11847" t="s">
        <v>31</v>
      </c>
      <c r="L11847" t="s">
        <v>22</v>
      </c>
      <c r="M11847">
        <v>189500</v>
      </c>
      <c r="O11847" t="s">
        <v>1048</v>
      </c>
      <c r="P11847" t="s">
        <v>15314</v>
      </c>
    </row>
    <row r="11848" spans="1:16" x14ac:dyDescent="0.35">
      <c r="A11848" t="s">
        <v>15022</v>
      </c>
      <c r="B11848" t="s">
        <v>15035</v>
      </c>
      <c r="C11848" t="s">
        <v>142</v>
      </c>
      <c r="D11848" t="s">
        <v>443</v>
      </c>
      <c r="E11848" t="s">
        <v>20</v>
      </c>
      <c r="F11848" t="b">
        <v>0</v>
      </c>
      <c r="G11848" t="s">
        <v>68</v>
      </c>
      <c r="H11848" s="1">
        <v>45714.706574074073</v>
      </c>
      <c r="I11848" t="b">
        <v>0</v>
      </c>
      <c r="J11848" t="b">
        <v>1</v>
      </c>
      <c r="K11848" t="s">
        <v>31</v>
      </c>
      <c r="L11848" t="s">
        <v>22</v>
      </c>
      <c r="M11848">
        <v>131500</v>
      </c>
      <c r="O11848" t="s">
        <v>1168</v>
      </c>
      <c r="P11848" t="s">
        <v>15036</v>
      </c>
    </row>
    <row r="11849" spans="1:16" x14ac:dyDescent="0.35">
      <c r="A11849" t="s">
        <v>15022</v>
      </c>
      <c r="B11849" t="s">
        <v>15167</v>
      </c>
      <c r="C11849" t="s">
        <v>142</v>
      </c>
      <c r="D11849" t="s">
        <v>5090</v>
      </c>
      <c r="E11849" t="s">
        <v>20</v>
      </c>
      <c r="F11849" t="b">
        <v>0</v>
      </c>
      <c r="G11849" t="s">
        <v>68</v>
      </c>
      <c r="H11849" s="1">
        <v>45714.706574074073</v>
      </c>
      <c r="I11849" t="b">
        <v>1</v>
      </c>
      <c r="J11849" t="b">
        <v>1</v>
      </c>
      <c r="K11849" t="s">
        <v>31</v>
      </c>
      <c r="L11849" t="s">
        <v>22</v>
      </c>
      <c r="M11849">
        <v>150000</v>
      </c>
      <c r="O11849" t="s">
        <v>1195</v>
      </c>
      <c r="P11849" t="s">
        <v>15168</v>
      </c>
    </row>
    <row r="11850" spans="1:16" x14ac:dyDescent="0.35">
      <c r="A11850" t="s">
        <v>15022</v>
      </c>
      <c r="B11850" t="s">
        <v>15315</v>
      </c>
      <c r="C11850" t="s">
        <v>868</v>
      </c>
      <c r="D11850" t="s">
        <v>321</v>
      </c>
      <c r="E11850" t="s">
        <v>20</v>
      </c>
      <c r="F11850" t="b">
        <v>0</v>
      </c>
      <c r="G11850" t="s">
        <v>43</v>
      </c>
      <c r="H11850" s="1">
        <v>45714.877650462957</v>
      </c>
      <c r="I11850" t="b">
        <v>1</v>
      </c>
      <c r="J11850" t="b">
        <v>1</v>
      </c>
      <c r="K11850" t="s">
        <v>31</v>
      </c>
      <c r="L11850" t="s">
        <v>22</v>
      </c>
      <c r="M11850">
        <v>245000</v>
      </c>
      <c r="O11850" t="s">
        <v>15316</v>
      </c>
      <c r="P11850" t="s">
        <v>15317</v>
      </c>
    </row>
    <row r="11851" spans="1:16" x14ac:dyDescent="0.35">
      <c r="A11851" t="s">
        <v>15022</v>
      </c>
      <c r="B11851" t="s">
        <v>15318</v>
      </c>
      <c r="C11851" t="s">
        <v>599</v>
      </c>
      <c r="D11851" t="s">
        <v>36</v>
      </c>
      <c r="E11851" t="s">
        <v>20</v>
      </c>
      <c r="F11851" t="b">
        <v>0</v>
      </c>
      <c r="G11851" t="s">
        <v>52</v>
      </c>
      <c r="H11851" s="1">
        <v>45715.00204861111</v>
      </c>
      <c r="I11851" t="b">
        <v>0</v>
      </c>
      <c r="J11851" t="b">
        <v>0</v>
      </c>
      <c r="K11851" t="s">
        <v>31</v>
      </c>
      <c r="L11851" t="s">
        <v>22</v>
      </c>
      <c r="M11851">
        <v>190000</v>
      </c>
      <c r="O11851" t="s">
        <v>1607</v>
      </c>
      <c r="P11851" t="s">
        <v>15319</v>
      </c>
    </row>
    <row r="11852" spans="1:16" x14ac:dyDescent="0.35">
      <c r="A11852" t="s">
        <v>15022</v>
      </c>
      <c r="B11852" t="s">
        <v>15022</v>
      </c>
      <c r="C11852" t="s">
        <v>15320</v>
      </c>
      <c r="D11852" t="s">
        <v>17560</v>
      </c>
      <c r="E11852" t="s">
        <v>20</v>
      </c>
      <c r="F11852" t="b">
        <v>0</v>
      </c>
      <c r="G11852" t="s">
        <v>585</v>
      </c>
      <c r="H11852" s="1">
        <v>45715.278437499997</v>
      </c>
      <c r="I11852" t="b">
        <v>1</v>
      </c>
      <c r="J11852" t="b">
        <v>0</v>
      </c>
      <c r="K11852" t="s">
        <v>585</v>
      </c>
      <c r="L11852" t="s">
        <v>22</v>
      </c>
      <c r="M11852">
        <v>72000</v>
      </c>
      <c r="O11852" t="s">
        <v>15321</v>
      </c>
      <c r="P11852" t="s">
        <v>15322</v>
      </c>
    </row>
    <row r="11853" spans="1:16" x14ac:dyDescent="0.35">
      <c r="A11853" t="s">
        <v>15022</v>
      </c>
      <c r="B11853" t="s">
        <v>15323</v>
      </c>
      <c r="C11853" t="s">
        <v>18</v>
      </c>
      <c r="D11853" t="s">
        <v>17442</v>
      </c>
      <c r="E11853" t="s">
        <v>20</v>
      </c>
      <c r="F11853" t="b">
        <v>1</v>
      </c>
      <c r="G11853" t="s">
        <v>52</v>
      </c>
      <c r="H11853" s="1">
        <v>45715.335474537038</v>
      </c>
      <c r="I11853" t="b">
        <v>0</v>
      </c>
      <c r="J11853" t="b">
        <v>0</v>
      </c>
      <c r="K11853" t="s">
        <v>31</v>
      </c>
      <c r="L11853" t="s">
        <v>22</v>
      </c>
      <c r="M11853">
        <v>190000</v>
      </c>
      <c r="O11853" t="s">
        <v>1607</v>
      </c>
      <c r="P11853" t="s">
        <v>15319</v>
      </c>
    </row>
    <row r="11854" spans="1:16" x14ac:dyDescent="0.35">
      <c r="A11854" t="s">
        <v>15022</v>
      </c>
      <c r="B11854" t="s">
        <v>15324</v>
      </c>
      <c r="C11854" t="s">
        <v>6146</v>
      </c>
      <c r="D11854" t="s">
        <v>573</v>
      </c>
      <c r="E11854" t="s">
        <v>20</v>
      </c>
      <c r="F11854" t="b">
        <v>0</v>
      </c>
      <c r="G11854" t="s">
        <v>52</v>
      </c>
      <c r="H11854" s="1">
        <v>45715.585497685177</v>
      </c>
      <c r="I11854" t="b">
        <v>0</v>
      </c>
      <c r="J11854" t="b">
        <v>1</v>
      </c>
      <c r="K11854" t="s">
        <v>31</v>
      </c>
      <c r="L11854" t="s">
        <v>32</v>
      </c>
      <c r="N11854">
        <v>46.060001373291023</v>
      </c>
      <c r="O11854" t="s">
        <v>2920</v>
      </c>
      <c r="P11854" t="s">
        <v>1343</v>
      </c>
    </row>
    <row r="11855" spans="1:16" x14ac:dyDescent="0.35">
      <c r="A11855" t="s">
        <v>15022</v>
      </c>
      <c r="B11855" t="s">
        <v>15325</v>
      </c>
      <c r="C11855" t="s">
        <v>283</v>
      </c>
      <c r="D11855" t="s">
        <v>36</v>
      </c>
      <c r="E11855" t="s">
        <v>20</v>
      </c>
      <c r="F11855" t="b">
        <v>0</v>
      </c>
      <c r="G11855" t="s">
        <v>43</v>
      </c>
      <c r="H11855" s="1">
        <v>45715.586226851847</v>
      </c>
      <c r="I11855" t="b">
        <v>1</v>
      </c>
      <c r="J11855" t="b">
        <v>1</v>
      </c>
      <c r="K11855" t="s">
        <v>31</v>
      </c>
      <c r="L11855" t="s">
        <v>22</v>
      </c>
      <c r="M11855">
        <v>120000</v>
      </c>
      <c r="O11855" t="s">
        <v>1306</v>
      </c>
      <c r="P11855" t="s">
        <v>15326</v>
      </c>
    </row>
    <row r="11856" spans="1:16" x14ac:dyDescent="0.35">
      <c r="A11856" t="s">
        <v>15022</v>
      </c>
      <c r="B11856" t="s">
        <v>15327</v>
      </c>
      <c r="C11856" t="s">
        <v>8327</v>
      </c>
      <c r="D11856" t="s">
        <v>110</v>
      </c>
      <c r="E11856" t="s">
        <v>20</v>
      </c>
      <c r="F11856" t="b">
        <v>0</v>
      </c>
      <c r="G11856" t="s">
        <v>52</v>
      </c>
      <c r="H11856" s="1">
        <v>45715.627164351848</v>
      </c>
      <c r="I11856" t="b">
        <v>1</v>
      </c>
      <c r="J11856" t="b">
        <v>1</v>
      </c>
      <c r="K11856" t="s">
        <v>31</v>
      </c>
      <c r="L11856" t="s">
        <v>32</v>
      </c>
      <c r="N11856">
        <v>74.415000915527344</v>
      </c>
      <c r="O11856" t="s">
        <v>761</v>
      </c>
      <c r="P11856" t="s">
        <v>15328</v>
      </c>
    </row>
    <row r="11857" spans="1:16" x14ac:dyDescent="0.35">
      <c r="A11857" t="s">
        <v>15022</v>
      </c>
      <c r="B11857" t="s">
        <v>15329</v>
      </c>
      <c r="C11857" t="s">
        <v>51</v>
      </c>
      <c r="D11857" t="s">
        <v>36</v>
      </c>
      <c r="E11857" t="s">
        <v>20</v>
      </c>
      <c r="F11857" t="b">
        <v>0</v>
      </c>
      <c r="G11857" t="s">
        <v>43</v>
      </c>
      <c r="H11857" s="1">
        <v>45715.792337962957</v>
      </c>
      <c r="I11857" t="b">
        <v>0</v>
      </c>
      <c r="J11857" t="b">
        <v>1</v>
      </c>
      <c r="K11857" t="s">
        <v>31</v>
      </c>
      <c r="L11857" t="s">
        <v>22</v>
      </c>
      <c r="M11857">
        <v>125000</v>
      </c>
      <c r="O11857" t="s">
        <v>1168</v>
      </c>
      <c r="P11857" t="s">
        <v>15330</v>
      </c>
    </row>
    <row r="11858" spans="1:16" x14ac:dyDescent="0.35">
      <c r="A11858" t="s">
        <v>15022</v>
      </c>
      <c r="B11858" t="s">
        <v>15331</v>
      </c>
      <c r="C11858" t="s">
        <v>986</v>
      </c>
      <c r="D11858" t="s">
        <v>110</v>
      </c>
      <c r="E11858" t="s">
        <v>20</v>
      </c>
      <c r="F11858" t="b">
        <v>0</v>
      </c>
      <c r="G11858" t="s">
        <v>30</v>
      </c>
      <c r="H11858" s="1">
        <v>45715.961956018517</v>
      </c>
      <c r="I11858" t="b">
        <v>0</v>
      </c>
      <c r="J11858" t="b">
        <v>1</v>
      </c>
      <c r="K11858" t="s">
        <v>31</v>
      </c>
      <c r="L11858" t="s">
        <v>22</v>
      </c>
      <c r="M11858">
        <v>144820</v>
      </c>
      <c r="O11858" t="s">
        <v>7255</v>
      </c>
      <c r="P11858" t="s">
        <v>7134</v>
      </c>
    </row>
    <row r="11859" spans="1:16" x14ac:dyDescent="0.35">
      <c r="A11859" t="s">
        <v>15022</v>
      </c>
      <c r="B11859" t="s">
        <v>15332</v>
      </c>
      <c r="C11859" t="s">
        <v>15333</v>
      </c>
      <c r="D11859" t="s">
        <v>17626</v>
      </c>
      <c r="E11859" t="s">
        <v>20</v>
      </c>
      <c r="F11859" t="b">
        <v>0</v>
      </c>
      <c r="G11859" t="s">
        <v>15334</v>
      </c>
      <c r="H11859" s="1">
        <v>45716.27716435185</v>
      </c>
      <c r="I11859" t="b">
        <v>0</v>
      </c>
      <c r="J11859" t="b">
        <v>0</v>
      </c>
      <c r="K11859" t="s">
        <v>15334</v>
      </c>
      <c r="L11859" t="s">
        <v>22</v>
      </c>
      <c r="M11859">
        <v>160000</v>
      </c>
      <c r="O11859" t="s">
        <v>15335</v>
      </c>
      <c r="P11859" t="s">
        <v>15336</v>
      </c>
    </row>
    <row r="11860" spans="1:16" x14ac:dyDescent="0.35">
      <c r="A11860" t="s">
        <v>15022</v>
      </c>
      <c r="B11860" t="s">
        <v>15337</v>
      </c>
      <c r="C11860" t="s">
        <v>6183</v>
      </c>
      <c r="D11860" t="s">
        <v>36</v>
      </c>
      <c r="E11860" t="s">
        <v>20</v>
      </c>
      <c r="F11860" t="b">
        <v>0</v>
      </c>
      <c r="G11860" t="s">
        <v>47</v>
      </c>
      <c r="H11860" s="1">
        <v>45716.461423611108</v>
      </c>
      <c r="I11860" t="b">
        <v>0</v>
      </c>
      <c r="J11860" t="b">
        <v>1</v>
      </c>
      <c r="K11860" t="s">
        <v>31</v>
      </c>
      <c r="L11860" t="s">
        <v>22</v>
      </c>
      <c r="M11860">
        <v>127000</v>
      </c>
      <c r="O11860" t="s">
        <v>209</v>
      </c>
      <c r="P11860" t="s">
        <v>15338</v>
      </c>
    </row>
    <row r="11861" spans="1:16" x14ac:dyDescent="0.35">
      <c r="A11861" t="s">
        <v>15022</v>
      </c>
      <c r="B11861" t="s">
        <v>15339</v>
      </c>
      <c r="C11861" t="s">
        <v>2141</v>
      </c>
      <c r="D11861" t="s">
        <v>36</v>
      </c>
      <c r="E11861" t="s">
        <v>20</v>
      </c>
      <c r="F11861" t="b">
        <v>0</v>
      </c>
      <c r="G11861" t="s">
        <v>52</v>
      </c>
      <c r="H11861" s="1">
        <v>45716.541898148149</v>
      </c>
      <c r="I11861" t="b">
        <v>0</v>
      </c>
      <c r="J11861" t="b">
        <v>1</v>
      </c>
      <c r="K11861" t="s">
        <v>31</v>
      </c>
      <c r="L11861" t="s">
        <v>22</v>
      </c>
      <c r="M11861">
        <v>132500</v>
      </c>
      <c r="O11861" t="s">
        <v>2979</v>
      </c>
      <c r="P11861" t="s">
        <v>15340</v>
      </c>
    </row>
    <row r="11862" spans="1:16" x14ac:dyDescent="0.35">
      <c r="A11862" t="s">
        <v>15022</v>
      </c>
      <c r="B11862" t="s">
        <v>15341</v>
      </c>
      <c r="C11862" t="s">
        <v>1671</v>
      </c>
      <c r="D11862" t="s">
        <v>36</v>
      </c>
      <c r="E11862" t="s">
        <v>91</v>
      </c>
      <c r="F11862" t="b">
        <v>0</v>
      </c>
      <c r="G11862" t="s">
        <v>52</v>
      </c>
      <c r="H11862" s="1">
        <v>45716.708518518521</v>
      </c>
      <c r="I11862" t="b">
        <v>1</v>
      </c>
      <c r="J11862" t="b">
        <v>0</v>
      </c>
      <c r="K11862" t="s">
        <v>31</v>
      </c>
      <c r="L11862" t="s">
        <v>32</v>
      </c>
      <c r="N11862">
        <v>77.5</v>
      </c>
      <c r="O11862" t="s">
        <v>1195</v>
      </c>
      <c r="P11862" t="s">
        <v>6598</v>
      </c>
    </row>
    <row r="11863" spans="1:16" x14ac:dyDescent="0.35">
      <c r="A11863" t="s">
        <v>15022</v>
      </c>
      <c r="B11863" t="s">
        <v>15342</v>
      </c>
      <c r="C11863" t="s">
        <v>193</v>
      </c>
      <c r="D11863" t="s">
        <v>36</v>
      </c>
      <c r="E11863" t="s">
        <v>20</v>
      </c>
      <c r="F11863" t="b">
        <v>0</v>
      </c>
      <c r="G11863" t="s">
        <v>52</v>
      </c>
      <c r="H11863" s="1">
        <v>45716.708611111113</v>
      </c>
      <c r="I11863" t="b">
        <v>0</v>
      </c>
      <c r="J11863" t="b">
        <v>0</v>
      </c>
      <c r="K11863" t="s">
        <v>31</v>
      </c>
      <c r="L11863" t="s">
        <v>22</v>
      </c>
      <c r="M11863">
        <v>172500</v>
      </c>
      <c r="O11863" t="s">
        <v>15343</v>
      </c>
      <c r="P11863" t="s">
        <v>15344</v>
      </c>
    </row>
    <row r="11864" spans="1:16" x14ac:dyDescent="0.35">
      <c r="A11864" t="s">
        <v>15022</v>
      </c>
      <c r="B11864" t="s">
        <v>15345</v>
      </c>
      <c r="C11864" t="s">
        <v>533</v>
      </c>
      <c r="D11864" t="s">
        <v>36</v>
      </c>
      <c r="E11864" t="s">
        <v>20</v>
      </c>
      <c r="F11864" t="b">
        <v>0</v>
      </c>
      <c r="G11864" t="s">
        <v>52</v>
      </c>
      <c r="H11864" s="1">
        <v>45716.75277777778</v>
      </c>
      <c r="I11864" t="b">
        <v>0</v>
      </c>
      <c r="J11864" t="b">
        <v>1</v>
      </c>
      <c r="K11864" t="s">
        <v>31</v>
      </c>
      <c r="L11864" t="s">
        <v>22</v>
      </c>
      <c r="M11864">
        <v>140000</v>
      </c>
      <c r="O11864" t="s">
        <v>15346</v>
      </c>
      <c r="P11864" t="s">
        <v>15347</v>
      </c>
    </row>
    <row r="11865" spans="1:16" x14ac:dyDescent="0.35">
      <c r="A11865" t="s">
        <v>15022</v>
      </c>
      <c r="B11865" t="s">
        <v>15348</v>
      </c>
      <c r="C11865" t="s">
        <v>7928</v>
      </c>
      <c r="D11865" t="s">
        <v>249</v>
      </c>
      <c r="E11865" t="s">
        <v>20</v>
      </c>
      <c r="F11865" t="b">
        <v>0</v>
      </c>
      <c r="G11865" t="s">
        <v>105</v>
      </c>
      <c r="H11865" s="1">
        <v>45716.754618055558</v>
      </c>
      <c r="I11865" t="b">
        <v>0</v>
      </c>
      <c r="J11865" t="b">
        <v>0</v>
      </c>
      <c r="K11865" t="s">
        <v>105</v>
      </c>
      <c r="L11865" t="s">
        <v>22</v>
      </c>
      <c r="M11865">
        <v>83999.5</v>
      </c>
      <c r="O11865" t="s">
        <v>15349</v>
      </c>
      <c r="P11865" t="s">
        <v>15350</v>
      </c>
    </row>
    <row r="11866" spans="1:16" x14ac:dyDescent="0.35">
      <c r="A11866" t="s">
        <v>15022</v>
      </c>
      <c r="B11866" t="s">
        <v>15351</v>
      </c>
      <c r="C11866" t="s">
        <v>142</v>
      </c>
      <c r="D11866" t="s">
        <v>36</v>
      </c>
      <c r="E11866" t="s">
        <v>20</v>
      </c>
      <c r="F11866" t="b">
        <v>0</v>
      </c>
      <c r="G11866" t="s">
        <v>68</v>
      </c>
      <c r="H11866" s="1">
        <v>45716.876261574071</v>
      </c>
      <c r="I11866" t="b">
        <v>0</v>
      </c>
      <c r="J11866" t="b">
        <v>0</v>
      </c>
      <c r="K11866" t="s">
        <v>31</v>
      </c>
      <c r="L11866" t="s">
        <v>22</v>
      </c>
      <c r="M11866">
        <v>146500</v>
      </c>
      <c r="O11866" t="s">
        <v>3471</v>
      </c>
      <c r="P11866" t="s">
        <v>15352</v>
      </c>
    </row>
    <row r="11867" spans="1:16" x14ac:dyDescent="0.35">
      <c r="A11867" t="s">
        <v>15022</v>
      </c>
      <c r="B11867" t="s">
        <v>15353</v>
      </c>
      <c r="C11867" t="s">
        <v>182</v>
      </c>
      <c r="D11867" t="s">
        <v>36</v>
      </c>
      <c r="E11867" t="s">
        <v>20</v>
      </c>
      <c r="F11867" t="b">
        <v>0</v>
      </c>
      <c r="G11867" t="s">
        <v>52</v>
      </c>
      <c r="H11867" s="1">
        <v>45717.002812500003</v>
      </c>
      <c r="I11867" t="b">
        <v>0</v>
      </c>
      <c r="J11867" t="b">
        <v>1</v>
      </c>
      <c r="K11867" t="s">
        <v>31</v>
      </c>
      <c r="L11867" t="s">
        <v>22</v>
      </c>
      <c r="M11867">
        <v>227000</v>
      </c>
      <c r="O11867" t="s">
        <v>57</v>
      </c>
      <c r="P11867" t="s">
        <v>15354</v>
      </c>
    </row>
    <row r="11868" spans="1:16" x14ac:dyDescent="0.35">
      <c r="A11868" t="s">
        <v>15022</v>
      </c>
      <c r="B11868" t="s">
        <v>15078</v>
      </c>
      <c r="C11868" t="s">
        <v>1905</v>
      </c>
      <c r="D11868" t="s">
        <v>17461</v>
      </c>
      <c r="E11868" t="s">
        <v>20</v>
      </c>
      <c r="F11868" t="b">
        <v>0</v>
      </c>
      <c r="G11868" t="s">
        <v>1905</v>
      </c>
      <c r="H11868" s="1">
        <v>45717.674062500002</v>
      </c>
      <c r="I11868" t="b">
        <v>1</v>
      </c>
      <c r="J11868" t="b">
        <v>0</v>
      </c>
      <c r="K11868" t="s">
        <v>1905</v>
      </c>
      <c r="L11868" t="s">
        <v>22</v>
      </c>
      <c r="M11868">
        <v>87179.5</v>
      </c>
      <c r="O11868" t="s">
        <v>1565</v>
      </c>
      <c r="P11868" t="s">
        <v>15079</v>
      </c>
    </row>
    <row r="11869" spans="1:16" x14ac:dyDescent="0.35">
      <c r="A11869" t="s">
        <v>15022</v>
      </c>
      <c r="B11869" t="s">
        <v>15022</v>
      </c>
      <c r="C11869" t="s">
        <v>8655</v>
      </c>
      <c r="D11869" t="s">
        <v>110</v>
      </c>
      <c r="E11869" t="s">
        <v>20</v>
      </c>
      <c r="F11869" t="b">
        <v>0</v>
      </c>
      <c r="G11869" t="s">
        <v>171</v>
      </c>
      <c r="H11869" s="1">
        <v>45718.085833333331</v>
      </c>
      <c r="I11869" t="b">
        <v>1</v>
      </c>
      <c r="J11869" t="b">
        <v>1</v>
      </c>
      <c r="K11869" t="s">
        <v>31</v>
      </c>
      <c r="L11869" t="s">
        <v>22</v>
      </c>
      <c r="M11869">
        <v>120000</v>
      </c>
      <c r="O11869" t="s">
        <v>15355</v>
      </c>
      <c r="P11869" t="s">
        <v>15356</v>
      </c>
    </row>
    <row r="11870" spans="1:16" x14ac:dyDescent="0.35">
      <c r="A11870" t="s">
        <v>15022</v>
      </c>
      <c r="B11870" t="s">
        <v>15257</v>
      </c>
      <c r="C11870" t="s">
        <v>1176</v>
      </c>
      <c r="D11870" t="s">
        <v>17627</v>
      </c>
      <c r="E11870" t="s">
        <v>20</v>
      </c>
      <c r="F11870" t="b">
        <v>0</v>
      </c>
      <c r="G11870" t="s">
        <v>68</v>
      </c>
      <c r="H11870" s="1">
        <v>45718.252511574072</v>
      </c>
      <c r="I11870" t="b">
        <v>0</v>
      </c>
      <c r="J11870" t="b">
        <v>1</v>
      </c>
      <c r="K11870" t="s">
        <v>31</v>
      </c>
      <c r="L11870" t="s">
        <v>22</v>
      </c>
      <c r="M11870">
        <v>120000</v>
      </c>
      <c r="O11870" t="s">
        <v>1952</v>
      </c>
      <c r="P11870" t="s">
        <v>15258</v>
      </c>
    </row>
    <row r="11871" spans="1:16" x14ac:dyDescent="0.35">
      <c r="A11871" t="s">
        <v>15022</v>
      </c>
      <c r="B11871" t="s">
        <v>15031</v>
      </c>
      <c r="C11871" t="s">
        <v>5274</v>
      </c>
      <c r="D11871" t="s">
        <v>17618</v>
      </c>
      <c r="E11871" t="s">
        <v>20</v>
      </c>
      <c r="F11871" t="b">
        <v>0</v>
      </c>
      <c r="G11871" t="s">
        <v>5276</v>
      </c>
      <c r="H11871" s="1">
        <v>45718.310752314806</v>
      </c>
      <c r="I11871" t="b">
        <v>1</v>
      </c>
      <c r="J11871" t="b">
        <v>0</v>
      </c>
      <c r="K11871" t="s">
        <v>5276</v>
      </c>
      <c r="L11871" t="s">
        <v>22</v>
      </c>
      <c r="M11871">
        <v>24000</v>
      </c>
      <c r="O11871" t="s">
        <v>15033</v>
      </c>
      <c r="P11871" t="s">
        <v>15059</v>
      </c>
    </row>
    <row r="11872" spans="1:16" x14ac:dyDescent="0.35">
      <c r="A11872" t="s">
        <v>15022</v>
      </c>
      <c r="B11872" t="s">
        <v>15022</v>
      </c>
      <c r="C11872" t="s">
        <v>2563</v>
      </c>
      <c r="D11872" t="s">
        <v>2537</v>
      </c>
      <c r="E11872" t="s">
        <v>20</v>
      </c>
      <c r="F11872" t="b">
        <v>0</v>
      </c>
      <c r="G11872" t="s">
        <v>43</v>
      </c>
      <c r="H11872" s="1">
        <v>45719.252245370371</v>
      </c>
      <c r="I11872" t="b">
        <v>0</v>
      </c>
      <c r="J11872" t="b">
        <v>1</v>
      </c>
      <c r="K11872" t="s">
        <v>31</v>
      </c>
      <c r="L11872" t="s">
        <v>22</v>
      </c>
      <c r="M11872">
        <v>125000</v>
      </c>
      <c r="O11872" t="s">
        <v>2537</v>
      </c>
    </row>
    <row r="11873" spans="1:16" x14ac:dyDescent="0.35">
      <c r="A11873" t="s">
        <v>15022</v>
      </c>
      <c r="B11873" t="s">
        <v>15022</v>
      </c>
      <c r="C11873" t="s">
        <v>15357</v>
      </c>
      <c r="D11873" t="s">
        <v>17445</v>
      </c>
      <c r="E11873" t="s">
        <v>20</v>
      </c>
      <c r="F11873" t="b">
        <v>0</v>
      </c>
      <c r="G11873" t="s">
        <v>300</v>
      </c>
      <c r="H11873" s="1">
        <v>45719.269560185188</v>
      </c>
      <c r="I11873" t="b">
        <v>0</v>
      </c>
      <c r="J11873" t="b">
        <v>1</v>
      </c>
      <c r="K11873" t="s">
        <v>300</v>
      </c>
      <c r="L11873" t="s">
        <v>22</v>
      </c>
      <c r="M11873">
        <v>128130</v>
      </c>
      <c r="O11873" t="s">
        <v>531</v>
      </c>
      <c r="P11873" t="s">
        <v>15358</v>
      </c>
    </row>
    <row r="11874" spans="1:16" x14ac:dyDescent="0.35">
      <c r="A11874" t="s">
        <v>15022</v>
      </c>
      <c r="B11874" t="s">
        <v>15359</v>
      </c>
      <c r="C11874" t="s">
        <v>4140</v>
      </c>
      <c r="D11874" t="s">
        <v>36</v>
      </c>
      <c r="E11874" t="s">
        <v>20</v>
      </c>
      <c r="F11874" t="b">
        <v>0</v>
      </c>
      <c r="G11874" t="s">
        <v>52</v>
      </c>
      <c r="H11874" s="1">
        <v>45719.627129629633</v>
      </c>
      <c r="I11874" t="b">
        <v>0</v>
      </c>
      <c r="J11874" t="b">
        <v>1</v>
      </c>
      <c r="K11874" t="s">
        <v>31</v>
      </c>
      <c r="L11874" t="s">
        <v>22</v>
      </c>
      <c r="M11874">
        <v>130000</v>
      </c>
      <c r="O11874" t="s">
        <v>15360</v>
      </c>
      <c r="P11874" t="s">
        <v>811</v>
      </c>
    </row>
    <row r="11875" spans="1:16" x14ac:dyDescent="0.35">
      <c r="A11875" t="s">
        <v>15022</v>
      </c>
      <c r="B11875" t="s">
        <v>15361</v>
      </c>
      <c r="C11875" t="s">
        <v>154</v>
      </c>
      <c r="D11875" t="s">
        <v>36</v>
      </c>
      <c r="E11875" t="s">
        <v>20</v>
      </c>
      <c r="F11875" t="b">
        <v>0</v>
      </c>
      <c r="G11875" t="s">
        <v>47</v>
      </c>
      <c r="H11875" s="1">
        <v>45719.710833333331</v>
      </c>
      <c r="I11875" t="b">
        <v>0</v>
      </c>
      <c r="J11875" t="b">
        <v>0</v>
      </c>
      <c r="K11875" t="s">
        <v>31</v>
      </c>
      <c r="L11875" t="s">
        <v>22</v>
      </c>
      <c r="M11875">
        <v>152500</v>
      </c>
      <c r="O11875" t="s">
        <v>15362</v>
      </c>
      <c r="P11875" t="s">
        <v>15363</v>
      </c>
    </row>
    <row r="11876" spans="1:16" x14ac:dyDescent="0.35">
      <c r="A11876" t="s">
        <v>15022</v>
      </c>
      <c r="B11876" t="s">
        <v>15364</v>
      </c>
      <c r="C11876" t="s">
        <v>350</v>
      </c>
      <c r="D11876" t="s">
        <v>36</v>
      </c>
      <c r="E11876" t="s">
        <v>20</v>
      </c>
      <c r="F11876" t="b">
        <v>0</v>
      </c>
      <c r="G11876" t="s">
        <v>68</v>
      </c>
      <c r="H11876" s="1">
        <v>45719.959143518521</v>
      </c>
      <c r="I11876" t="b">
        <v>0</v>
      </c>
      <c r="J11876" t="b">
        <v>1</v>
      </c>
      <c r="K11876" t="s">
        <v>31</v>
      </c>
      <c r="L11876" t="s">
        <v>22</v>
      </c>
      <c r="M11876">
        <v>137800</v>
      </c>
      <c r="O11876" t="s">
        <v>351</v>
      </c>
      <c r="P11876" t="s">
        <v>8918</v>
      </c>
    </row>
    <row r="11877" spans="1:16" x14ac:dyDescent="0.35">
      <c r="A11877" t="s">
        <v>15022</v>
      </c>
      <c r="B11877" t="s">
        <v>15365</v>
      </c>
      <c r="C11877" t="s">
        <v>7063</v>
      </c>
      <c r="D11877" t="s">
        <v>12564</v>
      </c>
      <c r="E11877" t="s">
        <v>20</v>
      </c>
      <c r="F11877" t="b">
        <v>0</v>
      </c>
      <c r="G11877" t="s">
        <v>287</v>
      </c>
      <c r="H11877" s="1">
        <v>45720.340081018519</v>
      </c>
      <c r="I11877" t="b">
        <v>0</v>
      </c>
      <c r="J11877" t="b">
        <v>0</v>
      </c>
      <c r="K11877" t="s">
        <v>287</v>
      </c>
      <c r="L11877" t="s">
        <v>22</v>
      </c>
      <c r="M11877">
        <v>150000</v>
      </c>
      <c r="O11877" t="s">
        <v>7818</v>
      </c>
      <c r="P11877" t="s">
        <v>15366</v>
      </c>
    </row>
    <row r="11878" spans="1:16" x14ac:dyDescent="0.35">
      <c r="A11878" t="s">
        <v>15022</v>
      </c>
      <c r="B11878" t="s">
        <v>15367</v>
      </c>
      <c r="C11878" t="s">
        <v>599</v>
      </c>
      <c r="D11878" t="s">
        <v>36</v>
      </c>
      <c r="E11878" t="s">
        <v>20</v>
      </c>
      <c r="F11878" t="b">
        <v>0</v>
      </c>
      <c r="G11878" t="s">
        <v>47</v>
      </c>
      <c r="H11878" s="1">
        <v>45720.46303240741</v>
      </c>
      <c r="I11878" t="b">
        <v>0</v>
      </c>
      <c r="J11878" t="b">
        <v>1</v>
      </c>
      <c r="K11878" t="s">
        <v>31</v>
      </c>
      <c r="L11878" t="s">
        <v>22</v>
      </c>
      <c r="M11878">
        <v>132350</v>
      </c>
      <c r="O11878" t="s">
        <v>15368</v>
      </c>
      <c r="P11878" t="s">
        <v>15369</v>
      </c>
    </row>
    <row r="11879" spans="1:16" x14ac:dyDescent="0.35">
      <c r="A11879" t="s">
        <v>15022</v>
      </c>
      <c r="B11879" t="s">
        <v>15022</v>
      </c>
      <c r="C11879" t="s">
        <v>8195</v>
      </c>
      <c r="D11879" t="s">
        <v>36</v>
      </c>
      <c r="E11879" t="s">
        <v>20</v>
      </c>
      <c r="F11879" t="b">
        <v>0</v>
      </c>
      <c r="G11879" t="s">
        <v>47</v>
      </c>
      <c r="H11879" s="1">
        <v>45720.754317129627</v>
      </c>
      <c r="I11879" t="b">
        <v>0</v>
      </c>
      <c r="J11879" t="b">
        <v>1</v>
      </c>
      <c r="K11879" t="s">
        <v>31</v>
      </c>
      <c r="L11879" t="s">
        <v>22</v>
      </c>
      <c r="M11879">
        <v>125000</v>
      </c>
      <c r="O11879" t="s">
        <v>419</v>
      </c>
      <c r="P11879" t="s">
        <v>15370</v>
      </c>
    </row>
    <row r="11880" spans="1:16" x14ac:dyDescent="0.35">
      <c r="A11880" t="s">
        <v>15022</v>
      </c>
      <c r="B11880" t="s">
        <v>15371</v>
      </c>
      <c r="C11880" t="s">
        <v>1610</v>
      </c>
      <c r="D11880" t="s">
        <v>573</v>
      </c>
      <c r="E11880" t="s">
        <v>20</v>
      </c>
      <c r="F11880" t="b">
        <v>0</v>
      </c>
      <c r="G11880" t="s">
        <v>52</v>
      </c>
      <c r="H11880" s="1">
        <v>45720.795520833337</v>
      </c>
      <c r="I11880" t="b">
        <v>0</v>
      </c>
      <c r="J11880" t="b">
        <v>0</v>
      </c>
      <c r="K11880" t="s">
        <v>31</v>
      </c>
      <c r="L11880" t="s">
        <v>32</v>
      </c>
      <c r="N11880">
        <v>46.055000305175781</v>
      </c>
      <c r="O11880" t="s">
        <v>4638</v>
      </c>
      <c r="P11880" t="s">
        <v>15372</v>
      </c>
    </row>
    <row r="11881" spans="1:16" x14ac:dyDescent="0.35">
      <c r="A11881" t="s">
        <v>15022</v>
      </c>
      <c r="B11881" t="s">
        <v>15373</v>
      </c>
      <c r="C11881" t="s">
        <v>1092</v>
      </c>
      <c r="D11881" t="s">
        <v>573</v>
      </c>
      <c r="E11881" t="s">
        <v>20</v>
      </c>
      <c r="F11881" t="b">
        <v>0</v>
      </c>
      <c r="G11881" t="s">
        <v>52</v>
      </c>
      <c r="H11881" s="1">
        <v>45720.795543981483</v>
      </c>
      <c r="I11881" t="b">
        <v>0</v>
      </c>
      <c r="J11881" t="b">
        <v>1</v>
      </c>
      <c r="K11881" t="s">
        <v>31</v>
      </c>
      <c r="L11881" t="s">
        <v>32</v>
      </c>
      <c r="N11881">
        <v>51.489997863769531</v>
      </c>
      <c r="O11881" t="s">
        <v>426</v>
      </c>
      <c r="P11881" t="s">
        <v>13029</v>
      </c>
    </row>
    <row r="11882" spans="1:16" x14ac:dyDescent="0.35">
      <c r="A11882" t="s">
        <v>15022</v>
      </c>
      <c r="B11882" t="s">
        <v>15374</v>
      </c>
      <c r="C11882" t="s">
        <v>11031</v>
      </c>
      <c r="D11882" t="s">
        <v>573</v>
      </c>
      <c r="E11882" t="s">
        <v>20</v>
      </c>
      <c r="F11882" t="b">
        <v>0</v>
      </c>
      <c r="G11882" t="s">
        <v>52</v>
      </c>
      <c r="H11882" s="1">
        <v>45720.795578703714</v>
      </c>
      <c r="I11882" t="b">
        <v>0</v>
      </c>
      <c r="J11882" t="b">
        <v>0</v>
      </c>
      <c r="K11882" t="s">
        <v>31</v>
      </c>
      <c r="L11882" t="s">
        <v>32</v>
      </c>
      <c r="N11882">
        <v>45.654998779296882</v>
      </c>
      <c r="O11882" t="s">
        <v>4638</v>
      </c>
      <c r="P11882" t="s">
        <v>15372</v>
      </c>
    </row>
    <row r="11883" spans="1:16" x14ac:dyDescent="0.35">
      <c r="A11883" t="s">
        <v>15022</v>
      </c>
      <c r="B11883" t="s">
        <v>15324</v>
      </c>
      <c r="C11883" t="s">
        <v>3273</v>
      </c>
      <c r="D11883" t="s">
        <v>573</v>
      </c>
      <c r="E11883" t="s">
        <v>20</v>
      </c>
      <c r="F11883" t="b">
        <v>0</v>
      </c>
      <c r="G11883" t="s">
        <v>52</v>
      </c>
      <c r="H11883" s="1">
        <v>45720.795694444438</v>
      </c>
      <c r="I11883" t="b">
        <v>0</v>
      </c>
      <c r="J11883" t="b">
        <v>1</v>
      </c>
      <c r="K11883" t="s">
        <v>31</v>
      </c>
      <c r="L11883" t="s">
        <v>32</v>
      </c>
      <c r="N11883">
        <v>62.560001373291023</v>
      </c>
      <c r="O11883" t="s">
        <v>15375</v>
      </c>
      <c r="P11883" t="s">
        <v>15376</v>
      </c>
    </row>
    <row r="11884" spans="1:16" x14ac:dyDescent="0.35">
      <c r="A11884" t="s">
        <v>15022</v>
      </c>
      <c r="B11884" t="s">
        <v>15377</v>
      </c>
      <c r="C11884" t="s">
        <v>142</v>
      </c>
      <c r="D11884" t="s">
        <v>36</v>
      </c>
      <c r="E11884" t="s">
        <v>20</v>
      </c>
      <c r="F11884" t="b">
        <v>0</v>
      </c>
      <c r="G11884" t="s">
        <v>68</v>
      </c>
      <c r="H11884" s="1">
        <v>45721.127766203703</v>
      </c>
      <c r="I11884" t="b">
        <v>0</v>
      </c>
      <c r="J11884" t="b">
        <v>0</v>
      </c>
      <c r="K11884" t="s">
        <v>31</v>
      </c>
      <c r="L11884" t="s">
        <v>22</v>
      </c>
      <c r="M11884">
        <v>168800</v>
      </c>
      <c r="O11884" t="s">
        <v>3471</v>
      </c>
      <c r="P11884" t="s">
        <v>8477</v>
      </c>
    </row>
    <row r="11885" spans="1:16" x14ac:dyDescent="0.35">
      <c r="A11885" t="s">
        <v>15022</v>
      </c>
      <c r="B11885" t="s">
        <v>15378</v>
      </c>
      <c r="C11885" t="s">
        <v>649</v>
      </c>
      <c r="D11885" t="s">
        <v>36</v>
      </c>
      <c r="E11885" t="s">
        <v>20</v>
      </c>
      <c r="F11885" t="b">
        <v>0</v>
      </c>
      <c r="G11885" t="s">
        <v>43</v>
      </c>
      <c r="H11885" s="1">
        <v>45721.167592592603</v>
      </c>
      <c r="I11885" t="b">
        <v>0</v>
      </c>
      <c r="J11885" t="b">
        <v>0</v>
      </c>
      <c r="K11885" t="s">
        <v>31</v>
      </c>
      <c r="L11885" t="s">
        <v>22</v>
      </c>
      <c r="M11885">
        <v>117500</v>
      </c>
      <c r="O11885" t="s">
        <v>15379</v>
      </c>
      <c r="P11885" t="s">
        <v>15380</v>
      </c>
    </row>
    <row r="11886" spans="1:16" x14ac:dyDescent="0.35">
      <c r="A11886" t="s">
        <v>15022</v>
      </c>
      <c r="B11886" t="s">
        <v>15381</v>
      </c>
      <c r="C11886" t="s">
        <v>609</v>
      </c>
      <c r="D11886" t="s">
        <v>36</v>
      </c>
      <c r="E11886" t="s">
        <v>20</v>
      </c>
      <c r="F11886" t="b">
        <v>0</v>
      </c>
      <c r="G11886" t="s">
        <v>52</v>
      </c>
      <c r="H11886" s="1">
        <v>45721.338449074072</v>
      </c>
      <c r="I11886" t="b">
        <v>0</v>
      </c>
      <c r="J11886" t="b">
        <v>1</v>
      </c>
      <c r="K11886" t="s">
        <v>31</v>
      </c>
      <c r="L11886" t="s">
        <v>22</v>
      </c>
      <c r="M11886">
        <v>136500</v>
      </c>
      <c r="O11886" t="s">
        <v>36</v>
      </c>
      <c r="P11886" t="s">
        <v>722</v>
      </c>
    </row>
    <row r="11887" spans="1:16" x14ac:dyDescent="0.35">
      <c r="A11887" t="s">
        <v>15022</v>
      </c>
      <c r="B11887" t="s">
        <v>15382</v>
      </c>
      <c r="C11887" t="s">
        <v>257</v>
      </c>
      <c r="D11887" t="s">
        <v>3130</v>
      </c>
      <c r="E11887" t="s">
        <v>20</v>
      </c>
      <c r="F11887" t="b">
        <v>0</v>
      </c>
      <c r="G11887" t="s">
        <v>52</v>
      </c>
      <c r="H11887" s="1">
        <v>45721.379872685182</v>
      </c>
      <c r="I11887" t="b">
        <v>0</v>
      </c>
      <c r="J11887" t="b">
        <v>0</v>
      </c>
      <c r="K11887" t="s">
        <v>31</v>
      </c>
      <c r="L11887" t="s">
        <v>22</v>
      </c>
      <c r="M11887">
        <v>161738.5</v>
      </c>
      <c r="O11887" t="s">
        <v>7360</v>
      </c>
      <c r="P11887" t="s">
        <v>15383</v>
      </c>
    </row>
    <row r="11888" spans="1:16" x14ac:dyDescent="0.35">
      <c r="A11888" t="s">
        <v>15022</v>
      </c>
      <c r="B11888" t="s">
        <v>15384</v>
      </c>
      <c r="C11888" t="s">
        <v>1814</v>
      </c>
      <c r="D11888" t="s">
        <v>36</v>
      </c>
      <c r="E11888" t="s">
        <v>20</v>
      </c>
      <c r="F11888" t="b">
        <v>0</v>
      </c>
      <c r="G11888" t="s">
        <v>47</v>
      </c>
      <c r="H11888" s="1">
        <v>45721.380150462966</v>
      </c>
      <c r="I11888" t="b">
        <v>0</v>
      </c>
      <c r="J11888" t="b">
        <v>1</v>
      </c>
      <c r="K11888" t="s">
        <v>31</v>
      </c>
      <c r="L11888" t="s">
        <v>22</v>
      </c>
      <c r="M11888">
        <v>189500</v>
      </c>
      <c r="O11888" t="s">
        <v>1048</v>
      </c>
      <c r="P11888" t="s">
        <v>7576</v>
      </c>
    </row>
    <row r="11889" spans="1:16" x14ac:dyDescent="0.35">
      <c r="A11889" t="s">
        <v>15022</v>
      </c>
      <c r="B11889" t="s">
        <v>15022</v>
      </c>
      <c r="C11889" t="s">
        <v>8195</v>
      </c>
      <c r="D11889" t="s">
        <v>110</v>
      </c>
      <c r="E11889" t="s">
        <v>436</v>
      </c>
      <c r="F11889" t="b">
        <v>0</v>
      </c>
      <c r="G11889" t="s">
        <v>47</v>
      </c>
      <c r="H11889" s="1">
        <v>45721.505266203712</v>
      </c>
      <c r="I11889" t="b">
        <v>1</v>
      </c>
      <c r="J11889" t="b">
        <v>0</v>
      </c>
      <c r="K11889" t="s">
        <v>31</v>
      </c>
      <c r="L11889" t="s">
        <v>22</v>
      </c>
      <c r="M11889">
        <v>150000</v>
      </c>
      <c r="O11889" t="s">
        <v>8180</v>
      </c>
      <c r="P11889" t="s">
        <v>15385</v>
      </c>
    </row>
    <row r="11890" spans="1:16" x14ac:dyDescent="0.35">
      <c r="A11890" t="s">
        <v>15022</v>
      </c>
      <c r="B11890" t="s">
        <v>15386</v>
      </c>
      <c r="C11890" t="s">
        <v>4165</v>
      </c>
      <c r="D11890" t="s">
        <v>36</v>
      </c>
      <c r="E11890" t="s">
        <v>20</v>
      </c>
      <c r="F11890" t="b">
        <v>0</v>
      </c>
      <c r="G11890" t="s">
        <v>52</v>
      </c>
      <c r="H11890" s="1">
        <v>45721.546782407408</v>
      </c>
      <c r="I11890" t="b">
        <v>0</v>
      </c>
      <c r="J11890" t="b">
        <v>1</v>
      </c>
      <c r="K11890" t="s">
        <v>31</v>
      </c>
      <c r="L11890" t="s">
        <v>22</v>
      </c>
      <c r="M11890">
        <v>189500</v>
      </c>
      <c r="O11890" t="s">
        <v>53</v>
      </c>
      <c r="P11890" t="s">
        <v>15387</v>
      </c>
    </row>
    <row r="11891" spans="1:16" x14ac:dyDescent="0.35">
      <c r="A11891" t="s">
        <v>15022</v>
      </c>
      <c r="B11891" t="s">
        <v>15388</v>
      </c>
      <c r="C11891" t="s">
        <v>149</v>
      </c>
      <c r="D11891" t="s">
        <v>573</v>
      </c>
      <c r="E11891" t="s">
        <v>20</v>
      </c>
      <c r="F11891" t="b">
        <v>0</v>
      </c>
      <c r="G11891" t="s">
        <v>150</v>
      </c>
      <c r="H11891" s="1">
        <v>45721.568796296298</v>
      </c>
      <c r="I11891" t="b">
        <v>0</v>
      </c>
      <c r="J11891" t="b">
        <v>0</v>
      </c>
      <c r="K11891" t="s">
        <v>150</v>
      </c>
      <c r="L11891" t="s">
        <v>32</v>
      </c>
      <c r="N11891">
        <v>46.550003051757813</v>
      </c>
      <c r="O11891" t="s">
        <v>3618</v>
      </c>
      <c r="P11891" t="s">
        <v>15389</v>
      </c>
    </row>
    <row r="11892" spans="1:16" x14ac:dyDescent="0.35">
      <c r="A11892" t="s">
        <v>15022</v>
      </c>
      <c r="B11892" t="s">
        <v>15390</v>
      </c>
      <c r="C11892" t="s">
        <v>11134</v>
      </c>
      <c r="D11892" t="s">
        <v>17437</v>
      </c>
      <c r="F11892" t="b">
        <v>0</v>
      </c>
      <c r="G11892" t="s">
        <v>52</v>
      </c>
      <c r="H11892" s="1">
        <v>45721.588113425933</v>
      </c>
      <c r="I11892" t="b">
        <v>1</v>
      </c>
      <c r="J11892" t="b">
        <v>0</v>
      </c>
      <c r="K11892" t="s">
        <v>31</v>
      </c>
      <c r="L11892" t="s">
        <v>32</v>
      </c>
      <c r="N11892">
        <v>75</v>
      </c>
      <c r="O11892" t="s">
        <v>61</v>
      </c>
      <c r="P11892" t="s">
        <v>15391</v>
      </c>
    </row>
    <row r="11893" spans="1:16" x14ac:dyDescent="0.35">
      <c r="A11893" t="s">
        <v>15022</v>
      </c>
      <c r="B11893" t="s">
        <v>15392</v>
      </c>
      <c r="C11893" t="s">
        <v>2224</v>
      </c>
      <c r="D11893" t="s">
        <v>573</v>
      </c>
      <c r="E11893" t="s">
        <v>20</v>
      </c>
      <c r="F11893" t="b">
        <v>0</v>
      </c>
      <c r="G11893" t="s">
        <v>43</v>
      </c>
      <c r="H11893" s="1">
        <v>45721.589085648149</v>
      </c>
      <c r="I11893" t="b">
        <v>0</v>
      </c>
      <c r="J11893" t="b">
        <v>0</v>
      </c>
      <c r="K11893" t="s">
        <v>31</v>
      </c>
      <c r="L11893" t="s">
        <v>32</v>
      </c>
      <c r="N11893">
        <v>48.400001525878913</v>
      </c>
      <c r="O11893" t="s">
        <v>3471</v>
      </c>
      <c r="P11893" t="s">
        <v>12664</v>
      </c>
    </row>
    <row r="11894" spans="1:16" x14ac:dyDescent="0.35">
      <c r="A11894" t="s">
        <v>15022</v>
      </c>
      <c r="B11894" t="s">
        <v>15022</v>
      </c>
      <c r="C11894" t="s">
        <v>11078</v>
      </c>
      <c r="D11894" t="s">
        <v>36</v>
      </c>
      <c r="E11894" t="s">
        <v>20</v>
      </c>
      <c r="F11894" t="b">
        <v>0</v>
      </c>
      <c r="G11894" t="s">
        <v>52</v>
      </c>
      <c r="H11894" s="1">
        <v>45721.838090277779</v>
      </c>
      <c r="I11894" t="b">
        <v>0</v>
      </c>
      <c r="J11894" t="b">
        <v>0</v>
      </c>
      <c r="K11894" t="s">
        <v>31</v>
      </c>
      <c r="L11894" t="s">
        <v>22</v>
      </c>
      <c r="M11894">
        <v>152500</v>
      </c>
      <c r="O11894" t="s">
        <v>15393</v>
      </c>
      <c r="P11894" t="s">
        <v>15394</v>
      </c>
    </row>
    <row r="11895" spans="1:16" x14ac:dyDescent="0.35">
      <c r="A11895" t="s">
        <v>15022</v>
      </c>
      <c r="B11895" t="s">
        <v>15364</v>
      </c>
      <c r="C11895" t="s">
        <v>736</v>
      </c>
      <c r="D11895" t="s">
        <v>443</v>
      </c>
      <c r="E11895" t="s">
        <v>20</v>
      </c>
      <c r="F11895" t="b">
        <v>0</v>
      </c>
      <c r="G11895" t="s">
        <v>68</v>
      </c>
      <c r="H11895" s="1">
        <v>45722.377025462964</v>
      </c>
      <c r="I11895" t="b">
        <v>0</v>
      </c>
      <c r="J11895" t="b">
        <v>1</v>
      </c>
      <c r="K11895" t="s">
        <v>31</v>
      </c>
      <c r="L11895" t="s">
        <v>22</v>
      </c>
      <c r="M11895">
        <v>137800</v>
      </c>
      <c r="O11895" t="s">
        <v>737</v>
      </c>
      <c r="P11895" t="s">
        <v>8918</v>
      </c>
    </row>
    <row r="11896" spans="1:16" x14ac:dyDescent="0.35">
      <c r="A11896" t="s">
        <v>15022</v>
      </c>
      <c r="B11896" t="s">
        <v>15022</v>
      </c>
      <c r="C11896" t="s">
        <v>15395</v>
      </c>
      <c r="D11896" t="s">
        <v>573</v>
      </c>
      <c r="E11896" t="s">
        <v>20</v>
      </c>
      <c r="F11896" t="b">
        <v>0</v>
      </c>
      <c r="G11896" t="s">
        <v>52</v>
      </c>
      <c r="H11896" s="1">
        <v>45722.585787037038</v>
      </c>
      <c r="I11896" t="b">
        <v>1</v>
      </c>
      <c r="J11896" t="b">
        <v>1</v>
      </c>
      <c r="K11896" t="s">
        <v>31</v>
      </c>
      <c r="L11896" t="s">
        <v>32</v>
      </c>
      <c r="N11896">
        <v>52.919998168945313</v>
      </c>
      <c r="O11896" t="s">
        <v>9436</v>
      </c>
      <c r="P11896" t="s">
        <v>15396</v>
      </c>
    </row>
    <row r="11897" spans="1:16" x14ac:dyDescent="0.35">
      <c r="A11897" t="s">
        <v>15022</v>
      </c>
      <c r="B11897" t="s">
        <v>15324</v>
      </c>
      <c r="C11897" t="s">
        <v>8824</v>
      </c>
      <c r="D11897" t="s">
        <v>573</v>
      </c>
      <c r="E11897" t="s">
        <v>20</v>
      </c>
      <c r="F11897" t="b">
        <v>0</v>
      </c>
      <c r="G11897" t="s">
        <v>52</v>
      </c>
      <c r="H11897" s="1">
        <v>45722.585833333331</v>
      </c>
      <c r="I11897" t="b">
        <v>0</v>
      </c>
      <c r="J11897" t="b">
        <v>1</v>
      </c>
      <c r="K11897" t="s">
        <v>31</v>
      </c>
      <c r="L11897" t="s">
        <v>32</v>
      </c>
      <c r="N11897">
        <v>45.745002746582031</v>
      </c>
      <c r="O11897" t="s">
        <v>10231</v>
      </c>
      <c r="P11897" t="s">
        <v>15397</v>
      </c>
    </row>
    <row r="11898" spans="1:16" x14ac:dyDescent="0.35">
      <c r="A11898" t="s">
        <v>15022</v>
      </c>
      <c r="B11898" t="s">
        <v>15398</v>
      </c>
      <c r="C11898" t="s">
        <v>1814</v>
      </c>
      <c r="D11898" t="s">
        <v>573</v>
      </c>
      <c r="E11898" t="s">
        <v>20</v>
      </c>
      <c r="F11898" t="b">
        <v>0</v>
      </c>
      <c r="G11898" t="s">
        <v>47</v>
      </c>
      <c r="H11898" s="1">
        <v>45722.586111111108</v>
      </c>
      <c r="I11898" t="b">
        <v>0</v>
      </c>
      <c r="J11898" t="b">
        <v>1</v>
      </c>
      <c r="K11898" t="s">
        <v>31</v>
      </c>
      <c r="L11898" t="s">
        <v>32</v>
      </c>
      <c r="N11898">
        <v>68.2449951171875</v>
      </c>
      <c r="O11898" t="s">
        <v>1373</v>
      </c>
      <c r="P11898" t="s">
        <v>15399</v>
      </c>
    </row>
    <row r="11899" spans="1:16" x14ac:dyDescent="0.35">
      <c r="A11899" t="s">
        <v>15022</v>
      </c>
      <c r="B11899" t="s">
        <v>15400</v>
      </c>
      <c r="C11899" t="s">
        <v>15401</v>
      </c>
      <c r="D11899" t="s">
        <v>573</v>
      </c>
      <c r="E11899" t="s">
        <v>20</v>
      </c>
      <c r="F11899" t="b">
        <v>0</v>
      </c>
      <c r="G11899" t="s">
        <v>52</v>
      </c>
      <c r="H11899" s="1">
        <v>45722.835763888892</v>
      </c>
      <c r="I11899" t="b">
        <v>0</v>
      </c>
      <c r="J11899" t="b">
        <v>1</v>
      </c>
      <c r="K11899" t="s">
        <v>31</v>
      </c>
      <c r="L11899" t="s">
        <v>32</v>
      </c>
      <c r="N11899">
        <v>48.135002136230469</v>
      </c>
      <c r="O11899" t="s">
        <v>13073</v>
      </c>
      <c r="P11899" t="s">
        <v>15402</v>
      </c>
    </row>
    <row r="11900" spans="1:16" x14ac:dyDescent="0.35">
      <c r="A11900" t="s">
        <v>15022</v>
      </c>
      <c r="B11900" t="s">
        <v>15022</v>
      </c>
      <c r="C11900" t="s">
        <v>15222</v>
      </c>
      <c r="D11900" t="s">
        <v>17459</v>
      </c>
      <c r="E11900" t="s">
        <v>20</v>
      </c>
      <c r="F11900" t="b">
        <v>0</v>
      </c>
      <c r="G11900" t="s">
        <v>52</v>
      </c>
      <c r="H11900" s="1">
        <v>45723.002326388887</v>
      </c>
      <c r="I11900" t="b">
        <v>0</v>
      </c>
      <c r="J11900" t="b">
        <v>1</v>
      </c>
      <c r="K11900" t="s">
        <v>31</v>
      </c>
      <c r="L11900" t="s">
        <v>32</v>
      </c>
      <c r="N11900">
        <v>65</v>
      </c>
      <c r="O11900" t="s">
        <v>2096</v>
      </c>
      <c r="P11900" t="s">
        <v>15403</v>
      </c>
    </row>
    <row r="11901" spans="1:16" x14ac:dyDescent="0.35">
      <c r="A11901" t="s">
        <v>15022</v>
      </c>
      <c r="B11901" t="s">
        <v>15404</v>
      </c>
      <c r="C11901" t="s">
        <v>3247</v>
      </c>
      <c r="D11901" t="s">
        <v>2039</v>
      </c>
      <c r="E11901" t="s">
        <v>20</v>
      </c>
      <c r="F11901" t="b">
        <v>0</v>
      </c>
      <c r="G11901" t="s">
        <v>52</v>
      </c>
      <c r="H11901" s="1">
        <v>45723.266782407409</v>
      </c>
      <c r="I11901" t="b">
        <v>0</v>
      </c>
      <c r="J11901" t="b">
        <v>1</v>
      </c>
      <c r="K11901" t="s">
        <v>31</v>
      </c>
      <c r="L11901" t="s">
        <v>22</v>
      </c>
      <c r="M11901">
        <v>193000</v>
      </c>
      <c r="O11901" t="s">
        <v>1669</v>
      </c>
      <c r="P11901" t="s">
        <v>7830</v>
      </c>
    </row>
    <row r="11902" spans="1:16" x14ac:dyDescent="0.35">
      <c r="A11902" t="s">
        <v>15022</v>
      </c>
      <c r="B11902" t="s">
        <v>15405</v>
      </c>
      <c r="C11902" t="s">
        <v>154</v>
      </c>
      <c r="D11902" t="s">
        <v>269</v>
      </c>
      <c r="E11902" t="s">
        <v>91</v>
      </c>
      <c r="F11902" t="b">
        <v>0</v>
      </c>
      <c r="G11902" t="s">
        <v>47</v>
      </c>
      <c r="H11902" s="1">
        <v>45723.725474537037</v>
      </c>
      <c r="I11902" t="b">
        <v>0</v>
      </c>
      <c r="J11902" t="b">
        <v>0</v>
      </c>
      <c r="K11902" t="s">
        <v>31</v>
      </c>
      <c r="L11902" t="s">
        <v>32</v>
      </c>
      <c r="N11902">
        <v>65</v>
      </c>
      <c r="O11902" t="s">
        <v>15406</v>
      </c>
      <c r="P11902" t="s">
        <v>15407</v>
      </c>
    </row>
    <row r="11903" spans="1:16" x14ac:dyDescent="0.35">
      <c r="A11903" t="s">
        <v>15022</v>
      </c>
      <c r="B11903" t="s">
        <v>15408</v>
      </c>
      <c r="C11903" t="s">
        <v>15409</v>
      </c>
      <c r="D11903" t="s">
        <v>1869</v>
      </c>
      <c r="E11903" t="s">
        <v>20</v>
      </c>
      <c r="F11903" t="b">
        <v>0</v>
      </c>
      <c r="G11903" t="s">
        <v>2105</v>
      </c>
      <c r="H11903" s="1">
        <v>45724.29755787037</v>
      </c>
      <c r="I11903" t="b">
        <v>1</v>
      </c>
      <c r="J11903" t="b">
        <v>0</v>
      </c>
      <c r="K11903" t="s">
        <v>2105</v>
      </c>
      <c r="L11903" t="s">
        <v>22</v>
      </c>
      <c r="M11903">
        <v>800000</v>
      </c>
      <c r="O11903" t="s">
        <v>198</v>
      </c>
      <c r="P11903" t="s">
        <v>15410</v>
      </c>
    </row>
    <row r="11904" spans="1:16" x14ac:dyDescent="0.35">
      <c r="A11904" t="s">
        <v>15022</v>
      </c>
      <c r="B11904" t="s">
        <v>15411</v>
      </c>
      <c r="C11904" t="s">
        <v>56</v>
      </c>
      <c r="D11904" t="s">
        <v>17488</v>
      </c>
      <c r="E11904" t="s">
        <v>20</v>
      </c>
      <c r="F11904" t="b">
        <v>0</v>
      </c>
      <c r="G11904" t="s">
        <v>47</v>
      </c>
      <c r="H11904" s="1">
        <v>45724.419062499997</v>
      </c>
      <c r="I11904" t="b">
        <v>0</v>
      </c>
      <c r="J11904" t="b">
        <v>0</v>
      </c>
      <c r="K11904" t="s">
        <v>31</v>
      </c>
      <c r="L11904" t="s">
        <v>22</v>
      </c>
      <c r="M11904">
        <v>90000</v>
      </c>
      <c r="O11904" t="s">
        <v>7818</v>
      </c>
      <c r="P11904" t="s">
        <v>15412</v>
      </c>
    </row>
    <row r="11905" spans="1:16" x14ac:dyDescent="0.35">
      <c r="A11905" t="s">
        <v>15022</v>
      </c>
      <c r="B11905" t="s">
        <v>15413</v>
      </c>
      <c r="C11905" t="s">
        <v>597</v>
      </c>
      <c r="D11905" t="s">
        <v>36</v>
      </c>
      <c r="E11905" t="s">
        <v>20</v>
      </c>
      <c r="F11905" t="b">
        <v>0</v>
      </c>
      <c r="G11905" t="s">
        <v>52</v>
      </c>
      <c r="H11905" s="1">
        <v>45724.585497685177</v>
      </c>
      <c r="I11905" t="b">
        <v>0</v>
      </c>
      <c r="J11905" t="b">
        <v>1</v>
      </c>
      <c r="K11905" t="s">
        <v>31</v>
      </c>
      <c r="L11905" t="s">
        <v>22</v>
      </c>
      <c r="M11905">
        <v>150000</v>
      </c>
      <c r="O11905" t="s">
        <v>1949</v>
      </c>
    </row>
    <row r="11906" spans="1:16" x14ac:dyDescent="0.35">
      <c r="A11906" t="s">
        <v>15022</v>
      </c>
      <c r="B11906" t="s">
        <v>15414</v>
      </c>
      <c r="C11906" t="s">
        <v>15415</v>
      </c>
      <c r="D11906" t="s">
        <v>573</v>
      </c>
      <c r="E11906" t="s">
        <v>20</v>
      </c>
      <c r="F11906" t="b">
        <v>0</v>
      </c>
      <c r="G11906" t="s">
        <v>52</v>
      </c>
      <c r="H11906" s="1">
        <v>45724.835439814808</v>
      </c>
      <c r="I11906" t="b">
        <v>0</v>
      </c>
      <c r="J11906" t="b">
        <v>1</v>
      </c>
      <c r="K11906" t="s">
        <v>31</v>
      </c>
      <c r="L11906" t="s">
        <v>32</v>
      </c>
      <c r="N11906">
        <v>45.745002746582031</v>
      </c>
      <c r="O11906" t="s">
        <v>10231</v>
      </c>
      <c r="P11906" t="s">
        <v>15416</v>
      </c>
    </row>
    <row r="11907" spans="1:16" x14ac:dyDescent="0.35">
      <c r="A11907" t="s">
        <v>15022</v>
      </c>
      <c r="B11907" t="s">
        <v>15417</v>
      </c>
      <c r="C11907" t="s">
        <v>15418</v>
      </c>
      <c r="D11907" t="s">
        <v>573</v>
      </c>
      <c r="E11907" t="s">
        <v>20</v>
      </c>
      <c r="F11907" t="b">
        <v>0</v>
      </c>
      <c r="G11907" t="s">
        <v>47</v>
      </c>
      <c r="H11907" s="1">
        <v>45724.835902777777</v>
      </c>
      <c r="I11907" t="b">
        <v>0</v>
      </c>
      <c r="J11907" t="b">
        <v>1</v>
      </c>
      <c r="K11907" t="s">
        <v>31</v>
      </c>
      <c r="L11907" t="s">
        <v>32</v>
      </c>
      <c r="N11907">
        <v>58.680000305175781</v>
      </c>
      <c r="O11907" t="s">
        <v>15419</v>
      </c>
      <c r="P11907" t="s">
        <v>15420</v>
      </c>
    </row>
    <row r="11908" spans="1:16" x14ac:dyDescent="0.35">
      <c r="A11908" t="s">
        <v>15022</v>
      </c>
      <c r="B11908" t="s">
        <v>15421</v>
      </c>
      <c r="C11908" t="s">
        <v>3022</v>
      </c>
      <c r="D11908" t="s">
        <v>249</v>
      </c>
      <c r="E11908" t="s">
        <v>20</v>
      </c>
      <c r="F11908" t="b">
        <v>0</v>
      </c>
      <c r="G11908" t="s">
        <v>105</v>
      </c>
      <c r="H11908" s="1">
        <v>45725.014479166668</v>
      </c>
      <c r="I11908" t="b">
        <v>0</v>
      </c>
      <c r="J11908" t="b">
        <v>0</v>
      </c>
      <c r="K11908" t="s">
        <v>105</v>
      </c>
      <c r="L11908" t="s">
        <v>22</v>
      </c>
      <c r="M11908">
        <v>83999.5</v>
      </c>
      <c r="O11908" t="s">
        <v>1324</v>
      </c>
      <c r="P11908" t="s">
        <v>8003</v>
      </c>
    </row>
    <row r="11909" spans="1:16" x14ac:dyDescent="0.35">
      <c r="A11909" t="s">
        <v>15022</v>
      </c>
      <c r="B11909" t="s">
        <v>15422</v>
      </c>
      <c r="C11909" t="s">
        <v>15423</v>
      </c>
      <c r="D11909" t="s">
        <v>3130</v>
      </c>
      <c r="E11909" t="s">
        <v>20</v>
      </c>
      <c r="F11909" t="b">
        <v>0</v>
      </c>
      <c r="G11909" t="s">
        <v>47</v>
      </c>
      <c r="H11909" s="1">
        <v>45725.335868055547</v>
      </c>
      <c r="I11909" t="b">
        <v>0</v>
      </c>
      <c r="J11909" t="b">
        <v>1</v>
      </c>
      <c r="K11909" t="s">
        <v>31</v>
      </c>
      <c r="L11909" t="s">
        <v>22</v>
      </c>
      <c r="M11909">
        <v>241000</v>
      </c>
      <c r="O11909" t="s">
        <v>3479</v>
      </c>
      <c r="P11909" t="s">
        <v>6917</v>
      </c>
    </row>
    <row r="11910" spans="1:16" x14ac:dyDescent="0.35">
      <c r="A11910" t="s">
        <v>15022</v>
      </c>
      <c r="B11910" t="s">
        <v>15424</v>
      </c>
      <c r="C11910" t="s">
        <v>15425</v>
      </c>
      <c r="D11910" t="s">
        <v>573</v>
      </c>
      <c r="E11910" t="s">
        <v>296</v>
      </c>
      <c r="F11910" t="b">
        <v>0</v>
      </c>
      <c r="G11910" t="s">
        <v>52</v>
      </c>
      <c r="H11910" s="1">
        <v>45725.501296296286</v>
      </c>
      <c r="I11910" t="b">
        <v>0</v>
      </c>
      <c r="J11910" t="b">
        <v>1</v>
      </c>
      <c r="K11910" t="s">
        <v>31</v>
      </c>
      <c r="L11910" t="s">
        <v>32</v>
      </c>
      <c r="N11910">
        <v>54.420001983642578</v>
      </c>
      <c r="O11910" t="s">
        <v>15426</v>
      </c>
      <c r="P11910" t="s">
        <v>15427</v>
      </c>
    </row>
    <row r="11911" spans="1:16" x14ac:dyDescent="0.35">
      <c r="A11911" t="s">
        <v>15022</v>
      </c>
      <c r="B11911" t="s">
        <v>15428</v>
      </c>
      <c r="C11911" t="s">
        <v>7686</v>
      </c>
      <c r="D11911" t="s">
        <v>110</v>
      </c>
      <c r="E11911" t="s">
        <v>20</v>
      </c>
      <c r="F11911" t="b">
        <v>0</v>
      </c>
      <c r="G11911" t="s">
        <v>52</v>
      </c>
      <c r="H11911" s="1">
        <v>45725.585023148153</v>
      </c>
      <c r="I11911" t="b">
        <v>0</v>
      </c>
      <c r="J11911" t="b">
        <v>1</v>
      </c>
      <c r="K11911" t="s">
        <v>31</v>
      </c>
      <c r="L11911" t="s">
        <v>22</v>
      </c>
      <c r="M11911">
        <v>163000</v>
      </c>
      <c r="O11911" t="s">
        <v>7867</v>
      </c>
      <c r="P11911" t="s">
        <v>15429</v>
      </c>
    </row>
    <row r="11912" spans="1:16" x14ac:dyDescent="0.35">
      <c r="A11912" t="s">
        <v>15022</v>
      </c>
      <c r="B11912" t="s">
        <v>15430</v>
      </c>
      <c r="C11912" t="s">
        <v>5026</v>
      </c>
      <c r="D11912" t="s">
        <v>36</v>
      </c>
      <c r="E11912" t="s">
        <v>20</v>
      </c>
      <c r="F11912" t="b">
        <v>0</v>
      </c>
      <c r="G11912" t="s">
        <v>52</v>
      </c>
      <c r="H11912" s="1">
        <v>45725.627222222232</v>
      </c>
      <c r="I11912" t="b">
        <v>0</v>
      </c>
      <c r="J11912" t="b">
        <v>1</v>
      </c>
      <c r="K11912" t="s">
        <v>31</v>
      </c>
      <c r="L11912" t="s">
        <v>22</v>
      </c>
      <c r="M11912">
        <v>135000</v>
      </c>
      <c r="O11912" t="s">
        <v>419</v>
      </c>
      <c r="P11912" t="s">
        <v>15431</v>
      </c>
    </row>
    <row r="11913" spans="1:16" x14ac:dyDescent="0.35">
      <c r="A11913" t="s">
        <v>15022</v>
      </c>
      <c r="B11913" t="s">
        <v>15212</v>
      </c>
      <c r="C11913" t="s">
        <v>5863</v>
      </c>
      <c r="D11913" t="s">
        <v>17445</v>
      </c>
      <c r="E11913" t="s">
        <v>20</v>
      </c>
      <c r="F11913" t="b">
        <v>0</v>
      </c>
      <c r="G11913" t="s">
        <v>52</v>
      </c>
      <c r="H11913" s="1">
        <v>45725.997129629628</v>
      </c>
      <c r="I11913" t="b">
        <v>0</v>
      </c>
      <c r="J11913" t="b">
        <v>1</v>
      </c>
      <c r="K11913" t="s">
        <v>31</v>
      </c>
      <c r="L11913" t="s">
        <v>22</v>
      </c>
      <c r="M11913">
        <v>253000</v>
      </c>
      <c r="O11913" t="s">
        <v>3479</v>
      </c>
      <c r="P11913" t="s">
        <v>6917</v>
      </c>
    </row>
    <row r="11914" spans="1:16" x14ac:dyDescent="0.35">
      <c r="A11914" t="s">
        <v>15022</v>
      </c>
      <c r="B11914" t="s">
        <v>15421</v>
      </c>
      <c r="C11914" t="s">
        <v>3022</v>
      </c>
      <c r="D11914" t="s">
        <v>249</v>
      </c>
      <c r="E11914" t="s">
        <v>20</v>
      </c>
      <c r="F11914" t="b">
        <v>0</v>
      </c>
      <c r="G11914" t="s">
        <v>105</v>
      </c>
      <c r="H11914" s="1">
        <v>45726.014479166668</v>
      </c>
      <c r="I11914" t="b">
        <v>0</v>
      </c>
      <c r="J11914" t="b">
        <v>0</v>
      </c>
      <c r="K11914" t="s">
        <v>105</v>
      </c>
      <c r="L11914" t="s">
        <v>22</v>
      </c>
      <c r="M11914">
        <v>83999.5</v>
      </c>
      <c r="O11914" t="s">
        <v>1324</v>
      </c>
      <c r="P11914" t="s">
        <v>8003</v>
      </c>
    </row>
    <row r="11915" spans="1:16" x14ac:dyDescent="0.35">
      <c r="A11915" t="s">
        <v>15022</v>
      </c>
      <c r="B11915" t="s">
        <v>15422</v>
      </c>
      <c r="C11915" t="s">
        <v>15423</v>
      </c>
      <c r="D11915" t="s">
        <v>3130</v>
      </c>
      <c r="E11915" t="s">
        <v>20</v>
      </c>
      <c r="F11915" t="b">
        <v>0</v>
      </c>
      <c r="G11915" t="s">
        <v>47</v>
      </c>
      <c r="H11915" s="1">
        <v>45726.335868055547</v>
      </c>
      <c r="I11915" t="b">
        <v>0</v>
      </c>
      <c r="J11915" t="b">
        <v>1</v>
      </c>
      <c r="K11915" t="s">
        <v>31</v>
      </c>
      <c r="L11915" t="s">
        <v>22</v>
      </c>
      <c r="M11915">
        <v>241000</v>
      </c>
      <c r="O11915" t="s">
        <v>3479</v>
      </c>
      <c r="P11915" t="s">
        <v>6917</v>
      </c>
    </row>
    <row r="11916" spans="1:16" x14ac:dyDescent="0.35">
      <c r="A11916" t="s">
        <v>15022</v>
      </c>
      <c r="B11916" t="s">
        <v>15424</v>
      </c>
      <c r="C11916" t="s">
        <v>15425</v>
      </c>
      <c r="D11916" t="s">
        <v>573</v>
      </c>
      <c r="E11916" t="s">
        <v>296</v>
      </c>
      <c r="F11916" t="b">
        <v>0</v>
      </c>
      <c r="G11916" t="s">
        <v>52</v>
      </c>
      <c r="H11916" s="1">
        <v>45726.501296296286</v>
      </c>
      <c r="I11916" t="b">
        <v>0</v>
      </c>
      <c r="J11916" t="b">
        <v>1</v>
      </c>
      <c r="K11916" t="s">
        <v>31</v>
      </c>
      <c r="L11916" t="s">
        <v>32</v>
      </c>
      <c r="N11916">
        <v>54.420001983642578</v>
      </c>
      <c r="O11916" t="s">
        <v>15426</v>
      </c>
      <c r="P11916" t="s">
        <v>15427</v>
      </c>
    </row>
    <row r="11917" spans="1:16" x14ac:dyDescent="0.35">
      <c r="A11917" t="s">
        <v>15022</v>
      </c>
      <c r="B11917" t="s">
        <v>15022</v>
      </c>
      <c r="C11917" t="s">
        <v>6425</v>
      </c>
      <c r="D11917" t="s">
        <v>36</v>
      </c>
      <c r="E11917" t="s">
        <v>20</v>
      </c>
      <c r="F11917" t="b">
        <v>0</v>
      </c>
      <c r="G11917" t="s">
        <v>52</v>
      </c>
      <c r="H11917" s="1">
        <v>45726.516180555547</v>
      </c>
      <c r="I11917" t="b">
        <v>0</v>
      </c>
      <c r="J11917" t="b">
        <v>1</v>
      </c>
      <c r="K11917" t="s">
        <v>31</v>
      </c>
      <c r="L11917" t="s">
        <v>22</v>
      </c>
      <c r="M11917">
        <v>148000</v>
      </c>
      <c r="O11917" t="s">
        <v>209</v>
      </c>
      <c r="P11917" t="s">
        <v>8832</v>
      </c>
    </row>
    <row r="11918" spans="1:16" x14ac:dyDescent="0.35">
      <c r="A11918" t="s">
        <v>15022</v>
      </c>
      <c r="B11918" t="s">
        <v>15428</v>
      </c>
      <c r="C11918" t="s">
        <v>7686</v>
      </c>
      <c r="D11918" t="s">
        <v>110</v>
      </c>
      <c r="E11918" t="s">
        <v>20</v>
      </c>
      <c r="F11918" t="b">
        <v>0</v>
      </c>
      <c r="G11918" t="s">
        <v>52</v>
      </c>
      <c r="H11918" s="1">
        <v>45726.585023148153</v>
      </c>
      <c r="I11918" t="b">
        <v>0</v>
      </c>
      <c r="J11918" t="b">
        <v>1</v>
      </c>
      <c r="K11918" t="s">
        <v>31</v>
      </c>
      <c r="L11918" t="s">
        <v>22</v>
      </c>
      <c r="M11918">
        <v>163000</v>
      </c>
      <c r="O11918" t="s">
        <v>7867</v>
      </c>
      <c r="P11918" t="s">
        <v>15429</v>
      </c>
    </row>
    <row r="11919" spans="1:16" x14ac:dyDescent="0.35">
      <c r="A11919" t="s">
        <v>15022</v>
      </c>
      <c r="B11919" t="s">
        <v>15430</v>
      </c>
      <c r="C11919" t="s">
        <v>5026</v>
      </c>
      <c r="D11919" t="s">
        <v>36</v>
      </c>
      <c r="E11919" t="s">
        <v>20</v>
      </c>
      <c r="F11919" t="b">
        <v>0</v>
      </c>
      <c r="G11919" t="s">
        <v>52</v>
      </c>
      <c r="H11919" s="1">
        <v>45726.627222222232</v>
      </c>
      <c r="I11919" t="b">
        <v>0</v>
      </c>
      <c r="J11919" t="b">
        <v>1</v>
      </c>
      <c r="K11919" t="s">
        <v>31</v>
      </c>
      <c r="L11919" t="s">
        <v>22</v>
      </c>
      <c r="M11919">
        <v>135000</v>
      </c>
      <c r="O11919" t="s">
        <v>419</v>
      </c>
      <c r="P11919" t="s">
        <v>15431</v>
      </c>
    </row>
    <row r="11920" spans="1:16" x14ac:dyDescent="0.35">
      <c r="A11920" t="s">
        <v>15022</v>
      </c>
      <c r="B11920" t="s">
        <v>15212</v>
      </c>
      <c r="C11920" t="s">
        <v>5863</v>
      </c>
      <c r="D11920" t="s">
        <v>17445</v>
      </c>
      <c r="E11920" t="s">
        <v>20</v>
      </c>
      <c r="F11920" t="b">
        <v>0</v>
      </c>
      <c r="G11920" t="s">
        <v>52</v>
      </c>
      <c r="H11920" s="1">
        <v>45726.997129629628</v>
      </c>
      <c r="I11920" t="b">
        <v>0</v>
      </c>
      <c r="J11920" t="b">
        <v>1</v>
      </c>
      <c r="K11920" t="s">
        <v>31</v>
      </c>
      <c r="L11920" t="s">
        <v>22</v>
      </c>
      <c r="M11920">
        <v>253000</v>
      </c>
      <c r="O11920" t="s">
        <v>3479</v>
      </c>
      <c r="P11920" t="s">
        <v>6917</v>
      </c>
    </row>
    <row r="11921" spans="1:16" x14ac:dyDescent="0.35">
      <c r="A11921" t="s">
        <v>15022</v>
      </c>
      <c r="B11921" t="s">
        <v>15421</v>
      </c>
      <c r="C11921" t="s">
        <v>3022</v>
      </c>
      <c r="D11921" t="s">
        <v>249</v>
      </c>
      <c r="E11921" t="s">
        <v>20</v>
      </c>
      <c r="F11921" t="b">
        <v>0</v>
      </c>
      <c r="G11921" t="s">
        <v>105</v>
      </c>
      <c r="H11921" s="1">
        <v>45727.014479166668</v>
      </c>
      <c r="I11921" t="b">
        <v>0</v>
      </c>
      <c r="J11921" t="b">
        <v>0</v>
      </c>
      <c r="K11921" t="s">
        <v>105</v>
      </c>
      <c r="L11921" t="s">
        <v>22</v>
      </c>
      <c r="M11921">
        <v>83999.5</v>
      </c>
      <c r="O11921" t="s">
        <v>1324</v>
      </c>
      <c r="P11921" t="s">
        <v>8003</v>
      </c>
    </row>
    <row r="11922" spans="1:16" x14ac:dyDescent="0.35">
      <c r="A11922" t="s">
        <v>15022</v>
      </c>
      <c r="B11922" t="s">
        <v>15422</v>
      </c>
      <c r="C11922" t="s">
        <v>15423</v>
      </c>
      <c r="D11922" t="s">
        <v>3130</v>
      </c>
      <c r="E11922" t="s">
        <v>20</v>
      </c>
      <c r="F11922" t="b">
        <v>0</v>
      </c>
      <c r="G11922" t="s">
        <v>47</v>
      </c>
      <c r="H11922" s="1">
        <v>45727.335868055547</v>
      </c>
      <c r="I11922" t="b">
        <v>0</v>
      </c>
      <c r="J11922" t="b">
        <v>1</v>
      </c>
      <c r="K11922" t="s">
        <v>31</v>
      </c>
      <c r="L11922" t="s">
        <v>22</v>
      </c>
      <c r="M11922">
        <v>241000</v>
      </c>
      <c r="O11922" t="s">
        <v>3479</v>
      </c>
      <c r="P11922" t="s">
        <v>6917</v>
      </c>
    </row>
    <row r="11923" spans="1:16" x14ac:dyDescent="0.35">
      <c r="A11923" t="s">
        <v>15022</v>
      </c>
      <c r="B11923" t="s">
        <v>15424</v>
      </c>
      <c r="C11923" t="s">
        <v>15425</v>
      </c>
      <c r="D11923" t="s">
        <v>573</v>
      </c>
      <c r="E11923" t="s">
        <v>296</v>
      </c>
      <c r="F11923" t="b">
        <v>0</v>
      </c>
      <c r="G11923" t="s">
        <v>52</v>
      </c>
      <c r="H11923" s="1">
        <v>45727.501296296286</v>
      </c>
      <c r="I11923" t="b">
        <v>0</v>
      </c>
      <c r="J11923" t="b">
        <v>1</v>
      </c>
      <c r="K11923" t="s">
        <v>31</v>
      </c>
      <c r="L11923" t="s">
        <v>32</v>
      </c>
      <c r="N11923">
        <v>54.420001983642578</v>
      </c>
      <c r="O11923" t="s">
        <v>15426</v>
      </c>
      <c r="P11923" t="s">
        <v>15427</v>
      </c>
    </row>
    <row r="11924" spans="1:16" x14ac:dyDescent="0.35">
      <c r="A11924" t="s">
        <v>15022</v>
      </c>
      <c r="B11924" t="s">
        <v>15022</v>
      </c>
      <c r="C11924" t="s">
        <v>6425</v>
      </c>
      <c r="D11924" t="s">
        <v>36</v>
      </c>
      <c r="E11924" t="s">
        <v>20</v>
      </c>
      <c r="F11924" t="b">
        <v>0</v>
      </c>
      <c r="G11924" t="s">
        <v>52</v>
      </c>
      <c r="H11924" s="1">
        <v>45727.516180555547</v>
      </c>
      <c r="I11924" t="b">
        <v>0</v>
      </c>
      <c r="J11924" t="b">
        <v>1</v>
      </c>
      <c r="K11924" t="s">
        <v>31</v>
      </c>
      <c r="L11924" t="s">
        <v>22</v>
      </c>
      <c r="M11924">
        <v>148000</v>
      </c>
      <c r="O11924" t="s">
        <v>209</v>
      </c>
      <c r="P11924" t="s">
        <v>8832</v>
      </c>
    </row>
    <row r="11925" spans="1:16" x14ac:dyDescent="0.35">
      <c r="A11925" t="s">
        <v>15022</v>
      </c>
      <c r="B11925" t="s">
        <v>15428</v>
      </c>
      <c r="C11925" t="s">
        <v>7686</v>
      </c>
      <c r="D11925" t="s">
        <v>110</v>
      </c>
      <c r="E11925" t="s">
        <v>20</v>
      </c>
      <c r="F11925" t="b">
        <v>0</v>
      </c>
      <c r="G11925" t="s">
        <v>52</v>
      </c>
      <c r="H11925" s="1">
        <v>45727.585023148153</v>
      </c>
      <c r="I11925" t="b">
        <v>0</v>
      </c>
      <c r="J11925" t="b">
        <v>1</v>
      </c>
      <c r="K11925" t="s">
        <v>31</v>
      </c>
      <c r="L11925" t="s">
        <v>22</v>
      </c>
      <c r="M11925">
        <v>163000</v>
      </c>
      <c r="O11925" t="s">
        <v>7867</v>
      </c>
      <c r="P11925" t="s">
        <v>15429</v>
      </c>
    </row>
    <row r="11926" spans="1:16" x14ac:dyDescent="0.35">
      <c r="A11926" t="s">
        <v>15022</v>
      </c>
      <c r="B11926" t="s">
        <v>15430</v>
      </c>
      <c r="C11926" t="s">
        <v>5026</v>
      </c>
      <c r="D11926" t="s">
        <v>36</v>
      </c>
      <c r="E11926" t="s">
        <v>20</v>
      </c>
      <c r="F11926" t="b">
        <v>0</v>
      </c>
      <c r="G11926" t="s">
        <v>52</v>
      </c>
      <c r="H11926" s="1">
        <v>45727.627222222232</v>
      </c>
      <c r="I11926" t="b">
        <v>0</v>
      </c>
      <c r="J11926" t="b">
        <v>1</v>
      </c>
      <c r="K11926" t="s">
        <v>31</v>
      </c>
      <c r="L11926" t="s">
        <v>22</v>
      </c>
      <c r="M11926">
        <v>135000</v>
      </c>
      <c r="O11926" t="s">
        <v>419</v>
      </c>
      <c r="P11926" t="s">
        <v>15431</v>
      </c>
    </row>
    <row r="11927" spans="1:16" x14ac:dyDescent="0.35">
      <c r="A11927" t="s">
        <v>15022</v>
      </c>
      <c r="B11927" t="s">
        <v>15432</v>
      </c>
      <c r="C11927" t="s">
        <v>182</v>
      </c>
      <c r="D11927" t="s">
        <v>15433</v>
      </c>
      <c r="E11927" t="s">
        <v>20</v>
      </c>
      <c r="F11927" t="b">
        <v>0</v>
      </c>
      <c r="G11927" t="s">
        <v>52</v>
      </c>
      <c r="H11927" s="1">
        <v>45727.668182870373</v>
      </c>
      <c r="I11927" t="b">
        <v>1</v>
      </c>
      <c r="J11927" t="b">
        <v>0</v>
      </c>
      <c r="K11927" t="s">
        <v>31</v>
      </c>
      <c r="L11927" t="s">
        <v>22</v>
      </c>
      <c r="M11927">
        <v>190000</v>
      </c>
      <c r="O11927" t="s">
        <v>15434</v>
      </c>
      <c r="P11927" t="s">
        <v>15435</v>
      </c>
    </row>
    <row r="11928" spans="1:16" x14ac:dyDescent="0.35">
      <c r="A11928" t="s">
        <v>15022</v>
      </c>
      <c r="B11928" t="s">
        <v>15436</v>
      </c>
      <c r="C11928" t="s">
        <v>18</v>
      </c>
      <c r="D11928" t="s">
        <v>36</v>
      </c>
      <c r="E11928" t="s">
        <v>20</v>
      </c>
      <c r="F11928" t="b">
        <v>1</v>
      </c>
      <c r="G11928" t="s">
        <v>47</v>
      </c>
      <c r="H11928" s="1">
        <v>45727.669120370367</v>
      </c>
      <c r="I11928" t="b">
        <v>1</v>
      </c>
      <c r="J11928" t="b">
        <v>1</v>
      </c>
      <c r="K11928" t="s">
        <v>31</v>
      </c>
      <c r="L11928" t="s">
        <v>22</v>
      </c>
      <c r="M11928">
        <v>115000</v>
      </c>
      <c r="O11928" t="s">
        <v>15437</v>
      </c>
      <c r="P11928" t="s">
        <v>15438</v>
      </c>
    </row>
    <row r="11929" spans="1:16" x14ac:dyDescent="0.35">
      <c r="A11929" t="s">
        <v>15022</v>
      </c>
      <c r="B11929" t="s">
        <v>15212</v>
      </c>
      <c r="C11929" t="s">
        <v>5863</v>
      </c>
      <c r="D11929" t="s">
        <v>17445</v>
      </c>
      <c r="E11929" t="s">
        <v>20</v>
      </c>
      <c r="F11929" t="b">
        <v>0</v>
      </c>
      <c r="G11929" t="s">
        <v>52</v>
      </c>
      <c r="H11929" s="1">
        <v>45727.997129629628</v>
      </c>
      <c r="I11929" t="b">
        <v>0</v>
      </c>
      <c r="J11929" t="b">
        <v>1</v>
      </c>
      <c r="K11929" t="s">
        <v>31</v>
      </c>
      <c r="L11929" t="s">
        <v>22</v>
      </c>
      <c r="M11929">
        <v>253000</v>
      </c>
      <c r="O11929" t="s">
        <v>3479</v>
      </c>
      <c r="P11929" t="s">
        <v>6917</v>
      </c>
    </row>
    <row r="11930" spans="1:16" x14ac:dyDescent="0.35">
      <c r="A11930" t="s">
        <v>15022</v>
      </c>
      <c r="B11930" t="s">
        <v>15421</v>
      </c>
      <c r="C11930" t="s">
        <v>3022</v>
      </c>
      <c r="D11930" t="s">
        <v>249</v>
      </c>
      <c r="E11930" t="s">
        <v>20</v>
      </c>
      <c r="F11930" t="b">
        <v>0</v>
      </c>
      <c r="G11930" t="s">
        <v>105</v>
      </c>
      <c r="H11930" s="1">
        <v>45728.014479166668</v>
      </c>
      <c r="I11930" t="b">
        <v>0</v>
      </c>
      <c r="J11930" t="b">
        <v>0</v>
      </c>
      <c r="K11930" t="s">
        <v>105</v>
      </c>
      <c r="L11930" t="s">
        <v>22</v>
      </c>
      <c r="M11930">
        <v>83999.5</v>
      </c>
      <c r="O11930" t="s">
        <v>1324</v>
      </c>
      <c r="P11930" t="s">
        <v>8003</v>
      </c>
    </row>
    <row r="11931" spans="1:16" x14ac:dyDescent="0.35">
      <c r="A11931" t="s">
        <v>15022</v>
      </c>
      <c r="B11931" t="s">
        <v>15422</v>
      </c>
      <c r="C11931" t="s">
        <v>15423</v>
      </c>
      <c r="D11931" t="s">
        <v>3130</v>
      </c>
      <c r="E11931" t="s">
        <v>20</v>
      </c>
      <c r="F11931" t="b">
        <v>0</v>
      </c>
      <c r="G11931" t="s">
        <v>47</v>
      </c>
      <c r="H11931" s="1">
        <v>45728.335868055547</v>
      </c>
      <c r="I11931" t="b">
        <v>0</v>
      </c>
      <c r="J11931" t="b">
        <v>1</v>
      </c>
      <c r="K11931" t="s">
        <v>31</v>
      </c>
      <c r="L11931" t="s">
        <v>22</v>
      </c>
      <c r="M11931">
        <v>241000</v>
      </c>
      <c r="O11931" t="s">
        <v>3479</v>
      </c>
      <c r="P11931" t="s">
        <v>6917</v>
      </c>
    </row>
    <row r="11932" spans="1:16" x14ac:dyDescent="0.35">
      <c r="A11932" t="s">
        <v>15022</v>
      </c>
      <c r="B11932" t="s">
        <v>15424</v>
      </c>
      <c r="C11932" t="s">
        <v>15425</v>
      </c>
      <c r="D11932" t="s">
        <v>573</v>
      </c>
      <c r="E11932" t="s">
        <v>296</v>
      </c>
      <c r="F11932" t="b">
        <v>0</v>
      </c>
      <c r="G11932" t="s">
        <v>52</v>
      </c>
      <c r="H11932" s="1">
        <v>45728.501296296286</v>
      </c>
      <c r="I11932" t="b">
        <v>0</v>
      </c>
      <c r="J11932" t="b">
        <v>1</v>
      </c>
      <c r="K11932" t="s">
        <v>31</v>
      </c>
      <c r="L11932" t="s">
        <v>32</v>
      </c>
      <c r="N11932">
        <v>54.420001983642578</v>
      </c>
      <c r="O11932" t="s">
        <v>15426</v>
      </c>
      <c r="P11932" t="s">
        <v>15427</v>
      </c>
    </row>
    <row r="11933" spans="1:16" x14ac:dyDescent="0.35">
      <c r="A11933" t="s">
        <v>15022</v>
      </c>
      <c r="B11933" t="s">
        <v>15022</v>
      </c>
      <c r="C11933" t="s">
        <v>6425</v>
      </c>
      <c r="D11933" t="s">
        <v>36</v>
      </c>
      <c r="E11933" t="s">
        <v>20</v>
      </c>
      <c r="F11933" t="b">
        <v>0</v>
      </c>
      <c r="G11933" t="s">
        <v>52</v>
      </c>
      <c r="H11933" s="1">
        <v>45728.516180555547</v>
      </c>
      <c r="I11933" t="b">
        <v>0</v>
      </c>
      <c r="J11933" t="b">
        <v>1</v>
      </c>
      <c r="K11933" t="s">
        <v>31</v>
      </c>
      <c r="L11933" t="s">
        <v>22</v>
      </c>
      <c r="M11933">
        <v>148000</v>
      </c>
      <c r="O11933" t="s">
        <v>209</v>
      </c>
      <c r="P11933" t="s">
        <v>8832</v>
      </c>
    </row>
    <row r="11934" spans="1:16" x14ac:dyDescent="0.35">
      <c r="A11934" t="s">
        <v>15022</v>
      </c>
      <c r="B11934" t="s">
        <v>15428</v>
      </c>
      <c r="C11934" t="s">
        <v>7686</v>
      </c>
      <c r="D11934" t="s">
        <v>110</v>
      </c>
      <c r="E11934" t="s">
        <v>20</v>
      </c>
      <c r="F11934" t="b">
        <v>0</v>
      </c>
      <c r="G11934" t="s">
        <v>52</v>
      </c>
      <c r="H11934" s="1">
        <v>45728.585023148153</v>
      </c>
      <c r="I11934" t="b">
        <v>0</v>
      </c>
      <c r="J11934" t="b">
        <v>1</v>
      </c>
      <c r="K11934" t="s">
        <v>31</v>
      </c>
      <c r="L11934" t="s">
        <v>22</v>
      </c>
      <c r="M11934">
        <v>163000</v>
      </c>
      <c r="O11934" t="s">
        <v>7867</v>
      </c>
      <c r="P11934" t="s">
        <v>15429</v>
      </c>
    </row>
    <row r="11935" spans="1:16" x14ac:dyDescent="0.35">
      <c r="A11935" t="s">
        <v>15022</v>
      </c>
      <c r="B11935" t="s">
        <v>15430</v>
      </c>
      <c r="C11935" t="s">
        <v>5026</v>
      </c>
      <c r="D11935" t="s">
        <v>36</v>
      </c>
      <c r="E11935" t="s">
        <v>20</v>
      </c>
      <c r="F11935" t="b">
        <v>0</v>
      </c>
      <c r="G11935" t="s">
        <v>52</v>
      </c>
      <c r="H11935" s="1">
        <v>45728.627222222232</v>
      </c>
      <c r="I11935" t="b">
        <v>0</v>
      </c>
      <c r="J11935" t="b">
        <v>1</v>
      </c>
      <c r="K11935" t="s">
        <v>31</v>
      </c>
      <c r="L11935" t="s">
        <v>22</v>
      </c>
      <c r="M11935">
        <v>135000</v>
      </c>
      <c r="O11935" t="s">
        <v>419</v>
      </c>
      <c r="P11935" t="s">
        <v>15431</v>
      </c>
    </row>
    <row r="11936" spans="1:16" x14ac:dyDescent="0.35">
      <c r="A11936" t="s">
        <v>15022</v>
      </c>
      <c r="B11936" t="s">
        <v>15432</v>
      </c>
      <c r="C11936" t="s">
        <v>182</v>
      </c>
      <c r="D11936" t="s">
        <v>15433</v>
      </c>
      <c r="E11936" t="s">
        <v>20</v>
      </c>
      <c r="F11936" t="b">
        <v>0</v>
      </c>
      <c r="G11936" t="s">
        <v>52</v>
      </c>
      <c r="H11936" s="1">
        <v>45728.668182870373</v>
      </c>
      <c r="I11936" t="b">
        <v>1</v>
      </c>
      <c r="J11936" t="b">
        <v>0</v>
      </c>
      <c r="K11936" t="s">
        <v>31</v>
      </c>
      <c r="L11936" t="s">
        <v>22</v>
      </c>
      <c r="M11936">
        <v>190000</v>
      </c>
      <c r="O11936" t="s">
        <v>15434</v>
      </c>
      <c r="P11936" t="s">
        <v>15435</v>
      </c>
    </row>
    <row r="11937" spans="1:16" x14ac:dyDescent="0.35">
      <c r="A11937" t="s">
        <v>15022</v>
      </c>
      <c r="B11937" t="s">
        <v>15436</v>
      </c>
      <c r="C11937" t="s">
        <v>18</v>
      </c>
      <c r="D11937" t="s">
        <v>36</v>
      </c>
      <c r="E11937" t="s">
        <v>20</v>
      </c>
      <c r="F11937" t="b">
        <v>1</v>
      </c>
      <c r="G11937" t="s">
        <v>47</v>
      </c>
      <c r="H11937" s="1">
        <v>45728.669120370367</v>
      </c>
      <c r="I11937" t="b">
        <v>1</v>
      </c>
      <c r="J11937" t="b">
        <v>1</v>
      </c>
      <c r="K11937" t="s">
        <v>31</v>
      </c>
      <c r="L11937" t="s">
        <v>22</v>
      </c>
      <c r="M11937">
        <v>115000</v>
      </c>
      <c r="O11937" t="s">
        <v>15437</v>
      </c>
      <c r="P11937" t="s">
        <v>15438</v>
      </c>
    </row>
    <row r="11938" spans="1:16" x14ac:dyDescent="0.35">
      <c r="A11938" t="s">
        <v>15022</v>
      </c>
      <c r="B11938" t="s">
        <v>15439</v>
      </c>
      <c r="C11938" t="s">
        <v>7244</v>
      </c>
      <c r="D11938" t="s">
        <v>29</v>
      </c>
      <c r="E11938" t="s">
        <v>20</v>
      </c>
      <c r="F11938" t="b">
        <v>0</v>
      </c>
      <c r="G11938" t="s">
        <v>52</v>
      </c>
      <c r="H11938" s="1">
        <v>45728.793726851851</v>
      </c>
      <c r="I11938" t="b">
        <v>0</v>
      </c>
      <c r="J11938" t="b">
        <v>1</v>
      </c>
      <c r="K11938" t="s">
        <v>31</v>
      </c>
      <c r="L11938" t="s">
        <v>22</v>
      </c>
      <c r="M11938">
        <v>125525</v>
      </c>
      <c r="O11938" t="s">
        <v>15440</v>
      </c>
      <c r="P11938" t="s">
        <v>15441</v>
      </c>
    </row>
    <row r="11939" spans="1:16" x14ac:dyDescent="0.35">
      <c r="A11939" t="s">
        <v>15022</v>
      </c>
      <c r="B11939" t="s">
        <v>15212</v>
      </c>
      <c r="C11939" t="s">
        <v>5863</v>
      </c>
      <c r="D11939" t="s">
        <v>17445</v>
      </c>
      <c r="E11939" t="s">
        <v>20</v>
      </c>
      <c r="F11939" t="b">
        <v>0</v>
      </c>
      <c r="G11939" t="s">
        <v>52</v>
      </c>
      <c r="H11939" s="1">
        <v>45728.997129629628</v>
      </c>
      <c r="I11939" t="b">
        <v>0</v>
      </c>
      <c r="J11939" t="b">
        <v>1</v>
      </c>
      <c r="K11939" t="s">
        <v>31</v>
      </c>
      <c r="L11939" t="s">
        <v>22</v>
      </c>
      <c r="M11939">
        <v>253000</v>
      </c>
      <c r="O11939" t="s">
        <v>3479</v>
      </c>
      <c r="P11939" t="s">
        <v>6917</v>
      </c>
    </row>
    <row r="11940" spans="1:16" x14ac:dyDescent="0.35">
      <c r="A11940" t="s">
        <v>15022</v>
      </c>
      <c r="B11940" t="s">
        <v>15421</v>
      </c>
      <c r="C11940" t="s">
        <v>3022</v>
      </c>
      <c r="D11940" t="s">
        <v>249</v>
      </c>
      <c r="E11940" t="s">
        <v>20</v>
      </c>
      <c r="F11940" t="b">
        <v>0</v>
      </c>
      <c r="G11940" t="s">
        <v>105</v>
      </c>
      <c r="H11940" s="1">
        <v>45729.014479166668</v>
      </c>
      <c r="I11940" t="b">
        <v>0</v>
      </c>
      <c r="J11940" t="b">
        <v>0</v>
      </c>
      <c r="K11940" t="s">
        <v>105</v>
      </c>
      <c r="L11940" t="s">
        <v>22</v>
      </c>
      <c r="M11940">
        <v>83999.5</v>
      </c>
      <c r="O11940" t="s">
        <v>1324</v>
      </c>
      <c r="P11940" t="s">
        <v>8003</v>
      </c>
    </row>
    <row r="11941" spans="1:16" x14ac:dyDescent="0.35">
      <c r="A11941" t="s">
        <v>15022</v>
      </c>
      <c r="B11941" t="s">
        <v>15442</v>
      </c>
      <c r="C11941" t="s">
        <v>8772</v>
      </c>
      <c r="D11941" t="s">
        <v>3130</v>
      </c>
      <c r="E11941" t="s">
        <v>20</v>
      </c>
      <c r="F11941" t="b">
        <v>0</v>
      </c>
      <c r="G11941" t="s">
        <v>52</v>
      </c>
      <c r="H11941" s="1">
        <v>45729.292812500003</v>
      </c>
      <c r="I11941" t="b">
        <v>0</v>
      </c>
      <c r="J11941" t="b">
        <v>1</v>
      </c>
      <c r="K11941" t="s">
        <v>31</v>
      </c>
      <c r="L11941" t="s">
        <v>22</v>
      </c>
      <c r="M11941">
        <v>170000</v>
      </c>
      <c r="O11941" t="s">
        <v>3479</v>
      </c>
      <c r="P11941" t="s">
        <v>6917</v>
      </c>
    </row>
    <row r="11942" spans="1:16" x14ac:dyDescent="0.35">
      <c r="A11942" t="s">
        <v>15022</v>
      </c>
      <c r="B11942" t="s">
        <v>15422</v>
      </c>
      <c r="C11942" t="s">
        <v>15423</v>
      </c>
      <c r="D11942" t="s">
        <v>3130</v>
      </c>
      <c r="E11942" t="s">
        <v>20</v>
      </c>
      <c r="F11942" t="b">
        <v>0</v>
      </c>
      <c r="G11942" t="s">
        <v>47</v>
      </c>
      <c r="H11942" s="1">
        <v>45729.335868055547</v>
      </c>
      <c r="I11942" t="b">
        <v>0</v>
      </c>
      <c r="J11942" t="b">
        <v>1</v>
      </c>
      <c r="K11942" t="s">
        <v>31</v>
      </c>
      <c r="L11942" t="s">
        <v>22</v>
      </c>
      <c r="M11942">
        <v>241000</v>
      </c>
      <c r="O11942" t="s">
        <v>3479</v>
      </c>
      <c r="P11942" t="s">
        <v>6917</v>
      </c>
    </row>
    <row r="11943" spans="1:16" x14ac:dyDescent="0.35">
      <c r="A11943" t="s">
        <v>15022</v>
      </c>
      <c r="B11943" t="s">
        <v>15443</v>
      </c>
      <c r="C11943" t="s">
        <v>18</v>
      </c>
      <c r="D11943" t="s">
        <v>6984</v>
      </c>
      <c r="E11943" t="s">
        <v>91</v>
      </c>
      <c r="F11943" t="b">
        <v>1</v>
      </c>
      <c r="G11943" t="s">
        <v>43</v>
      </c>
      <c r="H11943" s="1">
        <v>45729.460879629631</v>
      </c>
      <c r="I11943" t="b">
        <v>1</v>
      </c>
      <c r="J11943" t="b">
        <v>0</v>
      </c>
      <c r="K11943" t="s">
        <v>31</v>
      </c>
      <c r="L11943" t="s">
        <v>32</v>
      </c>
      <c r="N11943">
        <v>21</v>
      </c>
      <c r="O11943" t="s">
        <v>6984</v>
      </c>
      <c r="P11943" t="s">
        <v>15444</v>
      </c>
    </row>
    <row r="11944" spans="1:16" x14ac:dyDescent="0.35">
      <c r="A11944" t="s">
        <v>15022</v>
      </c>
      <c r="B11944" t="s">
        <v>15424</v>
      </c>
      <c r="C11944" t="s">
        <v>15425</v>
      </c>
      <c r="D11944" t="s">
        <v>573</v>
      </c>
      <c r="E11944" t="s">
        <v>296</v>
      </c>
      <c r="F11944" t="b">
        <v>0</v>
      </c>
      <c r="G11944" t="s">
        <v>52</v>
      </c>
      <c r="H11944" s="1">
        <v>45729.501296296286</v>
      </c>
      <c r="I11944" t="b">
        <v>0</v>
      </c>
      <c r="J11944" t="b">
        <v>1</v>
      </c>
      <c r="K11944" t="s">
        <v>31</v>
      </c>
      <c r="L11944" t="s">
        <v>32</v>
      </c>
      <c r="N11944">
        <v>54.420001983642578</v>
      </c>
      <c r="O11944" t="s">
        <v>15426</v>
      </c>
      <c r="P11944" t="s">
        <v>15427</v>
      </c>
    </row>
    <row r="11945" spans="1:16" x14ac:dyDescent="0.35">
      <c r="A11945" t="s">
        <v>15022</v>
      </c>
      <c r="B11945" t="s">
        <v>15022</v>
      </c>
      <c r="C11945" t="s">
        <v>6425</v>
      </c>
      <c r="D11945" t="s">
        <v>36</v>
      </c>
      <c r="E11945" t="s">
        <v>20</v>
      </c>
      <c r="F11945" t="b">
        <v>0</v>
      </c>
      <c r="G11945" t="s">
        <v>52</v>
      </c>
      <c r="H11945" s="1">
        <v>45729.516180555547</v>
      </c>
      <c r="I11945" t="b">
        <v>0</v>
      </c>
      <c r="J11945" t="b">
        <v>1</v>
      </c>
      <c r="K11945" t="s">
        <v>31</v>
      </c>
      <c r="L11945" t="s">
        <v>22</v>
      </c>
      <c r="M11945">
        <v>148000</v>
      </c>
      <c r="O11945" t="s">
        <v>209</v>
      </c>
      <c r="P11945" t="s">
        <v>8832</v>
      </c>
    </row>
    <row r="11946" spans="1:16" x14ac:dyDescent="0.35">
      <c r="A11946" t="s">
        <v>15022</v>
      </c>
      <c r="B11946" t="s">
        <v>15428</v>
      </c>
      <c r="C11946" t="s">
        <v>7686</v>
      </c>
      <c r="D11946" t="s">
        <v>110</v>
      </c>
      <c r="E11946" t="s">
        <v>20</v>
      </c>
      <c r="F11946" t="b">
        <v>0</v>
      </c>
      <c r="G11946" t="s">
        <v>52</v>
      </c>
      <c r="H11946" s="1">
        <v>45729.585023148153</v>
      </c>
      <c r="I11946" t="b">
        <v>0</v>
      </c>
      <c r="J11946" t="b">
        <v>1</v>
      </c>
      <c r="K11946" t="s">
        <v>31</v>
      </c>
      <c r="L11946" t="s">
        <v>22</v>
      </c>
      <c r="M11946">
        <v>163000</v>
      </c>
      <c r="O11946" t="s">
        <v>7867</v>
      </c>
      <c r="P11946" t="s">
        <v>15429</v>
      </c>
    </row>
    <row r="11947" spans="1:16" x14ac:dyDescent="0.35">
      <c r="A11947" t="s">
        <v>15022</v>
      </c>
      <c r="B11947" t="s">
        <v>15430</v>
      </c>
      <c r="C11947" t="s">
        <v>5026</v>
      </c>
      <c r="D11947" t="s">
        <v>36</v>
      </c>
      <c r="E11947" t="s">
        <v>20</v>
      </c>
      <c r="F11947" t="b">
        <v>0</v>
      </c>
      <c r="G11947" t="s">
        <v>52</v>
      </c>
      <c r="H11947" s="1">
        <v>45729.627222222232</v>
      </c>
      <c r="I11947" t="b">
        <v>0</v>
      </c>
      <c r="J11947" t="b">
        <v>1</v>
      </c>
      <c r="K11947" t="s">
        <v>31</v>
      </c>
      <c r="L11947" t="s">
        <v>22</v>
      </c>
      <c r="M11947">
        <v>135000</v>
      </c>
      <c r="O11947" t="s">
        <v>419</v>
      </c>
      <c r="P11947" t="s">
        <v>15431</v>
      </c>
    </row>
    <row r="11948" spans="1:16" x14ac:dyDescent="0.35">
      <c r="A11948" t="s">
        <v>15022</v>
      </c>
      <c r="B11948" t="s">
        <v>15432</v>
      </c>
      <c r="C11948" t="s">
        <v>182</v>
      </c>
      <c r="D11948" t="s">
        <v>15433</v>
      </c>
      <c r="E11948" t="s">
        <v>20</v>
      </c>
      <c r="F11948" t="b">
        <v>0</v>
      </c>
      <c r="G11948" t="s">
        <v>52</v>
      </c>
      <c r="H11948" s="1">
        <v>45729.668182870373</v>
      </c>
      <c r="I11948" t="b">
        <v>1</v>
      </c>
      <c r="J11948" t="b">
        <v>0</v>
      </c>
      <c r="K11948" t="s">
        <v>31</v>
      </c>
      <c r="L11948" t="s">
        <v>22</v>
      </c>
      <c r="M11948">
        <v>190000</v>
      </c>
      <c r="O11948" t="s">
        <v>15434</v>
      </c>
      <c r="P11948" t="s">
        <v>15435</v>
      </c>
    </row>
    <row r="11949" spans="1:16" x14ac:dyDescent="0.35">
      <c r="A11949" t="s">
        <v>15022</v>
      </c>
      <c r="B11949" t="s">
        <v>15436</v>
      </c>
      <c r="C11949" t="s">
        <v>18</v>
      </c>
      <c r="D11949" t="s">
        <v>36</v>
      </c>
      <c r="E11949" t="s">
        <v>20</v>
      </c>
      <c r="F11949" t="b">
        <v>1</v>
      </c>
      <c r="G11949" t="s">
        <v>47</v>
      </c>
      <c r="H11949" s="1">
        <v>45729.669120370367</v>
      </c>
      <c r="I11949" t="b">
        <v>1</v>
      </c>
      <c r="J11949" t="b">
        <v>1</v>
      </c>
      <c r="K11949" t="s">
        <v>31</v>
      </c>
      <c r="L11949" t="s">
        <v>22</v>
      </c>
      <c r="M11949">
        <v>115000</v>
      </c>
      <c r="O11949" t="s">
        <v>15437</v>
      </c>
      <c r="P11949" t="s">
        <v>15438</v>
      </c>
    </row>
    <row r="11950" spans="1:16" x14ac:dyDescent="0.35">
      <c r="A11950" t="s">
        <v>15022</v>
      </c>
      <c r="B11950" t="s">
        <v>15439</v>
      </c>
      <c r="C11950" t="s">
        <v>7244</v>
      </c>
      <c r="D11950" t="s">
        <v>29</v>
      </c>
      <c r="E11950" t="s">
        <v>20</v>
      </c>
      <c r="F11950" t="b">
        <v>0</v>
      </c>
      <c r="G11950" t="s">
        <v>52</v>
      </c>
      <c r="H11950" s="1">
        <v>45729.793726851851</v>
      </c>
      <c r="I11950" t="b">
        <v>0</v>
      </c>
      <c r="J11950" t="b">
        <v>1</v>
      </c>
      <c r="K11950" t="s">
        <v>31</v>
      </c>
      <c r="L11950" t="s">
        <v>22</v>
      </c>
      <c r="M11950">
        <v>125525</v>
      </c>
      <c r="O11950" t="s">
        <v>15440</v>
      </c>
      <c r="P11950" t="s">
        <v>15441</v>
      </c>
    </row>
    <row r="11951" spans="1:16" x14ac:dyDescent="0.35">
      <c r="A11951" t="s">
        <v>15022</v>
      </c>
      <c r="B11951" t="s">
        <v>15212</v>
      </c>
      <c r="C11951" t="s">
        <v>5863</v>
      </c>
      <c r="D11951" t="s">
        <v>17445</v>
      </c>
      <c r="E11951" t="s">
        <v>20</v>
      </c>
      <c r="F11951" t="b">
        <v>0</v>
      </c>
      <c r="G11951" t="s">
        <v>52</v>
      </c>
      <c r="H11951" s="1">
        <v>45729.997129629628</v>
      </c>
      <c r="I11951" t="b">
        <v>0</v>
      </c>
      <c r="J11951" t="b">
        <v>1</v>
      </c>
      <c r="K11951" t="s">
        <v>31</v>
      </c>
      <c r="L11951" t="s">
        <v>22</v>
      </c>
      <c r="M11951">
        <v>253000</v>
      </c>
      <c r="O11951" t="s">
        <v>3479</v>
      </c>
      <c r="P11951" t="s">
        <v>6917</v>
      </c>
    </row>
    <row r="11952" spans="1:16" x14ac:dyDescent="0.35">
      <c r="A11952" t="s">
        <v>15022</v>
      </c>
      <c r="B11952" t="s">
        <v>15421</v>
      </c>
      <c r="C11952" t="s">
        <v>3022</v>
      </c>
      <c r="D11952" t="s">
        <v>249</v>
      </c>
      <c r="E11952" t="s">
        <v>20</v>
      </c>
      <c r="F11952" t="b">
        <v>0</v>
      </c>
      <c r="G11952" t="s">
        <v>105</v>
      </c>
      <c r="H11952" s="1">
        <v>45730.014479166668</v>
      </c>
      <c r="I11952" t="b">
        <v>0</v>
      </c>
      <c r="J11952" t="b">
        <v>0</v>
      </c>
      <c r="K11952" t="s">
        <v>105</v>
      </c>
      <c r="L11952" t="s">
        <v>22</v>
      </c>
      <c r="M11952">
        <v>83999.5</v>
      </c>
      <c r="O11952" t="s">
        <v>1324</v>
      </c>
      <c r="P11952" t="s">
        <v>8003</v>
      </c>
    </row>
    <row r="11953" spans="1:16" x14ac:dyDescent="0.35">
      <c r="A11953" t="s">
        <v>15022</v>
      </c>
      <c r="B11953" t="s">
        <v>15422</v>
      </c>
      <c r="C11953" t="s">
        <v>15423</v>
      </c>
      <c r="D11953" t="s">
        <v>3130</v>
      </c>
      <c r="E11953" t="s">
        <v>20</v>
      </c>
      <c r="F11953" t="b">
        <v>0</v>
      </c>
      <c r="G11953" t="s">
        <v>47</v>
      </c>
      <c r="H11953" s="1">
        <v>45730.335868055547</v>
      </c>
      <c r="I11953" t="b">
        <v>0</v>
      </c>
      <c r="J11953" t="b">
        <v>1</v>
      </c>
      <c r="K11953" t="s">
        <v>31</v>
      </c>
      <c r="L11953" t="s">
        <v>22</v>
      </c>
      <c r="M11953">
        <v>241000</v>
      </c>
      <c r="O11953" t="s">
        <v>3479</v>
      </c>
      <c r="P11953" t="s">
        <v>6917</v>
      </c>
    </row>
    <row r="11954" spans="1:16" x14ac:dyDescent="0.35">
      <c r="A11954" t="s">
        <v>15022</v>
      </c>
      <c r="B11954" t="s">
        <v>15424</v>
      </c>
      <c r="C11954" t="s">
        <v>15425</v>
      </c>
      <c r="D11954" t="s">
        <v>573</v>
      </c>
      <c r="E11954" t="s">
        <v>296</v>
      </c>
      <c r="F11954" t="b">
        <v>0</v>
      </c>
      <c r="G11954" t="s">
        <v>52</v>
      </c>
      <c r="H11954" s="1">
        <v>45730.501296296286</v>
      </c>
      <c r="I11954" t="b">
        <v>0</v>
      </c>
      <c r="J11954" t="b">
        <v>1</v>
      </c>
      <c r="K11954" t="s">
        <v>31</v>
      </c>
      <c r="L11954" t="s">
        <v>32</v>
      </c>
      <c r="N11954">
        <v>54.420001983642578</v>
      </c>
      <c r="O11954" t="s">
        <v>15426</v>
      </c>
      <c r="P11954" t="s">
        <v>15427</v>
      </c>
    </row>
    <row r="11955" spans="1:16" x14ac:dyDescent="0.35">
      <c r="A11955" t="s">
        <v>15022</v>
      </c>
      <c r="B11955" t="s">
        <v>15428</v>
      </c>
      <c r="C11955" t="s">
        <v>7686</v>
      </c>
      <c r="D11955" t="s">
        <v>110</v>
      </c>
      <c r="E11955" t="s">
        <v>20</v>
      </c>
      <c r="F11955" t="b">
        <v>0</v>
      </c>
      <c r="G11955" t="s">
        <v>52</v>
      </c>
      <c r="H11955" s="1">
        <v>45730.585023148153</v>
      </c>
      <c r="I11955" t="b">
        <v>0</v>
      </c>
      <c r="J11955" t="b">
        <v>1</v>
      </c>
      <c r="K11955" t="s">
        <v>31</v>
      </c>
      <c r="L11955" t="s">
        <v>22</v>
      </c>
      <c r="M11955">
        <v>163000</v>
      </c>
      <c r="O11955" t="s">
        <v>7867</v>
      </c>
      <c r="P11955" t="s">
        <v>15429</v>
      </c>
    </row>
    <row r="11956" spans="1:16" x14ac:dyDescent="0.35">
      <c r="A11956" t="s">
        <v>15022</v>
      </c>
      <c r="B11956" t="s">
        <v>15430</v>
      </c>
      <c r="C11956" t="s">
        <v>5026</v>
      </c>
      <c r="D11956" t="s">
        <v>36</v>
      </c>
      <c r="E11956" t="s">
        <v>20</v>
      </c>
      <c r="F11956" t="b">
        <v>0</v>
      </c>
      <c r="G11956" t="s">
        <v>52</v>
      </c>
      <c r="H11956" s="1">
        <v>45730.627222222232</v>
      </c>
      <c r="I11956" t="b">
        <v>0</v>
      </c>
      <c r="J11956" t="b">
        <v>1</v>
      </c>
      <c r="K11956" t="s">
        <v>31</v>
      </c>
      <c r="L11956" t="s">
        <v>22</v>
      </c>
      <c r="M11956">
        <v>135000</v>
      </c>
      <c r="O11956" t="s">
        <v>419</v>
      </c>
      <c r="P11956" t="s">
        <v>15431</v>
      </c>
    </row>
    <row r="11957" spans="1:16" x14ac:dyDescent="0.35">
      <c r="A11957" t="s">
        <v>15022</v>
      </c>
      <c r="B11957" t="s">
        <v>15212</v>
      </c>
      <c r="C11957" t="s">
        <v>5863</v>
      </c>
      <c r="D11957" t="s">
        <v>17445</v>
      </c>
      <c r="E11957" t="s">
        <v>20</v>
      </c>
      <c r="F11957" t="b">
        <v>0</v>
      </c>
      <c r="G11957" t="s">
        <v>52</v>
      </c>
      <c r="H11957" s="1">
        <v>45730.997129629628</v>
      </c>
      <c r="I11957" t="b">
        <v>0</v>
      </c>
      <c r="J11957" t="b">
        <v>1</v>
      </c>
      <c r="K11957" t="s">
        <v>31</v>
      </c>
      <c r="L11957" t="s">
        <v>22</v>
      </c>
      <c r="M11957">
        <v>253000</v>
      </c>
      <c r="O11957" t="s">
        <v>3479</v>
      </c>
      <c r="P11957" t="s">
        <v>6917</v>
      </c>
    </row>
    <row r="11958" spans="1:16" x14ac:dyDescent="0.35">
      <c r="A11958" t="s">
        <v>15022</v>
      </c>
      <c r="B11958" t="s">
        <v>15421</v>
      </c>
      <c r="C11958" t="s">
        <v>3022</v>
      </c>
      <c r="D11958" t="s">
        <v>249</v>
      </c>
      <c r="E11958" t="s">
        <v>20</v>
      </c>
      <c r="F11958" t="b">
        <v>0</v>
      </c>
      <c r="G11958" t="s">
        <v>105</v>
      </c>
      <c r="H11958" s="1">
        <v>45731.014479166668</v>
      </c>
      <c r="I11958" t="b">
        <v>0</v>
      </c>
      <c r="J11958" t="b">
        <v>0</v>
      </c>
      <c r="K11958" t="s">
        <v>105</v>
      </c>
      <c r="L11958" t="s">
        <v>22</v>
      </c>
      <c r="M11958">
        <v>83999.5</v>
      </c>
      <c r="O11958" t="s">
        <v>1324</v>
      </c>
      <c r="P11958" t="s">
        <v>8003</v>
      </c>
    </row>
    <row r="11959" spans="1:16" x14ac:dyDescent="0.35">
      <c r="A11959" t="s">
        <v>15022</v>
      </c>
      <c r="B11959" t="s">
        <v>15422</v>
      </c>
      <c r="C11959" t="s">
        <v>15423</v>
      </c>
      <c r="D11959" t="s">
        <v>3130</v>
      </c>
      <c r="E11959" t="s">
        <v>20</v>
      </c>
      <c r="F11959" t="b">
        <v>0</v>
      </c>
      <c r="G11959" t="s">
        <v>47</v>
      </c>
      <c r="H11959" s="1">
        <v>45731.335868055547</v>
      </c>
      <c r="I11959" t="b">
        <v>0</v>
      </c>
      <c r="J11959" t="b">
        <v>1</v>
      </c>
      <c r="K11959" t="s">
        <v>31</v>
      </c>
      <c r="L11959" t="s">
        <v>22</v>
      </c>
      <c r="M11959">
        <v>241000</v>
      </c>
      <c r="O11959" t="s">
        <v>3479</v>
      </c>
      <c r="P11959" t="s">
        <v>6917</v>
      </c>
    </row>
    <row r="11960" spans="1:16" x14ac:dyDescent="0.35">
      <c r="A11960" t="s">
        <v>15022</v>
      </c>
      <c r="B11960" t="s">
        <v>15424</v>
      </c>
      <c r="C11960" t="s">
        <v>15425</v>
      </c>
      <c r="D11960" t="s">
        <v>573</v>
      </c>
      <c r="E11960" t="s">
        <v>296</v>
      </c>
      <c r="F11960" t="b">
        <v>0</v>
      </c>
      <c r="G11960" t="s">
        <v>52</v>
      </c>
      <c r="H11960" s="1">
        <v>45731.501296296286</v>
      </c>
      <c r="I11960" t="b">
        <v>0</v>
      </c>
      <c r="J11960" t="b">
        <v>1</v>
      </c>
      <c r="K11960" t="s">
        <v>31</v>
      </c>
      <c r="L11960" t="s">
        <v>32</v>
      </c>
      <c r="N11960">
        <v>54.420001983642578</v>
      </c>
      <c r="O11960" t="s">
        <v>15426</v>
      </c>
      <c r="P11960" t="s">
        <v>15427</v>
      </c>
    </row>
    <row r="11961" spans="1:16" x14ac:dyDescent="0.35">
      <c r="A11961" t="s">
        <v>15022</v>
      </c>
      <c r="B11961" t="s">
        <v>15430</v>
      </c>
      <c r="C11961" t="s">
        <v>5026</v>
      </c>
      <c r="D11961" t="s">
        <v>36</v>
      </c>
      <c r="E11961" t="s">
        <v>20</v>
      </c>
      <c r="F11961" t="b">
        <v>0</v>
      </c>
      <c r="G11961" t="s">
        <v>52</v>
      </c>
      <c r="H11961" s="1">
        <v>45731.627222222232</v>
      </c>
      <c r="I11961" t="b">
        <v>0</v>
      </c>
      <c r="J11961" t="b">
        <v>1</v>
      </c>
      <c r="K11961" t="s">
        <v>31</v>
      </c>
      <c r="L11961" t="s">
        <v>22</v>
      </c>
      <c r="M11961">
        <v>135000</v>
      </c>
      <c r="O11961" t="s">
        <v>419</v>
      </c>
      <c r="P11961" t="s">
        <v>15431</v>
      </c>
    </row>
    <row r="11962" spans="1:16" x14ac:dyDescent="0.35">
      <c r="A11962" t="s">
        <v>15022</v>
      </c>
      <c r="B11962" t="s">
        <v>15212</v>
      </c>
      <c r="C11962" t="s">
        <v>5863</v>
      </c>
      <c r="D11962" t="s">
        <v>17445</v>
      </c>
      <c r="E11962" t="s">
        <v>20</v>
      </c>
      <c r="F11962" t="b">
        <v>0</v>
      </c>
      <c r="G11962" t="s">
        <v>52</v>
      </c>
      <c r="H11962" s="1">
        <v>45731.997129629628</v>
      </c>
      <c r="I11962" t="b">
        <v>0</v>
      </c>
      <c r="J11962" t="b">
        <v>1</v>
      </c>
      <c r="K11962" t="s">
        <v>31</v>
      </c>
      <c r="L11962" t="s">
        <v>22</v>
      </c>
      <c r="M11962">
        <v>253000</v>
      </c>
      <c r="O11962" t="s">
        <v>3479</v>
      </c>
      <c r="P11962" t="s">
        <v>6917</v>
      </c>
    </row>
    <row r="11963" spans="1:16" x14ac:dyDescent="0.35">
      <c r="A11963" t="s">
        <v>15022</v>
      </c>
      <c r="B11963" t="s">
        <v>15421</v>
      </c>
      <c r="C11963" t="s">
        <v>3022</v>
      </c>
      <c r="D11963" t="s">
        <v>249</v>
      </c>
      <c r="E11963" t="s">
        <v>20</v>
      </c>
      <c r="F11963" t="b">
        <v>0</v>
      </c>
      <c r="G11963" t="s">
        <v>105</v>
      </c>
      <c r="H11963" s="1">
        <v>45732.014479166668</v>
      </c>
      <c r="I11963" t="b">
        <v>0</v>
      </c>
      <c r="J11963" t="b">
        <v>0</v>
      </c>
      <c r="K11963" t="s">
        <v>105</v>
      </c>
      <c r="L11963" t="s">
        <v>22</v>
      </c>
      <c r="M11963">
        <v>83999.5</v>
      </c>
      <c r="O11963" t="s">
        <v>1324</v>
      </c>
      <c r="P11963" t="s">
        <v>8003</v>
      </c>
    </row>
    <row r="11964" spans="1:16" x14ac:dyDescent="0.35">
      <c r="A11964" t="s">
        <v>15022</v>
      </c>
      <c r="B11964" t="s">
        <v>15422</v>
      </c>
      <c r="C11964" t="s">
        <v>15423</v>
      </c>
      <c r="D11964" t="s">
        <v>3130</v>
      </c>
      <c r="E11964" t="s">
        <v>20</v>
      </c>
      <c r="F11964" t="b">
        <v>0</v>
      </c>
      <c r="G11964" t="s">
        <v>47</v>
      </c>
      <c r="H11964" s="1">
        <v>45732.335868055547</v>
      </c>
      <c r="I11964" t="b">
        <v>0</v>
      </c>
      <c r="J11964" t="b">
        <v>1</v>
      </c>
      <c r="K11964" t="s">
        <v>31</v>
      </c>
      <c r="L11964" t="s">
        <v>22</v>
      </c>
      <c r="M11964">
        <v>241000</v>
      </c>
      <c r="O11964" t="s">
        <v>3479</v>
      </c>
      <c r="P11964" t="s">
        <v>6917</v>
      </c>
    </row>
    <row r="11965" spans="1:16" x14ac:dyDescent="0.35">
      <c r="A11965" t="s">
        <v>15022</v>
      </c>
      <c r="B11965" t="s">
        <v>15424</v>
      </c>
      <c r="C11965" t="s">
        <v>15425</v>
      </c>
      <c r="D11965" t="s">
        <v>573</v>
      </c>
      <c r="E11965" t="s">
        <v>296</v>
      </c>
      <c r="F11965" t="b">
        <v>0</v>
      </c>
      <c r="G11965" t="s">
        <v>52</v>
      </c>
      <c r="H11965" s="1">
        <v>45732.501296296286</v>
      </c>
      <c r="I11965" t="b">
        <v>0</v>
      </c>
      <c r="J11965" t="b">
        <v>1</v>
      </c>
      <c r="K11965" t="s">
        <v>31</v>
      </c>
      <c r="L11965" t="s">
        <v>32</v>
      </c>
      <c r="N11965">
        <v>54.420001983642578</v>
      </c>
      <c r="O11965" t="s">
        <v>15426</v>
      </c>
      <c r="P11965" t="s">
        <v>15427</v>
      </c>
    </row>
    <row r="11966" spans="1:16" x14ac:dyDescent="0.35">
      <c r="A11966" t="s">
        <v>15022</v>
      </c>
      <c r="B11966" t="s">
        <v>15430</v>
      </c>
      <c r="C11966" t="s">
        <v>5026</v>
      </c>
      <c r="D11966" t="s">
        <v>36</v>
      </c>
      <c r="E11966" t="s">
        <v>20</v>
      </c>
      <c r="F11966" t="b">
        <v>0</v>
      </c>
      <c r="G11966" t="s">
        <v>52</v>
      </c>
      <c r="H11966" s="1">
        <v>45732.627222222232</v>
      </c>
      <c r="I11966" t="b">
        <v>0</v>
      </c>
      <c r="J11966" t="b">
        <v>1</v>
      </c>
      <c r="K11966" t="s">
        <v>31</v>
      </c>
      <c r="L11966" t="s">
        <v>22</v>
      </c>
      <c r="M11966">
        <v>135000</v>
      </c>
      <c r="O11966" t="s">
        <v>419</v>
      </c>
      <c r="P11966" t="s">
        <v>15431</v>
      </c>
    </row>
    <row r="11967" spans="1:16" x14ac:dyDescent="0.35">
      <c r="A11967" t="s">
        <v>15022</v>
      </c>
      <c r="B11967" t="s">
        <v>15212</v>
      </c>
      <c r="C11967" t="s">
        <v>5863</v>
      </c>
      <c r="D11967" t="s">
        <v>17445</v>
      </c>
      <c r="E11967" t="s">
        <v>20</v>
      </c>
      <c r="F11967" t="b">
        <v>0</v>
      </c>
      <c r="G11967" t="s">
        <v>52</v>
      </c>
      <c r="H11967" s="1">
        <v>45732.997129629628</v>
      </c>
      <c r="I11967" t="b">
        <v>0</v>
      </c>
      <c r="J11967" t="b">
        <v>1</v>
      </c>
      <c r="K11967" t="s">
        <v>31</v>
      </c>
      <c r="L11967" t="s">
        <v>22</v>
      </c>
      <c r="M11967">
        <v>253000</v>
      </c>
      <c r="O11967" t="s">
        <v>3479</v>
      </c>
      <c r="P11967" t="s">
        <v>6917</v>
      </c>
    </row>
    <row r="11968" spans="1:16" x14ac:dyDescent="0.35">
      <c r="A11968" t="s">
        <v>15022</v>
      </c>
      <c r="B11968" t="s">
        <v>15421</v>
      </c>
      <c r="C11968" t="s">
        <v>3022</v>
      </c>
      <c r="D11968" t="s">
        <v>249</v>
      </c>
      <c r="E11968" t="s">
        <v>20</v>
      </c>
      <c r="F11968" t="b">
        <v>0</v>
      </c>
      <c r="G11968" t="s">
        <v>105</v>
      </c>
      <c r="H11968" s="1">
        <v>45733.014479166668</v>
      </c>
      <c r="I11968" t="b">
        <v>0</v>
      </c>
      <c r="J11968" t="b">
        <v>0</v>
      </c>
      <c r="K11968" t="s">
        <v>105</v>
      </c>
      <c r="L11968" t="s">
        <v>22</v>
      </c>
      <c r="M11968">
        <v>83999.5</v>
      </c>
      <c r="O11968" t="s">
        <v>1324</v>
      </c>
      <c r="P11968" t="s">
        <v>8003</v>
      </c>
    </row>
    <row r="11969" spans="1:16" x14ac:dyDescent="0.35">
      <c r="A11969" t="s">
        <v>15022</v>
      </c>
      <c r="B11969" t="s">
        <v>15422</v>
      </c>
      <c r="C11969" t="s">
        <v>15423</v>
      </c>
      <c r="D11969" t="s">
        <v>3130</v>
      </c>
      <c r="E11969" t="s">
        <v>20</v>
      </c>
      <c r="F11969" t="b">
        <v>0</v>
      </c>
      <c r="G11969" t="s">
        <v>47</v>
      </c>
      <c r="H11969" s="1">
        <v>45733.335868055547</v>
      </c>
      <c r="I11969" t="b">
        <v>0</v>
      </c>
      <c r="J11969" t="b">
        <v>1</v>
      </c>
      <c r="K11969" t="s">
        <v>31</v>
      </c>
      <c r="L11969" t="s">
        <v>22</v>
      </c>
      <c r="M11969">
        <v>241000</v>
      </c>
      <c r="O11969" t="s">
        <v>3479</v>
      </c>
      <c r="P11969" t="s">
        <v>6917</v>
      </c>
    </row>
    <row r="11970" spans="1:16" x14ac:dyDescent="0.35">
      <c r="A11970" t="s">
        <v>15022</v>
      </c>
      <c r="B11970" t="s">
        <v>15424</v>
      </c>
      <c r="C11970" t="s">
        <v>15425</v>
      </c>
      <c r="D11970" t="s">
        <v>573</v>
      </c>
      <c r="E11970" t="s">
        <v>296</v>
      </c>
      <c r="F11970" t="b">
        <v>0</v>
      </c>
      <c r="G11970" t="s">
        <v>52</v>
      </c>
      <c r="H11970" s="1">
        <v>45733.501296296286</v>
      </c>
      <c r="I11970" t="b">
        <v>0</v>
      </c>
      <c r="J11970" t="b">
        <v>1</v>
      </c>
      <c r="K11970" t="s">
        <v>31</v>
      </c>
      <c r="L11970" t="s">
        <v>32</v>
      </c>
      <c r="N11970">
        <v>54.420001983642578</v>
      </c>
      <c r="O11970" t="s">
        <v>15426</v>
      </c>
      <c r="P11970" t="s">
        <v>15427</v>
      </c>
    </row>
    <row r="11971" spans="1:16" x14ac:dyDescent="0.35">
      <c r="A11971" t="s">
        <v>15022</v>
      </c>
      <c r="B11971" t="s">
        <v>15428</v>
      </c>
      <c r="C11971" t="s">
        <v>7686</v>
      </c>
      <c r="D11971" t="s">
        <v>110</v>
      </c>
      <c r="E11971" t="s">
        <v>20</v>
      </c>
      <c r="F11971" t="b">
        <v>0</v>
      </c>
      <c r="G11971" t="s">
        <v>52</v>
      </c>
      <c r="H11971" s="1">
        <v>45733.585023148153</v>
      </c>
      <c r="I11971" t="b">
        <v>0</v>
      </c>
      <c r="J11971" t="b">
        <v>1</v>
      </c>
      <c r="K11971" t="s">
        <v>31</v>
      </c>
      <c r="L11971" t="s">
        <v>22</v>
      </c>
      <c r="M11971">
        <v>163000</v>
      </c>
      <c r="O11971" t="s">
        <v>7867</v>
      </c>
      <c r="P11971" t="s">
        <v>15429</v>
      </c>
    </row>
    <row r="11972" spans="1:16" x14ac:dyDescent="0.35">
      <c r="A11972" t="s">
        <v>15022</v>
      </c>
      <c r="B11972" t="s">
        <v>15430</v>
      </c>
      <c r="C11972" t="s">
        <v>5026</v>
      </c>
      <c r="D11972" t="s">
        <v>36</v>
      </c>
      <c r="E11972" t="s">
        <v>20</v>
      </c>
      <c r="F11972" t="b">
        <v>0</v>
      </c>
      <c r="G11972" t="s">
        <v>52</v>
      </c>
      <c r="H11972" s="1">
        <v>45733.627222222232</v>
      </c>
      <c r="I11972" t="b">
        <v>0</v>
      </c>
      <c r="J11972" t="b">
        <v>1</v>
      </c>
      <c r="K11972" t="s">
        <v>31</v>
      </c>
      <c r="L11972" t="s">
        <v>22</v>
      </c>
      <c r="M11972">
        <v>135000</v>
      </c>
      <c r="O11972" t="s">
        <v>419</v>
      </c>
      <c r="P11972" t="s">
        <v>15431</v>
      </c>
    </row>
    <row r="11973" spans="1:16" x14ac:dyDescent="0.35">
      <c r="A11973" t="s">
        <v>15022</v>
      </c>
      <c r="B11973" t="s">
        <v>15212</v>
      </c>
      <c r="C11973" t="s">
        <v>5863</v>
      </c>
      <c r="D11973" t="s">
        <v>17445</v>
      </c>
      <c r="E11973" t="s">
        <v>20</v>
      </c>
      <c r="F11973" t="b">
        <v>0</v>
      </c>
      <c r="G11973" t="s">
        <v>52</v>
      </c>
      <c r="H11973" s="1">
        <v>45733.997129629628</v>
      </c>
      <c r="I11973" t="b">
        <v>0</v>
      </c>
      <c r="J11973" t="b">
        <v>1</v>
      </c>
      <c r="K11973" t="s">
        <v>31</v>
      </c>
      <c r="L11973" t="s">
        <v>22</v>
      </c>
      <c r="M11973">
        <v>253000</v>
      </c>
      <c r="O11973" t="s">
        <v>3479</v>
      </c>
      <c r="P11973" t="s">
        <v>6917</v>
      </c>
    </row>
    <row r="11974" spans="1:16" x14ac:dyDescent="0.35">
      <c r="A11974" t="s">
        <v>15022</v>
      </c>
      <c r="B11974" t="s">
        <v>15421</v>
      </c>
      <c r="C11974" t="s">
        <v>3022</v>
      </c>
      <c r="D11974" t="s">
        <v>249</v>
      </c>
      <c r="E11974" t="s">
        <v>20</v>
      </c>
      <c r="F11974" t="b">
        <v>0</v>
      </c>
      <c r="G11974" t="s">
        <v>105</v>
      </c>
      <c r="H11974" s="1">
        <v>45734.014479166668</v>
      </c>
      <c r="I11974" t="b">
        <v>0</v>
      </c>
      <c r="J11974" t="b">
        <v>0</v>
      </c>
      <c r="K11974" t="s">
        <v>105</v>
      </c>
      <c r="L11974" t="s">
        <v>22</v>
      </c>
      <c r="M11974">
        <v>83999.5</v>
      </c>
      <c r="O11974" t="s">
        <v>1324</v>
      </c>
      <c r="P11974" t="s">
        <v>8003</v>
      </c>
    </row>
    <row r="11975" spans="1:16" x14ac:dyDescent="0.35">
      <c r="A11975" t="s">
        <v>15022</v>
      </c>
      <c r="B11975" t="s">
        <v>15422</v>
      </c>
      <c r="C11975" t="s">
        <v>15423</v>
      </c>
      <c r="D11975" t="s">
        <v>3130</v>
      </c>
      <c r="E11975" t="s">
        <v>20</v>
      </c>
      <c r="F11975" t="b">
        <v>0</v>
      </c>
      <c r="G11975" t="s">
        <v>47</v>
      </c>
      <c r="H11975" s="1">
        <v>45734.335868055547</v>
      </c>
      <c r="I11975" t="b">
        <v>0</v>
      </c>
      <c r="J11975" t="b">
        <v>1</v>
      </c>
      <c r="K11975" t="s">
        <v>31</v>
      </c>
      <c r="L11975" t="s">
        <v>22</v>
      </c>
      <c r="M11975">
        <v>241000</v>
      </c>
      <c r="O11975" t="s">
        <v>3479</v>
      </c>
      <c r="P11975" t="s">
        <v>6917</v>
      </c>
    </row>
    <row r="11976" spans="1:16" x14ac:dyDescent="0.35">
      <c r="A11976" t="s">
        <v>15022</v>
      </c>
      <c r="B11976" t="s">
        <v>15424</v>
      </c>
      <c r="C11976" t="s">
        <v>15425</v>
      </c>
      <c r="D11976" t="s">
        <v>573</v>
      </c>
      <c r="E11976" t="s">
        <v>296</v>
      </c>
      <c r="F11976" t="b">
        <v>0</v>
      </c>
      <c r="G11976" t="s">
        <v>52</v>
      </c>
      <c r="H11976" s="1">
        <v>45734.501296296286</v>
      </c>
      <c r="I11976" t="b">
        <v>0</v>
      </c>
      <c r="J11976" t="b">
        <v>1</v>
      </c>
      <c r="K11976" t="s">
        <v>31</v>
      </c>
      <c r="L11976" t="s">
        <v>32</v>
      </c>
      <c r="N11976">
        <v>54.420001983642578</v>
      </c>
      <c r="O11976" t="s">
        <v>15426</v>
      </c>
      <c r="P11976" t="s">
        <v>15427</v>
      </c>
    </row>
    <row r="11977" spans="1:16" x14ac:dyDescent="0.35">
      <c r="A11977" t="s">
        <v>15022</v>
      </c>
      <c r="B11977" t="s">
        <v>15428</v>
      </c>
      <c r="C11977" t="s">
        <v>7686</v>
      </c>
      <c r="D11977" t="s">
        <v>110</v>
      </c>
      <c r="E11977" t="s">
        <v>20</v>
      </c>
      <c r="F11977" t="b">
        <v>0</v>
      </c>
      <c r="G11977" t="s">
        <v>52</v>
      </c>
      <c r="H11977" s="1">
        <v>45734.585023148153</v>
      </c>
      <c r="I11977" t="b">
        <v>0</v>
      </c>
      <c r="J11977" t="b">
        <v>1</v>
      </c>
      <c r="K11977" t="s">
        <v>31</v>
      </c>
      <c r="L11977" t="s">
        <v>22</v>
      </c>
      <c r="M11977">
        <v>163000</v>
      </c>
      <c r="O11977" t="s">
        <v>7867</v>
      </c>
      <c r="P11977" t="s">
        <v>15429</v>
      </c>
    </row>
    <row r="11978" spans="1:16" x14ac:dyDescent="0.35">
      <c r="A11978" t="s">
        <v>15022</v>
      </c>
      <c r="B11978" t="s">
        <v>15430</v>
      </c>
      <c r="C11978" t="s">
        <v>5026</v>
      </c>
      <c r="D11978" t="s">
        <v>36</v>
      </c>
      <c r="E11978" t="s">
        <v>20</v>
      </c>
      <c r="F11978" t="b">
        <v>0</v>
      </c>
      <c r="G11978" t="s">
        <v>52</v>
      </c>
      <c r="H11978" s="1">
        <v>45734.627222222232</v>
      </c>
      <c r="I11978" t="b">
        <v>0</v>
      </c>
      <c r="J11978" t="b">
        <v>1</v>
      </c>
      <c r="K11978" t="s">
        <v>31</v>
      </c>
      <c r="L11978" t="s">
        <v>22</v>
      </c>
      <c r="M11978">
        <v>135000</v>
      </c>
      <c r="O11978" t="s">
        <v>419</v>
      </c>
      <c r="P11978" t="s">
        <v>15431</v>
      </c>
    </row>
    <row r="11979" spans="1:16" x14ac:dyDescent="0.35">
      <c r="A11979" t="s">
        <v>15022</v>
      </c>
      <c r="B11979" t="s">
        <v>15212</v>
      </c>
      <c r="C11979" t="s">
        <v>5863</v>
      </c>
      <c r="D11979" t="s">
        <v>17445</v>
      </c>
      <c r="E11979" t="s">
        <v>20</v>
      </c>
      <c r="F11979" t="b">
        <v>0</v>
      </c>
      <c r="G11979" t="s">
        <v>52</v>
      </c>
      <c r="H11979" s="1">
        <v>45734.997129629628</v>
      </c>
      <c r="I11979" t="b">
        <v>0</v>
      </c>
      <c r="J11979" t="b">
        <v>1</v>
      </c>
      <c r="K11979" t="s">
        <v>31</v>
      </c>
      <c r="L11979" t="s">
        <v>22</v>
      </c>
      <c r="M11979">
        <v>253000</v>
      </c>
      <c r="O11979" t="s">
        <v>3479</v>
      </c>
      <c r="P11979" t="s">
        <v>6917</v>
      </c>
    </row>
    <row r="11980" spans="1:16" x14ac:dyDescent="0.35">
      <c r="A11980" t="s">
        <v>15022</v>
      </c>
      <c r="B11980" t="s">
        <v>15421</v>
      </c>
      <c r="C11980" t="s">
        <v>3022</v>
      </c>
      <c r="D11980" t="s">
        <v>249</v>
      </c>
      <c r="E11980" t="s">
        <v>20</v>
      </c>
      <c r="F11980" t="b">
        <v>0</v>
      </c>
      <c r="G11980" t="s">
        <v>105</v>
      </c>
      <c r="H11980" s="1">
        <v>45735.014479166668</v>
      </c>
      <c r="I11980" t="b">
        <v>0</v>
      </c>
      <c r="J11980" t="b">
        <v>0</v>
      </c>
      <c r="K11980" t="s">
        <v>105</v>
      </c>
      <c r="L11980" t="s">
        <v>22</v>
      </c>
      <c r="M11980">
        <v>83999.5</v>
      </c>
      <c r="O11980" t="s">
        <v>1324</v>
      </c>
      <c r="P11980" t="s">
        <v>8003</v>
      </c>
    </row>
    <row r="11981" spans="1:16" x14ac:dyDescent="0.35">
      <c r="A11981" t="s">
        <v>15022</v>
      </c>
      <c r="B11981" t="s">
        <v>15422</v>
      </c>
      <c r="C11981" t="s">
        <v>15423</v>
      </c>
      <c r="D11981" t="s">
        <v>3130</v>
      </c>
      <c r="E11981" t="s">
        <v>20</v>
      </c>
      <c r="F11981" t="b">
        <v>0</v>
      </c>
      <c r="G11981" t="s">
        <v>47</v>
      </c>
      <c r="H11981" s="1">
        <v>45735.335868055547</v>
      </c>
      <c r="I11981" t="b">
        <v>0</v>
      </c>
      <c r="J11981" t="b">
        <v>1</v>
      </c>
      <c r="K11981" t="s">
        <v>31</v>
      </c>
      <c r="L11981" t="s">
        <v>22</v>
      </c>
      <c r="M11981">
        <v>241000</v>
      </c>
      <c r="O11981" t="s">
        <v>3479</v>
      </c>
      <c r="P11981" t="s">
        <v>6917</v>
      </c>
    </row>
    <row r="11982" spans="1:16" x14ac:dyDescent="0.35">
      <c r="A11982" t="s">
        <v>15022</v>
      </c>
      <c r="B11982" t="s">
        <v>15424</v>
      </c>
      <c r="C11982" t="s">
        <v>15425</v>
      </c>
      <c r="D11982" t="s">
        <v>573</v>
      </c>
      <c r="E11982" t="s">
        <v>296</v>
      </c>
      <c r="F11982" t="b">
        <v>0</v>
      </c>
      <c r="G11982" t="s">
        <v>52</v>
      </c>
      <c r="H11982" s="1">
        <v>45735.501296296286</v>
      </c>
      <c r="I11982" t="b">
        <v>0</v>
      </c>
      <c r="J11982" t="b">
        <v>1</v>
      </c>
      <c r="K11982" t="s">
        <v>31</v>
      </c>
      <c r="L11982" t="s">
        <v>32</v>
      </c>
      <c r="N11982">
        <v>54.420001983642578</v>
      </c>
      <c r="O11982" t="s">
        <v>15426</v>
      </c>
      <c r="P11982" t="s">
        <v>15427</v>
      </c>
    </row>
    <row r="11983" spans="1:16" x14ac:dyDescent="0.35">
      <c r="A11983" t="s">
        <v>15022</v>
      </c>
      <c r="B11983" t="s">
        <v>15022</v>
      </c>
      <c r="C11983" t="s">
        <v>6425</v>
      </c>
      <c r="D11983" t="s">
        <v>36</v>
      </c>
      <c r="E11983" t="s">
        <v>20</v>
      </c>
      <c r="F11983" t="b">
        <v>0</v>
      </c>
      <c r="G11983" t="s">
        <v>52</v>
      </c>
      <c r="H11983" s="1">
        <v>45735.516180555547</v>
      </c>
      <c r="I11983" t="b">
        <v>0</v>
      </c>
      <c r="J11983" t="b">
        <v>1</v>
      </c>
      <c r="K11983" t="s">
        <v>31</v>
      </c>
      <c r="L11983" t="s">
        <v>22</v>
      </c>
      <c r="M11983">
        <v>148000</v>
      </c>
      <c r="O11983" t="s">
        <v>209</v>
      </c>
      <c r="P11983" t="s">
        <v>8832</v>
      </c>
    </row>
    <row r="11984" spans="1:16" x14ac:dyDescent="0.35">
      <c r="A11984" t="s">
        <v>15022</v>
      </c>
      <c r="B11984" t="s">
        <v>15428</v>
      </c>
      <c r="C11984" t="s">
        <v>7686</v>
      </c>
      <c r="D11984" t="s">
        <v>110</v>
      </c>
      <c r="E11984" t="s">
        <v>20</v>
      </c>
      <c r="F11984" t="b">
        <v>0</v>
      </c>
      <c r="G11984" t="s">
        <v>52</v>
      </c>
      <c r="H11984" s="1">
        <v>45735.585023148153</v>
      </c>
      <c r="I11984" t="b">
        <v>0</v>
      </c>
      <c r="J11984" t="b">
        <v>1</v>
      </c>
      <c r="K11984" t="s">
        <v>31</v>
      </c>
      <c r="L11984" t="s">
        <v>22</v>
      </c>
      <c r="M11984">
        <v>163000</v>
      </c>
      <c r="O11984" t="s">
        <v>7867</v>
      </c>
      <c r="P11984" t="s">
        <v>15429</v>
      </c>
    </row>
    <row r="11985" spans="1:16" x14ac:dyDescent="0.35">
      <c r="A11985" t="s">
        <v>15022</v>
      </c>
      <c r="B11985" t="s">
        <v>15430</v>
      </c>
      <c r="C11985" t="s">
        <v>5026</v>
      </c>
      <c r="D11985" t="s">
        <v>36</v>
      </c>
      <c r="E11985" t="s">
        <v>20</v>
      </c>
      <c r="F11985" t="b">
        <v>0</v>
      </c>
      <c r="G11985" t="s">
        <v>52</v>
      </c>
      <c r="H11985" s="1">
        <v>45735.627222222232</v>
      </c>
      <c r="I11985" t="b">
        <v>0</v>
      </c>
      <c r="J11985" t="b">
        <v>1</v>
      </c>
      <c r="K11985" t="s">
        <v>31</v>
      </c>
      <c r="L11985" t="s">
        <v>22</v>
      </c>
      <c r="M11985">
        <v>135000</v>
      </c>
      <c r="O11985" t="s">
        <v>419</v>
      </c>
      <c r="P11985" t="s">
        <v>15431</v>
      </c>
    </row>
    <row r="11986" spans="1:16" x14ac:dyDescent="0.35">
      <c r="A11986" t="s">
        <v>15022</v>
      </c>
      <c r="B11986" t="s">
        <v>15432</v>
      </c>
      <c r="C11986" t="s">
        <v>182</v>
      </c>
      <c r="D11986" t="s">
        <v>15433</v>
      </c>
      <c r="E11986" t="s">
        <v>20</v>
      </c>
      <c r="F11986" t="b">
        <v>0</v>
      </c>
      <c r="G11986" t="s">
        <v>52</v>
      </c>
      <c r="H11986" s="1">
        <v>45735.668182870373</v>
      </c>
      <c r="I11986" t="b">
        <v>1</v>
      </c>
      <c r="J11986" t="b">
        <v>0</v>
      </c>
      <c r="K11986" t="s">
        <v>31</v>
      </c>
      <c r="L11986" t="s">
        <v>22</v>
      </c>
      <c r="M11986">
        <v>190000</v>
      </c>
      <c r="O11986" t="s">
        <v>15434</v>
      </c>
      <c r="P11986" t="s">
        <v>15435</v>
      </c>
    </row>
    <row r="11987" spans="1:16" x14ac:dyDescent="0.35">
      <c r="A11987" t="s">
        <v>15022</v>
      </c>
      <c r="B11987" t="s">
        <v>15436</v>
      </c>
      <c r="C11987" t="s">
        <v>18</v>
      </c>
      <c r="D11987" t="s">
        <v>36</v>
      </c>
      <c r="E11987" t="s">
        <v>20</v>
      </c>
      <c r="F11987" t="b">
        <v>1</v>
      </c>
      <c r="G11987" t="s">
        <v>47</v>
      </c>
      <c r="H11987" s="1">
        <v>45735.669120370367</v>
      </c>
      <c r="I11987" t="b">
        <v>1</v>
      </c>
      <c r="J11987" t="b">
        <v>1</v>
      </c>
      <c r="K11987" t="s">
        <v>31</v>
      </c>
      <c r="L11987" t="s">
        <v>22</v>
      </c>
      <c r="M11987">
        <v>115000</v>
      </c>
      <c r="O11987" t="s">
        <v>15437</v>
      </c>
      <c r="P11987" t="s">
        <v>15438</v>
      </c>
    </row>
    <row r="11988" spans="1:16" x14ac:dyDescent="0.35">
      <c r="A11988" t="s">
        <v>15022</v>
      </c>
      <c r="B11988" t="s">
        <v>15212</v>
      </c>
      <c r="C11988" t="s">
        <v>5863</v>
      </c>
      <c r="D11988" t="s">
        <v>17445</v>
      </c>
      <c r="E11988" t="s">
        <v>20</v>
      </c>
      <c r="F11988" t="b">
        <v>0</v>
      </c>
      <c r="G11988" t="s">
        <v>52</v>
      </c>
      <c r="H11988" s="1">
        <v>45735.997129629628</v>
      </c>
      <c r="I11988" t="b">
        <v>0</v>
      </c>
      <c r="J11988" t="b">
        <v>1</v>
      </c>
      <c r="K11988" t="s">
        <v>31</v>
      </c>
      <c r="L11988" t="s">
        <v>22</v>
      </c>
      <c r="M11988">
        <v>253000</v>
      </c>
      <c r="O11988" t="s">
        <v>3479</v>
      </c>
      <c r="P11988" t="s">
        <v>6917</v>
      </c>
    </row>
    <row r="11989" spans="1:16" x14ac:dyDescent="0.35">
      <c r="A11989" t="s">
        <v>15022</v>
      </c>
      <c r="B11989" t="s">
        <v>15421</v>
      </c>
      <c r="C11989" t="s">
        <v>3022</v>
      </c>
      <c r="D11989" t="s">
        <v>249</v>
      </c>
      <c r="E11989" t="s">
        <v>20</v>
      </c>
      <c r="F11989" t="b">
        <v>0</v>
      </c>
      <c r="G11989" t="s">
        <v>105</v>
      </c>
      <c r="H11989" s="1">
        <v>45736.014479166668</v>
      </c>
      <c r="I11989" t="b">
        <v>0</v>
      </c>
      <c r="J11989" t="b">
        <v>0</v>
      </c>
      <c r="K11989" t="s">
        <v>105</v>
      </c>
      <c r="L11989" t="s">
        <v>22</v>
      </c>
      <c r="M11989">
        <v>83999.5</v>
      </c>
      <c r="O11989" t="s">
        <v>1324</v>
      </c>
      <c r="P11989" t="s">
        <v>8003</v>
      </c>
    </row>
    <row r="11990" spans="1:16" x14ac:dyDescent="0.35">
      <c r="A11990" t="s">
        <v>15022</v>
      </c>
      <c r="B11990" t="s">
        <v>15422</v>
      </c>
      <c r="C11990" t="s">
        <v>15423</v>
      </c>
      <c r="D11990" t="s">
        <v>3130</v>
      </c>
      <c r="E11990" t="s">
        <v>20</v>
      </c>
      <c r="F11990" t="b">
        <v>0</v>
      </c>
      <c r="G11990" t="s">
        <v>47</v>
      </c>
      <c r="H11990" s="1">
        <v>45736.335868055547</v>
      </c>
      <c r="I11990" t="b">
        <v>0</v>
      </c>
      <c r="J11990" t="b">
        <v>1</v>
      </c>
      <c r="K11990" t="s">
        <v>31</v>
      </c>
      <c r="L11990" t="s">
        <v>22</v>
      </c>
      <c r="M11990">
        <v>241000</v>
      </c>
      <c r="O11990" t="s">
        <v>3479</v>
      </c>
      <c r="P11990" t="s">
        <v>6917</v>
      </c>
    </row>
    <row r="11991" spans="1:16" x14ac:dyDescent="0.35">
      <c r="A11991" t="s">
        <v>15022</v>
      </c>
      <c r="B11991" t="s">
        <v>15424</v>
      </c>
      <c r="C11991" t="s">
        <v>15425</v>
      </c>
      <c r="D11991" t="s">
        <v>573</v>
      </c>
      <c r="E11991" t="s">
        <v>296</v>
      </c>
      <c r="F11991" t="b">
        <v>0</v>
      </c>
      <c r="G11991" t="s">
        <v>52</v>
      </c>
      <c r="H11991" s="1">
        <v>45736.501296296286</v>
      </c>
      <c r="I11991" t="b">
        <v>0</v>
      </c>
      <c r="J11991" t="b">
        <v>1</v>
      </c>
      <c r="K11991" t="s">
        <v>31</v>
      </c>
      <c r="L11991" t="s">
        <v>32</v>
      </c>
      <c r="N11991">
        <v>54.420001983642578</v>
      </c>
      <c r="O11991" t="s">
        <v>15426</v>
      </c>
      <c r="P11991" t="s">
        <v>15427</v>
      </c>
    </row>
    <row r="11992" spans="1:16" x14ac:dyDescent="0.35">
      <c r="A11992" t="s">
        <v>15022</v>
      </c>
      <c r="B11992" t="s">
        <v>15022</v>
      </c>
      <c r="C11992" t="s">
        <v>6425</v>
      </c>
      <c r="D11992" t="s">
        <v>36</v>
      </c>
      <c r="E11992" t="s">
        <v>20</v>
      </c>
      <c r="F11992" t="b">
        <v>0</v>
      </c>
      <c r="G11992" t="s">
        <v>52</v>
      </c>
      <c r="H11992" s="1">
        <v>45736.516180555547</v>
      </c>
      <c r="I11992" t="b">
        <v>0</v>
      </c>
      <c r="J11992" t="b">
        <v>1</v>
      </c>
      <c r="K11992" t="s">
        <v>31</v>
      </c>
      <c r="L11992" t="s">
        <v>22</v>
      </c>
      <c r="M11992">
        <v>148000</v>
      </c>
      <c r="O11992" t="s">
        <v>209</v>
      </c>
      <c r="P11992" t="s">
        <v>8832</v>
      </c>
    </row>
    <row r="11993" spans="1:16" x14ac:dyDescent="0.35">
      <c r="A11993" t="s">
        <v>15022</v>
      </c>
      <c r="B11993" t="s">
        <v>15428</v>
      </c>
      <c r="C11993" t="s">
        <v>7686</v>
      </c>
      <c r="D11993" t="s">
        <v>110</v>
      </c>
      <c r="E11993" t="s">
        <v>20</v>
      </c>
      <c r="F11993" t="b">
        <v>0</v>
      </c>
      <c r="G11993" t="s">
        <v>52</v>
      </c>
      <c r="H11993" s="1">
        <v>45736.585023148153</v>
      </c>
      <c r="I11993" t="b">
        <v>0</v>
      </c>
      <c r="J11993" t="b">
        <v>1</v>
      </c>
      <c r="K11993" t="s">
        <v>31</v>
      </c>
      <c r="L11993" t="s">
        <v>22</v>
      </c>
      <c r="M11993">
        <v>163000</v>
      </c>
      <c r="O11993" t="s">
        <v>7867</v>
      </c>
      <c r="P11993" t="s">
        <v>15429</v>
      </c>
    </row>
    <row r="11994" spans="1:16" x14ac:dyDescent="0.35">
      <c r="A11994" t="s">
        <v>15022</v>
      </c>
      <c r="B11994" t="s">
        <v>15430</v>
      </c>
      <c r="C11994" t="s">
        <v>5026</v>
      </c>
      <c r="D11994" t="s">
        <v>36</v>
      </c>
      <c r="E11994" t="s">
        <v>20</v>
      </c>
      <c r="F11994" t="b">
        <v>0</v>
      </c>
      <c r="G11994" t="s">
        <v>52</v>
      </c>
      <c r="H11994" s="1">
        <v>45736.627222222232</v>
      </c>
      <c r="I11994" t="b">
        <v>0</v>
      </c>
      <c r="J11994" t="b">
        <v>1</v>
      </c>
      <c r="K11994" t="s">
        <v>31</v>
      </c>
      <c r="L11994" t="s">
        <v>22</v>
      </c>
      <c r="M11994">
        <v>135000</v>
      </c>
      <c r="O11994" t="s">
        <v>419</v>
      </c>
      <c r="P11994" t="s">
        <v>15431</v>
      </c>
    </row>
    <row r="11995" spans="1:16" x14ac:dyDescent="0.35">
      <c r="A11995" t="s">
        <v>15022</v>
      </c>
      <c r="B11995" t="s">
        <v>15432</v>
      </c>
      <c r="C11995" t="s">
        <v>182</v>
      </c>
      <c r="D11995" t="s">
        <v>15433</v>
      </c>
      <c r="E11995" t="s">
        <v>20</v>
      </c>
      <c r="F11995" t="b">
        <v>0</v>
      </c>
      <c r="G11995" t="s">
        <v>52</v>
      </c>
      <c r="H11995" s="1">
        <v>45736.668182870373</v>
      </c>
      <c r="I11995" t="b">
        <v>1</v>
      </c>
      <c r="J11995" t="b">
        <v>0</v>
      </c>
      <c r="K11995" t="s">
        <v>31</v>
      </c>
      <c r="L11995" t="s">
        <v>22</v>
      </c>
      <c r="M11995">
        <v>190000</v>
      </c>
      <c r="O11995" t="s">
        <v>15434</v>
      </c>
      <c r="P11995" t="s">
        <v>15435</v>
      </c>
    </row>
    <row r="11996" spans="1:16" x14ac:dyDescent="0.35">
      <c r="A11996" t="s">
        <v>15022</v>
      </c>
      <c r="B11996" t="s">
        <v>15436</v>
      </c>
      <c r="C11996" t="s">
        <v>18</v>
      </c>
      <c r="D11996" t="s">
        <v>36</v>
      </c>
      <c r="E11996" t="s">
        <v>20</v>
      </c>
      <c r="F11996" t="b">
        <v>1</v>
      </c>
      <c r="G11996" t="s">
        <v>47</v>
      </c>
      <c r="H11996" s="1">
        <v>45736.669120370367</v>
      </c>
      <c r="I11996" t="b">
        <v>1</v>
      </c>
      <c r="J11996" t="b">
        <v>1</v>
      </c>
      <c r="K11996" t="s">
        <v>31</v>
      </c>
      <c r="L11996" t="s">
        <v>22</v>
      </c>
      <c r="M11996">
        <v>115000</v>
      </c>
      <c r="O11996" t="s">
        <v>15437</v>
      </c>
      <c r="P11996" t="s">
        <v>15438</v>
      </c>
    </row>
    <row r="11997" spans="1:16" x14ac:dyDescent="0.35">
      <c r="A11997" t="s">
        <v>15022</v>
      </c>
      <c r="B11997" t="s">
        <v>15439</v>
      </c>
      <c r="C11997" t="s">
        <v>7244</v>
      </c>
      <c r="D11997" t="s">
        <v>29</v>
      </c>
      <c r="E11997" t="s">
        <v>20</v>
      </c>
      <c r="F11997" t="b">
        <v>0</v>
      </c>
      <c r="G11997" t="s">
        <v>52</v>
      </c>
      <c r="H11997" s="1">
        <v>45736.793726851851</v>
      </c>
      <c r="I11997" t="b">
        <v>0</v>
      </c>
      <c r="J11997" t="b">
        <v>1</v>
      </c>
      <c r="K11997" t="s">
        <v>31</v>
      </c>
      <c r="L11997" t="s">
        <v>22</v>
      </c>
      <c r="M11997">
        <v>125525</v>
      </c>
      <c r="O11997" t="s">
        <v>15440</v>
      </c>
      <c r="P11997" t="s">
        <v>15441</v>
      </c>
    </row>
    <row r="11998" spans="1:16" x14ac:dyDescent="0.35">
      <c r="A11998" t="s">
        <v>15022</v>
      </c>
      <c r="B11998" t="s">
        <v>15212</v>
      </c>
      <c r="C11998" t="s">
        <v>5863</v>
      </c>
      <c r="D11998" t="s">
        <v>17445</v>
      </c>
      <c r="E11998" t="s">
        <v>20</v>
      </c>
      <c r="F11998" t="b">
        <v>0</v>
      </c>
      <c r="G11998" t="s">
        <v>52</v>
      </c>
      <c r="H11998" s="1">
        <v>45736.997129629628</v>
      </c>
      <c r="I11998" t="b">
        <v>0</v>
      </c>
      <c r="J11998" t="b">
        <v>1</v>
      </c>
      <c r="K11998" t="s">
        <v>31</v>
      </c>
      <c r="L11998" t="s">
        <v>22</v>
      </c>
      <c r="M11998">
        <v>253000</v>
      </c>
      <c r="O11998" t="s">
        <v>3479</v>
      </c>
      <c r="P11998" t="s">
        <v>6917</v>
      </c>
    </row>
    <row r="11999" spans="1:16" x14ac:dyDescent="0.35">
      <c r="A11999" t="s">
        <v>15022</v>
      </c>
      <c r="B11999" t="s">
        <v>15421</v>
      </c>
      <c r="C11999" t="s">
        <v>3022</v>
      </c>
      <c r="D11999" t="s">
        <v>249</v>
      </c>
      <c r="E11999" t="s">
        <v>20</v>
      </c>
      <c r="F11999" t="b">
        <v>0</v>
      </c>
      <c r="G11999" t="s">
        <v>105</v>
      </c>
      <c r="H11999" s="1">
        <v>45737.014479166668</v>
      </c>
      <c r="I11999" t="b">
        <v>0</v>
      </c>
      <c r="J11999" t="b">
        <v>0</v>
      </c>
      <c r="K11999" t="s">
        <v>105</v>
      </c>
      <c r="L11999" t="s">
        <v>22</v>
      </c>
      <c r="M11999">
        <v>83999.5</v>
      </c>
      <c r="O11999" t="s">
        <v>1324</v>
      </c>
      <c r="P11999" t="s">
        <v>8003</v>
      </c>
    </row>
    <row r="12000" spans="1:16" x14ac:dyDescent="0.35">
      <c r="A12000" t="s">
        <v>15022</v>
      </c>
      <c r="B12000" t="s">
        <v>15422</v>
      </c>
      <c r="C12000" t="s">
        <v>15423</v>
      </c>
      <c r="D12000" t="s">
        <v>3130</v>
      </c>
      <c r="E12000" t="s">
        <v>20</v>
      </c>
      <c r="F12000" t="b">
        <v>0</v>
      </c>
      <c r="G12000" t="s">
        <v>47</v>
      </c>
      <c r="H12000" s="1">
        <v>45737.335868055547</v>
      </c>
      <c r="I12000" t="b">
        <v>0</v>
      </c>
      <c r="J12000" t="b">
        <v>1</v>
      </c>
      <c r="K12000" t="s">
        <v>31</v>
      </c>
      <c r="L12000" t="s">
        <v>22</v>
      </c>
      <c r="M12000">
        <v>241000</v>
      </c>
      <c r="O12000" t="s">
        <v>3479</v>
      </c>
      <c r="P12000" t="s">
        <v>6917</v>
      </c>
    </row>
    <row r="12001" spans="1:16" x14ac:dyDescent="0.35">
      <c r="A12001" t="s">
        <v>15022</v>
      </c>
      <c r="B12001" t="s">
        <v>15424</v>
      </c>
      <c r="C12001" t="s">
        <v>15425</v>
      </c>
      <c r="D12001" t="s">
        <v>573</v>
      </c>
      <c r="E12001" t="s">
        <v>296</v>
      </c>
      <c r="F12001" t="b">
        <v>0</v>
      </c>
      <c r="G12001" t="s">
        <v>52</v>
      </c>
      <c r="H12001" s="1">
        <v>45737.501296296286</v>
      </c>
      <c r="I12001" t="b">
        <v>0</v>
      </c>
      <c r="J12001" t="b">
        <v>1</v>
      </c>
      <c r="K12001" t="s">
        <v>31</v>
      </c>
      <c r="L12001" t="s">
        <v>32</v>
      </c>
      <c r="N12001">
        <v>54.420001983642578</v>
      </c>
      <c r="O12001" t="s">
        <v>15426</v>
      </c>
      <c r="P12001" t="s">
        <v>15427</v>
      </c>
    </row>
    <row r="12002" spans="1:16" x14ac:dyDescent="0.35">
      <c r="A12002" t="s">
        <v>15022</v>
      </c>
      <c r="B12002" t="s">
        <v>15428</v>
      </c>
      <c r="C12002" t="s">
        <v>7686</v>
      </c>
      <c r="D12002" t="s">
        <v>110</v>
      </c>
      <c r="E12002" t="s">
        <v>20</v>
      </c>
      <c r="F12002" t="b">
        <v>0</v>
      </c>
      <c r="G12002" t="s">
        <v>52</v>
      </c>
      <c r="H12002" s="1">
        <v>45737.585023148153</v>
      </c>
      <c r="I12002" t="b">
        <v>0</v>
      </c>
      <c r="J12002" t="b">
        <v>1</v>
      </c>
      <c r="K12002" t="s">
        <v>31</v>
      </c>
      <c r="L12002" t="s">
        <v>22</v>
      </c>
      <c r="M12002">
        <v>163000</v>
      </c>
      <c r="O12002" t="s">
        <v>7867</v>
      </c>
      <c r="P12002" t="s">
        <v>15429</v>
      </c>
    </row>
    <row r="12003" spans="1:16" x14ac:dyDescent="0.35">
      <c r="A12003" t="s">
        <v>15022</v>
      </c>
      <c r="B12003" t="s">
        <v>15430</v>
      </c>
      <c r="C12003" t="s">
        <v>5026</v>
      </c>
      <c r="D12003" t="s">
        <v>36</v>
      </c>
      <c r="E12003" t="s">
        <v>20</v>
      </c>
      <c r="F12003" t="b">
        <v>0</v>
      </c>
      <c r="G12003" t="s">
        <v>52</v>
      </c>
      <c r="H12003" s="1">
        <v>45737.627222222232</v>
      </c>
      <c r="I12003" t="b">
        <v>0</v>
      </c>
      <c r="J12003" t="b">
        <v>1</v>
      </c>
      <c r="K12003" t="s">
        <v>31</v>
      </c>
      <c r="L12003" t="s">
        <v>22</v>
      </c>
      <c r="M12003">
        <v>135000</v>
      </c>
      <c r="O12003" t="s">
        <v>419</v>
      </c>
      <c r="P12003" t="s">
        <v>15431</v>
      </c>
    </row>
    <row r="12004" spans="1:16" x14ac:dyDescent="0.35">
      <c r="A12004" t="s">
        <v>15022</v>
      </c>
      <c r="B12004" t="s">
        <v>15212</v>
      </c>
      <c r="C12004" t="s">
        <v>5863</v>
      </c>
      <c r="D12004" t="s">
        <v>17445</v>
      </c>
      <c r="E12004" t="s">
        <v>20</v>
      </c>
      <c r="F12004" t="b">
        <v>0</v>
      </c>
      <c r="G12004" t="s">
        <v>52</v>
      </c>
      <c r="H12004" s="1">
        <v>45737.997129629628</v>
      </c>
      <c r="I12004" t="b">
        <v>0</v>
      </c>
      <c r="J12004" t="b">
        <v>1</v>
      </c>
      <c r="K12004" t="s">
        <v>31</v>
      </c>
      <c r="L12004" t="s">
        <v>22</v>
      </c>
      <c r="M12004">
        <v>253000</v>
      </c>
      <c r="O12004" t="s">
        <v>3479</v>
      </c>
      <c r="P12004" t="s">
        <v>6917</v>
      </c>
    </row>
    <row r="12005" spans="1:16" x14ac:dyDescent="0.35">
      <c r="A12005" t="s">
        <v>15022</v>
      </c>
      <c r="B12005" t="s">
        <v>15421</v>
      </c>
      <c r="C12005" t="s">
        <v>3022</v>
      </c>
      <c r="D12005" t="s">
        <v>249</v>
      </c>
      <c r="E12005" t="s">
        <v>20</v>
      </c>
      <c r="F12005" t="b">
        <v>0</v>
      </c>
      <c r="G12005" t="s">
        <v>105</v>
      </c>
      <c r="H12005" s="1">
        <v>45738.014479166668</v>
      </c>
      <c r="I12005" t="b">
        <v>0</v>
      </c>
      <c r="J12005" t="b">
        <v>0</v>
      </c>
      <c r="K12005" t="s">
        <v>105</v>
      </c>
      <c r="L12005" t="s">
        <v>22</v>
      </c>
      <c r="M12005">
        <v>83999.5</v>
      </c>
      <c r="O12005" t="s">
        <v>1324</v>
      </c>
      <c r="P12005" t="s">
        <v>8003</v>
      </c>
    </row>
    <row r="12006" spans="1:16" x14ac:dyDescent="0.35">
      <c r="A12006" t="s">
        <v>15022</v>
      </c>
      <c r="B12006" t="s">
        <v>15422</v>
      </c>
      <c r="C12006" t="s">
        <v>15423</v>
      </c>
      <c r="D12006" t="s">
        <v>3130</v>
      </c>
      <c r="E12006" t="s">
        <v>20</v>
      </c>
      <c r="F12006" t="b">
        <v>0</v>
      </c>
      <c r="G12006" t="s">
        <v>47</v>
      </c>
      <c r="H12006" s="1">
        <v>45738.335868055547</v>
      </c>
      <c r="I12006" t="b">
        <v>0</v>
      </c>
      <c r="J12006" t="b">
        <v>1</v>
      </c>
      <c r="K12006" t="s">
        <v>31</v>
      </c>
      <c r="L12006" t="s">
        <v>22</v>
      </c>
      <c r="M12006">
        <v>241000</v>
      </c>
      <c r="O12006" t="s">
        <v>3479</v>
      </c>
      <c r="P12006" t="s">
        <v>6917</v>
      </c>
    </row>
    <row r="12007" spans="1:16" x14ac:dyDescent="0.35">
      <c r="A12007" t="s">
        <v>15022</v>
      </c>
      <c r="B12007" t="s">
        <v>15424</v>
      </c>
      <c r="C12007" t="s">
        <v>15425</v>
      </c>
      <c r="D12007" t="s">
        <v>573</v>
      </c>
      <c r="E12007" t="s">
        <v>296</v>
      </c>
      <c r="F12007" t="b">
        <v>0</v>
      </c>
      <c r="G12007" t="s">
        <v>52</v>
      </c>
      <c r="H12007" s="1">
        <v>45738.501296296286</v>
      </c>
      <c r="I12007" t="b">
        <v>0</v>
      </c>
      <c r="J12007" t="b">
        <v>1</v>
      </c>
      <c r="K12007" t="s">
        <v>31</v>
      </c>
      <c r="L12007" t="s">
        <v>32</v>
      </c>
      <c r="N12007">
        <v>54.420001983642578</v>
      </c>
      <c r="O12007" t="s">
        <v>15426</v>
      </c>
      <c r="P12007" t="s">
        <v>15427</v>
      </c>
    </row>
    <row r="12008" spans="1:16" x14ac:dyDescent="0.35">
      <c r="A12008" t="s">
        <v>15022</v>
      </c>
      <c r="B12008" t="s">
        <v>15212</v>
      </c>
      <c r="C12008" t="s">
        <v>5863</v>
      </c>
      <c r="D12008" t="s">
        <v>17445</v>
      </c>
      <c r="E12008" t="s">
        <v>20</v>
      </c>
      <c r="F12008" t="b">
        <v>0</v>
      </c>
      <c r="G12008" t="s">
        <v>52</v>
      </c>
      <c r="H12008" s="1">
        <v>45738.997129629628</v>
      </c>
      <c r="I12008" t="b">
        <v>0</v>
      </c>
      <c r="J12008" t="b">
        <v>1</v>
      </c>
      <c r="K12008" t="s">
        <v>31</v>
      </c>
      <c r="L12008" t="s">
        <v>22</v>
      </c>
      <c r="M12008">
        <v>253000</v>
      </c>
      <c r="O12008" t="s">
        <v>3479</v>
      </c>
      <c r="P12008" t="s">
        <v>6917</v>
      </c>
    </row>
    <row r="12009" spans="1:16" x14ac:dyDescent="0.35">
      <c r="A12009" t="s">
        <v>15022</v>
      </c>
      <c r="B12009" t="s">
        <v>15421</v>
      </c>
      <c r="C12009" t="s">
        <v>3022</v>
      </c>
      <c r="D12009" t="s">
        <v>249</v>
      </c>
      <c r="E12009" t="s">
        <v>20</v>
      </c>
      <c r="F12009" t="b">
        <v>0</v>
      </c>
      <c r="G12009" t="s">
        <v>105</v>
      </c>
      <c r="H12009" s="1">
        <v>45739.014479166668</v>
      </c>
      <c r="I12009" t="b">
        <v>0</v>
      </c>
      <c r="J12009" t="b">
        <v>0</v>
      </c>
      <c r="K12009" t="s">
        <v>105</v>
      </c>
      <c r="L12009" t="s">
        <v>22</v>
      </c>
      <c r="M12009">
        <v>83999.5</v>
      </c>
      <c r="O12009" t="s">
        <v>1324</v>
      </c>
      <c r="P12009" t="s">
        <v>8003</v>
      </c>
    </row>
    <row r="12010" spans="1:16" x14ac:dyDescent="0.35">
      <c r="A12010" t="s">
        <v>15022</v>
      </c>
      <c r="B12010" t="s">
        <v>15445</v>
      </c>
      <c r="C12010" t="s">
        <v>3112</v>
      </c>
      <c r="D12010" t="s">
        <v>573</v>
      </c>
      <c r="E12010" t="s">
        <v>296</v>
      </c>
      <c r="F12010" t="b">
        <v>0</v>
      </c>
      <c r="G12010" t="s">
        <v>52</v>
      </c>
      <c r="H12010" s="1">
        <v>45739.376597222217</v>
      </c>
      <c r="I12010" t="b">
        <v>0</v>
      </c>
      <c r="J12010" t="b">
        <v>0</v>
      </c>
      <c r="K12010" t="s">
        <v>31</v>
      </c>
      <c r="L12010" t="s">
        <v>32</v>
      </c>
      <c r="N12010">
        <v>45.654998779296882</v>
      </c>
      <c r="O12010" t="s">
        <v>4281</v>
      </c>
      <c r="P12010" t="s">
        <v>15446</v>
      </c>
    </row>
    <row r="12011" spans="1:16" x14ac:dyDescent="0.35">
      <c r="A12011" t="s">
        <v>15022</v>
      </c>
      <c r="B12011" t="s">
        <v>15447</v>
      </c>
      <c r="C12011" t="s">
        <v>320</v>
      </c>
      <c r="D12011" t="s">
        <v>2865</v>
      </c>
      <c r="E12011" t="s">
        <v>20</v>
      </c>
      <c r="F12011" t="b">
        <v>0</v>
      </c>
      <c r="G12011" t="s">
        <v>68</v>
      </c>
      <c r="H12011" s="1">
        <v>45739.419016203698</v>
      </c>
      <c r="I12011" t="b">
        <v>1</v>
      </c>
      <c r="J12011" t="b">
        <v>0</v>
      </c>
      <c r="K12011" t="s">
        <v>31</v>
      </c>
      <c r="L12011" t="s">
        <v>22</v>
      </c>
      <c r="M12011">
        <v>162500</v>
      </c>
      <c r="O12011" t="s">
        <v>3479</v>
      </c>
    </row>
    <row r="12012" spans="1:16" x14ac:dyDescent="0.35">
      <c r="A12012" t="s">
        <v>15022</v>
      </c>
      <c r="B12012" t="s">
        <v>15448</v>
      </c>
      <c r="C12012" t="s">
        <v>693</v>
      </c>
      <c r="D12012" t="s">
        <v>443</v>
      </c>
      <c r="E12012" t="s">
        <v>20</v>
      </c>
      <c r="F12012" t="b">
        <v>0</v>
      </c>
      <c r="G12012" t="s">
        <v>43</v>
      </c>
      <c r="H12012" s="1">
        <v>45739.460428240738</v>
      </c>
      <c r="I12012" t="b">
        <v>0</v>
      </c>
      <c r="J12012" t="b">
        <v>1</v>
      </c>
      <c r="K12012" t="s">
        <v>31</v>
      </c>
      <c r="L12012" t="s">
        <v>22</v>
      </c>
      <c r="M12012">
        <v>160000</v>
      </c>
      <c r="O12012" t="s">
        <v>2227</v>
      </c>
      <c r="P12012" t="s">
        <v>15449</v>
      </c>
    </row>
    <row r="12013" spans="1:16" x14ac:dyDescent="0.35">
      <c r="A12013" t="s">
        <v>15022</v>
      </c>
      <c r="B12013" t="s">
        <v>15424</v>
      </c>
      <c r="C12013" t="s">
        <v>15425</v>
      </c>
      <c r="D12013" t="s">
        <v>573</v>
      </c>
      <c r="E12013" t="s">
        <v>296</v>
      </c>
      <c r="F12013" t="b">
        <v>0</v>
      </c>
      <c r="G12013" t="s">
        <v>52</v>
      </c>
      <c r="H12013" s="1">
        <v>45739.501296296286</v>
      </c>
      <c r="I12013" t="b">
        <v>0</v>
      </c>
      <c r="J12013" t="b">
        <v>1</v>
      </c>
      <c r="K12013" t="s">
        <v>31</v>
      </c>
      <c r="L12013" t="s">
        <v>32</v>
      </c>
      <c r="N12013">
        <v>54.420001983642578</v>
      </c>
      <c r="O12013" t="s">
        <v>15426</v>
      </c>
      <c r="P12013" t="s">
        <v>15427</v>
      </c>
    </row>
    <row r="12014" spans="1:16" x14ac:dyDescent="0.35">
      <c r="A12014" t="s">
        <v>15022</v>
      </c>
      <c r="B12014" t="s">
        <v>15450</v>
      </c>
      <c r="C12014" t="s">
        <v>15222</v>
      </c>
      <c r="D12014" t="s">
        <v>573</v>
      </c>
      <c r="E12014" t="s">
        <v>20</v>
      </c>
      <c r="F12014" t="b">
        <v>0</v>
      </c>
      <c r="G12014" t="s">
        <v>52</v>
      </c>
      <c r="H12014" s="1">
        <v>45739.584861111107</v>
      </c>
      <c r="I12014" t="b">
        <v>0</v>
      </c>
      <c r="J12014" t="b">
        <v>0</v>
      </c>
      <c r="K12014" t="s">
        <v>31</v>
      </c>
      <c r="L12014" t="s">
        <v>32</v>
      </c>
      <c r="N12014">
        <v>55.06500244140625</v>
      </c>
      <c r="O12014" t="s">
        <v>15451</v>
      </c>
      <c r="P12014" t="s">
        <v>15452</v>
      </c>
    </row>
    <row r="12015" spans="1:16" x14ac:dyDescent="0.35">
      <c r="A12015" t="s">
        <v>15022</v>
      </c>
      <c r="B12015" t="s">
        <v>15453</v>
      </c>
      <c r="C12015" t="s">
        <v>7114</v>
      </c>
      <c r="D12015" t="s">
        <v>573</v>
      </c>
      <c r="E12015" t="s">
        <v>20</v>
      </c>
      <c r="F12015" t="b">
        <v>0</v>
      </c>
      <c r="G12015" t="s">
        <v>52</v>
      </c>
      <c r="H12015" s="1">
        <v>45739.585081018522</v>
      </c>
      <c r="I12015" t="b">
        <v>0</v>
      </c>
      <c r="J12015" t="b">
        <v>1</v>
      </c>
      <c r="K12015" t="s">
        <v>31</v>
      </c>
      <c r="L12015" t="s">
        <v>32</v>
      </c>
      <c r="N12015">
        <v>51.229999542236328</v>
      </c>
      <c r="O12015" t="s">
        <v>15454</v>
      </c>
      <c r="P12015" t="s">
        <v>15455</v>
      </c>
    </row>
    <row r="12016" spans="1:16" x14ac:dyDescent="0.35">
      <c r="A12016" t="s">
        <v>15022</v>
      </c>
      <c r="B12016" t="s">
        <v>15456</v>
      </c>
      <c r="C12016" t="s">
        <v>56</v>
      </c>
      <c r="D12016" t="s">
        <v>269</v>
      </c>
      <c r="E12016" t="s">
        <v>20</v>
      </c>
      <c r="F12016" t="b">
        <v>0</v>
      </c>
      <c r="G12016" t="s">
        <v>52</v>
      </c>
      <c r="H12016" s="1">
        <v>45740.126504629632</v>
      </c>
      <c r="I12016" t="b">
        <v>0</v>
      </c>
      <c r="J12016" t="b">
        <v>1</v>
      </c>
      <c r="K12016" t="s">
        <v>31</v>
      </c>
      <c r="L12016" t="s">
        <v>22</v>
      </c>
      <c r="M12016">
        <v>182490</v>
      </c>
      <c r="O12016" t="s">
        <v>8012</v>
      </c>
      <c r="P12016" t="s">
        <v>15457</v>
      </c>
    </row>
    <row r="12017" spans="1:16" x14ac:dyDescent="0.35">
      <c r="A12017" t="s">
        <v>15022</v>
      </c>
      <c r="B12017" t="s">
        <v>15458</v>
      </c>
      <c r="C12017" t="s">
        <v>15459</v>
      </c>
      <c r="D12017" t="s">
        <v>573</v>
      </c>
      <c r="E12017" t="s">
        <v>296</v>
      </c>
      <c r="F12017" t="b">
        <v>0</v>
      </c>
      <c r="G12017" t="s">
        <v>52</v>
      </c>
      <c r="H12017" s="1">
        <v>45740.252013888887</v>
      </c>
      <c r="I12017" t="b">
        <v>1</v>
      </c>
      <c r="J12017" t="b">
        <v>1</v>
      </c>
      <c r="K12017" t="s">
        <v>31</v>
      </c>
      <c r="L12017" t="s">
        <v>32</v>
      </c>
      <c r="N12017">
        <v>57.060001373291023</v>
      </c>
      <c r="O12017" t="s">
        <v>7867</v>
      </c>
      <c r="P12017" t="s">
        <v>15128</v>
      </c>
    </row>
    <row r="12018" spans="1:16" x14ac:dyDescent="0.35">
      <c r="A12018" t="s">
        <v>15022</v>
      </c>
      <c r="B12018" t="s">
        <v>15460</v>
      </c>
      <c r="C12018" t="s">
        <v>142</v>
      </c>
      <c r="D12018" t="s">
        <v>36</v>
      </c>
      <c r="E12018" t="s">
        <v>20</v>
      </c>
      <c r="F12018" t="b">
        <v>0</v>
      </c>
      <c r="G12018" t="s">
        <v>43</v>
      </c>
      <c r="H12018" s="1">
        <v>45740.461087962962</v>
      </c>
      <c r="I12018" t="b">
        <v>0</v>
      </c>
      <c r="J12018" t="b">
        <v>1</v>
      </c>
      <c r="K12018" t="s">
        <v>31</v>
      </c>
      <c r="L12018" t="s">
        <v>22</v>
      </c>
      <c r="M12018">
        <v>165500</v>
      </c>
      <c r="O12018" t="s">
        <v>15461</v>
      </c>
      <c r="P12018" t="s">
        <v>15462</v>
      </c>
    </row>
    <row r="12019" spans="1:16" x14ac:dyDescent="0.35">
      <c r="A12019" t="s">
        <v>15022</v>
      </c>
      <c r="B12019" t="s">
        <v>15463</v>
      </c>
      <c r="C12019" t="s">
        <v>703</v>
      </c>
      <c r="D12019" t="s">
        <v>36</v>
      </c>
      <c r="E12019" t="s">
        <v>20</v>
      </c>
      <c r="F12019" t="b">
        <v>0</v>
      </c>
      <c r="G12019" t="s">
        <v>52</v>
      </c>
      <c r="H12019" s="1">
        <v>45740.793506944443</v>
      </c>
      <c r="I12019" t="b">
        <v>1</v>
      </c>
      <c r="J12019" t="b">
        <v>0</v>
      </c>
      <c r="K12019" t="s">
        <v>31</v>
      </c>
      <c r="L12019" t="s">
        <v>22</v>
      </c>
      <c r="M12019">
        <v>127500</v>
      </c>
      <c r="O12019" t="s">
        <v>684</v>
      </c>
      <c r="P12019" t="s">
        <v>15464</v>
      </c>
    </row>
    <row r="12020" spans="1:16" x14ac:dyDescent="0.35">
      <c r="A12020" t="s">
        <v>15022</v>
      </c>
      <c r="B12020" t="s">
        <v>15022</v>
      </c>
      <c r="C12020" t="s">
        <v>3949</v>
      </c>
      <c r="D12020" t="s">
        <v>36</v>
      </c>
      <c r="E12020" t="s">
        <v>20</v>
      </c>
      <c r="F12020" t="b">
        <v>0</v>
      </c>
      <c r="G12020" t="s">
        <v>52</v>
      </c>
      <c r="H12020" s="1">
        <v>45741.66851851852</v>
      </c>
      <c r="I12020" t="b">
        <v>1</v>
      </c>
      <c r="J12020" t="b">
        <v>1</v>
      </c>
      <c r="K12020" t="s">
        <v>31</v>
      </c>
      <c r="L12020" t="s">
        <v>22</v>
      </c>
      <c r="M12020">
        <v>102500</v>
      </c>
      <c r="O12020" t="s">
        <v>7646</v>
      </c>
      <c r="P12020" t="s">
        <v>15060</v>
      </c>
    </row>
    <row r="12021" spans="1:16" x14ac:dyDescent="0.35">
      <c r="A12021" t="s">
        <v>15022</v>
      </c>
      <c r="B12021" t="s">
        <v>15465</v>
      </c>
      <c r="C12021" t="s">
        <v>599</v>
      </c>
      <c r="D12021" t="s">
        <v>269</v>
      </c>
      <c r="E12021" t="s">
        <v>91</v>
      </c>
      <c r="F12021" t="b">
        <v>0</v>
      </c>
      <c r="G12021" t="s">
        <v>52</v>
      </c>
      <c r="H12021" s="1">
        <v>45741.751875000002</v>
      </c>
      <c r="I12021" t="b">
        <v>1</v>
      </c>
      <c r="J12021" t="b">
        <v>0</v>
      </c>
      <c r="K12021" t="s">
        <v>31</v>
      </c>
      <c r="L12021" t="s">
        <v>32</v>
      </c>
      <c r="N12021">
        <v>50</v>
      </c>
      <c r="O12021" t="s">
        <v>15466</v>
      </c>
      <c r="P12021" t="s">
        <v>15467</v>
      </c>
    </row>
    <row r="12022" spans="1:16" x14ac:dyDescent="0.35">
      <c r="A12022" t="s">
        <v>15022</v>
      </c>
      <c r="B12022" t="s">
        <v>15324</v>
      </c>
      <c r="C12022" t="s">
        <v>1176</v>
      </c>
      <c r="D12022" t="s">
        <v>573</v>
      </c>
      <c r="E12022" t="s">
        <v>20</v>
      </c>
      <c r="F12022" t="b">
        <v>0</v>
      </c>
      <c r="G12022" t="s">
        <v>68</v>
      </c>
      <c r="H12022" s="1">
        <v>45742.584479166668</v>
      </c>
      <c r="I12022" t="b">
        <v>0</v>
      </c>
      <c r="J12022" t="b">
        <v>0</v>
      </c>
      <c r="K12022" t="s">
        <v>31</v>
      </c>
      <c r="L12022" t="s">
        <v>32</v>
      </c>
      <c r="N12022">
        <v>50.669998168945313</v>
      </c>
      <c r="O12022" t="s">
        <v>1721</v>
      </c>
      <c r="P12022" t="s">
        <v>8387</v>
      </c>
    </row>
    <row r="12023" spans="1:16" x14ac:dyDescent="0.35">
      <c r="A12023" t="s">
        <v>15022</v>
      </c>
      <c r="B12023" t="s">
        <v>15468</v>
      </c>
      <c r="C12023" t="s">
        <v>31</v>
      </c>
      <c r="D12023" t="s">
        <v>110</v>
      </c>
      <c r="E12023" t="s">
        <v>20</v>
      </c>
      <c r="F12023" t="b">
        <v>0</v>
      </c>
      <c r="G12023" t="s">
        <v>47</v>
      </c>
      <c r="H12023" s="1">
        <v>45742.668321759258</v>
      </c>
      <c r="I12023" t="b">
        <v>0</v>
      </c>
      <c r="J12023" t="b">
        <v>1</v>
      </c>
      <c r="K12023" t="s">
        <v>31</v>
      </c>
      <c r="L12023" t="s">
        <v>22</v>
      </c>
      <c r="M12023">
        <v>143500</v>
      </c>
      <c r="O12023" t="s">
        <v>15469</v>
      </c>
      <c r="P12023" t="s">
        <v>15470</v>
      </c>
    </row>
    <row r="12024" spans="1:16" x14ac:dyDescent="0.35">
      <c r="A12024" t="s">
        <v>15022</v>
      </c>
      <c r="B12024" t="s">
        <v>15471</v>
      </c>
      <c r="C12024" t="s">
        <v>1616</v>
      </c>
      <c r="D12024" t="s">
        <v>110</v>
      </c>
      <c r="E12024" t="s">
        <v>20</v>
      </c>
      <c r="F12024" t="b">
        <v>0</v>
      </c>
      <c r="G12024" t="s">
        <v>171</v>
      </c>
      <c r="H12024" s="1">
        <v>45742.965428240743</v>
      </c>
      <c r="I12024" t="b">
        <v>1</v>
      </c>
      <c r="J12024" t="b">
        <v>0</v>
      </c>
      <c r="K12024" t="s">
        <v>31</v>
      </c>
      <c r="L12024" t="s">
        <v>22</v>
      </c>
      <c r="M12024">
        <v>145000</v>
      </c>
      <c r="O12024" t="s">
        <v>15472</v>
      </c>
      <c r="P12024" t="s">
        <v>15473</v>
      </c>
    </row>
    <row r="12025" spans="1:16" x14ac:dyDescent="0.35">
      <c r="A12025" t="s">
        <v>15022</v>
      </c>
      <c r="B12025" t="s">
        <v>15022</v>
      </c>
      <c r="C12025" t="s">
        <v>2563</v>
      </c>
      <c r="D12025" t="s">
        <v>2537</v>
      </c>
      <c r="E12025" t="s">
        <v>20</v>
      </c>
      <c r="F12025" t="b">
        <v>0</v>
      </c>
      <c r="G12025" t="s">
        <v>43</v>
      </c>
      <c r="H12025" s="1">
        <v>45743.25204861111</v>
      </c>
      <c r="I12025" t="b">
        <v>0</v>
      </c>
      <c r="J12025" t="b">
        <v>1</v>
      </c>
      <c r="K12025" t="s">
        <v>31</v>
      </c>
      <c r="L12025" t="s">
        <v>22</v>
      </c>
      <c r="M12025">
        <v>125000</v>
      </c>
      <c r="O12025" t="s">
        <v>2537</v>
      </c>
    </row>
    <row r="12026" spans="1:16" x14ac:dyDescent="0.35">
      <c r="A12026" t="s">
        <v>15022</v>
      </c>
      <c r="B12026" t="s">
        <v>15474</v>
      </c>
      <c r="C12026" t="s">
        <v>175</v>
      </c>
      <c r="D12026" t="s">
        <v>36</v>
      </c>
      <c r="E12026" t="s">
        <v>20</v>
      </c>
      <c r="F12026" t="b">
        <v>0</v>
      </c>
      <c r="G12026" t="s">
        <v>52</v>
      </c>
      <c r="H12026" s="1">
        <v>45743.418692129628</v>
      </c>
      <c r="I12026" t="b">
        <v>1</v>
      </c>
      <c r="J12026" t="b">
        <v>0</v>
      </c>
      <c r="K12026" t="s">
        <v>31</v>
      </c>
      <c r="L12026" t="s">
        <v>22</v>
      </c>
      <c r="M12026">
        <v>200000</v>
      </c>
      <c r="O12026" t="s">
        <v>15475</v>
      </c>
      <c r="P12026" t="s">
        <v>15476</v>
      </c>
    </row>
    <row r="12027" spans="1:16" x14ac:dyDescent="0.35">
      <c r="A12027" t="s">
        <v>15022</v>
      </c>
      <c r="B12027" t="s">
        <v>15388</v>
      </c>
      <c r="C12027" t="s">
        <v>369</v>
      </c>
      <c r="D12027" t="s">
        <v>573</v>
      </c>
      <c r="E12027" t="s">
        <v>20</v>
      </c>
      <c r="F12027" t="b">
        <v>0</v>
      </c>
      <c r="G12027" t="s">
        <v>52</v>
      </c>
      <c r="H12027" s="1">
        <v>45743.585416666669</v>
      </c>
      <c r="I12027" t="b">
        <v>0</v>
      </c>
      <c r="J12027" t="b">
        <v>1</v>
      </c>
      <c r="K12027" t="s">
        <v>31</v>
      </c>
      <c r="L12027" t="s">
        <v>32</v>
      </c>
      <c r="N12027">
        <v>39.334999084472663</v>
      </c>
      <c r="O12027" t="s">
        <v>3618</v>
      </c>
      <c r="P12027" t="s">
        <v>15389</v>
      </c>
    </row>
    <row r="12028" spans="1:16" x14ac:dyDescent="0.35">
      <c r="A12028" t="s">
        <v>15022</v>
      </c>
      <c r="B12028" t="s">
        <v>15477</v>
      </c>
      <c r="C12028" t="s">
        <v>15478</v>
      </c>
      <c r="D12028" t="s">
        <v>110</v>
      </c>
      <c r="E12028" t="s">
        <v>20</v>
      </c>
      <c r="F12028" t="b">
        <v>0</v>
      </c>
      <c r="G12028" t="s">
        <v>52</v>
      </c>
      <c r="H12028" s="1">
        <v>45743.668703703697</v>
      </c>
      <c r="I12028" t="b">
        <v>0</v>
      </c>
      <c r="J12028" t="b">
        <v>1</v>
      </c>
      <c r="K12028" t="s">
        <v>31</v>
      </c>
      <c r="L12028" t="s">
        <v>22</v>
      </c>
      <c r="M12028">
        <v>158500</v>
      </c>
      <c r="O12028" t="s">
        <v>2773</v>
      </c>
      <c r="P12028" t="s">
        <v>15479</v>
      </c>
    </row>
    <row r="12029" spans="1:16" x14ac:dyDescent="0.35">
      <c r="A12029" t="s">
        <v>15022</v>
      </c>
      <c r="B12029" t="s">
        <v>15022</v>
      </c>
      <c r="C12029" t="s">
        <v>3273</v>
      </c>
      <c r="D12029" t="s">
        <v>110</v>
      </c>
      <c r="E12029" t="s">
        <v>91</v>
      </c>
      <c r="F12029" t="b">
        <v>0</v>
      </c>
      <c r="G12029" t="s">
        <v>52</v>
      </c>
      <c r="H12029" s="1">
        <v>45743.710289351853</v>
      </c>
      <c r="I12029" t="b">
        <v>1</v>
      </c>
      <c r="J12029" t="b">
        <v>0</v>
      </c>
      <c r="K12029" t="s">
        <v>31</v>
      </c>
      <c r="L12029" t="s">
        <v>22</v>
      </c>
      <c r="M12029">
        <v>100000</v>
      </c>
      <c r="O12029" t="s">
        <v>15480</v>
      </c>
      <c r="P12029" t="s">
        <v>15481</v>
      </c>
    </row>
    <row r="12030" spans="1:16" x14ac:dyDescent="0.35">
      <c r="A12030" t="s">
        <v>15022</v>
      </c>
      <c r="B12030" t="s">
        <v>15482</v>
      </c>
      <c r="C12030" t="s">
        <v>599</v>
      </c>
      <c r="D12030" t="s">
        <v>17437</v>
      </c>
      <c r="F12030" t="b">
        <v>0</v>
      </c>
      <c r="G12030" t="s">
        <v>68</v>
      </c>
      <c r="H12030" s="1">
        <v>45743.877916666657</v>
      </c>
      <c r="I12030" t="b">
        <v>1</v>
      </c>
      <c r="J12030" t="b">
        <v>0</v>
      </c>
      <c r="K12030" t="s">
        <v>31</v>
      </c>
      <c r="L12030" t="s">
        <v>32</v>
      </c>
      <c r="N12030">
        <v>62</v>
      </c>
      <c r="O12030" t="s">
        <v>61</v>
      </c>
      <c r="P12030" t="s">
        <v>15483</v>
      </c>
    </row>
    <row r="12031" spans="1:16" x14ac:dyDescent="0.35">
      <c r="A12031" t="s">
        <v>15022</v>
      </c>
      <c r="B12031" t="s">
        <v>15324</v>
      </c>
      <c r="C12031" t="s">
        <v>8932</v>
      </c>
      <c r="D12031" t="s">
        <v>573</v>
      </c>
      <c r="E12031" t="s">
        <v>20</v>
      </c>
      <c r="F12031" t="b">
        <v>0</v>
      </c>
      <c r="G12031" t="s">
        <v>47</v>
      </c>
      <c r="H12031" s="1">
        <v>45744.584849537037</v>
      </c>
      <c r="I12031" t="b">
        <v>0</v>
      </c>
      <c r="J12031" t="b">
        <v>1</v>
      </c>
      <c r="K12031" t="s">
        <v>31</v>
      </c>
      <c r="L12031" t="s">
        <v>32</v>
      </c>
      <c r="N12031">
        <v>45.745002746582031</v>
      </c>
      <c r="O12031" t="s">
        <v>10231</v>
      </c>
      <c r="P12031" t="s">
        <v>15397</v>
      </c>
    </row>
    <row r="12032" spans="1:16" x14ac:dyDescent="0.35">
      <c r="A12032" t="s">
        <v>15022</v>
      </c>
      <c r="B12032" t="s">
        <v>15324</v>
      </c>
      <c r="C12032" t="s">
        <v>208</v>
      </c>
      <c r="D12032" t="s">
        <v>573</v>
      </c>
      <c r="E12032" t="s">
        <v>20</v>
      </c>
      <c r="F12032" t="b">
        <v>0</v>
      </c>
      <c r="G12032" t="s">
        <v>47</v>
      </c>
      <c r="H12032" s="1">
        <v>45744.584872685176</v>
      </c>
      <c r="I12032" t="b">
        <v>0</v>
      </c>
      <c r="J12032" t="b">
        <v>1</v>
      </c>
      <c r="K12032" t="s">
        <v>31</v>
      </c>
      <c r="L12032" t="s">
        <v>32</v>
      </c>
      <c r="N12032">
        <v>61.159996032714837</v>
      </c>
      <c r="O12032" t="s">
        <v>15484</v>
      </c>
      <c r="P12032" t="s">
        <v>15485</v>
      </c>
    </row>
    <row r="12033" spans="1:16" x14ac:dyDescent="0.35">
      <c r="A12033" t="s">
        <v>15022</v>
      </c>
      <c r="B12033" t="s">
        <v>15414</v>
      </c>
      <c r="C12033" t="s">
        <v>8932</v>
      </c>
      <c r="D12033" t="s">
        <v>573</v>
      </c>
      <c r="E12033" t="s">
        <v>20</v>
      </c>
      <c r="F12033" t="b">
        <v>0</v>
      </c>
      <c r="G12033" t="s">
        <v>52</v>
      </c>
      <c r="H12033" s="1">
        <v>45745.835046296299</v>
      </c>
      <c r="I12033" t="b">
        <v>0</v>
      </c>
      <c r="J12033" t="b">
        <v>1</v>
      </c>
      <c r="K12033" t="s">
        <v>31</v>
      </c>
      <c r="L12033" t="s">
        <v>32</v>
      </c>
      <c r="N12033">
        <v>45.745002746582031</v>
      </c>
      <c r="O12033" t="s">
        <v>10231</v>
      </c>
      <c r="P12033" t="s">
        <v>15416</v>
      </c>
    </row>
    <row r="12034" spans="1:16" x14ac:dyDescent="0.35">
      <c r="A12034" t="s">
        <v>15022</v>
      </c>
      <c r="B12034" t="s">
        <v>15486</v>
      </c>
      <c r="C12034" t="s">
        <v>146</v>
      </c>
      <c r="D12034" t="s">
        <v>974</v>
      </c>
      <c r="E12034" t="s">
        <v>20</v>
      </c>
      <c r="F12034" t="b">
        <v>0</v>
      </c>
      <c r="G12034" t="s">
        <v>52</v>
      </c>
      <c r="H12034" s="1">
        <v>45746.001666666663</v>
      </c>
      <c r="I12034" t="b">
        <v>0</v>
      </c>
      <c r="J12034" t="b">
        <v>0</v>
      </c>
      <c r="K12034" t="s">
        <v>31</v>
      </c>
      <c r="L12034" t="s">
        <v>22</v>
      </c>
      <c r="M12034">
        <v>127952</v>
      </c>
      <c r="O12034" t="s">
        <v>3399</v>
      </c>
      <c r="P12034" t="s">
        <v>15487</v>
      </c>
    </row>
    <row r="12035" spans="1:16" x14ac:dyDescent="0.35">
      <c r="A12035" t="s">
        <v>15022</v>
      </c>
      <c r="B12035" t="s">
        <v>15488</v>
      </c>
      <c r="C12035" t="s">
        <v>4489</v>
      </c>
      <c r="D12035" t="s">
        <v>36</v>
      </c>
      <c r="E12035" t="s">
        <v>20</v>
      </c>
      <c r="F12035" t="b">
        <v>0</v>
      </c>
      <c r="G12035" t="s">
        <v>52</v>
      </c>
      <c r="H12035" s="1">
        <v>45746.043333333328</v>
      </c>
      <c r="I12035" t="b">
        <v>0</v>
      </c>
      <c r="J12035" t="b">
        <v>1</v>
      </c>
      <c r="K12035" t="s">
        <v>31</v>
      </c>
      <c r="L12035" t="s">
        <v>22</v>
      </c>
      <c r="M12035">
        <v>117500</v>
      </c>
      <c r="O12035" t="s">
        <v>15489</v>
      </c>
      <c r="P12035" t="s">
        <v>15490</v>
      </c>
    </row>
    <row r="12036" spans="1:16" x14ac:dyDescent="0.35">
      <c r="A12036" t="s">
        <v>15022</v>
      </c>
      <c r="B12036" t="s">
        <v>15491</v>
      </c>
      <c r="C12036" t="s">
        <v>289</v>
      </c>
      <c r="D12036" t="s">
        <v>573</v>
      </c>
      <c r="E12036" t="s">
        <v>20</v>
      </c>
      <c r="F12036" t="b">
        <v>0</v>
      </c>
      <c r="G12036" t="s">
        <v>43</v>
      </c>
      <c r="H12036" s="1">
        <v>45746.084780092591</v>
      </c>
      <c r="I12036" t="b">
        <v>0</v>
      </c>
      <c r="J12036" t="b">
        <v>1</v>
      </c>
      <c r="K12036" t="s">
        <v>31</v>
      </c>
      <c r="L12036" t="s">
        <v>32</v>
      </c>
      <c r="N12036">
        <v>50.919998168945313</v>
      </c>
      <c r="O12036" t="s">
        <v>15492</v>
      </c>
      <c r="P12036" t="s">
        <v>15493</v>
      </c>
    </row>
    <row r="12037" spans="1:16" x14ac:dyDescent="0.35">
      <c r="A12037" t="s">
        <v>15022</v>
      </c>
      <c r="B12037" t="s">
        <v>15113</v>
      </c>
      <c r="C12037" t="s">
        <v>3695</v>
      </c>
      <c r="D12037" t="s">
        <v>573</v>
      </c>
      <c r="E12037" t="s">
        <v>20</v>
      </c>
      <c r="F12037" t="b">
        <v>0</v>
      </c>
      <c r="G12037" t="s">
        <v>52</v>
      </c>
      <c r="H12037" s="1">
        <v>45746.293912037043</v>
      </c>
      <c r="I12037" t="b">
        <v>0</v>
      </c>
      <c r="J12037" t="b">
        <v>1</v>
      </c>
      <c r="K12037" t="s">
        <v>31</v>
      </c>
      <c r="L12037" t="s">
        <v>32</v>
      </c>
      <c r="N12037">
        <v>56.475002288818359</v>
      </c>
      <c r="O12037" t="s">
        <v>15114</v>
      </c>
      <c r="P12037" t="s">
        <v>15115</v>
      </c>
    </row>
    <row r="12038" spans="1:16" x14ac:dyDescent="0.35">
      <c r="A12038" t="s">
        <v>15022</v>
      </c>
      <c r="B12038" t="s">
        <v>15116</v>
      </c>
      <c r="C12038" t="s">
        <v>15494</v>
      </c>
      <c r="D12038" t="s">
        <v>573</v>
      </c>
      <c r="E12038" t="s">
        <v>20</v>
      </c>
      <c r="F12038" t="b">
        <v>0</v>
      </c>
      <c r="G12038" t="s">
        <v>47</v>
      </c>
      <c r="H12038" s="1">
        <v>45746.294456018521</v>
      </c>
      <c r="I12038" t="b">
        <v>0</v>
      </c>
      <c r="J12038" t="b">
        <v>1</v>
      </c>
      <c r="K12038" t="s">
        <v>31</v>
      </c>
      <c r="L12038" t="s">
        <v>32</v>
      </c>
      <c r="N12038">
        <v>56.475002288818359</v>
      </c>
      <c r="O12038" t="s">
        <v>15114</v>
      </c>
      <c r="P12038" t="s">
        <v>15495</v>
      </c>
    </row>
    <row r="12039" spans="1:16" x14ac:dyDescent="0.35">
      <c r="A12039" t="s">
        <v>15022</v>
      </c>
      <c r="B12039" t="s">
        <v>15445</v>
      </c>
      <c r="C12039" t="s">
        <v>3112</v>
      </c>
      <c r="D12039" t="s">
        <v>573</v>
      </c>
      <c r="E12039" t="s">
        <v>296</v>
      </c>
      <c r="F12039" t="b">
        <v>0</v>
      </c>
      <c r="G12039" t="s">
        <v>52</v>
      </c>
      <c r="H12039" s="1">
        <v>45746.335543981477</v>
      </c>
      <c r="I12039" t="b">
        <v>0</v>
      </c>
      <c r="J12039" t="b">
        <v>0</v>
      </c>
      <c r="K12039" t="s">
        <v>31</v>
      </c>
      <c r="L12039" t="s">
        <v>32</v>
      </c>
      <c r="N12039">
        <v>45.654998779296882</v>
      </c>
      <c r="O12039" t="s">
        <v>4281</v>
      </c>
      <c r="P12039" t="s">
        <v>15446</v>
      </c>
    </row>
    <row r="12040" spans="1:16" x14ac:dyDescent="0.35">
      <c r="A12040" t="s">
        <v>15022</v>
      </c>
      <c r="B12040" t="s">
        <v>15061</v>
      </c>
      <c r="C12040" t="s">
        <v>7364</v>
      </c>
      <c r="D12040" t="s">
        <v>36</v>
      </c>
      <c r="E12040" t="s">
        <v>20</v>
      </c>
      <c r="F12040" t="b">
        <v>0</v>
      </c>
      <c r="G12040" t="s">
        <v>52</v>
      </c>
      <c r="H12040" s="1">
        <v>45746.418842592589</v>
      </c>
      <c r="I12040" t="b">
        <v>0</v>
      </c>
      <c r="J12040" t="b">
        <v>1</v>
      </c>
      <c r="K12040" t="s">
        <v>31</v>
      </c>
      <c r="L12040" t="s">
        <v>22</v>
      </c>
      <c r="M12040">
        <v>110500</v>
      </c>
      <c r="O12040" t="s">
        <v>15062</v>
      </c>
      <c r="P12040" t="s">
        <v>15063</v>
      </c>
    </row>
    <row r="12041" spans="1:16" x14ac:dyDescent="0.35">
      <c r="A12041" t="s">
        <v>15022</v>
      </c>
      <c r="B12041" t="s">
        <v>15496</v>
      </c>
      <c r="C12041" t="s">
        <v>5998</v>
      </c>
      <c r="D12041" t="s">
        <v>573</v>
      </c>
      <c r="E12041" t="s">
        <v>20</v>
      </c>
      <c r="F12041" t="b">
        <v>0</v>
      </c>
      <c r="G12041" t="s">
        <v>47</v>
      </c>
      <c r="H12041" s="1">
        <v>45746.586006944453</v>
      </c>
      <c r="I12041" t="b">
        <v>0</v>
      </c>
      <c r="J12041" t="b">
        <v>0</v>
      </c>
      <c r="K12041" t="s">
        <v>31</v>
      </c>
      <c r="L12041" t="s">
        <v>32</v>
      </c>
      <c r="N12041">
        <v>45.634998321533203</v>
      </c>
      <c r="O12041" t="s">
        <v>15497</v>
      </c>
      <c r="P12041" t="s">
        <v>15498</v>
      </c>
    </row>
    <row r="12042" spans="1:16" x14ac:dyDescent="0.35">
      <c r="A12042" t="s">
        <v>15022</v>
      </c>
      <c r="B12042" t="s">
        <v>15499</v>
      </c>
      <c r="C12042" t="s">
        <v>1628</v>
      </c>
      <c r="D12042" t="s">
        <v>2865</v>
      </c>
      <c r="E12042" t="s">
        <v>20</v>
      </c>
      <c r="F12042" t="b">
        <v>0</v>
      </c>
      <c r="G12042" t="s">
        <v>1628</v>
      </c>
      <c r="H12042" s="1">
        <v>45747.541273148148</v>
      </c>
      <c r="I12042" t="b">
        <v>1</v>
      </c>
      <c r="J12042" t="b">
        <v>0</v>
      </c>
      <c r="K12042" t="s">
        <v>1628</v>
      </c>
      <c r="L12042" t="s">
        <v>22</v>
      </c>
      <c r="M12042">
        <v>150000</v>
      </c>
      <c r="O12042" t="s">
        <v>15500</v>
      </c>
      <c r="P12042" t="s">
        <v>15501</v>
      </c>
    </row>
    <row r="12043" spans="1:16" x14ac:dyDescent="0.35">
      <c r="A12043" t="s">
        <v>15022</v>
      </c>
      <c r="B12043" t="s">
        <v>15022</v>
      </c>
      <c r="C12043" t="s">
        <v>9280</v>
      </c>
      <c r="D12043" t="s">
        <v>974</v>
      </c>
      <c r="E12043" t="s">
        <v>20</v>
      </c>
      <c r="F12043" t="b">
        <v>0</v>
      </c>
      <c r="G12043" t="s">
        <v>52</v>
      </c>
      <c r="H12043" s="1">
        <v>45747.992800925917</v>
      </c>
      <c r="I12043" t="b">
        <v>1</v>
      </c>
      <c r="J12043" t="b">
        <v>0</v>
      </c>
      <c r="K12043" t="s">
        <v>31</v>
      </c>
      <c r="L12043" t="s">
        <v>22</v>
      </c>
      <c r="M12043">
        <v>88582</v>
      </c>
      <c r="O12043" t="s">
        <v>6822</v>
      </c>
      <c r="P12043" t="s">
        <v>15273</v>
      </c>
    </row>
    <row r="12044" spans="1:16" x14ac:dyDescent="0.35">
      <c r="A12044" t="s">
        <v>15022</v>
      </c>
      <c r="B12044" t="s">
        <v>15502</v>
      </c>
      <c r="C12044" t="s">
        <v>1768</v>
      </c>
      <c r="D12044" t="s">
        <v>249</v>
      </c>
      <c r="E12044" t="s">
        <v>20</v>
      </c>
      <c r="F12044" t="b">
        <v>0</v>
      </c>
      <c r="G12044" t="s">
        <v>1768</v>
      </c>
      <c r="H12044" s="1">
        <v>45749.276539351849</v>
      </c>
      <c r="I12044" t="b">
        <v>1</v>
      </c>
      <c r="J12044" t="b">
        <v>0</v>
      </c>
      <c r="K12044" t="s">
        <v>1768</v>
      </c>
      <c r="L12044" t="s">
        <v>22</v>
      </c>
      <c r="M12044">
        <v>48000</v>
      </c>
      <c r="O12044" t="s">
        <v>8118</v>
      </c>
      <c r="P12044" t="s">
        <v>15503</v>
      </c>
    </row>
    <row r="12045" spans="1:16" x14ac:dyDescent="0.35">
      <c r="A12045" t="s">
        <v>15022</v>
      </c>
      <c r="B12045" t="s">
        <v>15417</v>
      </c>
      <c r="C12045" t="s">
        <v>15504</v>
      </c>
      <c r="D12045" t="s">
        <v>573</v>
      </c>
      <c r="E12045" t="s">
        <v>20</v>
      </c>
      <c r="F12045" t="b">
        <v>0</v>
      </c>
      <c r="G12045" t="s">
        <v>52</v>
      </c>
      <c r="H12045" s="1">
        <v>45749.349907407413</v>
      </c>
      <c r="I12045" t="b">
        <v>0</v>
      </c>
      <c r="J12045" t="b">
        <v>1</v>
      </c>
      <c r="K12045" t="s">
        <v>31</v>
      </c>
      <c r="L12045" t="s">
        <v>32</v>
      </c>
      <c r="N12045">
        <v>46.550003051757813</v>
      </c>
      <c r="O12045" t="s">
        <v>15419</v>
      </c>
      <c r="P12045" t="s">
        <v>15420</v>
      </c>
    </row>
    <row r="12046" spans="1:16" x14ac:dyDescent="0.35">
      <c r="A12046" t="s">
        <v>15022</v>
      </c>
      <c r="B12046" t="s">
        <v>15505</v>
      </c>
      <c r="C12046" t="s">
        <v>15506</v>
      </c>
      <c r="D12046" t="s">
        <v>269</v>
      </c>
      <c r="E12046" t="s">
        <v>20</v>
      </c>
      <c r="F12046" t="b">
        <v>0</v>
      </c>
      <c r="G12046" t="s">
        <v>52</v>
      </c>
      <c r="H12046" s="1">
        <v>45749.641469907408</v>
      </c>
      <c r="I12046" t="b">
        <v>1</v>
      </c>
      <c r="J12046" t="b">
        <v>0</v>
      </c>
      <c r="K12046" t="s">
        <v>31</v>
      </c>
      <c r="L12046" t="s">
        <v>32</v>
      </c>
      <c r="N12046">
        <v>60</v>
      </c>
      <c r="O12046" t="s">
        <v>15507</v>
      </c>
      <c r="P12046" t="s">
        <v>15508</v>
      </c>
    </row>
    <row r="12047" spans="1:16" x14ac:dyDescent="0.35">
      <c r="A12047" t="s">
        <v>15022</v>
      </c>
      <c r="B12047" t="s">
        <v>15509</v>
      </c>
      <c r="C12047" t="s">
        <v>105</v>
      </c>
      <c r="D12047" t="s">
        <v>249</v>
      </c>
      <c r="E12047" t="s">
        <v>20</v>
      </c>
      <c r="F12047" t="b">
        <v>0</v>
      </c>
      <c r="G12047" t="s">
        <v>105</v>
      </c>
      <c r="H12047" s="1">
        <v>45749.644606481481</v>
      </c>
      <c r="I12047" t="b">
        <v>0</v>
      </c>
      <c r="J12047" t="b">
        <v>0</v>
      </c>
      <c r="K12047" t="s">
        <v>105</v>
      </c>
      <c r="L12047" t="s">
        <v>22</v>
      </c>
      <c r="M12047">
        <v>83999.5</v>
      </c>
      <c r="O12047" t="s">
        <v>250</v>
      </c>
      <c r="P12047" t="s">
        <v>340</v>
      </c>
    </row>
    <row r="12048" spans="1:16" x14ac:dyDescent="0.35">
      <c r="A12048" t="s">
        <v>15022</v>
      </c>
      <c r="B12048" t="s">
        <v>15022</v>
      </c>
      <c r="C12048" t="s">
        <v>4138</v>
      </c>
      <c r="D12048" t="s">
        <v>110</v>
      </c>
      <c r="E12048" t="s">
        <v>20</v>
      </c>
      <c r="F12048" t="b">
        <v>0</v>
      </c>
      <c r="G12048" t="s">
        <v>52</v>
      </c>
      <c r="H12048" s="1">
        <v>45749.890775462962</v>
      </c>
      <c r="I12048" t="b">
        <v>0</v>
      </c>
      <c r="J12048" t="b">
        <v>0</v>
      </c>
      <c r="K12048" t="s">
        <v>31</v>
      </c>
      <c r="L12048" t="s">
        <v>22</v>
      </c>
      <c r="M12048">
        <v>155000</v>
      </c>
      <c r="O12048" t="s">
        <v>2874</v>
      </c>
      <c r="P12048" t="s">
        <v>15510</v>
      </c>
    </row>
    <row r="12049" spans="1:16" x14ac:dyDescent="0.35">
      <c r="A12049" t="s">
        <v>15022</v>
      </c>
      <c r="B12049" t="s">
        <v>15511</v>
      </c>
      <c r="C12049" t="s">
        <v>703</v>
      </c>
      <c r="D12049" t="s">
        <v>249</v>
      </c>
      <c r="E12049" t="s">
        <v>20</v>
      </c>
      <c r="F12049" t="b">
        <v>0</v>
      </c>
      <c r="G12049" t="s">
        <v>52</v>
      </c>
      <c r="H12049" s="1">
        <v>45750.016493055547</v>
      </c>
      <c r="I12049" t="b">
        <v>0</v>
      </c>
      <c r="J12049" t="b">
        <v>1</v>
      </c>
      <c r="K12049" t="s">
        <v>31</v>
      </c>
      <c r="L12049" t="s">
        <v>22</v>
      </c>
      <c r="M12049">
        <v>154500</v>
      </c>
      <c r="O12049" t="s">
        <v>3479</v>
      </c>
      <c r="P12049" t="s">
        <v>15512</v>
      </c>
    </row>
    <row r="12050" spans="1:16" x14ac:dyDescent="0.35">
      <c r="A12050" t="s">
        <v>15022</v>
      </c>
      <c r="B12050" t="s">
        <v>15513</v>
      </c>
      <c r="C12050" t="s">
        <v>1814</v>
      </c>
      <c r="D12050" t="s">
        <v>573</v>
      </c>
      <c r="E12050" t="s">
        <v>20</v>
      </c>
      <c r="F12050" t="b">
        <v>0</v>
      </c>
      <c r="G12050" t="s">
        <v>47</v>
      </c>
      <c r="H12050" s="1">
        <v>45750.335555555554</v>
      </c>
      <c r="I12050" t="b">
        <v>0</v>
      </c>
      <c r="J12050" t="b">
        <v>1</v>
      </c>
      <c r="K12050" t="s">
        <v>31</v>
      </c>
      <c r="L12050" t="s">
        <v>32</v>
      </c>
      <c r="N12050">
        <v>68.2449951171875</v>
      </c>
      <c r="O12050" t="s">
        <v>1373</v>
      </c>
      <c r="P12050" t="s">
        <v>15514</v>
      </c>
    </row>
    <row r="12051" spans="1:16" x14ac:dyDescent="0.35">
      <c r="A12051" t="s">
        <v>15022</v>
      </c>
      <c r="B12051" t="s">
        <v>15422</v>
      </c>
      <c r="C12051" t="s">
        <v>320</v>
      </c>
      <c r="D12051" t="s">
        <v>15515</v>
      </c>
      <c r="E12051" t="s">
        <v>296</v>
      </c>
      <c r="F12051" t="b">
        <v>0</v>
      </c>
      <c r="G12051" t="s">
        <v>52</v>
      </c>
      <c r="H12051" s="1">
        <v>45750.376956018517</v>
      </c>
      <c r="I12051" t="b">
        <v>0</v>
      </c>
      <c r="J12051" t="b">
        <v>1</v>
      </c>
      <c r="K12051" t="s">
        <v>31</v>
      </c>
      <c r="L12051" t="s">
        <v>22</v>
      </c>
      <c r="M12051">
        <v>241000</v>
      </c>
      <c r="O12051" t="s">
        <v>3479</v>
      </c>
      <c r="P12051" t="s">
        <v>6917</v>
      </c>
    </row>
    <row r="12052" spans="1:16" x14ac:dyDescent="0.35">
      <c r="A12052" t="s">
        <v>15022</v>
      </c>
      <c r="B12052" t="s">
        <v>15516</v>
      </c>
      <c r="C12052" t="s">
        <v>6146</v>
      </c>
      <c r="D12052" t="s">
        <v>110</v>
      </c>
      <c r="E12052" t="s">
        <v>91</v>
      </c>
      <c r="F12052" t="b">
        <v>0</v>
      </c>
      <c r="G12052" t="s">
        <v>52</v>
      </c>
      <c r="H12052" s="1">
        <v>45750.710266203707</v>
      </c>
      <c r="I12052" t="b">
        <v>1</v>
      </c>
      <c r="J12052" t="b">
        <v>0</v>
      </c>
      <c r="K12052" t="s">
        <v>31</v>
      </c>
      <c r="L12052" t="s">
        <v>32</v>
      </c>
      <c r="N12052">
        <v>57.5</v>
      </c>
      <c r="O12052" t="s">
        <v>15517</v>
      </c>
      <c r="P12052" t="s">
        <v>10682</v>
      </c>
    </row>
    <row r="12053" spans="1:16" x14ac:dyDescent="0.35">
      <c r="A12053" t="s">
        <v>15022</v>
      </c>
      <c r="B12053" t="s">
        <v>15518</v>
      </c>
      <c r="C12053" t="s">
        <v>8912</v>
      </c>
      <c r="D12053" t="s">
        <v>29</v>
      </c>
      <c r="E12053" t="s">
        <v>20</v>
      </c>
      <c r="F12053" t="b">
        <v>0</v>
      </c>
      <c r="G12053" t="s">
        <v>52</v>
      </c>
      <c r="H12053" s="1">
        <v>45750.710300925923</v>
      </c>
      <c r="I12053" t="b">
        <v>0</v>
      </c>
      <c r="J12053" t="b">
        <v>0</v>
      </c>
      <c r="K12053" t="s">
        <v>31</v>
      </c>
      <c r="L12053" t="s">
        <v>22</v>
      </c>
      <c r="M12053">
        <v>110000</v>
      </c>
      <c r="O12053" t="s">
        <v>15519</v>
      </c>
      <c r="P12053" t="s">
        <v>15520</v>
      </c>
    </row>
    <row r="12054" spans="1:16" x14ac:dyDescent="0.35">
      <c r="A12054" t="s">
        <v>15022</v>
      </c>
      <c r="B12054" t="s">
        <v>15439</v>
      </c>
      <c r="C12054" t="s">
        <v>7244</v>
      </c>
      <c r="D12054" t="s">
        <v>29</v>
      </c>
      <c r="E12054" t="s">
        <v>20</v>
      </c>
      <c r="F12054" t="b">
        <v>0</v>
      </c>
      <c r="G12054" t="s">
        <v>52</v>
      </c>
      <c r="H12054" s="1">
        <v>45750.793726851851</v>
      </c>
      <c r="I12054" t="b">
        <v>0</v>
      </c>
      <c r="J12054" t="b">
        <v>1</v>
      </c>
      <c r="K12054" t="s">
        <v>31</v>
      </c>
      <c r="L12054" t="s">
        <v>22</v>
      </c>
      <c r="M12054">
        <v>125525</v>
      </c>
      <c r="O12054" t="s">
        <v>15440</v>
      </c>
      <c r="P12054" t="s">
        <v>15441</v>
      </c>
    </row>
    <row r="12055" spans="1:16" x14ac:dyDescent="0.35">
      <c r="A12055" t="s">
        <v>15022</v>
      </c>
      <c r="B12055" t="s">
        <v>15341</v>
      </c>
      <c r="C12055" t="s">
        <v>537</v>
      </c>
      <c r="D12055" t="s">
        <v>269</v>
      </c>
      <c r="E12055" t="s">
        <v>20</v>
      </c>
      <c r="F12055" t="b">
        <v>0</v>
      </c>
      <c r="G12055" t="s">
        <v>52</v>
      </c>
      <c r="H12055" s="1">
        <v>45750.877013888887</v>
      </c>
      <c r="I12055" t="b">
        <v>0</v>
      </c>
      <c r="J12055" t="b">
        <v>1</v>
      </c>
      <c r="K12055" t="s">
        <v>31</v>
      </c>
      <c r="L12055" t="s">
        <v>22</v>
      </c>
      <c r="M12055">
        <v>267161.9375</v>
      </c>
      <c r="O12055" t="s">
        <v>15521</v>
      </c>
      <c r="P12055" t="s">
        <v>15522</v>
      </c>
    </row>
    <row r="12056" spans="1:16" x14ac:dyDescent="0.35">
      <c r="A12056" t="s">
        <v>15022</v>
      </c>
      <c r="B12056" t="s">
        <v>15523</v>
      </c>
      <c r="C12056" t="s">
        <v>2602</v>
      </c>
      <c r="D12056" t="s">
        <v>974</v>
      </c>
      <c r="E12056" t="s">
        <v>20</v>
      </c>
      <c r="F12056" t="b">
        <v>0</v>
      </c>
      <c r="G12056" t="s">
        <v>52</v>
      </c>
      <c r="H12056" s="1">
        <v>45751.001956018517</v>
      </c>
      <c r="I12056" t="b">
        <v>0</v>
      </c>
      <c r="J12056" t="b">
        <v>1</v>
      </c>
      <c r="K12056" t="s">
        <v>31</v>
      </c>
      <c r="L12056" t="s">
        <v>22</v>
      </c>
      <c r="M12056">
        <v>108267</v>
      </c>
      <c r="O12056" t="s">
        <v>15524</v>
      </c>
      <c r="P12056" t="s">
        <v>15525</v>
      </c>
    </row>
    <row r="12057" spans="1:16" x14ac:dyDescent="0.35">
      <c r="A12057" t="s">
        <v>15022</v>
      </c>
      <c r="B12057" t="s">
        <v>15163</v>
      </c>
      <c r="C12057" t="s">
        <v>3247</v>
      </c>
      <c r="D12057" t="s">
        <v>443</v>
      </c>
      <c r="E12057" t="s">
        <v>20</v>
      </c>
      <c r="F12057" t="b">
        <v>0</v>
      </c>
      <c r="G12057" t="s">
        <v>52</v>
      </c>
      <c r="H12057" s="1">
        <v>45751.251909722218</v>
      </c>
      <c r="I12057" t="b">
        <v>0</v>
      </c>
      <c r="J12057" t="b">
        <v>1</v>
      </c>
      <c r="K12057" t="s">
        <v>31</v>
      </c>
      <c r="L12057" t="s">
        <v>22</v>
      </c>
      <c r="M12057">
        <v>193000</v>
      </c>
      <c r="O12057" t="s">
        <v>14925</v>
      </c>
      <c r="P12057" t="s">
        <v>7830</v>
      </c>
    </row>
    <row r="12058" spans="1:16" x14ac:dyDescent="0.35">
      <c r="A12058" t="s">
        <v>15022</v>
      </c>
      <c r="B12058" t="s">
        <v>15169</v>
      </c>
      <c r="C12058" t="s">
        <v>18</v>
      </c>
      <c r="D12058" t="s">
        <v>17602</v>
      </c>
      <c r="E12058" t="s">
        <v>20</v>
      </c>
      <c r="F12058" t="b">
        <v>1</v>
      </c>
      <c r="G12058" t="s">
        <v>68</v>
      </c>
      <c r="H12058" s="1">
        <v>45751.253958333327</v>
      </c>
      <c r="I12058" t="b">
        <v>0</v>
      </c>
      <c r="J12058" t="b">
        <v>1</v>
      </c>
      <c r="K12058" t="s">
        <v>31</v>
      </c>
      <c r="L12058" t="s">
        <v>22</v>
      </c>
      <c r="M12058">
        <v>106500</v>
      </c>
      <c r="O12058" t="s">
        <v>15526</v>
      </c>
      <c r="P12058" t="s">
        <v>15171</v>
      </c>
    </row>
    <row r="12059" spans="1:16" x14ac:dyDescent="0.35">
      <c r="A12059" t="s">
        <v>15022</v>
      </c>
      <c r="B12059" t="s">
        <v>15527</v>
      </c>
      <c r="C12059" t="s">
        <v>18</v>
      </c>
      <c r="D12059" t="s">
        <v>36</v>
      </c>
      <c r="E12059" t="s">
        <v>20</v>
      </c>
      <c r="F12059" t="b">
        <v>1</v>
      </c>
      <c r="G12059" t="s">
        <v>287</v>
      </c>
      <c r="H12059" s="1">
        <v>45751.271226851852</v>
      </c>
      <c r="I12059" t="b">
        <v>0</v>
      </c>
      <c r="J12059" t="b">
        <v>0</v>
      </c>
      <c r="K12059" t="s">
        <v>287</v>
      </c>
      <c r="L12059" t="s">
        <v>22</v>
      </c>
      <c r="M12059">
        <v>139000</v>
      </c>
      <c r="O12059" t="s">
        <v>15528</v>
      </c>
      <c r="P12059" t="s">
        <v>15529</v>
      </c>
    </row>
    <row r="12060" spans="1:16" x14ac:dyDescent="0.35">
      <c r="A12060" t="s">
        <v>15022</v>
      </c>
      <c r="B12060" t="s">
        <v>15530</v>
      </c>
      <c r="C12060" t="s">
        <v>5887</v>
      </c>
      <c r="D12060" t="s">
        <v>573</v>
      </c>
      <c r="E12060" t="s">
        <v>20</v>
      </c>
      <c r="F12060" t="b">
        <v>0</v>
      </c>
      <c r="G12060" t="s">
        <v>52</v>
      </c>
      <c r="H12060" s="1">
        <v>45751.336689814823</v>
      </c>
      <c r="I12060" t="b">
        <v>0</v>
      </c>
      <c r="J12060" t="b">
        <v>1</v>
      </c>
      <c r="K12060" t="s">
        <v>31</v>
      </c>
      <c r="L12060" t="s">
        <v>32</v>
      </c>
      <c r="N12060">
        <v>40.635002136230469</v>
      </c>
      <c r="O12060" t="s">
        <v>3618</v>
      </c>
      <c r="P12060" t="s">
        <v>15389</v>
      </c>
    </row>
    <row r="12061" spans="1:16" x14ac:dyDescent="0.35">
      <c r="A12061" t="s">
        <v>15022</v>
      </c>
      <c r="B12061" t="s">
        <v>15531</v>
      </c>
      <c r="C12061" t="s">
        <v>3022</v>
      </c>
      <c r="D12061" t="s">
        <v>249</v>
      </c>
      <c r="E12061" t="s">
        <v>20</v>
      </c>
      <c r="F12061" t="b">
        <v>0</v>
      </c>
      <c r="G12061" t="s">
        <v>105</v>
      </c>
      <c r="H12061" s="1">
        <v>45751.519583333327</v>
      </c>
      <c r="I12061" t="b">
        <v>0</v>
      </c>
      <c r="J12061" t="b">
        <v>0</v>
      </c>
      <c r="K12061" t="s">
        <v>105</v>
      </c>
      <c r="L12061" t="s">
        <v>22</v>
      </c>
      <c r="M12061">
        <v>83999.5</v>
      </c>
      <c r="O12061" t="s">
        <v>3023</v>
      </c>
      <c r="P12061" t="s">
        <v>15532</v>
      </c>
    </row>
    <row r="12062" spans="1:16" x14ac:dyDescent="0.35">
      <c r="A12062" t="s">
        <v>15022</v>
      </c>
      <c r="B12062" t="s">
        <v>15533</v>
      </c>
      <c r="C12062" t="s">
        <v>18</v>
      </c>
      <c r="D12062" t="s">
        <v>269</v>
      </c>
      <c r="E12062" t="s">
        <v>20</v>
      </c>
      <c r="F12062" t="b">
        <v>1</v>
      </c>
      <c r="G12062" t="s">
        <v>287</v>
      </c>
      <c r="H12062" s="1">
        <v>45751.812962962962</v>
      </c>
      <c r="I12062" t="b">
        <v>1</v>
      </c>
      <c r="J12062" t="b">
        <v>0</v>
      </c>
      <c r="K12062" t="s">
        <v>287</v>
      </c>
      <c r="L12062" t="s">
        <v>22</v>
      </c>
      <c r="M12062">
        <v>102500</v>
      </c>
      <c r="O12062" t="s">
        <v>15534</v>
      </c>
      <c r="P12062" t="s">
        <v>15535</v>
      </c>
    </row>
    <row r="12063" spans="1:16" x14ac:dyDescent="0.35">
      <c r="A12063" t="s">
        <v>15022</v>
      </c>
      <c r="B12063" t="s">
        <v>15324</v>
      </c>
      <c r="C12063" t="s">
        <v>1734</v>
      </c>
      <c r="D12063" t="s">
        <v>573</v>
      </c>
      <c r="E12063" t="s">
        <v>20</v>
      </c>
      <c r="F12063" t="b">
        <v>0</v>
      </c>
      <c r="G12063" t="s">
        <v>171</v>
      </c>
      <c r="H12063" s="1">
        <v>45751.826238425929</v>
      </c>
      <c r="I12063" t="b">
        <v>0</v>
      </c>
      <c r="J12063" t="b">
        <v>0</v>
      </c>
      <c r="K12063" t="s">
        <v>31</v>
      </c>
      <c r="L12063" t="s">
        <v>32</v>
      </c>
      <c r="N12063">
        <v>54.130001068115227</v>
      </c>
      <c r="O12063" t="s">
        <v>4487</v>
      </c>
      <c r="P12063" t="s">
        <v>15536</v>
      </c>
    </row>
    <row r="12064" spans="1:16" x14ac:dyDescent="0.35">
      <c r="A12064" t="s">
        <v>15022</v>
      </c>
      <c r="B12064" t="s">
        <v>15065</v>
      </c>
      <c r="C12064" t="s">
        <v>9724</v>
      </c>
      <c r="D12064" t="s">
        <v>36</v>
      </c>
      <c r="E12064" t="s">
        <v>20</v>
      </c>
      <c r="F12064" t="b">
        <v>0</v>
      </c>
      <c r="G12064" t="s">
        <v>68</v>
      </c>
      <c r="H12064" s="1">
        <v>45752.12667824074</v>
      </c>
      <c r="I12064" t="b">
        <v>0</v>
      </c>
      <c r="J12064" t="b">
        <v>1</v>
      </c>
      <c r="K12064" t="s">
        <v>31</v>
      </c>
      <c r="L12064" t="s">
        <v>22</v>
      </c>
      <c r="M12064">
        <v>150000</v>
      </c>
      <c r="O12064" t="s">
        <v>15067</v>
      </c>
      <c r="P12064" t="s">
        <v>15068</v>
      </c>
    </row>
    <row r="12065" spans="1:16" x14ac:dyDescent="0.35">
      <c r="A12065" t="s">
        <v>15022</v>
      </c>
      <c r="B12065" t="s">
        <v>15065</v>
      </c>
      <c r="C12065" t="s">
        <v>15066</v>
      </c>
      <c r="D12065" t="s">
        <v>42</v>
      </c>
      <c r="E12065" t="s">
        <v>20</v>
      </c>
      <c r="F12065" t="b">
        <v>0</v>
      </c>
      <c r="G12065" t="s">
        <v>52</v>
      </c>
      <c r="H12065" s="1">
        <v>45752.418194444443</v>
      </c>
      <c r="I12065" t="b">
        <v>0</v>
      </c>
      <c r="J12065" t="b">
        <v>1</v>
      </c>
      <c r="K12065" t="s">
        <v>31</v>
      </c>
      <c r="L12065" t="s">
        <v>22</v>
      </c>
      <c r="M12065">
        <v>150000</v>
      </c>
      <c r="O12065" t="s">
        <v>15067</v>
      </c>
      <c r="P12065" t="s">
        <v>15068</v>
      </c>
    </row>
    <row r="12066" spans="1:16" x14ac:dyDescent="0.35">
      <c r="A12066" t="s">
        <v>15022</v>
      </c>
      <c r="B12066" t="s">
        <v>15537</v>
      </c>
      <c r="C12066" t="s">
        <v>549</v>
      </c>
      <c r="D12066" t="s">
        <v>573</v>
      </c>
      <c r="E12066" t="s">
        <v>20</v>
      </c>
      <c r="F12066" t="b">
        <v>0</v>
      </c>
      <c r="G12066" t="s">
        <v>47</v>
      </c>
      <c r="H12066" s="1">
        <v>45753.256354166668</v>
      </c>
      <c r="I12066" t="b">
        <v>0</v>
      </c>
      <c r="J12066" t="b">
        <v>1</v>
      </c>
      <c r="K12066" t="s">
        <v>31</v>
      </c>
      <c r="L12066" t="s">
        <v>32</v>
      </c>
      <c r="N12066">
        <v>68.2449951171875</v>
      </c>
      <c r="O12066" t="s">
        <v>1373</v>
      </c>
      <c r="P12066" t="s">
        <v>15538</v>
      </c>
    </row>
    <row r="12067" spans="1:16" x14ac:dyDescent="0.35">
      <c r="A12067" t="s">
        <v>15022</v>
      </c>
      <c r="B12067" t="s">
        <v>15373</v>
      </c>
      <c r="C12067" t="s">
        <v>1092</v>
      </c>
      <c r="D12067" t="s">
        <v>573</v>
      </c>
      <c r="E12067" t="s">
        <v>20</v>
      </c>
      <c r="F12067" t="b">
        <v>0</v>
      </c>
      <c r="G12067" t="s">
        <v>52</v>
      </c>
      <c r="H12067" s="1">
        <v>45753.839398148149</v>
      </c>
      <c r="I12067" t="b">
        <v>0</v>
      </c>
      <c r="J12067" t="b">
        <v>1</v>
      </c>
      <c r="K12067" t="s">
        <v>31</v>
      </c>
      <c r="L12067" t="s">
        <v>32</v>
      </c>
      <c r="N12067">
        <v>51.489997863769531</v>
      </c>
      <c r="O12067" t="s">
        <v>426</v>
      </c>
      <c r="P12067" t="s">
        <v>13029</v>
      </c>
    </row>
    <row r="12068" spans="1:16" x14ac:dyDescent="0.35">
      <c r="A12068" t="s">
        <v>15022</v>
      </c>
      <c r="B12068" t="s">
        <v>15539</v>
      </c>
      <c r="C12068" t="s">
        <v>1671</v>
      </c>
      <c r="D12068" t="s">
        <v>269</v>
      </c>
      <c r="E12068" t="s">
        <v>20</v>
      </c>
      <c r="F12068" t="b">
        <v>0</v>
      </c>
      <c r="G12068" t="s">
        <v>47</v>
      </c>
      <c r="H12068" s="1">
        <v>45754.29409722222</v>
      </c>
      <c r="I12068" t="b">
        <v>1</v>
      </c>
      <c r="J12068" t="b">
        <v>0</v>
      </c>
      <c r="K12068" t="s">
        <v>31</v>
      </c>
      <c r="L12068" t="s">
        <v>32</v>
      </c>
      <c r="N12068">
        <v>75</v>
      </c>
      <c r="O12068" t="s">
        <v>4520</v>
      </c>
      <c r="P12068" t="s">
        <v>15540</v>
      </c>
    </row>
    <row r="12069" spans="1:16" x14ac:dyDescent="0.35">
      <c r="A12069" t="s">
        <v>15022</v>
      </c>
      <c r="B12069" t="s">
        <v>15541</v>
      </c>
      <c r="C12069" t="s">
        <v>15542</v>
      </c>
      <c r="D12069" t="s">
        <v>29</v>
      </c>
      <c r="E12069" t="s">
        <v>20</v>
      </c>
      <c r="F12069" t="b">
        <v>0</v>
      </c>
      <c r="G12069" t="s">
        <v>52</v>
      </c>
      <c r="H12069" s="1">
        <v>45754.752118055563</v>
      </c>
      <c r="I12069" t="b">
        <v>0</v>
      </c>
      <c r="J12069" t="b">
        <v>1</v>
      </c>
      <c r="K12069" t="s">
        <v>31</v>
      </c>
      <c r="L12069" t="s">
        <v>22</v>
      </c>
      <c r="M12069">
        <v>135490</v>
      </c>
      <c r="O12069" t="s">
        <v>15543</v>
      </c>
      <c r="P12069" t="s">
        <v>15544</v>
      </c>
    </row>
    <row r="12070" spans="1:16" x14ac:dyDescent="0.35">
      <c r="A12070" t="s">
        <v>15022</v>
      </c>
      <c r="B12070" t="s">
        <v>15545</v>
      </c>
      <c r="C12070" t="s">
        <v>182</v>
      </c>
      <c r="D12070" t="s">
        <v>110</v>
      </c>
      <c r="E12070" t="s">
        <v>20</v>
      </c>
      <c r="F12070" t="b">
        <v>0</v>
      </c>
      <c r="G12070" t="s">
        <v>52</v>
      </c>
      <c r="H12070" s="1">
        <v>45754.793807870366</v>
      </c>
      <c r="I12070" t="b">
        <v>0</v>
      </c>
      <c r="J12070" t="b">
        <v>1</v>
      </c>
      <c r="K12070" t="s">
        <v>31</v>
      </c>
      <c r="L12070" t="s">
        <v>22</v>
      </c>
      <c r="M12070">
        <v>161500</v>
      </c>
      <c r="O12070" t="s">
        <v>4892</v>
      </c>
      <c r="P12070" t="s">
        <v>15546</v>
      </c>
    </row>
    <row r="12071" spans="1:16" x14ac:dyDescent="0.35">
      <c r="A12071" t="s">
        <v>15022</v>
      </c>
      <c r="B12071" t="s">
        <v>15547</v>
      </c>
      <c r="C12071" t="s">
        <v>9094</v>
      </c>
      <c r="D12071" t="s">
        <v>269</v>
      </c>
      <c r="E12071" t="s">
        <v>91</v>
      </c>
      <c r="F12071" t="b">
        <v>0</v>
      </c>
      <c r="G12071" t="s">
        <v>47</v>
      </c>
      <c r="H12071" s="1">
        <v>45754.835810185177</v>
      </c>
      <c r="I12071" t="b">
        <v>0</v>
      </c>
      <c r="J12071" t="b">
        <v>0</v>
      </c>
      <c r="K12071" t="s">
        <v>31</v>
      </c>
      <c r="L12071" t="s">
        <v>32</v>
      </c>
      <c r="N12071">
        <v>44</v>
      </c>
      <c r="O12071" t="s">
        <v>9095</v>
      </c>
      <c r="P12071" t="s">
        <v>9096</v>
      </c>
    </row>
    <row r="12072" spans="1:16" x14ac:dyDescent="0.35">
      <c r="A12072" t="s">
        <v>15022</v>
      </c>
      <c r="B12072" t="s">
        <v>15022</v>
      </c>
      <c r="C12072" t="s">
        <v>15190</v>
      </c>
      <c r="D12072" t="s">
        <v>36</v>
      </c>
      <c r="E12072" t="s">
        <v>20</v>
      </c>
      <c r="F12072" t="b">
        <v>0</v>
      </c>
      <c r="G12072" t="s">
        <v>52</v>
      </c>
      <c r="H12072" s="1">
        <v>45755.346203703702</v>
      </c>
      <c r="I12072" t="b">
        <v>0</v>
      </c>
      <c r="J12072" t="b">
        <v>1</v>
      </c>
      <c r="K12072" t="s">
        <v>31</v>
      </c>
      <c r="L12072" t="s">
        <v>22</v>
      </c>
      <c r="M12072">
        <v>152500</v>
      </c>
      <c r="O12072" t="s">
        <v>15189</v>
      </c>
      <c r="P12072" t="s">
        <v>15548</v>
      </c>
    </row>
    <row r="12073" spans="1:16" x14ac:dyDescent="0.35">
      <c r="A12073" t="s">
        <v>15022</v>
      </c>
      <c r="B12073" t="s">
        <v>15549</v>
      </c>
      <c r="C12073" t="s">
        <v>1754</v>
      </c>
      <c r="D12073" t="s">
        <v>1955</v>
      </c>
      <c r="E12073" t="s">
        <v>91</v>
      </c>
      <c r="F12073" t="b">
        <v>0</v>
      </c>
      <c r="G12073" t="s">
        <v>52</v>
      </c>
      <c r="H12073" s="1">
        <v>45755.471122685187</v>
      </c>
      <c r="I12073" t="b">
        <v>0</v>
      </c>
      <c r="J12073" t="b">
        <v>1</v>
      </c>
      <c r="K12073" t="s">
        <v>31</v>
      </c>
      <c r="L12073" t="s">
        <v>32</v>
      </c>
      <c r="N12073">
        <v>85</v>
      </c>
      <c r="O12073" t="s">
        <v>7193</v>
      </c>
      <c r="P12073" t="s">
        <v>15111</v>
      </c>
    </row>
    <row r="12074" spans="1:16" x14ac:dyDescent="0.35">
      <c r="A12074" t="s">
        <v>15022</v>
      </c>
      <c r="B12074" t="s">
        <v>15550</v>
      </c>
      <c r="C12074" t="s">
        <v>1970</v>
      </c>
      <c r="D12074" t="s">
        <v>110</v>
      </c>
      <c r="E12074" t="s">
        <v>91</v>
      </c>
      <c r="F12074" t="b">
        <v>0</v>
      </c>
      <c r="G12074" t="s">
        <v>52</v>
      </c>
      <c r="H12074" s="1">
        <v>45755.512789351851</v>
      </c>
      <c r="I12074" t="b">
        <v>1</v>
      </c>
      <c r="J12074" t="b">
        <v>0</v>
      </c>
      <c r="K12074" t="s">
        <v>31</v>
      </c>
      <c r="L12074" t="s">
        <v>32</v>
      </c>
      <c r="N12074">
        <v>65</v>
      </c>
      <c r="O12074" t="s">
        <v>12861</v>
      </c>
      <c r="P12074" t="s">
        <v>15551</v>
      </c>
    </row>
    <row r="12075" spans="1:16" x14ac:dyDescent="0.35">
      <c r="A12075" t="s">
        <v>15022</v>
      </c>
      <c r="B12075" t="s">
        <v>15552</v>
      </c>
      <c r="C12075" t="s">
        <v>105</v>
      </c>
      <c r="D12075" t="s">
        <v>249</v>
      </c>
      <c r="E12075" t="s">
        <v>20</v>
      </c>
      <c r="F12075" t="b">
        <v>0</v>
      </c>
      <c r="G12075" t="s">
        <v>105</v>
      </c>
      <c r="H12075" s="1">
        <v>45755.764444444438</v>
      </c>
      <c r="I12075" t="b">
        <v>0</v>
      </c>
      <c r="J12075" t="b">
        <v>0</v>
      </c>
      <c r="K12075" t="s">
        <v>105</v>
      </c>
      <c r="L12075" t="s">
        <v>22</v>
      </c>
      <c r="M12075">
        <v>83999.5</v>
      </c>
      <c r="O12075" t="s">
        <v>306</v>
      </c>
      <c r="P12075" t="s">
        <v>15553</v>
      </c>
    </row>
    <row r="12076" spans="1:16" x14ac:dyDescent="0.35">
      <c r="A12076" t="s">
        <v>15022</v>
      </c>
      <c r="B12076" t="s">
        <v>15554</v>
      </c>
      <c r="C12076" t="s">
        <v>18</v>
      </c>
      <c r="D12076" t="s">
        <v>110</v>
      </c>
      <c r="E12076" t="s">
        <v>91</v>
      </c>
      <c r="F12076" t="b">
        <v>1</v>
      </c>
      <c r="G12076" t="s">
        <v>52</v>
      </c>
      <c r="H12076" s="1">
        <v>45755.8044212963</v>
      </c>
      <c r="I12076" t="b">
        <v>0</v>
      </c>
      <c r="J12076" t="b">
        <v>1</v>
      </c>
      <c r="K12076" t="s">
        <v>31</v>
      </c>
      <c r="L12076" t="s">
        <v>32</v>
      </c>
      <c r="N12076">
        <v>47.385002136230469</v>
      </c>
      <c r="O12076" t="s">
        <v>4892</v>
      </c>
      <c r="P12076" t="s">
        <v>15555</v>
      </c>
    </row>
    <row r="12077" spans="1:16" x14ac:dyDescent="0.35">
      <c r="A12077" t="s">
        <v>15022</v>
      </c>
      <c r="B12077" t="s">
        <v>15554</v>
      </c>
      <c r="C12077" t="s">
        <v>14680</v>
      </c>
      <c r="D12077" t="s">
        <v>29</v>
      </c>
      <c r="E12077" t="s">
        <v>20</v>
      </c>
      <c r="F12077" t="b">
        <v>0</v>
      </c>
      <c r="G12077" t="s">
        <v>52</v>
      </c>
      <c r="H12077" s="1">
        <v>45755.887812499997</v>
      </c>
      <c r="I12077" t="b">
        <v>0</v>
      </c>
      <c r="J12077" t="b">
        <v>0</v>
      </c>
      <c r="K12077" t="s">
        <v>31</v>
      </c>
      <c r="L12077" t="s">
        <v>32</v>
      </c>
      <c r="N12077">
        <v>60</v>
      </c>
      <c r="O12077" t="s">
        <v>3689</v>
      </c>
      <c r="P12077" t="s">
        <v>15555</v>
      </c>
    </row>
    <row r="12078" spans="1:16" x14ac:dyDescent="0.35">
      <c r="A12078" t="s">
        <v>15022</v>
      </c>
      <c r="B12078" t="s">
        <v>15556</v>
      </c>
      <c r="C12078" t="s">
        <v>4265</v>
      </c>
      <c r="D12078" t="s">
        <v>36</v>
      </c>
      <c r="E12078" t="s">
        <v>20</v>
      </c>
      <c r="F12078" t="b">
        <v>0</v>
      </c>
      <c r="G12078" t="s">
        <v>52</v>
      </c>
      <c r="H12078" s="1">
        <v>45756.265914351847</v>
      </c>
      <c r="I12078" t="b">
        <v>0</v>
      </c>
      <c r="J12078" t="b">
        <v>1</v>
      </c>
      <c r="K12078" t="s">
        <v>31</v>
      </c>
      <c r="L12078" t="s">
        <v>22</v>
      </c>
      <c r="M12078">
        <v>180000</v>
      </c>
      <c r="O12078" t="s">
        <v>48</v>
      </c>
      <c r="P12078" t="s">
        <v>15557</v>
      </c>
    </row>
    <row r="12079" spans="1:16" x14ac:dyDescent="0.35">
      <c r="A12079" t="s">
        <v>15022</v>
      </c>
      <c r="B12079" t="s">
        <v>15556</v>
      </c>
      <c r="C12079" t="s">
        <v>193</v>
      </c>
      <c r="D12079" t="s">
        <v>36</v>
      </c>
      <c r="E12079" t="s">
        <v>20</v>
      </c>
      <c r="F12079" t="b">
        <v>0</v>
      </c>
      <c r="G12079" t="s">
        <v>47</v>
      </c>
      <c r="H12079" s="1">
        <v>45756.268460648149</v>
      </c>
      <c r="I12079" t="b">
        <v>0</v>
      </c>
      <c r="J12079" t="b">
        <v>1</v>
      </c>
      <c r="K12079" t="s">
        <v>31</v>
      </c>
      <c r="L12079" t="s">
        <v>22</v>
      </c>
      <c r="M12079">
        <v>180000</v>
      </c>
      <c r="O12079" t="s">
        <v>48</v>
      </c>
      <c r="P12079" t="s">
        <v>15557</v>
      </c>
    </row>
    <row r="12080" spans="1:16" x14ac:dyDescent="0.35">
      <c r="A12080" t="s">
        <v>15022</v>
      </c>
      <c r="B12080" t="s">
        <v>15556</v>
      </c>
      <c r="C12080" t="s">
        <v>15558</v>
      </c>
      <c r="D12080" t="s">
        <v>36</v>
      </c>
      <c r="E12080" t="s">
        <v>20</v>
      </c>
      <c r="F12080" t="b">
        <v>0</v>
      </c>
      <c r="G12080" t="s">
        <v>47</v>
      </c>
      <c r="H12080" s="1">
        <v>45756.268587962957</v>
      </c>
      <c r="I12080" t="b">
        <v>0</v>
      </c>
      <c r="J12080" t="b">
        <v>1</v>
      </c>
      <c r="K12080" t="s">
        <v>31</v>
      </c>
      <c r="L12080" t="s">
        <v>22</v>
      </c>
      <c r="M12080">
        <v>180000</v>
      </c>
      <c r="O12080" t="s">
        <v>48</v>
      </c>
      <c r="P12080" t="s">
        <v>15557</v>
      </c>
    </row>
    <row r="12081" spans="1:16" x14ac:dyDescent="0.35">
      <c r="A12081" t="s">
        <v>15022</v>
      </c>
      <c r="B12081" t="s">
        <v>15556</v>
      </c>
      <c r="C12081" t="s">
        <v>154</v>
      </c>
      <c r="D12081" t="s">
        <v>36</v>
      </c>
      <c r="E12081" t="s">
        <v>20</v>
      </c>
      <c r="F12081" t="b">
        <v>0</v>
      </c>
      <c r="G12081" t="s">
        <v>47</v>
      </c>
      <c r="H12081" s="1">
        <v>45756.268599537027</v>
      </c>
      <c r="I12081" t="b">
        <v>0</v>
      </c>
      <c r="J12081" t="b">
        <v>1</v>
      </c>
      <c r="K12081" t="s">
        <v>31</v>
      </c>
      <c r="L12081" t="s">
        <v>22</v>
      </c>
      <c r="M12081">
        <v>180000</v>
      </c>
      <c r="O12081" t="s">
        <v>48</v>
      </c>
      <c r="P12081" t="s">
        <v>15557</v>
      </c>
    </row>
    <row r="12082" spans="1:16" x14ac:dyDescent="0.35">
      <c r="A12082" t="s">
        <v>15022</v>
      </c>
      <c r="B12082" t="s">
        <v>15559</v>
      </c>
      <c r="C12082" t="s">
        <v>72</v>
      </c>
      <c r="D12082" t="s">
        <v>110</v>
      </c>
      <c r="E12082" t="s">
        <v>91</v>
      </c>
      <c r="F12082" t="b">
        <v>0</v>
      </c>
      <c r="G12082" t="s">
        <v>52</v>
      </c>
      <c r="H12082" s="1">
        <v>45756.518101851849</v>
      </c>
      <c r="I12082" t="b">
        <v>1</v>
      </c>
      <c r="J12082" t="b">
        <v>1</v>
      </c>
      <c r="K12082" t="s">
        <v>31</v>
      </c>
      <c r="L12082" t="s">
        <v>32</v>
      </c>
      <c r="N12082">
        <v>55</v>
      </c>
      <c r="O12082" t="s">
        <v>15560</v>
      </c>
      <c r="P12082" t="s">
        <v>340</v>
      </c>
    </row>
    <row r="12083" spans="1:16" x14ac:dyDescent="0.35">
      <c r="A12083" t="s">
        <v>15022</v>
      </c>
      <c r="B12083" t="s">
        <v>15149</v>
      </c>
      <c r="C12083" t="s">
        <v>1630</v>
      </c>
      <c r="D12083" t="s">
        <v>110</v>
      </c>
      <c r="E12083" t="s">
        <v>20</v>
      </c>
      <c r="F12083" t="b">
        <v>0</v>
      </c>
      <c r="G12083" t="s">
        <v>52</v>
      </c>
      <c r="H12083" s="1">
        <v>45756.642962962957</v>
      </c>
      <c r="I12083" t="b">
        <v>0</v>
      </c>
      <c r="J12083" t="b">
        <v>0</v>
      </c>
      <c r="K12083" t="s">
        <v>31</v>
      </c>
      <c r="L12083" t="s">
        <v>22</v>
      </c>
      <c r="M12083">
        <v>127500</v>
      </c>
      <c r="O12083" t="s">
        <v>1183</v>
      </c>
      <c r="P12083" t="s">
        <v>15561</v>
      </c>
    </row>
    <row r="12084" spans="1:16" x14ac:dyDescent="0.35">
      <c r="A12084" t="s">
        <v>15022</v>
      </c>
      <c r="B12084" t="s">
        <v>15562</v>
      </c>
      <c r="C12084" t="s">
        <v>6022</v>
      </c>
      <c r="D12084" t="s">
        <v>36</v>
      </c>
      <c r="E12084" t="s">
        <v>20</v>
      </c>
      <c r="F12084" t="b">
        <v>0</v>
      </c>
      <c r="G12084" t="s">
        <v>52</v>
      </c>
      <c r="H12084" s="1">
        <v>45756.93478009259</v>
      </c>
      <c r="I12084" t="b">
        <v>0</v>
      </c>
      <c r="J12084" t="b">
        <v>0</v>
      </c>
      <c r="K12084" t="s">
        <v>31</v>
      </c>
      <c r="L12084" t="s">
        <v>22</v>
      </c>
      <c r="M12084">
        <v>132500</v>
      </c>
      <c r="O12084" t="s">
        <v>15563</v>
      </c>
      <c r="P12084" t="s">
        <v>15564</v>
      </c>
    </row>
    <row r="12085" spans="1:16" x14ac:dyDescent="0.35">
      <c r="A12085" t="s">
        <v>15022</v>
      </c>
      <c r="B12085" t="s">
        <v>15565</v>
      </c>
      <c r="C12085" t="s">
        <v>1734</v>
      </c>
      <c r="D12085" t="s">
        <v>110</v>
      </c>
      <c r="E12085" t="s">
        <v>20</v>
      </c>
      <c r="F12085" t="b">
        <v>0</v>
      </c>
      <c r="G12085" t="s">
        <v>47</v>
      </c>
      <c r="H12085" s="1">
        <v>45756.935115740736</v>
      </c>
      <c r="I12085" t="b">
        <v>0</v>
      </c>
      <c r="J12085" t="b">
        <v>0</v>
      </c>
      <c r="K12085" t="s">
        <v>31</v>
      </c>
      <c r="L12085" t="s">
        <v>32</v>
      </c>
      <c r="N12085">
        <v>47.5</v>
      </c>
      <c r="O12085" t="s">
        <v>15566</v>
      </c>
      <c r="P12085" t="s">
        <v>15567</v>
      </c>
    </row>
    <row r="12086" spans="1:16" x14ac:dyDescent="0.35">
      <c r="A12086" t="s">
        <v>15022</v>
      </c>
      <c r="B12086" t="s">
        <v>15568</v>
      </c>
      <c r="C12086" t="s">
        <v>154</v>
      </c>
      <c r="D12086" t="s">
        <v>110</v>
      </c>
      <c r="E12086" t="s">
        <v>20</v>
      </c>
      <c r="F12086" t="b">
        <v>0</v>
      </c>
      <c r="G12086" t="s">
        <v>43</v>
      </c>
      <c r="H12086" s="1">
        <v>45757.513287037043</v>
      </c>
      <c r="I12086" t="b">
        <v>0</v>
      </c>
      <c r="J12086" t="b">
        <v>1</v>
      </c>
      <c r="K12086" t="s">
        <v>31</v>
      </c>
      <c r="L12086" t="s">
        <v>32</v>
      </c>
      <c r="N12086">
        <v>57.5</v>
      </c>
      <c r="O12086" t="s">
        <v>7406</v>
      </c>
      <c r="P12086" t="s">
        <v>15569</v>
      </c>
    </row>
    <row r="12087" spans="1:16" x14ac:dyDescent="0.35">
      <c r="A12087" t="s">
        <v>15022</v>
      </c>
      <c r="B12087" t="s">
        <v>15570</v>
      </c>
      <c r="C12087" t="s">
        <v>154</v>
      </c>
      <c r="D12087" t="s">
        <v>269</v>
      </c>
      <c r="E12087" t="s">
        <v>91</v>
      </c>
      <c r="F12087" t="b">
        <v>0</v>
      </c>
      <c r="G12087" t="s">
        <v>47</v>
      </c>
      <c r="H12087" s="1">
        <v>45757.679513888892</v>
      </c>
      <c r="I12087" t="b">
        <v>1</v>
      </c>
      <c r="J12087" t="b">
        <v>0</v>
      </c>
      <c r="K12087" t="s">
        <v>31</v>
      </c>
      <c r="L12087" t="s">
        <v>32</v>
      </c>
      <c r="N12087">
        <v>82.5</v>
      </c>
      <c r="O12087" t="s">
        <v>15571</v>
      </c>
      <c r="P12087" t="s">
        <v>15572</v>
      </c>
    </row>
    <row r="12088" spans="1:16" x14ac:dyDescent="0.35">
      <c r="A12088" t="s">
        <v>15022</v>
      </c>
      <c r="B12088" t="s">
        <v>15022</v>
      </c>
      <c r="C12088" t="s">
        <v>569</v>
      </c>
      <c r="D12088" t="s">
        <v>17437</v>
      </c>
      <c r="E12088" t="s">
        <v>20</v>
      </c>
      <c r="F12088" t="b">
        <v>0</v>
      </c>
      <c r="G12088" t="s">
        <v>43</v>
      </c>
      <c r="H12088" s="1">
        <v>45757.721446759257</v>
      </c>
      <c r="I12088" t="b">
        <v>1</v>
      </c>
      <c r="J12088" t="b">
        <v>0</v>
      </c>
      <c r="K12088" t="s">
        <v>31</v>
      </c>
      <c r="L12088" t="s">
        <v>22</v>
      </c>
      <c r="M12088">
        <v>152500</v>
      </c>
      <c r="O12088" t="s">
        <v>61</v>
      </c>
    </row>
    <row r="12089" spans="1:16" x14ac:dyDescent="0.35">
      <c r="A12089" t="s">
        <v>15022</v>
      </c>
      <c r="B12089" t="s">
        <v>15573</v>
      </c>
      <c r="C12089" t="s">
        <v>1279</v>
      </c>
      <c r="D12089" t="s">
        <v>110</v>
      </c>
      <c r="E12089" t="s">
        <v>91</v>
      </c>
      <c r="F12089" t="b">
        <v>0</v>
      </c>
      <c r="G12089" t="s">
        <v>47</v>
      </c>
      <c r="H12089" s="1">
        <v>45757.846087962957</v>
      </c>
      <c r="I12089" t="b">
        <v>1</v>
      </c>
      <c r="J12089" t="b">
        <v>0</v>
      </c>
      <c r="K12089" t="s">
        <v>31</v>
      </c>
      <c r="L12089" t="s">
        <v>32</v>
      </c>
      <c r="N12089">
        <v>60.435001373291023</v>
      </c>
      <c r="O12089" t="s">
        <v>15574</v>
      </c>
      <c r="P12089" t="s">
        <v>15575</v>
      </c>
    </row>
    <row r="12090" spans="1:16" x14ac:dyDescent="0.35">
      <c r="A12090" t="s">
        <v>15022</v>
      </c>
      <c r="B12090" t="s">
        <v>15450</v>
      </c>
      <c r="C12090" t="s">
        <v>15222</v>
      </c>
      <c r="D12090" t="s">
        <v>573</v>
      </c>
      <c r="E12090" t="s">
        <v>20</v>
      </c>
      <c r="F12090" t="b">
        <v>0</v>
      </c>
      <c r="G12090" t="s">
        <v>47</v>
      </c>
      <c r="H12090" s="1">
        <v>45757.846238425933</v>
      </c>
      <c r="I12090" t="b">
        <v>0</v>
      </c>
      <c r="J12090" t="b">
        <v>0</v>
      </c>
      <c r="K12090" t="s">
        <v>31</v>
      </c>
      <c r="L12090" t="s">
        <v>32</v>
      </c>
      <c r="N12090">
        <v>55.06500244140625</v>
      </c>
      <c r="O12090" t="s">
        <v>15451</v>
      </c>
      <c r="P12090" t="s">
        <v>15452</v>
      </c>
    </row>
    <row r="12091" spans="1:16" x14ac:dyDescent="0.35">
      <c r="A12091" t="s">
        <v>15022</v>
      </c>
      <c r="B12091" t="s">
        <v>15421</v>
      </c>
      <c r="C12091" t="s">
        <v>3022</v>
      </c>
      <c r="D12091" t="s">
        <v>249</v>
      </c>
      <c r="E12091" t="s">
        <v>20</v>
      </c>
      <c r="F12091" t="b">
        <v>0</v>
      </c>
      <c r="G12091" t="s">
        <v>105</v>
      </c>
      <c r="H12091" s="1">
        <v>45758.014479166668</v>
      </c>
      <c r="I12091" t="b">
        <v>0</v>
      </c>
      <c r="J12091" t="b">
        <v>0</v>
      </c>
      <c r="K12091" t="s">
        <v>105</v>
      </c>
      <c r="L12091" t="s">
        <v>22</v>
      </c>
      <c r="M12091">
        <v>83999.5</v>
      </c>
      <c r="O12091" t="s">
        <v>1324</v>
      </c>
      <c r="P12091" t="s">
        <v>8003</v>
      </c>
    </row>
    <row r="12092" spans="1:16" x14ac:dyDescent="0.35">
      <c r="A12092" t="s">
        <v>15022</v>
      </c>
      <c r="B12092" t="s">
        <v>15576</v>
      </c>
      <c r="C12092" t="s">
        <v>31</v>
      </c>
      <c r="D12092" t="s">
        <v>17437</v>
      </c>
      <c r="E12092" t="s">
        <v>20</v>
      </c>
      <c r="F12092" t="b">
        <v>0</v>
      </c>
      <c r="G12092" t="s">
        <v>30</v>
      </c>
      <c r="H12092" s="1">
        <v>45758.267766203702</v>
      </c>
      <c r="I12092" t="b">
        <v>1</v>
      </c>
      <c r="J12092" t="b">
        <v>1</v>
      </c>
      <c r="K12092" t="s">
        <v>31</v>
      </c>
      <c r="L12092" t="s">
        <v>22</v>
      </c>
      <c r="M12092">
        <v>142500</v>
      </c>
      <c r="O12092" t="s">
        <v>61</v>
      </c>
      <c r="P12092" t="s">
        <v>15577</v>
      </c>
    </row>
    <row r="12093" spans="1:16" x14ac:dyDescent="0.35">
      <c r="A12093" t="s">
        <v>15022</v>
      </c>
      <c r="B12093" t="s">
        <v>15400</v>
      </c>
      <c r="C12093" t="s">
        <v>14674</v>
      </c>
      <c r="D12093" t="s">
        <v>573</v>
      </c>
      <c r="E12093" t="s">
        <v>20</v>
      </c>
      <c r="F12093" t="b">
        <v>0</v>
      </c>
      <c r="G12093" t="s">
        <v>52</v>
      </c>
      <c r="H12093" s="1">
        <v>45758.349687499998</v>
      </c>
      <c r="I12093" t="b">
        <v>0</v>
      </c>
      <c r="J12093" t="b">
        <v>1</v>
      </c>
      <c r="K12093" t="s">
        <v>31</v>
      </c>
      <c r="L12093" t="s">
        <v>32</v>
      </c>
      <c r="N12093">
        <v>58.680000305175781</v>
      </c>
      <c r="O12093" t="s">
        <v>1739</v>
      </c>
      <c r="P12093" t="s">
        <v>15402</v>
      </c>
    </row>
    <row r="12094" spans="1:16" x14ac:dyDescent="0.35">
      <c r="A12094" t="s">
        <v>15022</v>
      </c>
      <c r="B12094" t="s">
        <v>15371</v>
      </c>
      <c r="C12094" t="s">
        <v>6425</v>
      </c>
      <c r="D12094" t="s">
        <v>573</v>
      </c>
      <c r="E12094" t="s">
        <v>20</v>
      </c>
      <c r="F12094" t="b">
        <v>0</v>
      </c>
      <c r="G12094" t="s">
        <v>47</v>
      </c>
      <c r="H12094" s="1">
        <v>45758.350104166668</v>
      </c>
      <c r="I12094" t="b">
        <v>0</v>
      </c>
      <c r="J12094" t="b">
        <v>0</v>
      </c>
      <c r="K12094" t="s">
        <v>31</v>
      </c>
      <c r="L12094" t="s">
        <v>32</v>
      </c>
      <c r="N12094">
        <v>38.125</v>
      </c>
      <c r="O12094" t="s">
        <v>4638</v>
      </c>
      <c r="P12094" t="s">
        <v>15372</v>
      </c>
    </row>
    <row r="12095" spans="1:16" x14ac:dyDescent="0.35">
      <c r="A12095" t="s">
        <v>15022</v>
      </c>
      <c r="B12095" t="s">
        <v>15578</v>
      </c>
      <c r="C12095" t="s">
        <v>2780</v>
      </c>
      <c r="D12095" t="s">
        <v>321</v>
      </c>
      <c r="E12095" t="s">
        <v>91</v>
      </c>
      <c r="F12095" t="b">
        <v>0</v>
      </c>
      <c r="G12095" t="s">
        <v>30</v>
      </c>
      <c r="H12095" s="1">
        <v>45758.559502314813</v>
      </c>
      <c r="I12095" t="b">
        <v>0</v>
      </c>
      <c r="J12095" t="b">
        <v>0</v>
      </c>
      <c r="K12095" t="s">
        <v>31</v>
      </c>
      <c r="L12095" t="s">
        <v>32</v>
      </c>
      <c r="N12095">
        <v>67.5</v>
      </c>
      <c r="O12095" t="s">
        <v>15579</v>
      </c>
      <c r="P12095" t="s">
        <v>15580</v>
      </c>
    </row>
    <row r="12096" spans="1:16" x14ac:dyDescent="0.35">
      <c r="A12096" t="s">
        <v>15022</v>
      </c>
      <c r="B12096" t="s">
        <v>15581</v>
      </c>
      <c r="C12096" t="s">
        <v>154</v>
      </c>
      <c r="D12096" t="s">
        <v>321</v>
      </c>
      <c r="E12096" t="s">
        <v>91</v>
      </c>
      <c r="F12096" t="b">
        <v>0</v>
      </c>
      <c r="G12096" t="s">
        <v>43</v>
      </c>
      <c r="H12096" s="1">
        <v>45758.642118055563</v>
      </c>
      <c r="I12096" t="b">
        <v>0</v>
      </c>
      <c r="J12096" t="b">
        <v>0</v>
      </c>
      <c r="K12096" t="s">
        <v>31</v>
      </c>
      <c r="L12096" t="s">
        <v>32</v>
      </c>
      <c r="N12096">
        <v>78</v>
      </c>
      <c r="O12096" t="s">
        <v>15582</v>
      </c>
      <c r="P12096" t="s">
        <v>15569</v>
      </c>
    </row>
    <row r="12097" spans="1:16" x14ac:dyDescent="0.35">
      <c r="A12097" t="s">
        <v>15022</v>
      </c>
      <c r="B12097" t="s">
        <v>15212</v>
      </c>
      <c r="C12097" t="s">
        <v>5350</v>
      </c>
      <c r="D12097" t="s">
        <v>17442</v>
      </c>
      <c r="E12097" t="s">
        <v>20</v>
      </c>
      <c r="F12097" t="b">
        <v>0</v>
      </c>
      <c r="G12097" t="s">
        <v>52</v>
      </c>
      <c r="H12097" s="1">
        <v>45759.292974537027</v>
      </c>
      <c r="I12097" t="b">
        <v>0</v>
      </c>
      <c r="J12097" t="b">
        <v>1</v>
      </c>
      <c r="K12097" t="s">
        <v>31</v>
      </c>
      <c r="L12097" t="s">
        <v>22</v>
      </c>
      <c r="M12097">
        <v>172000</v>
      </c>
      <c r="O12097" t="s">
        <v>6107</v>
      </c>
      <c r="P12097" t="s">
        <v>15213</v>
      </c>
    </row>
    <row r="12098" spans="1:16" x14ac:dyDescent="0.35">
      <c r="A12098" t="s">
        <v>15022</v>
      </c>
      <c r="B12098" t="s">
        <v>15583</v>
      </c>
      <c r="C12098" t="s">
        <v>4140</v>
      </c>
      <c r="D12098" t="s">
        <v>974</v>
      </c>
      <c r="E12098" t="s">
        <v>20</v>
      </c>
      <c r="F12098" t="b">
        <v>0</v>
      </c>
      <c r="G12098" t="s">
        <v>52</v>
      </c>
      <c r="H12098" s="1">
        <v>45760.001307870371</v>
      </c>
      <c r="I12098" t="b">
        <v>0</v>
      </c>
      <c r="J12098" t="b">
        <v>1</v>
      </c>
      <c r="K12098" t="s">
        <v>31</v>
      </c>
      <c r="L12098" t="s">
        <v>22</v>
      </c>
      <c r="M12098">
        <v>88582</v>
      </c>
      <c r="O12098" t="s">
        <v>15584</v>
      </c>
      <c r="P12098" t="s">
        <v>15585</v>
      </c>
    </row>
    <row r="12099" spans="1:16" x14ac:dyDescent="0.35">
      <c r="A12099" t="s">
        <v>15022</v>
      </c>
      <c r="B12099" t="s">
        <v>15126</v>
      </c>
      <c r="C12099" t="s">
        <v>9331</v>
      </c>
      <c r="D12099" t="s">
        <v>110</v>
      </c>
      <c r="E12099" t="s">
        <v>20</v>
      </c>
      <c r="F12099" t="b">
        <v>0</v>
      </c>
      <c r="G12099" t="s">
        <v>52</v>
      </c>
      <c r="H12099" s="1">
        <v>45761.084849537037</v>
      </c>
      <c r="I12099" t="b">
        <v>0</v>
      </c>
      <c r="J12099" t="b">
        <v>1</v>
      </c>
      <c r="K12099" t="s">
        <v>31</v>
      </c>
      <c r="L12099" t="s">
        <v>22</v>
      </c>
      <c r="M12099">
        <v>147500</v>
      </c>
      <c r="O12099" t="s">
        <v>7867</v>
      </c>
      <c r="P12099" t="s">
        <v>15586</v>
      </c>
    </row>
    <row r="12100" spans="1:16" x14ac:dyDescent="0.35">
      <c r="A12100" t="s">
        <v>15022</v>
      </c>
      <c r="B12100" t="s">
        <v>15022</v>
      </c>
      <c r="C12100" t="s">
        <v>15587</v>
      </c>
      <c r="D12100" t="s">
        <v>6800</v>
      </c>
      <c r="E12100" t="s">
        <v>20</v>
      </c>
      <c r="F12100" t="b">
        <v>0</v>
      </c>
      <c r="G12100" t="s">
        <v>52</v>
      </c>
      <c r="H12100" s="1">
        <v>45761.459988425922</v>
      </c>
      <c r="I12100" t="b">
        <v>0</v>
      </c>
      <c r="J12100" t="b">
        <v>1</v>
      </c>
      <c r="K12100" t="s">
        <v>31</v>
      </c>
      <c r="L12100" t="s">
        <v>22</v>
      </c>
      <c r="M12100">
        <v>152500</v>
      </c>
      <c r="O12100" t="s">
        <v>15189</v>
      </c>
      <c r="P12100" t="s">
        <v>15548</v>
      </c>
    </row>
    <row r="12101" spans="1:16" x14ac:dyDescent="0.35">
      <c r="A12101" t="s">
        <v>15022</v>
      </c>
      <c r="B12101" t="s">
        <v>15588</v>
      </c>
      <c r="C12101" t="s">
        <v>146</v>
      </c>
      <c r="D12101" t="s">
        <v>36</v>
      </c>
      <c r="E12101" t="s">
        <v>20</v>
      </c>
      <c r="F12101" t="b">
        <v>0</v>
      </c>
      <c r="G12101" t="s">
        <v>52</v>
      </c>
      <c r="H12101" s="1">
        <v>45761.50172453704</v>
      </c>
      <c r="I12101" t="b">
        <v>1</v>
      </c>
      <c r="J12101" t="b">
        <v>0</v>
      </c>
      <c r="K12101" t="s">
        <v>31</v>
      </c>
      <c r="L12101" t="s">
        <v>22</v>
      </c>
      <c r="M12101">
        <v>174000</v>
      </c>
      <c r="O12101" t="s">
        <v>1739</v>
      </c>
      <c r="P12101" t="s">
        <v>15589</v>
      </c>
    </row>
    <row r="12102" spans="1:16" x14ac:dyDescent="0.35">
      <c r="A12102" t="s">
        <v>15022</v>
      </c>
      <c r="B12102" t="s">
        <v>15022</v>
      </c>
      <c r="C12102" t="s">
        <v>15190</v>
      </c>
      <c r="D12102" t="s">
        <v>36</v>
      </c>
      <c r="E12102" t="s">
        <v>20</v>
      </c>
      <c r="F12102" t="b">
        <v>0</v>
      </c>
      <c r="G12102" t="s">
        <v>52</v>
      </c>
      <c r="H12102" s="1">
        <v>45761.543240740742</v>
      </c>
      <c r="I12102" t="b">
        <v>0</v>
      </c>
      <c r="J12102" t="b">
        <v>1</v>
      </c>
      <c r="K12102" t="s">
        <v>31</v>
      </c>
      <c r="L12102" t="s">
        <v>22</v>
      </c>
      <c r="M12102">
        <v>152500</v>
      </c>
      <c r="O12102" t="s">
        <v>15189</v>
      </c>
      <c r="P12102" t="s">
        <v>15548</v>
      </c>
    </row>
    <row r="12103" spans="1:16" x14ac:dyDescent="0.35">
      <c r="A12103" t="s">
        <v>15022</v>
      </c>
      <c r="B12103" t="s">
        <v>15022</v>
      </c>
      <c r="C12103" t="s">
        <v>158</v>
      </c>
      <c r="D12103" t="s">
        <v>110</v>
      </c>
      <c r="E12103" t="s">
        <v>91</v>
      </c>
      <c r="F12103" t="b">
        <v>0</v>
      </c>
      <c r="G12103" t="s">
        <v>52</v>
      </c>
      <c r="H12103" s="1">
        <v>45761.626550925917</v>
      </c>
      <c r="I12103" t="b">
        <v>1</v>
      </c>
      <c r="J12103" t="b">
        <v>1</v>
      </c>
      <c r="K12103" t="s">
        <v>31</v>
      </c>
      <c r="L12103" t="s">
        <v>32</v>
      </c>
      <c r="N12103">
        <v>62.5</v>
      </c>
      <c r="O12103" t="s">
        <v>684</v>
      </c>
      <c r="P12103" t="s">
        <v>15590</v>
      </c>
    </row>
    <row r="12104" spans="1:16" x14ac:dyDescent="0.35">
      <c r="A12104" t="s">
        <v>15022</v>
      </c>
      <c r="B12104" t="s">
        <v>15591</v>
      </c>
      <c r="C12104" t="s">
        <v>18</v>
      </c>
      <c r="D12104" t="s">
        <v>17442</v>
      </c>
      <c r="E12104" t="s">
        <v>20</v>
      </c>
      <c r="F12104" t="b">
        <v>1</v>
      </c>
      <c r="G12104" t="s">
        <v>47</v>
      </c>
      <c r="H12104" s="1">
        <v>45761.751863425918</v>
      </c>
      <c r="I12104" t="b">
        <v>0</v>
      </c>
      <c r="J12104" t="b">
        <v>0</v>
      </c>
      <c r="K12104" t="s">
        <v>31</v>
      </c>
      <c r="L12104" t="s">
        <v>22</v>
      </c>
      <c r="M12104">
        <v>140000</v>
      </c>
      <c r="O12104" t="s">
        <v>15592</v>
      </c>
      <c r="P12104" t="s">
        <v>15593</v>
      </c>
    </row>
    <row r="12105" spans="1:16" x14ac:dyDescent="0.35">
      <c r="A12105" t="s">
        <v>15022</v>
      </c>
      <c r="B12105" t="s">
        <v>15594</v>
      </c>
      <c r="C12105" t="s">
        <v>7282</v>
      </c>
      <c r="D12105" t="s">
        <v>110</v>
      </c>
      <c r="E12105" t="s">
        <v>20</v>
      </c>
      <c r="F12105" t="b">
        <v>0</v>
      </c>
      <c r="G12105" t="s">
        <v>52</v>
      </c>
      <c r="H12105" s="1">
        <v>45761.793240740742</v>
      </c>
      <c r="I12105" t="b">
        <v>0</v>
      </c>
      <c r="J12105" t="b">
        <v>1</v>
      </c>
      <c r="K12105" t="s">
        <v>31</v>
      </c>
      <c r="L12105" t="s">
        <v>22</v>
      </c>
      <c r="M12105">
        <v>114635.5</v>
      </c>
      <c r="O12105" t="s">
        <v>15595</v>
      </c>
      <c r="P12105" t="s">
        <v>2014</v>
      </c>
    </row>
    <row r="12106" spans="1:16" x14ac:dyDescent="0.35">
      <c r="A12106" t="s">
        <v>15022</v>
      </c>
      <c r="B12106" t="s">
        <v>15596</v>
      </c>
      <c r="C12106" t="s">
        <v>15597</v>
      </c>
      <c r="D12106" t="s">
        <v>110</v>
      </c>
      <c r="E12106" t="s">
        <v>20</v>
      </c>
      <c r="F12106" t="b">
        <v>0</v>
      </c>
      <c r="G12106" t="s">
        <v>52</v>
      </c>
      <c r="H12106" s="1">
        <v>45762.45957175926</v>
      </c>
      <c r="I12106" t="b">
        <v>0</v>
      </c>
      <c r="J12106" t="b">
        <v>1</v>
      </c>
      <c r="K12106" t="s">
        <v>31</v>
      </c>
      <c r="L12106" t="s">
        <v>22</v>
      </c>
      <c r="M12106">
        <v>132500</v>
      </c>
      <c r="O12106" t="s">
        <v>15598</v>
      </c>
      <c r="P12106" t="s">
        <v>15599</v>
      </c>
    </row>
    <row r="12107" spans="1:16" x14ac:dyDescent="0.35">
      <c r="A12107" t="s">
        <v>15022</v>
      </c>
      <c r="B12107" t="s">
        <v>15022</v>
      </c>
      <c r="C12107" t="s">
        <v>8790</v>
      </c>
      <c r="D12107" t="s">
        <v>110</v>
      </c>
      <c r="E12107" t="s">
        <v>20</v>
      </c>
      <c r="F12107" t="b">
        <v>0</v>
      </c>
      <c r="G12107" t="s">
        <v>52</v>
      </c>
      <c r="H12107" s="1">
        <v>45762.584618055553</v>
      </c>
      <c r="I12107" t="b">
        <v>0</v>
      </c>
      <c r="J12107" t="b">
        <v>1</v>
      </c>
      <c r="K12107" t="s">
        <v>31</v>
      </c>
      <c r="L12107" t="s">
        <v>22</v>
      </c>
      <c r="M12107">
        <v>107138.90625</v>
      </c>
      <c r="O12107" t="s">
        <v>15600</v>
      </c>
      <c r="P12107" t="s">
        <v>15601</v>
      </c>
    </row>
    <row r="12108" spans="1:16" x14ac:dyDescent="0.35">
      <c r="A12108" t="s">
        <v>15022</v>
      </c>
      <c r="B12108" t="s">
        <v>15022</v>
      </c>
      <c r="C12108" t="s">
        <v>2134</v>
      </c>
      <c r="D12108" t="s">
        <v>17448</v>
      </c>
      <c r="E12108" t="s">
        <v>20</v>
      </c>
      <c r="F12108" t="b">
        <v>0</v>
      </c>
      <c r="G12108" t="s">
        <v>52</v>
      </c>
      <c r="H12108" s="1">
        <v>45762.626238425917</v>
      </c>
      <c r="I12108" t="b">
        <v>0</v>
      </c>
      <c r="J12108" t="b">
        <v>1</v>
      </c>
      <c r="K12108" t="s">
        <v>31</v>
      </c>
      <c r="L12108" t="s">
        <v>22</v>
      </c>
      <c r="M12108">
        <v>170000</v>
      </c>
      <c r="O12108" t="s">
        <v>1195</v>
      </c>
      <c r="P12108" t="s">
        <v>7125</v>
      </c>
    </row>
    <row r="12109" spans="1:16" x14ac:dyDescent="0.35">
      <c r="A12109" t="s">
        <v>15022</v>
      </c>
      <c r="B12109" t="s">
        <v>15149</v>
      </c>
      <c r="C12109" t="s">
        <v>10259</v>
      </c>
      <c r="D12109" t="s">
        <v>110</v>
      </c>
      <c r="E12109" t="s">
        <v>20</v>
      </c>
      <c r="F12109" t="b">
        <v>0</v>
      </c>
      <c r="G12109" t="s">
        <v>52</v>
      </c>
      <c r="H12109" s="1">
        <v>45762.626284722217</v>
      </c>
      <c r="I12109" t="b">
        <v>0</v>
      </c>
      <c r="J12109" t="b">
        <v>0</v>
      </c>
      <c r="K12109" t="s">
        <v>31</v>
      </c>
      <c r="L12109" t="s">
        <v>22</v>
      </c>
      <c r="M12109">
        <v>135000</v>
      </c>
      <c r="O12109" t="s">
        <v>1183</v>
      </c>
      <c r="P12109" t="s">
        <v>15287</v>
      </c>
    </row>
    <row r="12110" spans="1:16" x14ac:dyDescent="0.35">
      <c r="A12110" t="s">
        <v>15022</v>
      </c>
      <c r="B12110" t="s">
        <v>15293</v>
      </c>
      <c r="C12110" t="s">
        <v>865</v>
      </c>
      <c r="D12110" t="s">
        <v>110</v>
      </c>
      <c r="E12110" t="s">
        <v>20</v>
      </c>
      <c r="F12110" t="b">
        <v>0</v>
      </c>
      <c r="G12110" t="s">
        <v>52</v>
      </c>
      <c r="H12110" s="1">
        <v>45762.668009259258</v>
      </c>
      <c r="I12110" t="b">
        <v>1</v>
      </c>
      <c r="J12110" t="b">
        <v>1</v>
      </c>
      <c r="K12110" t="s">
        <v>31</v>
      </c>
      <c r="L12110" t="s">
        <v>22</v>
      </c>
      <c r="M12110">
        <v>147500</v>
      </c>
      <c r="O12110" t="s">
        <v>15294</v>
      </c>
      <c r="P12110" t="s">
        <v>15295</v>
      </c>
    </row>
    <row r="12111" spans="1:16" x14ac:dyDescent="0.35">
      <c r="A12111" t="s">
        <v>15022</v>
      </c>
      <c r="B12111" t="s">
        <v>15022</v>
      </c>
      <c r="C12111" t="s">
        <v>2339</v>
      </c>
      <c r="D12111" t="s">
        <v>36</v>
      </c>
      <c r="E12111" t="s">
        <v>20</v>
      </c>
      <c r="F12111" t="b">
        <v>0</v>
      </c>
      <c r="G12111" t="s">
        <v>68</v>
      </c>
      <c r="H12111" s="1">
        <v>45762.793958333343</v>
      </c>
      <c r="I12111" t="b">
        <v>1</v>
      </c>
      <c r="J12111" t="b">
        <v>0</v>
      </c>
      <c r="K12111" t="s">
        <v>31</v>
      </c>
      <c r="L12111" t="s">
        <v>22</v>
      </c>
      <c r="M12111">
        <v>145000</v>
      </c>
      <c r="O12111" t="s">
        <v>11750</v>
      </c>
      <c r="P12111" t="s">
        <v>15602</v>
      </c>
    </row>
    <row r="12112" spans="1:16" x14ac:dyDescent="0.35">
      <c r="A12112" t="s">
        <v>15022</v>
      </c>
      <c r="B12112" t="s">
        <v>15603</v>
      </c>
      <c r="C12112" t="s">
        <v>18</v>
      </c>
      <c r="D12112" t="s">
        <v>29</v>
      </c>
      <c r="E12112" t="s">
        <v>20</v>
      </c>
      <c r="F12112" t="b">
        <v>1</v>
      </c>
      <c r="G12112" t="s">
        <v>52</v>
      </c>
      <c r="H12112" s="1">
        <v>45762.876296296286</v>
      </c>
      <c r="I12112" t="b">
        <v>0</v>
      </c>
      <c r="J12112" t="b">
        <v>1</v>
      </c>
      <c r="K12112" t="s">
        <v>31</v>
      </c>
      <c r="L12112" t="s">
        <v>22</v>
      </c>
      <c r="M12112">
        <v>131000</v>
      </c>
      <c r="O12112" t="s">
        <v>15604</v>
      </c>
      <c r="P12112" t="s">
        <v>15605</v>
      </c>
    </row>
    <row r="12113" spans="1:16" x14ac:dyDescent="0.35">
      <c r="A12113" t="s">
        <v>15022</v>
      </c>
      <c r="B12113" t="s">
        <v>15149</v>
      </c>
      <c r="C12113" t="s">
        <v>9361</v>
      </c>
      <c r="D12113" t="s">
        <v>36</v>
      </c>
      <c r="E12113" t="s">
        <v>20</v>
      </c>
      <c r="F12113" t="b">
        <v>0</v>
      </c>
      <c r="G12113" t="s">
        <v>43</v>
      </c>
      <c r="H12113" s="1">
        <v>45762.877071759263</v>
      </c>
      <c r="I12113" t="b">
        <v>0</v>
      </c>
      <c r="J12113" t="b">
        <v>0</v>
      </c>
      <c r="K12113" t="s">
        <v>31</v>
      </c>
      <c r="L12113" t="s">
        <v>22</v>
      </c>
      <c r="M12113">
        <v>135000</v>
      </c>
      <c r="O12113" t="s">
        <v>1183</v>
      </c>
      <c r="P12113" t="s">
        <v>15150</v>
      </c>
    </row>
    <row r="12114" spans="1:16" x14ac:dyDescent="0.35">
      <c r="A12114" t="s">
        <v>15022</v>
      </c>
      <c r="B12114" t="s">
        <v>15606</v>
      </c>
      <c r="C12114" t="s">
        <v>7314</v>
      </c>
      <c r="D12114" t="s">
        <v>36</v>
      </c>
      <c r="E12114" t="s">
        <v>20</v>
      </c>
      <c r="F12114" t="b">
        <v>0</v>
      </c>
      <c r="G12114" t="s">
        <v>52</v>
      </c>
      <c r="H12114" s="1">
        <v>45763.042986111112</v>
      </c>
      <c r="I12114" t="b">
        <v>0</v>
      </c>
      <c r="J12114" t="b">
        <v>1</v>
      </c>
      <c r="K12114" t="s">
        <v>31</v>
      </c>
      <c r="L12114" t="s">
        <v>32</v>
      </c>
      <c r="N12114">
        <v>75</v>
      </c>
      <c r="O12114" t="s">
        <v>2537</v>
      </c>
      <c r="P12114" t="s">
        <v>15607</v>
      </c>
    </row>
    <row r="12115" spans="1:16" x14ac:dyDescent="0.35">
      <c r="A12115" t="s">
        <v>15022</v>
      </c>
      <c r="B12115" t="s">
        <v>15608</v>
      </c>
      <c r="C12115" t="s">
        <v>175</v>
      </c>
      <c r="D12115" t="s">
        <v>36</v>
      </c>
      <c r="E12115" t="s">
        <v>20</v>
      </c>
      <c r="F12115" t="b">
        <v>0</v>
      </c>
      <c r="G12115" t="s">
        <v>43</v>
      </c>
      <c r="H12115" s="1">
        <v>45763.252442129633</v>
      </c>
      <c r="I12115" t="b">
        <v>0</v>
      </c>
      <c r="J12115" t="b">
        <v>0</v>
      </c>
      <c r="K12115" t="s">
        <v>31</v>
      </c>
      <c r="L12115" t="s">
        <v>22</v>
      </c>
      <c r="M12115">
        <v>195000</v>
      </c>
      <c r="O12115" t="s">
        <v>15475</v>
      </c>
      <c r="P12115" t="s">
        <v>15609</v>
      </c>
    </row>
    <row r="12116" spans="1:16" x14ac:dyDescent="0.35">
      <c r="A12116" t="s">
        <v>15022</v>
      </c>
      <c r="B12116" t="s">
        <v>15610</v>
      </c>
      <c r="C12116" t="s">
        <v>5914</v>
      </c>
      <c r="D12116" t="s">
        <v>29</v>
      </c>
      <c r="E12116" t="s">
        <v>20</v>
      </c>
      <c r="F12116" t="b">
        <v>0</v>
      </c>
      <c r="G12116" t="s">
        <v>52</v>
      </c>
      <c r="H12116" s="1">
        <v>45763.293379629627</v>
      </c>
      <c r="I12116" t="b">
        <v>1</v>
      </c>
      <c r="J12116" t="b">
        <v>1</v>
      </c>
      <c r="K12116" t="s">
        <v>31</v>
      </c>
      <c r="L12116" t="s">
        <v>22</v>
      </c>
      <c r="M12116">
        <v>197500</v>
      </c>
      <c r="O12116" t="s">
        <v>8317</v>
      </c>
      <c r="P12116" t="s">
        <v>15611</v>
      </c>
    </row>
    <row r="12117" spans="1:16" x14ac:dyDescent="0.35">
      <c r="A12117" t="s">
        <v>15022</v>
      </c>
      <c r="B12117" t="s">
        <v>15297</v>
      </c>
      <c r="C12117" t="s">
        <v>2563</v>
      </c>
      <c r="D12117" t="s">
        <v>321</v>
      </c>
      <c r="E12117" t="s">
        <v>20</v>
      </c>
      <c r="F12117" t="b">
        <v>0</v>
      </c>
      <c r="G12117" t="s">
        <v>52</v>
      </c>
      <c r="H12117" s="1">
        <v>45763.501585648148</v>
      </c>
      <c r="I12117" t="b">
        <v>0</v>
      </c>
      <c r="J12117" t="b">
        <v>1</v>
      </c>
      <c r="K12117" t="s">
        <v>31</v>
      </c>
      <c r="L12117" t="s">
        <v>22</v>
      </c>
      <c r="M12117">
        <v>165000</v>
      </c>
      <c r="O12117" t="s">
        <v>2537</v>
      </c>
      <c r="P12117" t="s">
        <v>15298</v>
      </c>
    </row>
    <row r="12118" spans="1:16" x14ac:dyDescent="0.35">
      <c r="A12118" t="s">
        <v>15022</v>
      </c>
      <c r="B12118" t="s">
        <v>15022</v>
      </c>
      <c r="C12118" t="s">
        <v>10261</v>
      </c>
      <c r="D12118" t="s">
        <v>110</v>
      </c>
      <c r="E12118" t="s">
        <v>91</v>
      </c>
      <c r="F12118" t="b">
        <v>0</v>
      </c>
      <c r="G12118" t="s">
        <v>47</v>
      </c>
      <c r="H12118" s="1">
        <v>45763.585277777784</v>
      </c>
      <c r="I12118" t="b">
        <v>1</v>
      </c>
      <c r="J12118" t="b">
        <v>0</v>
      </c>
      <c r="K12118" t="s">
        <v>31</v>
      </c>
      <c r="L12118" t="s">
        <v>32</v>
      </c>
      <c r="N12118">
        <v>70</v>
      </c>
      <c r="O12118" t="s">
        <v>15612</v>
      </c>
      <c r="P12118" t="s">
        <v>5259</v>
      </c>
    </row>
    <row r="12119" spans="1:16" x14ac:dyDescent="0.35">
      <c r="A12119" t="s">
        <v>15022</v>
      </c>
      <c r="B12119" t="s">
        <v>15545</v>
      </c>
      <c r="C12119" t="s">
        <v>868</v>
      </c>
      <c r="D12119" t="s">
        <v>110</v>
      </c>
      <c r="E12119" t="s">
        <v>20</v>
      </c>
      <c r="F12119" t="b">
        <v>0</v>
      </c>
      <c r="G12119" t="s">
        <v>47</v>
      </c>
      <c r="H12119" s="1">
        <v>45763.666886574072</v>
      </c>
      <c r="I12119" t="b">
        <v>0</v>
      </c>
      <c r="J12119" t="b">
        <v>1</v>
      </c>
      <c r="K12119" t="s">
        <v>31</v>
      </c>
      <c r="L12119" t="s">
        <v>22</v>
      </c>
      <c r="M12119">
        <v>161500</v>
      </c>
      <c r="O12119" t="s">
        <v>4892</v>
      </c>
      <c r="P12119" t="s">
        <v>15546</v>
      </c>
    </row>
    <row r="12120" spans="1:16" x14ac:dyDescent="0.35">
      <c r="A12120" t="s">
        <v>15022</v>
      </c>
      <c r="B12120" t="s">
        <v>15613</v>
      </c>
      <c r="C12120" t="s">
        <v>533</v>
      </c>
      <c r="D12120" t="s">
        <v>269</v>
      </c>
      <c r="E12120" t="s">
        <v>91</v>
      </c>
      <c r="F12120" t="b">
        <v>0</v>
      </c>
      <c r="G12120" t="s">
        <v>52</v>
      </c>
      <c r="H12120" s="1">
        <v>45763.709849537037</v>
      </c>
      <c r="I12120" t="b">
        <v>0</v>
      </c>
      <c r="J12120" t="b">
        <v>0</v>
      </c>
      <c r="K12120" t="s">
        <v>31</v>
      </c>
      <c r="L12120" t="s">
        <v>22</v>
      </c>
      <c r="M12120">
        <v>140000</v>
      </c>
      <c r="O12120" t="s">
        <v>15271</v>
      </c>
      <c r="P12120" t="s">
        <v>15347</v>
      </c>
    </row>
    <row r="12121" spans="1:16" x14ac:dyDescent="0.35">
      <c r="A12121" t="s">
        <v>15022</v>
      </c>
      <c r="B12121" t="s">
        <v>15613</v>
      </c>
      <c r="C12121" t="s">
        <v>533</v>
      </c>
      <c r="D12121" t="s">
        <v>110</v>
      </c>
      <c r="E12121" t="s">
        <v>20</v>
      </c>
      <c r="F12121" t="b">
        <v>0</v>
      </c>
      <c r="G12121" t="s">
        <v>43</v>
      </c>
      <c r="H12121" s="1">
        <v>45763.835636574076</v>
      </c>
      <c r="I12121" t="b">
        <v>0</v>
      </c>
      <c r="J12121" t="b">
        <v>0</v>
      </c>
      <c r="K12121" t="s">
        <v>31</v>
      </c>
      <c r="L12121" t="s">
        <v>22</v>
      </c>
      <c r="M12121">
        <v>150000</v>
      </c>
      <c r="O12121" t="s">
        <v>15614</v>
      </c>
      <c r="P12121" t="s">
        <v>15615</v>
      </c>
    </row>
    <row r="12122" spans="1:16" x14ac:dyDescent="0.35">
      <c r="A12122" t="s">
        <v>15022</v>
      </c>
      <c r="B12122" t="s">
        <v>15616</v>
      </c>
      <c r="C12122" t="s">
        <v>5880</v>
      </c>
      <c r="D12122" t="s">
        <v>36</v>
      </c>
      <c r="E12122" t="s">
        <v>91</v>
      </c>
      <c r="F12122" t="b">
        <v>0</v>
      </c>
      <c r="G12122" t="s">
        <v>52</v>
      </c>
      <c r="H12122" s="1">
        <v>45763.918379629627</v>
      </c>
      <c r="I12122" t="b">
        <v>1</v>
      </c>
      <c r="J12122" t="b">
        <v>0</v>
      </c>
      <c r="K12122" t="s">
        <v>31</v>
      </c>
      <c r="L12122" t="s">
        <v>32</v>
      </c>
      <c r="N12122">
        <v>64</v>
      </c>
      <c r="O12122" t="s">
        <v>15617</v>
      </c>
      <c r="P12122" t="s">
        <v>15618</v>
      </c>
    </row>
    <row r="12123" spans="1:16" x14ac:dyDescent="0.35">
      <c r="A12123" t="s">
        <v>15022</v>
      </c>
      <c r="B12123" t="s">
        <v>15545</v>
      </c>
      <c r="C12123" t="s">
        <v>182</v>
      </c>
      <c r="D12123" t="s">
        <v>36</v>
      </c>
      <c r="E12123" t="s">
        <v>20</v>
      </c>
      <c r="F12123" t="b">
        <v>0</v>
      </c>
      <c r="G12123" t="s">
        <v>52</v>
      </c>
      <c r="H12123" s="1">
        <v>45763.960127314807</v>
      </c>
      <c r="I12123" t="b">
        <v>0</v>
      </c>
      <c r="J12123" t="b">
        <v>1</v>
      </c>
      <c r="K12123" t="s">
        <v>31</v>
      </c>
      <c r="L12123" t="s">
        <v>22</v>
      </c>
      <c r="M12123">
        <v>161500</v>
      </c>
      <c r="O12123" t="s">
        <v>4892</v>
      </c>
      <c r="P12123" t="s">
        <v>15546</v>
      </c>
    </row>
    <row r="12124" spans="1:16" x14ac:dyDescent="0.35">
      <c r="A12124" t="s">
        <v>15022</v>
      </c>
      <c r="B12124" t="s">
        <v>15619</v>
      </c>
      <c r="C12124" t="s">
        <v>599</v>
      </c>
      <c r="D12124" t="s">
        <v>36</v>
      </c>
      <c r="E12124" t="s">
        <v>20</v>
      </c>
      <c r="F12124" t="b">
        <v>0</v>
      </c>
      <c r="G12124" t="s">
        <v>171</v>
      </c>
      <c r="H12124" s="1">
        <v>45764.56962962963</v>
      </c>
      <c r="I12124" t="b">
        <v>0</v>
      </c>
      <c r="J12124" t="b">
        <v>1</v>
      </c>
      <c r="K12124" t="s">
        <v>31</v>
      </c>
      <c r="L12124" t="s">
        <v>22</v>
      </c>
      <c r="M12124">
        <v>143000</v>
      </c>
      <c r="O12124" t="s">
        <v>1324</v>
      </c>
      <c r="P12124" t="s">
        <v>897</v>
      </c>
    </row>
    <row r="12125" spans="1:16" x14ac:dyDescent="0.35">
      <c r="A12125" t="s">
        <v>15022</v>
      </c>
      <c r="B12125" t="s">
        <v>15620</v>
      </c>
      <c r="C12125" t="s">
        <v>18</v>
      </c>
      <c r="D12125" t="s">
        <v>110</v>
      </c>
      <c r="E12125" t="s">
        <v>20</v>
      </c>
      <c r="F12125" t="b">
        <v>1</v>
      </c>
      <c r="G12125" t="s">
        <v>52</v>
      </c>
      <c r="H12125" s="1">
        <v>45764.626481481479</v>
      </c>
      <c r="I12125" t="b">
        <v>0</v>
      </c>
      <c r="J12125" t="b">
        <v>0</v>
      </c>
      <c r="K12125" t="s">
        <v>31</v>
      </c>
      <c r="L12125" t="s">
        <v>22</v>
      </c>
      <c r="M12125">
        <v>148736</v>
      </c>
      <c r="O12125" t="s">
        <v>15621</v>
      </c>
      <c r="P12125" t="s">
        <v>15622</v>
      </c>
    </row>
    <row r="12126" spans="1:16" x14ac:dyDescent="0.35">
      <c r="A12126" t="s">
        <v>15022</v>
      </c>
      <c r="B12126" t="s">
        <v>15345</v>
      </c>
      <c r="C12126" t="s">
        <v>552</v>
      </c>
      <c r="D12126" t="s">
        <v>36</v>
      </c>
      <c r="E12126" t="s">
        <v>20</v>
      </c>
      <c r="F12126" t="b">
        <v>0</v>
      </c>
      <c r="G12126" t="s">
        <v>52</v>
      </c>
      <c r="H12126" s="1">
        <v>45764.626770833333</v>
      </c>
      <c r="I12126" t="b">
        <v>0</v>
      </c>
      <c r="J12126" t="b">
        <v>1</v>
      </c>
      <c r="K12126" t="s">
        <v>31</v>
      </c>
      <c r="L12126" t="s">
        <v>22</v>
      </c>
      <c r="M12126">
        <v>146036.5</v>
      </c>
      <c r="O12126" t="s">
        <v>2249</v>
      </c>
      <c r="P12126" t="s">
        <v>15623</v>
      </c>
    </row>
    <row r="12127" spans="1:16" x14ac:dyDescent="0.35">
      <c r="A12127" t="s">
        <v>15022</v>
      </c>
      <c r="B12127" t="s">
        <v>15022</v>
      </c>
      <c r="C12127" t="s">
        <v>10289</v>
      </c>
      <c r="D12127" t="s">
        <v>36</v>
      </c>
      <c r="E12127" t="s">
        <v>20</v>
      </c>
      <c r="F12127" t="b">
        <v>0</v>
      </c>
      <c r="G12127" t="s">
        <v>47</v>
      </c>
      <c r="H12127" s="1">
        <v>45764.75199074074</v>
      </c>
      <c r="I12127" t="b">
        <v>0</v>
      </c>
      <c r="J12127" t="b">
        <v>0</v>
      </c>
      <c r="K12127" t="s">
        <v>31</v>
      </c>
      <c r="L12127" t="s">
        <v>22</v>
      </c>
      <c r="M12127">
        <v>137500</v>
      </c>
      <c r="O12127" t="s">
        <v>15624</v>
      </c>
      <c r="P12127" t="s">
        <v>1011</v>
      </c>
    </row>
    <row r="12128" spans="1:16" x14ac:dyDescent="0.35">
      <c r="A12128" t="s">
        <v>15022</v>
      </c>
      <c r="B12128" t="s">
        <v>15625</v>
      </c>
      <c r="C12128" t="s">
        <v>175</v>
      </c>
      <c r="D12128" t="s">
        <v>110</v>
      </c>
      <c r="E12128" t="s">
        <v>760</v>
      </c>
      <c r="F12128" t="b">
        <v>0</v>
      </c>
      <c r="G12128" t="s">
        <v>52</v>
      </c>
      <c r="H12128" s="1">
        <v>45764.793194444443</v>
      </c>
      <c r="I12128" t="b">
        <v>0</v>
      </c>
      <c r="J12128" t="b">
        <v>1</v>
      </c>
      <c r="K12128" t="s">
        <v>31</v>
      </c>
      <c r="L12128" t="s">
        <v>32</v>
      </c>
      <c r="N12128">
        <v>89</v>
      </c>
      <c r="O12128" t="s">
        <v>15626</v>
      </c>
      <c r="P12128" t="s">
        <v>15627</v>
      </c>
    </row>
    <row r="12129" spans="1:16" x14ac:dyDescent="0.35">
      <c r="A12129" t="s">
        <v>15022</v>
      </c>
      <c r="B12129" t="s">
        <v>15628</v>
      </c>
      <c r="C12129" t="s">
        <v>4212</v>
      </c>
      <c r="D12129" t="s">
        <v>269</v>
      </c>
      <c r="E12129" t="s">
        <v>91</v>
      </c>
      <c r="F12129" t="b">
        <v>0</v>
      </c>
      <c r="G12129" t="s">
        <v>47</v>
      </c>
      <c r="H12129" s="1">
        <v>45764.876921296287</v>
      </c>
      <c r="I12129" t="b">
        <v>1</v>
      </c>
      <c r="J12129" t="b">
        <v>0</v>
      </c>
      <c r="K12129" t="s">
        <v>31</v>
      </c>
      <c r="L12129" t="s">
        <v>32</v>
      </c>
      <c r="N12129">
        <v>50</v>
      </c>
      <c r="O12129" t="s">
        <v>9992</v>
      </c>
    </row>
    <row r="12130" spans="1:16" x14ac:dyDescent="0.35">
      <c r="A12130" t="s">
        <v>15022</v>
      </c>
      <c r="B12130" t="s">
        <v>15629</v>
      </c>
      <c r="C12130" t="s">
        <v>257</v>
      </c>
      <c r="D12130" t="s">
        <v>110</v>
      </c>
      <c r="E12130" t="s">
        <v>20</v>
      </c>
      <c r="F12130" t="b">
        <v>0</v>
      </c>
      <c r="G12130" t="s">
        <v>43</v>
      </c>
      <c r="H12130" s="1">
        <v>45765.376759259263</v>
      </c>
      <c r="I12130" t="b">
        <v>0</v>
      </c>
      <c r="J12130" t="b">
        <v>0</v>
      </c>
      <c r="K12130" t="s">
        <v>31</v>
      </c>
      <c r="L12130" t="s">
        <v>22</v>
      </c>
      <c r="M12130">
        <v>154500</v>
      </c>
      <c r="O12130" t="s">
        <v>702</v>
      </c>
      <c r="P12130" t="s">
        <v>15630</v>
      </c>
    </row>
    <row r="12131" spans="1:16" x14ac:dyDescent="0.35">
      <c r="A12131" t="s">
        <v>15022</v>
      </c>
      <c r="B12131" t="s">
        <v>15022</v>
      </c>
      <c r="C12131" t="s">
        <v>9357</v>
      </c>
      <c r="D12131" t="s">
        <v>29</v>
      </c>
      <c r="E12131" t="s">
        <v>20</v>
      </c>
      <c r="F12131" t="b">
        <v>0</v>
      </c>
      <c r="G12131" t="s">
        <v>52</v>
      </c>
      <c r="H12131" s="1">
        <v>45765.543009259258</v>
      </c>
      <c r="I12131" t="b">
        <v>0</v>
      </c>
      <c r="J12131" t="b">
        <v>1</v>
      </c>
      <c r="K12131" t="s">
        <v>31</v>
      </c>
      <c r="L12131" t="s">
        <v>22</v>
      </c>
      <c r="M12131">
        <v>172500</v>
      </c>
      <c r="O12131" t="s">
        <v>9347</v>
      </c>
      <c r="P12131" t="s">
        <v>9348</v>
      </c>
    </row>
    <row r="12132" spans="1:16" x14ac:dyDescent="0.35">
      <c r="A12132" t="s">
        <v>15022</v>
      </c>
      <c r="B12132" t="s">
        <v>15324</v>
      </c>
      <c r="C12132" t="s">
        <v>15222</v>
      </c>
      <c r="D12132" t="s">
        <v>573</v>
      </c>
      <c r="E12132" t="s">
        <v>20</v>
      </c>
      <c r="F12132" t="b">
        <v>0</v>
      </c>
      <c r="G12132" t="s">
        <v>52</v>
      </c>
      <c r="H12132" s="1">
        <v>45765.584826388891</v>
      </c>
      <c r="I12132" t="b">
        <v>0</v>
      </c>
      <c r="J12132" t="b">
        <v>0</v>
      </c>
      <c r="K12132" t="s">
        <v>31</v>
      </c>
      <c r="L12132" t="s">
        <v>32</v>
      </c>
      <c r="N12132">
        <v>55.06500244140625</v>
      </c>
      <c r="O12132" t="s">
        <v>15451</v>
      </c>
      <c r="P12132" t="s">
        <v>15631</v>
      </c>
    </row>
    <row r="12133" spans="1:16" x14ac:dyDescent="0.35">
      <c r="A12133" t="s">
        <v>15022</v>
      </c>
      <c r="B12133" t="s">
        <v>15632</v>
      </c>
      <c r="C12133" t="s">
        <v>11134</v>
      </c>
      <c r="D12133" t="s">
        <v>110</v>
      </c>
      <c r="E12133" t="s">
        <v>91</v>
      </c>
      <c r="F12133" t="b">
        <v>0</v>
      </c>
      <c r="G12133" t="s">
        <v>52</v>
      </c>
      <c r="H12133" s="1">
        <v>45765.668009259258</v>
      </c>
      <c r="I12133" t="b">
        <v>1</v>
      </c>
      <c r="J12133" t="b">
        <v>0</v>
      </c>
      <c r="K12133" t="s">
        <v>31</v>
      </c>
      <c r="L12133" t="s">
        <v>32</v>
      </c>
      <c r="N12133">
        <v>55</v>
      </c>
      <c r="O12133" t="s">
        <v>10006</v>
      </c>
      <c r="P12133" t="s">
        <v>12157</v>
      </c>
    </row>
    <row r="12134" spans="1:16" x14ac:dyDescent="0.35">
      <c r="A12134" t="s">
        <v>15022</v>
      </c>
      <c r="B12134" t="s">
        <v>15513</v>
      </c>
      <c r="C12134" t="s">
        <v>1814</v>
      </c>
      <c r="D12134" t="s">
        <v>573</v>
      </c>
      <c r="E12134" t="s">
        <v>20</v>
      </c>
      <c r="F12134" t="b">
        <v>0</v>
      </c>
      <c r="G12134" t="s">
        <v>52</v>
      </c>
      <c r="H12134" s="1">
        <v>45765.834803240738</v>
      </c>
      <c r="I12134" t="b">
        <v>0</v>
      </c>
      <c r="J12134" t="b">
        <v>1</v>
      </c>
      <c r="K12134" t="s">
        <v>31</v>
      </c>
      <c r="L12134" t="s">
        <v>32</v>
      </c>
      <c r="N12134">
        <v>68.2449951171875</v>
      </c>
      <c r="O12134" t="s">
        <v>1373</v>
      </c>
      <c r="P12134" t="s">
        <v>15514</v>
      </c>
    </row>
    <row r="12135" spans="1:16" x14ac:dyDescent="0.35">
      <c r="A12135" t="s">
        <v>15022</v>
      </c>
      <c r="B12135" t="s">
        <v>15537</v>
      </c>
      <c r="C12135" t="s">
        <v>549</v>
      </c>
      <c r="D12135" t="s">
        <v>573</v>
      </c>
      <c r="E12135" t="s">
        <v>20</v>
      </c>
      <c r="F12135" t="b">
        <v>0</v>
      </c>
      <c r="G12135" t="s">
        <v>52</v>
      </c>
      <c r="H12135" s="1">
        <v>45765.834826388891</v>
      </c>
      <c r="I12135" t="b">
        <v>0</v>
      </c>
      <c r="J12135" t="b">
        <v>1</v>
      </c>
      <c r="K12135" t="s">
        <v>31</v>
      </c>
      <c r="L12135" t="s">
        <v>32</v>
      </c>
      <c r="N12135">
        <v>68.2449951171875</v>
      </c>
      <c r="O12135" t="s">
        <v>1373</v>
      </c>
      <c r="P12135" t="s">
        <v>15538</v>
      </c>
    </row>
    <row r="12136" spans="1:16" x14ac:dyDescent="0.35">
      <c r="A12136" t="s">
        <v>15022</v>
      </c>
      <c r="B12136" t="s">
        <v>15633</v>
      </c>
      <c r="C12136" t="s">
        <v>15634</v>
      </c>
      <c r="D12136" t="s">
        <v>573</v>
      </c>
      <c r="E12136" t="s">
        <v>20</v>
      </c>
      <c r="F12136" t="b">
        <v>0</v>
      </c>
      <c r="G12136" t="s">
        <v>171</v>
      </c>
      <c r="H12136" s="1">
        <v>45766.058553240742</v>
      </c>
      <c r="I12136" t="b">
        <v>0</v>
      </c>
      <c r="J12136" t="b">
        <v>1</v>
      </c>
      <c r="K12136" t="s">
        <v>31</v>
      </c>
      <c r="L12136" t="s">
        <v>32</v>
      </c>
      <c r="N12136">
        <v>67.5</v>
      </c>
      <c r="O12136" t="s">
        <v>4441</v>
      </c>
      <c r="P12136" t="s">
        <v>15635</v>
      </c>
    </row>
    <row r="12137" spans="1:16" x14ac:dyDescent="0.35">
      <c r="A12137" t="s">
        <v>15022</v>
      </c>
      <c r="B12137" t="s">
        <v>15417</v>
      </c>
      <c r="C12137" t="s">
        <v>15418</v>
      </c>
      <c r="D12137" t="s">
        <v>573</v>
      </c>
      <c r="E12137" t="s">
        <v>20</v>
      </c>
      <c r="F12137" t="b">
        <v>0</v>
      </c>
      <c r="G12137" t="s">
        <v>52</v>
      </c>
      <c r="H12137" s="1">
        <v>45766.084861111107</v>
      </c>
      <c r="I12137" t="b">
        <v>0</v>
      </c>
      <c r="J12137" t="b">
        <v>1</v>
      </c>
      <c r="K12137" t="s">
        <v>31</v>
      </c>
      <c r="L12137" t="s">
        <v>32</v>
      </c>
      <c r="N12137">
        <v>58.680000305175781</v>
      </c>
      <c r="O12137" t="s">
        <v>15419</v>
      </c>
      <c r="P12137" t="s">
        <v>15420</v>
      </c>
    </row>
    <row r="12138" spans="1:16" x14ac:dyDescent="0.35">
      <c r="A12138" t="s">
        <v>15022</v>
      </c>
      <c r="B12138" t="s">
        <v>15022</v>
      </c>
      <c r="C12138" t="s">
        <v>2563</v>
      </c>
      <c r="D12138" t="s">
        <v>36</v>
      </c>
      <c r="E12138" t="s">
        <v>20</v>
      </c>
      <c r="F12138" t="b">
        <v>0</v>
      </c>
      <c r="G12138" t="s">
        <v>43</v>
      </c>
      <c r="H12138" s="1">
        <v>45766.252002314817</v>
      </c>
      <c r="I12138" t="b">
        <v>0</v>
      </c>
      <c r="J12138" t="b">
        <v>1</v>
      </c>
      <c r="K12138" t="s">
        <v>31</v>
      </c>
      <c r="L12138" t="s">
        <v>22</v>
      </c>
      <c r="M12138">
        <v>125000</v>
      </c>
      <c r="O12138" t="s">
        <v>2537</v>
      </c>
    </row>
    <row r="12139" spans="1:16" x14ac:dyDescent="0.35">
      <c r="A12139" t="s">
        <v>15022</v>
      </c>
      <c r="B12139" t="s">
        <v>15257</v>
      </c>
      <c r="C12139" t="s">
        <v>1176</v>
      </c>
      <c r="D12139" t="s">
        <v>7697</v>
      </c>
      <c r="E12139" t="s">
        <v>20</v>
      </c>
      <c r="F12139" t="b">
        <v>0</v>
      </c>
      <c r="G12139" t="s">
        <v>68</v>
      </c>
      <c r="H12139" s="1">
        <v>45766.25203703704</v>
      </c>
      <c r="I12139" t="b">
        <v>0</v>
      </c>
      <c r="J12139" t="b">
        <v>0</v>
      </c>
      <c r="K12139" t="s">
        <v>31</v>
      </c>
      <c r="L12139" t="s">
        <v>22</v>
      </c>
      <c r="M12139">
        <v>120000</v>
      </c>
      <c r="O12139" t="s">
        <v>1952</v>
      </c>
      <c r="P12139" t="s">
        <v>15258</v>
      </c>
    </row>
    <row r="12140" spans="1:16" x14ac:dyDescent="0.35">
      <c r="A12140" t="s">
        <v>15022</v>
      </c>
      <c r="B12140" t="s">
        <v>15636</v>
      </c>
      <c r="C12140" t="s">
        <v>18</v>
      </c>
      <c r="D12140" t="s">
        <v>17452</v>
      </c>
      <c r="E12140" t="s">
        <v>20</v>
      </c>
      <c r="F12140" t="b">
        <v>1</v>
      </c>
      <c r="G12140" t="s">
        <v>3670</v>
      </c>
      <c r="H12140" s="1">
        <v>45766.270624999997</v>
      </c>
      <c r="I12140" t="b">
        <v>0</v>
      </c>
      <c r="J12140" t="b">
        <v>1</v>
      </c>
      <c r="K12140" t="s">
        <v>3670</v>
      </c>
      <c r="L12140" t="s">
        <v>22</v>
      </c>
      <c r="M12140">
        <v>157590</v>
      </c>
      <c r="O12140" t="s">
        <v>426</v>
      </c>
      <c r="P12140" t="s">
        <v>15637</v>
      </c>
    </row>
    <row r="12141" spans="1:16" x14ac:dyDescent="0.35">
      <c r="A12141" t="s">
        <v>15022</v>
      </c>
      <c r="B12141" t="s">
        <v>15151</v>
      </c>
      <c r="C12141" t="s">
        <v>3422</v>
      </c>
      <c r="D12141" t="s">
        <v>443</v>
      </c>
      <c r="E12141" t="s">
        <v>20</v>
      </c>
      <c r="F12141" t="b">
        <v>0</v>
      </c>
      <c r="G12141" t="s">
        <v>47</v>
      </c>
      <c r="H12141" s="1">
        <v>45766.418402777781</v>
      </c>
      <c r="I12141" t="b">
        <v>0</v>
      </c>
      <c r="J12141" t="b">
        <v>1</v>
      </c>
      <c r="K12141" t="s">
        <v>31</v>
      </c>
      <c r="L12141" t="s">
        <v>22</v>
      </c>
      <c r="M12141">
        <v>140000</v>
      </c>
      <c r="O12141" t="s">
        <v>1952</v>
      </c>
      <c r="P12141" t="s">
        <v>15638</v>
      </c>
    </row>
    <row r="12142" spans="1:16" x14ac:dyDescent="0.35">
      <c r="A12142" t="s">
        <v>15022</v>
      </c>
      <c r="B12142" t="s">
        <v>15639</v>
      </c>
      <c r="C12142" t="s">
        <v>2343</v>
      </c>
      <c r="D12142" t="s">
        <v>36</v>
      </c>
      <c r="E12142" t="s">
        <v>20</v>
      </c>
      <c r="F12142" t="b">
        <v>0</v>
      </c>
      <c r="G12142" t="s">
        <v>52</v>
      </c>
      <c r="H12142" s="1">
        <v>45766.584930555553</v>
      </c>
      <c r="I12142" t="b">
        <v>0</v>
      </c>
      <c r="J12142" t="b">
        <v>1</v>
      </c>
      <c r="K12142" t="s">
        <v>31</v>
      </c>
      <c r="L12142" t="s">
        <v>22</v>
      </c>
      <c r="M12142">
        <v>160000</v>
      </c>
      <c r="O12142" t="s">
        <v>48</v>
      </c>
      <c r="P12142" t="s">
        <v>343</v>
      </c>
    </row>
    <row r="12143" spans="1:16" x14ac:dyDescent="0.35">
      <c r="A12143" t="s">
        <v>15022</v>
      </c>
      <c r="B12143" t="s">
        <v>15022</v>
      </c>
      <c r="C12143" t="s">
        <v>9357</v>
      </c>
      <c r="D12143" t="s">
        <v>36</v>
      </c>
      <c r="E12143" t="s">
        <v>20</v>
      </c>
      <c r="F12143" t="b">
        <v>0</v>
      </c>
      <c r="G12143" t="s">
        <v>52</v>
      </c>
      <c r="H12143" s="1">
        <v>45766.792962962973</v>
      </c>
      <c r="I12143" t="b">
        <v>0</v>
      </c>
      <c r="J12143" t="b">
        <v>1</v>
      </c>
      <c r="K12143" t="s">
        <v>31</v>
      </c>
      <c r="L12143" t="s">
        <v>22</v>
      </c>
      <c r="M12143">
        <v>172500</v>
      </c>
      <c r="O12143" t="s">
        <v>9347</v>
      </c>
      <c r="P12143" t="s">
        <v>9348</v>
      </c>
    </row>
    <row r="12144" spans="1:16" x14ac:dyDescent="0.35">
      <c r="A12144" t="s">
        <v>15022</v>
      </c>
      <c r="B12144" t="s">
        <v>15640</v>
      </c>
      <c r="C12144" t="s">
        <v>15641</v>
      </c>
      <c r="D12144" t="s">
        <v>17628</v>
      </c>
      <c r="E12144" t="s">
        <v>20</v>
      </c>
      <c r="F12144" t="b">
        <v>0</v>
      </c>
      <c r="G12144" t="s">
        <v>47</v>
      </c>
      <c r="H12144" s="1">
        <v>45767.252002314817</v>
      </c>
      <c r="I12144" t="b">
        <v>0</v>
      </c>
      <c r="J12144" t="b">
        <v>0</v>
      </c>
      <c r="K12144" t="s">
        <v>31</v>
      </c>
      <c r="L12144" t="s">
        <v>22</v>
      </c>
      <c r="M12144">
        <v>191624.5</v>
      </c>
      <c r="O12144" t="s">
        <v>15642</v>
      </c>
      <c r="P12144" t="s">
        <v>15643</v>
      </c>
    </row>
    <row r="12145" spans="1:16" x14ac:dyDescent="0.35">
      <c r="A12145" t="s">
        <v>15022</v>
      </c>
      <c r="B12145" t="s">
        <v>15374</v>
      </c>
      <c r="C12145" t="s">
        <v>582</v>
      </c>
      <c r="D12145" t="s">
        <v>573</v>
      </c>
      <c r="E12145" t="s">
        <v>20</v>
      </c>
      <c r="F12145" t="b">
        <v>0</v>
      </c>
      <c r="G12145" t="s">
        <v>52</v>
      </c>
      <c r="H12145" s="1">
        <v>45767.335034722222</v>
      </c>
      <c r="I12145" t="b">
        <v>0</v>
      </c>
      <c r="J12145" t="b">
        <v>0</v>
      </c>
      <c r="K12145" t="s">
        <v>31</v>
      </c>
      <c r="L12145" t="s">
        <v>32</v>
      </c>
      <c r="N12145">
        <v>31.805000305175781</v>
      </c>
      <c r="O12145" t="s">
        <v>4638</v>
      </c>
      <c r="P12145" t="s">
        <v>15372</v>
      </c>
    </row>
    <row r="12146" spans="1:16" x14ac:dyDescent="0.35">
      <c r="A12146" t="s">
        <v>15022</v>
      </c>
      <c r="B12146" t="s">
        <v>15644</v>
      </c>
      <c r="C12146" t="s">
        <v>10900</v>
      </c>
      <c r="D12146" t="s">
        <v>1955</v>
      </c>
      <c r="E12146" t="s">
        <v>20</v>
      </c>
      <c r="F12146" t="b">
        <v>0</v>
      </c>
      <c r="G12146" t="s">
        <v>52</v>
      </c>
      <c r="H12146" s="1">
        <v>45767.50172453704</v>
      </c>
      <c r="I12146" t="b">
        <v>0</v>
      </c>
      <c r="J12146" t="b">
        <v>1</v>
      </c>
      <c r="K12146" t="s">
        <v>31</v>
      </c>
      <c r="L12146" t="s">
        <v>22</v>
      </c>
      <c r="M12146">
        <v>120000</v>
      </c>
      <c r="O12146" t="s">
        <v>7193</v>
      </c>
      <c r="P12146" t="s">
        <v>15645</v>
      </c>
    </row>
    <row r="12147" spans="1:16" x14ac:dyDescent="0.35">
      <c r="A12147" t="s">
        <v>15022</v>
      </c>
      <c r="B12147" t="s">
        <v>15646</v>
      </c>
      <c r="C12147" t="s">
        <v>537</v>
      </c>
      <c r="D12147" t="s">
        <v>115</v>
      </c>
      <c r="E12147" t="s">
        <v>20</v>
      </c>
      <c r="F12147" t="b">
        <v>0</v>
      </c>
      <c r="G12147" t="s">
        <v>171</v>
      </c>
      <c r="H12147" s="1">
        <v>45767.566111111111</v>
      </c>
      <c r="I12147" t="b">
        <v>0</v>
      </c>
      <c r="J12147" t="b">
        <v>0</v>
      </c>
      <c r="K12147" t="s">
        <v>31</v>
      </c>
      <c r="L12147" t="s">
        <v>22</v>
      </c>
      <c r="M12147">
        <v>122520</v>
      </c>
      <c r="O12147" t="s">
        <v>15647</v>
      </c>
      <c r="P12147" t="s">
        <v>917</v>
      </c>
    </row>
    <row r="12148" spans="1:16" x14ac:dyDescent="0.35">
      <c r="A12148" t="s">
        <v>15022</v>
      </c>
      <c r="B12148" t="s">
        <v>15022</v>
      </c>
      <c r="C12148" t="s">
        <v>15190</v>
      </c>
      <c r="D12148" t="s">
        <v>5063</v>
      </c>
      <c r="E12148" t="s">
        <v>20</v>
      </c>
      <c r="F12148" t="b">
        <v>0</v>
      </c>
      <c r="G12148" t="s">
        <v>68</v>
      </c>
      <c r="H12148" s="1">
        <v>45768.127847222233</v>
      </c>
      <c r="I12148" t="b">
        <v>0</v>
      </c>
      <c r="J12148" t="b">
        <v>1</v>
      </c>
      <c r="K12148" t="s">
        <v>31</v>
      </c>
      <c r="L12148" t="s">
        <v>22</v>
      </c>
      <c r="M12148">
        <v>152500</v>
      </c>
      <c r="O12148" t="s">
        <v>15189</v>
      </c>
    </row>
    <row r="12149" spans="1:16" x14ac:dyDescent="0.35">
      <c r="A12149" t="s">
        <v>15022</v>
      </c>
      <c r="B12149" t="s">
        <v>15648</v>
      </c>
      <c r="C12149" t="s">
        <v>2164</v>
      </c>
      <c r="D12149" t="s">
        <v>1955</v>
      </c>
      <c r="E12149" t="s">
        <v>20</v>
      </c>
      <c r="F12149" t="b">
        <v>0</v>
      </c>
      <c r="G12149" t="s">
        <v>52</v>
      </c>
      <c r="H12149" s="1">
        <v>45768.501342592594</v>
      </c>
      <c r="I12149" t="b">
        <v>0</v>
      </c>
      <c r="J12149" t="b">
        <v>1</v>
      </c>
      <c r="K12149" t="s">
        <v>31</v>
      </c>
      <c r="L12149" t="s">
        <v>32</v>
      </c>
      <c r="N12149">
        <v>81</v>
      </c>
      <c r="O12149" t="s">
        <v>2114</v>
      </c>
      <c r="P12149" t="s">
        <v>15649</v>
      </c>
    </row>
    <row r="12150" spans="1:16" x14ac:dyDescent="0.35">
      <c r="A12150" t="s">
        <v>15022</v>
      </c>
      <c r="B12150" t="s">
        <v>15022</v>
      </c>
      <c r="C12150" t="s">
        <v>15650</v>
      </c>
      <c r="D12150" t="s">
        <v>29</v>
      </c>
      <c r="E12150" t="s">
        <v>20</v>
      </c>
      <c r="F12150" t="b">
        <v>0</v>
      </c>
      <c r="G12150" t="s">
        <v>52</v>
      </c>
      <c r="H12150" s="1">
        <v>45768.751377314817</v>
      </c>
      <c r="I12150" t="b">
        <v>0</v>
      </c>
      <c r="J12150" t="b">
        <v>1</v>
      </c>
      <c r="K12150" t="s">
        <v>31</v>
      </c>
      <c r="L12150" t="s">
        <v>22</v>
      </c>
      <c r="M12150">
        <v>150000</v>
      </c>
      <c r="O12150" t="s">
        <v>15651</v>
      </c>
      <c r="P12150" t="s">
        <v>9462</v>
      </c>
    </row>
    <row r="12151" spans="1:16" x14ac:dyDescent="0.35">
      <c r="A12151" t="s">
        <v>15022</v>
      </c>
      <c r="B12151" t="s">
        <v>15324</v>
      </c>
      <c r="C12151" t="s">
        <v>1176</v>
      </c>
      <c r="D12151" t="s">
        <v>573</v>
      </c>
      <c r="E12151" t="s">
        <v>20</v>
      </c>
      <c r="F12151" t="b">
        <v>0</v>
      </c>
      <c r="G12151" t="s">
        <v>68</v>
      </c>
      <c r="H12151" s="1">
        <v>45768.834432870368</v>
      </c>
      <c r="I12151" t="b">
        <v>0</v>
      </c>
      <c r="J12151" t="b">
        <v>0</v>
      </c>
      <c r="K12151" t="s">
        <v>31</v>
      </c>
      <c r="L12151" t="s">
        <v>32</v>
      </c>
      <c r="N12151">
        <v>50.669998168945313</v>
      </c>
      <c r="O12151" t="s">
        <v>1721</v>
      </c>
      <c r="P12151" t="s">
        <v>8387</v>
      </c>
    </row>
    <row r="12152" spans="1:16" x14ac:dyDescent="0.35">
      <c r="A12152" t="s">
        <v>15022</v>
      </c>
      <c r="B12152" t="s">
        <v>15151</v>
      </c>
      <c r="C12152" t="s">
        <v>182</v>
      </c>
      <c r="D12152" t="s">
        <v>443</v>
      </c>
      <c r="E12152" t="s">
        <v>20</v>
      </c>
      <c r="F12152" t="b">
        <v>0</v>
      </c>
      <c r="G12152" t="s">
        <v>47</v>
      </c>
      <c r="H12152" s="1">
        <v>45769.252106481479</v>
      </c>
      <c r="I12152" t="b">
        <v>0</v>
      </c>
      <c r="J12152" t="b">
        <v>0</v>
      </c>
      <c r="K12152" t="s">
        <v>31</v>
      </c>
      <c r="L12152" t="s">
        <v>22</v>
      </c>
      <c r="M12152">
        <v>155000</v>
      </c>
      <c r="O12152" t="s">
        <v>15152</v>
      </c>
      <c r="P12152" t="s">
        <v>15153</v>
      </c>
    </row>
    <row r="12153" spans="1:16" x14ac:dyDescent="0.35">
      <c r="A12153" t="s">
        <v>15022</v>
      </c>
      <c r="B12153" t="s">
        <v>15031</v>
      </c>
      <c r="C12153" t="s">
        <v>5274</v>
      </c>
      <c r="D12153" t="s">
        <v>17618</v>
      </c>
      <c r="E12153" t="s">
        <v>20</v>
      </c>
      <c r="F12153" t="b">
        <v>0</v>
      </c>
      <c r="G12153" t="s">
        <v>5276</v>
      </c>
      <c r="H12153" s="1">
        <v>45769.292534722219</v>
      </c>
      <c r="I12153" t="b">
        <v>1</v>
      </c>
      <c r="J12153" t="b">
        <v>0</v>
      </c>
      <c r="K12153" t="s">
        <v>5276</v>
      </c>
      <c r="L12153" t="s">
        <v>22</v>
      </c>
      <c r="M12153">
        <v>24000</v>
      </c>
      <c r="O12153" t="s">
        <v>15033</v>
      </c>
      <c r="P12153" t="s">
        <v>15059</v>
      </c>
    </row>
    <row r="12154" spans="1:16" x14ac:dyDescent="0.35">
      <c r="A12154" t="s">
        <v>15022</v>
      </c>
      <c r="B12154" t="s">
        <v>15151</v>
      </c>
      <c r="C12154" t="s">
        <v>182</v>
      </c>
      <c r="D12154" t="s">
        <v>443</v>
      </c>
      <c r="E12154" t="s">
        <v>20</v>
      </c>
      <c r="F12154" t="b">
        <v>0</v>
      </c>
      <c r="G12154" t="s">
        <v>47</v>
      </c>
      <c r="H12154" s="1">
        <v>45770.252106481479</v>
      </c>
      <c r="I12154" t="b">
        <v>0</v>
      </c>
      <c r="J12154" t="b">
        <v>0</v>
      </c>
      <c r="K12154" t="s">
        <v>31</v>
      </c>
      <c r="L12154" t="s">
        <v>22</v>
      </c>
      <c r="M12154">
        <v>155000</v>
      </c>
      <c r="O12154" t="s">
        <v>15152</v>
      </c>
      <c r="P12154" t="s">
        <v>15153</v>
      </c>
    </row>
    <row r="12155" spans="1:16" x14ac:dyDescent="0.35">
      <c r="A12155" t="s">
        <v>15022</v>
      </c>
      <c r="B12155" t="s">
        <v>15031</v>
      </c>
      <c r="C12155" t="s">
        <v>5274</v>
      </c>
      <c r="D12155" t="s">
        <v>17618</v>
      </c>
      <c r="E12155" t="s">
        <v>20</v>
      </c>
      <c r="F12155" t="b">
        <v>0</v>
      </c>
      <c r="G12155" t="s">
        <v>5276</v>
      </c>
      <c r="H12155" s="1">
        <v>45770.292534722219</v>
      </c>
      <c r="I12155" t="b">
        <v>1</v>
      </c>
      <c r="J12155" t="b">
        <v>0</v>
      </c>
      <c r="K12155" t="s">
        <v>5276</v>
      </c>
      <c r="L12155" t="s">
        <v>22</v>
      </c>
      <c r="M12155">
        <v>24000</v>
      </c>
      <c r="O12155" t="s">
        <v>15033</v>
      </c>
      <c r="P12155" t="s">
        <v>15059</v>
      </c>
    </row>
    <row r="12156" spans="1:16" x14ac:dyDescent="0.35">
      <c r="A12156" t="s">
        <v>15022</v>
      </c>
      <c r="B12156" t="s">
        <v>15151</v>
      </c>
      <c r="C12156" t="s">
        <v>182</v>
      </c>
      <c r="D12156" t="s">
        <v>443</v>
      </c>
      <c r="E12156" t="s">
        <v>20</v>
      </c>
      <c r="F12156" t="b">
        <v>0</v>
      </c>
      <c r="G12156" t="s">
        <v>47</v>
      </c>
      <c r="H12156" s="1">
        <v>45771.252106481479</v>
      </c>
      <c r="I12156" t="b">
        <v>0</v>
      </c>
      <c r="J12156" t="b">
        <v>0</v>
      </c>
      <c r="K12156" t="s">
        <v>31</v>
      </c>
      <c r="L12156" t="s">
        <v>22</v>
      </c>
      <c r="M12156">
        <v>155000</v>
      </c>
      <c r="O12156" t="s">
        <v>15152</v>
      </c>
      <c r="P12156" t="s">
        <v>15153</v>
      </c>
    </row>
    <row r="12157" spans="1:16" x14ac:dyDescent="0.35">
      <c r="A12157" t="s">
        <v>15022</v>
      </c>
      <c r="B12157" t="s">
        <v>15031</v>
      </c>
      <c r="C12157" t="s">
        <v>5274</v>
      </c>
      <c r="D12157" t="s">
        <v>17618</v>
      </c>
      <c r="E12157" t="s">
        <v>20</v>
      </c>
      <c r="F12157" t="b">
        <v>0</v>
      </c>
      <c r="G12157" t="s">
        <v>5276</v>
      </c>
      <c r="H12157" s="1">
        <v>45771.292534722219</v>
      </c>
      <c r="I12157" t="b">
        <v>1</v>
      </c>
      <c r="J12157" t="b">
        <v>0</v>
      </c>
      <c r="K12157" t="s">
        <v>5276</v>
      </c>
      <c r="L12157" t="s">
        <v>22</v>
      </c>
      <c r="M12157">
        <v>24000</v>
      </c>
      <c r="O12157" t="s">
        <v>15033</v>
      </c>
      <c r="P12157" t="s">
        <v>15059</v>
      </c>
    </row>
    <row r="12158" spans="1:16" x14ac:dyDescent="0.35">
      <c r="A12158" t="s">
        <v>15022</v>
      </c>
      <c r="B12158" t="s">
        <v>15151</v>
      </c>
      <c r="C12158" t="s">
        <v>182</v>
      </c>
      <c r="D12158" t="s">
        <v>443</v>
      </c>
      <c r="E12158" t="s">
        <v>20</v>
      </c>
      <c r="F12158" t="b">
        <v>0</v>
      </c>
      <c r="G12158" t="s">
        <v>47</v>
      </c>
      <c r="H12158" s="1">
        <v>45772.252106481479</v>
      </c>
      <c r="I12158" t="b">
        <v>0</v>
      </c>
      <c r="J12158" t="b">
        <v>0</v>
      </c>
      <c r="K12158" t="s">
        <v>31</v>
      </c>
      <c r="L12158" t="s">
        <v>22</v>
      </c>
      <c r="M12158">
        <v>155000</v>
      </c>
      <c r="O12158" t="s">
        <v>15152</v>
      </c>
      <c r="P12158" t="s">
        <v>15153</v>
      </c>
    </row>
    <row r="12159" spans="1:16" x14ac:dyDescent="0.35">
      <c r="A12159" t="s">
        <v>15022</v>
      </c>
      <c r="B12159" t="s">
        <v>15031</v>
      </c>
      <c r="C12159" t="s">
        <v>5274</v>
      </c>
      <c r="D12159" t="s">
        <v>17618</v>
      </c>
      <c r="E12159" t="s">
        <v>20</v>
      </c>
      <c r="F12159" t="b">
        <v>0</v>
      </c>
      <c r="G12159" t="s">
        <v>5276</v>
      </c>
      <c r="H12159" s="1">
        <v>45772.292534722219</v>
      </c>
      <c r="I12159" t="b">
        <v>1</v>
      </c>
      <c r="J12159" t="b">
        <v>0</v>
      </c>
      <c r="K12159" t="s">
        <v>5276</v>
      </c>
      <c r="L12159" t="s">
        <v>22</v>
      </c>
      <c r="M12159">
        <v>24000</v>
      </c>
      <c r="O12159" t="s">
        <v>15033</v>
      </c>
      <c r="P12159" t="s">
        <v>15059</v>
      </c>
    </row>
    <row r="12160" spans="1:16" x14ac:dyDescent="0.35">
      <c r="A12160" t="s">
        <v>15022</v>
      </c>
      <c r="B12160" t="s">
        <v>15151</v>
      </c>
      <c r="C12160" t="s">
        <v>182</v>
      </c>
      <c r="D12160" t="s">
        <v>443</v>
      </c>
      <c r="E12160" t="s">
        <v>20</v>
      </c>
      <c r="F12160" t="b">
        <v>0</v>
      </c>
      <c r="G12160" t="s">
        <v>47</v>
      </c>
      <c r="H12160" s="1">
        <v>45773.252106481479</v>
      </c>
      <c r="I12160" t="b">
        <v>0</v>
      </c>
      <c r="J12160" t="b">
        <v>0</v>
      </c>
      <c r="K12160" t="s">
        <v>31</v>
      </c>
      <c r="L12160" t="s">
        <v>22</v>
      </c>
      <c r="M12160">
        <v>155000</v>
      </c>
      <c r="O12160" t="s">
        <v>15152</v>
      </c>
      <c r="P12160" t="s">
        <v>15153</v>
      </c>
    </row>
    <row r="12161" spans="1:16" x14ac:dyDescent="0.35">
      <c r="A12161" t="s">
        <v>15022</v>
      </c>
      <c r="B12161" t="s">
        <v>15031</v>
      </c>
      <c r="C12161" t="s">
        <v>5274</v>
      </c>
      <c r="D12161" t="s">
        <v>17618</v>
      </c>
      <c r="E12161" t="s">
        <v>20</v>
      </c>
      <c r="F12161" t="b">
        <v>0</v>
      </c>
      <c r="G12161" t="s">
        <v>5276</v>
      </c>
      <c r="H12161" s="1">
        <v>45773.292534722219</v>
      </c>
      <c r="I12161" t="b">
        <v>1</v>
      </c>
      <c r="J12161" t="b">
        <v>0</v>
      </c>
      <c r="K12161" t="s">
        <v>5276</v>
      </c>
      <c r="L12161" t="s">
        <v>22</v>
      </c>
      <c r="M12161">
        <v>24000</v>
      </c>
      <c r="O12161" t="s">
        <v>15033</v>
      </c>
      <c r="P12161" t="s">
        <v>15059</v>
      </c>
    </row>
    <row r="12162" spans="1:16" x14ac:dyDescent="0.35">
      <c r="A12162" t="s">
        <v>15022</v>
      </c>
      <c r="B12162" t="s">
        <v>15151</v>
      </c>
      <c r="C12162" t="s">
        <v>182</v>
      </c>
      <c r="D12162" t="s">
        <v>443</v>
      </c>
      <c r="E12162" t="s">
        <v>20</v>
      </c>
      <c r="F12162" t="b">
        <v>0</v>
      </c>
      <c r="G12162" t="s">
        <v>47</v>
      </c>
      <c r="H12162" s="1">
        <v>45774.252106481479</v>
      </c>
      <c r="I12162" t="b">
        <v>0</v>
      </c>
      <c r="J12162" t="b">
        <v>0</v>
      </c>
      <c r="K12162" t="s">
        <v>31</v>
      </c>
      <c r="L12162" t="s">
        <v>22</v>
      </c>
      <c r="M12162">
        <v>155000</v>
      </c>
      <c r="O12162" t="s">
        <v>15152</v>
      </c>
      <c r="P12162" t="s">
        <v>15153</v>
      </c>
    </row>
    <row r="12163" spans="1:16" x14ac:dyDescent="0.35">
      <c r="A12163" t="s">
        <v>15022</v>
      </c>
      <c r="B12163" t="s">
        <v>15031</v>
      </c>
      <c r="C12163" t="s">
        <v>5274</v>
      </c>
      <c r="D12163" t="s">
        <v>17618</v>
      </c>
      <c r="E12163" t="s">
        <v>20</v>
      </c>
      <c r="F12163" t="b">
        <v>0</v>
      </c>
      <c r="G12163" t="s">
        <v>5276</v>
      </c>
      <c r="H12163" s="1">
        <v>45774.292534722219</v>
      </c>
      <c r="I12163" t="b">
        <v>1</v>
      </c>
      <c r="J12163" t="b">
        <v>0</v>
      </c>
      <c r="K12163" t="s">
        <v>5276</v>
      </c>
      <c r="L12163" t="s">
        <v>22</v>
      </c>
      <c r="M12163">
        <v>24000</v>
      </c>
      <c r="O12163" t="s">
        <v>15033</v>
      </c>
      <c r="P12163" t="s">
        <v>15059</v>
      </c>
    </row>
    <row r="12164" spans="1:16" x14ac:dyDescent="0.35">
      <c r="A12164" t="s">
        <v>15022</v>
      </c>
      <c r="B12164" t="s">
        <v>15151</v>
      </c>
      <c r="C12164" t="s">
        <v>182</v>
      </c>
      <c r="D12164" t="s">
        <v>443</v>
      </c>
      <c r="E12164" t="s">
        <v>20</v>
      </c>
      <c r="F12164" t="b">
        <v>0</v>
      </c>
      <c r="G12164" t="s">
        <v>47</v>
      </c>
      <c r="H12164" s="1">
        <v>45775.252106481479</v>
      </c>
      <c r="I12164" t="b">
        <v>0</v>
      </c>
      <c r="J12164" t="b">
        <v>0</v>
      </c>
      <c r="K12164" t="s">
        <v>31</v>
      </c>
      <c r="L12164" t="s">
        <v>22</v>
      </c>
      <c r="M12164">
        <v>155000</v>
      </c>
      <c r="O12164" t="s">
        <v>15152</v>
      </c>
      <c r="P12164" t="s">
        <v>15153</v>
      </c>
    </row>
    <row r="12165" spans="1:16" x14ac:dyDescent="0.35">
      <c r="A12165" t="s">
        <v>15022</v>
      </c>
      <c r="B12165" t="s">
        <v>15031</v>
      </c>
      <c r="C12165" t="s">
        <v>5274</v>
      </c>
      <c r="D12165" t="s">
        <v>17618</v>
      </c>
      <c r="E12165" t="s">
        <v>20</v>
      </c>
      <c r="F12165" t="b">
        <v>0</v>
      </c>
      <c r="G12165" t="s">
        <v>5276</v>
      </c>
      <c r="H12165" s="1">
        <v>45775.292534722219</v>
      </c>
      <c r="I12165" t="b">
        <v>1</v>
      </c>
      <c r="J12165" t="b">
        <v>0</v>
      </c>
      <c r="K12165" t="s">
        <v>5276</v>
      </c>
      <c r="L12165" t="s">
        <v>22</v>
      </c>
      <c r="M12165">
        <v>24000</v>
      </c>
      <c r="O12165" t="s">
        <v>15033</v>
      </c>
      <c r="P12165" t="s">
        <v>15059</v>
      </c>
    </row>
    <row r="12166" spans="1:16" x14ac:dyDescent="0.35">
      <c r="A12166" t="s">
        <v>15022</v>
      </c>
      <c r="B12166" t="s">
        <v>15151</v>
      </c>
      <c r="C12166" t="s">
        <v>182</v>
      </c>
      <c r="D12166" t="s">
        <v>443</v>
      </c>
      <c r="E12166" t="s">
        <v>20</v>
      </c>
      <c r="F12166" t="b">
        <v>0</v>
      </c>
      <c r="G12166" t="s">
        <v>47</v>
      </c>
      <c r="H12166" s="1">
        <v>45776.252106481479</v>
      </c>
      <c r="I12166" t="b">
        <v>0</v>
      </c>
      <c r="J12166" t="b">
        <v>0</v>
      </c>
      <c r="K12166" t="s">
        <v>31</v>
      </c>
      <c r="L12166" t="s">
        <v>22</v>
      </c>
      <c r="M12166">
        <v>155000</v>
      </c>
      <c r="O12166" t="s">
        <v>15152</v>
      </c>
      <c r="P12166" t="s">
        <v>15153</v>
      </c>
    </row>
    <row r="12167" spans="1:16" x14ac:dyDescent="0.35">
      <c r="A12167" t="s">
        <v>15022</v>
      </c>
      <c r="B12167" t="s">
        <v>15031</v>
      </c>
      <c r="C12167" t="s">
        <v>5274</v>
      </c>
      <c r="D12167" t="s">
        <v>17618</v>
      </c>
      <c r="E12167" t="s">
        <v>20</v>
      </c>
      <c r="F12167" t="b">
        <v>0</v>
      </c>
      <c r="G12167" t="s">
        <v>5276</v>
      </c>
      <c r="H12167" s="1">
        <v>45776.292534722219</v>
      </c>
      <c r="I12167" t="b">
        <v>1</v>
      </c>
      <c r="J12167" t="b">
        <v>0</v>
      </c>
      <c r="K12167" t="s">
        <v>5276</v>
      </c>
      <c r="L12167" t="s">
        <v>22</v>
      </c>
      <c r="M12167">
        <v>24000</v>
      </c>
      <c r="O12167" t="s">
        <v>15033</v>
      </c>
      <c r="P12167" t="s">
        <v>15059</v>
      </c>
    </row>
    <row r="12168" spans="1:16" x14ac:dyDescent="0.35">
      <c r="A12168" t="s">
        <v>15022</v>
      </c>
      <c r="B12168" t="s">
        <v>15151</v>
      </c>
      <c r="C12168" t="s">
        <v>182</v>
      </c>
      <c r="D12168" t="s">
        <v>443</v>
      </c>
      <c r="E12168" t="s">
        <v>20</v>
      </c>
      <c r="F12168" t="b">
        <v>0</v>
      </c>
      <c r="G12168" t="s">
        <v>47</v>
      </c>
      <c r="H12168" s="1">
        <v>45777.252106481479</v>
      </c>
      <c r="I12168" t="b">
        <v>0</v>
      </c>
      <c r="J12168" t="b">
        <v>0</v>
      </c>
      <c r="K12168" t="s">
        <v>31</v>
      </c>
      <c r="L12168" t="s">
        <v>22</v>
      </c>
      <c r="M12168">
        <v>155000</v>
      </c>
      <c r="O12168" t="s">
        <v>15152</v>
      </c>
      <c r="P12168" t="s">
        <v>15153</v>
      </c>
    </row>
    <row r="12169" spans="1:16" x14ac:dyDescent="0.35">
      <c r="A12169" t="s">
        <v>15022</v>
      </c>
      <c r="B12169" t="s">
        <v>15031</v>
      </c>
      <c r="C12169" t="s">
        <v>5274</v>
      </c>
      <c r="D12169" t="s">
        <v>17618</v>
      </c>
      <c r="E12169" t="s">
        <v>20</v>
      </c>
      <c r="F12169" t="b">
        <v>0</v>
      </c>
      <c r="G12169" t="s">
        <v>5276</v>
      </c>
      <c r="H12169" s="1">
        <v>45777.292534722219</v>
      </c>
      <c r="I12169" t="b">
        <v>1</v>
      </c>
      <c r="J12169" t="b">
        <v>0</v>
      </c>
      <c r="K12169" t="s">
        <v>5276</v>
      </c>
      <c r="L12169" t="s">
        <v>22</v>
      </c>
      <c r="M12169">
        <v>24000</v>
      </c>
      <c r="O12169" t="s">
        <v>15033</v>
      </c>
      <c r="P12169" t="s">
        <v>15059</v>
      </c>
    </row>
    <row r="12170" spans="1:16" x14ac:dyDescent="0.35">
      <c r="A12170" t="s">
        <v>15022</v>
      </c>
      <c r="B12170" t="s">
        <v>15151</v>
      </c>
      <c r="C12170" t="s">
        <v>182</v>
      </c>
      <c r="D12170" t="s">
        <v>443</v>
      </c>
      <c r="E12170" t="s">
        <v>20</v>
      </c>
      <c r="F12170" t="b">
        <v>0</v>
      </c>
      <c r="G12170" t="s">
        <v>47</v>
      </c>
      <c r="H12170" s="1">
        <v>45778.252106481479</v>
      </c>
      <c r="I12170" t="b">
        <v>0</v>
      </c>
      <c r="J12170" t="b">
        <v>0</v>
      </c>
      <c r="K12170" t="s">
        <v>31</v>
      </c>
      <c r="L12170" t="s">
        <v>22</v>
      </c>
      <c r="M12170">
        <v>155000</v>
      </c>
      <c r="O12170" t="s">
        <v>15152</v>
      </c>
      <c r="P12170" t="s">
        <v>15153</v>
      </c>
    </row>
    <row r="12171" spans="1:16" x14ac:dyDescent="0.35">
      <c r="A12171" t="s">
        <v>15022</v>
      </c>
      <c r="B12171" t="s">
        <v>15031</v>
      </c>
      <c r="C12171" t="s">
        <v>5274</v>
      </c>
      <c r="D12171" t="s">
        <v>17618</v>
      </c>
      <c r="E12171" t="s">
        <v>20</v>
      </c>
      <c r="F12171" t="b">
        <v>0</v>
      </c>
      <c r="G12171" t="s">
        <v>5276</v>
      </c>
      <c r="H12171" s="1">
        <v>45778.292534722219</v>
      </c>
      <c r="I12171" t="b">
        <v>1</v>
      </c>
      <c r="J12171" t="b">
        <v>0</v>
      </c>
      <c r="K12171" t="s">
        <v>5276</v>
      </c>
      <c r="L12171" t="s">
        <v>22</v>
      </c>
      <c r="M12171">
        <v>24000</v>
      </c>
      <c r="O12171" t="s">
        <v>15033</v>
      </c>
      <c r="P12171" t="s">
        <v>15059</v>
      </c>
    </row>
    <row r="12172" spans="1:16" x14ac:dyDescent="0.35">
      <c r="A12172" t="s">
        <v>15022</v>
      </c>
      <c r="B12172" t="s">
        <v>15652</v>
      </c>
      <c r="C12172" t="s">
        <v>15653</v>
      </c>
      <c r="D12172" t="s">
        <v>17445</v>
      </c>
      <c r="E12172" t="s">
        <v>20</v>
      </c>
      <c r="F12172" t="b">
        <v>0</v>
      </c>
      <c r="G12172" t="s">
        <v>68</v>
      </c>
      <c r="H12172" s="1">
        <v>45779.003067129634</v>
      </c>
      <c r="I12172" t="b">
        <v>1</v>
      </c>
      <c r="J12172" t="b">
        <v>1</v>
      </c>
      <c r="K12172" t="s">
        <v>31</v>
      </c>
      <c r="L12172" t="s">
        <v>22</v>
      </c>
      <c r="M12172">
        <v>153000</v>
      </c>
      <c r="O12172" t="s">
        <v>557</v>
      </c>
      <c r="P12172" t="s">
        <v>15654</v>
      </c>
    </row>
    <row r="12173" spans="1:16" x14ac:dyDescent="0.35">
      <c r="A12173" t="s">
        <v>15022</v>
      </c>
      <c r="B12173" t="s">
        <v>15151</v>
      </c>
      <c r="C12173" t="s">
        <v>182</v>
      </c>
      <c r="D12173" t="s">
        <v>443</v>
      </c>
      <c r="E12173" t="s">
        <v>20</v>
      </c>
      <c r="F12173" t="b">
        <v>0</v>
      </c>
      <c r="G12173" t="s">
        <v>47</v>
      </c>
      <c r="H12173" s="1">
        <v>45779.252106481479</v>
      </c>
      <c r="I12173" t="b">
        <v>0</v>
      </c>
      <c r="J12173" t="b">
        <v>0</v>
      </c>
      <c r="K12173" t="s">
        <v>31</v>
      </c>
      <c r="L12173" t="s">
        <v>22</v>
      </c>
      <c r="M12173">
        <v>155000</v>
      </c>
      <c r="O12173" t="s">
        <v>15152</v>
      </c>
      <c r="P12173" t="s">
        <v>15153</v>
      </c>
    </row>
    <row r="12174" spans="1:16" x14ac:dyDescent="0.35">
      <c r="A12174" t="s">
        <v>15022</v>
      </c>
      <c r="B12174" t="s">
        <v>15151</v>
      </c>
      <c r="C12174" t="s">
        <v>182</v>
      </c>
      <c r="D12174" t="s">
        <v>3470</v>
      </c>
      <c r="E12174" t="s">
        <v>20</v>
      </c>
      <c r="F12174" t="b">
        <v>0</v>
      </c>
      <c r="G12174" t="s">
        <v>47</v>
      </c>
      <c r="H12174" s="1">
        <v>45779.252245370371</v>
      </c>
      <c r="I12174" t="b">
        <v>0</v>
      </c>
      <c r="J12174" t="b">
        <v>0</v>
      </c>
      <c r="K12174" t="s">
        <v>31</v>
      </c>
      <c r="L12174" t="s">
        <v>22</v>
      </c>
      <c r="M12174">
        <v>155000</v>
      </c>
      <c r="O12174" t="s">
        <v>15152</v>
      </c>
      <c r="P12174" t="s">
        <v>15153</v>
      </c>
    </row>
    <row r="12175" spans="1:16" x14ac:dyDescent="0.35">
      <c r="A12175" t="s">
        <v>15022</v>
      </c>
      <c r="B12175" t="s">
        <v>15031</v>
      </c>
      <c r="C12175" t="s">
        <v>5274</v>
      </c>
      <c r="D12175" t="s">
        <v>17618</v>
      </c>
      <c r="E12175" t="s">
        <v>20</v>
      </c>
      <c r="F12175" t="b">
        <v>0</v>
      </c>
      <c r="G12175" t="s">
        <v>5276</v>
      </c>
      <c r="H12175" s="1">
        <v>45779.292534722219</v>
      </c>
      <c r="I12175" t="b">
        <v>1</v>
      </c>
      <c r="J12175" t="b">
        <v>0</v>
      </c>
      <c r="K12175" t="s">
        <v>5276</v>
      </c>
      <c r="L12175" t="s">
        <v>22</v>
      </c>
      <c r="M12175">
        <v>24000</v>
      </c>
      <c r="O12175" t="s">
        <v>15033</v>
      </c>
      <c r="P12175" t="s">
        <v>15059</v>
      </c>
    </row>
    <row r="12176" spans="1:16" x14ac:dyDescent="0.35">
      <c r="A12176" t="s">
        <v>15022</v>
      </c>
      <c r="B12176" t="s">
        <v>15443</v>
      </c>
      <c r="C12176" t="s">
        <v>18</v>
      </c>
      <c r="D12176" t="s">
        <v>6984</v>
      </c>
      <c r="E12176" t="s">
        <v>91</v>
      </c>
      <c r="F12176" t="b">
        <v>1</v>
      </c>
      <c r="G12176" t="s">
        <v>43</v>
      </c>
      <c r="H12176" s="1">
        <v>45779.460879629631</v>
      </c>
      <c r="I12176" t="b">
        <v>1</v>
      </c>
      <c r="J12176" t="b">
        <v>0</v>
      </c>
      <c r="K12176" t="s">
        <v>31</v>
      </c>
      <c r="L12176" t="s">
        <v>32</v>
      </c>
      <c r="N12176">
        <v>21</v>
      </c>
      <c r="O12176" t="s">
        <v>6984</v>
      </c>
      <c r="P12176" t="s">
        <v>15444</v>
      </c>
    </row>
    <row r="12177" spans="1:16" x14ac:dyDescent="0.35">
      <c r="A12177" t="s">
        <v>15022</v>
      </c>
      <c r="B12177" t="s">
        <v>15022</v>
      </c>
      <c r="C12177" t="s">
        <v>15655</v>
      </c>
      <c r="D12177" t="s">
        <v>110</v>
      </c>
      <c r="E12177" t="s">
        <v>20</v>
      </c>
      <c r="F12177" t="b">
        <v>0</v>
      </c>
      <c r="G12177" t="s">
        <v>68</v>
      </c>
      <c r="H12177" s="1">
        <v>45779.877974537027</v>
      </c>
      <c r="I12177" t="b">
        <v>1</v>
      </c>
      <c r="J12177" t="b">
        <v>0</v>
      </c>
      <c r="K12177" t="s">
        <v>31</v>
      </c>
      <c r="L12177" t="s">
        <v>22</v>
      </c>
      <c r="M12177">
        <v>115000</v>
      </c>
      <c r="O12177" t="s">
        <v>15656</v>
      </c>
      <c r="P12177" t="s">
        <v>15657</v>
      </c>
    </row>
    <row r="12178" spans="1:16" x14ac:dyDescent="0.35">
      <c r="A12178" t="s">
        <v>15022</v>
      </c>
      <c r="B12178" t="s">
        <v>15212</v>
      </c>
      <c r="C12178" t="s">
        <v>132</v>
      </c>
      <c r="D12178" t="s">
        <v>17629</v>
      </c>
      <c r="E12178" t="s">
        <v>20</v>
      </c>
      <c r="F12178" t="b">
        <v>0</v>
      </c>
      <c r="G12178" t="s">
        <v>43</v>
      </c>
      <c r="H12178" s="1">
        <v>45780.002523148149</v>
      </c>
      <c r="I12178" t="b">
        <v>0</v>
      </c>
      <c r="J12178" t="b">
        <v>1</v>
      </c>
      <c r="K12178" t="s">
        <v>31</v>
      </c>
      <c r="L12178" t="s">
        <v>22</v>
      </c>
      <c r="M12178">
        <v>177675</v>
      </c>
      <c r="O12178" t="s">
        <v>426</v>
      </c>
      <c r="P12178" t="s">
        <v>15658</v>
      </c>
    </row>
    <row r="12179" spans="1:16" x14ac:dyDescent="0.35">
      <c r="A12179" t="s">
        <v>15022</v>
      </c>
      <c r="B12179" t="s">
        <v>15659</v>
      </c>
      <c r="C12179" t="s">
        <v>182</v>
      </c>
      <c r="D12179" t="s">
        <v>36</v>
      </c>
      <c r="E12179" t="s">
        <v>20</v>
      </c>
      <c r="F12179" t="b">
        <v>0</v>
      </c>
      <c r="G12179" t="s">
        <v>68</v>
      </c>
      <c r="H12179" s="1">
        <v>45781.461331018523</v>
      </c>
      <c r="I12179" t="b">
        <v>1</v>
      </c>
      <c r="J12179" t="b">
        <v>1</v>
      </c>
      <c r="K12179" t="s">
        <v>31</v>
      </c>
      <c r="L12179" t="s">
        <v>22</v>
      </c>
      <c r="M12179">
        <v>256000</v>
      </c>
      <c r="O12179" t="s">
        <v>13844</v>
      </c>
      <c r="P12179" t="s">
        <v>15660</v>
      </c>
    </row>
    <row r="12180" spans="1:16" x14ac:dyDescent="0.35">
      <c r="A12180" t="s">
        <v>15022</v>
      </c>
      <c r="B12180" t="s">
        <v>15661</v>
      </c>
      <c r="C12180" t="s">
        <v>142</v>
      </c>
      <c r="D12180" t="s">
        <v>36</v>
      </c>
      <c r="E12180" t="s">
        <v>20</v>
      </c>
      <c r="F12180" t="b">
        <v>0</v>
      </c>
      <c r="G12180" t="s">
        <v>52</v>
      </c>
      <c r="H12180" s="1">
        <v>45782.627349537041</v>
      </c>
      <c r="I12180" t="b">
        <v>0</v>
      </c>
      <c r="J12180" t="b">
        <v>1</v>
      </c>
      <c r="K12180" t="s">
        <v>31</v>
      </c>
      <c r="L12180" t="s">
        <v>22</v>
      </c>
      <c r="M12180">
        <v>155000</v>
      </c>
      <c r="O12180" t="s">
        <v>9055</v>
      </c>
      <c r="P12180" t="s">
        <v>15662</v>
      </c>
    </row>
    <row r="12181" spans="1:16" x14ac:dyDescent="0.35">
      <c r="A12181" t="s">
        <v>15022</v>
      </c>
      <c r="B12181" t="s">
        <v>15151</v>
      </c>
      <c r="C12181" t="s">
        <v>549</v>
      </c>
      <c r="D12181" t="s">
        <v>321</v>
      </c>
      <c r="E12181" t="s">
        <v>91</v>
      </c>
      <c r="F12181" t="b">
        <v>0</v>
      </c>
      <c r="G12181" t="s">
        <v>30</v>
      </c>
      <c r="H12181" s="1">
        <v>45782.795046296298</v>
      </c>
      <c r="I12181" t="b">
        <v>0</v>
      </c>
      <c r="J12181" t="b">
        <v>0</v>
      </c>
      <c r="K12181" t="s">
        <v>31</v>
      </c>
      <c r="L12181" t="s">
        <v>32</v>
      </c>
      <c r="N12181">
        <v>52.5</v>
      </c>
      <c r="O12181" t="s">
        <v>14096</v>
      </c>
      <c r="P12181" t="s">
        <v>15663</v>
      </c>
    </row>
    <row r="12182" spans="1:16" x14ac:dyDescent="0.35">
      <c r="A12182" t="s">
        <v>15022</v>
      </c>
      <c r="B12182" t="s">
        <v>15664</v>
      </c>
      <c r="C12182" t="s">
        <v>154</v>
      </c>
      <c r="D12182" t="s">
        <v>29</v>
      </c>
      <c r="E12182" t="s">
        <v>20</v>
      </c>
      <c r="F12182" t="b">
        <v>0</v>
      </c>
      <c r="G12182" t="s">
        <v>52</v>
      </c>
      <c r="H12182" s="1">
        <v>45783.252152777779</v>
      </c>
      <c r="I12182" t="b">
        <v>0</v>
      </c>
      <c r="J12182" t="b">
        <v>0</v>
      </c>
      <c r="K12182" t="s">
        <v>31</v>
      </c>
      <c r="L12182" t="s">
        <v>22</v>
      </c>
      <c r="M12182">
        <v>205000</v>
      </c>
      <c r="O12182" t="s">
        <v>15665</v>
      </c>
      <c r="P12182" t="s">
        <v>15666</v>
      </c>
    </row>
    <row r="12183" spans="1:16" x14ac:dyDescent="0.35">
      <c r="A12183" t="s">
        <v>15022</v>
      </c>
      <c r="B12183" t="s">
        <v>15022</v>
      </c>
      <c r="C12183" t="s">
        <v>18</v>
      </c>
      <c r="D12183" t="s">
        <v>962</v>
      </c>
      <c r="E12183" t="s">
        <v>20</v>
      </c>
      <c r="F12183" t="b">
        <v>1</v>
      </c>
      <c r="G12183" t="s">
        <v>12720</v>
      </c>
      <c r="H12183" s="1">
        <v>45783.253923611112</v>
      </c>
      <c r="I12183" t="b">
        <v>1</v>
      </c>
      <c r="J12183" t="b">
        <v>0</v>
      </c>
      <c r="K12183" t="s">
        <v>12720</v>
      </c>
      <c r="L12183" t="s">
        <v>22</v>
      </c>
      <c r="M12183">
        <v>49120</v>
      </c>
      <c r="O12183" t="s">
        <v>9775</v>
      </c>
      <c r="P12183" t="s">
        <v>15667</v>
      </c>
    </row>
    <row r="12184" spans="1:16" x14ac:dyDescent="0.35">
      <c r="A12184" t="s">
        <v>15022</v>
      </c>
      <c r="B12184" t="s">
        <v>15668</v>
      </c>
      <c r="C12184" t="s">
        <v>6146</v>
      </c>
      <c r="D12184" t="s">
        <v>110</v>
      </c>
      <c r="E12184" t="s">
        <v>760</v>
      </c>
      <c r="F12184" t="b">
        <v>0</v>
      </c>
      <c r="G12184" t="s">
        <v>52</v>
      </c>
      <c r="H12184" s="1">
        <v>45783.557766203703</v>
      </c>
      <c r="I12184" t="b">
        <v>0</v>
      </c>
      <c r="J12184" t="b">
        <v>0</v>
      </c>
      <c r="K12184" t="s">
        <v>31</v>
      </c>
      <c r="L12184" t="s">
        <v>32</v>
      </c>
      <c r="N12184">
        <v>47.5</v>
      </c>
      <c r="O12184" t="s">
        <v>15669</v>
      </c>
      <c r="P12184" t="s">
        <v>15670</v>
      </c>
    </row>
    <row r="12185" spans="1:16" x14ac:dyDescent="0.35">
      <c r="A12185" t="s">
        <v>15022</v>
      </c>
      <c r="B12185" t="s">
        <v>15671</v>
      </c>
      <c r="C12185" t="s">
        <v>201</v>
      </c>
      <c r="D12185" t="s">
        <v>269</v>
      </c>
      <c r="E12185" t="s">
        <v>91</v>
      </c>
      <c r="F12185" t="b">
        <v>0</v>
      </c>
      <c r="G12185" t="s">
        <v>52</v>
      </c>
      <c r="H12185" s="1">
        <v>45783.599340277768</v>
      </c>
      <c r="I12185" t="b">
        <v>1</v>
      </c>
      <c r="J12185" t="b">
        <v>0</v>
      </c>
      <c r="K12185" t="s">
        <v>31</v>
      </c>
      <c r="L12185" t="s">
        <v>32</v>
      </c>
      <c r="N12185">
        <v>85</v>
      </c>
      <c r="O12185" t="s">
        <v>15672</v>
      </c>
      <c r="P12185" t="s">
        <v>15673</v>
      </c>
    </row>
    <row r="12186" spans="1:16" x14ac:dyDescent="0.35">
      <c r="A12186" t="s">
        <v>15022</v>
      </c>
      <c r="B12186" t="s">
        <v>15674</v>
      </c>
      <c r="C12186" t="s">
        <v>12774</v>
      </c>
      <c r="D12186" t="s">
        <v>29</v>
      </c>
      <c r="E12186" t="s">
        <v>91</v>
      </c>
      <c r="F12186" t="b">
        <v>0</v>
      </c>
      <c r="G12186" t="s">
        <v>52</v>
      </c>
      <c r="H12186" s="1">
        <v>45783.724351851852</v>
      </c>
      <c r="I12186" t="b">
        <v>1</v>
      </c>
      <c r="J12186" t="b">
        <v>0</v>
      </c>
      <c r="K12186" t="s">
        <v>31</v>
      </c>
      <c r="L12186" t="s">
        <v>32</v>
      </c>
      <c r="N12186">
        <v>57.5</v>
      </c>
      <c r="O12186" t="s">
        <v>190</v>
      </c>
      <c r="P12186" t="s">
        <v>15675</v>
      </c>
    </row>
    <row r="12187" spans="1:16" x14ac:dyDescent="0.35">
      <c r="A12187" t="s">
        <v>15022</v>
      </c>
      <c r="B12187" t="s">
        <v>15149</v>
      </c>
      <c r="C12187" t="s">
        <v>9361</v>
      </c>
      <c r="D12187" t="s">
        <v>36</v>
      </c>
      <c r="E12187" t="s">
        <v>20</v>
      </c>
      <c r="F12187" t="b">
        <v>0</v>
      </c>
      <c r="G12187" t="s">
        <v>52</v>
      </c>
      <c r="H12187" s="1">
        <v>45783.849502314813</v>
      </c>
      <c r="I12187" t="b">
        <v>0</v>
      </c>
      <c r="J12187" t="b">
        <v>0</v>
      </c>
      <c r="K12187" t="s">
        <v>31</v>
      </c>
      <c r="L12187" t="s">
        <v>22</v>
      </c>
      <c r="M12187">
        <v>135000</v>
      </c>
      <c r="O12187" t="s">
        <v>1183</v>
      </c>
      <c r="P12187" t="s">
        <v>15150</v>
      </c>
    </row>
    <row r="12188" spans="1:16" x14ac:dyDescent="0.35">
      <c r="A12188" t="s">
        <v>15022</v>
      </c>
      <c r="B12188" t="s">
        <v>15676</v>
      </c>
      <c r="C12188" t="s">
        <v>1188</v>
      </c>
      <c r="D12188" t="s">
        <v>110</v>
      </c>
      <c r="E12188" t="s">
        <v>20</v>
      </c>
      <c r="F12188" t="b">
        <v>0</v>
      </c>
      <c r="G12188" t="s">
        <v>52</v>
      </c>
      <c r="H12188" s="1">
        <v>45784.016087962962</v>
      </c>
      <c r="I12188" t="b">
        <v>0</v>
      </c>
      <c r="J12188" t="b">
        <v>1</v>
      </c>
      <c r="K12188" t="s">
        <v>31</v>
      </c>
      <c r="L12188" t="s">
        <v>22</v>
      </c>
      <c r="M12188">
        <v>123875</v>
      </c>
      <c r="O12188" t="s">
        <v>15677</v>
      </c>
      <c r="P12188" t="s">
        <v>15678</v>
      </c>
    </row>
    <row r="12189" spans="1:16" x14ac:dyDescent="0.35">
      <c r="A12189" t="s">
        <v>15022</v>
      </c>
      <c r="B12189" t="s">
        <v>15022</v>
      </c>
      <c r="C12189" t="s">
        <v>11078</v>
      </c>
      <c r="D12189" t="s">
        <v>115</v>
      </c>
      <c r="E12189" t="s">
        <v>20</v>
      </c>
      <c r="F12189" t="b">
        <v>0</v>
      </c>
      <c r="G12189" t="s">
        <v>52</v>
      </c>
      <c r="H12189" s="1">
        <v>45784.336458333331</v>
      </c>
      <c r="I12189" t="b">
        <v>1</v>
      </c>
      <c r="J12189" t="b">
        <v>1</v>
      </c>
      <c r="K12189" t="s">
        <v>31</v>
      </c>
      <c r="L12189" t="s">
        <v>22</v>
      </c>
      <c r="M12189">
        <v>152500</v>
      </c>
      <c r="O12189" t="s">
        <v>15393</v>
      </c>
      <c r="P12189" t="s">
        <v>15394</v>
      </c>
    </row>
    <row r="12190" spans="1:16" x14ac:dyDescent="0.35">
      <c r="A12190" t="s">
        <v>15022</v>
      </c>
      <c r="B12190" t="s">
        <v>15194</v>
      </c>
      <c r="C12190" t="s">
        <v>2841</v>
      </c>
      <c r="D12190" t="s">
        <v>1955</v>
      </c>
      <c r="E12190" t="s">
        <v>20</v>
      </c>
      <c r="F12190" t="b">
        <v>0</v>
      </c>
      <c r="G12190" t="s">
        <v>68</v>
      </c>
      <c r="H12190" s="1">
        <v>45784.420717592591</v>
      </c>
      <c r="I12190" t="b">
        <v>0</v>
      </c>
      <c r="J12190" t="b">
        <v>1</v>
      </c>
      <c r="K12190" t="s">
        <v>31</v>
      </c>
      <c r="L12190" t="s">
        <v>32</v>
      </c>
      <c r="N12190">
        <v>22.5</v>
      </c>
      <c r="O12190" t="s">
        <v>15155</v>
      </c>
      <c r="P12190" t="s">
        <v>15156</v>
      </c>
    </row>
    <row r="12191" spans="1:16" x14ac:dyDescent="0.35">
      <c r="A12191" t="s">
        <v>15022</v>
      </c>
      <c r="B12191" t="s">
        <v>15679</v>
      </c>
      <c r="C12191" t="s">
        <v>142</v>
      </c>
      <c r="D12191" t="s">
        <v>36</v>
      </c>
      <c r="E12191" t="s">
        <v>20</v>
      </c>
      <c r="F12191" t="b">
        <v>0</v>
      </c>
      <c r="G12191" t="s">
        <v>52</v>
      </c>
      <c r="H12191" s="1">
        <v>45784.627986111111</v>
      </c>
      <c r="I12191" t="b">
        <v>0</v>
      </c>
      <c r="J12191" t="b">
        <v>0</v>
      </c>
      <c r="K12191" t="s">
        <v>31</v>
      </c>
      <c r="L12191" t="s">
        <v>22</v>
      </c>
      <c r="M12191">
        <v>160000</v>
      </c>
      <c r="O12191" t="s">
        <v>15680</v>
      </c>
      <c r="P12191" t="s">
        <v>15681</v>
      </c>
    </row>
    <row r="12192" spans="1:16" x14ac:dyDescent="0.35">
      <c r="A12192" t="s">
        <v>15022</v>
      </c>
      <c r="B12192" t="s">
        <v>15022</v>
      </c>
      <c r="C12192" t="s">
        <v>15682</v>
      </c>
      <c r="D12192" t="s">
        <v>17445</v>
      </c>
      <c r="E12192" t="s">
        <v>20</v>
      </c>
      <c r="F12192" t="b">
        <v>0</v>
      </c>
      <c r="G12192" t="s">
        <v>47</v>
      </c>
      <c r="H12192" s="1">
        <v>45785.003310185188</v>
      </c>
      <c r="I12192" t="b">
        <v>1</v>
      </c>
      <c r="J12192" t="b">
        <v>0</v>
      </c>
      <c r="K12192" t="s">
        <v>31</v>
      </c>
      <c r="L12192" t="s">
        <v>22</v>
      </c>
      <c r="M12192">
        <v>149500</v>
      </c>
      <c r="O12192" t="s">
        <v>15683</v>
      </c>
      <c r="P12192" t="s">
        <v>15684</v>
      </c>
    </row>
    <row r="12193" spans="1:16" x14ac:dyDescent="0.35">
      <c r="A12193" t="s">
        <v>15022</v>
      </c>
      <c r="B12193" t="s">
        <v>15031</v>
      </c>
      <c r="C12193" t="s">
        <v>5274</v>
      </c>
      <c r="D12193" t="s">
        <v>17618</v>
      </c>
      <c r="E12193" t="s">
        <v>20</v>
      </c>
      <c r="F12193" t="b">
        <v>0</v>
      </c>
      <c r="G12193" t="s">
        <v>5276</v>
      </c>
      <c r="H12193" s="1">
        <v>45785.294328703712</v>
      </c>
      <c r="I12193" t="b">
        <v>1</v>
      </c>
      <c r="J12193" t="b">
        <v>0</v>
      </c>
      <c r="K12193" t="s">
        <v>5276</v>
      </c>
      <c r="L12193" t="s">
        <v>22</v>
      </c>
      <c r="M12193">
        <v>24000</v>
      </c>
      <c r="O12193" t="s">
        <v>15033</v>
      </c>
      <c r="P12193" t="s">
        <v>15059</v>
      </c>
    </row>
    <row r="12194" spans="1:16" x14ac:dyDescent="0.35">
      <c r="A12194" t="s">
        <v>15022</v>
      </c>
      <c r="B12194" t="s">
        <v>15685</v>
      </c>
      <c r="C12194" t="s">
        <v>1828</v>
      </c>
      <c r="D12194" t="s">
        <v>573</v>
      </c>
      <c r="E12194" t="s">
        <v>20</v>
      </c>
      <c r="F12194" t="b">
        <v>0</v>
      </c>
      <c r="G12194" t="s">
        <v>994</v>
      </c>
      <c r="H12194" s="1">
        <v>45785.34547453704</v>
      </c>
      <c r="I12194" t="b">
        <v>0</v>
      </c>
      <c r="J12194" t="b">
        <v>0</v>
      </c>
      <c r="K12194" t="s">
        <v>994</v>
      </c>
      <c r="L12194" t="s">
        <v>32</v>
      </c>
      <c r="N12194">
        <v>9.3350000381469727</v>
      </c>
      <c r="O12194" t="s">
        <v>9788</v>
      </c>
      <c r="P12194" t="s">
        <v>2456</v>
      </c>
    </row>
    <row r="12195" spans="1:16" x14ac:dyDescent="0.35">
      <c r="A12195" t="s">
        <v>15022</v>
      </c>
      <c r="B12195" t="s">
        <v>15686</v>
      </c>
      <c r="C12195" t="s">
        <v>287</v>
      </c>
      <c r="D12195" t="s">
        <v>249</v>
      </c>
      <c r="E12195" t="s">
        <v>20</v>
      </c>
      <c r="F12195" t="b">
        <v>0</v>
      </c>
      <c r="G12195" t="s">
        <v>287</v>
      </c>
      <c r="H12195" s="1">
        <v>45785.366446759261</v>
      </c>
      <c r="I12195" t="b">
        <v>1</v>
      </c>
      <c r="J12195" t="b">
        <v>0</v>
      </c>
      <c r="K12195" t="s">
        <v>287</v>
      </c>
      <c r="L12195" t="s">
        <v>22</v>
      </c>
      <c r="M12195">
        <v>134449.5</v>
      </c>
      <c r="O12195" t="s">
        <v>15687</v>
      </c>
      <c r="P12195" t="s">
        <v>8422</v>
      </c>
    </row>
    <row r="12196" spans="1:16" x14ac:dyDescent="0.35">
      <c r="A12196" t="s">
        <v>15022</v>
      </c>
      <c r="B12196" t="s">
        <v>15688</v>
      </c>
      <c r="C12196" t="s">
        <v>56</v>
      </c>
      <c r="D12196" t="s">
        <v>29</v>
      </c>
      <c r="E12196" t="s">
        <v>20</v>
      </c>
      <c r="F12196" t="b">
        <v>0</v>
      </c>
      <c r="G12196" t="s">
        <v>52</v>
      </c>
      <c r="H12196" s="1">
        <v>45785.434074074074</v>
      </c>
      <c r="I12196" t="b">
        <v>0</v>
      </c>
      <c r="J12196" t="b">
        <v>1</v>
      </c>
      <c r="K12196" t="s">
        <v>31</v>
      </c>
      <c r="L12196" t="s">
        <v>22</v>
      </c>
      <c r="M12196">
        <v>231500</v>
      </c>
      <c r="O12196" t="s">
        <v>1373</v>
      </c>
      <c r="P12196" t="s">
        <v>15399</v>
      </c>
    </row>
    <row r="12197" spans="1:16" x14ac:dyDescent="0.35">
      <c r="A12197" t="s">
        <v>15022</v>
      </c>
      <c r="B12197" t="s">
        <v>15022</v>
      </c>
      <c r="C12197" t="s">
        <v>15689</v>
      </c>
      <c r="D12197" t="s">
        <v>17524</v>
      </c>
      <c r="E12197" t="s">
        <v>20</v>
      </c>
      <c r="F12197" t="b">
        <v>0</v>
      </c>
      <c r="G12197" t="s">
        <v>43</v>
      </c>
      <c r="H12197" s="1">
        <v>45785.904409722221</v>
      </c>
      <c r="I12197" t="b">
        <v>0</v>
      </c>
      <c r="J12197" t="b">
        <v>1</v>
      </c>
      <c r="K12197" t="s">
        <v>31</v>
      </c>
      <c r="L12197" t="s">
        <v>32</v>
      </c>
      <c r="N12197">
        <v>51.229999542236328</v>
      </c>
      <c r="O12197" t="s">
        <v>3479</v>
      </c>
      <c r="P12197" t="s">
        <v>6917</v>
      </c>
    </row>
    <row r="12198" spans="1:16" x14ac:dyDescent="0.35">
      <c r="A12198" t="s">
        <v>15022</v>
      </c>
      <c r="B12198" t="s">
        <v>15442</v>
      </c>
      <c r="C12198" t="s">
        <v>193</v>
      </c>
      <c r="D12198" t="s">
        <v>15515</v>
      </c>
      <c r="E12198" t="s">
        <v>296</v>
      </c>
      <c r="F12198" t="b">
        <v>0</v>
      </c>
      <c r="G12198" t="s">
        <v>52</v>
      </c>
      <c r="H12198" s="1">
        <v>45786.308900462973</v>
      </c>
      <c r="I12198" t="b">
        <v>0</v>
      </c>
      <c r="J12198" t="b">
        <v>1</v>
      </c>
      <c r="K12198" t="s">
        <v>31</v>
      </c>
      <c r="L12198" t="s">
        <v>22</v>
      </c>
      <c r="M12198">
        <v>170000</v>
      </c>
      <c r="O12198" t="s">
        <v>3479</v>
      </c>
      <c r="P12198" t="s">
        <v>6917</v>
      </c>
    </row>
    <row r="12199" spans="1:16" x14ac:dyDescent="0.35">
      <c r="A12199" t="s">
        <v>15022</v>
      </c>
      <c r="B12199" t="s">
        <v>15690</v>
      </c>
      <c r="C12199" t="s">
        <v>3012</v>
      </c>
      <c r="D12199" t="s">
        <v>269</v>
      </c>
      <c r="E12199" t="s">
        <v>91</v>
      </c>
      <c r="F12199" t="b">
        <v>0</v>
      </c>
      <c r="G12199" t="s">
        <v>171</v>
      </c>
      <c r="H12199" s="1">
        <v>45786.661886574067</v>
      </c>
      <c r="I12199" t="b">
        <v>0</v>
      </c>
      <c r="J12199" t="b">
        <v>1</v>
      </c>
      <c r="K12199" t="s">
        <v>31</v>
      </c>
      <c r="L12199" t="s">
        <v>32</v>
      </c>
      <c r="N12199">
        <v>77.5</v>
      </c>
      <c r="O12199" t="s">
        <v>15691</v>
      </c>
      <c r="P12199" t="s">
        <v>15692</v>
      </c>
    </row>
    <row r="12200" spans="1:16" x14ac:dyDescent="0.35">
      <c r="A12200" t="s">
        <v>15022</v>
      </c>
      <c r="B12200" t="s">
        <v>15693</v>
      </c>
      <c r="C12200" t="s">
        <v>3012</v>
      </c>
      <c r="D12200" t="s">
        <v>36</v>
      </c>
      <c r="E12200" t="s">
        <v>91</v>
      </c>
      <c r="F12200" t="b">
        <v>0</v>
      </c>
      <c r="G12200" t="s">
        <v>52</v>
      </c>
      <c r="H12200" s="1">
        <v>45786.683877314812</v>
      </c>
      <c r="I12200" t="b">
        <v>0</v>
      </c>
      <c r="J12200" t="b">
        <v>1</v>
      </c>
      <c r="K12200" t="s">
        <v>31</v>
      </c>
      <c r="L12200" t="s">
        <v>32</v>
      </c>
      <c r="N12200">
        <v>77.5</v>
      </c>
      <c r="O12200" t="s">
        <v>1522</v>
      </c>
      <c r="P12200" t="s">
        <v>15692</v>
      </c>
    </row>
    <row r="12201" spans="1:16" x14ac:dyDescent="0.35">
      <c r="A12201" t="s">
        <v>15022</v>
      </c>
      <c r="B12201" t="s">
        <v>15690</v>
      </c>
      <c r="C12201" t="s">
        <v>3012</v>
      </c>
      <c r="D12201" t="s">
        <v>36</v>
      </c>
      <c r="E12201" t="s">
        <v>91</v>
      </c>
      <c r="F12201" t="b">
        <v>0</v>
      </c>
      <c r="G12201" t="s">
        <v>47</v>
      </c>
      <c r="H12201" s="1">
        <v>45786.68408564815</v>
      </c>
      <c r="I12201" t="b">
        <v>0</v>
      </c>
      <c r="J12201" t="b">
        <v>1</v>
      </c>
      <c r="K12201" t="s">
        <v>31</v>
      </c>
      <c r="L12201" t="s">
        <v>32</v>
      </c>
      <c r="N12201">
        <v>77.5</v>
      </c>
      <c r="O12201" t="s">
        <v>1522</v>
      </c>
      <c r="P12201" t="s">
        <v>15692</v>
      </c>
    </row>
    <row r="12202" spans="1:16" x14ac:dyDescent="0.35">
      <c r="A12202" t="s">
        <v>15022</v>
      </c>
      <c r="B12202" t="s">
        <v>15286</v>
      </c>
      <c r="C12202" t="s">
        <v>9361</v>
      </c>
      <c r="D12202" t="s">
        <v>573</v>
      </c>
      <c r="E12202" t="s">
        <v>20</v>
      </c>
      <c r="F12202" t="b">
        <v>0</v>
      </c>
      <c r="G12202" t="s">
        <v>52</v>
      </c>
      <c r="H12202" s="1">
        <v>45787.100543981483</v>
      </c>
      <c r="I12202" t="b">
        <v>0</v>
      </c>
      <c r="J12202" t="b">
        <v>0</v>
      </c>
      <c r="K12202" t="s">
        <v>31</v>
      </c>
      <c r="L12202" t="s">
        <v>32</v>
      </c>
      <c r="N12202">
        <v>45.745002746582031</v>
      </c>
      <c r="O12202" t="s">
        <v>1183</v>
      </c>
      <c r="P12202" t="s">
        <v>15287</v>
      </c>
    </row>
    <row r="12203" spans="1:16" x14ac:dyDescent="0.35">
      <c r="A12203" t="s">
        <v>15022</v>
      </c>
      <c r="B12203" t="s">
        <v>15022</v>
      </c>
      <c r="C12203" t="s">
        <v>10278</v>
      </c>
      <c r="D12203" t="s">
        <v>974</v>
      </c>
      <c r="E12203" t="s">
        <v>20</v>
      </c>
      <c r="F12203" t="b">
        <v>0</v>
      </c>
      <c r="G12203" t="s">
        <v>52</v>
      </c>
      <c r="H12203" s="1">
        <v>45787.267141203702</v>
      </c>
      <c r="I12203" t="b">
        <v>1</v>
      </c>
      <c r="J12203" t="b">
        <v>0</v>
      </c>
      <c r="K12203" t="s">
        <v>31</v>
      </c>
      <c r="L12203" t="s">
        <v>22</v>
      </c>
      <c r="M12203">
        <v>88582</v>
      </c>
      <c r="O12203" t="s">
        <v>4892</v>
      </c>
      <c r="P12203" t="s">
        <v>10279</v>
      </c>
    </row>
    <row r="12204" spans="1:16" x14ac:dyDescent="0.35">
      <c r="A12204" t="s">
        <v>15022</v>
      </c>
      <c r="B12204" t="s">
        <v>15694</v>
      </c>
      <c r="C12204" t="s">
        <v>2224</v>
      </c>
      <c r="D12204" t="s">
        <v>573</v>
      </c>
      <c r="E12204" t="s">
        <v>20</v>
      </c>
      <c r="F12204" t="b">
        <v>0</v>
      </c>
      <c r="G12204" t="s">
        <v>52</v>
      </c>
      <c r="H12204" s="1">
        <v>45788.084872685176</v>
      </c>
      <c r="I12204" t="b">
        <v>0</v>
      </c>
      <c r="J12204" t="b">
        <v>1</v>
      </c>
      <c r="K12204" t="s">
        <v>31</v>
      </c>
      <c r="L12204" t="s">
        <v>32</v>
      </c>
      <c r="N12204">
        <v>39.069999694824219</v>
      </c>
      <c r="O12204" t="s">
        <v>1249</v>
      </c>
      <c r="P12204" t="s">
        <v>15695</v>
      </c>
    </row>
    <row r="12205" spans="1:16" x14ac:dyDescent="0.35">
      <c r="A12205" t="s">
        <v>15022</v>
      </c>
      <c r="B12205" t="s">
        <v>15242</v>
      </c>
      <c r="C12205" t="s">
        <v>9703</v>
      </c>
      <c r="D12205" t="s">
        <v>29</v>
      </c>
      <c r="E12205" t="s">
        <v>296</v>
      </c>
      <c r="F12205" t="b">
        <v>0</v>
      </c>
      <c r="G12205" t="s">
        <v>52</v>
      </c>
      <c r="H12205" s="1">
        <v>45788.419236111113</v>
      </c>
      <c r="I12205" t="b">
        <v>0</v>
      </c>
      <c r="J12205" t="b">
        <v>1</v>
      </c>
      <c r="K12205" t="s">
        <v>31</v>
      </c>
      <c r="L12205" t="s">
        <v>22</v>
      </c>
      <c r="M12205">
        <v>240000</v>
      </c>
      <c r="O12205" t="s">
        <v>1225</v>
      </c>
      <c r="P12205" t="s">
        <v>15696</v>
      </c>
    </row>
    <row r="12206" spans="1:16" x14ac:dyDescent="0.35">
      <c r="A12206" t="s">
        <v>15022</v>
      </c>
      <c r="B12206" t="s">
        <v>15022</v>
      </c>
      <c r="C12206" t="s">
        <v>10700</v>
      </c>
      <c r="D12206" t="s">
        <v>29</v>
      </c>
      <c r="E12206" t="s">
        <v>20</v>
      </c>
      <c r="F12206" t="b">
        <v>0</v>
      </c>
      <c r="G12206" t="s">
        <v>52</v>
      </c>
      <c r="H12206" s="1">
        <v>45788.502511574072</v>
      </c>
      <c r="I12206" t="b">
        <v>1</v>
      </c>
      <c r="J12206" t="b">
        <v>1</v>
      </c>
      <c r="K12206" t="s">
        <v>31</v>
      </c>
      <c r="L12206" t="s">
        <v>22</v>
      </c>
      <c r="M12206">
        <v>120000</v>
      </c>
      <c r="O12206" t="s">
        <v>15697</v>
      </c>
      <c r="P12206" t="s">
        <v>15698</v>
      </c>
    </row>
    <row r="12207" spans="1:16" x14ac:dyDescent="0.35">
      <c r="A12207" t="s">
        <v>15022</v>
      </c>
      <c r="B12207" t="s">
        <v>15022</v>
      </c>
      <c r="C12207" t="s">
        <v>15699</v>
      </c>
      <c r="D12207" t="s">
        <v>974</v>
      </c>
      <c r="E12207" t="s">
        <v>20</v>
      </c>
      <c r="F12207" t="b">
        <v>0</v>
      </c>
      <c r="G12207" t="s">
        <v>52</v>
      </c>
      <c r="H12207" s="1">
        <v>45789.002488425933</v>
      </c>
      <c r="I12207" t="b">
        <v>1</v>
      </c>
      <c r="J12207" t="b">
        <v>1</v>
      </c>
      <c r="K12207" t="s">
        <v>31</v>
      </c>
      <c r="L12207" t="s">
        <v>22</v>
      </c>
      <c r="M12207">
        <v>108267</v>
      </c>
      <c r="O12207" t="s">
        <v>143</v>
      </c>
      <c r="P12207" t="s">
        <v>15700</v>
      </c>
    </row>
    <row r="12208" spans="1:16" x14ac:dyDescent="0.35">
      <c r="A12208" t="s">
        <v>15022</v>
      </c>
      <c r="B12208" t="s">
        <v>15022</v>
      </c>
      <c r="C12208" t="s">
        <v>10088</v>
      </c>
      <c r="D12208" t="s">
        <v>36</v>
      </c>
      <c r="E12208" t="s">
        <v>204</v>
      </c>
      <c r="F12208" t="b">
        <v>0</v>
      </c>
      <c r="G12208" t="s">
        <v>52</v>
      </c>
      <c r="H12208" s="1">
        <v>45789.710011574083</v>
      </c>
      <c r="I12208" t="b">
        <v>0</v>
      </c>
      <c r="J12208" t="b">
        <v>1</v>
      </c>
      <c r="K12208" t="s">
        <v>31</v>
      </c>
      <c r="L12208" t="s">
        <v>32</v>
      </c>
      <c r="N12208">
        <v>51.229999542236328</v>
      </c>
      <c r="O12208" t="s">
        <v>3479</v>
      </c>
      <c r="P12208" t="s">
        <v>6917</v>
      </c>
    </row>
    <row r="12209" spans="1:16" x14ac:dyDescent="0.35">
      <c r="A12209" t="s">
        <v>15022</v>
      </c>
      <c r="B12209" t="s">
        <v>15701</v>
      </c>
      <c r="C12209" t="s">
        <v>10088</v>
      </c>
      <c r="D12209" t="s">
        <v>3130</v>
      </c>
      <c r="E12209" t="s">
        <v>20</v>
      </c>
      <c r="F12209" t="b">
        <v>0</v>
      </c>
      <c r="G12209" t="s">
        <v>52</v>
      </c>
      <c r="H12209" s="1">
        <v>45789.793078703697</v>
      </c>
      <c r="I12209" t="b">
        <v>0</v>
      </c>
      <c r="J12209" t="b">
        <v>1</v>
      </c>
      <c r="K12209" t="s">
        <v>31</v>
      </c>
      <c r="L12209" t="s">
        <v>22</v>
      </c>
      <c r="M12209">
        <v>170000</v>
      </c>
      <c r="O12209" t="s">
        <v>3479</v>
      </c>
      <c r="P12209" t="s">
        <v>9340</v>
      </c>
    </row>
    <row r="12210" spans="1:16" x14ac:dyDescent="0.35">
      <c r="A12210" t="s">
        <v>15022</v>
      </c>
      <c r="B12210" t="s">
        <v>15702</v>
      </c>
      <c r="C12210" t="s">
        <v>2602</v>
      </c>
      <c r="D12210" t="s">
        <v>36</v>
      </c>
      <c r="E12210" t="s">
        <v>20</v>
      </c>
      <c r="F12210" t="b">
        <v>0</v>
      </c>
      <c r="G12210" t="s">
        <v>43</v>
      </c>
      <c r="H12210" s="1">
        <v>45789.960995370369</v>
      </c>
      <c r="I12210" t="b">
        <v>0</v>
      </c>
      <c r="J12210" t="b">
        <v>1</v>
      </c>
      <c r="K12210" t="s">
        <v>31</v>
      </c>
      <c r="L12210" t="s">
        <v>22</v>
      </c>
      <c r="M12210">
        <v>130000</v>
      </c>
      <c r="O12210" t="s">
        <v>8364</v>
      </c>
      <c r="P12210" t="s">
        <v>15703</v>
      </c>
    </row>
    <row r="12211" spans="1:16" x14ac:dyDescent="0.35">
      <c r="A12211" t="s">
        <v>15022</v>
      </c>
      <c r="B12211" t="s">
        <v>15288</v>
      </c>
      <c r="C12211" t="s">
        <v>142</v>
      </c>
      <c r="D12211" t="s">
        <v>797</v>
      </c>
      <c r="E12211" t="s">
        <v>20</v>
      </c>
      <c r="F12211" t="b">
        <v>0</v>
      </c>
      <c r="G12211" t="s">
        <v>68</v>
      </c>
      <c r="H12211" s="1">
        <v>45790.334583333337</v>
      </c>
      <c r="I12211" t="b">
        <v>0</v>
      </c>
      <c r="J12211" t="b">
        <v>1</v>
      </c>
      <c r="K12211" t="s">
        <v>31</v>
      </c>
      <c r="L12211" t="s">
        <v>22</v>
      </c>
      <c r="M12211">
        <v>149743</v>
      </c>
      <c r="O12211" t="s">
        <v>9219</v>
      </c>
      <c r="P12211" t="s">
        <v>15289</v>
      </c>
    </row>
    <row r="12212" spans="1:16" x14ac:dyDescent="0.35">
      <c r="A12212" t="s">
        <v>15022</v>
      </c>
      <c r="B12212" t="s">
        <v>15704</v>
      </c>
      <c r="C12212" t="s">
        <v>3273</v>
      </c>
      <c r="D12212" t="s">
        <v>36</v>
      </c>
      <c r="E12212" t="s">
        <v>20</v>
      </c>
      <c r="F12212" t="b">
        <v>0</v>
      </c>
      <c r="G12212" t="s">
        <v>52</v>
      </c>
      <c r="H12212" s="1">
        <v>45790.419953703713</v>
      </c>
      <c r="I12212" t="b">
        <v>0</v>
      </c>
      <c r="J12212" t="b">
        <v>1</v>
      </c>
      <c r="K12212" t="s">
        <v>31</v>
      </c>
      <c r="L12212" t="s">
        <v>22</v>
      </c>
      <c r="M12212">
        <v>159900</v>
      </c>
      <c r="O12212" t="s">
        <v>2979</v>
      </c>
      <c r="P12212" t="s">
        <v>15705</v>
      </c>
    </row>
    <row r="12213" spans="1:16" x14ac:dyDescent="0.35">
      <c r="A12213" t="s">
        <v>15022</v>
      </c>
      <c r="B12213" t="s">
        <v>15706</v>
      </c>
      <c r="C12213" t="s">
        <v>1754</v>
      </c>
      <c r="D12213" t="s">
        <v>29</v>
      </c>
      <c r="E12213" t="s">
        <v>20</v>
      </c>
      <c r="F12213" t="b">
        <v>0</v>
      </c>
      <c r="G12213" t="s">
        <v>52</v>
      </c>
      <c r="H12213" s="1">
        <v>45791.376967592587</v>
      </c>
      <c r="I12213" t="b">
        <v>1</v>
      </c>
      <c r="J12213" t="b">
        <v>0</v>
      </c>
      <c r="K12213" t="s">
        <v>31</v>
      </c>
      <c r="L12213" t="s">
        <v>22</v>
      </c>
      <c r="M12213">
        <v>163000</v>
      </c>
      <c r="O12213" t="s">
        <v>6509</v>
      </c>
      <c r="P12213" t="s">
        <v>15707</v>
      </c>
    </row>
    <row r="12214" spans="1:16" x14ac:dyDescent="0.35">
      <c r="A12214" t="s">
        <v>15022</v>
      </c>
      <c r="B12214" t="s">
        <v>15708</v>
      </c>
      <c r="C12214" t="s">
        <v>18</v>
      </c>
      <c r="D12214" t="s">
        <v>1955</v>
      </c>
      <c r="E12214" t="s">
        <v>20</v>
      </c>
      <c r="F12214" t="b">
        <v>1</v>
      </c>
      <c r="G12214" t="s">
        <v>52</v>
      </c>
      <c r="H12214" s="1">
        <v>45791.418541666673</v>
      </c>
      <c r="I12214" t="b">
        <v>0</v>
      </c>
      <c r="J12214" t="b">
        <v>1</v>
      </c>
      <c r="K12214" t="s">
        <v>31</v>
      </c>
      <c r="L12214" t="s">
        <v>32</v>
      </c>
      <c r="N12214">
        <v>45</v>
      </c>
      <c r="O12214" t="s">
        <v>15709</v>
      </c>
      <c r="P12214" t="s">
        <v>1284</v>
      </c>
    </row>
    <row r="12215" spans="1:16" x14ac:dyDescent="0.35">
      <c r="A12215" t="s">
        <v>15022</v>
      </c>
      <c r="B12215" t="s">
        <v>15710</v>
      </c>
      <c r="C12215" t="s">
        <v>9862</v>
      </c>
      <c r="D12215" t="s">
        <v>110</v>
      </c>
      <c r="E12215" t="s">
        <v>20</v>
      </c>
      <c r="F12215" t="b">
        <v>0</v>
      </c>
      <c r="G12215" t="s">
        <v>52</v>
      </c>
      <c r="H12215" s="1">
        <v>45791.543541666673</v>
      </c>
      <c r="I12215" t="b">
        <v>0</v>
      </c>
      <c r="J12215" t="b">
        <v>1</v>
      </c>
      <c r="K12215" t="s">
        <v>31</v>
      </c>
      <c r="L12215" t="s">
        <v>22</v>
      </c>
      <c r="M12215">
        <v>193000</v>
      </c>
      <c r="O12215" t="s">
        <v>1669</v>
      </c>
      <c r="P12215" t="s">
        <v>9837</v>
      </c>
    </row>
    <row r="12216" spans="1:16" x14ac:dyDescent="0.35">
      <c r="A12216" t="s">
        <v>15022</v>
      </c>
      <c r="B12216" t="s">
        <v>15711</v>
      </c>
      <c r="C12216" t="s">
        <v>175</v>
      </c>
      <c r="D12216" t="s">
        <v>110</v>
      </c>
      <c r="E12216" t="s">
        <v>20</v>
      </c>
      <c r="F12216" t="b">
        <v>0</v>
      </c>
      <c r="G12216" t="s">
        <v>52</v>
      </c>
      <c r="H12216" s="1">
        <v>45791.585266203707</v>
      </c>
      <c r="I12216" t="b">
        <v>1</v>
      </c>
      <c r="J12216" t="b">
        <v>0</v>
      </c>
      <c r="K12216" t="s">
        <v>31</v>
      </c>
      <c r="L12216" t="s">
        <v>22</v>
      </c>
      <c r="M12216">
        <v>130000</v>
      </c>
      <c r="O12216" t="s">
        <v>15712</v>
      </c>
      <c r="P12216" t="s">
        <v>15713</v>
      </c>
    </row>
    <row r="12217" spans="1:16" x14ac:dyDescent="0.35">
      <c r="A12217" t="s">
        <v>15022</v>
      </c>
      <c r="B12217" t="s">
        <v>15714</v>
      </c>
      <c r="C12217" t="s">
        <v>6980</v>
      </c>
      <c r="D12217" t="s">
        <v>110</v>
      </c>
      <c r="E12217" t="s">
        <v>760</v>
      </c>
      <c r="F12217" t="b">
        <v>0</v>
      </c>
      <c r="G12217" t="s">
        <v>52</v>
      </c>
      <c r="H12217" s="1">
        <v>45791.626967592587</v>
      </c>
      <c r="I12217" t="b">
        <v>0</v>
      </c>
      <c r="J12217" t="b">
        <v>0</v>
      </c>
      <c r="K12217" t="s">
        <v>31</v>
      </c>
      <c r="L12217" t="s">
        <v>22</v>
      </c>
      <c r="M12217">
        <v>107500</v>
      </c>
      <c r="O12217" t="s">
        <v>6667</v>
      </c>
      <c r="P12217" t="s">
        <v>15715</v>
      </c>
    </row>
    <row r="12218" spans="1:16" x14ac:dyDescent="0.35">
      <c r="A12218" t="s">
        <v>15022</v>
      </c>
      <c r="B12218" t="s">
        <v>15716</v>
      </c>
      <c r="C12218" t="s">
        <v>824</v>
      </c>
      <c r="D12218" t="s">
        <v>269</v>
      </c>
      <c r="E12218" t="s">
        <v>91</v>
      </c>
      <c r="F12218" t="b">
        <v>0</v>
      </c>
      <c r="G12218" t="s">
        <v>52</v>
      </c>
      <c r="H12218" s="1">
        <v>45791.668576388889</v>
      </c>
      <c r="I12218" t="b">
        <v>1</v>
      </c>
      <c r="J12218" t="b">
        <v>0</v>
      </c>
      <c r="K12218" t="s">
        <v>31</v>
      </c>
      <c r="L12218" t="s">
        <v>32</v>
      </c>
      <c r="N12218">
        <v>70</v>
      </c>
      <c r="O12218" t="s">
        <v>15717</v>
      </c>
      <c r="P12218" t="s">
        <v>9244</v>
      </c>
    </row>
    <row r="12219" spans="1:16" x14ac:dyDescent="0.35">
      <c r="A12219" t="s">
        <v>15022</v>
      </c>
      <c r="B12219" t="s">
        <v>15718</v>
      </c>
      <c r="C12219" t="s">
        <v>8704</v>
      </c>
      <c r="D12219" t="s">
        <v>110</v>
      </c>
      <c r="E12219" t="s">
        <v>91</v>
      </c>
      <c r="F12219" t="b">
        <v>0</v>
      </c>
      <c r="G12219" t="s">
        <v>43</v>
      </c>
      <c r="H12219" s="1">
        <v>45791.669687499998</v>
      </c>
      <c r="I12219" t="b">
        <v>0</v>
      </c>
      <c r="J12219" t="b">
        <v>0</v>
      </c>
      <c r="K12219" t="s">
        <v>31</v>
      </c>
      <c r="L12219" t="s">
        <v>32</v>
      </c>
      <c r="N12219">
        <v>72.5</v>
      </c>
      <c r="O12219" t="s">
        <v>15719</v>
      </c>
      <c r="P12219" t="s">
        <v>15720</v>
      </c>
    </row>
    <row r="12220" spans="1:16" x14ac:dyDescent="0.35">
      <c r="A12220" t="s">
        <v>15022</v>
      </c>
      <c r="B12220" t="s">
        <v>15721</v>
      </c>
      <c r="C12220" t="s">
        <v>2602</v>
      </c>
      <c r="D12220" t="s">
        <v>36</v>
      </c>
      <c r="E12220" t="s">
        <v>20</v>
      </c>
      <c r="F12220" t="b">
        <v>0</v>
      </c>
      <c r="G12220" t="s">
        <v>171</v>
      </c>
      <c r="H12220" s="1">
        <v>45791.887280092589</v>
      </c>
      <c r="I12220" t="b">
        <v>0</v>
      </c>
      <c r="J12220" t="b">
        <v>0</v>
      </c>
      <c r="K12220" t="s">
        <v>31</v>
      </c>
      <c r="L12220" t="s">
        <v>22</v>
      </c>
      <c r="M12220">
        <v>132500</v>
      </c>
      <c r="O12220" t="s">
        <v>33</v>
      </c>
      <c r="P12220" t="s">
        <v>15722</v>
      </c>
    </row>
    <row r="12221" spans="1:16" x14ac:dyDescent="0.35">
      <c r="A12221" t="s">
        <v>15022</v>
      </c>
      <c r="B12221" t="s">
        <v>15723</v>
      </c>
      <c r="C12221" t="s">
        <v>182</v>
      </c>
      <c r="D12221" t="s">
        <v>17448</v>
      </c>
      <c r="E12221" t="s">
        <v>20</v>
      </c>
      <c r="F12221" t="b">
        <v>0</v>
      </c>
      <c r="G12221" t="s">
        <v>52</v>
      </c>
      <c r="H12221" s="1">
        <v>45792.586608796293</v>
      </c>
      <c r="I12221" t="b">
        <v>0</v>
      </c>
      <c r="J12221" t="b">
        <v>0</v>
      </c>
      <c r="K12221" t="s">
        <v>31</v>
      </c>
      <c r="L12221" t="s">
        <v>22</v>
      </c>
      <c r="M12221">
        <v>195000</v>
      </c>
      <c r="O12221" t="s">
        <v>1195</v>
      </c>
      <c r="P12221" t="s">
        <v>15724</v>
      </c>
    </row>
    <row r="12222" spans="1:16" x14ac:dyDescent="0.35">
      <c r="A12222" t="s">
        <v>15022</v>
      </c>
      <c r="B12222" t="s">
        <v>15725</v>
      </c>
      <c r="C12222" t="s">
        <v>18</v>
      </c>
      <c r="D12222" t="s">
        <v>36</v>
      </c>
      <c r="E12222" t="s">
        <v>20</v>
      </c>
      <c r="F12222" t="b">
        <v>1</v>
      </c>
      <c r="G12222" t="s">
        <v>287</v>
      </c>
      <c r="H12222" s="1">
        <v>45792.591574074067</v>
      </c>
      <c r="I12222" t="b">
        <v>0</v>
      </c>
      <c r="J12222" t="b">
        <v>0</v>
      </c>
      <c r="K12222" t="s">
        <v>287</v>
      </c>
      <c r="L12222" t="s">
        <v>32</v>
      </c>
      <c r="N12222">
        <v>75</v>
      </c>
      <c r="O12222" t="s">
        <v>2537</v>
      </c>
      <c r="P12222" t="s">
        <v>15726</v>
      </c>
    </row>
    <row r="12223" spans="1:16" x14ac:dyDescent="0.35">
      <c r="A12223" t="s">
        <v>15022</v>
      </c>
      <c r="B12223" t="s">
        <v>15727</v>
      </c>
      <c r="C12223" t="s">
        <v>201</v>
      </c>
      <c r="D12223" t="s">
        <v>110</v>
      </c>
      <c r="E12223" t="s">
        <v>760</v>
      </c>
      <c r="F12223" t="b">
        <v>0</v>
      </c>
      <c r="G12223" t="s">
        <v>47</v>
      </c>
      <c r="H12223" s="1">
        <v>45792.628796296303</v>
      </c>
      <c r="I12223" t="b">
        <v>1</v>
      </c>
      <c r="J12223" t="b">
        <v>0</v>
      </c>
      <c r="K12223" t="s">
        <v>31</v>
      </c>
      <c r="L12223" t="s">
        <v>32</v>
      </c>
      <c r="N12223">
        <v>60</v>
      </c>
      <c r="O12223" t="s">
        <v>15728</v>
      </c>
      <c r="P12223" t="s">
        <v>15729</v>
      </c>
    </row>
    <row r="12224" spans="1:16" x14ac:dyDescent="0.35">
      <c r="A12224" t="s">
        <v>15022</v>
      </c>
      <c r="B12224" t="s">
        <v>15112</v>
      </c>
      <c r="C12224" t="s">
        <v>537</v>
      </c>
      <c r="D12224" t="s">
        <v>110</v>
      </c>
      <c r="E12224" t="s">
        <v>91</v>
      </c>
      <c r="F12224" t="b">
        <v>0</v>
      </c>
      <c r="G12224" t="s">
        <v>52</v>
      </c>
      <c r="H12224" s="1">
        <v>45792.919976851852</v>
      </c>
      <c r="I12224" t="b">
        <v>0</v>
      </c>
      <c r="J12224" t="b">
        <v>0</v>
      </c>
      <c r="K12224" t="s">
        <v>31</v>
      </c>
      <c r="L12224" t="s">
        <v>32</v>
      </c>
      <c r="N12224">
        <v>67.5</v>
      </c>
      <c r="O12224" t="s">
        <v>15730</v>
      </c>
      <c r="P12224" t="s">
        <v>10336</v>
      </c>
    </row>
    <row r="12225" spans="1:16" x14ac:dyDescent="0.35">
      <c r="A12225" t="s">
        <v>15022</v>
      </c>
      <c r="B12225" t="s">
        <v>15022</v>
      </c>
      <c r="C12225" t="s">
        <v>7761</v>
      </c>
      <c r="D12225" t="s">
        <v>269</v>
      </c>
      <c r="E12225" t="s">
        <v>91</v>
      </c>
      <c r="F12225" t="b">
        <v>0</v>
      </c>
      <c r="G12225" t="s">
        <v>43</v>
      </c>
      <c r="H12225" s="1">
        <v>45793.253449074073</v>
      </c>
      <c r="I12225" t="b">
        <v>1</v>
      </c>
      <c r="J12225" t="b">
        <v>0</v>
      </c>
      <c r="K12225" t="s">
        <v>31</v>
      </c>
      <c r="L12225" t="s">
        <v>32</v>
      </c>
      <c r="N12225">
        <v>65</v>
      </c>
      <c r="O12225" t="s">
        <v>9246</v>
      </c>
      <c r="P12225" t="s">
        <v>15731</v>
      </c>
    </row>
    <row r="12226" spans="1:16" x14ac:dyDescent="0.35">
      <c r="A12226" t="s">
        <v>15022</v>
      </c>
      <c r="B12226" t="s">
        <v>15039</v>
      </c>
      <c r="C12226" t="s">
        <v>2923</v>
      </c>
      <c r="D12226" t="s">
        <v>17630</v>
      </c>
      <c r="E12226" t="s">
        <v>20</v>
      </c>
      <c r="F12226" t="b">
        <v>0</v>
      </c>
      <c r="G12226" t="s">
        <v>68</v>
      </c>
      <c r="H12226" s="1">
        <v>45793.254548611112</v>
      </c>
      <c r="I12226" t="b">
        <v>0</v>
      </c>
      <c r="J12226" t="b">
        <v>1</v>
      </c>
      <c r="K12226" t="s">
        <v>31</v>
      </c>
      <c r="L12226" t="s">
        <v>22</v>
      </c>
      <c r="M12226">
        <v>137800</v>
      </c>
      <c r="O12226" t="s">
        <v>737</v>
      </c>
      <c r="P12226" t="s">
        <v>15732</v>
      </c>
    </row>
    <row r="12227" spans="1:16" x14ac:dyDescent="0.35">
      <c r="A12227" t="s">
        <v>15022</v>
      </c>
      <c r="B12227" t="s">
        <v>15022</v>
      </c>
      <c r="C12227" t="s">
        <v>15733</v>
      </c>
      <c r="D12227" t="s">
        <v>29</v>
      </c>
      <c r="E12227" t="s">
        <v>20</v>
      </c>
      <c r="F12227" t="b">
        <v>0</v>
      </c>
      <c r="G12227" t="s">
        <v>52</v>
      </c>
      <c r="H12227" s="1">
        <v>45793.335810185177</v>
      </c>
      <c r="I12227" t="b">
        <v>0</v>
      </c>
      <c r="J12227" t="b">
        <v>1</v>
      </c>
      <c r="K12227" t="s">
        <v>31</v>
      </c>
      <c r="L12227" t="s">
        <v>22</v>
      </c>
      <c r="M12227">
        <v>114850</v>
      </c>
      <c r="O12227" t="s">
        <v>15734</v>
      </c>
      <c r="P12227" t="s">
        <v>15735</v>
      </c>
    </row>
    <row r="12228" spans="1:16" x14ac:dyDescent="0.35">
      <c r="A12228" t="s">
        <v>15022</v>
      </c>
      <c r="B12228" t="s">
        <v>15736</v>
      </c>
      <c r="C12228" t="s">
        <v>15737</v>
      </c>
      <c r="D12228" t="s">
        <v>443</v>
      </c>
      <c r="E12228" t="s">
        <v>20</v>
      </c>
      <c r="F12228" t="b">
        <v>0</v>
      </c>
      <c r="G12228" t="s">
        <v>52</v>
      </c>
      <c r="H12228" s="1">
        <v>45793.377465277779</v>
      </c>
      <c r="I12228" t="b">
        <v>0</v>
      </c>
      <c r="J12228" t="b">
        <v>0</v>
      </c>
      <c r="K12228" t="s">
        <v>31</v>
      </c>
      <c r="L12228" t="s">
        <v>22</v>
      </c>
      <c r="M12228">
        <v>121540</v>
      </c>
      <c r="O12228" t="s">
        <v>7311</v>
      </c>
      <c r="P12228" t="s">
        <v>15738</v>
      </c>
    </row>
    <row r="12229" spans="1:16" x14ac:dyDescent="0.35">
      <c r="A12229" t="s">
        <v>15022</v>
      </c>
      <c r="B12229" t="s">
        <v>15404</v>
      </c>
      <c r="C12229" t="s">
        <v>8826</v>
      </c>
      <c r="D12229" t="s">
        <v>443</v>
      </c>
      <c r="E12229" t="s">
        <v>20</v>
      </c>
      <c r="F12229" t="b">
        <v>0</v>
      </c>
      <c r="G12229" t="s">
        <v>52</v>
      </c>
      <c r="H12229" s="1">
        <v>45793.377488425933</v>
      </c>
      <c r="I12229" t="b">
        <v>0</v>
      </c>
      <c r="J12229" t="b">
        <v>1</v>
      </c>
      <c r="K12229" t="s">
        <v>31</v>
      </c>
      <c r="L12229" t="s">
        <v>22</v>
      </c>
      <c r="M12229">
        <v>193000</v>
      </c>
      <c r="O12229" t="s">
        <v>14925</v>
      </c>
      <c r="P12229" t="s">
        <v>7830</v>
      </c>
    </row>
    <row r="12230" spans="1:16" x14ac:dyDescent="0.35">
      <c r="A12230" t="s">
        <v>15022</v>
      </c>
      <c r="B12230" t="s">
        <v>15710</v>
      </c>
      <c r="C12230" t="s">
        <v>1668</v>
      </c>
      <c r="D12230" t="s">
        <v>443</v>
      </c>
      <c r="E12230" t="s">
        <v>20</v>
      </c>
      <c r="F12230" t="b">
        <v>0</v>
      </c>
      <c r="G12230" t="s">
        <v>47</v>
      </c>
      <c r="H12230" s="1">
        <v>45793.419722222221</v>
      </c>
      <c r="I12230" t="b">
        <v>0</v>
      </c>
      <c r="J12230" t="b">
        <v>1</v>
      </c>
      <c r="K12230" t="s">
        <v>31</v>
      </c>
      <c r="L12230" t="s">
        <v>22</v>
      </c>
      <c r="M12230">
        <v>193000</v>
      </c>
      <c r="O12230" t="s">
        <v>14925</v>
      </c>
      <c r="P12230" t="s">
        <v>9837</v>
      </c>
    </row>
    <row r="12231" spans="1:16" x14ac:dyDescent="0.35">
      <c r="A12231" t="s">
        <v>15022</v>
      </c>
      <c r="B12231" t="s">
        <v>15249</v>
      </c>
      <c r="C12231" t="s">
        <v>5998</v>
      </c>
      <c r="D12231" t="s">
        <v>110</v>
      </c>
      <c r="E12231" t="s">
        <v>20</v>
      </c>
      <c r="F12231" t="b">
        <v>0</v>
      </c>
      <c r="G12231" t="s">
        <v>52</v>
      </c>
      <c r="H12231" s="1">
        <v>45793.752476851849</v>
      </c>
      <c r="I12231" t="b">
        <v>0</v>
      </c>
      <c r="J12231" t="b">
        <v>0</v>
      </c>
      <c r="K12231" t="s">
        <v>31</v>
      </c>
      <c r="L12231" t="s">
        <v>22</v>
      </c>
      <c r="M12231">
        <v>147500</v>
      </c>
      <c r="O12231" t="s">
        <v>1183</v>
      </c>
      <c r="P12231" t="s">
        <v>15739</v>
      </c>
    </row>
    <row r="12232" spans="1:16" x14ac:dyDescent="0.35">
      <c r="A12232" t="s">
        <v>15022</v>
      </c>
      <c r="B12232" t="s">
        <v>15309</v>
      </c>
      <c r="C12232" t="s">
        <v>868</v>
      </c>
      <c r="D12232" t="s">
        <v>269</v>
      </c>
      <c r="E12232" t="s">
        <v>20</v>
      </c>
      <c r="F12232" t="b">
        <v>0</v>
      </c>
      <c r="G12232" t="s">
        <v>52</v>
      </c>
      <c r="H12232" s="1">
        <v>45793.87740740741</v>
      </c>
      <c r="I12232" t="b">
        <v>0</v>
      </c>
      <c r="J12232" t="b">
        <v>1</v>
      </c>
      <c r="K12232" t="s">
        <v>31</v>
      </c>
      <c r="L12232" t="s">
        <v>22</v>
      </c>
      <c r="M12232">
        <v>256000</v>
      </c>
      <c r="O12232" t="s">
        <v>10733</v>
      </c>
      <c r="P12232" t="s">
        <v>15310</v>
      </c>
    </row>
    <row r="12233" spans="1:16" x14ac:dyDescent="0.35">
      <c r="A12233" t="s">
        <v>15022</v>
      </c>
      <c r="B12233" t="s">
        <v>15249</v>
      </c>
      <c r="C12233" t="s">
        <v>8336</v>
      </c>
      <c r="D12233" t="s">
        <v>36</v>
      </c>
      <c r="E12233" t="s">
        <v>20</v>
      </c>
      <c r="F12233" t="b">
        <v>0</v>
      </c>
      <c r="G12233" t="s">
        <v>47</v>
      </c>
      <c r="H12233" s="1">
        <v>45793.961585648147</v>
      </c>
      <c r="I12233" t="b">
        <v>0</v>
      </c>
      <c r="J12233" t="b">
        <v>0</v>
      </c>
      <c r="K12233" t="s">
        <v>31</v>
      </c>
      <c r="L12233" t="s">
        <v>22</v>
      </c>
      <c r="M12233">
        <v>147500</v>
      </c>
      <c r="O12233" t="s">
        <v>1183</v>
      </c>
      <c r="P12233" t="s">
        <v>15739</v>
      </c>
    </row>
    <row r="12234" spans="1:16" x14ac:dyDescent="0.35">
      <c r="A12234" t="s">
        <v>15022</v>
      </c>
      <c r="B12234" t="s">
        <v>15249</v>
      </c>
      <c r="C12234" t="s">
        <v>1734</v>
      </c>
      <c r="D12234" t="s">
        <v>36</v>
      </c>
      <c r="E12234" t="s">
        <v>20</v>
      </c>
      <c r="F12234" t="b">
        <v>0</v>
      </c>
      <c r="G12234" t="s">
        <v>47</v>
      </c>
      <c r="H12234" s="1">
        <v>45793.961597222216</v>
      </c>
      <c r="I12234" t="b">
        <v>0</v>
      </c>
      <c r="J12234" t="b">
        <v>0</v>
      </c>
      <c r="K12234" t="s">
        <v>31</v>
      </c>
      <c r="L12234" t="s">
        <v>22</v>
      </c>
      <c r="M12234">
        <v>147500</v>
      </c>
      <c r="O12234" t="s">
        <v>1183</v>
      </c>
      <c r="P12234" t="s">
        <v>15739</v>
      </c>
    </row>
    <row r="12235" spans="1:16" x14ac:dyDescent="0.35">
      <c r="A12235" t="s">
        <v>15022</v>
      </c>
      <c r="B12235" t="s">
        <v>15249</v>
      </c>
      <c r="C12235" t="s">
        <v>5998</v>
      </c>
      <c r="D12235" t="s">
        <v>36</v>
      </c>
      <c r="E12235" t="s">
        <v>20</v>
      </c>
      <c r="F12235" t="b">
        <v>0</v>
      </c>
      <c r="G12235" t="s">
        <v>47</v>
      </c>
      <c r="H12235" s="1">
        <v>45793.961597222216</v>
      </c>
      <c r="I12235" t="b">
        <v>0</v>
      </c>
      <c r="J12235" t="b">
        <v>0</v>
      </c>
      <c r="K12235" t="s">
        <v>31</v>
      </c>
      <c r="L12235" t="s">
        <v>22</v>
      </c>
      <c r="M12235">
        <v>147500</v>
      </c>
      <c r="O12235" t="s">
        <v>1183</v>
      </c>
      <c r="P12235" t="s">
        <v>15739</v>
      </c>
    </row>
    <row r="12236" spans="1:16" x14ac:dyDescent="0.35">
      <c r="A12236" t="s">
        <v>15022</v>
      </c>
      <c r="B12236" t="s">
        <v>15249</v>
      </c>
      <c r="C12236" t="s">
        <v>10347</v>
      </c>
      <c r="D12236" t="s">
        <v>36</v>
      </c>
      <c r="E12236" t="s">
        <v>20</v>
      </c>
      <c r="F12236" t="b">
        <v>0</v>
      </c>
      <c r="G12236" t="s">
        <v>47</v>
      </c>
      <c r="H12236" s="1">
        <v>45793.961597222216</v>
      </c>
      <c r="I12236" t="b">
        <v>0</v>
      </c>
      <c r="J12236" t="b">
        <v>0</v>
      </c>
      <c r="K12236" t="s">
        <v>31</v>
      </c>
      <c r="L12236" t="s">
        <v>22</v>
      </c>
      <c r="M12236">
        <v>147500</v>
      </c>
      <c r="O12236" t="s">
        <v>1183</v>
      </c>
      <c r="P12236" t="s">
        <v>15739</v>
      </c>
    </row>
    <row r="12237" spans="1:16" x14ac:dyDescent="0.35">
      <c r="A12237" t="s">
        <v>15022</v>
      </c>
      <c r="B12237" t="s">
        <v>15249</v>
      </c>
      <c r="C12237" t="s">
        <v>1182</v>
      </c>
      <c r="D12237" t="s">
        <v>36</v>
      </c>
      <c r="E12237" t="s">
        <v>20</v>
      </c>
      <c r="F12237" t="b">
        <v>0</v>
      </c>
      <c r="G12237" t="s">
        <v>43</v>
      </c>
      <c r="H12237" s="1">
        <v>45793.962048611109</v>
      </c>
      <c r="I12237" t="b">
        <v>0</v>
      </c>
      <c r="J12237" t="b">
        <v>0</v>
      </c>
      <c r="K12237" t="s">
        <v>31</v>
      </c>
      <c r="L12237" t="s">
        <v>22</v>
      </c>
      <c r="M12237">
        <v>147500</v>
      </c>
      <c r="O12237" t="s">
        <v>1183</v>
      </c>
      <c r="P12237" t="s">
        <v>15739</v>
      </c>
    </row>
    <row r="12238" spans="1:16" x14ac:dyDescent="0.35">
      <c r="A12238" t="s">
        <v>15022</v>
      </c>
      <c r="B12238" t="s">
        <v>15249</v>
      </c>
      <c r="C12238" t="s">
        <v>530</v>
      </c>
      <c r="D12238" t="s">
        <v>36</v>
      </c>
      <c r="E12238" t="s">
        <v>20</v>
      </c>
      <c r="F12238" t="b">
        <v>0</v>
      </c>
      <c r="G12238" t="s">
        <v>68</v>
      </c>
      <c r="H12238" s="1">
        <v>45793.962546296287</v>
      </c>
      <c r="I12238" t="b">
        <v>0</v>
      </c>
      <c r="J12238" t="b">
        <v>0</v>
      </c>
      <c r="K12238" t="s">
        <v>31</v>
      </c>
      <c r="L12238" t="s">
        <v>22</v>
      </c>
      <c r="M12238">
        <v>122500</v>
      </c>
      <c r="O12238" t="s">
        <v>1183</v>
      </c>
      <c r="P12238" t="s">
        <v>15250</v>
      </c>
    </row>
    <row r="12239" spans="1:16" x14ac:dyDescent="0.35">
      <c r="A12239" t="s">
        <v>15022</v>
      </c>
      <c r="B12239" t="s">
        <v>15740</v>
      </c>
      <c r="C12239" t="s">
        <v>7333</v>
      </c>
      <c r="D12239" t="s">
        <v>2865</v>
      </c>
      <c r="E12239" t="s">
        <v>20</v>
      </c>
      <c r="F12239" t="b">
        <v>0</v>
      </c>
      <c r="G12239" t="s">
        <v>6393</v>
      </c>
      <c r="H12239" s="1">
        <v>45794.261446759258</v>
      </c>
      <c r="I12239" t="b">
        <v>1</v>
      </c>
      <c r="J12239" t="b">
        <v>0</v>
      </c>
      <c r="K12239" t="s">
        <v>6393</v>
      </c>
      <c r="L12239" t="s">
        <v>22</v>
      </c>
      <c r="M12239">
        <v>55000</v>
      </c>
      <c r="O12239" t="s">
        <v>15741</v>
      </c>
      <c r="P12239" t="s">
        <v>8003</v>
      </c>
    </row>
    <row r="12240" spans="1:16" x14ac:dyDescent="0.35">
      <c r="A12240" t="s">
        <v>15022</v>
      </c>
      <c r="B12240" t="s">
        <v>15742</v>
      </c>
      <c r="C12240" t="s">
        <v>628</v>
      </c>
      <c r="D12240" t="s">
        <v>36</v>
      </c>
      <c r="E12240" t="s">
        <v>20</v>
      </c>
      <c r="F12240" t="b">
        <v>0</v>
      </c>
      <c r="G12240" t="s">
        <v>47</v>
      </c>
      <c r="H12240" s="1">
        <v>45794.505219907413</v>
      </c>
      <c r="I12240" t="b">
        <v>1</v>
      </c>
      <c r="J12240" t="b">
        <v>1</v>
      </c>
      <c r="K12240" t="s">
        <v>31</v>
      </c>
      <c r="L12240" t="s">
        <v>22</v>
      </c>
      <c r="M12240">
        <v>190000</v>
      </c>
      <c r="O12240" t="s">
        <v>15281</v>
      </c>
      <c r="P12240" t="s">
        <v>15743</v>
      </c>
    </row>
    <row r="12241" spans="1:16" x14ac:dyDescent="0.35">
      <c r="A12241" t="s">
        <v>15022</v>
      </c>
      <c r="B12241" t="s">
        <v>15744</v>
      </c>
      <c r="C12241" t="s">
        <v>182</v>
      </c>
      <c r="D12241" t="s">
        <v>36</v>
      </c>
      <c r="E12241" t="s">
        <v>20</v>
      </c>
      <c r="F12241" t="b">
        <v>0</v>
      </c>
      <c r="G12241" t="s">
        <v>47</v>
      </c>
      <c r="H12241" s="1">
        <v>45795.25172453704</v>
      </c>
      <c r="I12241" t="b">
        <v>0</v>
      </c>
      <c r="J12241" t="b">
        <v>1</v>
      </c>
      <c r="K12241" t="s">
        <v>31</v>
      </c>
      <c r="L12241" t="s">
        <v>22</v>
      </c>
      <c r="M12241">
        <v>184000</v>
      </c>
      <c r="O12241" t="s">
        <v>7935</v>
      </c>
      <c r="P12241" t="s">
        <v>7832</v>
      </c>
    </row>
    <row r="12242" spans="1:16" x14ac:dyDescent="0.35">
      <c r="A12242" t="s">
        <v>15022</v>
      </c>
      <c r="B12242" t="s">
        <v>15745</v>
      </c>
      <c r="C12242" t="s">
        <v>15746</v>
      </c>
      <c r="D12242" t="s">
        <v>36</v>
      </c>
      <c r="E12242" t="s">
        <v>20</v>
      </c>
      <c r="F12242" t="b">
        <v>0</v>
      </c>
      <c r="G12242" t="s">
        <v>47</v>
      </c>
      <c r="H12242" s="1">
        <v>45795.751064814824</v>
      </c>
      <c r="I12242" t="b">
        <v>0</v>
      </c>
      <c r="J12242" t="b">
        <v>0</v>
      </c>
      <c r="K12242" t="s">
        <v>31</v>
      </c>
      <c r="L12242" t="s">
        <v>22</v>
      </c>
      <c r="M12242">
        <v>222500</v>
      </c>
      <c r="O12242" t="s">
        <v>12930</v>
      </c>
      <c r="P12242" t="s">
        <v>15747</v>
      </c>
    </row>
    <row r="12243" spans="1:16" x14ac:dyDescent="0.35">
      <c r="A12243" t="s">
        <v>15022</v>
      </c>
      <c r="B12243" t="s">
        <v>15422</v>
      </c>
      <c r="C12243" t="s">
        <v>12939</v>
      </c>
      <c r="D12243" t="s">
        <v>3130</v>
      </c>
      <c r="E12243" t="s">
        <v>20</v>
      </c>
      <c r="F12243" t="b">
        <v>0</v>
      </c>
      <c r="G12243" t="s">
        <v>52</v>
      </c>
      <c r="H12243" s="1">
        <v>45796.251747685194</v>
      </c>
      <c r="I12243" t="b">
        <v>0</v>
      </c>
      <c r="J12243" t="b">
        <v>1</v>
      </c>
      <c r="K12243" t="s">
        <v>31</v>
      </c>
      <c r="L12243" t="s">
        <v>22</v>
      </c>
      <c r="M12243">
        <v>241000</v>
      </c>
      <c r="O12243" t="s">
        <v>3479</v>
      </c>
      <c r="P12243" t="s">
        <v>6917</v>
      </c>
    </row>
    <row r="12244" spans="1:16" x14ac:dyDescent="0.35">
      <c r="A12244" t="s">
        <v>15022</v>
      </c>
      <c r="B12244" t="s">
        <v>15701</v>
      </c>
      <c r="C12244" t="s">
        <v>10515</v>
      </c>
      <c r="D12244" t="s">
        <v>17505</v>
      </c>
      <c r="E12244" t="s">
        <v>20</v>
      </c>
      <c r="F12244" t="b">
        <v>0</v>
      </c>
      <c r="G12244" t="s">
        <v>47</v>
      </c>
      <c r="H12244" s="1">
        <v>45796.252268518518</v>
      </c>
      <c r="I12244" t="b">
        <v>0</v>
      </c>
      <c r="J12244" t="b">
        <v>1</v>
      </c>
      <c r="K12244" t="s">
        <v>31</v>
      </c>
      <c r="L12244" t="s">
        <v>22</v>
      </c>
      <c r="M12244">
        <v>154500</v>
      </c>
      <c r="O12244" t="s">
        <v>3479</v>
      </c>
      <c r="P12244" t="s">
        <v>15748</v>
      </c>
    </row>
    <row r="12245" spans="1:16" x14ac:dyDescent="0.35">
      <c r="A12245" t="s">
        <v>15022</v>
      </c>
      <c r="B12245" t="s">
        <v>15039</v>
      </c>
      <c r="C12245" t="s">
        <v>2923</v>
      </c>
      <c r="D12245" t="s">
        <v>29</v>
      </c>
      <c r="E12245" t="s">
        <v>20</v>
      </c>
      <c r="F12245" t="b">
        <v>0</v>
      </c>
      <c r="G12245" t="s">
        <v>68</v>
      </c>
      <c r="H12245" s="1">
        <v>45796.25273148148</v>
      </c>
      <c r="I12245" t="b">
        <v>0</v>
      </c>
      <c r="J12245" t="b">
        <v>1</v>
      </c>
      <c r="K12245" t="s">
        <v>31</v>
      </c>
      <c r="L12245" t="s">
        <v>22</v>
      </c>
      <c r="M12245">
        <v>165360</v>
      </c>
      <c r="O12245" t="s">
        <v>351</v>
      </c>
      <c r="P12245" t="s">
        <v>15732</v>
      </c>
    </row>
    <row r="12246" spans="1:16" x14ac:dyDescent="0.35">
      <c r="A12246" t="s">
        <v>15022</v>
      </c>
      <c r="B12246" t="s">
        <v>15022</v>
      </c>
      <c r="C12246" t="s">
        <v>9667</v>
      </c>
      <c r="D12246" t="s">
        <v>3130</v>
      </c>
      <c r="E12246" t="s">
        <v>20</v>
      </c>
      <c r="F12246" t="b">
        <v>0</v>
      </c>
      <c r="G12246" t="s">
        <v>47</v>
      </c>
      <c r="H12246" s="1">
        <v>45796.418958333343</v>
      </c>
      <c r="I12246" t="b">
        <v>0</v>
      </c>
      <c r="J12246" t="b">
        <v>1</v>
      </c>
      <c r="K12246" t="s">
        <v>31</v>
      </c>
      <c r="L12246" t="s">
        <v>22</v>
      </c>
      <c r="M12246">
        <v>170000</v>
      </c>
      <c r="O12246" t="s">
        <v>3479</v>
      </c>
      <c r="P12246" t="s">
        <v>6917</v>
      </c>
    </row>
    <row r="12247" spans="1:16" x14ac:dyDescent="0.35">
      <c r="A12247" t="s">
        <v>15022</v>
      </c>
      <c r="B12247" t="s">
        <v>15749</v>
      </c>
      <c r="C12247" t="s">
        <v>9666</v>
      </c>
      <c r="D12247" t="s">
        <v>17505</v>
      </c>
      <c r="E12247" t="s">
        <v>20</v>
      </c>
      <c r="F12247" t="b">
        <v>0</v>
      </c>
      <c r="G12247" t="s">
        <v>171</v>
      </c>
      <c r="H12247" s="1">
        <v>45796.422731481478</v>
      </c>
      <c r="I12247" t="b">
        <v>0</v>
      </c>
      <c r="J12247" t="b">
        <v>1</v>
      </c>
      <c r="K12247" t="s">
        <v>31</v>
      </c>
      <c r="L12247" t="s">
        <v>22</v>
      </c>
      <c r="M12247">
        <v>170000</v>
      </c>
      <c r="O12247" t="s">
        <v>3479</v>
      </c>
      <c r="P12247" t="s">
        <v>9985</v>
      </c>
    </row>
    <row r="12248" spans="1:16" x14ac:dyDescent="0.35">
      <c r="A12248" t="s">
        <v>15022</v>
      </c>
      <c r="B12248" t="s">
        <v>15442</v>
      </c>
      <c r="C12248" t="s">
        <v>533</v>
      </c>
      <c r="D12248" t="s">
        <v>17631</v>
      </c>
      <c r="E12248" t="s">
        <v>20</v>
      </c>
      <c r="F12248" t="b">
        <v>0</v>
      </c>
      <c r="G12248" t="s">
        <v>171</v>
      </c>
      <c r="H12248" s="1">
        <v>45796.42291666667</v>
      </c>
      <c r="I12248" t="b">
        <v>0</v>
      </c>
      <c r="J12248" t="b">
        <v>1</v>
      </c>
      <c r="K12248" t="s">
        <v>31</v>
      </c>
      <c r="L12248" t="s">
        <v>22</v>
      </c>
      <c r="M12248">
        <v>170000</v>
      </c>
      <c r="O12248" t="s">
        <v>3479</v>
      </c>
      <c r="P12248" t="s">
        <v>6917</v>
      </c>
    </row>
    <row r="12249" spans="1:16" x14ac:dyDescent="0.35">
      <c r="A12249" t="s">
        <v>15022</v>
      </c>
      <c r="B12249" t="s">
        <v>15422</v>
      </c>
      <c r="C12249" t="s">
        <v>533</v>
      </c>
      <c r="D12249" t="s">
        <v>3600</v>
      </c>
      <c r="E12249" t="s">
        <v>20</v>
      </c>
      <c r="F12249" t="b">
        <v>0</v>
      </c>
      <c r="G12249" t="s">
        <v>52</v>
      </c>
      <c r="H12249" s="1">
        <v>45796.460162037038</v>
      </c>
      <c r="I12249" t="b">
        <v>0</v>
      </c>
      <c r="J12249" t="b">
        <v>1</v>
      </c>
      <c r="K12249" t="s">
        <v>31</v>
      </c>
      <c r="L12249" t="s">
        <v>22</v>
      </c>
      <c r="M12249">
        <v>241000</v>
      </c>
      <c r="O12249" t="s">
        <v>3479</v>
      </c>
      <c r="P12249" t="s">
        <v>6917</v>
      </c>
    </row>
    <row r="12250" spans="1:16" x14ac:dyDescent="0.35">
      <c r="A12250" t="s">
        <v>15022</v>
      </c>
      <c r="B12250" t="s">
        <v>15750</v>
      </c>
      <c r="C12250" t="s">
        <v>9843</v>
      </c>
      <c r="D12250" t="s">
        <v>36</v>
      </c>
      <c r="E12250" t="s">
        <v>20</v>
      </c>
      <c r="F12250" t="b">
        <v>0</v>
      </c>
      <c r="G12250" t="s">
        <v>52</v>
      </c>
      <c r="H12250" s="1">
        <v>45796.626759259263</v>
      </c>
      <c r="I12250" t="b">
        <v>0</v>
      </c>
      <c r="J12250" t="b">
        <v>0</v>
      </c>
      <c r="K12250" t="s">
        <v>31</v>
      </c>
      <c r="L12250" t="s">
        <v>22</v>
      </c>
      <c r="M12250">
        <v>245000</v>
      </c>
      <c r="O12250" t="s">
        <v>15751</v>
      </c>
      <c r="P12250" t="s">
        <v>15752</v>
      </c>
    </row>
    <row r="12251" spans="1:16" x14ac:dyDescent="0.35">
      <c r="A12251" t="s">
        <v>15022</v>
      </c>
      <c r="B12251" t="s">
        <v>15753</v>
      </c>
      <c r="C12251" t="s">
        <v>56</v>
      </c>
      <c r="D12251" t="s">
        <v>773</v>
      </c>
      <c r="E12251" t="s">
        <v>91</v>
      </c>
      <c r="F12251" t="b">
        <v>0</v>
      </c>
      <c r="G12251" t="s">
        <v>52</v>
      </c>
      <c r="H12251" s="1">
        <v>45796.710092592592</v>
      </c>
      <c r="I12251" t="b">
        <v>0</v>
      </c>
      <c r="J12251" t="b">
        <v>1</v>
      </c>
      <c r="K12251" t="s">
        <v>31</v>
      </c>
      <c r="L12251" t="s">
        <v>32</v>
      </c>
      <c r="N12251">
        <v>79</v>
      </c>
      <c r="O12251" t="s">
        <v>880</v>
      </c>
      <c r="P12251" t="s">
        <v>15754</v>
      </c>
    </row>
    <row r="12252" spans="1:16" x14ac:dyDescent="0.35">
      <c r="A12252" t="s">
        <v>15022</v>
      </c>
      <c r="B12252" t="s">
        <v>15022</v>
      </c>
      <c r="C12252" t="s">
        <v>4798</v>
      </c>
      <c r="D12252" t="s">
        <v>36</v>
      </c>
      <c r="E12252" t="s">
        <v>91</v>
      </c>
      <c r="F12252" t="b">
        <v>0</v>
      </c>
      <c r="G12252" t="s">
        <v>52</v>
      </c>
      <c r="H12252" s="1">
        <v>45796.710104166668</v>
      </c>
      <c r="I12252" t="b">
        <v>0</v>
      </c>
      <c r="J12252" t="b">
        <v>0</v>
      </c>
      <c r="K12252" t="s">
        <v>31</v>
      </c>
      <c r="L12252" t="s">
        <v>32</v>
      </c>
      <c r="N12252">
        <v>75</v>
      </c>
      <c r="O12252" t="s">
        <v>15755</v>
      </c>
      <c r="P12252" t="s">
        <v>15756</v>
      </c>
    </row>
    <row r="12253" spans="1:16" x14ac:dyDescent="0.35">
      <c r="A12253" t="s">
        <v>15022</v>
      </c>
      <c r="B12253" t="s">
        <v>15757</v>
      </c>
      <c r="C12253" t="s">
        <v>105</v>
      </c>
      <c r="D12253" t="s">
        <v>17438</v>
      </c>
      <c r="E12253" t="s">
        <v>20</v>
      </c>
      <c r="F12253" t="b">
        <v>0</v>
      </c>
      <c r="G12253" t="s">
        <v>105</v>
      </c>
      <c r="H12253" s="1">
        <v>45796.754143518519</v>
      </c>
      <c r="I12253" t="b">
        <v>0</v>
      </c>
      <c r="J12253" t="b">
        <v>0</v>
      </c>
      <c r="K12253" t="s">
        <v>105</v>
      </c>
      <c r="L12253" t="s">
        <v>22</v>
      </c>
      <c r="M12253">
        <v>52000</v>
      </c>
      <c r="O12253" t="s">
        <v>2465</v>
      </c>
      <c r="P12253" t="s">
        <v>15758</v>
      </c>
    </row>
    <row r="12254" spans="1:16" x14ac:dyDescent="0.35">
      <c r="A12254" t="s">
        <v>15022</v>
      </c>
      <c r="B12254" t="s">
        <v>15759</v>
      </c>
      <c r="C12254" t="s">
        <v>3044</v>
      </c>
      <c r="D12254" t="s">
        <v>110</v>
      </c>
      <c r="E12254" t="s">
        <v>20</v>
      </c>
      <c r="F12254" t="b">
        <v>0</v>
      </c>
      <c r="G12254" t="s">
        <v>171</v>
      </c>
      <c r="H12254" s="1">
        <v>45797.00608796296</v>
      </c>
      <c r="I12254" t="b">
        <v>1</v>
      </c>
      <c r="J12254" t="b">
        <v>0</v>
      </c>
      <c r="K12254" t="s">
        <v>31</v>
      </c>
      <c r="L12254" t="s">
        <v>22</v>
      </c>
      <c r="M12254">
        <v>122500</v>
      </c>
      <c r="O12254" t="s">
        <v>9151</v>
      </c>
      <c r="P12254" t="s">
        <v>15760</v>
      </c>
    </row>
    <row r="12255" spans="1:16" x14ac:dyDescent="0.35">
      <c r="A12255" t="s">
        <v>15022</v>
      </c>
      <c r="B12255" t="s">
        <v>15022</v>
      </c>
      <c r="C12255" t="s">
        <v>5618</v>
      </c>
      <c r="D12255" t="s">
        <v>110</v>
      </c>
      <c r="E12255" t="s">
        <v>760</v>
      </c>
      <c r="F12255" t="b">
        <v>0</v>
      </c>
      <c r="G12255" t="s">
        <v>52</v>
      </c>
      <c r="H12255" s="1">
        <v>45797.584837962961</v>
      </c>
      <c r="I12255" t="b">
        <v>1</v>
      </c>
      <c r="J12255" t="b">
        <v>0</v>
      </c>
      <c r="K12255" t="s">
        <v>31</v>
      </c>
      <c r="L12255" t="s">
        <v>22</v>
      </c>
      <c r="M12255">
        <v>113471.5</v>
      </c>
      <c r="O12255" t="s">
        <v>15761</v>
      </c>
      <c r="P12255" t="s">
        <v>15762</v>
      </c>
    </row>
    <row r="12256" spans="1:16" x14ac:dyDescent="0.35">
      <c r="A12256" t="s">
        <v>15022</v>
      </c>
      <c r="B12256" t="s">
        <v>15763</v>
      </c>
      <c r="C12256" t="s">
        <v>2343</v>
      </c>
      <c r="D12256" t="s">
        <v>29</v>
      </c>
      <c r="E12256" t="s">
        <v>20</v>
      </c>
      <c r="F12256" t="b">
        <v>0</v>
      </c>
      <c r="G12256" t="s">
        <v>43</v>
      </c>
      <c r="H12256" s="1">
        <v>45797.627326388887</v>
      </c>
      <c r="I12256" t="b">
        <v>0</v>
      </c>
      <c r="J12256" t="b">
        <v>1</v>
      </c>
      <c r="K12256" t="s">
        <v>31</v>
      </c>
      <c r="L12256" t="s">
        <v>32</v>
      </c>
      <c r="N12256">
        <v>65.720001220703125</v>
      </c>
      <c r="O12256" t="s">
        <v>15764</v>
      </c>
      <c r="P12256" t="s">
        <v>15765</v>
      </c>
    </row>
    <row r="12257" spans="1:16" x14ac:dyDescent="0.35">
      <c r="A12257" t="s">
        <v>15022</v>
      </c>
      <c r="B12257" t="s">
        <v>15022</v>
      </c>
      <c r="C12257" t="s">
        <v>6736</v>
      </c>
      <c r="D12257" t="s">
        <v>36</v>
      </c>
      <c r="E12257" t="s">
        <v>204</v>
      </c>
      <c r="F12257" t="b">
        <v>0</v>
      </c>
      <c r="G12257" t="s">
        <v>52</v>
      </c>
      <c r="H12257" s="1">
        <v>45797.710104166668</v>
      </c>
      <c r="I12257" t="b">
        <v>0</v>
      </c>
      <c r="J12257" t="b">
        <v>1</v>
      </c>
      <c r="K12257" t="s">
        <v>31</v>
      </c>
      <c r="L12257" t="s">
        <v>32</v>
      </c>
      <c r="N12257">
        <v>58.680000305175781</v>
      </c>
      <c r="O12257" t="s">
        <v>3479</v>
      </c>
      <c r="P12257" t="s">
        <v>15766</v>
      </c>
    </row>
    <row r="12258" spans="1:16" x14ac:dyDescent="0.35">
      <c r="A12258" t="s">
        <v>15022</v>
      </c>
      <c r="B12258" t="s">
        <v>15767</v>
      </c>
      <c r="C12258" t="s">
        <v>9666</v>
      </c>
      <c r="D12258" t="s">
        <v>36</v>
      </c>
      <c r="E12258" t="s">
        <v>204</v>
      </c>
      <c r="F12258" t="b">
        <v>0</v>
      </c>
      <c r="G12258" t="s">
        <v>43</v>
      </c>
      <c r="H12258" s="1">
        <v>45797.710868055547</v>
      </c>
      <c r="I12258" t="b">
        <v>0</v>
      </c>
      <c r="J12258" t="b">
        <v>1</v>
      </c>
      <c r="K12258" t="s">
        <v>31</v>
      </c>
      <c r="L12258" t="s">
        <v>32</v>
      </c>
      <c r="N12258">
        <v>46.550003051757813</v>
      </c>
      <c r="O12258" t="s">
        <v>3479</v>
      </c>
      <c r="P12258" t="s">
        <v>15768</v>
      </c>
    </row>
    <row r="12259" spans="1:16" x14ac:dyDescent="0.35">
      <c r="A12259" t="s">
        <v>15022</v>
      </c>
      <c r="B12259" t="s">
        <v>15022</v>
      </c>
      <c r="C12259" t="s">
        <v>1930</v>
      </c>
      <c r="D12259" t="s">
        <v>29</v>
      </c>
      <c r="E12259" t="s">
        <v>20</v>
      </c>
      <c r="F12259" t="b">
        <v>0</v>
      </c>
      <c r="G12259" t="s">
        <v>47</v>
      </c>
      <c r="H12259" s="1">
        <v>45797.793564814812</v>
      </c>
      <c r="I12259" t="b">
        <v>0</v>
      </c>
      <c r="J12259" t="b">
        <v>1</v>
      </c>
      <c r="K12259" t="s">
        <v>31</v>
      </c>
      <c r="L12259" t="s">
        <v>22</v>
      </c>
      <c r="M12259">
        <v>146000</v>
      </c>
      <c r="O12259" t="s">
        <v>11988</v>
      </c>
      <c r="P12259" t="s">
        <v>15769</v>
      </c>
    </row>
    <row r="12260" spans="1:16" x14ac:dyDescent="0.35">
      <c r="A12260" t="s">
        <v>15022</v>
      </c>
      <c r="B12260" t="s">
        <v>15556</v>
      </c>
      <c r="C12260" t="s">
        <v>410</v>
      </c>
      <c r="D12260" t="s">
        <v>36</v>
      </c>
      <c r="E12260" t="s">
        <v>20</v>
      </c>
      <c r="F12260" t="b">
        <v>0</v>
      </c>
      <c r="G12260" t="s">
        <v>47</v>
      </c>
      <c r="H12260" s="1">
        <v>45798.042685185188</v>
      </c>
      <c r="I12260" t="b">
        <v>0</v>
      </c>
      <c r="J12260" t="b">
        <v>1</v>
      </c>
      <c r="K12260" t="s">
        <v>31</v>
      </c>
      <c r="L12260" t="s">
        <v>22</v>
      </c>
      <c r="M12260">
        <v>180000</v>
      </c>
      <c r="O12260" t="s">
        <v>48</v>
      </c>
      <c r="P12260" t="s">
        <v>15557</v>
      </c>
    </row>
    <row r="12261" spans="1:16" x14ac:dyDescent="0.35">
      <c r="A12261" t="s">
        <v>15022</v>
      </c>
      <c r="B12261" t="s">
        <v>15770</v>
      </c>
      <c r="C12261" t="s">
        <v>15771</v>
      </c>
      <c r="D12261" t="s">
        <v>443</v>
      </c>
      <c r="E12261" t="s">
        <v>20</v>
      </c>
      <c r="F12261" t="b">
        <v>0</v>
      </c>
      <c r="G12261" t="s">
        <v>47</v>
      </c>
      <c r="H12261" s="1">
        <v>45798.460405092592</v>
      </c>
      <c r="I12261" t="b">
        <v>0</v>
      </c>
      <c r="J12261" t="b">
        <v>1</v>
      </c>
      <c r="K12261" t="s">
        <v>31</v>
      </c>
      <c r="L12261" t="s">
        <v>22</v>
      </c>
      <c r="M12261">
        <v>152710</v>
      </c>
      <c r="O12261" t="s">
        <v>15772</v>
      </c>
      <c r="P12261" t="s">
        <v>15773</v>
      </c>
    </row>
    <row r="12262" spans="1:16" x14ac:dyDescent="0.35">
      <c r="A12262" t="s">
        <v>15022</v>
      </c>
      <c r="B12262" t="s">
        <v>15725</v>
      </c>
      <c r="C12262" t="s">
        <v>142</v>
      </c>
      <c r="D12262" t="s">
        <v>321</v>
      </c>
      <c r="E12262" t="s">
        <v>20</v>
      </c>
      <c r="F12262" t="b">
        <v>0</v>
      </c>
      <c r="G12262" t="s">
        <v>52</v>
      </c>
      <c r="H12262" s="1">
        <v>45798.501666666663</v>
      </c>
      <c r="I12262" t="b">
        <v>0</v>
      </c>
      <c r="J12262" t="b">
        <v>1</v>
      </c>
      <c r="K12262" t="s">
        <v>31</v>
      </c>
      <c r="L12262" t="s">
        <v>32</v>
      </c>
      <c r="N12262">
        <v>85</v>
      </c>
      <c r="O12262" t="s">
        <v>2537</v>
      </c>
      <c r="P12262" t="s">
        <v>15774</v>
      </c>
    </row>
    <row r="12263" spans="1:16" x14ac:dyDescent="0.35">
      <c r="A12263" t="s">
        <v>15022</v>
      </c>
      <c r="B12263" t="s">
        <v>15074</v>
      </c>
      <c r="C12263" t="s">
        <v>175</v>
      </c>
      <c r="D12263" t="s">
        <v>36</v>
      </c>
      <c r="E12263" t="s">
        <v>20</v>
      </c>
      <c r="F12263" t="b">
        <v>0</v>
      </c>
      <c r="G12263" t="s">
        <v>52</v>
      </c>
      <c r="H12263" s="1">
        <v>45798.54347222222</v>
      </c>
      <c r="I12263" t="b">
        <v>1</v>
      </c>
      <c r="J12263" t="b">
        <v>1</v>
      </c>
      <c r="K12263" t="s">
        <v>31</v>
      </c>
      <c r="L12263" t="s">
        <v>22</v>
      </c>
      <c r="M12263">
        <v>189500</v>
      </c>
      <c r="O12263" t="s">
        <v>1048</v>
      </c>
      <c r="P12263" t="s">
        <v>15075</v>
      </c>
    </row>
    <row r="12264" spans="1:16" x14ac:dyDescent="0.35">
      <c r="A12264" t="s">
        <v>15022</v>
      </c>
      <c r="B12264" t="s">
        <v>15292</v>
      </c>
      <c r="C12264" t="s">
        <v>4610</v>
      </c>
      <c r="D12264" t="s">
        <v>110</v>
      </c>
      <c r="E12264" t="s">
        <v>20</v>
      </c>
      <c r="F12264" t="b">
        <v>0</v>
      </c>
      <c r="G12264" t="s">
        <v>47</v>
      </c>
      <c r="H12264" s="1">
        <v>45798.543657407397</v>
      </c>
      <c r="I12264" t="b">
        <v>1</v>
      </c>
      <c r="J12264" t="b">
        <v>1</v>
      </c>
      <c r="K12264" t="s">
        <v>31</v>
      </c>
      <c r="L12264" t="s">
        <v>32</v>
      </c>
      <c r="N12264">
        <v>60</v>
      </c>
      <c r="O12264" t="s">
        <v>5543</v>
      </c>
      <c r="P12264" t="s">
        <v>5033</v>
      </c>
    </row>
    <row r="12265" spans="1:16" x14ac:dyDescent="0.35">
      <c r="A12265" t="s">
        <v>15022</v>
      </c>
      <c r="B12265" t="s">
        <v>15022</v>
      </c>
      <c r="C12265" t="s">
        <v>923</v>
      </c>
      <c r="D12265" t="s">
        <v>36</v>
      </c>
      <c r="E12265" t="s">
        <v>20</v>
      </c>
      <c r="F12265" t="b">
        <v>0</v>
      </c>
      <c r="G12265" t="s">
        <v>52</v>
      </c>
      <c r="H12265" s="1">
        <v>45798.960069444453</v>
      </c>
      <c r="I12265" t="b">
        <v>0</v>
      </c>
      <c r="J12265" t="b">
        <v>1</v>
      </c>
      <c r="K12265" t="s">
        <v>31</v>
      </c>
      <c r="L12265" t="s">
        <v>22</v>
      </c>
      <c r="M12265">
        <v>187500</v>
      </c>
      <c r="O12265" t="s">
        <v>15775</v>
      </c>
      <c r="P12265" t="s">
        <v>15776</v>
      </c>
    </row>
    <row r="12266" spans="1:16" x14ac:dyDescent="0.35">
      <c r="A12266" t="s">
        <v>15022</v>
      </c>
      <c r="B12266" t="s">
        <v>15777</v>
      </c>
      <c r="C12266" t="s">
        <v>15778</v>
      </c>
      <c r="D12266" t="s">
        <v>2865</v>
      </c>
      <c r="E12266" t="s">
        <v>20</v>
      </c>
      <c r="F12266" t="b">
        <v>0</v>
      </c>
      <c r="G12266" t="s">
        <v>287</v>
      </c>
      <c r="H12266" s="1">
        <v>45799.08866898148</v>
      </c>
      <c r="I12266" t="b">
        <v>1</v>
      </c>
      <c r="J12266" t="b">
        <v>0</v>
      </c>
      <c r="K12266" t="s">
        <v>287</v>
      </c>
      <c r="L12266" t="s">
        <v>22</v>
      </c>
      <c r="M12266">
        <v>148000</v>
      </c>
      <c r="O12266" t="s">
        <v>15779</v>
      </c>
    </row>
    <row r="12267" spans="1:16" x14ac:dyDescent="0.35">
      <c r="A12267" t="s">
        <v>15022</v>
      </c>
      <c r="B12267" t="s">
        <v>15780</v>
      </c>
      <c r="C12267" t="s">
        <v>2134</v>
      </c>
      <c r="D12267" t="s">
        <v>36</v>
      </c>
      <c r="E12267" t="s">
        <v>20</v>
      </c>
      <c r="F12267" t="b">
        <v>0</v>
      </c>
      <c r="G12267" t="s">
        <v>171</v>
      </c>
      <c r="H12267" s="1">
        <v>45799.448796296303</v>
      </c>
      <c r="I12267" t="b">
        <v>0</v>
      </c>
      <c r="J12267" t="b">
        <v>1</v>
      </c>
      <c r="K12267" t="s">
        <v>31</v>
      </c>
      <c r="L12267" t="s">
        <v>22</v>
      </c>
      <c r="M12267">
        <v>111500</v>
      </c>
      <c r="O12267" t="s">
        <v>379</v>
      </c>
      <c r="P12267" t="s">
        <v>15781</v>
      </c>
    </row>
    <row r="12268" spans="1:16" x14ac:dyDescent="0.35">
      <c r="A12268" t="s">
        <v>15022</v>
      </c>
      <c r="B12268" t="s">
        <v>15556</v>
      </c>
      <c r="C12268" t="s">
        <v>154</v>
      </c>
      <c r="D12268" t="s">
        <v>36</v>
      </c>
      <c r="E12268" t="s">
        <v>20</v>
      </c>
      <c r="F12268" t="b">
        <v>0</v>
      </c>
      <c r="G12268" t="s">
        <v>52</v>
      </c>
      <c r="H12268" s="1">
        <v>45799.584583333337</v>
      </c>
      <c r="I12268" t="b">
        <v>0</v>
      </c>
      <c r="J12268" t="b">
        <v>1</v>
      </c>
      <c r="K12268" t="s">
        <v>31</v>
      </c>
      <c r="L12268" t="s">
        <v>22</v>
      </c>
      <c r="M12268">
        <v>180000</v>
      </c>
      <c r="O12268" t="s">
        <v>48</v>
      </c>
      <c r="P12268" t="s">
        <v>15557</v>
      </c>
    </row>
    <row r="12269" spans="1:16" x14ac:dyDescent="0.35">
      <c r="A12269" t="s">
        <v>15022</v>
      </c>
      <c r="B12269" t="s">
        <v>15556</v>
      </c>
      <c r="C12269" t="s">
        <v>4265</v>
      </c>
      <c r="D12269" t="s">
        <v>36</v>
      </c>
      <c r="E12269" t="s">
        <v>20</v>
      </c>
      <c r="F12269" t="b">
        <v>0</v>
      </c>
      <c r="G12269" t="s">
        <v>52</v>
      </c>
      <c r="H12269" s="1">
        <v>45799.584849537037</v>
      </c>
      <c r="I12269" t="b">
        <v>0</v>
      </c>
      <c r="J12269" t="b">
        <v>1</v>
      </c>
      <c r="K12269" t="s">
        <v>31</v>
      </c>
      <c r="L12269" t="s">
        <v>22</v>
      </c>
      <c r="M12269">
        <v>180000</v>
      </c>
      <c r="O12269" t="s">
        <v>48</v>
      </c>
      <c r="P12269" t="s">
        <v>15557</v>
      </c>
    </row>
    <row r="12270" spans="1:16" x14ac:dyDescent="0.35">
      <c r="A12270" t="s">
        <v>15022</v>
      </c>
      <c r="B12270" t="s">
        <v>15556</v>
      </c>
      <c r="C12270" t="s">
        <v>15558</v>
      </c>
      <c r="D12270" t="s">
        <v>36</v>
      </c>
      <c r="E12270" t="s">
        <v>20</v>
      </c>
      <c r="F12270" t="b">
        <v>0</v>
      </c>
      <c r="G12270" t="s">
        <v>47</v>
      </c>
      <c r="H12270" s="1">
        <v>45799.585335648153</v>
      </c>
      <c r="I12270" t="b">
        <v>0</v>
      </c>
      <c r="J12270" t="b">
        <v>1</v>
      </c>
      <c r="K12270" t="s">
        <v>31</v>
      </c>
      <c r="L12270" t="s">
        <v>22</v>
      </c>
      <c r="M12270">
        <v>180000</v>
      </c>
      <c r="O12270" t="s">
        <v>48</v>
      </c>
      <c r="P12270" t="s">
        <v>15557</v>
      </c>
    </row>
    <row r="12271" spans="1:16" x14ac:dyDescent="0.35">
      <c r="A12271" t="s">
        <v>15022</v>
      </c>
      <c r="B12271" t="s">
        <v>15311</v>
      </c>
      <c r="C12271" t="s">
        <v>15782</v>
      </c>
      <c r="D12271" t="s">
        <v>36</v>
      </c>
      <c r="E12271" t="s">
        <v>91</v>
      </c>
      <c r="F12271" t="b">
        <v>0</v>
      </c>
      <c r="G12271" t="s">
        <v>43</v>
      </c>
      <c r="H12271" s="1">
        <v>45799.669039351851</v>
      </c>
      <c r="I12271" t="b">
        <v>1</v>
      </c>
      <c r="J12271" t="b">
        <v>0</v>
      </c>
      <c r="K12271" t="s">
        <v>31</v>
      </c>
      <c r="L12271" t="s">
        <v>32</v>
      </c>
      <c r="N12271">
        <v>58.5</v>
      </c>
      <c r="O12271" t="s">
        <v>33</v>
      </c>
      <c r="P12271" t="s">
        <v>15783</v>
      </c>
    </row>
    <row r="12272" spans="1:16" x14ac:dyDescent="0.35">
      <c r="A12272" t="s">
        <v>15022</v>
      </c>
      <c r="B12272" t="s">
        <v>15784</v>
      </c>
      <c r="C12272" t="s">
        <v>283</v>
      </c>
      <c r="D12272" t="s">
        <v>269</v>
      </c>
      <c r="E12272" t="s">
        <v>91</v>
      </c>
      <c r="F12272" t="b">
        <v>0</v>
      </c>
      <c r="G12272" t="s">
        <v>52</v>
      </c>
      <c r="H12272" s="1">
        <v>45799.751203703701</v>
      </c>
      <c r="I12272" t="b">
        <v>0</v>
      </c>
      <c r="J12272" t="b">
        <v>0</v>
      </c>
      <c r="K12272" t="s">
        <v>31</v>
      </c>
      <c r="L12272" t="s">
        <v>32</v>
      </c>
      <c r="N12272">
        <v>55</v>
      </c>
      <c r="O12272" t="s">
        <v>11484</v>
      </c>
      <c r="P12272" t="s">
        <v>15785</v>
      </c>
    </row>
    <row r="12273" spans="1:16" x14ac:dyDescent="0.35">
      <c r="A12273" t="s">
        <v>15022</v>
      </c>
      <c r="B12273" t="s">
        <v>15786</v>
      </c>
      <c r="C12273" t="s">
        <v>7888</v>
      </c>
      <c r="D12273" t="s">
        <v>249</v>
      </c>
      <c r="E12273" t="s">
        <v>20</v>
      </c>
      <c r="F12273" t="b">
        <v>0</v>
      </c>
      <c r="G12273" t="s">
        <v>105</v>
      </c>
      <c r="H12273" s="1">
        <v>45799.755277777767</v>
      </c>
      <c r="I12273" t="b">
        <v>0</v>
      </c>
      <c r="J12273" t="b">
        <v>0</v>
      </c>
      <c r="K12273" t="s">
        <v>105</v>
      </c>
      <c r="L12273" t="s">
        <v>22</v>
      </c>
      <c r="M12273">
        <v>110400</v>
      </c>
      <c r="O12273" t="s">
        <v>4487</v>
      </c>
      <c r="P12273" t="s">
        <v>15787</v>
      </c>
    </row>
    <row r="12274" spans="1:16" x14ac:dyDescent="0.35">
      <c r="A12274" t="s">
        <v>15022</v>
      </c>
      <c r="B12274" t="s">
        <v>15022</v>
      </c>
      <c r="C12274" t="s">
        <v>15788</v>
      </c>
      <c r="D12274" t="s">
        <v>17445</v>
      </c>
      <c r="E12274" t="s">
        <v>20</v>
      </c>
      <c r="F12274" t="b">
        <v>0</v>
      </c>
      <c r="G12274" t="s">
        <v>52</v>
      </c>
      <c r="H12274" s="1">
        <v>45800.001296296286</v>
      </c>
      <c r="I12274" t="b">
        <v>0</v>
      </c>
      <c r="J12274" t="b">
        <v>1</v>
      </c>
      <c r="K12274" t="s">
        <v>31</v>
      </c>
      <c r="L12274" t="s">
        <v>22</v>
      </c>
      <c r="M12274">
        <v>149500</v>
      </c>
      <c r="O12274" t="s">
        <v>15789</v>
      </c>
      <c r="P12274" t="s">
        <v>15790</v>
      </c>
    </row>
    <row r="12275" spans="1:16" x14ac:dyDescent="0.35">
      <c r="A12275" t="s">
        <v>15022</v>
      </c>
      <c r="B12275" t="s">
        <v>15791</v>
      </c>
      <c r="C12275" t="s">
        <v>1301</v>
      </c>
      <c r="D12275" t="s">
        <v>110</v>
      </c>
      <c r="E12275" t="s">
        <v>20</v>
      </c>
      <c r="F12275" t="b">
        <v>0</v>
      </c>
      <c r="G12275" t="s">
        <v>52</v>
      </c>
      <c r="H12275" s="1">
        <v>45800.41814814815</v>
      </c>
      <c r="I12275" t="b">
        <v>0</v>
      </c>
      <c r="J12275" t="b">
        <v>1</v>
      </c>
      <c r="K12275" t="s">
        <v>31</v>
      </c>
      <c r="L12275" t="s">
        <v>22</v>
      </c>
      <c r="M12275">
        <v>139500</v>
      </c>
      <c r="O12275" t="s">
        <v>9208</v>
      </c>
      <c r="P12275" t="s">
        <v>15792</v>
      </c>
    </row>
    <row r="12276" spans="1:16" x14ac:dyDescent="0.35">
      <c r="A12276" t="s">
        <v>15022</v>
      </c>
      <c r="B12276" t="s">
        <v>15149</v>
      </c>
      <c r="C12276" t="s">
        <v>1630</v>
      </c>
      <c r="D12276" t="s">
        <v>110</v>
      </c>
      <c r="E12276" t="s">
        <v>20</v>
      </c>
      <c r="F12276" t="b">
        <v>0</v>
      </c>
      <c r="G12276" t="s">
        <v>47</v>
      </c>
      <c r="H12276" s="1">
        <v>45800.626898148148</v>
      </c>
      <c r="I12276" t="b">
        <v>0</v>
      </c>
      <c r="J12276" t="b">
        <v>0</v>
      </c>
      <c r="K12276" t="s">
        <v>31</v>
      </c>
      <c r="L12276" t="s">
        <v>22</v>
      </c>
      <c r="M12276">
        <v>127500</v>
      </c>
      <c r="O12276" t="s">
        <v>1183</v>
      </c>
      <c r="P12276" t="s">
        <v>15561</v>
      </c>
    </row>
    <row r="12277" spans="1:16" x14ac:dyDescent="0.35">
      <c r="A12277" t="s">
        <v>15022</v>
      </c>
      <c r="B12277" t="s">
        <v>15149</v>
      </c>
      <c r="C12277" t="s">
        <v>9361</v>
      </c>
      <c r="D12277" t="s">
        <v>36</v>
      </c>
      <c r="E12277" t="s">
        <v>20</v>
      </c>
      <c r="F12277" t="b">
        <v>0</v>
      </c>
      <c r="G12277" t="s">
        <v>52</v>
      </c>
      <c r="H12277" s="1">
        <v>45800.710023148153</v>
      </c>
      <c r="I12277" t="b">
        <v>0</v>
      </c>
      <c r="J12277" t="b">
        <v>0</v>
      </c>
      <c r="K12277" t="s">
        <v>31</v>
      </c>
      <c r="L12277" t="s">
        <v>22</v>
      </c>
      <c r="M12277">
        <v>135000</v>
      </c>
      <c r="O12277" t="s">
        <v>1183</v>
      </c>
      <c r="P12277" t="s">
        <v>15150</v>
      </c>
    </row>
    <row r="12278" spans="1:16" x14ac:dyDescent="0.35">
      <c r="A12278" t="s">
        <v>15022</v>
      </c>
      <c r="B12278" t="s">
        <v>15149</v>
      </c>
      <c r="C12278" t="s">
        <v>1182</v>
      </c>
      <c r="D12278" t="s">
        <v>36</v>
      </c>
      <c r="E12278" t="s">
        <v>20</v>
      </c>
      <c r="F12278" t="b">
        <v>0</v>
      </c>
      <c r="G12278" t="s">
        <v>47</v>
      </c>
      <c r="H12278" s="1">
        <v>45800.710439814808</v>
      </c>
      <c r="I12278" t="b">
        <v>0</v>
      </c>
      <c r="J12278" t="b">
        <v>0</v>
      </c>
      <c r="K12278" t="s">
        <v>31</v>
      </c>
      <c r="L12278" t="s">
        <v>22</v>
      </c>
      <c r="M12278">
        <v>135000</v>
      </c>
      <c r="O12278" t="s">
        <v>1183</v>
      </c>
      <c r="P12278" t="s">
        <v>15150</v>
      </c>
    </row>
    <row r="12279" spans="1:16" x14ac:dyDescent="0.35">
      <c r="A12279" t="s">
        <v>15022</v>
      </c>
      <c r="B12279" t="s">
        <v>15149</v>
      </c>
      <c r="C12279" t="s">
        <v>530</v>
      </c>
      <c r="D12279" t="s">
        <v>36</v>
      </c>
      <c r="E12279" t="s">
        <v>20</v>
      </c>
      <c r="F12279" t="b">
        <v>0</v>
      </c>
      <c r="G12279" t="s">
        <v>47</v>
      </c>
      <c r="H12279" s="1">
        <v>45800.710439814808</v>
      </c>
      <c r="I12279" t="b">
        <v>0</v>
      </c>
      <c r="J12279" t="b">
        <v>0</v>
      </c>
      <c r="K12279" t="s">
        <v>31</v>
      </c>
      <c r="L12279" t="s">
        <v>22</v>
      </c>
      <c r="M12279">
        <v>135000</v>
      </c>
      <c r="O12279" t="s">
        <v>1183</v>
      </c>
      <c r="P12279" t="s">
        <v>15287</v>
      </c>
    </row>
    <row r="12280" spans="1:16" x14ac:dyDescent="0.35">
      <c r="A12280" t="s">
        <v>15022</v>
      </c>
      <c r="B12280" t="s">
        <v>15149</v>
      </c>
      <c r="C12280" t="s">
        <v>10259</v>
      </c>
      <c r="D12280" t="s">
        <v>36</v>
      </c>
      <c r="E12280" t="s">
        <v>20</v>
      </c>
      <c r="F12280" t="b">
        <v>0</v>
      </c>
      <c r="G12280" t="s">
        <v>68</v>
      </c>
      <c r="H12280" s="1">
        <v>45800.711099537039</v>
      </c>
      <c r="I12280" t="b">
        <v>0</v>
      </c>
      <c r="J12280" t="b">
        <v>0</v>
      </c>
      <c r="K12280" t="s">
        <v>31</v>
      </c>
      <c r="L12280" t="s">
        <v>22</v>
      </c>
      <c r="M12280">
        <v>127500</v>
      </c>
      <c r="O12280" t="s">
        <v>1183</v>
      </c>
      <c r="P12280" t="s">
        <v>15561</v>
      </c>
    </row>
    <row r="12281" spans="1:16" x14ac:dyDescent="0.35">
      <c r="A12281" t="s">
        <v>15022</v>
      </c>
      <c r="B12281" t="s">
        <v>15793</v>
      </c>
      <c r="C12281" t="s">
        <v>703</v>
      </c>
      <c r="D12281" t="s">
        <v>36</v>
      </c>
      <c r="E12281" t="s">
        <v>20</v>
      </c>
      <c r="F12281" t="b">
        <v>0</v>
      </c>
      <c r="G12281" t="s">
        <v>52</v>
      </c>
      <c r="H12281" s="1">
        <v>45800.959965277783</v>
      </c>
      <c r="I12281" t="b">
        <v>0</v>
      </c>
      <c r="J12281" t="b">
        <v>1</v>
      </c>
      <c r="K12281" t="s">
        <v>31</v>
      </c>
      <c r="L12281" t="s">
        <v>22</v>
      </c>
      <c r="M12281">
        <v>149000</v>
      </c>
      <c r="O12281" t="s">
        <v>379</v>
      </c>
      <c r="P12281" t="s">
        <v>15794</v>
      </c>
    </row>
    <row r="12282" spans="1:16" x14ac:dyDescent="0.35">
      <c r="A12282" t="s">
        <v>15022</v>
      </c>
      <c r="B12282" t="s">
        <v>15744</v>
      </c>
      <c r="C12282" t="s">
        <v>8674</v>
      </c>
      <c r="D12282" t="s">
        <v>17602</v>
      </c>
      <c r="E12282" t="s">
        <v>20</v>
      </c>
      <c r="F12282" t="b">
        <v>0</v>
      </c>
      <c r="G12282" t="s">
        <v>47</v>
      </c>
      <c r="H12282" s="1">
        <v>45801.25141203704</v>
      </c>
      <c r="I12282" t="b">
        <v>0</v>
      </c>
      <c r="J12282" t="b">
        <v>1</v>
      </c>
      <c r="K12282" t="s">
        <v>31</v>
      </c>
      <c r="L12282" t="s">
        <v>22</v>
      </c>
      <c r="M12282">
        <v>184000</v>
      </c>
      <c r="O12282" t="s">
        <v>7831</v>
      </c>
      <c r="P12282" t="s">
        <v>7832</v>
      </c>
    </row>
    <row r="12283" spans="1:16" x14ac:dyDescent="0.35">
      <c r="A12283" t="s">
        <v>15022</v>
      </c>
      <c r="B12283" t="s">
        <v>15795</v>
      </c>
      <c r="C12283" t="s">
        <v>15796</v>
      </c>
      <c r="D12283" t="s">
        <v>42</v>
      </c>
      <c r="E12283" t="s">
        <v>20</v>
      </c>
      <c r="F12283" t="b">
        <v>0</v>
      </c>
      <c r="G12283" t="s">
        <v>52</v>
      </c>
      <c r="H12283" s="1">
        <v>45801.334513888891</v>
      </c>
      <c r="I12283" t="b">
        <v>0</v>
      </c>
      <c r="J12283" t="b">
        <v>1</v>
      </c>
      <c r="K12283" t="s">
        <v>31</v>
      </c>
      <c r="L12283" t="s">
        <v>22</v>
      </c>
      <c r="M12283">
        <v>89400</v>
      </c>
      <c r="O12283" t="s">
        <v>15797</v>
      </c>
      <c r="P12283" t="s">
        <v>15798</v>
      </c>
    </row>
    <row r="12284" spans="1:16" x14ac:dyDescent="0.35">
      <c r="A12284" t="s">
        <v>15022</v>
      </c>
      <c r="B12284" t="s">
        <v>15799</v>
      </c>
      <c r="C12284" t="s">
        <v>1336</v>
      </c>
      <c r="D12284" t="s">
        <v>443</v>
      </c>
      <c r="E12284" t="s">
        <v>20</v>
      </c>
      <c r="F12284" t="b">
        <v>0</v>
      </c>
      <c r="G12284" t="s">
        <v>43</v>
      </c>
      <c r="H12284" s="1">
        <v>45802.376817129632</v>
      </c>
      <c r="I12284" t="b">
        <v>0</v>
      </c>
      <c r="J12284" t="b">
        <v>1</v>
      </c>
      <c r="K12284" t="s">
        <v>31</v>
      </c>
      <c r="L12284" t="s">
        <v>22</v>
      </c>
      <c r="M12284">
        <v>130500</v>
      </c>
      <c r="O12284" t="s">
        <v>9414</v>
      </c>
      <c r="P12284" t="s">
        <v>15800</v>
      </c>
    </row>
    <row r="12285" spans="1:16" x14ac:dyDescent="0.35">
      <c r="A12285" t="s">
        <v>15022</v>
      </c>
      <c r="B12285" t="s">
        <v>15278</v>
      </c>
      <c r="C12285" t="s">
        <v>56</v>
      </c>
      <c r="D12285" t="s">
        <v>36</v>
      </c>
      <c r="E12285" t="s">
        <v>20</v>
      </c>
      <c r="F12285" t="b">
        <v>0</v>
      </c>
      <c r="G12285" t="s">
        <v>52</v>
      </c>
      <c r="H12285" s="1">
        <v>45802.54278935185</v>
      </c>
      <c r="I12285" t="b">
        <v>0</v>
      </c>
      <c r="J12285" t="b">
        <v>1</v>
      </c>
      <c r="K12285" t="s">
        <v>31</v>
      </c>
      <c r="L12285" t="s">
        <v>22</v>
      </c>
      <c r="M12285">
        <v>160000</v>
      </c>
      <c r="O12285" t="s">
        <v>53</v>
      </c>
      <c r="P12285" t="s">
        <v>15279</v>
      </c>
    </row>
    <row r="12286" spans="1:16" x14ac:dyDescent="0.35">
      <c r="A12286" t="s">
        <v>15022</v>
      </c>
      <c r="B12286" t="s">
        <v>15022</v>
      </c>
      <c r="C12286" t="s">
        <v>15801</v>
      </c>
      <c r="D12286" t="s">
        <v>17524</v>
      </c>
      <c r="E12286" t="s">
        <v>296</v>
      </c>
      <c r="F12286" t="b">
        <v>0</v>
      </c>
      <c r="G12286" t="s">
        <v>52</v>
      </c>
      <c r="H12286" s="1">
        <v>45803.084409722222</v>
      </c>
      <c r="I12286" t="b">
        <v>0</v>
      </c>
      <c r="J12286" t="b">
        <v>1</v>
      </c>
      <c r="K12286" t="s">
        <v>31</v>
      </c>
      <c r="L12286" t="s">
        <v>32</v>
      </c>
      <c r="N12286">
        <v>61.159996032714837</v>
      </c>
      <c r="O12286" t="s">
        <v>3479</v>
      </c>
      <c r="P12286" t="s">
        <v>6917</v>
      </c>
    </row>
    <row r="12287" spans="1:16" x14ac:dyDescent="0.35">
      <c r="A12287" t="s">
        <v>15022</v>
      </c>
      <c r="B12287" t="s">
        <v>15022</v>
      </c>
      <c r="C12287" t="s">
        <v>15802</v>
      </c>
      <c r="D12287" t="s">
        <v>17524</v>
      </c>
      <c r="E12287" t="s">
        <v>296</v>
      </c>
      <c r="F12287" t="b">
        <v>0</v>
      </c>
      <c r="G12287" t="s">
        <v>52</v>
      </c>
      <c r="H12287" s="1">
        <v>45803.084456018521</v>
      </c>
      <c r="I12287" t="b">
        <v>0</v>
      </c>
      <c r="J12287" t="b">
        <v>1</v>
      </c>
      <c r="K12287" t="s">
        <v>31</v>
      </c>
      <c r="L12287" t="s">
        <v>32</v>
      </c>
      <c r="N12287">
        <v>51.229999542236328</v>
      </c>
      <c r="O12287" t="s">
        <v>3479</v>
      </c>
      <c r="P12287" t="s">
        <v>6917</v>
      </c>
    </row>
    <row r="12288" spans="1:16" x14ac:dyDescent="0.35">
      <c r="A12288" t="s">
        <v>15022</v>
      </c>
      <c r="B12288" t="s">
        <v>15022</v>
      </c>
      <c r="C12288" t="s">
        <v>15803</v>
      </c>
      <c r="D12288" t="s">
        <v>443</v>
      </c>
      <c r="E12288" t="s">
        <v>20</v>
      </c>
      <c r="F12288" t="b">
        <v>0</v>
      </c>
      <c r="G12288" t="s">
        <v>43</v>
      </c>
      <c r="H12288" s="1">
        <v>45803.251655092587</v>
      </c>
      <c r="I12288" t="b">
        <v>0</v>
      </c>
      <c r="J12288" t="b">
        <v>0</v>
      </c>
      <c r="K12288" t="s">
        <v>31</v>
      </c>
      <c r="L12288" t="s">
        <v>22</v>
      </c>
      <c r="M12288">
        <v>100000</v>
      </c>
      <c r="O12288" t="s">
        <v>15804</v>
      </c>
      <c r="P12288" t="s">
        <v>15805</v>
      </c>
    </row>
    <row r="12289" spans="1:16" x14ac:dyDescent="0.35">
      <c r="A12289" t="s">
        <v>15022</v>
      </c>
      <c r="B12289" t="s">
        <v>15442</v>
      </c>
      <c r="C12289" t="s">
        <v>8772</v>
      </c>
      <c r="D12289" t="s">
        <v>3130</v>
      </c>
      <c r="E12289" t="s">
        <v>20</v>
      </c>
      <c r="F12289" t="b">
        <v>0</v>
      </c>
      <c r="G12289" t="s">
        <v>52</v>
      </c>
      <c r="H12289" s="1">
        <v>45803.292812500003</v>
      </c>
      <c r="I12289" t="b">
        <v>0</v>
      </c>
      <c r="J12289" t="b">
        <v>1</v>
      </c>
      <c r="K12289" t="s">
        <v>31</v>
      </c>
      <c r="L12289" t="s">
        <v>22</v>
      </c>
      <c r="M12289">
        <v>170000</v>
      </c>
      <c r="O12289" t="s">
        <v>3479</v>
      </c>
      <c r="P12289" t="s">
        <v>6917</v>
      </c>
    </row>
    <row r="12290" spans="1:16" x14ac:dyDescent="0.35">
      <c r="A12290" t="s">
        <v>15022</v>
      </c>
      <c r="B12290" t="s">
        <v>15442</v>
      </c>
      <c r="C12290" t="s">
        <v>12939</v>
      </c>
      <c r="D12290" t="s">
        <v>3130</v>
      </c>
      <c r="E12290" t="s">
        <v>20</v>
      </c>
      <c r="F12290" t="b">
        <v>0</v>
      </c>
      <c r="G12290" t="s">
        <v>52</v>
      </c>
      <c r="H12290" s="1">
        <v>45803.29283564815</v>
      </c>
      <c r="I12290" t="b">
        <v>0</v>
      </c>
      <c r="J12290" t="b">
        <v>1</v>
      </c>
      <c r="K12290" t="s">
        <v>31</v>
      </c>
      <c r="L12290" t="s">
        <v>22</v>
      </c>
      <c r="M12290">
        <v>154500</v>
      </c>
      <c r="O12290" t="s">
        <v>3479</v>
      </c>
      <c r="P12290" t="s">
        <v>6917</v>
      </c>
    </row>
    <row r="12291" spans="1:16" x14ac:dyDescent="0.35">
      <c r="A12291" t="s">
        <v>15022</v>
      </c>
      <c r="B12291" t="s">
        <v>15701</v>
      </c>
      <c r="C12291" t="s">
        <v>15423</v>
      </c>
      <c r="D12291" t="s">
        <v>3130</v>
      </c>
      <c r="E12291" t="s">
        <v>20</v>
      </c>
      <c r="F12291" t="b">
        <v>0</v>
      </c>
      <c r="G12291" t="s">
        <v>52</v>
      </c>
      <c r="H12291" s="1">
        <v>45803.292962962973</v>
      </c>
      <c r="I12291" t="b">
        <v>0</v>
      </c>
      <c r="J12291" t="b">
        <v>1</v>
      </c>
      <c r="K12291" t="s">
        <v>31</v>
      </c>
      <c r="L12291" t="s">
        <v>22</v>
      </c>
      <c r="M12291">
        <v>154500</v>
      </c>
      <c r="O12291" t="s">
        <v>3479</v>
      </c>
      <c r="P12291" t="s">
        <v>9340</v>
      </c>
    </row>
    <row r="12292" spans="1:16" x14ac:dyDescent="0.35">
      <c r="A12292" t="s">
        <v>15022</v>
      </c>
      <c r="B12292" t="s">
        <v>15701</v>
      </c>
      <c r="C12292" t="s">
        <v>7114</v>
      </c>
      <c r="D12292" t="s">
        <v>3130</v>
      </c>
      <c r="E12292" t="s">
        <v>20</v>
      </c>
      <c r="F12292" t="b">
        <v>0</v>
      </c>
      <c r="G12292" t="s">
        <v>47</v>
      </c>
      <c r="H12292" s="1">
        <v>45803.293090277781</v>
      </c>
      <c r="I12292" t="b">
        <v>0</v>
      </c>
      <c r="J12292" t="b">
        <v>1</v>
      </c>
      <c r="K12292" t="s">
        <v>31</v>
      </c>
      <c r="L12292" t="s">
        <v>22</v>
      </c>
      <c r="M12292">
        <v>170000</v>
      </c>
      <c r="O12292" t="s">
        <v>3479</v>
      </c>
      <c r="P12292" t="s">
        <v>9340</v>
      </c>
    </row>
    <row r="12293" spans="1:16" x14ac:dyDescent="0.35">
      <c r="A12293" t="s">
        <v>15022</v>
      </c>
      <c r="B12293" t="s">
        <v>15422</v>
      </c>
      <c r="C12293" t="s">
        <v>12939</v>
      </c>
      <c r="D12293" t="s">
        <v>3130</v>
      </c>
      <c r="E12293" t="s">
        <v>20</v>
      </c>
      <c r="F12293" t="b">
        <v>0</v>
      </c>
      <c r="G12293" t="s">
        <v>47</v>
      </c>
      <c r="H12293" s="1">
        <v>45803.293090277781</v>
      </c>
      <c r="I12293" t="b">
        <v>0</v>
      </c>
      <c r="J12293" t="b">
        <v>1</v>
      </c>
      <c r="K12293" t="s">
        <v>31</v>
      </c>
      <c r="L12293" t="s">
        <v>22</v>
      </c>
      <c r="M12293">
        <v>241000</v>
      </c>
      <c r="O12293" t="s">
        <v>3479</v>
      </c>
      <c r="P12293" t="s">
        <v>6917</v>
      </c>
    </row>
    <row r="12294" spans="1:16" x14ac:dyDescent="0.35">
      <c r="A12294" t="s">
        <v>15022</v>
      </c>
      <c r="B12294" t="s">
        <v>15749</v>
      </c>
      <c r="C12294" t="s">
        <v>634</v>
      </c>
      <c r="D12294" t="s">
        <v>15806</v>
      </c>
      <c r="E12294" t="s">
        <v>20</v>
      </c>
      <c r="F12294" t="b">
        <v>0</v>
      </c>
      <c r="G12294" t="s">
        <v>52</v>
      </c>
      <c r="H12294" s="1">
        <v>45803.334502314807</v>
      </c>
      <c r="I12294" t="b">
        <v>0</v>
      </c>
      <c r="J12294" t="b">
        <v>1</v>
      </c>
      <c r="K12294" t="s">
        <v>31</v>
      </c>
      <c r="L12294" t="s">
        <v>22</v>
      </c>
      <c r="M12294">
        <v>170000</v>
      </c>
      <c r="O12294" t="s">
        <v>3479</v>
      </c>
      <c r="P12294" t="s">
        <v>9985</v>
      </c>
    </row>
    <row r="12295" spans="1:16" x14ac:dyDescent="0.35">
      <c r="A12295" t="s">
        <v>15022</v>
      </c>
      <c r="B12295" t="s">
        <v>15324</v>
      </c>
      <c r="C12295" t="s">
        <v>3554</v>
      </c>
      <c r="D12295" t="s">
        <v>573</v>
      </c>
      <c r="E12295" t="s">
        <v>20</v>
      </c>
      <c r="F12295" t="b">
        <v>0</v>
      </c>
      <c r="G12295" t="s">
        <v>52</v>
      </c>
      <c r="H12295" s="1">
        <v>45803.334502314807</v>
      </c>
      <c r="I12295" t="b">
        <v>0</v>
      </c>
      <c r="J12295" t="b">
        <v>1</v>
      </c>
      <c r="K12295" t="s">
        <v>31</v>
      </c>
      <c r="L12295" t="s">
        <v>32</v>
      </c>
      <c r="N12295">
        <v>45.654998779296882</v>
      </c>
      <c r="O12295" t="s">
        <v>15807</v>
      </c>
      <c r="P12295" t="s">
        <v>15808</v>
      </c>
    </row>
    <row r="12296" spans="1:16" x14ac:dyDescent="0.35">
      <c r="A12296" t="s">
        <v>15022</v>
      </c>
      <c r="B12296" t="s">
        <v>15701</v>
      </c>
      <c r="C12296" t="s">
        <v>703</v>
      </c>
      <c r="D12296" t="s">
        <v>15806</v>
      </c>
      <c r="E12296" t="s">
        <v>20</v>
      </c>
      <c r="F12296" t="b">
        <v>0</v>
      </c>
      <c r="G12296" t="s">
        <v>52</v>
      </c>
      <c r="H12296" s="1">
        <v>45803.334629629629</v>
      </c>
      <c r="I12296" t="b">
        <v>0</v>
      </c>
      <c r="J12296" t="b">
        <v>1</v>
      </c>
      <c r="K12296" t="s">
        <v>31</v>
      </c>
      <c r="L12296" t="s">
        <v>22</v>
      </c>
      <c r="M12296">
        <v>154500</v>
      </c>
      <c r="O12296" t="s">
        <v>3479</v>
      </c>
      <c r="P12296" t="s">
        <v>15748</v>
      </c>
    </row>
    <row r="12297" spans="1:16" x14ac:dyDescent="0.35">
      <c r="A12297" t="s">
        <v>15022</v>
      </c>
      <c r="B12297" t="s">
        <v>15324</v>
      </c>
      <c r="C12297" t="s">
        <v>182</v>
      </c>
      <c r="D12297" t="s">
        <v>573</v>
      </c>
      <c r="E12297" t="s">
        <v>20</v>
      </c>
      <c r="F12297" t="b">
        <v>0</v>
      </c>
      <c r="G12297" t="s">
        <v>47</v>
      </c>
      <c r="H12297" s="1">
        <v>45803.334699074083</v>
      </c>
      <c r="I12297" t="b">
        <v>0</v>
      </c>
      <c r="J12297" t="b">
        <v>0</v>
      </c>
      <c r="K12297" t="s">
        <v>31</v>
      </c>
      <c r="L12297" t="s">
        <v>32</v>
      </c>
      <c r="N12297">
        <v>62.560001373291023</v>
      </c>
      <c r="O12297" t="s">
        <v>15809</v>
      </c>
      <c r="P12297" t="s">
        <v>15810</v>
      </c>
    </row>
    <row r="12298" spans="1:16" x14ac:dyDescent="0.35">
      <c r="A12298" t="s">
        <v>15022</v>
      </c>
      <c r="B12298" t="s">
        <v>15811</v>
      </c>
      <c r="C12298" t="s">
        <v>577</v>
      </c>
      <c r="D12298" t="s">
        <v>17509</v>
      </c>
      <c r="E12298" t="s">
        <v>296</v>
      </c>
      <c r="F12298" t="b">
        <v>0</v>
      </c>
      <c r="G12298" t="s">
        <v>171</v>
      </c>
      <c r="H12298" s="1">
        <v>45803.367037037038</v>
      </c>
      <c r="I12298" t="b">
        <v>0</v>
      </c>
      <c r="J12298" t="b">
        <v>1</v>
      </c>
      <c r="K12298" t="s">
        <v>31</v>
      </c>
      <c r="L12298" t="s">
        <v>22</v>
      </c>
      <c r="M12298">
        <v>154500</v>
      </c>
      <c r="O12298" t="s">
        <v>3479</v>
      </c>
      <c r="P12298" t="s">
        <v>6917</v>
      </c>
    </row>
    <row r="12299" spans="1:16" x14ac:dyDescent="0.35">
      <c r="A12299" t="s">
        <v>15022</v>
      </c>
      <c r="B12299" t="s">
        <v>15701</v>
      </c>
      <c r="C12299" t="s">
        <v>2881</v>
      </c>
      <c r="D12299" t="s">
        <v>17553</v>
      </c>
      <c r="E12299" t="s">
        <v>296</v>
      </c>
      <c r="F12299" t="b">
        <v>0</v>
      </c>
      <c r="G12299" t="s">
        <v>52</v>
      </c>
      <c r="H12299" s="1">
        <v>45803.459444444437</v>
      </c>
      <c r="I12299" t="b">
        <v>0</v>
      </c>
      <c r="J12299" t="b">
        <v>1</v>
      </c>
      <c r="K12299" t="s">
        <v>31</v>
      </c>
      <c r="L12299" t="s">
        <v>22</v>
      </c>
      <c r="M12299">
        <v>170000</v>
      </c>
      <c r="O12299" t="s">
        <v>3479</v>
      </c>
      <c r="P12299" t="s">
        <v>9340</v>
      </c>
    </row>
    <row r="12300" spans="1:16" x14ac:dyDescent="0.35">
      <c r="A12300" t="s">
        <v>15022</v>
      </c>
      <c r="B12300" t="s">
        <v>15422</v>
      </c>
      <c r="C12300" t="s">
        <v>634</v>
      </c>
      <c r="D12300" t="s">
        <v>17553</v>
      </c>
      <c r="E12300" t="s">
        <v>296</v>
      </c>
      <c r="F12300" t="b">
        <v>0</v>
      </c>
      <c r="G12300" t="s">
        <v>43</v>
      </c>
      <c r="H12300" s="1">
        <v>45803.460104166668</v>
      </c>
      <c r="I12300" t="b">
        <v>0</v>
      </c>
      <c r="J12300" t="b">
        <v>1</v>
      </c>
      <c r="K12300" t="s">
        <v>31</v>
      </c>
      <c r="L12300" t="s">
        <v>22</v>
      </c>
      <c r="M12300">
        <v>241000</v>
      </c>
      <c r="O12300" t="s">
        <v>3479</v>
      </c>
      <c r="P12300" t="s">
        <v>6917</v>
      </c>
    </row>
    <row r="12301" spans="1:16" x14ac:dyDescent="0.35">
      <c r="A12301" t="s">
        <v>15022</v>
      </c>
      <c r="B12301" t="s">
        <v>15812</v>
      </c>
      <c r="C12301" t="s">
        <v>1228</v>
      </c>
      <c r="D12301" t="s">
        <v>14166</v>
      </c>
      <c r="E12301" t="s">
        <v>20</v>
      </c>
      <c r="F12301" t="b">
        <v>0</v>
      </c>
      <c r="G12301" t="s">
        <v>52</v>
      </c>
      <c r="H12301" s="1">
        <v>45804.33489583333</v>
      </c>
      <c r="I12301" t="b">
        <v>0</v>
      </c>
      <c r="J12301" t="b">
        <v>1</v>
      </c>
      <c r="K12301" t="s">
        <v>31</v>
      </c>
      <c r="L12301" t="s">
        <v>22</v>
      </c>
      <c r="M12301">
        <v>191500</v>
      </c>
      <c r="O12301" t="s">
        <v>15813</v>
      </c>
      <c r="P12301" t="s">
        <v>15814</v>
      </c>
    </row>
    <row r="12302" spans="1:16" x14ac:dyDescent="0.35">
      <c r="A12302" t="s">
        <v>15022</v>
      </c>
      <c r="B12302" t="s">
        <v>15815</v>
      </c>
      <c r="C12302" t="s">
        <v>10088</v>
      </c>
      <c r="D12302" t="s">
        <v>3600</v>
      </c>
      <c r="E12302" t="s">
        <v>20</v>
      </c>
      <c r="F12302" t="b">
        <v>0</v>
      </c>
      <c r="G12302" t="s">
        <v>47</v>
      </c>
      <c r="H12302" s="1">
        <v>45804.543587962973</v>
      </c>
      <c r="I12302" t="b">
        <v>0</v>
      </c>
      <c r="J12302" t="b">
        <v>1</v>
      </c>
      <c r="K12302" t="s">
        <v>31</v>
      </c>
      <c r="L12302" t="s">
        <v>22</v>
      </c>
      <c r="M12302">
        <v>170000</v>
      </c>
      <c r="O12302" t="s">
        <v>3479</v>
      </c>
      <c r="P12302" t="s">
        <v>9985</v>
      </c>
    </row>
    <row r="12303" spans="1:16" x14ac:dyDescent="0.35">
      <c r="A12303" t="s">
        <v>15022</v>
      </c>
      <c r="B12303" t="s">
        <v>15816</v>
      </c>
      <c r="C12303" t="s">
        <v>8443</v>
      </c>
      <c r="D12303" t="s">
        <v>573</v>
      </c>
      <c r="E12303" t="s">
        <v>20</v>
      </c>
      <c r="F12303" t="b">
        <v>0</v>
      </c>
      <c r="G12303" t="s">
        <v>52</v>
      </c>
      <c r="H12303" s="1">
        <v>45804.584861111107</v>
      </c>
      <c r="I12303" t="b">
        <v>0</v>
      </c>
      <c r="J12303" t="b">
        <v>0</v>
      </c>
      <c r="K12303" t="s">
        <v>31</v>
      </c>
      <c r="L12303" t="s">
        <v>32</v>
      </c>
      <c r="N12303">
        <v>45.745002746582031</v>
      </c>
      <c r="O12303" t="s">
        <v>9982</v>
      </c>
      <c r="P12303" t="s">
        <v>15817</v>
      </c>
    </row>
    <row r="12304" spans="1:16" x14ac:dyDescent="0.35">
      <c r="A12304" t="s">
        <v>15022</v>
      </c>
      <c r="B12304" t="s">
        <v>15818</v>
      </c>
      <c r="C12304" t="s">
        <v>154</v>
      </c>
      <c r="D12304" t="s">
        <v>269</v>
      </c>
      <c r="E12304" t="s">
        <v>20</v>
      </c>
      <c r="F12304" t="b">
        <v>0</v>
      </c>
      <c r="G12304" t="s">
        <v>47</v>
      </c>
      <c r="H12304" s="1">
        <v>45804.585324074083</v>
      </c>
      <c r="I12304" t="b">
        <v>1</v>
      </c>
      <c r="J12304" t="b">
        <v>0</v>
      </c>
      <c r="K12304" t="s">
        <v>31</v>
      </c>
      <c r="L12304" t="s">
        <v>22</v>
      </c>
      <c r="M12304">
        <v>130000</v>
      </c>
      <c r="O12304" t="s">
        <v>15103</v>
      </c>
      <c r="P12304" t="s">
        <v>15819</v>
      </c>
    </row>
    <row r="12305" spans="1:16" x14ac:dyDescent="0.35">
      <c r="A12305" t="s">
        <v>15022</v>
      </c>
      <c r="B12305" t="s">
        <v>15820</v>
      </c>
      <c r="C12305" t="s">
        <v>549</v>
      </c>
      <c r="D12305" t="s">
        <v>269</v>
      </c>
      <c r="E12305" t="s">
        <v>91</v>
      </c>
      <c r="F12305" t="b">
        <v>0</v>
      </c>
      <c r="G12305" t="s">
        <v>52</v>
      </c>
      <c r="H12305" s="1">
        <v>45804.709803240738</v>
      </c>
      <c r="I12305" t="b">
        <v>1</v>
      </c>
      <c r="J12305" t="b">
        <v>0</v>
      </c>
      <c r="K12305" t="s">
        <v>31</v>
      </c>
      <c r="L12305" t="s">
        <v>32</v>
      </c>
      <c r="N12305">
        <v>70</v>
      </c>
      <c r="O12305" t="s">
        <v>15821</v>
      </c>
    </row>
    <row r="12306" spans="1:16" x14ac:dyDescent="0.35">
      <c r="A12306" t="s">
        <v>15022</v>
      </c>
      <c r="B12306" t="s">
        <v>15022</v>
      </c>
      <c r="C12306" t="s">
        <v>6736</v>
      </c>
      <c r="D12306" t="s">
        <v>36</v>
      </c>
      <c r="E12306" t="s">
        <v>204</v>
      </c>
      <c r="F12306" t="b">
        <v>0</v>
      </c>
      <c r="G12306" t="s">
        <v>52</v>
      </c>
      <c r="H12306" s="1">
        <v>45804.710011574083</v>
      </c>
      <c r="I12306" t="b">
        <v>0</v>
      </c>
      <c r="J12306" t="b">
        <v>1</v>
      </c>
      <c r="K12306" t="s">
        <v>31</v>
      </c>
      <c r="L12306" t="s">
        <v>32</v>
      </c>
      <c r="N12306">
        <v>58.680000305175781</v>
      </c>
      <c r="O12306" t="s">
        <v>3479</v>
      </c>
      <c r="P12306" t="s">
        <v>15766</v>
      </c>
    </row>
    <row r="12307" spans="1:16" x14ac:dyDescent="0.35">
      <c r="A12307" t="s">
        <v>15022</v>
      </c>
      <c r="B12307" t="s">
        <v>15022</v>
      </c>
      <c r="C12307" t="s">
        <v>9546</v>
      </c>
      <c r="D12307" t="s">
        <v>110</v>
      </c>
      <c r="E12307" t="s">
        <v>20</v>
      </c>
      <c r="F12307" t="b">
        <v>0</v>
      </c>
      <c r="G12307" t="s">
        <v>68</v>
      </c>
      <c r="H12307" s="1">
        <v>45804.835833333331</v>
      </c>
      <c r="I12307" t="b">
        <v>1</v>
      </c>
      <c r="J12307" t="b">
        <v>1</v>
      </c>
      <c r="K12307" t="s">
        <v>31</v>
      </c>
      <c r="L12307" t="s">
        <v>22</v>
      </c>
      <c r="M12307">
        <v>115162.5</v>
      </c>
      <c r="O12307" t="s">
        <v>15822</v>
      </c>
      <c r="P12307" t="s">
        <v>15823</v>
      </c>
    </row>
    <row r="12308" spans="1:16" x14ac:dyDescent="0.35">
      <c r="A12308" t="s">
        <v>15022</v>
      </c>
      <c r="B12308" t="s">
        <v>15824</v>
      </c>
      <c r="C12308" t="s">
        <v>201</v>
      </c>
      <c r="D12308" t="s">
        <v>269</v>
      </c>
      <c r="E12308" t="s">
        <v>91</v>
      </c>
      <c r="F12308" t="b">
        <v>0</v>
      </c>
      <c r="G12308" t="s">
        <v>171</v>
      </c>
      <c r="H12308" s="1">
        <v>45804.913634259261</v>
      </c>
      <c r="I12308" t="b">
        <v>0</v>
      </c>
      <c r="J12308" t="b">
        <v>0</v>
      </c>
      <c r="K12308" t="s">
        <v>31</v>
      </c>
      <c r="L12308" t="s">
        <v>32</v>
      </c>
      <c r="N12308">
        <v>62.5</v>
      </c>
      <c r="O12308" t="s">
        <v>15825</v>
      </c>
      <c r="P12308" t="s">
        <v>15826</v>
      </c>
    </row>
    <row r="12309" spans="1:16" x14ac:dyDescent="0.35">
      <c r="A12309" t="s">
        <v>15022</v>
      </c>
      <c r="B12309" t="s">
        <v>15022</v>
      </c>
      <c r="C12309" t="s">
        <v>3486</v>
      </c>
      <c r="D12309" t="s">
        <v>36</v>
      </c>
      <c r="E12309" t="s">
        <v>20</v>
      </c>
      <c r="F12309" t="b">
        <v>0</v>
      </c>
      <c r="G12309" t="s">
        <v>171</v>
      </c>
      <c r="H12309" s="1">
        <v>45804.955231481479</v>
      </c>
      <c r="I12309" t="b">
        <v>1</v>
      </c>
      <c r="J12309" t="b">
        <v>0</v>
      </c>
      <c r="K12309" t="s">
        <v>31</v>
      </c>
      <c r="L12309" t="s">
        <v>22</v>
      </c>
      <c r="M12309">
        <v>142500</v>
      </c>
      <c r="O12309" t="s">
        <v>61</v>
      </c>
      <c r="P12309" t="s">
        <v>11955</v>
      </c>
    </row>
    <row r="12310" spans="1:16" x14ac:dyDescent="0.35">
      <c r="A12310" t="s">
        <v>15022</v>
      </c>
      <c r="B12310" t="s">
        <v>15022</v>
      </c>
      <c r="C12310" t="s">
        <v>9440</v>
      </c>
      <c r="D12310" t="s">
        <v>249</v>
      </c>
      <c r="E12310" t="s">
        <v>20</v>
      </c>
      <c r="F12310" t="b">
        <v>0</v>
      </c>
      <c r="G12310" t="s">
        <v>52</v>
      </c>
      <c r="H12310" s="1">
        <v>45805.001504629632</v>
      </c>
      <c r="I12310" t="b">
        <v>0</v>
      </c>
      <c r="J12310" t="b">
        <v>1</v>
      </c>
      <c r="K12310" t="s">
        <v>31</v>
      </c>
      <c r="L12310" t="s">
        <v>22</v>
      </c>
      <c r="M12310">
        <v>105000</v>
      </c>
      <c r="O12310" t="s">
        <v>9072</v>
      </c>
      <c r="P12310" t="s">
        <v>15827</v>
      </c>
    </row>
    <row r="12311" spans="1:16" x14ac:dyDescent="0.35">
      <c r="A12311" t="s">
        <v>15022</v>
      </c>
      <c r="B12311" t="s">
        <v>15828</v>
      </c>
      <c r="C12311" t="s">
        <v>517</v>
      </c>
      <c r="D12311" t="s">
        <v>110</v>
      </c>
      <c r="E12311" t="s">
        <v>20</v>
      </c>
      <c r="F12311" t="b">
        <v>0</v>
      </c>
      <c r="G12311" t="s">
        <v>47</v>
      </c>
      <c r="H12311" s="1">
        <v>45805.668252314812</v>
      </c>
      <c r="I12311" t="b">
        <v>0</v>
      </c>
      <c r="J12311" t="b">
        <v>1</v>
      </c>
      <c r="K12311" t="s">
        <v>31</v>
      </c>
      <c r="L12311" t="s">
        <v>22</v>
      </c>
      <c r="M12311">
        <v>139500</v>
      </c>
      <c r="O12311" t="s">
        <v>9208</v>
      </c>
      <c r="P12311" t="s">
        <v>15829</v>
      </c>
    </row>
    <row r="12312" spans="1:16" x14ac:dyDescent="0.35">
      <c r="A12312" t="s">
        <v>15022</v>
      </c>
      <c r="B12312" t="s">
        <v>15830</v>
      </c>
      <c r="C12312" t="s">
        <v>1671</v>
      </c>
      <c r="D12312" t="s">
        <v>110</v>
      </c>
      <c r="E12312" t="s">
        <v>20</v>
      </c>
      <c r="F12312" t="b">
        <v>0</v>
      </c>
      <c r="G12312" t="s">
        <v>52</v>
      </c>
      <c r="H12312" s="1">
        <v>45806.251192129632</v>
      </c>
      <c r="I12312" t="b">
        <v>1</v>
      </c>
      <c r="J12312" t="b">
        <v>1</v>
      </c>
      <c r="K12312" t="s">
        <v>31</v>
      </c>
      <c r="L12312" t="s">
        <v>22</v>
      </c>
      <c r="M12312">
        <v>109000</v>
      </c>
      <c r="O12312" t="s">
        <v>497</v>
      </c>
      <c r="P12312" t="s">
        <v>10925</v>
      </c>
    </row>
    <row r="12313" spans="1:16" x14ac:dyDescent="0.35">
      <c r="A12313" t="s">
        <v>15022</v>
      </c>
      <c r="B12313" t="s">
        <v>15831</v>
      </c>
      <c r="C12313" t="s">
        <v>95</v>
      </c>
      <c r="D12313" t="s">
        <v>110</v>
      </c>
      <c r="E12313" t="s">
        <v>20</v>
      </c>
      <c r="F12313" t="b">
        <v>0</v>
      </c>
      <c r="G12313" t="s">
        <v>52</v>
      </c>
      <c r="H12313" s="1">
        <v>45806.251250000001</v>
      </c>
      <c r="I12313" t="b">
        <v>1</v>
      </c>
      <c r="J12313" t="b">
        <v>1</v>
      </c>
      <c r="K12313" t="s">
        <v>31</v>
      </c>
      <c r="L12313" t="s">
        <v>22</v>
      </c>
      <c r="M12313">
        <v>95000</v>
      </c>
      <c r="O12313" t="s">
        <v>497</v>
      </c>
      <c r="P12313" t="s">
        <v>10925</v>
      </c>
    </row>
    <row r="12314" spans="1:16" x14ac:dyDescent="0.35">
      <c r="A12314" t="s">
        <v>15022</v>
      </c>
      <c r="B12314" t="s">
        <v>15022</v>
      </c>
      <c r="C12314" t="s">
        <v>124</v>
      </c>
      <c r="D12314" t="s">
        <v>29</v>
      </c>
      <c r="E12314" t="s">
        <v>20</v>
      </c>
      <c r="F12314" t="b">
        <v>0</v>
      </c>
      <c r="G12314" t="s">
        <v>52</v>
      </c>
      <c r="H12314" s="1">
        <v>45806.45957175926</v>
      </c>
      <c r="I12314" t="b">
        <v>0</v>
      </c>
      <c r="J12314" t="b">
        <v>1</v>
      </c>
      <c r="K12314" t="s">
        <v>31</v>
      </c>
      <c r="L12314" t="s">
        <v>22</v>
      </c>
      <c r="M12314">
        <v>131000</v>
      </c>
      <c r="O12314" t="s">
        <v>15604</v>
      </c>
      <c r="P12314" t="s">
        <v>15832</v>
      </c>
    </row>
    <row r="12315" spans="1:16" x14ac:dyDescent="0.35">
      <c r="A12315" t="s">
        <v>15022</v>
      </c>
      <c r="B12315" t="s">
        <v>15679</v>
      </c>
      <c r="C12315" t="s">
        <v>142</v>
      </c>
      <c r="D12315" t="s">
        <v>36</v>
      </c>
      <c r="E12315" t="s">
        <v>20</v>
      </c>
      <c r="F12315" t="b">
        <v>0</v>
      </c>
      <c r="G12315" t="s">
        <v>68</v>
      </c>
      <c r="H12315" s="1">
        <v>45806.501030092593</v>
      </c>
      <c r="I12315" t="b">
        <v>0</v>
      </c>
      <c r="J12315" t="b">
        <v>0</v>
      </c>
      <c r="K12315" t="s">
        <v>31</v>
      </c>
      <c r="L12315" t="s">
        <v>22</v>
      </c>
      <c r="M12315">
        <v>160000</v>
      </c>
      <c r="O12315" t="s">
        <v>15680</v>
      </c>
      <c r="P12315" t="s">
        <v>15833</v>
      </c>
    </row>
    <row r="12316" spans="1:16" x14ac:dyDescent="0.35">
      <c r="A12316" t="s">
        <v>15022</v>
      </c>
      <c r="B12316" t="s">
        <v>15022</v>
      </c>
      <c r="C12316" t="s">
        <v>15834</v>
      </c>
      <c r="D12316" t="s">
        <v>42</v>
      </c>
      <c r="E12316" t="s">
        <v>20</v>
      </c>
      <c r="F12316" t="b">
        <v>0</v>
      </c>
      <c r="G12316" t="s">
        <v>52</v>
      </c>
      <c r="H12316" s="1">
        <v>45806.667858796303</v>
      </c>
      <c r="I12316" t="b">
        <v>0</v>
      </c>
      <c r="J12316" t="b">
        <v>1</v>
      </c>
      <c r="K12316" t="s">
        <v>31</v>
      </c>
      <c r="L12316" t="s">
        <v>22</v>
      </c>
      <c r="M12316">
        <v>155000</v>
      </c>
      <c r="O12316" t="s">
        <v>15835</v>
      </c>
      <c r="P12316" t="s">
        <v>15363</v>
      </c>
    </row>
    <row r="12317" spans="1:16" x14ac:dyDescent="0.35">
      <c r="A12317" t="s">
        <v>15022</v>
      </c>
      <c r="B12317" t="s">
        <v>15022</v>
      </c>
      <c r="C12317" t="s">
        <v>15836</v>
      </c>
      <c r="D12317" t="s">
        <v>42</v>
      </c>
      <c r="E12317" t="s">
        <v>20</v>
      </c>
      <c r="F12317" t="b">
        <v>0</v>
      </c>
      <c r="G12317" t="s">
        <v>52</v>
      </c>
      <c r="H12317" s="1">
        <v>45806.667881944442</v>
      </c>
      <c r="I12317" t="b">
        <v>0</v>
      </c>
      <c r="J12317" t="b">
        <v>1</v>
      </c>
      <c r="K12317" t="s">
        <v>31</v>
      </c>
      <c r="L12317" t="s">
        <v>22</v>
      </c>
      <c r="M12317">
        <v>136255.5</v>
      </c>
      <c r="O12317" t="s">
        <v>15837</v>
      </c>
      <c r="P12317" t="s">
        <v>15838</v>
      </c>
    </row>
    <row r="12318" spans="1:16" x14ac:dyDescent="0.35">
      <c r="A12318" t="s">
        <v>15022</v>
      </c>
      <c r="B12318" t="s">
        <v>15022</v>
      </c>
      <c r="C12318" t="s">
        <v>4486</v>
      </c>
      <c r="D12318" t="s">
        <v>29</v>
      </c>
      <c r="E12318" t="s">
        <v>20</v>
      </c>
      <c r="F12318" t="b">
        <v>0</v>
      </c>
      <c r="G12318" t="s">
        <v>52</v>
      </c>
      <c r="H12318" s="1">
        <v>45806.792500000003</v>
      </c>
      <c r="I12318" t="b">
        <v>0</v>
      </c>
      <c r="J12318" t="b">
        <v>0</v>
      </c>
      <c r="K12318" t="s">
        <v>31</v>
      </c>
      <c r="L12318" t="s">
        <v>22</v>
      </c>
      <c r="M12318">
        <v>138700</v>
      </c>
      <c r="O12318" t="s">
        <v>10553</v>
      </c>
      <c r="P12318" t="s">
        <v>15536</v>
      </c>
    </row>
    <row r="12319" spans="1:16" x14ac:dyDescent="0.35">
      <c r="A12319" t="s">
        <v>15022</v>
      </c>
      <c r="B12319" t="s">
        <v>15839</v>
      </c>
      <c r="C12319" t="s">
        <v>154</v>
      </c>
      <c r="D12319" t="s">
        <v>36</v>
      </c>
      <c r="E12319" t="s">
        <v>20</v>
      </c>
      <c r="F12319" t="b">
        <v>0</v>
      </c>
      <c r="G12319" t="s">
        <v>47</v>
      </c>
      <c r="H12319" s="1">
        <v>45806.876666666663</v>
      </c>
      <c r="I12319" t="b">
        <v>0</v>
      </c>
      <c r="J12319" t="b">
        <v>0</v>
      </c>
      <c r="K12319" t="s">
        <v>31</v>
      </c>
      <c r="L12319" t="s">
        <v>22</v>
      </c>
      <c r="M12319">
        <v>198000</v>
      </c>
      <c r="O12319" t="s">
        <v>15840</v>
      </c>
      <c r="P12319" t="s">
        <v>9312</v>
      </c>
    </row>
    <row r="12320" spans="1:16" x14ac:dyDescent="0.35">
      <c r="A12320" t="s">
        <v>15022</v>
      </c>
      <c r="B12320" t="s">
        <v>15022</v>
      </c>
      <c r="C12320" t="s">
        <v>3660</v>
      </c>
      <c r="D12320" t="s">
        <v>36</v>
      </c>
      <c r="E12320" t="s">
        <v>20</v>
      </c>
      <c r="F12320" t="b">
        <v>0</v>
      </c>
      <c r="G12320" t="s">
        <v>52</v>
      </c>
      <c r="H12320" s="1">
        <v>45807.502106481479</v>
      </c>
      <c r="I12320" t="b">
        <v>0</v>
      </c>
      <c r="J12320" t="b">
        <v>0</v>
      </c>
      <c r="K12320" t="s">
        <v>31</v>
      </c>
      <c r="L12320" t="s">
        <v>22</v>
      </c>
      <c r="M12320">
        <v>200000</v>
      </c>
      <c r="O12320" t="s">
        <v>15841</v>
      </c>
      <c r="P12320" t="s">
        <v>15058</v>
      </c>
    </row>
    <row r="12321" spans="1:16" x14ac:dyDescent="0.35">
      <c r="A12321" t="s">
        <v>15022</v>
      </c>
      <c r="B12321" t="s">
        <v>15842</v>
      </c>
      <c r="C12321" t="s">
        <v>7008</v>
      </c>
      <c r="D12321" t="s">
        <v>110</v>
      </c>
      <c r="E12321" t="s">
        <v>20</v>
      </c>
      <c r="F12321" t="b">
        <v>0</v>
      </c>
      <c r="G12321" t="s">
        <v>52</v>
      </c>
      <c r="H12321" s="1">
        <v>45807.627025462964</v>
      </c>
      <c r="I12321" t="b">
        <v>0</v>
      </c>
      <c r="J12321" t="b">
        <v>1</v>
      </c>
      <c r="K12321" t="s">
        <v>31</v>
      </c>
      <c r="L12321" t="s">
        <v>22</v>
      </c>
      <c r="M12321">
        <v>151319.515625</v>
      </c>
      <c r="O12321" t="s">
        <v>13411</v>
      </c>
      <c r="P12321" t="s">
        <v>10602</v>
      </c>
    </row>
    <row r="12322" spans="1:16" x14ac:dyDescent="0.35">
      <c r="A12322" t="s">
        <v>15022</v>
      </c>
      <c r="B12322" t="s">
        <v>15843</v>
      </c>
      <c r="C12322" t="s">
        <v>879</v>
      </c>
      <c r="D12322" t="s">
        <v>36</v>
      </c>
      <c r="E12322" t="s">
        <v>20</v>
      </c>
      <c r="F12322" t="b">
        <v>0</v>
      </c>
      <c r="G12322" t="s">
        <v>68</v>
      </c>
      <c r="H12322" s="1">
        <v>45808.084143518521</v>
      </c>
      <c r="I12322" t="b">
        <v>0</v>
      </c>
      <c r="J12322" t="b">
        <v>1</v>
      </c>
      <c r="K12322" t="s">
        <v>31</v>
      </c>
      <c r="L12322" t="s">
        <v>22</v>
      </c>
      <c r="M12322">
        <v>155000</v>
      </c>
      <c r="O12322" t="s">
        <v>3252</v>
      </c>
      <c r="P12322" t="s">
        <v>15844</v>
      </c>
    </row>
    <row r="12323" spans="1:16" x14ac:dyDescent="0.35">
      <c r="A12323" t="s">
        <v>15022</v>
      </c>
      <c r="B12323" t="s">
        <v>15845</v>
      </c>
      <c r="C12323" t="s">
        <v>354</v>
      </c>
      <c r="D12323" t="s">
        <v>36</v>
      </c>
      <c r="E12323" t="s">
        <v>20</v>
      </c>
      <c r="F12323" t="b">
        <v>0</v>
      </c>
      <c r="G12323" t="s">
        <v>43</v>
      </c>
      <c r="H12323" s="1">
        <v>45808.251944444448</v>
      </c>
      <c r="I12323" t="b">
        <v>0</v>
      </c>
      <c r="J12323" t="b">
        <v>1</v>
      </c>
      <c r="K12323" t="s">
        <v>31</v>
      </c>
      <c r="L12323" t="s">
        <v>22</v>
      </c>
      <c r="M12323">
        <v>179500</v>
      </c>
      <c r="O12323" t="s">
        <v>3122</v>
      </c>
      <c r="P12323" t="s">
        <v>15846</v>
      </c>
    </row>
    <row r="12324" spans="1:16" x14ac:dyDescent="0.35">
      <c r="A12324" t="s">
        <v>15022</v>
      </c>
      <c r="B12324" t="s">
        <v>15847</v>
      </c>
      <c r="C12324" t="s">
        <v>549</v>
      </c>
      <c r="D12324" t="s">
        <v>29</v>
      </c>
      <c r="E12324" t="s">
        <v>20</v>
      </c>
      <c r="F12324" t="b">
        <v>0</v>
      </c>
      <c r="G12324" t="s">
        <v>52</v>
      </c>
      <c r="H12324" s="1">
        <v>45808.376446759263</v>
      </c>
      <c r="I12324" t="b">
        <v>0</v>
      </c>
      <c r="J12324" t="b">
        <v>1</v>
      </c>
      <c r="K12324" t="s">
        <v>31</v>
      </c>
      <c r="L12324" t="s">
        <v>22</v>
      </c>
      <c r="M12324">
        <v>244000</v>
      </c>
      <c r="O12324" t="s">
        <v>1373</v>
      </c>
      <c r="P12324" t="s">
        <v>15538</v>
      </c>
    </row>
    <row r="12325" spans="1:16" x14ac:dyDescent="0.35">
      <c r="A12325" t="s">
        <v>15022</v>
      </c>
      <c r="B12325" t="s">
        <v>15848</v>
      </c>
      <c r="C12325" t="s">
        <v>3273</v>
      </c>
      <c r="D12325" t="s">
        <v>36</v>
      </c>
      <c r="E12325" t="s">
        <v>20</v>
      </c>
      <c r="F12325" t="b">
        <v>0</v>
      </c>
      <c r="G12325" t="s">
        <v>52</v>
      </c>
      <c r="H12325" s="1">
        <v>45808.501516203702</v>
      </c>
      <c r="I12325" t="b">
        <v>0</v>
      </c>
      <c r="J12325" t="b">
        <v>1</v>
      </c>
      <c r="K12325" t="s">
        <v>31</v>
      </c>
      <c r="L12325" t="s">
        <v>22</v>
      </c>
      <c r="M12325">
        <v>128900</v>
      </c>
      <c r="O12325" t="s">
        <v>194</v>
      </c>
      <c r="P12325" t="s">
        <v>15849</v>
      </c>
    </row>
    <row r="12326" spans="1:16" x14ac:dyDescent="0.35">
      <c r="A12326" t="s">
        <v>15022</v>
      </c>
      <c r="B12326" t="s">
        <v>15850</v>
      </c>
      <c r="C12326" t="s">
        <v>9116</v>
      </c>
      <c r="D12326" t="s">
        <v>573</v>
      </c>
      <c r="E12326" t="s">
        <v>20</v>
      </c>
      <c r="F12326" t="b">
        <v>0</v>
      </c>
      <c r="G12326" t="s">
        <v>52</v>
      </c>
      <c r="H12326" s="1">
        <v>45809.335335648153</v>
      </c>
      <c r="I12326" t="b">
        <v>0</v>
      </c>
      <c r="J12326" t="b">
        <v>1</v>
      </c>
      <c r="K12326" t="s">
        <v>31</v>
      </c>
      <c r="L12326" t="s">
        <v>32</v>
      </c>
      <c r="N12326">
        <v>56.475002288818359</v>
      </c>
      <c r="O12326" t="s">
        <v>15114</v>
      </c>
      <c r="P12326" t="s">
        <v>15495</v>
      </c>
    </row>
    <row r="12327" spans="1:16" x14ac:dyDescent="0.35">
      <c r="A12327" t="s">
        <v>15022</v>
      </c>
      <c r="B12327" t="s">
        <v>15324</v>
      </c>
      <c r="C12327" t="s">
        <v>185</v>
      </c>
      <c r="D12327" t="s">
        <v>573</v>
      </c>
      <c r="E12327" t="s">
        <v>20</v>
      </c>
      <c r="F12327" t="b">
        <v>0</v>
      </c>
      <c r="G12327" t="s">
        <v>68</v>
      </c>
      <c r="H12327" s="1">
        <v>45809.336087962962</v>
      </c>
      <c r="I12327" t="b">
        <v>0</v>
      </c>
      <c r="J12327" t="b">
        <v>1</v>
      </c>
      <c r="K12327" t="s">
        <v>31</v>
      </c>
      <c r="L12327" t="s">
        <v>32</v>
      </c>
      <c r="N12327">
        <v>54.130001068115227</v>
      </c>
      <c r="O12327" t="s">
        <v>15851</v>
      </c>
      <c r="P12327" t="s">
        <v>15852</v>
      </c>
    </row>
    <row r="12328" spans="1:16" x14ac:dyDescent="0.35">
      <c r="A12328" t="s">
        <v>15022</v>
      </c>
      <c r="B12328" t="s">
        <v>15022</v>
      </c>
      <c r="C12328" t="s">
        <v>9566</v>
      </c>
      <c r="D12328" t="s">
        <v>36</v>
      </c>
      <c r="E12328" t="s">
        <v>20</v>
      </c>
      <c r="F12328" t="b">
        <v>0</v>
      </c>
      <c r="G12328" t="s">
        <v>68</v>
      </c>
      <c r="H12328" s="1">
        <v>45809.544421296298</v>
      </c>
      <c r="I12328" t="b">
        <v>1</v>
      </c>
      <c r="J12328" t="b">
        <v>1</v>
      </c>
      <c r="K12328" t="s">
        <v>31</v>
      </c>
      <c r="L12328" t="s">
        <v>22</v>
      </c>
      <c r="M12328">
        <v>130000</v>
      </c>
      <c r="O12328" t="s">
        <v>8815</v>
      </c>
      <c r="P12328" t="s">
        <v>15853</v>
      </c>
    </row>
    <row r="12329" spans="1:16" x14ac:dyDescent="0.35">
      <c r="A12329" t="s">
        <v>15022</v>
      </c>
      <c r="B12329" t="s">
        <v>15854</v>
      </c>
      <c r="C12329" t="s">
        <v>5568</v>
      </c>
      <c r="D12329" t="s">
        <v>573</v>
      </c>
      <c r="E12329" t="s">
        <v>20</v>
      </c>
      <c r="F12329" t="b">
        <v>0</v>
      </c>
      <c r="G12329" t="s">
        <v>52</v>
      </c>
      <c r="H12329" s="1">
        <v>45809.585462962961</v>
      </c>
      <c r="I12329" t="b">
        <v>0</v>
      </c>
      <c r="J12329" t="b">
        <v>1</v>
      </c>
      <c r="K12329" t="s">
        <v>31</v>
      </c>
      <c r="L12329" t="s">
        <v>32</v>
      </c>
      <c r="N12329">
        <v>42.194999694824219</v>
      </c>
      <c r="O12329" t="s">
        <v>601</v>
      </c>
      <c r="P12329" t="s">
        <v>811</v>
      </c>
    </row>
    <row r="12330" spans="1:16" x14ac:dyDescent="0.35">
      <c r="A12330" t="s">
        <v>15022</v>
      </c>
      <c r="B12330" t="s">
        <v>15855</v>
      </c>
      <c r="C12330" t="s">
        <v>2602</v>
      </c>
      <c r="D12330" t="s">
        <v>110</v>
      </c>
      <c r="E12330" t="s">
        <v>20</v>
      </c>
      <c r="F12330" t="b">
        <v>0</v>
      </c>
      <c r="G12330" t="s">
        <v>52</v>
      </c>
      <c r="H12330" s="1">
        <v>45809.710196759261</v>
      </c>
      <c r="I12330" t="b">
        <v>1</v>
      </c>
      <c r="J12330" t="b">
        <v>1</v>
      </c>
      <c r="K12330" t="s">
        <v>31</v>
      </c>
      <c r="L12330" t="s">
        <v>22</v>
      </c>
      <c r="M12330">
        <v>145000</v>
      </c>
      <c r="O12330" t="s">
        <v>11075</v>
      </c>
      <c r="P12330" t="s">
        <v>15856</v>
      </c>
    </row>
    <row r="12331" spans="1:16" x14ac:dyDescent="0.35">
      <c r="A12331" t="s">
        <v>15022</v>
      </c>
      <c r="B12331" t="s">
        <v>15857</v>
      </c>
      <c r="C12331" t="s">
        <v>2987</v>
      </c>
      <c r="D12331" t="s">
        <v>573</v>
      </c>
      <c r="E12331" t="s">
        <v>20</v>
      </c>
      <c r="F12331" t="b">
        <v>0</v>
      </c>
      <c r="G12331" t="s">
        <v>68</v>
      </c>
      <c r="H12331" s="1">
        <v>45809.836412037039</v>
      </c>
      <c r="I12331" t="b">
        <v>0</v>
      </c>
      <c r="J12331" t="b">
        <v>1</v>
      </c>
      <c r="K12331" t="s">
        <v>31</v>
      </c>
      <c r="L12331" t="s">
        <v>32</v>
      </c>
      <c r="N12331">
        <v>13.434999465942379</v>
      </c>
      <c r="O12331" t="s">
        <v>1715</v>
      </c>
      <c r="P12331" t="s">
        <v>15858</v>
      </c>
    </row>
    <row r="12332" spans="1:16" x14ac:dyDescent="0.35">
      <c r="A12332" t="s">
        <v>15022</v>
      </c>
      <c r="B12332" t="s">
        <v>15859</v>
      </c>
      <c r="C12332" t="s">
        <v>3893</v>
      </c>
      <c r="D12332" t="s">
        <v>17445</v>
      </c>
      <c r="E12332" t="s">
        <v>20</v>
      </c>
      <c r="F12332" t="b">
        <v>0</v>
      </c>
      <c r="G12332" t="s">
        <v>52</v>
      </c>
      <c r="H12332" s="1">
        <v>45810.00204861111</v>
      </c>
      <c r="I12332" t="b">
        <v>0</v>
      </c>
      <c r="J12332" t="b">
        <v>1</v>
      </c>
      <c r="K12332" t="s">
        <v>31</v>
      </c>
      <c r="L12332" t="s">
        <v>22</v>
      </c>
      <c r="M12332">
        <v>142300</v>
      </c>
      <c r="O12332" t="s">
        <v>2465</v>
      </c>
      <c r="P12332" t="s">
        <v>15860</v>
      </c>
    </row>
    <row r="12333" spans="1:16" x14ac:dyDescent="0.35">
      <c r="A12333" t="s">
        <v>15022</v>
      </c>
      <c r="B12333" t="s">
        <v>15022</v>
      </c>
      <c r="C12333" t="s">
        <v>3478</v>
      </c>
      <c r="D12333" t="s">
        <v>3470</v>
      </c>
      <c r="E12333" t="s">
        <v>20</v>
      </c>
      <c r="F12333" t="b">
        <v>0</v>
      </c>
      <c r="G12333" t="s">
        <v>47</v>
      </c>
      <c r="H12333" s="1">
        <v>45810.002349537041</v>
      </c>
      <c r="I12333" t="b">
        <v>0</v>
      </c>
      <c r="J12333" t="b">
        <v>1</v>
      </c>
      <c r="K12333" t="s">
        <v>31</v>
      </c>
      <c r="L12333" t="s">
        <v>22</v>
      </c>
      <c r="M12333">
        <v>162500</v>
      </c>
      <c r="O12333" t="s">
        <v>3479</v>
      </c>
      <c r="P12333" t="s">
        <v>6917</v>
      </c>
    </row>
    <row r="12334" spans="1:16" x14ac:dyDescent="0.35">
      <c r="A12334" t="s">
        <v>15022</v>
      </c>
      <c r="B12334" t="s">
        <v>15324</v>
      </c>
      <c r="C12334" t="s">
        <v>1176</v>
      </c>
      <c r="D12334" t="s">
        <v>573</v>
      </c>
      <c r="E12334" t="s">
        <v>20</v>
      </c>
      <c r="F12334" t="b">
        <v>0</v>
      </c>
      <c r="G12334" t="s">
        <v>68</v>
      </c>
      <c r="H12334" s="1">
        <v>45810.084733796299</v>
      </c>
      <c r="I12334" t="b">
        <v>0</v>
      </c>
      <c r="J12334" t="b">
        <v>0</v>
      </c>
      <c r="K12334" t="s">
        <v>31</v>
      </c>
      <c r="L12334" t="s">
        <v>32</v>
      </c>
      <c r="N12334">
        <v>50.669998168945313</v>
      </c>
      <c r="O12334" t="s">
        <v>1721</v>
      </c>
      <c r="P12334" t="s">
        <v>8387</v>
      </c>
    </row>
    <row r="12335" spans="1:16" x14ac:dyDescent="0.35">
      <c r="A12335" t="s">
        <v>15022</v>
      </c>
      <c r="B12335" t="s">
        <v>15861</v>
      </c>
      <c r="C12335" t="s">
        <v>537</v>
      </c>
      <c r="D12335" t="s">
        <v>443</v>
      </c>
      <c r="E12335" t="s">
        <v>20</v>
      </c>
      <c r="F12335" t="b">
        <v>0</v>
      </c>
      <c r="G12335" t="s">
        <v>171</v>
      </c>
      <c r="H12335" s="1">
        <v>45810.269606481481</v>
      </c>
      <c r="I12335" t="b">
        <v>1</v>
      </c>
      <c r="J12335" t="b">
        <v>0</v>
      </c>
      <c r="K12335" t="s">
        <v>31</v>
      </c>
      <c r="L12335" t="s">
        <v>22</v>
      </c>
      <c r="M12335">
        <v>140000</v>
      </c>
      <c r="O12335" t="s">
        <v>15862</v>
      </c>
      <c r="P12335" t="s">
        <v>15863</v>
      </c>
    </row>
    <row r="12336" spans="1:16" x14ac:dyDescent="0.35">
      <c r="A12336" t="s">
        <v>15022</v>
      </c>
      <c r="B12336" t="s">
        <v>15428</v>
      </c>
      <c r="C12336" t="s">
        <v>7686</v>
      </c>
      <c r="D12336" t="s">
        <v>110</v>
      </c>
      <c r="E12336" t="s">
        <v>20</v>
      </c>
      <c r="F12336" t="b">
        <v>0</v>
      </c>
      <c r="G12336" t="s">
        <v>52</v>
      </c>
      <c r="H12336" s="1">
        <v>45810.585023148153</v>
      </c>
      <c r="I12336" t="b">
        <v>0</v>
      </c>
      <c r="J12336" t="b">
        <v>1</v>
      </c>
      <c r="K12336" t="s">
        <v>31</v>
      </c>
      <c r="L12336" t="s">
        <v>22</v>
      </c>
      <c r="M12336">
        <v>163000</v>
      </c>
      <c r="O12336" t="s">
        <v>7867</v>
      </c>
      <c r="P12336" t="s">
        <v>15429</v>
      </c>
    </row>
    <row r="12337" spans="1:16" x14ac:dyDescent="0.35">
      <c r="A12337" t="s">
        <v>15022</v>
      </c>
      <c r="B12337" t="s">
        <v>15864</v>
      </c>
      <c r="C12337" t="s">
        <v>1526</v>
      </c>
      <c r="D12337" t="s">
        <v>36</v>
      </c>
      <c r="E12337" t="s">
        <v>20</v>
      </c>
      <c r="F12337" t="b">
        <v>0</v>
      </c>
      <c r="G12337" t="s">
        <v>47</v>
      </c>
      <c r="H12337" s="1">
        <v>45810.793796296297</v>
      </c>
      <c r="I12337" t="b">
        <v>1</v>
      </c>
      <c r="J12337" t="b">
        <v>1</v>
      </c>
      <c r="K12337" t="s">
        <v>31</v>
      </c>
      <c r="L12337" t="s">
        <v>22</v>
      </c>
      <c r="M12337">
        <v>124900</v>
      </c>
      <c r="O12337" t="s">
        <v>13780</v>
      </c>
      <c r="P12337" t="s">
        <v>15865</v>
      </c>
    </row>
    <row r="12338" spans="1:16" x14ac:dyDescent="0.35">
      <c r="A12338" t="s">
        <v>15022</v>
      </c>
      <c r="B12338" t="s">
        <v>15866</v>
      </c>
      <c r="C12338" t="s">
        <v>5914</v>
      </c>
      <c r="D12338" t="s">
        <v>36</v>
      </c>
      <c r="E12338" t="s">
        <v>20</v>
      </c>
      <c r="F12338" t="b">
        <v>0</v>
      </c>
      <c r="G12338" t="s">
        <v>52</v>
      </c>
      <c r="H12338" s="1">
        <v>45810.918252314812</v>
      </c>
      <c r="I12338" t="b">
        <v>0</v>
      </c>
      <c r="J12338" t="b">
        <v>0</v>
      </c>
      <c r="K12338" t="s">
        <v>31</v>
      </c>
      <c r="L12338" t="s">
        <v>22</v>
      </c>
      <c r="M12338">
        <v>115500</v>
      </c>
      <c r="O12338" t="s">
        <v>15867</v>
      </c>
      <c r="P12338" t="s">
        <v>15868</v>
      </c>
    </row>
    <row r="12339" spans="1:16" x14ac:dyDescent="0.35">
      <c r="A12339" t="s">
        <v>15022</v>
      </c>
      <c r="B12339" t="s">
        <v>15239</v>
      </c>
      <c r="C12339" t="s">
        <v>15869</v>
      </c>
      <c r="D12339" t="s">
        <v>974</v>
      </c>
      <c r="E12339" t="s">
        <v>20</v>
      </c>
      <c r="F12339" t="b">
        <v>0</v>
      </c>
      <c r="G12339" t="s">
        <v>52</v>
      </c>
      <c r="H12339" s="1">
        <v>45811.001527777778</v>
      </c>
      <c r="I12339" t="b">
        <v>0</v>
      </c>
      <c r="J12339" t="b">
        <v>1</v>
      </c>
      <c r="K12339" t="s">
        <v>31</v>
      </c>
      <c r="L12339" t="s">
        <v>22</v>
      </c>
      <c r="M12339">
        <v>88582</v>
      </c>
      <c r="O12339" t="s">
        <v>15240</v>
      </c>
      <c r="P12339" t="s">
        <v>15870</v>
      </c>
    </row>
    <row r="12340" spans="1:16" x14ac:dyDescent="0.35">
      <c r="A12340" t="s">
        <v>15022</v>
      </c>
      <c r="B12340" t="s">
        <v>15422</v>
      </c>
      <c r="C12340" t="s">
        <v>703</v>
      </c>
      <c r="D12340" t="s">
        <v>3130</v>
      </c>
      <c r="E12340" t="s">
        <v>20</v>
      </c>
      <c r="F12340" t="b">
        <v>0</v>
      </c>
      <c r="G12340" t="s">
        <v>52</v>
      </c>
      <c r="H12340" s="1">
        <v>45811.710104166668</v>
      </c>
      <c r="I12340" t="b">
        <v>0</v>
      </c>
      <c r="J12340" t="b">
        <v>1</v>
      </c>
      <c r="K12340" t="s">
        <v>31</v>
      </c>
      <c r="L12340" t="s">
        <v>22</v>
      </c>
      <c r="M12340">
        <v>241000</v>
      </c>
      <c r="O12340" t="s">
        <v>3479</v>
      </c>
      <c r="P12340" t="s">
        <v>6917</v>
      </c>
    </row>
    <row r="12341" spans="1:16" x14ac:dyDescent="0.35">
      <c r="A12341" t="s">
        <v>15022</v>
      </c>
      <c r="B12341" t="s">
        <v>15239</v>
      </c>
      <c r="C12341" t="s">
        <v>7709</v>
      </c>
      <c r="D12341" t="s">
        <v>36</v>
      </c>
      <c r="E12341" t="s">
        <v>20</v>
      </c>
      <c r="F12341" t="b">
        <v>0</v>
      </c>
      <c r="G12341" t="s">
        <v>52</v>
      </c>
      <c r="H12341" s="1">
        <v>45811.710185185177</v>
      </c>
      <c r="I12341" t="b">
        <v>0</v>
      </c>
      <c r="J12341" t="b">
        <v>1</v>
      </c>
      <c r="K12341" t="s">
        <v>31</v>
      </c>
      <c r="L12341" t="s">
        <v>22</v>
      </c>
      <c r="M12341">
        <v>118462.5</v>
      </c>
      <c r="O12341" t="s">
        <v>3306</v>
      </c>
      <c r="P12341" t="s">
        <v>15870</v>
      </c>
    </row>
    <row r="12342" spans="1:16" x14ac:dyDescent="0.35">
      <c r="A12342" t="s">
        <v>15022</v>
      </c>
      <c r="B12342" t="s">
        <v>15871</v>
      </c>
      <c r="C12342" t="s">
        <v>154</v>
      </c>
      <c r="D12342" t="s">
        <v>110</v>
      </c>
      <c r="E12342" t="s">
        <v>760</v>
      </c>
      <c r="F12342" t="b">
        <v>0</v>
      </c>
      <c r="G12342" t="s">
        <v>47</v>
      </c>
      <c r="H12342" s="1">
        <v>45811.711956018517</v>
      </c>
      <c r="I12342" t="b">
        <v>1</v>
      </c>
      <c r="J12342" t="b">
        <v>1</v>
      </c>
      <c r="K12342" t="s">
        <v>31</v>
      </c>
      <c r="L12342" t="s">
        <v>32</v>
      </c>
      <c r="N12342">
        <v>107.5</v>
      </c>
      <c r="O12342" t="s">
        <v>15872</v>
      </c>
      <c r="P12342" t="s">
        <v>15873</v>
      </c>
    </row>
    <row r="12343" spans="1:16" x14ac:dyDescent="0.35">
      <c r="A12343" t="s">
        <v>15022</v>
      </c>
      <c r="B12343" t="s">
        <v>15701</v>
      </c>
      <c r="C12343" t="s">
        <v>12939</v>
      </c>
      <c r="D12343" t="s">
        <v>17632</v>
      </c>
      <c r="E12343" t="s">
        <v>20</v>
      </c>
      <c r="F12343" t="b">
        <v>0</v>
      </c>
      <c r="G12343" t="s">
        <v>68</v>
      </c>
      <c r="H12343" s="1">
        <v>45811.754421296297</v>
      </c>
      <c r="I12343" t="b">
        <v>0</v>
      </c>
      <c r="J12343" t="b">
        <v>1</v>
      </c>
      <c r="K12343" t="s">
        <v>31</v>
      </c>
      <c r="L12343" t="s">
        <v>22</v>
      </c>
      <c r="M12343">
        <v>170000</v>
      </c>
      <c r="O12343" t="s">
        <v>3479</v>
      </c>
      <c r="P12343" t="s">
        <v>9340</v>
      </c>
    </row>
    <row r="12344" spans="1:16" x14ac:dyDescent="0.35">
      <c r="A12344" t="s">
        <v>15022</v>
      </c>
      <c r="B12344" t="s">
        <v>15874</v>
      </c>
      <c r="C12344" t="s">
        <v>407</v>
      </c>
      <c r="D12344" t="s">
        <v>110</v>
      </c>
      <c r="E12344" t="s">
        <v>760</v>
      </c>
      <c r="F12344" t="b">
        <v>0</v>
      </c>
      <c r="G12344" t="s">
        <v>30</v>
      </c>
      <c r="H12344" s="1">
        <v>45811.796585648153</v>
      </c>
      <c r="I12344" t="b">
        <v>1</v>
      </c>
      <c r="J12344" t="b">
        <v>0</v>
      </c>
      <c r="K12344" t="s">
        <v>31</v>
      </c>
      <c r="L12344" t="s">
        <v>32</v>
      </c>
      <c r="N12344">
        <v>62.5</v>
      </c>
      <c r="O12344" t="s">
        <v>15875</v>
      </c>
      <c r="P12344" t="s">
        <v>15876</v>
      </c>
    </row>
    <row r="12345" spans="1:16" x14ac:dyDescent="0.35">
      <c r="A12345" t="s">
        <v>15022</v>
      </c>
      <c r="B12345" t="s">
        <v>15877</v>
      </c>
      <c r="C12345" t="s">
        <v>283</v>
      </c>
      <c r="D12345" t="s">
        <v>36</v>
      </c>
      <c r="E12345" t="s">
        <v>20</v>
      </c>
      <c r="F12345" t="b">
        <v>0</v>
      </c>
      <c r="G12345" t="s">
        <v>43</v>
      </c>
      <c r="H12345" s="1">
        <v>45811.962442129632</v>
      </c>
      <c r="I12345" t="b">
        <v>0</v>
      </c>
      <c r="J12345" t="b">
        <v>1</v>
      </c>
      <c r="K12345" t="s">
        <v>31</v>
      </c>
      <c r="L12345" t="s">
        <v>22</v>
      </c>
      <c r="M12345">
        <v>174500</v>
      </c>
      <c r="O12345" t="s">
        <v>6123</v>
      </c>
      <c r="P12345" t="s">
        <v>15878</v>
      </c>
    </row>
    <row r="12346" spans="1:16" x14ac:dyDescent="0.35">
      <c r="A12346" t="s">
        <v>15022</v>
      </c>
      <c r="B12346" t="s">
        <v>15879</v>
      </c>
      <c r="C12346" t="s">
        <v>2301</v>
      </c>
      <c r="D12346" t="s">
        <v>974</v>
      </c>
      <c r="E12346" t="s">
        <v>20</v>
      </c>
      <c r="F12346" t="b">
        <v>0</v>
      </c>
      <c r="G12346" t="s">
        <v>52</v>
      </c>
      <c r="H12346" s="1">
        <v>45812.001701388886</v>
      </c>
      <c r="I12346" t="b">
        <v>1</v>
      </c>
      <c r="J12346" t="b">
        <v>1</v>
      </c>
      <c r="K12346" t="s">
        <v>31</v>
      </c>
      <c r="L12346" t="s">
        <v>22</v>
      </c>
      <c r="M12346">
        <v>88582</v>
      </c>
      <c r="O12346" t="s">
        <v>7269</v>
      </c>
      <c r="P12346" t="s">
        <v>15880</v>
      </c>
    </row>
    <row r="12347" spans="1:16" x14ac:dyDescent="0.35">
      <c r="A12347" t="s">
        <v>15022</v>
      </c>
      <c r="B12347" t="s">
        <v>15881</v>
      </c>
      <c r="C12347" t="s">
        <v>15655</v>
      </c>
      <c r="D12347" t="s">
        <v>974</v>
      </c>
      <c r="E12347" t="s">
        <v>20</v>
      </c>
      <c r="F12347" t="b">
        <v>0</v>
      </c>
      <c r="G12347" t="s">
        <v>52</v>
      </c>
      <c r="H12347" s="1">
        <v>45812.001770833333</v>
      </c>
      <c r="I12347" t="b">
        <v>0</v>
      </c>
      <c r="J12347" t="b">
        <v>1</v>
      </c>
      <c r="K12347" t="s">
        <v>31</v>
      </c>
      <c r="L12347" t="s">
        <v>22</v>
      </c>
      <c r="M12347">
        <v>88582</v>
      </c>
      <c r="O12347" t="s">
        <v>15240</v>
      </c>
      <c r="P12347" t="s">
        <v>9165</v>
      </c>
    </row>
    <row r="12348" spans="1:16" x14ac:dyDescent="0.35">
      <c r="A12348" t="s">
        <v>15022</v>
      </c>
      <c r="B12348" t="s">
        <v>15022</v>
      </c>
      <c r="C12348" t="s">
        <v>15882</v>
      </c>
      <c r="D12348" t="s">
        <v>36</v>
      </c>
      <c r="E12348" t="s">
        <v>20</v>
      </c>
      <c r="F12348" t="b">
        <v>0</v>
      </c>
      <c r="G12348" t="s">
        <v>47</v>
      </c>
      <c r="H12348" s="1">
        <v>45812.045254629629</v>
      </c>
      <c r="I12348" t="b">
        <v>0</v>
      </c>
      <c r="J12348" t="b">
        <v>1</v>
      </c>
      <c r="K12348" t="s">
        <v>31</v>
      </c>
      <c r="L12348" t="s">
        <v>22</v>
      </c>
      <c r="M12348">
        <v>127500</v>
      </c>
      <c r="O12348" t="s">
        <v>2537</v>
      </c>
      <c r="P12348" t="s">
        <v>15883</v>
      </c>
    </row>
    <row r="12349" spans="1:16" x14ac:dyDescent="0.35">
      <c r="A12349" t="s">
        <v>15022</v>
      </c>
      <c r="B12349" t="s">
        <v>15022</v>
      </c>
      <c r="C12349" t="s">
        <v>1630</v>
      </c>
      <c r="D12349" t="s">
        <v>36</v>
      </c>
      <c r="E12349" t="s">
        <v>20</v>
      </c>
      <c r="F12349" t="b">
        <v>0</v>
      </c>
      <c r="G12349" t="s">
        <v>43</v>
      </c>
      <c r="H12349" s="1">
        <v>45812.045601851853</v>
      </c>
      <c r="I12349" t="b">
        <v>0</v>
      </c>
      <c r="J12349" t="b">
        <v>1</v>
      </c>
      <c r="K12349" t="s">
        <v>31</v>
      </c>
      <c r="L12349" t="s">
        <v>22</v>
      </c>
      <c r="M12349">
        <v>130000</v>
      </c>
      <c r="O12349" t="s">
        <v>2537</v>
      </c>
      <c r="P12349" t="s">
        <v>15884</v>
      </c>
    </row>
    <row r="12350" spans="1:16" x14ac:dyDescent="0.35">
      <c r="A12350" t="s">
        <v>15022</v>
      </c>
      <c r="B12350" t="s">
        <v>15422</v>
      </c>
      <c r="C12350" t="s">
        <v>15423</v>
      </c>
      <c r="D12350" t="s">
        <v>3130</v>
      </c>
      <c r="E12350" t="s">
        <v>20</v>
      </c>
      <c r="F12350" t="b">
        <v>0</v>
      </c>
      <c r="G12350" t="s">
        <v>47</v>
      </c>
      <c r="H12350" s="1">
        <v>45812.335868055547</v>
      </c>
      <c r="I12350" t="b">
        <v>0</v>
      </c>
      <c r="J12350" t="b">
        <v>1</v>
      </c>
      <c r="K12350" t="s">
        <v>31</v>
      </c>
      <c r="L12350" t="s">
        <v>22</v>
      </c>
      <c r="M12350">
        <v>241000</v>
      </c>
      <c r="O12350" t="s">
        <v>3479</v>
      </c>
      <c r="P12350" t="s">
        <v>6917</v>
      </c>
    </row>
    <row r="12351" spans="1:16" x14ac:dyDescent="0.35">
      <c r="A12351" t="s">
        <v>15022</v>
      </c>
      <c r="B12351" t="s">
        <v>15749</v>
      </c>
      <c r="C12351" t="s">
        <v>6857</v>
      </c>
      <c r="D12351" t="s">
        <v>3130</v>
      </c>
      <c r="E12351" t="s">
        <v>20</v>
      </c>
      <c r="F12351" t="b">
        <v>0</v>
      </c>
      <c r="G12351" t="s">
        <v>47</v>
      </c>
      <c r="H12351" s="1">
        <v>45812.377442129633</v>
      </c>
      <c r="I12351" t="b">
        <v>0</v>
      </c>
      <c r="J12351" t="b">
        <v>1</v>
      </c>
      <c r="K12351" t="s">
        <v>31</v>
      </c>
      <c r="L12351" t="s">
        <v>22</v>
      </c>
      <c r="M12351">
        <v>170000</v>
      </c>
      <c r="O12351" t="s">
        <v>3479</v>
      </c>
      <c r="P12351" t="s">
        <v>9985</v>
      </c>
    </row>
    <row r="12352" spans="1:16" x14ac:dyDescent="0.35">
      <c r="A12352" t="s">
        <v>15022</v>
      </c>
      <c r="B12352" t="s">
        <v>15031</v>
      </c>
      <c r="C12352" t="s">
        <v>1228</v>
      </c>
      <c r="D12352" t="s">
        <v>17449</v>
      </c>
      <c r="E12352" t="s">
        <v>20</v>
      </c>
      <c r="F12352" t="b">
        <v>0</v>
      </c>
      <c r="G12352" t="s">
        <v>52</v>
      </c>
      <c r="H12352" s="1">
        <v>45812.418483796297</v>
      </c>
      <c r="I12352" t="b">
        <v>0</v>
      </c>
      <c r="J12352" t="b">
        <v>1</v>
      </c>
      <c r="K12352" t="s">
        <v>31</v>
      </c>
      <c r="L12352" t="s">
        <v>22</v>
      </c>
      <c r="M12352">
        <v>177500</v>
      </c>
      <c r="O12352" t="s">
        <v>1229</v>
      </c>
      <c r="P12352" t="s">
        <v>7134</v>
      </c>
    </row>
    <row r="12353" spans="1:16" x14ac:dyDescent="0.35">
      <c r="A12353" t="s">
        <v>15022</v>
      </c>
      <c r="B12353" t="s">
        <v>15701</v>
      </c>
      <c r="C12353" t="s">
        <v>653</v>
      </c>
      <c r="D12353" t="s">
        <v>3130</v>
      </c>
      <c r="E12353" t="s">
        <v>20</v>
      </c>
      <c r="F12353" t="b">
        <v>0</v>
      </c>
      <c r="G12353" t="s">
        <v>52</v>
      </c>
      <c r="H12353" s="1">
        <v>45812.418680555558</v>
      </c>
      <c r="I12353" t="b">
        <v>0</v>
      </c>
      <c r="J12353" t="b">
        <v>1</v>
      </c>
      <c r="K12353" t="s">
        <v>31</v>
      </c>
      <c r="L12353" t="s">
        <v>22</v>
      </c>
      <c r="M12353">
        <v>154500</v>
      </c>
      <c r="O12353" t="s">
        <v>3479</v>
      </c>
      <c r="P12353" t="s">
        <v>15748</v>
      </c>
    </row>
    <row r="12354" spans="1:16" x14ac:dyDescent="0.35">
      <c r="A12354" t="s">
        <v>15022</v>
      </c>
      <c r="B12354" t="s">
        <v>15885</v>
      </c>
      <c r="C12354" t="s">
        <v>154</v>
      </c>
      <c r="D12354" t="s">
        <v>36</v>
      </c>
      <c r="E12354" t="s">
        <v>20</v>
      </c>
      <c r="F12354" t="b">
        <v>0</v>
      </c>
      <c r="G12354" t="s">
        <v>52</v>
      </c>
      <c r="H12354" s="1">
        <v>45812.585150462961</v>
      </c>
      <c r="I12354" t="b">
        <v>1</v>
      </c>
      <c r="J12354" t="b">
        <v>1</v>
      </c>
      <c r="K12354" t="s">
        <v>31</v>
      </c>
      <c r="L12354" t="s">
        <v>22</v>
      </c>
      <c r="M12354">
        <v>177500</v>
      </c>
      <c r="O12354" t="s">
        <v>48</v>
      </c>
      <c r="P12354" t="s">
        <v>15886</v>
      </c>
    </row>
    <row r="12355" spans="1:16" x14ac:dyDescent="0.35">
      <c r="A12355" t="s">
        <v>15022</v>
      </c>
      <c r="B12355" t="s">
        <v>15885</v>
      </c>
      <c r="C12355" t="s">
        <v>15558</v>
      </c>
      <c r="D12355" t="s">
        <v>36</v>
      </c>
      <c r="E12355" t="s">
        <v>20</v>
      </c>
      <c r="F12355" t="b">
        <v>0</v>
      </c>
      <c r="G12355" t="s">
        <v>47</v>
      </c>
      <c r="H12355" s="1">
        <v>45812.5859837963</v>
      </c>
      <c r="I12355" t="b">
        <v>1</v>
      </c>
      <c r="J12355" t="b">
        <v>1</v>
      </c>
      <c r="K12355" t="s">
        <v>31</v>
      </c>
      <c r="L12355" t="s">
        <v>22</v>
      </c>
      <c r="M12355">
        <v>177500</v>
      </c>
      <c r="O12355" t="s">
        <v>48</v>
      </c>
      <c r="P12355" t="s">
        <v>15886</v>
      </c>
    </row>
    <row r="12356" spans="1:16" x14ac:dyDescent="0.35">
      <c r="A12356" t="s">
        <v>15022</v>
      </c>
      <c r="B12356" t="s">
        <v>15353</v>
      </c>
      <c r="C12356" t="s">
        <v>1070</v>
      </c>
      <c r="D12356" t="s">
        <v>36</v>
      </c>
      <c r="E12356" t="s">
        <v>20</v>
      </c>
      <c r="F12356" t="b">
        <v>0</v>
      </c>
      <c r="G12356" t="s">
        <v>47</v>
      </c>
      <c r="H12356" s="1">
        <v>45812.669236111113</v>
      </c>
      <c r="I12356" t="b">
        <v>0</v>
      </c>
      <c r="J12356" t="b">
        <v>1</v>
      </c>
      <c r="K12356" t="s">
        <v>31</v>
      </c>
      <c r="L12356" t="s">
        <v>22</v>
      </c>
      <c r="M12356">
        <v>111000</v>
      </c>
      <c r="O12356" t="s">
        <v>15887</v>
      </c>
      <c r="P12356" t="s">
        <v>15888</v>
      </c>
    </row>
    <row r="12357" spans="1:16" x14ac:dyDescent="0.35">
      <c r="A12357" t="s">
        <v>15022</v>
      </c>
      <c r="B12357" t="s">
        <v>15422</v>
      </c>
      <c r="C12357" t="s">
        <v>10515</v>
      </c>
      <c r="D12357" t="s">
        <v>3130</v>
      </c>
      <c r="E12357" t="s">
        <v>20</v>
      </c>
      <c r="F12357" t="b">
        <v>0</v>
      </c>
      <c r="G12357" t="s">
        <v>52</v>
      </c>
      <c r="H12357" s="1">
        <v>45812.710393518522</v>
      </c>
      <c r="I12357" t="b">
        <v>0</v>
      </c>
      <c r="J12357" t="b">
        <v>1</v>
      </c>
      <c r="K12357" t="s">
        <v>31</v>
      </c>
      <c r="L12357" t="s">
        <v>22</v>
      </c>
      <c r="M12357">
        <v>241000</v>
      </c>
      <c r="O12357" t="s">
        <v>3479</v>
      </c>
      <c r="P12357" t="s">
        <v>6917</v>
      </c>
    </row>
    <row r="12358" spans="1:16" x14ac:dyDescent="0.35">
      <c r="A12358" t="s">
        <v>15022</v>
      </c>
      <c r="B12358" t="s">
        <v>15749</v>
      </c>
      <c r="C12358" t="s">
        <v>6736</v>
      </c>
      <c r="D12358" t="s">
        <v>3130</v>
      </c>
      <c r="E12358" t="s">
        <v>20</v>
      </c>
      <c r="F12358" t="b">
        <v>0</v>
      </c>
      <c r="G12358" t="s">
        <v>47</v>
      </c>
      <c r="H12358" s="1">
        <v>45812.710694444453</v>
      </c>
      <c r="I12358" t="b">
        <v>0</v>
      </c>
      <c r="J12358" t="b">
        <v>1</v>
      </c>
      <c r="K12358" t="s">
        <v>31</v>
      </c>
      <c r="L12358" t="s">
        <v>22</v>
      </c>
      <c r="M12358">
        <v>154500</v>
      </c>
      <c r="O12358" t="s">
        <v>3479</v>
      </c>
      <c r="P12358" t="s">
        <v>9985</v>
      </c>
    </row>
    <row r="12359" spans="1:16" x14ac:dyDescent="0.35">
      <c r="A12359" t="s">
        <v>15022</v>
      </c>
      <c r="B12359" t="s">
        <v>15889</v>
      </c>
      <c r="C12359" t="s">
        <v>15890</v>
      </c>
      <c r="D12359" t="s">
        <v>17445</v>
      </c>
      <c r="E12359" t="s">
        <v>20</v>
      </c>
      <c r="F12359" t="b">
        <v>0</v>
      </c>
      <c r="G12359" t="s">
        <v>287</v>
      </c>
      <c r="H12359" s="1">
        <v>45813.006145833337</v>
      </c>
      <c r="I12359" t="b">
        <v>0</v>
      </c>
      <c r="J12359" t="b">
        <v>1</v>
      </c>
      <c r="K12359" t="s">
        <v>287</v>
      </c>
      <c r="L12359" t="s">
        <v>22</v>
      </c>
      <c r="M12359">
        <v>155000</v>
      </c>
      <c r="O12359" t="s">
        <v>15891</v>
      </c>
      <c r="P12359" t="s">
        <v>15892</v>
      </c>
    </row>
    <row r="12360" spans="1:16" x14ac:dyDescent="0.35">
      <c r="A12360" t="s">
        <v>15022</v>
      </c>
      <c r="B12360" t="s">
        <v>15022</v>
      </c>
      <c r="C12360" t="s">
        <v>1228</v>
      </c>
      <c r="D12360" t="s">
        <v>36</v>
      </c>
      <c r="E12360" t="s">
        <v>20</v>
      </c>
      <c r="F12360" t="b">
        <v>0</v>
      </c>
      <c r="G12360" t="s">
        <v>52</v>
      </c>
      <c r="H12360" s="1">
        <v>45813.460601851853</v>
      </c>
      <c r="I12360" t="b">
        <v>0</v>
      </c>
      <c r="J12360" t="b">
        <v>1</v>
      </c>
      <c r="K12360" t="s">
        <v>31</v>
      </c>
      <c r="L12360" t="s">
        <v>22</v>
      </c>
      <c r="M12360">
        <v>189000</v>
      </c>
      <c r="O12360" t="s">
        <v>1229</v>
      </c>
      <c r="P12360" t="s">
        <v>15893</v>
      </c>
    </row>
    <row r="12361" spans="1:16" x14ac:dyDescent="0.35">
      <c r="A12361" t="s">
        <v>15022</v>
      </c>
      <c r="B12361" t="s">
        <v>15031</v>
      </c>
      <c r="C12361" t="s">
        <v>609</v>
      </c>
      <c r="D12361" t="s">
        <v>36</v>
      </c>
      <c r="E12361" t="s">
        <v>20</v>
      </c>
      <c r="F12361" t="b">
        <v>0</v>
      </c>
      <c r="G12361" t="s">
        <v>52</v>
      </c>
      <c r="H12361" s="1">
        <v>45813.460717592592</v>
      </c>
      <c r="I12361" t="b">
        <v>0</v>
      </c>
      <c r="J12361" t="b">
        <v>1</v>
      </c>
      <c r="K12361" t="s">
        <v>31</v>
      </c>
      <c r="L12361" t="s">
        <v>22</v>
      </c>
      <c r="M12361">
        <v>189000</v>
      </c>
      <c r="O12361" t="s">
        <v>1229</v>
      </c>
      <c r="P12361" t="s">
        <v>7134</v>
      </c>
    </row>
    <row r="12362" spans="1:16" x14ac:dyDescent="0.35">
      <c r="A12362" t="s">
        <v>15022</v>
      </c>
      <c r="B12362" t="s">
        <v>15894</v>
      </c>
      <c r="C12362" t="s">
        <v>18</v>
      </c>
      <c r="D12362" t="s">
        <v>36</v>
      </c>
      <c r="E12362" t="s">
        <v>20</v>
      </c>
      <c r="F12362" t="b">
        <v>1</v>
      </c>
      <c r="G12362" t="s">
        <v>592</v>
      </c>
      <c r="H12362" s="1">
        <v>45813.566157407397</v>
      </c>
      <c r="I12362" t="b">
        <v>0</v>
      </c>
      <c r="J12362" t="b">
        <v>0</v>
      </c>
      <c r="K12362" t="s">
        <v>592</v>
      </c>
      <c r="L12362" t="s">
        <v>22</v>
      </c>
      <c r="M12362">
        <v>110000</v>
      </c>
      <c r="O12362" t="s">
        <v>13993</v>
      </c>
      <c r="P12362" t="s">
        <v>15895</v>
      </c>
    </row>
    <row r="12363" spans="1:16" x14ac:dyDescent="0.35">
      <c r="A12363" t="s">
        <v>15022</v>
      </c>
      <c r="B12363" t="s">
        <v>15556</v>
      </c>
      <c r="C12363" t="s">
        <v>154</v>
      </c>
      <c r="D12363" t="s">
        <v>36</v>
      </c>
      <c r="E12363" t="s">
        <v>20</v>
      </c>
      <c r="F12363" t="b">
        <v>0</v>
      </c>
      <c r="G12363" t="s">
        <v>47</v>
      </c>
      <c r="H12363" s="1">
        <v>45813.586388888893</v>
      </c>
      <c r="I12363" t="b">
        <v>0</v>
      </c>
      <c r="J12363" t="b">
        <v>1</v>
      </c>
      <c r="K12363" t="s">
        <v>31</v>
      </c>
      <c r="L12363" t="s">
        <v>22</v>
      </c>
      <c r="M12363">
        <v>180000</v>
      </c>
      <c r="O12363" t="s">
        <v>48</v>
      </c>
      <c r="P12363" t="s">
        <v>15557</v>
      </c>
    </row>
    <row r="12364" spans="1:16" x14ac:dyDescent="0.35">
      <c r="A12364" t="s">
        <v>15022</v>
      </c>
      <c r="B12364" t="s">
        <v>15212</v>
      </c>
      <c r="C12364" t="s">
        <v>354</v>
      </c>
      <c r="D12364" t="s">
        <v>36</v>
      </c>
      <c r="E12364" t="s">
        <v>20</v>
      </c>
      <c r="F12364" t="b">
        <v>0</v>
      </c>
      <c r="G12364" t="s">
        <v>52</v>
      </c>
      <c r="H12364" s="1">
        <v>45813.752442129633</v>
      </c>
      <c r="I12364" t="b">
        <v>0</v>
      </c>
      <c r="J12364" t="b">
        <v>1</v>
      </c>
      <c r="K12364" t="s">
        <v>31</v>
      </c>
      <c r="L12364" t="s">
        <v>22</v>
      </c>
      <c r="M12364">
        <v>221500</v>
      </c>
      <c r="O12364" t="s">
        <v>3122</v>
      </c>
      <c r="P12364" t="s">
        <v>8381</v>
      </c>
    </row>
    <row r="12365" spans="1:16" x14ac:dyDescent="0.35">
      <c r="A12365" t="s">
        <v>15022</v>
      </c>
      <c r="B12365" t="s">
        <v>15896</v>
      </c>
      <c r="C12365" t="s">
        <v>8195</v>
      </c>
      <c r="D12365" t="s">
        <v>110</v>
      </c>
      <c r="E12365" t="s">
        <v>91</v>
      </c>
      <c r="F12365" t="b">
        <v>0</v>
      </c>
      <c r="G12365" t="s">
        <v>68</v>
      </c>
      <c r="H12365" s="1">
        <v>45813.837222222217</v>
      </c>
      <c r="I12365" t="b">
        <v>1</v>
      </c>
      <c r="J12365" t="b">
        <v>0</v>
      </c>
      <c r="K12365" t="s">
        <v>31</v>
      </c>
      <c r="L12365" t="s">
        <v>32</v>
      </c>
      <c r="N12365">
        <v>65.5</v>
      </c>
      <c r="O12365" t="s">
        <v>15897</v>
      </c>
      <c r="P12365" t="s">
        <v>10372</v>
      </c>
    </row>
    <row r="12366" spans="1:16" x14ac:dyDescent="0.35">
      <c r="A12366" t="s">
        <v>15022</v>
      </c>
      <c r="B12366" t="s">
        <v>15898</v>
      </c>
      <c r="C12366" t="s">
        <v>1188</v>
      </c>
      <c r="D12366" t="s">
        <v>974</v>
      </c>
      <c r="E12366" t="s">
        <v>20</v>
      </c>
      <c r="F12366" t="b">
        <v>0</v>
      </c>
      <c r="G12366" t="s">
        <v>171</v>
      </c>
      <c r="H12366" s="1">
        <v>45813.993576388893</v>
      </c>
      <c r="I12366" t="b">
        <v>1</v>
      </c>
      <c r="J12366" t="b">
        <v>0</v>
      </c>
      <c r="K12366" t="s">
        <v>31</v>
      </c>
      <c r="L12366" t="s">
        <v>22</v>
      </c>
      <c r="M12366">
        <v>88582</v>
      </c>
      <c r="O12366" t="s">
        <v>1373</v>
      </c>
    </row>
    <row r="12367" spans="1:16" x14ac:dyDescent="0.35">
      <c r="A12367" t="s">
        <v>15022</v>
      </c>
      <c r="B12367" t="s">
        <v>15899</v>
      </c>
      <c r="C12367" t="s">
        <v>6214</v>
      </c>
      <c r="D12367" t="s">
        <v>249</v>
      </c>
      <c r="E12367" t="s">
        <v>20</v>
      </c>
      <c r="F12367" t="b">
        <v>0</v>
      </c>
      <c r="G12367" t="s">
        <v>105</v>
      </c>
      <c r="H12367" s="1">
        <v>45814.265300925923</v>
      </c>
      <c r="I12367" t="b">
        <v>0</v>
      </c>
      <c r="J12367" t="b">
        <v>0</v>
      </c>
      <c r="K12367" t="s">
        <v>105</v>
      </c>
      <c r="L12367" t="s">
        <v>22</v>
      </c>
      <c r="M12367">
        <v>69000</v>
      </c>
      <c r="O12367" t="s">
        <v>767</v>
      </c>
      <c r="P12367" t="s">
        <v>15900</v>
      </c>
    </row>
    <row r="12368" spans="1:16" x14ac:dyDescent="0.35">
      <c r="A12368" t="s">
        <v>15022</v>
      </c>
      <c r="B12368" t="s">
        <v>15901</v>
      </c>
      <c r="C12368" t="s">
        <v>15902</v>
      </c>
      <c r="D12368" t="s">
        <v>17545</v>
      </c>
      <c r="E12368" t="s">
        <v>20</v>
      </c>
      <c r="F12368" t="b">
        <v>0</v>
      </c>
      <c r="G12368" t="s">
        <v>21</v>
      </c>
      <c r="H12368" s="1">
        <v>45814.308275462958</v>
      </c>
      <c r="I12368" t="b">
        <v>1</v>
      </c>
      <c r="J12368" t="b">
        <v>1</v>
      </c>
      <c r="K12368" t="s">
        <v>21</v>
      </c>
      <c r="L12368" t="s">
        <v>22</v>
      </c>
      <c r="M12368">
        <v>155500</v>
      </c>
      <c r="O12368" t="s">
        <v>9081</v>
      </c>
      <c r="P12368" t="s">
        <v>15903</v>
      </c>
    </row>
    <row r="12369" spans="1:16" x14ac:dyDescent="0.35">
      <c r="A12369" t="s">
        <v>15022</v>
      </c>
      <c r="B12369" t="s">
        <v>15424</v>
      </c>
      <c r="C12369" t="s">
        <v>15425</v>
      </c>
      <c r="D12369" t="s">
        <v>573</v>
      </c>
      <c r="E12369" t="s">
        <v>296</v>
      </c>
      <c r="F12369" t="b">
        <v>0</v>
      </c>
      <c r="G12369" t="s">
        <v>52</v>
      </c>
      <c r="H12369" s="1">
        <v>45814.501296296286</v>
      </c>
      <c r="I12369" t="b">
        <v>0</v>
      </c>
      <c r="J12369" t="b">
        <v>1</v>
      </c>
      <c r="K12369" t="s">
        <v>31</v>
      </c>
      <c r="L12369" t="s">
        <v>32</v>
      </c>
      <c r="N12369">
        <v>54.420001983642578</v>
      </c>
      <c r="O12369" t="s">
        <v>15426</v>
      </c>
      <c r="P12369" t="s">
        <v>15427</v>
      </c>
    </row>
    <row r="12370" spans="1:16" x14ac:dyDescent="0.35">
      <c r="A12370" t="s">
        <v>15022</v>
      </c>
      <c r="B12370" t="s">
        <v>15324</v>
      </c>
      <c r="C12370" t="s">
        <v>15415</v>
      </c>
      <c r="D12370" t="s">
        <v>573</v>
      </c>
      <c r="E12370" t="s">
        <v>20</v>
      </c>
      <c r="F12370" t="b">
        <v>0</v>
      </c>
      <c r="G12370" t="s">
        <v>52</v>
      </c>
      <c r="H12370" s="1">
        <v>45814.584664351853</v>
      </c>
      <c r="I12370" t="b">
        <v>0</v>
      </c>
      <c r="J12370" t="b">
        <v>0</v>
      </c>
      <c r="K12370" t="s">
        <v>31</v>
      </c>
      <c r="L12370" t="s">
        <v>32</v>
      </c>
      <c r="N12370">
        <v>45.745002746582031</v>
      </c>
      <c r="O12370" t="s">
        <v>15904</v>
      </c>
      <c r="P12370" t="s">
        <v>15905</v>
      </c>
    </row>
    <row r="12371" spans="1:16" x14ac:dyDescent="0.35">
      <c r="A12371" t="s">
        <v>15022</v>
      </c>
      <c r="B12371" t="s">
        <v>15556</v>
      </c>
      <c r="C12371" t="s">
        <v>4265</v>
      </c>
      <c r="D12371" t="s">
        <v>36</v>
      </c>
      <c r="E12371" t="s">
        <v>20</v>
      </c>
      <c r="F12371" t="b">
        <v>0</v>
      </c>
      <c r="G12371" t="s">
        <v>52</v>
      </c>
      <c r="H12371" s="1">
        <v>45814.584849537037</v>
      </c>
      <c r="I12371" t="b">
        <v>0</v>
      </c>
      <c r="J12371" t="b">
        <v>1</v>
      </c>
      <c r="K12371" t="s">
        <v>31</v>
      </c>
      <c r="L12371" t="s">
        <v>22</v>
      </c>
      <c r="M12371">
        <v>180000</v>
      </c>
      <c r="O12371" t="s">
        <v>48</v>
      </c>
      <c r="P12371" t="s">
        <v>15557</v>
      </c>
    </row>
    <row r="12372" spans="1:16" x14ac:dyDescent="0.35">
      <c r="A12372" t="s">
        <v>15022</v>
      </c>
      <c r="B12372" t="s">
        <v>15556</v>
      </c>
      <c r="C12372" t="s">
        <v>15558</v>
      </c>
      <c r="D12372" t="s">
        <v>36</v>
      </c>
      <c r="E12372" t="s">
        <v>20</v>
      </c>
      <c r="F12372" t="b">
        <v>0</v>
      </c>
      <c r="G12372" t="s">
        <v>52</v>
      </c>
      <c r="H12372" s="1">
        <v>45814.626226851848</v>
      </c>
      <c r="I12372" t="b">
        <v>0</v>
      </c>
      <c r="J12372" t="b">
        <v>1</v>
      </c>
      <c r="K12372" t="s">
        <v>31</v>
      </c>
      <c r="L12372" t="s">
        <v>22</v>
      </c>
      <c r="M12372">
        <v>180000</v>
      </c>
      <c r="O12372" t="s">
        <v>48</v>
      </c>
      <c r="P12372" t="s">
        <v>15557</v>
      </c>
    </row>
    <row r="12373" spans="1:16" x14ac:dyDescent="0.35">
      <c r="A12373" t="s">
        <v>15022</v>
      </c>
      <c r="B12373" t="s">
        <v>15596</v>
      </c>
      <c r="C12373" t="s">
        <v>365</v>
      </c>
      <c r="D12373" t="s">
        <v>110</v>
      </c>
      <c r="E12373" t="s">
        <v>20</v>
      </c>
      <c r="F12373" t="b">
        <v>0</v>
      </c>
      <c r="G12373" t="s">
        <v>47</v>
      </c>
      <c r="H12373" s="1">
        <v>45814.62667824074</v>
      </c>
      <c r="I12373" t="b">
        <v>0</v>
      </c>
      <c r="J12373" t="b">
        <v>1</v>
      </c>
      <c r="K12373" t="s">
        <v>31</v>
      </c>
      <c r="L12373" t="s">
        <v>22</v>
      </c>
      <c r="M12373">
        <v>132500</v>
      </c>
      <c r="O12373" t="s">
        <v>15598</v>
      </c>
      <c r="P12373" t="s">
        <v>15599</v>
      </c>
    </row>
    <row r="12374" spans="1:16" x14ac:dyDescent="0.35">
      <c r="A12374" t="s">
        <v>15022</v>
      </c>
      <c r="B12374" t="s">
        <v>15325</v>
      </c>
      <c r="C12374" t="s">
        <v>154</v>
      </c>
      <c r="D12374" t="s">
        <v>36</v>
      </c>
      <c r="E12374" t="s">
        <v>20</v>
      </c>
      <c r="F12374" t="b">
        <v>0</v>
      </c>
      <c r="G12374" t="s">
        <v>52</v>
      </c>
      <c r="H12374" s="1">
        <v>45814.709513888891</v>
      </c>
      <c r="I12374" t="b">
        <v>1</v>
      </c>
      <c r="J12374" t="b">
        <v>1</v>
      </c>
      <c r="K12374" t="s">
        <v>31</v>
      </c>
      <c r="L12374" t="s">
        <v>22</v>
      </c>
      <c r="M12374">
        <v>140000</v>
      </c>
      <c r="O12374" t="s">
        <v>1306</v>
      </c>
      <c r="P12374" t="s">
        <v>15819</v>
      </c>
    </row>
    <row r="12375" spans="1:16" x14ac:dyDescent="0.35">
      <c r="A12375" t="s">
        <v>15022</v>
      </c>
      <c r="B12375" t="s">
        <v>15906</v>
      </c>
      <c r="C12375" t="s">
        <v>320</v>
      </c>
      <c r="D12375" t="s">
        <v>269</v>
      </c>
      <c r="E12375" t="s">
        <v>20</v>
      </c>
      <c r="F12375" t="b">
        <v>0</v>
      </c>
      <c r="G12375" t="s">
        <v>52</v>
      </c>
      <c r="H12375" s="1">
        <v>45814.709629629629</v>
      </c>
      <c r="I12375" t="b">
        <v>0</v>
      </c>
      <c r="J12375" t="b">
        <v>1</v>
      </c>
      <c r="K12375" t="s">
        <v>31</v>
      </c>
      <c r="L12375" t="s">
        <v>22</v>
      </c>
      <c r="M12375">
        <v>257000</v>
      </c>
      <c r="O12375" t="s">
        <v>3479</v>
      </c>
      <c r="P12375" t="s">
        <v>6917</v>
      </c>
    </row>
    <row r="12376" spans="1:16" x14ac:dyDescent="0.35">
      <c r="A12376" t="s">
        <v>15022</v>
      </c>
      <c r="B12376" t="s">
        <v>15596</v>
      </c>
      <c r="C12376" t="s">
        <v>15597</v>
      </c>
      <c r="D12376" t="s">
        <v>36</v>
      </c>
      <c r="E12376" t="s">
        <v>20</v>
      </c>
      <c r="F12376" t="b">
        <v>0</v>
      </c>
      <c r="G12376" t="s">
        <v>52</v>
      </c>
      <c r="H12376" s="1">
        <v>45814.792893518519</v>
      </c>
      <c r="I12376" t="b">
        <v>0</v>
      </c>
      <c r="J12376" t="b">
        <v>1</v>
      </c>
      <c r="K12376" t="s">
        <v>31</v>
      </c>
      <c r="L12376" t="s">
        <v>22</v>
      </c>
      <c r="M12376">
        <v>132500</v>
      </c>
      <c r="O12376" t="s">
        <v>15598</v>
      </c>
      <c r="P12376" t="s">
        <v>15599</v>
      </c>
    </row>
    <row r="12377" spans="1:16" x14ac:dyDescent="0.35">
      <c r="A12377" t="s">
        <v>15022</v>
      </c>
      <c r="B12377" t="s">
        <v>15907</v>
      </c>
      <c r="C12377" t="s">
        <v>6845</v>
      </c>
      <c r="D12377" t="s">
        <v>36</v>
      </c>
      <c r="E12377" t="s">
        <v>20</v>
      </c>
      <c r="F12377" t="b">
        <v>0</v>
      </c>
      <c r="G12377" t="s">
        <v>52</v>
      </c>
      <c r="H12377" s="1">
        <v>45814.834687499999</v>
      </c>
      <c r="I12377" t="b">
        <v>0</v>
      </c>
      <c r="J12377" t="b">
        <v>1</v>
      </c>
      <c r="K12377" t="s">
        <v>31</v>
      </c>
      <c r="L12377" t="s">
        <v>22</v>
      </c>
      <c r="M12377">
        <v>185000</v>
      </c>
      <c r="O12377" t="s">
        <v>518</v>
      </c>
      <c r="P12377" t="s">
        <v>15908</v>
      </c>
    </row>
    <row r="12378" spans="1:16" x14ac:dyDescent="0.35">
      <c r="A12378" t="s">
        <v>15022</v>
      </c>
      <c r="B12378" t="s">
        <v>15239</v>
      </c>
      <c r="C12378" t="s">
        <v>5350</v>
      </c>
      <c r="D12378" t="s">
        <v>110</v>
      </c>
      <c r="E12378" t="s">
        <v>20</v>
      </c>
      <c r="F12378" t="b">
        <v>0</v>
      </c>
      <c r="G12378" t="s">
        <v>52</v>
      </c>
      <c r="H12378" s="1">
        <v>45815.084629629629</v>
      </c>
      <c r="I12378" t="b">
        <v>0</v>
      </c>
      <c r="J12378" t="b">
        <v>1</v>
      </c>
      <c r="K12378" t="s">
        <v>31</v>
      </c>
      <c r="L12378" t="s">
        <v>22</v>
      </c>
      <c r="M12378">
        <v>160035</v>
      </c>
      <c r="O12378" t="s">
        <v>4453</v>
      </c>
      <c r="P12378" t="s">
        <v>15909</v>
      </c>
    </row>
    <row r="12379" spans="1:16" x14ac:dyDescent="0.35">
      <c r="A12379" t="s">
        <v>15022</v>
      </c>
      <c r="B12379" t="s">
        <v>15290</v>
      </c>
      <c r="C12379" t="s">
        <v>11651</v>
      </c>
      <c r="D12379" t="s">
        <v>110</v>
      </c>
      <c r="E12379" t="s">
        <v>20</v>
      </c>
      <c r="F12379" t="b">
        <v>0</v>
      </c>
      <c r="G12379" t="s">
        <v>52</v>
      </c>
      <c r="H12379" s="1">
        <v>45815.417939814812</v>
      </c>
      <c r="I12379" t="b">
        <v>0</v>
      </c>
      <c r="J12379" t="b">
        <v>1</v>
      </c>
      <c r="K12379" t="s">
        <v>31</v>
      </c>
      <c r="L12379" t="s">
        <v>22</v>
      </c>
      <c r="M12379">
        <v>162225</v>
      </c>
      <c r="O12379" t="s">
        <v>426</v>
      </c>
      <c r="P12379" t="s">
        <v>15291</v>
      </c>
    </row>
    <row r="12380" spans="1:16" x14ac:dyDescent="0.35">
      <c r="A12380" t="s">
        <v>15022</v>
      </c>
      <c r="B12380" t="s">
        <v>15901</v>
      </c>
      <c r="C12380" t="s">
        <v>824</v>
      </c>
      <c r="D12380" t="s">
        <v>110</v>
      </c>
      <c r="E12380" t="s">
        <v>91</v>
      </c>
      <c r="F12380" t="b">
        <v>0</v>
      </c>
      <c r="G12380" t="s">
        <v>43</v>
      </c>
      <c r="H12380" s="1">
        <v>45815.542766203696</v>
      </c>
      <c r="I12380" t="b">
        <v>1</v>
      </c>
      <c r="J12380" t="b">
        <v>0</v>
      </c>
      <c r="K12380" t="s">
        <v>31</v>
      </c>
      <c r="L12380" t="s">
        <v>22</v>
      </c>
      <c r="M12380">
        <v>105000</v>
      </c>
      <c r="O12380" t="s">
        <v>15910</v>
      </c>
      <c r="P12380" t="s">
        <v>15911</v>
      </c>
    </row>
    <row r="12381" spans="1:16" x14ac:dyDescent="0.35">
      <c r="A12381" t="s">
        <v>15022</v>
      </c>
      <c r="B12381" t="s">
        <v>15912</v>
      </c>
      <c r="C12381" t="s">
        <v>51</v>
      </c>
      <c r="D12381" t="s">
        <v>36</v>
      </c>
      <c r="E12381" t="s">
        <v>20</v>
      </c>
      <c r="F12381" t="b">
        <v>0</v>
      </c>
      <c r="G12381" t="s">
        <v>43</v>
      </c>
      <c r="H12381" s="1">
        <v>45815.54383101852</v>
      </c>
      <c r="I12381" t="b">
        <v>0</v>
      </c>
      <c r="J12381" t="b">
        <v>1</v>
      </c>
      <c r="K12381" t="s">
        <v>31</v>
      </c>
      <c r="L12381" t="s">
        <v>22</v>
      </c>
      <c r="M12381">
        <v>171000</v>
      </c>
      <c r="O12381" t="s">
        <v>1048</v>
      </c>
      <c r="P12381" t="s">
        <v>1563</v>
      </c>
    </row>
    <row r="12382" spans="1:16" x14ac:dyDescent="0.35">
      <c r="A12382" t="s">
        <v>15022</v>
      </c>
      <c r="B12382" t="s">
        <v>15090</v>
      </c>
      <c r="C12382" t="s">
        <v>517</v>
      </c>
      <c r="D12382" t="s">
        <v>36</v>
      </c>
      <c r="E12382" t="s">
        <v>91</v>
      </c>
      <c r="F12382" t="b">
        <v>0</v>
      </c>
      <c r="G12382" t="s">
        <v>52</v>
      </c>
      <c r="H12382" s="1">
        <v>45815.584618055553</v>
      </c>
      <c r="I12382" t="b">
        <v>1</v>
      </c>
      <c r="J12382" t="b">
        <v>0</v>
      </c>
      <c r="K12382" t="s">
        <v>31</v>
      </c>
      <c r="L12382" t="s">
        <v>32</v>
      </c>
      <c r="N12382">
        <v>62.5</v>
      </c>
      <c r="O12382" t="s">
        <v>15913</v>
      </c>
      <c r="P12382" t="s">
        <v>10587</v>
      </c>
    </row>
    <row r="12383" spans="1:16" x14ac:dyDescent="0.35">
      <c r="A12383" t="s">
        <v>15022</v>
      </c>
      <c r="B12383" t="s">
        <v>15914</v>
      </c>
      <c r="C12383" t="s">
        <v>31</v>
      </c>
      <c r="D12383" t="s">
        <v>249</v>
      </c>
      <c r="E12383" t="s">
        <v>20</v>
      </c>
      <c r="F12383" t="b">
        <v>0</v>
      </c>
      <c r="G12383" t="s">
        <v>47</v>
      </c>
      <c r="H12383" s="1">
        <v>45815.626655092587</v>
      </c>
      <c r="I12383" t="b">
        <v>0</v>
      </c>
      <c r="J12383" t="b">
        <v>0</v>
      </c>
      <c r="K12383" t="s">
        <v>31</v>
      </c>
      <c r="L12383" t="s">
        <v>22</v>
      </c>
      <c r="M12383">
        <v>237600</v>
      </c>
      <c r="O12383" t="s">
        <v>15915</v>
      </c>
      <c r="P12383" t="s">
        <v>15916</v>
      </c>
    </row>
    <row r="12384" spans="1:16" x14ac:dyDescent="0.35">
      <c r="A12384" t="s">
        <v>15022</v>
      </c>
      <c r="B12384" t="s">
        <v>15022</v>
      </c>
      <c r="C12384" t="s">
        <v>15558</v>
      </c>
      <c r="D12384" t="s">
        <v>110</v>
      </c>
      <c r="E12384" t="s">
        <v>20</v>
      </c>
      <c r="F12384" t="b">
        <v>0</v>
      </c>
      <c r="G12384" t="s">
        <v>52</v>
      </c>
      <c r="H12384" s="1">
        <v>45816.251284722217</v>
      </c>
      <c r="I12384" t="b">
        <v>1</v>
      </c>
      <c r="J12384" t="b">
        <v>1</v>
      </c>
      <c r="K12384" t="s">
        <v>31</v>
      </c>
      <c r="L12384" t="s">
        <v>22</v>
      </c>
      <c r="M12384">
        <v>180000</v>
      </c>
      <c r="O12384" t="s">
        <v>48</v>
      </c>
      <c r="P12384" t="s">
        <v>15917</v>
      </c>
    </row>
    <row r="12385" spans="1:16" x14ac:dyDescent="0.35">
      <c r="A12385" t="s">
        <v>15022</v>
      </c>
      <c r="B12385" t="s">
        <v>15022</v>
      </c>
      <c r="C12385" t="s">
        <v>18</v>
      </c>
      <c r="D12385" t="s">
        <v>962</v>
      </c>
      <c r="E12385" t="s">
        <v>20</v>
      </c>
      <c r="F12385" t="b">
        <v>1</v>
      </c>
      <c r="G12385" t="s">
        <v>2055</v>
      </c>
      <c r="H12385" s="1">
        <v>45816.261643518519</v>
      </c>
      <c r="I12385" t="b">
        <v>0</v>
      </c>
      <c r="J12385" t="b">
        <v>1</v>
      </c>
      <c r="K12385" t="s">
        <v>2055</v>
      </c>
      <c r="L12385" t="s">
        <v>22</v>
      </c>
      <c r="M12385">
        <v>126000</v>
      </c>
      <c r="O12385" t="s">
        <v>3048</v>
      </c>
      <c r="P12385" t="s">
        <v>15918</v>
      </c>
    </row>
    <row r="12386" spans="1:16" x14ac:dyDescent="0.35">
      <c r="A12386" t="s">
        <v>15022</v>
      </c>
      <c r="B12386" t="s">
        <v>15919</v>
      </c>
      <c r="C12386" t="s">
        <v>6721</v>
      </c>
      <c r="D12386" t="s">
        <v>573</v>
      </c>
      <c r="E12386" t="s">
        <v>20</v>
      </c>
      <c r="F12386" t="b">
        <v>0</v>
      </c>
      <c r="G12386" t="s">
        <v>47</v>
      </c>
      <c r="H12386" s="1">
        <v>45816.585347222222</v>
      </c>
      <c r="I12386" t="b">
        <v>0</v>
      </c>
      <c r="J12386" t="b">
        <v>1</v>
      </c>
      <c r="K12386" t="s">
        <v>31</v>
      </c>
      <c r="L12386" t="s">
        <v>32</v>
      </c>
      <c r="N12386">
        <v>50.669998168945313</v>
      </c>
      <c r="O12386" t="s">
        <v>1952</v>
      </c>
      <c r="P12386" t="s">
        <v>15638</v>
      </c>
    </row>
    <row r="12387" spans="1:16" x14ac:dyDescent="0.35">
      <c r="A12387" t="s">
        <v>15022</v>
      </c>
      <c r="B12387" t="s">
        <v>15701</v>
      </c>
      <c r="C12387" t="s">
        <v>320</v>
      </c>
      <c r="D12387" t="s">
        <v>3130</v>
      </c>
      <c r="E12387" t="s">
        <v>20</v>
      </c>
      <c r="F12387" t="b">
        <v>0</v>
      </c>
      <c r="G12387" t="s">
        <v>52</v>
      </c>
      <c r="H12387" s="1">
        <v>45817.334930555553</v>
      </c>
      <c r="I12387" t="b">
        <v>0</v>
      </c>
      <c r="J12387" t="b">
        <v>1</v>
      </c>
      <c r="K12387" t="s">
        <v>31</v>
      </c>
      <c r="L12387" t="s">
        <v>22</v>
      </c>
      <c r="M12387">
        <v>170000</v>
      </c>
      <c r="O12387" t="s">
        <v>3479</v>
      </c>
      <c r="P12387" t="s">
        <v>9340</v>
      </c>
    </row>
    <row r="12388" spans="1:16" x14ac:dyDescent="0.35">
      <c r="A12388" t="s">
        <v>15022</v>
      </c>
      <c r="B12388" t="s">
        <v>15749</v>
      </c>
      <c r="C12388" t="s">
        <v>6736</v>
      </c>
      <c r="D12388" t="s">
        <v>3130</v>
      </c>
      <c r="E12388" t="s">
        <v>20</v>
      </c>
      <c r="F12388" t="b">
        <v>0</v>
      </c>
      <c r="G12388" t="s">
        <v>47</v>
      </c>
      <c r="H12388" s="1">
        <v>45817.335578703707</v>
      </c>
      <c r="I12388" t="b">
        <v>0</v>
      </c>
      <c r="J12388" t="b">
        <v>1</v>
      </c>
      <c r="K12388" t="s">
        <v>31</v>
      </c>
      <c r="L12388" t="s">
        <v>22</v>
      </c>
      <c r="M12388">
        <v>154500</v>
      </c>
      <c r="O12388" t="s">
        <v>3479</v>
      </c>
      <c r="P12388" t="s">
        <v>9985</v>
      </c>
    </row>
    <row r="12389" spans="1:16" x14ac:dyDescent="0.35">
      <c r="A12389" t="s">
        <v>15022</v>
      </c>
      <c r="B12389" t="s">
        <v>15920</v>
      </c>
      <c r="C12389" t="s">
        <v>537</v>
      </c>
      <c r="D12389" t="s">
        <v>110</v>
      </c>
      <c r="E12389" t="s">
        <v>20</v>
      </c>
      <c r="F12389" t="b">
        <v>0</v>
      </c>
      <c r="G12389" t="s">
        <v>43</v>
      </c>
      <c r="H12389" s="1">
        <v>45817.460844907408</v>
      </c>
      <c r="I12389" t="b">
        <v>0</v>
      </c>
      <c r="J12389" t="b">
        <v>1</v>
      </c>
      <c r="K12389" t="s">
        <v>31</v>
      </c>
      <c r="L12389" t="s">
        <v>22</v>
      </c>
      <c r="M12389">
        <v>137377.5</v>
      </c>
      <c r="O12389" t="s">
        <v>5564</v>
      </c>
      <c r="P12389" t="s">
        <v>15921</v>
      </c>
    </row>
    <row r="12390" spans="1:16" x14ac:dyDescent="0.35">
      <c r="A12390" t="s">
        <v>15022</v>
      </c>
      <c r="B12390" t="s">
        <v>15922</v>
      </c>
      <c r="C12390" t="s">
        <v>142</v>
      </c>
      <c r="D12390" t="s">
        <v>36</v>
      </c>
      <c r="E12390" t="s">
        <v>20</v>
      </c>
      <c r="F12390" t="b">
        <v>0</v>
      </c>
      <c r="G12390" t="s">
        <v>52</v>
      </c>
      <c r="H12390" s="1">
        <v>45817.50172453704</v>
      </c>
      <c r="I12390" t="b">
        <v>0</v>
      </c>
      <c r="J12390" t="b">
        <v>0</v>
      </c>
      <c r="K12390" t="s">
        <v>31</v>
      </c>
      <c r="L12390" t="s">
        <v>22</v>
      </c>
      <c r="M12390">
        <v>155000</v>
      </c>
      <c r="O12390" t="s">
        <v>15923</v>
      </c>
      <c r="P12390" t="s">
        <v>15924</v>
      </c>
    </row>
    <row r="12391" spans="1:16" x14ac:dyDescent="0.35">
      <c r="A12391" t="s">
        <v>15022</v>
      </c>
      <c r="B12391" t="s">
        <v>15925</v>
      </c>
      <c r="C12391" t="s">
        <v>154</v>
      </c>
      <c r="D12391" t="s">
        <v>36</v>
      </c>
      <c r="E12391" t="s">
        <v>20</v>
      </c>
      <c r="F12391" t="b">
        <v>0</v>
      </c>
      <c r="G12391" t="s">
        <v>52</v>
      </c>
      <c r="H12391" s="1">
        <v>45817.626423611109</v>
      </c>
      <c r="I12391" t="b">
        <v>0</v>
      </c>
      <c r="J12391" t="b">
        <v>0</v>
      </c>
      <c r="K12391" t="s">
        <v>31</v>
      </c>
      <c r="L12391" t="s">
        <v>22</v>
      </c>
      <c r="M12391">
        <v>140000</v>
      </c>
      <c r="O12391" t="s">
        <v>12153</v>
      </c>
      <c r="P12391" t="s">
        <v>15926</v>
      </c>
    </row>
    <row r="12392" spans="1:16" x14ac:dyDescent="0.35">
      <c r="A12392" t="s">
        <v>15022</v>
      </c>
      <c r="B12392" t="s">
        <v>15212</v>
      </c>
      <c r="C12392" t="s">
        <v>1768</v>
      </c>
      <c r="D12392" t="s">
        <v>115</v>
      </c>
      <c r="E12392" t="s">
        <v>20</v>
      </c>
      <c r="F12392" t="b">
        <v>0</v>
      </c>
      <c r="G12392" t="s">
        <v>1768</v>
      </c>
      <c r="H12392" s="1">
        <v>45817.692499999997</v>
      </c>
      <c r="I12392" t="b">
        <v>1</v>
      </c>
      <c r="J12392" t="b">
        <v>0</v>
      </c>
      <c r="K12392" t="s">
        <v>1768</v>
      </c>
      <c r="L12392" t="s">
        <v>22</v>
      </c>
      <c r="M12392">
        <v>135000</v>
      </c>
      <c r="O12392" t="s">
        <v>15927</v>
      </c>
      <c r="P12392" t="s">
        <v>15928</v>
      </c>
    </row>
    <row r="12393" spans="1:16" x14ac:dyDescent="0.35">
      <c r="A12393" t="s">
        <v>15022</v>
      </c>
      <c r="B12393" t="s">
        <v>15039</v>
      </c>
      <c r="C12393" t="s">
        <v>287</v>
      </c>
      <c r="D12393" t="s">
        <v>36</v>
      </c>
      <c r="E12393" t="s">
        <v>20</v>
      </c>
      <c r="F12393" t="b">
        <v>0</v>
      </c>
      <c r="G12393" t="s">
        <v>287</v>
      </c>
      <c r="H12393" s="1">
        <v>45817.812789351847</v>
      </c>
      <c r="I12393" t="b">
        <v>1</v>
      </c>
      <c r="J12393" t="b">
        <v>0</v>
      </c>
      <c r="K12393" t="s">
        <v>287</v>
      </c>
      <c r="L12393" t="s">
        <v>22</v>
      </c>
      <c r="M12393">
        <v>135000</v>
      </c>
      <c r="O12393" t="s">
        <v>852</v>
      </c>
      <c r="P12393" t="s">
        <v>15929</v>
      </c>
    </row>
    <row r="12394" spans="1:16" x14ac:dyDescent="0.35">
      <c r="A12394" t="s">
        <v>15022</v>
      </c>
      <c r="B12394" t="s">
        <v>15149</v>
      </c>
      <c r="C12394" t="s">
        <v>9361</v>
      </c>
      <c r="D12394" t="s">
        <v>36</v>
      </c>
      <c r="E12394" t="s">
        <v>20</v>
      </c>
      <c r="F12394" t="b">
        <v>0</v>
      </c>
      <c r="G12394" t="s">
        <v>30</v>
      </c>
      <c r="H12394" s="1">
        <v>45817.934699074067</v>
      </c>
      <c r="I12394" t="b">
        <v>0</v>
      </c>
      <c r="J12394" t="b">
        <v>0</v>
      </c>
      <c r="K12394" t="s">
        <v>31</v>
      </c>
      <c r="L12394" t="s">
        <v>22</v>
      </c>
      <c r="M12394">
        <v>135000</v>
      </c>
      <c r="O12394" t="s">
        <v>1183</v>
      </c>
      <c r="P12394" t="s">
        <v>15561</v>
      </c>
    </row>
    <row r="12395" spans="1:16" x14ac:dyDescent="0.35">
      <c r="A12395" t="s">
        <v>15022</v>
      </c>
      <c r="B12395" t="s">
        <v>15149</v>
      </c>
      <c r="C12395" t="s">
        <v>1182</v>
      </c>
      <c r="D12395" t="s">
        <v>36</v>
      </c>
      <c r="E12395" t="s">
        <v>20</v>
      </c>
      <c r="F12395" t="b">
        <v>0</v>
      </c>
      <c r="G12395" t="s">
        <v>52</v>
      </c>
      <c r="H12395" s="1">
        <v>45817.960104166668</v>
      </c>
      <c r="I12395" t="b">
        <v>0</v>
      </c>
      <c r="J12395" t="b">
        <v>0</v>
      </c>
      <c r="K12395" t="s">
        <v>31</v>
      </c>
      <c r="L12395" t="s">
        <v>22</v>
      </c>
      <c r="M12395">
        <v>135000</v>
      </c>
      <c r="O12395" t="s">
        <v>1183</v>
      </c>
      <c r="P12395" t="s">
        <v>15150</v>
      </c>
    </row>
    <row r="12396" spans="1:16" x14ac:dyDescent="0.35">
      <c r="A12396" t="s">
        <v>15022</v>
      </c>
      <c r="B12396" t="s">
        <v>15149</v>
      </c>
      <c r="C12396" t="s">
        <v>10259</v>
      </c>
      <c r="D12396" t="s">
        <v>36</v>
      </c>
      <c r="E12396" t="s">
        <v>20</v>
      </c>
      <c r="F12396" t="b">
        <v>0</v>
      </c>
      <c r="G12396" t="s">
        <v>47</v>
      </c>
      <c r="H12396" s="1">
        <v>45817.960543981477</v>
      </c>
      <c r="I12396" t="b">
        <v>0</v>
      </c>
      <c r="J12396" t="b">
        <v>0</v>
      </c>
      <c r="K12396" t="s">
        <v>31</v>
      </c>
      <c r="L12396" t="s">
        <v>22</v>
      </c>
      <c r="M12396">
        <v>135000</v>
      </c>
      <c r="O12396" t="s">
        <v>1183</v>
      </c>
      <c r="P12396" t="s">
        <v>15561</v>
      </c>
    </row>
    <row r="12397" spans="1:16" x14ac:dyDescent="0.35">
      <c r="A12397" t="s">
        <v>15022</v>
      </c>
      <c r="B12397" t="s">
        <v>15930</v>
      </c>
      <c r="C12397" t="s">
        <v>18</v>
      </c>
      <c r="D12397" t="s">
        <v>17445</v>
      </c>
      <c r="E12397" t="s">
        <v>20</v>
      </c>
      <c r="F12397" t="b">
        <v>1</v>
      </c>
      <c r="G12397" t="s">
        <v>43</v>
      </c>
      <c r="H12397" s="1">
        <v>45818.25267361111</v>
      </c>
      <c r="I12397" t="b">
        <v>0</v>
      </c>
      <c r="J12397" t="b">
        <v>1</v>
      </c>
      <c r="K12397" t="s">
        <v>31</v>
      </c>
      <c r="L12397" t="s">
        <v>22</v>
      </c>
      <c r="M12397">
        <v>121650</v>
      </c>
      <c r="O12397" t="s">
        <v>2249</v>
      </c>
      <c r="P12397" t="s">
        <v>9465</v>
      </c>
    </row>
    <row r="12398" spans="1:16" x14ac:dyDescent="0.35">
      <c r="A12398" t="s">
        <v>15022</v>
      </c>
      <c r="B12398" t="s">
        <v>15931</v>
      </c>
      <c r="C12398" t="s">
        <v>7204</v>
      </c>
      <c r="D12398" t="s">
        <v>36</v>
      </c>
      <c r="E12398" t="s">
        <v>91</v>
      </c>
      <c r="F12398" t="b">
        <v>0</v>
      </c>
      <c r="G12398" t="s">
        <v>30</v>
      </c>
      <c r="H12398" s="1">
        <v>45818.62877314815</v>
      </c>
      <c r="I12398" t="b">
        <v>1</v>
      </c>
      <c r="J12398" t="b">
        <v>0</v>
      </c>
      <c r="K12398" t="s">
        <v>31</v>
      </c>
      <c r="L12398" t="s">
        <v>22</v>
      </c>
      <c r="M12398">
        <v>156000</v>
      </c>
      <c r="O12398" t="s">
        <v>2947</v>
      </c>
      <c r="P12398" t="s">
        <v>15932</v>
      </c>
    </row>
    <row r="12399" spans="1:16" x14ac:dyDescent="0.35">
      <c r="A12399" t="s">
        <v>15022</v>
      </c>
      <c r="B12399" t="s">
        <v>15933</v>
      </c>
      <c r="C12399" t="s">
        <v>6736</v>
      </c>
      <c r="D12399" t="s">
        <v>3130</v>
      </c>
      <c r="E12399" t="s">
        <v>20</v>
      </c>
      <c r="F12399" t="b">
        <v>0</v>
      </c>
      <c r="G12399" t="s">
        <v>52</v>
      </c>
      <c r="H12399" s="1">
        <v>45818.751898148148</v>
      </c>
      <c r="I12399" t="b">
        <v>0</v>
      </c>
      <c r="J12399" t="b">
        <v>1</v>
      </c>
      <c r="K12399" t="s">
        <v>31</v>
      </c>
      <c r="L12399" t="s">
        <v>22</v>
      </c>
      <c r="M12399">
        <v>170000</v>
      </c>
      <c r="O12399" t="s">
        <v>3479</v>
      </c>
      <c r="P12399" t="s">
        <v>6917</v>
      </c>
    </row>
    <row r="12400" spans="1:16" x14ac:dyDescent="0.35">
      <c r="A12400" t="s">
        <v>15022</v>
      </c>
      <c r="B12400" t="s">
        <v>15022</v>
      </c>
      <c r="C12400" t="s">
        <v>2098</v>
      </c>
      <c r="D12400" t="s">
        <v>36</v>
      </c>
      <c r="E12400" t="s">
        <v>20</v>
      </c>
      <c r="F12400" t="b">
        <v>0</v>
      </c>
      <c r="G12400" t="s">
        <v>52</v>
      </c>
      <c r="H12400" s="1">
        <v>45818.835324074083</v>
      </c>
      <c r="I12400" t="b">
        <v>0</v>
      </c>
      <c r="J12400" t="b">
        <v>0</v>
      </c>
      <c r="K12400" t="s">
        <v>31</v>
      </c>
      <c r="L12400" t="s">
        <v>22</v>
      </c>
      <c r="M12400">
        <v>130000</v>
      </c>
      <c r="O12400" t="s">
        <v>61</v>
      </c>
      <c r="P12400" t="s">
        <v>15934</v>
      </c>
    </row>
    <row r="12401" spans="1:16" x14ac:dyDescent="0.35">
      <c r="A12401" t="s">
        <v>15022</v>
      </c>
      <c r="B12401" t="s">
        <v>15041</v>
      </c>
      <c r="C12401" t="s">
        <v>5335</v>
      </c>
      <c r="D12401" t="s">
        <v>36</v>
      </c>
      <c r="E12401" t="s">
        <v>20</v>
      </c>
      <c r="F12401" t="b">
        <v>0</v>
      </c>
      <c r="G12401" t="s">
        <v>52</v>
      </c>
      <c r="H12401" s="1">
        <v>45819.043807870366</v>
      </c>
      <c r="I12401" t="b">
        <v>0</v>
      </c>
      <c r="J12401" t="b">
        <v>1</v>
      </c>
      <c r="K12401" t="s">
        <v>31</v>
      </c>
      <c r="L12401" t="s">
        <v>22</v>
      </c>
      <c r="M12401">
        <v>161000</v>
      </c>
      <c r="O12401" t="s">
        <v>402</v>
      </c>
      <c r="P12401" t="s">
        <v>15935</v>
      </c>
    </row>
    <row r="12402" spans="1:16" x14ac:dyDescent="0.35">
      <c r="A12402" t="s">
        <v>15022</v>
      </c>
      <c r="B12402" t="s">
        <v>15936</v>
      </c>
      <c r="C12402" t="s">
        <v>105</v>
      </c>
      <c r="D12402" t="s">
        <v>249</v>
      </c>
      <c r="E12402" t="s">
        <v>20</v>
      </c>
      <c r="F12402" t="b">
        <v>0</v>
      </c>
      <c r="G12402" t="s">
        <v>105</v>
      </c>
      <c r="H12402" s="1">
        <v>45819.254479166673</v>
      </c>
      <c r="I12402" t="b">
        <v>0</v>
      </c>
      <c r="J12402" t="b">
        <v>0</v>
      </c>
      <c r="K12402" t="s">
        <v>105</v>
      </c>
      <c r="L12402" t="s">
        <v>22</v>
      </c>
      <c r="M12402">
        <v>48000</v>
      </c>
      <c r="O12402" t="s">
        <v>1324</v>
      </c>
      <c r="P12402" t="s">
        <v>15937</v>
      </c>
    </row>
    <row r="12403" spans="1:16" x14ac:dyDescent="0.35">
      <c r="A12403" t="s">
        <v>15022</v>
      </c>
      <c r="B12403" t="s">
        <v>15938</v>
      </c>
      <c r="C12403" t="s">
        <v>105</v>
      </c>
      <c r="D12403" t="s">
        <v>249</v>
      </c>
      <c r="E12403" t="s">
        <v>20</v>
      </c>
      <c r="F12403" t="b">
        <v>0</v>
      </c>
      <c r="G12403" t="s">
        <v>105</v>
      </c>
      <c r="H12403" s="1">
        <v>45819.379479166673</v>
      </c>
      <c r="I12403" t="b">
        <v>0</v>
      </c>
      <c r="J12403" t="b">
        <v>0</v>
      </c>
      <c r="K12403" t="s">
        <v>105</v>
      </c>
      <c r="L12403" t="s">
        <v>22</v>
      </c>
      <c r="M12403">
        <v>48000</v>
      </c>
      <c r="O12403" t="s">
        <v>6665</v>
      </c>
      <c r="P12403" t="s">
        <v>15939</v>
      </c>
    </row>
    <row r="12404" spans="1:16" x14ac:dyDescent="0.35">
      <c r="A12404" t="s">
        <v>15022</v>
      </c>
      <c r="B12404" t="s">
        <v>15074</v>
      </c>
      <c r="C12404" t="s">
        <v>51</v>
      </c>
      <c r="D12404" t="s">
        <v>36</v>
      </c>
      <c r="E12404" t="s">
        <v>20</v>
      </c>
      <c r="F12404" t="b">
        <v>0</v>
      </c>
      <c r="G12404" t="s">
        <v>52</v>
      </c>
      <c r="H12404" s="1">
        <v>45819.543703703697</v>
      </c>
      <c r="I12404" t="b">
        <v>1</v>
      </c>
      <c r="J12404" t="b">
        <v>1</v>
      </c>
      <c r="K12404" t="s">
        <v>31</v>
      </c>
      <c r="L12404" t="s">
        <v>22</v>
      </c>
      <c r="M12404">
        <v>189500</v>
      </c>
      <c r="O12404" t="s">
        <v>1048</v>
      </c>
      <c r="P12404" t="s">
        <v>15075</v>
      </c>
    </row>
    <row r="12405" spans="1:16" x14ac:dyDescent="0.35">
      <c r="A12405" t="s">
        <v>15022</v>
      </c>
      <c r="B12405" t="s">
        <v>15940</v>
      </c>
      <c r="C12405" t="s">
        <v>2224</v>
      </c>
      <c r="D12405" t="s">
        <v>110</v>
      </c>
      <c r="E12405" t="s">
        <v>20</v>
      </c>
      <c r="F12405" t="b">
        <v>0</v>
      </c>
      <c r="G12405" t="s">
        <v>47</v>
      </c>
      <c r="H12405" s="1">
        <v>45819.627280092587</v>
      </c>
      <c r="I12405" t="b">
        <v>0</v>
      </c>
      <c r="J12405" t="b">
        <v>1</v>
      </c>
      <c r="K12405" t="s">
        <v>31</v>
      </c>
      <c r="L12405" t="s">
        <v>22</v>
      </c>
      <c r="M12405">
        <v>180000</v>
      </c>
      <c r="O12405" t="s">
        <v>4669</v>
      </c>
    </row>
    <row r="12406" spans="1:16" x14ac:dyDescent="0.35">
      <c r="A12406" t="s">
        <v>15022</v>
      </c>
      <c r="B12406" t="s">
        <v>15149</v>
      </c>
      <c r="C12406" t="s">
        <v>9361</v>
      </c>
      <c r="D12406" t="s">
        <v>36</v>
      </c>
      <c r="E12406" t="s">
        <v>20</v>
      </c>
      <c r="F12406" t="b">
        <v>0</v>
      </c>
      <c r="G12406" t="s">
        <v>52</v>
      </c>
      <c r="H12406" s="1">
        <v>45819.710277777784</v>
      </c>
      <c r="I12406" t="b">
        <v>0</v>
      </c>
      <c r="J12406" t="b">
        <v>0</v>
      </c>
      <c r="K12406" t="s">
        <v>31</v>
      </c>
      <c r="L12406" t="s">
        <v>22</v>
      </c>
      <c r="M12406">
        <v>135000</v>
      </c>
      <c r="O12406" t="s">
        <v>1183</v>
      </c>
      <c r="P12406" t="s">
        <v>15150</v>
      </c>
    </row>
    <row r="12407" spans="1:16" x14ac:dyDescent="0.35">
      <c r="A12407" t="s">
        <v>15022</v>
      </c>
      <c r="B12407" t="s">
        <v>15941</v>
      </c>
      <c r="C12407" t="s">
        <v>8671</v>
      </c>
      <c r="D12407" t="s">
        <v>36</v>
      </c>
      <c r="E12407" t="s">
        <v>20</v>
      </c>
      <c r="F12407" t="b">
        <v>0</v>
      </c>
      <c r="G12407" t="s">
        <v>52</v>
      </c>
      <c r="H12407" s="1">
        <v>45819.710312499999</v>
      </c>
      <c r="I12407" t="b">
        <v>1</v>
      </c>
      <c r="J12407" t="b">
        <v>0</v>
      </c>
      <c r="K12407" t="s">
        <v>31</v>
      </c>
      <c r="L12407" t="s">
        <v>22</v>
      </c>
      <c r="M12407">
        <v>150000</v>
      </c>
      <c r="O12407" t="s">
        <v>852</v>
      </c>
      <c r="P12407" t="s">
        <v>10761</v>
      </c>
    </row>
    <row r="12408" spans="1:16" x14ac:dyDescent="0.35">
      <c r="A12408" t="s">
        <v>15022</v>
      </c>
      <c r="B12408" t="s">
        <v>15149</v>
      </c>
      <c r="C12408" t="s">
        <v>10259</v>
      </c>
      <c r="D12408" t="s">
        <v>36</v>
      </c>
      <c r="E12408" t="s">
        <v>20</v>
      </c>
      <c r="F12408" t="b">
        <v>0</v>
      </c>
      <c r="G12408" t="s">
        <v>47</v>
      </c>
      <c r="H12408" s="1">
        <v>45819.710682870369</v>
      </c>
      <c r="I12408" t="b">
        <v>0</v>
      </c>
      <c r="J12408" t="b">
        <v>0</v>
      </c>
      <c r="K12408" t="s">
        <v>31</v>
      </c>
      <c r="L12408" t="s">
        <v>22</v>
      </c>
      <c r="M12408">
        <v>135000</v>
      </c>
      <c r="O12408" t="s">
        <v>1183</v>
      </c>
      <c r="P12408" t="s">
        <v>15561</v>
      </c>
    </row>
    <row r="12409" spans="1:16" x14ac:dyDescent="0.35">
      <c r="A12409" t="s">
        <v>15022</v>
      </c>
      <c r="B12409" t="s">
        <v>15022</v>
      </c>
      <c r="C12409" t="s">
        <v>15558</v>
      </c>
      <c r="D12409" t="s">
        <v>110</v>
      </c>
      <c r="E12409" t="s">
        <v>20</v>
      </c>
      <c r="F12409" t="b">
        <v>0</v>
      </c>
      <c r="G12409" t="s">
        <v>52</v>
      </c>
      <c r="H12409" s="1">
        <v>45819.751689814817</v>
      </c>
      <c r="I12409" t="b">
        <v>1</v>
      </c>
      <c r="J12409" t="b">
        <v>1</v>
      </c>
      <c r="K12409" t="s">
        <v>31</v>
      </c>
      <c r="L12409" t="s">
        <v>22</v>
      </c>
      <c r="M12409">
        <v>180000</v>
      </c>
      <c r="O12409" t="s">
        <v>48</v>
      </c>
      <c r="P12409" t="s">
        <v>15917</v>
      </c>
    </row>
    <row r="12410" spans="1:16" x14ac:dyDescent="0.35">
      <c r="A12410" t="s">
        <v>15022</v>
      </c>
      <c r="B12410" t="s">
        <v>15942</v>
      </c>
      <c r="C12410" t="s">
        <v>14674</v>
      </c>
      <c r="D12410" t="s">
        <v>573</v>
      </c>
      <c r="E12410" t="s">
        <v>20</v>
      </c>
      <c r="F12410" t="b">
        <v>0</v>
      </c>
      <c r="G12410" t="s">
        <v>52</v>
      </c>
      <c r="H12410" s="1">
        <v>45819.918576388889</v>
      </c>
      <c r="I12410" t="b">
        <v>0</v>
      </c>
      <c r="J12410" t="b">
        <v>1</v>
      </c>
      <c r="K12410" t="s">
        <v>31</v>
      </c>
      <c r="L12410" t="s">
        <v>32</v>
      </c>
      <c r="N12410">
        <v>58.680000305175781</v>
      </c>
      <c r="O12410" t="s">
        <v>14363</v>
      </c>
    </row>
    <row r="12411" spans="1:16" x14ac:dyDescent="0.35">
      <c r="A12411" t="s">
        <v>15022</v>
      </c>
      <c r="B12411" t="s">
        <v>15940</v>
      </c>
      <c r="C12411" t="s">
        <v>2224</v>
      </c>
      <c r="D12411" t="s">
        <v>36</v>
      </c>
      <c r="E12411" t="s">
        <v>20</v>
      </c>
      <c r="F12411" t="b">
        <v>0</v>
      </c>
      <c r="G12411" t="s">
        <v>47</v>
      </c>
      <c r="H12411" s="1">
        <v>45820.002384259264</v>
      </c>
      <c r="I12411" t="b">
        <v>0</v>
      </c>
      <c r="J12411" t="b">
        <v>1</v>
      </c>
      <c r="K12411" t="s">
        <v>31</v>
      </c>
      <c r="L12411" t="s">
        <v>22</v>
      </c>
      <c r="M12411">
        <v>180000</v>
      </c>
      <c r="O12411" t="s">
        <v>6269</v>
      </c>
    </row>
    <row r="12412" spans="1:16" x14ac:dyDescent="0.35">
      <c r="A12412" t="s">
        <v>15022</v>
      </c>
      <c r="B12412" t="s">
        <v>15943</v>
      </c>
      <c r="C12412" t="s">
        <v>60</v>
      </c>
      <c r="D12412" t="s">
        <v>36</v>
      </c>
      <c r="E12412" t="s">
        <v>20</v>
      </c>
      <c r="F12412" t="b">
        <v>0</v>
      </c>
      <c r="G12412" t="s">
        <v>43</v>
      </c>
      <c r="H12412" s="1">
        <v>45820.127789351849</v>
      </c>
      <c r="I12412" t="b">
        <v>0</v>
      </c>
      <c r="J12412" t="b">
        <v>0</v>
      </c>
      <c r="K12412" t="s">
        <v>31</v>
      </c>
      <c r="L12412" t="s">
        <v>32</v>
      </c>
      <c r="N12412">
        <v>58</v>
      </c>
      <c r="O12412" t="s">
        <v>33</v>
      </c>
      <c r="P12412" t="s">
        <v>15944</v>
      </c>
    </row>
    <row r="12413" spans="1:16" x14ac:dyDescent="0.35">
      <c r="A12413" t="s">
        <v>15022</v>
      </c>
      <c r="B12413" t="s">
        <v>15945</v>
      </c>
      <c r="C12413" t="s">
        <v>201</v>
      </c>
      <c r="D12413" t="s">
        <v>36</v>
      </c>
      <c r="E12413" t="s">
        <v>20</v>
      </c>
      <c r="F12413" t="b">
        <v>0</v>
      </c>
      <c r="G12413" t="s">
        <v>52</v>
      </c>
      <c r="H12413" s="1">
        <v>45820.876296296286</v>
      </c>
      <c r="I12413" t="b">
        <v>1</v>
      </c>
      <c r="J12413" t="b">
        <v>1</v>
      </c>
      <c r="K12413" t="s">
        <v>31</v>
      </c>
      <c r="L12413" t="s">
        <v>22</v>
      </c>
      <c r="M12413">
        <v>140000</v>
      </c>
      <c r="O12413" t="s">
        <v>15946</v>
      </c>
      <c r="P12413" t="s">
        <v>15947</v>
      </c>
    </row>
    <row r="12414" spans="1:16" x14ac:dyDescent="0.35">
      <c r="A12414" t="s">
        <v>15022</v>
      </c>
      <c r="B12414" t="s">
        <v>15948</v>
      </c>
      <c r="C12414" t="s">
        <v>628</v>
      </c>
      <c r="D12414" t="s">
        <v>110</v>
      </c>
      <c r="E12414" t="s">
        <v>20</v>
      </c>
      <c r="F12414" t="b">
        <v>0</v>
      </c>
      <c r="G12414" t="s">
        <v>52</v>
      </c>
      <c r="H12414" s="1">
        <v>45821.334756944438</v>
      </c>
      <c r="I12414" t="b">
        <v>1</v>
      </c>
      <c r="J12414" t="b">
        <v>1</v>
      </c>
      <c r="K12414" t="s">
        <v>31</v>
      </c>
      <c r="L12414" t="s">
        <v>22</v>
      </c>
      <c r="M12414">
        <v>189500</v>
      </c>
      <c r="O12414" t="s">
        <v>4905</v>
      </c>
      <c r="P12414" t="s">
        <v>7925</v>
      </c>
    </row>
    <row r="12415" spans="1:16" x14ac:dyDescent="0.35">
      <c r="A12415" t="s">
        <v>15022</v>
      </c>
      <c r="B12415" t="s">
        <v>15949</v>
      </c>
      <c r="C12415" t="s">
        <v>8671</v>
      </c>
      <c r="D12415" t="s">
        <v>36</v>
      </c>
      <c r="E12415" t="s">
        <v>20</v>
      </c>
      <c r="F12415" t="b">
        <v>0</v>
      </c>
      <c r="G12415" t="s">
        <v>52</v>
      </c>
      <c r="H12415" s="1">
        <v>45821.710011574083</v>
      </c>
      <c r="I12415" t="b">
        <v>1</v>
      </c>
      <c r="J12415" t="b">
        <v>1</v>
      </c>
      <c r="K12415" t="s">
        <v>31</v>
      </c>
      <c r="L12415" t="s">
        <v>22</v>
      </c>
      <c r="M12415">
        <v>150000</v>
      </c>
      <c r="O12415" t="s">
        <v>852</v>
      </c>
      <c r="P12415" t="s">
        <v>15950</v>
      </c>
    </row>
    <row r="12416" spans="1:16" x14ac:dyDescent="0.35">
      <c r="A12416" t="s">
        <v>15022</v>
      </c>
      <c r="B12416" t="s">
        <v>15951</v>
      </c>
      <c r="C12416" t="s">
        <v>8336</v>
      </c>
      <c r="D12416" t="s">
        <v>36</v>
      </c>
      <c r="E12416" t="s">
        <v>20</v>
      </c>
      <c r="F12416" t="b">
        <v>0</v>
      </c>
      <c r="G12416" t="s">
        <v>68</v>
      </c>
      <c r="H12416" s="1">
        <v>45821.752592592587</v>
      </c>
      <c r="I12416" t="b">
        <v>0</v>
      </c>
      <c r="J12416" t="b">
        <v>1</v>
      </c>
      <c r="K12416" t="s">
        <v>31</v>
      </c>
      <c r="L12416" t="s">
        <v>22</v>
      </c>
      <c r="M12416">
        <v>140000</v>
      </c>
      <c r="O12416" t="s">
        <v>194</v>
      </c>
      <c r="P12416" t="s">
        <v>15952</v>
      </c>
    </row>
    <row r="12417" spans="1:16" x14ac:dyDescent="0.35">
      <c r="A12417" t="s">
        <v>15022</v>
      </c>
      <c r="B12417" t="s">
        <v>15039</v>
      </c>
      <c r="C12417" t="s">
        <v>154</v>
      </c>
      <c r="D12417" t="s">
        <v>36</v>
      </c>
      <c r="E12417" t="s">
        <v>20</v>
      </c>
      <c r="F12417" t="b">
        <v>0</v>
      </c>
      <c r="G12417" t="s">
        <v>52</v>
      </c>
      <c r="H12417" s="1">
        <v>45821.793020833327</v>
      </c>
      <c r="I12417" t="b">
        <v>0</v>
      </c>
      <c r="J12417" t="b">
        <v>1</v>
      </c>
      <c r="K12417" t="s">
        <v>31</v>
      </c>
      <c r="L12417" t="s">
        <v>22</v>
      </c>
      <c r="M12417">
        <v>136500</v>
      </c>
      <c r="O12417" t="s">
        <v>15953</v>
      </c>
      <c r="P12417" t="s">
        <v>15954</v>
      </c>
    </row>
    <row r="12418" spans="1:16" x14ac:dyDescent="0.35">
      <c r="A12418" t="s">
        <v>15022</v>
      </c>
      <c r="B12418" t="s">
        <v>15955</v>
      </c>
      <c r="C12418" t="s">
        <v>31</v>
      </c>
      <c r="D12418" t="s">
        <v>36</v>
      </c>
      <c r="E12418" t="s">
        <v>91</v>
      </c>
      <c r="F12418" t="b">
        <v>0</v>
      </c>
      <c r="G12418" t="s">
        <v>47</v>
      </c>
      <c r="H12418" s="1">
        <v>45821.876921296287</v>
      </c>
      <c r="I12418" t="b">
        <v>1</v>
      </c>
      <c r="J12418" t="b">
        <v>0</v>
      </c>
      <c r="K12418" t="s">
        <v>31</v>
      </c>
      <c r="L12418" t="s">
        <v>32</v>
      </c>
      <c r="N12418">
        <v>75</v>
      </c>
      <c r="O12418" t="s">
        <v>3559</v>
      </c>
      <c r="P12418" t="s">
        <v>15956</v>
      </c>
    </row>
    <row r="12419" spans="1:16" x14ac:dyDescent="0.35">
      <c r="A12419" t="s">
        <v>15022</v>
      </c>
      <c r="B12419" t="s">
        <v>15353</v>
      </c>
      <c r="C12419" t="s">
        <v>1443</v>
      </c>
      <c r="D12419" t="s">
        <v>36</v>
      </c>
      <c r="E12419" t="s">
        <v>20</v>
      </c>
      <c r="F12419" t="b">
        <v>0</v>
      </c>
      <c r="G12419" t="s">
        <v>68</v>
      </c>
      <c r="H12419" s="1">
        <v>45821.9612037037</v>
      </c>
      <c r="I12419" t="b">
        <v>0</v>
      </c>
      <c r="J12419" t="b">
        <v>1</v>
      </c>
      <c r="K12419" t="s">
        <v>31</v>
      </c>
      <c r="L12419" t="s">
        <v>22</v>
      </c>
      <c r="M12419">
        <v>215000</v>
      </c>
      <c r="O12419" t="s">
        <v>15957</v>
      </c>
      <c r="P12419" t="s">
        <v>15958</v>
      </c>
    </row>
    <row r="12420" spans="1:16" x14ac:dyDescent="0.35">
      <c r="A12420" t="s">
        <v>15022</v>
      </c>
      <c r="B12420" t="s">
        <v>15345</v>
      </c>
      <c r="C12420" t="s">
        <v>552</v>
      </c>
      <c r="D12420" t="s">
        <v>36</v>
      </c>
      <c r="E12420" t="s">
        <v>20</v>
      </c>
      <c r="F12420" t="b">
        <v>0</v>
      </c>
      <c r="G12420" t="s">
        <v>52</v>
      </c>
      <c r="H12420" s="1">
        <v>45822.543009259258</v>
      </c>
      <c r="I12420" t="b">
        <v>0</v>
      </c>
      <c r="J12420" t="b">
        <v>1</v>
      </c>
      <c r="K12420" t="s">
        <v>31</v>
      </c>
      <c r="L12420" t="s">
        <v>22</v>
      </c>
      <c r="M12420">
        <v>146036.5</v>
      </c>
      <c r="O12420" t="s">
        <v>2249</v>
      </c>
      <c r="P12420" t="s">
        <v>15623</v>
      </c>
    </row>
    <row r="12421" spans="1:16" x14ac:dyDescent="0.35">
      <c r="A12421" t="s">
        <v>15022</v>
      </c>
      <c r="B12421" t="s">
        <v>15502</v>
      </c>
      <c r="C12421" t="s">
        <v>537</v>
      </c>
      <c r="D12421" t="s">
        <v>36</v>
      </c>
      <c r="E12421" t="s">
        <v>20</v>
      </c>
      <c r="F12421" t="b">
        <v>0</v>
      </c>
      <c r="G12421" t="s">
        <v>30</v>
      </c>
      <c r="H12421" s="1">
        <v>45823.000752314823</v>
      </c>
      <c r="I12421" t="b">
        <v>0</v>
      </c>
      <c r="J12421" t="b">
        <v>0</v>
      </c>
      <c r="K12421" t="s">
        <v>31</v>
      </c>
      <c r="L12421" t="s">
        <v>22</v>
      </c>
      <c r="M12421">
        <v>113450</v>
      </c>
      <c r="O12421" t="s">
        <v>209</v>
      </c>
      <c r="P12421" t="s">
        <v>15959</v>
      </c>
    </row>
    <row r="12422" spans="1:16" x14ac:dyDescent="0.35">
      <c r="A12422" t="s">
        <v>15022</v>
      </c>
      <c r="B12422" t="s">
        <v>15502</v>
      </c>
      <c r="C12422" t="s">
        <v>2852</v>
      </c>
      <c r="D12422" t="s">
        <v>36</v>
      </c>
      <c r="E12422" t="s">
        <v>20</v>
      </c>
      <c r="F12422" t="b">
        <v>0</v>
      </c>
      <c r="G12422" t="s">
        <v>52</v>
      </c>
      <c r="H12422" s="1">
        <v>45823.001168981478</v>
      </c>
      <c r="I12422" t="b">
        <v>0</v>
      </c>
      <c r="J12422" t="b">
        <v>0</v>
      </c>
      <c r="K12422" t="s">
        <v>31</v>
      </c>
      <c r="L12422" t="s">
        <v>22</v>
      </c>
      <c r="M12422">
        <v>113450</v>
      </c>
      <c r="O12422" t="s">
        <v>209</v>
      </c>
      <c r="P12422" t="s">
        <v>15959</v>
      </c>
    </row>
    <row r="12423" spans="1:16" x14ac:dyDescent="0.35">
      <c r="A12423" t="s">
        <v>15022</v>
      </c>
      <c r="B12423" t="s">
        <v>15502</v>
      </c>
      <c r="C12423" t="s">
        <v>51</v>
      </c>
      <c r="D12423" t="s">
        <v>36</v>
      </c>
      <c r="E12423" t="s">
        <v>20</v>
      </c>
      <c r="F12423" t="b">
        <v>0</v>
      </c>
      <c r="G12423" t="s">
        <v>47</v>
      </c>
      <c r="H12423" s="1">
        <v>45823.001446759263</v>
      </c>
      <c r="I12423" t="b">
        <v>0</v>
      </c>
      <c r="J12423" t="b">
        <v>0</v>
      </c>
      <c r="K12423" t="s">
        <v>31</v>
      </c>
      <c r="L12423" t="s">
        <v>22</v>
      </c>
      <c r="M12423">
        <v>113450</v>
      </c>
      <c r="O12423" t="s">
        <v>209</v>
      </c>
      <c r="P12423" t="s">
        <v>15959</v>
      </c>
    </row>
    <row r="12424" spans="1:16" x14ac:dyDescent="0.35">
      <c r="A12424" t="s">
        <v>15022</v>
      </c>
      <c r="B12424" t="s">
        <v>15502</v>
      </c>
      <c r="C12424" t="s">
        <v>407</v>
      </c>
      <c r="D12424" t="s">
        <v>36</v>
      </c>
      <c r="E12424" t="s">
        <v>20</v>
      </c>
      <c r="F12424" t="b">
        <v>0</v>
      </c>
      <c r="G12424" t="s">
        <v>68</v>
      </c>
      <c r="H12424" s="1">
        <v>45823.002025462964</v>
      </c>
      <c r="I12424" t="b">
        <v>0</v>
      </c>
      <c r="J12424" t="b">
        <v>0</v>
      </c>
      <c r="K12424" t="s">
        <v>31</v>
      </c>
      <c r="L12424" t="s">
        <v>22</v>
      </c>
      <c r="M12424">
        <v>113450</v>
      </c>
      <c r="O12424" t="s">
        <v>209</v>
      </c>
      <c r="P12424" t="s">
        <v>15959</v>
      </c>
    </row>
    <row r="12425" spans="1:16" x14ac:dyDescent="0.35">
      <c r="A12425" t="s">
        <v>15022</v>
      </c>
      <c r="B12425" t="s">
        <v>15960</v>
      </c>
      <c r="C12425" t="s">
        <v>15961</v>
      </c>
      <c r="D12425" t="s">
        <v>443</v>
      </c>
      <c r="E12425" t="s">
        <v>20</v>
      </c>
      <c r="F12425" t="b">
        <v>0</v>
      </c>
      <c r="G12425" t="s">
        <v>52</v>
      </c>
      <c r="H12425" s="1">
        <v>45823.292881944442</v>
      </c>
      <c r="I12425" t="b">
        <v>0</v>
      </c>
      <c r="J12425" t="b">
        <v>1</v>
      </c>
      <c r="K12425" t="s">
        <v>31</v>
      </c>
      <c r="L12425" t="s">
        <v>22</v>
      </c>
      <c r="M12425">
        <v>160000</v>
      </c>
      <c r="O12425" t="s">
        <v>3252</v>
      </c>
      <c r="P12425" t="s">
        <v>15962</v>
      </c>
    </row>
    <row r="12426" spans="1:16" x14ac:dyDescent="0.35">
      <c r="A12426" t="s">
        <v>15022</v>
      </c>
      <c r="B12426" t="s">
        <v>15583</v>
      </c>
      <c r="C12426" t="s">
        <v>4140</v>
      </c>
      <c r="D12426" t="s">
        <v>974</v>
      </c>
      <c r="E12426" t="s">
        <v>20</v>
      </c>
      <c r="F12426" t="b">
        <v>0</v>
      </c>
      <c r="G12426" t="s">
        <v>52</v>
      </c>
      <c r="H12426" s="1">
        <v>45824.001261574071</v>
      </c>
      <c r="I12426" t="b">
        <v>0</v>
      </c>
      <c r="J12426" t="b">
        <v>1</v>
      </c>
      <c r="K12426" t="s">
        <v>31</v>
      </c>
      <c r="L12426" t="s">
        <v>22</v>
      </c>
      <c r="M12426">
        <v>147637.5</v>
      </c>
      <c r="O12426" t="s">
        <v>15963</v>
      </c>
      <c r="P12426" t="s">
        <v>15585</v>
      </c>
    </row>
    <row r="12427" spans="1:16" x14ac:dyDescent="0.35">
      <c r="A12427" t="s">
        <v>15022</v>
      </c>
      <c r="B12427" t="s">
        <v>15964</v>
      </c>
      <c r="C12427" t="s">
        <v>18</v>
      </c>
      <c r="D12427" t="s">
        <v>17445</v>
      </c>
      <c r="E12427" t="s">
        <v>20</v>
      </c>
      <c r="F12427" t="b">
        <v>1</v>
      </c>
      <c r="G12427" t="s">
        <v>12539</v>
      </c>
      <c r="H12427" s="1">
        <v>45824.273692129631</v>
      </c>
      <c r="I12427" t="b">
        <v>0</v>
      </c>
      <c r="J12427" t="b">
        <v>1</v>
      </c>
      <c r="K12427" t="s">
        <v>12539</v>
      </c>
      <c r="L12427" t="s">
        <v>22</v>
      </c>
      <c r="M12427">
        <v>187818</v>
      </c>
      <c r="O12427" t="s">
        <v>12540</v>
      </c>
      <c r="P12427" t="s">
        <v>15965</v>
      </c>
    </row>
    <row r="12428" spans="1:16" x14ac:dyDescent="0.35">
      <c r="A12428" t="s">
        <v>15022</v>
      </c>
      <c r="B12428" t="s">
        <v>15442</v>
      </c>
      <c r="C12428" t="s">
        <v>2881</v>
      </c>
      <c r="D12428" t="s">
        <v>3130</v>
      </c>
      <c r="E12428" t="s">
        <v>20</v>
      </c>
      <c r="F12428" t="b">
        <v>0</v>
      </c>
      <c r="G12428" t="s">
        <v>47</v>
      </c>
      <c r="H12428" s="1">
        <v>45824.336226851847</v>
      </c>
      <c r="I12428" t="b">
        <v>0</v>
      </c>
      <c r="J12428" t="b">
        <v>1</v>
      </c>
      <c r="K12428" t="s">
        <v>31</v>
      </c>
      <c r="L12428" t="s">
        <v>22</v>
      </c>
      <c r="M12428">
        <v>170000</v>
      </c>
      <c r="O12428" t="s">
        <v>3479</v>
      </c>
      <c r="P12428" t="s">
        <v>6917</v>
      </c>
    </row>
    <row r="12429" spans="1:16" x14ac:dyDescent="0.35">
      <c r="A12429" t="s">
        <v>15022</v>
      </c>
      <c r="B12429" t="s">
        <v>15442</v>
      </c>
      <c r="C12429" t="s">
        <v>634</v>
      </c>
      <c r="D12429" t="s">
        <v>3130</v>
      </c>
      <c r="E12429" t="s">
        <v>20</v>
      </c>
      <c r="F12429" t="b">
        <v>0</v>
      </c>
      <c r="G12429" t="s">
        <v>68</v>
      </c>
      <c r="H12429" s="1">
        <v>45824.337048611109</v>
      </c>
      <c r="I12429" t="b">
        <v>0</v>
      </c>
      <c r="J12429" t="b">
        <v>1</v>
      </c>
      <c r="K12429" t="s">
        <v>31</v>
      </c>
      <c r="L12429" t="s">
        <v>22</v>
      </c>
      <c r="M12429">
        <v>170000</v>
      </c>
      <c r="O12429" t="s">
        <v>3479</v>
      </c>
      <c r="P12429" t="s">
        <v>6917</v>
      </c>
    </row>
    <row r="12430" spans="1:16" x14ac:dyDescent="0.35">
      <c r="A12430" t="s">
        <v>15022</v>
      </c>
      <c r="B12430" t="s">
        <v>15442</v>
      </c>
      <c r="C12430" t="s">
        <v>653</v>
      </c>
      <c r="D12430" t="s">
        <v>3130</v>
      </c>
      <c r="E12430" t="s">
        <v>20</v>
      </c>
      <c r="F12430" t="b">
        <v>0</v>
      </c>
      <c r="G12430" t="s">
        <v>52</v>
      </c>
      <c r="H12430" s="1">
        <v>45824.502476851849</v>
      </c>
      <c r="I12430" t="b">
        <v>0</v>
      </c>
      <c r="J12430" t="b">
        <v>1</v>
      </c>
      <c r="K12430" t="s">
        <v>31</v>
      </c>
      <c r="L12430" t="s">
        <v>22</v>
      </c>
      <c r="M12430">
        <v>154500</v>
      </c>
      <c r="O12430" t="s">
        <v>3479</v>
      </c>
      <c r="P12430" t="s">
        <v>6917</v>
      </c>
    </row>
    <row r="12431" spans="1:16" x14ac:dyDescent="0.35">
      <c r="A12431" t="s">
        <v>15022</v>
      </c>
      <c r="B12431" t="s">
        <v>15430</v>
      </c>
      <c r="C12431" t="s">
        <v>5026</v>
      </c>
      <c r="D12431" t="s">
        <v>36</v>
      </c>
      <c r="E12431" t="s">
        <v>20</v>
      </c>
      <c r="F12431" t="b">
        <v>0</v>
      </c>
      <c r="G12431" t="s">
        <v>52</v>
      </c>
      <c r="H12431" s="1">
        <v>45824.627222222232</v>
      </c>
      <c r="I12431" t="b">
        <v>0</v>
      </c>
      <c r="J12431" t="b">
        <v>1</v>
      </c>
      <c r="K12431" t="s">
        <v>31</v>
      </c>
      <c r="L12431" t="s">
        <v>22</v>
      </c>
      <c r="M12431">
        <v>135000</v>
      </c>
      <c r="O12431" t="s">
        <v>419</v>
      </c>
      <c r="P12431" t="s">
        <v>15431</v>
      </c>
    </row>
    <row r="12432" spans="1:16" x14ac:dyDescent="0.35">
      <c r="A12432" t="s">
        <v>15022</v>
      </c>
      <c r="B12432" t="s">
        <v>15966</v>
      </c>
      <c r="C12432" t="s">
        <v>410</v>
      </c>
      <c r="D12432" t="s">
        <v>17448</v>
      </c>
      <c r="E12432" t="s">
        <v>20</v>
      </c>
      <c r="F12432" t="b">
        <v>0</v>
      </c>
      <c r="G12432" t="s">
        <v>52</v>
      </c>
      <c r="H12432" s="1">
        <v>45824.752141203702</v>
      </c>
      <c r="I12432" t="b">
        <v>1</v>
      </c>
      <c r="J12432" t="b">
        <v>1</v>
      </c>
      <c r="K12432" t="s">
        <v>31</v>
      </c>
      <c r="L12432" t="s">
        <v>22</v>
      </c>
      <c r="M12432">
        <v>160000</v>
      </c>
      <c r="O12432" t="s">
        <v>1195</v>
      </c>
      <c r="P12432" t="s">
        <v>15967</v>
      </c>
    </row>
    <row r="12433" spans="1:16" x14ac:dyDescent="0.35">
      <c r="A12433" t="s">
        <v>15022</v>
      </c>
      <c r="B12433" t="s">
        <v>15022</v>
      </c>
      <c r="C12433" t="s">
        <v>2639</v>
      </c>
      <c r="D12433" t="s">
        <v>36</v>
      </c>
      <c r="E12433" t="s">
        <v>20</v>
      </c>
      <c r="F12433" t="b">
        <v>0</v>
      </c>
      <c r="G12433" t="s">
        <v>52</v>
      </c>
      <c r="H12433" s="1">
        <v>45824.794004629628</v>
      </c>
      <c r="I12433" t="b">
        <v>0</v>
      </c>
      <c r="J12433" t="b">
        <v>0</v>
      </c>
      <c r="K12433" t="s">
        <v>31</v>
      </c>
      <c r="L12433" t="s">
        <v>22</v>
      </c>
      <c r="M12433">
        <v>184799.5</v>
      </c>
      <c r="O12433" t="s">
        <v>15968</v>
      </c>
      <c r="P12433" t="s">
        <v>15969</v>
      </c>
    </row>
    <row r="12434" spans="1:16" x14ac:dyDescent="0.35">
      <c r="A12434" t="s">
        <v>15022</v>
      </c>
      <c r="B12434" t="s">
        <v>15378</v>
      </c>
      <c r="C12434" t="s">
        <v>7932</v>
      </c>
      <c r="D12434" t="s">
        <v>110</v>
      </c>
      <c r="E12434" t="s">
        <v>20</v>
      </c>
      <c r="F12434" t="b">
        <v>0</v>
      </c>
      <c r="G12434" t="s">
        <v>52</v>
      </c>
      <c r="H12434" s="1">
        <v>45824.835474537038</v>
      </c>
      <c r="I12434" t="b">
        <v>1</v>
      </c>
      <c r="J12434" t="b">
        <v>0</v>
      </c>
      <c r="K12434" t="s">
        <v>31</v>
      </c>
      <c r="L12434" t="s">
        <v>32</v>
      </c>
      <c r="N12434">
        <v>57.5</v>
      </c>
      <c r="O12434" t="s">
        <v>15970</v>
      </c>
      <c r="P12434" t="s">
        <v>15971</v>
      </c>
    </row>
    <row r="12435" spans="1:16" x14ac:dyDescent="0.35">
      <c r="A12435" t="s">
        <v>15022</v>
      </c>
      <c r="B12435" t="s">
        <v>15901</v>
      </c>
      <c r="C12435" t="s">
        <v>15972</v>
      </c>
      <c r="D12435" t="s">
        <v>36</v>
      </c>
      <c r="E12435" t="s">
        <v>20</v>
      </c>
      <c r="F12435" t="b">
        <v>0</v>
      </c>
      <c r="G12435" t="s">
        <v>47</v>
      </c>
      <c r="H12435" s="1">
        <v>45824.877858796302</v>
      </c>
      <c r="I12435" t="b">
        <v>1</v>
      </c>
      <c r="J12435" t="b">
        <v>1</v>
      </c>
      <c r="K12435" t="s">
        <v>31</v>
      </c>
      <c r="L12435" t="s">
        <v>32</v>
      </c>
      <c r="N12435">
        <v>87</v>
      </c>
      <c r="O12435" t="s">
        <v>15973</v>
      </c>
      <c r="P12435" t="s">
        <v>15974</v>
      </c>
    </row>
    <row r="12436" spans="1:16" x14ac:dyDescent="0.35">
      <c r="A12436" t="s">
        <v>15022</v>
      </c>
      <c r="B12436" t="s">
        <v>15022</v>
      </c>
      <c r="C12436" t="s">
        <v>15975</v>
      </c>
      <c r="D12436" t="s">
        <v>110</v>
      </c>
      <c r="E12436" t="s">
        <v>20</v>
      </c>
      <c r="F12436" t="b">
        <v>0</v>
      </c>
      <c r="G12436" t="s">
        <v>30</v>
      </c>
      <c r="H12436" s="1">
        <v>45824.879016203697</v>
      </c>
      <c r="I12436" t="b">
        <v>1</v>
      </c>
      <c r="J12436" t="b">
        <v>1</v>
      </c>
      <c r="K12436" t="s">
        <v>31</v>
      </c>
      <c r="L12436" t="s">
        <v>22</v>
      </c>
      <c r="M12436">
        <v>132500</v>
      </c>
      <c r="O12436" t="s">
        <v>15976</v>
      </c>
      <c r="P12436" t="s">
        <v>15977</v>
      </c>
    </row>
    <row r="12437" spans="1:16" x14ac:dyDescent="0.35">
      <c r="A12437" t="s">
        <v>15022</v>
      </c>
      <c r="B12437" t="s">
        <v>15041</v>
      </c>
      <c r="C12437" t="s">
        <v>1448</v>
      </c>
      <c r="D12437" t="s">
        <v>110</v>
      </c>
      <c r="E12437" t="s">
        <v>20</v>
      </c>
      <c r="F12437" t="b">
        <v>0</v>
      </c>
      <c r="G12437" t="s">
        <v>30</v>
      </c>
      <c r="H12437" s="1">
        <v>45824.920787037037</v>
      </c>
      <c r="I12437" t="b">
        <v>0</v>
      </c>
      <c r="J12437" t="b">
        <v>1</v>
      </c>
      <c r="K12437" t="s">
        <v>31</v>
      </c>
      <c r="L12437" t="s">
        <v>22</v>
      </c>
      <c r="M12437">
        <v>102070</v>
      </c>
      <c r="O12437" t="s">
        <v>15978</v>
      </c>
      <c r="P12437" t="s">
        <v>15979</v>
      </c>
    </row>
    <row r="12438" spans="1:16" x14ac:dyDescent="0.35">
      <c r="A12438" t="s">
        <v>15022</v>
      </c>
      <c r="B12438" t="s">
        <v>15980</v>
      </c>
      <c r="C12438" t="s">
        <v>407</v>
      </c>
      <c r="D12438" t="s">
        <v>36</v>
      </c>
      <c r="E12438" t="s">
        <v>20</v>
      </c>
      <c r="F12438" t="b">
        <v>0</v>
      </c>
      <c r="G12438" t="s">
        <v>171</v>
      </c>
      <c r="H12438" s="1">
        <v>45824.937905092593</v>
      </c>
      <c r="I12438" t="b">
        <v>0</v>
      </c>
      <c r="J12438" t="b">
        <v>1</v>
      </c>
      <c r="K12438" t="s">
        <v>31</v>
      </c>
      <c r="L12438" t="s">
        <v>22</v>
      </c>
      <c r="M12438">
        <v>112500</v>
      </c>
      <c r="O12438" t="s">
        <v>15981</v>
      </c>
      <c r="P12438" t="s">
        <v>15982</v>
      </c>
    </row>
    <row r="12439" spans="1:16" x14ac:dyDescent="0.35">
      <c r="A12439" t="s">
        <v>15022</v>
      </c>
      <c r="B12439" t="s">
        <v>15983</v>
      </c>
      <c r="C12439" t="s">
        <v>2602</v>
      </c>
      <c r="D12439" t="s">
        <v>29</v>
      </c>
      <c r="E12439" t="s">
        <v>20</v>
      </c>
      <c r="F12439" t="b">
        <v>0</v>
      </c>
      <c r="G12439" t="s">
        <v>52</v>
      </c>
      <c r="H12439" s="1">
        <v>45824.960601851853</v>
      </c>
      <c r="I12439" t="b">
        <v>0</v>
      </c>
      <c r="J12439" t="b">
        <v>1</v>
      </c>
      <c r="K12439" t="s">
        <v>31</v>
      </c>
      <c r="L12439" t="s">
        <v>22</v>
      </c>
      <c r="M12439">
        <v>184000</v>
      </c>
      <c r="O12439" t="s">
        <v>10575</v>
      </c>
    </row>
    <row r="12440" spans="1:16" x14ac:dyDescent="0.35">
      <c r="A12440" t="s">
        <v>15022</v>
      </c>
      <c r="B12440" t="s">
        <v>15984</v>
      </c>
      <c r="C12440" t="s">
        <v>132</v>
      </c>
      <c r="D12440" t="s">
        <v>36</v>
      </c>
      <c r="E12440" t="s">
        <v>20</v>
      </c>
      <c r="F12440" t="b">
        <v>0</v>
      </c>
      <c r="G12440" t="s">
        <v>43</v>
      </c>
      <c r="H12440" s="1">
        <v>45825.08394675926</v>
      </c>
      <c r="I12440" t="b">
        <v>0</v>
      </c>
      <c r="J12440" t="b">
        <v>1</v>
      </c>
      <c r="K12440" t="s">
        <v>31</v>
      </c>
      <c r="L12440" t="s">
        <v>22</v>
      </c>
      <c r="M12440">
        <v>157500</v>
      </c>
      <c r="O12440" t="s">
        <v>3252</v>
      </c>
      <c r="P12440" t="s">
        <v>15985</v>
      </c>
    </row>
    <row r="12441" spans="1:16" x14ac:dyDescent="0.35">
      <c r="A12441" t="s">
        <v>15022</v>
      </c>
      <c r="B12441" t="s">
        <v>15022</v>
      </c>
      <c r="C12441" t="s">
        <v>2639</v>
      </c>
      <c r="D12441" t="s">
        <v>249</v>
      </c>
      <c r="E12441" t="s">
        <v>20</v>
      </c>
      <c r="F12441" t="b">
        <v>0</v>
      </c>
      <c r="G12441" t="s">
        <v>52</v>
      </c>
      <c r="H12441" s="1">
        <v>45825.376562500001</v>
      </c>
      <c r="I12441" t="b">
        <v>0</v>
      </c>
      <c r="J12441" t="b">
        <v>0</v>
      </c>
      <c r="K12441" t="s">
        <v>31</v>
      </c>
      <c r="L12441" t="s">
        <v>22</v>
      </c>
      <c r="M12441">
        <v>184799.5</v>
      </c>
      <c r="O12441" t="s">
        <v>15968</v>
      </c>
      <c r="P12441" t="s">
        <v>15969</v>
      </c>
    </row>
    <row r="12442" spans="1:16" x14ac:dyDescent="0.35">
      <c r="A12442" t="s">
        <v>15022</v>
      </c>
      <c r="B12442" t="s">
        <v>15986</v>
      </c>
      <c r="C12442" t="s">
        <v>56</v>
      </c>
      <c r="D12442" t="s">
        <v>36</v>
      </c>
      <c r="E12442" t="s">
        <v>20</v>
      </c>
      <c r="F12442" t="b">
        <v>0</v>
      </c>
      <c r="G12442" t="s">
        <v>52</v>
      </c>
      <c r="H12442" s="1">
        <v>45825.71</v>
      </c>
      <c r="I12442" t="b">
        <v>1</v>
      </c>
      <c r="J12442" t="b">
        <v>1</v>
      </c>
      <c r="K12442" t="s">
        <v>31</v>
      </c>
      <c r="L12442" t="s">
        <v>22</v>
      </c>
      <c r="M12442">
        <v>189500</v>
      </c>
      <c r="O12442" t="s">
        <v>671</v>
      </c>
      <c r="P12442" t="s">
        <v>15987</v>
      </c>
    </row>
    <row r="12443" spans="1:16" x14ac:dyDescent="0.35">
      <c r="A12443" t="s">
        <v>15022</v>
      </c>
      <c r="B12443" t="s">
        <v>15212</v>
      </c>
      <c r="C12443" t="s">
        <v>1768</v>
      </c>
      <c r="D12443" t="s">
        <v>115</v>
      </c>
      <c r="E12443" t="s">
        <v>20</v>
      </c>
      <c r="F12443" t="b">
        <v>0</v>
      </c>
      <c r="G12443" t="s">
        <v>1768</v>
      </c>
      <c r="H12443" s="1">
        <v>45825.732673611114</v>
      </c>
      <c r="I12443" t="b">
        <v>1</v>
      </c>
      <c r="J12443" t="b">
        <v>0</v>
      </c>
      <c r="K12443" t="s">
        <v>1768</v>
      </c>
      <c r="L12443" t="s">
        <v>22</v>
      </c>
      <c r="M12443">
        <v>135000</v>
      </c>
      <c r="O12443" t="s">
        <v>15927</v>
      </c>
      <c r="P12443" t="s">
        <v>15928</v>
      </c>
    </row>
    <row r="12444" spans="1:16" x14ac:dyDescent="0.35">
      <c r="A12444" t="s">
        <v>15022</v>
      </c>
      <c r="B12444" t="s">
        <v>15988</v>
      </c>
      <c r="C12444" t="s">
        <v>824</v>
      </c>
      <c r="D12444" t="s">
        <v>321</v>
      </c>
      <c r="E12444" t="s">
        <v>91</v>
      </c>
      <c r="F12444" t="b">
        <v>0</v>
      </c>
      <c r="G12444" t="s">
        <v>52</v>
      </c>
      <c r="H12444" s="1">
        <v>45825.876562500001</v>
      </c>
      <c r="I12444" t="b">
        <v>0</v>
      </c>
      <c r="J12444" t="b">
        <v>0</v>
      </c>
      <c r="K12444" t="s">
        <v>31</v>
      </c>
      <c r="L12444" t="s">
        <v>32</v>
      </c>
      <c r="N12444">
        <v>72.5</v>
      </c>
      <c r="O12444" t="s">
        <v>15989</v>
      </c>
      <c r="P12444" t="s">
        <v>15990</v>
      </c>
    </row>
    <row r="12445" spans="1:16" x14ac:dyDescent="0.35">
      <c r="A12445" t="s">
        <v>15022</v>
      </c>
      <c r="B12445" t="s">
        <v>15991</v>
      </c>
      <c r="C12445" t="s">
        <v>1754</v>
      </c>
      <c r="D12445" t="s">
        <v>36</v>
      </c>
      <c r="E12445" t="s">
        <v>91</v>
      </c>
      <c r="F12445" t="b">
        <v>0</v>
      </c>
      <c r="G12445" t="s">
        <v>68</v>
      </c>
      <c r="H12445" s="1">
        <v>45826.044571759259</v>
      </c>
      <c r="I12445" t="b">
        <v>0</v>
      </c>
      <c r="J12445" t="b">
        <v>0</v>
      </c>
      <c r="K12445" t="s">
        <v>31</v>
      </c>
      <c r="L12445" t="s">
        <v>32</v>
      </c>
      <c r="N12445">
        <v>82.5</v>
      </c>
      <c r="O12445" t="s">
        <v>14011</v>
      </c>
      <c r="P12445" t="s">
        <v>15992</v>
      </c>
    </row>
    <row r="12446" spans="1:16" x14ac:dyDescent="0.35">
      <c r="A12446" t="s">
        <v>15022</v>
      </c>
      <c r="B12446" t="s">
        <v>15941</v>
      </c>
      <c r="C12446" t="s">
        <v>1754</v>
      </c>
      <c r="D12446" t="s">
        <v>36</v>
      </c>
      <c r="E12446" t="s">
        <v>91</v>
      </c>
      <c r="F12446" t="b">
        <v>0</v>
      </c>
      <c r="G12446" t="s">
        <v>171</v>
      </c>
      <c r="H12446" s="1">
        <v>45826.571504629632</v>
      </c>
      <c r="I12446" t="b">
        <v>1</v>
      </c>
      <c r="J12446" t="b">
        <v>0</v>
      </c>
      <c r="K12446" t="s">
        <v>31</v>
      </c>
      <c r="L12446" t="s">
        <v>32</v>
      </c>
      <c r="N12446">
        <v>74.260002136230469</v>
      </c>
      <c r="O12446" t="s">
        <v>744</v>
      </c>
      <c r="P12446" t="s">
        <v>10453</v>
      </c>
    </row>
    <row r="12447" spans="1:16" x14ac:dyDescent="0.35">
      <c r="A12447" t="s">
        <v>15022</v>
      </c>
      <c r="B12447" t="s">
        <v>15993</v>
      </c>
      <c r="C12447" t="s">
        <v>3660</v>
      </c>
      <c r="D12447" t="s">
        <v>110</v>
      </c>
      <c r="E12447" t="s">
        <v>20</v>
      </c>
      <c r="F12447" t="b">
        <v>0</v>
      </c>
      <c r="G12447" t="s">
        <v>52</v>
      </c>
      <c r="H12447" s="1">
        <v>45826.626655092587</v>
      </c>
      <c r="I12447" t="b">
        <v>1</v>
      </c>
      <c r="J12447" t="b">
        <v>1</v>
      </c>
      <c r="K12447" t="s">
        <v>31</v>
      </c>
      <c r="L12447" t="s">
        <v>22</v>
      </c>
      <c r="M12447">
        <v>190000</v>
      </c>
      <c r="O12447" t="s">
        <v>15434</v>
      </c>
      <c r="P12447" t="s">
        <v>15994</v>
      </c>
    </row>
    <row r="12448" spans="1:16" x14ac:dyDescent="0.35">
      <c r="A12448" t="s">
        <v>15022</v>
      </c>
      <c r="B12448" t="s">
        <v>15736</v>
      </c>
      <c r="C12448" t="s">
        <v>5350</v>
      </c>
      <c r="D12448" t="s">
        <v>36</v>
      </c>
      <c r="E12448" t="s">
        <v>20</v>
      </c>
      <c r="F12448" t="b">
        <v>0</v>
      </c>
      <c r="G12448" t="s">
        <v>52</v>
      </c>
      <c r="H12448" s="1">
        <v>45826.835115740738</v>
      </c>
      <c r="I12448" t="b">
        <v>0</v>
      </c>
      <c r="J12448" t="b">
        <v>1</v>
      </c>
      <c r="K12448" t="s">
        <v>31</v>
      </c>
      <c r="L12448" t="s">
        <v>22</v>
      </c>
      <c r="M12448">
        <v>126920</v>
      </c>
      <c r="O12448" t="s">
        <v>12703</v>
      </c>
      <c r="P12448" t="s">
        <v>15995</v>
      </c>
    </row>
    <row r="12449" spans="1:16" x14ac:dyDescent="0.35">
      <c r="A12449" t="s">
        <v>15022</v>
      </c>
      <c r="B12449" t="s">
        <v>15996</v>
      </c>
      <c r="C12449" t="s">
        <v>154</v>
      </c>
      <c r="D12449" t="s">
        <v>269</v>
      </c>
      <c r="E12449" t="s">
        <v>20</v>
      </c>
      <c r="F12449" t="b">
        <v>0</v>
      </c>
      <c r="G12449" t="s">
        <v>47</v>
      </c>
      <c r="H12449" s="1">
        <v>45826.877141203702</v>
      </c>
      <c r="I12449" t="b">
        <v>0</v>
      </c>
      <c r="J12449" t="b">
        <v>1</v>
      </c>
      <c r="K12449" t="s">
        <v>31</v>
      </c>
      <c r="L12449" t="s">
        <v>22</v>
      </c>
      <c r="M12449">
        <v>186000</v>
      </c>
      <c r="O12449" t="s">
        <v>11271</v>
      </c>
      <c r="P12449" t="s">
        <v>15997</v>
      </c>
    </row>
    <row r="12450" spans="1:16" x14ac:dyDescent="0.35">
      <c r="A12450" t="s">
        <v>15022</v>
      </c>
      <c r="B12450" t="s">
        <v>15998</v>
      </c>
      <c r="C12450" t="s">
        <v>95</v>
      </c>
      <c r="D12450" t="s">
        <v>36</v>
      </c>
      <c r="E12450" t="s">
        <v>20</v>
      </c>
      <c r="F12450" t="b">
        <v>0</v>
      </c>
      <c r="G12450" t="s">
        <v>68</v>
      </c>
      <c r="H12450" s="1">
        <v>45827.044768518521</v>
      </c>
      <c r="I12450" t="b">
        <v>0</v>
      </c>
      <c r="J12450" t="b">
        <v>1</v>
      </c>
      <c r="K12450" t="s">
        <v>31</v>
      </c>
      <c r="L12450" t="s">
        <v>22</v>
      </c>
      <c r="M12450">
        <v>142300</v>
      </c>
      <c r="O12450" t="s">
        <v>2465</v>
      </c>
      <c r="P12450" t="s">
        <v>15999</v>
      </c>
    </row>
    <row r="12451" spans="1:16" x14ac:dyDescent="0.35">
      <c r="A12451" t="s">
        <v>15022</v>
      </c>
      <c r="B12451" t="s">
        <v>15998</v>
      </c>
      <c r="C12451" t="s">
        <v>95</v>
      </c>
      <c r="D12451" t="s">
        <v>110</v>
      </c>
      <c r="E12451" t="s">
        <v>20</v>
      </c>
      <c r="F12451" t="b">
        <v>0</v>
      </c>
      <c r="G12451" t="s">
        <v>52</v>
      </c>
      <c r="H12451" s="1">
        <v>45827.16847222222</v>
      </c>
      <c r="I12451" t="b">
        <v>0</v>
      </c>
      <c r="J12451" t="b">
        <v>1</v>
      </c>
      <c r="K12451" t="s">
        <v>31</v>
      </c>
      <c r="L12451" t="s">
        <v>22</v>
      </c>
      <c r="M12451">
        <v>142300</v>
      </c>
      <c r="O12451" t="s">
        <v>2465</v>
      </c>
      <c r="P12451" t="s">
        <v>15999</v>
      </c>
    </row>
    <row r="12452" spans="1:16" x14ac:dyDescent="0.35">
      <c r="A12452" t="s">
        <v>15022</v>
      </c>
      <c r="B12452" t="s">
        <v>15983</v>
      </c>
      <c r="C12452" t="s">
        <v>182</v>
      </c>
      <c r="D12452" t="s">
        <v>36</v>
      </c>
      <c r="E12452" t="s">
        <v>20</v>
      </c>
      <c r="F12452" t="b">
        <v>0</v>
      </c>
      <c r="G12452" t="s">
        <v>47</v>
      </c>
      <c r="H12452" s="1">
        <v>45827.266261574077</v>
      </c>
      <c r="I12452" t="b">
        <v>1</v>
      </c>
      <c r="J12452" t="b">
        <v>1</v>
      </c>
      <c r="K12452" t="s">
        <v>31</v>
      </c>
      <c r="L12452" t="s">
        <v>22</v>
      </c>
      <c r="M12452">
        <v>184000</v>
      </c>
      <c r="O12452" t="s">
        <v>7935</v>
      </c>
    </row>
    <row r="12453" spans="1:16" x14ac:dyDescent="0.35">
      <c r="A12453" t="s">
        <v>15022</v>
      </c>
      <c r="B12453" t="s">
        <v>16000</v>
      </c>
      <c r="C12453" t="s">
        <v>1778</v>
      </c>
      <c r="D12453" t="s">
        <v>443</v>
      </c>
      <c r="E12453" t="s">
        <v>20</v>
      </c>
      <c r="F12453" t="b">
        <v>0</v>
      </c>
      <c r="G12453" t="s">
        <v>52</v>
      </c>
      <c r="H12453" s="1">
        <v>45827.307638888888</v>
      </c>
      <c r="I12453" t="b">
        <v>0</v>
      </c>
      <c r="J12453" t="b">
        <v>0</v>
      </c>
      <c r="K12453" t="s">
        <v>31</v>
      </c>
      <c r="L12453" t="s">
        <v>22</v>
      </c>
      <c r="M12453">
        <v>178245</v>
      </c>
      <c r="O12453" t="s">
        <v>16001</v>
      </c>
      <c r="P12453" t="s">
        <v>16002</v>
      </c>
    </row>
    <row r="12454" spans="1:16" x14ac:dyDescent="0.35">
      <c r="A12454" t="s">
        <v>15022</v>
      </c>
      <c r="B12454" t="s">
        <v>15022</v>
      </c>
      <c r="C12454" t="s">
        <v>6425</v>
      </c>
      <c r="D12454" t="s">
        <v>36</v>
      </c>
      <c r="E12454" t="s">
        <v>20</v>
      </c>
      <c r="F12454" t="b">
        <v>0</v>
      </c>
      <c r="G12454" t="s">
        <v>52</v>
      </c>
      <c r="H12454" s="1">
        <v>45827.516180555547</v>
      </c>
      <c r="I12454" t="b">
        <v>0</v>
      </c>
      <c r="J12454" t="b">
        <v>1</v>
      </c>
      <c r="K12454" t="s">
        <v>31</v>
      </c>
      <c r="L12454" t="s">
        <v>22</v>
      </c>
      <c r="M12454">
        <v>148000</v>
      </c>
      <c r="O12454" t="s">
        <v>209</v>
      </c>
      <c r="P12454" t="s">
        <v>8832</v>
      </c>
    </row>
    <row r="12455" spans="1:16" x14ac:dyDescent="0.35">
      <c r="A12455" t="s">
        <v>15022</v>
      </c>
      <c r="B12455" t="s">
        <v>15022</v>
      </c>
      <c r="C12455" t="s">
        <v>5887</v>
      </c>
      <c r="D12455" t="s">
        <v>36</v>
      </c>
      <c r="E12455" t="s">
        <v>20</v>
      </c>
      <c r="F12455" t="b">
        <v>0</v>
      </c>
      <c r="G12455" t="s">
        <v>52</v>
      </c>
      <c r="H12455" s="1">
        <v>45827.516203703701</v>
      </c>
      <c r="I12455" t="b">
        <v>0</v>
      </c>
      <c r="J12455" t="b">
        <v>1</v>
      </c>
      <c r="K12455" t="s">
        <v>31</v>
      </c>
      <c r="L12455" t="s">
        <v>22</v>
      </c>
      <c r="M12455">
        <v>148000</v>
      </c>
      <c r="O12455" t="s">
        <v>209</v>
      </c>
      <c r="P12455" t="s">
        <v>8832</v>
      </c>
    </row>
    <row r="12456" spans="1:16" x14ac:dyDescent="0.35">
      <c r="A12456" t="s">
        <v>15022</v>
      </c>
      <c r="B12456" t="s">
        <v>15022</v>
      </c>
      <c r="C12456" t="s">
        <v>695</v>
      </c>
      <c r="D12456" t="s">
        <v>36</v>
      </c>
      <c r="E12456" t="s">
        <v>20</v>
      </c>
      <c r="F12456" t="b">
        <v>0</v>
      </c>
      <c r="G12456" t="s">
        <v>47</v>
      </c>
      <c r="H12456" s="1">
        <v>45827.516458333332</v>
      </c>
      <c r="I12456" t="b">
        <v>0</v>
      </c>
      <c r="J12456" t="b">
        <v>0</v>
      </c>
      <c r="K12456" t="s">
        <v>31</v>
      </c>
      <c r="L12456" t="s">
        <v>22</v>
      </c>
      <c r="M12456">
        <v>180000</v>
      </c>
      <c r="O12456" t="s">
        <v>209</v>
      </c>
      <c r="P12456" t="s">
        <v>16003</v>
      </c>
    </row>
    <row r="12457" spans="1:16" x14ac:dyDescent="0.35">
      <c r="A12457" t="s">
        <v>15022</v>
      </c>
      <c r="B12457" t="s">
        <v>15022</v>
      </c>
      <c r="C12457" t="s">
        <v>577</v>
      </c>
      <c r="D12457" t="s">
        <v>36</v>
      </c>
      <c r="E12457" t="s">
        <v>20</v>
      </c>
      <c r="F12457" t="b">
        <v>0</v>
      </c>
      <c r="G12457" t="s">
        <v>171</v>
      </c>
      <c r="H12457" s="1">
        <v>45827.532314814824</v>
      </c>
      <c r="I12457" t="b">
        <v>0</v>
      </c>
      <c r="J12457" t="b">
        <v>1</v>
      </c>
      <c r="K12457" t="s">
        <v>31</v>
      </c>
      <c r="L12457" t="s">
        <v>22</v>
      </c>
      <c r="M12457">
        <v>148000</v>
      </c>
      <c r="O12457" t="s">
        <v>209</v>
      </c>
      <c r="P12457" t="s">
        <v>8832</v>
      </c>
    </row>
    <row r="12458" spans="1:16" x14ac:dyDescent="0.35">
      <c r="A12458" t="s">
        <v>15022</v>
      </c>
      <c r="B12458" t="s">
        <v>15991</v>
      </c>
      <c r="C12458" t="s">
        <v>8336</v>
      </c>
      <c r="D12458" t="s">
        <v>36</v>
      </c>
      <c r="E12458" t="s">
        <v>91</v>
      </c>
      <c r="F12458" t="b">
        <v>0</v>
      </c>
      <c r="G12458" t="s">
        <v>52</v>
      </c>
      <c r="H12458" s="1">
        <v>45827.682870370372</v>
      </c>
      <c r="I12458" t="b">
        <v>1</v>
      </c>
      <c r="J12458" t="b">
        <v>0</v>
      </c>
      <c r="K12458" t="s">
        <v>31</v>
      </c>
      <c r="L12458" t="s">
        <v>32</v>
      </c>
      <c r="N12458">
        <v>82.5</v>
      </c>
      <c r="O12458" t="s">
        <v>14011</v>
      </c>
      <c r="P12458" t="s">
        <v>15992</v>
      </c>
    </row>
    <row r="12459" spans="1:16" x14ac:dyDescent="0.35">
      <c r="A12459" t="s">
        <v>15022</v>
      </c>
      <c r="B12459" t="s">
        <v>15022</v>
      </c>
      <c r="C12459" t="s">
        <v>14034</v>
      </c>
      <c r="D12459" t="s">
        <v>36</v>
      </c>
      <c r="E12459" t="s">
        <v>20</v>
      </c>
      <c r="F12459" t="b">
        <v>0</v>
      </c>
      <c r="G12459" t="s">
        <v>52</v>
      </c>
      <c r="H12459" s="1">
        <v>45827.849537037036</v>
      </c>
      <c r="I12459" t="b">
        <v>0</v>
      </c>
      <c r="J12459" t="b">
        <v>1</v>
      </c>
      <c r="K12459" t="s">
        <v>31</v>
      </c>
      <c r="L12459" t="s">
        <v>22</v>
      </c>
      <c r="M12459">
        <v>137500</v>
      </c>
      <c r="O12459" t="s">
        <v>16004</v>
      </c>
      <c r="P12459" t="s">
        <v>16005</v>
      </c>
    </row>
    <row r="12460" spans="1:16" x14ac:dyDescent="0.35">
      <c r="A12460" t="s">
        <v>15022</v>
      </c>
      <c r="B12460" t="s">
        <v>16006</v>
      </c>
      <c r="C12460" t="s">
        <v>16007</v>
      </c>
      <c r="D12460" t="s">
        <v>974</v>
      </c>
      <c r="E12460" t="s">
        <v>20</v>
      </c>
      <c r="F12460" t="b">
        <v>0</v>
      </c>
      <c r="G12460" t="s">
        <v>171</v>
      </c>
      <c r="H12460" s="1">
        <v>45827.990451388891</v>
      </c>
      <c r="I12460" t="b">
        <v>1</v>
      </c>
      <c r="J12460" t="b">
        <v>0</v>
      </c>
      <c r="K12460" t="s">
        <v>31</v>
      </c>
      <c r="L12460" t="s">
        <v>22</v>
      </c>
      <c r="M12460">
        <v>167323</v>
      </c>
      <c r="O12460" t="s">
        <v>12111</v>
      </c>
      <c r="P12460" t="s">
        <v>16008</v>
      </c>
    </row>
    <row r="12461" spans="1:16" x14ac:dyDescent="0.35">
      <c r="A12461" t="s">
        <v>15022</v>
      </c>
      <c r="B12461" t="s">
        <v>15022</v>
      </c>
      <c r="C12461" t="s">
        <v>14081</v>
      </c>
      <c r="D12461" t="s">
        <v>36</v>
      </c>
      <c r="E12461" t="s">
        <v>20</v>
      </c>
      <c r="F12461" t="b">
        <v>0</v>
      </c>
      <c r="G12461" t="s">
        <v>47</v>
      </c>
      <c r="H12461" s="1">
        <v>45828.5856712963</v>
      </c>
      <c r="I12461" t="b">
        <v>0</v>
      </c>
      <c r="J12461" t="b">
        <v>1</v>
      </c>
      <c r="K12461" t="s">
        <v>31</v>
      </c>
      <c r="L12461" t="s">
        <v>22</v>
      </c>
      <c r="M12461">
        <v>184000</v>
      </c>
      <c r="O12461" t="s">
        <v>623</v>
      </c>
      <c r="P12461" t="s">
        <v>16009</v>
      </c>
    </row>
    <row r="12462" spans="1:16" x14ac:dyDescent="0.35">
      <c r="A12462" t="s">
        <v>15022</v>
      </c>
      <c r="B12462" t="s">
        <v>15901</v>
      </c>
      <c r="C12462" t="s">
        <v>1188</v>
      </c>
      <c r="D12462" t="s">
        <v>36</v>
      </c>
      <c r="E12462" t="s">
        <v>20</v>
      </c>
      <c r="F12462" t="b">
        <v>0</v>
      </c>
      <c r="G12462" t="s">
        <v>52</v>
      </c>
      <c r="H12462" s="1">
        <v>45828.751932870371</v>
      </c>
      <c r="I12462" t="b">
        <v>0</v>
      </c>
      <c r="J12462" t="b">
        <v>1</v>
      </c>
      <c r="K12462" t="s">
        <v>31</v>
      </c>
      <c r="L12462" t="s">
        <v>22</v>
      </c>
      <c r="M12462">
        <v>150374</v>
      </c>
      <c r="O12462" t="s">
        <v>16010</v>
      </c>
      <c r="P12462" t="s">
        <v>8701</v>
      </c>
    </row>
    <row r="12463" spans="1:16" x14ac:dyDescent="0.35">
      <c r="A12463" t="s">
        <v>15022</v>
      </c>
      <c r="B12463" t="s">
        <v>15149</v>
      </c>
      <c r="C12463" t="s">
        <v>1182</v>
      </c>
      <c r="D12463" t="s">
        <v>36</v>
      </c>
      <c r="E12463" t="s">
        <v>20</v>
      </c>
      <c r="F12463" t="b">
        <v>0</v>
      </c>
      <c r="G12463" t="s">
        <v>52</v>
      </c>
      <c r="H12463" s="1">
        <v>45828.960277777784</v>
      </c>
      <c r="I12463" t="b">
        <v>0</v>
      </c>
      <c r="J12463" t="b">
        <v>0</v>
      </c>
      <c r="K12463" t="s">
        <v>31</v>
      </c>
      <c r="L12463" t="s">
        <v>22</v>
      </c>
      <c r="M12463">
        <v>135000</v>
      </c>
      <c r="O12463" t="s">
        <v>1183</v>
      </c>
      <c r="P12463" t="s">
        <v>15150</v>
      </c>
    </row>
    <row r="12464" spans="1:16" x14ac:dyDescent="0.35">
      <c r="A12464" t="s">
        <v>15022</v>
      </c>
      <c r="B12464" t="s">
        <v>15249</v>
      </c>
      <c r="C12464" t="s">
        <v>923</v>
      </c>
      <c r="D12464" t="s">
        <v>36</v>
      </c>
      <c r="E12464" t="s">
        <v>20</v>
      </c>
      <c r="F12464" t="b">
        <v>0</v>
      </c>
      <c r="G12464" t="s">
        <v>47</v>
      </c>
      <c r="H12464" s="1">
        <v>45828.960381944453</v>
      </c>
      <c r="I12464" t="b">
        <v>0</v>
      </c>
      <c r="J12464" t="b">
        <v>0</v>
      </c>
      <c r="K12464" t="s">
        <v>31</v>
      </c>
      <c r="L12464" t="s">
        <v>22</v>
      </c>
      <c r="M12464">
        <v>147500</v>
      </c>
      <c r="O12464" t="s">
        <v>1183</v>
      </c>
      <c r="P12464" t="s">
        <v>15739</v>
      </c>
    </row>
    <row r="12465" spans="1:16" x14ac:dyDescent="0.35">
      <c r="A12465" t="s">
        <v>15022</v>
      </c>
      <c r="B12465" t="s">
        <v>15249</v>
      </c>
      <c r="C12465" t="s">
        <v>8336</v>
      </c>
      <c r="D12465" t="s">
        <v>36</v>
      </c>
      <c r="E12465" t="s">
        <v>20</v>
      </c>
      <c r="F12465" t="b">
        <v>0</v>
      </c>
      <c r="G12465" t="s">
        <v>47</v>
      </c>
      <c r="H12465" s="1">
        <v>45828.960601851853</v>
      </c>
      <c r="I12465" t="b">
        <v>0</v>
      </c>
      <c r="J12465" t="b">
        <v>0</v>
      </c>
      <c r="K12465" t="s">
        <v>31</v>
      </c>
      <c r="L12465" t="s">
        <v>22</v>
      </c>
      <c r="M12465">
        <v>147500</v>
      </c>
      <c r="O12465" t="s">
        <v>1183</v>
      </c>
      <c r="P12465" t="s">
        <v>15739</v>
      </c>
    </row>
    <row r="12466" spans="1:16" x14ac:dyDescent="0.35">
      <c r="A12466" t="s">
        <v>15022</v>
      </c>
      <c r="B12466" t="s">
        <v>15249</v>
      </c>
      <c r="C12466" t="s">
        <v>142</v>
      </c>
      <c r="D12466" t="s">
        <v>36</v>
      </c>
      <c r="E12466" t="s">
        <v>20</v>
      </c>
      <c r="F12466" t="b">
        <v>0</v>
      </c>
      <c r="G12466" t="s">
        <v>47</v>
      </c>
      <c r="H12466" s="1">
        <v>45828.960613425923</v>
      </c>
      <c r="I12466" t="b">
        <v>0</v>
      </c>
      <c r="J12466" t="b">
        <v>0</v>
      </c>
      <c r="K12466" t="s">
        <v>31</v>
      </c>
      <c r="L12466" t="s">
        <v>22</v>
      </c>
      <c r="M12466">
        <v>147500</v>
      </c>
      <c r="O12466" t="s">
        <v>1183</v>
      </c>
      <c r="P12466" t="s">
        <v>15739</v>
      </c>
    </row>
    <row r="12467" spans="1:16" x14ac:dyDescent="0.35">
      <c r="A12467" t="s">
        <v>15022</v>
      </c>
      <c r="B12467" t="s">
        <v>15249</v>
      </c>
      <c r="C12467" t="s">
        <v>10347</v>
      </c>
      <c r="D12467" t="s">
        <v>36</v>
      </c>
      <c r="E12467" t="s">
        <v>20</v>
      </c>
      <c r="F12467" t="b">
        <v>0</v>
      </c>
      <c r="G12467" t="s">
        <v>47</v>
      </c>
      <c r="H12467" s="1">
        <v>45828.960636574076</v>
      </c>
      <c r="I12467" t="b">
        <v>0</v>
      </c>
      <c r="J12467" t="b">
        <v>0</v>
      </c>
      <c r="K12467" t="s">
        <v>31</v>
      </c>
      <c r="L12467" t="s">
        <v>22</v>
      </c>
      <c r="M12467">
        <v>147500</v>
      </c>
      <c r="O12467" t="s">
        <v>1183</v>
      </c>
      <c r="P12467" t="s">
        <v>15739</v>
      </c>
    </row>
    <row r="12468" spans="1:16" x14ac:dyDescent="0.35">
      <c r="A12468" t="s">
        <v>15022</v>
      </c>
      <c r="B12468" t="s">
        <v>15249</v>
      </c>
      <c r="C12468" t="s">
        <v>5998</v>
      </c>
      <c r="D12468" t="s">
        <v>36</v>
      </c>
      <c r="E12468" t="s">
        <v>20</v>
      </c>
      <c r="F12468" t="b">
        <v>0</v>
      </c>
      <c r="G12468" t="s">
        <v>47</v>
      </c>
      <c r="H12468" s="1">
        <v>45828.960717592592</v>
      </c>
      <c r="I12468" t="b">
        <v>0</v>
      </c>
      <c r="J12468" t="b">
        <v>0</v>
      </c>
      <c r="K12468" t="s">
        <v>31</v>
      </c>
      <c r="L12468" t="s">
        <v>22</v>
      </c>
      <c r="M12468">
        <v>147500</v>
      </c>
      <c r="O12468" t="s">
        <v>1183</v>
      </c>
      <c r="P12468" t="s">
        <v>15739</v>
      </c>
    </row>
    <row r="12469" spans="1:16" x14ac:dyDescent="0.35">
      <c r="A12469" t="s">
        <v>15022</v>
      </c>
      <c r="B12469" t="s">
        <v>15249</v>
      </c>
      <c r="C12469" t="s">
        <v>5998</v>
      </c>
      <c r="D12469" t="s">
        <v>36</v>
      </c>
      <c r="E12469" t="s">
        <v>20</v>
      </c>
      <c r="F12469" t="b">
        <v>0</v>
      </c>
      <c r="G12469" t="s">
        <v>47</v>
      </c>
      <c r="H12469" s="1">
        <v>45828.960717592592</v>
      </c>
      <c r="I12469" t="b">
        <v>0</v>
      </c>
      <c r="J12469" t="b">
        <v>0</v>
      </c>
      <c r="K12469" t="s">
        <v>31</v>
      </c>
      <c r="L12469" t="s">
        <v>22</v>
      </c>
      <c r="M12469">
        <v>147500</v>
      </c>
      <c r="O12469" t="s">
        <v>1183</v>
      </c>
      <c r="P12469" t="s">
        <v>15739</v>
      </c>
    </row>
    <row r="12470" spans="1:16" x14ac:dyDescent="0.35">
      <c r="A12470" t="s">
        <v>15022</v>
      </c>
      <c r="B12470" t="s">
        <v>15502</v>
      </c>
      <c r="C12470" t="s">
        <v>16011</v>
      </c>
      <c r="D12470" t="s">
        <v>443</v>
      </c>
      <c r="E12470" t="s">
        <v>20</v>
      </c>
      <c r="F12470" t="b">
        <v>0</v>
      </c>
      <c r="G12470" t="s">
        <v>52</v>
      </c>
      <c r="H12470" s="1">
        <v>45830.292604166672</v>
      </c>
      <c r="I12470" t="b">
        <v>0</v>
      </c>
      <c r="J12470" t="b">
        <v>0</v>
      </c>
      <c r="K12470" t="s">
        <v>31</v>
      </c>
      <c r="L12470" t="s">
        <v>22</v>
      </c>
      <c r="M12470">
        <v>140000</v>
      </c>
      <c r="O12470" t="s">
        <v>11243</v>
      </c>
      <c r="P12470" t="s">
        <v>16012</v>
      </c>
    </row>
    <row r="12471" spans="1:16" x14ac:dyDescent="0.35">
      <c r="A12471" t="s">
        <v>15022</v>
      </c>
      <c r="B12471" t="s">
        <v>16013</v>
      </c>
      <c r="C12471" t="s">
        <v>5618</v>
      </c>
      <c r="D12471" t="s">
        <v>443</v>
      </c>
      <c r="E12471" t="s">
        <v>20</v>
      </c>
      <c r="F12471" t="b">
        <v>0</v>
      </c>
      <c r="G12471" t="s">
        <v>47</v>
      </c>
      <c r="H12471" s="1">
        <v>45830.293541666673</v>
      </c>
      <c r="I12471" t="b">
        <v>1</v>
      </c>
      <c r="J12471" t="b">
        <v>0</v>
      </c>
      <c r="K12471" t="s">
        <v>31</v>
      </c>
      <c r="L12471" t="s">
        <v>22</v>
      </c>
      <c r="M12471">
        <v>155000</v>
      </c>
      <c r="O12471" t="s">
        <v>11243</v>
      </c>
      <c r="P12471" t="s">
        <v>16014</v>
      </c>
    </row>
    <row r="12472" spans="1:16" x14ac:dyDescent="0.35">
      <c r="A12472" t="s">
        <v>15022</v>
      </c>
      <c r="B12472" t="s">
        <v>16015</v>
      </c>
      <c r="C12472" t="s">
        <v>170</v>
      </c>
      <c r="D12472" t="s">
        <v>443</v>
      </c>
      <c r="E12472" t="s">
        <v>20</v>
      </c>
      <c r="F12472" t="b">
        <v>0</v>
      </c>
      <c r="G12472" t="s">
        <v>171</v>
      </c>
      <c r="H12472" s="1">
        <v>45830.317893518521</v>
      </c>
      <c r="I12472" t="b">
        <v>0</v>
      </c>
      <c r="J12472" t="b">
        <v>0</v>
      </c>
      <c r="K12472" t="s">
        <v>31</v>
      </c>
      <c r="L12472" t="s">
        <v>22</v>
      </c>
      <c r="M12472">
        <v>115000</v>
      </c>
      <c r="O12472" t="s">
        <v>11243</v>
      </c>
      <c r="P12472" t="s">
        <v>16016</v>
      </c>
    </row>
    <row r="12473" spans="1:16" x14ac:dyDescent="0.35">
      <c r="A12473" t="s">
        <v>15022</v>
      </c>
      <c r="B12473" t="s">
        <v>15652</v>
      </c>
      <c r="C12473" t="s">
        <v>16017</v>
      </c>
      <c r="D12473" t="s">
        <v>17445</v>
      </c>
      <c r="E12473" t="s">
        <v>20</v>
      </c>
      <c r="F12473" t="b">
        <v>0</v>
      </c>
      <c r="G12473" t="s">
        <v>43</v>
      </c>
      <c r="H12473" s="1">
        <v>45831.002199074072</v>
      </c>
      <c r="I12473" t="b">
        <v>1</v>
      </c>
      <c r="J12473" t="b">
        <v>1</v>
      </c>
      <c r="K12473" t="s">
        <v>31</v>
      </c>
      <c r="L12473" t="s">
        <v>22</v>
      </c>
      <c r="M12473">
        <v>153000</v>
      </c>
      <c r="O12473" t="s">
        <v>557</v>
      </c>
      <c r="P12473" t="s">
        <v>15654</v>
      </c>
    </row>
    <row r="12474" spans="1:16" x14ac:dyDescent="0.35">
      <c r="A12474" t="s">
        <v>15022</v>
      </c>
      <c r="B12474" t="s">
        <v>15701</v>
      </c>
      <c r="C12474" t="s">
        <v>7114</v>
      </c>
      <c r="D12474" t="s">
        <v>3130</v>
      </c>
      <c r="E12474" t="s">
        <v>20</v>
      </c>
      <c r="F12474" t="b">
        <v>0</v>
      </c>
      <c r="G12474" t="s">
        <v>52</v>
      </c>
      <c r="H12474" s="1">
        <v>45831.335277777784</v>
      </c>
      <c r="I12474" t="b">
        <v>0</v>
      </c>
      <c r="J12474" t="b">
        <v>1</v>
      </c>
      <c r="K12474" t="s">
        <v>31</v>
      </c>
      <c r="L12474" t="s">
        <v>22</v>
      </c>
      <c r="M12474">
        <v>170000</v>
      </c>
      <c r="O12474" t="s">
        <v>3479</v>
      </c>
      <c r="P12474" t="s">
        <v>9340</v>
      </c>
    </row>
    <row r="12475" spans="1:16" x14ac:dyDescent="0.35">
      <c r="A12475" t="s">
        <v>15022</v>
      </c>
      <c r="B12475" t="s">
        <v>15442</v>
      </c>
      <c r="C12475" t="s">
        <v>634</v>
      </c>
      <c r="D12475" t="s">
        <v>3130</v>
      </c>
      <c r="E12475" t="s">
        <v>20</v>
      </c>
      <c r="F12475" t="b">
        <v>0</v>
      </c>
      <c r="G12475" t="s">
        <v>30</v>
      </c>
      <c r="H12475" s="1">
        <v>45831.337164351848</v>
      </c>
      <c r="I12475" t="b">
        <v>0</v>
      </c>
      <c r="J12475" t="b">
        <v>1</v>
      </c>
      <c r="K12475" t="s">
        <v>31</v>
      </c>
      <c r="L12475" t="s">
        <v>22</v>
      </c>
      <c r="M12475">
        <v>170000</v>
      </c>
      <c r="O12475" t="s">
        <v>3479</v>
      </c>
      <c r="P12475" t="s">
        <v>6917</v>
      </c>
    </row>
    <row r="12476" spans="1:16" x14ac:dyDescent="0.35">
      <c r="A12476" t="s">
        <v>15022</v>
      </c>
      <c r="B12476" t="s">
        <v>16000</v>
      </c>
      <c r="C12476" t="s">
        <v>18</v>
      </c>
      <c r="D12476" t="s">
        <v>1382</v>
      </c>
      <c r="E12476" t="s">
        <v>20</v>
      </c>
      <c r="F12476" t="b">
        <v>1</v>
      </c>
      <c r="G12476" t="s">
        <v>994</v>
      </c>
      <c r="H12476" s="1">
        <v>45831.470104166663</v>
      </c>
      <c r="I12476" t="b">
        <v>0</v>
      </c>
      <c r="J12476" t="b">
        <v>0</v>
      </c>
      <c r="K12476" t="s">
        <v>994</v>
      </c>
      <c r="L12476" t="s">
        <v>22</v>
      </c>
      <c r="M12476">
        <v>178245</v>
      </c>
      <c r="O12476" t="s">
        <v>16001</v>
      </c>
      <c r="P12476" t="s">
        <v>16002</v>
      </c>
    </row>
    <row r="12477" spans="1:16" x14ac:dyDescent="0.35">
      <c r="A12477" t="s">
        <v>15022</v>
      </c>
      <c r="B12477" t="s">
        <v>16018</v>
      </c>
      <c r="C12477" t="s">
        <v>154</v>
      </c>
      <c r="D12477" t="s">
        <v>36</v>
      </c>
      <c r="E12477" t="s">
        <v>20</v>
      </c>
      <c r="F12477" t="b">
        <v>0</v>
      </c>
      <c r="G12477" t="s">
        <v>52</v>
      </c>
      <c r="H12477" s="1">
        <v>45831.543541666673</v>
      </c>
      <c r="I12477" t="b">
        <v>0</v>
      </c>
      <c r="J12477" t="b">
        <v>0</v>
      </c>
      <c r="K12477" t="s">
        <v>31</v>
      </c>
      <c r="L12477" t="s">
        <v>22</v>
      </c>
      <c r="M12477">
        <v>280000</v>
      </c>
      <c r="O12477" t="s">
        <v>16019</v>
      </c>
      <c r="P12477" t="s">
        <v>16020</v>
      </c>
    </row>
    <row r="12478" spans="1:16" x14ac:dyDescent="0.35">
      <c r="A12478" t="s">
        <v>15022</v>
      </c>
      <c r="B12478" t="s">
        <v>15933</v>
      </c>
      <c r="C12478" t="s">
        <v>533</v>
      </c>
      <c r="D12478" t="s">
        <v>17562</v>
      </c>
      <c r="E12478" t="s">
        <v>296</v>
      </c>
      <c r="F12478" t="b">
        <v>0</v>
      </c>
      <c r="G12478" t="s">
        <v>68</v>
      </c>
      <c r="H12478" s="1">
        <v>45831.54482638889</v>
      </c>
      <c r="I12478" t="b">
        <v>0</v>
      </c>
      <c r="J12478" t="b">
        <v>1</v>
      </c>
      <c r="K12478" t="s">
        <v>31</v>
      </c>
      <c r="L12478" t="s">
        <v>22</v>
      </c>
      <c r="M12478">
        <v>170000</v>
      </c>
      <c r="O12478" t="s">
        <v>3479</v>
      </c>
      <c r="P12478" t="s">
        <v>6917</v>
      </c>
    </row>
    <row r="12479" spans="1:16" x14ac:dyDescent="0.35">
      <c r="A12479" t="s">
        <v>15022</v>
      </c>
      <c r="B12479" t="s">
        <v>16021</v>
      </c>
      <c r="C12479" t="s">
        <v>193</v>
      </c>
      <c r="D12479" t="s">
        <v>36</v>
      </c>
      <c r="E12479" t="s">
        <v>91</v>
      </c>
      <c r="F12479" t="b">
        <v>0</v>
      </c>
      <c r="G12479" t="s">
        <v>52</v>
      </c>
      <c r="H12479" s="1">
        <v>45831.752164351848</v>
      </c>
      <c r="I12479" t="b">
        <v>1</v>
      </c>
      <c r="J12479" t="b">
        <v>0</v>
      </c>
      <c r="K12479" t="s">
        <v>31</v>
      </c>
      <c r="L12479" t="s">
        <v>32</v>
      </c>
      <c r="N12479">
        <v>67.5</v>
      </c>
      <c r="O12479" t="s">
        <v>6023</v>
      </c>
      <c r="P12479" t="s">
        <v>16022</v>
      </c>
    </row>
    <row r="12480" spans="1:16" x14ac:dyDescent="0.35">
      <c r="A12480" t="s">
        <v>15022</v>
      </c>
      <c r="B12480" t="s">
        <v>16023</v>
      </c>
      <c r="C12480" t="s">
        <v>7198</v>
      </c>
      <c r="D12480" t="s">
        <v>36</v>
      </c>
      <c r="E12480" t="s">
        <v>91</v>
      </c>
      <c r="F12480" t="b">
        <v>0</v>
      </c>
      <c r="G12480" t="s">
        <v>68</v>
      </c>
      <c r="H12480" s="1">
        <v>45831.753379629627</v>
      </c>
      <c r="I12480" t="b">
        <v>0</v>
      </c>
      <c r="J12480" t="b">
        <v>1</v>
      </c>
      <c r="K12480" t="s">
        <v>31</v>
      </c>
      <c r="L12480" t="s">
        <v>32</v>
      </c>
      <c r="N12480">
        <v>87</v>
      </c>
      <c r="O12480" t="s">
        <v>6256</v>
      </c>
      <c r="P12480" t="s">
        <v>16024</v>
      </c>
    </row>
    <row r="12481" spans="1:16" x14ac:dyDescent="0.35">
      <c r="A12481" t="s">
        <v>15022</v>
      </c>
      <c r="B12481" t="s">
        <v>16025</v>
      </c>
      <c r="C12481" t="s">
        <v>56</v>
      </c>
      <c r="D12481" t="s">
        <v>36</v>
      </c>
      <c r="E12481" t="s">
        <v>20</v>
      </c>
      <c r="F12481" t="b">
        <v>0</v>
      </c>
      <c r="G12481" t="s">
        <v>171</v>
      </c>
      <c r="H12481" s="1">
        <v>45832.493206018517</v>
      </c>
      <c r="I12481" t="b">
        <v>0</v>
      </c>
      <c r="J12481" t="b">
        <v>0</v>
      </c>
      <c r="K12481" t="s">
        <v>31</v>
      </c>
      <c r="L12481" t="s">
        <v>22</v>
      </c>
      <c r="M12481">
        <v>125000</v>
      </c>
      <c r="O12481" t="s">
        <v>16026</v>
      </c>
      <c r="P12481" t="s">
        <v>16027</v>
      </c>
    </row>
    <row r="12482" spans="1:16" x14ac:dyDescent="0.35">
      <c r="A12482" t="s">
        <v>15022</v>
      </c>
      <c r="B12482" t="s">
        <v>15022</v>
      </c>
      <c r="C12482" t="s">
        <v>7198</v>
      </c>
      <c r="D12482" t="s">
        <v>36</v>
      </c>
      <c r="E12482" t="s">
        <v>91</v>
      </c>
      <c r="F12482" t="b">
        <v>0</v>
      </c>
      <c r="G12482" t="s">
        <v>52</v>
      </c>
      <c r="H12482" s="1">
        <v>45832.584988425922</v>
      </c>
      <c r="I12482" t="b">
        <v>0</v>
      </c>
      <c r="J12482" t="b">
        <v>0</v>
      </c>
      <c r="K12482" t="s">
        <v>31</v>
      </c>
      <c r="L12482" t="s">
        <v>32</v>
      </c>
      <c r="N12482">
        <v>91</v>
      </c>
      <c r="O12482" t="s">
        <v>6256</v>
      </c>
      <c r="P12482" t="s">
        <v>16028</v>
      </c>
    </row>
    <row r="12483" spans="1:16" x14ac:dyDescent="0.35">
      <c r="A12483" t="s">
        <v>15022</v>
      </c>
      <c r="B12483" t="s">
        <v>15022</v>
      </c>
      <c r="C12483" t="s">
        <v>11791</v>
      </c>
      <c r="D12483" t="s">
        <v>36</v>
      </c>
      <c r="E12483" t="s">
        <v>20</v>
      </c>
      <c r="F12483" t="b">
        <v>0</v>
      </c>
      <c r="G12483" t="s">
        <v>52</v>
      </c>
      <c r="H12483" s="1">
        <v>45832.585011574083</v>
      </c>
      <c r="I12483" t="b">
        <v>1</v>
      </c>
      <c r="J12483" t="b">
        <v>1</v>
      </c>
      <c r="K12483" t="s">
        <v>31</v>
      </c>
      <c r="L12483" t="s">
        <v>32</v>
      </c>
      <c r="N12483">
        <v>62.5</v>
      </c>
      <c r="O12483" t="s">
        <v>2096</v>
      </c>
      <c r="P12483" t="s">
        <v>16029</v>
      </c>
    </row>
    <row r="12484" spans="1:16" x14ac:dyDescent="0.35">
      <c r="A12484" t="s">
        <v>15022</v>
      </c>
      <c r="B12484" t="s">
        <v>15022</v>
      </c>
      <c r="C12484" t="s">
        <v>5343</v>
      </c>
      <c r="D12484" t="s">
        <v>110</v>
      </c>
      <c r="E12484" t="s">
        <v>20</v>
      </c>
      <c r="F12484" t="b">
        <v>0</v>
      </c>
      <c r="G12484" t="s">
        <v>52</v>
      </c>
      <c r="H12484" s="1">
        <v>45832.668182870373</v>
      </c>
      <c r="I12484" t="b">
        <v>1</v>
      </c>
      <c r="J12484" t="b">
        <v>1</v>
      </c>
      <c r="K12484" t="s">
        <v>31</v>
      </c>
      <c r="L12484" t="s">
        <v>22</v>
      </c>
      <c r="M12484">
        <v>132500</v>
      </c>
      <c r="O12484" t="s">
        <v>16030</v>
      </c>
      <c r="P12484" t="s">
        <v>16031</v>
      </c>
    </row>
    <row r="12485" spans="1:16" x14ac:dyDescent="0.35">
      <c r="A12485" t="s">
        <v>15022</v>
      </c>
      <c r="B12485" t="s">
        <v>15249</v>
      </c>
      <c r="C12485" t="s">
        <v>201</v>
      </c>
      <c r="D12485" t="s">
        <v>36</v>
      </c>
      <c r="E12485" t="s">
        <v>20</v>
      </c>
      <c r="F12485" t="b">
        <v>0</v>
      </c>
      <c r="G12485" t="s">
        <v>47</v>
      </c>
      <c r="H12485" s="1">
        <v>45832.793703703697</v>
      </c>
      <c r="I12485" t="b">
        <v>0</v>
      </c>
      <c r="J12485" t="b">
        <v>0</v>
      </c>
      <c r="K12485" t="s">
        <v>31</v>
      </c>
      <c r="L12485" t="s">
        <v>22</v>
      </c>
      <c r="M12485">
        <v>147500</v>
      </c>
      <c r="O12485" t="s">
        <v>1183</v>
      </c>
      <c r="P12485" t="s">
        <v>15739</v>
      </c>
    </row>
    <row r="12486" spans="1:16" x14ac:dyDescent="0.35">
      <c r="A12486" t="s">
        <v>15022</v>
      </c>
      <c r="B12486" t="s">
        <v>15249</v>
      </c>
      <c r="C12486" t="s">
        <v>170</v>
      </c>
      <c r="D12486" t="s">
        <v>36</v>
      </c>
      <c r="E12486" t="s">
        <v>20</v>
      </c>
      <c r="F12486" t="b">
        <v>0</v>
      </c>
      <c r="G12486" t="s">
        <v>52</v>
      </c>
      <c r="H12486" s="1">
        <v>45832.960046296299</v>
      </c>
      <c r="I12486" t="b">
        <v>0</v>
      </c>
      <c r="J12486" t="b">
        <v>0</v>
      </c>
      <c r="K12486" t="s">
        <v>31</v>
      </c>
      <c r="L12486" t="s">
        <v>22</v>
      </c>
      <c r="M12486">
        <v>147500</v>
      </c>
      <c r="O12486" t="s">
        <v>1183</v>
      </c>
      <c r="P12486" t="s">
        <v>15739</v>
      </c>
    </row>
    <row r="12487" spans="1:16" x14ac:dyDescent="0.35">
      <c r="A12487" t="s">
        <v>15022</v>
      </c>
      <c r="B12487" t="s">
        <v>15249</v>
      </c>
      <c r="C12487" t="s">
        <v>1734</v>
      </c>
      <c r="D12487" t="s">
        <v>36</v>
      </c>
      <c r="E12487" t="s">
        <v>20</v>
      </c>
      <c r="F12487" t="b">
        <v>0</v>
      </c>
      <c r="G12487" t="s">
        <v>47</v>
      </c>
      <c r="H12487" s="1">
        <v>45832.960416666669</v>
      </c>
      <c r="I12487" t="b">
        <v>0</v>
      </c>
      <c r="J12487" t="b">
        <v>0</v>
      </c>
      <c r="K12487" t="s">
        <v>31</v>
      </c>
      <c r="L12487" t="s">
        <v>22</v>
      </c>
      <c r="M12487">
        <v>147500</v>
      </c>
      <c r="O12487" t="s">
        <v>1183</v>
      </c>
      <c r="P12487" t="s">
        <v>15739</v>
      </c>
    </row>
    <row r="12488" spans="1:16" x14ac:dyDescent="0.35">
      <c r="A12488" t="s">
        <v>15022</v>
      </c>
      <c r="B12488" t="s">
        <v>16032</v>
      </c>
      <c r="C12488" t="s">
        <v>154</v>
      </c>
      <c r="D12488" t="s">
        <v>974</v>
      </c>
      <c r="E12488" t="s">
        <v>20</v>
      </c>
      <c r="F12488" t="b">
        <v>0</v>
      </c>
      <c r="G12488" t="s">
        <v>52</v>
      </c>
      <c r="H12488" s="1">
        <v>45833.001446759263</v>
      </c>
      <c r="I12488" t="b">
        <v>0</v>
      </c>
      <c r="J12488" t="b">
        <v>1</v>
      </c>
      <c r="K12488" t="s">
        <v>31</v>
      </c>
      <c r="L12488" t="s">
        <v>22</v>
      </c>
      <c r="M12488">
        <v>216535.5</v>
      </c>
      <c r="O12488" t="s">
        <v>3399</v>
      </c>
      <c r="P12488" t="s">
        <v>16033</v>
      </c>
    </row>
    <row r="12489" spans="1:16" x14ac:dyDescent="0.35">
      <c r="A12489" t="s">
        <v>15022</v>
      </c>
      <c r="B12489" t="s">
        <v>16034</v>
      </c>
      <c r="C12489" t="s">
        <v>1671</v>
      </c>
      <c r="D12489" t="s">
        <v>36</v>
      </c>
      <c r="E12489" t="s">
        <v>20</v>
      </c>
      <c r="F12489" t="b">
        <v>0</v>
      </c>
      <c r="G12489" t="s">
        <v>52</v>
      </c>
      <c r="H12489" s="1">
        <v>45833.043136574073</v>
      </c>
      <c r="I12489" t="b">
        <v>0</v>
      </c>
      <c r="J12489" t="b">
        <v>1</v>
      </c>
      <c r="K12489" t="s">
        <v>31</v>
      </c>
      <c r="L12489" t="s">
        <v>22</v>
      </c>
      <c r="M12489">
        <v>222000</v>
      </c>
      <c r="O12489" t="s">
        <v>543</v>
      </c>
      <c r="P12489" t="s">
        <v>16035</v>
      </c>
    </row>
    <row r="12490" spans="1:16" x14ac:dyDescent="0.35">
      <c r="A12490" t="s">
        <v>15022</v>
      </c>
      <c r="B12490" t="s">
        <v>15022</v>
      </c>
      <c r="C12490" t="s">
        <v>16036</v>
      </c>
      <c r="D12490" t="s">
        <v>29</v>
      </c>
      <c r="E12490" t="s">
        <v>20</v>
      </c>
      <c r="F12490" t="b">
        <v>0</v>
      </c>
      <c r="G12490" t="s">
        <v>47</v>
      </c>
      <c r="H12490" s="1">
        <v>45833.085173611107</v>
      </c>
      <c r="I12490" t="b">
        <v>0</v>
      </c>
      <c r="J12490" t="b">
        <v>0</v>
      </c>
      <c r="K12490" t="s">
        <v>31</v>
      </c>
      <c r="L12490" t="s">
        <v>32</v>
      </c>
      <c r="N12490">
        <v>62.5</v>
      </c>
      <c r="O12490" t="s">
        <v>16037</v>
      </c>
      <c r="P12490" t="s">
        <v>16038</v>
      </c>
    </row>
    <row r="12491" spans="1:16" x14ac:dyDescent="0.35">
      <c r="A12491" t="s">
        <v>15022</v>
      </c>
      <c r="B12491" t="s">
        <v>16039</v>
      </c>
      <c r="C12491" t="s">
        <v>948</v>
      </c>
      <c r="D12491" t="s">
        <v>249</v>
      </c>
      <c r="E12491" t="s">
        <v>20</v>
      </c>
      <c r="F12491" t="b">
        <v>0</v>
      </c>
      <c r="G12491" t="s">
        <v>948</v>
      </c>
      <c r="H12491" s="1">
        <v>45833.258055555547</v>
      </c>
      <c r="I12491" t="b">
        <v>0</v>
      </c>
      <c r="J12491" t="b">
        <v>0</v>
      </c>
      <c r="K12491" t="s">
        <v>948</v>
      </c>
      <c r="L12491" t="s">
        <v>22</v>
      </c>
      <c r="M12491">
        <v>84373.5</v>
      </c>
      <c r="O12491" t="s">
        <v>16040</v>
      </c>
      <c r="P12491" t="s">
        <v>16041</v>
      </c>
    </row>
    <row r="12492" spans="1:16" x14ac:dyDescent="0.35">
      <c r="A12492" t="s">
        <v>15022</v>
      </c>
      <c r="B12492" t="s">
        <v>16042</v>
      </c>
      <c r="C12492" t="s">
        <v>10515</v>
      </c>
      <c r="D12492" t="s">
        <v>573</v>
      </c>
      <c r="E12492" t="s">
        <v>20</v>
      </c>
      <c r="F12492" t="b">
        <v>0</v>
      </c>
      <c r="G12492" t="s">
        <v>68</v>
      </c>
      <c r="H12492" s="1">
        <v>45833.669351851851</v>
      </c>
      <c r="I12492" t="b">
        <v>0</v>
      </c>
      <c r="J12492" t="b">
        <v>1</v>
      </c>
      <c r="K12492" t="s">
        <v>31</v>
      </c>
      <c r="L12492" t="s">
        <v>32</v>
      </c>
      <c r="N12492">
        <v>74.229995727539063</v>
      </c>
      <c r="O12492" t="s">
        <v>11304</v>
      </c>
      <c r="P12492" t="s">
        <v>16043</v>
      </c>
    </row>
    <row r="12493" spans="1:16" x14ac:dyDescent="0.35">
      <c r="A12493" t="s">
        <v>15022</v>
      </c>
      <c r="B12493" t="s">
        <v>16044</v>
      </c>
      <c r="C12493" t="s">
        <v>599</v>
      </c>
      <c r="D12493" t="s">
        <v>36</v>
      </c>
      <c r="E12493" t="s">
        <v>20</v>
      </c>
      <c r="F12493" t="b">
        <v>0</v>
      </c>
      <c r="G12493" t="s">
        <v>52</v>
      </c>
      <c r="H12493" s="1">
        <v>45833.70988425926</v>
      </c>
      <c r="I12493" t="b">
        <v>0</v>
      </c>
      <c r="J12493" t="b">
        <v>0</v>
      </c>
      <c r="K12493" t="s">
        <v>31</v>
      </c>
      <c r="L12493" t="s">
        <v>22</v>
      </c>
      <c r="M12493">
        <v>154706.359375</v>
      </c>
      <c r="O12493" t="s">
        <v>8685</v>
      </c>
      <c r="P12493" t="s">
        <v>16045</v>
      </c>
    </row>
    <row r="12494" spans="1:16" x14ac:dyDescent="0.35">
      <c r="A12494" t="s">
        <v>15022</v>
      </c>
      <c r="B12494" t="s">
        <v>16046</v>
      </c>
      <c r="C12494" t="s">
        <v>154</v>
      </c>
      <c r="D12494" t="s">
        <v>110</v>
      </c>
      <c r="E12494" t="s">
        <v>91</v>
      </c>
      <c r="F12494" t="b">
        <v>0</v>
      </c>
      <c r="G12494" t="s">
        <v>52</v>
      </c>
      <c r="H12494" s="1">
        <v>45833.751446759263</v>
      </c>
      <c r="I12494" t="b">
        <v>1</v>
      </c>
      <c r="J12494" t="b">
        <v>0</v>
      </c>
      <c r="K12494" t="s">
        <v>31</v>
      </c>
      <c r="L12494" t="s">
        <v>32</v>
      </c>
      <c r="N12494">
        <v>57.5</v>
      </c>
      <c r="O12494" t="s">
        <v>10803</v>
      </c>
      <c r="P12494" t="s">
        <v>11054</v>
      </c>
    </row>
    <row r="12495" spans="1:16" x14ac:dyDescent="0.35">
      <c r="A12495" t="s">
        <v>15022</v>
      </c>
      <c r="B12495" t="s">
        <v>15022</v>
      </c>
      <c r="C12495" t="s">
        <v>16047</v>
      </c>
      <c r="D12495" t="s">
        <v>110</v>
      </c>
      <c r="E12495" t="s">
        <v>20</v>
      </c>
      <c r="F12495" t="b">
        <v>0</v>
      </c>
      <c r="G12495" t="s">
        <v>47</v>
      </c>
      <c r="H12495" s="1">
        <v>45833.751932870371</v>
      </c>
      <c r="I12495" t="b">
        <v>1</v>
      </c>
      <c r="J12495" t="b">
        <v>1</v>
      </c>
      <c r="K12495" t="s">
        <v>31</v>
      </c>
      <c r="L12495" t="s">
        <v>22</v>
      </c>
      <c r="M12495">
        <v>150000</v>
      </c>
      <c r="O12495" t="s">
        <v>61</v>
      </c>
      <c r="P12495" t="s">
        <v>16048</v>
      </c>
    </row>
    <row r="12496" spans="1:16" x14ac:dyDescent="0.35">
      <c r="A12496" t="s">
        <v>15022</v>
      </c>
      <c r="B12496" t="s">
        <v>16049</v>
      </c>
      <c r="C12496" t="s">
        <v>154</v>
      </c>
      <c r="D12496" t="s">
        <v>269</v>
      </c>
      <c r="E12496" t="s">
        <v>91</v>
      </c>
      <c r="F12496" t="b">
        <v>0</v>
      </c>
      <c r="G12496" t="s">
        <v>68</v>
      </c>
      <c r="H12496" s="1">
        <v>45833.752650462957</v>
      </c>
      <c r="I12496" t="b">
        <v>1</v>
      </c>
      <c r="J12496" t="b">
        <v>0</v>
      </c>
      <c r="K12496" t="s">
        <v>31</v>
      </c>
      <c r="L12496" t="s">
        <v>32</v>
      </c>
      <c r="N12496">
        <v>55</v>
      </c>
      <c r="O12496" t="s">
        <v>10884</v>
      </c>
      <c r="P12496" t="s">
        <v>11054</v>
      </c>
    </row>
    <row r="12497" spans="1:16" x14ac:dyDescent="0.35">
      <c r="A12497" t="s">
        <v>15022</v>
      </c>
      <c r="B12497" t="s">
        <v>16050</v>
      </c>
      <c r="C12497" t="s">
        <v>517</v>
      </c>
      <c r="D12497" t="s">
        <v>36</v>
      </c>
      <c r="E12497" t="s">
        <v>20</v>
      </c>
      <c r="F12497" t="b">
        <v>0</v>
      </c>
      <c r="G12497" t="s">
        <v>52</v>
      </c>
      <c r="H12497" s="1">
        <v>45833.918229166673</v>
      </c>
      <c r="I12497" t="b">
        <v>1</v>
      </c>
      <c r="J12497" t="b">
        <v>0</v>
      </c>
      <c r="K12497" t="s">
        <v>31</v>
      </c>
      <c r="L12497" t="s">
        <v>32</v>
      </c>
      <c r="N12497">
        <v>65</v>
      </c>
      <c r="O12497" t="s">
        <v>7459</v>
      </c>
      <c r="P12497" t="s">
        <v>1563</v>
      </c>
    </row>
    <row r="12498" spans="1:16" x14ac:dyDescent="0.35">
      <c r="A12498" t="s">
        <v>15022</v>
      </c>
      <c r="B12498" t="s">
        <v>16051</v>
      </c>
      <c r="C12498" t="s">
        <v>154</v>
      </c>
      <c r="D12498" t="s">
        <v>36</v>
      </c>
      <c r="E12498" t="s">
        <v>20</v>
      </c>
      <c r="F12498" t="b">
        <v>0</v>
      </c>
      <c r="G12498" t="s">
        <v>52</v>
      </c>
      <c r="H12498" s="1">
        <v>45833.959780092591</v>
      </c>
      <c r="I12498" t="b">
        <v>0</v>
      </c>
      <c r="J12498" t="b">
        <v>1</v>
      </c>
      <c r="K12498" t="s">
        <v>31</v>
      </c>
      <c r="L12498" t="s">
        <v>22</v>
      </c>
      <c r="M12498">
        <v>375000</v>
      </c>
      <c r="O12498" t="s">
        <v>1306</v>
      </c>
      <c r="P12498" t="s">
        <v>16052</v>
      </c>
    </row>
    <row r="12499" spans="1:16" x14ac:dyDescent="0.35">
      <c r="A12499" t="s">
        <v>15022</v>
      </c>
      <c r="B12499" t="s">
        <v>16053</v>
      </c>
      <c r="C12499" t="s">
        <v>4130</v>
      </c>
      <c r="D12499" t="s">
        <v>443</v>
      </c>
      <c r="E12499" t="s">
        <v>20</v>
      </c>
      <c r="F12499" t="b">
        <v>0</v>
      </c>
      <c r="G12499" t="s">
        <v>52</v>
      </c>
      <c r="H12499" s="1">
        <v>45834.251331018517</v>
      </c>
      <c r="I12499" t="b">
        <v>0</v>
      </c>
      <c r="J12499" t="b">
        <v>0</v>
      </c>
      <c r="K12499" t="s">
        <v>31</v>
      </c>
      <c r="L12499" t="s">
        <v>22</v>
      </c>
      <c r="M12499">
        <v>135000</v>
      </c>
      <c r="O12499" t="s">
        <v>11243</v>
      </c>
      <c r="P12499" t="s">
        <v>16012</v>
      </c>
    </row>
    <row r="12500" spans="1:16" x14ac:dyDescent="0.35">
      <c r="A12500" t="s">
        <v>15022</v>
      </c>
      <c r="B12500" t="s">
        <v>16054</v>
      </c>
      <c r="C12500" t="s">
        <v>7348</v>
      </c>
      <c r="D12500" t="s">
        <v>110</v>
      </c>
      <c r="E12500" t="s">
        <v>20</v>
      </c>
      <c r="F12500" t="b">
        <v>0</v>
      </c>
      <c r="G12500" t="s">
        <v>52</v>
      </c>
      <c r="H12500" s="1">
        <v>45834.501423611109</v>
      </c>
      <c r="I12500" t="b">
        <v>0</v>
      </c>
      <c r="J12500" t="b">
        <v>1</v>
      </c>
      <c r="K12500" t="s">
        <v>31</v>
      </c>
      <c r="L12500" t="s">
        <v>22</v>
      </c>
      <c r="M12500">
        <v>130000</v>
      </c>
      <c r="O12500" t="s">
        <v>16055</v>
      </c>
      <c r="P12500" t="s">
        <v>16056</v>
      </c>
    </row>
    <row r="12501" spans="1:16" x14ac:dyDescent="0.35">
      <c r="A12501" t="s">
        <v>15022</v>
      </c>
      <c r="B12501" t="s">
        <v>16057</v>
      </c>
      <c r="C12501" t="s">
        <v>649</v>
      </c>
      <c r="D12501" t="s">
        <v>36</v>
      </c>
      <c r="E12501" t="s">
        <v>91</v>
      </c>
      <c r="F12501" t="b">
        <v>0</v>
      </c>
      <c r="G12501" t="s">
        <v>52</v>
      </c>
      <c r="H12501" s="1">
        <v>45834.585034722222</v>
      </c>
      <c r="I12501" t="b">
        <v>1</v>
      </c>
      <c r="J12501" t="b">
        <v>0</v>
      </c>
      <c r="K12501" t="s">
        <v>31</v>
      </c>
      <c r="L12501" t="s">
        <v>32</v>
      </c>
      <c r="N12501">
        <v>52.5</v>
      </c>
      <c r="O12501" t="s">
        <v>7546</v>
      </c>
      <c r="P12501" t="s">
        <v>16058</v>
      </c>
    </row>
    <row r="12502" spans="1:16" x14ac:dyDescent="0.35">
      <c r="A12502" t="s">
        <v>15022</v>
      </c>
      <c r="B12502" t="s">
        <v>16059</v>
      </c>
      <c r="C12502" t="s">
        <v>182</v>
      </c>
      <c r="D12502" t="s">
        <v>36</v>
      </c>
      <c r="E12502" t="s">
        <v>20</v>
      </c>
      <c r="F12502" t="b">
        <v>0</v>
      </c>
      <c r="G12502" t="s">
        <v>52</v>
      </c>
      <c r="H12502" s="1">
        <v>45834.585046296299</v>
      </c>
      <c r="I12502" t="b">
        <v>0</v>
      </c>
      <c r="J12502" t="b">
        <v>1</v>
      </c>
      <c r="K12502" t="s">
        <v>31</v>
      </c>
      <c r="L12502" t="s">
        <v>22</v>
      </c>
      <c r="M12502">
        <v>184000</v>
      </c>
      <c r="O12502" t="s">
        <v>7935</v>
      </c>
    </row>
    <row r="12503" spans="1:16" x14ac:dyDescent="0.35">
      <c r="A12503" t="s">
        <v>15022</v>
      </c>
      <c r="B12503" t="s">
        <v>15022</v>
      </c>
      <c r="C12503" t="s">
        <v>7932</v>
      </c>
      <c r="D12503" t="s">
        <v>36</v>
      </c>
      <c r="E12503" t="s">
        <v>20</v>
      </c>
      <c r="F12503" t="b">
        <v>0</v>
      </c>
      <c r="G12503" t="s">
        <v>52</v>
      </c>
      <c r="H12503" s="1">
        <v>45834.70994212963</v>
      </c>
      <c r="I12503" t="b">
        <v>0</v>
      </c>
      <c r="J12503" t="b">
        <v>1</v>
      </c>
      <c r="K12503" t="s">
        <v>31</v>
      </c>
      <c r="L12503" t="s">
        <v>22</v>
      </c>
      <c r="M12503">
        <v>116875</v>
      </c>
      <c r="O12503" t="s">
        <v>16060</v>
      </c>
      <c r="P12503" t="s">
        <v>16061</v>
      </c>
    </row>
    <row r="12504" spans="1:16" x14ac:dyDescent="0.35">
      <c r="A12504" t="s">
        <v>15022</v>
      </c>
      <c r="B12504" t="s">
        <v>15022</v>
      </c>
      <c r="C12504" t="s">
        <v>16062</v>
      </c>
      <c r="D12504" t="s">
        <v>17445</v>
      </c>
      <c r="E12504" t="s">
        <v>20</v>
      </c>
      <c r="F12504" t="b">
        <v>0</v>
      </c>
      <c r="G12504" t="s">
        <v>52</v>
      </c>
      <c r="H12504" s="1">
        <v>45835.001516203702</v>
      </c>
      <c r="I12504" t="b">
        <v>0</v>
      </c>
      <c r="J12504" t="b">
        <v>1</v>
      </c>
      <c r="K12504" t="s">
        <v>31</v>
      </c>
      <c r="L12504" t="s">
        <v>22</v>
      </c>
      <c r="M12504">
        <v>138850</v>
      </c>
      <c r="O12504" t="s">
        <v>426</v>
      </c>
      <c r="P12504" t="s">
        <v>16063</v>
      </c>
    </row>
    <row r="12505" spans="1:16" x14ac:dyDescent="0.35">
      <c r="A12505" t="s">
        <v>15022</v>
      </c>
      <c r="B12505" t="s">
        <v>15022</v>
      </c>
      <c r="C12505" t="s">
        <v>9525</v>
      </c>
      <c r="D12505" t="s">
        <v>36</v>
      </c>
      <c r="E12505" t="s">
        <v>20</v>
      </c>
      <c r="F12505" t="b">
        <v>0</v>
      </c>
      <c r="G12505" t="s">
        <v>47</v>
      </c>
      <c r="H12505" s="1">
        <v>45835.043530092589</v>
      </c>
      <c r="I12505" t="b">
        <v>0</v>
      </c>
      <c r="J12505" t="b">
        <v>1</v>
      </c>
      <c r="K12505" t="s">
        <v>31</v>
      </c>
      <c r="L12505" t="s">
        <v>22</v>
      </c>
      <c r="M12505">
        <v>179500</v>
      </c>
      <c r="O12505" t="s">
        <v>3122</v>
      </c>
      <c r="P12505" t="s">
        <v>16064</v>
      </c>
    </row>
    <row r="12506" spans="1:16" x14ac:dyDescent="0.35">
      <c r="A12506" t="s">
        <v>15022</v>
      </c>
      <c r="B12506" t="s">
        <v>16065</v>
      </c>
      <c r="C12506" t="s">
        <v>597</v>
      </c>
      <c r="D12506" t="s">
        <v>36</v>
      </c>
      <c r="E12506" t="s">
        <v>20</v>
      </c>
      <c r="F12506" t="b">
        <v>0</v>
      </c>
      <c r="G12506" t="s">
        <v>52</v>
      </c>
      <c r="H12506" s="1">
        <v>45835.585196759261</v>
      </c>
      <c r="I12506" t="b">
        <v>0</v>
      </c>
      <c r="J12506" t="b">
        <v>1</v>
      </c>
      <c r="K12506" t="s">
        <v>31</v>
      </c>
      <c r="L12506" t="s">
        <v>22</v>
      </c>
      <c r="M12506">
        <v>172000</v>
      </c>
      <c r="O12506" t="s">
        <v>15263</v>
      </c>
      <c r="P12506" t="s">
        <v>1533</v>
      </c>
    </row>
    <row r="12507" spans="1:16" x14ac:dyDescent="0.35">
      <c r="A12507" t="s">
        <v>15022</v>
      </c>
      <c r="B12507" t="s">
        <v>15742</v>
      </c>
      <c r="C12507" t="s">
        <v>549</v>
      </c>
      <c r="D12507" t="s">
        <v>36</v>
      </c>
      <c r="E12507" t="s">
        <v>20</v>
      </c>
      <c r="F12507" t="b">
        <v>0</v>
      </c>
      <c r="G12507" t="s">
        <v>47</v>
      </c>
      <c r="H12507" s="1">
        <v>45836.543379629627</v>
      </c>
      <c r="I12507" t="b">
        <v>1</v>
      </c>
      <c r="J12507" t="b">
        <v>1</v>
      </c>
      <c r="K12507" t="s">
        <v>31</v>
      </c>
      <c r="L12507" t="s">
        <v>22</v>
      </c>
      <c r="M12507">
        <v>190000</v>
      </c>
      <c r="O12507" t="s">
        <v>15281</v>
      </c>
      <c r="P12507" t="s">
        <v>15743</v>
      </c>
    </row>
    <row r="12508" spans="1:16" x14ac:dyDescent="0.35">
      <c r="A12508" t="s">
        <v>15022</v>
      </c>
      <c r="B12508" t="s">
        <v>15432</v>
      </c>
      <c r="C12508" t="s">
        <v>182</v>
      </c>
      <c r="D12508" t="s">
        <v>15433</v>
      </c>
      <c r="E12508" t="s">
        <v>20</v>
      </c>
      <c r="F12508" t="b">
        <v>0</v>
      </c>
      <c r="G12508" t="s">
        <v>52</v>
      </c>
      <c r="H12508" s="1">
        <v>45836.668182870373</v>
      </c>
      <c r="I12508" t="b">
        <v>1</v>
      </c>
      <c r="J12508" t="b">
        <v>0</v>
      </c>
      <c r="K12508" t="s">
        <v>31</v>
      </c>
      <c r="L12508" t="s">
        <v>22</v>
      </c>
      <c r="M12508">
        <v>190000</v>
      </c>
      <c r="O12508" t="s">
        <v>15434</v>
      </c>
      <c r="P12508" t="s">
        <v>15435</v>
      </c>
    </row>
    <row r="12509" spans="1:16" x14ac:dyDescent="0.35">
      <c r="A12509" t="s">
        <v>15022</v>
      </c>
      <c r="B12509" t="s">
        <v>16066</v>
      </c>
      <c r="C12509" t="s">
        <v>18</v>
      </c>
      <c r="D12509" t="s">
        <v>17545</v>
      </c>
      <c r="E12509" t="s">
        <v>20</v>
      </c>
      <c r="F12509" t="b">
        <v>1</v>
      </c>
      <c r="G12509" t="s">
        <v>52</v>
      </c>
      <c r="H12509" s="1">
        <v>45837.001458333332</v>
      </c>
      <c r="I12509" t="b">
        <v>0</v>
      </c>
      <c r="J12509" t="b">
        <v>1</v>
      </c>
      <c r="K12509" t="s">
        <v>31</v>
      </c>
      <c r="L12509" t="s">
        <v>22</v>
      </c>
      <c r="M12509">
        <v>220000</v>
      </c>
      <c r="O12509" t="s">
        <v>57</v>
      </c>
      <c r="P12509" t="s">
        <v>15354</v>
      </c>
    </row>
    <row r="12510" spans="1:16" x14ac:dyDescent="0.35">
      <c r="A12510" t="s">
        <v>15022</v>
      </c>
      <c r="B12510" t="s">
        <v>16067</v>
      </c>
      <c r="C12510" t="s">
        <v>8384</v>
      </c>
      <c r="D12510" t="s">
        <v>269</v>
      </c>
      <c r="E12510" t="s">
        <v>20</v>
      </c>
      <c r="F12510" t="b">
        <v>0</v>
      </c>
      <c r="G12510" t="s">
        <v>43</v>
      </c>
      <c r="H12510" s="1">
        <v>45837.377500000002</v>
      </c>
      <c r="I12510" t="b">
        <v>0</v>
      </c>
      <c r="J12510" t="b">
        <v>0</v>
      </c>
      <c r="K12510" t="s">
        <v>31</v>
      </c>
      <c r="L12510" t="s">
        <v>22</v>
      </c>
      <c r="M12510">
        <v>149468</v>
      </c>
      <c r="O12510" t="s">
        <v>16068</v>
      </c>
      <c r="P12510" t="s">
        <v>16069</v>
      </c>
    </row>
    <row r="12511" spans="1:16" x14ac:dyDescent="0.35">
      <c r="A12511" t="s">
        <v>15022</v>
      </c>
      <c r="B12511" t="s">
        <v>15022</v>
      </c>
      <c r="C12511" t="s">
        <v>10932</v>
      </c>
      <c r="D12511" t="s">
        <v>3358</v>
      </c>
      <c r="E12511" t="s">
        <v>20</v>
      </c>
      <c r="F12511" t="b">
        <v>0</v>
      </c>
      <c r="G12511" t="s">
        <v>43</v>
      </c>
      <c r="H12511" s="1">
        <v>45837.585752314822</v>
      </c>
      <c r="I12511" t="b">
        <v>1</v>
      </c>
      <c r="J12511" t="b">
        <v>1</v>
      </c>
      <c r="K12511" t="s">
        <v>31</v>
      </c>
      <c r="L12511" t="s">
        <v>22</v>
      </c>
      <c r="M12511">
        <v>132704</v>
      </c>
      <c r="O12511" t="s">
        <v>9839</v>
      </c>
    </row>
    <row r="12512" spans="1:16" x14ac:dyDescent="0.35">
      <c r="A12512" t="s">
        <v>16070</v>
      </c>
      <c r="B12512" t="s">
        <v>16071</v>
      </c>
      <c r="C12512" t="s">
        <v>5426</v>
      </c>
      <c r="D12512" t="s">
        <v>573</v>
      </c>
      <c r="E12512" t="s">
        <v>296</v>
      </c>
      <c r="F12512" t="b">
        <v>0</v>
      </c>
      <c r="G12512" t="s">
        <v>52</v>
      </c>
      <c r="H12512" s="1">
        <v>45658.125601851847</v>
      </c>
      <c r="I12512" t="b">
        <v>0</v>
      </c>
      <c r="J12512" t="b">
        <v>0</v>
      </c>
      <c r="K12512" t="s">
        <v>31</v>
      </c>
      <c r="L12512" t="s">
        <v>32</v>
      </c>
      <c r="N12512">
        <v>33.709999084472663</v>
      </c>
      <c r="O12512" t="s">
        <v>16072</v>
      </c>
      <c r="P12512" t="s">
        <v>16073</v>
      </c>
    </row>
    <row r="12513" spans="1:16" x14ac:dyDescent="0.35">
      <c r="A12513" t="s">
        <v>16070</v>
      </c>
      <c r="B12513" t="s">
        <v>16071</v>
      </c>
      <c r="C12513" t="s">
        <v>5426</v>
      </c>
      <c r="D12513" t="s">
        <v>573</v>
      </c>
      <c r="E12513" t="s">
        <v>296</v>
      </c>
      <c r="F12513" t="b">
        <v>0</v>
      </c>
      <c r="G12513" t="s">
        <v>52</v>
      </c>
      <c r="H12513" s="1">
        <v>45658.125601851847</v>
      </c>
      <c r="I12513" t="b">
        <v>0</v>
      </c>
      <c r="J12513" t="b">
        <v>0</v>
      </c>
      <c r="K12513" t="s">
        <v>31</v>
      </c>
      <c r="L12513" t="s">
        <v>32</v>
      </c>
      <c r="N12513">
        <v>33.709999084472663</v>
      </c>
      <c r="O12513" t="s">
        <v>16072</v>
      </c>
      <c r="P12513" t="s">
        <v>16073</v>
      </c>
    </row>
    <row r="12514" spans="1:16" x14ac:dyDescent="0.35">
      <c r="A12514" t="s">
        <v>16070</v>
      </c>
      <c r="B12514" t="s">
        <v>16074</v>
      </c>
      <c r="C12514" t="s">
        <v>18</v>
      </c>
      <c r="D12514" t="s">
        <v>19</v>
      </c>
      <c r="E12514" t="s">
        <v>20</v>
      </c>
      <c r="F12514" t="b">
        <v>1</v>
      </c>
      <c r="G12514" t="s">
        <v>508</v>
      </c>
      <c r="H12514" s="1">
        <v>45658.272743055553</v>
      </c>
      <c r="I12514" t="b">
        <v>0</v>
      </c>
      <c r="J12514" t="b">
        <v>0</v>
      </c>
      <c r="K12514" t="s">
        <v>508</v>
      </c>
      <c r="L12514" t="s">
        <v>22</v>
      </c>
      <c r="M12514">
        <v>189000</v>
      </c>
      <c r="O12514" t="s">
        <v>57</v>
      </c>
      <c r="P12514" t="s">
        <v>16075</v>
      </c>
    </row>
    <row r="12515" spans="1:16" x14ac:dyDescent="0.35">
      <c r="A12515" t="s">
        <v>16070</v>
      </c>
      <c r="B12515" t="s">
        <v>16070</v>
      </c>
      <c r="C12515" t="s">
        <v>18</v>
      </c>
      <c r="D12515" t="s">
        <v>19</v>
      </c>
      <c r="E12515" t="s">
        <v>20</v>
      </c>
      <c r="F12515" t="b">
        <v>1</v>
      </c>
      <c r="G12515" t="s">
        <v>1216</v>
      </c>
      <c r="H12515" s="1">
        <v>45658.27815972222</v>
      </c>
      <c r="I12515" t="b">
        <v>0</v>
      </c>
      <c r="J12515" t="b">
        <v>0</v>
      </c>
      <c r="K12515" t="s">
        <v>1216</v>
      </c>
      <c r="L12515" t="s">
        <v>22</v>
      </c>
      <c r="M12515">
        <v>135000</v>
      </c>
      <c r="O12515" t="s">
        <v>5797</v>
      </c>
      <c r="P12515" t="s">
        <v>16076</v>
      </c>
    </row>
    <row r="12516" spans="1:16" x14ac:dyDescent="0.35">
      <c r="A12516" t="s">
        <v>16070</v>
      </c>
      <c r="B12516" t="s">
        <v>16071</v>
      </c>
      <c r="C12516" t="s">
        <v>5426</v>
      </c>
      <c r="D12516" t="s">
        <v>573</v>
      </c>
      <c r="E12516" t="s">
        <v>296</v>
      </c>
      <c r="F12516" t="b">
        <v>0</v>
      </c>
      <c r="G12516" t="s">
        <v>52</v>
      </c>
      <c r="H12516" s="1">
        <v>45658.793194444443</v>
      </c>
      <c r="I12516" t="b">
        <v>0</v>
      </c>
      <c r="J12516" t="b">
        <v>0</v>
      </c>
      <c r="K12516" t="s">
        <v>31</v>
      </c>
      <c r="L12516" t="s">
        <v>32</v>
      </c>
      <c r="N12516">
        <v>33.709999084472663</v>
      </c>
      <c r="O12516" t="s">
        <v>16072</v>
      </c>
      <c r="P12516" t="s">
        <v>16073</v>
      </c>
    </row>
    <row r="12517" spans="1:16" x14ac:dyDescent="0.35">
      <c r="A12517" t="s">
        <v>16070</v>
      </c>
      <c r="B12517" t="s">
        <v>16077</v>
      </c>
      <c r="C12517" t="s">
        <v>142</v>
      </c>
      <c r="D12517" t="s">
        <v>17441</v>
      </c>
      <c r="E12517" t="s">
        <v>20</v>
      </c>
      <c r="F12517" t="b">
        <v>0</v>
      </c>
      <c r="G12517" t="s">
        <v>68</v>
      </c>
      <c r="H12517" s="1">
        <v>45659.001689814817</v>
      </c>
      <c r="I12517" t="b">
        <v>0</v>
      </c>
      <c r="J12517" t="b">
        <v>1</v>
      </c>
      <c r="K12517" t="s">
        <v>31</v>
      </c>
      <c r="L12517" t="s">
        <v>22</v>
      </c>
      <c r="M12517">
        <v>243500</v>
      </c>
      <c r="O12517" t="s">
        <v>3479</v>
      </c>
      <c r="P12517" t="s">
        <v>11632</v>
      </c>
    </row>
    <row r="12518" spans="1:16" x14ac:dyDescent="0.35">
      <c r="A12518" t="s">
        <v>16070</v>
      </c>
      <c r="B12518" t="s">
        <v>16070</v>
      </c>
      <c r="C12518" t="s">
        <v>1778</v>
      </c>
      <c r="D12518" t="s">
        <v>573</v>
      </c>
      <c r="E12518" t="s">
        <v>296</v>
      </c>
      <c r="F12518" t="b">
        <v>0</v>
      </c>
      <c r="G12518" t="s">
        <v>52</v>
      </c>
      <c r="H12518" s="1">
        <v>45659.501238425917</v>
      </c>
      <c r="I12518" t="b">
        <v>0</v>
      </c>
      <c r="J12518" t="b">
        <v>1</v>
      </c>
      <c r="K12518" t="s">
        <v>31</v>
      </c>
      <c r="L12518" t="s">
        <v>32</v>
      </c>
      <c r="N12518">
        <v>49.895000457763672</v>
      </c>
      <c r="O12518" t="s">
        <v>16078</v>
      </c>
      <c r="P12518" t="s">
        <v>16079</v>
      </c>
    </row>
    <row r="12519" spans="1:16" x14ac:dyDescent="0.35">
      <c r="A12519" t="s">
        <v>16070</v>
      </c>
      <c r="B12519" t="s">
        <v>16080</v>
      </c>
      <c r="C12519" t="s">
        <v>1778</v>
      </c>
      <c r="D12519" t="s">
        <v>573</v>
      </c>
      <c r="E12519" t="s">
        <v>296</v>
      </c>
      <c r="F12519" t="b">
        <v>0</v>
      </c>
      <c r="G12519" t="s">
        <v>52</v>
      </c>
      <c r="H12519" s="1">
        <v>45659.501250000001</v>
      </c>
      <c r="I12519" t="b">
        <v>0</v>
      </c>
      <c r="J12519" t="b">
        <v>0</v>
      </c>
      <c r="K12519" t="s">
        <v>31</v>
      </c>
      <c r="L12519" t="s">
        <v>32</v>
      </c>
      <c r="N12519">
        <v>49.895000457763672</v>
      </c>
      <c r="O12519" t="s">
        <v>16078</v>
      </c>
      <c r="P12519" t="s">
        <v>16081</v>
      </c>
    </row>
    <row r="12520" spans="1:16" x14ac:dyDescent="0.35">
      <c r="A12520" t="s">
        <v>16070</v>
      </c>
      <c r="B12520" t="s">
        <v>16082</v>
      </c>
      <c r="C12520" t="s">
        <v>154</v>
      </c>
      <c r="D12520" t="s">
        <v>36</v>
      </c>
      <c r="E12520" t="s">
        <v>20</v>
      </c>
      <c r="F12520" t="b">
        <v>0</v>
      </c>
      <c r="G12520" t="s">
        <v>52</v>
      </c>
      <c r="H12520" s="1">
        <v>45660.08457175926</v>
      </c>
      <c r="I12520" t="b">
        <v>0</v>
      </c>
      <c r="J12520" t="b">
        <v>1</v>
      </c>
      <c r="K12520" t="s">
        <v>31</v>
      </c>
      <c r="L12520" t="s">
        <v>22</v>
      </c>
      <c r="M12520">
        <v>160992</v>
      </c>
      <c r="O12520" t="s">
        <v>987</v>
      </c>
      <c r="P12520" t="s">
        <v>917</v>
      </c>
    </row>
    <row r="12521" spans="1:16" x14ac:dyDescent="0.35">
      <c r="A12521" t="s">
        <v>16070</v>
      </c>
      <c r="B12521" t="s">
        <v>16083</v>
      </c>
      <c r="C12521" t="s">
        <v>18</v>
      </c>
      <c r="D12521" t="s">
        <v>19</v>
      </c>
      <c r="E12521" t="s">
        <v>20</v>
      </c>
      <c r="F12521" t="b">
        <v>1</v>
      </c>
      <c r="G12521" t="s">
        <v>12043</v>
      </c>
      <c r="H12521" s="1">
        <v>45663.274965277778</v>
      </c>
      <c r="I12521" t="b">
        <v>0</v>
      </c>
      <c r="J12521" t="b">
        <v>0</v>
      </c>
      <c r="K12521" t="s">
        <v>12043</v>
      </c>
      <c r="L12521" t="s">
        <v>22</v>
      </c>
      <c r="M12521">
        <v>135000</v>
      </c>
      <c r="O12521" t="s">
        <v>5797</v>
      </c>
      <c r="P12521" t="s">
        <v>16076</v>
      </c>
    </row>
    <row r="12522" spans="1:16" x14ac:dyDescent="0.35">
      <c r="A12522" t="s">
        <v>16070</v>
      </c>
      <c r="B12522" t="s">
        <v>16083</v>
      </c>
      <c r="C12522" t="s">
        <v>18</v>
      </c>
      <c r="D12522" t="s">
        <v>19</v>
      </c>
      <c r="E12522" t="s">
        <v>20</v>
      </c>
      <c r="F12522" t="b">
        <v>1</v>
      </c>
      <c r="G12522" t="s">
        <v>1216</v>
      </c>
      <c r="H12522" s="1">
        <v>45663.276655092603</v>
      </c>
      <c r="I12522" t="b">
        <v>0</v>
      </c>
      <c r="J12522" t="b">
        <v>0</v>
      </c>
      <c r="K12522" t="s">
        <v>1216</v>
      </c>
      <c r="L12522" t="s">
        <v>22</v>
      </c>
      <c r="M12522">
        <v>135000</v>
      </c>
      <c r="O12522" t="s">
        <v>5797</v>
      </c>
      <c r="P12522" t="s">
        <v>16076</v>
      </c>
    </row>
    <row r="12523" spans="1:16" x14ac:dyDescent="0.35">
      <c r="A12523" t="s">
        <v>16070</v>
      </c>
      <c r="B12523" t="s">
        <v>16084</v>
      </c>
      <c r="C12523" t="s">
        <v>2224</v>
      </c>
      <c r="D12523" t="s">
        <v>269</v>
      </c>
      <c r="E12523" t="s">
        <v>20</v>
      </c>
      <c r="F12523" t="b">
        <v>0</v>
      </c>
      <c r="G12523" t="s">
        <v>52</v>
      </c>
      <c r="H12523" s="1">
        <v>45664.37605324074</v>
      </c>
      <c r="I12523" t="b">
        <v>0</v>
      </c>
      <c r="J12523" t="b">
        <v>1</v>
      </c>
      <c r="K12523" t="s">
        <v>31</v>
      </c>
      <c r="L12523" t="s">
        <v>22</v>
      </c>
      <c r="M12523">
        <v>203940</v>
      </c>
      <c r="O12523" t="s">
        <v>426</v>
      </c>
      <c r="P12523" t="s">
        <v>12128</v>
      </c>
    </row>
    <row r="12524" spans="1:16" x14ac:dyDescent="0.35">
      <c r="A12524" t="s">
        <v>16070</v>
      </c>
      <c r="B12524" t="s">
        <v>16085</v>
      </c>
      <c r="C12524" t="s">
        <v>410</v>
      </c>
      <c r="D12524" t="s">
        <v>36</v>
      </c>
      <c r="E12524" t="s">
        <v>20</v>
      </c>
      <c r="F12524" t="b">
        <v>0</v>
      </c>
      <c r="G12524" t="s">
        <v>47</v>
      </c>
      <c r="H12524" s="1">
        <v>45664.417060185187</v>
      </c>
      <c r="I12524" t="b">
        <v>0</v>
      </c>
      <c r="J12524" t="b">
        <v>1</v>
      </c>
      <c r="K12524" t="s">
        <v>31</v>
      </c>
      <c r="L12524" t="s">
        <v>22</v>
      </c>
      <c r="M12524">
        <v>210500</v>
      </c>
      <c r="O12524" t="s">
        <v>7840</v>
      </c>
      <c r="P12524" t="s">
        <v>16086</v>
      </c>
    </row>
    <row r="12525" spans="1:16" x14ac:dyDescent="0.35">
      <c r="A12525" t="s">
        <v>16070</v>
      </c>
      <c r="B12525" t="s">
        <v>16087</v>
      </c>
      <c r="C12525" t="s">
        <v>154</v>
      </c>
      <c r="D12525" t="s">
        <v>36</v>
      </c>
      <c r="E12525" t="s">
        <v>91</v>
      </c>
      <c r="F12525" t="b">
        <v>0</v>
      </c>
      <c r="G12525" t="s">
        <v>52</v>
      </c>
      <c r="H12525" s="1">
        <v>45664.625173611108</v>
      </c>
      <c r="I12525" t="b">
        <v>1</v>
      </c>
      <c r="J12525" t="b">
        <v>0</v>
      </c>
      <c r="K12525" t="s">
        <v>31</v>
      </c>
      <c r="L12525" t="s">
        <v>32</v>
      </c>
      <c r="N12525">
        <v>90</v>
      </c>
      <c r="O12525" t="s">
        <v>16088</v>
      </c>
      <c r="P12525" t="s">
        <v>16089</v>
      </c>
    </row>
    <row r="12526" spans="1:16" x14ac:dyDescent="0.35">
      <c r="A12526" t="s">
        <v>16070</v>
      </c>
      <c r="B12526" t="s">
        <v>16090</v>
      </c>
      <c r="C12526" t="s">
        <v>283</v>
      </c>
      <c r="D12526" t="s">
        <v>29</v>
      </c>
      <c r="E12526" t="s">
        <v>296</v>
      </c>
      <c r="F12526" t="b">
        <v>0</v>
      </c>
      <c r="G12526" t="s">
        <v>52</v>
      </c>
      <c r="H12526" s="1">
        <v>45665.417754629627</v>
      </c>
      <c r="I12526" t="b">
        <v>0</v>
      </c>
      <c r="J12526" t="b">
        <v>1</v>
      </c>
      <c r="K12526" t="s">
        <v>31</v>
      </c>
      <c r="L12526" t="s">
        <v>22</v>
      </c>
      <c r="M12526">
        <v>162000</v>
      </c>
      <c r="O12526" t="s">
        <v>1225</v>
      </c>
      <c r="P12526" t="s">
        <v>16091</v>
      </c>
    </row>
    <row r="12527" spans="1:16" x14ac:dyDescent="0.35">
      <c r="A12527" t="s">
        <v>16070</v>
      </c>
      <c r="B12527" t="s">
        <v>16092</v>
      </c>
      <c r="C12527" t="s">
        <v>609</v>
      </c>
      <c r="D12527" t="s">
        <v>36</v>
      </c>
      <c r="E12527" t="s">
        <v>91</v>
      </c>
      <c r="F12527" t="b">
        <v>0</v>
      </c>
      <c r="G12527" t="s">
        <v>47</v>
      </c>
      <c r="H12527" s="1">
        <v>45665.625335648147</v>
      </c>
      <c r="I12527" t="b">
        <v>0</v>
      </c>
      <c r="J12527" t="b">
        <v>0</v>
      </c>
      <c r="K12527" t="s">
        <v>31</v>
      </c>
      <c r="L12527" t="s">
        <v>32</v>
      </c>
      <c r="N12527">
        <v>75.5</v>
      </c>
      <c r="O12527" t="s">
        <v>3137</v>
      </c>
      <c r="P12527" t="s">
        <v>894</v>
      </c>
    </row>
    <row r="12528" spans="1:16" x14ac:dyDescent="0.35">
      <c r="A12528" t="s">
        <v>16070</v>
      </c>
      <c r="B12528" t="s">
        <v>16093</v>
      </c>
      <c r="C12528" t="s">
        <v>16094</v>
      </c>
      <c r="D12528" t="s">
        <v>573</v>
      </c>
      <c r="E12528" t="s">
        <v>296</v>
      </c>
      <c r="F12528" t="b">
        <v>0</v>
      </c>
      <c r="G12528" t="s">
        <v>30</v>
      </c>
      <c r="H12528" s="1">
        <v>45666.00136574074</v>
      </c>
      <c r="I12528" t="b">
        <v>0</v>
      </c>
      <c r="J12528" t="b">
        <v>1</v>
      </c>
      <c r="K12528" t="s">
        <v>31</v>
      </c>
      <c r="L12528" t="s">
        <v>32</v>
      </c>
      <c r="N12528">
        <v>40.255001068115227</v>
      </c>
      <c r="O12528" t="s">
        <v>654</v>
      </c>
      <c r="P12528" t="s">
        <v>11559</v>
      </c>
    </row>
    <row r="12529" spans="1:16" x14ac:dyDescent="0.35">
      <c r="A12529" t="s">
        <v>16070</v>
      </c>
      <c r="B12529" t="s">
        <v>16070</v>
      </c>
      <c r="C12529" t="s">
        <v>18</v>
      </c>
      <c r="D12529" t="s">
        <v>17445</v>
      </c>
      <c r="E12529" t="s">
        <v>20</v>
      </c>
      <c r="F12529" t="b">
        <v>1</v>
      </c>
      <c r="G12529" t="s">
        <v>287</v>
      </c>
      <c r="H12529" s="1">
        <v>45666.267638888887</v>
      </c>
      <c r="I12529" t="b">
        <v>0</v>
      </c>
      <c r="J12529" t="b">
        <v>1</v>
      </c>
      <c r="K12529" t="s">
        <v>287</v>
      </c>
      <c r="L12529" t="s">
        <v>22</v>
      </c>
      <c r="M12529">
        <v>160000</v>
      </c>
      <c r="O12529" t="s">
        <v>16095</v>
      </c>
      <c r="P12529" t="s">
        <v>16096</v>
      </c>
    </row>
    <row r="12530" spans="1:16" x14ac:dyDescent="0.35">
      <c r="A12530" t="s">
        <v>16070</v>
      </c>
      <c r="B12530" t="s">
        <v>16097</v>
      </c>
      <c r="C12530" t="s">
        <v>1443</v>
      </c>
      <c r="D12530" t="s">
        <v>36</v>
      </c>
      <c r="E12530" t="s">
        <v>20</v>
      </c>
      <c r="F12530" t="b">
        <v>0</v>
      </c>
      <c r="G12530" t="s">
        <v>47</v>
      </c>
      <c r="H12530" s="1">
        <v>45667.265983796293</v>
      </c>
      <c r="I12530" t="b">
        <v>0</v>
      </c>
      <c r="J12530" t="b">
        <v>1</v>
      </c>
      <c r="K12530" t="s">
        <v>31</v>
      </c>
      <c r="L12530" t="s">
        <v>22</v>
      </c>
      <c r="M12530">
        <v>216000</v>
      </c>
      <c r="O12530" t="s">
        <v>5332</v>
      </c>
      <c r="P12530" t="s">
        <v>12755</v>
      </c>
    </row>
    <row r="12531" spans="1:16" x14ac:dyDescent="0.35">
      <c r="A12531" t="s">
        <v>16070</v>
      </c>
      <c r="B12531" t="s">
        <v>16070</v>
      </c>
      <c r="C12531" t="s">
        <v>653</v>
      </c>
      <c r="D12531" t="s">
        <v>1162</v>
      </c>
      <c r="E12531" t="s">
        <v>20</v>
      </c>
      <c r="F12531" t="b">
        <v>0</v>
      </c>
      <c r="G12531" t="s">
        <v>43</v>
      </c>
      <c r="H12531" s="1">
        <v>45667.266099537039</v>
      </c>
      <c r="I12531" t="b">
        <v>0</v>
      </c>
      <c r="J12531" t="b">
        <v>0</v>
      </c>
      <c r="K12531" t="s">
        <v>31</v>
      </c>
      <c r="L12531" t="s">
        <v>22</v>
      </c>
      <c r="M12531">
        <v>155000</v>
      </c>
      <c r="O12531" t="s">
        <v>650</v>
      </c>
      <c r="P12531" t="s">
        <v>16098</v>
      </c>
    </row>
    <row r="12532" spans="1:16" x14ac:dyDescent="0.35">
      <c r="A12532" t="s">
        <v>16070</v>
      </c>
      <c r="B12532" t="s">
        <v>16099</v>
      </c>
      <c r="C12532" t="s">
        <v>16100</v>
      </c>
      <c r="D12532" t="s">
        <v>443</v>
      </c>
      <c r="E12532" t="s">
        <v>20</v>
      </c>
      <c r="F12532" t="b">
        <v>0</v>
      </c>
      <c r="G12532" t="s">
        <v>287</v>
      </c>
      <c r="H12532" s="1">
        <v>45667.267638888887</v>
      </c>
      <c r="I12532" t="b">
        <v>0</v>
      </c>
      <c r="J12532" t="b">
        <v>0</v>
      </c>
      <c r="K12532" t="s">
        <v>287</v>
      </c>
      <c r="L12532" t="s">
        <v>22</v>
      </c>
      <c r="M12532">
        <v>100000</v>
      </c>
      <c r="O12532" t="s">
        <v>16101</v>
      </c>
    </row>
    <row r="12533" spans="1:16" x14ac:dyDescent="0.35">
      <c r="A12533" t="s">
        <v>16070</v>
      </c>
      <c r="B12533" t="s">
        <v>16102</v>
      </c>
      <c r="C12533" t="s">
        <v>60</v>
      </c>
      <c r="D12533" t="s">
        <v>36</v>
      </c>
      <c r="E12533" t="s">
        <v>20</v>
      </c>
      <c r="F12533" t="b">
        <v>0</v>
      </c>
      <c r="G12533" t="s">
        <v>30</v>
      </c>
      <c r="H12533" s="1">
        <v>45667.432303240741</v>
      </c>
      <c r="I12533" t="b">
        <v>0</v>
      </c>
      <c r="J12533" t="b">
        <v>1</v>
      </c>
      <c r="K12533" t="s">
        <v>31</v>
      </c>
      <c r="L12533" t="s">
        <v>22</v>
      </c>
      <c r="M12533">
        <v>185000</v>
      </c>
      <c r="O12533" t="s">
        <v>48</v>
      </c>
      <c r="P12533" t="s">
        <v>16103</v>
      </c>
    </row>
    <row r="12534" spans="1:16" x14ac:dyDescent="0.35">
      <c r="A12534" t="s">
        <v>16070</v>
      </c>
      <c r="B12534" t="s">
        <v>16070</v>
      </c>
      <c r="C12534" t="s">
        <v>11694</v>
      </c>
      <c r="D12534" t="s">
        <v>110</v>
      </c>
      <c r="E12534" t="s">
        <v>760</v>
      </c>
      <c r="F12534" t="b">
        <v>0</v>
      </c>
      <c r="G12534" t="s">
        <v>43</v>
      </c>
      <c r="H12534" s="1">
        <v>45667.557766203703</v>
      </c>
      <c r="I12534" t="b">
        <v>0</v>
      </c>
      <c r="J12534" t="b">
        <v>0</v>
      </c>
      <c r="K12534" t="s">
        <v>31</v>
      </c>
      <c r="L12534" t="s">
        <v>32</v>
      </c>
      <c r="N12534">
        <v>57.5</v>
      </c>
      <c r="O12534" t="s">
        <v>15096</v>
      </c>
      <c r="P12534" t="s">
        <v>11559</v>
      </c>
    </row>
    <row r="12535" spans="1:16" x14ac:dyDescent="0.35">
      <c r="A12535" t="s">
        <v>16070</v>
      </c>
      <c r="B12535" t="s">
        <v>16104</v>
      </c>
      <c r="C12535" t="s">
        <v>1301</v>
      </c>
      <c r="D12535" t="s">
        <v>36</v>
      </c>
      <c r="E12535" t="s">
        <v>20</v>
      </c>
      <c r="F12535" t="b">
        <v>0</v>
      </c>
      <c r="G12535" t="s">
        <v>43</v>
      </c>
      <c r="H12535" s="1">
        <v>45667.833912037036</v>
      </c>
      <c r="I12535" t="b">
        <v>0</v>
      </c>
      <c r="J12535" t="b">
        <v>1</v>
      </c>
      <c r="K12535" t="s">
        <v>31</v>
      </c>
      <c r="L12535" t="s">
        <v>22</v>
      </c>
      <c r="M12535">
        <v>160992</v>
      </c>
      <c r="O12535" t="s">
        <v>987</v>
      </c>
    </row>
    <row r="12536" spans="1:16" x14ac:dyDescent="0.35">
      <c r="A12536" t="s">
        <v>16070</v>
      </c>
      <c r="B12536" t="s">
        <v>16105</v>
      </c>
      <c r="C12536" t="s">
        <v>801</v>
      </c>
      <c r="D12536" t="s">
        <v>36</v>
      </c>
      <c r="E12536" t="s">
        <v>20</v>
      </c>
      <c r="F12536" t="b">
        <v>0</v>
      </c>
      <c r="G12536" t="s">
        <v>30</v>
      </c>
      <c r="H12536" s="1">
        <v>45667.849537037036</v>
      </c>
      <c r="I12536" t="b">
        <v>0</v>
      </c>
      <c r="J12536" t="b">
        <v>1</v>
      </c>
      <c r="K12536" t="s">
        <v>31</v>
      </c>
      <c r="L12536" t="s">
        <v>22</v>
      </c>
      <c r="M12536">
        <v>197297.46875</v>
      </c>
      <c r="O12536" t="s">
        <v>802</v>
      </c>
      <c r="P12536" t="s">
        <v>16106</v>
      </c>
    </row>
    <row r="12537" spans="1:16" x14ac:dyDescent="0.35">
      <c r="A12537" t="s">
        <v>16070</v>
      </c>
      <c r="B12537" t="s">
        <v>16107</v>
      </c>
      <c r="C12537" t="s">
        <v>1349</v>
      </c>
      <c r="D12537" t="s">
        <v>3130</v>
      </c>
      <c r="E12537" t="s">
        <v>20</v>
      </c>
      <c r="F12537" t="b">
        <v>0</v>
      </c>
      <c r="G12537" t="s">
        <v>52</v>
      </c>
      <c r="H12537" s="1">
        <v>45669.70952546296</v>
      </c>
      <c r="I12537" t="b">
        <v>0</v>
      </c>
      <c r="J12537" t="b">
        <v>1</v>
      </c>
      <c r="K12537" t="s">
        <v>31</v>
      </c>
      <c r="L12537" t="s">
        <v>22</v>
      </c>
      <c r="M12537">
        <v>172500</v>
      </c>
      <c r="O12537" t="s">
        <v>16108</v>
      </c>
      <c r="P12537" t="s">
        <v>16109</v>
      </c>
    </row>
    <row r="12538" spans="1:16" x14ac:dyDescent="0.35">
      <c r="A12538" t="s">
        <v>16070</v>
      </c>
      <c r="B12538" t="s">
        <v>16110</v>
      </c>
      <c r="C12538" t="s">
        <v>154</v>
      </c>
      <c r="D12538" t="s">
        <v>36</v>
      </c>
      <c r="E12538" t="s">
        <v>91</v>
      </c>
      <c r="F12538" t="b">
        <v>0</v>
      </c>
      <c r="G12538" t="s">
        <v>52</v>
      </c>
      <c r="H12538" s="1">
        <v>45670.708344907413</v>
      </c>
      <c r="I12538" t="b">
        <v>0</v>
      </c>
      <c r="J12538" t="b">
        <v>0</v>
      </c>
      <c r="K12538" t="s">
        <v>31</v>
      </c>
      <c r="L12538" t="s">
        <v>32</v>
      </c>
      <c r="N12538">
        <v>77.5</v>
      </c>
      <c r="O12538" t="s">
        <v>16111</v>
      </c>
      <c r="P12538" t="s">
        <v>16112</v>
      </c>
    </row>
    <row r="12539" spans="1:16" x14ac:dyDescent="0.35">
      <c r="A12539" t="s">
        <v>16070</v>
      </c>
      <c r="B12539" t="s">
        <v>16113</v>
      </c>
      <c r="C12539" t="s">
        <v>2224</v>
      </c>
      <c r="D12539" t="s">
        <v>36</v>
      </c>
      <c r="E12539" t="s">
        <v>20</v>
      </c>
      <c r="F12539" t="b">
        <v>0</v>
      </c>
      <c r="G12539" t="s">
        <v>52</v>
      </c>
      <c r="H12539" s="1">
        <v>45671.001238425917</v>
      </c>
      <c r="I12539" t="b">
        <v>0</v>
      </c>
      <c r="J12539" t="b">
        <v>1</v>
      </c>
      <c r="K12539" t="s">
        <v>31</v>
      </c>
      <c r="L12539" t="s">
        <v>22</v>
      </c>
      <c r="M12539">
        <v>140500</v>
      </c>
      <c r="O12539" t="s">
        <v>6269</v>
      </c>
      <c r="P12539" t="s">
        <v>466</v>
      </c>
    </row>
    <row r="12540" spans="1:16" x14ac:dyDescent="0.35">
      <c r="A12540" t="s">
        <v>16070</v>
      </c>
      <c r="B12540" t="s">
        <v>16114</v>
      </c>
      <c r="C12540" t="s">
        <v>14862</v>
      </c>
      <c r="D12540" t="s">
        <v>36</v>
      </c>
      <c r="E12540" t="s">
        <v>20</v>
      </c>
      <c r="F12540" t="b">
        <v>0</v>
      </c>
      <c r="G12540" t="s">
        <v>52</v>
      </c>
      <c r="H12540" s="1">
        <v>45671.583564814813</v>
      </c>
      <c r="I12540" t="b">
        <v>0</v>
      </c>
      <c r="J12540" t="b">
        <v>0</v>
      </c>
      <c r="K12540" t="s">
        <v>31</v>
      </c>
      <c r="L12540" t="s">
        <v>22</v>
      </c>
      <c r="M12540">
        <v>160000</v>
      </c>
      <c r="O12540" t="s">
        <v>16115</v>
      </c>
    </row>
    <row r="12541" spans="1:16" x14ac:dyDescent="0.35">
      <c r="A12541" t="s">
        <v>16070</v>
      </c>
      <c r="B12541" t="s">
        <v>16116</v>
      </c>
      <c r="C12541" t="s">
        <v>2224</v>
      </c>
      <c r="D12541" t="s">
        <v>29</v>
      </c>
      <c r="E12541" t="s">
        <v>20</v>
      </c>
      <c r="F12541" t="b">
        <v>0</v>
      </c>
      <c r="G12541" t="s">
        <v>52</v>
      </c>
      <c r="H12541" s="1">
        <v>45671.834953703707</v>
      </c>
      <c r="I12541" t="b">
        <v>0</v>
      </c>
      <c r="J12541" t="b">
        <v>1</v>
      </c>
      <c r="K12541" t="s">
        <v>31</v>
      </c>
      <c r="L12541" t="s">
        <v>22</v>
      </c>
      <c r="M12541">
        <v>140500</v>
      </c>
      <c r="O12541" t="s">
        <v>16117</v>
      </c>
      <c r="P12541" t="s">
        <v>466</v>
      </c>
    </row>
    <row r="12542" spans="1:16" x14ac:dyDescent="0.35">
      <c r="A12542" t="s">
        <v>16070</v>
      </c>
      <c r="B12542" t="s">
        <v>16118</v>
      </c>
      <c r="C12542" t="s">
        <v>18</v>
      </c>
      <c r="D12542" t="s">
        <v>36</v>
      </c>
      <c r="E12542" t="s">
        <v>91</v>
      </c>
      <c r="F12542" t="b">
        <v>1</v>
      </c>
      <c r="G12542" t="s">
        <v>52</v>
      </c>
      <c r="H12542" s="1">
        <v>45671.919120370367</v>
      </c>
      <c r="I12542" t="b">
        <v>0</v>
      </c>
      <c r="J12542" t="b">
        <v>1</v>
      </c>
      <c r="K12542" t="s">
        <v>31</v>
      </c>
      <c r="L12542" t="s">
        <v>32</v>
      </c>
      <c r="N12542">
        <v>55</v>
      </c>
      <c r="O12542" t="s">
        <v>1471</v>
      </c>
      <c r="P12542" t="s">
        <v>16119</v>
      </c>
    </row>
    <row r="12543" spans="1:16" x14ac:dyDescent="0.35">
      <c r="A12543" t="s">
        <v>16070</v>
      </c>
      <c r="B12543" t="s">
        <v>16083</v>
      </c>
      <c r="C12543" t="s">
        <v>18</v>
      </c>
      <c r="D12543" t="s">
        <v>19</v>
      </c>
      <c r="E12543" t="s">
        <v>20</v>
      </c>
      <c r="F12543" t="b">
        <v>1</v>
      </c>
      <c r="G12543" t="s">
        <v>12043</v>
      </c>
      <c r="H12543" s="1">
        <v>45672.263136574067</v>
      </c>
      <c r="I12543" t="b">
        <v>0</v>
      </c>
      <c r="J12543" t="b">
        <v>0</v>
      </c>
      <c r="K12543" t="s">
        <v>12043</v>
      </c>
      <c r="L12543" t="s">
        <v>22</v>
      </c>
      <c r="M12543">
        <v>135000</v>
      </c>
      <c r="O12543" t="s">
        <v>5797</v>
      </c>
      <c r="P12543" t="s">
        <v>16076</v>
      </c>
    </row>
    <row r="12544" spans="1:16" x14ac:dyDescent="0.35">
      <c r="A12544" t="s">
        <v>16070</v>
      </c>
      <c r="B12544" t="s">
        <v>16120</v>
      </c>
      <c r="C12544" t="s">
        <v>707</v>
      </c>
      <c r="D12544" t="s">
        <v>29</v>
      </c>
      <c r="E12544" t="s">
        <v>296</v>
      </c>
      <c r="F12544" t="b">
        <v>0</v>
      </c>
      <c r="G12544" t="s">
        <v>52</v>
      </c>
      <c r="H12544" s="1">
        <v>45672.418055555558</v>
      </c>
      <c r="I12544" t="b">
        <v>0</v>
      </c>
      <c r="J12544" t="b">
        <v>1</v>
      </c>
      <c r="K12544" t="s">
        <v>31</v>
      </c>
      <c r="L12544" t="s">
        <v>22</v>
      </c>
      <c r="M12544">
        <v>162000</v>
      </c>
      <c r="O12544" t="s">
        <v>1225</v>
      </c>
      <c r="P12544" t="s">
        <v>16121</v>
      </c>
    </row>
    <row r="12545" spans="1:16" x14ac:dyDescent="0.35">
      <c r="A12545" t="s">
        <v>16070</v>
      </c>
      <c r="B12545" t="s">
        <v>16122</v>
      </c>
      <c r="C12545" t="s">
        <v>2504</v>
      </c>
      <c r="D12545" t="s">
        <v>295</v>
      </c>
      <c r="E12545" t="s">
        <v>20</v>
      </c>
      <c r="F12545" t="b">
        <v>0</v>
      </c>
      <c r="G12545" t="s">
        <v>592</v>
      </c>
      <c r="H12545" s="1">
        <v>45672.671481481477</v>
      </c>
      <c r="I12545" t="b">
        <v>0</v>
      </c>
      <c r="J12545" t="b">
        <v>0</v>
      </c>
      <c r="K12545" t="s">
        <v>592</v>
      </c>
      <c r="L12545" t="s">
        <v>22</v>
      </c>
      <c r="M12545">
        <v>90000</v>
      </c>
      <c r="O12545" t="s">
        <v>16123</v>
      </c>
    </row>
    <row r="12546" spans="1:16" x14ac:dyDescent="0.35">
      <c r="A12546" t="s">
        <v>16070</v>
      </c>
      <c r="B12546" t="s">
        <v>16124</v>
      </c>
      <c r="C12546" t="s">
        <v>18</v>
      </c>
      <c r="D12546" t="s">
        <v>19</v>
      </c>
      <c r="E12546" t="s">
        <v>20</v>
      </c>
      <c r="F12546" t="b">
        <v>1</v>
      </c>
      <c r="G12546" t="s">
        <v>931</v>
      </c>
      <c r="H12546" s="1">
        <v>45672.774421296293</v>
      </c>
      <c r="I12546" t="b">
        <v>0</v>
      </c>
      <c r="J12546" t="b">
        <v>0</v>
      </c>
      <c r="K12546" t="s">
        <v>931</v>
      </c>
      <c r="L12546" t="s">
        <v>22</v>
      </c>
      <c r="M12546">
        <v>50000</v>
      </c>
      <c r="O12546" t="s">
        <v>16125</v>
      </c>
      <c r="P12546" t="s">
        <v>16126</v>
      </c>
    </row>
    <row r="12547" spans="1:16" x14ac:dyDescent="0.35">
      <c r="A12547" t="s">
        <v>16070</v>
      </c>
      <c r="B12547" t="s">
        <v>16127</v>
      </c>
      <c r="C12547" t="s">
        <v>609</v>
      </c>
      <c r="D12547" t="s">
        <v>36</v>
      </c>
      <c r="E12547" t="s">
        <v>20</v>
      </c>
      <c r="F12547" t="b">
        <v>0</v>
      </c>
      <c r="G12547" t="s">
        <v>47</v>
      </c>
      <c r="H12547" s="1">
        <v>45672.876550925917</v>
      </c>
      <c r="I12547" t="b">
        <v>0</v>
      </c>
      <c r="J12547" t="b">
        <v>1</v>
      </c>
      <c r="K12547" t="s">
        <v>31</v>
      </c>
      <c r="L12547" t="s">
        <v>22</v>
      </c>
      <c r="M12547">
        <v>186500</v>
      </c>
      <c r="O12547" t="s">
        <v>518</v>
      </c>
      <c r="P12547" t="s">
        <v>11725</v>
      </c>
    </row>
    <row r="12548" spans="1:16" x14ac:dyDescent="0.35">
      <c r="A12548" t="s">
        <v>16070</v>
      </c>
      <c r="B12548" t="s">
        <v>16128</v>
      </c>
      <c r="C12548" t="s">
        <v>552</v>
      </c>
      <c r="D12548" t="s">
        <v>36</v>
      </c>
      <c r="E12548" t="s">
        <v>20</v>
      </c>
      <c r="F12548" t="b">
        <v>0</v>
      </c>
      <c r="G12548" t="s">
        <v>68</v>
      </c>
      <c r="H12548" s="1">
        <v>45673.253368055557</v>
      </c>
      <c r="I12548" t="b">
        <v>0</v>
      </c>
      <c r="J12548" t="b">
        <v>1</v>
      </c>
      <c r="K12548" t="s">
        <v>31</v>
      </c>
      <c r="L12548" t="s">
        <v>22</v>
      </c>
      <c r="M12548">
        <v>189500</v>
      </c>
      <c r="O12548" t="s">
        <v>11742</v>
      </c>
      <c r="P12548" t="s">
        <v>16129</v>
      </c>
    </row>
    <row r="12549" spans="1:16" x14ac:dyDescent="0.35">
      <c r="A12549" t="s">
        <v>16070</v>
      </c>
      <c r="B12549" t="s">
        <v>16070</v>
      </c>
      <c r="C12549" t="s">
        <v>2504</v>
      </c>
      <c r="D12549" t="s">
        <v>295</v>
      </c>
      <c r="E12549" t="s">
        <v>20</v>
      </c>
      <c r="F12549" t="b">
        <v>0</v>
      </c>
      <c r="G12549" t="s">
        <v>592</v>
      </c>
      <c r="H12549" s="1">
        <v>45673.2575462963</v>
      </c>
      <c r="I12549" t="b">
        <v>0</v>
      </c>
      <c r="J12549" t="b">
        <v>0</v>
      </c>
      <c r="K12549" t="s">
        <v>592</v>
      </c>
      <c r="L12549" t="s">
        <v>22</v>
      </c>
      <c r="M12549">
        <v>90000</v>
      </c>
      <c r="O12549" t="s">
        <v>16130</v>
      </c>
      <c r="P12549" t="s">
        <v>16131</v>
      </c>
    </row>
    <row r="12550" spans="1:16" x14ac:dyDescent="0.35">
      <c r="A12550" t="s">
        <v>16070</v>
      </c>
      <c r="B12550" t="s">
        <v>16132</v>
      </c>
      <c r="C12550" t="s">
        <v>1616</v>
      </c>
      <c r="D12550" t="s">
        <v>36</v>
      </c>
      <c r="E12550" t="s">
        <v>20</v>
      </c>
      <c r="F12550" t="b">
        <v>0</v>
      </c>
      <c r="G12550" t="s">
        <v>52</v>
      </c>
      <c r="H12550" s="1">
        <v>45673.458587962959</v>
      </c>
      <c r="I12550" t="b">
        <v>0</v>
      </c>
      <c r="J12550" t="b">
        <v>1</v>
      </c>
      <c r="K12550" t="s">
        <v>31</v>
      </c>
      <c r="L12550" t="s">
        <v>22</v>
      </c>
      <c r="M12550">
        <v>224000</v>
      </c>
      <c r="O12550" t="s">
        <v>1048</v>
      </c>
      <c r="P12550" t="s">
        <v>1563</v>
      </c>
    </row>
    <row r="12551" spans="1:16" x14ac:dyDescent="0.35">
      <c r="A12551" t="s">
        <v>16070</v>
      </c>
      <c r="B12551" t="s">
        <v>16133</v>
      </c>
      <c r="C12551" t="s">
        <v>2919</v>
      </c>
      <c r="D12551" t="s">
        <v>36</v>
      </c>
      <c r="E12551" t="s">
        <v>20</v>
      </c>
      <c r="F12551" t="b">
        <v>0</v>
      </c>
      <c r="G12551" t="s">
        <v>47</v>
      </c>
      <c r="H12551" s="1">
        <v>45673.461435185192</v>
      </c>
      <c r="I12551" t="b">
        <v>0</v>
      </c>
      <c r="J12551" t="b">
        <v>1</v>
      </c>
      <c r="K12551" t="s">
        <v>31</v>
      </c>
      <c r="L12551" t="s">
        <v>22</v>
      </c>
      <c r="M12551">
        <v>195500</v>
      </c>
      <c r="O12551" t="s">
        <v>1048</v>
      </c>
      <c r="P12551" t="s">
        <v>16134</v>
      </c>
    </row>
    <row r="12552" spans="1:16" x14ac:dyDescent="0.35">
      <c r="A12552" t="s">
        <v>16070</v>
      </c>
      <c r="B12552" t="s">
        <v>16135</v>
      </c>
      <c r="C12552" t="s">
        <v>597</v>
      </c>
      <c r="D12552" t="s">
        <v>36</v>
      </c>
      <c r="E12552" t="s">
        <v>20</v>
      </c>
      <c r="F12552" t="b">
        <v>0</v>
      </c>
      <c r="G12552" t="s">
        <v>52</v>
      </c>
      <c r="H12552" s="1">
        <v>45673.708472222221</v>
      </c>
      <c r="I12552" t="b">
        <v>0</v>
      </c>
      <c r="J12552" t="b">
        <v>0</v>
      </c>
      <c r="K12552" t="s">
        <v>31</v>
      </c>
      <c r="L12552" t="s">
        <v>22</v>
      </c>
      <c r="M12552">
        <v>160000</v>
      </c>
      <c r="O12552" t="s">
        <v>16136</v>
      </c>
      <c r="P12552" t="s">
        <v>16137</v>
      </c>
    </row>
    <row r="12553" spans="1:16" x14ac:dyDescent="0.35">
      <c r="A12553" t="s">
        <v>16070</v>
      </c>
      <c r="B12553" t="s">
        <v>16138</v>
      </c>
      <c r="C12553" t="s">
        <v>16139</v>
      </c>
      <c r="D12553" t="s">
        <v>36</v>
      </c>
      <c r="E12553" t="s">
        <v>20</v>
      </c>
      <c r="F12553" t="b">
        <v>0</v>
      </c>
      <c r="G12553" t="s">
        <v>43</v>
      </c>
      <c r="H12553" s="1">
        <v>45673.875694444447</v>
      </c>
      <c r="I12553" t="b">
        <v>1</v>
      </c>
      <c r="J12553" t="b">
        <v>0</v>
      </c>
      <c r="K12553" t="s">
        <v>31</v>
      </c>
      <c r="L12553" t="s">
        <v>22</v>
      </c>
      <c r="M12553">
        <v>122972.5</v>
      </c>
      <c r="O12553" t="s">
        <v>16140</v>
      </c>
      <c r="P12553" t="s">
        <v>343</v>
      </c>
    </row>
    <row r="12554" spans="1:16" x14ac:dyDescent="0.35">
      <c r="A12554" t="s">
        <v>16070</v>
      </c>
      <c r="B12554" t="s">
        <v>16141</v>
      </c>
      <c r="C12554" t="s">
        <v>16142</v>
      </c>
      <c r="D12554" t="s">
        <v>29</v>
      </c>
      <c r="E12554" t="s">
        <v>296</v>
      </c>
      <c r="F12554" t="b">
        <v>0</v>
      </c>
      <c r="G12554" t="s">
        <v>52</v>
      </c>
      <c r="H12554" s="1">
        <v>45674.25099537037</v>
      </c>
      <c r="I12554" t="b">
        <v>0</v>
      </c>
      <c r="J12554" t="b">
        <v>1</v>
      </c>
      <c r="K12554" t="s">
        <v>31</v>
      </c>
      <c r="L12554" t="s">
        <v>22</v>
      </c>
      <c r="M12554">
        <v>135000</v>
      </c>
      <c r="O12554" t="s">
        <v>1225</v>
      </c>
      <c r="P12554" t="s">
        <v>16143</v>
      </c>
    </row>
    <row r="12555" spans="1:16" x14ac:dyDescent="0.35">
      <c r="A12555" t="s">
        <v>16070</v>
      </c>
      <c r="B12555" t="s">
        <v>16144</v>
      </c>
      <c r="C12555" t="s">
        <v>18</v>
      </c>
      <c r="D12555" t="s">
        <v>36</v>
      </c>
      <c r="E12555" t="s">
        <v>20</v>
      </c>
      <c r="F12555" t="b">
        <v>1</v>
      </c>
      <c r="G12555" t="s">
        <v>52</v>
      </c>
      <c r="H12555" s="1">
        <v>45674.375092592592</v>
      </c>
      <c r="I12555" t="b">
        <v>0</v>
      </c>
      <c r="J12555" t="b">
        <v>1</v>
      </c>
      <c r="K12555" t="s">
        <v>31</v>
      </c>
      <c r="L12555" t="s">
        <v>22</v>
      </c>
      <c r="M12555">
        <v>117500</v>
      </c>
      <c r="O12555" t="s">
        <v>12226</v>
      </c>
      <c r="P12555" t="s">
        <v>16145</v>
      </c>
    </row>
    <row r="12556" spans="1:16" x14ac:dyDescent="0.35">
      <c r="A12556" t="s">
        <v>16070</v>
      </c>
      <c r="B12556" t="s">
        <v>16146</v>
      </c>
      <c r="C12556" t="s">
        <v>410</v>
      </c>
      <c r="D12556" t="s">
        <v>36</v>
      </c>
      <c r="E12556" t="s">
        <v>20</v>
      </c>
      <c r="F12556" t="b">
        <v>0</v>
      </c>
      <c r="G12556" t="s">
        <v>47</v>
      </c>
      <c r="H12556" s="1">
        <v>45674.50037037037</v>
      </c>
      <c r="I12556" t="b">
        <v>0</v>
      </c>
      <c r="J12556" t="b">
        <v>1</v>
      </c>
      <c r="K12556" t="s">
        <v>31</v>
      </c>
      <c r="L12556" t="s">
        <v>22</v>
      </c>
      <c r="M12556">
        <v>200000</v>
      </c>
      <c r="O12556" t="s">
        <v>16147</v>
      </c>
      <c r="P12556" t="s">
        <v>340</v>
      </c>
    </row>
    <row r="12557" spans="1:16" x14ac:dyDescent="0.35">
      <c r="A12557" t="s">
        <v>16070</v>
      </c>
      <c r="B12557" t="s">
        <v>16148</v>
      </c>
      <c r="C12557" t="s">
        <v>4570</v>
      </c>
      <c r="D12557" t="s">
        <v>36</v>
      </c>
      <c r="E12557" t="s">
        <v>20</v>
      </c>
      <c r="F12557" t="b">
        <v>0</v>
      </c>
      <c r="G12557" t="s">
        <v>52</v>
      </c>
      <c r="H12557" s="1">
        <v>45674.792673611111</v>
      </c>
      <c r="I12557" t="b">
        <v>0</v>
      </c>
      <c r="J12557" t="b">
        <v>1</v>
      </c>
      <c r="K12557" t="s">
        <v>31</v>
      </c>
      <c r="L12557" t="s">
        <v>22</v>
      </c>
      <c r="M12557">
        <v>265500</v>
      </c>
      <c r="O12557" t="s">
        <v>859</v>
      </c>
      <c r="P12557" t="s">
        <v>156</v>
      </c>
    </row>
    <row r="12558" spans="1:16" x14ac:dyDescent="0.35">
      <c r="A12558" t="s">
        <v>16070</v>
      </c>
      <c r="B12558" t="s">
        <v>16149</v>
      </c>
      <c r="C12558" t="s">
        <v>60</v>
      </c>
      <c r="D12558" t="s">
        <v>36</v>
      </c>
      <c r="E12558" t="s">
        <v>20</v>
      </c>
      <c r="F12558" t="b">
        <v>0</v>
      </c>
      <c r="G12558" t="s">
        <v>30</v>
      </c>
      <c r="H12558" s="1">
        <v>45674.83494212963</v>
      </c>
      <c r="I12558" t="b">
        <v>0</v>
      </c>
      <c r="J12558" t="b">
        <v>1</v>
      </c>
      <c r="K12558" t="s">
        <v>31</v>
      </c>
      <c r="L12558" t="s">
        <v>22</v>
      </c>
      <c r="M12558">
        <v>197000</v>
      </c>
      <c r="O12558" t="s">
        <v>16150</v>
      </c>
      <c r="P12558" t="s">
        <v>16151</v>
      </c>
    </row>
    <row r="12559" spans="1:16" x14ac:dyDescent="0.35">
      <c r="A12559" t="s">
        <v>16070</v>
      </c>
      <c r="B12559" t="s">
        <v>16152</v>
      </c>
      <c r="C12559" t="s">
        <v>105</v>
      </c>
      <c r="D12559" t="s">
        <v>249</v>
      </c>
      <c r="E12559" t="s">
        <v>20</v>
      </c>
      <c r="F12559" t="b">
        <v>0</v>
      </c>
      <c r="G12559" t="s">
        <v>105</v>
      </c>
      <c r="H12559" s="1">
        <v>45675.378333333327</v>
      </c>
      <c r="I12559" t="b">
        <v>0</v>
      </c>
      <c r="J12559" t="b">
        <v>0</v>
      </c>
      <c r="K12559" t="s">
        <v>105</v>
      </c>
      <c r="L12559" t="s">
        <v>22</v>
      </c>
      <c r="M12559">
        <v>92760.5</v>
      </c>
      <c r="O12559" t="s">
        <v>12738</v>
      </c>
      <c r="P12559" t="s">
        <v>16153</v>
      </c>
    </row>
    <row r="12560" spans="1:16" x14ac:dyDescent="0.35">
      <c r="A12560" t="s">
        <v>16070</v>
      </c>
      <c r="B12560" t="s">
        <v>16154</v>
      </c>
      <c r="C12560" t="s">
        <v>549</v>
      </c>
      <c r="D12560" t="s">
        <v>3130</v>
      </c>
      <c r="E12560" t="s">
        <v>20</v>
      </c>
      <c r="F12560" t="b">
        <v>0</v>
      </c>
      <c r="G12560" t="s">
        <v>47</v>
      </c>
      <c r="H12560" s="1">
        <v>45675.709409722222</v>
      </c>
      <c r="I12560" t="b">
        <v>0</v>
      </c>
      <c r="J12560" t="b">
        <v>1</v>
      </c>
      <c r="K12560" t="s">
        <v>31</v>
      </c>
      <c r="L12560" t="s">
        <v>22</v>
      </c>
      <c r="M12560">
        <v>117000</v>
      </c>
      <c r="O12560" t="s">
        <v>1225</v>
      </c>
      <c r="P12560" t="s">
        <v>16155</v>
      </c>
    </row>
    <row r="12561" spans="1:16" x14ac:dyDescent="0.35">
      <c r="A12561" t="s">
        <v>16070</v>
      </c>
      <c r="B12561" t="s">
        <v>16156</v>
      </c>
      <c r="C12561" t="s">
        <v>283</v>
      </c>
      <c r="D12561" t="s">
        <v>1869</v>
      </c>
      <c r="E12561" t="s">
        <v>20</v>
      </c>
      <c r="F12561" t="b">
        <v>0</v>
      </c>
      <c r="G12561" t="s">
        <v>52</v>
      </c>
      <c r="H12561" s="1">
        <v>45676.250810185193</v>
      </c>
      <c r="I12561" t="b">
        <v>0</v>
      </c>
      <c r="J12561" t="b">
        <v>1</v>
      </c>
      <c r="K12561" t="s">
        <v>31</v>
      </c>
      <c r="L12561" t="s">
        <v>22</v>
      </c>
      <c r="M12561">
        <v>150000</v>
      </c>
      <c r="O12561" t="s">
        <v>3139</v>
      </c>
      <c r="P12561" t="s">
        <v>12383</v>
      </c>
    </row>
    <row r="12562" spans="1:16" x14ac:dyDescent="0.35">
      <c r="A12562" t="s">
        <v>16070</v>
      </c>
      <c r="B12562" t="s">
        <v>16157</v>
      </c>
      <c r="C12562" t="s">
        <v>154</v>
      </c>
      <c r="D12562" t="s">
        <v>110</v>
      </c>
      <c r="E12562" t="s">
        <v>20</v>
      </c>
      <c r="F12562" t="b">
        <v>0</v>
      </c>
      <c r="G12562" t="s">
        <v>52</v>
      </c>
      <c r="H12562" s="1">
        <v>45676.250810185193</v>
      </c>
      <c r="I12562" t="b">
        <v>0</v>
      </c>
      <c r="J12562" t="b">
        <v>1</v>
      </c>
      <c r="K12562" t="s">
        <v>31</v>
      </c>
      <c r="L12562" t="s">
        <v>22</v>
      </c>
      <c r="M12562">
        <v>149500</v>
      </c>
      <c r="O12562" t="s">
        <v>4757</v>
      </c>
      <c r="P12562" t="s">
        <v>16158</v>
      </c>
    </row>
    <row r="12563" spans="1:16" x14ac:dyDescent="0.35">
      <c r="A12563" t="s">
        <v>16070</v>
      </c>
      <c r="B12563" t="s">
        <v>16070</v>
      </c>
      <c r="C12563" t="s">
        <v>357</v>
      </c>
      <c r="D12563" t="s">
        <v>110</v>
      </c>
      <c r="E12563" t="s">
        <v>20</v>
      </c>
      <c r="F12563" t="b">
        <v>0</v>
      </c>
      <c r="G12563" t="s">
        <v>30</v>
      </c>
      <c r="H12563" s="1">
        <v>45676.251134259262</v>
      </c>
      <c r="I12563" t="b">
        <v>0</v>
      </c>
      <c r="J12563" t="b">
        <v>1</v>
      </c>
      <c r="K12563" t="s">
        <v>31</v>
      </c>
      <c r="L12563" t="s">
        <v>22</v>
      </c>
      <c r="M12563">
        <v>135000</v>
      </c>
      <c r="O12563" t="s">
        <v>5797</v>
      </c>
      <c r="P12563" t="s">
        <v>16159</v>
      </c>
    </row>
    <row r="12564" spans="1:16" x14ac:dyDescent="0.35">
      <c r="A12564" t="s">
        <v>16070</v>
      </c>
      <c r="B12564" t="s">
        <v>16070</v>
      </c>
      <c r="C12564" t="s">
        <v>11788</v>
      </c>
      <c r="D12564" t="s">
        <v>443</v>
      </c>
      <c r="E12564" t="s">
        <v>20</v>
      </c>
      <c r="F12564" t="b">
        <v>0</v>
      </c>
      <c r="G12564" t="s">
        <v>43</v>
      </c>
      <c r="H12564" s="1">
        <v>45676.251250000001</v>
      </c>
      <c r="I12564" t="b">
        <v>0</v>
      </c>
      <c r="J12564" t="b">
        <v>0</v>
      </c>
      <c r="K12564" t="s">
        <v>31</v>
      </c>
      <c r="L12564" t="s">
        <v>22</v>
      </c>
      <c r="M12564">
        <v>126268</v>
      </c>
      <c r="O12564" t="s">
        <v>7420</v>
      </c>
      <c r="P12564" t="s">
        <v>16160</v>
      </c>
    </row>
    <row r="12565" spans="1:16" x14ac:dyDescent="0.35">
      <c r="A12565" t="s">
        <v>16070</v>
      </c>
      <c r="B12565" t="s">
        <v>16085</v>
      </c>
      <c r="C12565" t="s">
        <v>142</v>
      </c>
      <c r="D12565" t="s">
        <v>36</v>
      </c>
      <c r="E12565" t="s">
        <v>20</v>
      </c>
      <c r="F12565" t="b">
        <v>0</v>
      </c>
      <c r="G12565" t="s">
        <v>68</v>
      </c>
      <c r="H12565" s="1">
        <v>45677.417326388888</v>
      </c>
      <c r="I12565" t="b">
        <v>0</v>
      </c>
      <c r="J12565" t="b">
        <v>1</v>
      </c>
      <c r="K12565" t="s">
        <v>31</v>
      </c>
      <c r="L12565" t="s">
        <v>22</v>
      </c>
      <c r="M12565">
        <v>210500</v>
      </c>
      <c r="O12565" t="s">
        <v>7840</v>
      </c>
      <c r="P12565" t="s">
        <v>16086</v>
      </c>
    </row>
    <row r="12566" spans="1:16" x14ac:dyDescent="0.35">
      <c r="A12566" t="s">
        <v>16070</v>
      </c>
      <c r="B12566" t="s">
        <v>16161</v>
      </c>
      <c r="C12566" t="s">
        <v>338</v>
      </c>
      <c r="D12566" t="s">
        <v>2175</v>
      </c>
      <c r="E12566" t="s">
        <v>20</v>
      </c>
      <c r="F12566" t="b">
        <v>0</v>
      </c>
      <c r="G12566" t="s">
        <v>68</v>
      </c>
      <c r="H12566" s="1">
        <v>45678.251435185193</v>
      </c>
      <c r="I12566" t="b">
        <v>0</v>
      </c>
      <c r="J12566" t="b">
        <v>1</v>
      </c>
      <c r="K12566" t="s">
        <v>31</v>
      </c>
      <c r="L12566" t="s">
        <v>22</v>
      </c>
      <c r="M12566">
        <v>145080</v>
      </c>
      <c r="O12566" t="s">
        <v>2728</v>
      </c>
      <c r="P12566" t="s">
        <v>16162</v>
      </c>
    </row>
    <row r="12567" spans="1:16" x14ac:dyDescent="0.35">
      <c r="A12567" t="s">
        <v>16070</v>
      </c>
      <c r="B12567" t="s">
        <v>16163</v>
      </c>
      <c r="C12567" t="s">
        <v>609</v>
      </c>
      <c r="D12567" t="s">
        <v>36</v>
      </c>
      <c r="E12567" t="s">
        <v>20</v>
      </c>
      <c r="F12567" t="b">
        <v>0</v>
      </c>
      <c r="G12567" t="s">
        <v>47</v>
      </c>
      <c r="H12567" s="1">
        <v>45678.876226851848</v>
      </c>
      <c r="I12567" t="b">
        <v>0</v>
      </c>
      <c r="J12567" t="b">
        <v>1</v>
      </c>
      <c r="K12567" t="s">
        <v>31</v>
      </c>
      <c r="L12567" t="s">
        <v>22</v>
      </c>
      <c r="M12567">
        <v>176500</v>
      </c>
      <c r="O12567" t="s">
        <v>518</v>
      </c>
      <c r="P12567" t="s">
        <v>16164</v>
      </c>
    </row>
    <row r="12568" spans="1:16" x14ac:dyDescent="0.35">
      <c r="A12568" t="s">
        <v>16070</v>
      </c>
      <c r="B12568" t="s">
        <v>16165</v>
      </c>
      <c r="C12568" t="s">
        <v>16166</v>
      </c>
      <c r="D12568" t="s">
        <v>17456</v>
      </c>
      <c r="E12568" t="s">
        <v>20</v>
      </c>
      <c r="F12568" t="b">
        <v>0</v>
      </c>
      <c r="G12568" t="s">
        <v>68</v>
      </c>
      <c r="H12568" s="1">
        <v>45679.251840277779</v>
      </c>
      <c r="I12568" t="b">
        <v>0</v>
      </c>
      <c r="J12568" t="b">
        <v>1</v>
      </c>
      <c r="K12568" t="s">
        <v>31</v>
      </c>
      <c r="L12568" t="s">
        <v>22</v>
      </c>
      <c r="M12568">
        <v>145080</v>
      </c>
      <c r="O12568" t="s">
        <v>339</v>
      </c>
      <c r="P12568" t="s">
        <v>16162</v>
      </c>
    </row>
    <row r="12569" spans="1:16" x14ac:dyDescent="0.35">
      <c r="A12569" t="s">
        <v>16070</v>
      </c>
      <c r="B12569" t="s">
        <v>16167</v>
      </c>
      <c r="C12569" t="s">
        <v>546</v>
      </c>
      <c r="D12569" t="s">
        <v>36</v>
      </c>
      <c r="E12569" t="s">
        <v>20</v>
      </c>
      <c r="F12569" t="b">
        <v>0</v>
      </c>
      <c r="G12569" t="s">
        <v>47</v>
      </c>
      <c r="H12569" s="1">
        <v>45679.417256944442</v>
      </c>
      <c r="I12569" t="b">
        <v>0</v>
      </c>
      <c r="J12569" t="b">
        <v>0</v>
      </c>
      <c r="K12569" t="s">
        <v>31</v>
      </c>
      <c r="L12569" t="s">
        <v>22</v>
      </c>
      <c r="M12569">
        <v>285000</v>
      </c>
      <c r="O12569" t="s">
        <v>16168</v>
      </c>
      <c r="P12569" t="s">
        <v>16169</v>
      </c>
    </row>
    <row r="12570" spans="1:16" x14ac:dyDescent="0.35">
      <c r="A12570" t="s">
        <v>16070</v>
      </c>
      <c r="B12570" t="s">
        <v>16170</v>
      </c>
      <c r="C12570" t="s">
        <v>142</v>
      </c>
      <c r="D12570" t="s">
        <v>36</v>
      </c>
      <c r="E12570" t="s">
        <v>20</v>
      </c>
      <c r="F12570" t="b">
        <v>0</v>
      </c>
      <c r="G12570" t="s">
        <v>68</v>
      </c>
      <c r="H12570" s="1">
        <v>45679.87605324074</v>
      </c>
      <c r="I12570" t="b">
        <v>0</v>
      </c>
      <c r="J12570" t="b">
        <v>1</v>
      </c>
      <c r="K12570" t="s">
        <v>31</v>
      </c>
      <c r="L12570" t="s">
        <v>22</v>
      </c>
      <c r="M12570">
        <v>132500</v>
      </c>
      <c r="O12570" t="s">
        <v>16171</v>
      </c>
      <c r="P12570" t="s">
        <v>16172</v>
      </c>
    </row>
    <row r="12571" spans="1:16" x14ac:dyDescent="0.35">
      <c r="A12571" t="s">
        <v>16070</v>
      </c>
      <c r="B12571" t="s">
        <v>16173</v>
      </c>
      <c r="C12571" t="s">
        <v>201</v>
      </c>
      <c r="D12571" t="s">
        <v>36</v>
      </c>
      <c r="E12571" t="s">
        <v>20</v>
      </c>
      <c r="F12571" t="b">
        <v>0</v>
      </c>
      <c r="G12571" t="s">
        <v>43</v>
      </c>
      <c r="H12571" s="1">
        <v>45681.042291666658</v>
      </c>
      <c r="I12571" t="b">
        <v>0</v>
      </c>
      <c r="J12571" t="b">
        <v>1</v>
      </c>
      <c r="K12571" t="s">
        <v>31</v>
      </c>
      <c r="L12571" t="s">
        <v>22</v>
      </c>
      <c r="M12571">
        <v>116500</v>
      </c>
      <c r="O12571" t="s">
        <v>543</v>
      </c>
      <c r="P12571" t="s">
        <v>16174</v>
      </c>
    </row>
    <row r="12572" spans="1:16" x14ac:dyDescent="0.35">
      <c r="A12572" t="s">
        <v>16070</v>
      </c>
      <c r="B12572" t="s">
        <v>16173</v>
      </c>
      <c r="C12572" t="s">
        <v>552</v>
      </c>
      <c r="D12572" t="s">
        <v>36</v>
      </c>
      <c r="E12572" t="s">
        <v>20</v>
      </c>
      <c r="F12572" t="b">
        <v>0</v>
      </c>
      <c r="G12572" t="s">
        <v>68</v>
      </c>
      <c r="H12572" s="1">
        <v>45681.042453703703</v>
      </c>
      <c r="I12572" t="b">
        <v>0</v>
      </c>
      <c r="J12572" t="b">
        <v>1</v>
      </c>
      <c r="K12572" t="s">
        <v>31</v>
      </c>
      <c r="L12572" t="s">
        <v>22</v>
      </c>
      <c r="M12572">
        <v>116500</v>
      </c>
      <c r="O12572" t="s">
        <v>543</v>
      </c>
      <c r="P12572" t="s">
        <v>16174</v>
      </c>
    </row>
    <row r="12573" spans="1:16" x14ac:dyDescent="0.35">
      <c r="A12573" t="s">
        <v>16070</v>
      </c>
      <c r="B12573" t="s">
        <v>16070</v>
      </c>
      <c r="C12573" t="s">
        <v>330</v>
      </c>
      <c r="D12573" t="s">
        <v>110</v>
      </c>
      <c r="E12573" t="s">
        <v>760</v>
      </c>
      <c r="F12573" t="b">
        <v>0</v>
      </c>
      <c r="G12573" t="s">
        <v>68</v>
      </c>
      <c r="H12573" s="1">
        <v>45681.544988425929</v>
      </c>
      <c r="I12573" t="b">
        <v>0</v>
      </c>
      <c r="J12573" t="b">
        <v>0</v>
      </c>
      <c r="K12573" t="s">
        <v>31</v>
      </c>
      <c r="L12573" t="s">
        <v>32</v>
      </c>
      <c r="N12573">
        <v>57.5</v>
      </c>
      <c r="O12573" t="s">
        <v>15096</v>
      </c>
      <c r="P12573" t="s">
        <v>16175</v>
      </c>
    </row>
    <row r="12574" spans="1:16" x14ac:dyDescent="0.35">
      <c r="A12574" t="s">
        <v>16070</v>
      </c>
      <c r="B12574" t="s">
        <v>16176</v>
      </c>
      <c r="C12574" t="s">
        <v>287</v>
      </c>
      <c r="D12574" t="s">
        <v>249</v>
      </c>
      <c r="E12574" t="s">
        <v>20</v>
      </c>
      <c r="F12574" t="b">
        <v>0</v>
      </c>
      <c r="G12574" t="s">
        <v>287</v>
      </c>
      <c r="H12574" s="1">
        <v>45681.629560185182</v>
      </c>
      <c r="I12574" t="b">
        <v>0</v>
      </c>
      <c r="J12574" t="b">
        <v>0</v>
      </c>
      <c r="K12574" t="s">
        <v>287</v>
      </c>
      <c r="L12574" t="s">
        <v>22</v>
      </c>
      <c r="M12574">
        <v>229550</v>
      </c>
      <c r="O12574" t="s">
        <v>250</v>
      </c>
      <c r="P12574" t="s">
        <v>16177</v>
      </c>
    </row>
    <row r="12575" spans="1:16" x14ac:dyDescent="0.35">
      <c r="A12575" t="s">
        <v>16070</v>
      </c>
      <c r="B12575" t="s">
        <v>16178</v>
      </c>
      <c r="C12575" t="s">
        <v>18</v>
      </c>
      <c r="D12575" t="s">
        <v>19</v>
      </c>
      <c r="E12575" t="s">
        <v>20</v>
      </c>
      <c r="F12575" t="b">
        <v>1</v>
      </c>
      <c r="G12575" t="s">
        <v>5718</v>
      </c>
      <c r="H12575" s="1">
        <v>45684.268530092602</v>
      </c>
      <c r="I12575" t="b">
        <v>0</v>
      </c>
      <c r="J12575" t="b">
        <v>1</v>
      </c>
      <c r="K12575" t="s">
        <v>5718</v>
      </c>
      <c r="L12575" t="s">
        <v>22</v>
      </c>
      <c r="M12575">
        <v>145000</v>
      </c>
      <c r="O12575" t="s">
        <v>16179</v>
      </c>
      <c r="P12575" t="s">
        <v>16180</v>
      </c>
    </row>
    <row r="12576" spans="1:16" x14ac:dyDescent="0.35">
      <c r="A12576" t="s">
        <v>16070</v>
      </c>
      <c r="B12576" t="s">
        <v>16181</v>
      </c>
      <c r="C12576" t="s">
        <v>549</v>
      </c>
      <c r="D12576" t="s">
        <v>36</v>
      </c>
      <c r="E12576" t="s">
        <v>20</v>
      </c>
      <c r="F12576" t="b">
        <v>0</v>
      </c>
      <c r="G12576" t="s">
        <v>52</v>
      </c>
      <c r="H12576" s="1">
        <v>45685.419224537043</v>
      </c>
      <c r="I12576" t="b">
        <v>0</v>
      </c>
      <c r="J12576" t="b">
        <v>0</v>
      </c>
      <c r="K12576" t="s">
        <v>31</v>
      </c>
      <c r="L12576" t="s">
        <v>22</v>
      </c>
      <c r="M12576">
        <v>240000</v>
      </c>
      <c r="O12576" t="s">
        <v>16182</v>
      </c>
      <c r="P12576" t="s">
        <v>16183</v>
      </c>
    </row>
    <row r="12577" spans="1:16" x14ac:dyDescent="0.35">
      <c r="A12577" t="s">
        <v>16070</v>
      </c>
      <c r="B12577" t="s">
        <v>16184</v>
      </c>
      <c r="C12577" t="s">
        <v>154</v>
      </c>
      <c r="D12577" t="s">
        <v>36</v>
      </c>
      <c r="E12577" t="s">
        <v>20</v>
      </c>
      <c r="F12577" t="b">
        <v>0</v>
      </c>
      <c r="G12577" t="s">
        <v>52</v>
      </c>
      <c r="H12577" s="1">
        <v>45685.459803240738</v>
      </c>
      <c r="I12577" t="b">
        <v>0</v>
      </c>
      <c r="J12577" t="b">
        <v>1</v>
      </c>
      <c r="K12577" t="s">
        <v>31</v>
      </c>
      <c r="L12577" t="s">
        <v>22</v>
      </c>
      <c r="M12577">
        <v>195500</v>
      </c>
      <c r="O12577" t="s">
        <v>53</v>
      </c>
      <c r="P12577" t="s">
        <v>1338</v>
      </c>
    </row>
    <row r="12578" spans="1:16" x14ac:dyDescent="0.35">
      <c r="A12578" t="s">
        <v>16070</v>
      </c>
      <c r="B12578" t="s">
        <v>16185</v>
      </c>
      <c r="C12578" t="s">
        <v>18</v>
      </c>
      <c r="D12578" t="s">
        <v>1576</v>
      </c>
      <c r="E12578" t="s">
        <v>20</v>
      </c>
      <c r="F12578" t="b">
        <v>1</v>
      </c>
      <c r="G12578" t="s">
        <v>1577</v>
      </c>
      <c r="H12578" s="1">
        <v>45685.56622685185</v>
      </c>
      <c r="I12578" t="b">
        <v>0</v>
      </c>
      <c r="J12578" t="b">
        <v>0</v>
      </c>
      <c r="K12578" t="s">
        <v>1577</v>
      </c>
      <c r="L12578" t="s">
        <v>22</v>
      </c>
      <c r="M12578">
        <v>229500</v>
      </c>
      <c r="O12578" t="s">
        <v>1578</v>
      </c>
      <c r="P12578" t="s">
        <v>16186</v>
      </c>
    </row>
    <row r="12579" spans="1:16" x14ac:dyDescent="0.35">
      <c r="A12579" t="s">
        <v>16070</v>
      </c>
      <c r="B12579" t="s">
        <v>16187</v>
      </c>
      <c r="C12579" t="s">
        <v>1905</v>
      </c>
      <c r="D12579" t="s">
        <v>249</v>
      </c>
      <c r="E12579" t="s">
        <v>20</v>
      </c>
      <c r="F12579" t="b">
        <v>0</v>
      </c>
      <c r="G12579" t="s">
        <v>1905</v>
      </c>
      <c r="H12579" s="1">
        <v>45685.898518518523</v>
      </c>
      <c r="I12579" t="b">
        <v>0</v>
      </c>
      <c r="J12579" t="b">
        <v>0</v>
      </c>
      <c r="K12579" t="s">
        <v>1905</v>
      </c>
      <c r="L12579" t="s">
        <v>22</v>
      </c>
      <c r="M12579">
        <v>48000</v>
      </c>
      <c r="O12579" t="s">
        <v>12747</v>
      </c>
      <c r="P12579" t="s">
        <v>16188</v>
      </c>
    </row>
    <row r="12580" spans="1:16" x14ac:dyDescent="0.35">
      <c r="A12580" t="s">
        <v>16070</v>
      </c>
      <c r="B12580" t="s">
        <v>16087</v>
      </c>
      <c r="C12580" t="s">
        <v>2923</v>
      </c>
      <c r="D12580" t="s">
        <v>36</v>
      </c>
      <c r="E12580" t="s">
        <v>20</v>
      </c>
      <c r="F12580" t="b">
        <v>0</v>
      </c>
      <c r="G12580" t="s">
        <v>68</v>
      </c>
      <c r="H12580" s="1">
        <v>45686.625949074078</v>
      </c>
      <c r="I12580" t="b">
        <v>0</v>
      </c>
      <c r="J12580" t="b">
        <v>1</v>
      </c>
      <c r="K12580" t="s">
        <v>31</v>
      </c>
      <c r="L12580" t="s">
        <v>22</v>
      </c>
      <c r="M12580">
        <v>150000</v>
      </c>
      <c r="O12580" t="s">
        <v>33</v>
      </c>
      <c r="P12580" t="s">
        <v>16189</v>
      </c>
    </row>
    <row r="12581" spans="1:16" x14ac:dyDescent="0.35">
      <c r="A12581" t="s">
        <v>16070</v>
      </c>
      <c r="B12581" t="s">
        <v>16087</v>
      </c>
      <c r="C12581" t="s">
        <v>257</v>
      </c>
      <c r="D12581" t="s">
        <v>36</v>
      </c>
      <c r="E12581" t="s">
        <v>20</v>
      </c>
      <c r="F12581" t="b">
        <v>0</v>
      </c>
      <c r="G12581" t="s">
        <v>47</v>
      </c>
      <c r="H12581" s="1">
        <v>45686.750567129631</v>
      </c>
      <c r="I12581" t="b">
        <v>0</v>
      </c>
      <c r="J12581" t="b">
        <v>0</v>
      </c>
      <c r="K12581" t="s">
        <v>31</v>
      </c>
      <c r="L12581" t="s">
        <v>22</v>
      </c>
      <c r="M12581">
        <v>130000</v>
      </c>
      <c r="O12581" t="s">
        <v>61</v>
      </c>
      <c r="P12581" t="s">
        <v>16190</v>
      </c>
    </row>
    <row r="12582" spans="1:16" x14ac:dyDescent="0.35">
      <c r="A12582" t="s">
        <v>16070</v>
      </c>
      <c r="B12582" t="s">
        <v>16191</v>
      </c>
      <c r="C12582" t="s">
        <v>95</v>
      </c>
      <c r="D12582" t="s">
        <v>36</v>
      </c>
      <c r="E12582" t="s">
        <v>20</v>
      </c>
      <c r="F12582" t="b">
        <v>0</v>
      </c>
      <c r="G12582" t="s">
        <v>30</v>
      </c>
      <c r="H12582" s="1">
        <v>45686.876134259262</v>
      </c>
      <c r="I12582" t="b">
        <v>0</v>
      </c>
      <c r="J12582" t="b">
        <v>1</v>
      </c>
      <c r="K12582" t="s">
        <v>31</v>
      </c>
      <c r="L12582" t="s">
        <v>22</v>
      </c>
      <c r="M12582">
        <v>158855</v>
      </c>
      <c r="O12582" t="s">
        <v>96</v>
      </c>
      <c r="P12582" t="s">
        <v>16192</v>
      </c>
    </row>
    <row r="12583" spans="1:16" x14ac:dyDescent="0.35">
      <c r="A12583" t="s">
        <v>16070</v>
      </c>
      <c r="B12583" t="s">
        <v>16193</v>
      </c>
      <c r="C12583" t="s">
        <v>609</v>
      </c>
      <c r="D12583" t="s">
        <v>36</v>
      </c>
      <c r="E12583" t="s">
        <v>20</v>
      </c>
      <c r="F12583" t="b">
        <v>0</v>
      </c>
      <c r="G12583" t="s">
        <v>47</v>
      </c>
      <c r="H12583" s="1">
        <v>45687.626828703702</v>
      </c>
      <c r="I12583" t="b">
        <v>0</v>
      </c>
      <c r="J12583" t="b">
        <v>1</v>
      </c>
      <c r="K12583" t="s">
        <v>31</v>
      </c>
      <c r="L12583" t="s">
        <v>22</v>
      </c>
      <c r="M12583">
        <v>267500</v>
      </c>
      <c r="O12583" t="s">
        <v>518</v>
      </c>
      <c r="P12583" t="s">
        <v>336</v>
      </c>
    </row>
    <row r="12584" spans="1:16" x14ac:dyDescent="0.35">
      <c r="A12584" t="s">
        <v>16070</v>
      </c>
      <c r="B12584" t="s">
        <v>16070</v>
      </c>
      <c r="C12584" t="s">
        <v>3273</v>
      </c>
      <c r="D12584" t="s">
        <v>36</v>
      </c>
      <c r="E12584" t="s">
        <v>20</v>
      </c>
      <c r="F12584" t="b">
        <v>0</v>
      </c>
      <c r="G12584" t="s">
        <v>47</v>
      </c>
      <c r="H12584" s="1">
        <v>45688.251655092587</v>
      </c>
      <c r="I12584" t="b">
        <v>0</v>
      </c>
      <c r="J12584" t="b">
        <v>0</v>
      </c>
      <c r="K12584" t="s">
        <v>31</v>
      </c>
      <c r="L12584" t="s">
        <v>22</v>
      </c>
      <c r="M12584">
        <v>194500</v>
      </c>
      <c r="O12584" t="s">
        <v>16194</v>
      </c>
      <c r="P12584" t="s">
        <v>16195</v>
      </c>
    </row>
    <row r="12585" spans="1:16" x14ac:dyDescent="0.35">
      <c r="A12585" t="s">
        <v>16070</v>
      </c>
      <c r="B12585" t="s">
        <v>16196</v>
      </c>
      <c r="C12585" t="s">
        <v>18</v>
      </c>
      <c r="D12585" t="s">
        <v>36</v>
      </c>
      <c r="E12585" t="s">
        <v>91</v>
      </c>
      <c r="F12585" t="b">
        <v>1</v>
      </c>
      <c r="G12585" t="s">
        <v>52</v>
      </c>
      <c r="H12585" s="1">
        <v>45688.6252662037</v>
      </c>
      <c r="I12585" t="b">
        <v>1</v>
      </c>
      <c r="J12585" t="b">
        <v>1</v>
      </c>
      <c r="K12585" t="s">
        <v>31</v>
      </c>
      <c r="L12585" t="s">
        <v>32</v>
      </c>
      <c r="N12585">
        <v>75</v>
      </c>
      <c r="O12585" t="s">
        <v>2360</v>
      </c>
      <c r="P12585" t="s">
        <v>16197</v>
      </c>
    </row>
    <row r="12586" spans="1:16" x14ac:dyDescent="0.35">
      <c r="A12586" t="s">
        <v>16070</v>
      </c>
      <c r="B12586" t="s">
        <v>16198</v>
      </c>
      <c r="C12586" t="s">
        <v>182</v>
      </c>
      <c r="D12586" t="s">
        <v>36</v>
      </c>
      <c r="E12586" t="s">
        <v>20</v>
      </c>
      <c r="F12586" t="b">
        <v>0</v>
      </c>
      <c r="G12586" t="s">
        <v>47</v>
      </c>
      <c r="H12586" s="1">
        <v>45688.958854166667</v>
      </c>
      <c r="I12586" t="b">
        <v>0</v>
      </c>
      <c r="J12586" t="b">
        <v>1</v>
      </c>
      <c r="K12586" t="s">
        <v>31</v>
      </c>
      <c r="L12586" t="s">
        <v>22</v>
      </c>
      <c r="M12586">
        <v>166500</v>
      </c>
      <c r="O12586" t="s">
        <v>16199</v>
      </c>
      <c r="P12586" t="s">
        <v>1861</v>
      </c>
    </row>
    <row r="12587" spans="1:16" x14ac:dyDescent="0.35">
      <c r="A12587" t="s">
        <v>16070</v>
      </c>
      <c r="B12587" t="s">
        <v>16200</v>
      </c>
      <c r="C12587" t="s">
        <v>13559</v>
      </c>
      <c r="D12587" t="s">
        <v>17456</v>
      </c>
      <c r="E12587" t="s">
        <v>20</v>
      </c>
      <c r="F12587" t="b">
        <v>0</v>
      </c>
      <c r="G12587" t="s">
        <v>68</v>
      </c>
      <c r="H12587" s="1">
        <v>45689.251712962963</v>
      </c>
      <c r="I12587" t="b">
        <v>0</v>
      </c>
      <c r="J12587" t="b">
        <v>1</v>
      </c>
      <c r="K12587" t="s">
        <v>31</v>
      </c>
      <c r="L12587" t="s">
        <v>22</v>
      </c>
      <c r="M12587">
        <v>140500</v>
      </c>
      <c r="O12587" t="s">
        <v>13560</v>
      </c>
      <c r="P12587" t="s">
        <v>16201</v>
      </c>
    </row>
    <row r="12588" spans="1:16" x14ac:dyDescent="0.35">
      <c r="A12588" t="s">
        <v>16070</v>
      </c>
      <c r="B12588" t="s">
        <v>16202</v>
      </c>
      <c r="C12588" t="s">
        <v>599</v>
      </c>
      <c r="D12588" t="s">
        <v>29</v>
      </c>
      <c r="E12588" t="s">
        <v>20</v>
      </c>
      <c r="F12588" t="b">
        <v>0</v>
      </c>
      <c r="G12588" t="s">
        <v>52</v>
      </c>
      <c r="H12588" s="1">
        <v>45689.543078703697</v>
      </c>
      <c r="I12588" t="b">
        <v>0</v>
      </c>
      <c r="J12588" t="b">
        <v>1</v>
      </c>
      <c r="K12588" t="s">
        <v>31</v>
      </c>
      <c r="L12588" t="s">
        <v>22</v>
      </c>
      <c r="M12588">
        <v>210000</v>
      </c>
      <c r="O12588" t="s">
        <v>16203</v>
      </c>
      <c r="P12588" t="s">
        <v>6108</v>
      </c>
    </row>
    <row r="12589" spans="1:16" x14ac:dyDescent="0.35">
      <c r="A12589" t="s">
        <v>16070</v>
      </c>
      <c r="B12589" t="s">
        <v>16204</v>
      </c>
      <c r="C12589" t="s">
        <v>2504</v>
      </c>
      <c r="D12589" t="s">
        <v>295</v>
      </c>
      <c r="E12589" t="s">
        <v>20</v>
      </c>
      <c r="F12589" t="b">
        <v>0</v>
      </c>
      <c r="G12589" t="s">
        <v>592</v>
      </c>
      <c r="H12589" s="1">
        <v>45689.634317129632</v>
      </c>
      <c r="I12589" t="b">
        <v>0</v>
      </c>
      <c r="J12589" t="b">
        <v>0</v>
      </c>
      <c r="K12589" t="s">
        <v>592</v>
      </c>
      <c r="L12589" t="s">
        <v>22</v>
      </c>
      <c r="M12589">
        <v>90000</v>
      </c>
      <c r="O12589" t="s">
        <v>29</v>
      </c>
      <c r="P12589" t="s">
        <v>11859</v>
      </c>
    </row>
    <row r="12590" spans="1:16" x14ac:dyDescent="0.35">
      <c r="A12590" t="s">
        <v>16070</v>
      </c>
      <c r="B12590" t="s">
        <v>16205</v>
      </c>
      <c r="C12590" t="s">
        <v>170</v>
      </c>
      <c r="D12590" t="s">
        <v>443</v>
      </c>
      <c r="E12590" t="s">
        <v>20</v>
      </c>
      <c r="F12590" t="b">
        <v>0</v>
      </c>
      <c r="G12590" t="s">
        <v>171</v>
      </c>
      <c r="H12590" s="1">
        <v>45691.130925925929</v>
      </c>
      <c r="I12590" t="b">
        <v>0</v>
      </c>
      <c r="J12590" t="b">
        <v>1</v>
      </c>
      <c r="K12590" t="s">
        <v>31</v>
      </c>
      <c r="L12590" t="s">
        <v>22</v>
      </c>
      <c r="M12590">
        <v>116500</v>
      </c>
      <c r="O12590" t="s">
        <v>543</v>
      </c>
      <c r="P12590" t="s">
        <v>16206</v>
      </c>
    </row>
    <row r="12591" spans="1:16" x14ac:dyDescent="0.35">
      <c r="A12591" t="s">
        <v>16070</v>
      </c>
      <c r="B12591" t="s">
        <v>16207</v>
      </c>
      <c r="C12591" t="s">
        <v>649</v>
      </c>
      <c r="D12591" t="s">
        <v>17448</v>
      </c>
      <c r="E12591" t="s">
        <v>20</v>
      </c>
      <c r="F12591" t="b">
        <v>0</v>
      </c>
      <c r="G12591" t="s">
        <v>43</v>
      </c>
      <c r="H12591" s="1">
        <v>45691.253009259257</v>
      </c>
      <c r="I12591" t="b">
        <v>1</v>
      </c>
      <c r="J12591" t="b">
        <v>1</v>
      </c>
      <c r="K12591" t="s">
        <v>31</v>
      </c>
      <c r="L12591" t="s">
        <v>22</v>
      </c>
      <c r="M12591">
        <v>130000</v>
      </c>
      <c r="O12591" t="s">
        <v>1195</v>
      </c>
      <c r="P12591" t="s">
        <v>3981</v>
      </c>
    </row>
    <row r="12592" spans="1:16" x14ac:dyDescent="0.35">
      <c r="A12592" t="s">
        <v>16070</v>
      </c>
      <c r="B12592" t="s">
        <v>16208</v>
      </c>
      <c r="C12592" t="s">
        <v>142</v>
      </c>
      <c r="D12592" t="s">
        <v>295</v>
      </c>
      <c r="E12592" t="s">
        <v>20</v>
      </c>
      <c r="F12592" t="b">
        <v>0</v>
      </c>
      <c r="G12592" t="s">
        <v>68</v>
      </c>
      <c r="H12592" s="1">
        <v>45691.266400462962</v>
      </c>
      <c r="I12592" t="b">
        <v>0</v>
      </c>
      <c r="J12592" t="b">
        <v>0</v>
      </c>
      <c r="K12592" t="s">
        <v>31</v>
      </c>
      <c r="L12592" t="s">
        <v>22</v>
      </c>
      <c r="M12592">
        <v>90000</v>
      </c>
      <c r="O12592" t="s">
        <v>13035</v>
      </c>
      <c r="P12592" t="s">
        <v>16209</v>
      </c>
    </row>
    <row r="12593" spans="1:16" x14ac:dyDescent="0.35">
      <c r="A12593" t="s">
        <v>16070</v>
      </c>
      <c r="B12593" t="s">
        <v>16210</v>
      </c>
      <c r="C12593" t="s">
        <v>966</v>
      </c>
      <c r="D12593" t="s">
        <v>249</v>
      </c>
      <c r="E12593" t="s">
        <v>20</v>
      </c>
      <c r="F12593" t="b">
        <v>0</v>
      </c>
      <c r="G12593" t="s">
        <v>966</v>
      </c>
      <c r="H12593" s="1">
        <v>45691.272048611107</v>
      </c>
      <c r="I12593" t="b">
        <v>0</v>
      </c>
      <c r="J12593" t="b">
        <v>0</v>
      </c>
      <c r="K12593" t="s">
        <v>966</v>
      </c>
      <c r="L12593" t="s">
        <v>22</v>
      </c>
      <c r="M12593">
        <v>53676.5</v>
      </c>
      <c r="O12593" t="s">
        <v>967</v>
      </c>
      <c r="P12593" t="s">
        <v>16211</v>
      </c>
    </row>
    <row r="12594" spans="1:16" x14ac:dyDescent="0.35">
      <c r="A12594" t="s">
        <v>16070</v>
      </c>
      <c r="B12594" t="s">
        <v>16212</v>
      </c>
      <c r="C12594" t="s">
        <v>142</v>
      </c>
      <c r="D12594" t="s">
        <v>36</v>
      </c>
      <c r="E12594" t="s">
        <v>20</v>
      </c>
      <c r="F12594" t="b">
        <v>0</v>
      </c>
      <c r="G12594" t="s">
        <v>68</v>
      </c>
      <c r="H12594" s="1">
        <v>45691.473726851851</v>
      </c>
      <c r="I12594" t="b">
        <v>1</v>
      </c>
      <c r="J12594" t="b">
        <v>0</v>
      </c>
      <c r="K12594" t="s">
        <v>31</v>
      </c>
      <c r="L12594" t="s">
        <v>22</v>
      </c>
      <c r="M12594">
        <v>140000</v>
      </c>
      <c r="O12594" t="s">
        <v>16213</v>
      </c>
      <c r="P12594" t="s">
        <v>11970</v>
      </c>
    </row>
    <row r="12595" spans="1:16" x14ac:dyDescent="0.35">
      <c r="A12595" t="s">
        <v>16070</v>
      </c>
      <c r="B12595" t="s">
        <v>16214</v>
      </c>
      <c r="C12595" t="s">
        <v>3044</v>
      </c>
      <c r="D12595" t="s">
        <v>36</v>
      </c>
      <c r="E12595" t="s">
        <v>20</v>
      </c>
      <c r="F12595" t="b">
        <v>0</v>
      </c>
      <c r="G12595" t="s">
        <v>52</v>
      </c>
      <c r="H12595" s="1">
        <v>45691.625092592592</v>
      </c>
      <c r="I12595" t="b">
        <v>1</v>
      </c>
      <c r="J12595" t="b">
        <v>0</v>
      </c>
      <c r="K12595" t="s">
        <v>31</v>
      </c>
      <c r="L12595" t="s">
        <v>22</v>
      </c>
      <c r="M12595">
        <v>124107.5</v>
      </c>
      <c r="O12595" t="s">
        <v>1494</v>
      </c>
    </row>
    <row r="12596" spans="1:16" x14ac:dyDescent="0.35">
      <c r="A12596" t="s">
        <v>16070</v>
      </c>
      <c r="B12596" t="s">
        <v>16215</v>
      </c>
      <c r="C12596" t="s">
        <v>549</v>
      </c>
      <c r="D12596" t="s">
        <v>17633</v>
      </c>
      <c r="E12596" t="s">
        <v>20</v>
      </c>
      <c r="F12596" t="b">
        <v>0</v>
      </c>
      <c r="G12596" t="s">
        <v>47</v>
      </c>
      <c r="H12596" s="1">
        <v>45693.251111111109</v>
      </c>
      <c r="I12596" t="b">
        <v>0</v>
      </c>
      <c r="J12596" t="b">
        <v>1</v>
      </c>
      <c r="K12596" t="s">
        <v>31</v>
      </c>
      <c r="L12596" t="s">
        <v>22</v>
      </c>
      <c r="M12596">
        <v>148400</v>
      </c>
      <c r="O12596" t="s">
        <v>16216</v>
      </c>
      <c r="P12596" t="s">
        <v>16217</v>
      </c>
    </row>
    <row r="12597" spans="1:16" x14ac:dyDescent="0.35">
      <c r="A12597" t="s">
        <v>16070</v>
      </c>
      <c r="B12597" t="s">
        <v>16070</v>
      </c>
      <c r="C12597" t="s">
        <v>1663</v>
      </c>
      <c r="D12597" t="s">
        <v>110</v>
      </c>
      <c r="E12597" t="s">
        <v>760</v>
      </c>
      <c r="F12597" t="b">
        <v>0</v>
      </c>
      <c r="G12597" t="s">
        <v>68</v>
      </c>
      <c r="H12597" s="1">
        <v>45693.251307870371</v>
      </c>
      <c r="I12597" t="b">
        <v>0</v>
      </c>
      <c r="J12597" t="b">
        <v>0</v>
      </c>
      <c r="K12597" t="s">
        <v>31</v>
      </c>
      <c r="L12597" t="s">
        <v>32</v>
      </c>
      <c r="N12597">
        <v>57.5</v>
      </c>
      <c r="O12597" t="s">
        <v>15096</v>
      </c>
      <c r="P12597" t="s">
        <v>16218</v>
      </c>
    </row>
    <row r="12598" spans="1:16" x14ac:dyDescent="0.35">
      <c r="A12598" t="s">
        <v>16070</v>
      </c>
      <c r="B12598" t="s">
        <v>16219</v>
      </c>
      <c r="C12598" t="s">
        <v>628</v>
      </c>
      <c r="D12598" t="s">
        <v>36</v>
      </c>
      <c r="E12598" t="s">
        <v>20</v>
      </c>
      <c r="F12598" t="b">
        <v>0</v>
      </c>
      <c r="G12598" t="s">
        <v>52</v>
      </c>
      <c r="H12598" s="1">
        <v>45693.418564814812</v>
      </c>
      <c r="I12598" t="b">
        <v>0</v>
      </c>
      <c r="J12598" t="b">
        <v>1</v>
      </c>
      <c r="K12598" t="s">
        <v>31</v>
      </c>
      <c r="L12598" t="s">
        <v>22</v>
      </c>
      <c r="M12598">
        <v>298000</v>
      </c>
      <c r="O12598" t="s">
        <v>16220</v>
      </c>
      <c r="P12598" t="s">
        <v>9308</v>
      </c>
    </row>
    <row r="12599" spans="1:16" x14ac:dyDescent="0.35">
      <c r="A12599" t="s">
        <v>16070</v>
      </c>
      <c r="B12599" t="s">
        <v>16221</v>
      </c>
      <c r="C12599" t="s">
        <v>354</v>
      </c>
      <c r="D12599" t="s">
        <v>36</v>
      </c>
      <c r="E12599" t="s">
        <v>20</v>
      </c>
      <c r="F12599" t="b">
        <v>0</v>
      </c>
      <c r="G12599" t="s">
        <v>43</v>
      </c>
      <c r="H12599" s="1">
        <v>45693.500509259262</v>
      </c>
      <c r="I12599" t="b">
        <v>0</v>
      </c>
      <c r="J12599" t="b">
        <v>1</v>
      </c>
      <c r="K12599" t="s">
        <v>31</v>
      </c>
      <c r="L12599" t="s">
        <v>22</v>
      </c>
      <c r="M12599">
        <v>148500</v>
      </c>
      <c r="O12599" t="s">
        <v>6160</v>
      </c>
      <c r="P12599" t="s">
        <v>16222</v>
      </c>
    </row>
    <row r="12600" spans="1:16" x14ac:dyDescent="0.35">
      <c r="A12600" t="s">
        <v>16070</v>
      </c>
      <c r="B12600" t="s">
        <v>16223</v>
      </c>
      <c r="C12600" t="s">
        <v>2602</v>
      </c>
      <c r="D12600" t="s">
        <v>36</v>
      </c>
      <c r="E12600" t="s">
        <v>20</v>
      </c>
      <c r="F12600" t="b">
        <v>0</v>
      </c>
      <c r="G12600" t="s">
        <v>52</v>
      </c>
      <c r="H12600" s="1">
        <v>45694.833564814813</v>
      </c>
      <c r="I12600" t="b">
        <v>0</v>
      </c>
      <c r="J12600" t="b">
        <v>1</v>
      </c>
      <c r="K12600" t="s">
        <v>31</v>
      </c>
      <c r="L12600" t="s">
        <v>22</v>
      </c>
      <c r="M12600">
        <v>73265</v>
      </c>
      <c r="O12600" t="s">
        <v>16224</v>
      </c>
    </row>
    <row r="12601" spans="1:16" x14ac:dyDescent="0.35">
      <c r="A12601" t="s">
        <v>16070</v>
      </c>
      <c r="B12601" t="s">
        <v>16225</v>
      </c>
      <c r="C12601" t="s">
        <v>530</v>
      </c>
      <c r="D12601" t="s">
        <v>36</v>
      </c>
      <c r="E12601" t="s">
        <v>20</v>
      </c>
      <c r="F12601" t="b">
        <v>0</v>
      </c>
      <c r="G12601" t="s">
        <v>52</v>
      </c>
      <c r="H12601" s="1">
        <v>45694.834513888891</v>
      </c>
      <c r="I12601" t="b">
        <v>0</v>
      </c>
      <c r="J12601" t="b">
        <v>1</v>
      </c>
      <c r="K12601" t="s">
        <v>31</v>
      </c>
      <c r="L12601" t="s">
        <v>22</v>
      </c>
      <c r="M12601">
        <v>185500</v>
      </c>
      <c r="O12601" t="s">
        <v>10519</v>
      </c>
      <c r="P12601" t="s">
        <v>16226</v>
      </c>
    </row>
    <row r="12602" spans="1:16" x14ac:dyDescent="0.35">
      <c r="A12602" t="s">
        <v>16070</v>
      </c>
      <c r="B12602" t="s">
        <v>16227</v>
      </c>
      <c r="C12602" t="s">
        <v>2224</v>
      </c>
      <c r="D12602" t="s">
        <v>269</v>
      </c>
      <c r="E12602" t="s">
        <v>20</v>
      </c>
      <c r="F12602" t="b">
        <v>0</v>
      </c>
      <c r="G12602" t="s">
        <v>52</v>
      </c>
      <c r="H12602" s="1">
        <v>45694.876180555562</v>
      </c>
      <c r="I12602" t="b">
        <v>0</v>
      </c>
      <c r="J12602" t="b">
        <v>1</v>
      </c>
      <c r="K12602" t="s">
        <v>31</v>
      </c>
      <c r="L12602" t="s">
        <v>22</v>
      </c>
      <c r="M12602">
        <v>203940</v>
      </c>
      <c r="O12602" t="s">
        <v>426</v>
      </c>
      <c r="P12602" t="s">
        <v>12128</v>
      </c>
    </row>
    <row r="12603" spans="1:16" x14ac:dyDescent="0.35">
      <c r="A12603" t="s">
        <v>16070</v>
      </c>
      <c r="B12603" t="s">
        <v>16228</v>
      </c>
      <c r="C12603" t="s">
        <v>175</v>
      </c>
      <c r="D12603" t="s">
        <v>36</v>
      </c>
      <c r="E12603" t="s">
        <v>20</v>
      </c>
      <c r="F12603" t="b">
        <v>0</v>
      </c>
      <c r="G12603" t="s">
        <v>47</v>
      </c>
      <c r="H12603" s="1">
        <v>45695.417094907411</v>
      </c>
      <c r="I12603" t="b">
        <v>0</v>
      </c>
      <c r="J12603" t="b">
        <v>1</v>
      </c>
      <c r="K12603" t="s">
        <v>31</v>
      </c>
      <c r="L12603" t="s">
        <v>22</v>
      </c>
      <c r="M12603">
        <v>188500</v>
      </c>
      <c r="O12603" t="s">
        <v>1048</v>
      </c>
      <c r="P12603" t="s">
        <v>1563</v>
      </c>
    </row>
    <row r="12604" spans="1:16" x14ac:dyDescent="0.35">
      <c r="A12604" t="s">
        <v>16070</v>
      </c>
      <c r="B12604" t="s">
        <v>16090</v>
      </c>
      <c r="C12604" t="s">
        <v>16229</v>
      </c>
      <c r="D12604" t="s">
        <v>29</v>
      </c>
      <c r="E12604" t="s">
        <v>20</v>
      </c>
      <c r="F12604" t="b">
        <v>0</v>
      </c>
      <c r="G12604" t="s">
        <v>52</v>
      </c>
      <c r="H12604" s="1">
        <v>45695.417534722219</v>
      </c>
      <c r="I12604" t="b">
        <v>0</v>
      </c>
      <c r="J12604" t="b">
        <v>1</v>
      </c>
      <c r="K12604" t="s">
        <v>31</v>
      </c>
      <c r="L12604" t="s">
        <v>22</v>
      </c>
      <c r="M12604">
        <v>171000</v>
      </c>
      <c r="O12604" t="s">
        <v>1225</v>
      </c>
      <c r="P12604" t="s">
        <v>16230</v>
      </c>
    </row>
    <row r="12605" spans="1:16" x14ac:dyDescent="0.35">
      <c r="A12605" t="s">
        <v>16070</v>
      </c>
      <c r="B12605" t="s">
        <v>16231</v>
      </c>
      <c r="C12605" t="s">
        <v>16232</v>
      </c>
      <c r="D12605" t="s">
        <v>443</v>
      </c>
      <c r="E12605" t="s">
        <v>20</v>
      </c>
      <c r="F12605" t="b">
        <v>0</v>
      </c>
      <c r="G12605" t="s">
        <v>287</v>
      </c>
      <c r="H12605" s="1">
        <v>45695.517754629633</v>
      </c>
      <c r="I12605" t="b">
        <v>1</v>
      </c>
      <c r="J12605" t="b">
        <v>0</v>
      </c>
      <c r="K12605" t="s">
        <v>287</v>
      </c>
      <c r="L12605" t="s">
        <v>22</v>
      </c>
      <c r="M12605">
        <v>135500</v>
      </c>
      <c r="O12605" t="s">
        <v>16233</v>
      </c>
      <c r="P12605" t="s">
        <v>16234</v>
      </c>
    </row>
    <row r="12606" spans="1:16" x14ac:dyDescent="0.35">
      <c r="A12606" t="s">
        <v>16070</v>
      </c>
      <c r="B12606" t="s">
        <v>16235</v>
      </c>
      <c r="C12606" t="s">
        <v>868</v>
      </c>
      <c r="D12606" t="s">
        <v>36</v>
      </c>
      <c r="E12606" t="s">
        <v>436</v>
      </c>
      <c r="F12606" t="b">
        <v>0</v>
      </c>
      <c r="G12606" t="s">
        <v>47</v>
      </c>
      <c r="H12606" s="1">
        <v>45695.792662037027</v>
      </c>
      <c r="I12606" t="b">
        <v>0</v>
      </c>
      <c r="J12606" t="b">
        <v>0</v>
      </c>
      <c r="K12606" t="s">
        <v>31</v>
      </c>
      <c r="L12606" t="s">
        <v>22</v>
      </c>
      <c r="M12606">
        <v>166000</v>
      </c>
      <c r="O12606" t="s">
        <v>14985</v>
      </c>
    </row>
    <row r="12607" spans="1:16" x14ac:dyDescent="0.35">
      <c r="A12607" t="s">
        <v>16070</v>
      </c>
      <c r="B12607" t="s">
        <v>16236</v>
      </c>
      <c r="C12607" t="s">
        <v>609</v>
      </c>
      <c r="D12607" t="s">
        <v>36</v>
      </c>
      <c r="E12607" t="s">
        <v>20</v>
      </c>
      <c r="F12607" t="b">
        <v>0</v>
      </c>
      <c r="G12607" t="s">
        <v>47</v>
      </c>
      <c r="H12607" s="1">
        <v>45695.834293981483</v>
      </c>
      <c r="I12607" t="b">
        <v>0</v>
      </c>
      <c r="J12607" t="b">
        <v>1</v>
      </c>
      <c r="K12607" t="s">
        <v>31</v>
      </c>
      <c r="L12607" t="s">
        <v>22</v>
      </c>
      <c r="M12607">
        <v>153000</v>
      </c>
      <c r="O12607" t="s">
        <v>36</v>
      </c>
      <c r="P12607" t="s">
        <v>16237</v>
      </c>
    </row>
    <row r="12608" spans="1:16" x14ac:dyDescent="0.35">
      <c r="A12608" t="s">
        <v>16070</v>
      </c>
      <c r="B12608" t="s">
        <v>16238</v>
      </c>
      <c r="C12608" t="s">
        <v>407</v>
      </c>
      <c r="D12608" t="s">
        <v>36</v>
      </c>
      <c r="E12608" t="s">
        <v>20</v>
      </c>
      <c r="F12608" t="b">
        <v>0</v>
      </c>
      <c r="G12608" t="s">
        <v>171</v>
      </c>
      <c r="H12608" s="1">
        <v>45696.077384259261</v>
      </c>
      <c r="I12608" t="b">
        <v>0</v>
      </c>
      <c r="J12608" t="b">
        <v>1</v>
      </c>
      <c r="K12608" t="s">
        <v>31</v>
      </c>
      <c r="L12608" t="s">
        <v>32</v>
      </c>
      <c r="N12608">
        <v>56.5</v>
      </c>
      <c r="O12608" t="s">
        <v>209</v>
      </c>
      <c r="P12608" t="s">
        <v>917</v>
      </c>
    </row>
    <row r="12609" spans="1:16" x14ac:dyDescent="0.35">
      <c r="A12609" t="s">
        <v>16070</v>
      </c>
      <c r="B12609" t="s">
        <v>16239</v>
      </c>
      <c r="C12609" t="s">
        <v>95</v>
      </c>
      <c r="D12609" t="s">
        <v>36</v>
      </c>
      <c r="E12609" t="s">
        <v>20</v>
      </c>
      <c r="F12609" t="b">
        <v>0</v>
      </c>
      <c r="G12609" t="s">
        <v>30</v>
      </c>
      <c r="H12609" s="1">
        <v>45696.246979166674</v>
      </c>
      <c r="I12609" t="b">
        <v>1</v>
      </c>
      <c r="J12609" t="b">
        <v>1</v>
      </c>
      <c r="K12609" t="s">
        <v>31</v>
      </c>
      <c r="L12609" t="s">
        <v>32</v>
      </c>
      <c r="N12609">
        <v>67.5</v>
      </c>
      <c r="O12609" t="s">
        <v>194</v>
      </c>
      <c r="P12609" t="s">
        <v>6391</v>
      </c>
    </row>
    <row r="12610" spans="1:16" x14ac:dyDescent="0.35">
      <c r="A12610" t="s">
        <v>16070</v>
      </c>
      <c r="B12610" t="s">
        <v>16240</v>
      </c>
      <c r="C12610" t="s">
        <v>1671</v>
      </c>
      <c r="D12610" t="s">
        <v>36</v>
      </c>
      <c r="E12610" t="s">
        <v>20</v>
      </c>
      <c r="F12610" t="b">
        <v>0</v>
      </c>
      <c r="G12610" t="s">
        <v>52</v>
      </c>
      <c r="H12610" s="1">
        <v>45696.251006944447</v>
      </c>
      <c r="I12610" t="b">
        <v>0</v>
      </c>
      <c r="J12610" t="b">
        <v>1</v>
      </c>
      <c r="K12610" t="s">
        <v>31</v>
      </c>
      <c r="L12610" t="s">
        <v>22</v>
      </c>
      <c r="M12610">
        <v>260000</v>
      </c>
      <c r="O12610" t="s">
        <v>5142</v>
      </c>
    </row>
    <row r="12611" spans="1:16" x14ac:dyDescent="0.35">
      <c r="A12611" t="s">
        <v>16070</v>
      </c>
      <c r="B12611" t="s">
        <v>16241</v>
      </c>
      <c r="C12611" t="s">
        <v>715</v>
      </c>
      <c r="D12611" t="s">
        <v>573</v>
      </c>
      <c r="E12611" t="s">
        <v>20</v>
      </c>
      <c r="F12611" t="b">
        <v>0</v>
      </c>
      <c r="G12611" t="s">
        <v>171</v>
      </c>
      <c r="H12611" s="1">
        <v>45696.581053240741</v>
      </c>
      <c r="I12611" t="b">
        <v>0</v>
      </c>
      <c r="J12611" t="b">
        <v>1</v>
      </c>
      <c r="K12611" t="s">
        <v>31</v>
      </c>
      <c r="L12611" t="s">
        <v>32</v>
      </c>
      <c r="N12611">
        <v>11.335000038146971</v>
      </c>
      <c r="O12611" t="s">
        <v>426</v>
      </c>
      <c r="P12611" t="s">
        <v>16242</v>
      </c>
    </row>
    <row r="12612" spans="1:16" x14ac:dyDescent="0.35">
      <c r="A12612" t="s">
        <v>16070</v>
      </c>
      <c r="B12612" t="s">
        <v>16243</v>
      </c>
      <c r="C12612" t="s">
        <v>95</v>
      </c>
      <c r="D12612" t="s">
        <v>36</v>
      </c>
      <c r="E12612" t="s">
        <v>20</v>
      </c>
      <c r="F12612" t="b">
        <v>0</v>
      </c>
      <c r="G12612" t="s">
        <v>30</v>
      </c>
      <c r="H12612" s="1">
        <v>45696.75240740741</v>
      </c>
      <c r="I12612" t="b">
        <v>1</v>
      </c>
      <c r="J12612" t="b">
        <v>0</v>
      </c>
      <c r="K12612" t="s">
        <v>31</v>
      </c>
      <c r="L12612" t="s">
        <v>22</v>
      </c>
      <c r="M12612">
        <v>112116</v>
      </c>
      <c r="O12612" t="s">
        <v>1494</v>
      </c>
      <c r="P12612" t="s">
        <v>16244</v>
      </c>
    </row>
    <row r="12613" spans="1:16" x14ac:dyDescent="0.35">
      <c r="A12613" t="s">
        <v>16070</v>
      </c>
      <c r="B12613" t="s">
        <v>16238</v>
      </c>
      <c r="C12613" t="s">
        <v>407</v>
      </c>
      <c r="D12613" t="s">
        <v>36</v>
      </c>
      <c r="E12613" t="s">
        <v>20</v>
      </c>
      <c r="F12613" t="b">
        <v>0</v>
      </c>
      <c r="G12613" t="s">
        <v>171</v>
      </c>
      <c r="H12613" s="1">
        <v>45697.077384259261</v>
      </c>
      <c r="I12613" t="b">
        <v>0</v>
      </c>
      <c r="J12613" t="b">
        <v>1</v>
      </c>
      <c r="K12613" t="s">
        <v>31</v>
      </c>
      <c r="L12613" t="s">
        <v>32</v>
      </c>
      <c r="N12613">
        <v>56.5</v>
      </c>
      <c r="O12613" t="s">
        <v>209</v>
      </c>
      <c r="P12613" t="s">
        <v>917</v>
      </c>
    </row>
    <row r="12614" spans="1:16" x14ac:dyDescent="0.35">
      <c r="A12614" t="s">
        <v>16070</v>
      </c>
      <c r="B12614" t="s">
        <v>16239</v>
      </c>
      <c r="C12614" t="s">
        <v>95</v>
      </c>
      <c r="D12614" t="s">
        <v>36</v>
      </c>
      <c r="E12614" t="s">
        <v>20</v>
      </c>
      <c r="F12614" t="b">
        <v>0</v>
      </c>
      <c r="G12614" t="s">
        <v>30</v>
      </c>
      <c r="H12614" s="1">
        <v>45697.246979166674</v>
      </c>
      <c r="I12614" t="b">
        <v>1</v>
      </c>
      <c r="J12614" t="b">
        <v>1</v>
      </c>
      <c r="K12614" t="s">
        <v>31</v>
      </c>
      <c r="L12614" t="s">
        <v>32</v>
      </c>
      <c r="N12614">
        <v>67.5</v>
      </c>
      <c r="O12614" t="s">
        <v>194</v>
      </c>
      <c r="P12614" t="s">
        <v>6391</v>
      </c>
    </row>
    <row r="12615" spans="1:16" x14ac:dyDescent="0.35">
      <c r="A12615" t="s">
        <v>16070</v>
      </c>
      <c r="B12615" t="s">
        <v>16240</v>
      </c>
      <c r="C12615" t="s">
        <v>1671</v>
      </c>
      <c r="D12615" t="s">
        <v>36</v>
      </c>
      <c r="E12615" t="s">
        <v>20</v>
      </c>
      <c r="F12615" t="b">
        <v>0</v>
      </c>
      <c r="G12615" t="s">
        <v>52</v>
      </c>
      <c r="H12615" s="1">
        <v>45697.251006944447</v>
      </c>
      <c r="I12615" t="b">
        <v>0</v>
      </c>
      <c r="J12615" t="b">
        <v>1</v>
      </c>
      <c r="K12615" t="s">
        <v>31</v>
      </c>
      <c r="L12615" t="s">
        <v>22</v>
      </c>
      <c r="M12615">
        <v>260000</v>
      </c>
      <c r="O12615" t="s">
        <v>5142</v>
      </c>
    </row>
    <row r="12616" spans="1:16" x14ac:dyDescent="0.35">
      <c r="A12616" t="s">
        <v>16070</v>
      </c>
      <c r="B12616" t="s">
        <v>16245</v>
      </c>
      <c r="C12616" t="s">
        <v>1188</v>
      </c>
      <c r="D12616" t="s">
        <v>29</v>
      </c>
      <c r="E12616" t="s">
        <v>20</v>
      </c>
      <c r="F12616" t="b">
        <v>0</v>
      </c>
      <c r="G12616" t="s">
        <v>47</v>
      </c>
      <c r="H12616" s="1">
        <v>45697.292048611111</v>
      </c>
      <c r="I12616" t="b">
        <v>0</v>
      </c>
      <c r="J12616" t="b">
        <v>1</v>
      </c>
      <c r="K12616" t="s">
        <v>31</v>
      </c>
      <c r="L12616" t="s">
        <v>22</v>
      </c>
      <c r="M12616">
        <v>193000</v>
      </c>
      <c r="O12616" t="s">
        <v>1373</v>
      </c>
      <c r="P12616" t="s">
        <v>16246</v>
      </c>
    </row>
    <row r="12617" spans="1:16" x14ac:dyDescent="0.35">
      <c r="A12617" t="s">
        <v>16070</v>
      </c>
      <c r="B12617" t="s">
        <v>16241</v>
      </c>
      <c r="C12617" t="s">
        <v>715</v>
      </c>
      <c r="D12617" t="s">
        <v>573</v>
      </c>
      <c r="E12617" t="s">
        <v>20</v>
      </c>
      <c r="F12617" t="b">
        <v>0</v>
      </c>
      <c r="G12617" t="s">
        <v>171</v>
      </c>
      <c r="H12617" s="1">
        <v>45697.581053240741</v>
      </c>
      <c r="I12617" t="b">
        <v>0</v>
      </c>
      <c r="J12617" t="b">
        <v>1</v>
      </c>
      <c r="K12617" t="s">
        <v>31</v>
      </c>
      <c r="L12617" t="s">
        <v>32</v>
      </c>
      <c r="N12617">
        <v>11.335000038146971</v>
      </c>
      <c r="O12617" t="s">
        <v>426</v>
      </c>
      <c r="P12617" t="s">
        <v>16242</v>
      </c>
    </row>
    <row r="12618" spans="1:16" x14ac:dyDescent="0.35">
      <c r="A12618" t="s">
        <v>16070</v>
      </c>
      <c r="B12618" t="s">
        <v>16243</v>
      </c>
      <c r="C12618" t="s">
        <v>95</v>
      </c>
      <c r="D12618" t="s">
        <v>36</v>
      </c>
      <c r="E12618" t="s">
        <v>20</v>
      </c>
      <c r="F12618" t="b">
        <v>0</v>
      </c>
      <c r="G12618" t="s">
        <v>30</v>
      </c>
      <c r="H12618" s="1">
        <v>45697.75240740741</v>
      </c>
      <c r="I12618" t="b">
        <v>1</v>
      </c>
      <c r="J12618" t="b">
        <v>0</v>
      </c>
      <c r="K12618" t="s">
        <v>31</v>
      </c>
      <c r="L12618" t="s">
        <v>22</v>
      </c>
      <c r="M12618">
        <v>112116</v>
      </c>
      <c r="O12618" t="s">
        <v>1494</v>
      </c>
      <c r="P12618" t="s">
        <v>16244</v>
      </c>
    </row>
    <row r="12619" spans="1:16" x14ac:dyDescent="0.35">
      <c r="A12619" t="s">
        <v>16070</v>
      </c>
      <c r="B12619" t="s">
        <v>16238</v>
      </c>
      <c r="C12619" t="s">
        <v>407</v>
      </c>
      <c r="D12619" t="s">
        <v>36</v>
      </c>
      <c r="E12619" t="s">
        <v>20</v>
      </c>
      <c r="F12619" t="b">
        <v>0</v>
      </c>
      <c r="G12619" t="s">
        <v>171</v>
      </c>
      <c r="H12619" s="1">
        <v>45698.077384259261</v>
      </c>
      <c r="I12619" t="b">
        <v>0</v>
      </c>
      <c r="J12619" t="b">
        <v>1</v>
      </c>
      <c r="K12619" t="s">
        <v>31</v>
      </c>
      <c r="L12619" t="s">
        <v>32</v>
      </c>
      <c r="N12619">
        <v>56.5</v>
      </c>
      <c r="O12619" t="s">
        <v>209</v>
      </c>
      <c r="P12619" t="s">
        <v>917</v>
      </c>
    </row>
    <row r="12620" spans="1:16" x14ac:dyDescent="0.35">
      <c r="A12620" t="s">
        <v>16070</v>
      </c>
      <c r="B12620" t="s">
        <v>16239</v>
      </c>
      <c r="C12620" t="s">
        <v>95</v>
      </c>
      <c r="D12620" t="s">
        <v>36</v>
      </c>
      <c r="E12620" t="s">
        <v>20</v>
      </c>
      <c r="F12620" t="b">
        <v>0</v>
      </c>
      <c r="G12620" t="s">
        <v>30</v>
      </c>
      <c r="H12620" s="1">
        <v>45698.246979166674</v>
      </c>
      <c r="I12620" t="b">
        <v>1</v>
      </c>
      <c r="J12620" t="b">
        <v>1</v>
      </c>
      <c r="K12620" t="s">
        <v>31</v>
      </c>
      <c r="L12620" t="s">
        <v>32</v>
      </c>
      <c r="N12620">
        <v>67.5</v>
      </c>
      <c r="O12620" t="s">
        <v>194</v>
      </c>
      <c r="P12620" t="s">
        <v>6391</v>
      </c>
    </row>
    <row r="12621" spans="1:16" x14ac:dyDescent="0.35">
      <c r="A12621" t="s">
        <v>16070</v>
      </c>
      <c r="B12621" t="s">
        <v>16240</v>
      </c>
      <c r="C12621" t="s">
        <v>1671</v>
      </c>
      <c r="D12621" t="s">
        <v>36</v>
      </c>
      <c r="E12621" t="s">
        <v>20</v>
      </c>
      <c r="F12621" t="b">
        <v>0</v>
      </c>
      <c r="G12621" t="s">
        <v>52</v>
      </c>
      <c r="H12621" s="1">
        <v>45698.251006944447</v>
      </c>
      <c r="I12621" t="b">
        <v>0</v>
      </c>
      <c r="J12621" t="b">
        <v>1</v>
      </c>
      <c r="K12621" t="s">
        <v>31</v>
      </c>
      <c r="L12621" t="s">
        <v>22</v>
      </c>
      <c r="M12621">
        <v>260000</v>
      </c>
      <c r="O12621" t="s">
        <v>5142</v>
      </c>
    </row>
    <row r="12622" spans="1:16" x14ac:dyDescent="0.35">
      <c r="A12622" t="s">
        <v>16070</v>
      </c>
      <c r="B12622" t="s">
        <v>16245</v>
      </c>
      <c r="C12622" t="s">
        <v>1188</v>
      </c>
      <c r="D12622" t="s">
        <v>29</v>
      </c>
      <c r="E12622" t="s">
        <v>20</v>
      </c>
      <c r="F12622" t="b">
        <v>0</v>
      </c>
      <c r="G12622" t="s">
        <v>47</v>
      </c>
      <c r="H12622" s="1">
        <v>45698.292048611111</v>
      </c>
      <c r="I12622" t="b">
        <v>0</v>
      </c>
      <c r="J12622" t="b">
        <v>1</v>
      </c>
      <c r="K12622" t="s">
        <v>31</v>
      </c>
      <c r="L12622" t="s">
        <v>22</v>
      </c>
      <c r="M12622">
        <v>193000</v>
      </c>
      <c r="O12622" t="s">
        <v>1373</v>
      </c>
      <c r="P12622" t="s">
        <v>16246</v>
      </c>
    </row>
    <row r="12623" spans="1:16" x14ac:dyDescent="0.35">
      <c r="A12623" t="s">
        <v>16070</v>
      </c>
      <c r="B12623" t="s">
        <v>16241</v>
      </c>
      <c r="C12623" t="s">
        <v>715</v>
      </c>
      <c r="D12623" t="s">
        <v>573</v>
      </c>
      <c r="E12623" t="s">
        <v>20</v>
      </c>
      <c r="F12623" t="b">
        <v>0</v>
      </c>
      <c r="G12623" t="s">
        <v>171</v>
      </c>
      <c r="H12623" s="1">
        <v>45698.581053240741</v>
      </c>
      <c r="I12623" t="b">
        <v>0</v>
      </c>
      <c r="J12623" t="b">
        <v>1</v>
      </c>
      <c r="K12623" t="s">
        <v>31</v>
      </c>
      <c r="L12623" t="s">
        <v>32</v>
      </c>
      <c r="N12623">
        <v>11.335000038146971</v>
      </c>
      <c r="O12623" t="s">
        <v>426</v>
      </c>
      <c r="P12623" t="s">
        <v>16242</v>
      </c>
    </row>
    <row r="12624" spans="1:16" x14ac:dyDescent="0.35">
      <c r="A12624" t="s">
        <v>16070</v>
      </c>
      <c r="B12624" t="s">
        <v>16243</v>
      </c>
      <c r="C12624" t="s">
        <v>95</v>
      </c>
      <c r="D12624" t="s">
        <v>36</v>
      </c>
      <c r="E12624" t="s">
        <v>20</v>
      </c>
      <c r="F12624" t="b">
        <v>0</v>
      </c>
      <c r="G12624" t="s">
        <v>30</v>
      </c>
      <c r="H12624" s="1">
        <v>45698.75240740741</v>
      </c>
      <c r="I12624" t="b">
        <v>1</v>
      </c>
      <c r="J12624" t="b">
        <v>0</v>
      </c>
      <c r="K12624" t="s">
        <v>31</v>
      </c>
      <c r="L12624" t="s">
        <v>22</v>
      </c>
      <c r="M12624">
        <v>112116</v>
      </c>
      <c r="O12624" t="s">
        <v>1494</v>
      </c>
      <c r="P12624" t="s">
        <v>16244</v>
      </c>
    </row>
    <row r="12625" spans="1:16" x14ac:dyDescent="0.35">
      <c r="A12625" t="s">
        <v>16070</v>
      </c>
      <c r="B12625" t="s">
        <v>16238</v>
      </c>
      <c r="C12625" t="s">
        <v>407</v>
      </c>
      <c r="D12625" t="s">
        <v>36</v>
      </c>
      <c r="E12625" t="s">
        <v>20</v>
      </c>
      <c r="F12625" t="b">
        <v>0</v>
      </c>
      <c r="G12625" t="s">
        <v>171</v>
      </c>
      <c r="H12625" s="1">
        <v>45699.077384259261</v>
      </c>
      <c r="I12625" t="b">
        <v>0</v>
      </c>
      <c r="J12625" t="b">
        <v>1</v>
      </c>
      <c r="K12625" t="s">
        <v>31</v>
      </c>
      <c r="L12625" t="s">
        <v>32</v>
      </c>
      <c r="N12625">
        <v>56.5</v>
      </c>
      <c r="O12625" t="s">
        <v>209</v>
      </c>
      <c r="P12625" t="s">
        <v>917</v>
      </c>
    </row>
    <row r="12626" spans="1:16" x14ac:dyDescent="0.35">
      <c r="A12626" t="s">
        <v>16070</v>
      </c>
      <c r="B12626" t="s">
        <v>16239</v>
      </c>
      <c r="C12626" t="s">
        <v>95</v>
      </c>
      <c r="D12626" t="s">
        <v>36</v>
      </c>
      <c r="E12626" t="s">
        <v>20</v>
      </c>
      <c r="F12626" t="b">
        <v>0</v>
      </c>
      <c r="G12626" t="s">
        <v>30</v>
      </c>
      <c r="H12626" s="1">
        <v>45699.246979166674</v>
      </c>
      <c r="I12626" t="b">
        <v>1</v>
      </c>
      <c r="J12626" t="b">
        <v>1</v>
      </c>
      <c r="K12626" t="s">
        <v>31</v>
      </c>
      <c r="L12626" t="s">
        <v>32</v>
      </c>
      <c r="N12626">
        <v>67.5</v>
      </c>
      <c r="O12626" t="s">
        <v>194</v>
      </c>
      <c r="P12626" t="s">
        <v>6391</v>
      </c>
    </row>
    <row r="12627" spans="1:16" x14ac:dyDescent="0.35">
      <c r="A12627" t="s">
        <v>16070</v>
      </c>
      <c r="B12627" t="s">
        <v>16240</v>
      </c>
      <c r="C12627" t="s">
        <v>1671</v>
      </c>
      <c r="D12627" t="s">
        <v>36</v>
      </c>
      <c r="E12627" t="s">
        <v>20</v>
      </c>
      <c r="F12627" t="b">
        <v>0</v>
      </c>
      <c r="G12627" t="s">
        <v>52</v>
      </c>
      <c r="H12627" s="1">
        <v>45699.251006944447</v>
      </c>
      <c r="I12627" t="b">
        <v>0</v>
      </c>
      <c r="J12627" t="b">
        <v>1</v>
      </c>
      <c r="K12627" t="s">
        <v>31</v>
      </c>
      <c r="L12627" t="s">
        <v>22</v>
      </c>
      <c r="M12627">
        <v>260000</v>
      </c>
      <c r="O12627" t="s">
        <v>5142</v>
      </c>
    </row>
    <row r="12628" spans="1:16" x14ac:dyDescent="0.35">
      <c r="A12628" t="s">
        <v>16070</v>
      </c>
      <c r="B12628" t="s">
        <v>16245</v>
      </c>
      <c r="C12628" t="s">
        <v>1188</v>
      </c>
      <c r="D12628" t="s">
        <v>29</v>
      </c>
      <c r="E12628" t="s">
        <v>20</v>
      </c>
      <c r="F12628" t="b">
        <v>0</v>
      </c>
      <c r="G12628" t="s">
        <v>47</v>
      </c>
      <c r="H12628" s="1">
        <v>45699.292048611111</v>
      </c>
      <c r="I12628" t="b">
        <v>0</v>
      </c>
      <c r="J12628" t="b">
        <v>1</v>
      </c>
      <c r="K12628" t="s">
        <v>31</v>
      </c>
      <c r="L12628" t="s">
        <v>22</v>
      </c>
      <c r="M12628">
        <v>193000</v>
      </c>
      <c r="O12628" t="s">
        <v>1373</v>
      </c>
      <c r="P12628" t="s">
        <v>16246</v>
      </c>
    </row>
    <row r="12629" spans="1:16" x14ac:dyDescent="0.35">
      <c r="A12629" t="s">
        <v>16070</v>
      </c>
      <c r="B12629" t="s">
        <v>16241</v>
      </c>
      <c r="C12629" t="s">
        <v>715</v>
      </c>
      <c r="D12629" t="s">
        <v>573</v>
      </c>
      <c r="E12629" t="s">
        <v>20</v>
      </c>
      <c r="F12629" t="b">
        <v>0</v>
      </c>
      <c r="G12629" t="s">
        <v>171</v>
      </c>
      <c r="H12629" s="1">
        <v>45699.581053240741</v>
      </c>
      <c r="I12629" t="b">
        <v>0</v>
      </c>
      <c r="J12629" t="b">
        <v>1</v>
      </c>
      <c r="K12629" t="s">
        <v>31</v>
      </c>
      <c r="L12629" t="s">
        <v>32</v>
      </c>
      <c r="N12629">
        <v>11.335000038146971</v>
      </c>
      <c r="O12629" t="s">
        <v>426</v>
      </c>
      <c r="P12629" t="s">
        <v>16242</v>
      </c>
    </row>
    <row r="12630" spans="1:16" x14ac:dyDescent="0.35">
      <c r="A12630" t="s">
        <v>16070</v>
      </c>
      <c r="B12630" t="s">
        <v>16243</v>
      </c>
      <c r="C12630" t="s">
        <v>95</v>
      </c>
      <c r="D12630" t="s">
        <v>36</v>
      </c>
      <c r="E12630" t="s">
        <v>20</v>
      </c>
      <c r="F12630" t="b">
        <v>0</v>
      </c>
      <c r="G12630" t="s">
        <v>30</v>
      </c>
      <c r="H12630" s="1">
        <v>45699.75240740741</v>
      </c>
      <c r="I12630" t="b">
        <v>1</v>
      </c>
      <c r="J12630" t="b">
        <v>0</v>
      </c>
      <c r="K12630" t="s">
        <v>31</v>
      </c>
      <c r="L12630" t="s">
        <v>22</v>
      </c>
      <c r="M12630">
        <v>112116</v>
      </c>
      <c r="O12630" t="s">
        <v>1494</v>
      </c>
      <c r="P12630" t="s">
        <v>16244</v>
      </c>
    </row>
    <row r="12631" spans="1:16" x14ac:dyDescent="0.35">
      <c r="A12631" t="s">
        <v>16070</v>
      </c>
      <c r="B12631" t="s">
        <v>16247</v>
      </c>
      <c r="C12631" t="s">
        <v>491</v>
      </c>
      <c r="D12631" t="s">
        <v>573</v>
      </c>
      <c r="E12631" t="s">
        <v>20</v>
      </c>
      <c r="F12631" t="b">
        <v>0</v>
      </c>
      <c r="G12631" t="s">
        <v>52</v>
      </c>
      <c r="H12631" s="1">
        <v>45699.835057870368</v>
      </c>
      <c r="I12631" t="b">
        <v>0</v>
      </c>
      <c r="J12631" t="b">
        <v>1</v>
      </c>
      <c r="K12631" t="s">
        <v>31</v>
      </c>
      <c r="L12631" t="s">
        <v>32</v>
      </c>
      <c r="N12631">
        <v>37.514999389648438</v>
      </c>
      <c r="O12631" t="s">
        <v>1249</v>
      </c>
      <c r="P12631" t="s">
        <v>15695</v>
      </c>
    </row>
    <row r="12632" spans="1:16" x14ac:dyDescent="0.35">
      <c r="A12632" t="s">
        <v>16070</v>
      </c>
      <c r="B12632" t="s">
        <v>16238</v>
      </c>
      <c r="C12632" t="s">
        <v>407</v>
      </c>
      <c r="D12632" t="s">
        <v>36</v>
      </c>
      <c r="E12632" t="s">
        <v>20</v>
      </c>
      <c r="F12632" t="b">
        <v>0</v>
      </c>
      <c r="G12632" t="s">
        <v>171</v>
      </c>
      <c r="H12632" s="1">
        <v>45700.077384259261</v>
      </c>
      <c r="I12632" t="b">
        <v>0</v>
      </c>
      <c r="J12632" t="b">
        <v>1</v>
      </c>
      <c r="K12632" t="s">
        <v>31</v>
      </c>
      <c r="L12632" t="s">
        <v>32</v>
      </c>
      <c r="N12632">
        <v>56.5</v>
      </c>
      <c r="O12632" t="s">
        <v>209</v>
      </c>
      <c r="P12632" t="s">
        <v>917</v>
      </c>
    </row>
    <row r="12633" spans="1:16" x14ac:dyDescent="0.35">
      <c r="A12633" t="s">
        <v>16070</v>
      </c>
      <c r="B12633" t="s">
        <v>16239</v>
      </c>
      <c r="C12633" t="s">
        <v>95</v>
      </c>
      <c r="D12633" t="s">
        <v>36</v>
      </c>
      <c r="E12633" t="s">
        <v>20</v>
      </c>
      <c r="F12633" t="b">
        <v>0</v>
      </c>
      <c r="G12633" t="s">
        <v>30</v>
      </c>
      <c r="H12633" s="1">
        <v>45700.246979166674</v>
      </c>
      <c r="I12633" t="b">
        <v>1</v>
      </c>
      <c r="J12633" t="b">
        <v>1</v>
      </c>
      <c r="K12633" t="s">
        <v>31</v>
      </c>
      <c r="L12633" t="s">
        <v>32</v>
      </c>
      <c r="N12633">
        <v>67.5</v>
      </c>
      <c r="O12633" t="s">
        <v>194</v>
      </c>
      <c r="P12633" t="s">
        <v>6391</v>
      </c>
    </row>
    <row r="12634" spans="1:16" x14ac:dyDescent="0.35">
      <c r="A12634" t="s">
        <v>16070</v>
      </c>
      <c r="B12634" t="s">
        <v>16240</v>
      </c>
      <c r="C12634" t="s">
        <v>1671</v>
      </c>
      <c r="D12634" t="s">
        <v>36</v>
      </c>
      <c r="E12634" t="s">
        <v>20</v>
      </c>
      <c r="F12634" t="b">
        <v>0</v>
      </c>
      <c r="G12634" t="s">
        <v>52</v>
      </c>
      <c r="H12634" s="1">
        <v>45700.251006944447</v>
      </c>
      <c r="I12634" t="b">
        <v>0</v>
      </c>
      <c r="J12634" t="b">
        <v>1</v>
      </c>
      <c r="K12634" t="s">
        <v>31</v>
      </c>
      <c r="L12634" t="s">
        <v>22</v>
      </c>
      <c r="M12634">
        <v>260000</v>
      </c>
      <c r="O12634" t="s">
        <v>5142</v>
      </c>
    </row>
    <row r="12635" spans="1:16" x14ac:dyDescent="0.35">
      <c r="A12635" t="s">
        <v>16070</v>
      </c>
      <c r="B12635" t="s">
        <v>16245</v>
      </c>
      <c r="C12635" t="s">
        <v>1188</v>
      </c>
      <c r="D12635" t="s">
        <v>29</v>
      </c>
      <c r="E12635" t="s">
        <v>20</v>
      </c>
      <c r="F12635" t="b">
        <v>0</v>
      </c>
      <c r="G12635" t="s">
        <v>47</v>
      </c>
      <c r="H12635" s="1">
        <v>45700.292048611111</v>
      </c>
      <c r="I12635" t="b">
        <v>0</v>
      </c>
      <c r="J12635" t="b">
        <v>1</v>
      </c>
      <c r="K12635" t="s">
        <v>31</v>
      </c>
      <c r="L12635" t="s">
        <v>22</v>
      </c>
      <c r="M12635">
        <v>193000</v>
      </c>
      <c r="O12635" t="s">
        <v>1373</v>
      </c>
      <c r="P12635" t="s">
        <v>16246</v>
      </c>
    </row>
    <row r="12636" spans="1:16" x14ac:dyDescent="0.35">
      <c r="A12636" t="s">
        <v>16070</v>
      </c>
      <c r="B12636" t="s">
        <v>16248</v>
      </c>
      <c r="C12636" t="s">
        <v>919</v>
      </c>
      <c r="D12636" t="s">
        <v>573</v>
      </c>
      <c r="E12636" t="s">
        <v>20</v>
      </c>
      <c r="F12636" t="b">
        <v>0</v>
      </c>
      <c r="G12636" t="s">
        <v>52</v>
      </c>
      <c r="H12636" s="1">
        <v>45700.334618055553</v>
      </c>
      <c r="I12636" t="b">
        <v>0</v>
      </c>
      <c r="J12636" t="b">
        <v>0</v>
      </c>
      <c r="K12636" t="s">
        <v>31</v>
      </c>
      <c r="L12636" t="s">
        <v>32</v>
      </c>
      <c r="N12636">
        <v>51.239997863769531</v>
      </c>
      <c r="O12636" t="s">
        <v>9138</v>
      </c>
      <c r="P12636" t="s">
        <v>16249</v>
      </c>
    </row>
    <row r="12637" spans="1:16" x14ac:dyDescent="0.35">
      <c r="A12637" t="s">
        <v>16070</v>
      </c>
      <c r="B12637" t="s">
        <v>16241</v>
      </c>
      <c r="C12637" t="s">
        <v>715</v>
      </c>
      <c r="D12637" t="s">
        <v>573</v>
      </c>
      <c r="E12637" t="s">
        <v>20</v>
      </c>
      <c r="F12637" t="b">
        <v>0</v>
      </c>
      <c r="G12637" t="s">
        <v>171</v>
      </c>
      <c r="H12637" s="1">
        <v>45700.581053240741</v>
      </c>
      <c r="I12637" t="b">
        <v>0</v>
      </c>
      <c r="J12637" t="b">
        <v>1</v>
      </c>
      <c r="K12637" t="s">
        <v>31</v>
      </c>
      <c r="L12637" t="s">
        <v>32</v>
      </c>
      <c r="N12637">
        <v>11.335000038146971</v>
      </c>
      <c r="O12637" t="s">
        <v>426</v>
      </c>
      <c r="P12637" t="s">
        <v>16242</v>
      </c>
    </row>
    <row r="12638" spans="1:16" x14ac:dyDescent="0.35">
      <c r="A12638" t="s">
        <v>16070</v>
      </c>
      <c r="B12638" t="s">
        <v>16243</v>
      </c>
      <c r="C12638" t="s">
        <v>95</v>
      </c>
      <c r="D12638" t="s">
        <v>36</v>
      </c>
      <c r="E12638" t="s">
        <v>20</v>
      </c>
      <c r="F12638" t="b">
        <v>0</v>
      </c>
      <c r="G12638" t="s">
        <v>30</v>
      </c>
      <c r="H12638" s="1">
        <v>45700.75240740741</v>
      </c>
      <c r="I12638" t="b">
        <v>1</v>
      </c>
      <c r="J12638" t="b">
        <v>0</v>
      </c>
      <c r="K12638" t="s">
        <v>31</v>
      </c>
      <c r="L12638" t="s">
        <v>22</v>
      </c>
      <c r="M12638">
        <v>112116</v>
      </c>
      <c r="O12638" t="s">
        <v>1494</v>
      </c>
      <c r="P12638" t="s">
        <v>16244</v>
      </c>
    </row>
    <row r="12639" spans="1:16" x14ac:dyDescent="0.35">
      <c r="A12639" t="s">
        <v>16070</v>
      </c>
      <c r="B12639" t="s">
        <v>16247</v>
      </c>
      <c r="C12639" t="s">
        <v>491</v>
      </c>
      <c r="D12639" t="s">
        <v>573</v>
      </c>
      <c r="E12639" t="s">
        <v>20</v>
      </c>
      <c r="F12639" t="b">
        <v>0</v>
      </c>
      <c r="G12639" t="s">
        <v>52</v>
      </c>
      <c r="H12639" s="1">
        <v>45700.835057870368</v>
      </c>
      <c r="I12639" t="b">
        <v>0</v>
      </c>
      <c r="J12639" t="b">
        <v>1</v>
      </c>
      <c r="K12639" t="s">
        <v>31</v>
      </c>
      <c r="L12639" t="s">
        <v>32</v>
      </c>
      <c r="N12639">
        <v>37.514999389648438</v>
      </c>
      <c r="O12639" t="s">
        <v>1249</v>
      </c>
      <c r="P12639" t="s">
        <v>15695</v>
      </c>
    </row>
    <row r="12640" spans="1:16" x14ac:dyDescent="0.35">
      <c r="A12640" t="s">
        <v>16070</v>
      </c>
      <c r="B12640" t="s">
        <v>16238</v>
      </c>
      <c r="C12640" t="s">
        <v>407</v>
      </c>
      <c r="D12640" t="s">
        <v>36</v>
      </c>
      <c r="E12640" t="s">
        <v>20</v>
      </c>
      <c r="F12640" t="b">
        <v>0</v>
      </c>
      <c r="G12640" t="s">
        <v>171</v>
      </c>
      <c r="H12640" s="1">
        <v>45701.077384259261</v>
      </c>
      <c r="I12640" t="b">
        <v>0</v>
      </c>
      <c r="J12640" t="b">
        <v>1</v>
      </c>
      <c r="K12640" t="s">
        <v>31</v>
      </c>
      <c r="L12640" t="s">
        <v>32</v>
      </c>
      <c r="N12640">
        <v>56.5</v>
      </c>
      <c r="O12640" t="s">
        <v>209</v>
      </c>
      <c r="P12640" t="s">
        <v>917</v>
      </c>
    </row>
    <row r="12641" spans="1:16" x14ac:dyDescent="0.35">
      <c r="A12641" t="s">
        <v>16070</v>
      </c>
      <c r="B12641" t="s">
        <v>16239</v>
      </c>
      <c r="C12641" t="s">
        <v>95</v>
      </c>
      <c r="D12641" t="s">
        <v>36</v>
      </c>
      <c r="E12641" t="s">
        <v>20</v>
      </c>
      <c r="F12641" t="b">
        <v>0</v>
      </c>
      <c r="G12641" t="s">
        <v>30</v>
      </c>
      <c r="H12641" s="1">
        <v>45701.246979166674</v>
      </c>
      <c r="I12641" t="b">
        <v>1</v>
      </c>
      <c r="J12641" t="b">
        <v>1</v>
      </c>
      <c r="K12641" t="s">
        <v>31</v>
      </c>
      <c r="L12641" t="s">
        <v>32</v>
      </c>
      <c r="N12641">
        <v>67.5</v>
      </c>
      <c r="O12641" t="s">
        <v>194</v>
      </c>
      <c r="P12641" t="s">
        <v>6391</v>
      </c>
    </row>
    <row r="12642" spans="1:16" x14ac:dyDescent="0.35">
      <c r="A12642" t="s">
        <v>16070</v>
      </c>
      <c r="B12642" t="s">
        <v>16240</v>
      </c>
      <c r="C12642" t="s">
        <v>1671</v>
      </c>
      <c r="D12642" t="s">
        <v>36</v>
      </c>
      <c r="E12642" t="s">
        <v>20</v>
      </c>
      <c r="F12642" t="b">
        <v>0</v>
      </c>
      <c r="G12642" t="s">
        <v>52</v>
      </c>
      <c r="H12642" s="1">
        <v>45701.251006944447</v>
      </c>
      <c r="I12642" t="b">
        <v>0</v>
      </c>
      <c r="J12642" t="b">
        <v>1</v>
      </c>
      <c r="K12642" t="s">
        <v>31</v>
      </c>
      <c r="L12642" t="s">
        <v>22</v>
      </c>
      <c r="M12642">
        <v>260000</v>
      </c>
      <c r="O12642" t="s">
        <v>5142</v>
      </c>
    </row>
    <row r="12643" spans="1:16" x14ac:dyDescent="0.35">
      <c r="A12643" t="s">
        <v>16070</v>
      </c>
      <c r="B12643" t="s">
        <v>16245</v>
      </c>
      <c r="C12643" t="s">
        <v>1188</v>
      </c>
      <c r="D12643" t="s">
        <v>29</v>
      </c>
      <c r="E12643" t="s">
        <v>20</v>
      </c>
      <c r="F12643" t="b">
        <v>0</v>
      </c>
      <c r="G12643" t="s">
        <v>47</v>
      </c>
      <c r="H12643" s="1">
        <v>45701.292048611111</v>
      </c>
      <c r="I12643" t="b">
        <v>0</v>
      </c>
      <c r="J12643" t="b">
        <v>1</v>
      </c>
      <c r="K12643" t="s">
        <v>31</v>
      </c>
      <c r="L12643" t="s">
        <v>22</v>
      </c>
      <c r="M12643">
        <v>193000</v>
      </c>
      <c r="O12643" t="s">
        <v>1373</v>
      </c>
      <c r="P12643" t="s">
        <v>16246</v>
      </c>
    </row>
    <row r="12644" spans="1:16" x14ac:dyDescent="0.35">
      <c r="A12644" t="s">
        <v>16070</v>
      </c>
      <c r="B12644" t="s">
        <v>16248</v>
      </c>
      <c r="C12644" t="s">
        <v>919</v>
      </c>
      <c r="D12644" t="s">
        <v>573</v>
      </c>
      <c r="E12644" t="s">
        <v>20</v>
      </c>
      <c r="F12644" t="b">
        <v>0</v>
      </c>
      <c r="G12644" t="s">
        <v>52</v>
      </c>
      <c r="H12644" s="1">
        <v>45701.334618055553</v>
      </c>
      <c r="I12644" t="b">
        <v>0</v>
      </c>
      <c r="J12644" t="b">
        <v>0</v>
      </c>
      <c r="K12644" t="s">
        <v>31</v>
      </c>
      <c r="L12644" t="s">
        <v>32</v>
      </c>
      <c r="N12644">
        <v>51.239997863769531</v>
      </c>
      <c r="O12644" t="s">
        <v>9138</v>
      </c>
      <c r="P12644" t="s">
        <v>16249</v>
      </c>
    </row>
    <row r="12645" spans="1:16" x14ac:dyDescent="0.35">
      <c r="A12645" t="s">
        <v>16070</v>
      </c>
      <c r="B12645" t="s">
        <v>16241</v>
      </c>
      <c r="C12645" t="s">
        <v>715</v>
      </c>
      <c r="D12645" t="s">
        <v>573</v>
      </c>
      <c r="E12645" t="s">
        <v>20</v>
      </c>
      <c r="F12645" t="b">
        <v>0</v>
      </c>
      <c r="G12645" t="s">
        <v>171</v>
      </c>
      <c r="H12645" s="1">
        <v>45701.581053240741</v>
      </c>
      <c r="I12645" t="b">
        <v>0</v>
      </c>
      <c r="J12645" t="b">
        <v>1</v>
      </c>
      <c r="K12645" t="s">
        <v>31</v>
      </c>
      <c r="L12645" t="s">
        <v>32</v>
      </c>
      <c r="N12645">
        <v>11.335000038146971</v>
      </c>
      <c r="O12645" t="s">
        <v>426</v>
      </c>
      <c r="P12645" t="s">
        <v>16242</v>
      </c>
    </row>
    <row r="12646" spans="1:16" x14ac:dyDescent="0.35">
      <c r="A12646" t="s">
        <v>16070</v>
      </c>
      <c r="B12646" t="s">
        <v>16243</v>
      </c>
      <c r="C12646" t="s">
        <v>95</v>
      </c>
      <c r="D12646" t="s">
        <v>36</v>
      </c>
      <c r="E12646" t="s">
        <v>20</v>
      </c>
      <c r="F12646" t="b">
        <v>0</v>
      </c>
      <c r="G12646" t="s">
        <v>30</v>
      </c>
      <c r="H12646" s="1">
        <v>45701.75240740741</v>
      </c>
      <c r="I12646" t="b">
        <v>1</v>
      </c>
      <c r="J12646" t="b">
        <v>0</v>
      </c>
      <c r="K12646" t="s">
        <v>31</v>
      </c>
      <c r="L12646" t="s">
        <v>22</v>
      </c>
      <c r="M12646">
        <v>112116</v>
      </c>
      <c r="O12646" t="s">
        <v>1494</v>
      </c>
      <c r="P12646" t="s">
        <v>16244</v>
      </c>
    </row>
    <row r="12647" spans="1:16" x14ac:dyDescent="0.35">
      <c r="A12647" t="s">
        <v>16070</v>
      </c>
      <c r="B12647" t="s">
        <v>16247</v>
      </c>
      <c r="C12647" t="s">
        <v>491</v>
      </c>
      <c r="D12647" t="s">
        <v>573</v>
      </c>
      <c r="E12647" t="s">
        <v>20</v>
      </c>
      <c r="F12647" t="b">
        <v>0</v>
      </c>
      <c r="G12647" t="s">
        <v>52</v>
      </c>
      <c r="H12647" s="1">
        <v>45701.835057870368</v>
      </c>
      <c r="I12647" t="b">
        <v>0</v>
      </c>
      <c r="J12647" t="b">
        <v>1</v>
      </c>
      <c r="K12647" t="s">
        <v>31</v>
      </c>
      <c r="L12647" t="s">
        <v>32</v>
      </c>
      <c r="N12647">
        <v>37.514999389648438</v>
      </c>
      <c r="O12647" t="s">
        <v>1249</v>
      </c>
      <c r="P12647" t="s">
        <v>15695</v>
      </c>
    </row>
    <row r="12648" spans="1:16" x14ac:dyDescent="0.35">
      <c r="A12648" t="s">
        <v>16070</v>
      </c>
      <c r="B12648" t="s">
        <v>16238</v>
      </c>
      <c r="C12648" t="s">
        <v>407</v>
      </c>
      <c r="D12648" t="s">
        <v>36</v>
      </c>
      <c r="E12648" t="s">
        <v>20</v>
      </c>
      <c r="F12648" t="b">
        <v>0</v>
      </c>
      <c r="G12648" t="s">
        <v>171</v>
      </c>
      <c r="H12648" s="1">
        <v>45702.077384259261</v>
      </c>
      <c r="I12648" t="b">
        <v>0</v>
      </c>
      <c r="J12648" t="b">
        <v>1</v>
      </c>
      <c r="K12648" t="s">
        <v>31</v>
      </c>
      <c r="L12648" t="s">
        <v>32</v>
      </c>
      <c r="N12648">
        <v>56.5</v>
      </c>
      <c r="O12648" t="s">
        <v>209</v>
      </c>
      <c r="P12648" t="s">
        <v>917</v>
      </c>
    </row>
    <row r="12649" spans="1:16" x14ac:dyDescent="0.35">
      <c r="A12649" t="s">
        <v>16070</v>
      </c>
      <c r="B12649" t="s">
        <v>16239</v>
      </c>
      <c r="C12649" t="s">
        <v>95</v>
      </c>
      <c r="D12649" t="s">
        <v>36</v>
      </c>
      <c r="E12649" t="s">
        <v>20</v>
      </c>
      <c r="F12649" t="b">
        <v>0</v>
      </c>
      <c r="G12649" t="s">
        <v>30</v>
      </c>
      <c r="H12649" s="1">
        <v>45702.246979166674</v>
      </c>
      <c r="I12649" t="b">
        <v>1</v>
      </c>
      <c r="J12649" t="b">
        <v>1</v>
      </c>
      <c r="K12649" t="s">
        <v>31</v>
      </c>
      <c r="L12649" t="s">
        <v>32</v>
      </c>
      <c r="N12649">
        <v>67.5</v>
      </c>
      <c r="O12649" t="s">
        <v>194</v>
      </c>
      <c r="P12649" t="s">
        <v>6391</v>
      </c>
    </row>
    <row r="12650" spans="1:16" x14ac:dyDescent="0.35">
      <c r="A12650" t="s">
        <v>16070</v>
      </c>
      <c r="B12650" t="s">
        <v>16240</v>
      </c>
      <c r="C12650" t="s">
        <v>1671</v>
      </c>
      <c r="D12650" t="s">
        <v>36</v>
      </c>
      <c r="E12650" t="s">
        <v>20</v>
      </c>
      <c r="F12650" t="b">
        <v>0</v>
      </c>
      <c r="G12650" t="s">
        <v>52</v>
      </c>
      <c r="H12650" s="1">
        <v>45702.251006944447</v>
      </c>
      <c r="I12650" t="b">
        <v>0</v>
      </c>
      <c r="J12650" t="b">
        <v>1</v>
      </c>
      <c r="K12650" t="s">
        <v>31</v>
      </c>
      <c r="L12650" t="s">
        <v>22</v>
      </c>
      <c r="M12650">
        <v>260000</v>
      </c>
      <c r="O12650" t="s">
        <v>5142</v>
      </c>
    </row>
    <row r="12651" spans="1:16" x14ac:dyDescent="0.35">
      <c r="A12651" t="s">
        <v>16070</v>
      </c>
      <c r="B12651" t="s">
        <v>16245</v>
      </c>
      <c r="C12651" t="s">
        <v>1188</v>
      </c>
      <c r="D12651" t="s">
        <v>29</v>
      </c>
      <c r="E12651" t="s">
        <v>20</v>
      </c>
      <c r="F12651" t="b">
        <v>0</v>
      </c>
      <c r="G12651" t="s">
        <v>47</v>
      </c>
      <c r="H12651" s="1">
        <v>45702.292048611111</v>
      </c>
      <c r="I12651" t="b">
        <v>0</v>
      </c>
      <c r="J12651" t="b">
        <v>1</v>
      </c>
      <c r="K12651" t="s">
        <v>31</v>
      </c>
      <c r="L12651" t="s">
        <v>22</v>
      </c>
      <c r="M12651">
        <v>193000</v>
      </c>
      <c r="O12651" t="s">
        <v>1373</v>
      </c>
      <c r="P12651" t="s">
        <v>16246</v>
      </c>
    </row>
    <row r="12652" spans="1:16" x14ac:dyDescent="0.35">
      <c r="A12652" t="s">
        <v>16070</v>
      </c>
      <c r="B12652" t="s">
        <v>16241</v>
      </c>
      <c r="C12652" t="s">
        <v>715</v>
      </c>
      <c r="D12652" t="s">
        <v>573</v>
      </c>
      <c r="E12652" t="s">
        <v>20</v>
      </c>
      <c r="F12652" t="b">
        <v>0</v>
      </c>
      <c r="G12652" t="s">
        <v>171</v>
      </c>
      <c r="H12652" s="1">
        <v>45702.581053240741</v>
      </c>
      <c r="I12652" t="b">
        <v>0</v>
      </c>
      <c r="J12652" t="b">
        <v>1</v>
      </c>
      <c r="K12652" t="s">
        <v>31</v>
      </c>
      <c r="L12652" t="s">
        <v>32</v>
      </c>
      <c r="N12652">
        <v>11.335000038146971</v>
      </c>
      <c r="O12652" t="s">
        <v>426</v>
      </c>
      <c r="P12652" t="s">
        <v>16242</v>
      </c>
    </row>
    <row r="12653" spans="1:16" x14ac:dyDescent="0.35">
      <c r="A12653" t="s">
        <v>16070</v>
      </c>
      <c r="B12653" t="s">
        <v>16243</v>
      </c>
      <c r="C12653" t="s">
        <v>95</v>
      </c>
      <c r="D12653" t="s">
        <v>36</v>
      </c>
      <c r="E12653" t="s">
        <v>20</v>
      </c>
      <c r="F12653" t="b">
        <v>0</v>
      </c>
      <c r="G12653" t="s">
        <v>30</v>
      </c>
      <c r="H12653" s="1">
        <v>45702.75240740741</v>
      </c>
      <c r="I12653" t="b">
        <v>1</v>
      </c>
      <c r="J12653" t="b">
        <v>0</v>
      </c>
      <c r="K12653" t="s">
        <v>31</v>
      </c>
      <c r="L12653" t="s">
        <v>22</v>
      </c>
      <c r="M12653">
        <v>112116</v>
      </c>
      <c r="O12653" t="s">
        <v>1494</v>
      </c>
      <c r="P12653" t="s">
        <v>16244</v>
      </c>
    </row>
    <row r="12654" spans="1:16" x14ac:dyDescent="0.35">
      <c r="A12654" t="s">
        <v>16070</v>
      </c>
      <c r="B12654" t="s">
        <v>16238</v>
      </c>
      <c r="C12654" t="s">
        <v>407</v>
      </c>
      <c r="D12654" t="s">
        <v>36</v>
      </c>
      <c r="E12654" t="s">
        <v>20</v>
      </c>
      <c r="F12654" t="b">
        <v>0</v>
      </c>
      <c r="G12654" t="s">
        <v>171</v>
      </c>
      <c r="H12654" s="1">
        <v>45703.077384259261</v>
      </c>
      <c r="I12654" t="b">
        <v>0</v>
      </c>
      <c r="J12654" t="b">
        <v>1</v>
      </c>
      <c r="K12654" t="s">
        <v>31</v>
      </c>
      <c r="L12654" t="s">
        <v>32</v>
      </c>
      <c r="N12654">
        <v>56.5</v>
      </c>
      <c r="O12654" t="s">
        <v>209</v>
      </c>
      <c r="P12654" t="s">
        <v>917</v>
      </c>
    </row>
    <row r="12655" spans="1:16" x14ac:dyDescent="0.35">
      <c r="A12655" t="s">
        <v>16070</v>
      </c>
      <c r="B12655" t="s">
        <v>16239</v>
      </c>
      <c r="C12655" t="s">
        <v>95</v>
      </c>
      <c r="D12655" t="s">
        <v>36</v>
      </c>
      <c r="E12655" t="s">
        <v>20</v>
      </c>
      <c r="F12655" t="b">
        <v>0</v>
      </c>
      <c r="G12655" t="s">
        <v>30</v>
      </c>
      <c r="H12655" s="1">
        <v>45703.246979166674</v>
      </c>
      <c r="I12655" t="b">
        <v>1</v>
      </c>
      <c r="J12655" t="b">
        <v>1</v>
      </c>
      <c r="K12655" t="s">
        <v>31</v>
      </c>
      <c r="L12655" t="s">
        <v>32</v>
      </c>
      <c r="N12655">
        <v>67.5</v>
      </c>
      <c r="O12655" t="s">
        <v>194</v>
      </c>
      <c r="P12655" t="s">
        <v>6391</v>
      </c>
    </row>
    <row r="12656" spans="1:16" x14ac:dyDescent="0.35">
      <c r="A12656" t="s">
        <v>16070</v>
      </c>
      <c r="B12656" t="s">
        <v>16240</v>
      </c>
      <c r="C12656" t="s">
        <v>1671</v>
      </c>
      <c r="D12656" t="s">
        <v>36</v>
      </c>
      <c r="E12656" t="s">
        <v>20</v>
      </c>
      <c r="F12656" t="b">
        <v>0</v>
      </c>
      <c r="G12656" t="s">
        <v>52</v>
      </c>
      <c r="H12656" s="1">
        <v>45703.251006944447</v>
      </c>
      <c r="I12656" t="b">
        <v>0</v>
      </c>
      <c r="J12656" t="b">
        <v>1</v>
      </c>
      <c r="K12656" t="s">
        <v>31</v>
      </c>
      <c r="L12656" t="s">
        <v>22</v>
      </c>
      <c r="M12656">
        <v>260000</v>
      </c>
      <c r="O12656" t="s">
        <v>5142</v>
      </c>
    </row>
    <row r="12657" spans="1:16" x14ac:dyDescent="0.35">
      <c r="A12657" t="s">
        <v>16070</v>
      </c>
      <c r="B12657" t="s">
        <v>16245</v>
      </c>
      <c r="C12657" t="s">
        <v>1188</v>
      </c>
      <c r="D12657" t="s">
        <v>29</v>
      </c>
      <c r="E12657" t="s">
        <v>20</v>
      </c>
      <c r="F12657" t="b">
        <v>0</v>
      </c>
      <c r="G12657" t="s">
        <v>47</v>
      </c>
      <c r="H12657" s="1">
        <v>45703.292048611111</v>
      </c>
      <c r="I12657" t="b">
        <v>0</v>
      </c>
      <c r="J12657" t="b">
        <v>1</v>
      </c>
      <c r="K12657" t="s">
        <v>31</v>
      </c>
      <c r="L12657" t="s">
        <v>22</v>
      </c>
      <c r="M12657">
        <v>193000</v>
      </c>
      <c r="O12657" t="s">
        <v>1373</v>
      </c>
      <c r="P12657" t="s">
        <v>16246</v>
      </c>
    </row>
    <row r="12658" spans="1:16" x14ac:dyDescent="0.35">
      <c r="A12658" t="s">
        <v>16070</v>
      </c>
      <c r="B12658" t="s">
        <v>16241</v>
      </c>
      <c r="C12658" t="s">
        <v>715</v>
      </c>
      <c r="D12658" t="s">
        <v>573</v>
      </c>
      <c r="E12658" t="s">
        <v>20</v>
      </c>
      <c r="F12658" t="b">
        <v>0</v>
      </c>
      <c r="G12658" t="s">
        <v>171</v>
      </c>
      <c r="H12658" s="1">
        <v>45703.581053240741</v>
      </c>
      <c r="I12658" t="b">
        <v>0</v>
      </c>
      <c r="J12658" t="b">
        <v>1</v>
      </c>
      <c r="K12658" t="s">
        <v>31</v>
      </c>
      <c r="L12658" t="s">
        <v>32</v>
      </c>
      <c r="N12658">
        <v>11.335000038146971</v>
      </c>
      <c r="O12658" t="s">
        <v>426</v>
      </c>
      <c r="P12658" t="s">
        <v>16242</v>
      </c>
    </row>
    <row r="12659" spans="1:16" x14ac:dyDescent="0.35">
      <c r="A12659" t="s">
        <v>16070</v>
      </c>
      <c r="B12659" t="s">
        <v>16243</v>
      </c>
      <c r="C12659" t="s">
        <v>95</v>
      </c>
      <c r="D12659" t="s">
        <v>36</v>
      </c>
      <c r="E12659" t="s">
        <v>20</v>
      </c>
      <c r="F12659" t="b">
        <v>0</v>
      </c>
      <c r="G12659" t="s">
        <v>30</v>
      </c>
      <c r="H12659" s="1">
        <v>45703.75240740741</v>
      </c>
      <c r="I12659" t="b">
        <v>1</v>
      </c>
      <c r="J12659" t="b">
        <v>0</v>
      </c>
      <c r="K12659" t="s">
        <v>31</v>
      </c>
      <c r="L12659" t="s">
        <v>22</v>
      </c>
      <c r="M12659">
        <v>112116</v>
      </c>
      <c r="O12659" t="s">
        <v>1494</v>
      </c>
      <c r="P12659" t="s">
        <v>16244</v>
      </c>
    </row>
    <row r="12660" spans="1:16" x14ac:dyDescent="0.35">
      <c r="A12660" t="s">
        <v>16070</v>
      </c>
      <c r="B12660" t="s">
        <v>16238</v>
      </c>
      <c r="C12660" t="s">
        <v>407</v>
      </c>
      <c r="D12660" t="s">
        <v>36</v>
      </c>
      <c r="E12660" t="s">
        <v>20</v>
      </c>
      <c r="F12660" t="b">
        <v>0</v>
      </c>
      <c r="G12660" t="s">
        <v>171</v>
      </c>
      <c r="H12660" s="1">
        <v>45704.077384259261</v>
      </c>
      <c r="I12660" t="b">
        <v>0</v>
      </c>
      <c r="J12660" t="b">
        <v>1</v>
      </c>
      <c r="K12660" t="s">
        <v>31</v>
      </c>
      <c r="L12660" t="s">
        <v>32</v>
      </c>
      <c r="N12660">
        <v>56.5</v>
      </c>
      <c r="O12660" t="s">
        <v>209</v>
      </c>
      <c r="P12660" t="s">
        <v>917</v>
      </c>
    </row>
    <row r="12661" spans="1:16" x14ac:dyDescent="0.35">
      <c r="A12661" t="s">
        <v>16070</v>
      </c>
      <c r="B12661" t="s">
        <v>16239</v>
      </c>
      <c r="C12661" t="s">
        <v>95</v>
      </c>
      <c r="D12661" t="s">
        <v>36</v>
      </c>
      <c r="E12661" t="s">
        <v>20</v>
      </c>
      <c r="F12661" t="b">
        <v>0</v>
      </c>
      <c r="G12661" t="s">
        <v>30</v>
      </c>
      <c r="H12661" s="1">
        <v>45704.246979166674</v>
      </c>
      <c r="I12661" t="b">
        <v>1</v>
      </c>
      <c r="J12661" t="b">
        <v>1</v>
      </c>
      <c r="K12661" t="s">
        <v>31</v>
      </c>
      <c r="L12661" t="s">
        <v>32</v>
      </c>
      <c r="N12661">
        <v>67.5</v>
      </c>
      <c r="O12661" t="s">
        <v>194</v>
      </c>
      <c r="P12661" t="s">
        <v>6391</v>
      </c>
    </row>
    <row r="12662" spans="1:16" x14ac:dyDescent="0.35">
      <c r="A12662" t="s">
        <v>16070</v>
      </c>
      <c r="B12662" t="s">
        <v>16240</v>
      </c>
      <c r="C12662" t="s">
        <v>1671</v>
      </c>
      <c r="D12662" t="s">
        <v>36</v>
      </c>
      <c r="E12662" t="s">
        <v>20</v>
      </c>
      <c r="F12662" t="b">
        <v>0</v>
      </c>
      <c r="G12662" t="s">
        <v>52</v>
      </c>
      <c r="H12662" s="1">
        <v>45704.251006944447</v>
      </c>
      <c r="I12662" t="b">
        <v>0</v>
      </c>
      <c r="J12662" t="b">
        <v>1</v>
      </c>
      <c r="K12662" t="s">
        <v>31</v>
      </c>
      <c r="L12662" t="s">
        <v>22</v>
      </c>
      <c r="M12662">
        <v>260000</v>
      </c>
      <c r="O12662" t="s">
        <v>5142</v>
      </c>
    </row>
    <row r="12663" spans="1:16" x14ac:dyDescent="0.35">
      <c r="A12663" t="s">
        <v>16070</v>
      </c>
      <c r="B12663" t="s">
        <v>16245</v>
      </c>
      <c r="C12663" t="s">
        <v>1188</v>
      </c>
      <c r="D12663" t="s">
        <v>29</v>
      </c>
      <c r="E12663" t="s">
        <v>20</v>
      </c>
      <c r="F12663" t="b">
        <v>0</v>
      </c>
      <c r="G12663" t="s">
        <v>47</v>
      </c>
      <c r="H12663" s="1">
        <v>45704.292048611111</v>
      </c>
      <c r="I12663" t="b">
        <v>0</v>
      </c>
      <c r="J12663" t="b">
        <v>1</v>
      </c>
      <c r="K12663" t="s">
        <v>31</v>
      </c>
      <c r="L12663" t="s">
        <v>22</v>
      </c>
      <c r="M12663">
        <v>193000</v>
      </c>
      <c r="O12663" t="s">
        <v>1373</v>
      </c>
      <c r="P12663" t="s">
        <v>16246</v>
      </c>
    </row>
    <row r="12664" spans="1:16" x14ac:dyDescent="0.35">
      <c r="A12664" t="s">
        <v>16070</v>
      </c>
      <c r="B12664" t="s">
        <v>16241</v>
      </c>
      <c r="C12664" t="s">
        <v>715</v>
      </c>
      <c r="D12664" t="s">
        <v>573</v>
      </c>
      <c r="E12664" t="s">
        <v>20</v>
      </c>
      <c r="F12664" t="b">
        <v>0</v>
      </c>
      <c r="G12664" t="s">
        <v>171</v>
      </c>
      <c r="H12664" s="1">
        <v>45704.581053240741</v>
      </c>
      <c r="I12664" t="b">
        <v>0</v>
      </c>
      <c r="J12664" t="b">
        <v>1</v>
      </c>
      <c r="K12664" t="s">
        <v>31</v>
      </c>
      <c r="L12664" t="s">
        <v>32</v>
      </c>
      <c r="N12664">
        <v>11.335000038146971</v>
      </c>
      <c r="O12664" t="s">
        <v>426</v>
      </c>
      <c r="P12664" t="s">
        <v>16242</v>
      </c>
    </row>
    <row r="12665" spans="1:16" x14ac:dyDescent="0.35">
      <c r="A12665" t="s">
        <v>16070</v>
      </c>
      <c r="B12665" t="s">
        <v>16243</v>
      </c>
      <c r="C12665" t="s">
        <v>95</v>
      </c>
      <c r="D12665" t="s">
        <v>36</v>
      </c>
      <c r="E12665" t="s">
        <v>20</v>
      </c>
      <c r="F12665" t="b">
        <v>0</v>
      </c>
      <c r="G12665" t="s">
        <v>30</v>
      </c>
      <c r="H12665" s="1">
        <v>45704.75240740741</v>
      </c>
      <c r="I12665" t="b">
        <v>1</v>
      </c>
      <c r="J12665" t="b">
        <v>0</v>
      </c>
      <c r="K12665" t="s">
        <v>31</v>
      </c>
      <c r="L12665" t="s">
        <v>22</v>
      </c>
      <c r="M12665">
        <v>112116</v>
      </c>
      <c r="O12665" t="s">
        <v>1494</v>
      </c>
      <c r="P12665" t="s">
        <v>16244</v>
      </c>
    </row>
    <row r="12666" spans="1:16" x14ac:dyDescent="0.35">
      <c r="A12666" t="s">
        <v>16070</v>
      </c>
      <c r="B12666" t="s">
        <v>16238</v>
      </c>
      <c r="C12666" t="s">
        <v>407</v>
      </c>
      <c r="D12666" t="s">
        <v>36</v>
      </c>
      <c r="E12666" t="s">
        <v>20</v>
      </c>
      <c r="F12666" t="b">
        <v>0</v>
      </c>
      <c r="G12666" t="s">
        <v>171</v>
      </c>
      <c r="H12666" s="1">
        <v>45705.077384259261</v>
      </c>
      <c r="I12666" t="b">
        <v>0</v>
      </c>
      <c r="J12666" t="b">
        <v>1</v>
      </c>
      <c r="K12666" t="s">
        <v>31</v>
      </c>
      <c r="L12666" t="s">
        <v>32</v>
      </c>
      <c r="N12666">
        <v>56.5</v>
      </c>
      <c r="O12666" t="s">
        <v>209</v>
      </c>
      <c r="P12666" t="s">
        <v>917</v>
      </c>
    </row>
    <row r="12667" spans="1:16" x14ac:dyDescent="0.35">
      <c r="A12667" t="s">
        <v>16070</v>
      </c>
      <c r="B12667" t="s">
        <v>16239</v>
      </c>
      <c r="C12667" t="s">
        <v>95</v>
      </c>
      <c r="D12667" t="s">
        <v>36</v>
      </c>
      <c r="E12667" t="s">
        <v>20</v>
      </c>
      <c r="F12667" t="b">
        <v>0</v>
      </c>
      <c r="G12667" t="s">
        <v>30</v>
      </c>
      <c r="H12667" s="1">
        <v>45705.246979166674</v>
      </c>
      <c r="I12667" t="b">
        <v>1</v>
      </c>
      <c r="J12667" t="b">
        <v>1</v>
      </c>
      <c r="K12667" t="s">
        <v>31</v>
      </c>
      <c r="L12667" t="s">
        <v>32</v>
      </c>
      <c r="N12667">
        <v>67.5</v>
      </c>
      <c r="O12667" t="s">
        <v>194</v>
      </c>
      <c r="P12667" t="s">
        <v>6391</v>
      </c>
    </row>
    <row r="12668" spans="1:16" x14ac:dyDescent="0.35">
      <c r="A12668" t="s">
        <v>16070</v>
      </c>
      <c r="B12668" t="s">
        <v>16240</v>
      </c>
      <c r="C12668" t="s">
        <v>1671</v>
      </c>
      <c r="D12668" t="s">
        <v>36</v>
      </c>
      <c r="E12668" t="s">
        <v>20</v>
      </c>
      <c r="F12668" t="b">
        <v>0</v>
      </c>
      <c r="G12668" t="s">
        <v>52</v>
      </c>
      <c r="H12668" s="1">
        <v>45705.251006944447</v>
      </c>
      <c r="I12668" t="b">
        <v>0</v>
      </c>
      <c r="J12668" t="b">
        <v>1</v>
      </c>
      <c r="K12668" t="s">
        <v>31</v>
      </c>
      <c r="L12668" t="s">
        <v>22</v>
      </c>
      <c r="M12668">
        <v>260000</v>
      </c>
      <c r="O12668" t="s">
        <v>5142</v>
      </c>
    </row>
    <row r="12669" spans="1:16" x14ac:dyDescent="0.35">
      <c r="A12669" t="s">
        <v>16070</v>
      </c>
      <c r="B12669" t="s">
        <v>16245</v>
      </c>
      <c r="C12669" t="s">
        <v>1188</v>
      </c>
      <c r="D12669" t="s">
        <v>29</v>
      </c>
      <c r="E12669" t="s">
        <v>20</v>
      </c>
      <c r="F12669" t="b">
        <v>0</v>
      </c>
      <c r="G12669" t="s">
        <v>47</v>
      </c>
      <c r="H12669" s="1">
        <v>45705.292048611111</v>
      </c>
      <c r="I12669" t="b">
        <v>0</v>
      </c>
      <c r="J12669" t="b">
        <v>1</v>
      </c>
      <c r="K12669" t="s">
        <v>31</v>
      </c>
      <c r="L12669" t="s">
        <v>22</v>
      </c>
      <c r="M12669">
        <v>193000</v>
      </c>
      <c r="O12669" t="s">
        <v>1373</v>
      </c>
      <c r="P12669" t="s">
        <v>16246</v>
      </c>
    </row>
    <row r="12670" spans="1:16" x14ac:dyDescent="0.35">
      <c r="A12670" t="s">
        <v>16070</v>
      </c>
      <c r="B12670" t="s">
        <v>16248</v>
      </c>
      <c r="C12670" t="s">
        <v>919</v>
      </c>
      <c r="D12670" t="s">
        <v>573</v>
      </c>
      <c r="E12670" t="s">
        <v>20</v>
      </c>
      <c r="F12670" t="b">
        <v>0</v>
      </c>
      <c r="G12670" t="s">
        <v>52</v>
      </c>
      <c r="H12670" s="1">
        <v>45705.334618055553</v>
      </c>
      <c r="I12670" t="b">
        <v>0</v>
      </c>
      <c r="J12670" t="b">
        <v>0</v>
      </c>
      <c r="K12670" t="s">
        <v>31</v>
      </c>
      <c r="L12670" t="s">
        <v>32</v>
      </c>
      <c r="N12670">
        <v>51.239997863769531</v>
      </c>
      <c r="O12670" t="s">
        <v>9138</v>
      </c>
      <c r="P12670" t="s">
        <v>16249</v>
      </c>
    </row>
    <row r="12671" spans="1:16" x14ac:dyDescent="0.35">
      <c r="A12671" t="s">
        <v>16070</v>
      </c>
      <c r="B12671" t="s">
        <v>16241</v>
      </c>
      <c r="C12671" t="s">
        <v>715</v>
      </c>
      <c r="D12671" t="s">
        <v>573</v>
      </c>
      <c r="E12671" t="s">
        <v>20</v>
      </c>
      <c r="F12671" t="b">
        <v>0</v>
      </c>
      <c r="G12671" t="s">
        <v>171</v>
      </c>
      <c r="H12671" s="1">
        <v>45705.581053240741</v>
      </c>
      <c r="I12671" t="b">
        <v>0</v>
      </c>
      <c r="J12671" t="b">
        <v>1</v>
      </c>
      <c r="K12671" t="s">
        <v>31</v>
      </c>
      <c r="L12671" t="s">
        <v>32</v>
      </c>
      <c r="N12671">
        <v>11.335000038146971</v>
      </c>
      <c r="O12671" t="s">
        <v>426</v>
      </c>
      <c r="P12671" t="s">
        <v>16242</v>
      </c>
    </row>
    <row r="12672" spans="1:16" x14ac:dyDescent="0.35">
      <c r="A12672" t="s">
        <v>16070</v>
      </c>
      <c r="B12672" t="s">
        <v>16243</v>
      </c>
      <c r="C12672" t="s">
        <v>95</v>
      </c>
      <c r="D12672" t="s">
        <v>36</v>
      </c>
      <c r="E12672" t="s">
        <v>20</v>
      </c>
      <c r="F12672" t="b">
        <v>0</v>
      </c>
      <c r="G12672" t="s">
        <v>30</v>
      </c>
      <c r="H12672" s="1">
        <v>45705.75240740741</v>
      </c>
      <c r="I12672" t="b">
        <v>1</v>
      </c>
      <c r="J12672" t="b">
        <v>0</v>
      </c>
      <c r="K12672" t="s">
        <v>31</v>
      </c>
      <c r="L12672" t="s">
        <v>22</v>
      </c>
      <c r="M12672">
        <v>112116</v>
      </c>
      <c r="O12672" t="s">
        <v>1494</v>
      </c>
      <c r="P12672" t="s">
        <v>16244</v>
      </c>
    </row>
    <row r="12673" spans="1:16" x14ac:dyDescent="0.35">
      <c r="A12673" t="s">
        <v>16070</v>
      </c>
      <c r="B12673" t="s">
        <v>16247</v>
      </c>
      <c r="C12673" t="s">
        <v>491</v>
      </c>
      <c r="D12673" t="s">
        <v>573</v>
      </c>
      <c r="E12673" t="s">
        <v>20</v>
      </c>
      <c r="F12673" t="b">
        <v>0</v>
      </c>
      <c r="G12673" t="s">
        <v>52</v>
      </c>
      <c r="H12673" s="1">
        <v>45705.835057870368</v>
      </c>
      <c r="I12673" t="b">
        <v>0</v>
      </c>
      <c r="J12673" t="b">
        <v>1</v>
      </c>
      <c r="K12673" t="s">
        <v>31</v>
      </c>
      <c r="L12673" t="s">
        <v>32</v>
      </c>
      <c r="N12673">
        <v>37.514999389648438</v>
      </c>
      <c r="O12673" t="s">
        <v>1249</v>
      </c>
      <c r="P12673" t="s">
        <v>15695</v>
      </c>
    </row>
    <row r="12674" spans="1:16" x14ac:dyDescent="0.35">
      <c r="A12674" t="s">
        <v>16070</v>
      </c>
      <c r="B12674" t="s">
        <v>16238</v>
      </c>
      <c r="C12674" t="s">
        <v>407</v>
      </c>
      <c r="D12674" t="s">
        <v>36</v>
      </c>
      <c r="E12674" t="s">
        <v>20</v>
      </c>
      <c r="F12674" t="b">
        <v>0</v>
      </c>
      <c r="G12674" t="s">
        <v>171</v>
      </c>
      <c r="H12674" s="1">
        <v>45706.077384259261</v>
      </c>
      <c r="I12674" t="b">
        <v>0</v>
      </c>
      <c r="J12674" t="b">
        <v>1</v>
      </c>
      <c r="K12674" t="s">
        <v>31</v>
      </c>
      <c r="L12674" t="s">
        <v>32</v>
      </c>
      <c r="N12674">
        <v>56.5</v>
      </c>
      <c r="O12674" t="s">
        <v>209</v>
      </c>
      <c r="P12674" t="s">
        <v>917</v>
      </c>
    </row>
    <row r="12675" spans="1:16" x14ac:dyDescent="0.35">
      <c r="A12675" t="s">
        <v>16070</v>
      </c>
      <c r="B12675" t="s">
        <v>16239</v>
      </c>
      <c r="C12675" t="s">
        <v>95</v>
      </c>
      <c r="D12675" t="s">
        <v>36</v>
      </c>
      <c r="E12675" t="s">
        <v>20</v>
      </c>
      <c r="F12675" t="b">
        <v>0</v>
      </c>
      <c r="G12675" t="s">
        <v>30</v>
      </c>
      <c r="H12675" s="1">
        <v>45706.246979166674</v>
      </c>
      <c r="I12675" t="b">
        <v>1</v>
      </c>
      <c r="J12675" t="b">
        <v>1</v>
      </c>
      <c r="K12675" t="s">
        <v>31</v>
      </c>
      <c r="L12675" t="s">
        <v>32</v>
      </c>
      <c r="N12675">
        <v>67.5</v>
      </c>
      <c r="O12675" t="s">
        <v>194</v>
      </c>
      <c r="P12675" t="s">
        <v>6391</v>
      </c>
    </row>
    <row r="12676" spans="1:16" x14ac:dyDescent="0.35">
      <c r="A12676" t="s">
        <v>16070</v>
      </c>
      <c r="B12676" t="s">
        <v>16240</v>
      </c>
      <c r="C12676" t="s">
        <v>1671</v>
      </c>
      <c r="D12676" t="s">
        <v>36</v>
      </c>
      <c r="E12676" t="s">
        <v>20</v>
      </c>
      <c r="F12676" t="b">
        <v>0</v>
      </c>
      <c r="G12676" t="s">
        <v>52</v>
      </c>
      <c r="H12676" s="1">
        <v>45706.251006944447</v>
      </c>
      <c r="I12676" t="b">
        <v>0</v>
      </c>
      <c r="J12676" t="b">
        <v>1</v>
      </c>
      <c r="K12676" t="s">
        <v>31</v>
      </c>
      <c r="L12676" t="s">
        <v>22</v>
      </c>
      <c r="M12676">
        <v>260000</v>
      </c>
      <c r="O12676" t="s">
        <v>5142</v>
      </c>
    </row>
    <row r="12677" spans="1:16" x14ac:dyDescent="0.35">
      <c r="A12677" t="s">
        <v>16070</v>
      </c>
      <c r="B12677" t="s">
        <v>16245</v>
      </c>
      <c r="C12677" t="s">
        <v>1188</v>
      </c>
      <c r="D12677" t="s">
        <v>29</v>
      </c>
      <c r="E12677" t="s">
        <v>20</v>
      </c>
      <c r="F12677" t="b">
        <v>0</v>
      </c>
      <c r="G12677" t="s">
        <v>47</v>
      </c>
      <c r="H12677" s="1">
        <v>45706.292048611111</v>
      </c>
      <c r="I12677" t="b">
        <v>0</v>
      </c>
      <c r="J12677" t="b">
        <v>1</v>
      </c>
      <c r="K12677" t="s">
        <v>31</v>
      </c>
      <c r="L12677" t="s">
        <v>22</v>
      </c>
      <c r="M12677">
        <v>193000</v>
      </c>
      <c r="O12677" t="s">
        <v>1373</v>
      </c>
      <c r="P12677" t="s">
        <v>16246</v>
      </c>
    </row>
    <row r="12678" spans="1:16" x14ac:dyDescent="0.35">
      <c r="A12678" t="s">
        <v>16070</v>
      </c>
      <c r="B12678" t="s">
        <v>16248</v>
      </c>
      <c r="C12678" t="s">
        <v>919</v>
      </c>
      <c r="D12678" t="s">
        <v>573</v>
      </c>
      <c r="E12678" t="s">
        <v>20</v>
      </c>
      <c r="F12678" t="b">
        <v>0</v>
      </c>
      <c r="G12678" t="s">
        <v>52</v>
      </c>
      <c r="H12678" s="1">
        <v>45706.334618055553</v>
      </c>
      <c r="I12678" t="b">
        <v>0</v>
      </c>
      <c r="J12678" t="b">
        <v>0</v>
      </c>
      <c r="K12678" t="s">
        <v>31</v>
      </c>
      <c r="L12678" t="s">
        <v>32</v>
      </c>
      <c r="N12678">
        <v>51.239997863769531</v>
      </c>
      <c r="O12678" t="s">
        <v>9138</v>
      </c>
      <c r="P12678" t="s">
        <v>16249</v>
      </c>
    </row>
    <row r="12679" spans="1:16" x14ac:dyDescent="0.35">
      <c r="A12679" t="s">
        <v>16070</v>
      </c>
      <c r="B12679" t="s">
        <v>16241</v>
      </c>
      <c r="C12679" t="s">
        <v>715</v>
      </c>
      <c r="D12679" t="s">
        <v>573</v>
      </c>
      <c r="E12679" t="s">
        <v>20</v>
      </c>
      <c r="F12679" t="b">
        <v>0</v>
      </c>
      <c r="G12679" t="s">
        <v>171</v>
      </c>
      <c r="H12679" s="1">
        <v>45706.581053240741</v>
      </c>
      <c r="I12679" t="b">
        <v>0</v>
      </c>
      <c r="J12679" t="b">
        <v>1</v>
      </c>
      <c r="K12679" t="s">
        <v>31</v>
      </c>
      <c r="L12679" t="s">
        <v>32</v>
      </c>
      <c r="N12679">
        <v>11.335000038146971</v>
      </c>
      <c r="O12679" t="s">
        <v>426</v>
      </c>
      <c r="P12679" t="s">
        <v>16242</v>
      </c>
    </row>
    <row r="12680" spans="1:16" x14ac:dyDescent="0.35">
      <c r="A12680" t="s">
        <v>16070</v>
      </c>
      <c r="B12680" t="s">
        <v>16243</v>
      </c>
      <c r="C12680" t="s">
        <v>95</v>
      </c>
      <c r="D12680" t="s">
        <v>36</v>
      </c>
      <c r="E12680" t="s">
        <v>20</v>
      </c>
      <c r="F12680" t="b">
        <v>0</v>
      </c>
      <c r="G12680" t="s">
        <v>30</v>
      </c>
      <c r="H12680" s="1">
        <v>45706.75240740741</v>
      </c>
      <c r="I12680" t="b">
        <v>1</v>
      </c>
      <c r="J12680" t="b">
        <v>0</v>
      </c>
      <c r="K12680" t="s">
        <v>31</v>
      </c>
      <c r="L12680" t="s">
        <v>22</v>
      </c>
      <c r="M12680">
        <v>112116</v>
      </c>
      <c r="O12680" t="s">
        <v>1494</v>
      </c>
      <c r="P12680" t="s">
        <v>16244</v>
      </c>
    </row>
    <row r="12681" spans="1:16" x14ac:dyDescent="0.35">
      <c r="A12681" t="s">
        <v>16070</v>
      </c>
      <c r="B12681" t="s">
        <v>16247</v>
      </c>
      <c r="C12681" t="s">
        <v>491</v>
      </c>
      <c r="D12681" t="s">
        <v>573</v>
      </c>
      <c r="E12681" t="s">
        <v>20</v>
      </c>
      <c r="F12681" t="b">
        <v>0</v>
      </c>
      <c r="G12681" t="s">
        <v>52</v>
      </c>
      <c r="H12681" s="1">
        <v>45706.835057870368</v>
      </c>
      <c r="I12681" t="b">
        <v>0</v>
      </c>
      <c r="J12681" t="b">
        <v>1</v>
      </c>
      <c r="K12681" t="s">
        <v>31</v>
      </c>
      <c r="L12681" t="s">
        <v>32</v>
      </c>
      <c r="N12681">
        <v>37.514999389648438</v>
      </c>
      <c r="O12681" t="s">
        <v>1249</v>
      </c>
      <c r="P12681" t="s">
        <v>15695</v>
      </c>
    </row>
    <row r="12682" spans="1:16" x14ac:dyDescent="0.35">
      <c r="A12682" t="s">
        <v>16070</v>
      </c>
      <c r="B12682" t="s">
        <v>16238</v>
      </c>
      <c r="C12682" t="s">
        <v>407</v>
      </c>
      <c r="D12682" t="s">
        <v>36</v>
      </c>
      <c r="E12682" t="s">
        <v>20</v>
      </c>
      <c r="F12682" t="b">
        <v>0</v>
      </c>
      <c r="G12682" t="s">
        <v>171</v>
      </c>
      <c r="H12682" s="1">
        <v>45707.077384259261</v>
      </c>
      <c r="I12682" t="b">
        <v>0</v>
      </c>
      <c r="J12682" t="b">
        <v>1</v>
      </c>
      <c r="K12682" t="s">
        <v>31</v>
      </c>
      <c r="L12682" t="s">
        <v>32</v>
      </c>
      <c r="N12682">
        <v>56.5</v>
      </c>
      <c r="O12682" t="s">
        <v>209</v>
      </c>
      <c r="P12682" t="s">
        <v>917</v>
      </c>
    </row>
    <row r="12683" spans="1:16" x14ac:dyDescent="0.35">
      <c r="A12683" t="s">
        <v>16070</v>
      </c>
      <c r="B12683" t="s">
        <v>16239</v>
      </c>
      <c r="C12683" t="s">
        <v>95</v>
      </c>
      <c r="D12683" t="s">
        <v>36</v>
      </c>
      <c r="E12683" t="s">
        <v>20</v>
      </c>
      <c r="F12683" t="b">
        <v>0</v>
      </c>
      <c r="G12683" t="s">
        <v>30</v>
      </c>
      <c r="H12683" s="1">
        <v>45707.246979166674</v>
      </c>
      <c r="I12683" t="b">
        <v>1</v>
      </c>
      <c r="J12683" t="b">
        <v>1</v>
      </c>
      <c r="K12683" t="s">
        <v>31</v>
      </c>
      <c r="L12683" t="s">
        <v>32</v>
      </c>
      <c r="N12683">
        <v>67.5</v>
      </c>
      <c r="O12683" t="s">
        <v>194</v>
      </c>
      <c r="P12683" t="s">
        <v>6391</v>
      </c>
    </row>
    <row r="12684" spans="1:16" x14ac:dyDescent="0.35">
      <c r="A12684" t="s">
        <v>16070</v>
      </c>
      <c r="B12684" t="s">
        <v>16240</v>
      </c>
      <c r="C12684" t="s">
        <v>1671</v>
      </c>
      <c r="D12684" t="s">
        <v>36</v>
      </c>
      <c r="E12684" t="s">
        <v>20</v>
      </c>
      <c r="F12684" t="b">
        <v>0</v>
      </c>
      <c r="G12684" t="s">
        <v>52</v>
      </c>
      <c r="H12684" s="1">
        <v>45707.251006944447</v>
      </c>
      <c r="I12684" t="b">
        <v>0</v>
      </c>
      <c r="J12684" t="b">
        <v>1</v>
      </c>
      <c r="K12684" t="s">
        <v>31</v>
      </c>
      <c r="L12684" t="s">
        <v>22</v>
      </c>
      <c r="M12684">
        <v>260000</v>
      </c>
      <c r="O12684" t="s">
        <v>5142</v>
      </c>
    </row>
    <row r="12685" spans="1:16" x14ac:dyDescent="0.35">
      <c r="A12685" t="s">
        <v>16070</v>
      </c>
      <c r="B12685" t="s">
        <v>16245</v>
      </c>
      <c r="C12685" t="s">
        <v>1188</v>
      </c>
      <c r="D12685" t="s">
        <v>29</v>
      </c>
      <c r="E12685" t="s">
        <v>20</v>
      </c>
      <c r="F12685" t="b">
        <v>0</v>
      </c>
      <c r="G12685" t="s">
        <v>47</v>
      </c>
      <c r="H12685" s="1">
        <v>45707.292048611111</v>
      </c>
      <c r="I12685" t="b">
        <v>0</v>
      </c>
      <c r="J12685" t="b">
        <v>1</v>
      </c>
      <c r="K12685" t="s">
        <v>31</v>
      </c>
      <c r="L12685" t="s">
        <v>22</v>
      </c>
      <c r="M12685">
        <v>193000</v>
      </c>
      <c r="O12685" t="s">
        <v>1373</v>
      </c>
      <c r="P12685" t="s">
        <v>16246</v>
      </c>
    </row>
    <row r="12686" spans="1:16" x14ac:dyDescent="0.35">
      <c r="A12686" t="s">
        <v>16070</v>
      </c>
      <c r="B12686" t="s">
        <v>16248</v>
      </c>
      <c r="C12686" t="s">
        <v>919</v>
      </c>
      <c r="D12686" t="s">
        <v>573</v>
      </c>
      <c r="E12686" t="s">
        <v>20</v>
      </c>
      <c r="F12686" t="b">
        <v>0</v>
      </c>
      <c r="G12686" t="s">
        <v>52</v>
      </c>
      <c r="H12686" s="1">
        <v>45707.334618055553</v>
      </c>
      <c r="I12686" t="b">
        <v>0</v>
      </c>
      <c r="J12686" t="b">
        <v>0</v>
      </c>
      <c r="K12686" t="s">
        <v>31</v>
      </c>
      <c r="L12686" t="s">
        <v>32</v>
      </c>
      <c r="N12686">
        <v>51.239997863769531</v>
      </c>
      <c r="O12686" t="s">
        <v>9138</v>
      </c>
      <c r="P12686" t="s">
        <v>16249</v>
      </c>
    </row>
    <row r="12687" spans="1:16" x14ac:dyDescent="0.35">
      <c r="A12687" t="s">
        <v>16070</v>
      </c>
      <c r="B12687" t="s">
        <v>16241</v>
      </c>
      <c r="C12687" t="s">
        <v>715</v>
      </c>
      <c r="D12687" t="s">
        <v>573</v>
      </c>
      <c r="E12687" t="s">
        <v>20</v>
      </c>
      <c r="F12687" t="b">
        <v>0</v>
      </c>
      <c r="G12687" t="s">
        <v>171</v>
      </c>
      <c r="H12687" s="1">
        <v>45707.581053240741</v>
      </c>
      <c r="I12687" t="b">
        <v>0</v>
      </c>
      <c r="J12687" t="b">
        <v>1</v>
      </c>
      <c r="K12687" t="s">
        <v>31</v>
      </c>
      <c r="L12687" t="s">
        <v>32</v>
      </c>
      <c r="N12687">
        <v>11.335000038146971</v>
      </c>
      <c r="O12687" t="s">
        <v>426</v>
      </c>
      <c r="P12687" t="s">
        <v>16242</v>
      </c>
    </row>
    <row r="12688" spans="1:16" x14ac:dyDescent="0.35">
      <c r="A12688" t="s">
        <v>16070</v>
      </c>
      <c r="B12688" t="s">
        <v>16243</v>
      </c>
      <c r="C12688" t="s">
        <v>95</v>
      </c>
      <c r="D12688" t="s">
        <v>36</v>
      </c>
      <c r="E12688" t="s">
        <v>20</v>
      </c>
      <c r="F12688" t="b">
        <v>0</v>
      </c>
      <c r="G12688" t="s">
        <v>30</v>
      </c>
      <c r="H12688" s="1">
        <v>45707.75240740741</v>
      </c>
      <c r="I12688" t="b">
        <v>1</v>
      </c>
      <c r="J12688" t="b">
        <v>0</v>
      </c>
      <c r="K12688" t="s">
        <v>31</v>
      </c>
      <c r="L12688" t="s">
        <v>22</v>
      </c>
      <c r="M12688">
        <v>112116</v>
      </c>
      <c r="O12688" t="s">
        <v>1494</v>
      </c>
      <c r="P12688" t="s">
        <v>16244</v>
      </c>
    </row>
    <row r="12689" spans="1:16" x14ac:dyDescent="0.35">
      <c r="A12689" t="s">
        <v>16070</v>
      </c>
      <c r="B12689" t="s">
        <v>16247</v>
      </c>
      <c r="C12689" t="s">
        <v>491</v>
      </c>
      <c r="D12689" t="s">
        <v>573</v>
      </c>
      <c r="E12689" t="s">
        <v>20</v>
      </c>
      <c r="F12689" t="b">
        <v>0</v>
      </c>
      <c r="G12689" t="s">
        <v>52</v>
      </c>
      <c r="H12689" s="1">
        <v>45707.835057870368</v>
      </c>
      <c r="I12689" t="b">
        <v>0</v>
      </c>
      <c r="J12689" t="b">
        <v>1</v>
      </c>
      <c r="K12689" t="s">
        <v>31</v>
      </c>
      <c r="L12689" t="s">
        <v>32</v>
      </c>
      <c r="N12689">
        <v>37.514999389648438</v>
      </c>
      <c r="O12689" t="s">
        <v>1249</v>
      </c>
      <c r="P12689" t="s">
        <v>15695</v>
      </c>
    </row>
    <row r="12690" spans="1:16" x14ac:dyDescent="0.35">
      <c r="A12690" t="s">
        <v>16070</v>
      </c>
      <c r="B12690" t="s">
        <v>16238</v>
      </c>
      <c r="C12690" t="s">
        <v>407</v>
      </c>
      <c r="D12690" t="s">
        <v>36</v>
      </c>
      <c r="E12690" t="s">
        <v>20</v>
      </c>
      <c r="F12690" t="b">
        <v>0</v>
      </c>
      <c r="G12690" t="s">
        <v>171</v>
      </c>
      <c r="H12690" s="1">
        <v>45708.077384259261</v>
      </c>
      <c r="I12690" t="b">
        <v>0</v>
      </c>
      <c r="J12690" t="b">
        <v>1</v>
      </c>
      <c r="K12690" t="s">
        <v>31</v>
      </c>
      <c r="L12690" t="s">
        <v>32</v>
      </c>
      <c r="N12690">
        <v>56.5</v>
      </c>
      <c r="O12690" t="s">
        <v>209</v>
      </c>
      <c r="P12690" t="s">
        <v>917</v>
      </c>
    </row>
    <row r="12691" spans="1:16" x14ac:dyDescent="0.35">
      <c r="A12691" t="s">
        <v>16070</v>
      </c>
      <c r="B12691" t="s">
        <v>16239</v>
      </c>
      <c r="C12691" t="s">
        <v>95</v>
      </c>
      <c r="D12691" t="s">
        <v>36</v>
      </c>
      <c r="E12691" t="s">
        <v>20</v>
      </c>
      <c r="F12691" t="b">
        <v>0</v>
      </c>
      <c r="G12691" t="s">
        <v>30</v>
      </c>
      <c r="H12691" s="1">
        <v>45708.246979166674</v>
      </c>
      <c r="I12691" t="b">
        <v>1</v>
      </c>
      <c r="J12691" t="b">
        <v>1</v>
      </c>
      <c r="K12691" t="s">
        <v>31</v>
      </c>
      <c r="L12691" t="s">
        <v>32</v>
      </c>
      <c r="N12691">
        <v>67.5</v>
      </c>
      <c r="O12691" t="s">
        <v>194</v>
      </c>
      <c r="P12691" t="s">
        <v>6391</v>
      </c>
    </row>
    <row r="12692" spans="1:16" x14ac:dyDescent="0.35">
      <c r="A12692" t="s">
        <v>16070</v>
      </c>
      <c r="B12692" t="s">
        <v>16240</v>
      </c>
      <c r="C12692" t="s">
        <v>1671</v>
      </c>
      <c r="D12692" t="s">
        <v>36</v>
      </c>
      <c r="E12692" t="s">
        <v>20</v>
      </c>
      <c r="F12692" t="b">
        <v>0</v>
      </c>
      <c r="G12692" t="s">
        <v>52</v>
      </c>
      <c r="H12692" s="1">
        <v>45708.251006944447</v>
      </c>
      <c r="I12692" t="b">
        <v>0</v>
      </c>
      <c r="J12692" t="b">
        <v>1</v>
      </c>
      <c r="K12692" t="s">
        <v>31</v>
      </c>
      <c r="L12692" t="s">
        <v>22</v>
      </c>
      <c r="M12692">
        <v>260000</v>
      </c>
      <c r="O12692" t="s">
        <v>5142</v>
      </c>
    </row>
    <row r="12693" spans="1:16" x14ac:dyDescent="0.35">
      <c r="A12693" t="s">
        <v>16070</v>
      </c>
      <c r="B12693" t="s">
        <v>16245</v>
      </c>
      <c r="C12693" t="s">
        <v>1188</v>
      </c>
      <c r="D12693" t="s">
        <v>29</v>
      </c>
      <c r="E12693" t="s">
        <v>20</v>
      </c>
      <c r="F12693" t="b">
        <v>0</v>
      </c>
      <c r="G12693" t="s">
        <v>47</v>
      </c>
      <c r="H12693" s="1">
        <v>45708.292048611111</v>
      </c>
      <c r="I12693" t="b">
        <v>0</v>
      </c>
      <c r="J12693" t="b">
        <v>1</v>
      </c>
      <c r="K12693" t="s">
        <v>31</v>
      </c>
      <c r="L12693" t="s">
        <v>22</v>
      </c>
      <c r="M12693">
        <v>193000</v>
      </c>
      <c r="O12693" t="s">
        <v>1373</v>
      </c>
      <c r="P12693" t="s">
        <v>16246</v>
      </c>
    </row>
    <row r="12694" spans="1:16" x14ac:dyDescent="0.35">
      <c r="A12694" t="s">
        <v>16070</v>
      </c>
      <c r="B12694" t="s">
        <v>16248</v>
      </c>
      <c r="C12694" t="s">
        <v>919</v>
      </c>
      <c r="D12694" t="s">
        <v>573</v>
      </c>
      <c r="E12694" t="s">
        <v>20</v>
      </c>
      <c r="F12694" t="b">
        <v>0</v>
      </c>
      <c r="G12694" t="s">
        <v>52</v>
      </c>
      <c r="H12694" s="1">
        <v>45708.334618055553</v>
      </c>
      <c r="I12694" t="b">
        <v>0</v>
      </c>
      <c r="J12694" t="b">
        <v>0</v>
      </c>
      <c r="K12694" t="s">
        <v>31</v>
      </c>
      <c r="L12694" t="s">
        <v>32</v>
      </c>
      <c r="N12694">
        <v>51.239997863769531</v>
      </c>
      <c r="O12694" t="s">
        <v>9138</v>
      </c>
      <c r="P12694" t="s">
        <v>16249</v>
      </c>
    </row>
    <row r="12695" spans="1:16" x14ac:dyDescent="0.35">
      <c r="A12695" t="s">
        <v>16070</v>
      </c>
      <c r="B12695" t="s">
        <v>16241</v>
      </c>
      <c r="C12695" t="s">
        <v>715</v>
      </c>
      <c r="D12695" t="s">
        <v>573</v>
      </c>
      <c r="E12695" t="s">
        <v>20</v>
      </c>
      <c r="F12695" t="b">
        <v>0</v>
      </c>
      <c r="G12695" t="s">
        <v>171</v>
      </c>
      <c r="H12695" s="1">
        <v>45708.581053240741</v>
      </c>
      <c r="I12695" t="b">
        <v>0</v>
      </c>
      <c r="J12695" t="b">
        <v>1</v>
      </c>
      <c r="K12695" t="s">
        <v>31</v>
      </c>
      <c r="L12695" t="s">
        <v>32</v>
      </c>
      <c r="N12695">
        <v>11.335000038146971</v>
      </c>
      <c r="O12695" t="s">
        <v>426</v>
      </c>
      <c r="P12695" t="s">
        <v>16242</v>
      </c>
    </row>
    <row r="12696" spans="1:16" x14ac:dyDescent="0.35">
      <c r="A12696" t="s">
        <v>16070</v>
      </c>
      <c r="B12696" t="s">
        <v>16243</v>
      </c>
      <c r="C12696" t="s">
        <v>95</v>
      </c>
      <c r="D12696" t="s">
        <v>36</v>
      </c>
      <c r="E12696" t="s">
        <v>20</v>
      </c>
      <c r="F12696" t="b">
        <v>0</v>
      </c>
      <c r="G12696" t="s">
        <v>30</v>
      </c>
      <c r="H12696" s="1">
        <v>45708.75240740741</v>
      </c>
      <c r="I12696" t="b">
        <v>1</v>
      </c>
      <c r="J12696" t="b">
        <v>0</v>
      </c>
      <c r="K12696" t="s">
        <v>31</v>
      </c>
      <c r="L12696" t="s">
        <v>22</v>
      </c>
      <c r="M12696">
        <v>112116</v>
      </c>
      <c r="O12696" t="s">
        <v>1494</v>
      </c>
      <c r="P12696" t="s">
        <v>16244</v>
      </c>
    </row>
    <row r="12697" spans="1:16" x14ac:dyDescent="0.35">
      <c r="A12697" t="s">
        <v>16070</v>
      </c>
      <c r="B12697" t="s">
        <v>16247</v>
      </c>
      <c r="C12697" t="s">
        <v>491</v>
      </c>
      <c r="D12697" t="s">
        <v>573</v>
      </c>
      <c r="E12697" t="s">
        <v>20</v>
      </c>
      <c r="F12697" t="b">
        <v>0</v>
      </c>
      <c r="G12697" t="s">
        <v>52</v>
      </c>
      <c r="H12697" s="1">
        <v>45708.835057870368</v>
      </c>
      <c r="I12697" t="b">
        <v>0</v>
      </c>
      <c r="J12697" t="b">
        <v>1</v>
      </c>
      <c r="K12697" t="s">
        <v>31</v>
      </c>
      <c r="L12697" t="s">
        <v>32</v>
      </c>
      <c r="N12697">
        <v>37.514999389648438</v>
      </c>
      <c r="O12697" t="s">
        <v>1249</v>
      </c>
      <c r="P12697" t="s">
        <v>15695</v>
      </c>
    </row>
    <row r="12698" spans="1:16" x14ac:dyDescent="0.35">
      <c r="A12698" t="s">
        <v>16070</v>
      </c>
      <c r="B12698" t="s">
        <v>16238</v>
      </c>
      <c r="C12698" t="s">
        <v>407</v>
      </c>
      <c r="D12698" t="s">
        <v>36</v>
      </c>
      <c r="E12698" t="s">
        <v>20</v>
      </c>
      <c r="F12698" t="b">
        <v>0</v>
      </c>
      <c r="G12698" t="s">
        <v>171</v>
      </c>
      <c r="H12698" s="1">
        <v>45709.077384259261</v>
      </c>
      <c r="I12698" t="b">
        <v>0</v>
      </c>
      <c r="J12698" t="b">
        <v>1</v>
      </c>
      <c r="K12698" t="s">
        <v>31</v>
      </c>
      <c r="L12698" t="s">
        <v>32</v>
      </c>
      <c r="N12698">
        <v>56.5</v>
      </c>
      <c r="O12698" t="s">
        <v>209</v>
      </c>
      <c r="P12698" t="s">
        <v>917</v>
      </c>
    </row>
    <row r="12699" spans="1:16" x14ac:dyDescent="0.35">
      <c r="A12699" t="s">
        <v>16070</v>
      </c>
      <c r="B12699" t="s">
        <v>16239</v>
      </c>
      <c r="C12699" t="s">
        <v>95</v>
      </c>
      <c r="D12699" t="s">
        <v>36</v>
      </c>
      <c r="E12699" t="s">
        <v>20</v>
      </c>
      <c r="F12699" t="b">
        <v>0</v>
      </c>
      <c r="G12699" t="s">
        <v>30</v>
      </c>
      <c r="H12699" s="1">
        <v>45709.246979166674</v>
      </c>
      <c r="I12699" t="b">
        <v>1</v>
      </c>
      <c r="J12699" t="b">
        <v>1</v>
      </c>
      <c r="K12699" t="s">
        <v>31</v>
      </c>
      <c r="L12699" t="s">
        <v>32</v>
      </c>
      <c r="N12699">
        <v>67.5</v>
      </c>
      <c r="O12699" t="s">
        <v>194</v>
      </c>
      <c r="P12699" t="s">
        <v>6391</v>
      </c>
    </row>
    <row r="12700" spans="1:16" x14ac:dyDescent="0.35">
      <c r="A12700" t="s">
        <v>16070</v>
      </c>
      <c r="B12700" t="s">
        <v>16240</v>
      </c>
      <c r="C12700" t="s">
        <v>1671</v>
      </c>
      <c r="D12700" t="s">
        <v>36</v>
      </c>
      <c r="E12700" t="s">
        <v>20</v>
      </c>
      <c r="F12700" t="b">
        <v>0</v>
      </c>
      <c r="G12700" t="s">
        <v>52</v>
      </c>
      <c r="H12700" s="1">
        <v>45709.251006944447</v>
      </c>
      <c r="I12700" t="b">
        <v>0</v>
      </c>
      <c r="J12700" t="b">
        <v>1</v>
      </c>
      <c r="K12700" t="s">
        <v>31</v>
      </c>
      <c r="L12700" t="s">
        <v>22</v>
      </c>
      <c r="M12700">
        <v>260000</v>
      </c>
      <c r="O12700" t="s">
        <v>5142</v>
      </c>
    </row>
    <row r="12701" spans="1:16" x14ac:dyDescent="0.35">
      <c r="A12701" t="s">
        <v>16070</v>
      </c>
      <c r="B12701" t="s">
        <v>16245</v>
      </c>
      <c r="C12701" t="s">
        <v>1188</v>
      </c>
      <c r="D12701" t="s">
        <v>29</v>
      </c>
      <c r="E12701" t="s">
        <v>20</v>
      </c>
      <c r="F12701" t="b">
        <v>0</v>
      </c>
      <c r="G12701" t="s">
        <v>47</v>
      </c>
      <c r="H12701" s="1">
        <v>45709.292048611111</v>
      </c>
      <c r="I12701" t="b">
        <v>0</v>
      </c>
      <c r="J12701" t="b">
        <v>1</v>
      </c>
      <c r="K12701" t="s">
        <v>31</v>
      </c>
      <c r="L12701" t="s">
        <v>22</v>
      </c>
      <c r="M12701">
        <v>193000</v>
      </c>
      <c r="O12701" t="s">
        <v>1373</v>
      </c>
      <c r="P12701" t="s">
        <v>16246</v>
      </c>
    </row>
    <row r="12702" spans="1:16" x14ac:dyDescent="0.35">
      <c r="A12702" t="s">
        <v>16070</v>
      </c>
      <c r="B12702" t="s">
        <v>16248</v>
      </c>
      <c r="C12702" t="s">
        <v>919</v>
      </c>
      <c r="D12702" t="s">
        <v>573</v>
      </c>
      <c r="E12702" t="s">
        <v>20</v>
      </c>
      <c r="F12702" t="b">
        <v>0</v>
      </c>
      <c r="G12702" t="s">
        <v>52</v>
      </c>
      <c r="H12702" s="1">
        <v>45709.334618055553</v>
      </c>
      <c r="I12702" t="b">
        <v>0</v>
      </c>
      <c r="J12702" t="b">
        <v>0</v>
      </c>
      <c r="K12702" t="s">
        <v>31</v>
      </c>
      <c r="L12702" t="s">
        <v>32</v>
      </c>
      <c r="N12702">
        <v>51.239997863769531</v>
      </c>
      <c r="O12702" t="s">
        <v>9138</v>
      </c>
      <c r="P12702" t="s">
        <v>16249</v>
      </c>
    </row>
    <row r="12703" spans="1:16" x14ac:dyDescent="0.35">
      <c r="A12703" t="s">
        <v>16070</v>
      </c>
      <c r="B12703" t="s">
        <v>16241</v>
      </c>
      <c r="C12703" t="s">
        <v>715</v>
      </c>
      <c r="D12703" t="s">
        <v>573</v>
      </c>
      <c r="E12703" t="s">
        <v>20</v>
      </c>
      <c r="F12703" t="b">
        <v>0</v>
      </c>
      <c r="G12703" t="s">
        <v>171</v>
      </c>
      <c r="H12703" s="1">
        <v>45709.581053240741</v>
      </c>
      <c r="I12703" t="b">
        <v>0</v>
      </c>
      <c r="J12703" t="b">
        <v>1</v>
      </c>
      <c r="K12703" t="s">
        <v>31</v>
      </c>
      <c r="L12703" t="s">
        <v>32</v>
      </c>
      <c r="N12703">
        <v>11.335000038146971</v>
      </c>
      <c r="O12703" t="s">
        <v>426</v>
      </c>
      <c r="P12703" t="s">
        <v>16242</v>
      </c>
    </row>
    <row r="12704" spans="1:16" x14ac:dyDescent="0.35">
      <c r="A12704" t="s">
        <v>16070</v>
      </c>
      <c r="B12704" t="s">
        <v>16243</v>
      </c>
      <c r="C12704" t="s">
        <v>95</v>
      </c>
      <c r="D12704" t="s">
        <v>36</v>
      </c>
      <c r="E12704" t="s">
        <v>20</v>
      </c>
      <c r="F12704" t="b">
        <v>0</v>
      </c>
      <c r="G12704" t="s">
        <v>30</v>
      </c>
      <c r="H12704" s="1">
        <v>45709.75240740741</v>
      </c>
      <c r="I12704" t="b">
        <v>1</v>
      </c>
      <c r="J12704" t="b">
        <v>0</v>
      </c>
      <c r="K12704" t="s">
        <v>31</v>
      </c>
      <c r="L12704" t="s">
        <v>22</v>
      </c>
      <c r="M12704">
        <v>112116</v>
      </c>
      <c r="O12704" t="s">
        <v>1494</v>
      </c>
      <c r="P12704" t="s">
        <v>16244</v>
      </c>
    </row>
    <row r="12705" spans="1:16" x14ac:dyDescent="0.35">
      <c r="A12705" t="s">
        <v>16070</v>
      </c>
      <c r="B12705" t="s">
        <v>16247</v>
      </c>
      <c r="C12705" t="s">
        <v>491</v>
      </c>
      <c r="D12705" t="s">
        <v>573</v>
      </c>
      <c r="E12705" t="s">
        <v>20</v>
      </c>
      <c r="F12705" t="b">
        <v>0</v>
      </c>
      <c r="G12705" t="s">
        <v>52</v>
      </c>
      <c r="H12705" s="1">
        <v>45709.835057870368</v>
      </c>
      <c r="I12705" t="b">
        <v>0</v>
      </c>
      <c r="J12705" t="b">
        <v>1</v>
      </c>
      <c r="K12705" t="s">
        <v>31</v>
      </c>
      <c r="L12705" t="s">
        <v>32</v>
      </c>
      <c r="N12705">
        <v>37.514999389648438</v>
      </c>
      <c r="O12705" t="s">
        <v>1249</v>
      </c>
      <c r="P12705" t="s">
        <v>15695</v>
      </c>
    </row>
    <row r="12706" spans="1:16" x14ac:dyDescent="0.35">
      <c r="A12706" t="s">
        <v>16070</v>
      </c>
      <c r="B12706" t="s">
        <v>16238</v>
      </c>
      <c r="C12706" t="s">
        <v>407</v>
      </c>
      <c r="D12706" t="s">
        <v>36</v>
      </c>
      <c r="E12706" t="s">
        <v>20</v>
      </c>
      <c r="F12706" t="b">
        <v>0</v>
      </c>
      <c r="G12706" t="s">
        <v>171</v>
      </c>
      <c r="H12706" s="1">
        <v>45710.077384259261</v>
      </c>
      <c r="I12706" t="b">
        <v>0</v>
      </c>
      <c r="J12706" t="b">
        <v>1</v>
      </c>
      <c r="K12706" t="s">
        <v>31</v>
      </c>
      <c r="L12706" t="s">
        <v>32</v>
      </c>
      <c r="N12706">
        <v>56.5</v>
      </c>
      <c r="O12706" t="s">
        <v>209</v>
      </c>
      <c r="P12706" t="s">
        <v>917</v>
      </c>
    </row>
    <row r="12707" spans="1:16" x14ac:dyDescent="0.35">
      <c r="A12707" t="s">
        <v>16070</v>
      </c>
      <c r="B12707" t="s">
        <v>16239</v>
      </c>
      <c r="C12707" t="s">
        <v>95</v>
      </c>
      <c r="D12707" t="s">
        <v>36</v>
      </c>
      <c r="E12707" t="s">
        <v>20</v>
      </c>
      <c r="F12707" t="b">
        <v>0</v>
      </c>
      <c r="G12707" t="s">
        <v>30</v>
      </c>
      <c r="H12707" s="1">
        <v>45710.246979166674</v>
      </c>
      <c r="I12707" t="b">
        <v>1</v>
      </c>
      <c r="J12707" t="b">
        <v>1</v>
      </c>
      <c r="K12707" t="s">
        <v>31</v>
      </c>
      <c r="L12707" t="s">
        <v>32</v>
      </c>
      <c r="N12707">
        <v>67.5</v>
      </c>
      <c r="O12707" t="s">
        <v>194</v>
      </c>
      <c r="P12707" t="s">
        <v>6391</v>
      </c>
    </row>
    <row r="12708" spans="1:16" x14ac:dyDescent="0.35">
      <c r="A12708" t="s">
        <v>16070</v>
      </c>
      <c r="B12708" t="s">
        <v>16240</v>
      </c>
      <c r="C12708" t="s">
        <v>1671</v>
      </c>
      <c r="D12708" t="s">
        <v>36</v>
      </c>
      <c r="E12708" t="s">
        <v>20</v>
      </c>
      <c r="F12708" t="b">
        <v>0</v>
      </c>
      <c r="G12708" t="s">
        <v>52</v>
      </c>
      <c r="H12708" s="1">
        <v>45710.251006944447</v>
      </c>
      <c r="I12708" t="b">
        <v>0</v>
      </c>
      <c r="J12708" t="b">
        <v>1</v>
      </c>
      <c r="K12708" t="s">
        <v>31</v>
      </c>
      <c r="L12708" t="s">
        <v>22</v>
      </c>
      <c r="M12708">
        <v>260000</v>
      </c>
      <c r="O12708" t="s">
        <v>5142</v>
      </c>
    </row>
    <row r="12709" spans="1:16" x14ac:dyDescent="0.35">
      <c r="A12709" t="s">
        <v>16070</v>
      </c>
      <c r="B12709" t="s">
        <v>16245</v>
      </c>
      <c r="C12709" t="s">
        <v>1188</v>
      </c>
      <c r="D12709" t="s">
        <v>29</v>
      </c>
      <c r="E12709" t="s">
        <v>20</v>
      </c>
      <c r="F12709" t="b">
        <v>0</v>
      </c>
      <c r="G12709" t="s">
        <v>47</v>
      </c>
      <c r="H12709" s="1">
        <v>45710.292048611111</v>
      </c>
      <c r="I12709" t="b">
        <v>0</v>
      </c>
      <c r="J12709" t="b">
        <v>1</v>
      </c>
      <c r="K12709" t="s">
        <v>31</v>
      </c>
      <c r="L12709" t="s">
        <v>22</v>
      </c>
      <c r="M12709">
        <v>193000</v>
      </c>
      <c r="O12709" t="s">
        <v>1373</v>
      </c>
      <c r="P12709" t="s">
        <v>16246</v>
      </c>
    </row>
    <row r="12710" spans="1:16" x14ac:dyDescent="0.35">
      <c r="A12710" t="s">
        <v>16070</v>
      </c>
      <c r="B12710" t="s">
        <v>16248</v>
      </c>
      <c r="C12710" t="s">
        <v>919</v>
      </c>
      <c r="D12710" t="s">
        <v>573</v>
      </c>
      <c r="E12710" t="s">
        <v>20</v>
      </c>
      <c r="F12710" t="b">
        <v>0</v>
      </c>
      <c r="G12710" t="s">
        <v>52</v>
      </c>
      <c r="H12710" s="1">
        <v>45710.334618055553</v>
      </c>
      <c r="I12710" t="b">
        <v>0</v>
      </c>
      <c r="J12710" t="b">
        <v>0</v>
      </c>
      <c r="K12710" t="s">
        <v>31</v>
      </c>
      <c r="L12710" t="s">
        <v>32</v>
      </c>
      <c r="N12710">
        <v>51.239997863769531</v>
      </c>
      <c r="O12710" t="s">
        <v>9138</v>
      </c>
      <c r="P12710" t="s">
        <v>16249</v>
      </c>
    </row>
    <row r="12711" spans="1:16" x14ac:dyDescent="0.35">
      <c r="A12711" t="s">
        <v>16070</v>
      </c>
      <c r="B12711" t="s">
        <v>16241</v>
      </c>
      <c r="C12711" t="s">
        <v>715</v>
      </c>
      <c r="D12711" t="s">
        <v>573</v>
      </c>
      <c r="E12711" t="s">
        <v>20</v>
      </c>
      <c r="F12711" t="b">
        <v>0</v>
      </c>
      <c r="G12711" t="s">
        <v>171</v>
      </c>
      <c r="H12711" s="1">
        <v>45710.581053240741</v>
      </c>
      <c r="I12711" t="b">
        <v>0</v>
      </c>
      <c r="J12711" t="b">
        <v>1</v>
      </c>
      <c r="K12711" t="s">
        <v>31</v>
      </c>
      <c r="L12711" t="s">
        <v>32</v>
      </c>
      <c r="N12711">
        <v>11.335000038146971</v>
      </c>
      <c r="O12711" t="s">
        <v>426</v>
      </c>
      <c r="P12711" t="s">
        <v>16242</v>
      </c>
    </row>
    <row r="12712" spans="1:16" x14ac:dyDescent="0.35">
      <c r="A12712" t="s">
        <v>16070</v>
      </c>
      <c r="B12712" t="s">
        <v>16243</v>
      </c>
      <c r="C12712" t="s">
        <v>95</v>
      </c>
      <c r="D12712" t="s">
        <v>36</v>
      </c>
      <c r="E12712" t="s">
        <v>20</v>
      </c>
      <c r="F12712" t="b">
        <v>0</v>
      </c>
      <c r="G12712" t="s">
        <v>30</v>
      </c>
      <c r="H12712" s="1">
        <v>45710.75240740741</v>
      </c>
      <c r="I12712" t="b">
        <v>1</v>
      </c>
      <c r="J12712" t="b">
        <v>0</v>
      </c>
      <c r="K12712" t="s">
        <v>31</v>
      </c>
      <c r="L12712" t="s">
        <v>22</v>
      </c>
      <c r="M12712">
        <v>112116</v>
      </c>
      <c r="O12712" t="s">
        <v>1494</v>
      </c>
      <c r="P12712" t="s">
        <v>16244</v>
      </c>
    </row>
    <row r="12713" spans="1:16" x14ac:dyDescent="0.35">
      <c r="A12713" t="s">
        <v>16070</v>
      </c>
      <c r="B12713" t="s">
        <v>16247</v>
      </c>
      <c r="C12713" t="s">
        <v>491</v>
      </c>
      <c r="D12713" t="s">
        <v>573</v>
      </c>
      <c r="E12713" t="s">
        <v>20</v>
      </c>
      <c r="F12713" t="b">
        <v>0</v>
      </c>
      <c r="G12713" t="s">
        <v>52</v>
      </c>
      <c r="H12713" s="1">
        <v>45710.835057870368</v>
      </c>
      <c r="I12713" t="b">
        <v>0</v>
      </c>
      <c r="J12713" t="b">
        <v>1</v>
      </c>
      <c r="K12713" t="s">
        <v>31</v>
      </c>
      <c r="L12713" t="s">
        <v>32</v>
      </c>
      <c r="N12713">
        <v>37.514999389648438</v>
      </c>
      <c r="O12713" t="s">
        <v>1249</v>
      </c>
      <c r="P12713" t="s">
        <v>15695</v>
      </c>
    </row>
    <row r="12714" spans="1:16" x14ac:dyDescent="0.35">
      <c r="A12714" t="s">
        <v>16070</v>
      </c>
      <c r="B12714" t="s">
        <v>16238</v>
      </c>
      <c r="C12714" t="s">
        <v>407</v>
      </c>
      <c r="D12714" t="s">
        <v>36</v>
      </c>
      <c r="E12714" t="s">
        <v>20</v>
      </c>
      <c r="F12714" t="b">
        <v>0</v>
      </c>
      <c r="G12714" t="s">
        <v>171</v>
      </c>
      <c r="H12714" s="1">
        <v>45711.077384259261</v>
      </c>
      <c r="I12714" t="b">
        <v>0</v>
      </c>
      <c r="J12714" t="b">
        <v>1</v>
      </c>
      <c r="K12714" t="s">
        <v>31</v>
      </c>
      <c r="L12714" t="s">
        <v>32</v>
      </c>
      <c r="N12714">
        <v>56.5</v>
      </c>
      <c r="O12714" t="s">
        <v>209</v>
      </c>
      <c r="P12714" t="s">
        <v>917</v>
      </c>
    </row>
    <row r="12715" spans="1:16" x14ac:dyDescent="0.35">
      <c r="A12715" t="s">
        <v>16070</v>
      </c>
      <c r="B12715" t="s">
        <v>16239</v>
      </c>
      <c r="C12715" t="s">
        <v>95</v>
      </c>
      <c r="D12715" t="s">
        <v>36</v>
      </c>
      <c r="E12715" t="s">
        <v>20</v>
      </c>
      <c r="F12715" t="b">
        <v>0</v>
      </c>
      <c r="G12715" t="s">
        <v>30</v>
      </c>
      <c r="H12715" s="1">
        <v>45711.246979166674</v>
      </c>
      <c r="I12715" t="b">
        <v>1</v>
      </c>
      <c r="J12715" t="b">
        <v>1</v>
      </c>
      <c r="K12715" t="s">
        <v>31</v>
      </c>
      <c r="L12715" t="s">
        <v>32</v>
      </c>
      <c r="N12715">
        <v>67.5</v>
      </c>
      <c r="O12715" t="s">
        <v>194</v>
      </c>
      <c r="P12715" t="s">
        <v>6391</v>
      </c>
    </row>
    <row r="12716" spans="1:16" x14ac:dyDescent="0.35">
      <c r="A12716" t="s">
        <v>16070</v>
      </c>
      <c r="B12716" t="s">
        <v>16240</v>
      </c>
      <c r="C12716" t="s">
        <v>1671</v>
      </c>
      <c r="D12716" t="s">
        <v>36</v>
      </c>
      <c r="E12716" t="s">
        <v>20</v>
      </c>
      <c r="F12716" t="b">
        <v>0</v>
      </c>
      <c r="G12716" t="s">
        <v>52</v>
      </c>
      <c r="H12716" s="1">
        <v>45711.251006944447</v>
      </c>
      <c r="I12716" t="b">
        <v>0</v>
      </c>
      <c r="J12716" t="b">
        <v>1</v>
      </c>
      <c r="K12716" t="s">
        <v>31</v>
      </c>
      <c r="L12716" t="s">
        <v>22</v>
      </c>
      <c r="M12716">
        <v>260000</v>
      </c>
      <c r="O12716" t="s">
        <v>5142</v>
      </c>
    </row>
    <row r="12717" spans="1:16" x14ac:dyDescent="0.35">
      <c r="A12717" t="s">
        <v>16070</v>
      </c>
      <c r="B12717" t="s">
        <v>16245</v>
      </c>
      <c r="C12717" t="s">
        <v>1188</v>
      </c>
      <c r="D12717" t="s">
        <v>29</v>
      </c>
      <c r="E12717" t="s">
        <v>20</v>
      </c>
      <c r="F12717" t="b">
        <v>0</v>
      </c>
      <c r="G12717" t="s">
        <v>47</v>
      </c>
      <c r="H12717" s="1">
        <v>45711.292048611111</v>
      </c>
      <c r="I12717" t="b">
        <v>0</v>
      </c>
      <c r="J12717" t="b">
        <v>1</v>
      </c>
      <c r="K12717" t="s">
        <v>31</v>
      </c>
      <c r="L12717" t="s">
        <v>22</v>
      </c>
      <c r="M12717">
        <v>193000</v>
      </c>
      <c r="O12717" t="s">
        <v>1373</v>
      </c>
      <c r="P12717" t="s">
        <v>16246</v>
      </c>
    </row>
    <row r="12718" spans="1:16" x14ac:dyDescent="0.35">
      <c r="A12718" t="s">
        <v>16070</v>
      </c>
      <c r="B12718" t="s">
        <v>16241</v>
      </c>
      <c r="C12718" t="s">
        <v>715</v>
      </c>
      <c r="D12718" t="s">
        <v>573</v>
      </c>
      <c r="E12718" t="s">
        <v>20</v>
      </c>
      <c r="F12718" t="b">
        <v>0</v>
      </c>
      <c r="G12718" t="s">
        <v>171</v>
      </c>
      <c r="H12718" s="1">
        <v>45711.581053240741</v>
      </c>
      <c r="I12718" t="b">
        <v>0</v>
      </c>
      <c r="J12718" t="b">
        <v>1</v>
      </c>
      <c r="K12718" t="s">
        <v>31</v>
      </c>
      <c r="L12718" t="s">
        <v>32</v>
      </c>
      <c r="N12718">
        <v>11.335000038146971</v>
      </c>
      <c r="O12718" t="s">
        <v>426</v>
      </c>
      <c r="P12718" t="s">
        <v>16242</v>
      </c>
    </row>
    <row r="12719" spans="1:16" x14ac:dyDescent="0.35">
      <c r="A12719" t="s">
        <v>16070</v>
      </c>
      <c r="B12719" t="s">
        <v>16243</v>
      </c>
      <c r="C12719" t="s">
        <v>95</v>
      </c>
      <c r="D12719" t="s">
        <v>36</v>
      </c>
      <c r="E12719" t="s">
        <v>20</v>
      </c>
      <c r="F12719" t="b">
        <v>0</v>
      </c>
      <c r="G12719" t="s">
        <v>30</v>
      </c>
      <c r="H12719" s="1">
        <v>45711.75240740741</v>
      </c>
      <c r="I12719" t="b">
        <v>1</v>
      </c>
      <c r="J12719" t="b">
        <v>0</v>
      </c>
      <c r="K12719" t="s">
        <v>31</v>
      </c>
      <c r="L12719" t="s">
        <v>22</v>
      </c>
      <c r="M12719">
        <v>112116</v>
      </c>
      <c r="O12719" t="s">
        <v>1494</v>
      </c>
      <c r="P12719" t="s">
        <v>16244</v>
      </c>
    </row>
    <row r="12720" spans="1:16" x14ac:dyDescent="0.35">
      <c r="A12720" t="s">
        <v>16070</v>
      </c>
      <c r="B12720" t="s">
        <v>16238</v>
      </c>
      <c r="C12720" t="s">
        <v>407</v>
      </c>
      <c r="D12720" t="s">
        <v>36</v>
      </c>
      <c r="E12720" t="s">
        <v>20</v>
      </c>
      <c r="F12720" t="b">
        <v>0</v>
      </c>
      <c r="G12720" t="s">
        <v>171</v>
      </c>
      <c r="H12720" s="1">
        <v>45712.077384259261</v>
      </c>
      <c r="I12720" t="b">
        <v>0</v>
      </c>
      <c r="J12720" t="b">
        <v>1</v>
      </c>
      <c r="K12720" t="s">
        <v>31</v>
      </c>
      <c r="L12720" t="s">
        <v>32</v>
      </c>
      <c r="N12720">
        <v>56.5</v>
      </c>
      <c r="O12720" t="s">
        <v>209</v>
      </c>
      <c r="P12720" t="s">
        <v>917</v>
      </c>
    </row>
    <row r="12721" spans="1:16" x14ac:dyDescent="0.35">
      <c r="A12721" t="s">
        <v>16070</v>
      </c>
      <c r="B12721" t="s">
        <v>16239</v>
      </c>
      <c r="C12721" t="s">
        <v>95</v>
      </c>
      <c r="D12721" t="s">
        <v>36</v>
      </c>
      <c r="E12721" t="s">
        <v>20</v>
      </c>
      <c r="F12721" t="b">
        <v>0</v>
      </c>
      <c r="G12721" t="s">
        <v>30</v>
      </c>
      <c r="H12721" s="1">
        <v>45712.246979166674</v>
      </c>
      <c r="I12721" t="b">
        <v>1</v>
      </c>
      <c r="J12721" t="b">
        <v>1</v>
      </c>
      <c r="K12721" t="s">
        <v>31</v>
      </c>
      <c r="L12721" t="s">
        <v>32</v>
      </c>
      <c r="N12721">
        <v>67.5</v>
      </c>
      <c r="O12721" t="s">
        <v>194</v>
      </c>
      <c r="P12721" t="s">
        <v>6391</v>
      </c>
    </row>
    <row r="12722" spans="1:16" x14ac:dyDescent="0.35">
      <c r="A12722" t="s">
        <v>16070</v>
      </c>
      <c r="B12722" t="s">
        <v>16240</v>
      </c>
      <c r="C12722" t="s">
        <v>1671</v>
      </c>
      <c r="D12722" t="s">
        <v>36</v>
      </c>
      <c r="E12722" t="s">
        <v>20</v>
      </c>
      <c r="F12722" t="b">
        <v>0</v>
      </c>
      <c r="G12722" t="s">
        <v>52</v>
      </c>
      <c r="H12722" s="1">
        <v>45712.251006944447</v>
      </c>
      <c r="I12722" t="b">
        <v>0</v>
      </c>
      <c r="J12722" t="b">
        <v>1</v>
      </c>
      <c r="K12722" t="s">
        <v>31</v>
      </c>
      <c r="L12722" t="s">
        <v>22</v>
      </c>
      <c r="M12722">
        <v>260000</v>
      </c>
      <c r="O12722" t="s">
        <v>5142</v>
      </c>
    </row>
    <row r="12723" spans="1:16" x14ac:dyDescent="0.35">
      <c r="A12723" t="s">
        <v>16070</v>
      </c>
      <c r="B12723" t="s">
        <v>16245</v>
      </c>
      <c r="C12723" t="s">
        <v>1188</v>
      </c>
      <c r="D12723" t="s">
        <v>29</v>
      </c>
      <c r="E12723" t="s">
        <v>20</v>
      </c>
      <c r="F12723" t="b">
        <v>0</v>
      </c>
      <c r="G12723" t="s">
        <v>47</v>
      </c>
      <c r="H12723" s="1">
        <v>45712.292048611111</v>
      </c>
      <c r="I12723" t="b">
        <v>0</v>
      </c>
      <c r="J12723" t="b">
        <v>1</v>
      </c>
      <c r="K12723" t="s">
        <v>31</v>
      </c>
      <c r="L12723" t="s">
        <v>22</v>
      </c>
      <c r="M12723">
        <v>193000</v>
      </c>
      <c r="O12723" t="s">
        <v>1373</v>
      </c>
      <c r="P12723" t="s">
        <v>16246</v>
      </c>
    </row>
    <row r="12724" spans="1:16" x14ac:dyDescent="0.35">
      <c r="A12724" t="s">
        <v>16070</v>
      </c>
      <c r="B12724" t="s">
        <v>16248</v>
      </c>
      <c r="C12724" t="s">
        <v>919</v>
      </c>
      <c r="D12724" t="s">
        <v>573</v>
      </c>
      <c r="E12724" t="s">
        <v>20</v>
      </c>
      <c r="F12724" t="b">
        <v>0</v>
      </c>
      <c r="G12724" t="s">
        <v>52</v>
      </c>
      <c r="H12724" s="1">
        <v>45712.334618055553</v>
      </c>
      <c r="I12724" t="b">
        <v>0</v>
      </c>
      <c r="J12724" t="b">
        <v>0</v>
      </c>
      <c r="K12724" t="s">
        <v>31</v>
      </c>
      <c r="L12724" t="s">
        <v>32</v>
      </c>
      <c r="N12724">
        <v>51.239997863769531</v>
      </c>
      <c r="O12724" t="s">
        <v>9138</v>
      </c>
      <c r="P12724" t="s">
        <v>16249</v>
      </c>
    </row>
    <row r="12725" spans="1:16" x14ac:dyDescent="0.35">
      <c r="A12725" t="s">
        <v>16070</v>
      </c>
      <c r="B12725" t="s">
        <v>16241</v>
      </c>
      <c r="C12725" t="s">
        <v>715</v>
      </c>
      <c r="D12725" t="s">
        <v>573</v>
      </c>
      <c r="E12725" t="s">
        <v>20</v>
      </c>
      <c r="F12725" t="b">
        <v>0</v>
      </c>
      <c r="G12725" t="s">
        <v>171</v>
      </c>
      <c r="H12725" s="1">
        <v>45712.581053240741</v>
      </c>
      <c r="I12725" t="b">
        <v>0</v>
      </c>
      <c r="J12725" t="b">
        <v>1</v>
      </c>
      <c r="K12725" t="s">
        <v>31</v>
      </c>
      <c r="L12725" t="s">
        <v>32</v>
      </c>
      <c r="N12725">
        <v>11.335000038146971</v>
      </c>
      <c r="O12725" t="s">
        <v>426</v>
      </c>
      <c r="P12725" t="s">
        <v>16242</v>
      </c>
    </row>
    <row r="12726" spans="1:16" x14ac:dyDescent="0.35">
      <c r="A12726" t="s">
        <v>16070</v>
      </c>
      <c r="B12726" t="s">
        <v>16243</v>
      </c>
      <c r="C12726" t="s">
        <v>95</v>
      </c>
      <c r="D12726" t="s">
        <v>36</v>
      </c>
      <c r="E12726" t="s">
        <v>20</v>
      </c>
      <c r="F12726" t="b">
        <v>0</v>
      </c>
      <c r="G12726" t="s">
        <v>30</v>
      </c>
      <c r="H12726" s="1">
        <v>45712.75240740741</v>
      </c>
      <c r="I12726" t="b">
        <v>1</v>
      </c>
      <c r="J12726" t="b">
        <v>0</v>
      </c>
      <c r="K12726" t="s">
        <v>31</v>
      </c>
      <c r="L12726" t="s">
        <v>22</v>
      </c>
      <c r="M12726">
        <v>112116</v>
      </c>
      <c r="O12726" t="s">
        <v>1494</v>
      </c>
      <c r="P12726" t="s">
        <v>16244</v>
      </c>
    </row>
    <row r="12727" spans="1:16" x14ac:dyDescent="0.35">
      <c r="A12727" t="s">
        <v>16070</v>
      </c>
      <c r="B12727" t="s">
        <v>16247</v>
      </c>
      <c r="C12727" t="s">
        <v>491</v>
      </c>
      <c r="D12727" t="s">
        <v>573</v>
      </c>
      <c r="E12727" t="s">
        <v>20</v>
      </c>
      <c r="F12727" t="b">
        <v>0</v>
      </c>
      <c r="G12727" t="s">
        <v>52</v>
      </c>
      <c r="H12727" s="1">
        <v>45712.835057870368</v>
      </c>
      <c r="I12727" t="b">
        <v>0</v>
      </c>
      <c r="J12727" t="b">
        <v>1</v>
      </c>
      <c r="K12727" t="s">
        <v>31</v>
      </c>
      <c r="L12727" t="s">
        <v>32</v>
      </c>
      <c r="N12727">
        <v>37.514999389648438</v>
      </c>
      <c r="O12727" t="s">
        <v>1249</v>
      </c>
      <c r="P12727" t="s">
        <v>15695</v>
      </c>
    </row>
    <row r="12728" spans="1:16" x14ac:dyDescent="0.35">
      <c r="A12728" t="s">
        <v>16070</v>
      </c>
      <c r="B12728" t="s">
        <v>16238</v>
      </c>
      <c r="C12728" t="s">
        <v>407</v>
      </c>
      <c r="D12728" t="s">
        <v>36</v>
      </c>
      <c r="E12728" t="s">
        <v>20</v>
      </c>
      <c r="F12728" t="b">
        <v>0</v>
      </c>
      <c r="G12728" t="s">
        <v>171</v>
      </c>
      <c r="H12728" s="1">
        <v>45713.077384259261</v>
      </c>
      <c r="I12728" t="b">
        <v>0</v>
      </c>
      <c r="J12728" t="b">
        <v>1</v>
      </c>
      <c r="K12728" t="s">
        <v>31</v>
      </c>
      <c r="L12728" t="s">
        <v>32</v>
      </c>
      <c r="N12728">
        <v>56.5</v>
      </c>
      <c r="O12728" t="s">
        <v>209</v>
      </c>
      <c r="P12728" t="s">
        <v>917</v>
      </c>
    </row>
    <row r="12729" spans="1:16" x14ac:dyDescent="0.35">
      <c r="A12729" t="s">
        <v>16070</v>
      </c>
      <c r="B12729" t="s">
        <v>16239</v>
      </c>
      <c r="C12729" t="s">
        <v>95</v>
      </c>
      <c r="D12729" t="s">
        <v>36</v>
      </c>
      <c r="E12729" t="s">
        <v>20</v>
      </c>
      <c r="F12729" t="b">
        <v>0</v>
      </c>
      <c r="G12729" t="s">
        <v>30</v>
      </c>
      <c r="H12729" s="1">
        <v>45713.246979166674</v>
      </c>
      <c r="I12729" t="b">
        <v>1</v>
      </c>
      <c r="J12729" t="b">
        <v>1</v>
      </c>
      <c r="K12729" t="s">
        <v>31</v>
      </c>
      <c r="L12729" t="s">
        <v>32</v>
      </c>
      <c r="N12729">
        <v>67.5</v>
      </c>
      <c r="O12729" t="s">
        <v>194</v>
      </c>
      <c r="P12729" t="s">
        <v>6391</v>
      </c>
    </row>
    <row r="12730" spans="1:16" x14ac:dyDescent="0.35">
      <c r="A12730" t="s">
        <v>16070</v>
      </c>
      <c r="B12730" t="s">
        <v>16240</v>
      </c>
      <c r="C12730" t="s">
        <v>1671</v>
      </c>
      <c r="D12730" t="s">
        <v>36</v>
      </c>
      <c r="E12730" t="s">
        <v>20</v>
      </c>
      <c r="F12730" t="b">
        <v>0</v>
      </c>
      <c r="G12730" t="s">
        <v>52</v>
      </c>
      <c r="H12730" s="1">
        <v>45713.251006944447</v>
      </c>
      <c r="I12730" t="b">
        <v>0</v>
      </c>
      <c r="J12730" t="b">
        <v>1</v>
      </c>
      <c r="K12730" t="s">
        <v>31</v>
      </c>
      <c r="L12730" t="s">
        <v>22</v>
      </c>
      <c r="M12730">
        <v>260000</v>
      </c>
      <c r="O12730" t="s">
        <v>5142</v>
      </c>
    </row>
    <row r="12731" spans="1:16" x14ac:dyDescent="0.35">
      <c r="A12731" t="s">
        <v>16070</v>
      </c>
      <c r="B12731" t="s">
        <v>16245</v>
      </c>
      <c r="C12731" t="s">
        <v>1188</v>
      </c>
      <c r="D12731" t="s">
        <v>29</v>
      </c>
      <c r="E12731" t="s">
        <v>20</v>
      </c>
      <c r="F12731" t="b">
        <v>0</v>
      </c>
      <c r="G12731" t="s">
        <v>47</v>
      </c>
      <c r="H12731" s="1">
        <v>45713.292048611111</v>
      </c>
      <c r="I12731" t="b">
        <v>0</v>
      </c>
      <c r="J12731" t="b">
        <v>1</v>
      </c>
      <c r="K12731" t="s">
        <v>31</v>
      </c>
      <c r="L12731" t="s">
        <v>22</v>
      </c>
      <c r="M12731">
        <v>193000</v>
      </c>
      <c r="O12731" t="s">
        <v>1373</v>
      </c>
      <c r="P12731" t="s">
        <v>16246</v>
      </c>
    </row>
    <row r="12732" spans="1:16" x14ac:dyDescent="0.35">
      <c r="A12732" t="s">
        <v>16070</v>
      </c>
      <c r="B12732" t="s">
        <v>16248</v>
      </c>
      <c r="C12732" t="s">
        <v>919</v>
      </c>
      <c r="D12732" t="s">
        <v>573</v>
      </c>
      <c r="E12732" t="s">
        <v>20</v>
      </c>
      <c r="F12732" t="b">
        <v>0</v>
      </c>
      <c r="G12732" t="s">
        <v>52</v>
      </c>
      <c r="H12732" s="1">
        <v>45713.334618055553</v>
      </c>
      <c r="I12732" t="b">
        <v>0</v>
      </c>
      <c r="J12732" t="b">
        <v>0</v>
      </c>
      <c r="K12732" t="s">
        <v>31</v>
      </c>
      <c r="L12732" t="s">
        <v>32</v>
      </c>
      <c r="N12732">
        <v>51.239997863769531</v>
      </c>
      <c r="O12732" t="s">
        <v>9138</v>
      </c>
      <c r="P12732" t="s">
        <v>16249</v>
      </c>
    </row>
    <row r="12733" spans="1:16" x14ac:dyDescent="0.35">
      <c r="A12733" t="s">
        <v>16070</v>
      </c>
      <c r="B12733" t="s">
        <v>16241</v>
      </c>
      <c r="C12733" t="s">
        <v>715</v>
      </c>
      <c r="D12733" t="s">
        <v>573</v>
      </c>
      <c r="E12733" t="s">
        <v>20</v>
      </c>
      <c r="F12733" t="b">
        <v>0</v>
      </c>
      <c r="G12733" t="s">
        <v>171</v>
      </c>
      <c r="H12733" s="1">
        <v>45713.581053240741</v>
      </c>
      <c r="I12733" t="b">
        <v>0</v>
      </c>
      <c r="J12733" t="b">
        <v>1</v>
      </c>
      <c r="K12733" t="s">
        <v>31</v>
      </c>
      <c r="L12733" t="s">
        <v>32</v>
      </c>
      <c r="N12733">
        <v>11.335000038146971</v>
      </c>
      <c r="O12733" t="s">
        <v>426</v>
      </c>
      <c r="P12733" t="s">
        <v>16242</v>
      </c>
    </row>
    <row r="12734" spans="1:16" x14ac:dyDescent="0.35">
      <c r="A12734" t="s">
        <v>16070</v>
      </c>
      <c r="B12734" t="s">
        <v>16250</v>
      </c>
      <c r="C12734" t="s">
        <v>1443</v>
      </c>
      <c r="D12734" t="s">
        <v>17448</v>
      </c>
      <c r="E12734" t="s">
        <v>20</v>
      </c>
      <c r="F12734" t="b">
        <v>0</v>
      </c>
      <c r="G12734" t="s">
        <v>47</v>
      </c>
      <c r="H12734" s="1">
        <v>45713.705659722233</v>
      </c>
      <c r="I12734" t="b">
        <v>0</v>
      </c>
      <c r="J12734" t="b">
        <v>1</v>
      </c>
      <c r="K12734" t="s">
        <v>31</v>
      </c>
      <c r="L12734" t="s">
        <v>22</v>
      </c>
      <c r="M12734">
        <v>185000</v>
      </c>
      <c r="O12734" t="s">
        <v>1195</v>
      </c>
    </row>
    <row r="12735" spans="1:16" x14ac:dyDescent="0.35">
      <c r="A12735" t="s">
        <v>16070</v>
      </c>
      <c r="B12735" t="s">
        <v>16251</v>
      </c>
      <c r="C12735" t="s">
        <v>2770</v>
      </c>
      <c r="D12735" t="s">
        <v>17486</v>
      </c>
      <c r="E12735" t="s">
        <v>20</v>
      </c>
      <c r="F12735" t="b">
        <v>0</v>
      </c>
      <c r="G12735" t="s">
        <v>37</v>
      </c>
      <c r="H12735" s="1">
        <v>45713.729131944441</v>
      </c>
      <c r="I12735" t="b">
        <v>0</v>
      </c>
      <c r="J12735" t="b">
        <v>0</v>
      </c>
      <c r="K12735" t="s">
        <v>37</v>
      </c>
      <c r="L12735" t="s">
        <v>22</v>
      </c>
      <c r="M12735">
        <v>110000</v>
      </c>
      <c r="O12735" t="s">
        <v>13431</v>
      </c>
      <c r="P12735" t="s">
        <v>811</v>
      </c>
    </row>
    <row r="12736" spans="1:16" x14ac:dyDescent="0.35">
      <c r="A12736" t="s">
        <v>16070</v>
      </c>
      <c r="B12736" t="s">
        <v>16252</v>
      </c>
      <c r="C12736" t="s">
        <v>3670</v>
      </c>
      <c r="D12736" t="s">
        <v>17438</v>
      </c>
      <c r="E12736" t="s">
        <v>20</v>
      </c>
      <c r="F12736" t="b">
        <v>0</v>
      </c>
      <c r="G12736" t="s">
        <v>3670</v>
      </c>
      <c r="H12736" s="1">
        <v>45713.730393518519</v>
      </c>
      <c r="I12736" t="b">
        <v>0</v>
      </c>
      <c r="J12736" t="b">
        <v>0</v>
      </c>
      <c r="K12736" t="s">
        <v>3670</v>
      </c>
      <c r="L12736" t="s">
        <v>22</v>
      </c>
      <c r="M12736">
        <v>86999.5</v>
      </c>
      <c r="O12736" t="s">
        <v>3671</v>
      </c>
      <c r="P12736" t="s">
        <v>16253</v>
      </c>
    </row>
    <row r="12737" spans="1:16" x14ac:dyDescent="0.35">
      <c r="A12737" t="s">
        <v>16070</v>
      </c>
      <c r="B12737" t="s">
        <v>16254</v>
      </c>
      <c r="C12737" t="s">
        <v>1778</v>
      </c>
      <c r="D12737" t="s">
        <v>110</v>
      </c>
      <c r="E12737" t="s">
        <v>20</v>
      </c>
      <c r="F12737" t="b">
        <v>0</v>
      </c>
      <c r="G12737" t="s">
        <v>52</v>
      </c>
      <c r="H12737" s="1">
        <v>45713.747106481482</v>
      </c>
      <c r="I12737" t="b">
        <v>0</v>
      </c>
      <c r="J12737" t="b">
        <v>1</v>
      </c>
      <c r="K12737" t="s">
        <v>31</v>
      </c>
      <c r="L12737" t="s">
        <v>22</v>
      </c>
      <c r="M12737">
        <v>150000</v>
      </c>
      <c r="O12737" t="s">
        <v>16255</v>
      </c>
      <c r="P12737" t="s">
        <v>16256</v>
      </c>
    </row>
    <row r="12738" spans="1:16" x14ac:dyDescent="0.35">
      <c r="A12738" t="s">
        <v>16070</v>
      </c>
      <c r="B12738" t="s">
        <v>16243</v>
      </c>
      <c r="C12738" t="s">
        <v>95</v>
      </c>
      <c r="D12738" t="s">
        <v>36</v>
      </c>
      <c r="E12738" t="s">
        <v>20</v>
      </c>
      <c r="F12738" t="b">
        <v>0</v>
      </c>
      <c r="G12738" t="s">
        <v>30</v>
      </c>
      <c r="H12738" s="1">
        <v>45713.75240740741</v>
      </c>
      <c r="I12738" t="b">
        <v>1</v>
      </c>
      <c r="J12738" t="b">
        <v>0</v>
      </c>
      <c r="K12738" t="s">
        <v>31</v>
      </c>
      <c r="L12738" t="s">
        <v>22</v>
      </c>
      <c r="M12738">
        <v>112116</v>
      </c>
      <c r="O12738" t="s">
        <v>1494</v>
      </c>
      <c r="P12738" t="s">
        <v>16244</v>
      </c>
    </row>
    <row r="12739" spans="1:16" x14ac:dyDescent="0.35">
      <c r="A12739" t="s">
        <v>16070</v>
      </c>
      <c r="B12739" t="s">
        <v>16247</v>
      </c>
      <c r="C12739" t="s">
        <v>491</v>
      </c>
      <c r="D12739" t="s">
        <v>573</v>
      </c>
      <c r="E12739" t="s">
        <v>20</v>
      </c>
      <c r="F12739" t="b">
        <v>0</v>
      </c>
      <c r="G12739" t="s">
        <v>52</v>
      </c>
      <c r="H12739" s="1">
        <v>45713.835057870368</v>
      </c>
      <c r="I12739" t="b">
        <v>0</v>
      </c>
      <c r="J12739" t="b">
        <v>1</v>
      </c>
      <c r="K12739" t="s">
        <v>31</v>
      </c>
      <c r="L12739" t="s">
        <v>32</v>
      </c>
      <c r="N12739">
        <v>37.514999389648438</v>
      </c>
      <c r="O12739" t="s">
        <v>1249</v>
      </c>
      <c r="P12739" t="s">
        <v>15695</v>
      </c>
    </row>
    <row r="12740" spans="1:16" x14ac:dyDescent="0.35">
      <c r="A12740" t="s">
        <v>16070</v>
      </c>
      <c r="B12740" t="s">
        <v>16087</v>
      </c>
      <c r="C12740" t="s">
        <v>861</v>
      </c>
      <c r="D12740" t="s">
        <v>36</v>
      </c>
      <c r="E12740" t="s">
        <v>20</v>
      </c>
      <c r="F12740" t="b">
        <v>0</v>
      </c>
      <c r="G12740" t="s">
        <v>47</v>
      </c>
      <c r="H12740" s="1">
        <v>45713.954953703702</v>
      </c>
      <c r="I12740" t="b">
        <v>0</v>
      </c>
      <c r="J12740" t="b">
        <v>0</v>
      </c>
      <c r="K12740" t="s">
        <v>31</v>
      </c>
      <c r="L12740" t="s">
        <v>22</v>
      </c>
      <c r="M12740">
        <v>115000</v>
      </c>
      <c r="O12740" t="s">
        <v>6826</v>
      </c>
      <c r="P12740" t="s">
        <v>16257</v>
      </c>
    </row>
    <row r="12741" spans="1:16" x14ac:dyDescent="0.35">
      <c r="A12741" t="s">
        <v>16070</v>
      </c>
      <c r="B12741" t="s">
        <v>16099</v>
      </c>
      <c r="C12741" t="s">
        <v>16100</v>
      </c>
      <c r="D12741" t="s">
        <v>17486</v>
      </c>
      <c r="E12741" t="s">
        <v>20</v>
      </c>
      <c r="F12741" t="b">
        <v>0</v>
      </c>
      <c r="G12741" t="s">
        <v>287</v>
      </c>
      <c r="H12741" s="1">
        <v>45713.999791666669</v>
      </c>
      <c r="I12741" t="b">
        <v>0</v>
      </c>
      <c r="J12741" t="b">
        <v>0</v>
      </c>
      <c r="K12741" t="s">
        <v>287</v>
      </c>
      <c r="L12741" t="s">
        <v>22</v>
      </c>
      <c r="M12741">
        <v>100000</v>
      </c>
      <c r="O12741" t="s">
        <v>16101</v>
      </c>
    </row>
    <row r="12742" spans="1:16" x14ac:dyDescent="0.35">
      <c r="A12742" t="s">
        <v>16070</v>
      </c>
      <c r="B12742" t="s">
        <v>16258</v>
      </c>
      <c r="C12742" t="s">
        <v>354</v>
      </c>
      <c r="D12742" t="s">
        <v>36</v>
      </c>
      <c r="E12742" t="s">
        <v>20</v>
      </c>
      <c r="F12742" t="b">
        <v>0</v>
      </c>
      <c r="G12742" t="s">
        <v>43</v>
      </c>
      <c r="H12742" s="1">
        <v>45714.038449074083</v>
      </c>
      <c r="I12742" t="b">
        <v>0</v>
      </c>
      <c r="J12742" t="b">
        <v>1</v>
      </c>
      <c r="K12742" t="s">
        <v>31</v>
      </c>
      <c r="L12742" t="s">
        <v>22</v>
      </c>
      <c r="M12742">
        <v>148500</v>
      </c>
      <c r="O12742" t="s">
        <v>6160</v>
      </c>
      <c r="P12742" t="s">
        <v>16259</v>
      </c>
    </row>
    <row r="12743" spans="1:16" x14ac:dyDescent="0.35">
      <c r="A12743" t="s">
        <v>16070</v>
      </c>
      <c r="B12743" t="s">
        <v>16260</v>
      </c>
      <c r="C12743" t="s">
        <v>170</v>
      </c>
      <c r="D12743" t="s">
        <v>36</v>
      </c>
      <c r="E12743" t="s">
        <v>20</v>
      </c>
      <c r="F12743" t="b">
        <v>0</v>
      </c>
      <c r="G12743" t="s">
        <v>171</v>
      </c>
      <c r="H12743" s="1">
        <v>45714.05259259259</v>
      </c>
      <c r="I12743" t="b">
        <v>0</v>
      </c>
      <c r="J12743" t="b">
        <v>1</v>
      </c>
      <c r="K12743" t="s">
        <v>31</v>
      </c>
      <c r="L12743" t="s">
        <v>22</v>
      </c>
      <c r="M12743">
        <v>184000</v>
      </c>
      <c r="O12743" t="s">
        <v>3122</v>
      </c>
      <c r="P12743" t="s">
        <v>16261</v>
      </c>
    </row>
    <row r="12744" spans="1:16" x14ac:dyDescent="0.35">
      <c r="A12744" t="s">
        <v>16070</v>
      </c>
      <c r="B12744" t="s">
        <v>16262</v>
      </c>
      <c r="C12744" t="s">
        <v>1161</v>
      </c>
      <c r="D12744" t="s">
        <v>36</v>
      </c>
      <c r="E12744" t="s">
        <v>20</v>
      </c>
      <c r="F12744" t="b">
        <v>0</v>
      </c>
      <c r="G12744" t="s">
        <v>52</v>
      </c>
      <c r="H12744" s="1">
        <v>45714.16306712963</v>
      </c>
      <c r="I12744" t="b">
        <v>0</v>
      </c>
      <c r="J12744" t="b">
        <v>0</v>
      </c>
      <c r="K12744" t="s">
        <v>31</v>
      </c>
      <c r="L12744" t="s">
        <v>22</v>
      </c>
      <c r="M12744">
        <v>165625</v>
      </c>
      <c r="O12744" t="s">
        <v>12203</v>
      </c>
      <c r="P12744" t="s">
        <v>16263</v>
      </c>
    </row>
    <row r="12745" spans="1:16" x14ac:dyDescent="0.35">
      <c r="A12745" t="s">
        <v>16070</v>
      </c>
      <c r="B12745" t="s">
        <v>16239</v>
      </c>
      <c r="C12745" t="s">
        <v>95</v>
      </c>
      <c r="D12745" t="s">
        <v>36</v>
      </c>
      <c r="E12745" t="s">
        <v>20</v>
      </c>
      <c r="F12745" t="b">
        <v>0</v>
      </c>
      <c r="G12745" t="s">
        <v>30</v>
      </c>
      <c r="H12745" s="1">
        <v>45714.246979166674</v>
      </c>
      <c r="I12745" t="b">
        <v>1</v>
      </c>
      <c r="J12745" t="b">
        <v>1</v>
      </c>
      <c r="K12745" t="s">
        <v>31</v>
      </c>
      <c r="L12745" t="s">
        <v>32</v>
      </c>
      <c r="N12745">
        <v>67.5</v>
      </c>
      <c r="O12745" t="s">
        <v>194</v>
      </c>
      <c r="P12745" t="s">
        <v>6391</v>
      </c>
    </row>
    <row r="12746" spans="1:16" x14ac:dyDescent="0.35">
      <c r="A12746" t="s">
        <v>16070</v>
      </c>
      <c r="B12746" t="s">
        <v>16070</v>
      </c>
      <c r="C12746" t="s">
        <v>5768</v>
      </c>
      <c r="D12746" t="s">
        <v>29</v>
      </c>
      <c r="E12746" t="s">
        <v>20</v>
      </c>
      <c r="F12746" t="b">
        <v>0</v>
      </c>
      <c r="G12746" t="s">
        <v>171</v>
      </c>
      <c r="H12746" s="1">
        <v>45714.278773148151</v>
      </c>
      <c r="I12746" t="b">
        <v>0</v>
      </c>
      <c r="J12746" t="b">
        <v>1</v>
      </c>
      <c r="K12746" t="s">
        <v>31</v>
      </c>
      <c r="L12746" t="s">
        <v>22</v>
      </c>
      <c r="M12746">
        <v>145080</v>
      </c>
      <c r="O12746" t="s">
        <v>339</v>
      </c>
      <c r="P12746" t="s">
        <v>2294</v>
      </c>
    </row>
    <row r="12747" spans="1:16" x14ac:dyDescent="0.35">
      <c r="A12747" t="s">
        <v>16070</v>
      </c>
      <c r="B12747" t="s">
        <v>16264</v>
      </c>
      <c r="C12747" t="s">
        <v>1630</v>
      </c>
      <c r="D12747" t="s">
        <v>36</v>
      </c>
      <c r="E12747" t="s">
        <v>20</v>
      </c>
      <c r="F12747" t="b">
        <v>0</v>
      </c>
      <c r="G12747" t="s">
        <v>52</v>
      </c>
      <c r="H12747" s="1">
        <v>45714.377129629633</v>
      </c>
      <c r="I12747" t="b">
        <v>0</v>
      </c>
      <c r="J12747" t="b">
        <v>0</v>
      </c>
      <c r="K12747" t="s">
        <v>31</v>
      </c>
      <c r="L12747" t="s">
        <v>32</v>
      </c>
      <c r="N12747">
        <v>54</v>
      </c>
      <c r="O12747" t="s">
        <v>209</v>
      </c>
      <c r="P12747" t="s">
        <v>16265</v>
      </c>
    </row>
    <row r="12748" spans="1:16" x14ac:dyDescent="0.35">
      <c r="A12748" t="s">
        <v>16070</v>
      </c>
      <c r="B12748" t="s">
        <v>16266</v>
      </c>
      <c r="C12748" t="s">
        <v>2933</v>
      </c>
      <c r="D12748" t="s">
        <v>29</v>
      </c>
      <c r="E12748" t="s">
        <v>296</v>
      </c>
      <c r="F12748" t="b">
        <v>0</v>
      </c>
      <c r="G12748" t="s">
        <v>47</v>
      </c>
      <c r="H12748" s="1">
        <v>45714.418240740742</v>
      </c>
      <c r="I12748" t="b">
        <v>0</v>
      </c>
      <c r="J12748" t="b">
        <v>1</v>
      </c>
      <c r="K12748" t="s">
        <v>31</v>
      </c>
      <c r="L12748" t="s">
        <v>22</v>
      </c>
      <c r="M12748">
        <v>214500</v>
      </c>
      <c r="O12748" t="s">
        <v>1225</v>
      </c>
      <c r="P12748" t="s">
        <v>11709</v>
      </c>
    </row>
    <row r="12749" spans="1:16" x14ac:dyDescent="0.35">
      <c r="A12749" t="s">
        <v>16070</v>
      </c>
      <c r="B12749" t="s">
        <v>16087</v>
      </c>
      <c r="C12749" t="s">
        <v>170</v>
      </c>
      <c r="D12749" t="s">
        <v>36</v>
      </c>
      <c r="E12749" t="s">
        <v>91</v>
      </c>
      <c r="F12749" t="b">
        <v>0</v>
      </c>
      <c r="G12749" t="s">
        <v>171</v>
      </c>
      <c r="H12749" s="1">
        <v>45714.612037037034</v>
      </c>
      <c r="I12749" t="b">
        <v>1</v>
      </c>
      <c r="J12749" t="b">
        <v>0</v>
      </c>
      <c r="K12749" t="s">
        <v>31</v>
      </c>
      <c r="L12749" t="s">
        <v>32</v>
      </c>
      <c r="N12749">
        <v>70</v>
      </c>
      <c r="O12749" t="s">
        <v>1195</v>
      </c>
      <c r="P12749" t="s">
        <v>16267</v>
      </c>
    </row>
    <row r="12750" spans="1:16" x14ac:dyDescent="0.35">
      <c r="A12750" t="s">
        <v>16070</v>
      </c>
      <c r="B12750" t="s">
        <v>16268</v>
      </c>
      <c r="C12750" t="s">
        <v>105</v>
      </c>
      <c r="D12750" t="s">
        <v>249</v>
      </c>
      <c r="E12750" t="s">
        <v>20</v>
      </c>
      <c r="F12750" t="b">
        <v>0</v>
      </c>
      <c r="G12750" t="s">
        <v>105</v>
      </c>
      <c r="H12750" s="1">
        <v>45714.630462962959</v>
      </c>
      <c r="I12750" t="b">
        <v>0</v>
      </c>
      <c r="J12750" t="b">
        <v>0</v>
      </c>
      <c r="K12750" t="s">
        <v>105</v>
      </c>
      <c r="L12750" t="s">
        <v>22</v>
      </c>
      <c r="M12750">
        <v>48000</v>
      </c>
      <c r="O12750" t="s">
        <v>306</v>
      </c>
      <c r="P12750" t="s">
        <v>16269</v>
      </c>
    </row>
    <row r="12751" spans="1:16" x14ac:dyDescent="0.35">
      <c r="A12751" t="s">
        <v>16070</v>
      </c>
      <c r="B12751" t="s">
        <v>16270</v>
      </c>
      <c r="C12751" t="s">
        <v>653</v>
      </c>
      <c r="D12751" t="s">
        <v>36</v>
      </c>
      <c r="E12751" t="s">
        <v>91</v>
      </c>
      <c r="F12751" t="b">
        <v>0</v>
      </c>
      <c r="G12751" t="s">
        <v>43</v>
      </c>
      <c r="H12751" s="1">
        <v>45715.251770833333</v>
      </c>
      <c r="I12751" t="b">
        <v>0</v>
      </c>
      <c r="J12751" t="b">
        <v>1</v>
      </c>
      <c r="K12751" t="s">
        <v>31</v>
      </c>
      <c r="L12751" t="s">
        <v>32</v>
      </c>
      <c r="N12751">
        <v>70</v>
      </c>
      <c r="O12751" t="s">
        <v>5551</v>
      </c>
      <c r="P12751" t="s">
        <v>16271</v>
      </c>
    </row>
    <row r="12752" spans="1:16" x14ac:dyDescent="0.35">
      <c r="A12752" t="s">
        <v>16070</v>
      </c>
      <c r="B12752" t="s">
        <v>16272</v>
      </c>
      <c r="C12752" t="s">
        <v>18</v>
      </c>
      <c r="D12752" t="s">
        <v>7697</v>
      </c>
      <c r="E12752" t="s">
        <v>20</v>
      </c>
      <c r="F12752" t="b">
        <v>1</v>
      </c>
      <c r="G12752" t="s">
        <v>9448</v>
      </c>
      <c r="H12752" s="1">
        <v>45715.292534722219</v>
      </c>
      <c r="I12752" t="b">
        <v>0</v>
      </c>
      <c r="J12752" t="b">
        <v>0</v>
      </c>
      <c r="K12752" t="s">
        <v>9448</v>
      </c>
      <c r="L12752" t="s">
        <v>22</v>
      </c>
      <c r="M12752">
        <v>150000</v>
      </c>
      <c r="O12752" t="s">
        <v>12597</v>
      </c>
    </row>
    <row r="12753" spans="1:16" x14ac:dyDescent="0.35">
      <c r="A12753" t="s">
        <v>16070</v>
      </c>
      <c r="B12753" t="s">
        <v>16273</v>
      </c>
      <c r="C12753" t="s">
        <v>51</v>
      </c>
      <c r="D12753" t="s">
        <v>36</v>
      </c>
      <c r="E12753" t="s">
        <v>20</v>
      </c>
      <c r="F12753" t="b">
        <v>0</v>
      </c>
      <c r="G12753" t="s">
        <v>43</v>
      </c>
      <c r="H12753" s="1">
        <v>45715.375671296293</v>
      </c>
      <c r="I12753" t="b">
        <v>0</v>
      </c>
      <c r="J12753" t="b">
        <v>1</v>
      </c>
      <c r="K12753" t="s">
        <v>31</v>
      </c>
      <c r="L12753" t="s">
        <v>22</v>
      </c>
      <c r="M12753">
        <v>166000</v>
      </c>
      <c r="O12753" t="s">
        <v>518</v>
      </c>
    </row>
    <row r="12754" spans="1:16" x14ac:dyDescent="0.35">
      <c r="A12754" t="s">
        <v>16070</v>
      </c>
      <c r="B12754" t="s">
        <v>16264</v>
      </c>
      <c r="C12754" t="s">
        <v>1630</v>
      </c>
      <c r="D12754" t="s">
        <v>36</v>
      </c>
      <c r="E12754" t="s">
        <v>20</v>
      </c>
      <c r="F12754" t="b">
        <v>0</v>
      </c>
      <c r="G12754" t="s">
        <v>52</v>
      </c>
      <c r="H12754" s="1">
        <v>45715.418865740743</v>
      </c>
      <c r="I12754" t="b">
        <v>0</v>
      </c>
      <c r="J12754" t="b">
        <v>1</v>
      </c>
      <c r="K12754" t="s">
        <v>31</v>
      </c>
      <c r="L12754" t="s">
        <v>32</v>
      </c>
      <c r="N12754">
        <v>54</v>
      </c>
      <c r="O12754" t="s">
        <v>209</v>
      </c>
      <c r="P12754" t="s">
        <v>16265</v>
      </c>
    </row>
    <row r="12755" spans="1:16" x14ac:dyDescent="0.35">
      <c r="A12755" t="s">
        <v>16070</v>
      </c>
      <c r="B12755" t="s">
        <v>16070</v>
      </c>
      <c r="C12755" t="s">
        <v>431</v>
      </c>
      <c r="D12755" t="s">
        <v>36</v>
      </c>
      <c r="E12755" t="s">
        <v>20</v>
      </c>
      <c r="F12755" t="b">
        <v>0</v>
      </c>
      <c r="G12755" t="s">
        <v>47</v>
      </c>
      <c r="H12755" s="1">
        <v>45715.626527777778</v>
      </c>
      <c r="I12755" t="b">
        <v>0</v>
      </c>
      <c r="J12755" t="b">
        <v>1</v>
      </c>
      <c r="K12755" t="s">
        <v>31</v>
      </c>
      <c r="L12755" t="s">
        <v>22</v>
      </c>
      <c r="M12755">
        <v>225000</v>
      </c>
      <c r="O12755" t="s">
        <v>16274</v>
      </c>
    </row>
    <row r="12756" spans="1:16" x14ac:dyDescent="0.35">
      <c r="A12756" t="s">
        <v>16070</v>
      </c>
      <c r="B12756" t="s">
        <v>16275</v>
      </c>
      <c r="C12756" t="s">
        <v>537</v>
      </c>
      <c r="D12756" t="s">
        <v>110</v>
      </c>
      <c r="E12756" t="s">
        <v>20</v>
      </c>
      <c r="F12756" t="b">
        <v>0</v>
      </c>
      <c r="G12756" t="s">
        <v>171</v>
      </c>
      <c r="H12756" s="1">
        <v>45715.893252314818</v>
      </c>
      <c r="I12756" t="b">
        <v>0</v>
      </c>
      <c r="J12756" t="b">
        <v>1</v>
      </c>
      <c r="K12756" t="s">
        <v>31</v>
      </c>
      <c r="L12756" t="s">
        <v>22</v>
      </c>
      <c r="M12756">
        <v>200500</v>
      </c>
      <c r="O12756" t="s">
        <v>940</v>
      </c>
      <c r="P12756" t="s">
        <v>16276</v>
      </c>
    </row>
    <row r="12757" spans="1:16" x14ac:dyDescent="0.35">
      <c r="A12757" t="s">
        <v>16070</v>
      </c>
      <c r="B12757" t="s">
        <v>16277</v>
      </c>
      <c r="C12757" t="s">
        <v>7615</v>
      </c>
      <c r="D12757" t="s">
        <v>36</v>
      </c>
      <c r="E12757" t="s">
        <v>20</v>
      </c>
      <c r="F12757" t="b">
        <v>0</v>
      </c>
      <c r="G12757" t="s">
        <v>52</v>
      </c>
      <c r="H12757" s="1">
        <v>45715.918912037043</v>
      </c>
      <c r="I12757" t="b">
        <v>0</v>
      </c>
      <c r="J12757" t="b">
        <v>1</v>
      </c>
      <c r="K12757" t="s">
        <v>31</v>
      </c>
      <c r="L12757" t="s">
        <v>22</v>
      </c>
      <c r="M12757">
        <v>112152.546875</v>
      </c>
      <c r="O12757" t="s">
        <v>16278</v>
      </c>
      <c r="P12757" t="s">
        <v>16279</v>
      </c>
    </row>
    <row r="12758" spans="1:16" x14ac:dyDescent="0.35">
      <c r="A12758" t="s">
        <v>16070</v>
      </c>
      <c r="B12758" t="s">
        <v>16070</v>
      </c>
      <c r="C12758" t="s">
        <v>2770</v>
      </c>
      <c r="D12758" t="s">
        <v>443</v>
      </c>
      <c r="E12758" t="s">
        <v>20</v>
      </c>
      <c r="F12758" t="b">
        <v>0</v>
      </c>
      <c r="G12758" t="s">
        <v>37</v>
      </c>
      <c r="H12758" s="1">
        <v>45716.304085648153</v>
      </c>
      <c r="I12758" t="b">
        <v>0</v>
      </c>
      <c r="J12758" t="b">
        <v>0</v>
      </c>
      <c r="K12758" t="s">
        <v>37</v>
      </c>
      <c r="L12758" t="s">
        <v>22</v>
      </c>
      <c r="M12758">
        <v>140000</v>
      </c>
      <c r="O12758" t="s">
        <v>16280</v>
      </c>
      <c r="P12758" t="s">
        <v>16281</v>
      </c>
    </row>
    <row r="12759" spans="1:16" x14ac:dyDescent="0.35">
      <c r="A12759" t="s">
        <v>16070</v>
      </c>
      <c r="B12759" t="s">
        <v>16282</v>
      </c>
      <c r="C12759" t="s">
        <v>537</v>
      </c>
      <c r="D12759" t="s">
        <v>36</v>
      </c>
      <c r="E12759" t="s">
        <v>20</v>
      </c>
      <c r="F12759" t="b">
        <v>0</v>
      </c>
      <c r="G12759" t="s">
        <v>52</v>
      </c>
      <c r="H12759" s="1">
        <v>45716.794525462959</v>
      </c>
      <c r="I12759" t="b">
        <v>0</v>
      </c>
      <c r="J12759" t="b">
        <v>1</v>
      </c>
      <c r="K12759" t="s">
        <v>31</v>
      </c>
      <c r="L12759" t="s">
        <v>22</v>
      </c>
      <c r="M12759">
        <v>155500</v>
      </c>
      <c r="O12759" t="s">
        <v>3453</v>
      </c>
      <c r="P12759" t="s">
        <v>16283</v>
      </c>
    </row>
    <row r="12760" spans="1:16" x14ac:dyDescent="0.35">
      <c r="A12760" t="s">
        <v>16070</v>
      </c>
      <c r="B12760" t="s">
        <v>16093</v>
      </c>
      <c r="C12760" t="s">
        <v>16284</v>
      </c>
      <c r="D12760" t="s">
        <v>573</v>
      </c>
      <c r="E12760" t="s">
        <v>296</v>
      </c>
      <c r="F12760" t="b">
        <v>0</v>
      </c>
      <c r="G12760" t="s">
        <v>68</v>
      </c>
      <c r="H12760" s="1">
        <v>45716.919074074067</v>
      </c>
      <c r="I12760" t="b">
        <v>0</v>
      </c>
      <c r="J12760" t="b">
        <v>1</v>
      </c>
      <c r="K12760" t="s">
        <v>31</v>
      </c>
      <c r="L12760" t="s">
        <v>32</v>
      </c>
      <c r="N12760">
        <v>30.954998016357418</v>
      </c>
      <c r="O12760" t="s">
        <v>654</v>
      </c>
      <c r="P12760" t="s">
        <v>11559</v>
      </c>
    </row>
    <row r="12761" spans="1:16" x14ac:dyDescent="0.35">
      <c r="A12761" t="s">
        <v>16070</v>
      </c>
      <c r="B12761" t="s">
        <v>16285</v>
      </c>
      <c r="C12761" t="s">
        <v>11536</v>
      </c>
      <c r="D12761" t="s">
        <v>36</v>
      </c>
      <c r="E12761" t="s">
        <v>20</v>
      </c>
      <c r="F12761" t="b">
        <v>0</v>
      </c>
      <c r="G12761" t="s">
        <v>52</v>
      </c>
      <c r="H12761" s="1">
        <v>45717.291770833333</v>
      </c>
      <c r="I12761" t="b">
        <v>0</v>
      </c>
      <c r="J12761" t="b">
        <v>1</v>
      </c>
      <c r="K12761" t="s">
        <v>31</v>
      </c>
      <c r="L12761" t="s">
        <v>22</v>
      </c>
      <c r="M12761">
        <v>107563</v>
      </c>
      <c r="O12761" t="s">
        <v>16286</v>
      </c>
    </row>
    <row r="12762" spans="1:16" x14ac:dyDescent="0.35">
      <c r="A12762" t="s">
        <v>16070</v>
      </c>
      <c r="B12762" t="s">
        <v>16287</v>
      </c>
      <c r="C12762" t="s">
        <v>9862</v>
      </c>
      <c r="D12762" t="s">
        <v>573</v>
      </c>
      <c r="E12762" t="s">
        <v>20</v>
      </c>
      <c r="F12762" t="b">
        <v>0</v>
      </c>
      <c r="G12762" t="s">
        <v>52</v>
      </c>
      <c r="H12762" s="1">
        <v>45717.83489583333</v>
      </c>
      <c r="I12762" t="b">
        <v>0</v>
      </c>
      <c r="J12762" t="b">
        <v>1</v>
      </c>
      <c r="K12762" t="s">
        <v>31</v>
      </c>
      <c r="L12762" t="s">
        <v>32</v>
      </c>
      <c r="N12762">
        <v>49.895000457763672</v>
      </c>
      <c r="O12762" t="s">
        <v>1324</v>
      </c>
      <c r="P12762" t="s">
        <v>12282</v>
      </c>
    </row>
    <row r="12763" spans="1:16" x14ac:dyDescent="0.35">
      <c r="A12763" t="s">
        <v>16070</v>
      </c>
      <c r="B12763" t="s">
        <v>16215</v>
      </c>
      <c r="C12763" t="s">
        <v>549</v>
      </c>
      <c r="D12763" t="s">
        <v>17633</v>
      </c>
      <c r="E12763" t="s">
        <v>20</v>
      </c>
      <c r="F12763" t="b">
        <v>0</v>
      </c>
      <c r="G12763" t="s">
        <v>47</v>
      </c>
      <c r="H12763" s="1">
        <v>45719.251354166663</v>
      </c>
      <c r="I12763" t="b">
        <v>0</v>
      </c>
      <c r="J12763" t="b">
        <v>1</v>
      </c>
      <c r="K12763" t="s">
        <v>31</v>
      </c>
      <c r="L12763" t="s">
        <v>22</v>
      </c>
      <c r="M12763">
        <v>148400</v>
      </c>
      <c r="O12763" t="s">
        <v>16216</v>
      </c>
      <c r="P12763" t="s">
        <v>16217</v>
      </c>
    </row>
    <row r="12764" spans="1:16" x14ac:dyDescent="0.35">
      <c r="A12764" t="s">
        <v>16070</v>
      </c>
      <c r="B12764" t="s">
        <v>16288</v>
      </c>
      <c r="C12764" t="s">
        <v>182</v>
      </c>
      <c r="D12764" t="s">
        <v>36</v>
      </c>
      <c r="E12764" t="s">
        <v>20</v>
      </c>
      <c r="F12764" t="b">
        <v>0</v>
      </c>
      <c r="G12764" t="s">
        <v>52</v>
      </c>
      <c r="H12764" s="1">
        <v>45719.418796296297</v>
      </c>
      <c r="I12764" t="b">
        <v>0</v>
      </c>
      <c r="J12764" t="b">
        <v>1</v>
      </c>
      <c r="K12764" t="s">
        <v>31</v>
      </c>
      <c r="L12764" t="s">
        <v>22</v>
      </c>
      <c r="M12764">
        <v>141500</v>
      </c>
      <c r="O12764" t="s">
        <v>16289</v>
      </c>
    </row>
    <row r="12765" spans="1:16" x14ac:dyDescent="0.35">
      <c r="A12765" t="s">
        <v>16070</v>
      </c>
      <c r="B12765" t="s">
        <v>16290</v>
      </c>
      <c r="C12765" t="s">
        <v>3692</v>
      </c>
      <c r="D12765" t="s">
        <v>36</v>
      </c>
      <c r="E12765" t="s">
        <v>20</v>
      </c>
      <c r="F12765" t="b">
        <v>0</v>
      </c>
      <c r="G12765" t="s">
        <v>52</v>
      </c>
      <c r="H12765" s="1">
        <v>45719.791805555556</v>
      </c>
      <c r="I12765" t="b">
        <v>0</v>
      </c>
      <c r="J12765" t="b">
        <v>1</v>
      </c>
      <c r="K12765" t="s">
        <v>31</v>
      </c>
      <c r="L12765" t="s">
        <v>22</v>
      </c>
      <c r="M12765">
        <v>100000</v>
      </c>
      <c r="O12765" t="s">
        <v>77</v>
      </c>
      <c r="P12765" t="s">
        <v>16291</v>
      </c>
    </row>
    <row r="12766" spans="1:16" x14ac:dyDescent="0.35">
      <c r="A12766" t="s">
        <v>16070</v>
      </c>
      <c r="B12766" t="s">
        <v>16292</v>
      </c>
      <c r="C12766" t="s">
        <v>549</v>
      </c>
      <c r="D12766" t="s">
        <v>36</v>
      </c>
      <c r="E12766" t="s">
        <v>20</v>
      </c>
      <c r="F12766" t="b">
        <v>0</v>
      </c>
      <c r="G12766" t="s">
        <v>47</v>
      </c>
      <c r="H12766" s="1">
        <v>45719.876354166663</v>
      </c>
      <c r="I12766" t="b">
        <v>0</v>
      </c>
      <c r="J12766" t="b">
        <v>1</v>
      </c>
      <c r="K12766" t="s">
        <v>31</v>
      </c>
      <c r="L12766" t="s">
        <v>22</v>
      </c>
      <c r="M12766">
        <v>186500</v>
      </c>
      <c r="O12766" t="s">
        <v>518</v>
      </c>
      <c r="P12766" t="s">
        <v>16293</v>
      </c>
    </row>
    <row r="12767" spans="1:16" x14ac:dyDescent="0.35">
      <c r="A12767" t="s">
        <v>16070</v>
      </c>
      <c r="B12767" t="s">
        <v>16104</v>
      </c>
      <c r="C12767" t="s">
        <v>805</v>
      </c>
      <c r="D12767" t="s">
        <v>29</v>
      </c>
      <c r="E12767" t="s">
        <v>20</v>
      </c>
      <c r="F12767" t="b">
        <v>0</v>
      </c>
      <c r="G12767" t="s">
        <v>171</v>
      </c>
      <c r="H12767" s="1">
        <v>45719.948321759257</v>
      </c>
      <c r="I12767" t="b">
        <v>0</v>
      </c>
      <c r="J12767" t="b">
        <v>1</v>
      </c>
      <c r="K12767" t="s">
        <v>31</v>
      </c>
      <c r="L12767" t="s">
        <v>22</v>
      </c>
      <c r="M12767">
        <v>160992</v>
      </c>
      <c r="O12767" t="s">
        <v>471</v>
      </c>
    </row>
    <row r="12768" spans="1:16" x14ac:dyDescent="0.35">
      <c r="A12768" t="s">
        <v>16070</v>
      </c>
      <c r="B12768" t="s">
        <v>16294</v>
      </c>
      <c r="C12768" t="s">
        <v>805</v>
      </c>
      <c r="D12768" t="s">
        <v>29</v>
      </c>
      <c r="E12768" t="s">
        <v>20</v>
      </c>
      <c r="F12768" t="b">
        <v>0</v>
      </c>
      <c r="G12768" t="s">
        <v>171</v>
      </c>
      <c r="H12768" s="1">
        <v>45719.948333333326</v>
      </c>
      <c r="I12768" t="b">
        <v>0</v>
      </c>
      <c r="J12768" t="b">
        <v>1</v>
      </c>
      <c r="K12768" t="s">
        <v>31</v>
      </c>
      <c r="L12768" t="s">
        <v>22</v>
      </c>
      <c r="M12768">
        <v>160992</v>
      </c>
      <c r="O12768" t="s">
        <v>471</v>
      </c>
      <c r="P12768" t="s">
        <v>917</v>
      </c>
    </row>
    <row r="12769" spans="1:16" x14ac:dyDescent="0.35">
      <c r="A12769" t="s">
        <v>16070</v>
      </c>
      <c r="B12769" t="s">
        <v>16295</v>
      </c>
      <c r="C12769" t="s">
        <v>1718</v>
      </c>
      <c r="D12769" t="s">
        <v>36</v>
      </c>
      <c r="E12769" t="s">
        <v>20</v>
      </c>
      <c r="F12769" t="b">
        <v>0</v>
      </c>
      <c r="G12769" t="s">
        <v>47</v>
      </c>
      <c r="H12769" s="1">
        <v>45720.042048611111</v>
      </c>
      <c r="I12769" t="b">
        <v>0</v>
      </c>
      <c r="J12769" t="b">
        <v>0</v>
      </c>
      <c r="K12769" t="s">
        <v>31</v>
      </c>
      <c r="L12769" t="s">
        <v>22</v>
      </c>
      <c r="M12769">
        <v>144000</v>
      </c>
      <c r="O12769" t="s">
        <v>16296</v>
      </c>
      <c r="P12769" t="s">
        <v>16297</v>
      </c>
    </row>
    <row r="12770" spans="1:16" x14ac:dyDescent="0.35">
      <c r="A12770" t="s">
        <v>16070</v>
      </c>
      <c r="B12770" t="s">
        <v>16298</v>
      </c>
      <c r="C12770" t="s">
        <v>320</v>
      </c>
      <c r="D12770" t="s">
        <v>36</v>
      </c>
      <c r="E12770" t="s">
        <v>20</v>
      </c>
      <c r="F12770" t="b">
        <v>0</v>
      </c>
      <c r="G12770" t="s">
        <v>52</v>
      </c>
      <c r="H12770" s="1">
        <v>45720.125173611108</v>
      </c>
      <c r="I12770" t="b">
        <v>1</v>
      </c>
      <c r="J12770" t="b">
        <v>1</v>
      </c>
      <c r="K12770" t="s">
        <v>31</v>
      </c>
      <c r="L12770" t="s">
        <v>22</v>
      </c>
      <c r="M12770">
        <v>196000</v>
      </c>
      <c r="O12770" t="s">
        <v>16220</v>
      </c>
      <c r="P12770" t="s">
        <v>16299</v>
      </c>
    </row>
    <row r="12771" spans="1:16" x14ac:dyDescent="0.35">
      <c r="A12771" t="s">
        <v>16070</v>
      </c>
      <c r="B12771" t="s">
        <v>16300</v>
      </c>
      <c r="C12771" t="s">
        <v>2224</v>
      </c>
      <c r="D12771" t="s">
        <v>36</v>
      </c>
      <c r="E12771" t="s">
        <v>20</v>
      </c>
      <c r="F12771" t="b">
        <v>0</v>
      </c>
      <c r="G12771" t="s">
        <v>52</v>
      </c>
      <c r="H12771" s="1">
        <v>45720.458680555559</v>
      </c>
      <c r="I12771" t="b">
        <v>0</v>
      </c>
      <c r="J12771" t="b">
        <v>1</v>
      </c>
      <c r="K12771" t="s">
        <v>31</v>
      </c>
      <c r="L12771" t="s">
        <v>22</v>
      </c>
      <c r="M12771">
        <v>146500</v>
      </c>
      <c r="O12771" t="s">
        <v>16301</v>
      </c>
    </row>
    <row r="12772" spans="1:16" x14ac:dyDescent="0.35">
      <c r="A12772" t="s">
        <v>16070</v>
      </c>
      <c r="B12772" t="s">
        <v>16302</v>
      </c>
      <c r="C12772" t="s">
        <v>142</v>
      </c>
      <c r="D12772" t="s">
        <v>36</v>
      </c>
      <c r="E12772" t="s">
        <v>20</v>
      </c>
      <c r="F12772" t="b">
        <v>0</v>
      </c>
      <c r="G12772" t="s">
        <v>68</v>
      </c>
      <c r="H12772" s="1">
        <v>45720.711134259262</v>
      </c>
      <c r="I12772" t="b">
        <v>1</v>
      </c>
      <c r="J12772" t="b">
        <v>0</v>
      </c>
      <c r="K12772" t="s">
        <v>31</v>
      </c>
      <c r="L12772" t="s">
        <v>22</v>
      </c>
      <c r="M12772">
        <v>128500</v>
      </c>
      <c r="O12772" t="s">
        <v>16303</v>
      </c>
    </row>
    <row r="12773" spans="1:16" x14ac:dyDescent="0.35">
      <c r="A12773" t="s">
        <v>16070</v>
      </c>
      <c r="B12773" t="s">
        <v>16304</v>
      </c>
      <c r="C12773" t="s">
        <v>283</v>
      </c>
      <c r="D12773" t="s">
        <v>36</v>
      </c>
      <c r="E12773" t="s">
        <v>20</v>
      </c>
      <c r="F12773" t="b">
        <v>0</v>
      </c>
      <c r="G12773" t="s">
        <v>52</v>
      </c>
      <c r="H12773" s="1">
        <v>45720.750034722223</v>
      </c>
      <c r="I12773" t="b">
        <v>0</v>
      </c>
      <c r="J12773" t="b">
        <v>0</v>
      </c>
      <c r="K12773" t="s">
        <v>31</v>
      </c>
      <c r="L12773" t="s">
        <v>22</v>
      </c>
      <c r="M12773">
        <v>114516</v>
      </c>
      <c r="O12773" t="s">
        <v>1494</v>
      </c>
      <c r="P12773" t="s">
        <v>16305</v>
      </c>
    </row>
    <row r="12774" spans="1:16" x14ac:dyDescent="0.35">
      <c r="A12774" t="s">
        <v>16070</v>
      </c>
      <c r="B12774" t="s">
        <v>16306</v>
      </c>
      <c r="C12774" t="s">
        <v>537</v>
      </c>
      <c r="D12774" t="s">
        <v>573</v>
      </c>
      <c r="E12774" t="s">
        <v>20</v>
      </c>
      <c r="F12774" t="b">
        <v>0</v>
      </c>
      <c r="G12774" t="s">
        <v>171</v>
      </c>
      <c r="H12774" s="1">
        <v>45720.809895833343</v>
      </c>
      <c r="I12774" t="b">
        <v>0</v>
      </c>
      <c r="J12774" t="b">
        <v>1</v>
      </c>
      <c r="K12774" t="s">
        <v>31</v>
      </c>
      <c r="L12774" t="s">
        <v>32</v>
      </c>
      <c r="N12774">
        <v>12.985000610351561</v>
      </c>
      <c r="O12774" t="s">
        <v>426</v>
      </c>
      <c r="P12774" t="s">
        <v>16242</v>
      </c>
    </row>
    <row r="12775" spans="1:16" x14ac:dyDescent="0.35">
      <c r="A12775" t="s">
        <v>16070</v>
      </c>
      <c r="B12775" t="s">
        <v>16307</v>
      </c>
      <c r="C12775" t="s">
        <v>3486</v>
      </c>
      <c r="D12775" t="s">
        <v>36</v>
      </c>
      <c r="E12775" t="s">
        <v>91</v>
      </c>
      <c r="F12775" t="b">
        <v>0</v>
      </c>
      <c r="G12775" t="s">
        <v>47</v>
      </c>
      <c r="H12775" s="1">
        <v>45720.917326388888</v>
      </c>
      <c r="I12775" t="b">
        <v>1</v>
      </c>
      <c r="J12775" t="b">
        <v>0</v>
      </c>
      <c r="K12775" t="s">
        <v>31</v>
      </c>
      <c r="L12775" t="s">
        <v>32</v>
      </c>
      <c r="N12775">
        <v>58.75</v>
      </c>
      <c r="O12775" t="s">
        <v>7956</v>
      </c>
      <c r="P12775" t="s">
        <v>16308</v>
      </c>
    </row>
    <row r="12776" spans="1:16" x14ac:dyDescent="0.35">
      <c r="A12776" t="s">
        <v>16070</v>
      </c>
      <c r="B12776" t="s">
        <v>16309</v>
      </c>
      <c r="C12776" t="s">
        <v>154</v>
      </c>
      <c r="D12776" t="s">
        <v>36</v>
      </c>
      <c r="E12776" t="s">
        <v>20</v>
      </c>
      <c r="F12776" t="b">
        <v>0</v>
      </c>
      <c r="G12776" t="s">
        <v>52</v>
      </c>
      <c r="H12776" s="1">
        <v>45721.252696759257</v>
      </c>
      <c r="I12776" t="b">
        <v>0</v>
      </c>
      <c r="J12776" t="b">
        <v>1</v>
      </c>
      <c r="K12776" t="s">
        <v>31</v>
      </c>
      <c r="L12776" t="s">
        <v>22</v>
      </c>
      <c r="M12776">
        <v>195500</v>
      </c>
      <c r="O12776" t="s">
        <v>53</v>
      </c>
      <c r="P12776" t="s">
        <v>16310</v>
      </c>
    </row>
    <row r="12777" spans="1:16" x14ac:dyDescent="0.35">
      <c r="A12777" t="s">
        <v>16070</v>
      </c>
      <c r="B12777" t="s">
        <v>16311</v>
      </c>
      <c r="C12777" t="s">
        <v>18</v>
      </c>
      <c r="D12777" t="s">
        <v>17442</v>
      </c>
      <c r="E12777" t="s">
        <v>20</v>
      </c>
      <c r="F12777" t="b">
        <v>1</v>
      </c>
      <c r="G12777" t="s">
        <v>382</v>
      </c>
      <c r="H12777" s="1">
        <v>45721.271249999998</v>
      </c>
      <c r="I12777" t="b">
        <v>0</v>
      </c>
      <c r="J12777" t="b">
        <v>0</v>
      </c>
      <c r="K12777" t="s">
        <v>382</v>
      </c>
      <c r="L12777" t="s">
        <v>22</v>
      </c>
      <c r="M12777">
        <v>175000</v>
      </c>
      <c r="O12777" t="s">
        <v>16312</v>
      </c>
      <c r="P12777" t="s">
        <v>16313</v>
      </c>
    </row>
    <row r="12778" spans="1:16" x14ac:dyDescent="0.35">
      <c r="A12778" t="s">
        <v>16070</v>
      </c>
      <c r="B12778" t="s">
        <v>16314</v>
      </c>
      <c r="C12778" t="s">
        <v>563</v>
      </c>
      <c r="D12778" t="s">
        <v>36</v>
      </c>
      <c r="E12778" t="s">
        <v>20</v>
      </c>
      <c r="F12778" t="b">
        <v>0</v>
      </c>
      <c r="G12778" t="s">
        <v>52</v>
      </c>
      <c r="H12778" s="1">
        <v>45721.458668981482</v>
      </c>
      <c r="I12778" t="b">
        <v>0</v>
      </c>
      <c r="J12778" t="b">
        <v>0</v>
      </c>
      <c r="K12778" t="s">
        <v>31</v>
      </c>
      <c r="L12778" t="s">
        <v>22</v>
      </c>
      <c r="M12778">
        <v>113450</v>
      </c>
      <c r="O12778" t="s">
        <v>209</v>
      </c>
      <c r="P12778" t="s">
        <v>16315</v>
      </c>
    </row>
    <row r="12779" spans="1:16" x14ac:dyDescent="0.35">
      <c r="A12779" t="s">
        <v>16070</v>
      </c>
      <c r="B12779" t="s">
        <v>16070</v>
      </c>
      <c r="C12779" t="s">
        <v>3858</v>
      </c>
      <c r="D12779" t="s">
        <v>36</v>
      </c>
      <c r="E12779" t="s">
        <v>20</v>
      </c>
      <c r="F12779" t="b">
        <v>0</v>
      </c>
      <c r="G12779" t="s">
        <v>68</v>
      </c>
      <c r="H12779" s="1">
        <v>45721.544131944444</v>
      </c>
      <c r="I12779" t="b">
        <v>0</v>
      </c>
      <c r="J12779" t="b">
        <v>1</v>
      </c>
      <c r="K12779" t="s">
        <v>31</v>
      </c>
      <c r="L12779" t="s">
        <v>22</v>
      </c>
      <c r="M12779">
        <v>160000.578125</v>
      </c>
      <c r="O12779" t="s">
        <v>16316</v>
      </c>
      <c r="P12779" t="s">
        <v>16317</v>
      </c>
    </row>
    <row r="12780" spans="1:16" x14ac:dyDescent="0.35">
      <c r="A12780" t="s">
        <v>16070</v>
      </c>
      <c r="B12780" t="s">
        <v>16318</v>
      </c>
      <c r="C12780" t="s">
        <v>6990</v>
      </c>
      <c r="D12780" t="s">
        <v>36</v>
      </c>
      <c r="E12780" t="s">
        <v>20</v>
      </c>
      <c r="F12780" t="b">
        <v>0</v>
      </c>
      <c r="G12780" t="s">
        <v>30</v>
      </c>
      <c r="H12780" s="1">
        <v>45721.548344907409</v>
      </c>
      <c r="I12780" t="b">
        <v>1</v>
      </c>
      <c r="J12780" t="b">
        <v>0</v>
      </c>
      <c r="K12780" t="s">
        <v>31</v>
      </c>
      <c r="L12780" t="s">
        <v>22</v>
      </c>
      <c r="M12780">
        <v>100000</v>
      </c>
      <c r="O12780" t="s">
        <v>77</v>
      </c>
    </row>
    <row r="12781" spans="1:16" x14ac:dyDescent="0.35">
      <c r="A12781" t="s">
        <v>16070</v>
      </c>
      <c r="B12781" t="s">
        <v>16319</v>
      </c>
      <c r="C12781" t="s">
        <v>16320</v>
      </c>
      <c r="D12781" t="s">
        <v>573</v>
      </c>
      <c r="E12781" t="s">
        <v>20</v>
      </c>
      <c r="F12781" t="b">
        <v>0</v>
      </c>
      <c r="G12781" t="s">
        <v>52</v>
      </c>
      <c r="H12781" s="1">
        <v>45721.586099537039</v>
      </c>
      <c r="I12781" t="b">
        <v>0</v>
      </c>
      <c r="J12781" t="b">
        <v>1</v>
      </c>
      <c r="K12781" t="s">
        <v>31</v>
      </c>
      <c r="L12781" t="s">
        <v>32</v>
      </c>
      <c r="N12781">
        <v>49.895000457763672</v>
      </c>
      <c r="O12781" t="s">
        <v>8504</v>
      </c>
      <c r="P12781" t="s">
        <v>130</v>
      </c>
    </row>
    <row r="12782" spans="1:16" x14ac:dyDescent="0.35">
      <c r="A12782" t="s">
        <v>16070</v>
      </c>
      <c r="B12782" t="s">
        <v>16070</v>
      </c>
      <c r="C12782" t="s">
        <v>4510</v>
      </c>
      <c r="D12782" t="s">
        <v>36</v>
      </c>
      <c r="E12782" t="s">
        <v>20</v>
      </c>
      <c r="F12782" t="b">
        <v>0</v>
      </c>
      <c r="G12782" t="s">
        <v>171</v>
      </c>
      <c r="H12782" s="1">
        <v>45721.600810185177</v>
      </c>
      <c r="I12782" t="b">
        <v>0</v>
      </c>
      <c r="J12782" t="b">
        <v>0</v>
      </c>
      <c r="K12782" t="s">
        <v>31</v>
      </c>
      <c r="L12782" t="s">
        <v>22</v>
      </c>
      <c r="M12782">
        <v>145403.5</v>
      </c>
      <c r="O12782" t="s">
        <v>16321</v>
      </c>
      <c r="P12782" t="s">
        <v>16322</v>
      </c>
    </row>
    <row r="12783" spans="1:16" x14ac:dyDescent="0.35">
      <c r="A12783" t="s">
        <v>16070</v>
      </c>
      <c r="B12783" t="s">
        <v>16323</v>
      </c>
      <c r="C12783" t="s">
        <v>182</v>
      </c>
      <c r="D12783" t="s">
        <v>36</v>
      </c>
      <c r="E12783" t="s">
        <v>20</v>
      </c>
      <c r="F12783" t="b">
        <v>0</v>
      </c>
      <c r="G12783" t="s">
        <v>47</v>
      </c>
      <c r="H12783" s="1">
        <v>45721.792141203703</v>
      </c>
      <c r="I12783" t="b">
        <v>0</v>
      </c>
      <c r="J12783" t="b">
        <v>1</v>
      </c>
      <c r="K12783" t="s">
        <v>31</v>
      </c>
      <c r="L12783" t="s">
        <v>22</v>
      </c>
      <c r="M12783">
        <v>206500</v>
      </c>
      <c r="O12783" t="s">
        <v>518</v>
      </c>
    </row>
    <row r="12784" spans="1:16" x14ac:dyDescent="0.35">
      <c r="A12784" t="s">
        <v>16070</v>
      </c>
      <c r="B12784" t="s">
        <v>16324</v>
      </c>
      <c r="C12784" t="s">
        <v>4541</v>
      </c>
      <c r="D12784" t="s">
        <v>573</v>
      </c>
      <c r="E12784" t="s">
        <v>20</v>
      </c>
      <c r="F12784" t="b">
        <v>0</v>
      </c>
      <c r="G12784" t="s">
        <v>52</v>
      </c>
      <c r="H12784" s="1">
        <v>45721.836134259262</v>
      </c>
      <c r="I12784" t="b">
        <v>0</v>
      </c>
      <c r="J12784" t="b">
        <v>0</v>
      </c>
      <c r="K12784" t="s">
        <v>31</v>
      </c>
      <c r="L12784" t="s">
        <v>32</v>
      </c>
      <c r="N12784">
        <v>49.895000457763672</v>
      </c>
      <c r="O12784" t="s">
        <v>1258</v>
      </c>
      <c r="P12784" t="s">
        <v>16325</v>
      </c>
    </row>
    <row r="12785" spans="1:16" x14ac:dyDescent="0.35">
      <c r="A12785" t="s">
        <v>16070</v>
      </c>
      <c r="B12785" t="s">
        <v>16326</v>
      </c>
      <c r="C12785" t="s">
        <v>549</v>
      </c>
      <c r="D12785" t="s">
        <v>36</v>
      </c>
      <c r="E12785" t="s">
        <v>20</v>
      </c>
      <c r="F12785" t="b">
        <v>0</v>
      </c>
      <c r="G12785" t="s">
        <v>47</v>
      </c>
      <c r="H12785" s="1">
        <v>45721.877916666657</v>
      </c>
      <c r="I12785" t="b">
        <v>0</v>
      </c>
      <c r="J12785" t="b">
        <v>1</v>
      </c>
      <c r="K12785" t="s">
        <v>31</v>
      </c>
      <c r="L12785" t="s">
        <v>22</v>
      </c>
      <c r="M12785">
        <v>175500</v>
      </c>
      <c r="O12785" t="s">
        <v>2238</v>
      </c>
      <c r="P12785" t="s">
        <v>16327</v>
      </c>
    </row>
    <row r="12786" spans="1:16" x14ac:dyDescent="0.35">
      <c r="A12786" t="s">
        <v>16070</v>
      </c>
      <c r="B12786" t="s">
        <v>16328</v>
      </c>
      <c r="C12786" t="s">
        <v>3405</v>
      </c>
      <c r="D12786" t="s">
        <v>36</v>
      </c>
      <c r="E12786" t="s">
        <v>20</v>
      </c>
      <c r="F12786" t="b">
        <v>0</v>
      </c>
      <c r="G12786" t="s">
        <v>47</v>
      </c>
      <c r="H12786" s="1">
        <v>45721.91710648148</v>
      </c>
      <c r="I12786" t="b">
        <v>0</v>
      </c>
      <c r="J12786" t="b">
        <v>1</v>
      </c>
      <c r="K12786" t="s">
        <v>31</v>
      </c>
      <c r="L12786" t="s">
        <v>22</v>
      </c>
      <c r="M12786">
        <v>163000</v>
      </c>
      <c r="O12786" t="s">
        <v>13672</v>
      </c>
      <c r="P12786" t="s">
        <v>16329</v>
      </c>
    </row>
    <row r="12787" spans="1:16" x14ac:dyDescent="0.35">
      <c r="A12787" t="s">
        <v>16070</v>
      </c>
      <c r="B12787" t="s">
        <v>16225</v>
      </c>
      <c r="C12787" t="s">
        <v>146</v>
      </c>
      <c r="D12787" t="s">
        <v>12564</v>
      </c>
      <c r="E12787" t="s">
        <v>436</v>
      </c>
      <c r="F12787" t="b">
        <v>0</v>
      </c>
      <c r="G12787" t="s">
        <v>47</v>
      </c>
      <c r="H12787" s="1">
        <v>45721.961226851847</v>
      </c>
      <c r="I12787" t="b">
        <v>0</v>
      </c>
      <c r="J12787" t="b">
        <v>1</v>
      </c>
      <c r="K12787" t="s">
        <v>31</v>
      </c>
      <c r="L12787" t="s">
        <v>22</v>
      </c>
      <c r="M12787">
        <v>198000</v>
      </c>
      <c r="O12787" t="s">
        <v>1225</v>
      </c>
      <c r="P12787" t="s">
        <v>16330</v>
      </c>
    </row>
    <row r="12788" spans="1:16" x14ac:dyDescent="0.35">
      <c r="A12788" t="s">
        <v>16070</v>
      </c>
      <c r="B12788" t="s">
        <v>16331</v>
      </c>
      <c r="C12788" t="s">
        <v>95</v>
      </c>
      <c r="D12788" t="s">
        <v>36</v>
      </c>
      <c r="E12788" t="s">
        <v>20</v>
      </c>
      <c r="F12788" t="b">
        <v>0</v>
      </c>
      <c r="G12788" t="s">
        <v>30</v>
      </c>
      <c r="H12788" s="1">
        <v>45722.044259259259</v>
      </c>
      <c r="I12788" t="b">
        <v>0</v>
      </c>
      <c r="J12788" t="b">
        <v>1</v>
      </c>
      <c r="K12788" t="s">
        <v>31</v>
      </c>
      <c r="L12788" t="s">
        <v>22</v>
      </c>
      <c r="M12788">
        <v>129900</v>
      </c>
      <c r="O12788" t="s">
        <v>2465</v>
      </c>
    </row>
    <row r="12789" spans="1:16" x14ac:dyDescent="0.35">
      <c r="A12789" t="s">
        <v>16070</v>
      </c>
      <c r="B12789" t="s">
        <v>16097</v>
      </c>
      <c r="C12789" t="s">
        <v>410</v>
      </c>
      <c r="D12789" t="s">
        <v>36</v>
      </c>
      <c r="E12789" t="s">
        <v>20</v>
      </c>
      <c r="F12789" t="b">
        <v>0</v>
      </c>
      <c r="G12789" t="s">
        <v>47</v>
      </c>
      <c r="H12789" s="1">
        <v>45722.45890046296</v>
      </c>
      <c r="I12789" t="b">
        <v>0</v>
      </c>
      <c r="J12789" t="b">
        <v>1</v>
      </c>
      <c r="K12789" t="s">
        <v>31</v>
      </c>
      <c r="L12789" t="s">
        <v>22</v>
      </c>
      <c r="M12789">
        <v>223000</v>
      </c>
      <c r="O12789" t="s">
        <v>5332</v>
      </c>
      <c r="P12789" t="s">
        <v>12755</v>
      </c>
    </row>
    <row r="12790" spans="1:16" x14ac:dyDescent="0.35">
      <c r="A12790" t="s">
        <v>16070</v>
      </c>
      <c r="B12790" t="s">
        <v>16332</v>
      </c>
      <c r="C12790" t="s">
        <v>4541</v>
      </c>
      <c r="D12790" t="s">
        <v>573</v>
      </c>
      <c r="E12790" t="s">
        <v>20</v>
      </c>
      <c r="F12790" t="b">
        <v>0</v>
      </c>
      <c r="G12790" t="s">
        <v>52</v>
      </c>
      <c r="H12790" s="1">
        <v>45722.585034722222</v>
      </c>
      <c r="I12790" t="b">
        <v>0</v>
      </c>
      <c r="J12790" t="b">
        <v>1</v>
      </c>
      <c r="K12790" t="s">
        <v>31</v>
      </c>
      <c r="L12790" t="s">
        <v>32</v>
      </c>
      <c r="N12790">
        <v>49.895000457763672</v>
      </c>
      <c r="O12790" t="s">
        <v>1258</v>
      </c>
      <c r="P12790" t="s">
        <v>12710</v>
      </c>
    </row>
    <row r="12791" spans="1:16" x14ac:dyDescent="0.35">
      <c r="A12791" t="s">
        <v>16070</v>
      </c>
      <c r="B12791" t="s">
        <v>16333</v>
      </c>
      <c r="C12791" t="s">
        <v>537</v>
      </c>
      <c r="D12791" t="s">
        <v>36</v>
      </c>
      <c r="E12791" t="s">
        <v>20</v>
      </c>
      <c r="F12791" t="b">
        <v>0</v>
      </c>
      <c r="G12791" t="s">
        <v>171</v>
      </c>
      <c r="H12791" s="1">
        <v>45722.874525462961</v>
      </c>
      <c r="I12791" t="b">
        <v>0</v>
      </c>
      <c r="J12791" t="b">
        <v>1</v>
      </c>
      <c r="K12791" t="s">
        <v>31</v>
      </c>
      <c r="L12791" t="s">
        <v>22</v>
      </c>
      <c r="M12791">
        <v>218380</v>
      </c>
      <c r="O12791" t="s">
        <v>16334</v>
      </c>
      <c r="P12791" t="s">
        <v>16335</v>
      </c>
    </row>
    <row r="12792" spans="1:16" x14ac:dyDescent="0.35">
      <c r="A12792" t="s">
        <v>16070</v>
      </c>
      <c r="B12792" t="s">
        <v>16336</v>
      </c>
      <c r="C12792" t="s">
        <v>2058</v>
      </c>
      <c r="D12792" t="s">
        <v>17445</v>
      </c>
      <c r="E12792" t="s">
        <v>20</v>
      </c>
      <c r="F12792" t="b">
        <v>0</v>
      </c>
      <c r="G12792" t="s">
        <v>171</v>
      </c>
      <c r="H12792" s="1">
        <v>45722.999525462961</v>
      </c>
      <c r="I12792" t="b">
        <v>0</v>
      </c>
      <c r="J12792" t="b">
        <v>1</v>
      </c>
      <c r="K12792" t="s">
        <v>31</v>
      </c>
      <c r="L12792" t="s">
        <v>22</v>
      </c>
      <c r="M12792">
        <v>193500</v>
      </c>
      <c r="O12792" t="s">
        <v>16337</v>
      </c>
      <c r="P12792" t="s">
        <v>13794</v>
      </c>
    </row>
    <row r="12793" spans="1:16" x14ac:dyDescent="0.35">
      <c r="A12793" t="s">
        <v>16070</v>
      </c>
      <c r="B12793" t="s">
        <v>16338</v>
      </c>
      <c r="C12793" t="s">
        <v>549</v>
      </c>
      <c r="D12793" t="s">
        <v>573</v>
      </c>
      <c r="E12793" t="s">
        <v>296</v>
      </c>
      <c r="F12793" t="b">
        <v>0</v>
      </c>
      <c r="G12793" t="s">
        <v>47</v>
      </c>
      <c r="H12793" s="1">
        <v>45723.626562500001</v>
      </c>
      <c r="I12793" t="b">
        <v>0</v>
      </c>
      <c r="J12793" t="b">
        <v>1</v>
      </c>
      <c r="K12793" t="s">
        <v>31</v>
      </c>
      <c r="L12793" t="s">
        <v>32</v>
      </c>
      <c r="N12793">
        <v>78.544998168945313</v>
      </c>
      <c r="O12793" t="s">
        <v>1225</v>
      </c>
      <c r="P12793" t="s">
        <v>11709</v>
      </c>
    </row>
    <row r="12794" spans="1:16" x14ac:dyDescent="0.35">
      <c r="A12794" t="s">
        <v>16070</v>
      </c>
      <c r="B12794" t="s">
        <v>16087</v>
      </c>
      <c r="C12794" t="s">
        <v>410</v>
      </c>
      <c r="D12794" t="s">
        <v>36</v>
      </c>
      <c r="E12794" t="s">
        <v>20</v>
      </c>
      <c r="F12794" t="b">
        <v>0</v>
      </c>
      <c r="G12794" t="s">
        <v>47</v>
      </c>
      <c r="H12794" s="1">
        <v>45723.958796296298</v>
      </c>
      <c r="I12794" t="b">
        <v>0</v>
      </c>
      <c r="J12794" t="b">
        <v>0</v>
      </c>
      <c r="K12794" t="s">
        <v>31</v>
      </c>
      <c r="L12794" t="s">
        <v>22</v>
      </c>
      <c r="M12794">
        <v>125000</v>
      </c>
      <c r="O12794" t="s">
        <v>16339</v>
      </c>
      <c r="P12794" t="s">
        <v>1284</v>
      </c>
    </row>
    <row r="12795" spans="1:16" x14ac:dyDescent="0.35">
      <c r="A12795" t="s">
        <v>16070</v>
      </c>
      <c r="B12795" t="s">
        <v>16340</v>
      </c>
      <c r="C12795" t="s">
        <v>1336</v>
      </c>
      <c r="D12795" t="s">
        <v>36</v>
      </c>
      <c r="E12795" t="s">
        <v>20</v>
      </c>
      <c r="F12795" t="b">
        <v>0</v>
      </c>
      <c r="G12795" t="s">
        <v>68</v>
      </c>
      <c r="H12795" s="1">
        <v>45724.50099537037</v>
      </c>
      <c r="I12795" t="b">
        <v>0</v>
      </c>
      <c r="J12795" t="b">
        <v>0</v>
      </c>
      <c r="K12795" t="s">
        <v>31</v>
      </c>
      <c r="L12795" t="s">
        <v>22</v>
      </c>
      <c r="M12795">
        <v>120150</v>
      </c>
      <c r="O12795" t="s">
        <v>16341</v>
      </c>
    </row>
    <row r="12796" spans="1:16" x14ac:dyDescent="0.35">
      <c r="A12796" t="s">
        <v>16070</v>
      </c>
      <c r="B12796" t="s">
        <v>16342</v>
      </c>
      <c r="C12796" t="s">
        <v>1092</v>
      </c>
      <c r="D12796" t="s">
        <v>573</v>
      </c>
      <c r="E12796" t="s">
        <v>20</v>
      </c>
      <c r="F12796" t="b">
        <v>0</v>
      </c>
      <c r="G12796" t="s">
        <v>68</v>
      </c>
      <c r="H12796" s="1">
        <v>45724.585162037038</v>
      </c>
      <c r="I12796" t="b">
        <v>0</v>
      </c>
      <c r="J12796" t="b">
        <v>1</v>
      </c>
      <c r="K12796" t="s">
        <v>31</v>
      </c>
      <c r="L12796" t="s">
        <v>32</v>
      </c>
      <c r="N12796">
        <v>36.120002746582031</v>
      </c>
      <c r="O12796" t="s">
        <v>426</v>
      </c>
      <c r="P12796" t="s">
        <v>16343</v>
      </c>
    </row>
    <row r="12797" spans="1:16" x14ac:dyDescent="0.35">
      <c r="A12797" t="s">
        <v>16070</v>
      </c>
      <c r="B12797" t="s">
        <v>16344</v>
      </c>
      <c r="C12797" t="s">
        <v>142</v>
      </c>
      <c r="D12797" t="s">
        <v>36</v>
      </c>
      <c r="E12797" t="s">
        <v>20</v>
      </c>
      <c r="F12797" t="b">
        <v>0</v>
      </c>
      <c r="G12797" t="s">
        <v>68</v>
      </c>
      <c r="H12797" s="1">
        <v>45724.625972222217</v>
      </c>
      <c r="I12797" t="b">
        <v>0</v>
      </c>
      <c r="J12797" t="b">
        <v>1</v>
      </c>
      <c r="K12797" t="s">
        <v>31</v>
      </c>
      <c r="L12797" t="s">
        <v>22</v>
      </c>
      <c r="M12797">
        <v>82500</v>
      </c>
      <c r="O12797" t="s">
        <v>16345</v>
      </c>
    </row>
    <row r="12798" spans="1:16" x14ac:dyDescent="0.35">
      <c r="A12798" t="s">
        <v>16070</v>
      </c>
      <c r="B12798" t="s">
        <v>16346</v>
      </c>
      <c r="C12798" t="s">
        <v>51</v>
      </c>
      <c r="D12798" t="s">
        <v>269</v>
      </c>
      <c r="E12798" t="s">
        <v>91</v>
      </c>
      <c r="F12798" t="b">
        <v>0</v>
      </c>
      <c r="G12798" t="s">
        <v>47</v>
      </c>
      <c r="H12798" s="1">
        <v>45725.596435185187</v>
      </c>
      <c r="I12798" t="b">
        <v>0</v>
      </c>
      <c r="J12798" t="b">
        <v>0</v>
      </c>
      <c r="K12798" t="s">
        <v>31</v>
      </c>
      <c r="L12798" t="s">
        <v>32</v>
      </c>
      <c r="N12798">
        <v>110</v>
      </c>
      <c r="O12798" t="s">
        <v>16347</v>
      </c>
      <c r="P12798" t="s">
        <v>9124</v>
      </c>
    </row>
    <row r="12799" spans="1:16" x14ac:dyDescent="0.35">
      <c r="A12799" t="s">
        <v>16070</v>
      </c>
      <c r="B12799" t="s">
        <v>16348</v>
      </c>
      <c r="C12799" t="s">
        <v>16349</v>
      </c>
      <c r="D12799" t="s">
        <v>36</v>
      </c>
      <c r="E12799" t="s">
        <v>20</v>
      </c>
      <c r="F12799" t="b">
        <v>0</v>
      </c>
      <c r="G12799" t="s">
        <v>52</v>
      </c>
      <c r="H12799" s="1">
        <v>45725.625775462962</v>
      </c>
      <c r="I12799" t="b">
        <v>0</v>
      </c>
      <c r="J12799" t="b">
        <v>1</v>
      </c>
      <c r="K12799" t="s">
        <v>31</v>
      </c>
      <c r="L12799" t="s">
        <v>22</v>
      </c>
      <c r="M12799">
        <v>152500</v>
      </c>
      <c r="O12799" t="s">
        <v>16350</v>
      </c>
      <c r="P12799" t="s">
        <v>16351</v>
      </c>
    </row>
    <row r="12800" spans="1:16" x14ac:dyDescent="0.35">
      <c r="A12800" t="s">
        <v>16070</v>
      </c>
      <c r="B12800" t="s">
        <v>16346</v>
      </c>
      <c r="C12800" t="s">
        <v>51</v>
      </c>
      <c r="D12800" t="s">
        <v>269</v>
      </c>
      <c r="E12800" t="s">
        <v>91</v>
      </c>
      <c r="F12800" t="b">
        <v>0</v>
      </c>
      <c r="G12800" t="s">
        <v>47</v>
      </c>
      <c r="H12800" s="1">
        <v>45726.596435185187</v>
      </c>
      <c r="I12800" t="b">
        <v>0</v>
      </c>
      <c r="J12800" t="b">
        <v>0</v>
      </c>
      <c r="K12800" t="s">
        <v>31</v>
      </c>
      <c r="L12800" t="s">
        <v>32</v>
      </c>
      <c r="N12800">
        <v>110</v>
      </c>
      <c r="O12800" t="s">
        <v>16347</v>
      </c>
      <c r="P12800" t="s">
        <v>9124</v>
      </c>
    </row>
    <row r="12801" spans="1:16" x14ac:dyDescent="0.35">
      <c r="A12801" t="s">
        <v>16070</v>
      </c>
      <c r="B12801" t="s">
        <v>16348</v>
      </c>
      <c r="C12801" t="s">
        <v>16349</v>
      </c>
      <c r="D12801" t="s">
        <v>36</v>
      </c>
      <c r="E12801" t="s">
        <v>20</v>
      </c>
      <c r="F12801" t="b">
        <v>0</v>
      </c>
      <c r="G12801" t="s">
        <v>52</v>
      </c>
      <c r="H12801" s="1">
        <v>45726.625775462962</v>
      </c>
      <c r="I12801" t="b">
        <v>0</v>
      </c>
      <c r="J12801" t="b">
        <v>1</v>
      </c>
      <c r="K12801" t="s">
        <v>31</v>
      </c>
      <c r="L12801" t="s">
        <v>22</v>
      </c>
      <c r="M12801">
        <v>152500</v>
      </c>
      <c r="O12801" t="s">
        <v>16350</v>
      </c>
      <c r="P12801" t="s">
        <v>16351</v>
      </c>
    </row>
    <row r="12802" spans="1:16" x14ac:dyDescent="0.35">
      <c r="A12802" t="s">
        <v>16070</v>
      </c>
      <c r="B12802" t="s">
        <v>16110</v>
      </c>
      <c r="C12802" t="s">
        <v>154</v>
      </c>
      <c r="D12802" t="s">
        <v>36</v>
      </c>
      <c r="E12802" t="s">
        <v>91</v>
      </c>
      <c r="F12802" t="b">
        <v>0</v>
      </c>
      <c r="G12802" t="s">
        <v>52</v>
      </c>
      <c r="H12802" s="1">
        <v>45726.708344907413</v>
      </c>
      <c r="I12802" t="b">
        <v>0</v>
      </c>
      <c r="J12802" t="b">
        <v>0</v>
      </c>
      <c r="K12802" t="s">
        <v>31</v>
      </c>
      <c r="L12802" t="s">
        <v>32</v>
      </c>
      <c r="N12802">
        <v>77.5</v>
      </c>
      <c r="O12802" t="s">
        <v>16111</v>
      </c>
      <c r="P12802" t="s">
        <v>16112</v>
      </c>
    </row>
    <row r="12803" spans="1:16" x14ac:dyDescent="0.35">
      <c r="A12803" t="s">
        <v>16070</v>
      </c>
      <c r="B12803" t="s">
        <v>16346</v>
      </c>
      <c r="C12803" t="s">
        <v>51</v>
      </c>
      <c r="D12803" t="s">
        <v>269</v>
      </c>
      <c r="E12803" t="s">
        <v>91</v>
      </c>
      <c r="F12803" t="b">
        <v>0</v>
      </c>
      <c r="G12803" t="s">
        <v>47</v>
      </c>
      <c r="H12803" s="1">
        <v>45727.596435185187</v>
      </c>
      <c r="I12803" t="b">
        <v>0</v>
      </c>
      <c r="J12803" t="b">
        <v>0</v>
      </c>
      <c r="K12803" t="s">
        <v>31</v>
      </c>
      <c r="L12803" t="s">
        <v>32</v>
      </c>
      <c r="N12803">
        <v>110</v>
      </c>
      <c r="O12803" t="s">
        <v>16347</v>
      </c>
      <c r="P12803" t="s">
        <v>9124</v>
      </c>
    </row>
    <row r="12804" spans="1:16" x14ac:dyDescent="0.35">
      <c r="A12804" t="s">
        <v>16070</v>
      </c>
      <c r="B12804" t="s">
        <v>16348</v>
      </c>
      <c r="C12804" t="s">
        <v>16349</v>
      </c>
      <c r="D12804" t="s">
        <v>36</v>
      </c>
      <c r="E12804" t="s">
        <v>20</v>
      </c>
      <c r="F12804" t="b">
        <v>0</v>
      </c>
      <c r="G12804" t="s">
        <v>52</v>
      </c>
      <c r="H12804" s="1">
        <v>45727.625775462962</v>
      </c>
      <c r="I12804" t="b">
        <v>0</v>
      </c>
      <c r="J12804" t="b">
        <v>1</v>
      </c>
      <c r="K12804" t="s">
        <v>31</v>
      </c>
      <c r="L12804" t="s">
        <v>22</v>
      </c>
      <c r="M12804">
        <v>152500</v>
      </c>
      <c r="O12804" t="s">
        <v>16350</v>
      </c>
      <c r="P12804" t="s">
        <v>16351</v>
      </c>
    </row>
    <row r="12805" spans="1:16" x14ac:dyDescent="0.35">
      <c r="A12805" t="s">
        <v>16070</v>
      </c>
      <c r="B12805" t="s">
        <v>16110</v>
      </c>
      <c r="C12805" t="s">
        <v>154</v>
      </c>
      <c r="D12805" t="s">
        <v>36</v>
      </c>
      <c r="E12805" t="s">
        <v>91</v>
      </c>
      <c r="F12805" t="b">
        <v>0</v>
      </c>
      <c r="G12805" t="s">
        <v>52</v>
      </c>
      <c r="H12805" s="1">
        <v>45727.708344907413</v>
      </c>
      <c r="I12805" t="b">
        <v>0</v>
      </c>
      <c r="J12805" t="b">
        <v>0</v>
      </c>
      <c r="K12805" t="s">
        <v>31</v>
      </c>
      <c r="L12805" t="s">
        <v>32</v>
      </c>
      <c r="N12805">
        <v>77.5</v>
      </c>
      <c r="O12805" t="s">
        <v>16111</v>
      </c>
      <c r="P12805" t="s">
        <v>16112</v>
      </c>
    </row>
    <row r="12806" spans="1:16" x14ac:dyDescent="0.35">
      <c r="A12806" t="s">
        <v>16070</v>
      </c>
      <c r="B12806" t="s">
        <v>16346</v>
      </c>
      <c r="C12806" t="s">
        <v>51</v>
      </c>
      <c r="D12806" t="s">
        <v>269</v>
      </c>
      <c r="E12806" t="s">
        <v>91</v>
      </c>
      <c r="F12806" t="b">
        <v>0</v>
      </c>
      <c r="G12806" t="s">
        <v>47</v>
      </c>
      <c r="H12806" s="1">
        <v>45728.596435185187</v>
      </c>
      <c r="I12806" t="b">
        <v>0</v>
      </c>
      <c r="J12806" t="b">
        <v>0</v>
      </c>
      <c r="K12806" t="s">
        <v>31</v>
      </c>
      <c r="L12806" t="s">
        <v>32</v>
      </c>
      <c r="N12806">
        <v>110</v>
      </c>
      <c r="O12806" t="s">
        <v>16347</v>
      </c>
      <c r="P12806" t="s">
        <v>9124</v>
      </c>
    </row>
    <row r="12807" spans="1:16" x14ac:dyDescent="0.35">
      <c r="A12807" t="s">
        <v>16070</v>
      </c>
      <c r="B12807" t="s">
        <v>16348</v>
      </c>
      <c r="C12807" t="s">
        <v>16349</v>
      </c>
      <c r="D12807" t="s">
        <v>36</v>
      </c>
      <c r="E12807" t="s">
        <v>20</v>
      </c>
      <c r="F12807" t="b">
        <v>0</v>
      </c>
      <c r="G12807" t="s">
        <v>52</v>
      </c>
      <c r="H12807" s="1">
        <v>45728.625775462962</v>
      </c>
      <c r="I12807" t="b">
        <v>0</v>
      </c>
      <c r="J12807" t="b">
        <v>1</v>
      </c>
      <c r="K12807" t="s">
        <v>31</v>
      </c>
      <c r="L12807" t="s">
        <v>22</v>
      </c>
      <c r="M12807">
        <v>152500</v>
      </c>
      <c r="O12807" t="s">
        <v>16350</v>
      </c>
      <c r="P12807" t="s">
        <v>16351</v>
      </c>
    </row>
    <row r="12808" spans="1:16" x14ac:dyDescent="0.35">
      <c r="A12808" t="s">
        <v>16070</v>
      </c>
      <c r="B12808" t="s">
        <v>16110</v>
      </c>
      <c r="C12808" t="s">
        <v>154</v>
      </c>
      <c r="D12808" t="s">
        <v>36</v>
      </c>
      <c r="E12808" t="s">
        <v>91</v>
      </c>
      <c r="F12808" t="b">
        <v>0</v>
      </c>
      <c r="G12808" t="s">
        <v>52</v>
      </c>
      <c r="H12808" s="1">
        <v>45728.708344907413</v>
      </c>
      <c r="I12808" t="b">
        <v>0</v>
      </c>
      <c r="J12808" t="b">
        <v>0</v>
      </c>
      <c r="K12808" t="s">
        <v>31</v>
      </c>
      <c r="L12808" t="s">
        <v>32</v>
      </c>
      <c r="N12808">
        <v>77.5</v>
      </c>
      <c r="O12808" t="s">
        <v>16111</v>
      </c>
      <c r="P12808" t="s">
        <v>16112</v>
      </c>
    </row>
    <row r="12809" spans="1:16" x14ac:dyDescent="0.35">
      <c r="A12809" t="s">
        <v>16070</v>
      </c>
      <c r="B12809" t="s">
        <v>16352</v>
      </c>
      <c r="C12809" t="s">
        <v>8854</v>
      </c>
      <c r="D12809" t="s">
        <v>36</v>
      </c>
      <c r="E12809" t="s">
        <v>20</v>
      </c>
      <c r="F12809" t="b">
        <v>0</v>
      </c>
      <c r="G12809" t="s">
        <v>47</v>
      </c>
      <c r="H12809" s="1">
        <v>45729.377106481479</v>
      </c>
      <c r="I12809" t="b">
        <v>0</v>
      </c>
      <c r="J12809" t="b">
        <v>0</v>
      </c>
      <c r="K12809" t="s">
        <v>31</v>
      </c>
      <c r="L12809" t="s">
        <v>22</v>
      </c>
      <c r="M12809">
        <v>128500</v>
      </c>
      <c r="O12809" t="s">
        <v>16303</v>
      </c>
      <c r="P12809" t="s">
        <v>16353</v>
      </c>
    </row>
    <row r="12810" spans="1:16" x14ac:dyDescent="0.35">
      <c r="A12810" t="s">
        <v>16070</v>
      </c>
      <c r="B12810" t="s">
        <v>16346</v>
      </c>
      <c r="C12810" t="s">
        <v>51</v>
      </c>
      <c r="D12810" t="s">
        <v>269</v>
      </c>
      <c r="E12810" t="s">
        <v>91</v>
      </c>
      <c r="F12810" t="b">
        <v>0</v>
      </c>
      <c r="G12810" t="s">
        <v>47</v>
      </c>
      <c r="H12810" s="1">
        <v>45729.596435185187</v>
      </c>
      <c r="I12810" t="b">
        <v>0</v>
      </c>
      <c r="J12810" t="b">
        <v>0</v>
      </c>
      <c r="K12810" t="s">
        <v>31</v>
      </c>
      <c r="L12810" t="s">
        <v>32</v>
      </c>
      <c r="N12810">
        <v>110</v>
      </c>
      <c r="O12810" t="s">
        <v>16347</v>
      </c>
      <c r="P12810" t="s">
        <v>9124</v>
      </c>
    </row>
    <row r="12811" spans="1:16" x14ac:dyDescent="0.35">
      <c r="A12811" t="s">
        <v>16070</v>
      </c>
      <c r="B12811" t="s">
        <v>16348</v>
      </c>
      <c r="C12811" t="s">
        <v>16349</v>
      </c>
      <c r="D12811" t="s">
        <v>36</v>
      </c>
      <c r="E12811" t="s">
        <v>20</v>
      </c>
      <c r="F12811" t="b">
        <v>0</v>
      </c>
      <c r="G12811" t="s">
        <v>52</v>
      </c>
      <c r="H12811" s="1">
        <v>45729.625775462962</v>
      </c>
      <c r="I12811" t="b">
        <v>0</v>
      </c>
      <c r="J12811" t="b">
        <v>1</v>
      </c>
      <c r="K12811" t="s">
        <v>31</v>
      </c>
      <c r="L12811" t="s">
        <v>22</v>
      </c>
      <c r="M12811">
        <v>152500</v>
      </c>
      <c r="O12811" t="s">
        <v>16350</v>
      </c>
      <c r="P12811" t="s">
        <v>16351</v>
      </c>
    </row>
    <row r="12812" spans="1:16" x14ac:dyDescent="0.35">
      <c r="A12812" t="s">
        <v>16070</v>
      </c>
      <c r="B12812" t="s">
        <v>16110</v>
      </c>
      <c r="C12812" t="s">
        <v>154</v>
      </c>
      <c r="D12812" t="s">
        <v>36</v>
      </c>
      <c r="E12812" t="s">
        <v>91</v>
      </c>
      <c r="F12812" t="b">
        <v>0</v>
      </c>
      <c r="G12812" t="s">
        <v>52</v>
      </c>
      <c r="H12812" s="1">
        <v>45729.708344907413</v>
      </c>
      <c r="I12812" t="b">
        <v>0</v>
      </c>
      <c r="J12812" t="b">
        <v>0</v>
      </c>
      <c r="K12812" t="s">
        <v>31</v>
      </c>
      <c r="L12812" t="s">
        <v>32</v>
      </c>
      <c r="N12812">
        <v>77.5</v>
      </c>
      <c r="O12812" t="s">
        <v>16111</v>
      </c>
      <c r="P12812" t="s">
        <v>16112</v>
      </c>
    </row>
    <row r="12813" spans="1:16" x14ac:dyDescent="0.35">
      <c r="A12813" t="s">
        <v>16070</v>
      </c>
      <c r="B12813" t="s">
        <v>16354</v>
      </c>
      <c r="C12813" t="s">
        <v>824</v>
      </c>
      <c r="D12813" t="s">
        <v>110</v>
      </c>
      <c r="E12813" t="s">
        <v>20</v>
      </c>
      <c r="F12813" t="b">
        <v>0</v>
      </c>
      <c r="G12813" t="s">
        <v>43</v>
      </c>
      <c r="H12813" s="1">
        <v>45729.793090277781</v>
      </c>
      <c r="I12813" t="b">
        <v>0</v>
      </c>
      <c r="J12813" t="b">
        <v>0</v>
      </c>
      <c r="K12813" t="s">
        <v>31</v>
      </c>
      <c r="L12813" t="s">
        <v>22</v>
      </c>
      <c r="M12813">
        <v>135000</v>
      </c>
      <c r="O12813" t="s">
        <v>16355</v>
      </c>
      <c r="P12813" t="s">
        <v>16356</v>
      </c>
    </row>
    <row r="12814" spans="1:16" x14ac:dyDescent="0.35">
      <c r="A12814" t="s">
        <v>16070</v>
      </c>
      <c r="B12814" t="s">
        <v>16346</v>
      </c>
      <c r="C12814" t="s">
        <v>51</v>
      </c>
      <c r="D12814" t="s">
        <v>269</v>
      </c>
      <c r="E12814" t="s">
        <v>91</v>
      </c>
      <c r="F12814" t="b">
        <v>0</v>
      </c>
      <c r="G12814" t="s">
        <v>47</v>
      </c>
      <c r="H12814" s="1">
        <v>45730.596435185187</v>
      </c>
      <c r="I12814" t="b">
        <v>0</v>
      </c>
      <c r="J12814" t="b">
        <v>0</v>
      </c>
      <c r="K12814" t="s">
        <v>31</v>
      </c>
      <c r="L12814" t="s">
        <v>32</v>
      </c>
      <c r="N12814">
        <v>110</v>
      </c>
      <c r="O12814" t="s">
        <v>16347</v>
      </c>
      <c r="P12814" t="s">
        <v>9124</v>
      </c>
    </row>
    <row r="12815" spans="1:16" x14ac:dyDescent="0.35">
      <c r="A12815" t="s">
        <v>16070</v>
      </c>
      <c r="B12815" t="s">
        <v>16348</v>
      </c>
      <c r="C12815" t="s">
        <v>16349</v>
      </c>
      <c r="D12815" t="s">
        <v>36</v>
      </c>
      <c r="E12815" t="s">
        <v>20</v>
      </c>
      <c r="F12815" t="b">
        <v>0</v>
      </c>
      <c r="G12815" t="s">
        <v>52</v>
      </c>
      <c r="H12815" s="1">
        <v>45730.625775462962</v>
      </c>
      <c r="I12815" t="b">
        <v>0</v>
      </c>
      <c r="J12815" t="b">
        <v>1</v>
      </c>
      <c r="K12815" t="s">
        <v>31</v>
      </c>
      <c r="L12815" t="s">
        <v>22</v>
      </c>
      <c r="M12815">
        <v>152500</v>
      </c>
      <c r="O12815" t="s">
        <v>16350</v>
      </c>
      <c r="P12815" t="s">
        <v>16351</v>
      </c>
    </row>
    <row r="12816" spans="1:16" x14ac:dyDescent="0.35">
      <c r="A12816" t="s">
        <v>16070</v>
      </c>
      <c r="B12816" t="s">
        <v>16110</v>
      </c>
      <c r="C12816" t="s">
        <v>154</v>
      </c>
      <c r="D12816" t="s">
        <v>36</v>
      </c>
      <c r="E12816" t="s">
        <v>91</v>
      </c>
      <c r="F12816" t="b">
        <v>0</v>
      </c>
      <c r="G12816" t="s">
        <v>52</v>
      </c>
      <c r="H12816" s="1">
        <v>45730.708344907413</v>
      </c>
      <c r="I12816" t="b">
        <v>0</v>
      </c>
      <c r="J12816" t="b">
        <v>0</v>
      </c>
      <c r="K12816" t="s">
        <v>31</v>
      </c>
      <c r="L12816" t="s">
        <v>32</v>
      </c>
      <c r="N12816">
        <v>77.5</v>
      </c>
      <c r="O12816" t="s">
        <v>16111</v>
      </c>
      <c r="P12816" t="s">
        <v>16112</v>
      </c>
    </row>
    <row r="12817" spans="1:16" x14ac:dyDescent="0.35">
      <c r="A12817" t="s">
        <v>16070</v>
      </c>
      <c r="B12817" t="s">
        <v>16346</v>
      </c>
      <c r="C12817" t="s">
        <v>51</v>
      </c>
      <c r="D12817" t="s">
        <v>269</v>
      </c>
      <c r="E12817" t="s">
        <v>91</v>
      </c>
      <c r="F12817" t="b">
        <v>0</v>
      </c>
      <c r="G12817" t="s">
        <v>47</v>
      </c>
      <c r="H12817" s="1">
        <v>45731.596435185187</v>
      </c>
      <c r="I12817" t="b">
        <v>0</v>
      </c>
      <c r="J12817" t="b">
        <v>0</v>
      </c>
      <c r="K12817" t="s">
        <v>31</v>
      </c>
      <c r="L12817" t="s">
        <v>32</v>
      </c>
      <c r="N12817">
        <v>110</v>
      </c>
      <c r="O12817" t="s">
        <v>16347</v>
      </c>
      <c r="P12817" t="s">
        <v>9124</v>
      </c>
    </row>
    <row r="12818" spans="1:16" x14ac:dyDescent="0.35">
      <c r="A12818" t="s">
        <v>16070</v>
      </c>
      <c r="B12818" t="s">
        <v>16348</v>
      </c>
      <c r="C12818" t="s">
        <v>16349</v>
      </c>
      <c r="D12818" t="s">
        <v>36</v>
      </c>
      <c r="E12818" t="s">
        <v>20</v>
      </c>
      <c r="F12818" t="b">
        <v>0</v>
      </c>
      <c r="G12818" t="s">
        <v>52</v>
      </c>
      <c r="H12818" s="1">
        <v>45731.625775462962</v>
      </c>
      <c r="I12818" t="b">
        <v>0</v>
      </c>
      <c r="J12818" t="b">
        <v>1</v>
      </c>
      <c r="K12818" t="s">
        <v>31</v>
      </c>
      <c r="L12818" t="s">
        <v>22</v>
      </c>
      <c r="M12818">
        <v>152500</v>
      </c>
      <c r="O12818" t="s">
        <v>16350</v>
      </c>
      <c r="P12818" t="s">
        <v>16351</v>
      </c>
    </row>
    <row r="12819" spans="1:16" x14ac:dyDescent="0.35">
      <c r="A12819" t="s">
        <v>16070</v>
      </c>
      <c r="B12819" t="s">
        <v>16346</v>
      </c>
      <c r="C12819" t="s">
        <v>51</v>
      </c>
      <c r="D12819" t="s">
        <v>269</v>
      </c>
      <c r="E12819" t="s">
        <v>91</v>
      </c>
      <c r="F12819" t="b">
        <v>0</v>
      </c>
      <c r="G12819" t="s">
        <v>47</v>
      </c>
      <c r="H12819" s="1">
        <v>45732.596435185187</v>
      </c>
      <c r="I12819" t="b">
        <v>0</v>
      </c>
      <c r="J12819" t="b">
        <v>0</v>
      </c>
      <c r="K12819" t="s">
        <v>31</v>
      </c>
      <c r="L12819" t="s">
        <v>32</v>
      </c>
      <c r="N12819">
        <v>110</v>
      </c>
      <c r="O12819" t="s">
        <v>16347</v>
      </c>
      <c r="P12819" t="s">
        <v>9124</v>
      </c>
    </row>
    <row r="12820" spans="1:16" x14ac:dyDescent="0.35">
      <c r="A12820" t="s">
        <v>16070</v>
      </c>
      <c r="B12820" t="s">
        <v>16348</v>
      </c>
      <c r="C12820" t="s">
        <v>16349</v>
      </c>
      <c r="D12820" t="s">
        <v>36</v>
      </c>
      <c r="E12820" t="s">
        <v>20</v>
      </c>
      <c r="F12820" t="b">
        <v>0</v>
      </c>
      <c r="G12820" t="s">
        <v>52</v>
      </c>
      <c r="H12820" s="1">
        <v>45732.625775462962</v>
      </c>
      <c r="I12820" t="b">
        <v>0</v>
      </c>
      <c r="J12820" t="b">
        <v>1</v>
      </c>
      <c r="K12820" t="s">
        <v>31</v>
      </c>
      <c r="L12820" t="s">
        <v>22</v>
      </c>
      <c r="M12820">
        <v>152500</v>
      </c>
      <c r="O12820" t="s">
        <v>16350</v>
      </c>
      <c r="P12820" t="s">
        <v>16351</v>
      </c>
    </row>
    <row r="12821" spans="1:16" x14ac:dyDescent="0.35">
      <c r="A12821" t="s">
        <v>16070</v>
      </c>
      <c r="B12821" t="s">
        <v>16346</v>
      </c>
      <c r="C12821" t="s">
        <v>51</v>
      </c>
      <c r="D12821" t="s">
        <v>269</v>
      </c>
      <c r="E12821" t="s">
        <v>91</v>
      </c>
      <c r="F12821" t="b">
        <v>0</v>
      </c>
      <c r="G12821" t="s">
        <v>47</v>
      </c>
      <c r="H12821" s="1">
        <v>45733.596435185187</v>
      </c>
      <c r="I12821" t="b">
        <v>0</v>
      </c>
      <c r="J12821" t="b">
        <v>0</v>
      </c>
      <c r="K12821" t="s">
        <v>31</v>
      </c>
      <c r="L12821" t="s">
        <v>32</v>
      </c>
      <c r="N12821">
        <v>110</v>
      </c>
      <c r="O12821" t="s">
        <v>16347</v>
      </c>
      <c r="P12821" t="s">
        <v>9124</v>
      </c>
    </row>
    <row r="12822" spans="1:16" x14ac:dyDescent="0.35">
      <c r="A12822" t="s">
        <v>16070</v>
      </c>
      <c r="B12822" t="s">
        <v>16348</v>
      </c>
      <c r="C12822" t="s">
        <v>16349</v>
      </c>
      <c r="D12822" t="s">
        <v>36</v>
      </c>
      <c r="E12822" t="s">
        <v>20</v>
      </c>
      <c r="F12822" t="b">
        <v>0</v>
      </c>
      <c r="G12822" t="s">
        <v>52</v>
      </c>
      <c r="H12822" s="1">
        <v>45733.625775462962</v>
      </c>
      <c r="I12822" t="b">
        <v>0</v>
      </c>
      <c r="J12822" t="b">
        <v>1</v>
      </c>
      <c r="K12822" t="s">
        <v>31</v>
      </c>
      <c r="L12822" t="s">
        <v>22</v>
      </c>
      <c r="M12822">
        <v>152500</v>
      </c>
      <c r="O12822" t="s">
        <v>16350</v>
      </c>
      <c r="P12822" t="s">
        <v>16351</v>
      </c>
    </row>
    <row r="12823" spans="1:16" x14ac:dyDescent="0.35">
      <c r="A12823" t="s">
        <v>16070</v>
      </c>
      <c r="B12823" t="s">
        <v>16110</v>
      </c>
      <c r="C12823" t="s">
        <v>154</v>
      </c>
      <c r="D12823" t="s">
        <v>36</v>
      </c>
      <c r="E12823" t="s">
        <v>91</v>
      </c>
      <c r="F12823" t="b">
        <v>0</v>
      </c>
      <c r="G12823" t="s">
        <v>52</v>
      </c>
      <c r="H12823" s="1">
        <v>45733.708344907413</v>
      </c>
      <c r="I12823" t="b">
        <v>0</v>
      </c>
      <c r="J12823" t="b">
        <v>0</v>
      </c>
      <c r="K12823" t="s">
        <v>31</v>
      </c>
      <c r="L12823" t="s">
        <v>32</v>
      </c>
      <c r="N12823">
        <v>77.5</v>
      </c>
      <c r="O12823" t="s">
        <v>16111</v>
      </c>
      <c r="P12823" t="s">
        <v>16112</v>
      </c>
    </row>
    <row r="12824" spans="1:16" x14ac:dyDescent="0.35">
      <c r="A12824" t="s">
        <v>16070</v>
      </c>
      <c r="B12824" t="s">
        <v>16346</v>
      </c>
      <c r="C12824" t="s">
        <v>51</v>
      </c>
      <c r="D12824" t="s">
        <v>269</v>
      </c>
      <c r="E12824" t="s">
        <v>91</v>
      </c>
      <c r="F12824" t="b">
        <v>0</v>
      </c>
      <c r="G12824" t="s">
        <v>47</v>
      </c>
      <c r="H12824" s="1">
        <v>45734.596435185187</v>
      </c>
      <c r="I12824" t="b">
        <v>0</v>
      </c>
      <c r="J12824" t="b">
        <v>0</v>
      </c>
      <c r="K12824" t="s">
        <v>31</v>
      </c>
      <c r="L12824" t="s">
        <v>32</v>
      </c>
      <c r="N12824">
        <v>110</v>
      </c>
      <c r="O12824" t="s">
        <v>16347</v>
      </c>
      <c r="P12824" t="s">
        <v>9124</v>
      </c>
    </row>
    <row r="12825" spans="1:16" x14ac:dyDescent="0.35">
      <c r="A12825" t="s">
        <v>16070</v>
      </c>
      <c r="B12825" t="s">
        <v>16348</v>
      </c>
      <c r="C12825" t="s">
        <v>16349</v>
      </c>
      <c r="D12825" t="s">
        <v>36</v>
      </c>
      <c r="E12825" t="s">
        <v>20</v>
      </c>
      <c r="F12825" t="b">
        <v>0</v>
      </c>
      <c r="G12825" t="s">
        <v>52</v>
      </c>
      <c r="H12825" s="1">
        <v>45734.625775462962</v>
      </c>
      <c r="I12825" t="b">
        <v>0</v>
      </c>
      <c r="J12825" t="b">
        <v>1</v>
      </c>
      <c r="K12825" t="s">
        <v>31</v>
      </c>
      <c r="L12825" t="s">
        <v>22</v>
      </c>
      <c r="M12825">
        <v>152500</v>
      </c>
      <c r="O12825" t="s">
        <v>16350</v>
      </c>
      <c r="P12825" t="s">
        <v>16351</v>
      </c>
    </row>
    <row r="12826" spans="1:16" x14ac:dyDescent="0.35">
      <c r="A12826" t="s">
        <v>16070</v>
      </c>
      <c r="B12826" t="s">
        <v>16110</v>
      </c>
      <c r="C12826" t="s">
        <v>154</v>
      </c>
      <c r="D12826" t="s">
        <v>36</v>
      </c>
      <c r="E12826" t="s">
        <v>91</v>
      </c>
      <c r="F12826" t="b">
        <v>0</v>
      </c>
      <c r="G12826" t="s">
        <v>52</v>
      </c>
      <c r="H12826" s="1">
        <v>45734.708344907413</v>
      </c>
      <c r="I12826" t="b">
        <v>0</v>
      </c>
      <c r="J12826" t="b">
        <v>0</v>
      </c>
      <c r="K12826" t="s">
        <v>31</v>
      </c>
      <c r="L12826" t="s">
        <v>32</v>
      </c>
      <c r="N12826">
        <v>77.5</v>
      </c>
      <c r="O12826" t="s">
        <v>16111</v>
      </c>
      <c r="P12826" t="s">
        <v>16112</v>
      </c>
    </row>
    <row r="12827" spans="1:16" x14ac:dyDescent="0.35">
      <c r="A12827" t="s">
        <v>16070</v>
      </c>
      <c r="B12827" t="s">
        <v>16346</v>
      </c>
      <c r="C12827" t="s">
        <v>51</v>
      </c>
      <c r="D12827" t="s">
        <v>269</v>
      </c>
      <c r="E12827" t="s">
        <v>91</v>
      </c>
      <c r="F12827" t="b">
        <v>0</v>
      </c>
      <c r="G12827" t="s">
        <v>47</v>
      </c>
      <c r="H12827" s="1">
        <v>45735.596435185187</v>
      </c>
      <c r="I12827" t="b">
        <v>0</v>
      </c>
      <c r="J12827" t="b">
        <v>0</v>
      </c>
      <c r="K12827" t="s">
        <v>31</v>
      </c>
      <c r="L12827" t="s">
        <v>32</v>
      </c>
      <c r="N12827">
        <v>110</v>
      </c>
      <c r="O12827" t="s">
        <v>16347</v>
      </c>
      <c r="P12827" t="s">
        <v>9124</v>
      </c>
    </row>
    <row r="12828" spans="1:16" x14ac:dyDescent="0.35">
      <c r="A12828" t="s">
        <v>16070</v>
      </c>
      <c r="B12828" t="s">
        <v>16348</v>
      </c>
      <c r="C12828" t="s">
        <v>16349</v>
      </c>
      <c r="D12828" t="s">
        <v>36</v>
      </c>
      <c r="E12828" t="s">
        <v>20</v>
      </c>
      <c r="F12828" t="b">
        <v>0</v>
      </c>
      <c r="G12828" t="s">
        <v>52</v>
      </c>
      <c r="H12828" s="1">
        <v>45735.625775462962</v>
      </c>
      <c r="I12828" t="b">
        <v>0</v>
      </c>
      <c r="J12828" t="b">
        <v>1</v>
      </c>
      <c r="K12828" t="s">
        <v>31</v>
      </c>
      <c r="L12828" t="s">
        <v>22</v>
      </c>
      <c r="M12828">
        <v>152500</v>
      </c>
      <c r="O12828" t="s">
        <v>16350</v>
      </c>
      <c r="P12828" t="s">
        <v>16351</v>
      </c>
    </row>
    <row r="12829" spans="1:16" x14ac:dyDescent="0.35">
      <c r="A12829" t="s">
        <v>16070</v>
      </c>
      <c r="B12829" t="s">
        <v>16110</v>
      </c>
      <c r="C12829" t="s">
        <v>154</v>
      </c>
      <c r="D12829" t="s">
        <v>36</v>
      </c>
      <c r="E12829" t="s">
        <v>91</v>
      </c>
      <c r="F12829" t="b">
        <v>0</v>
      </c>
      <c r="G12829" t="s">
        <v>52</v>
      </c>
      <c r="H12829" s="1">
        <v>45735.708344907413</v>
      </c>
      <c r="I12829" t="b">
        <v>0</v>
      </c>
      <c r="J12829" t="b">
        <v>0</v>
      </c>
      <c r="K12829" t="s">
        <v>31</v>
      </c>
      <c r="L12829" t="s">
        <v>32</v>
      </c>
      <c r="N12829">
        <v>77.5</v>
      </c>
      <c r="O12829" t="s">
        <v>16111</v>
      </c>
      <c r="P12829" t="s">
        <v>16112</v>
      </c>
    </row>
    <row r="12830" spans="1:16" x14ac:dyDescent="0.35">
      <c r="A12830" t="s">
        <v>16070</v>
      </c>
      <c r="B12830" t="s">
        <v>16346</v>
      </c>
      <c r="C12830" t="s">
        <v>51</v>
      </c>
      <c r="D12830" t="s">
        <v>269</v>
      </c>
      <c r="E12830" t="s">
        <v>91</v>
      </c>
      <c r="F12830" t="b">
        <v>0</v>
      </c>
      <c r="G12830" t="s">
        <v>47</v>
      </c>
      <c r="H12830" s="1">
        <v>45736.596435185187</v>
      </c>
      <c r="I12830" t="b">
        <v>0</v>
      </c>
      <c r="J12830" t="b">
        <v>0</v>
      </c>
      <c r="K12830" t="s">
        <v>31</v>
      </c>
      <c r="L12830" t="s">
        <v>32</v>
      </c>
      <c r="N12830">
        <v>110</v>
      </c>
      <c r="O12830" t="s">
        <v>16347</v>
      </c>
      <c r="P12830" t="s">
        <v>9124</v>
      </c>
    </row>
    <row r="12831" spans="1:16" x14ac:dyDescent="0.35">
      <c r="A12831" t="s">
        <v>16070</v>
      </c>
      <c r="B12831" t="s">
        <v>16348</v>
      </c>
      <c r="C12831" t="s">
        <v>16349</v>
      </c>
      <c r="D12831" t="s">
        <v>36</v>
      </c>
      <c r="E12831" t="s">
        <v>20</v>
      </c>
      <c r="F12831" t="b">
        <v>0</v>
      </c>
      <c r="G12831" t="s">
        <v>52</v>
      </c>
      <c r="H12831" s="1">
        <v>45736.625775462962</v>
      </c>
      <c r="I12831" t="b">
        <v>0</v>
      </c>
      <c r="J12831" t="b">
        <v>1</v>
      </c>
      <c r="K12831" t="s">
        <v>31</v>
      </c>
      <c r="L12831" t="s">
        <v>22</v>
      </c>
      <c r="M12831">
        <v>152500</v>
      </c>
      <c r="O12831" t="s">
        <v>16350</v>
      </c>
      <c r="P12831" t="s">
        <v>16351</v>
      </c>
    </row>
    <row r="12832" spans="1:16" x14ac:dyDescent="0.35">
      <c r="A12832" t="s">
        <v>16070</v>
      </c>
      <c r="B12832" t="s">
        <v>16110</v>
      </c>
      <c r="C12832" t="s">
        <v>154</v>
      </c>
      <c r="D12832" t="s">
        <v>36</v>
      </c>
      <c r="E12832" t="s">
        <v>91</v>
      </c>
      <c r="F12832" t="b">
        <v>0</v>
      </c>
      <c r="G12832" t="s">
        <v>52</v>
      </c>
      <c r="H12832" s="1">
        <v>45736.708344907413</v>
      </c>
      <c r="I12832" t="b">
        <v>0</v>
      </c>
      <c r="J12832" t="b">
        <v>0</v>
      </c>
      <c r="K12832" t="s">
        <v>31</v>
      </c>
      <c r="L12832" t="s">
        <v>32</v>
      </c>
      <c r="N12832">
        <v>77.5</v>
      </c>
      <c r="O12832" t="s">
        <v>16111</v>
      </c>
      <c r="P12832" t="s">
        <v>16112</v>
      </c>
    </row>
    <row r="12833" spans="1:16" x14ac:dyDescent="0.35">
      <c r="A12833" t="s">
        <v>16070</v>
      </c>
      <c r="B12833" t="s">
        <v>16346</v>
      </c>
      <c r="C12833" t="s">
        <v>51</v>
      </c>
      <c r="D12833" t="s">
        <v>269</v>
      </c>
      <c r="E12833" t="s">
        <v>91</v>
      </c>
      <c r="F12833" t="b">
        <v>0</v>
      </c>
      <c r="G12833" t="s">
        <v>47</v>
      </c>
      <c r="H12833" s="1">
        <v>45737.596435185187</v>
      </c>
      <c r="I12833" t="b">
        <v>0</v>
      </c>
      <c r="J12833" t="b">
        <v>0</v>
      </c>
      <c r="K12833" t="s">
        <v>31</v>
      </c>
      <c r="L12833" t="s">
        <v>32</v>
      </c>
      <c r="N12833">
        <v>110</v>
      </c>
      <c r="O12833" t="s">
        <v>16347</v>
      </c>
      <c r="P12833" t="s">
        <v>9124</v>
      </c>
    </row>
    <row r="12834" spans="1:16" x14ac:dyDescent="0.35">
      <c r="A12834" t="s">
        <v>16070</v>
      </c>
      <c r="B12834" t="s">
        <v>16348</v>
      </c>
      <c r="C12834" t="s">
        <v>16349</v>
      </c>
      <c r="D12834" t="s">
        <v>36</v>
      </c>
      <c r="E12834" t="s">
        <v>20</v>
      </c>
      <c r="F12834" t="b">
        <v>0</v>
      </c>
      <c r="G12834" t="s">
        <v>52</v>
      </c>
      <c r="H12834" s="1">
        <v>45737.625775462962</v>
      </c>
      <c r="I12834" t="b">
        <v>0</v>
      </c>
      <c r="J12834" t="b">
        <v>1</v>
      </c>
      <c r="K12834" t="s">
        <v>31</v>
      </c>
      <c r="L12834" t="s">
        <v>22</v>
      </c>
      <c r="M12834">
        <v>152500</v>
      </c>
      <c r="O12834" t="s">
        <v>16350</v>
      </c>
      <c r="P12834" t="s">
        <v>16351</v>
      </c>
    </row>
    <row r="12835" spans="1:16" x14ac:dyDescent="0.35">
      <c r="A12835" t="s">
        <v>16070</v>
      </c>
      <c r="B12835" t="s">
        <v>16346</v>
      </c>
      <c r="C12835" t="s">
        <v>51</v>
      </c>
      <c r="D12835" t="s">
        <v>269</v>
      </c>
      <c r="E12835" t="s">
        <v>91</v>
      </c>
      <c r="F12835" t="b">
        <v>0</v>
      </c>
      <c r="G12835" t="s">
        <v>47</v>
      </c>
      <c r="H12835" s="1">
        <v>45738.596435185187</v>
      </c>
      <c r="I12835" t="b">
        <v>0</v>
      </c>
      <c r="J12835" t="b">
        <v>0</v>
      </c>
      <c r="K12835" t="s">
        <v>31</v>
      </c>
      <c r="L12835" t="s">
        <v>32</v>
      </c>
      <c r="N12835">
        <v>110</v>
      </c>
      <c r="O12835" t="s">
        <v>16347</v>
      </c>
      <c r="P12835" t="s">
        <v>9124</v>
      </c>
    </row>
    <row r="12836" spans="1:16" x14ac:dyDescent="0.35">
      <c r="A12836" t="s">
        <v>16070</v>
      </c>
      <c r="B12836" t="s">
        <v>16348</v>
      </c>
      <c r="C12836" t="s">
        <v>16349</v>
      </c>
      <c r="D12836" t="s">
        <v>36</v>
      </c>
      <c r="E12836" t="s">
        <v>20</v>
      </c>
      <c r="F12836" t="b">
        <v>0</v>
      </c>
      <c r="G12836" t="s">
        <v>52</v>
      </c>
      <c r="H12836" s="1">
        <v>45738.625775462962</v>
      </c>
      <c r="I12836" t="b">
        <v>0</v>
      </c>
      <c r="J12836" t="b">
        <v>1</v>
      </c>
      <c r="K12836" t="s">
        <v>31</v>
      </c>
      <c r="L12836" t="s">
        <v>22</v>
      </c>
      <c r="M12836">
        <v>152500</v>
      </c>
      <c r="O12836" t="s">
        <v>16350</v>
      </c>
      <c r="P12836" t="s">
        <v>16351</v>
      </c>
    </row>
    <row r="12837" spans="1:16" x14ac:dyDescent="0.35">
      <c r="A12837" t="s">
        <v>16070</v>
      </c>
      <c r="B12837" t="s">
        <v>16231</v>
      </c>
      <c r="C12837" t="s">
        <v>10347</v>
      </c>
      <c r="D12837" t="s">
        <v>36</v>
      </c>
      <c r="E12837" t="s">
        <v>20</v>
      </c>
      <c r="F12837" t="b">
        <v>0</v>
      </c>
      <c r="G12837" t="s">
        <v>52</v>
      </c>
      <c r="H12837" s="1">
        <v>45739.459976851853</v>
      </c>
      <c r="I12837" t="b">
        <v>1</v>
      </c>
      <c r="J12837" t="b">
        <v>1</v>
      </c>
      <c r="K12837" t="s">
        <v>31</v>
      </c>
      <c r="L12837" t="s">
        <v>22</v>
      </c>
      <c r="M12837">
        <v>110000</v>
      </c>
      <c r="O12837" t="s">
        <v>2313</v>
      </c>
      <c r="P12837" t="s">
        <v>5159</v>
      </c>
    </row>
    <row r="12838" spans="1:16" x14ac:dyDescent="0.35">
      <c r="A12838" t="s">
        <v>16070</v>
      </c>
      <c r="B12838" t="s">
        <v>16346</v>
      </c>
      <c r="C12838" t="s">
        <v>51</v>
      </c>
      <c r="D12838" t="s">
        <v>269</v>
      </c>
      <c r="E12838" t="s">
        <v>91</v>
      </c>
      <c r="F12838" t="b">
        <v>0</v>
      </c>
      <c r="G12838" t="s">
        <v>47</v>
      </c>
      <c r="H12838" s="1">
        <v>45739.596435185187</v>
      </c>
      <c r="I12838" t="b">
        <v>0</v>
      </c>
      <c r="J12838" t="b">
        <v>0</v>
      </c>
      <c r="K12838" t="s">
        <v>31</v>
      </c>
      <c r="L12838" t="s">
        <v>32</v>
      </c>
      <c r="N12838">
        <v>110</v>
      </c>
      <c r="O12838" t="s">
        <v>16347</v>
      </c>
      <c r="P12838" t="s">
        <v>9124</v>
      </c>
    </row>
    <row r="12839" spans="1:16" x14ac:dyDescent="0.35">
      <c r="A12839" t="s">
        <v>16070</v>
      </c>
      <c r="B12839" t="s">
        <v>16348</v>
      </c>
      <c r="C12839" t="s">
        <v>16349</v>
      </c>
      <c r="D12839" t="s">
        <v>36</v>
      </c>
      <c r="E12839" t="s">
        <v>20</v>
      </c>
      <c r="F12839" t="b">
        <v>0</v>
      </c>
      <c r="G12839" t="s">
        <v>52</v>
      </c>
      <c r="H12839" s="1">
        <v>45739.625775462962</v>
      </c>
      <c r="I12839" t="b">
        <v>0</v>
      </c>
      <c r="J12839" t="b">
        <v>1</v>
      </c>
      <c r="K12839" t="s">
        <v>31</v>
      </c>
      <c r="L12839" t="s">
        <v>22</v>
      </c>
      <c r="M12839">
        <v>152500</v>
      </c>
      <c r="O12839" t="s">
        <v>16350</v>
      </c>
      <c r="P12839" t="s">
        <v>16351</v>
      </c>
    </row>
    <row r="12840" spans="1:16" x14ac:dyDescent="0.35">
      <c r="A12840" t="s">
        <v>16070</v>
      </c>
      <c r="B12840" t="s">
        <v>16357</v>
      </c>
      <c r="C12840" t="s">
        <v>609</v>
      </c>
      <c r="D12840" t="s">
        <v>573</v>
      </c>
      <c r="E12840" t="s">
        <v>20</v>
      </c>
      <c r="F12840" t="b">
        <v>0</v>
      </c>
      <c r="G12840" t="s">
        <v>47</v>
      </c>
      <c r="H12840" s="1">
        <v>45739.626087962963</v>
      </c>
      <c r="I12840" t="b">
        <v>0</v>
      </c>
      <c r="J12840" t="b">
        <v>1</v>
      </c>
      <c r="K12840" t="s">
        <v>31</v>
      </c>
      <c r="L12840" t="s">
        <v>32</v>
      </c>
      <c r="N12840">
        <v>78.544998168945313</v>
      </c>
      <c r="O12840" t="s">
        <v>518</v>
      </c>
      <c r="P12840" t="s">
        <v>336</v>
      </c>
    </row>
    <row r="12841" spans="1:16" x14ac:dyDescent="0.35">
      <c r="A12841" t="s">
        <v>16070</v>
      </c>
      <c r="B12841" t="s">
        <v>16358</v>
      </c>
      <c r="C12841" t="s">
        <v>1778</v>
      </c>
      <c r="D12841" t="s">
        <v>443</v>
      </c>
      <c r="E12841" t="s">
        <v>20</v>
      </c>
      <c r="F12841" t="b">
        <v>0</v>
      </c>
      <c r="G12841" t="s">
        <v>52</v>
      </c>
      <c r="H12841" s="1">
        <v>45740.251122685193</v>
      </c>
      <c r="I12841" t="b">
        <v>0</v>
      </c>
      <c r="J12841" t="b">
        <v>1</v>
      </c>
      <c r="K12841" t="s">
        <v>31</v>
      </c>
      <c r="L12841" t="s">
        <v>22</v>
      </c>
      <c r="M12841">
        <v>156000</v>
      </c>
      <c r="O12841" t="s">
        <v>16078</v>
      </c>
      <c r="P12841" t="s">
        <v>16079</v>
      </c>
    </row>
    <row r="12842" spans="1:16" x14ac:dyDescent="0.35">
      <c r="A12842" t="s">
        <v>16070</v>
      </c>
      <c r="B12842" t="s">
        <v>16359</v>
      </c>
      <c r="C12842" t="s">
        <v>16360</v>
      </c>
      <c r="D12842" t="s">
        <v>17505</v>
      </c>
      <c r="E12842" t="s">
        <v>20</v>
      </c>
      <c r="F12842" t="b">
        <v>0</v>
      </c>
      <c r="G12842" t="s">
        <v>171</v>
      </c>
      <c r="H12842" s="1">
        <v>45741.270439814813</v>
      </c>
      <c r="I12842" t="b">
        <v>0</v>
      </c>
      <c r="J12842" t="b">
        <v>1</v>
      </c>
      <c r="K12842" t="s">
        <v>31</v>
      </c>
      <c r="L12842" t="s">
        <v>22</v>
      </c>
      <c r="M12842">
        <v>180370</v>
      </c>
      <c r="O12842" t="s">
        <v>13014</v>
      </c>
      <c r="P12842" t="s">
        <v>16361</v>
      </c>
    </row>
    <row r="12843" spans="1:16" x14ac:dyDescent="0.35">
      <c r="A12843" t="s">
        <v>16070</v>
      </c>
      <c r="B12843" t="s">
        <v>16251</v>
      </c>
      <c r="C12843" t="s">
        <v>2770</v>
      </c>
      <c r="D12843" t="s">
        <v>1162</v>
      </c>
      <c r="E12843" t="s">
        <v>20</v>
      </c>
      <c r="F12843" t="b">
        <v>0</v>
      </c>
      <c r="G12843" t="s">
        <v>37</v>
      </c>
      <c r="H12843" s="1">
        <v>45741.29247685185</v>
      </c>
      <c r="I12843" t="b">
        <v>0</v>
      </c>
      <c r="J12843" t="b">
        <v>0</v>
      </c>
      <c r="K12843" t="s">
        <v>37</v>
      </c>
      <c r="L12843" t="s">
        <v>22</v>
      </c>
      <c r="M12843">
        <v>110000</v>
      </c>
      <c r="O12843" t="s">
        <v>13431</v>
      </c>
      <c r="P12843" t="s">
        <v>811</v>
      </c>
    </row>
    <row r="12844" spans="1:16" x14ac:dyDescent="0.35">
      <c r="A12844" t="s">
        <v>16070</v>
      </c>
      <c r="B12844" t="s">
        <v>16362</v>
      </c>
      <c r="C12844" t="s">
        <v>868</v>
      </c>
      <c r="D12844" t="s">
        <v>36</v>
      </c>
      <c r="E12844" t="s">
        <v>20</v>
      </c>
      <c r="F12844" t="b">
        <v>0</v>
      </c>
      <c r="G12844" t="s">
        <v>47</v>
      </c>
      <c r="H12844" s="1">
        <v>45741.418020833327</v>
      </c>
      <c r="I12844" t="b">
        <v>0</v>
      </c>
      <c r="J12844" t="b">
        <v>0</v>
      </c>
      <c r="K12844" t="s">
        <v>31</v>
      </c>
      <c r="L12844" t="s">
        <v>22</v>
      </c>
      <c r="M12844">
        <v>175000</v>
      </c>
      <c r="O12844" t="s">
        <v>16026</v>
      </c>
      <c r="P12844" t="s">
        <v>16363</v>
      </c>
    </row>
    <row r="12845" spans="1:16" x14ac:dyDescent="0.35">
      <c r="A12845" t="s">
        <v>16070</v>
      </c>
      <c r="B12845" t="s">
        <v>16275</v>
      </c>
      <c r="C12845" t="s">
        <v>805</v>
      </c>
      <c r="D12845" t="s">
        <v>3130</v>
      </c>
      <c r="E12845" t="s">
        <v>20</v>
      </c>
      <c r="F12845" t="b">
        <v>0</v>
      </c>
      <c r="G12845" t="s">
        <v>171</v>
      </c>
      <c r="H12845" s="1">
        <v>45741.478773148148</v>
      </c>
      <c r="I12845" t="b">
        <v>0</v>
      </c>
      <c r="J12845" t="b">
        <v>1</v>
      </c>
      <c r="K12845" t="s">
        <v>31</v>
      </c>
      <c r="L12845" t="s">
        <v>22</v>
      </c>
      <c r="M12845">
        <v>212000</v>
      </c>
      <c r="O12845" t="s">
        <v>16364</v>
      </c>
    </row>
    <row r="12846" spans="1:16" x14ac:dyDescent="0.35">
      <c r="A12846" t="s">
        <v>16070</v>
      </c>
      <c r="B12846" t="s">
        <v>16365</v>
      </c>
      <c r="C12846" t="s">
        <v>16366</v>
      </c>
      <c r="D12846" t="s">
        <v>573</v>
      </c>
      <c r="E12846" t="s">
        <v>296</v>
      </c>
      <c r="F12846" t="b">
        <v>0</v>
      </c>
      <c r="G12846" t="s">
        <v>52</v>
      </c>
      <c r="H12846" s="1">
        <v>45741.751099537039</v>
      </c>
      <c r="I12846" t="b">
        <v>0</v>
      </c>
      <c r="J12846" t="b">
        <v>0</v>
      </c>
      <c r="K12846" t="s">
        <v>31</v>
      </c>
      <c r="L12846" t="s">
        <v>32</v>
      </c>
      <c r="N12846">
        <v>51.239997863769531</v>
      </c>
      <c r="O12846" t="s">
        <v>10743</v>
      </c>
      <c r="P12846" t="s">
        <v>16249</v>
      </c>
    </row>
    <row r="12847" spans="1:16" x14ac:dyDescent="0.35">
      <c r="A12847" t="s">
        <v>16070</v>
      </c>
      <c r="B12847" t="s">
        <v>16367</v>
      </c>
      <c r="C12847" t="s">
        <v>1205</v>
      </c>
      <c r="D12847" t="s">
        <v>36</v>
      </c>
      <c r="E12847" t="s">
        <v>20</v>
      </c>
      <c r="F12847" t="b">
        <v>0</v>
      </c>
      <c r="G12847" t="s">
        <v>52</v>
      </c>
      <c r="H12847" s="1">
        <v>45742.41747685185</v>
      </c>
      <c r="I12847" t="b">
        <v>0</v>
      </c>
      <c r="J12847" t="b">
        <v>1</v>
      </c>
      <c r="K12847" t="s">
        <v>31</v>
      </c>
      <c r="L12847" t="s">
        <v>22</v>
      </c>
      <c r="M12847">
        <v>163062.5</v>
      </c>
      <c r="O12847" t="s">
        <v>5786</v>
      </c>
      <c r="P12847" t="s">
        <v>16368</v>
      </c>
    </row>
    <row r="12848" spans="1:16" x14ac:dyDescent="0.35">
      <c r="A12848" t="s">
        <v>16070</v>
      </c>
      <c r="B12848" t="s">
        <v>16070</v>
      </c>
      <c r="C12848" t="s">
        <v>3858</v>
      </c>
      <c r="D12848" t="s">
        <v>36</v>
      </c>
      <c r="E12848" t="s">
        <v>20</v>
      </c>
      <c r="F12848" t="b">
        <v>0</v>
      </c>
      <c r="G12848" t="s">
        <v>68</v>
      </c>
      <c r="H12848" s="1">
        <v>45742.54277777778</v>
      </c>
      <c r="I12848" t="b">
        <v>0</v>
      </c>
      <c r="J12848" t="b">
        <v>1</v>
      </c>
      <c r="K12848" t="s">
        <v>31</v>
      </c>
      <c r="L12848" t="s">
        <v>22</v>
      </c>
      <c r="M12848">
        <v>160000.578125</v>
      </c>
      <c r="O12848" t="s">
        <v>16316</v>
      </c>
      <c r="P12848" t="s">
        <v>16317</v>
      </c>
    </row>
    <row r="12849" spans="1:16" x14ac:dyDescent="0.35">
      <c r="A12849" t="s">
        <v>16070</v>
      </c>
      <c r="B12849" t="s">
        <v>16369</v>
      </c>
      <c r="C12849" t="s">
        <v>154</v>
      </c>
      <c r="D12849" t="s">
        <v>36</v>
      </c>
      <c r="E12849" t="s">
        <v>20</v>
      </c>
      <c r="F12849" t="b">
        <v>0</v>
      </c>
      <c r="G12849" t="s">
        <v>52</v>
      </c>
      <c r="H12849" s="1">
        <v>45742.625763888893</v>
      </c>
      <c r="I12849" t="b">
        <v>0</v>
      </c>
      <c r="J12849" t="b">
        <v>0</v>
      </c>
      <c r="K12849" t="s">
        <v>31</v>
      </c>
      <c r="L12849" t="s">
        <v>22</v>
      </c>
      <c r="M12849">
        <v>125000</v>
      </c>
      <c r="O12849" t="s">
        <v>16370</v>
      </c>
      <c r="P12849" t="s">
        <v>10314</v>
      </c>
    </row>
    <row r="12850" spans="1:16" x14ac:dyDescent="0.35">
      <c r="A12850" t="s">
        <v>16070</v>
      </c>
      <c r="B12850" t="s">
        <v>16371</v>
      </c>
      <c r="C12850" t="s">
        <v>8633</v>
      </c>
      <c r="D12850" t="s">
        <v>443</v>
      </c>
      <c r="E12850" t="s">
        <v>20</v>
      </c>
      <c r="F12850" t="b">
        <v>0</v>
      </c>
      <c r="G12850" t="s">
        <v>994</v>
      </c>
      <c r="H12850" s="1">
        <v>45743.295567129629</v>
      </c>
      <c r="I12850" t="b">
        <v>0</v>
      </c>
      <c r="J12850" t="b">
        <v>0</v>
      </c>
      <c r="K12850" t="s">
        <v>994</v>
      </c>
      <c r="L12850" t="s">
        <v>22</v>
      </c>
      <c r="M12850">
        <v>90000</v>
      </c>
      <c r="O12850" t="s">
        <v>16372</v>
      </c>
      <c r="P12850" t="s">
        <v>16373</v>
      </c>
    </row>
    <row r="12851" spans="1:16" x14ac:dyDescent="0.35">
      <c r="A12851" t="s">
        <v>16070</v>
      </c>
      <c r="B12851" t="s">
        <v>16324</v>
      </c>
      <c r="C12851" t="s">
        <v>4541</v>
      </c>
      <c r="D12851" t="s">
        <v>573</v>
      </c>
      <c r="E12851" t="s">
        <v>20</v>
      </c>
      <c r="F12851" t="b">
        <v>0</v>
      </c>
      <c r="G12851" t="s">
        <v>52</v>
      </c>
      <c r="H12851" s="1">
        <v>45743.584629629629</v>
      </c>
      <c r="I12851" t="b">
        <v>0</v>
      </c>
      <c r="J12851" t="b">
        <v>0</v>
      </c>
      <c r="K12851" t="s">
        <v>31</v>
      </c>
      <c r="L12851" t="s">
        <v>32</v>
      </c>
      <c r="N12851">
        <v>49.895000457763672</v>
      </c>
      <c r="O12851" t="s">
        <v>1258</v>
      </c>
      <c r="P12851" t="s">
        <v>16325</v>
      </c>
    </row>
    <row r="12852" spans="1:16" x14ac:dyDescent="0.35">
      <c r="A12852" t="s">
        <v>16070</v>
      </c>
      <c r="B12852" t="s">
        <v>16287</v>
      </c>
      <c r="C12852" t="s">
        <v>142</v>
      </c>
      <c r="D12852" t="s">
        <v>573</v>
      </c>
      <c r="E12852" t="s">
        <v>20</v>
      </c>
      <c r="F12852" t="b">
        <v>0</v>
      </c>
      <c r="G12852" t="s">
        <v>68</v>
      </c>
      <c r="H12852" s="1">
        <v>45743.584965277783</v>
      </c>
      <c r="I12852" t="b">
        <v>0</v>
      </c>
      <c r="J12852" t="b">
        <v>1</v>
      </c>
      <c r="K12852" t="s">
        <v>31</v>
      </c>
      <c r="L12852" t="s">
        <v>32</v>
      </c>
      <c r="N12852">
        <v>40.81500244140625</v>
      </c>
      <c r="O12852" t="s">
        <v>1324</v>
      </c>
      <c r="P12852" t="s">
        <v>12282</v>
      </c>
    </row>
    <row r="12853" spans="1:16" x14ac:dyDescent="0.35">
      <c r="A12853" t="s">
        <v>16070</v>
      </c>
      <c r="B12853" t="s">
        <v>16374</v>
      </c>
      <c r="C12853" t="s">
        <v>1176</v>
      </c>
      <c r="D12853" t="s">
        <v>573</v>
      </c>
      <c r="E12853" t="s">
        <v>20</v>
      </c>
      <c r="F12853" t="b">
        <v>0</v>
      </c>
      <c r="G12853" t="s">
        <v>68</v>
      </c>
      <c r="H12853" s="1">
        <v>45743.584965277783</v>
      </c>
      <c r="I12853" t="b">
        <v>0</v>
      </c>
      <c r="J12853" t="b">
        <v>1</v>
      </c>
      <c r="K12853" t="s">
        <v>31</v>
      </c>
      <c r="L12853" t="s">
        <v>32</v>
      </c>
      <c r="N12853">
        <v>40.81500244140625</v>
      </c>
      <c r="O12853" t="s">
        <v>1952</v>
      </c>
      <c r="P12853" t="s">
        <v>16375</v>
      </c>
    </row>
    <row r="12854" spans="1:16" x14ac:dyDescent="0.35">
      <c r="A12854" t="s">
        <v>16070</v>
      </c>
      <c r="B12854" t="s">
        <v>16376</v>
      </c>
      <c r="C12854" t="s">
        <v>410</v>
      </c>
      <c r="D12854" t="s">
        <v>1799</v>
      </c>
      <c r="E12854" t="s">
        <v>20</v>
      </c>
      <c r="F12854" t="b">
        <v>0</v>
      </c>
      <c r="G12854" t="s">
        <v>47</v>
      </c>
      <c r="H12854" s="1">
        <v>45744.251423611109</v>
      </c>
      <c r="I12854" t="b">
        <v>0</v>
      </c>
      <c r="J12854" t="b">
        <v>0</v>
      </c>
      <c r="K12854" t="s">
        <v>31</v>
      </c>
      <c r="L12854" t="s">
        <v>22</v>
      </c>
      <c r="M12854">
        <v>140157.84375</v>
      </c>
      <c r="O12854" t="s">
        <v>12879</v>
      </c>
      <c r="P12854" t="s">
        <v>633</v>
      </c>
    </row>
    <row r="12855" spans="1:16" x14ac:dyDescent="0.35">
      <c r="A12855" t="s">
        <v>16070</v>
      </c>
      <c r="B12855" t="s">
        <v>16377</v>
      </c>
      <c r="C12855" t="s">
        <v>4165</v>
      </c>
      <c r="D12855" t="s">
        <v>12564</v>
      </c>
      <c r="E12855" t="s">
        <v>20</v>
      </c>
      <c r="F12855" t="b">
        <v>0</v>
      </c>
      <c r="G12855" t="s">
        <v>47</v>
      </c>
      <c r="H12855" s="1">
        <v>45745.751261574071</v>
      </c>
      <c r="I12855" t="b">
        <v>0</v>
      </c>
      <c r="J12855" t="b">
        <v>1</v>
      </c>
      <c r="K12855" t="s">
        <v>31</v>
      </c>
      <c r="L12855" t="s">
        <v>22</v>
      </c>
      <c r="M12855">
        <v>195500</v>
      </c>
      <c r="O12855" t="s">
        <v>16378</v>
      </c>
      <c r="P12855" t="s">
        <v>11894</v>
      </c>
    </row>
    <row r="12856" spans="1:16" x14ac:dyDescent="0.35">
      <c r="A12856" t="s">
        <v>16070</v>
      </c>
      <c r="B12856" t="s">
        <v>16070</v>
      </c>
      <c r="C12856" t="s">
        <v>7755</v>
      </c>
      <c r="D12856" t="s">
        <v>29</v>
      </c>
      <c r="E12856" t="s">
        <v>20</v>
      </c>
      <c r="F12856" t="b">
        <v>0</v>
      </c>
      <c r="G12856" t="s">
        <v>43</v>
      </c>
      <c r="H12856" s="1">
        <v>45746.251817129632</v>
      </c>
      <c r="I12856" t="b">
        <v>0</v>
      </c>
      <c r="J12856" t="b">
        <v>0</v>
      </c>
      <c r="K12856" t="s">
        <v>31</v>
      </c>
      <c r="L12856" t="s">
        <v>22</v>
      </c>
      <c r="M12856">
        <v>130000</v>
      </c>
      <c r="O12856" t="s">
        <v>12649</v>
      </c>
      <c r="P12856" t="s">
        <v>16379</v>
      </c>
    </row>
    <row r="12857" spans="1:16" x14ac:dyDescent="0.35">
      <c r="A12857" t="s">
        <v>16070</v>
      </c>
      <c r="B12857" t="s">
        <v>16380</v>
      </c>
      <c r="C12857" t="s">
        <v>407</v>
      </c>
      <c r="D12857" t="s">
        <v>36</v>
      </c>
      <c r="E12857" t="s">
        <v>20</v>
      </c>
      <c r="F12857" t="b">
        <v>0</v>
      </c>
      <c r="G12857" t="s">
        <v>171</v>
      </c>
      <c r="H12857" s="1">
        <v>45746.551342592589</v>
      </c>
      <c r="I12857" t="b">
        <v>0</v>
      </c>
      <c r="J12857" t="b">
        <v>1</v>
      </c>
      <c r="K12857" t="s">
        <v>31</v>
      </c>
      <c r="L12857" t="s">
        <v>22</v>
      </c>
      <c r="M12857">
        <v>195500</v>
      </c>
      <c r="O12857" t="s">
        <v>53</v>
      </c>
      <c r="P12857" t="s">
        <v>16381</v>
      </c>
    </row>
    <row r="12858" spans="1:16" x14ac:dyDescent="0.35">
      <c r="A12858" t="s">
        <v>16070</v>
      </c>
      <c r="B12858" t="s">
        <v>16376</v>
      </c>
      <c r="C12858" t="s">
        <v>410</v>
      </c>
      <c r="D12858" t="s">
        <v>1799</v>
      </c>
      <c r="E12858" t="s">
        <v>20</v>
      </c>
      <c r="F12858" t="b">
        <v>0</v>
      </c>
      <c r="G12858" t="s">
        <v>47</v>
      </c>
      <c r="H12858" s="1">
        <v>45747.251666666663</v>
      </c>
      <c r="I12858" t="b">
        <v>0</v>
      </c>
      <c r="J12858" t="b">
        <v>0</v>
      </c>
      <c r="K12858" t="s">
        <v>31</v>
      </c>
      <c r="L12858" t="s">
        <v>22</v>
      </c>
      <c r="M12858">
        <v>140157.84375</v>
      </c>
      <c r="O12858" t="s">
        <v>12879</v>
      </c>
      <c r="P12858" t="s">
        <v>633</v>
      </c>
    </row>
    <row r="12859" spans="1:16" x14ac:dyDescent="0.35">
      <c r="A12859" t="s">
        <v>16070</v>
      </c>
      <c r="B12859" t="s">
        <v>16070</v>
      </c>
      <c r="C12859" t="s">
        <v>530</v>
      </c>
      <c r="D12859" t="s">
        <v>36</v>
      </c>
      <c r="E12859" t="s">
        <v>20</v>
      </c>
      <c r="F12859" t="b">
        <v>0</v>
      </c>
      <c r="G12859" t="s">
        <v>52</v>
      </c>
      <c r="H12859" s="1">
        <v>45747.658680555563</v>
      </c>
      <c r="I12859" t="b">
        <v>0</v>
      </c>
      <c r="J12859" t="b">
        <v>1</v>
      </c>
      <c r="K12859" t="s">
        <v>31</v>
      </c>
      <c r="L12859" t="s">
        <v>22</v>
      </c>
      <c r="M12859">
        <v>175000</v>
      </c>
      <c r="O12859" t="s">
        <v>6270</v>
      </c>
      <c r="P12859" t="s">
        <v>16382</v>
      </c>
    </row>
    <row r="12860" spans="1:16" x14ac:dyDescent="0.35">
      <c r="A12860" t="s">
        <v>16070</v>
      </c>
      <c r="B12860" t="s">
        <v>16383</v>
      </c>
      <c r="C12860" t="s">
        <v>815</v>
      </c>
      <c r="D12860" t="s">
        <v>36</v>
      </c>
      <c r="E12860" t="s">
        <v>20</v>
      </c>
      <c r="F12860" t="b">
        <v>0</v>
      </c>
      <c r="G12860" t="s">
        <v>68</v>
      </c>
      <c r="H12860" s="1">
        <v>45747.742465277777</v>
      </c>
      <c r="I12860" t="b">
        <v>0</v>
      </c>
      <c r="J12860" t="b">
        <v>0</v>
      </c>
      <c r="K12860" t="s">
        <v>31</v>
      </c>
      <c r="L12860" t="s">
        <v>22</v>
      </c>
      <c r="M12860">
        <v>198000</v>
      </c>
      <c r="O12860" t="s">
        <v>816</v>
      </c>
      <c r="P12860" t="s">
        <v>16384</v>
      </c>
    </row>
    <row r="12861" spans="1:16" x14ac:dyDescent="0.35">
      <c r="A12861" t="s">
        <v>16070</v>
      </c>
      <c r="B12861" t="s">
        <v>16385</v>
      </c>
      <c r="C12861" t="s">
        <v>5426</v>
      </c>
      <c r="D12861" t="s">
        <v>573</v>
      </c>
      <c r="E12861" t="s">
        <v>296</v>
      </c>
      <c r="F12861" t="b">
        <v>0</v>
      </c>
      <c r="G12861" t="s">
        <v>52</v>
      </c>
      <c r="H12861" s="1">
        <v>45748.158784722233</v>
      </c>
      <c r="I12861" t="b">
        <v>0</v>
      </c>
      <c r="J12861" t="b">
        <v>0</v>
      </c>
      <c r="K12861" t="s">
        <v>31</v>
      </c>
      <c r="L12861" t="s">
        <v>32</v>
      </c>
      <c r="N12861">
        <v>33.709999084472663</v>
      </c>
      <c r="O12861" t="s">
        <v>16072</v>
      </c>
      <c r="P12861" t="s">
        <v>16073</v>
      </c>
    </row>
    <row r="12862" spans="1:16" x14ac:dyDescent="0.35">
      <c r="A12862" t="s">
        <v>16070</v>
      </c>
      <c r="B12862" t="s">
        <v>16071</v>
      </c>
      <c r="C12862" t="s">
        <v>3617</v>
      </c>
      <c r="D12862" t="s">
        <v>573</v>
      </c>
      <c r="E12862" t="s">
        <v>296</v>
      </c>
      <c r="F12862" t="b">
        <v>0</v>
      </c>
      <c r="G12862" t="s">
        <v>52</v>
      </c>
      <c r="H12862" s="1">
        <v>45748.242129629631</v>
      </c>
      <c r="I12862" t="b">
        <v>0</v>
      </c>
      <c r="J12862" t="b">
        <v>0</v>
      </c>
      <c r="K12862" t="s">
        <v>31</v>
      </c>
      <c r="L12862" t="s">
        <v>32</v>
      </c>
      <c r="N12862">
        <v>47.455001831054688</v>
      </c>
      <c r="O12862" t="s">
        <v>16386</v>
      </c>
      <c r="P12862" t="s">
        <v>156</v>
      </c>
    </row>
    <row r="12863" spans="1:16" x14ac:dyDescent="0.35">
      <c r="A12863" t="s">
        <v>16070</v>
      </c>
      <c r="B12863" t="s">
        <v>16387</v>
      </c>
      <c r="C12863" t="s">
        <v>18</v>
      </c>
      <c r="D12863" t="s">
        <v>17451</v>
      </c>
      <c r="E12863" t="s">
        <v>20</v>
      </c>
      <c r="F12863" t="b">
        <v>1</v>
      </c>
      <c r="G12863" t="s">
        <v>9448</v>
      </c>
      <c r="H12863" s="1">
        <v>45748.288321759261</v>
      </c>
      <c r="I12863" t="b">
        <v>0</v>
      </c>
      <c r="J12863" t="b">
        <v>1</v>
      </c>
      <c r="K12863" t="s">
        <v>9448</v>
      </c>
      <c r="L12863" t="s">
        <v>22</v>
      </c>
      <c r="M12863">
        <v>166860</v>
      </c>
      <c r="O12863" t="s">
        <v>426</v>
      </c>
    </row>
    <row r="12864" spans="1:16" x14ac:dyDescent="0.35">
      <c r="A12864" t="s">
        <v>16070</v>
      </c>
      <c r="B12864" t="s">
        <v>16070</v>
      </c>
      <c r="C12864" t="s">
        <v>16388</v>
      </c>
      <c r="D12864" t="s">
        <v>36</v>
      </c>
      <c r="E12864" t="s">
        <v>20</v>
      </c>
      <c r="F12864" t="b">
        <v>0</v>
      </c>
      <c r="G12864" t="s">
        <v>52</v>
      </c>
      <c r="H12864" s="1">
        <v>45748.58489583333</v>
      </c>
      <c r="I12864" t="b">
        <v>0</v>
      </c>
      <c r="J12864" t="b">
        <v>0</v>
      </c>
      <c r="K12864" t="s">
        <v>31</v>
      </c>
      <c r="L12864" t="s">
        <v>22</v>
      </c>
      <c r="M12864">
        <v>160000</v>
      </c>
      <c r="O12864" t="s">
        <v>16389</v>
      </c>
      <c r="P12864" t="s">
        <v>811</v>
      </c>
    </row>
    <row r="12865" spans="1:16" x14ac:dyDescent="0.35">
      <c r="A12865" t="s">
        <v>16070</v>
      </c>
      <c r="B12865" t="s">
        <v>16390</v>
      </c>
      <c r="C12865" t="s">
        <v>149</v>
      </c>
      <c r="D12865" t="s">
        <v>573</v>
      </c>
      <c r="E12865" t="s">
        <v>20</v>
      </c>
      <c r="F12865" t="b">
        <v>0</v>
      </c>
      <c r="G12865" t="s">
        <v>150</v>
      </c>
      <c r="H12865" s="1">
        <v>45749.297500000001</v>
      </c>
      <c r="I12865" t="b">
        <v>0</v>
      </c>
      <c r="J12865" t="b">
        <v>0</v>
      </c>
      <c r="K12865" t="s">
        <v>150</v>
      </c>
      <c r="L12865" t="s">
        <v>32</v>
      </c>
      <c r="N12865">
        <v>17.645000457763668</v>
      </c>
      <c r="O12865" t="s">
        <v>1249</v>
      </c>
      <c r="P12865" t="s">
        <v>16391</v>
      </c>
    </row>
    <row r="12866" spans="1:16" x14ac:dyDescent="0.35">
      <c r="A12866" t="s">
        <v>16070</v>
      </c>
      <c r="B12866" t="s">
        <v>16392</v>
      </c>
      <c r="C12866" t="s">
        <v>105</v>
      </c>
      <c r="D12866" t="s">
        <v>249</v>
      </c>
      <c r="E12866" t="s">
        <v>20</v>
      </c>
      <c r="F12866" t="b">
        <v>0</v>
      </c>
      <c r="G12866" t="s">
        <v>105</v>
      </c>
      <c r="H12866" s="1">
        <v>45749.769652777781</v>
      </c>
      <c r="I12866" t="b">
        <v>0</v>
      </c>
      <c r="J12866" t="b">
        <v>0</v>
      </c>
      <c r="K12866" t="s">
        <v>105</v>
      </c>
      <c r="L12866" t="s">
        <v>22</v>
      </c>
      <c r="M12866">
        <v>48000</v>
      </c>
      <c r="O12866" t="s">
        <v>306</v>
      </c>
      <c r="P12866" t="s">
        <v>16393</v>
      </c>
    </row>
    <row r="12867" spans="1:16" x14ac:dyDescent="0.35">
      <c r="A12867" t="s">
        <v>16070</v>
      </c>
      <c r="B12867" t="s">
        <v>16394</v>
      </c>
      <c r="C12867" t="s">
        <v>18</v>
      </c>
      <c r="D12867" t="s">
        <v>17451</v>
      </c>
      <c r="E12867" t="s">
        <v>20</v>
      </c>
      <c r="F12867" t="b">
        <v>1</v>
      </c>
      <c r="G12867" t="s">
        <v>1789</v>
      </c>
      <c r="H12867" s="1">
        <v>45750.28701388889</v>
      </c>
      <c r="I12867" t="b">
        <v>0</v>
      </c>
      <c r="J12867" t="b">
        <v>1</v>
      </c>
      <c r="K12867" t="s">
        <v>1789</v>
      </c>
      <c r="L12867" t="s">
        <v>22</v>
      </c>
      <c r="M12867">
        <v>166860</v>
      </c>
      <c r="O12867" t="s">
        <v>426</v>
      </c>
      <c r="P12867" t="s">
        <v>16395</v>
      </c>
    </row>
    <row r="12868" spans="1:16" x14ac:dyDescent="0.35">
      <c r="A12868" t="s">
        <v>16070</v>
      </c>
      <c r="B12868" t="s">
        <v>16070</v>
      </c>
      <c r="C12868" t="s">
        <v>16396</v>
      </c>
      <c r="D12868" t="s">
        <v>115</v>
      </c>
      <c r="E12868" t="s">
        <v>20</v>
      </c>
      <c r="F12868" t="b">
        <v>0</v>
      </c>
      <c r="G12868" t="s">
        <v>68</v>
      </c>
      <c r="H12868" s="1">
        <v>45750.293425925927</v>
      </c>
      <c r="I12868" t="b">
        <v>0</v>
      </c>
      <c r="J12868" t="b">
        <v>0</v>
      </c>
      <c r="K12868" t="s">
        <v>31</v>
      </c>
      <c r="L12868" t="s">
        <v>22</v>
      </c>
      <c r="M12868">
        <v>155487.5</v>
      </c>
      <c r="O12868" t="s">
        <v>16397</v>
      </c>
      <c r="P12868" t="s">
        <v>811</v>
      </c>
    </row>
    <row r="12869" spans="1:16" x14ac:dyDescent="0.35">
      <c r="A12869" t="s">
        <v>16070</v>
      </c>
      <c r="B12869" t="s">
        <v>16398</v>
      </c>
      <c r="C12869" t="s">
        <v>2759</v>
      </c>
      <c r="D12869" t="s">
        <v>4006</v>
      </c>
      <c r="E12869" t="s">
        <v>20</v>
      </c>
      <c r="F12869" t="b">
        <v>0</v>
      </c>
      <c r="G12869" t="s">
        <v>52</v>
      </c>
      <c r="H12869" s="1">
        <v>45750.334548611107</v>
      </c>
      <c r="I12869" t="b">
        <v>0</v>
      </c>
      <c r="J12869" t="b">
        <v>1</v>
      </c>
      <c r="K12869" t="s">
        <v>31</v>
      </c>
      <c r="L12869" t="s">
        <v>22</v>
      </c>
      <c r="M12869">
        <v>83430</v>
      </c>
      <c r="O12869" t="s">
        <v>426</v>
      </c>
      <c r="P12869" t="s">
        <v>16399</v>
      </c>
    </row>
    <row r="12870" spans="1:16" x14ac:dyDescent="0.35">
      <c r="A12870" t="s">
        <v>16070</v>
      </c>
      <c r="B12870" t="s">
        <v>16248</v>
      </c>
      <c r="C12870" t="s">
        <v>919</v>
      </c>
      <c r="D12870" t="s">
        <v>573</v>
      </c>
      <c r="E12870" t="s">
        <v>20</v>
      </c>
      <c r="F12870" t="b">
        <v>0</v>
      </c>
      <c r="G12870" t="s">
        <v>52</v>
      </c>
      <c r="H12870" s="1">
        <v>45750.334618055553</v>
      </c>
      <c r="I12870" t="b">
        <v>0</v>
      </c>
      <c r="J12870" t="b">
        <v>0</v>
      </c>
      <c r="K12870" t="s">
        <v>31</v>
      </c>
      <c r="L12870" t="s">
        <v>32</v>
      </c>
      <c r="N12870">
        <v>51.239997863769531</v>
      </c>
      <c r="O12870" t="s">
        <v>9138</v>
      </c>
      <c r="P12870" t="s">
        <v>16249</v>
      </c>
    </row>
    <row r="12871" spans="1:16" x14ac:dyDescent="0.35">
      <c r="A12871" t="s">
        <v>16070</v>
      </c>
      <c r="B12871" t="s">
        <v>16400</v>
      </c>
      <c r="C12871" t="s">
        <v>149</v>
      </c>
      <c r="D12871" t="s">
        <v>573</v>
      </c>
      <c r="E12871" t="s">
        <v>20</v>
      </c>
      <c r="F12871" t="b">
        <v>0</v>
      </c>
      <c r="G12871" t="s">
        <v>150</v>
      </c>
      <c r="H12871" s="1">
        <v>45750.359953703701</v>
      </c>
      <c r="I12871" t="b">
        <v>0</v>
      </c>
      <c r="J12871" t="b">
        <v>0</v>
      </c>
      <c r="K12871" t="s">
        <v>150</v>
      </c>
      <c r="L12871" t="s">
        <v>32</v>
      </c>
      <c r="N12871">
        <v>17.645000457763668</v>
      </c>
      <c r="O12871" t="s">
        <v>1249</v>
      </c>
      <c r="P12871" t="s">
        <v>16391</v>
      </c>
    </row>
    <row r="12872" spans="1:16" x14ac:dyDescent="0.35">
      <c r="A12872" t="s">
        <v>16070</v>
      </c>
      <c r="B12872" t="s">
        <v>16401</v>
      </c>
      <c r="C12872" t="s">
        <v>149</v>
      </c>
      <c r="D12872" t="s">
        <v>573</v>
      </c>
      <c r="E12872" t="s">
        <v>20</v>
      </c>
      <c r="F12872" t="b">
        <v>0</v>
      </c>
      <c r="G12872" t="s">
        <v>150</v>
      </c>
      <c r="H12872" s="1">
        <v>45750.36</v>
      </c>
      <c r="I12872" t="b">
        <v>0</v>
      </c>
      <c r="J12872" t="b">
        <v>0</v>
      </c>
      <c r="K12872" t="s">
        <v>150</v>
      </c>
      <c r="L12872" t="s">
        <v>32</v>
      </c>
      <c r="N12872">
        <v>37.854999542236328</v>
      </c>
      <c r="O12872" t="s">
        <v>3618</v>
      </c>
      <c r="P12872" t="s">
        <v>16263</v>
      </c>
    </row>
    <row r="12873" spans="1:16" x14ac:dyDescent="0.35">
      <c r="A12873" t="s">
        <v>16070</v>
      </c>
      <c r="B12873" t="s">
        <v>16402</v>
      </c>
      <c r="C12873" t="s">
        <v>16403</v>
      </c>
      <c r="D12873" t="s">
        <v>573</v>
      </c>
      <c r="E12873" t="s">
        <v>296</v>
      </c>
      <c r="F12873" t="b">
        <v>0</v>
      </c>
      <c r="G12873" t="s">
        <v>52</v>
      </c>
      <c r="H12873" s="1">
        <v>45751.334432870368</v>
      </c>
      <c r="I12873" t="b">
        <v>0</v>
      </c>
      <c r="J12873" t="b">
        <v>0</v>
      </c>
      <c r="K12873" t="s">
        <v>31</v>
      </c>
      <c r="L12873" t="s">
        <v>32</v>
      </c>
      <c r="N12873">
        <v>49.895000457763672</v>
      </c>
      <c r="O12873" t="s">
        <v>10743</v>
      </c>
      <c r="P12873" t="s">
        <v>16249</v>
      </c>
    </row>
    <row r="12874" spans="1:16" x14ac:dyDescent="0.35">
      <c r="A12874" t="s">
        <v>16070</v>
      </c>
      <c r="B12874" t="s">
        <v>16085</v>
      </c>
      <c r="C12874" t="s">
        <v>410</v>
      </c>
      <c r="D12874" t="s">
        <v>36</v>
      </c>
      <c r="E12874" t="s">
        <v>20</v>
      </c>
      <c r="F12874" t="b">
        <v>0</v>
      </c>
      <c r="G12874" t="s">
        <v>47</v>
      </c>
      <c r="H12874" s="1">
        <v>45751.375173611108</v>
      </c>
      <c r="I12874" t="b">
        <v>0</v>
      </c>
      <c r="J12874" t="b">
        <v>1</v>
      </c>
      <c r="K12874" t="s">
        <v>31</v>
      </c>
      <c r="L12874" t="s">
        <v>22</v>
      </c>
      <c r="M12874">
        <v>210500</v>
      </c>
      <c r="O12874" t="s">
        <v>7840</v>
      </c>
      <c r="P12874" t="s">
        <v>16086</v>
      </c>
    </row>
    <row r="12875" spans="1:16" x14ac:dyDescent="0.35">
      <c r="A12875" t="s">
        <v>16070</v>
      </c>
      <c r="B12875" t="s">
        <v>16404</v>
      </c>
      <c r="C12875" t="s">
        <v>7314</v>
      </c>
      <c r="D12875" t="s">
        <v>36</v>
      </c>
      <c r="E12875" t="s">
        <v>20</v>
      </c>
      <c r="F12875" t="b">
        <v>0</v>
      </c>
      <c r="G12875" t="s">
        <v>30</v>
      </c>
      <c r="H12875" s="1">
        <v>45751.560879629629</v>
      </c>
      <c r="I12875" t="b">
        <v>0</v>
      </c>
      <c r="J12875" t="b">
        <v>1</v>
      </c>
      <c r="K12875" t="s">
        <v>31</v>
      </c>
      <c r="L12875" t="s">
        <v>22</v>
      </c>
      <c r="M12875">
        <v>175000</v>
      </c>
      <c r="O12875" t="s">
        <v>1048</v>
      </c>
      <c r="P12875" t="s">
        <v>16405</v>
      </c>
    </row>
    <row r="12876" spans="1:16" x14ac:dyDescent="0.35">
      <c r="A12876" t="s">
        <v>16070</v>
      </c>
      <c r="B12876" t="s">
        <v>16306</v>
      </c>
      <c r="C12876" t="s">
        <v>537</v>
      </c>
      <c r="D12876" t="s">
        <v>573</v>
      </c>
      <c r="E12876" t="s">
        <v>20</v>
      </c>
      <c r="F12876" t="b">
        <v>0</v>
      </c>
      <c r="G12876" t="s">
        <v>171</v>
      </c>
      <c r="H12876" s="1">
        <v>45751.576238425929</v>
      </c>
      <c r="I12876" t="b">
        <v>0</v>
      </c>
      <c r="J12876" t="b">
        <v>1</v>
      </c>
      <c r="K12876" t="s">
        <v>31</v>
      </c>
      <c r="L12876" t="s">
        <v>32</v>
      </c>
      <c r="N12876">
        <v>12.985000610351561</v>
      </c>
      <c r="O12876" t="s">
        <v>426</v>
      </c>
      <c r="P12876" t="s">
        <v>16242</v>
      </c>
    </row>
    <row r="12877" spans="1:16" x14ac:dyDescent="0.35">
      <c r="A12877" t="s">
        <v>16070</v>
      </c>
      <c r="B12877" t="s">
        <v>16070</v>
      </c>
      <c r="C12877" t="s">
        <v>16396</v>
      </c>
      <c r="D12877" t="s">
        <v>115</v>
      </c>
      <c r="E12877" t="s">
        <v>20</v>
      </c>
      <c r="F12877" t="b">
        <v>0</v>
      </c>
      <c r="G12877" t="s">
        <v>68</v>
      </c>
      <c r="H12877" s="1">
        <v>45751.585046296299</v>
      </c>
      <c r="I12877" t="b">
        <v>0</v>
      </c>
      <c r="J12877" t="b">
        <v>0</v>
      </c>
      <c r="K12877" t="s">
        <v>31</v>
      </c>
      <c r="L12877" t="s">
        <v>22</v>
      </c>
      <c r="M12877">
        <v>155487.5</v>
      </c>
      <c r="O12877" t="s">
        <v>16397</v>
      </c>
      <c r="P12877" t="s">
        <v>811</v>
      </c>
    </row>
    <row r="12878" spans="1:16" x14ac:dyDescent="0.35">
      <c r="A12878" t="s">
        <v>16070</v>
      </c>
      <c r="B12878" t="s">
        <v>16406</v>
      </c>
      <c r="C12878" t="s">
        <v>257</v>
      </c>
      <c r="D12878" t="s">
        <v>17634</v>
      </c>
      <c r="E12878" t="s">
        <v>20</v>
      </c>
      <c r="F12878" t="b">
        <v>0</v>
      </c>
      <c r="G12878" t="s">
        <v>47</v>
      </c>
      <c r="H12878" s="1">
        <v>45752.251192129632</v>
      </c>
      <c r="I12878" t="b">
        <v>0</v>
      </c>
      <c r="J12878" t="b">
        <v>1</v>
      </c>
      <c r="K12878" t="s">
        <v>31</v>
      </c>
      <c r="L12878" t="s">
        <v>22</v>
      </c>
      <c r="M12878">
        <v>168000</v>
      </c>
      <c r="O12878" t="s">
        <v>702</v>
      </c>
      <c r="P12878" t="s">
        <v>16407</v>
      </c>
    </row>
    <row r="12879" spans="1:16" x14ac:dyDescent="0.35">
      <c r="A12879" t="s">
        <v>16070</v>
      </c>
      <c r="B12879" t="s">
        <v>16161</v>
      </c>
      <c r="C12879" t="s">
        <v>338</v>
      </c>
      <c r="D12879" t="s">
        <v>115</v>
      </c>
      <c r="E12879" t="s">
        <v>20</v>
      </c>
      <c r="F12879" t="b">
        <v>0</v>
      </c>
      <c r="G12879" t="s">
        <v>68</v>
      </c>
      <c r="H12879" s="1">
        <v>45752.459710648152</v>
      </c>
      <c r="I12879" t="b">
        <v>0</v>
      </c>
      <c r="J12879" t="b">
        <v>0</v>
      </c>
      <c r="K12879" t="s">
        <v>31</v>
      </c>
      <c r="L12879" t="s">
        <v>22</v>
      </c>
      <c r="M12879">
        <v>145080</v>
      </c>
      <c r="O12879" t="s">
        <v>2728</v>
      </c>
      <c r="P12879" t="s">
        <v>16162</v>
      </c>
    </row>
    <row r="12880" spans="1:16" x14ac:dyDescent="0.35">
      <c r="A12880" t="s">
        <v>16070</v>
      </c>
      <c r="B12880" t="s">
        <v>16070</v>
      </c>
      <c r="C12880" t="s">
        <v>4292</v>
      </c>
      <c r="D12880" t="s">
        <v>110</v>
      </c>
      <c r="E12880" t="s">
        <v>20</v>
      </c>
      <c r="F12880" t="b">
        <v>0</v>
      </c>
      <c r="G12880" t="s">
        <v>47</v>
      </c>
      <c r="H12880" s="1">
        <v>45753.251423611109</v>
      </c>
      <c r="I12880" t="b">
        <v>0</v>
      </c>
      <c r="J12880" t="b">
        <v>0</v>
      </c>
      <c r="K12880" t="s">
        <v>31</v>
      </c>
      <c r="L12880" t="s">
        <v>22</v>
      </c>
      <c r="M12880">
        <v>162492.5</v>
      </c>
      <c r="O12880" t="s">
        <v>12979</v>
      </c>
      <c r="P12880" t="s">
        <v>12962</v>
      </c>
    </row>
    <row r="12881" spans="1:16" x14ac:dyDescent="0.35">
      <c r="A12881" t="s">
        <v>16070</v>
      </c>
      <c r="B12881" t="s">
        <v>16408</v>
      </c>
      <c r="C12881" t="s">
        <v>1778</v>
      </c>
      <c r="D12881" t="s">
        <v>443</v>
      </c>
      <c r="E12881" t="s">
        <v>20</v>
      </c>
      <c r="F12881" t="b">
        <v>0</v>
      </c>
      <c r="G12881" t="s">
        <v>52</v>
      </c>
      <c r="H12881" s="1">
        <v>45753.33452546296</v>
      </c>
      <c r="I12881" t="b">
        <v>0</v>
      </c>
      <c r="J12881" t="b">
        <v>1</v>
      </c>
      <c r="K12881" t="s">
        <v>31</v>
      </c>
      <c r="L12881" t="s">
        <v>22</v>
      </c>
      <c r="M12881">
        <v>221000</v>
      </c>
      <c r="O12881" t="s">
        <v>16078</v>
      </c>
      <c r="P12881" t="s">
        <v>16409</v>
      </c>
    </row>
    <row r="12882" spans="1:16" x14ac:dyDescent="0.35">
      <c r="A12882" t="s">
        <v>16070</v>
      </c>
      <c r="B12882" t="s">
        <v>16410</v>
      </c>
      <c r="C12882" t="s">
        <v>18</v>
      </c>
      <c r="D12882" t="s">
        <v>5522</v>
      </c>
      <c r="E12882" t="s">
        <v>20</v>
      </c>
      <c r="F12882" t="b">
        <v>1</v>
      </c>
      <c r="G12882" t="s">
        <v>727</v>
      </c>
      <c r="H12882" s="1">
        <v>45754.262129629627</v>
      </c>
      <c r="I12882" t="b">
        <v>0</v>
      </c>
      <c r="J12882" t="b">
        <v>0</v>
      </c>
      <c r="K12882" t="s">
        <v>727</v>
      </c>
      <c r="L12882" t="s">
        <v>22</v>
      </c>
      <c r="M12882">
        <v>135000</v>
      </c>
      <c r="O12882" t="s">
        <v>16411</v>
      </c>
      <c r="P12882" t="s">
        <v>16412</v>
      </c>
    </row>
    <row r="12883" spans="1:16" x14ac:dyDescent="0.35">
      <c r="A12883" t="s">
        <v>16070</v>
      </c>
      <c r="B12883" t="s">
        <v>16413</v>
      </c>
      <c r="C12883" t="s">
        <v>18</v>
      </c>
      <c r="D12883" t="s">
        <v>16414</v>
      </c>
      <c r="E12883" t="s">
        <v>20</v>
      </c>
      <c r="F12883" t="b">
        <v>1</v>
      </c>
      <c r="G12883" t="s">
        <v>3590</v>
      </c>
      <c r="H12883" s="1">
        <v>45754.266921296286</v>
      </c>
      <c r="I12883" t="b">
        <v>0</v>
      </c>
      <c r="J12883" t="b">
        <v>0</v>
      </c>
      <c r="K12883" t="s">
        <v>3590</v>
      </c>
      <c r="L12883" t="s">
        <v>22</v>
      </c>
      <c r="M12883">
        <v>60000</v>
      </c>
      <c r="O12883" t="s">
        <v>16415</v>
      </c>
      <c r="P12883" t="s">
        <v>340</v>
      </c>
    </row>
    <row r="12884" spans="1:16" x14ac:dyDescent="0.35">
      <c r="A12884" t="s">
        <v>16070</v>
      </c>
      <c r="B12884" t="s">
        <v>16416</v>
      </c>
      <c r="C12884" t="s">
        <v>16417</v>
      </c>
      <c r="D12884" t="s">
        <v>573</v>
      </c>
      <c r="E12884" t="s">
        <v>296</v>
      </c>
      <c r="F12884" t="b">
        <v>0</v>
      </c>
      <c r="G12884" t="s">
        <v>52</v>
      </c>
      <c r="H12884" s="1">
        <v>45754.418055555558</v>
      </c>
      <c r="I12884" t="b">
        <v>0</v>
      </c>
      <c r="J12884" t="b">
        <v>0</v>
      </c>
      <c r="K12884" t="s">
        <v>31</v>
      </c>
      <c r="L12884" t="s">
        <v>32</v>
      </c>
      <c r="N12884">
        <v>49.895000457763672</v>
      </c>
      <c r="O12884" t="s">
        <v>10743</v>
      </c>
      <c r="P12884" t="s">
        <v>16249</v>
      </c>
    </row>
    <row r="12885" spans="1:16" x14ac:dyDescent="0.35">
      <c r="A12885" t="s">
        <v>16070</v>
      </c>
      <c r="B12885" t="s">
        <v>16410</v>
      </c>
      <c r="C12885" t="s">
        <v>18</v>
      </c>
      <c r="D12885" t="s">
        <v>19</v>
      </c>
      <c r="E12885" t="s">
        <v>20</v>
      </c>
      <c r="F12885" t="b">
        <v>1</v>
      </c>
      <c r="G12885" t="s">
        <v>727</v>
      </c>
      <c r="H12885" s="1">
        <v>45754.595462962963</v>
      </c>
      <c r="I12885" t="b">
        <v>0</v>
      </c>
      <c r="J12885" t="b">
        <v>0</v>
      </c>
      <c r="K12885" t="s">
        <v>727</v>
      </c>
      <c r="L12885" t="s">
        <v>22</v>
      </c>
      <c r="M12885">
        <v>135000</v>
      </c>
      <c r="O12885" t="s">
        <v>16411</v>
      </c>
      <c r="P12885" t="s">
        <v>16412</v>
      </c>
    </row>
    <row r="12886" spans="1:16" x14ac:dyDescent="0.35">
      <c r="A12886" t="s">
        <v>16070</v>
      </c>
      <c r="B12886" t="s">
        <v>16070</v>
      </c>
      <c r="C12886" t="s">
        <v>16418</v>
      </c>
      <c r="D12886" t="s">
        <v>110</v>
      </c>
      <c r="E12886" t="s">
        <v>91</v>
      </c>
      <c r="F12886" t="b">
        <v>0</v>
      </c>
      <c r="G12886" t="s">
        <v>52</v>
      </c>
      <c r="H12886" s="1">
        <v>45754.793055555558</v>
      </c>
      <c r="I12886" t="b">
        <v>0</v>
      </c>
      <c r="J12886" t="b">
        <v>0</v>
      </c>
      <c r="K12886" t="s">
        <v>31</v>
      </c>
      <c r="L12886" t="s">
        <v>32</v>
      </c>
      <c r="N12886">
        <v>62.5</v>
      </c>
      <c r="O12886" t="s">
        <v>15712</v>
      </c>
      <c r="P12886" t="s">
        <v>16419</v>
      </c>
    </row>
    <row r="12887" spans="1:16" x14ac:dyDescent="0.35">
      <c r="A12887" t="s">
        <v>16070</v>
      </c>
      <c r="B12887" t="s">
        <v>16387</v>
      </c>
      <c r="C12887" t="s">
        <v>18</v>
      </c>
      <c r="D12887" t="s">
        <v>17445</v>
      </c>
      <c r="E12887" t="s">
        <v>20</v>
      </c>
      <c r="F12887" t="b">
        <v>1</v>
      </c>
      <c r="G12887" t="s">
        <v>1789</v>
      </c>
      <c r="H12887" s="1">
        <v>45755.268692129634</v>
      </c>
      <c r="I12887" t="b">
        <v>0</v>
      </c>
      <c r="J12887" t="b">
        <v>1</v>
      </c>
      <c r="K12887" t="s">
        <v>1789</v>
      </c>
      <c r="L12887" t="s">
        <v>22</v>
      </c>
      <c r="M12887">
        <v>166860</v>
      </c>
      <c r="O12887" t="s">
        <v>426</v>
      </c>
    </row>
    <row r="12888" spans="1:16" x14ac:dyDescent="0.35">
      <c r="A12888" t="s">
        <v>16070</v>
      </c>
      <c r="B12888" t="s">
        <v>16420</v>
      </c>
      <c r="C12888" t="s">
        <v>879</v>
      </c>
      <c r="D12888" t="s">
        <v>36</v>
      </c>
      <c r="E12888" t="s">
        <v>436</v>
      </c>
      <c r="F12888" t="b">
        <v>0</v>
      </c>
      <c r="G12888" t="s">
        <v>68</v>
      </c>
      <c r="H12888" s="1">
        <v>45755.584050925929</v>
      </c>
      <c r="I12888" t="b">
        <v>1</v>
      </c>
      <c r="J12888" t="b">
        <v>0</v>
      </c>
      <c r="K12888" t="s">
        <v>31</v>
      </c>
      <c r="L12888" t="s">
        <v>22</v>
      </c>
      <c r="M12888">
        <v>120000</v>
      </c>
      <c r="O12888" t="s">
        <v>77</v>
      </c>
      <c r="P12888" t="s">
        <v>1219</v>
      </c>
    </row>
    <row r="12889" spans="1:16" x14ac:dyDescent="0.35">
      <c r="A12889" t="s">
        <v>16070</v>
      </c>
      <c r="B12889" t="s">
        <v>16346</v>
      </c>
      <c r="C12889" t="s">
        <v>51</v>
      </c>
      <c r="D12889" t="s">
        <v>269</v>
      </c>
      <c r="E12889" t="s">
        <v>91</v>
      </c>
      <c r="F12889" t="b">
        <v>0</v>
      </c>
      <c r="G12889" t="s">
        <v>47</v>
      </c>
      <c r="H12889" s="1">
        <v>45755.596435185187</v>
      </c>
      <c r="I12889" t="b">
        <v>0</v>
      </c>
      <c r="J12889" t="b">
        <v>0</v>
      </c>
      <c r="K12889" t="s">
        <v>31</v>
      </c>
      <c r="L12889" t="s">
        <v>32</v>
      </c>
      <c r="N12889">
        <v>110</v>
      </c>
      <c r="O12889" t="s">
        <v>16347</v>
      </c>
      <c r="P12889" t="s">
        <v>9124</v>
      </c>
    </row>
    <row r="12890" spans="1:16" x14ac:dyDescent="0.35">
      <c r="A12890" t="s">
        <v>16070</v>
      </c>
      <c r="B12890" t="s">
        <v>16070</v>
      </c>
      <c r="C12890" t="s">
        <v>5050</v>
      </c>
      <c r="D12890" t="s">
        <v>110</v>
      </c>
      <c r="E12890" t="s">
        <v>20</v>
      </c>
      <c r="F12890" t="b">
        <v>0</v>
      </c>
      <c r="G12890" t="s">
        <v>52</v>
      </c>
      <c r="H12890" s="1">
        <v>45755.845555555563</v>
      </c>
      <c r="I12890" t="b">
        <v>0</v>
      </c>
      <c r="J12890" t="b">
        <v>1</v>
      </c>
      <c r="K12890" t="s">
        <v>31</v>
      </c>
      <c r="L12890" t="s">
        <v>22</v>
      </c>
      <c r="M12890">
        <v>145000</v>
      </c>
      <c r="O12890" t="s">
        <v>16421</v>
      </c>
      <c r="P12890" t="s">
        <v>10314</v>
      </c>
    </row>
    <row r="12891" spans="1:16" x14ac:dyDescent="0.35">
      <c r="A12891" t="s">
        <v>16070</v>
      </c>
      <c r="B12891" t="s">
        <v>16070</v>
      </c>
      <c r="C12891" t="s">
        <v>2852</v>
      </c>
      <c r="D12891" t="s">
        <v>974</v>
      </c>
      <c r="E12891" t="s">
        <v>20</v>
      </c>
      <c r="F12891" t="b">
        <v>0</v>
      </c>
      <c r="G12891" t="s">
        <v>52</v>
      </c>
      <c r="H12891" s="1">
        <v>45757.015856481477</v>
      </c>
      <c r="I12891" t="b">
        <v>0</v>
      </c>
      <c r="J12891" t="b">
        <v>1</v>
      </c>
      <c r="K12891" t="s">
        <v>31</v>
      </c>
      <c r="L12891" t="s">
        <v>22</v>
      </c>
      <c r="M12891">
        <v>108267</v>
      </c>
      <c r="O12891" t="s">
        <v>16422</v>
      </c>
      <c r="P12891" t="s">
        <v>10314</v>
      </c>
    </row>
    <row r="12892" spans="1:16" x14ac:dyDescent="0.35">
      <c r="A12892" t="s">
        <v>16070</v>
      </c>
      <c r="B12892" t="s">
        <v>16423</v>
      </c>
      <c r="C12892" t="s">
        <v>2848</v>
      </c>
      <c r="D12892" t="s">
        <v>110</v>
      </c>
      <c r="E12892" t="s">
        <v>20</v>
      </c>
      <c r="F12892" t="b">
        <v>0</v>
      </c>
      <c r="G12892" t="s">
        <v>52</v>
      </c>
      <c r="H12892" s="1">
        <v>45757.250833333332</v>
      </c>
      <c r="I12892" t="b">
        <v>0</v>
      </c>
      <c r="J12892" t="b">
        <v>1</v>
      </c>
      <c r="K12892" t="s">
        <v>31</v>
      </c>
      <c r="L12892" t="s">
        <v>22</v>
      </c>
      <c r="M12892">
        <v>157590</v>
      </c>
      <c r="O12892" t="s">
        <v>426</v>
      </c>
      <c r="P12892" t="s">
        <v>16424</v>
      </c>
    </row>
    <row r="12893" spans="1:16" x14ac:dyDescent="0.35">
      <c r="A12893" t="s">
        <v>16070</v>
      </c>
      <c r="B12893" t="s">
        <v>16406</v>
      </c>
      <c r="C12893" t="s">
        <v>257</v>
      </c>
      <c r="D12893" t="s">
        <v>269</v>
      </c>
      <c r="E12893" t="s">
        <v>20</v>
      </c>
      <c r="F12893" t="b">
        <v>0</v>
      </c>
      <c r="G12893" t="s">
        <v>47</v>
      </c>
      <c r="H12893" s="1">
        <v>45757.250914351847</v>
      </c>
      <c r="I12893" t="b">
        <v>0</v>
      </c>
      <c r="J12893" t="b">
        <v>1</v>
      </c>
      <c r="K12893" t="s">
        <v>31</v>
      </c>
      <c r="L12893" t="s">
        <v>22</v>
      </c>
      <c r="M12893">
        <v>168000</v>
      </c>
      <c r="O12893" t="s">
        <v>702</v>
      </c>
      <c r="P12893" t="s">
        <v>16407</v>
      </c>
    </row>
    <row r="12894" spans="1:16" x14ac:dyDescent="0.35">
      <c r="A12894" t="s">
        <v>16070</v>
      </c>
      <c r="B12894" t="s">
        <v>16425</v>
      </c>
      <c r="C12894" t="s">
        <v>1671</v>
      </c>
      <c r="D12894" t="s">
        <v>36</v>
      </c>
      <c r="E12894" t="s">
        <v>20</v>
      </c>
      <c r="F12894" t="b">
        <v>0</v>
      </c>
      <c r="G12894" t="s">
        <v>52</v>
      </c>
      <c r="H12894" s="1">
        <v>45757.500891203701</v>
      </c>
      <c r="I12894" t="b">
        <v>0</v>
      </c>
      <c r="J12894" t="b">
        <v>1</v>
      </c>
      <c r="K12894" t="s">
        <v>31</v>
      </c>
      <c r="L12894" t="s">
        <v>22</v>
      </c>
      <c r="M12894">
        <v>175000</v>
      </c>
      <c r="O12894" t="s">
        <v>6270</v>
      </c>
      <c r="P12894" t="s">
        <v>16426</v>
      </c>
    </row>
    <row r="12895" spans="1:16" x14ac:dyDescent="0.35">
      <c r="A12895" t="s">
        <v>16070</v>
      </c>
      <c r="B12895" t="s">
        <v>16427</v>
      </c>
      <c r="C12895" t="s">
        <v>889</v>
      </c>
      <c r="D12895" t="s">
        <v>29</v>
      </c>
      <c r="E12895" t="s">
        <v>20</v>
      </c>
      <c r="F12895" t="b">
        <v>0</v>
      </c>
      <c r="G12895" t="s">
        <v>47</v>
      </c>
      <c r="H12895" s="1">
        <v>45757.51290509259</v>
      </c>
      <c r="I12895" t="b">
        <v>0</v>
      </c>
      <c r="J12895" t="b">
        <v>1</v>
      </c>
      <c r="K12895" t="s">
        <v>31</v>
      </c>
      <c r="L12895" t="s">
        <v>22</v>
      </c>
      <c r="M12895">
        <v>267000</v>
      </c>
      <c r="O12895" t="s">
        <v>14025</v>
      </c>
      <c r="P12895" t="s">
        <v>8003</v>
      </c>
    </row>
    <row r="12896" spans="1:16" x14ac:dyDescent="0.35">
      <c r="A12896" t="s">
        <v>16070</v>
      </c>
      <c r="B12896" t="s">
        <v>16428</v>
      </c>
      <c r="C12896" t="s">
        <v>105</v>
      </c>
      <c r="D12896" t="s">
        <v>249</v>
      </c>
      <c r="E12896" t="s">
        <v>20</v>
      </c>
      <c r="F12896" t="b">
        <v>0</v>
      </c>
      <c r="G12896" t="s">
        <v>105</v>
      </c>
      <c r="H12896" s="1">
        <v>45757.514479166668</v>
      </c>
      <c r="I12896" t="b">
        <v>0</v>
      </c>
      <c r="J12896" t="b">
        <v>0</v>
      </c>
      <c r="K12896" t="s">
        <v>105</v>
      </c>
      <c r="L12896" t="s">
        <v>22</v>
      </c>
      <c r="M12896">
        <v>48000</v>
      </c>
      <c r="O12896" t="s">
        <v>306</v>
      </c>
      <c r="P12896" t="s">
        <v>16429</v>
      </c>
    </row>
    <row r="12897" spans="1:16" x14ac:dyDescent="0.35">
      <c r="A12897" t="s">
        <v>16070</v>
      </c>
      <c r="B12897" t="s">
        <v>16430</v>
      </c>
      <c r="C12897" t="s">
        <v>889</v>
      </c>
      <c r="D12897" t="s">
        <v>29</v>
      </c>
      <c r="E12897" t="s">
        <v>20</v>
      </c>
      <c r="F12897" t="b">
        <v>0</v>
      </c>
      <c r="G12897" t="s">
        <v>171</v>
      </c>
      <c r="H12897" s="1">
        <v>45757.539351851847</v>
      </c>
      <c r="I12897" t="b">
        <v>0</v>
      </c>
      <c r="J12897" t="b">
        <v>1</v>
      </c>
      <c r="K12897" t="s">
        <v>31</v>
      </c>
      <c r="L12897" t="s">
        <v>22</v>
      </c>
      <c r="M12897">
        <v>342500</v>
      </c>
      <c r="O12897" t="s">
        <v>14025</v>
      </c>
    </row>
    <row r="12898" spans="1:16" x14ac:dyDescent="0.35">
      <c r="A12898" t="s">
        <v>16070</v>
      </c>
      <c r="B12898" t="s">
        <v>16431</v>
      </c>
      <c r="C12898" t="s">
        <v>537</v>
      </c>
      <c r="D12898" t="s">
        <v>573</v>
      </c>
      <c r="E12898" t="s">
        <v>20</v>
      </c>
      <c r="F12898" t="b">
        <v>0</v>
      </c>
      <c r="G12898" t="s">
        <v>171</v>
      </c>
      <c r="H12898" s="1">
        <v>45757.581018518518</v>
      </c>
      <c r="I12898" t="b">
        <v>0</v>
      </c>
      <c r="J12898" t="b">
        <v>1</v>
      </c>
      <c r="K12898" t="s">
        <v>31</v>
      </c>
      <c r="L12898" t="s">
        <v>32</v>
      </c>
      <c r="N12898">
        <v>41.884998321533203</v>
      </c>
      <c r="O12898" t="s">
        <v>4892</v>
      </c>
      <c r="P12898" t="s">
        <v>12444</v>
      </c>
    </row>
    <row r="12899" spans="1:16" x14ac:dyDescent="0.35">
      <c r="A12899" t="s">
        <v>16070</v>
      </c>
      <c r="B12899" t="s">
        <v>16241</v>
      </c>
      <c r="C12899" t="s">
        <v>715</v>
      </c>
      <c r="D12899" t="s">
        <v>573</v>
      </c>
      <c r="E12899" t="s">
        <v>20</v>
      </c>
      <c r="F12899" t="b">
        <v>0</v>
      </c>
      <c r="G12899" t="s">
        <v>171</v>
      </c>
      <c r="H12899" s="1">
        <v>45757.581053240741</v>
      </c>
      <c r="I12899" t="b">
        <v>0</v>
      </c>
      <c r="J12899" t="b">
        <v>1</v>
      </c>
      <c r="K12899" t="s">
        <v>31</v>
      </c>
      <c r="L12899" t="s">
        <v>32</v>
      </c>
      <c r="N12899">
        <v>11.335000038146971</v>
      </c>
      <c r="O12899" t="s">
        <v>426</v>
      </c>
      <c r="P12899" t="s">
        <v>16242</v>
      </c>
    </row>
    <row r="12900" spans="1:16" x14ac:dyDescent="0.35">
      <c r="A12900" t="s">
        <v>16070</v>
      </c>
      <c r="B12900" t="s">
        <v>16400</v>
      </c>
      <c r="C12900" t="s">
        <v>407</v>
      </c>
      <c r="D12900" t="s">
        <v>573</v>
      </c>
      <c r="E12900" t="s">
        <v>20</v>
      </c>
      <c r="F12900" t="b">
        <v>0</v>
      </c>
      <c r="G12900" t="s">
        <v>171</v>
      </c>
      <c r="H12900" s="1">
        <v>45757.830937500003</v>
      </c>
      <c r="I12900" t="b">
        <v>0</v>
      </c>
      <c r="J12900" t="b">
        <v>1</v>
      </c>
      <c r="K12900" t="s">
        <v>31</v>
      </c>
      <c r="L12900" t="s">
        <v>32</v>
      </c>
      <c r="N12900">
        <v>15.659999847412109</v>
      </c>
      <c r="O12900" t="s">
        <v>1249</v>
      </c>
      <c r="P12900" t="s">
        <v>16391</v>
      </c>
    </row>
    <row r="12901" spans="1:16" x14ac:dyDescent="0.35">
      <c r="A12901" t="s">
        <v>16070</v>
      </c>
      <c r="B12901" t="s">
        <v>16432</v>
      </c>
      <c r="C12901" t="s">
        <v>3247</v>
      </c>
      <c r="D12901" t="s">
        <v>573</v>
      </c>
      <c r="E12901" t="s">
        <v>20</v>
      </c>
      <c r="F12901" t="b">
        <v>0</v>
      </c>
      <c r="G12901" t="s">
        <v>52</v>
      </c>
      <c r="H12901" s="1">
        <v>45758.349039351851</v>
      </c>
      <c r="I12901" t="b">
        <v>0</v>
      </c>
      <c r="J12901" t="b">
        <v>1</v>
      </c>
      <c r="K12901" t="s">
        <v>31</v>
      </c>
      <c r="L12901" t="s">
        <v>32</v>
      </c>
      <c r="N12901">
        <v>49.895000457763672</v>
      </c>
      <c r="O12901" t="s">
        <v>1324</v>
      </c>
      <c r="P12901" t="s">
        <v>16433</v>
      </c>
    </row>
    <row r="12902" spans="1:16" x14ac:dyDescent="0.35">
      <c r="A12902" t="s">
        <v>16070</v>
      </c>
      <c r="B12902" t="s">
        <v>16248</v>
      </c>
      <c r="C12902" t="s">
        <v>919</v>
      </c>
      <c r="D12902" t="s">
        <v>573</v>
      </c>
      <c r="E12902" t="s">
        <v>20</v>
      </c>
      <c r="F12902" t="b">
        <v>0</v>
      </c>
      <c r="G12902" t="s">
        <v>52</v>
      </c>
      <c r="H12902" s="1">
        <v>45758.349108796298</v>
      </c>
      <c r="I12902" t="b">
        <v>0</v>
      </c>
      <c r="J12902" t="b">
        <v>0</v>
      </c>
      <c r="K12902" t="s">
        <v>31</v>
      </c>
      <c r="L12902" t="s">
        <v>32</v>
      </c>
      <c r="N12902">
        <v>51.239997863769531</v>
      </c>
      <c r="O12902" t="s">
        <v>9138</v>
      </c>
      <c r="P12902" t="s">
        <v>16249</v>
      </c>
    </row>
    <row r="12903" spans="1:16" x14ac:dyDescent="0.35">
      <c r="A12903" t="s">
        <v>16070</v>
      </c>
      <c r="B12903" t="s">
        <v>16423</v>
      </c>
      <c r="C12903" t="s">
        <v>2848</v>
      </c>
      <c r="D12903" t="s">
        <v>17618</v>
      </c>
      <c r="E12903" t="s">
        <v>20</v>
      </c>
      <c r="F12903" t="b">
        <v>0</v>
      </c>
      <c r="G12903" t="s">
        <v>52</v>
      </c>
      <c r="H12903" s="1">
        <v>45758.515706018523</v>
      </c>
      <c r="I12903" t="b">
        <v>0</v>
      </c>
      <c r="J12903" t="b">
        <v>1</v>
      </c>
      <c r="K12903" t="s">
        <v>31</v>
      </c>
      <c r="L12903" t="s">
        <v>22</v>
      </c>
      <c r="M12903">
        <v>157590</v>
      </c>
      <c r="O12903" t="s">
        <v>426</v>
      </c>
      <c r="P12903" t="s">
        <v>16424</v>
      </c>
    </row>
    <row r="12904" spans="1:16" x14ac:dyDescent="0.35">
      <c r="A12904" t="s">
        <v>16070</v>
      </c>
      <c r="B12904" t="s">
        <v>16434</v>
      </c>
      <c r="C12904" t="s">
        <v>105</v>
      </c>
      <c r="D12904" t="s">
        <v>249</v>
      </c>
      <c r="E12904" t="s">
        <v>20</v>
      </c>
      <c r="F12904" t="b">
        <v>0</v>
      </c>
      <c r="G12904" t="s">
        <v>105</v>
      </c>
      <c r="H12904" s="1">
        <v>45758.518449074072</v>
      </c>
      <c r="I12904" t="b">
        <v>0</v>
      </c>
      <c r="J12904" t="b">
        <v>0</v>
      </c>
      <c r="K12904" t="s">
        <v>105</v>
      </c>
      <c r="L12904" t="s">
        <v>22</v>
      </c>
      <c r="M12904">
        <v>83999.5</v>
      </c>
      <c r="O12904" t="s">
        <v>306</v>
      </c>
      <c r="P12904" t="s">
        <v>16435</v>
      </c>
    </row>
    <row r="12905" spans="1:16" x14ac:dyDescent="0.35">
      <c r="A12905" t="s">
        <v>16070</v>
      </c>
      <c r="B12905" t="s">
        <v>16436</v>
      </c>
      <c r="C12905" t="s">
        <v>105</v>
      </c>
      <c r="D12905" t="s">
        <v>249</v>
      </c>
      <c r="E12905" t="s">
        <v>20</v>
      </c>
      <c r="F12905" t="b">
        <v>0</v>
      </c>
      <c r="G12905" t="s">
        <v>105</v>
      </c>
      <c r="H12905" s="1">
        <v>45758.518564814818</v>
      </c>
      <c r="I12905" t="b">
        <v>0</v>
      </c>
      <c r="J12905" t="b">
        <v>0</v>
      </c>
      <c r="K12905" t="s">
        <v>105</v>
      </c>
      <c r="L12905" t="s">
        <v>22</v>
      </c>
      <c r="M12905">
        <v>48000</v>
      </c>
      <c r="O12905" t="s">
        <v>306</v>
      </c>
      <c r="P12905" t="s">
        <v>565</v>
      </c>
    </row>
    <row r="12906" spans="1:16" x14ac:dyDescent="0.35">
      <c r="A12906" t="s">
        <v>16070</v>
      </c>
      <c r="B12906" t="s">
        <v>16070</v>
      </c>
      <c r="C12906" t="s">
        <v>7755</v>
      </c>
      <c r="D12906" t="s">
        <v>36</v>
      </c>
      <c r="E12906" t="s">
        <v>20</v>
      </c>
      <c r="F12906" t="b">
        <v>0</v>
      </c>
      <c r="G12906" t="s">
        <v>43</v>
      </c>
      <c r="H12906" s="1">
        <v>45758.917210648149</v>
      </c>
      <c r="I12906" t="b">
        <v>0</v>
      </c>
      <c r="J12906" t="b">
        <v>0</v>
      </c>
      <c r="K12906" t="s">
        <v>31</v>
      </c>
      <c r="L12906" t="s">
        <v>22</v>
      </c>
      <c r="M12906">
        <v>112500</v>
      </c>
      <c r="O12906" t="s">
        <v>33</v>
      </c>
      <c r="P12906" t="s">
        <v>12713</v>
      </c>
    </row>
    <row r="12907" spans="1:16" x14ac:dyDescent="0.35">
      <c r="A12907" t="s">
        <v>16070</v>
      </c>
      <c r="B12907" t="s">
        <v>16231</v>
      </c>
      <c r="C12907" t="s">
        <v>16437</v>
      </c>
      <c r="D12907" t="s">
        <v>17442</v>
      </c>
      <c r="E12907" t="s">
        <v>20</v>
      </c>
      <c r="F12907" t="b">
        <v>0</v>
      </c>
      <c r="G12907" t="s">
        <v>52</v>
      </c>
      <c r="H12907" s="1">
        <v>45759.292974537027</v>
      </c>
      <c r="I12907" t="b">
        <v>1</v>
      </c>
      <c r="J12907" t="b">
        <v>1</v>
      </c>
      <c r="K12907" t="s">
        <v>31</v>
      </c>
      <c r="L12907" t="s">
        <v>22</v>
      </c>
      <c r="M12907">
        <v>102500</v>
      </c>
      <c r="O12907" t="s">
        <v>16438</v>
      </c>
      <c r="P12907" t="s">
        <v>16439</v>
      </c>
    </row>
    <row r="12908" spans="1:16" x14ac:dyDescent="0.35">
      <c r="A12908" t="s">
        <v>16070</v>
      </c>
      <c r="B12908" t="s">
        <v>16440</v>
      </c>
      <c r="C12908" t="s">
        <v>1914</v>
      </c>
      <c r="D12908" t="s">
        <v>36</v>
      </c>
      <c r="E12908" t="s">
        <v>20</v>
      </c>
      <c r="F12908" t="b">
        <v>0</v>
      </c>
      <c r="G12908" t="s">
        <v>52</v>
      </c>
      <c r="H12908" s="1">
        <v>45759.333425925928</v>
      </c>
      <c r="I12908" t="b">
        <v>0</v>
      </c>
      <c r="J12908" t="b">
        <v>0</v>
      </c>
      <c r="K12908" t="s">
        <v>31</v>
      </c>
      <c r="L12908" t="s">
        <v>22</v>
      </c>
      <c r="M12908">
        <v>100635</v>
      </c>
      <c r="O12908" t="s">
        <v>2874</v>
      </c>
      <c r="P12908" t="s">
        <v>3521</v>
      </c>
    </row>
    <row r="12909" spans="1:16" x14ac:dyDescent="0.35">
      <c r="A12909" t="s">
        <v>16070</v>
      </c>
      <c r="B12909" t="s">
        <v>16441</v>
      </c>
      <c r="C12909" t="s">
        <v>6733</v>
      </c>
      <c r="D12909" t="s">
        <v>573</v>
      </c>
      <c r="E12909" t="s">
        <v>20</v>
      </c>
      <c r="F12909" t="b">
        <v>0</v>
      </c>
      <c r="G12909" t="s">
        <v>52</v>
      </c>
      <c r="H12909" s="1">
        <v>45759.834189814806</v>
      </c>
      <c r="I12909" t="b">
        <v>0</v>
      </c>
      <c r="J12909" t="b">
        <v>0</v>
      </c>
      <c r="K12909" t="s">
        <v>31</v>
      </c>
      <c r="L12909" t="s">
        <v>32</v>
      </c>
      <c r="N12909">
        <v>41.505001068115227</v>
      </c>
      <c r="O12909" t="s">
        <v>1258</v>
      </c>
      <c r="P12909" t="s">
        <v>16325</v>
      </c>
    </row>
    <row r="12910" spans="1:16" x14ac:dyDescent="0.35">
      <c r="A12910" t="s">
        <v>16070</v>
      </c>
      <c r="B12910" t="s">
        <v>16442</v>
      </c>
      <c r="C12910" t="s">
        <v>2780</v>
      </c>
      <c r="D12910" t="s">
        <v>573</v>
      </c>
      <c r="E12910" t="s">
        <v>20</v>
      </c>
      <c r="F12910" t="b">
        <v>0</v>
      </c>
      <c r="G12910" t="s">
        <v>52</v>
      </c>
      <c r="H12910" s="1">
        <v>45761.584282407413</v>
      </c>
      <c r="I12910" t="b">
        <v>0</v>
      </c>
      <c r="J12910" t="b">
        <v>1</v>
      </c>
      <c r="K12910" t="s">
        <v>31</v>
      </c>
      <c r="L12910" t="s">
        <v>32</v>
      </c>
      <c r="N12910">
        <v>46.050003051757813</v>
      </c>
      <c r="O12910" t="s">
        <v>8504</v>
      </c>
      <c r="P12910" t="s">
        <v>130</v>
      </c>
    </row>
    <row r="12911" spans="1:16" x14ac:dyDescent="0.35">
      <c r="A12911" t="s">
        <v>16070</v>
      </c>
      <c r="B12911" t="s">
        <v>16443</v>
      </c>
      <c r="C12911" t="s">
        <v>18</v>
      </c>
      <c r="D12911" t="s">
        <v>1955</v>
      </c>
      <c r="E12911" t="s">
        <v>20</v>
      </c>
      <c r="F12911" t="b">
        <v>1</v>
      </c>
      <c r="G12911" t="s">
        <v>30</v>
      </c>
      <c r="H12911" s="1">
        <v>45762.41783564815</v>
      </c>
      <c r="I12911" t="b">
        <v>0</v>
      </c>
      <c r="J12911" t="b">
        <v>1</v>
      </c>
      <c r="K12911" t="s">
        <v>31</v>
      </c>
      <c r="L12911" t="s">
        <v>22</v>
      </c>
      <c r="M12911">
        <v>125832</v>
      </c>
      <c r="O12911" t="s">
        <v>16444</v>
      </c>
      <c r="P12911" t="s">
        <v>433</v>
      </c>
    </row>
    <row r="12912" spans="1:16" x14ac:dyDescent="0.35">
      <c r="A12912" t="s">
        <v>16070</v>
      </c>
      <c r="B12912" t="s">
        <v>16445</v>
      </c>
      <c r="C12912" t="s">
        <v>410</v>
      </c>
      <c r="D12912" t="s">
        <v>1799</v>
      </c>
      <c r="E12912" t="s">
        <v>20</v>
      </c>
      <c r="F12912" t="b">
        <v>0</v>
      </c>
      <c r="G12912" t="s">
        <v>47</v>
      </c>
      <c r="H12912" s="1">
        <v>45763.250914351847</v>
      </c>
      <c r="I12912" t="b">
        <v>0</v>
      </c>
      <c r="J12912" t="b">
        <v>0</v>
      </c>
      <c r="K12912" t="s">
        <v>31</v>
      </c>
      <c r="L12912" t="s">
        <v>22</v>
      </c>
      <c r="M12912">
        <v>140157.84375</v>
      </c>
      <c r="O12912" t="s">
        <v>12879</v>
      </c>
      <c r="P12912" t="s">
        <v>722</v>
      </c>
    </row>
    <row r="12913" spans="1:16" x14ac:dyDescent="0.35">
      <c r="A12913" t="s">
        <v>16070</v>
      </c>
      <c r="B12913" t="s">
        <v>16319</v>
      </c>
      <c r="C12913" t="s">
        <v>16320</v>
      </c>
      <c r="D12913" t="s">
        <v>573</v>
      </c>
      <c r="E12913" t="s">
        <v>20</v>
      </c>
      <c r="F12913" t="b">
        <v>0</v>
      </c>
      <c r="G12913" t="s">
        <v>52</v>
      </c>
      <c r="H12913" s="1">
        <v>45763.334224537037</v>
      </c>
      <c r="I12913" t="b">
        <v>0</v>
      </c>
      <c r="J12913" t="b">
        <v>1</v>
      </c>
      <c r="K12913" t="s">
        <v>31</v>
      </c>
      <c r="L12913" t="s">
        <v>32</v>
      </c>
      <c r="N12913">
        <v>49.895000457763672</v>
      </c>
      <c r="O12913" t="s">
        <v>8504</v>
      </c>
      <c r="P12913" t="s">
        <v>130</v>
      </c>
    </row>
    <row r="12914" spans="1:16" x14ac:dyDescent="0.35">
      <c r="A12914" t="s">
        <v>16070</v>
      </c>
      <c r="B12914" t="s">
        <v>16390</v>
      </c>
      <c r="C12914" t="s">
        <v>149</v>
      </c>
      <c r="D12914" t="s">
        <v>573</v>
      </c>
      <c r="E12914" t="s">
        <v>20</v>
      </c>
      <c r="F12914" t="b">
        <v>0</v>
      </c>
      <c r="G12914" t="s">
        <v>150</v>
      </c>
      <c r="H12914" s="1">
        <v>45763.340312499997</v>
      </c>
      <c r="I12914" t="b">
        <v>0</v>
      </c>
      <c r="J12914" t="b">
        <v>0</v>
      </c>
      <c r="K12914" t="s">
        <v>150</v>
      </c>
      <c r="L12914" t="s">
        <v>32</v>
      </c>
      <c r="N12914">
        <v>17.645000457763668</v>
      </c>
      <c r="O12914" t="s">
        <v>1249</v>
      </c>
      <c r="P12914" t="s">
        <v>16391</v>
      </c>
    </row>
    <row r="12915" spans="1:16" x14ac:dyDescent="0.35">
      <c r="A12915" t="s">
        <v>16070</v>
      </c>
      <c r="B12915" t="s">
        <v>16170</v>
      </c>
      <c r="C12915" t="s">
        <v>16446</v>
      </c>
      <c r="D12915" t="s">
        <v>249</v>
      </c>
      <c r="E12915" t="s">
        <v>20</v>
      </c>
      <c r="F12915" t="b">
        <v>0</v>
      </c>
      <c r="G12915" t="s">
        <v>287</v>
      </c>
      <c r="H12915" s="1">
        <v>45763.505914351852</v>
      </c>
      <c r="I12915" t="b">
        <v>0</v>
      </c>
      <c r="J12915" t="b">
        <v>0</v>
      </c>
      <c r="K12915" t="s">
        <v>287</v>
      </c>
      <c r="L12915" t="s">
        <v>22</v>
      </c>
      <c r="M12915">
        <v>132000</v>
      </c>
      <c r="O12915" t="s">
        <v>16447</v>
      </c>
      <c r="P12915" t="s">
        <v>16361</v>
      </c>
    </row>
    <row r="12916" spans="1:16" x14ac:dyDescent="0.35">
      <c r="A12916" t="s">
        <v>16070</v>
      </c>
      <c r="B12916" t="s">
        <v>16448</v>
      </c>
      <c r="C12916" t="s">
        <v>51</v>
      </c>
      <c r="D12916" t="s">
        <v>36</v>
      </c>
      <c r="E12916" t="s">
        <v>20</v>
      </c>
      <c r="F12916" t="b">
        <v>0</v>
      </c>
      <c r="G12916" t="s">
        <v>43</v>
      </c>
      <c r="H12916" s="1">
        <v>45763.792199074072</v>
      </c>
      <c r="I12916" t="b">
        <v>0</v>
      </c>
      <c r="J12916" t="b">
        <v>1</v>
      </c>
      <c r="K12916" t="s">
        <v>31</v>
      </c>
      <c r="L12916" t="s">
        <v>22</v>
      </c>
      <c r="M12916">
        <v>145000</v>
      </c>
      <c r="O12916" t="s">
        <v>16449</v>
      </c>
      <c r="P12916" t="s">
        <v>16450</v>
      </c>
    </row>
    <row r="12917" spans="1:16" x14ac:dyDescent="0.35">
      <c r="A12917" t="s">
        <v>16070</v>
      </c>
      <c r="B12917" t="s">
        <v>16400</v>
      </c>
      <c r="C12917" t="s">
        <v>149</v>
      </c>
      <c r="D12917" t="s">
        <v>573</v>
      </c>
      <c r="E12917" t="s">
        <v>20</v>
      </c>
      <c r="F12917" t="b">
        <v>0</v>
      </c>
      <c r="G12917" t="s">
        <v>150</v>
      </c>
      <c r="H12917" s="1">
        <v>45764.324629629627</v>
      </c>
      <c r="I12917" t="b">
        <v>0</v>
      </c>
      <c r="J12917" t="b">
        <v>0</v>
      </c>
      <c r="K12917" t="s">
        <v>150</v>
      </c>
      <c r="L12917" t="s">
        <v>32</v>
      </c>
      <c r="N12917">
        <v>17.645000457763668</v>
      </c>
      <c r="O12917" t="s">
        <v>1249</v>
      </c>
      <c r="P12917" t="s">
        <v>16391</v>
      </c>
    </row>
    <row r="12918" spans="1:16" x14ac:dyDescent="0.35">
      <c r="A12918" t="s">
        <v>16070</v>
      </c>
      <c r="B12918" t="s">
        <v>16352</v>
      </c>
      <c r="C12918" t="s">
        <v>8854</v>
      </c>
      <c r="D12918" t="s">
        <v>36</v>
      </c>
      <c r="E12918" t="s">
        <v>20</v>
      </c>
      <c r="F12918" t="b">
        <v>0</v>
      </c>
      <c r="G12918" t="s">
        <v>47</v>
      </c>
      <c r="H12918" s="1">
        <v>45764.377106481479</v>
      </c>
      <c r="I12918" t="b">
        <v>0</v>
      </c>
      <c r="J12918" t="b">
        <v>0</v>
      </c>
      <c r="K12918" t="s">
        <v>31</v>
      </c>
      <c r="L12918" t="s">
        <v>22</v>
      </c>
      <c r="M12918">
        <v>128500</v>
      </c>
      <c r="O12918" t="s">
        <v>16303</v>
      </c>
      <c r="P12918" t="s">
        <v>16353</v>
      </c>
    </row>
    <row r="12919" spans="1:16" x14ac:dyDescent="0.35">
      <c r="A12919" t="s">
        <v>16070</v>
      </c>
      <c r="B12919" t="s">
        <v>16070</v>
      </c>
      <c r="C12919" t="s">
        <v>3858</v>
      </c>
      <c r="D12919" t="s">
        <v>36</v>
      </c>
      <c r="E12919" t="s">
        <v>20</v>
      </c>
      <c r="F12919" t="b">
        <v>0</v>
      </c>
      <c r="G12919" t="s">
        <v>68</v>
      </c>
      <c r="H12919" s="1">
        <v>45764.459652777783</v>
      </c>
      <c r="I12919" t="b">
        <v>0</v>
      </c>
      <c r="J12919" t="b">
        <v>1</v>
      </c>
      <c r="K12919" t="s">
        <v>31</v>
      </c>
      <c r="L12919" t="s">
        <v>22</v>
      </c>
      <c r="M12919">
        <v>160000.578125</v>
      </c>
      <c r="O12919" t="s">
        <v>16316</v>
      </c>
      <c r="P12919" t="s">
        <v>16317</v>
      </c>
    </row>
    <row r="12920" spans="1:16" x14ac:dyDescent="0.35">
      <c r="A12920" t="s">
        <v>16070</v>
      </c>
      <c r="B12920" t="s">
        <v>16451</v>
      </c>
      <c r="C12920" t="s">
        <v>16452</v>
      </c>
      <c r="D12920" t="s">
        <v>1955</v>
      </c>
      <c r="E12920" t="s">
        <v>20</v>
      </c>
      <c r="F12920" t="b">
        <v>0</v>
      </c>
      <c r="G12920" t="s">
        <v>171</v>
      </c>
      <c r="H12920" s="1">
        <v>45764.485868055563</v>
      </c>
      <c r="I12920" t="b">
        <v>0</v>
      </c>
      <c r="J12920" t="b">
        <v>1</v>
      </c>
      <c r="K12920" t="s">
        <v>31</v>
      </c>
      <c r="L12920" t="s">
        <v>22</v>
      </c>
      <c r="M12920">
        <v>122500</v>
      </c>
      <c r="O12920" t="s">
        <v>4513</v>
      </c>
      <c r="P12920" t="s">
        <v>11964</v>
      </c>
    </row>
    <row r="12921" spans="1:16" x14ac:dyDescent="0.35">
      <c r="A12921" t="s">
        <v>16070</v>
      </c>
      <c r="B12921" t="s">
        <v>16080</v>
      </c>
      <c r="C12921" t="s">
        <v>18</v>
      </c>
      <c r="D12921" t="s">
        <v>110</v>
      </c>
      <c r="E12921" t="s">
        <v>20</v>
      </c>
      <c r="F12921" t="b">
        <v>1</v>
      </c>
      <c r="G12921" t="s">
        <v>68</v>
      </c>
      <c r="H12921" s="1">
        <v>45764.667951388888</v>
      </c>
      <c r="I12921" t="b">
        <v>0</v>
      </c>
      <c r="J12921" t="b">
        <v>1</v>
      </c>
      <c r="K12921" t="s">
        <v>31</v>
      </c>
      <c r="L12921" t="s">
        <v>22</v>
      </c>
      <c r="M12921">
        <v>147500</v>
      </c>
      <c r="O12921" t="s">
        <v>16453</v>
      </c>
      <c r="P12921" t="s">
        <v>16454</v>
      </c>
    </row>
    <row r="12922" spans="1:16" x14ac:dyDescent="0.35">
      <c r="A12922" t="s">
        <v>16070</v>
      </c>
      <c r="B12922" t="s">
        <v>16455</v>
      </c>
      <c r="C12922" t="s">
        <v>18</v>
      </c>
      <c r="D12922" t="s">
        <v>17442</v>
      </c>
      <c r="E12922" t="s">
        <v>20</v>
      </c>
      <c r="F12922" t="b">
        <v>1</v>
      </c>
      <c r="G12922" t="s">
        <v>12276</v>
      </c>
      <c r="H12922" s="1">
        <v>45765.254537037043</v>
      </c>
      <c r="I12922" t="b">
        <v>0</v>
      </c>
      <c r="J12922" t="b">
        <v>0</v>
      </c>
      <c r="K12922" t="s">
        <v>12276</v>
      </c>
      <c r="L12922" t="s">
        <v>22</v>
      </c>
      <c r="M12922">
        <v>105000</v>
      </c>
      <c r="O12922" t="s">
        <v>940</v>
      </c>
      <c r="P12922" t="s">
        <v>16456</v>
      </c>
    </row>
    <row r="12923" spans="1:16" x14ac:dyDescent="0.35">
      <c r="A12923" t="s">
        <v>16070</v>
      </c>
      <c r="B12923" t="s">
        <v>16457</v>
      </c>
      <c r="C12923" t="s">
        <v>105</v>
      </c>
      <c r="D12923" t="s">
        <v>249</v>
      </c>
      <c r="E12923" t="s">
        <v>20</v>
      </c>
      <c r="F12923" t="b">
        <v>0</v>
      </c>
      <c r="G12923" t="s">
        <v>105</v>
      </c>
      <c r="H12923" s="1">
        <v>45765.50277777778</v>
      </c>
      <c r="I12923" t="b">
        <v>0</v>
      </c>
      <c r="J12923" t="b">
        <v>0</v>
      </c>
      <c r="K12923" t="s">
        <v>105</v>
      </c>
      <c r="L12923" t="s">
        <v>22</v>
      </c>
      <c r="M12923">
        <v>43254.5</v>
      </c>
      <c r="O12923" t="s">
        <v>306</v>
      </c>
      <c r="P12923" t="s">
        <v>433</v>
      </c>
    </row>
    <row r="12924" spans="1:16" x14ac:dyDescent="0.35">
      <c r="A12924" t="s">
        <v>16070</v>
      </c>
      <c r="B12924" t="s">
        <v>16287</v>
      </c>
      <c r="C12924" t="s">
        <v>142</v>
      </c>
      <c r="D12924" t="s">
        <v>573</v>
      </c>
      <c r="E12924" t="s">
        <v>20</v>
      </c>
      <c r="F12924" t="b">
        <v>0</v>
      </c>
      <c r="G12924" t="s">
        <v>68</v>
      </c>
      <c r="H12924" s="1">
        <v>45765.834398148138</v>
      </c>
      <c r="I12924" t="b">
        <v>0</v>
      </c>
      <c r="J12924" t="b">
        <v>1</v>
      </c>
      <c r="K12924" t="s">
        <v>31</v>
      </c>
      <c r="L12924" t="s">
        <v>32</v>
      </c>
      <c r="N12924">
        <v>40.81500244140625</v>
      </c>
      <c r="O12924" t="s">
        <v>1324</v>
      </c>
      <c r="P12924" t="s">
        <v>12282</v>
      </c>
    </row>
    <row r="12925" spans="1:16" x14ac:dyDescent="0.35">
      <c r="A12925" t="s">
        <v>16070</v>
      </c>
      <c r="B12925" t="s">
        <v>16458</v>
      </c>
      <c r="C12925" t="s">
        <v>18</v>
      </c>
      <c r="D12925" t="s">
        <v>17498</v>
      </c>
      <c r="E12925" t="s">
        <v>20</v>
      </c>
      <c r="F12925" t="b">
        <v>1</v>
      </c>
      <c r="G12925" t="s">
        <v>9448</v>
      </c>
      <c r="H12925" s="1">
        <v>45766.265046296299</v>
      </c>
      <c r="I12925" t="b">
        <v>0</v>
      </c>
      <c r="J12925" t="b">
        <v>1</v>
      </c>
      <c r="K12925" t="s">
        <v>9448</v>
      </c>
      <c r="L12925" t="s">
        <v>22</v>
      </c>
      <c r="M12925">
        <v>166860</v>
      </c>
      <c r="O12925" t="s">
        <v>426</v>
      </c>
      <c r="P12925" t="s">
        <v>16459</v>
      </c>
    </row>
    <row r="12926" spans="1:16" x14ac:dyDescent="0.35">
      <c r="A12926" t="s">
        <v>16070</v>
      </c>
      <c r="B12926" t="s">
        <v>16432</v>
      </c>
      <c r="C12926" t="s">
        <v>3247</v>
      </c>
      <c r="D12926" t="s">
        <v>573</v>
      </c>
      <c r="E12926" t="s">
        <v>20</v>
      </c>
      <c r="F12926" t="b">
        <v>0</v>
      </c>
      <c r="G12926" t="s">
        <v>52</v>
      </c>
      <c r="H12926" s="1">
        <v>45766.584247685183</v>
      </c>
      <c r="I12926" t="b">
        <v>0</v>
      </c>
      <c r="J12926" t="b">
        <v>1</v>
      </c>
      <c r="K12926" t="s">
        <v>31</v>
      </c>
      <c r="L12926" t="s">
        <v>32</v>
      </c>
      <c r="N12926">
        <v>49.895000457763672</v>
      </c>
      <c r="O12926" t="s">
        <v>1324</v>
      </c>
      <c r="P12926" t="s">
        <v>16433</v>
      </c>
    </row>
    <row r="12927" spans="1:16" x14ac:dyDescent="0.35">
      <c r="A12927" t="s">
        <v>16070</v>
      </c>
      <c r="B12927" t="s">
        <v>16460</v>
      </c>
      <c r="C12927" t="s">
        <v>182</v>
      </c>
      <c r="D12927" t="s">
        <v>36</v>
      </c>
      <c r="E12927" t="s">
        <v>20</v>
      </c>
      <c r="F12927" t="b">
        <v>0</v>
      </c>
      <c r="G12927" t="s">
        <v>43</v>
      </c>
      <c r="H12927" s="1">
        <v>45766.628750000003</v>
      </c>
      <c r="I12927" t="b">
        <v>0</v>
      </c>
      <c r="J12927" t="b">
        <v>1</v>
      </c>
      <c r="K12927" t="s">
        <v>31</v>
      </c>
      <c r="L12927" t="s">
        <v>22</v>
      </c>
      <c r="M12927">
        <v>234000</v>
      </c>
      <c r="O12927" t="s">
        <v>7935</v>
      </c>
      <c r="P12927" t="s">
        <v>16461</v>
      </c>
    </row>
    <row r="12928" spans="1:16" x14ac:dyDescent="0.35">
      <c r="A12928" t="s">
        <v>16070</v>
      </c>
      <c r="B12928" t="s">
        <v>16462</v>
      </c>
      <c r="C12928" t="s">
        <v>31</v>
      </c>
      <c r="D12928" t="s">
        <v>36</v>
      </c>
      <c r="E12928" t="s">
        <v>20</v>
      </c>
      <c r="F12928" t="b">
        <v>0</v>
      </c>
      <c r="G12928" t="s">
        <v>52</v>
      </c>
      <c r="H12928" s="1">
        <v>45768.793194444443</v>
      </c>
      <c r="I12928" t="b">
        <v>0</v>
      </c>
      <c r="J12928" t="b">
        <v>0</v>
      </c>
      <c r="K12928" t="s">
        <v>31</v>
      </c>
      <c r="L12928" t="s">
        <v>32</v>
      </c>
      <c r="N12928">
        <v>87.5</v>
      </c>
      <c r="O12928" t="s">
        <v>6862</v>
      </c>
      <c r="P12928" t="s">
        <v>16463</v>
      </c>
    </row>
    <row r="12929" spans="1:16" x14ac:dyDescent="0.35">
      <c r="A12929" t="s">
        <v>16070</v>
      </c>
      <c r="B12929" t="s">
        <v>16374</v>
      </c>
      <c r="C12929" t="s">
        <v>1176</v>
      </c>
      <c r="D12929" t="s">
        <v>573</v>
      </c>
      <c r="E12929" t="s">
        <v>20</v>
      </c>
      <c r="F12929" t="b">
        <v>0</v>
      </c>
      <c r="G12929" t="s">
        <v>68</v>
      </c>
      <c r="H12929" s="1">
        <v>45769.584976851853</v>
      </c>
      <c r="I12929" t="b">
        <v>0</v>
      </c>
      <c r="J12929" t="b">
        <v>1</v>
      </c>
      <c r="K12929" t="s">
        <v>31</v>
      </c>
      <c r="L12929" t="s">
        <v>32</v>
      </c>
      <c r="N12929">
        <v>40.81500244140625</v>
      </c>
      <c r="O12929" t="s">
        <v>1952</v>
      </c>
      <c r="P12929" t="s">
        <v>16375</v>
      </c>
    </row>
    <row r="12930" spans="1:16" x14ac:dyDescent="0.35">
      <c r="A12930" t="s">
        <v>16070</v>
      </c>
      <c r="B12930" t="s">
        <v>16464</v>
      </c>
      <c r="C12930" t="s">
        <v>154</v>
      </c>
      <c r="D12930" t="s">
        <v>36</v>
      </c>
      <c r="E12930" t="s">
        <v>20</v>
      </c>
      <c r="F12930" t="b">
        <v>0</v>
      </c>
      <c r="G12930" t="s">
        <v>52</v>
      </c>
      <c r="H12930" s="1">
        <v>45769.958379629628</v>
      </c>
      <c r="I12930" t="b">
        <v>1</v>
      </c>
      <c r="J12930" t="b">
        <v>1</v>
      </c>
      <c r="K12930" t="s">
        <v>31</v>
      </c>
      <c r="L12930" t="s">
        <v>22</v>
      </c>
      <c r="M12930">
        <v>211500</v>
      </c>
      <c r="O12930" t="s">
        <v>6123</v>
      </c>
    </row>
    <row r="12931" spans="1:16" x14ac:dyDescent="0.35">
      <c r="A12931" t="s">
        <v>16070</v>
      </c>
      <c r="B12931" t="s">
        <v>16465</v>
      </c>
      <c r="C12931" t="s">
        <v>56</v>
      </c>
      <c r="D12931" t="s">
        <v>36</v>
      </c>
      <c r="E12931" t="s">
        <v>20</v>
      </c>
      <c r="F12931" t="b">
        <v>0</v>
      </c>
      <c r="G12931" t="s">
        <v>52</v>
      </c>
      <c r="H12931" s="1">
        <v>45769.960034722222</v>
      </c>
      <c r="I12931" t="b">
        <v>1</v>
      </c>
      <c r="J12931" t="b">
        <v>1</v>
      </c>
      <c r="K12931" t="s">
        <v>31</v>
      </c>
      <c r="L12931" t="s">
        <v>22</v>
      </c>
      <c r="M12931">
        <v>160000</v>
      </c>
      <c r="O12931" t="s">
        <v>53</v>
      </c>
      <c r="P12931" t="s">
        <v>466</v>
      </c>
    </row>
    <row r="12932" spans="1:16" x14ac:dyDescent="0.35">
      <c r="A12932" t="s">
        <v>16070</v>
      </c>
      <c r="B12932" t="s">
        <v>16374</v>
      </c>
      <c r="C12932" t="s">
        <v>1176</v>
      </c>
      <c r="D12932" t="s">
        <v>573</v>
      </c>
      <c r="E12932" t="s">
        <v>20</v>
      </c>
      <c r="F12932" t="b">
        <v>0</v>
      </c>
      <c r="G12932" t="s">
        <v>68</v>
      </c>
      <c r="H12932" s="1">
        <v>45770.584976851853</v>
      </c>
      <c r="I12932" t="b">
        <v>0</v>
      </c>
      <c r="J12932" t="b">
        <v>1</v>
      </c>
      <c r="K12932" t="s">
        <v>31</v>
      </c>
      <c r="L12932" t="s">
        <v>32</v>
      </c>
      <c r="N12932">
        <v>40.81500244140625</v>
      </c>
      <c r="O12932" t="s">
        <v>1952</v>
      </c>
      <c r="P12932" t="s">
        <v>16375</v>
      </c>
    </row>
    <row r="12933" spans="1:16" x14ac:dyDescent="0.35">
      <c r="A12933" t="s">
        <v>16070</v>
      </c>
      <c r="B12933" t="s">
        <v>16464</v>
      </c>
      <c r="C12933" t="s">
        <v>154</v>
      </c>
      <c r="D12933" t="s">
        <v>36</v>
      </c>
      <c r="E12933" t="s">
        <v>20</v>
      </c>
      <c r="F12933" t="b">
        <v>0</v>
      </c>
      <c r="G12933" t="s">
        <v>52</v>
      </c>
      <c r="H12933" s="1">
        <v>45770.958379629628</v>
      </c>
      <c r="I12933" t="b">
        <v>1</v>
      </c>
      <c r="J12933" t="b">
        <v>1</v>
      </c>
      <c r="K12933" t="s">
        <v>31</v>
      </c>
      <c r="L12933" t="s">
        <v>22</v>
      </c>
      <c r="M12933">
        <v>211500</v>
      </c>
      <c r="O12933" t="s">
        <v>6123</v>
      </c>
    </row>
    <row r="12934" spans="1:16" x14ac:dyDescent="0.35">
      <c r="A12934" t="s">
        <v>16070</v>
      </c>
      <c r="B12934" t="s">
        <v>16465</v>
      </c>
      <c r="C12934" t="s">
        <v>56</v>
      </c>
      <c r="D12934" t="s">
        <v>36</v>
      </c>
      <c r="E12934" t="s">
        <v>20</v>
      </c>
      <c r="F12934" t="b">
        <v>0</v>
      </c>
      <c r="G12934" t="s">
        <v>52</v>
      </c>
      <c r="H12934" s="1">
        <v>45770.960034722222</v>
      </c>
      <c r="I12934" t="b">
        <v>1</v>
      </c>
      <c r="J12934" t="b">
        <v>1</v>
      </c>
      <c r="K12934" t="s">
        <v>31</v>
      </c>
      <c r="L12934" t="s">
        <v>22</v>
      </c>
      <c r="M12934">
        <v>160000</v>
      </c>
      <c r="O12934" t="s">
        <v>53</v>
      </c>
      <c r="P12934" t="s">
        <v>466</v>
      </c>
    </row>
    <row r="12935" spans="1:16" x14ac:dyDescent="0.35">
      <c r="A12935" t="s">
        <v>16070</v>
      </c>
      <c r="B12935" t="s">
        <v>16374</v>
      </c>
      <c r="C12935" t="s">
        <v>1176</v>
      </c>
      <c r="D12935" t="s">
        <v>573</v>
      </c>
      <c r="E12935" t="s">
        <v>20</v>
      </c>
      <c r="F12935" t="b">
        <v>0</v>
      </c>
      <c r="G12935" t="s">
        <v>68</v>
      </c>
      <c r="H12935" s="1">
        <v>45771.584976851853</v>
      </c>
      <c r="I12935" t="b">
        <v>0</v>
      </c>
      <c r="J12935" t="b">
        <v>1</v>
      </c>
      <c r="K12935" t="s">
        <v>31</v>
      </c>
      <c r="L12935" t="s">
        <v>32</v>
      </c>
      <c r="N12935">
        <v>40.81500244140625</v>
      </c>
      <c r="O12935" t="s">
        <v>1952</v>
      </c>
      <c r="P12935" t="s">
        <v>16375</v>
      </c>
    </row>
    <row r="12936" spans="1:16" x14ac:dyDescent="0.35">
      <c r="A12936" t="s">
        <v>16070</v>
      </c>
      <c r="B12936" t="s">
        <v>16464</v>
      </c>
      <c r="C12936" t="s">
        <v>154</v>
      </c>
      <c r="D12936" t="s">
        <v>36</v>
      </c>
      <c r="E12936" t="s">
        <v>20</v>
      </c>
      <c r="F12936" t="b">
        <v>0</v>
      </c>
      <c r="G12936" t="s">
        <v>52</v>
      </c>
      <c r="H12936" s="1">
        <v>45771.958379629628</v>
      </c>
      <c r="I12936" t="b">
        <v>1</v>
      </c>
      <c r="J12936" t="b">
        <v>1</v>
      </c>
      <c r="K12936" t="s">
        <v>31</v>
      </c>
      <c r="L12936" t="s">
        <v>22</v>
      </c>
      <c r="M12936">
        <v>211500</v>
      </c>
      <c r="O12936" t="s">
        <v>6123</v>
      </c>
    </row>
    <row r="12937" spans="1:16" x14ac:dyDescent="0.35">
      <c r="A12937" t="s">
        <v>16070</v>
      </c>
      <c r="B12937" t="s">
        <v>16465</v>
      </c>
      <c r="C12937" t="s">
        <v>56</v>
      </c>
      <c r="D12937" t="s">
        <v>36</v>
      </c>
      <c r="E12937" t="s">
        <v>20</v>
      </c>
      <c r="F12937" t="b">
        <v>0</v>
      </c>
      <c r="G12937" t="s">
        <v>52</v>
      </c>
      <c r="H12937" s="1">
        <v>45771.960034722222</v>
      </c>
      <c r="I12937" t="b">
        <v>1</v>
      </c>
      <c r="J12937" t="b">
        <v>1</v>
      </c>
      <c r="K12937" t="s">
        <v>31</v>
      </c>
      <c r="L12937" t="s">
        <v>22</v>
      </c>
      <c r="M12937">
        <v>160000</v>
      </c>
      <c r="O12937" t="s">
        <v>53</v>
      </c>
      <c r="P12937" t="s">
        <v>466</v>
      </c>
    </row>
    <row r="12938" spans="1:16" x14ac:dyDescent="0.35">
      <c r="A12938" t="s">
        <v>16070</v>
      </c>
      <c r="B12938" t="s">
        <v>16374</v>
      </c>
      <c r="C12938" t="s">
        <v>1176</v>
      </c>
      <c r="D12938" t="s">
        <v>573</v>
      </c>
      <c r="E12938" t="s">
        <v>20</v>
      </c>
      <c r="F12938" t="b">
        <v>0</v>
      </c>
      <c r="G12938" t="s">
        <v>68</v>
      </c>
      <c r="H12938" s="1">
        <v>45772.584976851853</v>
      </c>
      <c r="I12938" t="b">
        <v>0</v>
      </c>
      <c r="J12938" t="b">
        <v>1</v>
      </c>
      <c r="K12938" t="s">
        <v>31</v>
      </c>
      <c r="L12938" t="s">
        <v>32</v>
      </c>
      <c r="N12938">
        <v>40.81500244140625</v>
      </c>
      <c r="O12938" t="s">
        <v>1952</v>
      </c>
      <c r="P12938" t="s">
        <v>16375</v>
      </c>
    </row>
    <row r="12939" spans="1:16" x14ac:dyDescent="0.35">
      <c r="A12939" t="s">
        <v>16070</v>
      </c>
      <c r="B12939" t="s">
        <v>16464</v>
      </c>
      <c r="C12939" t="s">
        <v>154</v>
      </c>
      <c r="D12939" t="s">
        <v>36</v>
      </c>
      <c r="E12939" t="s">
        <v>20</v>
      </c>
      <c r="F12939" t="b">
        <v>0</v>
      </c>
      <c r="G12939" t="s">
        <v>52</v>
      </c>
      <c r="H12939" s="1">
        <v>45772.958379629628</v>
      </c>
      <c r="I12939" t="b">
        <v>1</v>
      </c>
      <c r="J12939" t="b">
        <v>1</v>
      </c>
      <c r="K12939" t="s">
        <v>31</v>
      </c>
      <c r="L12939" t="s">
        <v>22</v>
      </c>
      <c r="M12939">
        <v>211500</v>
      </c>
      <c r="O12939" t="s">
        <v>6123</v>
      </c>
    </row>
    <row r="12940" spans="1:16" x14ac:dyDescent="0.35">
      <c r="A12940" t="s">
        <v>16070</v>
      </c>
      <c r="B12940" t="s">
        <v>16465</v>
      </c>
      <c r="C12940" t="s">
        <v>56</v>
      </c>
      <c r="D12940" t="s">
        <v>36</v>
      </c>
      <c r="E12940" t="s">
        <v>20</v>
      </c>
      <c r="F12940" t="b">
        <v>0</v>
      </c>
      <c r="G12940" t="s">
        <v>52</v>
      </c>
      <c r="H12940" s="1">
        <v>45772.960034722222</v>
      </c>
      <c r="I12940" t="b">
        <v>1</v>
      </c>
      <c r="J12940" t="b">
        <v>1</v>
      </c>
      <c r="K12940" t="s">
        <v>31</v>
      </c>
      <c r="L12940" t="s">
        <v>22</v>
      </c>
      <c r="M12940">
        <v>160000</v>
      </c>
      <c r="O12940" t="s">
        <v>53</v>
      </c>
      <c r="P12940" t="s">
        <v>466</v>
      </c>
    </row>
    <row r="12941" spans="1:16" x14ac:dyDescent="0.35">
      <c r="A12941" t="s">
        <v>16070</v>
      </c>
      <c r="B12941" t="s">
        <v>16374</v>
      </c>
      <c r="C12941" t="s">
        <v>1176</v>
      </c>
      <c r="D12941" t="s">
        <v>573</v>
      </c>
      <c r="E12941" t="s">
        <v>20</v>
      </c>
      <c r="F12941" t="b">
        <v>0</v>
      </c>
      <c r="G12941" t="s">
        <v>68</v>
      </c>
      <c r="H12941" s="1">
        <v>45773.584976851853</v>
      </c>
      <c r="I12941" t="b">
        <v>0</v>
      </c>
      <c r="J12941" t="b">
        <v>1</v>
      </c>
      <c r="K12941" t="s">
        <v>31</v>
      </c>
      <c r="L12941" t="s">
        <v>32</v>
      </c>
      <c r="N12941">
        <v>40.81500244140625</v>
      </c>
      <c r="O12941" t="s">
        <v>1952</v>
      </c>
      <c r="P12941" t="s">
        <v>16375</v>
      </c>
    </row>
    <row r="12942" spans="1:16" x14ac:dyDescent="0.35">
      <c r="A12942" t="s">
        <v>16070</v>
      </c>
      <c r="B12942" t="s">
        <v>16464</v>
      </c>
      <c r="C12942" t="s">
        <v>154</v>
      </c>
      <c r="D12942" t="s">
        <v>36</v>
      </c>
      <c r="E12942" t="s">
        <v>20</v>
      </c>
      <c r="F12942" t="b">
        <v>0</v>
      </c>
      <c r="G12942" t="s">
        <v>52</v>
      </c>
      <c r="H12942" s="1">
        <v>45773.958379629628</v>
      </c>
      <c r="I12942" t="b">
        <v>1</v>
      </c>
      <c r="J12942" t="b">
        <v>1</v>
      </c>
      <c r="K12942" t="s">
        <v>31</v>
      </c>
      <c r="L12942" t="s">
        <v>22</v>
      </c>
      <c r="M12942">
        <v>211500</v>
      </c>
      <c r="O12942" t="s">
        <v>6123</v>
      </c>
    </row>
    <row r="12943" spans="1:16" x14ac:dyDescent="0.35">
      <c r="A12943" t="s">
        <v>16070</v>
      </c>
      <c r="B12943" t="s">
        <v>16465</v>
      </c>
      <c r="C12943" t="s">
        <v>56</v>
      </c>
      <c r="D12943" t="s">
        <v>36</v>
      </c>
      <c r="E12943" t="s">
        <v>20</v>
      </c>
      <c r="F12943" t="b">
        <v>0</v>
      </c>
      <c r="G12943" t="s">
        <v>52</v>
      </c>
      <c r="H12943" s="1">
        <v>45773.960034722222</v>
      </c>
      <c r="I12943" t="b">
        <v>1</v>
      </c>
      <c r="J12943" t="b">
        <v>1</v>
      </c>
      <c r="K12943" t="s">
        <v>31</v>
      </c>
      <c r="L12943" t="s">
        <v>22</v>
      </c>
      <c r="M12943">
        <v>160000</v>
      </c>
      <c r="O12943" t="s">
        <v>53</v>
      </c>
      <c r="P12943" t="s">
        <v>466</v>
      </c>
    </row>
    <row r="12944" spans="1:16" x14ac:dyDescent="0.35">
      <c r="A12944" t="s">
        <v>16070</v>
      </c>
      <c r="B12944" t="s">
        <v>16374</v>
      </c>
      <c r="C12944" t="s">
        <v>1176</v>
      </c>
      <c r="D12944" t="s">
        <v>573</v>
      </c>
      <c r="E12944" t="s">
        <v>20</v>
      </c>
      <c r="F12944" t="b">
        <v>0</v>
      </c>
      <c r="G12944" t="s">
        <v>68</v>
      </c>
      <c r="H12944" s="1">
        <v>45774.584976851853</v>
      </c>
      <c r="I12944" t="b">
        <v>0</v>
      </c>
      <c r="J12944" t="b">
        <v>1</v>
      </c>
      <c r="K12944" t="s">
        <v>31</v>
      </c>
      <c r="L12944" t="s">
        <v>32</v>
      </c>
      <c r="N12944">
        <v>40.81500244140625</v>
      </c>
      <c r="O12944" t="s">
        <v>1952</v>
      </c>
      <c r="P12944" t="s">
        <v>16375</v>
      </c>
    </row>
    <row r="12945" spans="1:16" x14ac:dyDescent="0.35">
      <c r="A12945" t="s">
        <v>16070</v>
      </c>
      <c r="B12945" t="s">
        <v>16464</v>
      </c>
      <c r="C12945" t="s">
        <v>154</v>
      </c>
      <c r="D12945" t="s">
        <v>36</v>
      </c>
      <c r="E12945" t="s">
        <v>20</v>
      </c>
      <c r="F12945" t="b">
        <v>0</v>
      </c>
      <c r="G12945" t="s">
        <v>52</v>
      </c>
      <c r="H12945" s="1">
        <v>45774.958379629628</v>
      </c>
      <c r="I12945" t="b">
        <v>1</v>
      </c>
      <c r="J12945" t="b">
        <v>1</v>
      </c>
      <c r="K12945" t="s">
        <v>31</v>
      </c>
      <c r="L12945" t="s">
        <v>22</v>
      </c>
      <c r="M12945">
        <v>211500</v>
      </c>
      <c r="O12945" t="s">
        <v>6123</v>
      </c>
    </row>
    <row r="12946" spans="1:16" x14ac:dyDescent="0.35">
      <c r="A12946" t="s">
        <v>16070</v>
      </c>
      <c r="B12946" t="s">
        <v>16465</v>
      </c>
      <c r="C12946" t="s">
        <v>56</v>
      </c>
      <c r="D12946" t="s">
        <v>36</v>
      </c>
      <c r="E12946" t="s">
        <v>20</v>
      </c>
      <c r="F12946" t="b">
        <v>0</v>
      </c>
      <c r="G12946" t="s">
        <v>52</v>
      </c>
      <c r="H12946" s="1">
        <v>45774.960034722222</v>
      </c>
      <c r="I12946" t="b">
        <v>1</v>
      </c>
      <c r="J12946" t="b">
        <v>1</v>
      </c>
      <c r="K12946" t="s">
        <v>31</v>
      </c>
      <c r="L12946" t="s">
        <v>22</v>
      </c>
      <c r="M12946">
        <v>160000</v>
      </c>
      <c r="O12946" t="s">
        <v>53</v>
      </c>
      <c r="P12946" t="s">
        <v>466</v>
      </c>
    </row>
    <row r="12947" spans="1:16" x14ac:dyDescent="0.35">
      <c r="A12947" t="s">
        <v>16070</v>
      </c>
      <c r="B12947" t="s">
        <v>16374</v>
      </c>
      <c r="C12947" t="s">
        <v>1176</v>
      </c>
      <c r="D12947" t="s">
        <v>573</v>
      </c>
      <c r="E12947" t="s">
        <v>20</v>
      </c>
      <c r="F12947" t="b">
        <v>0</v>
      </c>
      <c r="G12947" t="s">
        <v>68</v>
      </c>
      <c r="H12947" s="1">
        <v>45775.584976851853</v>
      </c>
      <c r="I12947" t="b">
        <v>0</v>
      </c>
      <c r="J12947" t="b">
        <v>1</v>
      </c>
      <c r="K12947" t="s">
        <v>31</v>
      </c>
      <c r="L12947" t="s">
        <v>32</v>
      </c>
      <c r="N12947">
        <v>40.81500244140625</v>
      </c>
      <c r="O12947" t="s">
        <v>1952</v>
      </c>
      <c r="P12947" t="s">
        <v>16375</v>
      </c>
    </row>
    <row r="12948" spans="1:16" x14ac:dyDescent="0.35">
      <c r="A12948" t="s">
        <v>16070</v>
      </c>
      <c r="B12948" t="s">
        <v>16464</v>
      </c>
      <c r="C12948" t="s">
        <v>154</v>
      </c>
      <c r="D12948" t="s">
        <v>36</v>
      </c>
      <c r="E12948" t="s">
        <v>20</v>
      </c>
      <c r="F12948" t="b">
        <v>0</v>
      </c>
      <c r="G12948" t="s">
        <v>52</v>
      </c>
      <c r="H12948" s="1">
        <v>45775.958379629628</v>
      </c>
      <c r="I12948" t="b">
        <v>1</v>
      </c>
      <c r="J12948" t="b">
        <v>1</v>
      </c>
      <c r="K12948" t="s">
        <v>31</v>
      </c>
      <c r="L12948" t="s">
        <v>22</v>
      </c>
      <c r="M12948">
        <v>211500</v>
      </c>
      <c r="O12948" t="s">
        <v>6123</v>
      </c>
    </row>
    <row r="12949" spans="1:16" x14ac:dyDescent="0.35">
      <c r="A12949" t="s">
        <v>16070</v>
      </c>
      <c r="B12949" t="s">
        <v>16465</v>
      </c>
      <c r="C12949" t="s">
        <v>56</v>
      </c>
      <c r="D12949" t="s">
        <v>36</v>
      </c>
      <c r="E12949" t="s">
        <v>20</v>
      </c>
      <c r="F12949" t="b">
        <v>0</v>
      </c>
      <c r="G12949" t="s">
        <v>52</v>
      </c>
      <c r="H12949" s="1">
        <v>45775.960034722222</v>
      </c>
      <c r="I12949" t="b">
        <v>1</v>
      </c>
      <c r="J12949" t="b">
        <v>1</v>
      </c>
      <c r="K12949" t="s">
        <v>31</v>
      </c>
      <c r="L12949" t="s">
        <v>22</v>
      </c>
      <c r="M12949">
        <v>160000</v>
      </c>
      <c r="O12949" t="s">
        <v>53</v>
      </c>
      <c r="P12949" t="s">
        <v>466</v>
      </c>
    </row>
    <row r="12950" spans="1:16" x14ac:dyDescent="0.35">
      <c r="A12950" t="s">
        <v>16070</v>
      </c>
      <c r="B12950" t="s">
        <v>16374</v>
      </c>
      <c r="C12950" t="s">
        <v>1176</v>
      </c>
      <c r="D12950" t="s">
        <v>573</v>
      </c>
      <c r="E12950" t="s">
        <v>20</v>
      </c>
      <c r="F12950" t="b">
        <v>0</v>
      </c>
      <c r="G12950" t="s">
        <v>68</v>
      </c>
      <c r="H12950" s="1">
        <v>45776.584976851853</v>
      </c>
      <c r="I12950" t="b">
        <v>0</v>
      </c>
      <c r="J12950" t="b">
        <v>1</v>
      </c>
      <c r="K12950" t="s">
        <v>31</v>
      </c>
      <c r="L12950" t="s">
        <v>32</v>
      </c>
      <c r="N12950">
        <v>40.81500244140625</v>
      </c>
      <c r="O12950" t="s">
        <v>1952</v>
      </c>
      <c r="P12950" t="s">
        <v>16375</v>
      </c>
    </row>
    <row r="12951" spans="1:16" x14ac:dyDescent="0.35">
      <c r="A12951" t="s">
        <v>16070</v>
      </c>
      <c r="B12951" t="s">
        <v>16464</v>
      </c>
      <c r="C12951" t="s">
        <v>154</v>
      </c>
      <c r="D12951" t="s">
        <v>36</v>
      </c>
      <c r="E12951" t="s">
        <v>20</v>
      </c>
      <c r="F12951" t="b">
        <v>0</v>
      </c>
      <c r="G12951" t="s">
        <v>52</v>
      </c>
      <c r="H12951" s="1">
        <v>45776.958379629628</v>
      </c>
      <c r="I12951" t="b">
        <v>1</v>
      </c>
      <c r="J12951" t="b">
        <v>1</v>
      </c>
      <c r="K12951" t="s">
        <v>31</v>
      </c>
      <c r="L12951" t="s">
        <v>22</v>
      </c>
      <c r="M12951">
        <v>211500</v>
      </c>
      <c r="O12951" t="s">
        <v>6123</v>
      </c>
    </row>
    <row r="12952" spans="1:16" x14ac:dyDescent="0.35">
      <c r="A12952" t="s">
        <v>16070</v>
      </c>
      <c r="B12952" t="s">
        <v>16465</v>
      </c>
      <c r="C12952" t="s">
        <v>56</v>
      </c>
      <c r="D12952" t="s">
        <v>36</v>
      </c>
      <c r="E12952" t="s">
        <v>20</v>
      </c>
      <c r="F12952" t="b">
        <v>0</v>
      </c>
      <c r="G12952" t="s">
        <v>52</v>
      </c>
      <c r="H12952" s="1">
        <v>45776.960034722222</v>
      </c>
      <c r="I12952" t="b">
        <v>1</v>
      </c>
      <c r="J12952" t="b">
        <v>1</v>
      </c>
      <c r="K12952" t="s">
        <v>31</v>
      </c>
      <c r="L12952" t="s">
        <v>22</v>
      </c>
      <c r="M12952">
        <v>160000</v>
      </c>
      <c r="O12952" t="s">
        <v>53</v>
      </c>
      <c r="P12952" t="s">
        <v>466</v>
      </c>
    </row>
    <row r="12953" spans="1:16" x14ac:dyDescent="0.35">
      <c r="A12953" t="s">
        <v>16070</v>
      </c>
      <c r="B12953" t="s">
        <v>16374</v>
      </c>
      <c r="C12953" t="s">
        <v>1176</v>
      </c>
      <c r="D12953" t="s">
        <v>573</v>
      </c>
      <c r="E12953" t="s">
        <v>20</v>
      </c>
      <c r="F12953" t="b">
        <v>0</v>
      </c>
      <c r="G12953" t="s">
        <v>68</v>
      </c>
      <c r="H12953" s="1">
        <v>45777.584976851853</v>
      </c>
      <c r="I12953" t="b">
        <v>0</v>
      </c>
      <c r="J12953" t="b">
        <v>1</v>
      </c>
      <c r="K12953" t="s">
        <v>31</v>
      </c>
      <c r="L12953" t="s">
        <v>32</v>
      </c>
      <c r="N12953">
        <v>40.81500244140625</v>
      </c>
      <c r="O12953" t="s">
        <v>1952</v>
      </c>
      <c r="P12953" t="s">
        <v>16375</v>
      </c>
    </row>
    <row r="12954" spans="1:16" x14ac:dyDescent="0.35">
      <c r="A12954" t="s">
        <v>16070</v>
      </c>
      <c r="B12954" t="s">
        <v>16464</v>
      </c>
      <c r="C12954" t="s">
        <v>154</v>
      </c>
      <c r="D12954" t="s">
        <v>36</v>
      </c>
      <c r="E12954" t="s">
        <v>20</v>
      </c>
      <c r="F12954" t="b">
        <v>0</v>
      </c>
      <c r="G12954" t="s">
        <v>52</v>
      </c>
      <c r="H12954" s="1">
        <v>45777.958379629628</v>
      </c>
      <c r="I12954" t="b">
        <v>1</v>
      </c>
      <c r="J12954" t="b">
        <v>1</v>
      </c>
      <c r="K12954" t="s">
        <v>31</v>
      </c>
      <c r="L12954" t="s">
        <v>22</v>
      </c>
      <c r="M12954">
        <v>211500</v>
      </c>
      <c r="O12954" t="s">
        <v>6123</v>
      </c>
    </row>
    <row r="12955" spans="1:16" x14ac:dyDescent="0.35">
      <c r="A12955" t="s">
        <v>16070</v>
      </c>
      <c r="B12955" t="s">
        <v>16465</v>
      </c>
      <c r="C12955" t="s">
        <v>56</v>
      </c>
      <c r="D12955" t="s">
        <v>36</v>
      </c>
      <c r="E12955" t="s">
        <v>20</v>
      </c>
      <c r="F12955" t="b">
        <v>0</v>
      </c>
      <c r="G12955" t="s">
        <v>52</v>
      </c>
      <c r="H12955" s="1">
        <v>45777.960034722222</v>
      </c>
      <c r="I12955" t="b">
        <v>1</v>
      </c>
      <c r="J12955" t="b">
        <v>1</v>
      </c>
      <c r="K12955" t="s">
        <v>31</v>
      </c>
      <c r="L12955" t="s">
        <v>22</v>
      </c>
      <c r="M12955">
        <v>160000</v>
      </c>
      <c r="O12955" t="s">
        <v>53</v>
      </c>
      <c r="P12955" t="s">
        <v>466</v>
      </c>
    </row>
    <row r="12956" spans="1:16" x14ac:dyDescent="0.35">
      <c r="A12956" t="s">
        <v>16070</v>
      </c>
      <c r="B12956" t="s">
        <v>16374</v>
      </c>
      <c r="C12956" t="s">
        <v>1176</v>
      </c>
      <c r="D12956" t="s">
        <v>573</v>
      </c>
      <c r="E12956" t="s">
        <v>20</v>
      </c>
      <c r="F12956" t="b">
        <v>0</v>
      </c>
      <c r="G12956" t="s">
        <v>68</v>
      </c>
      <c r="H12956" s="1">
        <v>45778.584976851853</v>
      </c>
      <c r="I12956" t="b">
        <v>0</v>
      </c>
      <c r="J12956" t="b">
        <v>1</v>
      </c>
      <c r="K12956" t="s">
        <v>31</v>
      </c>
      <c r="L12956" t="s">
        <v>32</v>
      </c>
      <c r="N12956">
        <v>40.81500244140625</v>
      </c>
      <c r="O12956" t="s">
        <v>1952</v>
      </c>
      <c r="P12956" t="s">
        <v>16375</v>
      </c>
    </row>
    <row r="12957" spans="1:16" x14ac:dyDescent="0.35">
      <c r="A12957" t="s">
        <v>16070</v>
      </c>
      <c r="B12957" t="s">
        <v>16464</v>
      </c>
      <c r="C12957" t="s">
        <v>154</v>
      </c>
      <c r="D12957" t="s">
        <v>36</v>
      </c>
      <c r="E12957" t="s">
        <v>20</v>
      </c>
      <c r="F12957" t="b">
        <v>0</v>
      </c>
      <c r="G12957" t="s">
        <v>52</v>
      </c>
      <c r="H12957" s="1">
        <v>45778.958379629628</v>
      </c>
      <c r="I12957" t="b">
        <v>1</v>
      </c>
      <c r="J12957" t="b">
        <v>1</v>
      </c>
      <c r="K12957" t="s">
        <v>31</v>
      </c>
      <c r="L12957" t="s">
        <v>22</v>
      </c>
      <c r="M12957">
        <v>211500</v>
      </c>
      <c r="O12957" t="s">
        <v>6123</v>
      </c>
    </row>
    <row r="12958" spans="1:16" x14ac:dyDescent="0.35">
      <c r="A12958" t="s">
        <v>16070</v>
      </c>
      <c r="B12958" t="s">
        <v>16465</v>
      </c>
      <c r="C12958" t="s">
        <v>56</v>
      </c>
      <c r="D12958" t="s">
        <v>36</v>
      </c>
      <c r="E12958" t="s">
        <v>20</v>
      </c>
      <c r="F12958" t="b">
        <v>0</v>
      </c>
      <c r="G12958" t="s">
        <v>52</v>
      </c>
      <c r="H12958" s="1">
        <v>45778.960034722222</v>
      </c>
      <c r="I12958" t="b">
        <v>1</v>
      </c>
      <c r="J12958" t="b">
        <v>1</v>
      </c>
      <c r="K12958" t="s">
        <v>31</v>
      </c>
      <c r="L12958" t="s">
        <v>22</v>
      </c>
      <c r="M12958">
        <v>160000</v>
      </c>
      <c r="O12958" t="s">
        <v>53</v>
      </c>
      <c r="P12958" t="s">
        <v>466</v>
      </c>
    </row>
    <row r="12959" spans="1:16" x14ac:dyDescent="0.35">
      <c r="A12959" t="s">
        <v>16070</v>
      </c>
      <c r="B12959" t="s">
        <v>16374</v>
      </c>
      <c r="C12959" t="s">
        <v>1176</v>
      </c>
      <c r="D12959" t="s">
        <v>573</v>
      </c>
      <c r="E12959" t="s">
        <v>20</v>
      </c>
      <c r="F12959" t="b">
        <v>0</v>
      </c>
      <c r="G12959" t="s">
        <v>68</v>
      </c>
      <c r="H12959" s="1">
        <v>45779.584976851853</v>
      </c>
      <c r="I12959" t="b">
        <v>0</v>
      </c>
      <c r="J12959" t="b">
        <v>1</v>
      </c>
      <c r="K12959" t="s">
        <v>31</v>
      </c>
      <c r="L12959" t="s">
        <v>32</v>
      </c>
      <c r="N12959">
        <v>40.81500244140625</v>
      </c>
      <c r="O12959" t="s">
        <v>1952</v>
      </c>
      <c r="P12959" t="s">
        <v>16375</v>
      </c>
    </row>
    <row r="12960" spans="1:16" x14ac:dyDescent="0.35">
      <c r="A12960" t="s">
        <v>16070</v>
      </c>
      <c r="B12960" t="s">
        <v>16464</v>
      </c>
      <c r="C12960" t="s">
        <v>154</v>
      </c>
      <c r="D12960" t="s">
        <v>36</v>
      </c>
      <c r="E12960" t="s">
        <v>20</v>
      </c>
      <c r="F12960" t="b">
        <v>0</v>
      </c>
      <c r="G12960" t="s">
        <v>52</v>
      </c>
      <c r="H12960" s="1">
        <v>45779.958379629628</v>
      </c>
      <c r="I12960" t="b">
        <v>1</v>
      </c>
      <c r="J12960" t="b">
        <v>1</v>
      </c>
      <c r="K12960" t="s">
        <v>31</v>
      </c>
      <c r="L12960" t="s">
        <v>22</v>
      </c>
      <c r="M12960">
        <v>211500</v>
      </c>
      <c r="O12960" t="s">
        <v>6123</v>
      </c>
    </row>
    <row r="12961" spans="1:16" x14ac:dyDescent="0.35">
      <c r="A12961" t="s">
        <v>16070</v>
      </c>
      <c r="B12961" t="s">
        <v>16465</v>
      </c>
      <c r="C12961" t="s">
        <v>56</v>
      </c>
      <c r="D12961" t="s">
        <v>36</v>
      </c>
      <c r="E12961" t="s">
        <v>20</v>
      </c>
      <c r="F12961" t="b">
        <v>0</v>
      </c>
      <c r="G12961" t="s">
        <v>52</v>
      </c>
      <c r="H12961" s="1">
        <v>45779.960034722222</v>
      </c>
      <c r="I12961" t="b">
        <v>1</v>
      </c>
      <c r="J12961" t="b">
        <v>1</v>
      </c>
      <c r="K12961" t="s">
        <v>31</v>
      </c>
      <c r="L12961" t="s">
        <v>22</v>
      </c>
      <c r="M12961">
        <v>160000</v>
      </c>
      <c r="O12961" t="s">
        <v>53</v>
      </c>
      <c r="P12961" t="s">
        <v>466</v>
      </c>
    </row>
    <row r="12962" spans="1:16" x14ac:dyDescent="0.35">
      <c r="A12962" t="s">
        <v>16070</v>
      </c>
      <c r="B12962" t="s">
        <v>16466</v>
      </c>
      <c r="C12962" t="s">
        <v>154</v>
      </c>
      <c r="D12962" t="s">
        <v>269</v>
      </c>
      <c r="E12962" t="s">
        <v>20</v>
      </c>
      <c r="F12962" t="b">
        <v>0</v>
      </c>
      <c r="G12962" t="s">
        <v>52</v>
      </c>
      <c r="H12962" s="1">
        <v>45781.251030092593</v>
      </c>
      <c r="I12962" t="b">
        <v>0</v>
      </c>
      <c r="J12962" t="b">
        <v>1</v>
      </c>
      <c r="K12962" t="s">
        <v>31</v>
      </c>
      <c r="L12962" t="s">
        <v>22</v>
      </c>
      <c r="M12962">
        <v>162000</v>
      </c>
      <c r="O12962" t="s">
        <v>16467</v>
      </c>
      <c r="P12962" t="s">
        <v>16468</v>
      </c>
    </row>
    <row r="12963" spans="1:16" x14ac:dyDescent="0.35">
      <c r="A12963" t="s">
        <v>16070</v>
      </c>
      <c r="B12963" t="s">
        <v>16404</v>
      </c>
      <c r="C12963" t="s">
        <v>1642</v>
      </c>
      <c r="D12963" t="s">
        <v>36</v>
      </c>
      <c r="E12963" t="s">
        <v>20</v>
      </c>
      <c r="F12963" t="b">
        <v>0</v>
      </c>
      <c r="G12963" t="s">
        <v>171</v>
      </c>
      <c r="H12963" s="1">
        <v>45781.558935185189</v>
      </c>
      <c r="I12963" t="b">
        <v>0</v>
      </c>
      <c r="J12963" t="b">
        <v>1</v>
      </c>
      <c r="K12963" t="s">
        <v>31</v>
      </c>
      <c r="L12963" t="s">
        <v>22</v>
      </c>
      <c r="M12963">
        <v>175000</v>
      </c>
      <c r="O12963" t="s">
        <v>1048</v>
      </c>
      <c r="P12963" t="s">
        <v>16405</v>
      </c>
    </row>
    <row r="12964" spans="1:16" x14ac:dyDescent="0.35">
      <c r="A12964" t="s">
        <v>16070</v>
      </c>
      <c r="B12964" t="s">
        <v>16469</v>
      </c>
      <c r="C12964" t="s">
        <v>5592</v>
      </c>
      <c r="D12964" t="s">
        <v>17441</v>
      </c>
      <c r="E12964" t="s">
        <v>20</v>
      </c>
      <c r="F12964" t="b">
        <v>0</v>
      </c>
      <c r="G12964" t="s">
        <v>68</v>
      </c>
      <c r="H12964" s="1">
        <v>45782.251979166656</v>
      </c>
      <c r="I12964" t="b">
        <v>0</v>
      </c>
      <c r="J12964" t="b">
        <v>1</v>
      </c>
      <c r="K12964" t="s">
        <v>31</v>
      </c>
      <c r="L12964" t="s">
        <v>22</v>
      </c>
      <c r="M12964">
        <v>120000</v>
      </c>
      <c r="O12964" t="s">
        <v>5593</v>
      </c>
      <c r="P12964" t="s">
        <v>16470</v>
      </c>
    </row>
    <row r="12965" spans="1:16" x14ac:dyDescent="0.35">
      <c r="A12965" t="s">
        <v>16070</v>
      </c>
      <c r="B12965" t="s">
        <v>16248</v>
      </c>
      <c r="C12965" t="s">
        <v>919</v>
      </c>
      <c r="D12965" t="s">
        <v>573</v>
      </c>
      <c r="E12965" t="s">
        <v>20</v>
      </c>
      <c r="F12965" t="b">
        <v>0</v>
      </c>
      <c r="G12965" t="s">
        <v>52</v>
      </c>
      <c r="H12965" s="1">
        <v>45782.584733796299</v>
      </c>
      <c r="I12965" t="b">
        <v>0</v>
      </c>
      <c r="J12965" t="b">
        <v>0</v>
      </c>
      <c r="K12965" t="s">
        <v>31</v>
      </c>
      <c r="L12965" t="s">
        <v>32</v>
      </c>
      <c r="N12965">
        <v>51.239997863769531</v>
      </c>
      <c r="O12965" t="s">
        <v>9138</v>
      </c>
      <c r="P12965" t="s">
        <v>16249</v>
      </c>
    </row>
    <row r="12966" spans="1:16" x14ac:dyDescent="0.35">
      <c r="A12966" t="s">
        <v>16070</v>
      </c>
      <c r="B12966" t="s">
        <v>16471</v>
      </c>
      <c r="C12966" t="s">
        <v>12519</v>
      </c>
      <c r="D12966" t="s">
        <v>573</v>
      </c>
      <c r="E12966" t="s">
        <v>20</v>
      </c>
      <c r="F12966" t="b">
        <v>0</v>
      </c>
      <c r="G12966" t="s">
        <v>52</v>
      </c>
      <c r="H12966" s="1">
        <v>45782.584745370368</v>
      </c>
      <c r="I12966" t="b">
        <v>0</v>
      </c>
      <c r="J12966" t="b">
        <v>1</v>
      </c>
      <c r="K12966" t="s">
        <v>31</v>
      </c>
      <c r="L12966" t="s">
        <v>32</v>
      </c>
      <c r="N12966">
        <v>51.239997863769531</v>
      </c>
      <c r="O12966" t="s">
        <v>1258</v>
      </c>
      <c r="P12966" t="s">
        <v>448</v>
      </c>
    </row>
    <row r="12967" spans="1:16" x14ac:dyDescent="0.35">
      <c r="A12967" t="s">
        <v>16070</v>
      </c>
      <c r="B12967" t="s">
        <v>16472</v>
      </c>
      <c r="C12967" t="s">
        <v>154</v>
      </c>
      <c r="D12967" t="s">
        <v>29</v>
      </c>
      <c r="E12967" t="s">
        <v>20</v>
      </c>
      <c r="F12967" t="b">
        <v>0</v>
      </c>
      <c r="G12967" t="s">
        <v>52</v>
      </c>
      <c r="H12967" s="1">
        <v>45783.307256944441</v>
      </c>
      <c r="I12967" t="b">
        <v>0</v>
      </c>
      <c r="J12967" t="b">
        <v>1</v>
      </c>
      <c r="K12967" t="s">
        <v>31</v>
      </c>
      <c r="L12967" t="s">
        <v>22</v>
      </c>
      <c r="M12967">
        <v>101970</v>
      </c>
      <c r="O12967" t="s">
        <v>8398</v>
      </c>
      <c r="P12967" t="s">
        <v>12705</v>
      </c>
    </row>
    <row r="12968" spans="1:16" x14ac:dyDescent="0.35">
      <c r="A12968" t="s">
        <v>16070</v>
      </c>
      <c r="B12968" t="s">
        <v>16473</v>
      </c>
      <c r="C12968" t="s">
        <v>105</v>
      </c>
      <c r="D12968" t="s">
        <v>249</v>
      </c>
      <c r="E12968" t="s">
        <v>20</v>
      </c>
      <c r="F12968" t="b">
        <v>0</v>
      </c>
      <c r="G12968" t="s">
        <v>105</v>
      </c>
      <c r="H12968" s="1">
        <v>45783.518576388888</v>
      </c>
      <c r="I12968" t="b">
        <v>0</v>
      </c>
      <c r="J12968" t="b">
        <v>0</v>
      </c>
      <c r="K12968" t="s">
        <v>105</v>
      </c>
      <c r="L12968" t="s">
        <v>22</v>
      </c>
      <c r="M12968">
        <v>48000</v>
      </c>
      <c r="O12968" t="s">
        <v>306</v>
      </c>
      <c r="P12968" t="s">
        <v>16474</v>
      </c>
    </row>
    <row r="12969" spans="1:16" x14ac:dyDescent="0.35">
      <c r="A12969" t="s">
        <v>16070</v>
      </c>
      <c r="B12969" t="s">
        <v>16475</v>
      </c>
      <c r="C12969" t="s">
        <v>105</v>
      </c>
      <c r="D12969" t="s">
        <v>249</v>
      </c>
      <c r="E12969" t="s">
        <v>20</v>
      </c>
      <c r="F12969" t="b">
        <v>0</v>
      </c>
      <c r="G12969" t="s">
        <v>105</v>
      </c>
      <c r="H12969" s="1">
        <v>45783.518599537027</v>
      </c>
      <c r="I12969" t="b">
        <v>0</v>
      </c>
      <c r="J12969" t="b">
        <v>0</v>
      </c>
      <c r="K12969" t="s">
        <v>105</v>
      </c>
      <c r="L12969" t="s">
        <v>22</v>
      </c>
      <c r="M12969">
        <v>86251.5</v>
      </c>
      <c r="O12969" t="s">
        <v>306</v>
      </c>
      <c r="P12969" t="s">
        <v>232</v>
      </c>
    </row>
    <row r="12970" spans="1:16" x14ac:dyDescent="0.35">
      <c r="A12970" t="s">
        <v>16070</v>
      </c>
      <c r="B12970" t="s">
        <v>16476</v>
      </c>
      <c r="C12970" t="s">
        <v>105</v>
      </c>
      <c r="D12970" t="s">
        <v>249</v>
      </c>
      <c r="E12970" t="s">
        <v>20</v>
      </c>
      <c r="F12970" t="b">
        <v>0</v>
      </c>
      <c r="G12970" t="s">
        <v>105</v>
      </c>
      <c r="H12970" s="1">
        <v>45783.518611111111</v>
      </c>
      <c r="I12970" t="b">
        <v>0</v>
      </c>
      <c r="J12970" t="b">
        <v>0</v>
      </c>
      <c r="K12970" t="s">
        <v>105</v>
      </c>
      <c r="L12970" t="s">
        <v>22</v>
      </c>
      <c r="M12970">
        <v>48000</v>
      </c>
      <c r="O12970" t="s">
        <v>306</v>
      </c>
      <c r="P12970" t="s">
        <v>16477</v>
      </c>
    </row>
    <row r="12971" spans="1:16" x14ac:dyDescent="0.35">
      <c r="A12971" t="s">
        <v>16070</v>
      </c>
      <c r="B12971" t="s">
        <v>16070</v>
      </c>
      <c r="C12971" t="s">
        <v>16388</v>
      </c>
      <c r="D12971" t="s">
        <v>115</v>
      </c>
      <c r="E12971" t="s">
        <v>20</v>
      </c>
      <c r="F12971" t="b">
        <v>0</v>
      </c>
      <c r="G12971" t="s">
        <v>52</v>
      </c>
      <c r="H12971" s="1">
        <v>45784.334965277783</v>
      </c>
      <c r="I12971" t="b">
        <v>0</v>
      </c>
      <c r="J12971" t="b">
        <v>0</v>
      </c>
      <c r="K12971" t="s">
        <v>31</v>
      </c>
      <c r="L12971" t="s">
        <v>22</v>
      </c>
      <c r="M12971">
        <v>160000</v>
      </c>
      <c r="O12971" t="s">
        <v>16389</v>
      </c>
      <c r="P12971" t="s">
        <v>811</v>
      </c>
    </row>
    <row r="12972" spans="1:16" x14ac:dyDescent="0.35">
      <c r="A12972" t="s">
        <v>16070</v>
      </c>
      <c r="B12972" t="s">
        <v>16478</v>
      </c>
      <c r="C12972" t="s">
        <v>6022</v>
      </c>
      <c r="D12972" t="s">
        <v>36</v>
      </c>
      <c r="E12972" t="s">
        <v>20</v>
      </c>
      <c r="F12972" t="b">
        <v>0</v>
      </c>
      <c r="G12972" t="s">
        <v>52</v>
      </c>
      <c r="H12972" s="1">
        <v>45784.586435185192</v>
      </c>
      <c r="I12972" t="b">
        <v>0</v>
      </c>
      <c r="J12972" t="b">
        <v>1</v>
      </c>
      <c r="K12972" t="s">
        <v>31</v>
      </c>
      <c r="L12972" t="s">
        <v>22</v>
      </c>
      <c r="M12972">
        <v>115000</v>
      </c>
      <c r="O12972" t="s">
        <v>3292</v>
      </c>
      <c r="P12972" t="s">
        <v>16479</v>
      </c>
    </row>
    <row r="12973" spans="1:16" x14ac:dyDescent="0.35">
      <c r="A12973" t="s">
        <v>16070</v>
      </c>
      <c r="B12973" t="s">
        <v>16070</v>
      </c>
      <c r="C12973" t="s">
        <v>4510</v>
      </c>
      <c r="D12973" t="s">
        <v>36</v>
      </c>
      <c r="E12973" t="s">
        <v>20</v>
      </c>
      <c r="F12973" t="b">
        <v>0</v>
      </c>
      <c r="G12973" t="s">
        <v>171</v>
      </c>
      <c r="H12973" s="1">
        <v>45784.790798611109</v>
      </c>
      <c r="I12973" t="b">
        <v>0</v>
      </c>
      <c r="J12973" t="b">
        <v>0</v>
      </c>
      <c r="K12973" t="s">
        <v>31</v>
      </c>
      <c r="L12973" t="s">
        <v>22</v>
      </c>
      <c r="M12973">
        <v>145403.5</v>
      </c>
      <c r="O12973" t="s">
        <v>16321</v>
      </c>
      <c r="P12973" t="s">
        <v>16322</v>
      </c>
    </row>
    <row r="12974" spans="1:16" x14ac:dyDescent="0.35">
      <c r="A12974" t="s">
        <v>16070</v>
      </c>
      <c r="B12974" t="s">
        <v>16480</v>
      </c>
      <c r="C12974" t="s">
        <v>149</v>
      </c>
      <c r="D12974" t="s">
        <v>573</v>
      </c>
      <c r="E12974" t="s">
        <v>20</v>
      </c>
      <c r="F12974" t="b">
        <v>0</v>
      </c>
      <c r="G12974" t="s">
        <v>150</v>
      </c>
      <c r="H12974" s="1">
        <v>45785.352268518523</v>
      </c>
      <c r="I12974" t="b">
        <v>0</v>
      </c>
      <c r="J12974" t="b">
        <v>0</v>
      </c>
      <c r="K12974" t="s">
        <v>150</v>
      </c>
      <c r="L12974" t="s">
        <v>32</v>
      </c>
      <c r="N12974">
        <v>15.239999771118161</v>
      </c>
      <c r="O12974" t="s">
        <v>1249</v>
      </c>
    </row>
    <row r="12975" spans="1:16" x14ac:dyDescent="0.35">
      <c r="A12975" t="s">
        <v>16070</v>
      </c>
      <c r="B12975" t="s">
        <v>16481</v>
      </c>
      <c r="C12975" t="s">
        <v>18</v>
      </c>
      <c r="D12975" t="s">
        <v>110</v>
      </c>
      <c r="E12975" t="s">
        <v>20</v>
      </c>
      <c r="F12975" t="b">
        <v>1</v>
      </c>
      <c r="G12975" t="s">
        <v>52</v>
      </c>
      <c r="H12975" s="1">
        <v>45785.432800925933</v>
      </c>
      <c r="I12975" t="b">
        <v>0</v>
      </c>
      <c r="J12975" t="b">
        <v>1</v>
      </c>
      <c r="K12975" t="s">
        <v>31</v>
      </c>
      <c r="L12975" t="s">
        <v>22</v>
      </c>
      <c r="M12975">
        <v>166860</v>
      </c>
      <c r="O12975" t="s">
        <v>426</v>
      </c>
      <c r="P12975" t="s">
        <v>1861</v>
      </c>
    </row>
    <row r="12976" spans="1:16" x14ac:dyDescent="0.35">
      <c r="A12976" t="s">
        <v>16070</v>
      </c>
      <c r="B12976" t="s">
        <v>16482</v>
      </c>
      <c r="C12976" t="s">
        <v>1188</v>
      </c>
      <c r="D12976" t="s">
        <v>36</v>
      </c>
      <c r="E12976" t="s">
        <v>20</v>
      </c>
      <c r="F12976" t="b">
        <v>0</v>
      </c>
      <c r="G12976" t="s">
        <v>43</v>
      </c>
      <c r="H12976" s="1">
        <v>45785.654247685183</v>
      </c>
      <c r="I12976" t="b">
        <v>0</v>
      </c>
      <c r="J12976" t="b">
        <v>0</v>
      </c>
      <c r="K12976" t="s">
        <v>31</v>
      </c>
      <c r="L12976" t="s">
        <v>32</v>
      </c>
      <c r="N12976">
        <v>80</v>
      </c>
      <c r="O12976" t="s">
        <v>33</v>
      </c>
      <c r="P12976" t="s">
        <v>15187</v>
      </c>
    </row>
    <row r="12977" spans="1:16" x14ac:dyDescent="0.35">
      <c r="A12977" t="s">
        <v>16070</v>
      </c>
      <c r="B12977" t="s">
        <v>16483</v>
      </c>
      <c r="C12977" t="s">
        <v>5026</v>
      </c>
      <c r="D12977" t="s">
        <v>17635</v>
      </c>
      <c r="E12977" t="s">
        <v>20</v>
      </c>
      <c r="F12977" t="b">
        <v>0</v>
      </c>
      <c r="G12977" t="s">
        <v>171</v>
      </c>
      <c r="H12977" s="1">
        <v>45785.809629629628</v>
      </c>
      <c r="I12977" t="b">
        <v>0</v>
      </c>
      <c r="J12977" t="b">
        <v>1</v>
      </c>
      <c r="K12977" t="s">
        <v>31</v>
      </c>
      <c r="L12977" t="s">
        <v>22</v>
      </c>
      <c r="M12977">
        <v>200000</v>
      </c>
      <c r="O12977" t="s">
        <v>16484</v>
      </c>
      <c r="P12977" t="s">
        <v>1861</v>
      </c>
    </row>
    <row r="12978" spans="1:16" x14ac:dyDescent="0.35">
      <c r="A12978" t="s">
        <v>16070</v>
      </c>
      <c r="B12978" t="s">
        <v>16485</v>
      </c>
      <c r="C12978" t="s">
        <v>18</v>
      </c>
      <c r="D12978" t="s">
        <v>269</v>
      </c>
      <c r="E12978" t="s">
        <v>20</v>
      </c>
      <c r="F12978" t="b">
        <v>1</v>
      </c>
      <c r="G12978" t="s">
        <v>43</v>
      </c>
      <c r="H12978" s="1">
        <v>45788.252118055563</v>
      </c>
      <c r="I12978" t="b">
        <v>0</v>
      </c>
      <c r="J12978" t="b">
        <v>1</v>
      </c>
      <c r="K12978" t="s">
        <v>31</v>
      </c>
      <c r="L12978" t="s">
        <v>22</v>
      </c>
      <c r="M12978">
        <v>273930</v>
      </c>
      <c r="O12978" t="s">
        <v>96</v>
      </c>
      <c r="P12978" t="s">
        <v>11622</v>
      </c>
    </row>
    <row r="12979" spans="1:16" x14ac:dyDescent="0.35">
      <c r="A12979" t="s">
        <v>16070</v>
      </c>
      <c r="B12979" t="s">
        <v>16486</v>
      </c>
      <c r="C12979" t="s">
        <v>51</v>
      </c>
      <c r="D12979" t="s">
        <v>36</v>
      </c>
      <c r="E12979" t="s">
        <v>20</v>
      </c>
      <c r="F12979" t="b">
        <v>0</v>
      </c>
      <c r="G12979" t="s">
        <v>43</v>
      </c>
      <c r="H12979" s="1">
        <v>45788.252118055563</v>
      </c>
      <c r="I12979" t="b">
        <v>0</v>
      </c>
      <c r="J12979" t="b">
        <v>1</v>
      </c>
      <c r="K12979" t="s">
        <v>31</v>
      </c>
      <c r="L12979" t="s">
        <v>22</v>
      </c>
      <c r="M12979">
        <v>168500</v>
      </c>
      <c r="O12979" t="s">
        <v>16487</v>
      </c>
      <c r="P12979" t="s">
        <v>16488</v>
      </c>
    </row>
    <row r="12980" spans="1:16" x14ac:dyDescent="0.35">
      <c r="A12980" t="s">
        <v>16070</v>
      </c>
      <c r="B12980" t="s">
        <v>16070</v>
      </c>
      <c r="C12980" t="s">
        <v>3692</v>
      </c>
      <c r="D12980" t="s">
        <v>115</v>
      </c>
      <c r="E12980" t="s">
        <v>20</v>
      </c>
      <c r="F12980" t="b">
        <v>0</v>
      </c>
      <c r="G12980" t="s">
        <v>52</v>
      </c>
      <c r="H12980" s="1">
        <v>45788.460162037038</v>
      </c>
      <c r="I12980" t="b">
        <v>0</v>
      </c>
      <c r="J12980" t="b">
        <v>1</v>
      </c>
      <c r="K12980" t="s">
        <v>31</v>
      </c>
      <c r="L12980" t="s">
        <v>22</v>
      </c>
      <c r="M12980">
        <v>140000</v>
      </c>
      <c r="O12980" t="s">
        <v>11735</v>
      </c>
      <c r="P12980" t="s">
        <v>811</v>
      </c>
    </row>
    <row r="12981" spans="1:16" x14ac:dyDescent="0.35">
      <c r="A12981" t="s">
        <v>16070</v>
      </c>
      <c r="B12981" t="s">
        <v>16247</v>
      </c>
      <c r="C12981" t="s">
        <v>491</v>
      </c>
      <c r="D12981" t="s">
        <v>573</v>
      </c>
      <c r="E12981" t="s">
        <v>20</v>
      </c>
      <c r="F12981" t="b">
        <v>0</v>
      </c>
      <c r="G12981" t="s">
        <v>52</v>
      </c>
      <c r="H12981" s="1">
        <v>45788.835057870368</v>
      </c>
      <c r="I12981" t="b">
        <v>0</v>
      </c>
      <c r="J12981" t="b">
        <v>1</v>
      </c>
      <c r="K12981" t="s">
        <v>31</v>
      </c>
      <c r="L12981" t="s">
        <v>32</v>
      </c>
      <c r="N12981">
        <v>37.514999389648438</v>
      </c>
      <c r="O12981" t="s">
        <v>1249</v>
      </c>
      <c r="P12981" t="s">
        <v>15695</v>
      </c>
    </row>
    <row r="12982" spans="1:16" x14ac:dyDescent="0.35">
      <c r="A12982" t="s">
        <v>16070</v>
      </c>
      <c r="B12982" t="s">
        <v>16486</v>
      </c>
      <c r="C12982" t="s">
        <v>51</v>
      </c>
      <c r="D12982" t="s">
        <v>1869</v>
      </c>
      <c r="E12982" t="s">
        <v>20</v>
      </c>
      <c r="F12982" t="b">
        <v>0</v>
      </c>
      <c r="G12982" t="s">
        <v>43</v>
      </c>
      <c r="H12982" s="1">
        <v>45789.251192129632</v>
      </c>
      <c r="I12982" t="b">
        <v>0</v>
      </c>
      <c r="J12982" t="b">
        <v>1</v>
      </c>
      <c r="K12982" t="s">
        <v>31</v>
      </c>
      <c r="L12982" t="s">
        <v>22</v>
      </c>
      <c r="M12982">
        <v>168500</v>
      </c>
      <c r="O12982" t="s">
        <v>16487</v>
      </c>
      <c r="P12982" t="s">
        <v>16488</v>
      </c>
    </row>
    <row r="12983" spans="1:16" x14ac:dyDescent="0.35">
      <c r="A12983" t="s">
        <v>16070</v>
      </c>
      <c r="B12983" t="s">
        <v>16070</v>
      </c>
      <c r="C12983" t="s">
        <v>1701</v>
      </c>
      <c r="D12983" t="s">
        <v>110</v>
      </c>
      <c r="E12983" t="s">
        <v>20</v>
      </c>
      <c r="F12983" t="b">
        <v>0</v>
      </c>
      <c r="G12983" t="s">
        <v>68</v>
      </c>
      <c r="H12983" s="1">
        <v>45789.251238425917</v>
      </c>
      <c r="I12983" t="b">
        <v>0</v>
      </c>
      <c r="J12983" t="b">
        <v>0</v>
      </c>
      <c r="K12983" t="s">
        <v>31</v>
      </c>
      <c r="L12983" t="s">
        <v>22</v>
      </c>
      <c r="M12983">
        <v>162500</v>
      </c>
      <c r="O12983" t="s">
        <v>16489</v>
      </c>
      <c r="P12983" t="s">
        <v>16490</v>
      </c>
    </row>
    <row r="12984" spans="1:16" x14ac:dyDescent="0.35">
      <c r="A12984" t="s">
        <v>16070</v>
      </c>
      <c r="B12984" t="s">
        <v>16491</v>
      </c>
      <c r="C12984" t="s">
        <v>4293</v>
      </c>
      <c r="D12984" t="s">
        <v>17475</v>
      </c>
      <c r="E12984" t="s">
        <v>20</v>
      </c>
      <c r="F12984" t="b">
        <v>0</v>
      </c>
      <c r="G12984" t="s">
        <v>47</v>
      </c>
      <c r="H12984" s="1">
        <v>45789.417812500003</v>
      </c>
      <c r="I12984" t="b">
        <v>0</v>
      </c>
      <c r="J12984" t="b">
        <v>1</v>
      </c>
      <c r="K12984" t="s">
        <v>31</v>
      </c>
      <c r="L12984" t="s">
        <v>22</v>
      </c>
      <c r="M12984">
        <v>177000</v>
      </c>
      <c r="O12984" t="s">
        <v>15472</v>
      </c>
      <c r="P12984" t="s">
        <v>16492</v>
      </c>
    </row>
    <row r="12985" spans="1:16" x14ac:dyDescent="0.35">
      <c r="A12985" t="s">
        <v>16070</v>
      </c>
      <c r="B12985" t="s">
        <v>16367</v>
      </c>
      <c r="C12985" t="s">
        <v>1205</v>
      </c>
      <c r="D12985" t="s">
        <v>36</v>
      </c>
      <c r="E12985" t="s">
        <v>20</v>
      </c>
      <c r="F12985" t="b">
        <v>0</v>
      </c>
      <c r="G12985" t="s">
        <v>52</v>
      </c>
      <c r="H12985" s="1">
        <v>45790.459374999999</v>
      </c>
      <c r="I12985" t="b">
        <v>0</v>
      </c>
      <c r="J12985" t="b">
        <v>1</v>
      </c>
      <c r="K12985" t="s">
        <v>31</v>
      </c>
      <c r="L12985" t="s">
        <v>22</v>
      </c>
      <c r="M12985">
        <v>163062.5</v>
      </c>
      <c r="O12985" t="s">
        <v>5786</v>
      </c>
      <c r="P12985" t="s">
        <v>16368</v>
      </c>
    </row>
    <row r="12986" spans="1:16" x14ac:dyDescent="0.35">
      <c r="A12986" t="s">
        <v>16070</v>
      </c>
      <c r="B12986" t="s">
        <v>16070</v>
      </c>
      <c r="C12986" t="s">
        <v>3112</v>
      </c>
      <c r="D12986" t="s">
        <v>36</v>
      </c>
      <c r="E12986" t="s">
        <v>20</v>
      </c>
      <c r="F12986" t="b">
        <v>0</v>
      </c>
      <c r="G12986" t="s">
        <v>52</v>
      </c>
      <c r="H12986" s="1">
        <v>45790.459398148138</v>
      </c>
      <c r="I12986" t="b">
        <v>0</v>
      </c>
      <c r="J12986" t="b">
        <v>0</v>
      </c>
      <c r="K12986" t="s">
        <v>31</v>
      </c>
      <c r="L12986" t="s">
        <v>22</v>
      </c>
      <c r="M12986">
        <v>140000</v>
      </c>
      <c r="O12986" t="s">
        <v>16493</v>
      </c>
      <c r="P12986" t="s">
        <v>16494</v>
      </c>
    </row>
    <row r="12987" spans="1:16" x14ac:dyDescent="0.35">
      <c r="A12987" t="s">
        <v>16070</v>
      </c>
      <c r="B12987" t="s">
        <v>16380</v>
      </c>
      <c r="C12987" t="s">
        <v>407</v>
      </c>
      <c r="D12987" t="s">
        <v>36</v>
      </c>
      <c r="E12987" t="s">
        <v>20</v>
      </c>
      <c r="F12987" t="b">
        <v>0</v>
      </c>
      <c r="G12987" t="s">
        <v>171</v>
      </c>
      <c r="H12987" s="1">
        <v>45790.537164351852</v>
      </c>
      <c r="I12987" t="b">
        <v>0</v>
      </c>
      <c r="J12987" t="b">
        <v>1</v>
      </c>
      <c r="K12987" t="s">
        <v>31</v>
      </c>
      <c r="L12987" t="s">
        <v>22</v>
      </c>
      <c r="M12987">
        <v>195500</v>
      </c>
      <c r="O12987" t="s">
        <v>53</v>
      </c>
      <c r="P12987" t="s">
        <v>16381</v>
      </c>
    </row>
    <row r="12988" spans="1:16" x14ac:dyDescent="0.35">
      <c r="A12988" t="s">
        <v>16070</v>
      </c>
      <c r="B12988" t="s">
        <v>16431</v>
      </c>
      <c r="C12988" t="s">
        <v>537</v>
      </c>
      <c r="D12988" t="s">
        <v>573</v>
      </c>
      <c r="E12988" t="s">
        <v>20</v>
      </c>
      <c r="F12988" t="b">
        <v>0</v>
      </c>
      <c r="G12988" t="s">
        <v>171</v>
      </c>
      <c r="H12988" s="1">
        <v>45790.578912037039</v>
      </c>
      <c r="I12988" t="b">
        <v>0</v>
      </c>
      <c r="J12988" t="b">
        <v>1</v>
      </c>
      <c r="K12988" t="s">
        <v>31</v>
      </c>
      <c r="L12988" t="s">
        <v>32</v>
      </c>
      <c r="N12988">
        <v>41.884998321533203</v>
      </c>
      <c r="O12988" t="s">
        <v>4892</v>
      </c>
      <c r="P12988" t="s">
        <v>12444</v>
      </c>
    </row>
    <row r="12989" spans="1:16" x14ac:dyDescent="0.35">
      <c r="A12989" t="s">
        <v>16070</v>
      </c>
      <c r="B12989" t="s">
        <v>16495</v>
      </c>
      <c r="C12989" t="s">
        <v>142</v>
      </c>
      <c r="D12989" t="s">
        <v>36</v>
      </c>
      <c r="E12989" t="s">
        <v>20</v>
      </c>
      <c r="F12989" t="b">
        <v>0</v>
      </c>
      <c r="G12989" t="s">
        <v>68</v>
      </c>
      <c r="H12989" s="1">
        <v>45790.709583333337</v>
      </c>
      <c r="I12989" t="b">
        <v>0</v>
      </c>
      <c r="J12989" t="b">
        <v>1</v>
      </c>
      <c r="K12989" t="s">
        <v>31</v>
      </c>
      <c r="L12989" t="s">
        <v>22</v>
      </c>
      <c r="M12989">
        <v>155000</v>
      </c>
      <c r="O12989" t="s">
        <v>3800</v>
      </c>
      <c r="P12989" t="s">
        <v>16496</v>
      </c>
    </row>
    <row r="12990" spans="1:16" x14ac:dyDescent="0.35">
      <c r="A12990" t="s">
        <v>16070</v>
      </c>
      <c r="B12990" t="s">
        <v>16170</v>
      </c>
      <c r="C12990" t="s">
        <v>142</v>
      </c>
      <c r="D12990" t="s">
        <v>36</v>
      </c>
      <c r="E12990" t="s">
        <v>20</v>
      </c>
      <c r="F12990" t="b">
        <v>0</v>
      </c>
      <c r="G12990" t="s">
        <v>68</v>
      </c>
      <c r="H12990" s="1">
        <v>45790.750706018523</v>
      </c>
      <c r="I12990" t="b">
        <v>0</v>
      </c>
      <c r="J12990" t="b">
        <v>1</v>
      </c>
      <c r="K12990" t="s">
        <v>31</v>
      </c>
      <c r="L12990" t="s">
        <v>22</v>
      </c>
      <c r="M12990">
        <v>141000</v>
      </c>
      <c r="O12990" t="s">
        <v>16497</v>
      </c>
      <c r="P12990" t="s">
        <v>16498</v>
      </c>
    </row>
    <row r="12991" spans="1:16" x14ac:dyDescent="0.35">
      <c r="A12991" t="s">
        <v>16070</v>
      </c>
      <c r="B12991" t="s">
        <v>16499</v>
      </c>
      <c r="C12991" t="s">
        <v>283</v>
      </c>
      <c r="D12991" t="s">
        <v>36</v>
      </c>
      <c r="E12991" t="s">
        <v>20</v>
      </c>
      <c r="F12991" t="b">
        <v>0</v>
      </c>
      <c r="G12991" t="s">
        <v>171</v>
      </c>
      <c r="H12991" s="1">
        <v>45791.512569444443</v>
      </c>
      <c r="I12991" t="b">
        <v>1</v>
      </c>
      <c r="J12991" t="b">
        <v>0</v>
      </c>
      <c r="K12991" t="s">
        <v>31</v>
      </c>
      <c r="L12991" t="s">
        <v>22</v>
      </c>
      <c r="M12991">
        <v>114516</v>
      </c>
      <c r="O12991" t="s">
        <v>1494</v>
      </c>
    </row>
    <row r="12992" spans="1:16" x14ac:dyDescent="0.35">
      <c r="A12992" t="s">
        <v>16070</v>
      </c>
      <c r="B12992" t="s">
        <v>16500</v>
      </c>
      <c r="C12992" t="s">
        <v>142</v>
      </c>
      <c r="D12992" t="s">
        <v>29</v>
      </c>
      <c r="E12992" t="s">
        <v>20</v>
      </c>
      <c r="F12992" t="b">
        <v>0</v>
      </c>
      <c r="G12992" t="s">
        <v>68</v>
      </c>
      <c r="H12992" s="1">
        <v>45791.793263888889</v>
      </c>
      <c r="I12992" t="b">
        <v>0</v>
      </c>
      <c r="J12992" t="b">
        <v>1</v>
      </c>
      <c r="K12992" t="s">
        <v>31</v>
      </c>
      <c r="L12992" t="s">
        <v>22</v>
      </c>
      <c r="M12992">
        <v>140500</v>
      </c>
      <c r="O12992" t="s">
        <v>10237</v>
      </c>
      <c r="P12992" t="s">
        <v>16501</v>
      </c>
    </row>
    <row r="12993" spans="1:16" x14ac:dyDescent="0.35">
      <c r="A12993" t="s">
        <v>16070</v>
      </c>
      <c r="B12993" t="s">
        <v>16070</v>
      </c>
      <c r="C12993" t="s">
        <v>18</v>
      </c>
      <c r="D12993" t="s">
        <v>962</v>
      </c>
      <c r="E12993" t="s">
        <v>20</v>
      </c>
      <c r="F12993" t="b">
        <v>1</v>
      </c>
      <c r="G12993" t="s">
        <v>855</v>
      </c>
      <c r="H12993" s="1">
        <v>45792.130520833343</v>
      </c>
      <c r="I12993" t="b">
        <v>0</v>
      </c>
      <c r="J12993" t="b">
        <v>0</v>
      </c>
      <c r="K12993" t="s">
        <v>855</v>
      </c>
      <c r="L12993" t="s">
        <v>22</v>
      </c>
      <c r="M12993">
        <v>95825</v>
      </c>
      <c r="O12993" t="s">
        <v>5502</v>
      </c>
      <c r="P12993" t="s">
        <v>16502</v>
      </c>
    </row>
    <row r="12994" spans="1:16" x14ac:dyDescent="0.35">
      <c r="A12994" t="s">
        <v>16070</v>
      </c>
      <c r="B12994" t="s">
        <v>16503</v>
      </c>
      <c r="C12994" t="s">
        <v>537</v>
      </c>
      <c r="D12994" t="s">
        <v>573</v>
      </c>
      <c r="E12994" t="s">
        <v>296</v>
      </c>
      <c r="F12994" t="b">
        <v>0</v>
      </c>
      <c r="G12994" t="s">
        <v>171</v>
      </c>
      <c r="H12994" s="1">
        <v>45792.369270833333</v>
      </c>
      <c r="I12994" t="b">
        <v>0</v>
      </c>
      <c r="J12994" t="b">
        <v>1</v>
      </c>
      <c r="K12994" t="s">
        <v>31</v>
      </c>
      <c r="L12994" t="s">
        <v>32</v>
      </c>
      <c r="N12994">
        <v>41.884998321533203</v>
      </c>
      <c r="O12994" t="s">
        <v>15263</v>
      </c>
      <c r="P12994" t="s">
        <v>16504</v>
      </c>
    </row>
    <row r="12995" spans="1:16" x14ac:dyDescent="0.35">
      <c r="A12995" t="s">
        <v>16070</v>
      </c>
      <c r="B12995" t="s">
        <v>16104</v>
      </c>
      <c r="C12995" t="s">
        <v>986</v>
      </c>
      <c r="D12995" t="s">
        <v>29</v>
      </c>
      <c r="E12995" t="s">
        <v>20</v>
      </c>
      <c r="F12995" t="b">
        <v>0</v>
      </c>
      <c r="G12995" t="s">
        <v>52</v>
      </c>
      <c r="H12995" s="1">
        <v>45793.668298611112</v>
      </c>
      <c r="I12995" t="b">
        <v>0</v>
      </c>
      <c r="J12995" t="b">
        <v>1</v>
      </c>
      <c r="K12995" t="s">
        <v>31</v>
      </c>
      <c r="L12995" t="s">
        <v>22</v>
      </c>
      <c r="M12995">
        <v>160992</v>
      </c>
      <c r="O12995" t="s">
        <v>471</v>
      </c>
      <c r="P12995" t="s">
        <v>917</v>
      </c>
    </row>
    <row r="12996" spans="1:16" x14ac:dyDescent="0.35">
      <c r="A12996" t="s">
        <v>16070</v>
      </c>
      <c r="B12996" t="s">
        <v>16505</v>
      </c>
      <c r="C12996" t="s">
        <v>2458</v>
      </c>
      <c r="D12996" t="s">
        <v>269</v>
      </c>
      <c r="E12996" t="s">
        <v>91</v>
      </c>
      <c r="F12996" t="b">
        <v>0</v>
      </c>
      <c r="G12996" t="s">
        <v>68</v>
      </c>
      <c r="H12996" s="1">
        <v>45793.876226851848</v>
      </c>
      <c r="I12996" t="b">
        <v>0</v>
      </c>
      <c r="J12996" t="b">
        <v>0</v>
      </c>
      <c r="K12996" t="s">
        <v>31</v>
      </c>
      <c r="L12996" t="s">
        <v>32</v>
      </c>
      <c r="N12996">
        <v>72</v>
      </c>
      <c r="O12996" t="s">
        <v>16506</v>
      </c>
      <c r="P12996" t="s">
        <v>16507</v>
      </c>
    </row>
    <row r="12997" spans="1:16" x14ac:dyDescent="0.35">
      <c r="A12997" t="s">
        <v>16070</v>
      </c>
      <c r="B12997" t="s">
        <v>16085</v>
      </c>
      <c r="C12997" t="s">
        <v>410</v>
      </c>
      <c r="D12997" t="s">
        <v>36</v>
      </c>
      <c r="E12997" t="s">
        <v>20</v>
      </c>
      <c r="F12997" t="b">
        <v>0</v>
      </c>
      <c r="G12997" t="s">
        <v>47</v>
      </c>
      <c r="H12997" s="1">
        <v>45795.375324074077</v>
      </c>
      <c r="I12997" t="b">
        <v>0</v>
      </c>
      <c r="J12997" t="b">
        <v>1</v>
      </c>
      <c r="K12997" t="s">
        <v>31</v>
      </c>
      <c r="L12997" t="s">
        <v>22</v>
      </c>
      <c r="M12997">
        <v>210500</v>
      </c>
      <c r="O12997" t="s">
        <v>7840</v>
      </c>
      <c r="P12997" t="s">
        <v>16086</v>
      </c>
    </row>
    <row r="12998" spans="1:16" x14ac:dyDescent="0.35">
      <c r="A12998" t="s">
        <v>16070</v>
      </c>
      <c r="B12998" t="s">
        <v>16508</v>
      </c>
      <c r="C12998" t="s">
        <v>18</v>
      </c>
      <c r="D12998" t="s">
        <v>17445</v>
      </c>
      <c r="E12998" t="s">
        <v>20</v>
      </c>
      <c r="F12998" t="b">
        <v>1</v>
      </c>
      <c r="G12998" t="s">
        <v>105</v>
      </c>
      <c r="H12998" s="1">
        <v>45796.003842592603</v>
      </c>
      <c r="I12998" t="b">
        <v>1</v>
      </c>
      <c r="J12998" t="b">
        <v>0</v>
      </c>
      <c r="K12998" t="s">
        <v>105</v>
      </c>
      <c r="L12998" t="s">
        <v>22</v>
      </c>
      <c r="M12998">
        <v>85000</v>
      </c>
      <c r="O12998" t="s">
        <v>16509</v>
      </c>
      <c r="P12998" t="s">
        <v>16510</v>
      </c>
    </row>
    <row r="12999" spans="1:16" x14ac:dyDescent="0.35">
      <c r="A12999" t="s">
        <v>16070</v>
      </c>
      <c r="B12999" t="s">
        <v>16070</v>
      </c>
      <c r="C12999" t="s">
        <v>2618</v>
      </c>
      <c r="D12999" t="s">
        <v>110</v>
      </c>
      <c r="E12999" t="s">
        <v>20</v>
      </c>
      <c r="F12999" t="b">
        <v>0</v>
      </c>
      <c r="G12999" t="s">
        <v>52</v>
      </c>
      <c r="H12999" s="1">
        <v>45796.70952546296</v>
      </c>
      <c r="I12999" t="b">
        <v>0</v>
      </c>
      <c r="J12999" t="b">
        <v>1</v>
      </c>
      <c r="K12999" t="s">
        <v>31</v>
      </c>
      <c r="L12999" t="s">
        <v>22</v>
      </c>
      <c r="M12999">
        <v>124000</v>
      </c>
      <c r="O12999" t="s">
        <v>2701</v>
      </c>
      <c r="P12999" t="s">
        <v>16511</v>
      </c>
    </row>
    <row r="13000" spans="1:16" x14ac:dyDescent="0.35">
      <c r="A13000" t="s">
        <v>16070</v>
      </c>
      <c r="B13000" t="s">
        <v>16512</v>
      </c>
      <c r="C13000" t="s">
        <v>18</v>
      </c>
      <c r="D13000" t="s">
        <v>17445</v>
      </c>
      <c r="E13000" t="s">
        <v>20</v>
      </c>
      <c r="F13000" t="b">
        <v>1</v>
      </c>
      <c r="G13000" t="s">
        <v>2244</v>
      </c>
      <c r="H13000" s="1">
        <v>45797.276006944441</v>
      </c>
      <c r="I13000" t="b">
        <v>0</v>
      </c>
      <c r="J13000" t="b">
        <v>1</v>
      </c>
      <c r="K13000" t="s">
        <v>2244</v>
      </c>
      <c r="L13000" t="s">
        <v>22</v>
      </c>
      <c r="M13000">
        <v>165000</v>
      </c>
      <c r="O13000" t="s">
        <v>16179</v>
      </c>
      <c r="P13000" t="s">
        <v>16180</v>
      </c>
    </row>
    <row r="13001" spans="1:16" x14ac:dyDescent="0.35">
      <c r="A13001" t="s">
        <v>16070</v>
      </c>
      <c r="B13001" t="s">
        <v>16513</v>
      </c>
      <c r="C13001" t="s">
        <v>537</v>
      </c>
      <c r="D13001" t="s">
        <v>110</v>
      </c>
      <c r="E13001" t="s">
        <v>20</v>
      </c>
      <c r="F13001" t="b">
        <v>0</v>
      </c>
      <c r="G13001" t="s">
        <v>171</v>
      </c>
      <c r="H13001" s="1">
        <v>45797.293437499997</v>
      </c>
      <c r="I13001" t="b">
        <v>0</v>
      </c>
      <c r="J13001" t="b">
        <v>1</v>
      </c>
      <c r="K13001" t="s">
        <v>31</v>
      </c>
      <c r="L13001" t="s">
        <v>22</v>
      </c>
      <c r="M13001">
        <v>145000</v>
      </c>
      <c r="O13001" t="s">
        <v>16514</v>
      </c>
      <c r="P13001" t="s">
        <v>12937</v>
      </c>
    </row>
    <row r="13002" spans="1:16" x14ac:dyDescent="0.35">
      <c r="A13002" t="s">
        <v>16070</v>
      </c>
      <c r="B13002" t="s">
        <v>16087</v>
      </c>
      <c r="C13002" t="s">
        <v>16515</v>
      </c>
      <c r="D13002" t="s">
        <v>36</v>
      </c>
      <c r="E13002" t="s">
        <v>20</v>
      </c>
      <c r="F13002" t="b">
        <v>0</v>
      </c>
      <c r="G13002" t="s">
        <v>68</v>
      </c>
      <c r="H13002" s="1">
        <v>45797.667326388888</v>
      </c>
      <c r="I13002" t="b">
        <v>0</v>
      </c>
      <c r="J13002" t="b">
        <v>0</v>
      </c>
      <c r="K13002" t="s">
        <v>31</v>
      </c>
      <c r="L13002" t="s">
        <v>22</v>
      </c>
      <c r="M13002">
        <v>95000</v>
      </c>
      <c r="O13002" t="s">
        <v>5999</v>
      </c>
      <c r="P13002" t="s">
        <v>16516</v>
      </c>
    </row>
    <row r="13003" spans="1:16" x14ac:dyDescent="0.35">
      <c r="A13003" t="s">
        <v>16070</v>
      </c>
      <c r="B13003" t="s">
        <v>16517</v>
      </c>
      <c r="C13003" t="s">
        <v>599</v>
      </c>
      <c r="D13003" t="s">
        <v>110</v>
      </c>
      <c r="E13003" t="s">
        <v>91</v>
      </c>
      <c r="F13003" t="b">
        <v>0</v>
      </c>
      <c r="G13003" t="s">
        <v>52</v>
      </c>
      <c r="H13003" s="1">
        <v>45797.667557870373</v>
      </c>
      <c r="I13003" t="b">
        <v>0</v>
      </c>
      <c r="J13003" t="b">
        <v>0</v>
      </c>
      <c r="K13003" t="s">
        <v>31</v>
      </c>
      <c r="L13003" t="s">
        <v>32</v>
      </c>
      <c r="N13003">
        <v>47.5</v>
      </c>
      <c r="O13003" t="s">
        <v>9900</v>
      </c>
      <c r="P13003" t="s">
        <v>13186</v>
      </c>
    </row>
    <row r="13004" spans="1:16" x14ac:dyDescent="0.35">
      <c r="A13004" t="s">
        <v>16070</v>
      </c>
      <c r="B13004" t="s">
        <v>16518</v>
      </c>
      <c r="C13004" t="s">
        <v>3022</v>
      </c>
      <c r="D13004" t="s">
        <v>249</v>
      </c>
      <c r="E13004" t="s">
        <v>20</v>
      </c>
      <c r="F13004" t="b">
        <v>0</v>
      </c>
      <c r="G13004" t="s">
        <v>105</v>
      </c>
      <c r="H13004" s="1">
        <v>45798.254374999997</v>
      </c>
      <c r="I13004" t="b">
        <v>0</v>
      </c>
      <c r="J13004" t="b">
        <v>0</v>
      </c>
      <c r="K13004" t="s">
        <v>105</v>
      </c>
      <c r="L13004" t="s">
        <v>22</v>
      </c>
      <c r="M13004">
        <v>78750</v>
      </c>
      <c r="O13004" t="s">
        <v>3023</v>
      </c>
      <c r="P13004" t="s">
        <v>16519</v>
      </c>
    </row>
    <row r="13005" spans="1:16" x14ac:dyDescent="0.35">
      <c r="A13005" t="s">
        <v>16070</v>
      </c>
      <c r="B13005" t="s">
        <v>16251</v>
      </c>
      <c r="C13005" t="s">
        <v>2770</v>
      </c>
      <c r="D13005" t="s">
        <v>443</v>
      </c>
      <c r="E13005" t="s">
        <v>20</v>
      </c>
      <c r="F13005" t="b">
        <v>0</v>
      </c>
      <c r="G13005" t="s">
        <v>37</v>
      </c>
      <c r="H13005" s="1">
        <v>45798.300092592603</v>
      </c>
      <c r="I13005" t="b">
        <v>0</v>
      </c>
      <c r="J13005" t="b">
        <v>0</v>
      </c>
      <c r="K13005" t="s">
        <v>37</v>
      </c>
      <c r="L13005" t="s">
        <v>22</v>
      </c>
      <c r="M13005">
        <v>110000</v>
      </c>
      <c r="O13005" t="s">
        <v>13431</v>
      </c>
      <c r="P13005" t="s">
        <v>811</v>
      </c>
    </row>
    <row r="13006" spans="1:16" x14ac:dyDescent="0.35">
      <c r="A13006" t="s">
        <v>16070</v>
      </c>
      <c r="B13006" t="s">
        <v>16520</v>
      </c>
      <c r="C13006" t="s">
        <v>287</v>
      </c>
      <c r="D13006" t="s">
        <v>249</v>
      </c>
      <c r="E13006" t="s">
        <v>20</v>
      </c>
      <c r="F13006" t="b">
        <v>0</v>
      </c>
      <c r="G13006" t="s">
        <v>287</v>
      </c>
      <c r="H13006" s="1">
        <v>45798.50540509259</v>
      </c>
      <c r="I13006" t="b">
        <v>1</v>
      </c>
      <c r="J13006" t="b">
        <v>0</v>
      </c>
      <c r="K13006" t="s">
        <v>287</v>
      </c>
      <c r="L13006" t="s">
        <v>22</v>
      </c>
      <c r="M13006">
        <v>102000</v>
      </c>
      <c r="O13006" t="s">
        <v>306</v>
      </c>
      <c r="P13006" t="s">
        <v>3643</v>
      </c>
    </row>
    <row r="13007" spans="1:16" x14ac:dyDescent="0.35">
      <c r="A13007" t="s">
        <v>16070</v>
      </c>
      <c r="B13007" t="s">
        <v>16070</v>
      </c>
      <c r="C13007" t="s">
        <v>3269</v>
      </c>
      <c r="D13007" t="s">
        <v>36</v>
      </c>
      <c r="E13007" t="s">
        <v>20</v>
      </c>
      <c r="F13007" t="b">
        <v>0</v>
      </c>
      <c r="G13007" t="s">
        <v>47</v>
      </c>
      <c r="H13007" s="1">
        <v>45798.709398148138</v>
      </c>
      <c r="I13007" t="b">
        <v>0</v>
      </c>
      <c r="J13007" t="b">
        <v>1</v>
      </c>
      <c r="K13007" t="s">
        <v>31</v>
      </c>
      <c r="L13007" t="s">
        <v>22</v>
      </c>
      <c r="M13007">
        <v>195000</v>
      </c>
      <c r="O13007" t="s">
        <v>61</v>
      </c>
      <c r="P13007" t="s">
        <v>16521</v>
      </c>
    </row>
    <row r="13008" spans="1:16" x14ac:dyDescent="0.35">
      <c r="A13008" t="s">
        <v>16070</v>
      </c>
      <c r="B13008" t="s">
        <v>16070</v>
      </c>
      <c r="C13008" t="s">
        <v>2255</v>
      </c>
      <c r="D13008" t="s">
        <v>110</v>
      </c>
      <c r="E13008" t="s">
        <v>20</v>
      </c>
      <c r="F13008" t="b">
        <v>0</v>
      </c>
      <c r="G13008" t="s">
        <v>68</v>
      </c>
      <c r="H13008" s="1">
        <v>45798.793032407397</v>
      </c>
      <c r="I13008" t="b">
        <v>0</v>
      </c>
      <c r="J13008" t="b">
        <v>1</v>
      </c>
      <c r="K13008" t="s">
        <v>31</v>
      </c>
      <c r="L13008" t="s">
        <v>22</v>
      </c>
      <c r="M13008">
        <v>143087.5</v>
      </c>
      <c r="O13008" t="s">
        <v>12132</v>
      </c>
      <c r="P13008" t="s">
        <v>12133</v>
      </c>
    </row>
    <row r="13009" spans="1:16" x14ac:dyDescent="0.35">
      <c r="A13009" t="s">
        <v>16070</v>
      </c>
      <c r="B13009" t="s">
        <v>16522</v>
      </c>
      <c r="C13009" t="s">
        <v>18</v>
      </c>
      <c r="D13009" t="s">
        <v>36</v>
      </c>
      <c r="E13009" t="s">
        <v>20</v>
      </c>
      <c r="F13009" t="b">
        <v>1</v>
      </c>
      <c r="G13009" t="s">
        <v>2055</v>
      </c>
      <c r="H13009" s="1">
        <v>45799.275659722232</v>
      </c>
      <c r="I13009" t="b">
        <v>0</v>
      </c>
      <c r="J13009" t="b">
        <v>0</v>
      </c>
      <c r="K13009" t="s">
        <v>2055</v>
      </c>
      <c r="L13009" t="s">
        <v>32</v>
      </c>
      <c r="N13009">
        <v>30</v>
      </c>
      <c r="O13009" t="s">
        <v>13825</v>
      </c>
    </row>
    <row r="13010" spans="1:16" x14ac:dyDescent="0.35">
      <c r="A13010" t="s">
        <v>16070</v>
      </c>
      <c r="B13010" t="s">
        <v>16523</v>
      </c>
      <c r="C13010" t="s">
        <v>12519</v>
      </c>
      <c r="D13010" t="s">
        <v>573</v>
      </c>
      <c r="E13010" t="s">
        <v>20</v>
      </c>
      <c r="F13010" t="b">
        <v>0</v>
      </c>
      <c r="G13010" t="s">
        <v>52</v>
      </c>
      <c r="H13010" s="1">
        <v>45799.334201388891</v>
      </c>
      <c r="I13010" t="b">
        <v>0</v>
      </c>
      <c r="J13010" t="b">
        <v>0</v>
      </c>
      <c r="K13010" t="s">
        <v>31</v>
      </c>
      <c r="L13010" t="s">
        <v>32</v>
      </c>
      <c r="N13010">
        <v>51.239997863769531</v>
      </c>
      <c r="O13010" t="s">
        <v>1258</v>
      </c>
      <c r="P13010" t="s">
        <v>16524</v>
      </c>
    </row>
    <row r="13011" spans="1:16" x14ac:dyDescent="0.35">
      <c r="A13011" t="s">
        <v>16070</v>
      </c>
      <c r="B13011" t="s">
        <v>16525</v>
      </c>
      <c r="C13011" t="s">
        <v>6869</v>
      </c>
      <c r="D13011" t="s">
        <v>29</v>
      </c>
      <c r="E13011" t="s">
        <v>20</v>
      </c>
      <c r="F13011" t="b">
        <v>0</v>
      </c>
      <c r="G13011" t="s">
        <v>68</v>
      </c>
      <c r="H13011" s="1">
        <v>45801.417233796303</v>
      </c>
      <c r="I13011" t="b">
        <v>0</v>
      </c>
      <c r="J13011" t="b">
        <v>1</v>
      </c>
      <c r="K13011" t="s">
        <v>31</v>
      </c>
      <c r="L13011" t="s">
        <v>22</v>
      </c>
      <c r="M13011">
        <v>116738.5</v>
      </c>
      <c r="O13011" t="s">
        <v>654</v>
      </c>
      <c r="P13011" t="s">
        <v>14630</v>
      </c>
    </row>
    <row r="13012" spans="1:16" x14ac:dyDescent="0.35">
      <c r="A13012" t="s">
        <v>16070</v>
      </c>
      <c r="B13012" t="s">
        <v>16526</v>
      </c>
      <c r="C13012" t="s">
        <v>4486</v>
      </c>
      <c r="D13012" t="s">
        <v>573</v>
      </c>
      <c r="E13012" t="s">
        <v>20</v>
      </c>
      <c r="F13012" t="b">
        <v>0</v>
      </c>
      <c r="G13012" t="s">
        <v>52</v>
      </c>
      <c r="H13012" s="1">
        <v>45801.834143518521</v>
      </c>
      <c r="I13012" t="b">
        <v>0</v>
      </c>
      <c r="J13012" t="b">
        <v>1</v>
      </c>
      <c r="K13012" t="s">
        <v>31</v>
      </c>
      <c r="L13012" t="s">
        <v>32</v>
      </c>
      <c r="N13012">
        <v>49.895000457763672</v>
      </c>
      <c r="O13012" t="s">
        <v>4487</v>
      </c>
      <c r="P13012" t="s">
        <v>16527</v>
      </c>
    </row>
    <row r="13013" spans="1:16" x14ac:dyDescent="0.35">
      <c r="A13013" t="s">
        <v>16070</v>
      </c>
      <c r="B13013" t="s">
        <v>16528</v>
      </c>
      <c r="C13013" t="s">
        <v>599</v>
      </c>
      <c r="D13013" t="s">
        <v>443</v>
      </c>
      <c r="E13013" t="s">
        <v>20</v>
      </c>
      <c r="F13013" t="b">
        <v>0</v>
      </c>
      <c r="G13013" t="s">
        <v>52</v>
      </c>
      <c r="H13013" s="1">
        <v>45803.334050925929</v>
      </c>
      <c r="I13013" t="b">
        <v>0</v>
      </c>
      <c r="J13013" t="b">
        <v>1</v>
      </c>
      <c r="K13013" t="s">
        <v>31</v>
      </c>
      <c r="L13013" t="s">
        <v>22</v>
      </c>
      <c r="M13013">
        <v>202000</v>
      </c>
      <c r="O13013" t="s">
        <v>14925</v>
      </c>
      <c r="P13013" t="s">
        <v>15187</v>
      </c>
    </row>
    <row r="13014" spans="1:16" x14ac:dyDescent="0.35">
      <c r="A13014" t="s">
        <v>16070</v>
      </c>
      <c r="B13014" t="s">
        <v>16529</v>
      </c>
      <c r="C13014" t="s">
        <v>105</v>
      </c>
      <c r="D13014" t="s">
        <v>249</v>
      </c>
      <c r="E13014" t="s">
        <v>20</v>
      </c>
      <c r="F13014" t="b">
        <v>0</v>
      </c>
      <c r="G13014" t="s">
        <v>105</v>
      </c>
      <c r="H13014" s="1">
        <v>45803.628344907411</v>
      </c>
      <c r="I13014" t="b">
        <v>0</v>
      </c>
      <c r="J13014" t="b">
        <v>0</v>
      </c>
      <c r="K13014" t="s">
        <v>105</v>
      </c>
      <c r="L13014" t="s">
        <v>22</v>
      </c>
      <c r="M13014">
        <v>94500</v>
      </c>
      <c r="O13014" t="s">
        <v>2449</v>
      </c>
      <c r="P13014" t="s">
        <v>3404</v>
      </c>
    </row>
    <row r="13015" spans="1:16" x14ac:dyDescent="0.35">
      <c r="A13015" t="s">
        <v>16070</v>
      </c>
      <c r="B13015" t="s">
        <v>16530</v>
      </c>
      <c r="C13015" t="s">
        <v>15834</v>
      </c>
      <c r="D13015" t="s">
        <v>42</v>
      </c>
      <c r="E13015" t="s">
        <v>20</v>
      </c>
      <c r="F13015" t="b">
        <v>0</v>
      </c>
      <c r="G13015" t="s">
        <v>52</v>
      </c>
      <c r="H13015" s="1">
        <v>45806.667453703703</v>
      </c>
      <c r="I13015" t="b">
        <v>0</v>
      </c>
      <c r="J13015" t="b">
        <v>1</v>
      </c>
      <c r="K13015" t="s">
        <v>31</v>
      </c>
      <c r="L13015" t="s">
        <v>22</v>
      </c>
      <c r="M13015">
        <v>271500</v>
      </c>
      <c r="O13015" t="s">
        <v>16531</v>
      </c>
      <c r="P13015" t="s">
        <v>2558</v>
      </c>
    </row>
    <row r="13016" spans="1:16" x14ac:dyDescent="0.35">
      <c r="A13016" t="s">
        <v>16070</v>
      </c>
      <c r="B13016" t="s">
        <v>16532</v>
      </c>
      <c r="C13016" t="s">
        <v>5149</v>
      </c>
      <c r="D13016" t="s">
        <v>36</v>
      </c>
      <c r="E13016" t="s">
        <v>20</v>
      </c>
      <c r="F13016" t="b">
        <v>0</v>
      </c>
      <c r="G13016" t="s">
        <v>47</v>
      </c>
      <c r="H13016" s="1">
        <v>45806.958634259259</v>
      </c>
      <c r="I13016" t="b">
        <v>0</v>
      </c>
      <c r="J13016" t="b">
        <v>1</v>
      </c>
      <c r="K13016" t="s">
        <v>31</v>
      </c>
      <c r="L13016" t="s">
        <v>22</v>
      </c>
      <c r="M13016">
        <v>212500</v>
      </c>
      <c r="O13016" t="s">
        <v>16533</v>
      </c>
      <c r="P13016" t="s">
        <v>16534</v>
      </c>
    </row>
    <row r="13017" spans="1:16" x14ac:dyDescent="0.35">
      <c r="A13017" t="s">
        <v>16070</v>
      </c>
      <c r="B13017" t="s">
        <v>16535</v>
      </c>
      <c r="C13017" t="s">
        <v>154</v>
      </c>
      <c r="D13017" t="s">
        <v>36</v>
      </c>
      <c r="E13017" t="s">
        <v>20</v>
      </c>
      <c r="F13017" t="b">
        <v>0</v>
      </c>
      <c r="G13017" t="s">
        <v>52</v>
      </c>
      <c r="H13017" s="1">
        <v>45807.00072916667</v>
      </c>
      <c r="I13017" t="b">
        <v>0</v>
      </c>
      <c r="J13017" t="b">
        <v>1</v>
      </c>
      <c r="K13017" t="s">
        <v>31</v>
      </c>
      <c r="L13017" t="s">
        <v>22</v>
      </c>
      <c r="M13017">
        <v>185000</v>
      </c>
      <c r="O13017" t="s">
        <v>11118</v>
      </c>
      <c r="P13017" t="s">
        <v>314</v>
      </c>
    </row>
    <row r="13018" spans="1:16" x14ac:dyDescent="0.35">
      <c r="A13018" t="s">
        <v>16070</v>
      </c>
      <c r="B13018" t="s">
        <v>16071</v>
      </c>
      <c r="C13018" t="s">
        <v>5426</v>
      </c>
      <c r="D13018" t="s">
        <v>573</v>
      </c>
      <c r="E13018" t="s">
        <v>296</v>
      </c>
      <c r="F13018" t="b">
        <v>0</v>
      </c>
      <c r="G13018" t="s">
        <v>52</v>
      </c>
      <c r="H13018" s="1">
        <v>45809.292673611111</v>
      </c>
      <c r="I13018" t="b">
        <v>0</v>
      </c>
      <c r="J13018" t="b">
        <v>0</v>
      </c>
      <c r="K13018" t="s">
        <v>31</v>
      </c>
      <c r="L13018" t="s">
        <v>32</v>
      </c>
      <c r="N13018">
        <v>33.709999084472663</v>
      </c>
      <c r="O13018" t="s">
        <v>16072</v>
      </c>
      <c r="P13018" t="s">
        <v>16073</v>
      </c>
    </row>
    <row r="13019" spans="1:16" x14ac:dyDescent="0.35">
      <c r="A13019" t="s">
        <v>16070</v>
      </c>
      <c r="B13019" t="s">
        <v>16536</v>
      </c>
      <c r="C13019" t="s">
        <v>2852</v>
      </c>
      <c r="D13019" t="s">
        <v>573</v>
      </c>
      <c r="E13019" t="s">
        <v>20</v>
      </c>
      <c r="F13019" t="b">
        <v>0</v>
      </c>
      <c r="G13019" t="s">
        <v>52</v>
      </c>
      <c r="H13019" s="1">
        <v>45809.834236111114</v>
      </c>
      <c r="I13019" t="b">
        <v>0</v>
      </c>
      <c r="J13019" t="b">
        <v>1</v>
      </c>
      <c r="K13019" t="s">
        <v>31</v>
      </c>
      <c r="L13019" t="s">
        <v>32</v>
      </c>
      <c r="N13019">
        <v>51.239997863769531</v>
      </c>
      <c r="O13019" t="s">
        <v>3618</v>
      </c>
      <c r="P13019" t="s">
        <v>16537</v>
      </c>
    </row>
    <row r="13020" spans="1:16" x14ac:dyDescent="0.35">
      <c r="A13020" t="s">
        <v>16070</v>
      </c>
      <c r="B13020" t="s">
        <v>16538</v>
      </c>
      <c r="C13020" t="s">
        <v>13183</v>
      </c>
      <c r="D13020" t="s">
        <v>17445</v>
      </c>
      <c r="E13020" t="s">
        <v>20</v>
      </c>
      <c r="F13020" t="b">
        <v>0</v>
      </c>
      <c r="G13020" t="s">
        <v>52</v>
      </c>
      <c r="H13020" s="1">
        <v>45811.000902777778</v>
      </c>
      <c r="I13020" t="b">
        <v>0</v>
      </c>
      <c r="J13020" t="b">
        <v>1</v>
      </c>
      <c r="K13020" t="s">
        <v>31</v>
      </c>
      <c r="L13020" t="s">
        <v>22</v>
      </c>
      <c r="M13020">
        <v>160000</v>
      </c>
      <c r="O13020" t="s">
        <v>5593</v>
      </c>
      <c r="P13020" t="s">
        <v>16539</v>
      </c>
    </row>
    <row r="13021" spans="1:16" x14ac:dyDescent="0.35">
      <c r="A13021" t="s">
        <v>16070</v>
      </c>
      <c r="B13021" t="s">
        <v>16540</v>
      </c>
      <c r="C13021" t="s">
        <v>289</v>
      </c>
      <c r="D13021" t="s">
        <v>17505</v>
      </c>
      <c r="E13021" t="s">
        <v>20</v>
      </c>
      <c r="F13021" t="b">
        <v>0</v>
      </c>
      <c r="G13021" t="s">
        <v>43</v>
      </c>
      <c r="H13021" s="1">
        <v>45811.251354166663</v>
      </c>
      <c r="I13021" t="b">
        <v>0</v>
      </c>
      <c r="J13021" t="b">
        <v>1</v>
      </c>
      <c r="K13021" t="s">
        <v>31</v>
      </c>
      <c r="L13021" t="s">
        <v>22</v>
      </c>
      <c r="M13021">
        <v>208625</v>
      </c>
      <c r="O13021" t="s">
        <v>96</v>
      </c>
      <c r="P13021" t="s">
        <v>16541</v>
      </c>
    </row>
    <row r="13022" spans="1:16" x14ac:dyDescent="0.35">
      <c r="A13022" t="s">
        <v>16070</v>
      </c>
      <c r="B13022" t="s">
        <v>16336</v>
      </c>
      <c r="C13022" t="s">
        <v>560</v>
      </c>
      <c r="D13022" t="s">
        <v>29</v>
      </c>
      <c r="E13022" t="s">
        <v>20</v>
      </c>
      <c r="F13022" t="b">
        <v>0</v>
      </c>
      <c r="G13022" t="s">
        <v>30</v>
      </c>
      <c r="H13022" s="1">
        <v>45811.626585648148</v>
      </c>
      <c r="I13022" t="b">
        <v>0</v>
      </c>
      <c r="J13022" t="b">
        <v>1</v>
      </c>
      <c r="K13022" t="s">
        <v>31</v>
      </c>
      <c r="L13022" t="s">
        <v>22</v>
      </c>
      <c r="M13022">
        <v>151245.5</v>
      </c>
      <c r="O13022" t="s">
        <v>16542</v>
      </c>
      <c r="P13022" t="s">
        <v>16543</v>
      </c>
    </row>
    <row r="13023" spans="1:16" x14ac:dyDescent="0.35">
      <c r="A13023" t="s">
        <v>16070</v>
      </c>
      <c r="B13023" t="s">
        <v>16544</v>
      </c>
      <c r="C13023" t="s">
        <v>2224</v>
      </c>
      <c r="D13023" t="s">
        <v>573</v>
      </c>
      <c r="E13023" t="s">
        <v>20</v>
      </c>
      <c r="F13023" t="b">
        <v>0</v>
      </c>
      <c r="G13023" t="s">
        <v>52</v>
      </c>
      <c r="H13023" s="1">
        <v>45811.834479166668</v>
      </c>
      <c r="I13023" t="b">
        <v>0</v>
      </c>
      <c r="J13023" t="b">
        <v>1</v>
      </c>
      <c r="K13023" t="s">
        <v>31</v>
      </c>
      <c r="L13023" t="s">
        <v>32</v>
      </c>
      <c r="N13023">
        <v>39.069999694824219</v>
      </c>
      <c r="O13023" t="s">
        <v>3618</v>
      </c>
      <c r="P13023" t="s">
        <v>16537</v>
      </c>
    </row>
    <row r="13024" spans="1:16" x14ac:dyDescent="0.35">
      <c r="A13024" t="s">
        <v>16070</v>
      </c>
      <c r="B13024" t="s">
        <v>16545</v>
      </c>
      <c r="C13024" t="s">
        <v>2069</v>
      </c>
      <c r="D13024" t="s">
        <v>110</v>
      </c>
      <c r="E13024" t="s">
        <v>20</v>
      </c>
      <c r="F13024" t="b">
        <v>0</v>
      </c>
      <c r="G13024" t="s">
        <v>171</v>
      </c>
      <c r="H13024" s="1">
        <v>45812.701273148137</v>
      </c>
      <c r="I13024" t="b">
        <v>0</v>
      </c>
      <c r="J13024" t="b">
        <v>1</v>
      </c>
      <c r="K13024" t="s">
        <v>31</v>
      </c>
      <c r="L13024" t="s">
        <v>22</v>
      </c>
      <c r="M13024">
        <v>133500</v>
      </c>
      <c r="O13024" t="s">
        <v>14117</v>
      </c>
      <c r="P13024" t="s">
        <v>16546</v>
      </c>
    </row>
    <row r="13025" spans="1:16" x14ac:dyDescent="0.35">
      <c r="A13025" t="s">
        <v>16070</v>
      </c>
      <c r="B13025" t="s">
        <v>16540</v>
      </c>
      <c r="C13025" t="s">
        <v>289</v>
      </c>
      <c r="D13025" t="s">
        <v>3130</v>
      </c>
      <c r="E13025" t="s">
        <v>20</v>
      </c>
      <c r="F13025" t="b">
        <v>0</v>
      </c>
      <c r="G13025" t="s">
        <v>43</v>
      </c>
      <c r="H13025" s="1">
        <v>45812.709872685176</v>
      </c>
      <c r="I13025" t="b">
        <v>0</v>
      </c>
      <c r="J13025" t="b">
        <v>1</v>
      </c>
      <c r="K13025" t="s">
        <v>31</v>
      </c>
      <c r="L13025" t="s">
        <v>22</v>
      </c>
      <c r="M13025">
        <v>208625</v>
      </c>
      <c r="O13025" t="s">
        <v>96</v>
      </c>
      <c r="P13025" t="s">
        <v>16541</v>
      </c>
    </row>
    <row r="13026" spans="1:16" x14ac:dyDescent="0.35">
      <c r="A13026" t="s">
        <v>16070</v>
      </c>
      <c r="B13026" t="s">
        <v>16547</v>
      </c>
      <c r="C13026" t="s">
        <v>154</v>
      </c>
      <c r="D13026" t="s">
        <v>36</v>
      </c>
      <c r="E13026" t="s">
        <v>20</v>
      </c>
      <c r="F13026" t="b">
        <v>0</v>
      </c>
      <c r="G13026" t="s">
        <v>52</v>
      </c>
      <c r="H13026" s="1">
        <v>45812.751180555562</v>
      </c>
      <c r="I13026" t="b">
        <v>0</v>
      </c>
      <c r="J13026" t="b">
        <v>1</v>
      </c>
      <c r="K13026" t="s">
        <v>31</v>
      </c>
      <c r="L13026" t="s">
        <v>22</v>
      </c>
      <c r="M13026">
        <v>184000</v>
      </c>
      <c r="O13026" t="s">
        <v>3122</v>
      </c>
      <c r="P13026" t="s">
        <v>5245</v>
      </c>
    </row>
    <row r="13027" spans="1:16" x14ac:dyDescent="0.35">
      <c r="A13027" t="s">
        <v>16070</v>
      </c>
      <c r="B13027" t="s">
        <v>16085</v>
      </c>
      <c r="C13027" t="s">
        <v>142</v>
      </c>
      <c r="D13027" t="s">
        <v>36</v>
      </c>
      <c r="E13027" t="s">
        <v>20</v>
      </c>
      <c r="F13027" t="b">
        <v>0</v>
      </c>
      <c r="G13027" t="s">
        <v>68</v>
      </c>
      <c r="H13027" s="1">
        <v>45813.376030092593</v>
      </c>
      <c r="I13027" t="b">
        <v>0</v>
      </c>
      <c r="J13027" t="b">
        <v>1</v>
      </c>
      <c r="K13027" t="s">
        <v>31</v>
      </c>
      <c r="L13027" t="s">
        <v>22</v>
      </c>
      <c r="M13027">
        <v>210500</v>
      </c>
      <c r="O13027" t="s">
        <v>7840</v>
      </c>
      <c r="P13027" t="s">
        <v>16086</v>
      </c>
    </row>
    <row r="13028" spans="1:16" x14ac:dyDescent="0.35">
      <c r="A13028" t="s">
        <v>16070</v>
      </c>
      <c r="B13028" t="s">
        <v>16238</v>
      </c>
      <c r="C13028" t="s">
        <v>51</v>
      </c>
      <c r="D13028" t="s">
        <v>36</v>
      </c>
      <c r="E13028" t="s">
        <v>20</v>
      </c>
      <c r="F13028" t="b">
        <v>0</v>
      </c>
      <c r="G13028" t="s">
        <v>43</v>
      </c>
      <c r="H13028" s="1">
        <v>45813.500960648147</v>
      </c>
      <c r="I13028" t="b">
        <v>0</v>
      </c>
      <c r="J13028" t="b">
        <v>1</v>
      </c>
      <c r="K13028" t="s">
        <v>31</v>
      </c>
      <c r="L13028" t="s">
        <v>32</v>
      </c>
      <c r="N13028">
        <v>56.5</v>
      </c>
      <c r="O13028" t="s">
        <v>209</v>
      </c>
      <c r="P13028" t="s">
        <v>917</v>
      </c>
    </row>
    <row r="13029" spans="1:16" x14ac:dyDescent="0.35">
      <c r="A13029" t="s">
        <v>16070</v>
      </c>
      <c r="B13029" t="s">
        <v>16548</v>
      </c>
      <c r="C13029" t="s">
        <v>283</v>
      </c>
      <c r="D13029" t="s">
        <v>110</v>
      </c>
      <c r="E13029" t="s">
        <v>91</v>
      </c>
      <c r="F13029" t="b">
        <v>0</v>
      </c>
      <c r="G13029" t="s">
        <v>52</v>
      </c>
      <c r="H13029" s="1">
        <v>45813.626354166663</v>
      </c>
      <c r="I13029" t="b">
        <v>0</v>
      </c>
      <c r="J13029" t="b">
        <v>0</v>
      </c>
      <c r="K13029" t="s">
        <v>31</v>
      </c>
      <c r="L13029" t="s">
        <v>32</v>
      </c>
      <c r="N13029">
        <v>57.5</v>
      </c>
      <c r="O13029" t="s">
        <v>10803</v>
      </c>
      <c r="P13029" t="s">
        <v>811</v>
      </c>
    </row>
    <row r="13030" spans="1:16" x14ac:dyDescent="0.35">
      <c r="A13030" t="s">
        <v>16070</v>
      </c>
      <c r="B13030" t="s">
        <v>16549</v>
      </c>
      <c r="C13030" t="s">
        <v>9862</v>
      </c>
      <c r="D13030" t="s">
        <v>249</v>
      </c>
      <c r="E13030" t="s">
        <v>20</v>
      </c>
      <c r="F13030" t="b">
        <v>0</v>
      </c>
      <c r="G13030" t="s">
        <v>52</v>
      </c>
      <c r="H13030" s="1">
        <v>45813.626400462963</v>
      </c>
      <c r="I13030" t="b">
        <v>0</v>
      </c>
      <c r="J13030" t="b">
        <v>0</v>
      </c>
      <c r="K13030" t="s">
        <v>31</v>
      </c>
      <c r="L13030" t="s">
        <v>22</v>
      </c>
      <c r="M13030">
        <v>207900</v>
      </c>
      <c r="O13030" t="s">
        <v>16550</v>
      </c>
    </row>
    <row r="13031" spans="1:16" x14ac:dyDescent="0.35">
      <c r="A13031" t="s">
        <v>16070</v>
      </c>
      <c r="B13031" t="s">
        <v>16551</v>
      </c>
      <c r="C13031" t="s">
        <v>537</v>
      </c>
      <c r="D13031" t="s">
        <v>29</v>
      </c>
      <c r="E13031" t="s">
        <v>20</v>
      </c>
      <c r="F13031" t="b">
        <v>0</v>
      </c>
      <c r="G13031" t="s">
        <v>171</v>
      </c>
      <c r="H13031" s="1">
        <v>45813.784930555557</v>
      </c>
      <c r="I13031" t="b">
        <v>0</v>
      </c>
      <c r="J13031" t="b">
        <v>0</v>
      </c>
      <c r="K13031" t="s">
        <v>31</v>
      </c>
      <c r="L13031" t="s">
        <v>32</v>
      </c>
      <c r="N13031">
        <v>57.5</v>
      </c>
      <c r="O13031" t="s">
        <v>16552</v>
      </c>
      <c r="P13031" t="s">
        <v>16553</v>
      </c>
    </row>
    <row r="13032" spans="1:16" x14ac:dyDescent="0.35">
      <c r="A13032" t="s">
        <v>16070</v>
      </c>
      <c r="B13032" t="s">
        <v>16324</v>
      </c>
      <c r="C13032" t="s">
        <v>4541</v>
      </c>
      <c r="D13032" t="s">
        <v>573</v>
      </c>
      <c r="E13032" t="s">
        <v>20</v>
      </c>
      <c r="F13032" t="b">
        <v>0</v>
      </c>
      <c r="G13032" t="s">
        <v>52</v>
      </c>
      <c r="H13032" s="1">
        <v>45813.834756944438</v>
      </c>
      <c r="I13032" t="b">
        <v>0</v>
      </c>
      <c r="J13032" t="b">
        <v>0</v>
      </c>
      <c r="K13032" t="s">
        <v>31</v>
      </c>
      <c r="L13032" t="s">
        <v>32</v>
      </c>
      <c r="N13032">
        <v>49.895000457763672</v>
      </c>
      <c r="O13032" t="s">
        <v>1258</v>
      </c>
      <c r="P13032" t="s">
        <v>16325</v>
      </c>
    </row>
    <row r="13033" spans="1:16" x14ac:dyDescent="0.35">
      <c r="A13033" t="s">
        <v>16070</v>
      </c>
      <c r="B13033" t="s">
        <v>16554</v>
      </c>
      <c r="C13033" t="s">
        <v>18</v>
      </c>
      <c r="D13033" t="s">
        <v>36</v>
      </c>
      <c r="E13033" t="s">
        <v>20</v>
      </c>
      <c r="F13033" t="b">
        <v>1</v>
      </c>
      <c r="G13033" t="s">
        <v>52</v>
      </c>
      <c r="H13033" s="1">
        <v>45813.835659722223</v>
      </c>
      <c r="I13033" t="b">
        <v>0</v>
      </c>
      <c r="J13033" t="b">
        <v>1</v>
      </c>
      <c r="K13033" t="s">
        <v>31</v>
      </c>
      <c r="L13033" t="s">
        <v>22</v>
      </c>
      <c r="M13033">
        <v>167500</v>
      </c>
      <c r="O13033" t="s">
        <v>3252</v>
      </c>
      <c r="P13033" t="s">
        <v>16555</v>
      </c>
    </row>
    <row r="13034" spans="1:16" x14ac:dyDescent="0.35">
      <c r="A13034" t="s">
        <v>16070</v>
      </c>
      <c r="B13034" t="s">
        <v>16070</v>
      </c>
      <c r="C13034" t="s">
        <v>5889</v>
      </c>
      <c r="D13034" t="s">
        <v>29</v>
      </c>
      <c r="E13034" t="s">
        <v>91</v>
      </c>
      <c r="F13034" t="b">
        <v>0</v>
      </c>
      <c r="G13034" t="s">
        <v>52</v>
      </c>
      <c r="H13034" s="1">
        <v>45813.876377314817</v>
      </c>
      <c r="I13034" t="b">
        <v>0</v>
      </c>
      <c r="J13034" t="b">
        <v>0</v>
      </c>
      <c r="K13034" t="s">
        <v>31</v>
      </c>
      <c r="L13034" t="s">
        <v>32</v>
      </c>
      <c r="N13034">
        <v>79.5</v>
      </c>
      <c r="O13034" t="s">
        <v>190</v>
      </c>
      <c r="P13034" t="s">
        <v>13346</v>
      </c>
    </row>
    <row r="13035" spans="1:16" x14ac:dyDescent="0.35">
      <c r="A13035" t="s">
        <v>16070</v>
      </c>
      <c r="B13035" t="s">
        <v>16556</v>
      </c>
      <c r="C13035" t="s">
        <v>6472</v>
      </c>
      <c r="D13035" t="s">
        <v>573</v>
      </c>
      <c r="E13035" t="s">
        <v>296</v>
      </c>
      <c r="F13035" t="b">
        <v>0</v>
      </c>
      <c r="G13035" t="s">
        <v>47</v>
      </c>
      <c r="H13035" s="1">
        <v>45813.959988425922</v>
      </c>
      <c r="I13035" t="b">
        <v>0</v>
      </c>
      <c r="J13035" t="b">
        <v>0</v>
      </c>
      <c r="K13035" t="s">
        <v>31</v>
      </c>
      <c r="L13035" t="s">
        <v>32</v>
      </c>
      <c r="N13035">
        <v>46.659999847412109</v>
      </c>
      <c r="O13035" t="s">
        <v>16557</v>
      </c>
      <c r="P13035" t="s">
        <v>16558</v>
      </c>
    </row>
    <row r="13036" spans="1:16" x14ac:dyDescent="0.35">
      <c r="A13036" t="s">
        <v>16070</v>
      </c>
      <c r="B13036" t="s">
        <v>16559</v>
      </c>
      <c r="C13036" t="s">
        <v>410</v>
      </c>
      <c r="D13036" t="s">
        <v>36</v>
      </c>
      <c r="E13036" t="s">
        <v>20</v>
      </c>
      <c r="F13036" t="b">
        <v>0</v>
      </c>
      <c r="G13036" t="s">
        <v>47</v>
      </c>
      <c r="H13036" s="1">
        <v>45814.042384259257</v>
      </c>
      <c r="I13036" t="b">
        <v>0</v>
      </c>
      <c r="J13036" t="b">
        <v>0</v>
      </c>
      <c r="K13036" t="s">
        <v>31</v>
      </c>
      <c r="L13036" t="s">
        <v>22</v>
      </c>
      <c r="M13036">
        <v>110000</v>
      </c>
      <c r="O13036" t="s">
        <v>6085</v>
      </c>
      <c r="P13036" t="s">
        <v>140</v>
      </c>
    </row>
    <row r="13037" spans="1:16" x14ac:dyDescent="0.35">
      <c r="A13037" t="s">
        <v>16070</v>
      </c>
      <c r="B13037" t="s">
        <v>16245</v>
      </c>
      <c r="C13037" t="s">
        <v>1188</v>
      </c>
      <c r="D13037" t="s">
        <v>29</v>
      </c>
      <c r="E13037" t="s">
        <v>20</v>
      </c>
      <c r="F13037" t="b">
        <v>0</v>
      </c>
      <c r="G13037" t="s">
        <v>47</v>
      </c>
      <c r="H13037" s="1">
        <v>45814.292048611111</v>
      </c>
      <c r="I13037" t="b">
        <v>0</v>
      </c>
      <c r="J13037" t="b">
        <v>1</v>
      </c>
      <c r="K13037" t="s">
        <v>31</v>
      </c>
      <c r="L13037" t="s">
        <v>22</v>
      </c>
      <c r="M13037">
        <v>193000</v>
      </c>
      <c r="O13037" t="s">
        <v>1373</v>
      </c>
      <c r="P13037" t="s">
        <v>16246</v>
      </c>
    </row>
    <row r="13038" spans="1:16" x14ac:dyDescent="0.35">
      <c r="A13038" t="s">
        <v>16070</v>
      </c>
      <c r="B13038" t="s">
        <v>16560</v>
      </c>
      <c r="C13038" t="s">
        <v>4516</v>
      </c>
      <c r="D13038" t="s">
        <v>443</v>
      </c>
      <c r="E13038" t="s">
        <v>20</v>
      </c>
      <c r="F13038" t="b">
        <v>0</v>
      </c>
      <c r="G13038" t="s">
        <v>68</v>
      </c>
      <c r="H13038" s="1">
        <v>45814.542268518519</v>
      </c>
      <c r="I13038" t="b">
        <v>0</v>
      </c>
      <c r="J13038" t="b">
        <v>1</v>
      </c>
      <c r="K13038" t="s">
        <v>31</v>
      </c>
      <c r="L13038" t="s">
        <v>22</v>
      </c>
      <c r="M13038">
        <v>100000</v>
      </c>
      <c r="O13038" t="s">
        <v>2653</v>
      </c>
      <c r="P13038" t="s">
        <v>16561</v>
      </c>
    </row>
    <row r="13039" spans="1:16" x14ac:dyDescent="0.35">
      <c r="A13039" t="s">
        <v>16070</v>
      </c>
      <c r="B13039" t="s">
        <v>16348</v>
      </c>
      <c r="C13039" t="s">
        <v>16349</v>
      </c>
      <c r="D13039" t="s">
        <v>36</v>
      </c>
      <c r="E13039" t="s">
        <v>20</v>
      </c>
      <c r="F13039" t="b">
        <v>0</v>
      </c>
      <c r="G13039" t="s">
        <v>52</v>
      </c>
      <c r="H13039" s="1">
        <v>45814.625775462962</v>
      </c>
      <c r="I13039" t="b">
        <v>0</v>
      </c>
      <c r="J13039" t="b">
        <v>1</v>
      </c>
      <c r="K13039" t="s">
        <v>31</v>
      </c>
      <c r="L13039" t="s">
        <v>22</v>
      </c>
      <c r="M13039">
        <v>152500</v>
      </c>
      <c r="O13039" t="s">
        <v>16350</v>
      </c>
      <c r="P13039" t="s">
        <v>16351</v>
      </c>
    </row>
    <row r="13040" spans="1:16" x14ac:dyDescent="0.35">
      <c r="A13040" t="s">
        <v>16070</v>
      </c>
      <c r="B13040" t="s">
        <v>16562</v>
      </c>
      <c r="C13040" t="s">
        <v>2846</v>
      </c>
      <c r="D13040" t="s">
        <v>29</v>
      </c>
      <c r="E13040" t="s">
        <v>20</v>
      </c>
      <c r="F13040" t="b">
        <v>0</v>
      </c>
      <c r="G13040" t="s">
        <v>68</v>
      </c>
      <c r="H13040" s="1">
        <v>45814.91777777778</v>
      </c>
      <c r="I13040" t="b">
        <v>0</v>
      </c>
      <c r="J13040" t="b">
        <v>0</v>
      </c>
      <c r="K13040" t="s">
        <v>31</v>
      </c>
      <c r="L13040" t="s">
        <v>22</v>
      </c>
      <c r="M13040">
        <v>228535</v>
      </c>
      <c r="O13040" t="s">
        <v>4074</v>
      </c>
    </row>
    <row r="13041" spans="1:16" x14ac:dyDescent="0.35">
      <c r="A13041" t="s">
        <v>16070</v>
      </c>
      <c r="B13041" t="s">
        <v>16563</v>
      </c>
      <c r="C13041" t="s">
        <v>410</v>
      </c>
      <c r="D13041" t="s">
        <v>36</v>
      </c>
      <c r="E13041" t="s">
        <v>20</v>
      </c>
      <c r="F13041" t="b">
        <v>0</v>
      </c>
      <c r="G13041" t="s">
        <v>47</v>
      </c>
      <c r="H13041" s="1">
        <v>45814.958692129629</v>
      </c>
      <c r="I13041" t="b">
        <v>0</v>
      </c>
      <c r="J13041" t="b">
        <v>1</v>
      </c>
      <c r="K13041" t="s">
        <v>31</v>
      </c>
      <c r="L13041" t="s">
        <v>22</v>
      </c>
      <c r="M13041">
        <v>200000</v>
      </c>
      <c r="O13041" t="s">
        <v>16147</v>
      </c>
      <c r="P13041" t="s">
        <v>340</v>
      </c>
    </row>
    <row r="13042" spans="1:16" x14ac:dyDescent="0.35">
      <c r="A13042" t="s">
        <v>16070</v>
      </c>
      <c r="B13042" t="s">
        <v>16564</v>
      </c>
      <c r="C13042" t="s">
        <v>154</v>
      </c>
      <c r="D13042" t="s">
        <v>36</v>
      </c>
      <c r="E13042" t="s">
        <v>20</v>
      </c>
      <c r="F13042" t="b">
        <v>0</v>
      </c>
      <c r="G13042" t="s">
        <v>52</v>
      </c>
      <c r="H13042" s="1">
        <v>45815.250914351847</v>
      </c>
      <c r="I13042" t="b">
        <v>0</v>
      </c>
      <c r="J13042" t="b">
        <v>1</v>
      </c>
      <c r="K13042" t="s">
        <v>31</v>
      </c>
      <c r="L13042" t="s">
        <v>22</v>
      </c>
      <c r="M13042">
        <v>189000</v>
      </c>
      <c r="O13042" t="s">
        <v>1229</v>
      </c>
      <c r="P13042" t="s">
        <v>16565</v>
      </c>
    </row>
    <row r="13043" spans="1:16" x14ac:dyDescent="0.35">
      <c r="A13043" t="s">
        <v>16070</v>
      </c>
      <c r="B13043" t="s">
        <v>16240</v>
      </c>
      <c r="C13043" t="s">
        <v>1671</v>
      </c>
      <c r="D13043" t="s">
        <v>36</v>
      </c>
      <c r="E13043" t="s">
        <v>20</v>
      </c>
      <c r="F13043" t="b">
        <v>0</v>
      </c>
      <c r="G13043" t="s">
        <v>52</v>
      </c>
      <c r="H13043" s="1">
        <v>45815.251006944447</v>
      </c>
      <c r="I13043" t="b">
        <v>0</v>
      </c>
      <c r="J13043" t="b">
        <v>1</v>
      </c>
      <c r="K13043" t="s">
        <v>31</v>
      </c>
      <c r="L13043" t="s">
        <v>22</v>
      </c>
      <c r="M13043">
        <v>260000</v>
      </c>
      <c r="O13043" t="s">
        <v>5142</v>
      </c>
    </row>
    <row r="13044" spans="1:16" x14ac:dyDescent="0.35">
      <c r="A13044" t="s">
        <v>16070</v>
      </c>
      <c r="B13044" t="s">
        <v>16566</v>
      </c>
      <c r="C13044" t="s">
        <v>1092</v>
      </c>
      <c r="D13044" t="s">
        <v>573</v>
      </c>
      <c r="E13044" t="s">
        <v>20</v>
      </c>
      <c r="F13044" t="b">
        <v>0</v>
      </c>
      <c r="G13044" t="s">
        <v>68</v>
      </c>
      <c r="H13044" s="1">
        <v>45815.708993055552</v>
      </c>
      <c r="I13044" t="b">
        <v>0</v>
      </c>
      <c r="J13044" t="b">
        <v>1</v>
      </c>
      <c r="K13044" t="s">
        <v>31</v>
      </c>
      <c r="L13044" t="s">
        <v>32</v>
      </c>
      <c r="N13044">
        <v>16.04000091552734</v>
      </c>
      <c r="O13044" t="s">
        <v>1249</v>
      </c>
      <c r="P13044" t="s">
        <v>16567</v>
      </c>
    </row>
    <row r="13045" spans="1:16" x14ac:dyDescent="0.35">
      <c r="A13045" t="s">
        <v>16070</v>
      </c>
      <c r="B13045" t="s">
        <v>16568</v>
      </c>
      <c r="C13045" t="s">
        <v>18</v>
      </c>
      <c r="D13045" t="s">
        <v>17498</v>
      </c>
      <c r="E13045" t="s">
        <v>20</v>
      </c>
      <c r="F13045" t="b">
        <v>1</v>
      </c>
      <c r="G13045" t="s">
        <v>12539</v>
      </c>
      <c r="H13045" s="1">
        <v>45816.312037037038</v>
      </c>
      <c r="I13045" t="b">
        <v>1</v>
      </c>
      <c r="J13045" t="b">
        <v>1</v>
      </c>
      <c r="K13045" t="s">
        <v>12539</v>
      </c>
      <c r="L13045" t="s">
        <v>22</v>
      </c>
      <c r="M13045">
        <v>170000</v>
      </c>
      <c r="O13045" t="s">
        <v>13053</v>
      </c>
      <c r="P13045" t="s">
        <v>16569</v>
      </c>
    </row>
    <row r="13046" spans="1:16" x14ac:dyDescent="0.35">
      <c r="A13046" t="s">
        <v>16070</v>
      </c>
      <c r="B13046" t="s">
        <v>16564</v>
      </c>
      <c r="C13046" t="s">
        <v>569</v>
      </c>
      <c r="D13046" t="s">
        <v>36</v>
      </c>
      <c r="E13046" t="s">
        <v>20</v>
      </c>
      <c r="F13046" t="b">
        <v>0</v>
      </c>
      <c r="G13046" t="s">
        <v>47</v>
      </c>
      <c r="H13046" s="1">
        <v>45816.500960648147</v>
      </c>
      <c r="I13046" t="b">
        <v>0</v>
      </c>
      <c r="J13046" t="b">
        <v>1</v>
      </c>
      <c r="K13046" t="s">
        <v>31</v>
      </c>
      <c r="L13046" t="s">
        <v>22</v>
      </c>
      <c r="M13046">
        <v>218000</v>
      </c>
      <c r="O13046" t="s">
        <v>209</v>
      </c>
      <c r="P13046" t="s">
        <v>1861</v>
      </c>
    </row>
    <row r="13047" spans="1:16" x14ac:dyDescent="0.35">
      <c r="A13047" t="s">
        <v>16070</v>
      </c>
      <c r="B13047" t="s">
        <v>16570</v>
      </c>
      <c r="C13047" t="s">
        <v>18</v>
      </c>
      <c r="D13047" t="s">
        <v>962</v>
      </c>
      <c r="E13047" t="s">
        <v>20</v>
      </c>
      <c r="F13047" t="b">
        <v>1</v>
      </c>
      <c r="G13047" t="s">
        <v>1201</v>
      </c>
      <c r="H13047" s="1">
        <v>45818.273912037039</v>
      </c>
      <c r="I13047" t="b">
        <v>0</v>
      </c>
      <c r="J13047" t="b">
        <v>0</v>
      </c>
      <c r="K13047" t="s">
        <v>1201</v>
      </c>
      <c r="L13047" t="s">
        <v>22</v>
      </c>
      <c r="M13047">
        <v>270000</v>
      </c>
      <c r="O13047" t="s">
        <v>13723</v>
      </c>
      <c r="P13047" t="s">
        <v>811</v>
      </c>
    </row>
    <row r="13048" spans="1:16" x14ac:dyDescent="0.35">
      <c r="A13048" t="s">
        <v>16070</v>
      </c>
      <c r="B13048" t="s">
        <v>16571</v>
      </c>
      <c r="C13048" t="s">
        <v>410</v>
      </c>
      <c r="D13048" t="s">
        <v>36</v>
      </c>
      <c r="E13048" t="s">
        <v>20</v>
      </c>
      <c r="F13048" t="b">
        <v>0</v>
      </c>
      <c r="G13048" t="s">
        <v>47</v>
      </c>
      <c r="H13048" s="1">
        <v>45818.709606481483</v>
      </c>
      <c r="I13048" t="b">
        <v>0</v>
      </c>
      <c r="J13048" t="b">
        <v>1</v>
      </c>
      <c r="K13048" t="s">
        <v>31</v>
      </c>
      <c r="L13048" t="s">
        <v>22</v>
      </c>
      <c r="M13048">
        <v>200000</v>
      </c>
      <c r="O13048" t="s">
        <v>16147</v>
      </c>
      <c r="P13048" t="s">
        <v>917</v>
      </c>
    </row>
    <row r="13049" spans="1:16" x14ac:dyDescent="0.35">
      <c r="A13049" t="s">
        <v>16070</v>
      </c>
      <c r="B13049" t="s">
        <v>16572</v>
      </c>
      <c r="C13049" t="s">
        <v>154</v>
      </c>
      <c r="D13049" t="s">
        <v>115</v>
      </c>
      <c r="E13049" t="s">
        <v>20</v>
      </c>
      <c r="F13049" t="b">
        <v>0</v>
      </c>
      <c r="G13049" t="s">
        <v>52</v>
      </c>
      <c r="H13049" s="1">
        <v>45818.792754629627</v>
      </c>
      <c r="I13049" t="b">
        <v>0</v>
      </c>
      <c r="J13049" t="b">
        <v>0</v>
      </c>
      <c r="K13049" t="s">
        <v>31</v>
      </c>
      <c r="L13049" t="s">
        <v>22</v>
      </c>
      <c r="M13049">
        <v>152524.5</v>
      </c>
      <c r="O13049" t="s">
        <v>53</v>
      </c>
      <c r="P13049" t="s">
        <v>16381</v>
      </c>
    </row>
    <row r="13050" spans="1:16" x14ac:dyDescent="0.35">
      <c r="A13050" t="s">
        <v>16070</v>
      </c>
      <c r="B13050" t="s">
        <v>16573</v>
      </c>
      <c r="C13050" t="s">
        <v>18</v>
      </c>
      <c r="D13050" t="s">
        <v>29</v>
      </c>
      <c r="E13050" t="s">
        <v>20</v>
      </c>
      <c r="F13050" t="b">
        <v>1</v>
      </c>
      <c r="G13050" t="s">
        <v>52</v>
      </c>
      <c r="H13050" s="1">
        <v>45818.79283564815</v>
      </c>
      <c r="I13050" t="b">
        <v>0</v>
      </c>
      <c r="J13050" t="b">
        <v>1</v>
      </c>
      <c r="K13050" t="s">
        <v>31</v>
      </c>
      <c r="L13050" t="s">
        <v>22</v>
      </c>
      <c r="M13050">
        <v>114000</v>
      </c>
      <c r="O13050" t="s">
        <v>16574</v>
      </c>
    </row>
    <row r="13051" spans="1:16" x14ac:dyDescent="0.35">
      <c r="A13051" t="s">
        <v>16070</v>
      </c>
      <c r="B13051" t="s">
        <v>16354</v>
      </c>
      <c r="C13051" t="s">
        <v>824</v>
      </c>
      <c r="D13051" t="s">
        <v>110</v>
      </c>
      <c r="E13051" t="s">
        <v>20</v>
      </c>
      <c r="F13051" t="b">
        <v>0</v>
      </c>
      <c r="G13051" t="s">
        <v>43</v>
      </c>
      <c r="H13051" s="1">
        <v>45818.793090277781</v>
      </c>
      <c r="I13051" t="b">
        <v>0</v>
      </c>
      <c r="J13051" t="b">
        <v>0</v>
      </c>
      <c r="K13051" t="s">
        <v>31</v>
      </c>
      <c r="L13051" t="s">
        <v>22</v>
      </c>
      <c r="M13051">
        <v>135000</v>
      </c>
      <c r="O13051" t="s">
        <v>16355</v>
      </c>
      <c r="P13051" t="s">
        <v>16356</v>
      </c>
    </row>
    <row r="13052" spans="1:16" x14ac:dyDescent="0.35">
      <c r="A13052" t="s">
        <v>16070</v>
      </c>
      <c r="B13052" t="s">
        <v>16464</v>
      </c>
      <c r="C13052" t="s">
        <v>154</v>
      </c>
      <c r="D13052" t="s">
        <v>36</v>
      </c>
      <c r="E13052" t="s">
        <v>20</v>
      </c>
      <c r="F13052" t="b">
        <v>0</v>
      </c>
      <c r="G13052" t="s">
        <v>52</v>
      </c>
      <c r="H13052" s="1">
        <v>45818.958379629628</v>
      </c>
      <c r="I13052" t="b">
        <v>1</v>
      </c>
      <c r="J13052" t="b">
        <v>1</v>
      </c>
      <c r="K13052" t="s">
        <v>31</v>
      </c>
      <c r="L13052" t="s">
        <v>22</v>
      </c>
      <c r="M13052">
        <v>211500</v>
      </c>
      <c r="O13052" t="s">
        <v>6123</v>
      </c>
    </row>
    <row r="13053" spans="1:16" x14ac:dyDescent="0.35">
      <c r="A13053" t="s">
        <v>16070</v>
      </c>
      <c r="B13053" t="s">
        <v>16571</v>
      </c>
      <c r="C13053" t="s">
        <v>410</v>
      </c>
      <c r="D13053" t="s">
        <v>110</v>
      </c>
      <c r="E13053" t="s">
        <v>20</v>
      </c>
      <c r="F13053" t="b">
        <v>0</v>
      </c>
      <c r="G13053" t="s">
        <v>47</v>
      </c>
      <c r="H13053" s="1">
        <v>45819.251238425917</v>
      </c>
      <c r="I13053" t="b">
        <v>0</v>
      </c>
      <c r="J13053" t="b">
        <v>1</v>
      </c>
      <c r="K13053" t="s">
        <v>31</v>
      </c>
      <c r="L13053" t="s">
        <v>22</v>
      </c>
      <c r="M13053">
        <v>200000</v>
      </c>
      <c r="O13053" t="s">
        <v>16147</v>
      </c>
      <c r="P13053" t="s">
        <v>917</v>
      </c>
    </row>
    <row r="13054" spans="1:16" x14ac:dyDescent="0.35">
      <c r="A13054" t="s">
        <v>16070</v>
      </c>
      <c r="B13054" t="s">
        <v>16083</v>
      </c>
      <c r="C13054" t="s">
        <v>410</v>
      </c>
      <c r="D13054" t="s">
        <v>17445</v>
      </c>
      <c r="E13054" t="s">
        <v>20</v>
      </c>
      <c r="F13054" t="b">
        <v>0</v>
      </c>
      <c r="G13054" t="s">
        <v>47</v>
      </c>
      <c r="H13054" s="1">
        <v>45819.251238425917</v>
      </c>
      <c r="I13054" t="b">
        <v>0</v>
      </c>
      <c r="J13054" t="b">
        <v>1</v>
      </c>
      <c r="K13054" t="s">
        <v>31</v>
      </c>
      <c r="L13054" t="s">
        <v>22</v>
      </c>
      <c r="M13054">
        <v>220000</v>
      </c>
      <c r="O13054" t="s">
        <v>16575</v>
      </c>
      <c r="P13054" t="s">
        <v>16576</v>
      </c>
    </row>
    <row r="13055" spans="1:16" x14ac:dyDescent="0.35">
      <c r="A13055" t="s">
        <v>16070</v>
      </c>
      <c r="B13055" t="s">
        <v>16070</v>
      </c>
      <c r="C13055" t="s">
        <v>1327</v>
      </c>
      <c r="D13055" t="s">
        <v>36</v>
      </c>
      <c r="E13055" t="s">
        <v>20</v>
      </c>
      <c r="F13055" t="b">
        <v>0</v>
      </c>
      <c r="G13055" t="s">
        <v>68</v>
      </c>
      <c r="H13055" s="1">
        <v>45819.417314814818</v>
      </c>
      <c r="I13055" t="b">
        <v>0</v>
      </c>
      <c r="J13055" t="b">
        <v>0</v>
      </c>
      <c r="K13055" t="s">
        <v>31</v>
      </c>
      <c r="L13055" t="s">
        <v>22</v>
      </c>
      <c r="M13055">
        <v>168500</v>
      </c>
      <c r="O13055" t="s">
        <v>16577</v>
      </c>
      <c r="P13055" t="s">
        <v>16578</v>
      </c>
    </row>
    <row r="13056" spans="1:16" x14ac:dyDescent="0.35">
      <c r="A13056" t="s">
        <v>16070</v>
      </c>
      <c r="B13056" t="s">
        <v>16579</v>
      </c>
      <c r="C13056" t="s">
        <v>2224</v>
      </c>
      <c r="D13056" t="s">
        <v>36</v>
      </c>
      <c r="E13056" t="s">
        <v>20</v>
      </c>
      <c r="F13056" t="b">
        <v>0</v>
      </c>
      <c r="G13056" t="s">
        <v>52</v>
      </c>
      <c r="H13056" s="1">
        <v>45819.959351851852</v>
      </c>
      <c r="I13056" t="b">
        <v>0</v>
      </c>
      <c r="J13056" t="b">
        <v>0</v>
      </c>
      <c r="K13056" t="s">
        <v>31</v>
      </c>
      <c r="L13056" t="s">
        <v>22</v>
      </c>
      <c r="M13056">
        <v>138400</v>
      </c>
      <c r="O13056" t="s">
        <v>3471</v>
      </c>
      <c r="P13056" t="s">
        <v>16580</v>
      </c>
    </row>
    <row r="13057" spans="1:16" x14ac:dyDescent="0.35">
      <c r="A13057" t="s">
        <v>16070</v>
      </c>
      <c r="B13057" t="s">
        <v>16238</v>
      </c>
      <c r="C13057" t="s">
        <v>407</v>
      </c>
      <c r="D13057" t="s">
        <v>36</v>
      </c>
      <c r="E13057" t="s">
        <v>20</v>
      </c>
      <c r="F13057" t="b">
        <v>0</v>
      </c>
      <c r="G13057" t="s">
        <v>171</v>
      </c>
      <c r="H13057" s="1">
        <v>45820.077384259261</v>
      </c>
      <c r="I13057" t="b">
        <v>0</v>
      </c>
      <c r="J13057" t="b">
        <v>1</v>
      </c>
      <c r="K13057" t="s">
        <v>31</v>
      </c>
      <c r="L13057" t="s">
        <v>32</v>
      </c>
      <c r="N13057">
        <v>56.5</v>
      </c>
      <c r="O13057" t="s">
        <v>209</v>
      </c>
      <c r="P13057" t="s">
        <v>917</v>
      </c>
    </row>
    <row r="13058" spans="1:16" x14ac:dyDescent="0.35">
      <c r="A13058" t="s">
        <v>16070</v>
      </c>
      <c r="B13058" t="s">
        <v>16581</v>
      </c>
      <c r="C13058" t="s">
        <v>51</v>
      </c>
      <c r="D13058" t="s">
        <v>36</v>
      </c>
      <c r="E13058" t="s">
        <v>20</v>
      </c>
      <c r="F13058" t="b">
        <v>0</v>
      </c>
      <c r="G13058" t="s">
        <v>43</v>
      </c>
      <c r="H13058" s="1">
        <v>45820.083749999998</v>
      </c>
      <c r="I13058" t="b">
        <v>0</v>
      </c>
      <c r="J13058" t="b">
        <v>0</v>
      </c>
      <c r="K13058" t="s">
        <v>31</v>
      </c>
      <c r="L13058" t="s">
        <v>22</v>
      </c>
      <c r="M13058">
        <v>167500</v>
      </c>
      <c r="O13058" t="s">
        <v>16582</v>
      </c>
      <c r="P13058" t="s">
        <v>16583</v>
      </c>
    </row>
    <row r="13059" spans="1:16" x14ac:dyDescent="0.35">
      <c r="A13059" t="s">
        <v>16070</v>
      </c>
      <c r="B13059" t="s">
        <v>16536</v>
      </c>
      <c r="C13059" t="s">
        <v>491</v>
      </c>
      <c r="D13059" t="s">
        <v>36</v>
      </c>
      <c r="E13059" t="s">
        <v>20</v>
      </c>
      <c r="F13059" t="b">
        <v>0</v>
      </c>
      <c r="G13059" t="s">
        <v>52</v>
      </c>
      <c r="H13059" s="1">
        <v>45820.084317129629</v>
      </c>
      <c r="I13059" t="b">
        <v>0</v>
      </c>
      <c r="J13059" t="b">
        <v>1</v>
      </c>
      <c r="K13059" t="s">
        <v>31</v>
      </c>
      <c r="L13059" t="s">
        <v>22</v>
      </c>
      <c r="M13059">
        <v>148000</v>
      </c>
      <c r="O13059" t="s">
        <v>209</v>
      </c>
      <c r="P13059" t="s">
        <v>16537</v>
      </c>
    </row>
    <row r="13060" spans="1:16" x14ac:dyDescent="0.35">
      <c r="A13060" t="s">
        <v>16070</v>
      </c>
      <c r="B13060" t="s">
        <v>16070</v>
      </c>
      <c r="C13060" t="s">
        <v>16584</v>
      </c>
      <c r="D13060" t="s">
        <v>36</v>
      </c>
      <c r="E13060" t="s">
        <v>20</v>
      </c>
      <c r="F13060" t="b">
        <v>0</v>
      </c>
      <c r="G13060" t="s">
        <v>68</v>
      </c>
      <c r="H13060" s="1">
        <v>45820.084872685176</v>
      </c>
      <c r="I13060" t="b">
        <v>0</v>
      </c>
      <c r="J13060" t="b">
        <v>1</v>
      </c>
      <c r="K13060" t="s">
        <v>31</v>
      </c>
      <c r="L13060" t="s">
        <v>22</v>
      </c>
      <c r="M13060">
        <v>154000</v>
      </c>
      <c r="O13060" t="s">
        <v>209</v>
      </c>
      <c r="P13060" t="s">
        <v>16585</v>
      </c>
    </row>
    <row r="13061" spans="1:16" x14ac:dyDescent="0.35">
      <c r="A13061" t="s">
        <v>16070</v>
      </c>
      <c r="B13061" t="s">
        <v>16536</v>
      </c>
      <c r="C13061" t="s">
        <v>560</v>
      </c>
      <c r="D13061" t="s">
        <v>36</v>
      </c>
      <c r="E13061" t="s">
        <v>20</v>
      </c>
      <c r="F13061" t="b">
        <v>0</v>
      </c>
      <c r="G13061" t="s">
        <v>30</v>
      </c>
      <c r="H13061" s="1">
        <v>45820.084976851853</v>
      </c>
      <c r="I13061" t="b">
        <v>0</v>
      </c>
      <c r="J13061" t="b">
        <v>1</v>
      </c>
      <c r="K13061" t="s">
        <v>31</v>
      </c>
      <c r="L13061" t="s">
        <v>22</v>
      </c>
      <c r="M13061">
        <v>148000</v>
      </c>
      <c r="O13061" t="s">
        <v>209</v>
      </c>
      <c r="P13061" t="s">
        <v>16537</v>
      </c>
    </row>
    <row r="13062" spans="1:16" x14ac:dyDescent="0.35">
      <c r="A13062" t="s">
        <v>16070</v>
      </c>
      <c r="B13062" t="s">
        <v>16586</v>
      </c>
      <c r="C13062" t="s">
        <v>628</v>
      </c>
      <c r="D13062" t="s">
        <v>36</v>
      </c>
      <c r="E13062" t="s">
        <v>20</v>
      </c>
      <c r="F13062" t="b">
        <v>0</v>
      </c>
      <c r="G13062" t="s">
        <v>52</v>
      </c>
      <c r="H13062" s="1">
        <v>45820.085312499999</v>
      </c>
      <c r="I13062" t="b">
        <v>1</v>
      </c>
      <c r="J13062" t="b">
        <v>1</v>
      </c>
      <c r="K13062" t="s">
        <v>31</v>
      </c>
      <c r="L13062" t="s">
        <v>22</v>
      </c>
      <c r="M13062">
        <v>160000</v>
      </c>
      <c r="O13062" t="s">
        <v>209</v>
      </c>
      <c r="P13062" t="s">
        <v>466</v>
      </c>
    </row>
    <row r="13063" spans="1:16" x14ac:dyDescent="0.35">
      <c r="A13063" t="s">
        <v>16070</v>
      </c>
      <c r="B13063" t="s">
        <v>16587</v>
      </c>
      <c r="C13063" t="s">
        <v>546</v>
      </c>
      <c r="D13063" t="s">
        <v>36</v>
      </c>
      <c r="E13063" t="s">
        <v>20</v>
      </c>
      <c r="F13063" t="b">
        <v>0</v>
      </c>
      <c r="G13063" t="s">
        <v>68</v>
      </c>
      <c r="H13063" s="1">
        <v>45820.752800925933</v>
      </c>
      <c r="I13063" t="b">
        <v>0</v>
      </c>
      <c r="J13063" t="b">
        <v>0</v>
      </c>
      <c r="K13063" t="s">
        <v>31</v>
      </c>
      <c r="L13063" t="s">
        <v>22</v>
      </c>
      <c r="M13063">
        <v>285000</v>
      </c>
      <c r="O13063" t="s">
        <v>16168</v>
      </c>
      <c r="P13063" t="s">
        <v>16588</v>
      </c>
    </row>
    <row r="13064" spans="1:16" x14ac:dyDescent="0.35">
      <c r="A13064" t="s">
        <v>16070</v>
      </c>
      <c r="B13064" t="s">
        <v>16589</v>
      </c>
      <c r="C13064" t="s">
        <v>171</v>
      </c>
      <c r="D13064" t="s">
        <v>110</v>
      </c>
      <c r="E13064" t="s">
        <v>20</v>
      </c>
      <c r="F13064" t="b">
        <v>0</v>
      </c>
      <c r="G13064" t="s">
        <v>171</v>
      </c>
      <c r="H13064" s="1">
        <v>45820.825266203698</v>
      </c>
      <c r="I13064" t="b">
        <v>1</v>
      </c>
      <c r="J13064" t="b">
        <v>1</v>
      </c>
      <c r="K13064" t="s">
        <v>31</v>
      </c>
      <c r="L13064" t="s">
        <v>22</v>
      </c>
      <c r="M13064">
        <v>102000</v>
      </c>
      <c r="O13064" t="s">
        <v>16590</v>
      </c>
      <c r="P13064" t="s">
        <v>16591</v>
      </c>
    </row>
    <row r="13065" spans="1:16" x14ac:dyDescent="0.35">
      <c r="A13065" t="s">
        <v>16070</v>
      </c>
      <c r="B13065" t="s">
        <v>16083</v>
      </c>
      <c r="C13065" t="s">
        <v>276</v>
      </c>
      <c r="D13065" t="s">
        <v>42</v>
      </c>
      <c r="E13065" t="s">
        <v>20</v>
      </c>
      <c r="F13065" t="b">
        <v>0</v>
      </c>
      <c r="G13065" t="s">
        <v>47</v>
      </c>
      <c r="H13065" s="1">
        <v>45821.376018518517</v>
      </c>
      <c r="I13065" t="b">
        <v>0</v>
      </c>
      <c r="J13065" t="b">
        <v>1</v>
      </c>
      <c r="K13065" t="s">
        <v>31</v>
      </c>
      <c r="L13065" t="s">
        <v>22</v>
      </c>
      <c r="M13065">
        <v>220000</v>
      </c>
      <c r="O13065" t="s">
        <v>16575</v>
      </c>
      <c r="P13065" t="s">
        <v>16576</v>
      </c>
    </row>
    <row r="13066" spans="1:16" x14ac:dyDescent="0.35">
      <c r="A13066" t="s">
        <v>16070</v>
      </c>
      <c r="B13066" t="s">
        <v>16592</v>
      </c>
      <c r="C13066" t="s">
        <v>634</v>
      </c>
      <c r="D13066" t="s">
        <v>36</v>
      </c>
      <c r="E13066" t="s">
        <v>20</v>
      </c>
      <c r="F13066" t="b">
        <v>0</v>
      </c>
      <c r="G13066" t="s">
        <v>52</v>
      </c>
      <c r="H13066" s="1">
        <v>45821.501655092587</v>
      </c>
      <c r="I13066" t="b">
        <v>0</v>
      </c>
      <c r="J13066" t="b">
        <v>1</v>
      </c>
      <c r="K13066" t="s">
        <v>31</v>
      </c>
      <c r="L13066" t="s">
        <v>22</v>
      </c>
      <c r="M13066">
        <v>127650</v>
      </c>
      <c r="O13066" t="s">
        <v>209</v>
      </c>
      <c r="P13066" t="s">
        <v>16593</v>
      </c>
    </row>
    <row r="13067" spans="1:16" x14ac:dyDescent="0.35">
      <c r="A13067" t="s">
        <v>16070</v>
      </c>
      <c r="B13067" t="s">
        <v>16594</v>
      </c>
      <c r="C13067" t="s">
        <v>142</v>
      </c>
      <c r="D13067" t="s">
        <v>115</v>
      </c>
      <c r="E13067" t="s">
        <v>20</v>
      </c>
      <c r="F13067" t="b">
        <v>0</v>
      </c>
      <c r="G13067" t="s">
        <v>68</v>
      </c>
      <c r="H13067" s="1">
        <v>45821.709583333337</v>
      </c>
      <c r="I13067" t="b">
        <v>0</v>
      </c>
      <c r="J13067" t="b">
        <v>0</v>
      </c>
      <c r="K13067" t="s">
        <v>31</v>
      </c>
      <c r="L13067" t="s">
        <v>22</v>
      </c>
      <c r="M13067">
        <v>215000</v>
      </c>
      <c r="O13067" t="s">
        <v>2246</v>
      </c>
    </row>
    <row r="13068" spans="1:16" x14ac:dyDescent="0.35">
      <c r="A13068" t="s">
        <v>16070</v>
      </c>
      <c r="B13068" t="s">
        <v>16595</v>
      </c>
      <c r="C13068" t="s">
        <v>865</v>
      </c>
      <c r="D13068" t="s">
        <v>443</v>
      </c>
      <c r="E13068" t="s">
        <v>20</v>
      </c>
      <c r="F13068" t="b">
        <v>0</v>
      </c>
      <c r="G13068" t="s">
        <v>68</v>
      </c>
      <c r="H13068" s="1">
        <v>45822.250520833331</v>
      </c>
      <c r="I13068" t="b">
        <v>0</v>
      </c>
      <c r="J13068" t="b">
        <v>1</v>
      </c>
      <c r="K13068" t="s">
        <v>31</v>
      </c>
      <c r="L13068" t="s">
        <v>22</v>
      </c>
      <c r="M13068">
        <v>185000</v>
      </c>
      <c r="O13068" t="s">
        <v>8593</v>
      </c>
      <c r="P13068" t="s">
        <v>156</v>
      </c>
    </row>
    <row r="13069" spans="1:16" x14ac:dyDescent="0.35">
      <c r="A13069" t="s">
        <v>16070</v>
      </c>
      <c r="B13069" t="s">
        <v>16596</v>
      </c>
      <c r="C13069" t="s">
        <v>289</v>
      </c>
      <c r="D13069" t="s">
        <v>443</v>
      </c>
      <c r="E13069" t="s">
        <v>20</v>
      </c>
      <c r="F13069" t="b">
        <v>0</v>
      </c>
      <c r="G13069" t="s">
        <v>43</v>
      </c>
      <c r="H13069" s="1">
        <v>45822.292719907397</v>
      </c>
      <c r="I13069" t="b">
        <v>0</v>
      </c>
      <c r="J13069" t="b">
        <v>1</v>
      </c>
      <c r="K13069" t="s">
        <v>31</v>
      </c>
      <c r="L13069" t="s">
        <v>22</v>
      </c>
      <c r="M13069">
        <v>120500</v>
      </c>
      <c r="O13069" t="s">
        <v>1168</v>
      </c>
      <c r="P13069" t="s">
        <v>16597</v>
      </c>
    </row>
    <row r="13070" spans="1:16" x14ac:dyDescent="0.35">
      <c r="A13070" t="s">
        <v>16070</v>
      </c>
      <c r="B13070" t="s">
        <v>16598</v>
      </c>
      <c r="C13070" t="s">
        <v>407</v>
      </c>
      <c r="D13070" t="s">
        <v>443</v>
      </c>
      <c r="E13070" t="s">
        <v>20</v>
      </c>
      <c r="F13070" t="b">
        <v>0</v>
      </c>
      <c r="G13070" t="s">
        <v>171</v>
      </c>
      <c r="H13070" s="1">
        <v>45824.312858796293</v>
      </c>
      <c r="I13070" t="b">
        <v>0</v>
      </c>
      <c r="J13070" t="b">
        <v>1</v>
      </c>
      <c r="K13070" t="s">
        <v>31</v>
      </c>
      <c r="L13070" t="s">
        <v>22</v>
      </c>
      <c r="M13070">
        <v>135000</v>
      </c>
      <c r="O13070" t="s">
        <v>16599</v>
      </c>
      <c r="P13070" t="s">
        <v>156</v>
      </c>
    </row>
    <row r="13071" spans="1:16" x14ac:dyDescent="0.35">
      <c r="A13071" t="s">
        <v>16070</v>
      </c>
      <c r="B13071" t="s">
        <v>16600</v>
      </c>
      <c r="C13071" t="s">
        <v>923</v>
      </c>
      <c r="D13071" t="s">
        <v>4006</v>
      </c>
      <c r="E13071" t="s">
        <v>20</v>
      </c>
      <c r="F13071" t="b">
        <v>0</v>
      </c>
      <c r="G13071" t="s">
        <v>47</v>
      </c>
      <c r="H13071" s="1">
        <v>45824.334652777783</v>
      </c>
      <c r="I13071" t="b">
        <v>0</v>
      </c>
      <c r="J13071" t="b">
        <v>0</v>
      </c>
      <c r="K13071" t="s">
        <v>31</v>
      </c>
      <c r="L13071" t="s">
        <v>22</v>
      </c>
      <c r="M13071">
        <v>108000</v>
      </c>
      <c r="O13071" t="s">
        <v>1620</v>
      </c>
      <c r="P13071" t="s">
        <v>13430</v>
      </c>
    </row>
    <row r="13072" spans="1:16" x14ac:dyDescent="0.35">
      <c r="A13072" t="s">
        <v>16070</v>
      </c>
      <c r="B13072" t="s">
        <v>16601</v>
      </c>
      <c r="C13072" t="s">
        <v>5282</v>
      </c>
      <c r="D13072" t="s">
        <v>36</v>
      </c>
      <c r="E13072" t="s">
        <v>20</v>
      </c>
      <c r="F13072" t="b">
        <v>0</v>
      </c>
      <c r="G13072" t="s">
        <v>52</v>
      </c>
      <c r="H13072" s="1">
        <v>45824.834456018521</v>
      </c>
      <c r="I13072" t="b">
        <v>0</v>
      </c>
      <c r="J13072" t="b">
        <v>1</v>
      </c>
      <c r="K13072" t="s">
        <v>31</v>
      </c>
      <c r="L13072" t="s">
        <v>22</v>
      </c>
      <c r="M13072">
        <v>93700</v>
      </c>
      <c r="O13072" t="s">
        <v>16602</v>
      </c>
      <c r="P13072" t="s">
        <v>2294</v>
      </c>
    </row>
    <row r="13073" spans="1:16" x14ac:dyDescent="0.35">
      <c r="A13073" t="s">
        <v>16070</v>
      </c>
      <c r="B13073" t="s">
        <v>16603</v>
      </c>
      <c r="C13073" t="s">
        <v>2224</v>
      </c>
      <c r="D13073" t="s">
        <v>36</v>
      </c>
      <c r="E13073" t="s">
        <v>20</v>
      </c>
      <c r="F13073" t="b">
        <v>0</v>
      </c>
      <c r="G13073" t="s">
        <v>52</v>
      </c>
      <c r="H13073" s="1">
        <v>45826.001030092593</v>
      </c>
      <c r="I13073" t="b">
        <v>0</v>
      </c>
      <c r="J13073" t="b">
        <v>1</v>
      </c>
      <c r="K13073" t="s">
        <v>31</v>
      </c>
      <c r="L13073" t="s">
        <v>22</v>
      </c>
      <c r="M13073">
        <v>188500</v>
      </c>
      <c r="O13073" t="s">
        <v>6269</v>
      </c>
    </row>
    <row r="13074" spans="1:16" x14ac:dyDescent="0.35">
      <c r="A13074" t="s">
        <v>16070</v>
      </c>
      <c r="B13074" t="s">
        <v>16070</v>
      </c>
      <c r="C13074" t="s">
        <v>1031</v>
      </c>
      <c r="D13074" t="s">
        <v>29</v>
      </c>
      <c r="F13074" t="b">
        <v>0</v>
      </c>
      <c r="G13074" t="s">
        <v>47</v>
      </c>
      <c r="H13074" s="1">
        <v>45826.291990740741</v>
      </c>
      <c r="I13074" t="b">
        <v>0</v>
      </c>
      <c r="J13074" t="b">
        <v>1</v>
      </c>
      <c r="K13074" t="s">
        <v>31</v>
      </c>
      <c r="L13074" t="s">
        <v>32</v>
      </c>
      <c r="N13074">
        <v>89.5</v>
      </c>
      <c r="O13074" t="s">
        <v>16604</v>
      </c>
      <c r="P13074" t="s">
        <v>16605</v>
      </c>
    </row>
    <row r="13075" spans="1:16" x14ac:dyDescent="0.35">
      <c r="A13075" t="s">
        <v>16070</v>
      </c>
      <c r="B13075" t="s">
        <v>16161</v>
      </c>
      <c r="C13075" t="s">
        <v>338</v>
      </c>
      <c r="D13075" t="s">
        <v>115</v>
      </c>
      <c r="E13075" t="s">
        <v>20</v>
      </c>
      <c r="F13075" t="b">
        <v>0</v>
      </c>
      <c r="G13075" t="s">
        <v>68</v>
      </c>
      <c r="H13075" s="1">
        <v>45826.293206018519</v>
      </c>
      <c r="I13075" t="b">
        <v>0</v>
      </c>
      <c r="J13075" t="b">
        <v>0</v>
      </c>
      <c r="K13075" t="s">
        <v>31</v>
      </c>
      <c r="L13075" t="s">
        <v>22</v>
      </c>
      <c r="M13075">
        <v>145080</v>
      </c>
      <c r="O13075" t="s">
        <v>2728</v>
      </c>
      <c r="P13075" t="s">
        <v>16162</v>
      </c>
    </row>
    <row r="13076" spans="1:16" x14ac:dyDescent="0.35">
      <c r="A13076" t="s">
        <v>16070</v>
      </c>
      <c r="B13076" t="s">
        <v>16070</v>
      </c>
      <c r="C13076" t="s">
        <v>16606</v>
      </c>
      <c r="D13076" t="s">
        <v>443</v>
      </c>
      <c r="E13076" t="s">
        <v>20</v>
      </c>
      <c r="F13076" t="b">
        <v>0</v>
      </c>
      <c r="G13076" t="s">
        <v>68</v>
      </c>
      <c r="H13076" s="1">
        <v>45826.333958333344</v>
      </c>
      <c r="I13076" t="b">
        <v>0</v>
      </c>
      <c r="J13076" t="b">
        <v>0</v>
      </c>
      <c r="K13076" t="s">
        <v>31</v>
      </c>
      <c r="L13076" t="s">
        <v>22</v>
      </c>
      <c r="M13076">
        <v>140000</v>
      </c>
      <c r="O13076" t="s">
        <v>16607</v>
      </c>
      <c r="P13076" t="s">
        <v>16608</v>
      </c>
    </row>
    <row r="13077" spans="1:16" x14ac:dyDescent="0.35">
      <c r="A13077" t="s">
        <v>16070</v>
      </c>
      <c r="B13077" t="s">
        <v>16609</v>
      </c>
      <c r="C13077" t="s">
        <v>51</v>
      </c>
      <c r="D13077" t="s">
        <v>115</v>
      </c>
      <c r="E13077" t="s">
        <v>20</v>
      </c>
      <c r="F13077" t="b">
        <v>0</v>
      </c>
      <c r="G13077" t="s">
        <v>43</v>
      </c>
      <c r="H13077" s="1">
        <v>45826.501331018517</v>
      </c>
      <c r="I13077" t="b">
        <v>0</v>
      </c>
      <c r="J13077" t="b">
        <v>1</v>
      </c>
      <c r="K13077" t="s">
        <v>31</v>
      </c>
      <c r="L13077" t="s">
        <v>22</v>
      </c>
      <c r="M13077">
        <v>181500</v>
      </c>
      <c r="O13077" t="s">
        <v>10905</v>
      </c>
      <c r="P13077" t="s">
        <v>16610</v>
      </c>
    </row>
    <row r="13078" spans="1:16" x14ac:dyDescent="0.35">
      <c r="A13078" t="s">
        <v>16070</v>
      </c>
      <c r="B13078" t="s">
        <v>16070</v>
      </c>
      <c r="C13078" t="s">
        <v>16611</v>
      </c>
      <c r="D13078" t="s">
        <v>29</v>
      </c>
      <c r="E13078" t="s">
        <v>20</v>
      </c>
      <c r="F13078" t="b">
        <v>0</v>
      </c>
      <c r="G13078" t="s">
        <v>47</v>
      </c>
      <c r="H13078" s="1">
        <v>45826.541956018518</v>
      </c>
      <c r="I13078" t="b">
        <v>0</v>
      </c>
      <c r="J13078" t="b">
        <v>0</v>
      </c>
      <c r="K13078" t="s">
        <v>31</v>
      </c>
      <c r="L13078" t="s">
        <v>22</v>
      </c>
      <c r="M13078">
        <v>180000</v>
      </c>
      <c r="O13078" t="s">
        <v>16612</v>
      </c>
      <c r="P13078" t="s">
        <v>16613</v>
      </c>
    </row>
    <row r="13079" spans="1:16" x14ac:dyDescent="0.35">
      <c r="A13079" t="s">
        <v>16070</v>
      </c>
      <c r="B13079" t="s">
        <v>16614</v>
      </c>
      <c r="C13079" t="s">
        <v>154</v>
      </c>
      <c r="D13079" t="s">
        <v>36</v>
      </c>
      <c r="E13079" t="s">
        <v>20</v>
      </c>
      <c r="F13079" t="b">
        <v>0</v>
      </c>
      <c r="G13079" t="s">
        <v>52</v>
      </c>
      <c r="H13079" s="1">
        <v>45826.792557870373</v>
      </c>
      <c r="I13079" t="b">
        <v>0</v>
      </c>
      <c r="J13079" t="b">
        <v>1</v>
      </c>
      <c r="K13079" t="s">
        <v>31</v>
      </c>
      <c r="L13079" t="s">
        <v>22</v>
      </c>
      <c r="M13079">
        <v>184000</v>
      </c>
      <c r="O13079" t="s">
        <v>3122</v>
      </c>
      <c r="P13079" t="s">
        <v>11610</v>
      </c>
    </row>
    <row r="13080" spans="1:16" x14ac:dyDescent="0.35">
      <c r="A13080" t="s">
        <v>16070</v>
      </c>
      <c r="B13080" t="s">
        <v>16615</v>
      </c>
      <c r="C13080" t="s">
        <v>1176</v>
      </c>
      <c r="D13080" t="s">
        <v>115</v>
      </c>
      <c r="E13080" t="s">
        <v>20</v>
      </c>
      <c r="F13080" t="b">
        <v>0</v>
      </c>
      <c r="G13080" t="s">
        <v>68</v>
      </c>
      <c r="H13080" s="1">
        <v>45827.349224537043</v>
      </c>
      <c r="I13080" t="b">
        <v>0</v>
      </c>
      <c r="J13080" t="b">
        <v>0</v>
      </c>
      <c r="K13080" t="s">
        <v>31</v>
      </c>
      <c r="L13080" t="s">
        <v>22</v>
      </c>
      <c r="M13080">
        <v>180000</v>
      </c>
      <c r="O13080" t="s">
        <v>16616</v>
      </c>
    </row>
    <row r="13081" spans="1:16" x14ac:dyDescent="0.35">
      <c r="A13081" t="s">
        <v>16070</v>
      </c>
      <c r="B13081" t="s">
        <v>16617</v>
      </c>
      <c r="C13081" t="s">
        <v>276</v>
      </c>
      <c r="D13081" t="s">
        <v>36</v>
      </c>
      <c r="E13081" t="s">
        <v>20</v>
      </c>
      <c r="F13081" t="b">
        <v>0</v>
      </c>
      <c r="G13081" t="s">
        <v>47</v>
      </c>
      <c r="H13081" s="1">
        <v>45827.375127314823</v>
      </c>
      <c r="I13081" t="b">
        <v>0</v>
      </c>
      <c r="J13081" t="b">
        <v>0</v>
      </c>
      <c r="K13081" t="s">
        <v>31</v>
      </c>
      <c r="L13081" t="s">
        <v>22</v>
      </c>
      <c r="M13081">
        <v>220000</v>
      </c>
      <c r="O13081" t="s">
        <v>1449</v>
      </c>
      <c r="P13081" t="s">
        <v>232</v>
      </c>
    </row>
    <row r="13082" spans="1:16" x14ac:dyDescent="0.35">
      <c r="A13082" t="s">
        <v>16070</v>
      </c>
      <c r="B13082" t="s">
        <v>16540</v>
      </c>
      <c r="C13082" t="s">
        <v>973</v>
      </c>
      <c r="D13082" t="s">
        <v>110</v>
      </c>
      <c r="E13082" t="s">
        <v>20</v>
      </c>
      <c r="F13082" t="b">
        <v>0</v>
      </c>
      <c r="G13082" t="s">
        <v>171</v>
      </c>
      <c r="H13082" s="1">
        <v>45827.782002314823</v>
      </c>
      <c r="I13082" t="b">
        <v>0</v>
      </c>
      <c r="J13082" t="b">
        <v>1</v>
      </c>
      <c r="K13082" t="s">
        <v>31</v>
      </c>
      <c r="L13082" t="s">
        <v>22</v>
      </c>
      <c r="M13082">
        <v>162000</v>
      </c>
      <c r="O13082" t="s">
        <v>4084</v>
      </c>
      <c r="P13082" t="s">
        <v>7125</v>
      </c>
    </row>
    <row r="13083" spans="1:16" x14ac:dyDescent="0.35">
      <c r="A13083" t="s">
        <v>16070</v>
      </c>
      <c r="B13083" t="s">
        <v>16609</v>
      </c>
      <c r="C13083" t="s">
        <v>51</v>
      </c>
      <c r="D13083" t="s">
        <v>36</v>
      </c>
      <c r="E13083" t="s">
        <v>20</v>
      </c>
      <c r="F13083" t="b">
        <v>0</v>
      </c>
      <c r="G13083" t="s">
        <v>43</v>
      </c>
      <c r="H13083" s="1">
        <v>45828.292256944442</v>
      </c>
      <c r="I13083" t="b">
        <v>0</v>
      </c>
      <c r="J13083" t="b">
        <v>0</v>
      </c>
      <c r="K13083" t="s">
        <v>31</v>
      </c>
      <c r="L13083" t="s">
        <v>22</v>
      </c>
      <c r="M13083">
        <v>181500</v>
      </c>
      <c r="O13083" t="s">
        <v>10905</v>
      </c>
      <c r="P13083" t="s">
        <v>16610</v>
      </c>
    </row>
    <row r="13084" spans="1:16" x14ac:dyDescent="0.35">
      <c r="A13084" t="s">
        <v>16070</v>
      </c>
      <c r="B13084" t="s">
        <v>16618</v>
      </c>
      <c r="C13084" t="s">
        <v>154</v>
      </c>
      <c r="D13084" t="s">
        <v>110</v>
      </c>
      <c r="E13084" t="s">
        <v>20</v>
      </c>
      <c r="F13084" t="b">
        <v>0</v>
      </c>
      <c r="G13084" t="s">
        <v>52</v>
      </c>
      <c r="H13084" s="1">
        <v>45828.584374999999</v>
      </c>
      <c r="I13084" t="b">
        <v>0</v>
      </c>
      <c r="J13084" t="b">
        <v>1</v>
      </c>
      <c r="K13084" t="s">
        <v>31</v>
      </c>
      <c r="L13084" t="s">
        <v>22</v>
      </c>
      <c r="M13084">
        <v>167500</v>
      </c>
      <c r="O13084" t="s">
        <v>3139</v>
      </c>
      <c r="P13084" t="s">
        <v>16619</v>
      </c>
    </row>
    <row r="13085" spans="1:16" x14ac:dyDescent="0.35">
      <c r="A13085" t="s">
        <v>16070</v>
      </c>
      <c r="B13085" t="s">
        <v>16491</v>
      </c>
      <c r="C13085" t="s">
        <v>4293</v>
      </c>
      <c r="D13085" t="s">
        <v>3470</v>
      </c>
      <c r="E13085" t="s">
        <v>20</v>
      </c>
      <c r="F13085" t="b">
        <v>0</v>
      </c>
      <c r="G13085" t="s">
        <v>47</v>
      </c>
      <c r="H13085" s="1">
        <v>45829.001284722217</v>
      </c>
      <c r="I13085" t="b">
        <v>0</v>
      </c>
      <c r="J13085" t="b">
        <v>1</v>
      </c>
      <c r="K13085" t="s">
        <v>31</v>
      </c>
      <c r="L13085" t="s">
        <v>22</v>
      </c>
      <c r="M13085">
        <v>177000</v>
      </c>
      <c r="O13085" t="s">
        <v>15472</v>
      </c>
      <c r="P13085" t="s">
        <v>16492</v>
      </c>
    </row>
    <row r="13086" spans="1:16" x14ac:dyDescent="0.35">
      <c r="A13086" t="s">
        <v>16070</v>
      </c>
      <c r="B13086" t="s">
        <v>16620</v>
      </c>
      <c r="C13086" t="s">
        <v>51</v>
      </c>
      <c r="D13086" t="s">
        <v>36</v>
      </c>
      <c r="E13086" t="s">
        <v>20</v>
      </c>
      <c r="F13086" t="b">
        <v>0</v>
      </c>
      <c r="G13086" t="s">
        <v>43</v>
      </c>
      <c r="H13086" s="1">
        <v>45829.26253472222</v>
      </c>
      <c r="I13086" t="b">
        <v>0</v>
      </c>
      <c r="J13086" t="b">
        <v>1</v>
      </c>
      <c r="K13086" t="s">
        <v>31</v>
      </c>
      <c r="L13086" t="s">
        <v>22</v>
      </c>
      <c r="M13086">
        <v>195500</v>
      </c>
      <c r="O13086" t="s">
        <v>53</v>
      </c>
      <c r="P13086" t="s">
        <v>11894</v>
      </c>
    </row>
    <row r="13087" spans="1:16" x14ac:dyDescent="0.35">
      <c r="A13087" t="s">
        <v>16070</v>
      </c>
      <c r="B13087" t="s">
        <v>16070</v>
      </c>
      <c r="C13087" t="s">
        <v>3692</v>
      </c>
      <c r="D13087" t="s">
        <v>115</v>
      </c>
      <c r="E13087" t="s">
        <v>20</v>
      </c>
      <c r="F13087" t="b">
        <v>0</v>
      </c>
      <c r="G13087" t="s">
        <v>52</v>
      </c>
      <c r="H13087" s="1">
        <v>45829.47074074074</v>
      </c>
      <c r="I13087" t="b">
        <v>0</v>
      </c>
      <c r="J13087" t="b">
        <v>0</v>
      </c>
      <c r="K13087" t="s">
        <v>31</v>
      </c>
      <c r="L13087" t="s">
        <v>22</v>
      </c>
      <c r="M13087">
        <v>140000</v>
      </c>
      <c r="O13087" t="s">
        <v>11735</v>
      </c>
      <c r="P13087" t="s">
        <v>811</v>
      </c>
    </row>
    <row r="13088" spans="1:16" x14ac:dyDescent="0.35">
      <c r="A13088" t="s">
        <v>16070</v>
      </c>
      <c r="B13088" t="s">
        <v>16621</v>
      </c>
      <c r="C13088" t="s">
        <v>1734</v>
      </c>
      <c r="D13088" t="s">
        <v>36</v>
      </c>
      <c r="E13088" t="s">
        <v>20</v>
      </c>
      <c r="F13088" t="b">
        <v>0</v>
      </c>
      <c r="G13088" t="s">
        <v>171</v>
      </c>
      <c r="H13088" s="1">
        <v>45829.485439814824</v>
      </c>
      <c r="I13088" t="b">
        <v>0</v>
      </c>
      <c r="J13088" t="b">
        <v>1</v>
      </c>
      <c r="K13088" t="s">
        <v>31</v>
      </c>
      <c r="L13088" t="s">
        <v>22</v>
      </c>
      <c r="M13088">
        <v>241000</v>
      </c>
      <c r="O13088" t="s">
        <v>209</v>
      </c>
      <c r="P13088" t="s">
        <v>1219</v>
      </c>
    </row>
    <row r="13089" spans="1:16" x14ac:dyDescent="0.35">
      <c r="A13089" t="s">
        <v>16070</v>
      </c>
      <c r="B13089" t="s">
        <v>16615</v>
      </c>
      <c r="C13089" t="s">
        <v>1176</v>
      </c>
      <c r="D13089" t="s">
        <v>115</v>
      </c>
      <c r="E13089" t="s">
        <v>20</v>
      </c>
      <c r="F13089" t="b">
        <v>0</v>
      </c>
      <c r="G13089" t="s">
        <v>68</v>
      </c>
      <c r="H13089" s="1">
        <v>45830.542986111112</v>
      </c>
      <c r="I13089" t="b">
        <v>0</v>
      </c>
      <c r="J13089" t="b">
        <v>0</v>
      </c>
      <c r="K13089" t="s">
        <v>31</v>
      </c>
      <c r="L13089" t="s">
        <v>22</v>
      </c>
      <c r="M13089">
        <v>180000</v>
      </c>
      <c r="O13089" t="s">
        <v>16616</v>
      </c>
    </row>
    <row r="13090" spans="1:16" x14ac:dyDescent="0.35">
      <c r="A13090" t="s">
        <v>16070</v>
      </c>
      <c r="B13090" t="s">
        <v>16238</v>
      </c>
      <c r="C13090" t="s">
        <v>537</v>
      </c>
      <c r="D13090" t="s">
        <v>36</v>
      </c>
      <c r="E13090" t="s">
        <v>20</v>
      </c>
      <c r="F13090" t="b">
        <v>0</v>
      </c>
      <c r="G13090" t="s">
        <v>171</v>
      </c>
      <c r="H13090" s="1">
        <v>45830.984502314823</v>
      </c>
      <c r="I13090" t="b">
        <v>0</v>
      </c>
      <c r="J13090" t="b">
        <v>1</v>
      </c>
      <c r="K13090" t="s">
        <v>31</v>
      </c>
      <c r="L13090" t="s">
        <v>32</v>
      </c>
      <c r="N13090">
        <v>56.5</v>
      </c>
      <c r="O13090" t="s">
        <v>209</v>
      </c>
      <c r="P13090" t="s">
        <v>917</v>
      </c>
    </row>
    <row r="13091" spans="1:16" x14ac:dyDescent="0.35">
      <c r="A13091" t="s">
        <v>16070</v>
      </c>
      <c r="B13091" t="s">
        <v>16622</v>
      </c>
      <c r="C13091" t="s">
        <v>142</v>
      </c>
      <c r="D13091" t="s">
        <v>115</v>
      </c>
      <c r="E13091" t="s">
        <v>20</v>
      </c>
      <c r="F13091" t="b">
        <v>0</v>
      </c>
      <c r="G13091" t="s">
        <v>68</v>
      </c>
      <c r="H13091" s="1">
        <v>45831.042962962973</v>
      </c>
      <c r="I13091" t="b">
        <v>0</v>
      </c>
      <c r="J13091" t="b">
        <v>1</v>
      </c>
      <c r="K13091" t="s">
        <v>31</v>
      </c>
      <c r="L13091" t="s">
        <v>22</v>
      </c>
      <c r="M13091">
        <v>140500</v>
      </c>
      <c r="O13091" t="s">
        <v>10237</v>
      </c>
      <c r="P13091" t="s">
        <v>16501</v>
      </c>
    </row>
    <row r="13092" spans="1:16" x14ac:dyDescent="0.35">
      <c r="A13092" t="s">
        <v>16070</v>
      </c>
      <c r="B13092" t="s">
        <v>16618</v>
      </c>
      <c r="C13092" t="s">
        <v>154</v>
      </c>
      <c r="D13092" t="s">
        <v>1869</v>
      </c>
      <c r="E13092" t="s">
        <v>20</v>
      </c>
      <c r="F13092" t="b">
        <v>0</v>
      </c>
      <c r="G13092" t="s">
        <v>52</v>
      </c>
      <c r="H13092" s="1">
        <v>45831.251030092593</v>
      </c>
      <c r="I13092" t="b">
        <v>0</v>
      </c>
      <c r="J13092" t="b">
        <v>1</v>
      </c>
      <c r="K13092" t="s">
        <v>31</v>
      </c>
      <c r="L13092" t="s">
        <v>22</v>
      </c>
      <c r="M13092">
        <v>167500</v>
      </c>
      <c r="O13092" t="s">
        <v>3139</v>
      </c>
      <c r="P13092" t="s">
        <v>16619</v>
      </c>
    </row>
    <row r="13093" spans="1:16" x14ac:dyDescent="0.35">
      <c r="A13093" t="s">
        <v>16070</v>
      </c>
      <c r="B13093" t="s">
        <v>16070</v>
      </c>
      <c r="C13093" t="s">
        <v>3692</v>
      </c>
      <c r="D13093" t="s">
        <v>115</v>
      </c>
      <c r="E13093" t="s">
        <v>20</v>
      </c>
      <c r="F13093" t="b">
        <v>0</v>
      </c>
      <c r="G13093" t="s">
        <v>52</v>
      </c>
      <c r="H13093" s="1">
        <v>45831.376192129632</v>
      </c>
      <c r="I13093" t="b">
        <v>0</v>
      </c>
      <c r="J13093" t="b">
        <v>0</v>
      </c>
      <c r="K13093" t="s">
        <v>31</v>
      </c>
      <c r="L13093" t="s">
        <v>22</v>
      </c>
      <c r="M13093">
        <v>140000</v>
      </c>
      <c r="O13093" t="s">
        <v>11735</v>
      </c>
      <c r="P13093" t="s">
        <v>811</v>
      </c>
    </row>
    <row r="13094" spans="1:16" x14ac:dyDescent="0.35">
      <c r="A13094" t="s">
        <v>16070</v>
      </c>
      <c r="B13094" t="s">
        <v>16623</v>
      </c>
      <c r="C13094" t="s">
        <v>105</v>
      </c>
      <c r="D13094" t="s">
        <v>249</v>
      </c>
      <c r="E13094" t="s">
        <v>20</v>
      </c>
      <c r="F13094" t="b">
        <v>0</v>
      </c>
      <c r="G13094" t="s">
        <v>105</v>
      </c>
      <c r="H13094" s="1">
        <v>45831.504560185182</v>
      </c>
      <c r="I13094" t="b">
        <v>0</v>
      </c>
      <c r="J13094" t="b">
        <v>0</v>
      </c>
      <c r="K13094" t="s">
        <v>105</v>
      </c>
      <c r="L13094" t="s">
        <v>22</v>
      </c>
      <c r="M13094">
        <v>93960</v>
      </c>
      <c r="O13094" t="s">
        <v>1324</v>
      </c>
      <c r="P13094" t="s">
        <v>16624</v>
      </c>
    </row>
    <row r="13095" spans="1:16" x14ac:dyDescent="0.35">
      <c r="A13095" t="s">
        <v>16070</v>
      </c>
      <c r="B13095" t="s">
        <v>16625</v>
      </c>
      <c r="C13095" t="s">
        <v>824</v>
      </c>
      <c r="D13095" t="s">
        <v>36</v>
      </c>
      <c r="E13095" t="s">
        <v>20</v>
      </c>
      <c r="F13095" t="b">
        <v>0</v>
      </c>
      <c r="G13095" t="s">
        <v>43</v>
      </c>
      <c r="H13095" s="1">
        <v>45831.709814814807</v>
      </c>
      <c r="I13095" t="b">
        <v>0</v>
      </c>
      <c r="J13095" t="b">
        <v>0</v>
      </c>
      <c r="K13095" t="s">
        <v>31</v>
      </c>
      <c r="L13095" t="s">
        <v>22</v>
      </c>
      <c r="M13095">
        <v>185000</v>
      </c>
      <c r="O13095" t="s">
        <v>16626</v>
      </c>
      <c r="P13095" t="s">
        <v>16627</v>
      </c>
    </row>
    <row r="13096" spans="1:16" x14ac:dyDescent="0.35">
      <c r="A13096" t="s">
        <v>16070</v>
      </c>
      <c r="B13096" t="s">
        <v>16628</v>
      </c>
      <c r="C13096" t="s">
        <v>18</v>
      </c>
      <c r="D13096" t="s">
        <v>36</v>
      </c>
      <c r="E13096" t="s">
        <v>91</v>
      </c>
      <c r="F13096" t="b">
        <v>1</v>
      </c>
      <c r="G13096" t="s">
        <v>171</v>
      </c>
      <c r="H13096" s="1">
        <v>45831.977453703701</v>
      </c>
      <c r="I13096" t="b">
        <v>0</v>
      </c>
      <c r="J13096" t="b">
        <v>1</v>
      </c>
      <c r="K13096" t="s">
        <v>31</v>
      </c>
      <c r="L13096" t="s">
        <v>32</v>
      </c>
      <c r="N13096">
        <v>45</v>
      </c>
      <c r="O13096" t="s">
        <v>317</v>
      </c>
      <c r="P13096" t="s">
        <v>16629</v>
      </c>
    </row>
    <row r="13097" spans="1:16" x14ac:dyDescent="0.35">
      <c r="A13097" t="s">
        <v>16070</v>
      </c>
      <c r="B13097" t="s">
        <v>16630</v>
      </c>
      <c r="C13097" t="s">
        <v>3186</v>
      </c>
      <c r="D13097" t="s">
        <v>36</v>
      </c>
      <c r="E13097" t="s">
        <v>20</v>
      </c>
      <c r="F13097" t="b">
        <v>0</v>
      </c>
      <c r="G13097" t="s">
        <v>47</v>
      </c>
      <c r="H13097" s="1">
        <v>45832.001342592594</v>
      </c>
      <c r="I13097" t="b">
        <v>0</v>
      </c>
      <c r="J13097" t="b">
        <v>0</v>
      </c>
      <c r="K13097" t="s">
        <v>31</v>
      </c>
      <c r="L13097" t="s">
        <v>22</v>
      </c>
      <c r="M13097">
        <v>157500</v>
      </c>
      <c r="O13097" t="s">
        <v>12930</v>
      </c>
      <c r="P13097" t="s">
        <v>16631</v>
      </c>
    </row>
    <row r="13098" spans="1:16" x14ac:dyDescent="0.35">
      <c r="A13098" t="s">
        <v>16070</v>
      </c>
      <c r="B13098" t="s">
        <v>16070</v>
      </c>
      <c r="C13098" t="s">
        <v>2527</v>
      </c>
      <c r="D13098" t="s">
        <v>36</v>
      </c>
      <c r="E13098" t="s">
        <v>20</v>
      </c>
      <c r="F13098" t="b">
        <v>0</v>
      </c>
      <c r="G13098" t="s">
        <v>68</v>
      </c>
      <c r="H13098" s="1">
        <v>45833.750740740739</v>
      </c>
      <c r="I13098" t="b">
        <v>0</v>
      </c>
      <c r="J13098" t="b">
        <v>1</v>
      </c>
      <c r="K13098" t="s">
        <v>31</v>
      </c>
      <c r="L13098" t="s">
        <v>22</v>
      </c>
      <c r="M13098">
        <v>124500</v>
      </c>
      <c r="O13098" t="s">
        <v>16632</v>
      </c>
      <c r="P13098" t="s">
        <v>16633</v>
      </c>
    </row>
    <row r="13099" spans="1:16" x14ac:dyDescent="0.35">
      <c r="A13099" t="s">
        <v>16070</v>
      </c>
      <c r="B13099" t="s">
        <v>16070</v>
      </c>
      <c r="C13099" t="s">
        <v>1106</v>
      </c>
      <c r="D13099" t="s">
        <v>36</v>
      </c>
      <c r="E13099" t="s">
        <v>91</v>
      </c>
      <c r="F13099" t="b">
        <v>0</v>
      </c>
      <c r="G13099" t="s">
        <v>52</v>
      </c>
      <c r="H13099" s="1">
        <v>45833.875949074078</v>
      </c>
      <c r="I13099" t="b">
        <v>0</v>
      </c>
      <c r="J13099" t="b">
        <v>0</v>
      </c>
      <c r="K13099" t="s">
        <v>31</v>
      </c>
      <c r="L13099" t="s">
        <v>32</v>
      </c>
      <c r="N13099">
        <v>80</v>
      </c>
      <c r="O13099" t="s">
        <v>16634</v>
      </c>
      <c r="P13099" t="s">
        <v>16635</v>
      </c>
    </row>
    <row r="13100" spans="1:16" x14ac:dyDescent="0.35">
      <c r="A13100" t="s">
        <v>16070</v>
      </c>
      <c r="B13100" t="s">
        <v>16636</v>
      </c>
      <c r="C13100" t="s">
        <v>569</v>
      </c>
      <c r="D13100" t="s">
        <v>36</v>
      </c>
      <c r="E13100" t="s">
        <v>20</v>
      </c>
      <c r="F13100" t="b">
        <v>0</v>
      </c>
      <c r="G13100" t="s">
        <v>47</v>
      </c>
      <c r="H13100" s="1">
        <v>45833.958645833343</v>
      </c>
      <c r="I13100" t="b">
        <v>0</v>
      </c>
      <c r="J13100" t="b">
        <v>1</v>
      </c>
      <c r="K13100" t="s">
        <v>31</v>
      </c>
      <c r="L13100" t="s">
        <v>22</v>
      </c>
      <c r="M13100">
        <v>195500</v>
      </c>
      <c r="O13100" t="s">
        <v>53</v>
      </c>
      <c r="P13100" t="s">
        <v>16381</v>
      </c>
    </row>
    <row r="13101" spans="1:16" x14ac:dyDescent="0.35">
      <c r="A13101" t="s">
        <v>16070</v>
      </c>
      <c r="B13101" t="s">
        <v>16637</v>
      </c>
      <c r="C13101" t="s">
        <v>154</v>
      </c>
      <c r="D13101" t="s">
        <v>36</v>
      </c>
      <c r="E13101" t="s">
        <v>20</v>
      </c>
      <c r="F13101" t="b">
        <v>0</v>
      </c>
      <c r="G13101" t="s">
        <v>52</v>
      </c>
      <c r="H13101" s="1">
        <v>45834.042650462958</v>
      </c>
      <c r="I13101" t="b">
        <v>0</v>
      </c>
      <c r="J13101" t="b">
        <v>1</v>
      </c>
      <c r="K13101" t="s">
        <v>31</v>
      </c>
      <c r="L13101" t="s">
        <v>22</v>
      </c>
      <c r="M13101">
        <v>245000</v>
      </c>
      <c r="O13101" t="s">
        <v>16638</v>
      </c>
      <c r="P13101" t="s">
        <v>16639</v>
      </c>
    </row>
    <row r="13102" spans="1:16" x14ac:dyDescent="0.35">
      <c r="A13102" t="s">
        <v>16070</v>
      </c>
      <c r="B13102" t="s">
        <v>16640</v>
      </c>
      <c r="C13102" t="s">
        <v>592</v>
      </c>
      <c r="D13102" t="s">
        <v>249</v>
      </c>
      <c r="E13102" t="s">
        <v>20</v>
      </c>
      <c r="F13102" t="b">
        <v>0</v>
      </c>
      <c r="G13102" t="s">
        <v>592</v>
      </c>
      <c r="H13102" s="1">
        <v>45834.508483796293</v>
      </c>
      <c r="I13102" t="b">
        <v>0</v>
      </c>
      <c r="J13102" t="b">
        <v>0</v>
      </c>
      <c r="K13102" t="s">
        <v>592</v>
      </c>
      <c r="L13102" t="s">
        <v>22</v>
      </c>
      <c r="M13102">
        <v>112827.5</v>
      </c>
      <c r="O13102" t="s">
        <v>16641</v>
      </c>
      <c r="P13102" t="s">
        <v>16642</v>
      </c>
    </row>
    <row r="13103" spans="1:16" x14ac:dyDescent="0.35">
      <c r="A13103" t="s">
        <v>16070</v>
      </c>
      <c r="B13103" t="s">
        <v>16643</v>
      </c>
      <c r="C13103" t="s">
        <v>154</v>
      </c>
      <c r="D13103" t="s">
        <v>36</v>
      </c>
      <c r="E13103" t="s">
        <v>20</v>
      </c>
      <c r="F13103" t="b">
        <v>0</v>
      </c>
      <c r="G13103" t="s">
        <v>52</v>
      </c>
      <c r="H13103" s="1">
        <v>45834.542511574073</v>
      </c>
      <c r="I13103" t="b">
        <v>0</v>
      </c>
      <c r="J13103" t="b">
        <v>1</v>
      </c>
      <c r="K13103" t="s">
        <v>31</v>
      </c>
      <c r="L13103" t="s">
        <v>22</v>
      </c>
      <c r="M13103">
        <v>195500</v>
      </c>
      <c r="O13103" t="s">
        <v>1048</v>
      </c>
      <c r="P13103" t="s">
        <v>16644</v>
      </c>
    </row>
    <row r="13104" spans="1:16" x14ac:dyDescent="0.35">
      <c r="A13104" t="s">
        <v>16070</v>
      </c>
      <c r="B13104" t="s">
        <v>16645</v>
      </c>
      <c r="C13104" t="s">
        <v>569</v>
      </c>
      <c r="D13104" t="s">
        <v>269</v>
      </c>
      <c r="E13104" t="s">
        <v>91</v>
      </c>
      <c r="F13104" t="b">
        <v>0</v>
      </c>
      <c r="G13104" t="s">
        <v>47</v>
      </c>
      <c r="H13104" s="1">
        <v>45834.584340277783</v>
      </c>
      <c r="I13104" t="b">
        <v>0</v>
      </c>
      <c r="J13104" t="b">
        <v>0</v>
      </c>
      <c r="K13104" t="s">
        <v>31</v>
      </c>
      <c r="L13104" t="s">
        <v>32</v>
      </c>
      <c r="N13104">
        <v>55</v>
      </c>
      <c r="O13104" t="s">
        <v>16646</v>
      </c>
      <c r="P13104" t="s">
        <v>16647</v>
      </c>
    </row>
    <row r="13105" spans="1:16" x14ac:dyDescent="0.35">
      <c r="A13105" t="s">
        <v>16070</v>
      </c>
      <c r="B13105" t="s">
        <v>16540</v>
      </c>
      <c r="C13105" t="s">
        <v>4850</v>
      </c>
      <c r="D13105" t="s">
        <v>36</v>
      </c>
      <c r="E13105" t="s">
        <v>20</v>
      </c>
      <c r="F13105" t="b">
        <v>0</v>
      </c>
      <c r="G13105" t="s">
        <v>68</v>
      </c>
      <c r="H13105" s="1">
        <v>45834.70884259259</v>
      </c>
      <c r="I13105" t="b">
        <v>0</v>
      </c>
      <c r="J13105" t="b">
        <v>0</v>
      </c>
      <c r="K13105" t="s">
        <v>31</v>
      </c>
      <c r="L13105" t="s">
        <v>22</v>
      </c>
      <c r="M13105">
        <v>133500</v>
      </c>
      <c r="O13105" t="s">
        <v>16648</v>
      </c>
      <c r="P13105" t="s">
        <v>16649</v>
      </c>
    </row>
    <row r="13106" spans="1:16" x14ac:dyDescent="0.35">
      <c r="A13106" t="s">
        <v>16070</v>
      </c>
      <c r="B13106" t="s">
        <v>16465</v>
      </c>
      <c r="C13106" t="s">
        <v>56</v>
      </c>
      <c r="D13106" t="s">
        <v>36</v>
      </c>
      <c r="E13106" t="s">
        <v>20</v>
      </c>
      <c r="F13106" t="b">
        <v>0</v>
      </c>
      <c r="G13106" t="s">
        <v>52</v>
      </c>
      <c r="H13106" s="1">
        <v>45834.960034722222</v>
      </c>
      <c r="I13106" t="b">
        <v>1</v>
      </c>
      <c r="J13106" t="b">
        <v>1</v>
      </c>
      <c r="K13106" t="s">
        <v>31</v>
      </c>
      <c r="L13106" t="s">
        <v>22</v>
      </c>
      <c r="M13106">
        <v>160000</v>
      </c>
      <c r="O13106" t="s">
        <v>53</v>
      </c>
      <c r="P13106" t="s">
        <v>466</v>
      </c>
    </row>
    <row r="13107" spans="1:16" x14ac:dyDescent="0.35">
      <c r="A13107" t="s">
        <v>16070</v>
      </c>
      <c r="B13107" t="s">
        <v>16650</v>
      </c>
      <c r="C13107" t="s">
        <v>154</v>
      </c>
      <c r="D13107" t="s">
        <v>17470</v>
      </c>
      <c r="E13107" t="s">
        <v>20</v>
      </c>
      <c r="F13107" t="b">
        <v>0</v>
      </c>
      <c r="G13107" t="s">
        <v>52</v>
      </c>
      <c r="H13107" s="1">
        <v>45835.625868055547</v>
      </c>
      <c r="I13107" t="b">
        <v>0</v>
      </c>
      <c r="J13107" t="b">
        <v>0</v>
      </c>
      <c r="K13107" t="s">
        <v>31</v>
      </c>
      <c r="L13107" t="s">
        <v>22</v>
      </c>
      <c r="M13107">
        <v>175000</v>
      </c>
      <c r="O13107" t="s">
        <v>16651</v>
      </c>
      <c r="P13107" t="s">
        <v>16652</v>
      </c>
    </row>
    <row r="13108" spans="1:16" x14ac:dyDescent="0.35">
      <c r="A13108" t="s">
        <v>16070</v>
      </c>
      <c r="B13108" t="s">
        <v>16653</v>
      </c>
      <c r="C13108" t="s">
        <v>6146</v>
      </c>
      <c r="D13108" t="s">
        <v>36</v>
      </c>
      <c r="E13108" t="s">
        <v>20</v>
      </c>
      <c r="F13108" t="b">
        <v>0</v>
      </c>
      <c r="G13108" t="s">
        <v>171</v>
      </c>
      <c r="H13108" s="1">
        <v>45835.952199074083</v>
      </c>
      <c r="I13108" t="b">
        <v>0</v>
      </c>
      <c r="J13108" t="b">
        <v>1</v>
      </c>
      <c r="K13108" t="s">
        <v>31</v>
      </c>
      <c r="L13108" t="s">
        <v>22</v>
      </c>
      <c r="M13108">
        <v>185500</v>
      </c>
      <c r="O13108" t="s">
        <v>379</v>
      </c>
    </row>
    <row r="13109" spans="1:16" x14ac:dyDescent="0.35">
      <c r="A13109" t="s">
        <v>16070</v>
      </c>
      <c r="B13109" t="s">
        <v>16636</v>
      </c>
      <c r="C13109" t="s">
        <v>569</v>
      </c>
      <c r="D13109" t="s">
        <v>36</v>
      </c>
      <c r="E13109" t="s">
        <v>20</v>
      </c>
      <c r="F13109" t="b">
        <v>0</v>
      </c>
      <c r="G13109" t="s">
        <v>47</v>
      </c>
      <c r="H13109" s="1">
        <v>45836.500208333331</v>
      </c>
      <c r="I13109" t="b">
        <v>0</v>
      </c>
      <c r="J13109" t="b">
        <v>1</v>
      </c>
      <c r="K13109" t="s">
        <v>31</v>
      </c>
      <c r="L13109" t="s">
        <v>22</v>
      </c>
      <c r="M13109">
        <v>195500</v>
      </c>
      <c r="O13109" t="s">
        <v>209</v>
      </c>
      <c r="P13109" t="s">
        <v>16381</v>
      </c>
    </row>
    <row r="13110" spans="1:16" x14ac:dyDescent="0.35">
      <c r="A13110" t="s">
        <v>16070</v>
      </c>
      <c r="B13110" t="s">
        <v>16622</v>
      </c>
      <c r="C13110" t="s">
        <v>142</v>
      </c>
      <c r="D13110" t="s">
        <v>115</v>
      </c>
      <c r="E13110" t="s">
        <v>20</v>
      </c>
      <c r="F13110" t="b">
        <v>0</v>
      </c>
      <c r="G13110" t="s">
        <v>68</v>
      </c>
      <c r="H13110" s="1">
        <v>45836.542870370373</v>
      </c>
      <c r="I13110" t="b">
        <v>0</v>
      </c>
      <c r="J13110" t="b">
        <v>1</v>
      </c>
      <c r="K13110" t="s">
        <v>31</v>
      </c>
      <c r="L13110" t="s">
        <v>22</v>
      </c>
      <c r="M13110">
        <v>140500</v>
      </c>
      <c r="O13110" t="s">
        <v>10237</v>
      </c>
      <c r="P13110" t="s">
        <v>16501</v>
      </c>
    </row>
    <row r="13111" spans="1:16" x14ac:dyDescent="0.35">
      <c r="A13111" t="s">
        <v>16070</v>
      </c>
      <c r="B13111" t="s">
        <v>16070</v>
      </c>
      <c r="C13111" t="s">
        <v>3692</v>
      </c>
      <c r="D13111" t="s">
        <v>115</v>
      </c>
      <c r="E13111" t="s">
        <v>20</v>
      </c>
      <c r="F13111" t="b">
        <v>0</v>
      </c>
      <c r="G13111" t="s">
        <v>52</v>
      </c>
      <c r="H13111" s="1">
        <v>45836.709236111114</v>
      </c>
      <c r="I13111" t="b">
        <v>0</v>
      </c>
      <c r="J13111" t="b">
        <v>0</v>
      </c>
      <c r="K13111" t="s">
        <v>31</v>
      </c>
      <c r="L13111" t="s">
        <v>22</v>
      </c>
      <c r="M13111">
        <v>140000</v>
      </c>
      <c r="O13111" t="s">
        <v>11735</v>
      </c>
      <c r="P13111" t="s">
        <v>811</v>
      </c>
    </row>
    <row r="13112" spans="1:16" x14ac:dyDescent="0.35">
      <c r="A13112" t="s">
        <v>16654</v>
      </c>
      <c r="B13112" t="s">
        <v>16655</v>
      </c>
      <c r="C13112" t="s">
        <v>18</v>
      </c>
      <c r="D13112" t="s">
        <v>19</v>
      </c>
      <c r="E13112" t="s">
        <v>20</v>
      </c>
      <c r="F13112" t="b">
        <v>1</v>
      </c>
      <c r="G13112" t="s">
        <v>16656</v>
      </c>
      <c r="H13112" s="1">
        <v>45658.276365740741</v>
      </c>
      <c r="I13112" t="b">
        <v>0</v>
      </c>
      <c r="J13112" t="b">
        <v>0</v>
      </c>
      <c r="K13112" t="s">
        <v>16656</v>
      </c>
      <c r="L13112" t="s">
        <v>22</v>
      </c>
      <c r="M13112">
        <v>38400</v>
      </c>
      <c r="O13112" t="s">
        <v>16657</v>
      </c>
      <c r="P13112" t="s">
        <v>16658</v>
      </c>
    </row>
    <row r="13113" spans="1:16" x14ac:dyDescent="0.35">
      <c r="A13113" t="s">
        <v>16654</v>
      </c>
      <c r="B13113" t="s">
        <v>16659</v>
      </c>
      <c r="C13113" t="s">
        <v>18</v>
      </c>
      <c r="D13113" t="s">
        <v>19</v>
      </c>
      <c r="E13113" t="s">
        <v>20</v>
      </c>
      <c r="F13113" t="b">
        <v>1</v>
      </c>
      <c r="G13113" t="s">
        <v>467</v>
      </c>
      <c r="H13113" s="1">
        <v>45658.279942129629</v>
      </c>
      <c r="I13113" t="b">
        <v>0</v>
      </c>
      <c r="J13113" t="b">
        <v>0</v>
      </c>
      <c r="K13113" t="s">
        <v>467</v>
      </c>
      <c r="L13113" t="s">
        <v>22</v>
      </c>
      <c r="M13113">
        <v>48000</v>
      </c>
      <c r="O13113" t="s">
        <v>16660</v>
      </c>
      <c r="P13113" t="s">
        <v>16661</v>
      </c>
    </row>
    <row r="13114" spans="1:16" x14ac:dyDescent="0.35">
      <c r="A13114" t="s">
        <v>16654</v>
      </c>
      <c r="B13114" t="s">
        <v>16662</v>
      </c>
      <c r="C13114" t="s">
        <v>18</v>
      </c>
      <c r="D13114" t="s">
        <v>2175</v>
      </c>
      <c r="E13114" t="s">
        <v>20</v>
      </c>
      <c r="F13114" t="b">
        <v>1</v>
      </c>
      <c r="G13114" t="s">
        <v>467</v>
      </c>
      <c r="H13114" s="1">
        <v>45658.279942129629</v>
      </c>
      <c r="I13114" t="b">
        <v>1</v>
      </c>
      <c r="J13114" t="b">
        <v>0</v>
      </c>
      <c r="K13114" t="s">
        <v>467</v>
      </c>
      <c r="L13114" t="s">
        <v>22</v>
      </c>
      <c r="M13114">
        <v>188000</v>
      </c>
      <c r="O13114" t="s">
        <v>16663</v>
      </c>
      <c r="P13114" t="s">
        <v>16664</v>
      </c>
    </row>
    <row r="13115" spans="1:16" x14ac:dyDescent="0.35">
      <c r="A13115" t="s">
        <v>16654</v>
      </c>
      <c r="B13115" t="s">
        <v>16665</v>
      </c>
      <c r="C13115" t="s">
        <v>18</v>
      </c>
      <c r="D13115" t="s">
        <v>19</v>
      </c>
      <c r="E13115" t="s">
        <v>20</v>
      </c>
      <c r="F13115" t="b">
        <v>1</v>
      </c>
      <c r="G13115" t="s">
        <v>1538</v>
      </c>
      <c r="H13115" s="1">
        <v>45658.292754629627</v>
      </c>
      <c r="I13115" t="b">
        <v>0</v>
      </c>
      <c r="J13115" t="b">
        <v>0</v>
      </c>
      <c r="K13115" t="s">
        <v>1538</v>
      </c>
      <c r="L13115" t="s">
        <v>22</v>
      </c>
      <c r="M13115">
        <v>230000</v>
      </c>
      <c r="O13115" t="s">
        <v>1202</v>
      </c>
    </row>
    <row r="13116" spans="1:16" x14ac:dyDescent="0.35">
      <c r="A13116" t="s">
        <v>16654</v>
      </c>
      <c r="B13116" t="s">
        <v>16666</v>
      </c>
      <c r="C13116" t="s">
        <v>18</v>
      </c>
      <c r="D13116" t="s">
        <v>17572</v>
      </c>
      <c r="E13116" t="s">
        <v>20</v>
      </c>
      <c r="F13116" t="b">
        <v>1</v>
      </c>
      <c r="G13116" t="s">
        <v>21</v>
      </c>
      <c r="H13116" s="1">
        <v>45658.294687499998</v>
      </c>
      <c r="I13116" t="b">
        <v>1</v>
      </c>
      <c r="J13116" t="b">
        <v>0</v>
      </c>
      <c r="K13116" t="s">
        <v>21</v>
      </c>
      <c r="L13116" t="s">
        <v>22</v>
      </c>
      <c r="M13116">
        <v>55000</v>
      </c>
      <c r="O13116" t="s">
        <v>16667</v>
      </c>
      <c r="P13116" t="s">
        <v>16668</v>
      </c>
    </row>
    <row r="13117" spans="1:16" x14ac:dyDescent="0.35">
      <c r="A13117" t="s">
        <v>16654</v>
      </c>
      <c r="B13117" t="s">
        <v>16669</v>
      </c>
      <c r="C13117" t="s">
        <v>18</v>
      </c>
      <c r="D13117" t="s">
        <v>19</v>
      </c>
      <c r="E13117" t="s">
        <v>20</v>
      </c>
      <c r="F13117" t="b">
        <v>1</v>
      </c>
      <c r="G13117" t="s">
        <v>963</v>
      </c>
      <c r="H13117" s="1">
        <v>45658.294942129629</v>
      </c>
      <c r="I13117" t="b">
        <v>0</v>
      </c>
      <c r="J13117" t="b">
        <v>0</v>
      </c>
      <c r="K13117" t="s">
        <v>266</v>
      </c>
      <c r="L13117" t="s">
        <v>22</v>
      </c>
      <c r="M13117">
        <v>250000</v>
      </c>
      <c r="O13117" t="s">
        <v>11562</v>
      </c>
      <c r="P13117" t="s">
        <v>13778</v>
      </c>
    </row>
    <row r="13118" spans="1:16" x14ac:dyDescent="0.35">
      <c r="A13118" t="s">
        <v>16654</v>
      </c>
      <c r="B13118" t="s">
        <v>16669</v>
      </c>
      <c r="C13118" t="s">
        <v>18</v>
      </c>
      <c r="D13118" t="s">
        <v>19</v>
      </c>
      <c r="E13118" t="s">
        <v>20</v>
      </c>
      <c r="F13118" t="b">
        <v>1</v>
      </c>
      <c r="G13118" t="s">
        <v>963</v>
      </c>
      <c r="H13118" s="1">
        <v>45658.294942129629</v>
      </c>
      <c r="I13118" t="b">
        <v>0</v>
      </c>
      <c r="J13118" t="b">
        <v>0</v>
      </c>
      <c r="K13118" t="s">
        <v>266</v>
      </c>
      <c r="L13118" t="s">
        <v>22</v>
      </c>
      <c r="M13118">
        <v>250000</v>
      </c>
      <c r="O13118" t="s">
        <v>11562</v>
      </c>
      <c r="P13118" t="s">
        <v>13778</v>
      </c>
    </row>
    <row r="13119" spans="1:16" x14ac:dyDescent="0.35">
      <c r="A13119" t="s">
        <v>16654</v>
      </c>
      <c r="B13119" t="s">
        <v>16670</v>
      </c>
      <c r="C13119" t="s">
        <v>18</v>
      </c>
      <c r="D13119" t="s">
        <v>19</v>
      </c>
      <c r="E13119" t="s">
        <v>20</v>
      </c>
      <c r="F13119" t="b">
        <v>1</v>
      </c>
      <c r="G13119" t="s">
        <v>1538</v>
      </c>
      <c r="H13119" s="1">
        <v>45659.283043981479</v>
      </c>
      <c r="I13119" t="b">
        <v>0</v>
      </c>
      <c r="J13119" t="b">
        <v>0</v>
      </c>
      <c r="K13119" t="s">
        <v>1538</v>
      </c>
      <c r="L13119" t="s">
        <v>22</v>
      </c>
      <c r="M13119">
        <v>250000</v>
      </c>
      <c r="O13119" t="s">
        <v>11562</v>
      </c>
      <c r="P13119" t="s">
        <v>13778</v>
      </c>
    </row>
    <row r="13120" spans="1:16" x14ac:dyDescent="0.35">
      <c r="A13120" t="s">
        <v>16654</v>
      </c>
      <c r="B13120" t="s">
        <v>16671</v>
      </c>
      <c r="C13120" t="s">
        <v>533</v>
      </c>
      <c r="D13120" t="s">
        <v>36</v>
      </c>
      <c r="E13120" t="s">
        <v>20</v>
      </c>
      <c r="F13120" t="b">
        <v>0</v>
      </c>
      <c r="G13120" t="s">
        <v>52</v>
      </c>
      <c r="H13120" s="1">
        <v>45659.416747685187</v>
      </c>
      <c r="I13120" t="b">
        <v>0</v>
      </c>
      <c r="J13120" t="b">
        <v>1</v>
      </c>
      <c r="K13120" t="s">
        <v>31</v>
      </c>
      <c r="L13120" t="s">
        <v>22</v>
      </c>
      <c r="M13120">
        <v>115025</v>
      </c>
      <c r="O13120" t="s">
        <v>119</v>
      </c>
    </row>
    <row r="13121" spans="1:16" x14ac:dyDescent="0.35">
      <c r="A13121" t="s">
        <v>16654</v>
      </c>
      <c r="B13121" t="s">
        <v>16672</v>
      </c>
      <c r="C13121" t="s">
        <v>4683</v>
      </c>
      <c r="D13121" t="s">
        <v>36</v>
      </c>
      <c r="E13121" t="s">
        <v>20</v>
      </c>
      <c r="F13121" t="b">
        <v>0</v>
      </c>
      <c r="G13121" t="s">
        <v>52</v>
      </c>
      <c r="H13121" s="1">
        <v>45659.458414351851</v>
      </c>
      <c r="I13121" t="b">
        <v>1</v>
      </c>
      <c r="J13121" t="b">
        <v>1</v>
      </c>
      <c r="K13121" t="s">
        <v>31</v>
      </c>
      <c r="L13121" t="s">
        <v>22</v>
      </c>
      <c r="M13121">
        <v>120000</v>
      </c>
      <c r="O13121" t="s">
        <v>4684</v>
      </c>
    </row>
    <row r="13122" spans="1:16" x14ac:dyDescent="0.35">
      <c r="A13122" t="s">
        <v>16654</v>
      </c>
      <c r="B13122" t="s">
        <v>16673</v>
      </c>
      <c r="C13122" t="s">
        <v>105</v>
      </c>
      <c r="D13122" t="s">
        <v>249</v>
      </c>
      <c r="E13122" t="s">
        <v>20</v>
      </c>
      <c r="F13122" t="b">
        <v>0</v>
      </c>
      <c r="G13122" t="s">
        <v>105</v>
      </c>
      <c r="H13122" s="1">
        <v>45659.893206018518</v>
      </c>
      <c r="I13122" t="b">
        <v>0</v>
      </c>
      <c r="J13122" t="b">
        <v>0</v>
      </c>
      <c r="K13122" t="s">
        <v>105</v>
      </c>
      <c r="L13122" t="s">
        <v>22</v>
      </c>
      <c r="M13122">
        <v>60000</v>
      </c>
      <c r="O13122" t="s">
        <v>1324</v>
      </c>
      <c r="P13122" t="s">
        <v>16674</v>
      </c>
    </row>
    <row r="13123" spans="1:16" x14ac:dyDescent="0.35">
      <c r="A13123" t="s">
        <v>16654</v>
      </c>
      <c r="B13123" t="s">
        <v>16675</v>
      </c>
      <c r="C13123" t="s">
        <v>597</v>
      </c>
      <c r="D13123" t="s">
        <v>36</v>
      </c>
      <c r="E13123" t="s">
        <v>20</v>
      </c>
      <c r="F13123" t="b">
        <v>0</v>
      </c>
      <c r="G13123" t="s">
        <v>52</v>
      </c>
      <c r="H13123" s="1">
        <v>45660.432291666657</v>
      </c>
      <c r="I13123" t="b">
        <v>0</v>
      </c>
      <c r="J13123" t="b">
        <v>1</v>
      </c>
      <c r="K13123" t="s">
        <v>31</v>
      </c>
      <c r="L13123" t="s">
        <v>22</v>
      </c>
      <c r="M13123">
        <v>206500</v>
      </c>
      <c r="O13123" t="s">
        <v>53</v>
      </c>
    </row>
    <row r="13124" spans="1:16" x14ac:dyDescent="0.35">
      <c r="A13124" t="s">
        <v>16654</v>
      </c>
      <c r="B13124" t="s">
        <v>16676</v>
      </c>
      <c r="C13124" t="s">
        <v>1092</v>
      </c>
      <c r="D13124" t="s">
        <v>36</v>
      </c>
      <c r="E13124" t="s">
        <v>91</v>
      </c>
      <c r="F13124" t="b">
        <v>0</v>
      </c>
      <c r="G13124" t="s">
        <v>68</v>
      </c>
      <c r="H13124" s="1">
        <v>45660.931585648148</v>
      </c>
      <c r="I13124" t="b">
        <v>1</v>
      </c>
      <c r="J13124" t="b">
        <v>1</v>
      </c>
      <c r="K13124" t="s">
        <v>31</v>
      </c>
      <c r="L13124" t="s">
        <v>32</v>
      </c>
      <c r="N13124">
        <v>62.5</v>
      </c>
      <c r="O13124" t="s">
        <v>3179</v>
      </c>
      <c r="P13124" t="s">
        <v>16677</v>
      </c>
    </row>
    <row r="13125" spans="1:16" x14ac:dyDescent="0.35">
      <c r="A13125" t="s">
        <v>16654</v>
      </c>
      <c r="B13125" t="s">
        <v>16678</v>
      </c>
      <c r="C13125" t="s">
        <v>7314</v>
      </c>
      <c r="D13125" t="s">
        <v>321</v>
      </c>
      <c r="E13125" t="s">
        <v>20</v>
      </c>
      <c r="F13125" t="b">
        <v>0</v>
      </c>
      <c r="G13125" t="s">
        <v>52</v>
      </c>
      <c r="H13125" s="1">
        <v>45661.376099537039</v>
      </c>
      <c r="I13125" t="b">
        <v>0</v>
      </c>
      <c r="J13125" t="b">
        <v>1</v>
      </c>
      <c r="K13125" t="s">
        <v>31</v>
      </c>
      <c r="L13125" t="s">
        <v>22</v>
      </c>
      <c r="M13125">
        <v>194688</v>
      </c>
      <c r="O13125" t="s">
        <v>455</v>
      </c>
      <c r="P13125" t="s">
        <v>16679</v>
      </c>
    </row>
    <row r="13126" spans="1:16" x14ac:dyDescent="0.35">
      <c r="A13126" t="s">
        <v>16654</v>
      </c>
      <c r="B13126" t="s">
        <v>16680</v>
      </c>
      <c r="C13126" t="s">
        <v>18</v>
      </c>
      <c r="D13126" t="s">
        <v>36</v>
      </c>
      <c r="E13126" t="s">
        <v>20</v>
      </c>
      <c r="F13126" t="b">
        <v>1</v>
      </c>
      <c r="G13126" t="s">
        <v>52</v>
      </c>
      <c r="H13126" s="1">
        <v>45661.459502314807</v>
      </c>
      <c r="I13126" t="b">
        <v>1</v>
      </c>
      <c r="J13126" t="b">
        <v>1</v>
      </c>
      <c r="K13126" t="s">
        <v>31</v>
      </c>
      <c r="L13126" t="s">
        <v>22</v>
      </c>
      <c r="M13126">
        <v>175000</v>
      </c>
      <c r="O13126" t="s">
        <v>2537</v>
      </c>
      <c r="P13126" t="s">
        <v>7125</v>
      </c>
    </row>
    <row r="13127" spans="1:16" x14ac:dyDescent="0.35">
      <c r="A13127" t="s">
        <v>16654</v>
      </c>
      <c r="B13127" t="s">
        <v>16681</v>
      </c>
      <c r="C13127" t="s">
        <v>18</v>
      </c>
      <c r="D13127" t="s">
        <v>36</v>
      </c>
      <c r="E13127" t="s">
        <v>20</v>
      </c>
      <c r="F13127" t="b">
        <v>1</v>
      </c>
      <c r="G13127" t="s">
        <v>52</v>
      </c>
      <c r="H13127" s="1">
        <v>45663.583333333343</v>
      </c>
      <c r="I13127" t="b">
        <v>1</v>
      </c>
      <c r="J13127" t="b">
        <v>0</v>
      </c>
      <c r="K13127" t="s">
        <v>31</v>
      </c>
      <c r="L13127" t="s">
        <v>22</v>
      </c>
      <c r="M13127">
        <v>115000</v>
      </c>
      <c r="O13127" t="s">
        <v>16682</v>
      </c>
    </row>
    <row r="13128" spans="1:16" x14ac:dyDescent="0.35">
      <c r="A13128" t="s">
        <v>16654</v>
      </c>
      <c r="B13128" t="s">
        <v>16683</v>
      </c>
      <c r="C13128" t="s">
        <v>442</v>
      </c>
      <c r="D13128" t="s">
        <v>36</v>
      </c>
      <c r="E13128" t="s">
        <v>20</v>
      </c>
      <c r="F13128" t="b">
        <v>0</v>
      </c>
      <c r="G13128" t="s">
        <v>47</v>
      </c>
      <c r="H13128" s="1">
        <v>45663.791921296302</v>
      </c>
      <c r="I13128" t="b">
        <v>0</v>
      </c>
      <c r="J13128" t="b">
        <v>0</v>
      </c>
      <c r="K13128" t="s">
        <v>31</v>
      </c>
      <c r="L13128" t="s">
        <v>32</v>
      </c>
      <c r="N13128">
        <v>36</v>
      </c>
      <c r="O13128" t="s">
        <v>1107</v>
      </c>
      <c r="P13128" t="s">
        <v>140</v>
      </c>
    </row>
    <row r="13129" spans="1:16" x14ac:dyDescent="0.35">
      <c r="A13129" t="s">
        <v>16654</v>
      </c>
      <c r="B13129" t="s">
        <v>16684</v>
      </c>
      <c r="C13129" t="s">
        <v>201</v>
      </c>
      <c r="D13129" t="s">
        <v>29</v>
      </c>
      <c r="E13129" t="s">
        <v>20</v>
      </c>
      <c r="F13129" t="b">
        <v>0</v>
      </c>
      <c r="G13129" t="s">
        <v>43</v>
      </c>
      <c r="H13129" s="1">
        <v>45663.792141203703</v>
      </c>
      <c r="I13129" t="b">
        <v>0</v>
      </c>
      <c r="J13129" t="b">
        <v>0</v>
      </c>
      <c r="K13129" t="s">
        <v>31</v>
      </c>
      <c r="L13129" t="s">
        <v>22</v>
      </c>
      <c r="M13129">
        <v>118750</v>
      </c>
      <c r="O13129" t="s">
        <v>16685</v>
      </c>
      <c r="P13129" t="s">
        <v>16686</v>
      </c>
    </row>
    <row r="13130" spans="1:16" x14ac:dyDescent="0.35">
      <c r="A13130" t="s">
        <v>16654</v>
      </c>
      <c r="B13130" t="s">
        <v>16687</v>
      </c>
      <c r="C13130" t="s">
        <v>5343</v>
      </c>
      <c r="D13130" t="s">
        <v>269</v>
      </c>
      <c r="E13130" t="s">
        <v>91</v>
      </c>
      <c r="F13130" t="b">
        <v>0</v>
      </c>
      <c r="G13130" t="s">
        <v>52</v>
      </c>
      <c r="H13130" s="1">
        <v>45663.792928240742</v>
      </c>
      <c r="I13130" t="b">
        <v>0</v>
      </c>
      <c r="J13130" t="b">
        <v>0</v>
      </c>
      <c r="K13130" t="s">
        <v>31</v>
      </c>
      <c r="L13130" t="s">
        <v>32</v>
      </c>
      <c r="N13130">
        <v>75</v>
      </c>
      <c r="O13130" t="s">
        <v>747</v>
      </c>
      <c r="P13130" t="s">
        <v>3397</v>
      </c>
    </row>
    <row r="13131" spans="1:16" x14ac:dyDescent="0.35">
      <c r="A13131" t="s">
        <v>16654</v>
      </c>
      <c r="B13131" t="s">
        <v>16688</v>
      </c>
      <c r="C13131" t="s">
        <v>3405</v>
      </c>
      <c r="D13131" t="s">
        <v>36</v>
      </c>
      <c r="E13131" t="s">
        <v>91</v>
      </c>
      <c r="F13131" t="b">
        <v>0</v>
      </c>
      <c r="G13131" t="s">
        <v>52</v>
      </c>
      <c r="H13131" s="1">
        <v>45663.918090277781</v>
      </c>
      <c r="I13131" t="b">
        <v>0</v>
      </c>
      <c r="J13131" t="b">
        <v>1</v>
      </c>
      <c r="K13131" t="s">
        <v>31</v>
      </c>
      <c r="L13131" t="s">
        <v>32</v>
      </c>
      <c r="N13131">
        <v>46</v>
      </c>
      <c r="O13131" t="s">
        <v>3137</v>
      </c>
      <c r="P13131" t="s">
        <v>16689</v>
      </c>
    </row>
    <row r="13132" spans="1:16" x14ac:dyDescent="0.35">
      <c r="A13132" t="s">
        <v>16654</v>
      </c>
      <c r="B13132" t="s">
        <v>16690</v>
      </c>
      <c r="C13132" t="s">
        <v>56</v>
      </c>
      <c r="D13132" t="s">
        <v>36</v>
      </c>
      <c r="E13132" t="s">
        <v>20</v>
      </c>
      <c r="F13132" t="b">
        <v>0</v>
      </c>
      <c r="G13132" t="s">
        <v>52</v>
      </c>
      <c r="H13132" s="1">
        <v>45664.334814814807</v>
      </c>
      <c r="I13132" t="b">
        <v>0</v>
      </c>
      <c r="J13132" t="b">
        <v>1</v>
      </c>
      <c r="K13132" t="s">
        <v>31</v>
      </c>
      <c r="L13132" t="s">
        <v>22</v>
      </c>
      <c r="M13132">
        <v>187625</v>
      </c>
      <c r="O13132" t="s">
        <v>7564</v>
      </c>
      <c r="P13132" t="s">
        <v>16691</v>
      </c>
    </row>
    <row r="13133" spans="1:16" x14ac:dyDescent="0.35">
      <c r="A13133" t="s">
        <v>16654</v>
      </c>
      <c r="B13133" t="s">
        <v>16692</v>
      </c>
      <c r="C13133" t="s">
        <v>13488</v>
      </c>
      <c r="D13133" t="s">
        <v>36</v>
      </c>
      <c r="E13133" t="s">
        <v>20</v>
      </c>
      <c r="F13133" t="b">
        <v>0</v>
      </c>
      <c r="G13133" t="s">
        <v>52</v>
      </c>
      <c r="H13133" s="1">
        <v>45664.418206018519</v>
      </c>
      <c r="I13133" t="b">
        <v>0</v>
      </c>
      <c r="J13133" t="b">
        <v>1</v>
      </c>
      <c r="K13133" t="s">
        <v>31</v>
      </c>
      <c r="L13133" t="s">
        <v>22</v>
      </c>
      <c r="M13133">
        <v>345875</v>
      </c>
      <c r="O13133" t="s">
        <v>176</v>
      </c>
      <c r="P13133" t="s">
        <v>16693</v>
      </c>
    </row>
    <row r="13134" spans="1:16" x14ac:dyDescent="0.35">
      <c r="A13134" t="s">
        <v>16654</v>
      </c>
      <c r="B13134" t="s">
        <v>16694</v>
      </c>
      <c r="C13134" t="s">
        <v>3133</v>
      </c>
      <c r="D13134" t="s">
        <v>36</v>
      </c>
      <c r="E13134" t="s">
        <v>20</v>
      </c>
      <c r="F13134" t="b">
        <v>0</v>
      </c>
      <c r="G13134" t="s">
        <v>47</v>
      </c>
      <c r="H13134" s="1">
        <v>45665.251875000002</v>
      </c>
      <c r="I13134" t="b">
        <v>0</v>
      </c>
      <c r="J13134" t="b">
        <v>1</v>
      </c>
      <c r="K13134" t="s">
        <v>31</v>
      </c>
      <c r="L13134" t="s">
        <v>22</v>
      </c>
      <c r="M13134">
        <v>150500</v>
      </c>
      <c r="O13134" t="s">
        <v>3134</v>
      </c>
      <c r="P13134" t="s">
        <v>16695</v>
      </c>
    </row>
    <row r="13135" spans="1:16" x14ac:dyDescent="0.35">
      <c r="A13135" t="s">
        <v>16654</v>
      </c>
      <c r="B13135" t="s">
        <v>16696</v>
      </c>
      <c r="C13135" t="s">
        <v>18</v>
      </c>
      <c r="D13135" t="s">
        <v>19</v>
      </c>
      <c r="E13135" t="s">
        <v>20</v>
      </c>
      <c r="F13135" t="b">
        <v>1</v>
      </c>
      <c r="G13135" t="s">
        <v>11566</v>
      </c>
      <c r="H13135" s="1">
        <v>45665.279351851852</v>
      </c>
      <c r="I13135" t="b">
        <v>1</v>
      </c>
      <c r="J13135" t="b">
        <v>0</v>
      </c>
      <c r="K13135" t="s">
        <v>11566</v>
      </c>
      <c r="L13135" t="s">
        <v>22</v>
      </c>
      <c r="M13135">
        <v>192000</v>
      </c>
      <c r="O13135" t="s">
        <v>6998</v>
      </c>
      <c r="P13135" t="s">
        <v>16697</v>
      </c>
    </row>
    <row r="13136" spans="1:16" x14ac:dyDescent="0.35">
      <c r="A13136" t="s">
        <v>16654</v>
      </c>
      <c r="B13136" t="s">
        <v>16698</v>
      </c>
      <c r="C13136" t="s">
        <v>146</v>
      </c>
      <c r="D13136" t="s">
        <v>36</v>
      </c>
      <c r="E13136" t="s">
        <v>20</v>
      </c>
      <c r="F13136" t="b">
        <v>0</v>
      </c>
      <c r="G13136" t="s">
        <v>47</v>
      </c>
      <c r="H13136" s="1">
        <v>45665.458831018521</v>
      </c>
      <c r="I13136" t="b">
        <v>0</v>
      </c>
      <c r="J13136" t="b">
        <v>1</v>
      </c>
      <c r="K13136" t="s">
        <v>31</v>
      </c>
      <c r="L13136" t="s">
        <v>22</v>
      </c>
      <c r="M13136">
        <v>117500</v>
      </c>
      <c r="O13136" t="s">
        <v>11363</v>
      </c>
      <c r="P13136" t="s">
        <v>16699</v>
      </c>
    </row>
    <row r="13137" spans="1:16" x14ac:dyDescent="0.35">
      <c r="A13137" t="s">
        <v>16654</v>
      </c>
      <c r="B13137" t="s">
        <v>16700</v>
      </c>
      <c r="C13137" t="s">
        <v>2625</v>
      </c>
      <c r="D13137" t="s">
        <v>36</v>
      </c>
      <c r="E13137" t="s">
        <v>20</v>
      </c>
      <c r="F13137" t="b">
        <v>0</v>
      </c>
      <c r="G13137" t="s">
        <v>52</v>
      </c>
      <c r="H13137" s="1">
        <v>45665.793356481481</v>
      </c>
      <c r="I13137" t="b">
        <v>0</v>
      </c>
      <c r="J13137" t="b">
        <v>1</v>
      </c>
      <c r="K13137" t="s">
        <v>31</v>
      </c>
      <c r="L13137" t="s">
        <v>22</v>
      </c>
      <c r="M13137">
        <v>155000</v>
      </c>
      <c r="O13137" t="s">
        <v>16701</v>
      </c>
      <c r="P13137" t="s">
        <v>16702</v>
      </c>
    </row>
    <row r="13138" spans="1:16" x14ac:dyDescent="0.35">
      <c r="A13138" t="s">
        <v>16654</v>
      </c>
      <c r="B13138" t="s">
        <v>16703</v>
      </c>
      <c r="C13138" t="s">
        <v>170</v>
      </c>
      <c r="D13138" t="s">
        <v>36</v>
      </c>
      <c r="E13138" t="s">
        <v>20</v>
      </c>
      <c r="F13138" t="b">
        <v>0</v>
      </c>
      <c r="G13138" t="s">
        <v>52</v>
      </c>
      <c r="H13138" s="1">
        <v>45665.835023148153</v>
      </c>
      <c r="I13138" t="b">
        <v>1</v>
      </c>
      <c r="J13138" t="b">
        <v>1</v>
      </c>
      <c r="K13138" t="s">
        <v>31</v>
      </c>
      <c r="L13138" t="s">
        <v>22</v>
      </c>
      <c r="M13138">
        <v>105000</v>
      </c>
      <c r="O13138" t="s">
        <v>419</v>
      </c>
      <c r="P13138" t="s">
        <v>16704</v>
      </c>
    </row>
    <row r="13139" spans="1:16" x14ac:dyDescent="0.35">
      <c r="A13139" t="s">
        <v>16654</v>
      </c>
      <c r="B13139" t="s">
        <v>16705</v>
      </c>
      <c r="C13139" t="s">
        <v>154</v>
      </c>
      <c r="D13139" t="s">
        <v>36</v>
      </c>
      <c r="E13139" t="s">
        <v>20</v>
      </c>
      <c r="F13139" t="b">
        <v>0</v>
      </c>
      <c r="G13139" t="s">
        <v>52</v>
      </c>
      <c r="H13139" s="1">
        <v>45665.876157407409</v>
      </c>
      <c r="I13139" t="b">
        <v>0</v>
      </c>
      <c r="J13139" t="b">
        <v>0</v>
      </c>
      <c r="K13139" t="s">
        <v>31</v>
      </c>
      <c r="L13139" t="s">
        <v>22</v>
      </c>
      <c r="M13139">
        <v>425000</v>
      </c>
      <c r="O13139" t="s">
        <v>16706</v>
      </c>
      <c r="P13139" t="s">
        <v>1614</v>
      </c>
    </row>
    <row r="13140" spans="1:16" x14ac:dyDescent="0.35">
      <c r="A13140" t="s">
        <v>16654</v>
      </c>
      <c r="B13140" t="s">
        <v>16707</v>
      </c>
      <c r="C13140" t="s">
        <v>245</v>
      </c>
      <c r="D13140" t="s">
        <v>36</v>
      </c>
      <c r="E13140" t="s">
        <v>20</v>
      </c>
      <c r="F13140" t="b">
        <v>0</v>
      </c>
      <c r="G13140" t="s">
        <v>52</v>
      </c>
      <c r="H13140" s="1">
        <v>45666.460219907407</v>
      </c>
      <c r="I13140" t="b">
        <v>0</v>
      </c>
      <c r="J13140" t="b">
        <v>0</v>
      </c>
      <c r="K13140" t="s">
        <v>31</v>
      </c>
      <c r="L13140" t="s">
        <v>22</v>
      </c>
      <c r="M13140">
        <v>100000</v>
      </c>
      <c r="O13140" t="s">
        <v>1123</v>
      </c>
      <c r="P13140" t="s">
        <v>1124</v>
      </c>
    </row>
    <row r="13141" spans="1:16" x14ac:dyDescent="0.35">
      <c r="A13141" t="s">
        <v>16654</v>
      </c>
      <c r="B13141" t="s">
        <v>16708</v>
      </c>
      <c r="C13141" t="s">
        <v>2602</v>
      </c>
      <c r="D13141" t="s">
        <v>17448</v>
      </c>
      <c r="E13141" t="s">
        <v>91</v>
      </c>
      <c r="F13141" t="b">
        <v>0</v>
      </c>
      <c r="G13141" t="s">
        <v>171</v>
      </c>
      <c r="H13141" s="1">
        <v>45666.654386574082</v>
      </c>
      <c r="I13141" t="b">
        <v>0</v>
      </c>
      <c r="J13141" t="b">
        <v>0</v>
      </c>
      <c r="K13141" t="s">
        <v>31</v>
      </c>
      <c r="L13141" t="s">
        <v>32</v>
      </c>
      <c r="N13141">
        <v>85</v>
      </c>
      <c r="O13141" t="s">
        <v>1195</v>
      </c>
      <c r="P13141" t="s">
        <v>10669</v>
      </c>
    </row>
    <row r="13142" spans="1:16" x14ac:dyDescent="0.35">
      <c r="A13142" t="s">
        <v>16654</v>
      </c>
      <c r="B13142" t="s">
        <v>16709</v>
      </c>
      <c r="C13142" t="s">
        <v>491</v>
      </c>
      <c r="D13142" t="s">
        <v>36</v>
      </c>
      <c r="E13142" t="s">
        <v>20</v>
      </c>
      <c r="F13142" t="b">
        <v>0</v>
      </c>
      <c r="G13142" t="s">
        <v>52</v>
      </c>
      <c r="H13142" s="1">
        <v>45666.958495370367</v>
      </c>
      <c r="I13142" t="b">
        <v>1</v>
      </c>
      <c r="J13142" t="b">
        <v>0</v>
      </c>
      <c r="K13142" t="s">
        <v>31</v>
      </c>
      <c r="L13142" t="s">
        <v>32</v>
      </c>
      <c r="N13142">
        <v>84.5</v>
      </c>
      <c r="O13142" t="s">
        <v>194</v>
      </c>
      <c r="P13142" t="s">
        <v>16710</v>
      </c>
    </row>
    <row r="13143" spans="1:16" x14ac:dyDescent="0.35">
      <c r="A13143" t="s">
        <v>16654</v>
      </c>
      <c r="B13143" t="s">
        <v>16711</v>
      </c>
      <c r="C13143" t="s">
        <v>18</v>
      </c>
      <c r="D13143" t="s">
        <v>17607</v>
      </c>
      <c r="E13143" t="s">
        <v>20</v>
      </c>
      <c r="F13143" t="b">
        <v>1</v>
      </c>
      <c r="G13143" t="s">
        <v>13338</v>
      </c>
      <c r="H13143" s="1">
        <v>45668.279918981483</v>
      </c>
      <c r="I13143" t="b">
        <v>0</v>
      </c>
      <c r="J13143" t="b">
        <v>0</v>
      </c>
      <c r="K13143" t="s">
        <v>13338</v>
      </c>
      <c r="L13143" t="s">
        <v>22</v>
      </c>
      <c r="M13143">
        <v>48500</v>
      </c>
      <c r="O13143" t="s">
        <v>16712</v>
      </c>
      <c r="P13143" t="s">
        <v>16713</v>
      </c>
    </row>
    <row r="13144" spans="1:16" x14ac:dyDescent="0.35">
      <c r="A13144" t="s">
        <v>16654</v>
      </c>
      <c r="B13144" t="s">
        <v>16714</v>
      </c>
      <c r="C13144" t="s">
        <v>3133</v>
      </c>
      <c r="D13144" t="s">
        <v>36</v>
      </c>
      <c r="E13144" t="s">
        <v>20</v>
      </c>
      <c r="F13144" t="b">
        <v>0</v>
      </c>
      <c r="G13144" t="s">
        <v>52</v>
      </c>
      <c r="H13144" s="1">
        <v>45670.251967592587</v>
      </c>
      <c r="I13144" t="b">
        <v>0</v>
      </c>
      <c r="J13144" t="b">
        <v>1</v>
      </c>
      <c r="K13144" t="s">
        <v>31</v>
      </c>
      <c r="L13144" t="s">
        <v>22</v>
      </c>
      <c r="M13144">
        <v>100000</v>
      </c>
      <c r="O13144" t="s">
        <v>3134</v>
      </c>
      <c r="P13144" t="s">
        <v>16695</v>
      </c>
    </row>
    <row r="13145" spans="1:16" x14ac:dyDescent="0.35">
      <c r="A13145" t="s">
        <v>16654</v>
      </c>
      <c r="B13145" t="s">
        <v>16715</v>
      </c>
      <c r="C13145" t="s">
        <v>3692</v>
      </c>
      <c r="D13145" t="s">
        <v>36</v>
      </c>
      <c r="E13145" t="s">
        <v>20</v>
      </c>
      <c r="F13145" t="b">
        <v>0</v>
      </c>
      <c r="G13145" t="s">
        <v>30</v>
      </c>
      <c r="H13145" s="1">
        <v>45670.767777777779</v>
      </c>
      <c r="I13145" t="b">
        <v>1</v>
      </c>
      <c r="J13145" t="b">
        <v>0</v>
      </c>
      <c r="K13145" t="s">
        <v>31</v>
      </c>
      <c r="L13145" t="s">
        <v>22</v>
      </c>
      <c r="M13145">
        <v>110000</v>
      </c>
      <c r="O13145" t="s">
        <v>77</v>
      </c>
      <c r="P13145" t="s">
        <v>16716</v>
      </c>
    </row>
    <row r="13146" spans="1:16" x14ac:dyDescent="0.35">
      <c r="A13146" t="s">
        <v>16654</v>
      </c>
      <c r="B13146" t="s">
        <v>16717</v>
      </c>
      <c r="C13146" t="s">
        <v>142</v>
      </c>
      <c r="D13146" t="s">
        <v>36</v>
      </c>
      <c r="E13146" t="s">
        <v>20</v>
      </c>
      <c r="F13146" t="b">
        <v>0</v>
      </c>
      <c r="G13146" t="s">
        <v>68</v>
      </c>
      <c r="H13146" s="1">
        <v>45670.834305555552</v>
      </c>
      <c r="I13146" t="b">
        <v>0</v>
      </c>
      <c r="J13146" t="b">
        <v>1</v>
      </c>
      <c r="K13146" t="s">
        <v>31</v>
      </c>
      <c r="L13146" t="s">
        <v>22</v>
      </c>
      <c r="M13146">
        <v>268755</v>
      </c>
      <c r="O13146" t="s">
        <v>520</v>
      </c>
    </row>
    <row r="13147" spans="1:16" x14ac:dyDescent="0.35">
      <c r="A13147" t="s">
        <v>16654</v>
      </c>
      <c r="B13147" t="s">
        <v>16718</v>
      </c>
      <c r="C13147" t="s">
        <v>943</v>
      </c>
      <c r="D13147" t="s">
        <v>36</v>
      </c>
      <c r="E13147" t="s">
        <v>20</v>
      </c>
      <c r="F13147" t="b">
        <v>0</v>
      </c>
      <c r="G13147" t="s">
        <v>52</v>
      </c>
      <c r="H13147" s="1">
        <v>45670.958541666667</v>
      </c>
      <c r="I13147" t="b">
        <v>0</v>
      </c>
      <c r="J13147" t="b">
        <v>1</v>
      </c>
      <c r="K13147" t="s">
        <v>31</v>
      </c>
      <c r="L13147" t="s">
        <v>22</v>
      </c>
      <c r="M13147">
        <v>160000</v>
      </c>
      <c r="O13147" t="s">
        <v>16719</v>
      </c>
      <c r="P13147" t="s">
        <v>16720</v>
      </c>
    </row>
    <row r="13148" spans="1:16" x14ac:dyDescent="0.35">
      <c r="A13148" t="s">
        <v>16654</v>
      </c>
      <c r="B13148" t="s">
        <v>16721</v>
      </c>
      <c r="C13148" t="s">
        <v>2602</v>
      </c>
      <c r="D13148" t="s">
        <v>36</v>
      </c>
      <c r="E13148" t="s">
        <v>20</v>
      </c>
      <c r="F13148" t="b">
        <v>0</v>
      </c>
      <c r="G13148" t="s">
        <v>52</v>
      </c>
      <c r="H13148" s="1">
        <v>45671.041875000003</v>
      </c>
      <c r="I13148" t="b">
        <v>0</v>
      </c>
      <c r="J13148" t="b">
        <v>1</v>
      </c>
      <c r="K13148" t="s">
        <v>31</v>
      </c>
      <c r="L13148" t="s">
        <v>22</v>
      </c>
      <c r="M13148">
        <v>92500</v>
      </c>
      <c r="O13148" t="s">
        <v>2537</v>
      </c>
      <c r="P13148" t="s">
        <v>16722</v>
      </c>
    </row>
    <row r="13149" spans="1:16" x14ac:dyDescent="0.35">
      <c r="A13149" t="s">
        <v>16654</v>
      </c>
      <c r="B13149" t="s">
        <v>16723</v>
      </c>
      <c r="C13149" t="s">
        <v>18</v>
      </c>
      <c r="D13149" t="s">
        <v>19</v>
      </c>
      <c r="E13149" t="s">
        <v>20</v>
      </c>
      <c r="F13149" t="b">
        <v>1</v>
      </c>
      <c r="G13149" t="s">
        <v>3590</v>
      </c>
      <c r="H13149" s="1">
        <v>45671.275266203702</v>
      </c>
      <c r="I13149" t="b">
        <v>1</v>
      </c>
      <c r="J13149" t="b">
        <v>0</v>
      </c>
      <c r="K13149" t="s">
        <v>3590</v>
      </c>
      <c r="L13149" t="s">
        <v>22</v>
      </c>
      <c r="M13149">
        <v>200000</v>
      </c>
      <c r="O13149" t="s">
        <v>16724</v>
      </c>
      <c r="P13149" t="s">
        <v>16725</v>
      </c>
    </row>
    <row r="13150" spans="1:16" x14ac:dyDescent="0.35">
      <c r="A13150" t="s">
        <v>16654</v>
      </c>
      <c r="B13150" t="s">
        <v>16726</v>
      </c>
      <c r="C13150" t="s">
        <v>13702</v>
      </c>
      <c r="D13150" t="s">
        <v>29</v>
      </c>
      <c r="E13150" t="s">
        <v>296</v>
      </c>
      <c r="F13150" t="b">
        <v>0</v>
      </c>
      <c r="G13150" t="s">
        <v>52</v>
      </c>
      <c r="H13150" s="1">
        <v>45671.419120370367</v>
      </c>
      <c r="I13150" t="b">
        <v>0</v>
      </c>
      <c r="J13150" t="b">
        <v>1</v>
      </c>
      <c r="K13150" t="s">
        <v>31</v>
      </c>
      <c r="L13150" t="s">
        <v>22</v>
      </c>
      <c r="M13150">
        <v>135000</v>
      </c>
      <c r="O13150" t="s">
        <v>1225</v>
      </c>
      <c r="P13150" t="s">
        <v>16727</v>
      </c>
    </row>
    <row r="13151" spans="1:16" x14ac:dyDescent="0.35">
      <c r="A13151" t="s">
        <v>16654</v>
      </c>
      <c r="B13151" t="s">
        <v>16696</v>
      </c>
      <c r="C13151" t="s">
        <v>18</v>
      </c>
      <c r="D13151" t="s">
        <v>19</v>
      </c>
      <c r="E13151" t="s">
        <v>20</v>
      </c>
      <c r="F13151" t="b">
        <v>1</v>
      </c>
      <c r="G13151" t="s">
        <v>13870</v>
      </c>
      <c r="H13151" s="1">
        <v>45672.264699074083</v>
      </c>
      <c r="I13151" t="b">
        <v>1</v>
      </c>
      <c r="J13151" t="b">
        <v>0</v>
      </c>
      <c r="K13151" t="s">
        <v>13870</v>
      </c>
      <c r="L13151" t="s">
        <v>22</v>
      </c>
      <c r="M13151">
        <v>225000</v>
      </c>
      <c r="O13151" t="s">
        <v>11562</v>
      </c>
      <c r="P13151" t="s">
        <v>11563</v>
      </c>
    </row>
    <row r="13152" spans="1:16" x14ac:dyDescent="0.35">
      <c r="A13152" t="s">
        <v>16654</v>
      </c>
      <c r="B13152" t="s">
        <v>16728</v>
      </c>
      <c r="C13152" t="s">
        <v>18</v>
      </c>
      <c r="D13152" t="s">
        <v>19</v>
      </c>
      <c r="E13152" t="s">
        <v>20</v>
      </c>
      <c r="F13152" t="b">
        <v>1</v>
      </c>
      <c r="G13152" t="s">
        <v>386</v>
      </c>
      <c r="H13152" s="1">
        <v>45672.266180555547</v>
      </c>
      <c r="I13152" t="b">
        <v>1</v>
      </c>
      <c r="J13152" t="b">
        <v>0</v>
      </c>
      <c r="K13152" t="s">
        <v>266</v>
      </c>
      <c r="L13152" t="s">
        <v>22</v>
      </c>
      <c r="M13152">
        <v>90000</v>
      </c>
      <c r="O13152" t="s">
        <v>16729</v>
      </c>
      <c r="P13152" t="s">
        <v>16730</v>
      </c>
    </row>
    <row r="13153" spans="1:16" x14ac:dyDescent="0.35">
      <c r="A13153" t="s">
        <v>16654</v>
      </c>
      <c r="B13153" t="s">
        <v>16731</v>
      </c>
      <c r="C13153" t="s">
        <v>18</v>
      </c>
      <c r="D13153" t="s">
        <v>19</v>
      </c>
      <c r="E13153" t="s">
        <v>20</v>
      </c>
      <c r="F13153" t="b">
        <v>1</v>
      </c>
      <c r="G13153" t="s">
        <v>11550</v>
      </c>
      <c r="H13153" s="1">
        <v>45673.258773148147</v>
      </c>
      <c r="I13153" t="b">
        <v>1</v>
      </c>
      <c r="J13153" t="b">
        <v>0</v>
      </c>
      <c r="K13153" t="s">
        <v>11550</v>
      </c>
      <c r="L13153" t="s">
        <v>22</v>
      </c>
      <c r="M13153">
        <v>90000</v>
      </c>
      <c r="O13153" t="s">
        <v>15025</v>
      </c>
      <c r="P13153" t="s">
        <v>16732</v>
      </c>
    </row>
    <row r="13154" spans="1:16" x14ac:dyDescent="0.35">
      <c r="A13154" t="s">
        <v>16654</v>
      </c>
      <c r="B13154" t="s">
        <v>16733</v>
      </c>
      <c r="C13154" t="s">
        <v>11211</v>
      </c>
      <c r="D13154" t="s">
        <v>443</v>
      </c>
      <c r="E13154" t="s">
        <v>20</v>
      </c>
      <c r="F13154" t="b">
        <v>0</v>
      </c>
      <c r="G13154" t="s">
        <v>287</v>
      </c>
      <c r="H13154" s="1">
        <v>45673.510046296287</v>
      </c>
      <c r="I13154" t="b">
        <v>0</v>
      </c>
      <c r="J13154" t="b">
        <v>0</v>
      </c>
      <c r="K13154" t="s">
        <v>287</v>
      </c>
      <c r="L13154" t="s">
        <v>22</v>
      </c>
      <c r="M13154">
        <v>150000</v>
      </c>
      <c r="O13154" t="s">
        <v>620</v>
      </c>
      <c r="P13154" t="s">
        <v>16734</v>
      </c>
    </row>
    <row r="13155" spans="1:16" x14ac:dyDescent="0.35">
      <c r="A13155" t="s">
        <v>16654</v>
      </c>
      <c r="B13155" t="s">
        <v>16735</v>
      </c>
      <c r="C13155" t="s">
        <v>14153</v>
      </c>
      <c r="D13155" t="s">
        <v>110</v>
      </c>
      <c r="E13155" t="s">
        <v>91</v>
      </c>
      <c r="F13155" t="b">
        <v>0</v>
      </c>
      <c r="G13155" t="s">
        <v>52</v>
      </c>
      <c r="H13155" s="1">
        <v>45673.628587962958</v>
      </c>
      <c r="I13155" t="b">
        <v>0</v>
      </c>
      <c r="J13155" t="b">
        <v>1</v>
      </c>
      <c r="K13155" t="s">
        <v>31</v>
      </c>
      <c r="L13155" t="s">
        <v>32</v>
      </c>
      <c r="N13155">
        <v>46.5</v>
      </c>
      <c r="O13155" t="s">
        <v>16736</v>
      </c>
      <c r="P13155" t="s">
        <v>16737</v>
      </c>
    </row>
    <row r="13156" spans="1:16" x14ac:dyDescent="0.35">
      <c r="A13156" t="s">
        <v>16654</v>
      </c>
      <c r="B13156" t="s">
        <v>16738</v>
      </c>
      <c r="C13156" t="s">
        <v>16739</v>
      </c>
      <c r="D13156" t="s">
        <v>42</v>
      </c>
      <c r="E13156" t="s">
        <v>20</v>
      </c>
      <c r="F13156" t="b">
        <v>0</v>
      </c>
      <c r="G13156" t="s">
        <v>52</v>
      </c>
      <c r="H13156" s="1">
        <v>45674.418391203697</v>
      </c>
      <c r="I13156" t="b">
        <v>0</v>
      </c>
      <c r="J13156" t="b">
        <v>1</v>
      </c>
      <c r="K13156" t="s">
        <v>31</v>
      </c>
      <c r="L13156" t="s">
        <v>22</v>
      </c>
      <c r="M13156">
        <v>160000</v>
      </c>
      <c r="O13156" t="s">
        <v>16740</v>
      </c>
      <c r="P13156" t="s">
        <v>16741</v>
      </c>
    </row>
    <row r="13157" spans="1:16" x14ac:dyDescent="0.35">
      <c r="A13157" t="s">
        <v>16654</v>
      </c>
      <c r="B13157" t="s">
        <v>16742</v>
      </c>
      <c r="C13157" t="s">
        <v>146</v>
      </c>
      <c r="D13157" t="s">
        <v>36</v>
      </c>
      <c r="E13157" t="s">
        <v>20</v>
      </c>
      <c r="F13157" t="b">
        <v>0</v>
      </c>
      <c r="G13157" t="s">
        <v>52</v>
      </c>
      <c r="H13157" s="1">
        <v>45674.418599537043</v>
      </c>
      <c r="I13157" t="b">
        <v>0</v>
      </c>
      <c r="J13157" t="b">
        <v>1</v>
      </c>
      <c r="K13157" t="s">
        <v>31</v>
      </c>
      <c r="L13157" t="s">
        <v>22</v>
      </c>
      <c r="M13157">
        <v>197500</v>
      </c>
      <c r="O13157" t="s">
        <v>3535</v>
      </c>
      <c r="P13157" t="s">
        <v>10379</v>
      </c>
    </row>
    <row r="13158" spans="1:16" x14ac:dyDescent="0.35">
      <c r="A13158" t="s">
        <v>16654</v>
      </c>
      <c r="B13158" t="s">
        <v>16743</v>
      </c>
      <c r="C13158" t="s">
        <v>18</v>
      </c>
      <c r="D13158" t="s">
        <v>19</v>
      </c>
      <c r="E13158" t="s">
        <v>20</v>
      </c>
      <c r="F13158" t="b">
        <v>1</v>
      </c>
      <c r="G13158" t="s">
        <v>287</v>
      </c>
      <c r="H13158" s="1">
        <v>45674.54859953704</v>
      </c>
      <c r="I13158" t="b">
        <v>0</v>
      </c>
      <c r="J13158" t="b">
        <v>0</v>
      </c>
      <c r="K13158" t="s">
        <v>287</v>
      </c>
      <c r="L13158" t="s">
        <v>22</v>
      </c>
      <c r="M13158">
        <v>220000</v>
      </c>
      <c r="O13158" t="s">
        <v>1202</v>
      </c>
    </row>
    <row r="13159" spans="1:16" x14ac:dyDescent="0.35">
      <c r="A13159" t="s">
        <v>16654</v>
      </c>
      <c r="B13159" t="s">
        <v>16744</v>
      </c>
      <c r="C13159" t="s">
        <v>154</v>
      </c>
      <c r="D13159" t="s">
        <v>36</v>
      </c>
      <c r="E13159" t="s">
        <v>91</v>
      </c>
      <c r="F13159" t="b">
        <v>0</v>
      </c>
      <c r="G13159" t="s">
        <v>52</v>
      </c>
      <c r="H13159" s="1">
        <v>45674.666886574072</v>
      </c>
      <c r="I13159" t="b">
        <v>1</v>
      </c>
      <c r="J13159" t="b">
        <v>0</v>
      </c>
      <c r="K13159" t="s">
        <v>31</v>
      </c>
      <c r="L13159" t="s">
        <v>32</v>
      </c>
      <c r="N13159">
        <v>80</v>
      </c>
      <c r="O13159" t="s">
        <v>16745</v>
      </c>
      <c r="P13159" t="s">
        <v>16746</v>
      </c>
    </row>
    <row r="13160" spans="1:16" x14ac:dyDescent="0.35">
      <c r="A13160" t="s">
        <v>16654</v>
      </c>
      <c r="B13160" t="s">
        <v>16747</v>
      </c>
      <c r="C13160" t="s">
        <v>3169</v>
      </c>
      <c r="D13160" t="s">
        <v>36</v>
      </c>
      <c r="E13160" t="s">
        <v>91</v>
      </c>
      <c r="F13160" t="b">
        <v>0</v>
      </c>
      <c r="G13160" t="s">
        <v>47</v>
      </c>
      <c r="H13160" s="1">
        <v>45675.000462962962</v>
      </c>
      <c r="I13160" t="b">
        <v>1</v>
      </c>
      <c r="J13160" t="b">
        <v>0</v>
      </c>
      <c r="K13160" t="s">
        <v>31</v>
      </c>
      <c r="L13160" t="s">
        <v>32</v>
      </c>
      <c r="N13160">
        <v>47.5</v>
      </c>
      <c r="O13160" t="s">
        <v>527</v>
      </c>
      <c r="P13160" t="s">
        <v>16748</v>
      </c>
    </row>
    <row r="13161" spans="1:16" x14ac:dyDescent="0.35">
      <c r="A13161" t="s">
        <v>16654</v>
      </c>
      <c r="B13161" t="s">
        <v>16749</v>
      </c>
      <c r="C13161" t="s">
        <v>11566</v>
      </c>
      <c r="D13161" t="s">
        <v>249</v>
      </c>
      <c r="E13161" t="s">
        <v>20</v>
      </c>
      <c r="F13161" t="b">
        <v>0</v>
      </c>
      <c r="G13161" t="s">
        <v>11566</v>
      </c>
      <c r="H13161" s="1">
        <v>45675.366597222222</v>
      </c>
      <c r="I13161" t="b">
        <v>0</v>
      </c>
      <c r="J13161" t="b">
        <v>0</v>
      </c>
      <c r="K13161" t="s">
        <v>11566</v>
      </c>
      <c r="L13161" t="s">
        <v>22</v>
      </c>
      <c r="M13161">
        <v>63960</v>
      </c>
      <c r="O13161" t="s">
        <v>13148</v>
      </c>
      <c r="P13161" t="s">
        <v>2173</v>
      </c>
    </row>
    <row r="13162" spans="1:16" x14ac:dyDescent="0.35">
      <c r="A13162" t="s">
        <v>16654</v>
      </c>
      <c r="B13162" t="s">
        <v>16750</v>
      </c>
      <c r="C13162" t="s">
        <v>16751</v>
      </c>
      <c r="D13162" t="s">
        <v>29</v>
      </c>
      <c r="E13162" t="s">
        <v>20</v>
      </c>
      <c r="F13162" t="b">
        <v>0</v>
      </c>
      <c r="G13162" t="s">
        <v>47</v>
      </c>
      <c r="H13162" s="1">
        <v>45675.41847222222</v>
      </c>
      <c r="I13162" t="b">
        <v>0</v>
      </c>
      <c r="J13162" t="b">
        <v>1</v>
      </c>
      <c r="K13162" t="s">
        <v>31</v>
      </c>
      <c r="L13162" t="s">
        <v>22</v>
      </c>
      <c r="M13162">
        <v>165000</v>
      </c>
      <c r="O13162" t="s">
        <v>1225</v>
      </c>
      <c r="P13162" t="s">
        <v>15225</v>
      </c>
    </row>
    <row r="13163" spans="1:16" x14ac:dyDescent="0.35">
      <c r="A13163" t="s">
        <v>16654</v>
      </c>
      <c r="B13163" t="s">
        <v>16752</v>
      </c>
      <c r="C13163" t="s">
        <v>18</v>
      </c>
      <c r="D13163" t="s">
        <v>19</v>
      </c>
      <c r="E13163" t="s">
        <v>20</v>
      </c>
      <c r="F13163" t="b">
        <v>1</v>
      </c>
      <c r="G13163" t="s">
        <v>386</v>
      </c>
      <c r="H13163" s="1">
        <v>45675.595509259263</v>
      </c>
      <c r="I13163" t="b">
        <v>1</v>
      </c>
      <c r="J13163" t="b">
        <v>0</v>
      </c>
      <c r="K13163" t="s">
        <v>266</v>
      </c>
      <c r="L13163" t="s">
        <v>22</v>
      </c>
      <c r="M13163">
        <v>250000</v>
      </c>
      <c r="O13163" t="s">
        <v>11562</v>
      </c>
      <c r="P13163" t="s">
        <v>16753</v>
      </c>
    </row>
    <row r="13164" spans="1:16" x14ac:dyDescent="0.35">
      <c r="A13164" t="s">
        <v>16654</v>
      </c>
      <c r="B13164" t="s">
        <v>16754</v>
      </c>
      <c r="C13164" t="s">
        <v>105</v>
      </c>
      <c r="D13164" t="s">
        <v>249</v>
      </c>
      <c r="E13164" t="s">
        <v>20</v>
      </c>
      <c r="F13164" t="b">
        <v>0</v>
      </c>
      <c r="G13164" t="s">
        <v>105</v>
      </c>
      <c r="H13164" s="1">
        <v>45675.753368055557</v>
      </c>
      <c r="I13164" t="b">
        <v>0</v>
      </c>
      <c r="J13164" t="b">
        <v>0</v>
      </c>
      <c r="K13164" t="s">
        <v>105</v>
      </c>
      <c r="L13164" t="s">
        <v>22</v>
      </c>
      <c r="M13164">
        <v>40000</v>
      </c>
      <c r="O13164" t="s">
        <v>250</v>
      </c>
      <c r="P13164" t="s">
        <v>16755</v>
      </c>
    </row>
    <row r="13165" spans="1:16" x14ac:dyDescent="0.35">
      <c r="A13165" t="s">
        <v>16654</v>
      </c>
      <c r="B13165" t="s">
        <v>16756</v>
      </c>
      <c r="C13165" t="s">
        <v>18</v>
      </c>
      <c r="D13165" t="s">
        <v>19</v>
      </c>
      <c r="E13165" t="s">
        <v>20</v>
      </c>
      <c r="F13165" t="b">
        <v>1</v>
      </c>
      <c r="G13165" t="s">
        <v>963</v>
      </c>
      <c r="H13165" s="1">
        <v>45676.576111111113</v>
      </c>
      <c r="I13165" t="b">
        <v>1</v>
      </c>
      <c r="J13165" t="b">
        <v>0</v>
      </c>
      <c r="K13165" t="s">
        <v>266</v>
      </c>
      <c r="L13165" t="s">
        <v>22</v>
      </c>
      <c r="M13165">
        <v>270000</v>
      </c>
      <c r="O13165" t="s">
        <v>11562</v>
      </c>
      <c r="P13165" t="s">
        <v>16757</v>
      </c>
    </row>
    <row r="13166" spans="1:16" x14ac:dyDescent="0.35">
      <c r="A13166" t="s">
        <v>16654</v>
      </c>
      <c r="B13166" t="s">
        <v>16758</v>
      </c>
      <c r="C13166" t="s">
        <v>496</v>
      </c>
      <c r="D13166" t="s">
        <v>110</v>
      </c>
      <c r="E13166" t="s">
        <v>20</v>
      </c>
      <c r="F13166" t="b">
        <v>0</v>
      </c>
      <c r="G13166" t="s">
        <v>30</v>
      </c>
      <c r="H13166" s="1">
        <v>45677.127615740741</v>
      </c>
      <c r="I13166" t="b">
        <v>0</v>
      </c>
      <c r="J13166" t="b">
        <v>0</v>
      </c>
      <c r="K13166" t="s">
        <v>31</v>
      </c>
      <c r="L13166" t="s">
        <v>22</v>
      </c>
      <c r="M13166">
        <v>100000</v>
      </c>
      <c r="O13166" t="s">
        <v>16759</v>
      </c>
      <c r="P13166" t="s">
        <v>16760</v>
      </c>
    </row>
    <row r="13167" spans="1:16" x14ac:dyDescent="0.35">
      <c r="A13167" t="s">
        <v>16654</v>
      </c>
      <c r="B13167" t="s">
        <v>16761</v>
      </c>
      <c r="C13167" t="s">
        <v>154</v>
      </c>
      <c r="D13167" t="s">
        <v>36</v>
      </c>
      <c r="E13167" t="s">
        <v>20</v>
      </c>
      <c r="F13167" t="b">
        <v>0</v>
      </c>
      <c r="G13167" t="s">
        <v>68</v>
      </c>
      <c r="H13167" s="1">
        <v>45677.460393518522</v>
      </c>
      <c r="I13167" t="b">
        <v>0</v>
      </c>
      <c r="J13167" t="b">
        <v>1</v>
      </c>
      <c r="K13167" t="s">
        <v>31</v>
      </c>
      <c r="L13167" t="s">
        <v>22</v>
      </c>
      <c r="M13167">
        <v>127500</v>
      </c>
      <c r="O13167" t="s">
        <v>16762</v>
      </c>
      <c r="P13167" t="s">
        <v>16763</v>
      </c>
    </row>
    <row r="13168" spans="1:16" x14ac:dyDescent="0.35">
      <c r="A13168" t="s">
        <v>16654</v>
      </c>
      <c r="B13168" t="s">
        <v>16764</v>
      </c>
      <c r="C13168" t="s">
        <v>16765</v>
      </c>
      <c r="D13168" t="s">
        <v>36</v>
      </c>
      <c r="E13168" t="s">
        <v>91</v>
      </c>
      <c r="F13168" t="b">
        <v>0</v>
      </c>
      <c r="G13168" t="s">
        <v>52</v>
      </c>
      <c r="H13168" s="1">
        <v>45677.91673611111</v>
      </c>
      <c r="I13168" t="b">
        <v>0</v>
      </c>
      <c r="J13168" t="b">
        <v>1</v>
      </c>
      <c r="K13168" t="s">
        <v>31</v>
      </c>
      <c r="L13168" t="s">
        <v>32</v>
      </c>
      <c r="N13168">
        <v>62.5</v>
      </c>
      <c r="O13168" t="s">
        <v>16766</v>
      </c>
      <c r="P13168" t="s">
        <v>16767</v>
      </c>
    </row>
    <row r="13169" spans="1:16" x14ac:dyDescent="0.35">
      <c r="A13169" t="s">
        <v>16654</v>
      </c>
      <c r="B13169" t="s">
        <v>16768</v>
      </c>
      <c r="C13169" t="s">
        <v>560</v>
      </c>
      <c r="D13169" t="s">
        <v>36</v>
      </c>
      <c r="E13169" t="s">
        <v>91</v>
      </c>
      <c r="F13169" t="b">
        <v>0</v>
      </c>
      <c r="G13169" t="s">
        <v>171</v>
      </c>
      <c r="H13169" s="1">
        <v>45678.894074074073</v>
      </c>
      <c r="I13169" t="b">
        <v>0</v>
      </c>
      <c r="J13169" t="b">
        <v>0</v>
      </c>
      <c r="K13169" t="s">
        <v>31</v>
      </c>
      <c r="L13169" t="s">
        <v>32</v>
      </c>
      <c r="N13169">
        <v>77.5</v>
      </c>
      <c r="O13169" t="s">
        <v>16769</v>
      </c>
      <c r="P13169" t="s">
        <v>16770</v>
      </c>
    </row>
    <row r="13170" spans="1:16" x14ac:dyDescent="0.35">
      <c r="A13170" t="s">
        <v>16654</v>
      </c>
      <c r="B13170" t="s">
        <v>16771</v>
      </c>
      <c r="C13170" t="s">
        <v>18</v>
      </c>
      <c r="D13170" t="s">
        <v>19</v>
      </c>
      <c r="E13170" t="s">
        <v>20</v>
      </c>
      <c r="F13170" t="b">
        <v>1</v>
      </c>
      <c r="G13170" t="s">
        <v>13870</v>
      </c>
      <c r="H13170" s="1">
        <v>45679.555162037039</v>
      </c>
      <c r="I13170" t="b">
        <v>1</v>
      </c>
      <c r="J13170" t="b">
        <v>0</v>
      </c>
      <c r="K13170" t="s">
        <v>13870</v>
      </c>
      <c r="L13170" t="s">
        <v>22</v>
      </c>
      <c r="M13170">
        <v>33000</v>
      </c>
      <c r="O13170" t="s">
        <v>1180</v>
      </c>
      <c r="P13170" t="s">
        <v>16772</v>
      </c>
    </row>
    <row r="13171" spans="1:16" x14ac:dyDescent="0.35">
      <c r="A13171" t="s">
        <v>16654</v>
      </c>
      <c r="B13171" t="s">
        <v>16773</v>
      </c>
      <c r="C13171" t="s">
        <v>12442</v>
      </c>
      <c r="D13171" t="s">
        <v>36</v>
      </c>
      <c r="E13171" t="s">
        <v>20</v>
      </c>
      <c r="F13171" t="b">
        <v>0</v>
      </c>
      <c r="G13171" t="s">
        <v>52</v>
      </c>
      <c r="H13171" s="1">
        <v>45679.583726851852</v>
      </c>
      <c r="I13171" t="b">
        <v>1</v>
      </c>
      <c r="J13171" t="b">
        <v>0</v>
      </c>
      <c r="K13171" t="s">
        <v>31</v>
      </c>
      <c r="L13171" t="s">
        <v>22</v>
      </c>
      <c r="M13171">
        <v>152500</v>
      </c>
      <c r="O13171" t="s">
        <v>5421</v>
      </c>
      <c r="P13171" t="s">
        <v>16774</v>
      </c>
    </row>
    <row r="13172" spans="1:16" x14ac:dyDescent="0.35">
      <c r="A13172" t="s">
        <v>16654</v>
      </c>
      <c r="B13172" t="s">
        <v>16775</v>
      </c>
      <c r="C13172" t="s">
        <v>16776</v>
      </c>
      <c r="D13172" t="s">
        <v>36</v>
      </c>
      <c r="E13172" t="s">
        <v>20</v>
      </c>
      <c r="F13172" t="b">
        <v>0</v>
      </c>
      <c r="G13172" t="s">
        <v>171</v>
      </c>
      <c r="H13172" s="1">
        <v>45679.600590277783</v>
      </c>
      <c r="I13172" t="b">
        <v>0</v>
      </c>
      <c r="J13172" t="b">
        <v>0</v>
      </c>
      <c r="K13172" t="s">
        <v>31</v>
      </c>
      <c r="L13172" t="s">
        <v>32</v>
      </c>
      <c r="N13172">
        <v>47.5</v>
      </c>
      <c r="O13172" t="s">
        <v>16777</v>
      </c>
      <c r="P13172" t="s">
        <v>16778</v>
      </c>
    </row>
    <row r="13173" spans="1:16" x14ac:dyDescent="0.35">
      <c r="A13173" t="s">
        <v>16654</v>
      </c>
      <c r="B13173" t="s">
        <v>16779</v>
      </c>
      <c r="C13173" t="s">
        <v>1642</v>
      </c>
      <c r="D13173" t="s">
        <v>36</v>
      </c>
      <c r="E13173" t="s">
        <v>20</v>
      </c>
      <c r="F13173" t="b">
        <v>0</v>
      </c>
      <c r="G13173" t="s">
        <v>52</v>
      </c>
      <c r="H13173" s="1">
        <v>45680.750150462962</v>
      </c>
      <c r="I13173" t="b">
        <v>0</v>
      </c>
      <c r="J13173" t="b">
        <v>1</v>
      </c>
      <c r="K13173" t="s">
        <v>31</v>
      </c>
      <c r="L13173" t="s">
        <v>22</v>
      </c>
      <c r="M13173">
        <v>73621</v>
      </c>
      <c r="O13173" t="s">
        <v>16780</v>
      </c>
    </row>
    <row r="13174" spans="1:16" x14ac:dyDescent="0.35">
      <c r="A13174" t="s">
        <v>16654</v>
      </c>
      <c r="B13174" t="s">
        <v>16781</v>
      </c>
      <c r="C13174" t="s">
        <v>2292</v>
      </c>
      <c r="D13174" t="s">
        <v>36</v>
      </c>
      <c r="E13174" t="s">
        <v>91</v>
      </c>
      <c r="F13174" t="b">
        <v>0</v>
      </c>
      <c r="G13174" t="s">
        <v>52</v>
      </c>
      <c r="H13174" s="1">
        <v>45680.916701388887</v>
      </c>
      <c r="I13174" t="b">
        <v>1</v>
      </c>
      <c r="J13174" t="b">
        <v>0</v>
      </c>
      <c r="K13174" t="s">
        <v>31</v>
      </c>
      <c r="L13174" t="s">
        <v>32</v>
      </c>
      <c r="N13174">
        <v>40.5</v>
      </c>
      <c r="O13174" t="s">
        <v>7809</v>
      </c>
    </row>
    <row r="13175" spans="1:16" x14ac:dyDescent="0.35">
      <c r="A13175" t="s">
        <v>16654</v>
      </c>
      <c r="B13175" t="s">
        <v>16782</v>
      </c>
      <c r="C13175" t="s">
        <v>1616</v>
      </c>
      <c r="D13175" t="s">
        <v>36</v>
      </c>
      <c r="E13175" t="s">
        <v>20</v>
      </c>
      <c r="F13175" t="b">
        <v>0</v>
      </c>
      <c r="G13175" t="s">
        <v>30</v>
      </c>
      <c r="H13175" s="1">
        <v>45680.961851851847</v>
      </c>
      <c r="I13175" t="b">
        <v>0</v>
      </c>
      <c r="J13175" t="b">
        <v>0</v>
      </c>
      <c r="K13175" t="s">
        <v>31</v>
      </c>
      <c r="L13175" t="s">
        <v>22</v>
      </c>
      <c r="M13175">
        <v>219500</v>
      </c>
      <c r="O13175" t="s">
        <v>1739</v>
      </c>
      <c r="P13175" t="s">
        <v>16783</v>
      </c>
    </row>
    <row r="13176" spans="1:16" x14ac:dyDescent="0.35">
      <c r="A13176" t="s">
        <v>16654</v>
      </c>
      <c r="B13176" t="s">
        <v>16784</v>
      </c>
      <c r="C13176" t="s">
        <v>805</v>
      </c>
      <c r="D13176" t="s">
        <v>36</v>
      </c>
      <c r="E13176" t="s">
        <v>20</v>
      </c>
      <c r="F13176" t="b">
        <v>0</v>
      </c>
      <c r="G13176" t="s">
        <v>171</v>
      </c>
      <c r="H13176" s="1">
        <v>45681.565752314818</v>
      </c>
      <c r="I13176" t="b">
        <v>0</v>
      </c>
      <c r="J13176" t="b">
        <v>1</v>
      </c>
      <c r="K13176" t="s">
        <v>31</v>
      </c>
      <c r="L13176" t="s">
        <v>22</v>
      </c>
      <c r="M13176">
        <v>84960</v>
      </c>
      <c r="O13176" t="s">
        <v>3110</v>
      </c>
      <c r="P13176" t="s">
        <v>16785</v>
      </c>
    </row>
    <row r="13177" spans="1:16" x14ac:dyDescent="0.35">
      <c r="A13177" t="s">
        <v>16654</v>
      </c>
      <c r="B13177" t="s">
        <v>16786</v>
      </c>
      <c r="C13177" t="s">
        <v>18</v>
      </c>
      <c r="D13177" t="s">
        <v>19</v>
      </c>
      <c r="E13177" t="s">
        <v>20</v>
      </c>
      <c r="F13177" t="b">
        <v>1</v>
      </c>
      <c r="G13177" t="s">
        <v>1234</v>
      </c>
      <c r="H13177" s="1">
        <v>45681.689444444448</v>
      </c>
      <c r="I13177" t="b">
        <v>1</v>
      </c>
      <c r="J13177" t="b">
        <v>1</v>
      </c>
      <c r="K13177" t="s">
        <v>1234</v>
      </c>
      <c r="L13177" t="s">
        <v>22</v>
      </c>
      <c r="M13177">
        <v>195000</v>
      </c>
      <c r="O13177" t="s">
        <v>16787</v>
      </c>
    </row>
    <row r="13178" spans="1:16" x14ac:dyDescent="0.35">
      <c r="A13178" t="s">
        <v>16654</v>
      </c>
      <c r="B13178" t="s">
        <v>16788</v>
      </c>
      <c r="C13178" t="s">
        <v>3943</v>
      </c>
      <c r="D13178" t="s">
        <v>36</v>
      </c>
      <c r="E13178" t="s">
        <v>20</v>
      </c>
      <c r="F13178" t="b">
        <v>0</v>
      </c>
      <c r="G13178" t="s">
        <v>47</v>
      </c>
      <c r="H13178" s="1">
        <v>45681.712233796286</v>
      </c>
      <c r="I13178" t="b">
        <v>0</v>
      </c>
      <c r="J13178" t="b">
        <v>1</v>
      </c>
      <c r="K13178" t="s">
        <v>31</v>
      </c>
      <c r="L13178" t="s">
        <v>22</v>
      </c>
      <c r="M13178">
        <v>132500</v>
      </c>
      <c r="O13178" t="s">
        <v>3252</v>
      </c>
      <c r="P13178" t="s">
        <v>16789</v>
      </c>
    </row>
    <row r="13179" spans="1:16" x14ac:dyDescent="0.35">
      <c r="A13179" t="s">
        <v>16654</v>
      </c>
      <c r="B13179" t="s">
        <v>16790</v>
      </c>
      <c r="C13179" t="s">
        <v>320</v>
      </c>
      <c r="D13179" t="s">
        <v>36</v>
      </c>
      <c r="E13179" t="s">
        <v>20</v>
      </c>
      <c r="F13179" t="b">
        <v>0</v>
      </c>
      <c r="G13179" t="s">
        <v>52</v>
      </c>
      <c r="H13179" s="1">
        <v>45681.875185185178</v>
      </c>
      <c r="I13179" t="b">
        <v>0</v>
      </c>
      <c r="J13179" t="b">
        <v>0</v>
      </c>
      <c r="K13179" t="s">
        <v>31</v>
      </c>
      <c r="L13179" t="s">
        <v>22</v>
      </c>
      <c r="M13179">
        <v>213500</v>
      </c>
      <c r="O13179" t="s">
        <v>16791</v>
      </c>
    </row>
    <row r="13180" spans="1:16" x14ac:dyDescent="0.35">
      <c r="A13180" t="s">
        <v>16654</v>
      </c>
      <c r="B13180" t="s">
        <v>16792</v>
      </c>
      <c r="C13180" t="s">
        <v>597</v>
      </c>
      <c r="D13180" t="s">
        <v>36</v>
      </c>
      <c r="E13180" t="s">
        <v>20</v>
      </c>
      <c r="F13180" t="b">
        <v>0</v>
      </c>
      <c r="G13180" t="s">
        <v>52</v>
      </c>
      <c r="H13180" s="1">
        <v>45682.458506944437</v>
      </c>
      <c r="I13180" t="b">
        <v>0</v>
      </c>
      <c r="J13180" t="b">
        <v>1</v>
      </c>
      <c r="K13180" t="s">
        <v>31</v>
      </c>
      <c r="L13180" t="s">
        <v>22</v>
      </c>
      <c r="M13180">
        <v>70000</v>
      </c>
      <c r="O13180" t="s">
        <v>194</v>
      </c>
    </row>
    <row r="13181" spans="1:16" x14ac:dyDescent="0.35">
      <c r="A13181" t="s">
        <v>16654</v>
      </c>
      <c r="B13181" t="s">
        <v>16793</v>
      </c>
      <c r="C13181" t="s">
        <v>11211</v>
      </c>
      <c r="D13181" t="s">
        <v>443</v>
      </c>
      <c r="E13181" t="s">
        <v>20</v>
      </c>
      <c r="F13181" t="b">
        <v>0</v>
      </c>
      <c r="G13181" t="s">
        <v>287</v>
      </c>
      <c r="H13181" s="1">
        <v>45682.503576388888</v>
      </c>
      <c r="I13181" t="b">
        <v>0</v>
      </c>
      <c r="J13181" t="b">
        <v>0</v>
      </c>
      <c r="K13181" t="s">
        <v>287</v>
      </c>
      <c r="L13181" t="s">
        <v>22</v>
      </c>
      <c r="M13181">
        <v>175000</v>
      </c>
      <c r="O13181" t="s">
        <v>620</v>
      </c>
      <c r="P13181" t="s">
        <v>16794</v>
      </c>
    </row>
    <row r="13182" spans="1:16" x14ac:dyDescent="0.35">
      <c r="A13182" t="s">
        <v>16654</v>
      </c>
      <c r="B13182" t="s">
        <v>16795</v>
      </c>
      <c r="C13182" t="s">
        <v>2504</v>
      </c>
      <c r="D13182" t="s">
        <v>295</v>
      </c>
      <c r="E13182" t="s">
        <v>20</v>
      </c>
      <c r="F13182" t="b">
        <v>0</v>
      </c>
      <c r="G13182" t="s">
        <v>592</v>
      </c>
      <c r="H13182" s="1">
        <v>45684.300023148149</v>
      </c>
      <c r="I13182" t="b">
        <v>1</v>
      </c>
      <c r="J13182" t="b">
        <v>0</v>
      </c>
      <c r="K13182" t="s">
        <v>592</v>
      </c>
      <c r="L13182" t="s">
        <v>22</v>
      </c>
      <c r="M13182">
        <v>101050</v>
      </c>
      <c r="O13182" t="s">
        <v>2773</v>
      </c>
      <c r="P13182" t="s">
        <v>16796</v>
      </c>
    </row>
    <row r="13183" spans="1:16" x14ac:dyDescent="0.35">
      <c r="A13183" t="s">
        <v>16654</v>
      </c>
      <c r="B13183" t="s">
        <v>16797</v>
      </c>
      <c r="C13183" t="s">
        <v>280</v>
      </c>
      <c r="D13183" t="s">
        <v>249</v>
      </c>
      <c r="E13183" t="s">
        <v>20</v>
      </c>
      <c r="F13183" t="b">
        <v>0</v>
      </c>
      <c r="G13183" t="s">
        <v>280</v>
      </c>
      <c r="H13183" s="1">
        <v>45684.380509259259</v>
      </c>
      <c r="I13183" t="b">
        <v>0</v>
      </c>
      <c r="J13183" t="b">
        <v>0</v>
      </c>
      <c r="K13183" t="s">
        <v>280</v>
      </c>
      <c r="L13183" t="s">
        <v>22</v>
      </c>
      <c r="M13183">
        <v>211200</v>
      </c>
      <c r="O13183" t="s">
        <v>16798</v>
      </c>
      <c r="P13183" t="s">
        <v>16799</v>
      </c>
    </row>
    <row r="13184" spans="1:16" x14ac:dyDescent="0.35">
      <c r="A13184" t="s">
        <v>16654</v>
      </c>
      <c r="B13184" t="s">
        <v>16800</v>
      </c>
      <c r="C13184" t="s">
        <v>95</v>
      </c>
      <c r="D13184" t="s">
        <v>36</v>
      </c>
      <c r="E13184" t="s">
        <v>20</v>
      </c>
      <c r="F13184" t="b">
        <v>0</v>
      </c>
      <c r="G13184" t="s">
        <v>30</v>
      </c>
      <c r="H13184" s="1">
        <v>45684.836030092592</v>
      </c>
      <c r="I13184" t="b">
        <v>0</v>
      </c>
      <c r="J13184" t="b">
        <v>1</v>
      </c>
      <c r="K13184" t="s">
        <v>31</v>
      </c>
      <c r="L13184" t="s">
        <v>22</v>
      </c>
      <c r="M13184">
        <v>147000</v>
      </c>
      <c r="O13184" t="s">
        <v>1388</v>
      </c>
    </row>
    <row r="13185" spans="1:16" x14ac:dyDescent="0.35">
      <c r="A13185" t="s">
        <v>16654</v>
      </c>
      <c r="B13185" t="s">
        <v>16801</v>
      </c>
      <c r="C13185" t="s">
        <v>105</v>
      </c>
      <c r="D13185" t="s">
        <v>249</v>
      </c>
      <c r="E13185" t="s">
        <v>20</v>
      </c>
      <c r="F13185" t="b">
        <v>0</v>
      </c>
      <c r="G13185" t="s">
        <v>105</v>
      </c>
      <c r="H13185" s="1">
        <v>45685.006203703713</v>
      </c>
      <c r="I13185" t="b">
        <v>0</v>
      </c>
      <c r="J13185" t="b">
        <v>0</v>
      </c>
      <c r="K13185" t="s">
        <v>105</v>
      </c>
      <c r="L13185" t="s">
        <v>22</v>
      </c>
      <c r="M13185">
        <v>76500</v>
      </c>
      <c r="O13185" t="s">
        <v>1324</v>
      </c>
      <c r="P13185" t="s">
        <v>16802</v>
      </c>
    </row>
    <row r="13186" spans="1:16" x14ac:dyDescent="0.35">
      <c r="A13186" t="s">
        <v>16654</v>
      </c>
      <c r="B13186" t="s">
        <v>16803</v>
      </c>
      <c r="C13186" t="s">
        <v>18</v>
      </c>
      <c r="D13186" t="s">
        <v>19</v>
      </c>
      <c r="E13186" t="s">
        <v>20</v>
      </c>
      <c r="F13186" t="b">
        <v>1</v>
      </c>
      <c r="G13186" t="s">
        <v>4728</v>
      </c>
      <c r="H13186" s="1">
        <v>45685.528854166667</v>
      </c>
      <c r="I13186" t="b">
        <v>1</v>
      </c>
      <c r="J13186" t="b">
        <v>0</v>
      </c>
      <c r="K13186" t="s">
        <v>4728</v>
      </c>
      <c r="L13186" t="s">
        <v>22</v>
      </c>
      <c r="M13186">
        <v>220000</v>
      </c>
      <c r="O13186" t="s">
        <v>1202</v>
      </c>
    </row>
    <row r="13187" spans="1:16" x14ac:dyDescent="0.35">
      <c r="A13187" t="s">
        <v>16654</v>
      </c>
      <c r="B13187" t="s">
        <v>16804</v>
      </c>
      <c r="C13187" t="s">
        <v>488</v>
      </c>
      <c r="D13187" t="s">
        <v>36</v>
      </c>
      <c r="E13187" t="s">
        <v>20</v>
      </c>
      <c r="F13187" t="b">
        <v>0</v>
      </c>
      <c r="G13187" t="s">
        <v>171</v>
      </c>
      <c r="H13187" s="1">
        <v>45685.560810185183</v>
      </c>
      <c r="I13187" t="b">
        <v>0</v>
      </c>
      <c r="J13187" t="b">
        <v>0</v>
      </c>
      <c r="K13187" t="s">
        <v>31</v>
      </c>
      <c r="L13187" t="s">
        <v>22</v>
      </c>
      <c r="M13187">
        <v>100000</v>
      </c>
      <c r="O13187" t="s">
        <v>2537</v>
      </c>
      <c r="P13187" t="s">
        <v>16805</v>
      </c>
    </row>
    <row r="13188" spans="1:16" x14ac:dyDescent="0.35">
      <c r="A13188" t="s">
        <v>16654</v>
      </c>
      <c r="B13188" t="s">
        <v>16806</v>
      </c>
      <c r="C13188" t="s">
        <v>653</v>
      </c>
      <c r="D13188" t="s">
        <v>36</v>
      </c>
      <c r="E13188" t="s">
        <v>91</v>
      </c>
      <c r="F13188" t="b">
        <v>0</v>
      </c>
      <c r="G13188" t="s">
        <v>43</v>
      </c>
      <c r="H13188" s="1">
        <v>45685.584247685183</v>
      </c>
      <c r="I13188" t="b">
        <v>1</v>
      </c>
      <c r="J13188" t="b">
        <v>1</v>
      </c>
      <c r="K13188" t="s">
        <v>31</v>
      </c>
      <c r="L13188" t="s">
        <v>32</v>
      </c>
      <c r="N13188">
        <v>70</v>
      </c>
      <c r="O13188" t="s">
        <v>5551</v>
      </c>
      <c r="P13188" t="s">
        <v>16807</v>
      </c>
    </row>
    <row r="13189" spans="1:16" x14ac:dyDescent="0.35">
      <c r="A13189" t="s">
        <v>16654</v>
      </c>
      <c r="B13189" t="s">
        <v>16808</v>
      </c>
      <c r="C13189" t="s">
        <v>154</v>
      </c>
      <c r="D13189" t="s">
        <v>36</v>
      </c>
      <c r="E13189" t="s">
        <v>20</v>
      </c>
      <c r="F13189" t="b">
        <v>0</v>
      </c>
      <c r="G13189" t="s">
        <v>52</v>
      </c>
      <c r="H13189" s="1">
        <v>45685.791724537034</v>
      </c>
      <c r="I13189" t="b">
        <v>0</v>
      </c>
      <c r="J13189" t="b">
        <v>1</v>
      </c>
      <c r="K13189" t="s">
        <v>31</v>
      </c>
      <c r="L13189" t="s">
        <v>22</v>
      </c>
      <c r="M13189">
        <v>110000</v>
      </c>
      <c r="O13189" t="s">
        <v>16809</v>
      </c>
    </row>
    <row r="13190" spans="1:16" x14ac:dyDescent="0.35">
      <c r="A13190" t="s">
        <v>16654</v>
      </c>
      <c r="B13190" t="s">
        <v>16810</v>
      </c>
      <c r="C13190" t="s">
        <v>146</v>
      </c>
      <c r="D13190" t="s">
        <v>36</v>
      </c>
      <c r="E13190" t="s">
        <v>20</v>
      </c>
      <c r="F13190" t="b">
        <v>0</v>
      </c>
      <c r="G13190" t="s">
        <v>52</v>
      </c>
      <c r="H13190" s="1">
        <v>45685.794340277767</v>
      </c>
      <c r="I13190" t="b">
        <v>0</v>
      </c>
      <c r="J13190" t="b">
        <v>1</v>
      </c>
      <c r="K13190" t="s">
        <v>31</v>
      </c>
      <c r="L13190" t="s">
        <v>22</v>
      </c>
      <c r="M13190">
        <v>197500</v>
      </c>
      <c r="O13190" t="s">
        <v>3535</v>
      </c>
    </row>
    <row r="13191" spans="1:16" x14ac:dyDescent="0.35">
      <c r="A13191" t="s">
        <v>16654</v>
      </c>
      <c r="B13191" t="s">
        <v>16811</v>
      </c>
      <c r="C13191" t="s">
        <v>4541</v>
      </c>
      <c r="D13191" t="s">
        <v>36</v>
      </c>
      <c r="E13191" t="s">
        <v>20</v>
      </c>
      <c r="F13191" t="b">
        <v>0</v>
      </c>
      <c r="G13191" t="s">
        <v>47</v>
      </c>
      <c r="H13191" s="1">
        <v>45685.961192129631</v>
      </c>
      <c r="I13191" t="b">
        <v>1</v>
      </c>
      <c r="J13191" t="b">
        <v>0</v>
      </c>
      <c r="K13191" t="s">
        <v>31</v>
      </c>
      <c r="L13191" t="s">
        <v>32</v>
      </c>
      <c r="N13191">
        <v>57.5</v>
      </c>
      <c r="O13191" t="s">
        <v>194</v>
      </c>
      <c r="P13191" t="s">
        <v>4740</v>
      </c>
    </row>
    <row r="13192" spans="1:16" x14ac:dyDescent="0.35">
      <c r="A13192" t="s">
        <v>16654</v>
      </c>
      <c r="B13192" t="s">
        <v>16812</v>
      </c>
      <c r="C13192" t="s">
        <v>18</v>
      </c>
      <c r="D13192" t="s">
        <v>13784</v>
      </c>
      <c r="E13192" t="s">
        <v>20</v>
      </c>
      <c r="F13192" t="b">
        <v>1</v>
      </c>
      <c r="G13192" t="s">
        <v>7669</v>
      </c>
      <c r="H13192" s="1">
        <v>45686.272534722222</v>
      </c>
      <c r="I13192" t="b">
        <v>1</v>
      </c>
      <c r="J13192" t="b">
        <v>0</v>
      </c>
      <c r="K13192" t="s">
        <v>7669</v>
      </c>
      <c r="L13192" t="s">
        <v>22</v>
      </c>
      <c r="M13192">
        <v>195000</v>
      </c>
      <c r="O13192" t="s">
        <v>1202</v>
      </c>
    </row>
    <row r="13193" spans="1:16" x14ac:dyDescent="0.35">
      <c r="A13193" t="s">
        <v>16654</v>
      </c>
      <c r="B13193" t="s">
        <v>16813</v>
      </c>
      <c r="C13193" t="s">
        <v>1680</v>
      </c>
      <c r="D13193" t="s">
        <v>36</v>
      </c>
      <c r="E13193" t="s">
        <v>20</v>
      </c>
      <c r="F13193" t="b">
        <v>0</v>
      </c>
      <c r="G13193" t="s">
        <v>68</v>
      </c>
      <c r="H13193" s="1">
        <v>45686.625949074078</v>
      </c>
      <c r="I13193" t="b">
        <v>0</v>
      </c>
      <c r="J13193" t="b">
        <v>1</v>
      </c>
      <c r="K13193" t="s">
        <v>31</v>
      </c>
      <c r="L13193" t="s">
        <v>22</v>
      </c>
      <c r="M13193">
        <v>134124.96875</v>
      </c>
      <c r="O13193" t="s">
        <v>3100</v>
      </c>
      <c r="P13193" t="s">
        <v>251</v>
      </c>
    </row>
    <row r="13194" spans="1:16" x14ac:dyDescent="0.35">
      <c r="A13194" t="s">
        <v>16654</v>
      </c>
      <c r="B13194" t="s">
        <v>16814</v>
      </c>
      <c r="C13194" t="s">
        <v>537</v>
      </c>
      <c r="D13194" t="s">
        <v>36</v>
      </c>
      <c r="E13194" t="s">
        <v>20</v>
      </c>
      <c r="F13194" t="b">
        <v>0</v>
      </c>
      <c r="G13194" t="s">
        <v>171</v>
      </c>
      <c r="H13194" s="1">
        <v>45686.700821759259</v>
      </c>
      <c r="I13194" t="b">
        <v>0</v>
      </c>
      <c r="J13194" t="b">
        <v>0</v>
      </c>
      <c r="K13194" t="s">
        <v>31</v>
      </c>
      <c r="L13194" t="s">
        <v>22</v>
      </c>
      <c r="M13194">
        <v>92500</v>
      </c>
      <c r="O13194" t="s">
        <v>4892</v>
      </c>
      <c r="P13194" t="s">
        <v>16815</v>
      </c>
    </row>
    <row r="13195" spans="1:16" x14ac:dyDescent="0.35">
      <c r="A13195" t="s">
        <v>16654</v>
      </c>
      <c r="B13195" t="s">
        <v>16773</v>
      </c>
      <c r="C13195" t="s">
        <v>257</v>
      </c>
      <c r="D13195" t="s">
        <v>36</v>
      </c>
      <c r="E13195" t="s">
        <v>20</v>
      </c>
      <c r="F13195" t="b">
        <v>0</v>
      </c>
      <c r="G13195" t="s">
        <v>52</v>
      </c>
      <c r="H13195" s="1">
        <v>45686.75199074074</v>
      </c>
      <c r="I13195" t="b">
        <v>1</v>
      </c>
      <c r="J13195" t="b">
        <v>0</v>
      </c>
      <c r="K13195" t="s">
        <v>31</v>
      </c>
      <c r="L13195" t="s">
        <v>22</v>
      </c>
      <c r="M13195">
        <v>130000</v>
      </c>
      <c r="O13195" t="s">
        <v>61</v>
      </c>
      <c r="P13195" t="s">
        <v>16816</v>
      </c>
    </row>
    <row r="13196" spans="1:16" x14ac:dyDescent="0.35">
      <c r="A13196" t="s">
        <v>16654</v>
      </c>
      <c r="B13196" t="s">
        <v>16817</v>
      </c>
      <c r="C13196" t="s">
        <v>16446</v>
      </c>
      <c r="D13196" t="s">
        <v>17456</v>
      </c>
      <c r="E13196" t="s">
        <v>20</v>
      </c>
      <c r="F13196" t="b">
        <v>0</v>
      </c>
      <c r="G13196" t="s">
        <v>287</v>
      </c>
      <c r="H13196" s="1">
        <v>45687.018217592587</v>
      </c>
      <c r="I13196" t="b">
        <v>0</v>
      </c>
      <c r="J13196" t="b">
        <v>0</v>
      </c>
      <c r="K13196" t="s">
        <v>287</v>
      </c>
      <c r="L13196" t="s">
        <v>22</v>
      </c>
      <c r="M13196">
        <v>130383.5</v>
      </c>
      <c r="O13196" t="s">
        <v>16818</v>
      </c>
      <c r="P13196" t="s">
        <v>16819</v>
      </c>
    </row>
    <row r="13197" spans="1:16" x14ac:dyDescent="0.35">
      <c r="A13197" t="s">
        <v>16654</v>
      </c>
      <c r="B13197" t="s">
        <v>16820</v>
      </c>
      <c r="C13197" t="s">
        <v>2504</v>
      </c>
      <c r="D13197" t="s">
        <v>295</v>
      </c>
      <c r="E13197" t="s">
        <v>20</v>
      </c>
      <c r="F13197" t="b">
        <v>0</v>
      </c>
      <c r="G13197" t="s">
        <v>592</v>
      </c>
      <c r="H13197" s="1">
        <v>45687.690138888887</v>
      </c>
      <c r="I13197" t="b">
        <v>0</v>
      </c>
      <c r="J13197" t="b">
        <v>0</v>
      </c>
      <c r="K13197" t="s">
        <v>592</v>
      </c>
      <c r="L13197" t="s">
        <v>22</v>
      </c>
      <c r="M13197">
        <v>170000</v>
      </c>
      <c r="O13197" t="s">
        <v>11960</v>
      </c>
      <c r="P13197" t="s">
        <v>16821</v>
      </c>
    </row>
    <row r="13198" spans="1:16" x14ac:dyDescent="0.35">
      <c r="A13198" t="s">
        <v>16654</v>
      </c>
      <c r="B13198" t="s">
        <v>16822</v>
      </c>
      <c r="C13198" t="s">
        <v>2504</v>
      </c>
      <c r="D13198" t="s">
        <v>295</v>
      </c>
      <c r="E13198" t="s">
        <v>20</v>
      </c>
      <c r="F13198" t="b">
        <v>0</v>
      </c>
      <c r="G13198" t="s">
        <v>592</v>
      </c>
      <c r="H13198" s="1">
        <v>45687.69023148148</v>
      </c>
      <c r="I13198" t="b">
        <v>1</v>
      </c>
      <c r="J13198" t="b">
        <v>0</v>
      </c>
      <c r="K13198" t="s">
        <v>592</v>
      </c>
      <c r="L13198" t="s">
        <v>22</v>
      </c>
      <c r="M13198">
        <v>90000</v>
      </c>
      <c r="O13198" t="s">
        <v>29</v>
      </c>
    </row>
    <row r="13199" spans="1:16" x14ac:dyDescent="0.35">
      <c r="A13199" t="s">
        <v>16654</v>
      </c>
      <c r="B13199" t="s">
        <v>16823</v>
      </c>
      <c r="C13199" t="s">
        <v>5343</v>
      </c>
      <c r="D13199" t="s">
        <v>36</v>
      </c>
      <c r="E13199" t="s">
        <v>20</v>
      </c>
      <c r="F13199" t="b">
        <v>0</v>
      </c>
      <c r="G13199" t="s">
        <v>52</v>
      </c>
      <c r="H13199" s="1">
        <v>45687.753425925926</v>
      </c>
      <c r="I13199" t="b">
        <v>0</v>
      </c>
      <c r="J13199" t="b">
        <v>1</v>
      </c>
      <c r="K13199" t="s">
        <v>31</v>
      </c>
      <c r="L13199" t="s">
        <v>22</v>
      </c>
      <c r="M13199">
        <v>95250</v>
      </c>
      <c r="O13199" t="s">
        <v>916</v>
      </c>
      <c r="P13199" t="s">
        <v>16824</v>
      </c>
    </row>
    <row r="13200" spans="1:16" x14ac:dyDescent="0.35">
      <c r="A13200" t="s">
        <v>16654</v>
      </c>
      <c r="B13200" t="s">
        <v>16825</v>
      </c>
      <c r="C13200" t="s">
        <v>182</v>
      </c>
      <c r="D13200" t="s">
        <v>36</v>
      </c>
      <c r="E13200" t="s">
        <v>20</v>
      </c>
      <c r="F13200" t="b">
        <v>0</v>
      </c>
      <c r="G13200" t="s">
        <v>52</v>
      </c>
      <c r="H13200" s="1">
        <v>45687.795057870368</v>
      </c>
      <c r="I13200" t="b">
        <v>1</v>
      </c>
      <c r="J13200" t="b">
        <v>1</v>
      </c>
      <c r="K13200" t="s">
        <v>31</v>
      </c>
      <c r="L13200" t="s">
        <v>22</v>
      </c>
      <c r="M13200">
        <v>185000</v>
      </c>
      <c r="O13200" t="s">
        <v>3821</v>
      </c>
      <c r="P13200" t="s">
        <v>16826</v>
      </c>
    </row>
    <row r="13201" spans="1:16" x14ac:dyDescent="0.35">
      <c r="A13201" t="s">
        <v>16654</v>
      </c>
      <c r="B13201" t="s">
        <v>16696</v>
      </c>
      <c r="C13201" t="s">
        <v>454</v>
      </c>
      <c r="D13201" t="s">
        <v>36</v>
      </c>
      <c r="E13201" t="s">
        <v>20</v>
      </c>
      <c r="F13201" t="b">
        <v>0</v>
      </c>
      <c r="G13201" t="s">
        <v>47</v>
      </c>
      <c r="H13201" s="1">
        <v>45688.001770833333</v>
      </c>
      <c r="I13201" t="b">
        <v>0</v>
      </c>
      <c r="J13201" t="b">
        <v>1</v>
      </c>
      <c r="K13201" t="s">
        <v>31</v>
      </c>
      <c r="L13201" t="s">
        <v>22</v>
      </c>
      <c r="M13201">
        <v>82160</v>
      </c>
      <c r="O13201" t="s">
        <v>455</v>
      </c>
      <c r="P13201" t="s">
        <v>16827</v>
      </c>
    </row>
    <row r="13202" spans="1:16" x14ac:dyDescent="0.35">
      <c r="A13202" t="s">
        <v>16654</v>
      </c>
      <c r="B13202" t="s">
        <v>16828</v>
      </c>
      <c r="C13202" t="s">
        <v>517</v>
      </c>
      <c r="D13202" t="s">
        <v>36</v>
      </c>
      <c r="E13202" t="s">
        <v>20</v>
      </c>
      <c r="F13202" t="b">
        <v>0</v>
      </c>
      <c r="G13202" t="s">
        <v>47</v>
      </c>
      <c r="H13202" s="1">
        <v>45688.377812500003</v>
      </c>
      <c r="I13202" t="b">
        <v>0</v>
      </c>
      <c r="J13202" t="b">
        <v>1</v>
      </c>
      <c r="K13202" t="s">
        <v>31</v>
      </c>
      <c r="L13202" t="s">
        <v>22</v>
      </c>
      <c r="M13202">
        <v>150000</v>
      </c>
      <c r="O13202" t="s">
        <v>518</v>
      </c>
      <c r="P13202" t="s">
        <v>16829</v>
      </c>
    </row>
    <row r="13203" spans="1:16" x14ac:dyDescent="0.35">
      <c r="A13203" t="s">
        <v>16654</v>
      </c>
      <c r="B13203" t="s">
        <v>16750</v>
      </c>
      <c r="C13203" t="s">
        <v>16830</v>
      </c>
      <c r="D13203" t="s">
        <v>29</v>
      </c>
      <c r="E13203" t="s">
        <v>20</v>
      </c>
      <c r="F13203" t="b">
        <v>0</v>
      </c>
      <c r="G13203" t="s">
        <v>47</v>
      </c>
      <c r="H13203" s="1">
        <v>45688.419386574067</v>
      </c>
      <c r="I13203" t="b">
        <v>0</v>
      </c>
      <c r="J13203" t="b">
        <v>1</v>
      </c>
      <c r="K13203" t="s">
        <v>31</v>
      </c>
      <c r="L13203" t="s">
        <v>22</v>
      </c>
      <c r="M13203">
        <v>165000</v>
      </c>
      <c r="O13203" t="s">
        <v>1225</v>
      </c>
      <c r="P13203" t="s">
        <v>15225</v>
      </c>
    </row>
    <row r="13204" spans="1:16" x14ac:dyDescent="0.35">
      <c r="A13204" t="s">
        <v>16654</v>
      </c>
      <c r="B13204" t="s">
        <v>16831</v>
      </c>
      <c r="C13204" t="s">
        <v>142</v>
      </c>
      <c r="D13204" t="s">
        <v>36</v>
      </c>
      <c r="E13204" t="s">
        <v>20</v>
      </c>
      <c r="F13204" t="b">
        <v>0</v>
      </c>
      <c r="G13204" t="s">
        <v>52</v>
      </c>
      <c r="H13204" s="1">
        <v>45689.00240740741</v>
      </c>
      <c r="I13204" t="b">
        <v>1</v>
      </c>
      <c r="J13204" t="b">
        <v>1</v>
      </c>
      <c r="K13204" t="s">
        <v>31</v>
      </c>
      <c r="L13204" t="s">
        <v>22</v>
      </c>
      <c r="M13204">
        <v>177000</v>
      </c>
      <c r="O13204" t="s">
        <v>6322</v>
      </c>
      <c r="P13204" t="s">
        <v>16832</v>
      </c>
    </row>
    <row r="13205" spans="1:16" x14ac:dyDescent="0.35">
      <c r="A13205" t="s">
        <v>16654</v>
      </c>
      <c r="B13205" t="s">
        <v>16833</v>
      </c>
      <c r="C13205" t="s">
        <v>1616</v>
      </c>
      <c r="D13205" t="s">
        <v>29</v>
      </c>
      <c r="E13205" t="s">
        <v>20</v>
      </c>
      <c r="F13205" t="b">
        <v>0</v>
      </c>
      <c r="G13205" t="s">
        <v>52</v>
      </c>
      <c r="H13205" s="1">
        <v>45689.335300925923</v>
      </c>
      <c r="I13205" t="b">
        <v>0</v>
      </c>
      <c r="J13205" t="b">
        <v>1</v>
      </c>
      <c r="K13205" t="s">
        <v>31</v>
      </c>
      <c r="L13205" t="s">
        <v>22</v>
      </c>
      <c r="M13205">
        <v>127339</v>
      </c>
      <c r="O13205" t="s">
        <v>16542</v>
      </c>
      <c r="P13205" t="s">
        <v>9549</v>
      </c>
    </row>
    <row r="13206" spans="1:16" x14ac:dyDescent="0.35">
      <c r="A13206" t="s">
        <v>16654</v>
      </c>
      <c r="B13206" t="s">
        <v>16834</v>
      </c>
      <c r="C13206" t="s">
        <v>105</v>
      </c>
      <c r="D13206" t="s">
        <v>249</v>
      </c>
      <c r="E13206" t="s">
        <v>20</v>
      </c>
      <c r="F13206" t="b">
        <v>0</v>
      </c>
      <c r="G13206" t="s">
        <v>105</v>
      </c>
      <c r="H13206" s="1">
        <v>45689.381863425922</v>
      </c>
      <c r="I13206" t="b">
        <v>0</v>
      </c>
      <c r="J13206" t="b">
        <v>0</v>
      </c>
      <c r="K13206" t="s">
        <v>105</v>
      </c>
      <c r="L13206" t="s">
        <v>22</v>
      </c>
      <c r="M13206">
        <v>80000</v>
      </c>
      <c r="O13206" t="s">
        <v>518</v>
      </c>
      <c r="P13206" t="s">
        <v>16835</v>
      </c>
    </row>
    <row r="13207" spans="1:16" x14ac:dyDescent="0.35">
      <c r="A13207" t="s">
        <v>16654</v>
      </c>
      <c r="B13207" t="s">
        <v>16836</v>
      </c>
      <c r="C13207" t="s">
        <v>8854</v>
      </c>
      <c r="D13207" t="s">
        <v>29</v>
      </c>
      <c r="E13207" t="s">
        <v>296</v>
      </c>
      <c r="F13207" t="b">
        <v>0</v>
      </c>
      <c r="G13207" t="s">
        <v>52</v>
      </c>
      <c r="H13207" s="1">
        <v>45689.418657407397</v>
      </c>
      <c r="I13207" t="b">
        <v>0</v>
      </c>
      <c r="J13207" t="b">
        <v>1</v>
      </c>
      <c r="K13207" t="s">
        <v>31</v>
      </c>
      <c r="L13207" t="s">
        <v>22</v>
      </c>
      <c r="M13207">
        <v>135000</v>
      </c>
      <c r="O13207" t="s">
        <v>1225</v>
      </c>
      <c r="P13207" t="s">
        <v>16837</v>
      </c>
    </row>
    <row r="13208" spans="1:16" x14ac:dyDescent="0.35">
      <c r="A13208" t="s">
        <v>16654</v>
      </c>
      <c r="B13208" t="s">
        <v>16838</v>
      </c>
      <c r="C13208" t="s">
        <v>597</v>
      </c>
      <c r="D13208" t="s">
        <v>36</v>
      </c>
      <c r="E13208" t="s">
        <v>20</v>
      </c>
      <c r="F13208" t="b">
        <v>0</v>
      </c>
      <c r="G13208" t="s">
        <v>52</v>
      </c>
      <c r="H13208" s="1">
        <v>45689.460324074083</v>
      </c>
      <c r="I13208" t="b">
        <v>1</v>
      </c>
      <c r="J13208" t="b">
        <v>1</v>
      </c>
      <c r="K13208" t="s">
        <v>31</v>
      </c>
      <c r="L13208" t="s">
        <v>22</v>
      </c>
      <c r="M13208">
        <v>100000</v>
      </c>
      <c r="O13208" t="s">
        <v>16839</v>
      </c>
      <c r="P13208" t="s">
        <v>3045</v>
      </c>
    </row>
    <row r="13209" spans="1:16" x14ac:dyDescent="0.35">
      <c r="A13209" t="s">
        <v>16654</v>
      </c>
      <c r="B13209" t="s">
        <v>16654</v>
      </c>
      <c r="C13209" t="s">
        <v>4138</v>
      </c>
      <c r="D13209" t="s">
        <v>36</v>
      </c>
      <c r="E13209" t="s">
        <v>20</v>
      </c>
      <c r="F13209" t="b">
        <v>0</v>
      </c>
      <c r="G13209" t="s">
        <v>47</v>
      </c>
      <c r="H13209" s="1">
        <v>45689.627395833333</v>
      </c>
      <c r="I13209" t="b">
        <v>0</v>
      </c>
      <c r="J13209" t="b">
        <v>1</v>
      </c>
      <c r="K13209" t="s">
        <v>31</v>
      </c>
      <c r="L13209" t="s">
        <v>22</v>
      </c>
      <c r="M13209">
        <v>115000</v>
      </c>
      <c r="O13209" t="s">
        <v>12153</v>
      </c>
      <c r="P13209" t="s">
        <v>16840</v>
      </c>
    </row>
    <row r="13210" spans="1:16" x14ac:dyDescent="0.35">
      <c r="A13210" t="s">
        <v>16654</v>
      </c>
      <c r="B13210" t="s">
        <v>16841</v>
      </c>
      <c r="C13210" t="s">
        <v>146</v>
      </c>
      <c r="D13210" t="s">
        <v>36</v>
      </c>
      <c r="E13210" t="s">
        <v>20</v>
      </c>
      <c r="F13210" t="b">
        <v>0</v>
      </c>
      <c r="G13210" t="s">
        <v>52</v>
      </c>
      <c r="H13210" s="1">
        <v>45691.085706018523</v>
      </c>
      <c r="I13210" t="b">
        <v>0</v>
      </c>
      <c r="J13210" t="b">
        <v>1</v>
      </c>
      <c r="K13210" t="s">
        <v>31</v>
      </c>
      <c r="L13210" t="s">
        <v>22</v>
      </c>
      <c r="M13210">
        <v>250000</v>
      </c>
      <c r="O13210" t="s">
        <v>7564</v>
      </c>
      <c r="P13210" t="s">
        <v>16842</v>
      </c>
    </row>
    <row r="13211" spans="1:16" x14ac:dyDescent="0.35">
      <c r="A13211" t="s">
        <v>16654</v>
      </c>
      <c r="B13211" t="s">
        <v>16843</v>
      </c>
      <c r="C13211" t="s">
        <v>1157</v>
      </c>
      <c r="D13211" t="s">
        <v>17573</v>
      </c>
      <c r="E13211" t="s">
        <v>20</v>
      </c>
      <c r="F13211" t="b">
        <v>0</v>
      </c>
      <c r="G13211" t="s">
        <v>382</v>
      </c>
      <c r="H13211" s="1">
        <v>45691.27684027778</v>
      </c>
      <c r="I13211" t="b">
        <v>0</v>
      </c>
      <c r="J13211" t="b">
        <v>0</v>
      </c>
      <c r="K13211" t="s">
        <v>382</v>
      </c>
      <c r="L13211" t="s">
        <v>22</v>
      </c>
      <c r="M13211">
        <v>157477.5</v>
      </c>
      <c r="O13211" t="s">
        <v>16844</v>
      </c>
      <c r="P13211" t="s">
        <v>722</v>
      </c>
    </row>
    <row r="13212" spans="1:16" x14ac:dyDescent="0.35">
      <c r="A13212" t="s">
        <v>16654</v>
      </c>
      <c r="B13212" t="s">
        <v>16845</v>
      </c>
      <c r="C13212" t="s">
        <v>16846</v>
      </c>
      <c r="D13212" t="s">
        <v>13073</v>
      </c>
      <c r="E13212" t="s">
        <v>20</v>
      </c>
      <c r="F13212" t="b">
        <v>0</v>
      </c>
      <c r="G13212" t="s">
        <v>287</v>
      </c>
      <c r="H13212" s="1">
        <v>45691.310312499998</v>
      </c>
      <c r="I13212" t="b">
        <v>1</v>
      </c>
      <c r="J13212" t="b">
        <v>0</v>
      </c>
      <c r="K13212" t="s">
        <v>287</v>
      </c>
      <c r="L13212" t="s">
        <v>22</v>
      </c>
      <c r="M13212">
        <v>204725</v>
      </c>
      <c r="O13212" t="s">
        <v>13073</v>
      </c>
      <c r="P13212" t="s">
        <v>16847</v>
      </c>
    </row>
    <row r="13213" spans="1:16" x14ac:dyDescent="0.35">
      <c r="A13213" t="s">
        <v>16654</v>
      </c>
      <c r="B13213" t="s">
        <v>16848</v>
      </c>
      <c r="C13213" t="s">
        <v>170</v>
      </c>
      <c r="D13213" t="s">
        <v>36</v>
      </c>
      <c r="E13213" t="s">
        <v>20</v>
      </c>
      <c r="F13213" t="b">
        <v>0</v>
      </c>
      <c r="G13213" t="s">
        <v>52</v>
      </c>
      <c r="H13213" s="1">
        <v>45691.683506944442</v>
      </c>
      <c r="I13213" t="b">
        <v>0</v>
      </c>
      <c r="J13213" t="b">
        <v>1</v>
      </c>
      <c r="K13213" t="s">
        <v>31</v>
      </c>
      <c r="L13213" t="s">
        <v>22</v>
      </c>
      <c r="M13213">
        <v>92500</v>
      </c>
      <c r="O13213" t="s">
        <v>1306</v>
      </c>
      <c r="P13213" t="s">
        <v>16849</v>
      </c>
    </row>
    <row r="13214" spans="1:16" x14ac:dyDescent="0.35">
      <c r="A13214" t="s">
        <v>16654</v>
      </c>
      <c r="B13214" t="s">
        <v>16850</v>
      </c>
      <c r="C13214" t="s">
        <v>182</v>
      </c>
      <c r="D13214" t="s">
        <v>36</v>
      </c>
      <c r="E13214" t="s">
        <v>436</v>
      </c>
      <c r="F13214" t="b">
        <v>0</v>
      </c>
      <c r="G13214" t="s">
        <v>52</v>
      </c>
      <c r="H13214" s="1">
        <v>45692.418749999997</v>
      </c>
      <c r="I13214" t="b">
        <v>0</v>
      </c>
      <c r="J13214" t="b">
        <v>1</v>
      </c>
      <c r="K13214" t="s">
        <v>31</v>
      </c>
      <c r="L13214" t="s">
        <v>22</v>
      </c>
      <c r="M13214">
        <v>109500</v>
      </c>
      <c r="O13214" t="s">
        <v>7935</v>
      </c>
      <c r="P13214" t="s">
        <v>16851</v>
      </c>
    </row>
    <row r="13215" spans="1:16" x14ac:dyDescent="0.35">
      <c r="A13215" t="s">
        <v>16654</v>
      </c>
      <c r="B13215" t="s">
        <v>16852</v>
      </c>
      <c r="C13215" t="s">
        <v>154</v>
      </c>
      <c r="D13215" t="s">
        <v>36</v>
      </c>
      <c r="E13215" t="s">
        <v>20</v>
      </c>
      <c r="F13215" t="b">
        <v>0</v>
      </c>
      <c r="G13215" t="s">
        <v>47</v>
      </c>
      <c r="H13215" s="1">
        <v>45692.585682870369</v>
      </c>
      <c r="I13215" t="b">
        <v>0</v>
      </c>
      <c r="J13215" t="b">
        <v>1</v>
      </c>
      <c r="K13215" t="s">
        <v>31</v>
      </c>
      <c r="L13215" t="s">
        <v>22</v>
      </c>
      <c r="M13215">
        <v>147500</v>
      </c>
      <c r="O13215" t="s">
        <v>16853</v>
      </c>
      <c r="P13215" t="s">
        <v>16854</v>
      </c>
    </row>
    <row r="13216" spans="1:16" x14ac:dyDescent="0.35">
      <c r="A13216" t="s">
        <v>16654</v>
      </c>
      <c r="B13216" t="s">
        <v>16804</v>
      </c>
      <c r="C13216" t="s">
        <v>6825</v>
      </c>
      <c r="D13216" t="s">
        <v>36</v>
      </c>
      <c r="E13216" t="s">
        <v>20</v>
      </c>
      <c r="F13216" t="b">
        <v>0</v>
      </c>
      <c r="G13216" t="s">
        <v>171</v>
      </c>
      <c r="H13216" s="1">
        <v>45692.746701388889</v>
      </c>
      <c r="I13216" t="b">
        <v>0</v>
      </c>
      <c r="J13216" t="b">
        <v>0</v>
      </c>
      <c r="K13216" t="s">
        <v>31</v>
      </c>
      <c r="L13216" t="s">
        <v>22</v>
      </c>
      <c r="M13216">
        <v>107500</v>
      </c>
      <c r="O13216" t="s">
        <v>194</v>
      </c>
      <c r="P13216" t="s">
        <v>16805</v>
      </c>
    </row>
    <row r="13217" spans="1:16" x14ac:dyDescent="0.35">
      <c r="A13217" t="s">
        <v>16654</v>
      </c>
      <c r="B13217" t="s">
        <v>16855</v>
      </c>
      <c r="C13217" t="s">
        <v>56</v>
      </c>
      <c r="D13217" t="s">
        <v>36</v>
      </c>
      <c r="E13217" t="s">
        <v>20</v>
      </c>
      <c r="F13217" t="b">
        <v>0</v>
      </c>
      <c r="G13217" t="s">
        <v>47</v>
      </c>
      <c r="H13217" s="1">
        <v>45693.460648148153</v>
      </c>
      <c r="I13217" t="b">
        <v>0</v>
      </c>
      <c r="J13217" t="b">
        <v>1</v>
      </c>
      <c r="K13217" t="s">
        <v>31</v>
      </c>
      <c r="L13217" t="s">
        <v>22</v>
      </c>
      <c r="M13217">
        <v>237500</v>
      </c>
      <c r="O13217" t="s">
        <v>3535</v>
      </c>
      <c r="P13217" t="s">
        <v>16856</v>
      </c>
    </row>
    <row r="13218" spans="1:16" x14ac:dyDescent="0.35">
      <c r="A13218" t="s">
        <v>16654</v>
      </c>
      <c r="B13218" t="s">
        <v>16857</v>
      </c>
      <c r="C13218" t="s">
        <v>8717</v>
      </c>
      <c r="D13218" t="s">
        <v>36</v>
      </c>
      <c r="E13218" t="s">
        <v>20</v>
      </c>
      <c r="F13218" t="b">
        <v>0</v>
      </c>
      <c r="G13218" t="s">
        <v>43</v>
      </c>
      <c r="H13218" s="1">
        <v>45693.710914351846</v>
      </c>
      <c r="I13218" t="b">
        <v>0</v>
      </c>
      <c r="J13218" t="b">
        <v>0</v>
      </c>
      <c r="K13218" t="s">
        <v>31</v>
      </c>
      <c r="L13218" t="s">
        <v>22</v>
      </c>
      <c r="M13218">
        <v>117500</v>
      </c>
      <c r="O13218" t="s">
        <v>16858</v>
      </c>
      <c r="P13218" t="s">
        <v>16859</v>
      </c>
    </row>
    <row r="13219" spans="1:16" x14ac:dyDescent="0.35">
      <c r="A13219" t="s">
        <v>16654</v>
      </c>
      <c r="B13219" t="s">
        <v>16860</v>
      </c>
      <c r="C13219" t="s">
        <v>72</v>
      </c>
      <c r="D13219" t="s">
        <v>36</v>
      </c>
      <c r="E13219" t="s">
        <v>91</v>
      </c>
      <c r="F13219" t="b">
        <v>0</v>
      </c>
      <c r="G13219" t="s">
        <v>43</v>
      </c>
      <c r="H13219" s="1">
        <v>45693.794247685182</v>
      </c>
      <c r="I13219" t="b">
        <v>0</v>
      </c>
      <c r="J13219" t="b">
        <v>0</v>
      </c>
      <c r="K13219" t="s">
        <v>31</v>
      </c>
      <c r="L13219" t="s">
        <v>32</v>
      </c>
      <c r="N13219">
        <v>60.379997253417969</v>
      </c>
      <c r="O13219" t="s">
        <v>924</v>
      </c>
      <c r="P13219" t="s">
        <v>1691</v>
      </c>
    </row>
    <row r="13220" spans="1:16" x14ac:dyDescent="0.35">
      <c r="A13220" t="s">
        <v>16654</v>
      </c>
      <c r="B13220" t="s">
        <v>16861</v>
      </c>
      <c r="C13220" t="s">
        <v>401</v>
      </c>
      <c r="D13220" t="s">
        <v>36</v>
      </c>
      <c r="E13220" t="s">
        <v>20</v>
      </c>
      <c r="F13220" t="b">
        <v>0</v>
      </c>
      <c r="G13220" t="s">
        <v>52</v>
      </c>
      <c r="H13220" s="1">
        <v>45693.83494212963</v>
      </c>
      <c r="I13220" t="b">
        <v>0</v>
      </c>
      <c r="J13220" t="b">
        <v>1</v>
      </c>
      <c r="K13220" t="s">
        <v>31</v>
      </c>
      <c r="L13220" t="s">
        <v>22</v>
      </c>
      <c r="M13220">
        <v>138800</v>
      </c>
      <c r="O13220" t="s">
        <v>607</v>
      </c>
      <c r="P13220" t="s">
        <v>16862</v>
      </c>
    </row>
    <row r="13221" spans="1:16" x14ac:dyDescent="0.35">
      <c r="A13221" t="s">
        <v>16654</v>
      </c>
      <c r="B13221" t="s">
        <v>16863</v>
      </c>
      <c r="C13221" t="s">
        <v>142</v>
      </c>
      <c r="D13221" t="s">
        <v>36</v>
      </c>
      <c r="E13221" t="s">
        <v>20</v>
      </c>
      <c r="F13221" t="b">
        <v>0</v>
      </c>
      <c r="G13221" t="s">
        <v>68</v>
      </c>
      <c r="H13221" s="1">
        <v>45694.001331018517</v>
      </c>
      <c r="I13221" t="b">
        <v>0</v>
      </c>
      <c r="J13221" t="b">
        <v>1</v>
      </c>
      <c r="K13221" t="s">
        <v>31</v>
      </c>
      <c r="L13221" t="s">
        <v>22</v>
      </c>
      <c r="M13221">
        <v>150000</v>
      </c>
      <c r="O13221" t="s">
        <v>816</v>
      </c>
      <c r="P13221" t="s">
        <v>2826</v>
      </c>
    </row>
    <row r="13222" spans="1:16" x14ac:dyDescent="0.35">
      <c r="A13222" t="s">
        <v>16654</v>
      </c>
      <c r="B13222" t="s">
        <v>16864</v>
      </c>
      <c r="C13222" t="s">
        <v>18</v>
      </c>
      <c r="D13222" t="s">
        <v>19</v>
      </c>
      <c r="E13222" t="s">
        <v>20</v>
      </c>
      <c r="F13222" t="b">
        <v>1</v>
      </c>
      <c r="G13222" t="s">
        <v>386</v>
      </c>
      <c r="H13222" s="1">
        <v>45694.300173611111</v>
      </c>
      <c r="I13222" t="b">
        <v>1</v>
      </c>
      <c r="J13222" t="b">
        <v>0</v>
      </c>
      <c r="K13222" t="s">
        <v>266</v>
      </c>
      <c r="L13222" t="s">
        <v>22</v>
      </c>
      <c r="M13222">
        <v>163000</v>
      </c>
      <c r="O13222" t="s">
        <v>15141</v>
      </c>
      <c r="P13222" t="s">
        <v>6540</v>
      </c>
    </row>
    <row r="13223" spans="1:16" x14ac:dyDescent="0.35">
      <c r="A13223" t="s">
        <v>16654</v>
      </c>
      <c r="B13223" t="s">
        <v>16865</v>
      </c>
      <c r="C13223" t="s">
        <v>18</v>
      </c>
      <c r="D13223" t="s">
        <v>19</v>
      </c>
      <c r="E13223" t="s">
        <v>20</v>
      </c>
      <c r="F13223" t="b">
        <v>1</v>
      </c>
      <c r="G13223" t="s">
        <v>386</v>
      </c>
      <c r="H13223" s="1">
        <v>45694.300254629627</v>
      </c>
      <c r="I13223" t="b">
        <v>1</v>
      </c>
      <c r="J13223" t="b">
        <v>0</v>
      </c>
      <c r="K13223" t="s">
        <v>266</v>
      </c>
      <c r="L13223" t="s">
        <v>22</v>
      </c>
      <c r="M13223">
        <v>205000</v>
      </c>
      <c r="O13223" t="s">
        <v>1202</v>
      </c>
      <c r="P13223" t="s">
        <v>232</v>
      </c>
    </row>
    <row r="13224" spans="1:16" x14ac:dyDescent="0.35">
      <c r="A13224" t="s">
        <v>16654</v>
      </c>
      <c r="B13224" t="s">
        <v>16714</v>
      </c>
      <c r="C13224" t="s">
        <v>3133</v>
      </c>
      <c r="D13224" t="s">
        <v>29</v>
      </c>
      <c r="E13224" t="s">
        <v>20</v>
      </c>
      <c r="F13224" t="b">
        <v>0</v>
      </c>
      <c r="G13224" t="s">
        <v>52</v>
      </c>
      <c r="H13224" s="1">
        <v>45694.335127314807</v>
      </c>
      <c r="I13224" t="b">
        <v>0</v>
      </c>
      <c r="J13224" t="b">
        <v>1</v>
      </c>
      <c r="K13224" t="s">
        <v>31</v>
      </c>
      <c r="L13224" t="s">
        <v>22</v>
      </c>
      <c r="M13224">
        <v>100000</v>
      </c>
      <c r="O13224" t="s">
        <v>3134</v>
      </c>
      <c r="P13224" t="s">
        <v>16695</v>
      </c>
    </row>
    <row r="13225" spans="1:16" x14ac:dyDescent="0.35">
      <c r="A13225" t="s">
        <v>16654</v>
      </c>
      <c r="B13225" t="s">
        <v>16866</v>
      </c>
      <c r="C13225" t="s">
        <v>18</v>
      </c>
      <c r="D13225" t="s">
        <v>36</v>
      </c>
      <c r="E13225" t="s">
        <v>20</v>
      </c>
      <c r="F13225" t="b">
        <v>1</v>
      </c>
      <c r="G13225" t="s">
        <v>52</v>
      </c>
      <c r="H13225" s="1">
        <v>45694.418564814812</v>
      </c>
      <c r="I13225" t="b">
        <v>1</v>
      </c>
      <c r="J13225" t="b">
        <v>0</v>
      </c>
      <c r="K13225" t="s">
        <v>31</v>
      </c>
      <c r="L13225" t="s">
        <v>22</v>
      </c>
      <c r="M13225">
        <v>110000</v>
      </c>
      <c r="O13225" t="s">
        <v>2537</v>
      </c>
      <c r="P13225" t="s">
        <v>16867</v>
      </c>
    </row>
    <row r="13226" spans="1:16" x14ac:dyDescent="0.35">
      <c r="A13226" t="s">
        <v>16654</v>
      </c>
      <c r="B13226" t="s">
        <v>16868</v>
      </c>
      <c r="C13226" t="s">
        <v>1970</v>
      </c>
      <c r="D13226" t="s">
        <v>36</v>
      </c>
      <c r="E13226" t="s">
        <v>20</v>
      </c>
      <c r="F13226" t="b">
        <v>0</v>
      </c>
      <c r="G13226" t="s">
        <v>52</v>
      </c>
      <c r="H13226" s="1">
        <v>45694.666990740741</v>
      </c>
      <c r="I13226" t="b">
        <v>0</v>
      </c>
      <c r="J13226" t="b">
        <v>1</v>
      </c>
      <c r="K13226" t="s">
        <v>31</v>
      </c>
      <c r="L13226" t="s">
        <v>22</v>
      </c>
      <c r="M13226">
        <v>100000</v>
      </c>
      <c r="O13226" t="s">
        <v>16869</v>
      </c>
      <c r="P13226" t="s">
        <v>16870</v>
      </c>
    </row>
    <row r="13227" spans="1:16" x14ac:dyDescent="0.35">
      <c r="A13227" t="s">
        <v>16654</v>
      </c>
      <c r="B13227" t="s">
        <v>16871</v>
      </c>
      <c r="C13227" t="s">
        <v>549</v>
      </c>
      <c r="D13227" t="s">
        <v>36</v>
      </c>
      <c r="E13227" t="s">
        <v>20</v>
      </c>
      <c r="F13227" t="b">
        <v>0</v>
      </c>
      <c r="G13227" t="s">
        <v>47</v>
      </c>
      <c r="H13227" s="1">
        <v>45694.83390046296</v>
      </c>
      <c r="I13227" t="b">
        <v>0</v>
      </c>
      <c r="J13227" t="b">
        <v>1</v>
      </c>
      <c r="K13227" t="s">
        <v>31</v>
      </c>
      <c r="L13227" t="s">
        <v>22</v>
      </c>
      <c r="M13227">
        <v>140000</v>
      </c>
      <c r="O13227" t="s">
        <v>36</v>
      </c>
      <c r="P13227" t="s">
        <v>16872</v>
      </c>
    </row>
    <row r="13228" spans="1:16" x14ac:dyDescent="0.35">
      <c r="A13228" t="s">
        <v>16654</v>
      </c>
      <c r="B13228" t="s">
        <v>16873</v>
      </c>
      <c r="C13228" t="s">
        <v>597</v>
      </c>
      <c r="D13228" t="s">
        <v>36</v>
      </c>
      <c r="E13228" t="s">
        <v>20</v>
      </c>
      <c r="F13228" t="b">
        <v>0</v>
      </c>
      <c r="G13228" t="s">
        <v>52</v>
      </c>
      <c r="H13228" s="1">
        <v>45695.41684027778</v>
      </c>
      <c r="I13228" t="b">
        <v>0</v>
      </c>
      <c r="J13228" t="b">
        <v>1</v>
      </c>
      <c r="K13228" t="s">
        <v>31</v>
      </c>
      <c r="L13228" t="s">
        <v>22</v>
      </c>
      <c r="M13228">
        <v>122500</v>
      </c>
      <c r="O13228" t="s">
        <v>1388</v>
      </c>
    </row>
    <row r="13229" spans="1:16" x14ac:dyDescent="0.35">
      <c r="A13229" t="s">
        <v>16654</v>
      </c>
      <c r="B13229" t="s">
        <v>16874</v>
      </c>
      <c r="C13229" t="s">
        <v>1336</v>
      </c>
      <c r="D13229" t="s">
        <v>36</v>
      </c>
      <c r="E13229" t="s">
        <v>20</v>
      </c>
      <c r="F13229" t="b">
        <v>0</v>
      </c>
      <c r="G13229" t="s">
        <v>68</v>
      </c>
      <c r="H13229" s="1">
        <v>45695.792361111111</v>
      </c>
      <c r="I13229" t="b">
        <v>0</v>
      </c>
      <c r="J13229" t="b">
        <v>1</v>
      </c>
      <c r="K13229" t="s">
        <v>31</v>
      </c>
      <c r="L13229" t="s">
        <v>22</v>
      </c>
      <c r="M13229">
        <v>103000</v>
      </c>
      <c r="O13229" t="s">
        <v>6107</v>
      </c>
      <c r="P13229" t="s">
        <v>16875</v>
      </c>
    </row>
    <row r="13230" spans="1:16" x14ac:dyDescent="0.35">
      <c r="A13230" t="s">
        <v>16654</v>
      </c>
      <c r="B13230" t="s">
        <v>16876</v>
      </c>
      <c r="C13230" t="s">
        <v>8006</v>
      </c>
      <c r="D13230" t="s">
        <v>29</v>
      </c>
      <c r="E13230" t="s">
        <v>296</v>
      </c>
      <c r="F13230" t="b">
        <v>0</v>
      </c>
      <c r="G13230" t="s">
        <v>47</v>
      </c>
      <c r="H13230" s="1">
        <v>45696.433148148149</v>
      </c>
      <c r="I13230" t="b">
        <v>0</v>
      </c>
      <c r="J13230" t="b">
        <v>1</v>
      </c>
      <c r="K13230" t="s">
        <v>31</v>
      </c>
      <c r="L13230" t="s">
        <v>22</v>
      </c>
      <c r="M13230">
        <v>195000</v>
      </c>
      <c r="O13230" t="s">
        <v>1225</v>
      </c>
      <c r="P13230" t="s">
        <v>16877</v>
      </c>
    </row>
    <row r="13231" spans="1:16" x14ac:dyDescent="0.35">
      <c r="A13231" t="s">
        <v>16654</v>
      </c>
      <c r="B13231" t="s">
        <v>16878</v>
      </c>
      <c r="C13231" t="s">
        <v>182</v>
      </c>
      <c r="D13231" t="s">
        <v>36</v>
      </c>
      <c r="E13231" t="s">
        <v>20</v>
      </c>
      <c r="F13231" t="b">
        <v>0</v>
      </c>
      <c r="G13231" t="s">
        <v>47</v>
      </c>
      <c r="H13231" s="1">
        <v>45696.83</v>
      </c>
      <c r="I13231" t="b">
        <v>0</v>
      </c>
      <c r="J13231" t="b">
        <v>0</v>
      </c>
      <c r="K13231" t="s">
        <v>31</v>
      </c>
      <c r="L13231" t="s">
        <v>22</v>
      </c>
      <c r="M13231">
        <v>144000</v>
      </c>
      <c r="O13231" t="s">
        <v>16879</v>
      </c>
      <c r="P13231" t="s">
        <v>16880</v>
      </c>
    </row>
    <row r="13232" spans="1:16" x14ac:dyDescent="0.35">
      <c r="A13232" t="s">
        <v>16654</v>
      </c>
      <c r="B13232" t="s">
        <v>16876</v>
      </c>
      <c r="C13232" t="s">
        <v>8006</v>
      </c>
      <c r="D13232" t="s">
        <v>29</v>
      </c>
      <c r="E13232" t="s">
        <v>296</v>
      </c>
      <c r="F13232" t="b">
        <v>0</v>
      </c>
      <c r="G13232" t="s">
        <v>47</v>
      </c>
      <c r="H13232" s="1">
        <v>45697.433148148149</v>
      </c>
      <c r="I13232" t="b">
        <v>0</v>
      </c>
      <c r="J13232" t="b">
        <v>1</v>
      </c>
      <c r="K13232" t="s">
        <v>31</v>
      </c>
      <c r="L13232" t="s">
        <v>22</v>
      </c>
      <c r="M13232">
        <v>195000</v>
      </c>
      <c r="O13232" t="s">
        <v>1225</v>
      </c>
      <c r="P13232" t="s">
        <v>16877</v>
      </c>
    </row>
    <row r="13233" spans="1:16" x14ac:dyDescent="0.35">
      <c r="A13233" t="s">
        <v>16654</v>
      </c>
      <c r="B13233" t="s">
        <v>16878</v>
      </c>
      <c r="C13233" t="s">
        <v>182</v>
      </c>
      <c r="D13233" t="s">
        <v>36</v>
      </c>
      <c r="E13233" t="s">
        <v>20</v>
      </c>
      <c r="F13233" t="b">
        <v>0</v>
      </c>
      <c r="G13233" t="s">
        <v>47</v>
      </c>
      <c r="H13233" s="1">
        <v>45697.83</v>
      </c>
      <c r="I13233" t="b">
        <v>0</v>
      </c>
      <c r="J13233" t="b">
        <v>0</v>
      </c>
      <c r="K13233" t="s">
        <v>31</v>
      </c>
      <c r="L13233" t="s">
        <v>22</v>
      </c>
      <c r="M13233">
        <v>144000</v>
      </c>
      <c r="O13233" t="s">
        <v>16879</v>
      </c>
      <c r="P13233" t="s">
        <v>16880</v>
      </c>
    </row>
    <row r="13234" spans="1:16" x14ac:dyDescent="0.35">
      <c r="A13234" t="s">
        <v>16654</v>
      </c>
      <c r="B13234" t="s">
        <v>16881</v>
      </c>
      <c r="C13234" t="s">
        <v>6168</v>
      </c>
      <c r="D13234" t="s">
        <v>249</v>
      </c>
      <c r="E13234" t="s">
        <v>20</v>
      </c>
      <c r="F13234" t="b">
        <v>0</v>
      </c>
      <c r="G13234" t="s">
        <v>6169</v>
      </c>
      <c r="H13234" s="1">
        <v>45698.31212962963</v>
      </c>
      <c r="I13234" t="b">
        <v>0</v>
      </c>
      <c r="J13234" t="b">
        <v>0</v>
      </c>
      <c r="K13234" t="s">
        <v>6169</v>
      </c>
      <c r="L13234" t="s">
        <v>22</v>
      </c>
      <c r="M13234">
        <v>275000</v>
      </c>
      <c r="O13234" t="s">
        <v>16882</v>
      </c>
      <c r="P13234" t="s">
        <v>156</v>
      </c>
    </row>
    <row r="13235" spans="1:16" x14ac:dyDescent="0.35">
      <c r="A13235" t="s">
        <v>16654</v>
      </c>
      <c r="B13235" t="s">
        <v>16883</v>
      </c>
      <c r="C13235" t="s">
        <v>37</v>
      </c>
      <c r="D13235" t="s">
        <v>1872</v>
      </c>
      <c r="E13235" t="s">
        <v>20</v>
      </c>
      <c r="F13235" t="b">
        <v>0</v>
      </c>
      <c r="G13235" t="s">
        <v>37</v>
      </c>
      <c r="H13235" s="1">
        <v>45698.317175925928</v>
      </c>
      <c r="I13235" t="b">
        <v>0</v>
      </c>
      <c r="J13235" t="b">
        <v>0</v>
      </c>
      <c r="K13235" t="s">
        <v>37</v>
      </c>
      <c r="L13235" t="s">
        <v>22</v>
      </c>
      <c r="M13235">
        <v>174400</v>
      </c>
      <c r="O13235" t="s">
        <v>2979</v>
      </c>
      <c r="P13235" t="s">
        <v>16884</v>
      </c>
    </row>
    <row r="13236" spans="1:16" x14ac:dyDescent="0.35">
      <c r="A13236" t="s">
        <v>16654</v>
      </c>
      <c r="B13236" t="s">
        <v>16876</v>
      </c>
      <c r="C13236" t="s">
        <v>8006</v>
      </c>
      <c r="D13236" t="s">
        <v>29</v>
      </c>
      <c r="E13236" t="s">
        <v>296</v>
      </c>
      <c r="F13236" t="b">
        <v>0</v>
      </c>
      <c r="G13236" t="s">
        <v>47</v>
      </c>
      <c r="H13236" s="1">
        <v>45698.433148148149</v>
      </c>
      <c r="I13236" t="b">
        <v>0</v>
      </c>
      <c r="J13236" t="b">
        <v>1</v>
      </c>
      <c r="K13236" t="s">
        <v>31</v>
      </c>
      <c r="L13236" t="s">
        <v>22</v>
      </c>
      <c r="M13236">
        <v>195000</v>
      </c>
      <c r="O13236" t="s">
        <v>1225</v>
      </c>
      <c r="P13236" t="s">
        <v>16877</v>
      </c>
    </row>
    <row r="13237" spans="1:16" x14ac:dyDescent="0.35">
      <c r="A13237" t="s">
        <v>16654</v>
      </c>
      <c r="B13237" t="s">
        <v>16878</v>
      </c>
      <c r="C13237" t="s">
        <v>182</v>
      </c>
      <c r="D13237" t="s">
        <v>36</v>
      </c>
      <c r="E13237" t="s">
        <v>20</v>
      </c>
      <c r="F13237" t="b">
        <v>0</v>
      </c>
      <c r="G13237" t="s">
        <v>47</v>
      </c>
      <c r="H13237" s="1">
        <v>45698.83</v>
      </c>
      <c r="I13237" t="b">
        <v>0</v>
      </c>
      <c r="J13237" t="b">
        <v>0</v>
      </c>
      <c r="K13237" t="s">
        <v>31</v>
      </c>
      <c r="L13237" t="s">
        <v>22</v>
      </c>
      <c r="M13237">
        <v>144000</v>
      </c>
      <c r="O13237" t="s">
        <v>16879</v>
      </c>
      <c r="P13237" t="s">
        <v>16880</v>
      </c>
    </row>
    <row r="13238" spans="1:16" x14ac:dyDescent="0.35">
      <c r="A13238" t="s">
        <v>16654</v>
      </c>
      <c r="B13238" t="s">
        <v>16881</v>
      </c>
      <c r="C13238" t="s">
        <v>6168</v>
      </c>
      <c r="D13238" t="s">
        <v>249</v>
      </c>
      <c r="E13238" t="s">
        <v>20</v>
      </c>
      <c r="F13238" t="b">
        <v>0</v>
      </c>
      <c r="G13238" t="s">
        <v>6169</v>
      </c>
      <c r="H13238" s="1">
        <v>45699.31212962963</v>
      </c>
      <c r="I13238" t="b">
        <v>0</v>
      </c>
      <c r="J13238" t="b">
        <v>0</v>
      </c>
      <c r="K13238" t="s">
        <v>6169</v>
      </c>
      <c r="L13238" t="s">
        <v>22</v>
      </c>
      <c r="M13238">
        <v>275000</v>
      </c>
      <c r="O13238" t="s">
        <v>16882</v>
      </c>
      <c r="P13238" t="s">
        <v>156</v>
      </c>
    </row>
    <row r="13239" spans="1:16" x14ac:dyDescent="0.35">
      <c r="A13239" t="s">
        <v>16654</v>
      </c>
      <c r="B13239" t="s">
        <v>16883</v>
      </c>
      <c r="C13239" t="s">
        <v>37</v>
      </c>
      <c r="D13239" t="s">
        <v>1872</v>
      </c>
      <c r="E13239" t="s">
        <v>20</v>
      </c>
      <c r="F13239" t="b">
        <v>0</v>
      </c>
      <c r="G13239" t="s">
        <v>37</v>
      </c>
      <c r="H13239" s="1">
        <v>45699.317175925928</v>
      </c>
      <c r="I13239" t="b">
        <v>0</v>
      </c>
      <c r="J13239" t="b">
        <v>0</v>
      </c>
      <c r="K13239" t="s">
        <v>37</v>
      </c>
      <c r="L13239" t="s">
        <v>22</v>
      </c>
      <c r="M13239">
        <v>174400</v>
      </c>
      <c r="O13239" t="s">
        <v>2979</v>
      </c>
      <c r="P13239" t="s">
        <v>16884</v>
      </c>
    </row>
    <row r="13240" spans="1:16" x14ac:dyDescent="0.35">
      <c r="A13240" t="s">
        <v>16654</v>
      </c>
      <c r="B13240" t="s">
        <v>16876</v>
      </c>
      <c r="C13240" t="s">
        <v>8006</v>
      </c>
      <c r="D13240" t="s">
        <v>29</v>
      </c>
      <c r="E13240" t="s">
        <v>296</v>
      </c>
      <c r="F13240" t="b">
        <v>0</v>
      </c>
      <c r="G13240" t="s">
        <v>47</v>
      </c>
      <c r="H13240" s="1">
        <v>45699.433148148149</v>
      </c>
      <c r="I13240" t="b">
        <v>0</v>
      </c>
      <c r="J13240" t="b">
        <v>1</v>
      </c>
      <c r="K13240" t="s">
        <v>31</v>
      </c>
      <c r="L13240" t="s">
        <v>22</v>
      </c>
      <c r="M13240">
        <v>195000</v>
      </c>
      <c r="O13240" t="s">
        <v>1225</v>
      </c>
      <c r="P13240" t="s">
        <v>16877</v>
      </c>
    </row>
    <row r="13241" spans="1:16" x14ac:dyDescent="0.35">
      <c r="A13241" t="s">
        <v>16654</v>
      </c>
      <c r="B13241" t="s">
        <v>16878</v>
      </c>
      <c r="C13241" t="s">
        <v>182</v>
      </c>
      <c r="D13241" t="s">
        <v>36</v>
      </c>
      <c r="E13241" t="s">
        <v>20</v>
      </c>
      <c r="F13241" t="b">
        <v>0</v>
      </c>
      <c r="G13241" t="s">
        <v>47</v>
      </c>
      <c r="H13241" s="1">
        <v>45699.83</v>
      </c>
      <c r="I13241" t="b">
        <v>0</v>
      </c>
      <c r="J13241" t="b">
        <v>0</v>
      </c>
      <c r="K13241" t="s">
        <v>31</v>
      </c>
      <c r="L13241" t="s">
        <v>22</v>
      </c>
      <c r="M13241">
        <v>144000</v>
      </c>
      <c r="O13241" t="s">
        <v>16879</v>
      </c>
      <c r="P13241" t="s">
        <v>16880</v>
      </c>
    </row>
    <row r="13242" spans="1:16" x14ac:dyDescent="0.35">
      <c r="A13242" t="s">
        <v>16654</v>
      </c>
      <c r="B13242" t="s">
        <v>16881</v>
      </c>
      <c r="C13242" t="s">
        <v>6168</v>
      </c>
      <c r="D13242" t="s">
        <v>249</v>
      </c>
      <c r="E13242" t="s">
        <v>20</v>
      </c>
      <c r="F13242" t="b">
        <v>0</v>
      </c>
      <c r="G13242" t="s">
        <v>6169</v>
      </c>
      <c r="H13242" s="1">
        <v>45700.31212962963</v>
      </c>
      <c r="I13242" t="b">
        <v>0</v>
      </c>
      <c r="J13242" t="b">
        <v>0</v>
      </c>
      <c r="K13242" t="s">
        <v>6169</v>
      </c>
      <c r="L13242" t="s">
        <v>22</v>
      </c>
      <c r="M13242">
        <v>275000</v>
      </c>
      <c r="O13242" t="s">
        <v>16882</v>
      </c>
      <c r="P13242" t="s">
        <v>156</v>
      </c>
    </row>
    <row r="13243" spans="1:16" x14ac:dyDescent="0.35">
      <c r="A13243" t="s">
        <v>16654</v>
      </c>
      <c r="B13243" t="s">
        <v>16883</v>
      </c>
      <c r="C13243" t="s">
        <v>37</v>
      </c>
      <c r="D13243" t="s">
        <v>1872</v>
      </c>
      <c r="E13243" t="s">
        <v>20</v>
      </c>
      <c r="F13243" t="b">
        <v>0</v>
      </c>
      <c r="G13243" t="s">
        <v>37</v>
      </c>
      <c r="H13243" s="1">
        <v>45700.317175925928</v>
      </c>
      <c r="I13243" t="b">
        <v>0</v>
      </c>
      <c r="J13243" t="b">
        <v>0</v>
      </c>
      <c r="K13243" t="s">
        <v>37</v>
      </c>
      <c r="L13243" t="s">
        <v>22</v>
      </c>
      <c r="M13243">
        <v>174400</v>
      </c>
      <c r="O13243" t="s">
        <v>2979</v>
      </c>
      <c r="P13243" t="s">
        <v>16884</v>
      </c>
    </row>
    <row r="13244" spans="1:16" x14ac:dyDescent="0.35">
      <c r="A13244" t="s">
        <v>16654</v>
      </c>
      <c r="B13244" t="s">
        <v>16876</v>
      </c>
      <c r="C13244" t="s">
        <v>8006</v>
      </c>
      <c r="D13244" t="s">
        <v>29</v>
      </c>
      <c r="E13244" t="s">
        <v>296</v>
      </c>
      <c r="F13244" t="b">
        <v>0</v>
      </c>
      <c r="G13244" t="s">
        <v>47</v>
      </c>
      <c r="H13244" s="1">
        <v>45700.433148148149</v>
      </c>
      <c r="I13244" t="b">
        <v>0</v>
      </c>
      <c r="J13244" t="b">
        <v>1</v>
      </c>
      <c r="K13244" t="s">
        <v>31</v>
      </c>
      <c r="L13244" t="s">
        <v>22</v>
      </c>
      <c r="M13244">
        <v>195000</v>
      </c>
      <c r="O13244" t="s">
        <v>1225</v>
      </c>
      <c r="P13244" t="s">
        <v>16877</v>
      </c>
    </row>
    <row r="13245" spans="1:16" x14ac:dyDescent="0.35">
      <c r="A13245" t="s">
        <v>16654</v>
      </c>
      <c r="B13245" t="s">
        <v>16878</v>
      </c>
      <c r="C13245" t="s">
        <v>182</v>
      </c>
      <c r="D13245" t="s">
        <v>36</v>
      </c>
      <c r="E13245" t="s">
        <v>20</v>
      </c>
      <c r="F13245" t="b">
        <v>0</v>
      </c>
      <c r="G13245" t="s">
        <v>47</v>
      </c>
      <c r="H13245" s="1">
        <v>45700.83</v>
      </c>
      <c r="I13245" t="b">
        <v>0</v>
      </c>
      <c r="J13245" t="b">
        <v>0</v>
      </c>
      <c r="K13245" t="s">
        <v>31</v>
      </c>
      <c r="L13245" t="s">
        <v>22</v>
      </c>
      <c r="M13245">
        <v>144000</v>
      </c>
      <c r="O13245" t="s">
        <v>16879</v>
      </c>
      <c r="P13245" t="s">
        <v>16880</v>
      </c>
    </row>
    <row r="13246" spans="1:16" x14ac:dyDescent="0.35">
      <c r="A13246" t="s">
        <v>16654</v>
      </c>
      <c r="B13246" t="s">
        <v>16885</v>
      </c>
      <c r="C13246" t="s">
        <v>18</v>
      </c>
      <c r="D13246" t="s">
        <v>2054</v>
      </c>
      <c r="E13246" t="s">
        <v>20</v>
      </c>
      <c r="F13246" t="b">
        <v>1</v>
      </c>
      <c r="G13246" t="s">
        <v>21</v>
      </c>
      <c r="H13246" s="1">
        <v>45701.308275462958</v>
      </c>
      <c r="I13246" t="b">
        <v>1</v>
      </c>
      <c r="J13246" t="b">
        <v>0</v>
      </c>
      <c r="K13246" t="s">
        <v>21</v>
      </c>
      <c r="L13246" t="s">
        <v>22</v>
      </c>
      <c r="M13246">
        <v>170000</v>
      </c>
      <c r="O13246" t="s">
        <v>16886</v>
      </c>
      <c r="P13246" t="s">
        <v>16887</v>
      </c>
    </row>
    <row r="13247" spans="1:16" x14ac:dyDescent="0.35">
      <c r="A13247" t="s">
        <v>16654</v>
      </c>
      <c r="B13247" t="s">
        <v>16881</v>
      </c>
      <c r="C13247" t="s">
        <v>6168</v>
      </c>
      <c r="D13247" t="s">
        <v>249</v>
      </c>
      <c r="E13247" t="s">
        <v>20</v>
      </c>
      <c r="F13247" t="b">
        <v>0</v>
      </c>
      <c r="G13247" t="s">
        <v>6169</v>
      </c>
      <c r="H13247" s="1">
        <v>45701.31212962963</v>
      </c>
      <c r="I13247" t="b">
        <v>0</v>
      </c>
      <c r="J13247" t="b">
        <v>0</v>
      </c>
      <c r="K13247" t="s">
        <v>6169</v>
      </c>
      <c r="L13247" t="s">
        <v>22</v>
      </c>
      <c r="M13247">
        <v>275000</v>
      </c>
      <c r="O13247" t="s">
        <v>16882</v>
      </c>
      <c r="P13247" t="s">
        <v>156</v>
      </c>
    </row>
    <row r="13248" spans="1:16" x14ac:dyDescent="0.35">
      <c r="A13248" t="s">
        <v>16654</v>
      </c>
      <c r="B13248" t="s">
        <v>16883</v>
      </c>
      <c r="C13248" t="s">
        <v>37</v>
      </c>
      <c r="D13248" t="s">
        <v>1872</v>
      </c>
      <c r="E13248" t="s">
        <v>20</v>
      </c>
      <c r="F13248" t="b">
        <v>0</v>
      </c>
      <c r="G13248" t="s">
        <v>37</v>
      </c>
      <c r="H13248" s="1">
        <v>45701.317175925928</v>
      </c>
      <c r="I13248" t="b">
        <v>0</v>
      </c>
      <c r="J13248" t="b">
        <v>0</v>
      </c>
      <c r="K13248" t="s">
        <v>37</v>
      </c>
      <c r="L13248" t="s">
        <v>22</v>
      </c>
      <c r="M13248">
        <v>174400</v>
      </c>
      <c r="O13248" t="s">
        <v>2979</v>
      </c>
      <c r="P13248" t="s">
        <v>16884</v>
      </c>
    </row>
    <row r="13249" spans="1:16" x14ac:dyDescent="0.35">
      <c r="A13249" t="s">
        <v>16654</v>
      </c>
      <c r="B13249" t="s">
        <v>16876</v>
      </c>
      <c r="C13249" t="s">
        <v>8006</v>
      </c>
      <c r="D13249" t="s">
        <v>29</v>
      </c>
      <c r="E13249" t="s">
        <v>296</v>
      </c>
      <c r="F13249" t="b">
        <v>0</v>
      </c>
      <c r="G13249" t="s">
        <v>47</v>
      </c>
      <c r="H13249" s="1">
        <v>45701.433148148149</v>
      </c>
      <c r="I13249" t="b">
        <v>0</v>
      </c>
      <c r="J13249" t="b">
        <v>1</v>
      </c>
      <c r="K13249" t="s">
        <v>31</v>
      </c>
      <c r="L13249" t="s">
        <v>22</v>
      </c>
      <c r="M13249">
        <v>195000</v>
      </c>
      <c r="O13249" t="s">
        <v>1225</v>
      </c>
      <c r="P13249" t="s">
        <v>16877</v>
      </c>
    </row>
    <row r="13250" spans="1:16" x14ac:dyDescent="0.35">
      <c r="A13250" t="s">
        <v>16654</v>
      </c>
      <c r="B13250" t="s">
        <v>16878</v>
      </c>
      <c r="C13250" t="s">
        <v>182</v>
      </c>
      <c r="D13250" t="s">
        <v>36</v>
      </c>
      <c r="E13250" t="s">
        <v>20</v>
      </c>
      <c r="F13250" t="b">
        <v>0</v>
      </c>
      <c r="G13250" t="s">
        <v>47</v>
      </c>
      <c r="H13250" s="1">
        <v>45701.83</v>
      </c>
      <c r="I13250" t="b">
        <v>0</v>
      </c>
      <c r="J13250" t="b">
        <v>0</v>
      </c>
      <c r="K13250" t="s">
        <v>31</v>
      </c>
      <c r="L13250" t="s">
        <v>22</v>
      </c>
      <c r="M13250">
        <v>144000</v>
      </c>
      <c r="O13250" t="s">
        <v>16879</v>
      </c>
      <c r="P13250" t="s">
        <v>16880</v>
      </c>
    </row>
    <row r="13251" spans="1:16" x14ac:dyDescent="0.35">
      <c r="A13251" t="s">
        <v>16654</v>
      </c>
      <c r="B13251" t="s">
        <v>16881</v>
      </c>
      <c r="C13251" t="s">
        <v>6168</v>
      </c>
      <c r="D13251" t="s">
        <v>249</v>
      </c>
      <c r="E13251" t="s">
        <v>20</v>
      </c>
      <c r="F13251" t="b">
        <v>0</v>
      </c>
      <c r="G13251" t="s">
        <v>6169</v>
      </c>
      <c r="H13251" s="1">
        <v>45702.31212962963</v>
      </c>
      <c r="I13251" t="b">
        <v>0</v>
      </c>
      <c r="J13251" t="b">
        <v>0</v>
      </c>
      <c r="K13251" t="s">
        <v>6169</v>
      </c>
      <c r="L13251" t="s">
        <v>22</v>
      </c>
      <c r="M13251">
        <v>275000</v>
      </c>
      <c r="O13251" t="s">
        <v>16882</v>
      </c>
      <c r="P13251" t="s">
        <v>156</v>
      </c>
    </row>
    <row r="13252" spans="1:16" x14ac:dyDescent="0.35">
      <c r="A13252" t="s">
        <v>16654</v>
      </c>
      <c r="B13252" t="s">
        <v>16883</v>
      </c>
      <c r="C13252" t="s">
        <v>37</v>
      </c>
      <c r="D13252" t="s">
        <v>1872</v>
      </c>
      <c r="E13252" t="s">
        <v>20</v>
      </c>
      <c r="F13252" t="b">
        <v>0</v>
      </c>
      <c r="G13252" t="s">
        <v>37</v>
      </c>
      <c r="H13252" s="1">
        <v>45702.317175925928</v>
      </c>
      <c r="I13252" t="b">
        <v>0</v>
      </c>
      <c r="J13252" t="b">
        <v>0</v>
      </c>
      <c r="K13252" t="s">
        <v>37</v>
      </c>
      <c r="L13252" t="s">
        <v>22</v>
      </c>
      <c r="M13252">
        <v>174400</v>
      </c>
      <c r="O13252" t="s">
        <v>2979</v>
      </c>
      <c r="P13252" t="s">
        <v>16884</v>
      </c>
    </row>
    <row r="13253" spans="1:16" x14ac:dyDescent="0.35">
      <c r="A13253" t="s">
        <v>16654</v>
      </c>
      <c r="B13253" t="s">
        <v>16876</v>
      </c>
      <c r="C13253" t="s">
        <v>8006</v>
      </c>
      <c r="D13253" t="s">
        <v>29</v>
      </c>
      <c r="E13253" t="s">
        <v>296</v>
      </c>
      <c r="F13253" t="b">
        <v>0</v>
      </c>
      <c r="G13253" t="s">
        <v>47</v>
      </c>
      <c r="H13253" s="1">
        <v>45702.433148148149</v>
      </c>
      <c r="I13253" t="b">
        <v>0</v>
      </c>
      <c r="J13253" t="b">
        <v>1</v>
      </c>
      <c r="K13253" t="s">
        <v>31</v>
      </c>
      <c r="L13253" t="s">
        <v>22</v>
      </c>
      <c r="M13253">
        <v>195000</v>
      </c>
      <c r="O13253" t="s">
        <v>1225</v>
      </c>
      <c r="P13253" t="s">
        <v>16877</v>
      </c>
    </row>
    <row r="13254" spans="1:16" x14ac:dyDescent="0.35">
      <c r="A13254" t="s">
        <v>16654</v>
      </c>
      <c r="B13254" t="s">
        <v>16878</v>
      </c>
      <c r="C13254" t="s">
        <v>182</v>
      </c>
      <c r="D13254" t="s">
        <v>36</v>
      </c>
      <c r="E13254" t="s">
        <v>20</v>
      </c>
      <c r="F13254" t="b">
        <v>0</v>
      </c>
      <c r="G13254" t="s">
        <v>47</v>
      </c>
      <c r="H13254" s="1">
        <v>45702.83</v>
      </c>
      <c r="I13254" t="b">
        <v>0</v>
      </c>
      <c r="J13254" t="b">
        <v>0</v>
      </c>
      <c r="K13254" t="s">
        <v>31</v>
      </c>
      <c r="L13254" t="s">
        <v>22</v>
      </c>
      <c r="M13254">
        <v>144000</v>
      </c>
      <c r="O13254" t="s">
        <v>16879</v>
      </c>
      <c r="P13254" t="s">
        <v>16880</v>
      </c>
    </row>
    <row r="13255" spans="1:16" x14ac:dyDescent="0.35">
      <c r="A13255" t="s">
        <v>16654</v>
      </c>
      <c r="B13255" t="s">
        <v>16881</v>
      </c>
      <c r="C13255" t="s">
        <v>6168</v>
      </c>
      <c r="D13255" t="s">
        <v>249</v>
      </c>
      <c r="E13255" t="s">
        <v>20</v>
      </c>
      <c r="F13255" t="b">
        <v>0</v>
      </c>
      <c r="G13255" t="s">
        <v>6169</v>
      </c>
      <c r="H13255" s="1">
        <v>45703.31212962963</v>
      </c>
      <c r="I13255" t="b">
        <v>0</v>
      </c>
      <c r="J13255" t="b">
        <v>0</v>
      </c>
      <c r="K13255" t="s">
        <v>6169</v>
      </c>
      <c r="L13255" t="s">
        <v>22</v>
      </c>
      <c r="M13255">
        <v>275000</v>
      </c>
      <c r="O13255" t="s">
        <v>16882</v>
      </c>
      <c r="P13255" t="s">
        <v>156</v>
      </c>
    </row>
    <row r="13256" spans="1:16" x14ac:dyDescent="0.35">
      <c r="A13256" t="s">
        <v>16654</v>
      </c>
      <c r="B13256" t="s">
        <v>16883</v>
      </c>
      <c r="C13256" t="s">
        <v>37</v>
      </c>
      <c r="D13256" t="s">
        <v>1872</v>
      </c>
      <c r="E13256" t="s">
        <v>20</v>
      </c>
      <c r="F13256" t="b">
        <v>0</v>
      </c>
      <c r="G13256" t="s">
        <v>37</v>
      </c>
      <c r="H13256" s="1">
        <v>45703.317175925928</v>
      </c>
      <c r="I13256" t="b">
        <v>0</v>
      </c>
      <c r="J13256" t="b">
        <v>0</v>
      </c>
      <c r="K13256" t="s">
        <v>37</v>
      </c>
      <c r="L13256" t="s">
        <v>22</v>
      </c>
      <c r="M13256">
        <v>174400</v>
      </c>
      <c r="O13256" t="s">
        <v>2979</v>
      </c>
      <c r="P13256" t="s">
        <v>16884</v>
      </c>
    </row>
    <row r="13257" spans="1:16" x14ac:dyDescent="0.35">
      <c r="A13257" t="s">
        <v>16654</v>
      </c>
      <c r="B13257" t="s">
        <v>16876</v>
      </c>
      <c r="C13257" t="s">
        <v>8006</v>
      </c>
      <c r="D13257" t="s">
        <v>29</v>
      </c>
      <c r="E13257" t="s">
        <v>296</v>
      </c>
      <c r="F13257" t="b">
        <v>0</v>
      </c>
      <c r="G13257" t="s">
        <v>47</v>
      </c>
      <c r="H13257" s="1">
        <v>45703.433148148149</v>
      </c>
      <c r="I13257" t="b">
        <v>0</v>
      </c>
      <c r="J13257" t="b">
        <v>1</v>
      </c>
      <c r="K13257" t="s">
        <v>31</v>
      </c>
      <c r="L13257" t="s">
        <v>22</v>
      </c>
      <c r="M13257">
        <v>195000</v>
      </c>
      <c r="O13257" t="s">
        <v>1225</v>
      </c>
      <c r="P13257" t="s">
        <v>16877</v>
      </c>
    </row>
    <row r="13258" spans="1:16" x14ac:dyDescent="0.35">
      <c r="A13258" t="s">
        <v>16654</v>
      </c>
      <c r="B13258" t="s">
        <v>16878</v>
      </c>
      <c r="C13258" t="s">
        <v>182</v>
      </c>
      <c r="D13258" t="s">
        <v>36</v>
      </c>
      <c r="E13258" t="s">
        <v>20</v>
      </c>
      <c r="F13258" t="b">
        <v>0</v>
      </c>
      <c r="G13258" t="s">
        <v>47</v>
      </c>
      <c r="H13258" s="1">
        <v>45703.83</v>
      </c>
      <c r="I13258" t="b">
        <v>0</v>
      </c>
      <c r="J13258" t="b">
        <v>0</v>
      </c>
      <c r="K13258" t="s">
        <v>31</v>
      </c>
      <c r="L13258" t="s">
        <v>22</v>
      </c>
      <c r="M13258">
        <v>144000</v>
      </c>
      <c r="O13258" t="s">
        <v>16879</v>
      </c>
      <c r="P13258" t="s">
        <v>16880</v>
      </c>
    </row>
    <row r="13259" spans="1:16" x14ac:dyDescent="0.35">
      <c r="A13259" t="s">
        <v>16654</v>
      </c>
      <c r="B13259" t="s">
        <v>16881</v>
      </c>
      <c r="C13259" t="s">
        <v>6168</v>
      </c>
      <c r="D13259" t="s">
        <v>249</v>
      </c>
      <c r="E13259" t="s">
        <v>20</v>
      </c>
      <c r="F13259" t="b">
        <v>0</v>
      </c>
      <c r="G13259" t="s">
        <v>6169</v>
      </c>
      <c r="H13259" s="1">
        <v>45704.31212962963</v>
      </c>
      <c r="I13259" t="b">
        <v>0</v>
      </c>
      <c r="J13259" t="b">
        <v>0</v>
      </c>
      <c r="K13259" t="s">
        <v>6169</v>
      </c>
      <c r="L13259" t="s">
        <v>22</v>
      </c>
      <c r="M13259">
        <v>275000</v>
      </c>
      <c r="O13259" t="s">
        <v>16882</v>
      </c>
      <c r="P13259" t="s">
        <v>156</v>
      </c>
    </row>
    <row r="13260" spans="1:16" x14ac:dyDescent="0.35">
      <c r="A13260" t="s">
        <v>16654</v>
      </c>
      <c r="B13260" t="s">
        <v>16876</v>
      </c>
      <c r="C13260" t="s">
        <v>8006</v>
      </c>
      <c r="D13260" t="s">
        <v>29</v>
      </c>
      <c r="E13260" t="s">
        <v>296</v>
      </c>
      <c r="F13260" t="b">
        <v>0</v>
      </c>
      <c r="G13260" t="s">
        <v>47</v>
      </c>
      <c r="H13260" s="1">
        <v>45704.433148148149</v>
      </c>
      <c r="I13260" t="b">
        <v>0</v>
      </c>
      <c r="J13260" t="b">
        <v>1</v>
      </c>
      <c r="K13260" t="s">
        <v>31</v>
      </c>
      <c r="L13260" t="s">
        <v>22</v>
      </c>
      <c r="M13260">
        <v>195000</v>
      </c>
      <c r="O13260" t="s">
        <v>1225</v>
      </c>
      <c r="P13260" t="s">
        <v>16877</v>
      </c>
    </row>
    <row r="13261" spans="1:16" x14ac:dyDescent="0.35">
      <c r="A13261" t="s">
        <v>16654</v>
      </c>
      <c r="B13261" t="s">
        <v>16878</v>
      </c>
      <c r="C13261" t="s">
        <v>182</v>
      </c>
      <c r="D13261" t="s">
        <v>36</v>
      </c>
      <c r="E13261" t="s">
        <v>20</v>
      </c>
      <c r="F13261" t="b">
        <v>0</v>
      </c>
      <c r="G13261" t="s">
        <v>47</v>
      </c>
      <c r="H13261" s="1">
        <v>45704.83</v>
      </c>
      <c r="I13261" t="b">
        <v>0</v>
      </c>
      <c r="J13261" t="b">
        <v>0</v>
      </c>
      <c r="K13261" t="s">
        <v>31</v>
      </c>
      <c r="L13261" t="s">
        <v>22</v>
      </c>
      <c r="M13261">
        <v>144000</v>
      </c>
      <c r="O13261" t="s">
        <v>16879</v>
      </c>
      <c r="P13261" t="s">
        <v>16880</v>
      </c>
    </row>
    <row r="13262" spans="1:16" x14ac:dyDescent="0.35">
      <c r="A13262" t="s">
        <v>16654</v>
      </c>
      <c r="B13262" t="s">
        <v>16881</v>
      </c>
      <c r="C13262" t="s">
        <v>6168</v>
      </c>
      <c r="D13262" t="s">
        <v>249</v>
      </c>
      <c r="E13262" t="s">
        <v>20</v>
      </c>
      <c r="F13262" t="b">
        <v>0</v>
      </c>
      <c r="G13262" t="s">
        <v>6169</v>
      </c>
      <c r="H13262" s="1">
        <v>45705.31212962963</v>
      </c>
      <c r="I13262" t="b">
        <v>0</v>
      </c>
      <c r="J13262" t="b">
        <v>0</v>
      </c>
      <c r="K13262" t="s">
        <v>6169</v>
      </c>
      <c r="L13262" t="s">
        <v>22</v>
      </c>
      <c r="M13262">
        <v>275000</v>
      </c>
      <c r="O13262" t="s">
        <v>16882</v>
      </c>
      <c r="P13262" t="s">
        <v>156</v>
      </c>
    </row>
    <row r="13263" spans="1:16" x14ac:dyDescent="0.35">
      <c r="A13263" t="s">
        <v>16654</v>
      </c>
      <c r="B13263" t="s">
        <v>16883</v>
      </c>
      <c r="C13263" t="s">
        <v>37</v>
      </c>
      <c r="D13263" t="s">
        <v>1872</v>
      </c>
      <c r="E13263" t="s">
        <v>20</v>
      </c>
      <c r="F13263" t="b">
        <v>0</v>
      </c>
      <c r="G13263" t="s">
        <v>37</v>
      </c>
      <c r="H13263" s="1">
        <v>45705.317175925928</v>
      </c>
      <c r="I13263" t="b">
        <v>0</v>
      </c>
      <c r="J13263" t="b">
        <v>0</v>
      </c>
      <c r="K13263" t="s">
        <v>37</v>
      </c>
      <c r="L13263" t="s">
        <v>22</v>
      </c>
      <c r="M13263">
        <v>174400</v>
      </c>
      <c r="O13263" t="s">
        <v>2979</v>
      </c>
      <c r="P13263" t="s">
        <v>16884</v>
      </c>
    </row>
    <row r="13264" spans="1:16" x14ac:dyDescent="0.35">
      <c r="A13264" t="s">
        <v>16654</v>
      </c>
      <c r="B13264" t="s">
        <v>16876</v>
      </c>
      <c r="C13264" t="s">
        <v>8006</v>
      </c>
      <c r="D13264" t="s">
        <v>29</v>
      </c>
      <c r="E13264" t="s">
        <v>296</v>
      </c>
      <c r="F13264" t="b">
        <v>0</v>
      </c>
      <c r="G13264" t="s">
        <v>47</v>
      </c>
      <c r="H13264" s="1">
        <v>45705.433148148149</v>
      </c>
      <c r="I13264" t="b">
        <v>0</v>
      </c>
      <c r="J13264" t="b">
        <v>1</v>
      </c>
      <c r="K13264" t="s">
        <v>31</v>
      </c>
      <c r="L13264" t="s">
        <v>22</v>
      </c>
      <c r="M13264">
        <v>195000</v>
      </c>
      <c r="O13264" t="s">
        <v>1225</v>
      </c>
      <c r="P13264" t="s">
        <v>16877</v>
      </c>
    </row>
    <row r="13265" spans="1:16" x14ac:dyDescent="0.35">
      <c r="A13265" t="s">
        <v>16654</v>
      </c>
      <c r="B13265" t="s">
        <v>16878</v>
      </c>
      <c r="C13265" t="s">
        <v>182</v>
      </c>
      <c r="D13265" t="s">
        <v>36</v>
      </c>
      <c r="E13265" t="s">
        <v>20</v>
      </c>
      <c r="F13265" t="b">
        <v>0</v>
      </c>
      <c r="G13265" t="s">
        <v>47</v>
      </c>
      <c r="H13265" s="1">
        <v>45705.83</v>
      </c>
      <c r="I13265" t="b">
        <v>0</v>
      </c>
      <c r="J13265" t="b">
        <v>0</v>
      </c>
      <c r="K13265" t="s">
        <v>31</v>
      </c>
      <c r="L13265" t="s">
        <v>22</v>
      </c>
      <c r="M13265">
        <v>144000</v>
      </c>
      <c r="O13265" t="s">
        <v>16879</v>
      </c>
      <c r="P13265" t="s">
        <v>16880</v>
      </c>
    </row>
    <row r="13266" spans="1:16" x14ac:dyDescent="0.35">
      <c r="A13266" t="s">
        <v>16654</v>
      </c>
      <c r="B13266" t="s">
        <v>16881</v>
      </c>
      <c r="C13266" t="s">
        <v>6168</v>
      </c>
      <c r="D13266" t="s">
        <v>249</v>
      </c>
      <c r="E13266" t="s">
        <v>20</v>
      </c>
      <c r="F13266" t="b">
        <v>0</v>
      </c>
      <c r="G13266" t="s">
        <v>6169</v>
      </c>
      <c r="H13266" s="1">
        <v>45706.31212962963</v>
      </c>
      <c r="I13266" t="b">
        <v>0</v>
      </c>
      <c r="J13266" t="b">
        <v>0</v>
      </c>
      <c r="K13266" t="s">
        <v>6169</v>
      </c>
      <c r="L13266" t="s">
        <v>22</v>
      </c>
      <c r="M13266">
        <v>275000</v>
      </c>
      <c r="O13266" t="s">
        <v>16882</v>
      </c>
      <c r="P13266" t="s">
        <v>156</v>
      </c>
    </row>
    <row r="13267" spans="1:16" x14ac:dyDescent="0.35">
      <c r="A13267" t="s">
        <v>16654</v>
      </c>
      <c r="B13267" t="s">
        <v>16883</v>
      </c>
      <c r="C13267" t="s">
        <v>37</v>
      </c>
      <c r="D13267" t="s">
        <v>1872</v>
      </c>
      <c r="E13267" t="s">
        <v>20</v>
      </c>
      <c r="F13267" t="b">
        <v>0</v>
      </c>
      <c r="G13267" t="s">
        <v>37</v>
      </c>
      <c r="H13267" s="1">
        <v>45706.317175925928</v>
      </c>
      <c r="I13267" t="b">
        <v>0</v>
      </c>
      <c r="J13267" t="b">
        <v>0</v>
      </c>
      <c r="K13267" t="s">
        <v>37</v>
      </c>
      <c r="L13267" t="s">
        <v>22</v>
      </c>
      <c r="M13267">
        <v>174400</v>
      </c>
      <c r="O13267" t="s">
        <v>2979</v>
      </c>
      <c r="P13267" t="s">
        <v>16884</v>
      </c>
    </row>
    <row r="13268" spans="1:16" x14ac:dyDescent="0.35">
      <c r="A13268" t="s">
        <v>16654</v>
      </c>
      <c r="B13268" t="s">
        <v>16876</v>
      </c>
      <c r="C13268" t="s">
        <v>8006</v>
      </c>
      <c r="D13268" t="s">
        <v>29</v>
      </c>
      <c r="E13268" t="s">
        <v>296</v>
      </c>
      <c r="F13268" t="b">
        <v>0</v>
      </c>
      <c r="G13268" t="s">
        <v>47</v>
      </c>
      <c r="H13268" s="1">
        <v>45706.433148148149</v>
      </c>
      <c r="I13268" t="b">
        <v>0</v>
      </c>
      <c r="J13268" t="b">
        <v>1</v>
      </c>
      <c r="K13268" t="s">
        <v>31</v>
      </c>
      <c r="L13268" t="s">
        <v>22</v>
      </c>
      <c r="M13268">
        <v>195000</v>
      </c>
      <c r="O13268" t="s">
        <v>1225</v>
      </c>
      <c r="P13268" t="s">
        <v>16877</v>
      </c>
    </row>
    <row r="13269" spans="1:16" x14ac:dyDescent="0.35">
      <c r="A13269" t="s">
        <v>16654</v>
      </c>
      <c r="B13269" t="s">
        <v>16878</v>
      </c>
      <c r="C13269" t="s">
        <v>182</v>
      </c>
      <c r="D13269" t="s">
        <v>36</v>
      </c>
      <c r="E13269" t="s">
        <v>20</v>
      </c>
      <c r="F13269" t="b">
        <v>0</v>
      </c>
      <c r="G13269" t="s">
        <v>47</v>
      </c>
      <c r="H13269" s="1">
        <v>45706.83</v>
      </c>
      <c r="I13269" t="b">
        <v>0</v>
      </c>
      <c r="J13269" t="b">
        <v>0</v>
      </c>
      <c r="K13269" t="s">
        <v>31</v>
      </c>
      <c r="L13269" t="s">
        <v>22</v>
      </c>
      <c r="M13269">
        <v>144000</v>
      </c>
      <c r="O13269" t="s">
        <v>16879</v>
      </c>
      <c r="P13269" t="s">
        <v>16880</v>
      </c>
    </row>
    <row r="13270" spans="1:16" x14ac:dyDescent="0.35">
      <c r="A13270" t="s">
        <v>16654</v>
      </c>
      <c r="B13270" t="s">
        <v>16885</v>
      </c>
      <c r="C13270" t="s">
        <v>18</v>
      </c>
      <c r="D13270" t="s">
        <v>2054</v>
      </c>
      <c r="E13270" t="s">
        <v>20</v>
      </c>
      <c r="F13270" t="b">
        <v>1</v>
      </c>
      <c r="G13270" t="s">
        <v>21</v>
      </c>
      <c r="H13270" s="1">
        <v>45707.308275462958</v>
      </c>
      <c r="I13270" t="b">
        <v>1</v>
      </c>
      <c r="J13270" t="b">
        <v>0</v>
      </c>
      <c r="K13270" t="s">
        <v>21</v>
      </c>
      <c r="L13270" t="s">
        <v>22</v>
      </c>
      <c r="M13270">
        <v>170000</v>
      </c>
      <c r="O13270" t="s">
        <v>16886</v>
      </c>
      <c r="P13270" t="s">
        <v>16887</v>
      </c>
    </row>
    <row r="13271" spans="1:16" x14ac:dyDescent="0.35">
      <c r="A13271" t="s">
        <v>16654</v>
      </c>
      <c r="B13271" t="s">
        <v>16881</v>
      </c>
      <c r="C13271" t="s">
        <v>6168</v>
      </c>
      <c r="D13271" t="s">
        <v>249</v>
      </c>
      <c r="E13271" t="s">
        <v>20</v>
      </c>
      <c r="F13271" t="b">
        <v>0</v>
      </c>
      <c r="G13271" t="s">
        <v>6169</v>
      </c>
      <c r="H13271" s="1">
        <v>45707.31212962963</v>
      </c>
      <c r="I13271" t="b">
        <v>0</v>
      </c>
      <c r="J13271" t="b">
        <v>0</v>
      </c>
      <c r="K13271" t="s">
        <v>6169</v>
      </c>
      <c r="L13271" t="s">
        <v>22</v>
      </c>
      <c r="M13271">
        <v>275000</v>
      </c>
      <c r="O13271" t="s">
        <v>16882</v>
      </c>
      <c r="P13271" t="s">
        <v>156</v>
      </c>
    </row>
    <row r="13272" spans="1:16" x14ac:dyDescent="0.35">
      <c r="A13272" t="s">
        <v>16654</v>
      </c>
      <c r="B13272" t="s">
        <v>16883</v>
      </c>
      <c r="C13272" t="s">
        <v>37</v>
      </c>
      <c r="D13272" t="s">
        <v>1872</v>
      </c>
      <c r="E13272" t="s">
        <v>20</v>
      </c>
      <c r="F13272" t="b">
        <v>0</v>
      </c>
      <c r="G13272" t="s">
        <v>37</v>
      </c>
      <c r="H13272" s="1">
        <v>45707.317175925928</v>
      </c>
      <c r="I13272" t="b">
        <v>0</v>
      </c>
      <c r="J13272" t="b">
        <v>0</v>
      </c>
      <c r="K13272" t="s">
        <v>37</v>
      </c>
      <c r="L13272" t="s">
        <v>22</v>
      </c>
      <c r="M13272">
        <v>174400</v>
      </c>
      <c r="O13272" t="s">
        <v>2979</v>
      </c>
      <c r="P13272" t="s">
        <v>16884</v>
      </c>
    </row>
    <row r="13273" spans="1:16" x14ac:dyDescent="0.35">
      <c r="A13273" t="s">
        <v>16654</v>
      </c>
      <c r="B13273" t="s">
        <v>16876</v>
      </c>
      <c r="C13273" t="s">
        <v>8006</v>
      </c>
      <c r="D13273" t="s">
        <v>29</v>
      </c>
      <c r="E13273" t="s">
        <v>296</v>
      </c>
      <c r="F13273" t="b">
        <v>0</v>
      </c>
      <c r="G13273" t="s">
        <v>47</v>
      </c>
      <c r="H13273" s="1">
        <v>45707.433148148149</v>
      </c>
      <c r="I13273" t="b">
        <v>0</v>
      </c>
      <c r="J13273" t="b">
        <v>1</v>
      </c>
      <c r="K13273" t="s">
        <v>31</v>
      </c>
      <c r="L13273" t="s">
        <v>22</v>
      </c>
      <c r="M13273">
        <v>195000</v>
      </c>
      <c r="O13273" t="s">
        <v>1225</v>
      </c>
      <c r="P13273" t="s">
        <v>16877</v>
      </c>
    </row>
    <row r="13274" spans="1:16" x14ac:dyDescent="0.35">
      <c r="A13274" t="s">
        <v>16654</v>
      </c>
      <c r="B13274" t="s">
        <v>16878</v>
      </c>
      <c r="C13274" t="s">
        <v>182</v>
      </c>
      <c r="D13274" t="s">
        <v>36</v>
      </c>
      <c r="E13274" t="s">
        <v>20</v>
      </c>
      <c r="F13274" t="b">
        <v>0</v>
      </c>
      <c r="G13274" t="s">
        <v>47</v>
      </c>
      <c r="H13274" s="1">
        <v>45707.83</v>
      </c>
      <c r="I13274" t="b">
        <v>0</v>
      </c>
      <c r="J13274" t="b">
        <v>0</v>
      </c>
      <c r="K13274" t="s">
        <v>31</v>
      </c>
      <c r="L13274" t="s">
        <v>22</v>
      </c>
      <c r="M13274">
        <v>144000</v>
      </c>
      <c r="O13274" t="s">
        <v>16879</v>
      </c>
      <c r="P13274" t="s">
        <v>16880</v>
      </c>
    </row>
    <row r="13275" spans="1:16" x14ac:dyDescent="0.35">
      <c r="A13275" t="s">
        <v>16654</v>
      </c>
      <c r="B13275" t="s">
        <v>16885</v>
      </c>
      <c r="C13275" t="s">
        <v>18</v>
      </c>
      <c r="D13275" t="s">
        <v>2054</v>
      </c>
      <c r="E13275" t="s">
        <v>20</v>
      </c>
      <c r="F13275" t="b">
        <v>1</v>
      </c>
      <c r="G13275" t="s">
        <v>21</v>
      </c>
      <c r="H13275" s="1">
        <v>45708.308275462958</v>
      </c>
      <c r="I13275" t="b">
        <v>1</v>
      </c>
      <c r="J13275" t="b">
        <v>0</v>
      </c>
      <c r="K13275" t="s">
        <v>21</v>
      </c>
      <c r="L13275" t="s">
        <v>22</v>
      </c>
      <c r="M13275">
        <v>170000</v>
      </c>
      <c r="O13275" t="s">
        <v>16886</v>
      </c>
      <c r="P13275" t="s">
        <v>16887</v>
      </c>
    </row>
    <row r="13276" spans="1:16" x14ac:dyDescent="0.35">
      <c r="A13276" t="s">
        <v>16654</v>
      </c>
      <c r="B13276" t="s">
        <v>16881</v>
      </c>
      <c r="C13276" t="s">
        <v>6168</v>
      </c>
      <c r="D13276" t="s">
        <v>249</v>
      </c>
      <c r="E13276" t="s">
        <v>20</v>
      </c>
      <c r="F13276" t="b">
        <v>0</v>
      </c>
      <c r="G13276" t="s">
        <v>6169</v>
      </c>
      <c r="H13276" s="1">
        <v>45708.31212962963</v>
      </c>
      <c r="I13276" t="b">
        <v>0</v>
      </c>
      <c r="J13276" t="b">
        <v>0</v>
      </c>
      <c r="K13276" t="s">
        <v>6169</v>
      </c>
      <c r="L13276" t="s">
        <v>22</v>
      </c>
      <c r="M13276">
        <v>275000</v>
      </c>
      <c r="O13276" t="s">
        <v>16882</v>
      </c>
      <c r="P13276" t="s">
        <v>156</v>
      </c>
    </row>
    <row r="13277" spans="1:16" x14ac:dyDescent="0.35">
      <c r="A13277" t="s">
        <v>16654</v>
      </c>
      <c r="B13277" t="s">
        <v>16883</v>
      </c>
      <c r="C13277" t="s">
        <v>37</v>
      </c>
      <c r="D13277" t="s">
        <v>1872</v>
      </c>
      <c r="E13277" t="s">
        <v>20</v>
      </c>
      <c r="F13277" t="b">
        <v>0</v>
      </c>
      <c r="G13277" t="s">
        <v>37</v>
      </c>
      <c r="H13277" s="1">
        <v>45708.317175925928</v>
      </c>
      <c r="I13277" t="b">
        <v>0</v>
      </c>
      <c r="J13277" t="b">
        <v>0</v>
      </c>
      <c r="K13277" t="s">
        <v>37</v>
      </c>
      <c r="L13277" t="s">
        <v>22</v>
      </c>
      <c r="M13277">
        <v>174400</v>
      </c>
      <c r="O13277" t="s">
        <v>2979</v>
      </c>
      <c r="P13277" t="s">
        <v>16884</v>
      </c>
    </row>
    <row r="13278" spans="1:16" x14ac:dyDescent="0.35">
      <c r="A13278" t="s">
        <v>16654</v>
      </c>
      <c r="B13278" t="s">
        <v>16876</v>
      </c>
      <c r="C13278" t="s">
        <v>8006</v>
      </c>
      <c r="D13278" t="s">
        <v>29</v>
      </c>
      <c r="E13278" t="s">
        <v>296</v>
      </c>
      <c r="F13278" t="b">
        <v>0</v>
      </c>
      <c r="G13278" t="s">
        <v>47</v>
      </c>
      <c r="H13278" s="1">
        <v>45708.433148148149</v>
      </c>
      <c r="I13278" t="b">
        <v>0</v>
      </c>
      <c r="J13278" t="b">
        <v>1</v>
      </c>
      <c r="K13278" t="s">
        <v>31</v>
      </c>
      <c r="L13278" t="s">
        <v>22</v>
      </c>
      <c r="M13278">
        <v>195000</v>
      </c>
      <c r="O13278" t="s">
        <v>1225</v>
      </c>
      <c r="P13278" t="s">
        <v>16877</v>
      </c>
    </row>
    <row r="13279" spans="1:16" x14ac:dyDescent="0.35">
      <c r="A13279" t="s">
        <v>16654</v>
      </c>
      <c r="B13279" t="s">
        <v>16888</v>
      </c>
      <c r="C13279" t="s">
        <v>142</v>
      </c>
      <c r="D13279" t="s">
        <v>36</v>
      </c>
      <c r="E13279" t="s">
        <v>20</v>
      </c>
      <c r="F13279" t="b">
        <v>0</v>
      </c>
      <c r="G13279" t="s">
        <v>52</v>
      </c>
      <c r="H13279" s="1">
        <v>45708.501469907409</v>
      </c>
      <c r="I13279" t="b">
        <v>1</v>
      </c>
      <c r="J13279" t="b">
        <v>0</v>
      </c>
      <c r="K13279" t="s">
        <v>31</v>
      </c>
      <c r="L13279" t="s">
        <v>22</v>
      </c>
      <c r="M13279">
        <v>235000</v>
      </c>
      <c r="O13279" t="s">
        <v>16889</v>
      </c>
      <c r="P13279" t="s">
        <v>16890</v>
      </c>
    </row>
    <row r="13280" spans="1:16" x14ac:dyDescent="0.35">
      <c r="A13280" t="s">
        <v>16654</v>
      </c>
      <c r="B13280" t="s">
        <v>16891</v>
      </c>
      <c r="C13280" t="s">
        <v>142</v>
      </c>
      <c r="D13280" t="s">
        <v>36</v>
      </c>
      <c r="E13280" t="s">
        <v>20</v>
      </c>
      <c r="F13280" t="b">
        <v>0</v>
      </c>
      <c r="G13280" t="s">
        <v>68</v>
      </c>
      <c r="H13280" s="1">
        <v>45708.543344907397</v>
      </c>
      <c r="I13280" t="b">
        <v>0</v>
      </c>
      <c r="J13280" t="b">
        <v>1</v>
      </c>
      <c r="K13280" t="s">
        <v>31</v>
      </c>
      <c r="L13280" t="s">
        <v>22</v>
      </c>
      <c r="M13280">
        <v>77500</v>
      </c>
      <c r="O13280" t="s">
        <v>3494</v>
      </c>
      <c r="P13280" t="s">
        <v>16892</v>
      </c>
    </row>
    <row r="13281" spans="1:16" x14ac:dyDescent="0.35">
      <c r="A13281" t="s">
        <v>16654</v>
      </c>
      <c r="B13281" t="s">
        <v>16878</v>
      </c>
      <c r="C13281" t="s">
        <v>182</v>
      </c>
      <c r="D13281" t="s">
        <v>36</v>
      </c>
      <c r="E13281" t="s">
        <v>20</v>
      </c>
      <c r="F13281" t="b">
        <v>0</v>
      </c>
      <c r="G13281" t="s">
        <v>47</v>
      </c>
      <c r="H13281" s="1">
        <v>45708.83</v>
      </c>
      <c r="I13281" t="b">
        <v>0</v>
      </c>
      <c r="J13281" t="b">
        <v>0</v>
      </c>
      <c r="K13281" t="s">
        <v>31</v>
      </c>
      <c r="L13281" t="s">
        <v>22</v>
      </c>
      <c r="M13281">
        <v>144000</v>
      </c>
      <c r="O13281" t="s">
        <v>16879</v>
      </c>
      <c r="P13281" t="s">
        <v>16880</v>
      </c>
    </row>
    <row r="13282" spans="1:16" x14ac:dyDescent="0.35">
      <c r="A13282" t="s">
        <v>16654</v>
      </c>
      <c r="B13282" t="s">
        <v>16881</v>
      </c>
      <c r="C13282" t="s">
        <v>6168</v>
      </c>
      <c r="D13282" t="s">
        <v>249</v>
      </c>
      <c r="E13282" t="s">
        <v>20</v>
      </c>
      <c r="F13282" t="b">
        <v>0</v>
      </c>
      <c r="G13282" t="s">
        <v>6169</v>
      </c>
      <c r="H13282" s="1">
        <v>45709.31212962963</v>
      </c>
      <c r="I13282" t="b">
        <v>0</v>
      </c>
      <c r="J13282" t="b">
        <v>0</v>
      </c>
      <c r="K13282" t="s">
        <v>6169</v>
      </c>
      <c r="L13282" t="s">
        <v>22</v>
      </c>
      <c r="M13282">
        <v>275000</v>
      </c>
      <c r="O13282" t="s">
        <v>16882</v>
      </c>
      <c r="P13282" t="s">
        <v>156</v>
      </c>
    </row>
    <row r="13283" spans="1:16" x14ac:dyDescent="0.35">
      <c r="A13283" t="s">
        <v>16654</v>
      </c>
      <c r="B13283" t="s">
        <v>16883</v>
      </c>
      <c r="C13283" t="s">
        <v>37</v>
      </c>
      <c r="D13283" t="s">
        <v>1872</v>
      </c>
      <c r="E13283" t="s">
        <v>20</v>
      </c>
      <c r="F13283" t="b">
        <v>0</v>
      </c>
      <c r="G13283" t="s">
        <v>37</v>
      </c>
      <c r="H13283" s="1">
        <v>45709.317175925928</v>
      </c>
      <c r="I13283" t="b">
        <v>0</v>
      </c>
      <c r="J13283" t="b">
        <v>0</v>
      </c>
      <c r="K13283" t="s">
        <v>37</v>
      </c>
      <c r="L13283" t="s">
        <v>22</v>
      </c>
      <c r="M13283">
        <v>174400</v>
      </c>
      <c r="O13283" t="s">
        <v>2979</v>
      </c>
      <c r="P13283" t="s">
        <v>16884</v>
      </c>
    </row>
    <row r="13284" spans="1:16" x14ac:dyDescent="0.35">
      <c r="A13284" t="s">
        <v>16654</v>
      </c>
      <c r="B13284" t="s">
        <v>16876</v>
      </c>
      <c r="C13284" t="s">
        <v>8006</v>
      </c>
      <c r="D13284" t="s">
        <v>29</v>
      </c>
      <c r="E13284" t="s">
        <v>296</v>
      </c>
      <c r="F13284" t="b">
        <v>0</v>
      </c>
      <c r="G13284" t="s">
        <v>47</v>
      </c>
      <c r="H13284" s="1">
        <v>45709.433148148149</v>
      </c>
      <c r="I13284" t="b">
        <v>0</v>
      </c>
      <c r="J13284" t="b">
        <v>1</v>
      </c>
      <c r="K13284" t="s">
        <v>31</v>
      </c>
      <c r="L13284" t="s">
        <v>22</v>
      </c>
      <c r="M13284">
        <v>195000</v>
      </c>
      <c r="O13284" t="s">
        <v>1225</v>
      </c>
      <c r="P13284" t="s">
        <v>16877</v>
      </c>
    </row>
    <row r="13285" spans="1:16" x14ac:dyDescent="0.35">
      <c r="A13285" t="s">
        <v>16654</v>
      </c>
      <c r="B13285" t="s">
        <v>16878</v>
      </c>
      <c r="C13285" t="s">
        <v>182</v>
      </c>
      <c r="D13285" t="s">
        <v>36</v>
      </c>
      <c r="E13285" t="s">
        <v>20</v>
      </c>
      <c r="F13285" t="b">
        <v>0</v>
      </c>
      <c r="G13285" t="s">
        <v>47</v>
      </c>
      <c r="H13285" s="1">
        <v>45709.83</v>
      </c>
      <c r="I13285" t="b">
        <v>0</v>
      </c>
      <c r="J13285" t="b">
        <v>0</v>
      </c>
      <c r="K13285" t="s">
        <v>31</v>
      </c>
      <c r="L13285" t="s">
        <v>22</v>
      </c>
      <c r="M13285">
        <v>144000</v>
      </c>
      <c r="O13285" t="s">
        <v>16879</v>
      </c>
      <c r="P13285" t="s">
        <v>16880</v>
      </c>
    </row>
    <row r="13286" spans="1:16" x14ac:dyDescent="0.35">
      <c r="A13286" t="s">
        <v>16654</v>
      </c>
      <c r="B13286" t="s">
        <v>16881</v>
      </c>
      <c r="C13286" t="s">
        <v>6168</v>
      </c>
      <c r="D13286" t="s">
        <v>249</v>
      </c>
      <c r="E13286" t="s">
        <v>20</v>
      </c>
      <c r="F13286" t="b">
        <v>0</v>
      </c>
      <c r="G13286" t="s">
        <v>6169</v>
      </c>
      <c r="H13286" s="1">
        <v>45710.31212962963</v>
      </c>
      <c r="I13286" t="b">
        <v>0</v>
      </c>
      <c r="J13286" t="b">
        <v>0</v>
      </c>
      <c r="K13286" t="s">
        <v>6169</v>
      </c>
      <c r="L13286" t="s">
        <v>22</v>
      </c>
      <c r="M13286">
        <v>275000</v>
      </c>
      <c r="O13286" t="s">
        <v>16882</v>
      </c>
      <c r="P13286" t="s">
        <v>156</v>
      </c>
    </row>
    <row r="13287" spans="1:16" x14ac:dyDescent="0.35">
      <c r="A13287" t="s">
        <v>16654</v>
      </c>
      <c r="B13287" t="s">
        <v>16883</v>
      </c>
      <c r="C13287" t="s">
        <v>37</v>
      </c>
      <c r="D13287" t="s">
        <v>1872</v>
      </c>
      <c r="E13287" t="s">
        <v>20</v>
      </c>
      <c r="F13287" t="b">
        <v>0</v>
      </c>
      <c r="G13287" t="s">
        <v>37</v>
      </c>
      <c r="H13287" s="1">
        <v>45710.317175925928</v>
      </c>
      <c r="I13287" t="b">
        <v>0</v>
      </c>
      <c r="J13287" t="b">
        <v>0</v>
      </c>
      <c r="K13287" t="s">
        <v>37</v>
      </c>
      <c r="L13287" t="s">
        <v>22</v>
      </c>
      <c r="M13287">
        <v>174400</v>
      </c>
      <c r="O13287" t="s">
        <v>2979</v>
      </c>
      <c r="P13287" t="s">
        <v>16884</v>
      </c>
    </row>
    <row r="13288" spans="1:16" x14ac:dyDescent="0.35">
      <c r="A13288" t="s">
        <v>16654</v>
      </c>
      <c r="B13288" t="s">
        <v>16876</v>
      </c>
      <c r="C13288" t="s">
        <v>8006</v>
      </c>
      <c r="D13288" t="s">
        <v>29</v>
      </c>
      <c r="E13288" t="s">
        <v>296</v>
      </c>
      <c r="F13288" t="b">
        <v>0</v>
      </c>
      <c r="G13288" t="s">
        <v>47</v>
      </c>
      <c r="H13288" s="1">
        <v>45710.433148148149</v>
      </c>
      <c r="I13288" t="b">
        <v>0</v>
      </c>
      <c r="J13288" t="b">
        <v>1</v>
      </c>
      <c r="K13288" t="s">
        <v>31</v>
      </c>
      <c r="L13288" t="s">
        <v>22</v>
      </c>
      <c r="M13288">
        <v>195000</v>
      </c>
      <c r="O13288" t="s">
        <v>1225</v>
      </c>
      <c r="P13288" t="s">
        <v>16877</v>
      </c>
    </row>
    <row r="13289" spans="1:16" x14ac:dyDescent="0.35">
      <c r="A13289" t="s">
        <v>16654</v>
      </c>
      <c r="B13289" t="s">
        <v>16878</v>
      </c>
      <c r="C13289" t="s">
        <v>182</v>
      </c>
      <c r="D13289" t="s">
        <v>36</v>
      </c>
      <c r="E13289" t="s">
        <v>20</v>
      </c>
      <c r="F13289" t="b">
        <v>0</v>
      </c>
      <c r="G13289" t="s">
        <v>47</v>
      </c>
      <c r="H13289" s="1">
        <v>45710.83</v>
      </c>
      <c r="I13289" t="b">
        <v>0</v>
      </c>
      <c r="J13289" t="b">
        <v>0</v>
      </c>
      <c r="K13289" t="s">
        <v>31</v>
      </c>
      <c r="L13289" t="s">
        <v>22</v>
      </c>
      <c r="M13289">
        <v>144000</v>
      </c>
      <c r="O13289" t="s">
        <v>16879</v>
      </c>
      <c r="P13289" t="s">
        <v>16880</v>
      </c>
    </row>
    <row r="13290" spans="1:16" x14ac:dyDescent="0.35">
      <c r="A13290" t="s">
        <v>16654</v>
      </c>
      <c r="B13290" t="s">
        <v>16881</v>
      </c>
      <c r="C13290" t="s">
        <v>6168</v>
      </c>
      <c r="D13290" t="s">
        <v>249</v>
      </c>
      <c r="E13290" t="s">
        <v>20</v>
      </c>
      <c r="F13290" t="b">
        <v>0</v>
      </c>
      <c r="G13290" t="s">
        <v>6169</v>
      </c>
      <c r="H13290" s="1">
        <v>45711.31212962963</v>
      </c>
      <c r="I13290" t="b">
        <v>0</v>
      </c>
      <c r="J13290" t="b">
        <v>0</v>
      </c>
      <c r="K13290" t="s">
        <v>6169</v>
      </c>
      <c r="L13290" t="s">
        <v>22</v>
      </c>
      <c r="M13290">
        <v>275000</v>
      </c>
      <c r="O13290" t="s">
        <v>16882</v>
      </c>
      <c r="P13290" t="s">
        <v>156</v>
      </c>
    </row>
    <row r="13291" spans="1:16" x14ac:dyDescent="0.35">
      <c r="A13291" t="s">
        <v>16654</v>
      </c>
      <c r="B13291" t="s">
        <v>16883</v>
      </c>
      <c r="C13291" t="s">
        <v>37</v>
      </c>
      <c r="D13291" t="s">
        <v>1872</v>
      </c>
      <c r="E13291" t="s">
        <v>20</v>
      </c>
      <c r="F13291" t="b">
        <v>0</v>
      </c>
      <c r="G13291" t="s">
        <v>37</v>
      </c>
      <c r="H13291" s="1">
        <v>45711.317175925928</v>
      </c>
      <c r="I13291" t="b">
        <v>0</v>
      </c>
      <c r="J13291" t="b">
        <v>0</v>
      </c>
      <c r="K13291" t="s">
        <v>37</v>
      </c>
      <c r="L13291" t="s">
        <v>22</v>
      </c>
      <c r="M13291">
        <v>174400</v>
      </c>
      <c r="O13291" t="s">
        <v>2979</v>
      </c>
      <c r="P13291" t="s">
        <v>16884</v>
      </c>
    </row>
    <row r="13292" spans="1:16" x14ac:dyDescent="0.35">
      <c r="A13292" t="s">
        <v>16654</v>
      </c>
      <c r="B13292" t="s">
        <v>16876</v>
      </c>
      <c r="C13292" t="s">
        <v>8006</v>
      </c>
      <c r="D13292" t="s">
        <v>29</v>
      </c>
      <c r="E13292" t="s">
        <v>296</v>
      </c>
      <c r="F13292" t="b">
        <v>0</v>
      </c>
      <c r="G13292" t="s">
        <v>47</v>
      </c>
      <c r="H13292" s="1">
        <v>45711.433148148149</v>
      </c>
      <c r="I13292" t="b">
        <v>0</v>
      </c>
      <c r="J13292" t="b">
        <v>1</v>
      </c>
      <c r="K13292" t="s">
        <v>31</v>
      </c>
      <c r="L13292" t="s">
        <v>22</v>
      </c>
      <c r="M13292">
        <v>195000</v>
      </c>
      <c r="O13292" t="s">
        <v>1225</v>
      </c>
      <c r="P13292" t="s">
        <v>16877</v>
      </c>
    </row>
    <row r="13293" spans="1:16" x14ac:dyDescent="0.35">
      <c r="A13293" t="s">
        <v>16654</v>
      </c>
      <c r="B13293" t="s">
        <v>16878</v>
      </c>
      <c r="C13293" t="s">
        <v>182</v>
      </c>
      <c r="D13293" t="s">
        <v>36</v>
      </c>
      <c r="E13293" t="s">
        <v>20</v>
      </c>
      <c r="F13293" t="b">
        <v>0</v>
      </c>
      <c r="G13293" t="s">
        <v>47</v>
      </c>
      <c r="H13293" s="1">
        <v>45711.83</v>
      </c>
      <c r="I13293" t="b">
        <v>0</v>
      </c>
      <c r="J13293" t="b">
        <v>0</v>
      </c>
      <c r="K13293" t="s">
        <v>31</v>
      </c>
      <c r="L13293" t="s">
        <v>22</v>
      </c>
      <c r="M13293">
        <v>144000</v>
      </c>
      <c r="O13293" t="s">
        <v>16879</v>
      </c>
      <c r="P13293" t="s">
        <v>16880</v>
      </c>
    </row>
    <row r="13294" spans="1:16" x14ac:dyDescent="0.35">
      <c r="A13294" t="s">
        <v>16654</v>
      </c>
      <c r="B13294" t="s">
        <v>16881</v>
      </c>
      <c r="C13294" t="s">
        <v>6168</v>
      </c>
      <c r="D13294" t="s">
        <v>249</v>
      </c>
      <c r="E13294" t="s">
        <v>20</v>
      </c>
      <c r="F13294" t="b">
        <v>0</v>
      </c>
      <c r="G13294" t="s">
        <v>6169</v>
      </c>
      <c r="H13294" s="1">
        <v>45712.31212962963</v>
      </c>
      <c r="I13294" t="b">
        <v>0</v>
      </c>
      <c r="J13294" t="b">
        <v>0</v>
      </c>
      <c r="K13294" t="s">
        <v>6169</v>
      </c>
      <c r="L13294" t="s">
        <v>22</v>
      </c>
      <c r="M13294">
        <v>275000</v>
      </c>
      <c r="O13294" t="s">
        <v>16882</v>
      </c>
      <c r="P13294" t="s">
        <v>156</v>
      </c>
    </row>
    <row r="13295" spans="1:16" x14ac:dyDescent="0.35">
      <c r="A13295" t="s">
        <v>16654</v>
      </c>
      <c r="B13295" t="s">
        <v>16883</v>
      </c>
      <c r="C13295" t="s">
        <v>37</v>
      </c>
      <c r="D13295" t="s">
        <v>1872</v>
      </c>
      <c r="E13295" t="s">
        <v>20</v>
      </c>
      <c r="F13295" t="b">
        <v>0</v>
      </c>
      <c r="G13295" t="s">
        <v>37</v>
      </c>
      <c r="H13295" s="1">
        <v>45712.317175925928</v>
      </c>
      <c r="I13295" t="b">
        <v>0</v>
      </c>
      <c r="J13295" t="b">
        <v>0</v>
      </c>
      <c r="K13295" t="s">
        <v>37</v>
      </c>
      <c r="L13295" t="s">
        <v>22</v>
      </c>
      <c r="M13295">
        <v>174400</v>
      </c>
      <c r="O13295" t="s">
        <v>2979</v>
      </c>
      <c r="P13295" t="s">
        <v>16884</v>
      </c>
    </row>
    <row r="13296" spans="1:16" x14ac:dyDescent="0.35">
      <c r="A13296" t="s">
        <v>16654</v>
      </c>
      <c r="B13296" t="s">
        <v>16876</v>
      </c>
      <c r="C13296" t="s">
        <v>8006</v>
      </c>
      <c r="D13296" t="s">
        <v>29</v>
      </c>
      <c r="E13296" t="s">
        <v>296</v>
      </c>
      <c r="F13296" t="b">
        <v>0</v>
      </c>
      <c r="G13296" t="s">
        <v>47</v>
      </c>
      <c r="H13296" s="1">
        <v>45712.433148148149</v>
      </c>
      <c r="I13296" t="b">
        <v>0</v>
      </c>
      <c r="J13296" t="b">
        <v>1</v>
      </c>
      <c r="K13296" t="s">
        <v>31</v>
      </c>
      <c r="L13296" t="s">
        <v>22</v>
      </c>
      <c r="M13296">
        <v>195000</v>
      </c>
      <c r="O13296" t="s">
        <v>1225</v>
      </c>
      <c r="P13296" t="s">
        <v>16877</v>
      </c>
    </row>
    <row r="13297" spans="1:16" x14ac:dyDescent="0.35">
      <c r="A13297" t="s">
        <v>16654</v>
      </c>
      <c r="B13297" t="s">
        <v>16878</v>
      </c>
      <c r="C13297" t="s">
        <v>182</v>
      </c>
      <c r="D13297" t="s">
        <v>36</v>
      </c>
      <c r="E13297" t="s">
        <v>20</v>
      </c>
      <c r="F13297" t="b">
        <v>0</v>
      </c>
      <c r="G13297" t="s">
        <v>47</v>
      </c>
      <c r="H13297" s="1">
        <v>45712.83</v>
      </c>
      <c r="I13297" t="b">
        <v>0</v>
      </c>
      <c r="J13297" t="b">
        <v>0</v>
      </c>
      <c r="K13297" t="s">
        <v>31</v>
      </c>
      <c r="L13297" t="s">
        <v>22</v>
      </c>
      <c r="M13297">
        <v>144000</v>
      </c>
      <c r="O13297" t="s">
        <v>16879</v>
      </c>
      <c r="P13297" t="s">
        <v>16880</v>
      </c>
    </row>
    <row r="13298" spans="1:16" x14ac:dyDescent="0.35">
      <c r="A13298" t="s">
        <v>16654</v>
      </c>
      <c r="B13298" t="s">
        <v>16885</v>
      </c>
      <c r="C13298" t="s">
        <v>18</v>
      </c>
      <c r="D13298" t="s">
        <v>2054</v>
      </c>
      <c r="E13298" t="s">
        <v>20</v>
      </c>
      <c r="F13298" t="b">
        <v>1</v>
      </c>
      <c r="G13298" t="s">
        <v>21</v>
      </c>
      <c r="H13298" s="1">
        <v>45713.308275462958</v>
      </c>
      <c r="I13298" t="b">
        <v>1</v>
      </c>
      <c r="J13298" t="b">
        <v>0</v>
      </c>
      <c r="K13298" t="s">
        <v>21</v>
      </c>
      <c r="L13298" t="s">
        <v>22</v>
      </c>
      <c r="M13298">
        <v>170000</v>
      </c>
      <c r="O13298" t="s">
        <v>16886</v>
      </c>
      <c r="P13298" t="s">
        <v>16887</v>
      </c>
    </row>
    <row r="13299" spans="1:16" x14ac:dyDescent="0.35">
      <c r="A13299" t="s">
        <v>16654</v>
      </c>
      <c r="B13299" t="s">
        <v>16881</v>
      </c>
      <c r="C13299" t="s">
        <v>6168</v>
      </c>
      <c r="D13299" t="s">
        <v>249</v>
      </c>
      <c r="E13299" t="s">
        <v>20</v>
      </c>
      <c r="F13299" t="b">
        <v>0</v>
      </c>
      <c r="G13299" t="s">
        <v>6169</v>
      </c>
      <c r="H13299" s="1">
        <v>45713.31212962963</v>
      </c>
      <c r="I13299" t="b">
        <v>0</v>
      </c>
      <c r="J13299" t="b">
        <v>0</v>
      </c>
      <c r="K13299" t="s">
        <v>6169</v>
      </c>
      <c r="L13299" t="s">
        <v>22</v>
      </c>
      <c r="M13299">
        <v>275000</v>
      </c>
      <c r="O13299" t="s">
        <v>16882</v>
      </c>
      <c r="P13299" t="s">
        <v>156</v>
      </c>
    </row>
    <row r="13300" spans="1:16" x14ac:dyDescent="0.35">
      <c r="A13300" t="s">
        <v>16654</v>
      </c>
      <c r="B13300" t="s">
        <v>16883</v>
      </c>
      <c r="C13300" t="s">
        <v>37</v>
      </c>
      <c r="D13300" t="s">
        <v>1872</v>
      </c>
      <c r="E13300" t="s">
        <v>20</v>
      </c>
      <c r="F13300" t="b">
        <v>0</v>
      </c>
      <c r="G13300" t="s">
        <v>37</v>
      </c>
      <c r="H13300" s="1">
        <v>45713.317175925928</v>
      </c>
      <c r="I13300" t="b">
        <v>0</v>
      </c>
      <c r="J13300" t="b">
        <v>0</v>
      </c>
      <c r="K13300" t="s">
        <v>37</v>
      </c>
      <c r="L13300" t="s">
        <v>22</v>
      </c>
      <c r="M13300">
        <v>174400</v>
      </c>
      <c r="O13300" t="s">
        <v>2979</v>
      </c>
      <c r="P13300" t="s">
        <v>16884</v>
      </c>
    </row>
    <row r="13301" spans="1:16" x14ac:dyDescent="0.35">
      <c r="A13301" t="s">
        <v>16654</v>
      </c>
      <c r="B13301" t="s">
        <v>16876</v>
      </c>
      <c r="C13301" t="s">
        <v>8006</v>
      </c>
      <c r="D13301" t="s">
        <v>29</v>
      </c>
      <c r="E13301" t="s">
        <v>296</v>
      </c>
      <c r="F13301" t="b">
        <v>0</v>
      </c>
      <c r="G13301" t="s">
        <v>47</v>
      </c>
      <c r="H13301" s="1">
        <v>45713.433148148149</v>
      </c>
      <c r="I13301" t="b">
        <v>0</v>
      </c>
      <c r="J13301" t="b">
        <v>1</v>
      </c>
      <c r="K13301" t="s">
        <v>31</v>
      </c>
      <c r="L13301" t="s">
        <v>22</v>
      </c>
      <c r="M13301">
        <v>195000</v>
      </c>
      <c r="O13301" t="s">
        <v>1225</v>
      </c>
      <c r="P13301" t="s">
        <v>16877</v>
      </c>
    </row>
    <row r="13302" spans="1:16" x14ac:dyDescent="0.35">
      <c r="A13302" t="s">
        <v>16654</v>
      </c>
      <c r="B13302" t="s">
        <v>16878</v>
      </c>
      <c r="C13302" t="s">
        <v>182</v>
      </c>
      <c r="D13302" t="s">
        <v>36</v>
      </c>
      <c r="E13302" t="s">
        <v>20</v>
      </c>
      <c r="F13302" t="b">
        <v>0</v>
      </c>
      <c r="G13302" t="s">
        <v>47</v>
      </c>
      <c r="H13302" s="1">
        <v>45713.83</v>
      </c>
      <c r="I13302" t="b">
        <v>0</v>
      </c>
      <c r="J13302" t="b">
        <v>0</v>
      </c>
      <c r="K13302" t="s">
        <v>31</v>
      </c>
      <c r="L13302" t="s">
        <v>22</v>
      </c>
      <c r="M13302">
        <v>144000</v>
      </c>
      <c r="O13302" t="s">
        <v>16879</v>
      </c>
      <c r="P13302" t="s">
        <v>16880</v>
      </c>
    </row>
    <row r="13303" spans="1:16" x14ac:dyDescent="0.35">
      <c r="A13303" t="s">
        <v>16654</v>
      </c>
      <c r="B13303" t="s">
        <v>16878</v>
      </c>
      <c r="C13303" t="s">
        <v>182</v>
      </c>
      <c r="D13303" t="s">
        <v>36</v>
      </c>
      <c r="E13303" t="s">
        <v>20</v>
      </c>
      <c r="F13303" t="b">
        <v>0</v>
      </c>
      <c r="G13303" t="s">
        <v>47</v>
      </c>
      <c r="H13303" s="1">
        <v>45713.83</v>
      </c>
      <c r="I13303" t="b">
        <v>0</v>
      </c>
      <c r="J13303" t="b">
        <v>0</v>
      </c>
      <c r="K13303" t="s">
        <v>31</v>
      </c>
      <c r="L13303" t="s">
        <v>22</v>
      </c>
      <c r="M13303">
        <v>144000</v>
      </c>
      <c r="O13303" t="s">
        <v>16879</v>
      </c>
      <c r="P13303" t="s">
        <v>16880</v>
      </c>
    </row>
    <row r="13304" spans="1:16" x14ac:dyDescent="0.35">
      <c r="A13304" t="s">
        <v>16654</v>
      </c>
      <c r="B13304" t="s">
        <v>16871</v>
      </c>
      <c r="C13304" t="s">
        <v>132</v>
      </c>
      <c r="D13304" t="s">
        <v>36</v>
      </c>
      <c r="E13304" t="s">
        <v>20</v>
      </c>
      <c r="F13304" t="b">
        <v>0</v>
      </c>
      <c r="G13304" t="s">
        <v>43</v>
      </c>
      <c r="H13304" s="1">
        <v>45713.830196759263</v>
      </c>
      <c r="I13304" t="b">
        <v>0</v>
      </c>
      <c r="J13304" t="b">
        <v>0</v>
      </c>
      <c r="K13304" t="s">
        <v>31</v>
      </c>
      <c r="L13304" t="s">
        <v>22</v>
      </c>
      <c r="M13304">
        <v>110000</v>
      </c>
      <c r="O13304" t="s">
        <v>16893</v>
      </c>
      <c r="P13304" t="s">
        <v>168</v>
      </c>
    </row>
    <row r="13305" spans="1:16" x14ac:dyDescent="0.35">
      <c r="A13305" t="s">
        <v>16654</v>
      </c>
      <c r="B13305" t="s">
        <v>16894</v>
      </c>
      <c r="C13305" t="s">
        <v>170</v>
      </c>
      <c r="D13305" t="s">
        <v>36</v>
      </c>
      <c r="E13305" t="s">
        <v>91</v>
      </c>
      <c r="F13305" t="b">
        <v>0</v>
      </c>
      <c r="G13305" t="s">
        <v>171</v>
      </c>
      <c r="H13305" s="1">
        <v>45713.844293981478</v>
      </c>
      <c r="I13305" t="b">
        <v>1</v>
      </c>
      <c r="J13305" t="b">
        <v>1</v>
      </c>
      <c r="K13305" t="s">
        <v>31</v>
      </c>
      <c r="L13305" t="s">
        <v>32</v>
      </c>
      <c r="N13305">
        <v>62</v>
      </c>
      <c r="O13305" t="s">
        <v>3179</v>
      </c>
      <c r="P13305" t="s">
        <v>16895</v>
      </c>
    </row>
    <row r="13306" spans="1:16" x14ac:dyDescent="0.35">
      <c r="A13306" t="s">
        <v>16654</v>
      </c>
      <c r="B13306" t="s">
        <v>16896</v>
      </c>
      <c r="C13306" t="s">
        <v>7094</v>
      </c>
      <c r="D13306" t="s">
        <v>29</v>
      </c>
      <c r="E13306" t="s">
        <v>296</v>
      </c>
      <c r="F13306" t="b">
        <v>0</v>
      </c>
      <c r="G13306" t="s">
        <v>52</v>
      </c>
      <c r="H13306" s="1">
        <v>45714.418807870366</v>
      </c>
      <c r="I13306" t="b">
        <v>0</v>
      </c>
      <c r="J13306" t="b">
        <v>1</v>
      </c>
      <c r="K13306" t="s">
        <v>31</v>
      </c>
      <c r="L13306" t="s">
        <v>22</v>
      </c>
      <c r="M13306">
        <v>165000</v>
      </c>
      <c r="O13306" t="s">
        <v>1225</v>
      </c>
      <c r="P13306" t="s">
        <v>16897</v>
      </c>
    </row>
    <row r="13307" spans="1:16" x14ac:dyDescent="0.35">
      <c r="A13307" t="s">
        <v>16654</v>
      </c>
      <c r="B13307" t="s">
        <v>16898</v>
      </c>
      <c r="C13307" t="s">
        <v>105</v>
      </c>
      <c r="D13307" t="s">
        <v>249</v>
      </c>
      <c r="E13307" t="s">
        <v>20</v>
      </c>
      <c r="F13307" t="b">
        <v>0</v>
      </c>
      <c r="G13307" t="s">
        <v>105</v>
      </c>
      <c r="H13307" s="1">
        <v>45714.630312499998</v>
      </c>
      <c r="I13307" t="b">
        <v>0</v>
      </c>
      <c r="J13307" t="b">
        <v>0</v>
      </c>
      <c r="K13307" t="s">
        <v>105</v>
      </c>
      <c r="L13307" t="s">
        <v>22</v>
      </c>
      <c r="M13307">
        <v>64085.5</v>
      </c>
      <c r="O13307" t="s">
        <v>306</v>
      </c>
      <c r="P13307" t="s">
        <v>2136</v>
      </c>
    </row>
    <row r="13308" spans="1:16" x14ac:dyDescent="0.35">
      <c r="A13308" t="s">
        <v>16654</v>
      </c>
      <c r="B13308" t="s">
        <v>16899</v>
      </c>
      <c r="C13308" t="s">
        <v>4389</v>
      </c>
      <c r="D13308" t="s">
        <v>36</v>
      </c>
      <c r="E13308" t="s">
        <v>91</v>
      </c>
      <c r="F13308" t="b">
        <v>0</v>
      </c>
      <c r="G13308" t="s">
        <v>47</v>
      </c>
      <c r="H13308" s="1">
        <v>45714.70890046296</v>
      </c>
      <c r="I13308" t="b">
        <v>0</v>
      </c>
      <c r="J13308" t="b">
        <v>0</v>
      </c>
      <c r="K13308" t="s">
        <v>31</v>
      </c>
      <c r="L13308" t="s">
        <v>32</v>
      </c>
      <c r="N13308">
        <v>60</v>
      </c>
      <c r="O13308" t="s">
        <v>16900</v>
      </c>
      <c r="P13308" t="s">
        <v>16901</v>
      </c>
    </row>
    <row r="13309" spans="1:16" x14ac:dyDescent="0.35">
      <c r="A13309" t="s">
        <v>16654</v>
      </c>
      <c r="B13309" t="s">
        <v>16902</v>
      </c>
      <c r="C13309" t="s">
        <v>16903</v>
      </c>
      <c r="D13309" t="s">
        <v>16904</v>
      </c>
      <c r="E13309" t="s">
        <v>20</v>
      </c>
      <c r="F13309" t="b">
        <v>0</v>
      </c>
      <c r="G13309" t="s">
        <v>9034</v>
      </c>
      <c r="H13309" s="1">
        <v>45714.713692129633</v>
      </c>
      <c r="I13309" t="b">
        <v>0</v>
      </c>
      <c r="J13309" t="b">
        <v>0</v>
      </c>
      <c r="K13309" t="s">
        <v>9034</v>
      </c>
      <c r="L13309" t="s">
        <v>22</v>
      </c>
      <c r="M13309">
        <v>160000</v>
      </c>
      <c r="O13309" t="s">
        <v>16905</v>
      </c>
      <c r="P13309" t="s">
        <v>16906</v>
      </c>
    </row>
    <row r="13310" spans="1:16" x14ac:dyDescent="0.35">
      <c r="A13310" t="s">
        <v>16654</v>
      </c>
      <c r="B13310" t="s">
        <v>16907</v>
      </c>
      <c r="C13310" t="s">
        <v>517</v>
      </c>
      <c r="D13310" t="s">
        <v>36</v>
      </c>
      <c r="E13310" t="s">
        <v>20</v>
      </c>
      <c r="F13310" t="b">
        <v>0</v>
      </c>
      <c r="G13310" t="s">
        <v>52</v>
      </c>
      <c r="H13310" s="1">
        <v>45714.750254629631</v>
      </c>
      <c r="I13310" t="b">
        <v>0</v>
      </c>
      <c r="J13310" t="b">
        <v>1</v>
      </c>
      <c r="K13310" t="s">
        <v>31</v>
      </c>
      <c r="L13310" t="s">
        <v>22</v>
      </c>
      <c r="M13310">
        <v>100000</v>
      </c>
      <c r="O13310" t="s">
        <v>12750</v>
      </c>
      <c r="P13310" t="s">
        <v>16908</v>
      </c>
    </row>
    <row r="13311" spans="1:16" x14ac:dyDescent="0.35">
      <c r="A13311" t="s">
        <v>16654</v>
      </c>
      <c r="B13311" t="s">
        <v>16909</v>
      </c>
      <c r="C13311" t="s">
        <v>1443</v>
      </c>
      <c r="D13311" t="s">
        <v>36</v>
      </c>
      <c r="E13311" t="s">
        <v>20</v>
      </c>
      <c r="F13311" t="b">
        <v>0</v>
      </c>
      <c r="G13311" t="s">
        <v>52</v>
      </c>
      <c r="H13311" s="1">
        <v>45714.835625</v>
      </c>
      <c r="I13311" t="b">
        <v>1</v>
      </c>
      <c r="J13311" t="b">
        <v>0</v>
      </c>
      <c r="K13311" t="s">
        <v>31</v>
      </c>
      <c r="L13311" t="s">
        <v>22</v>
      </c>
      <c r="M13311">
        <v>220000</v>
      </c>
      <c r="O13311" t="s">
        <v>650</v>
      </c>
      <c r="P13311" t="s">
        <v>16910</v>
      </c>
    </row>
    <row r="13312" spans="1:16" x14ac:dyDescent="0.35">
      <c r="A13312" t="s">
        <v>16654</v>
      </c>
      <c r="B13312" t="s">
        <v>16911</v>
      </c>
      <c r="C13312" t="s">
        <v>18</v>
      </c>
      <c r="D13312" t="s">
        <v>36</v>
      </c>
      <c r="E13312" t="s">
        <v>20</v>
      </c>
      <c r="F13312" t="b">
        <v>1</v>
      </c>
      <c r="G13312" t="s">
        <v>52</v>
      </c>
      <c r="H13312" s="1">
        <v>45715.418993055559</v>
      </c>
      <c r="I13312" t="b">
        <v>0</v>
      </c>
      <c r="J13312" t="b">
        <v>1</v>
      </c>
      <c r="K13312" t="s">
        <v>31</v>
      </c>
      <c r="L13312" t="s">
        <v>22</v>
      </c>
      <c r="M13312">
        <v>190095</v>
      </c>
      <c r="O13312" t="s">
        <v>13073</v>
      </c>
      <c r="P13312" t="s">
        <v>16912</v>
      </c>
    </row>
    <row r="13313" spans="1:16" x14ac:dyDescent="0.35">
      <c r="A13313" t="s">
        <v>16654</v>
      </c>
      <c r="B13313" t="s">
        <v>16863</v>
      </c>
      <c r="C13313" t="s">
        <v>142</v>
      </c>
      <c r="D13313" t="s">
        <v>36</v>
      </c>
      <c r="E13313" t="s">
        <v>20</v>
      </c>
      <c r="F13313" t="b">
        <v>0</v>
      </c>
      <c r="G13313" t="s">
        <v>68</v>
      </c>
      <c r="H13313" s="1">
        <v>45715.626875000002</v>
      </c>
      <c r="I13313" t="b">
        <v>0</v>
      </c>
      <c r="J13313" t="b">
        <v>0</v>
      </c>
      <c r="K13313" t="s">
        <v>31</v>
      </c>
      <c r="L13313" t="s">
        <v>22</v>
      </c>
      <c r="M13313">
        <v>150000</v>
      </c>
      <c r="O13313" t="s">
        <v>816</v>
      </c>
      <c r="P13313" t="s">
        <v>2826</v>
      </c>
    </row>
    <row r="13314" spans="1:16" x14ac:dyDescent="0.35">
      <c r="A13314" t="s">
        <v>16654</v>
      </c>
      <c r="B13314" t="s">
        <v>16913</v>
      </c>
      <c r="C13314" t="s">
        <v>105</v>
      </c>
      <c r="D13314" t="s">
        <v>249</v>
      </c>
      <c r="E13314" t="s">
        <v>20</v>
      </c>
      <c r="F13314" t="b">
        <v>0</v>
      </c>
      <c r="G13314" t="s">
        <v>105</v>
      </c>
      <c r="H13314" s="1">
        <v>45715.62939814815</v>
      </c>
      <c r="I13314" t="b">
        <v>0</v>
      </c>
      <c r="J13314" t="b">
        <v>0</v>
      </c>
      <c r="K13314" t="s">
        <v>105</v>
      </c>
      <c r="L13314" t="s">
        <v>22</v>
      </c>
      <c r="M13314">
        <v>77800</v>
      </c>
      <c r="O13314" t="s">
        <v>1324</v>
      </c>
      <c r="P13314" t="s">
        <v>16914</v>
      </c>
    </row>
    <row r="13315" spans="1:16" x14ac:dyDescent="0.35">
      <c r="A13315" t="s">
        <v>16654</v>
      </c>
      <c r="B13315" t="s">
        <v>16915</v>
      </c>
      <c r="C13315" t="s">
        <v>703</v>
      </c>
      <c r="D13315" t="s">
        <v>36</v>
      </c>
      <c r="E13315" t="s">
        <v>91</v>
      </c>
      <c r="F13315" t="b">
        <v>0</v>
      </c>
      <c r="G13315" t="s">
        <v>43</v>
      </c>
      <c r="H13315" s="1">
        <v>45716.66747685185</v>
      </c>
      <c r="I13315" t="b">
        <v>0</v>
      </c>
      <c r="J13315" t="b">
        <v>0</v>
      </c>
      <c r="K13315" t="s">
        <v>31</v>
      </c>
      <c r="L13315" t="s">
        <v>32</v>
      </c>
      <c r="N13315">
        <v>45.5</v>
      </c>
      <c r="O13315" t="s">
        <v>16916</v>
      </c>
      <c r="P13315" t="s">
        <v>216</v>
      </c>
    </row>
    <row r="13316" spans="1:16" x14ac:dyDescent="0.35">
      <c r="A13316" t="s">
        <v>16654</v>
      </c>
      <c r="B13316" t="s">
        <v>16758</v>
      </c>
      <c r="C13316" t="s">
        <v>5343</v>
      </c>
      <c r="D13316" t="s">
        <v>110</v>
      </c>
      <c r="E13316" t="s">
        <v>91</v>
      </c>
      <c r="F13316" t="b">
        <v>0</v>
      </c>
      <c r="G13316" t="s">
        <v>52</v>
      </c>
      <c r="H13316" s="1">
        <v>45717.627384259264</v>
      </c>
      <c r="I13316" t="b">
        <v>0</v>
      </c>
      <c r="J13316" t="b">
        <v>0</v>
      </c>
      <c r="K13316" t="s">
        <v>31</v>
      </c>
      <c r="L13316" t="s">
        <v>32</v>
      </c>
      <c r="N13316">
        <v>71.5</v>
      </c>
      <c r="O13316" t="s">
        <v>16917</v>
      </c>
      <c r="P13316" t="s">
        <v>16918</v>
      </c>
    </row>
    <row r="13317" spans="1:16" x14ac:dyDescent="0.35">
      <c r="A13317" t="s">
        <v>16654</v>
      </c>
      <c r="B13317" t="s">
        <v>16919</v>
      </c>
      <c r="C13317" t="s">
        <v>16920</v>
      </c>
      <c r="D13317" t="s">
        <v>36</v>
      </c>
      <c r="E13317" t="s">
        <v>91</v>
      </c>
      <c r="F13317" t="b">
        <v>0</v>
      </c>
      <c r="G13317" t="s">
        <v>52</v>
      </c>
      <c r="H13317" s="1">
        <v>45719.875150462962</v>
      </c>
      <c r="I13317" t="b">
        <v>0</v>
      </c>
      <c r="J13317" t="b">
        <v>1</v>
      </c>
      <c r="K13317" t="s">
        <v>31</v>
      </c>
      <c r="L13317" t="s">
        <v>32</v>
      </c>
      <c r="N13317">
        <v>60</v>
      </c>
      <c r="O13317" t="s">
        <v>4441</v>
      </c>
      <c r="P13317" t="s">
        <v>16921</v>
      </c>
    </row>
    <row r="13318" spans="1:16" x14ac:dyDescent="0.35">
      <c r="A13318" t="s">
        <v>16654</v>
      </c>
      <c r="B13318" t="s">
        <v>16922</v>
      </c>
      <c r="C13318" t="s">
        <v>14152</v>
      </c>
      <c r="D13318" t="s">
        <v>36</v>
      </c>
      <c r="E13318" t="s">
        <v>91</v>
      </c>
      <c r="F13318" t="b">
        <v>0</v>
      </c>
      <c r="G13318" t="s">
        <v>171</v>
      </c>
      <c r="H13318" s="1">
        <v>45719.906493055547</v>
      </c>
      <c r="I13318" t="b">
        <v>1</v>
      </c>
      <c r="J13318" t="b">
        <v>0</v>
      </c>
      <c r="K13318" t="s">
        <v>31</v>
      </c>
      <c r="L13318" t="s">
        <v>32</v>
      </c>
      <c r="N13318">
        <v>49.5</v>
      </c>
      <c r="O13318" t="s">
        <v>3268</v>
      </c>
      <c r="P13318" t="s">
        <v>16923</v>
      </c>
    </row>
    <row r="13319" spans="1:16" x14ac:dyDescent="0.35">
      <c r="A13319" t="s">
        <v>16654</v>
      </c>
      <c r="B13319" t="s">
        <v>16924</v>
      </c>
      <c r="C13319" t="s">
        <v>6628</v>
      </c>
      <c r="D13319" t="s">
        <v>36</v>
      </c>
      <c r="E13319" t="s">
        <v>20</v>
      </c>
      <c r="F13319" t="b">
        <v>0</v>
      </c>
      <c r="G13319" t="s">
        <v>47</v>
      </c>
      <c r="H13319" s="1">
        <v>45720.462777777779</v>
      </c>
      <c r="I13319" t="b">
        <v>0</v>
      </c>
      <c r="J13319" t="b">
        <v>0</v>
      </c>
      <c r="K13319" t="s">
        <v>31</v>
      </c>
      <c r="L13319" t="s">
        <v>22</v>
      </c>
      <c r="M13319">
        <v>82850</v>
      </c>
      <c r="O13319" t="s">
        <v>209</v>
      </c>
      <c r="P13319" t="s">
        <v>16925</v>
      </c>
    </row>
    <row r="13320" spans="1:16" x14ac:dyDescent="0.35">
      <c r="A13320" t="s">
        <v>16654</v>
      </c>
      <c r="B13320" t="s">
        <v>16926</v>
      </c>
      <c r="C13320" t="s">
        <v>649</v>
      </c>
      <c r="D13320" t="s">
        <v>36</v>
      </c>
      <c r="E13320" t="s">
        <v>20</v>
      </c>
      <c r="F13320" t="b">
        <v>0</v>
      </c>
      <c r="G13320" t="s">
        <v>43</v>
      </c>
      <c r="H13320" s="1">
        <v>45720.542581018519</v>
      </c>
      <c r="I13320" t="b">
        <v>1</v>
      </c>
      <c r="J13320" t="b">
        <v>1</v>
      </c>
      <c r="K13320" t="s">
        <v>31</v>
      </c>
      <c r="L13320" t="s">
        <v>22</v>
      </c>
      <c r="M13320">
        <v>105996</v>
      </c>
      <c r="O13320" t="s">
        <v>1494</v>
      </c>
      <c r="P13320" t="s">
        <v>1284</v>
      </c>
    </row>
    <row r="13321" spans="1:16" x14ac:dyDescent="0.35">
      <c r="A13321" t="s">
        <v>16654</v>
      </c>
      <c r="B13321" t="s">
        <v>16927</v>
      </c>
      <c r="C13321" t="s">
        <v>2919</v>
      </c>
      <c r="D13321" t="s">
        <v>36</v>
      </c>
      <c r="E13321" t="s">
        <v>20</v>
      </c>
      <c r="F13321" t="b">
        <v>0</v>
      </c>
      <c r="G13321" t="s">
        <v>52</v>
      </c>
      <c r="H13321" s="1">
        <v>45720.629074074073</v>
      </c>
      <c r="I13321" t="b">
        <v>0</v>
      </c>
      <c r="J13321" t="b">
        <v>1</v>
      </c>
      <c r="K13321" t="s">
        <v>31</v>
      </c>
      <c r="L13321" t="s">
        <v>22</v>
      </c>
      <c r="M13321">
        <v>206500</v>
      </c>
      <c r="O13321" t="s">
        <v>1048</v>
      </c>
      <c r="P13321" t="s">
        <v>16928</v>
      </c>
    </row>
    <row r="13322" spans="1:16" x14ac:dyDescent="0.35">
      <c r="A13322" t="s">
        <v>16654</v>
      </c>
      <c r="B13322" t="s">
        <v>16929</v>
      </c>
      <c r="C13322" t="s">
        <v>170</v>
      </c>
      <c r="D13322" t="s">
        <v>36</v>
      </c>
      <c r="E13322" t="s">
        <v>91</v>
      </c>
      <c r="F13322" t="b">
        <v>0</v>
      </c>
      <c r="G13322" t="s">
        <v>171</v>
      </c>
      <c r="H13322" s="1">
        <v>45720.643171296288</v>
      </c>
      <c r="I13322" t="b">
        <v>1</v>
      </c>
      <c r="J13322" t="b">
        <v>1</v>
      </c>
      <c r="K13322" t="s">
        <v>31</v>
      </c>
      <c r="L13322" t="s">
        <v>32</v>
      </c>
      <c r="N13322">
        <v>54</v>
      </c>
      <c r="O13322" t="s">
        <v>3548</v>
      </c>
      <c r="P13322" t="s">
        <v>3585</v>
      </c>
    </row>
    <row r="13323" spans="1:16" x14ac:dyDescent="0.35">
      <c r="A13323" t="s">
        <v>16654</v>
      </c>
      <c r="B13323" t="s">
        <v>16930</v>
      </c>
      <c r="C13323" t="s">
        <v>7928</v>
      </c>
      <c r="D13323" t="s">
        <v>249</v>
      </c>
      <c r="E13323" t="s">
        <v>20</v>
      </c>
      <c r="F13323" t="b">
        <v>0</v>
      </c>
      <c r="G13323" t="s">
        <v>105</v>
      </c>
      <c r="H13323" s="1">
        <v>45720.756157407413</v>
      </c>
      <c r="I13323" t="b">
        <v>0</v>
      </c>
      <c r="J13323" t="b">
        <v>0</v>
      </c>
      <c r="K13323" t="s">
        <v>105</v>
      </c>
      <c r="L13323" t="s">
        <v>22</v>
      </c>
      <c r="M13323">
        <v>48000</v>
      </c>
      <c r="O13323" t="s">
        <v>15349</v>
      </c>
      <c r="P13323" t="s">
        <v>16931</v>
      </c>
    </row>
    <row r="13324" spans="1:16" x14ac:dyDescent="0.35">
      <c r="A13324" t="s">
        <v>16654</v>
      </c>
      <c r="B13324" t="s">
        <v>16932</v>
      </c>
      <c r="C13324" t="s">
        <v>18</v>
      </c>
      <c r="D13324" t="s">
        <v>36</v>
      </c>
      <c r="E13324" t="s">
        <v>91</v>
      </c>
      <c r="F13324" t="b">
        <v>1</v>
      </c>
      <c r="G13324" t="s">
        <v>47</v>
      </c>
      <c r="H13324" s="1">
        <v>45721.83388888889</v>
      </c>
      <c r="I13324" t="b">
        <v>0</v>
      </c>
      <c r="J13324" t="b">
        <v>1</v>
      </c>
      <c r="K13324" t="s">
        <v>31</v>
      </c>
      <c r="L13324" t="s">
        <v>32</v>
      </c>
      <c r="N13324">
        <v>46.5</v>
      </c>
      <c r="O13324" t="s">
        <v>773</v>
      </c>
      <c r="P13324" t="s">
        <v>16933</v>
      </c>
    </row>
    <row r="13325" spans="1:16" x14ac:dyDescent="0.35">
      <c r="A13325" t="s">
        <v>16654</v>
      </c>
      <c r="B13325" t="s">
        <v>16934</v>
      </c>
      <c r="C13325" t="s">
        <v>649</v>
      </c>
      <c r="D13325" t="s">
        <v>36</v>
      </c>
      <c r="E13325" t="s">
        <v>91</v>
      </c>
      <c r="F13325" t="b">
        <v>0</v>
      </c>
      <c r="G13325" t="s">
        <v>43</v>
      </c>
      <c r="H13325" s="1">
        <v>45721.835625</v>
      </c>
      <c r="I13325" t="b">
        <v>1</v>
      </c>
      <c r="J13325" t="b">
        <v>0</v>
      </c>
      <c r="K13325" t="s">
        <v>31</v>
      </c>
      <c r="L13325" t="s">
        <v>32</v>
      </c>
      <c r="N13325">
        <v>70</v>
      </c>
      <c r="O13325" t="s">
        <v>16935</v>
      </c>
      <c r="P13325" t="s">
        <v>16936</v>
      </c>
    </row>
    <row r="13326" spans="1:16" x14ac:dyDescent="0.35">
      <c r="A13326" t="s">
        <v>16654</v>
      </c>
      <c r="B13326" t="s">
        <v>16937</v>
      </c>
      <c r="C13326" t="s">
        <v>154</v>
      </c>
      <c r="D13326" t="s">
        <v>36</v>
      </c>
      <c r="E13326" t="s">
        <v>20</v>
      </c>
      <c r="F13326" t="b">
        <v>0</v>
      </c>
      <c r="G13326" t="s">
        <v>47</v>
      </c>
      <c r="H13326" s="1">
        <v>45722.088784722233</v>
      </c>
      <c r="I13326" t="b">
        <v>0</v>
      </c>
      <c r="J13326" t="b">
        <v>0</v>
      </c>
      <c r="K13326" t="s">
        <v>31</v>
      </c>
      <c r="L13326" t="s">
        <v>22</v>
      </c>
      <c r="M13326">
        <v>101390</v>
      </c>
      <c r="O13326" t="s">
        <v>16938</v>
      </c>
      <c r="P13326" t="s">
        <v>16939</v>
      </c>
    </row>
    <row r="13327" spans="1:16" x14ac:dyDescent="0.35">
      <c r="A13327" t="s">
        <v>16654</v>
      </c>
      <c r="B13327" t="s">
        <v>16940</v>
      </c>
      <c r="C13327" t="s">
        <v>18</v>
      </c>
      <c r="D13327" t="s">
        <v>19</v>
      </c>
      <c r="E13327" t="s">
        <v>20</v>
      </c>
      <c r="F13327" t="b">
        <v>1</v>
      </c>
      <c r="G13327" t="s">
        <v>990</v>
      </c>
      <c r="H13327" s="1">
        <v>45722.306620370371</v>
      </c>
      <c r="I13327" t="b">
        <v>1</v>
      </c>
      <c r="J13327" t="b">
        <v>0</v>
      </c>
      <c r="K13327" t="s">
        <v>990</v>
      </c>
      <c r="L13327" t="s">
        <v>22</v>
      </c>
      <c r="M13327">
        <v>270000</v>
      </c>
      <c r="O13327" t="s">
        <v>11562</v>
      </c>
      <c r="P13327" t="s">
        <v>16941</v>
      </c>
    </row>
    <row r="13328" spans="1:16" x14ac:dyDescent="0.35">
      <c r="A13328" t="s">
        <v>16654</v>
      </c>
      <c r="B13328" t="s">
        <v>16942</v>
      </c>
      <c r="C13328" t="s">
        <v>1092</v>
      </c>
      <c r="D13328" t="s">
        <v>36</v>
      </c>
      <c r="E13328" t="s">
        <v>20</v>
      </c>
      <c r="F13328" t="b">
        <v>0</v>
      </c>
      <c r="G13328" t="s">
        <v>52</v>
      </c>
      <c r="H13328" s="1">
        <v>45722.419212962966</v>
      </c>
      <c r="I13328" t="b">
        <v>0</v>
      </c>
      <c r="J13328" t="b">
        <v>0</v>
      </c>
      <c r="K13328" t="s">
        <v>31</v>
      </c>
      <c r="L13328" t="s">
        <v>22</v>
      </c>
      <c r="M13328">
        <v>253000</v>
      </c>
      <c r="O13328" t="s">
        <v>209</v>
      </c>
      <c r="P13328" t="s">
        <v>16943</v>
      </c>
    </row>
    <row r="13329" spans="1:16" x14ac:dyDescent="0.35">
      <c r="A13329" t="s">
        <v>16654</v>
      </c>
      <c r="B13329" t="s">
        <v>16944</v>
      </c>
      <c r="C13329" t="s">
        <v>5682</v>
      </c>
      <c r="D13329" t="s">
        <v>36</v>
      </c>
      <c r="E13329" t="s">
        <v>20</v>
      </c>
      <c r="F13329" t="b">
        <v>0</v>
      </c>
      <c r="G13329" t="s">
        <v>52</v>
      </c>
      <c r="H13329" s="1">
        <v>45722.502546296288</v>
      </c>
      <c r="I13329" t="b">
        <v>0</v>
      </c>
      <c r="J13329" t="b">
        <v>1</v>
      </c>
      <c r="K13329" t="s">
        <v>31</v>
      </c>
      <c r="L13329" t="s">
        <v>22</v>
      </c>
      <c r="M13329">
        <v>142500</v>
      </c>
      <c r="O13329" t="s">
        <v>8367</v>
      </c>
      <c r="P13329" t="s">
        <v>6066</v>
      </c>
    </row>
    <row r="13330" spans="1:16" x14ac:dyDescent="0.35">
      <c r="A13330" t="s">
        <v>16654</v>
      </c>
      <c r="B13330" t="s">
        <v>16945</v>
      </c>
      <c r="D13330" t="s">
        <v>249</v>
      </c>
      <c r="E13330" t="s">
        <v>20</v>
      </c>
      <c r="F13330" t="b">
        <v>0</v>
      </c>
      <c r="G13330" t="s">
        <v>47</v>
      </c>
      <c r="H13330" s="1">
        <v>45722.750439814823</v>
      </c>
      <c r="I13330" t="b">
        <v>0</v>
      </c>
      <c r="J13330" t="b">
        <v>0</v>
      </c>
      <c r="K13330" t="s">
        <v>31</v>
      </c>
      <c r="L13330" t="s">
        <v>22</v>
      </c>
      <c r="M13330">
        <v>135000</v>
      </c>
      <c r="O13330" t="s">
        <v>16946</v>
      </c>
      <c r="P13330" t="s">
        <v>811</v>
      </c>
    </row>
    <row r="13331" spans="1:16" x14ac:dyDescent="0.35">
      <c r="A13331" t="s">
        <v>16654</v>
      </c>
      <c r="B13331" t="s">
        <v>16773</v>
      </c>
      <c r="C13331" t="s">
        <v>3695</v>
      </c>
      <c r="D13331" t="s">
        <v>36</v>
      </c>
      <c r="E13331" t="s">
        <v>91</v>
      </c>
      <c r="F13331" t="b">
        <v>0</v>
      </c>
      <c r="G13331" t="s">
        <v>52</v>
      </c>
      <c r="H13331" s="1">
        <v>45722.916979166657</v>
      </c>
      <c r="I13331" t="b">
        <v>0</v>
      </c>
      <c r="J13331" t="b">
        <v>1</v>
      </c>
      <c r="K13331" t="s">
        <v>31</v>
      </c>
      <c r="L13331" t="s">
        <v>32</v>
      </c>
      <c r="N13331">
        <v>65</v>
      </c>
      <c r="O13331" t="s">
        <v>773</v>
      </c>
      <c r="P13331" t="s">
        <v>16947</v>
      </c>
    </row>
    <row r="13332" spans="1:16" x14ac:dyDescent="0.35">
      <c r="A13332" t="s">
        <v>16654</v>
      </c>
      <c r="B13332" t="s">
        <v>16948</v>
      </c>
      <c r="C13332" t="s">
        <v>2904</v>
      </c>
      <c r="D13332" t="s">
        <v>249</v>
      </c>
      <c r="E13332" t="s">
        <v>20</v>
      </c>
      <c r="F13332" t="b">
        <v>0</v>
      </c>
      <c r="G13332" t="s">
        <v>105</v>
      </c>
      <c r="H13332" s="1">
        <v>45723.393842592603</v>
      </c>
      <c r="I13332" t="b">
        <v>0</v>
      </c>
      <c r="J13332" t="b">
        <v>0</v>
      </c>
      <c r="K13332" t="s">
        <v>105</v>
      </c>
      <c r="L13332" t="s">
        <v>22</v>
      </c>
      <c r="M13332">
        <v>57500</v>
      </c>
      <c r="O13332" t="s">
        <v>16949</v>
      </c>
      <c r="P13332" t="s">
        <v>16950</v>
      </c>
    </row>
    <row r="13333" spans="1:16" x14ac:dyDescent="0.35">
      <c r="A13333" t="s">
        <v>16654</v>
      </c>
      <c r="B13333" t="s">
        <v>16951</v>
      </c>
      <c r="C13333" t="s">
        <v>9525</v>
      </c>
      <c r="D13333" t="s">
        <v>36</v>
      </c>
      <c r="E13333" t="s">
        <v>20</v>
      </c>
      <c r="F13333" t="b">
        <v>0</v>
      </c>
      <c r="G13333" t="s">
        <v>52</v>
      </c>
      <c r="H13333" s="1">
        <v>45723.766967592594</v>
      </c>
      <c r="I13333" t="b">
        <v>1</v>
      </c>
      <c r="J13333" t="b">
        <v>1</v>
      </c>
      <c r="K13333" t="s">
        <v>31</v>
      </c>
      <c r="L13333" t="s">
        <v>22</v>
      </c>
      <c r="M13333">
        <v>165500</v>
      </c>
      <c r="O13333" t="s">
        <v>3122</v>
      </c>
      <c r="P13333" t="s">
        <v>16952</v>
      </c>
    </row>
    <row r="13334" spans="1:16" x14ac:dyDescent="0.35">
      <c r="A13334" t="s">
        <v>16654</v>
      </c>
      <c r="B13334" t="s">
        <v>16953</v>
      </c>
      <c r="C13334" t="s">
        <v>560</v>
      </c>
      <c r="D13334" t="s">
        <v>36</v>
      </c>
      <c r="E13334" t="s">
        <v>20</v>
      </c>
      <c r="F13334" t="b">
        <v>0</v>
      </c>
      <c r="G13334" t="s">
        <v>171</v>
      </c>
      <c r="H13334" s="1">
        <v>45723.88385416667</v>
      </c>
      <c r="I13334" t="b">
        <v>0</v>
      </c>
      <c r="J13334" t="b">
        <v>0</v>
      </c>
      <c r="K13334" t="s">
        <v>31</v>
      </c>
      <c r="L13334" t="s">
        <v>32</v>
      </c>
      <c r="N13334">
        <v>45</v>
      </c>
      <c r="O13334" t="s">
        <v>33</v>
      </c>
    </row>
    <row r="13335" spans="1:16" x14ac:dyDescent="0.35">
      <c r="A13335" t="s">
        <v>16654</v>
      </c>
      <c r="B13335" t="s">
        <v>16954</v>
      </c>
      <c r="C13335" t="s">
        <v>95</v>
      </c>
      <c r="D13335" t="s">
        <v>36</v>
      </c>
      <c r="E13335" t="s">
        <v>20</v>
      </c>
      <c r="F13335" t="b">
        <v>0</v>
      </c>
      <c r="G13335" t="s">
        <v>30</v>
      </c>
      <c r="H13335" s="1">
        <v>45724.542974537027</v>
      </c>
      <c r="I13335" t="b">
        <v>0</v>
      </c>
      <c r="J13335" t="b">
        <v>1</v>
      </c>
      <c r="K13335" t="s">
        <v>31</v>
      </c>
      <c r="L13335" t="s">
        <v>22</v>
      </c>
      <c r="M13335">
        <v>142300</v>
      </c>
      <c r="O13335" t="s">
        <v>2465</v>
      </c>
      <c r="P13335" t="s">
        <v>16955</v>
      </c>
    </row>
    <row r="13336" spans="1:16" x14ac:dyDescent="0.35">
      <c r="A13336" t="s">
        <v>16654</v>
      </c>
      <c r="B13336" t="s">
        <v>16956</v>
      </c>
      <c r="C13336" t="s">
        <v>16957</v>
      </c>
      <c r="D13336" t="s">
        <v>1149</v>
      </c>
      <c r="E13336" t="s">
        <v>204</v>
      </c>
      <c r="F13336" t="b">
        <v>0</v>
      </c>
      <c r="G13336" t="s">
        <v>1577</v>
      </c>
      <c r="H13336" s="1">
        <v>45724.608020833337</v>
      </c>
      <c r="I13336" t="b">
        <v>0</v>
      </c>
      <c r="J13336" t="b">
        <v>0</v>
      </c>
      <c r="K13336" t="s">
        <v>1577</v>
      </c>
      <c r="L13336" t="s">
        <v>22</v>
      </c>
      <c r="M13336">
        <v>43500</v>
      </c>
      <c r="O13336" t="s">
        <v>12734</v>
      </c>
      <c r="P13336" t="s">
        <v>1369</v>
      </c>
    </row>
    <row r="13337" spans="1:16" x14ac:dyDescent="0.35">
      <c r="A13337" t="s">
        <v>16654</v>
      </c>
      <c r="B13337" t="s">
        <v>16958</v>
      </c>
      <c r="C13337" t="s">
        <v>16959</v>
      </c>
      <c r="D13337" t="s">
        <v>36</v>
      </c>
      <c r="E13337" t="s">
        <v>204</v>
      </c>
      <c r="F13337" t="b">
        <v>0</v>
      </c>
      <c r="G13337" t="s">
        <v>47</v>
      </c>
      <c r="H13337" s="1">
        <v>45724.710729166669</v>
      </c>
      <c r="I13337" t="b">
        <v>0</v>
      </c>
      <c r="J13337" t="b">
        <v>0</v>
      </c>
      <c r="K13337" t="s">
        <v>31</v>
      </c>
      <c r="L13337" t="s">
        <v>32</v>
      </c>
      <c r="N13337">
        <v>22.5</v>
      </c>
      <c r="O13337" t="s">
        <v>16960</v>
      </c>
      <c r="P13337" t="s">
        <v>16961</v>
      </c>
    </row>
    <row r="13338" spans="1:16" x14ac:dyDescent="0.35">
      <c r="A13338" t="s">
        <v>16654</v>
      </c>
      <c r="B13338" t="s">
        <v>16962</v>
      </c>
      <c r="C13338" t="s">
        <v>552</v>
      </c>
      <c r="D13338" t="s">
        <v>36</v>
      </c>
      <c r="E13338" t="s">
        <v>91</v>
      </c>
      <c r="F13338" t="b">
        <v>0</v>
      </c>
      <c r="G13338" t="s">
        <v>68</v>
      </c>
      <c r="H13338" s="1">
        <v>45724.834363425929</v>
      </c>
      <c r="I13338" t="b">
        <v>0</v>
      </c>
      <c r="J13338" t="b">
        <v>0</v>
      </c>
      <c r="K13338" t="s">
        <v>31</v>
      </c>
      <c r="L13338" t="s">
        <v>32</v>
      </c>
      <c r="N13338">
        <v>45</v>
      </c>
      <c r="O13338" t="s">
        <v>33</v>
      </c>
      <c r="P13338" t="s">
        <v>16963</v>
      </c>
    </row>
    <row r="13339" spans="1:16" x14ac:dyDescent="0.35">
      <c r="A13339" t="s">
        <v>16654</v>
      </c>
      <c r="B13339" t="s">
        <v>16964</v>
      </c>
      <c r="C13339" t="s">
        <v>1828</v>
      </c>
      <c r="D13339" t="s">
        <v>573</v>
      </c>
      <c r="E13339" t="s">
        <v>20</v>
      </c>
      <c r="F13339" t="b">
        <v>0</v>
      </c>
      <c r="G13339" t="s">
        <v>994</v>
      </c>
      <c r="H13339" s="1">
        <v>45724.848391203697</v>
      </c>
      <c r="I13339" t="b">
        <v>0</v>
      </c>
      <c r="J13339" t="b">
        <v>0</v>
      </c>
      <c r="K13339" t="s">
        <v>994</v>
      </c>
      <c r="L13339" t="s">
        <v>32</v>
      </c>
      <c r="N13339">
        <v>28</v>
      </c>
      <c r="O13339" t="s">
        <v>1249</v>
      </c>
      <c r="P13339" t="s">
        <v>16965</v>
      </c>
    </row>
    <row r="13340" spans="1:16" x14ac:dyDescent="0.35">
      <c r="A13340" t="s">
        <v>16654</v>
      </c>
      <c r="B13340" t="s">
        <v>16747</v>
      </c>
      <c r="C13340" t="s">
        <v>3169</v>
      </c>
      <c r="D13340" t="s">
        <v>36</v>
      </c>
      <c r="E13340" t="s">
        <v>91</v>
      </c>
      <c r="F13340" t="b">
        <v>0</v>
      </c>
      <c r="G13340" t="s">
        <v>47</v>
      </c>
      <c r="H13340" s="1">
        <v>45725.000462962962</v>
      </c>
      <c r="I13340" t="b">
        <v>1</v>
      </c>
      <c r="J13340" t="b">
        <v>0</v>
      </c>
      <c r="K13340" t="s">
        <v>31</v>
      </c>
      <c r="L13340" t="s">
        <v>32</v>
      </c>
      <c r="N13340">
        <v>47.5</v>
      </c>
      <c r="O13340" t="s">
        <v>527</v>
      </c>
      <c r="P13340" t="s">
        <v>16748</v>
      </c>
    </row>
    <row r="13341" spans="1:16" x14ac:dyDescent="0.35">
      <c r="A13341" t="s">
        <v>16654</v>
      </c>
      <c r="B13341" t="s">
        <v>16690</v>
      </c>
      <c r="C13341" t="s">
        <v>56</v>
      </c>
      <c r="D13341" t="s">
        <v>36</v>
      </c>
      <c r="E13341" t="s">
        <v>20</v>
      </c>
      <c r="F13341" t="b">
        <v>0</v>
      </c>
      <c r="G13341" t="s">
        <v>52</v>
      </c>
      <c r="H13341" s="1">
        <v>45725.334814814807</v>
      </c>
      <c r="I13341" t="b">
        <v>0</v>
      </c>
      <c r="J13341" t="b">
        <v>1</v>
      </c>
      <c r="K13341" t="s">
        <v>31</v>
      </c>
      <c r="L13341" t="s">
        <v>22</v>
      </c>
      <c r="M13341">
        <v>187625</v>
      </c>
      <c r="O13341" t="s">
        <v>7564</v>
      </c>
      <c r="P13341" t="s">
        <v>16691</v>
      </c>
    </row>
    <row r="13342" spans="1:16" x14ac:dyDescent="0.35">
      <c r="A13342" t="s">
        <v>16654</v>
      </c>
      <c r="B13342" t="s">
        <v>16852</v>
      </c>
      <c r="C13342" t="s">
        <v>154</v>
      </c>
      <c r="D13342" t="s">
        <v>36</v>
      </c>
      <c r="E13342" t="s">
        <v>20</v>
      </c>
      <c r="F13342" t="b">
        <v>0</v>
      </c>
      <c r="G13342" t="s">
        <v>47</v>
      </c>
      <c r="H13342" s="1">
        <v>45725.585682870369</v>
      </c>
      <c r="I13342" t="b">
        <v>0</v>
      </c>
      <c r="J13342" t="b">
        <v>1</v>
      </c>
      <c r="K13342" t="s">
        <v>31</v>
      </c>
      <c r="L13342" t="s">
        <v>22</v>
      </c>
      <c r="M13342">
        <v>147500</v>
      </c>
      <c r="O13342" t="s">
        <v>16853</v>
      </c>
      <c r="P13342" t="s">
        <v>16854</v>
      </c>
    </row>
    <row r="13343" spans="1:16" x14ac:dyDescent="0.35">
      <c r="A13343" t="s">
        <v>16654</v>
      </c>
      <c r="B13343" t="s">
        <v>16825</v>
      </c>
      <c r="C13343" t="s">
        <v>182</v>
      </c>
      <c r="D13343" t="s">
        <v>36</v>
      </c>
      <c r="E13343" t="s">
        <v>20</v>
      </c>
      <c r="F13343" t="b">
        <v>0</v>
      </c>
      <c r="G13343" t="s">
        <v>52</v>
      </c>
      <c r="H13343" s="1">
        <v>45725.795057870368</v>
      </c>
      <c r="I13343" t="b">
        <v>1</v>
      </c>
      <c r="J13343" t="b">
        <v>1</v>
      </c>
      <c r="K13343" t="s">
        <v>31</v>
      </c>
      <c r="L13343" t="s">
        <v>22</v>
      </c>
      <c r="M13343">
        <v>185000</v>
      </c>
      <c r="O13343" t="s">
        <v>3821</v>
      </c>
      <c r="P13343" t="s">
        <v>16826</v>
      </c>
    </row>
    <row r="13344" spans="1:16" x14ac:dyDescent="0.35">
      <c r="A13344" t="s">
        <v>16654</v>
      </c>
      <c r="B13344" t="s">
        <v>16966</v>
      </c>
      <c r="C13344" t="s">
        <v>15801</v>
      </c>
      <c r="D13344" t="s">
        <v>269</v>
      </c>
      <c r="E13344" t="s">
        <v>20</v>
      </c>
      <c r="F13344" t="b">
        <v>0</v>
      </c>
      <c r="G13344" t="s">
        <v>30</v>
      </c>
      <c r="H13344" s="1">
        <v>45725.877812500003</v>
      </c>
      <c r="I13344" t="b">
        <v>0</v>
      </c>
      <c r="J13344" t="b">
        <v>1</v>
      </c>
      <c r="K13344" t="s">
        <v>31</v>
      </c>
      <c r="L13344" t="s">
        <v>22</v>
      </c>
      <c r="M13344">
        <v>255630</v>
      </c>
      <c r="O13344" t="s">
        <v>8836</v>
      </c>
    </row>
    <row r="13345" spans="1:16" x14ac:dyDescent="0.35">
      <c r="A13345" t="s">
        <v>16654</v>
      </c>
      <c r="B13345" t="s">
        <v>16718</v>
      </c>
      <c r="C13345" t="s">
        <v>943</v>
      </c>
      <c r="D13345" t="s">
        <v>36</v>
      </c>
      <c r="E13345" t="s">
        <v>20</v>
      </c>
      <c r="F13345" t="b">
        <v>0</v>
      </c>
      <c r="G13345" t="s">
        <v>52</v>
      </c>
      <c r="H13345" s="1">
        <v>45725.958541666667</v>
      </c>
      <c r="I13345" t="b">
        <v>0</v>
      </c>
      <c r="J13345" t="b">
        <v>1</v>
      </c>
      <c r="K13345" t="s">
        <v>31</v>
      </c>
      <c r="L13345" t="s">
        <v>22</v>
      </c>
      <c r="M13345">
        <v>160000</v>
      </c>
      <c r="O13345" t="s">
        <v>16719</v>
      </c>
      <c r="P13345" t="s">
        <v>16720</v>
      </c>
    </row>
    <row r="13346" spans="1:16" x14ac:dyDescent="0.35">
      <c r="A13346" t="s">
        <v>16654</v>
      </c>
      <c r="B13346" t="s">
        <v>16747</v>
      </c>
      <c r="C13346" t="s">
        <v>3169</v>
      </c>
      <c r="D13346" t="s">
        <v>36</v>
      </c>
      <c r="E13346" t="s">
        <v>91</v>
      </c>
      <c r="F13346" t="b">
        <v>0</v>
      </c>
      <c r="G13346" t="s">
        <v>47</v>
      </c>
      <c r="H13346" s="1">
        <v>45726.000462962962</v>
      </c>
      <c r="I13346" t="b">
        <v>1</v>
      </c>
      <c r="J13346" t="b">
        <v>0</v>
      </c>
      <c r="K13346" t="s">
        <v>31</v>
      </c>
      <c r="L13346" t="s">
        <v>32</v>
      </c>
      <c r="N13346">
        <v>47.5</v>
      </c>
      <c r="O13346" t="s">
        <v>527</v>
      </c>
      <c r="P13346" t="s">
        <v>16748</v>
      </c>
    </row>
    <row r="13347" spans="1:16" x14ac:dyDescent="0.35">
      <c r="A13347" t="s">
        <v>16654</v>
      </c>
      <c r="B13347" t="s">
        <v>16690</v>
      </c>
      <c r="C13347" t="s">
        <v>56</v>
      </c>
      <c r="D13347" t="s">
        <v>36</v>
      </c>
      <c r="E13347" t="s">
        <v>20</v>
      </c>
      <c r="F13347" t="b">
        <v>0</v>
      </c>
      <c r="G13347" t="s">
        <v>52</v>
      </c>
      <c r="H13347" s="1">
        <v>45726.334814814807</v>
      </c>
      <c r="I13347" t="b">
        <v>0</v>
      </c>
      <c r="J13347" t="b">
        <v>1</v>
      </c>
      <c r="K13347" t="s">
        <v>31</v>
      </c>
      <c r="L13347" t="s">
        <v>22</v>
      </c>
      <c r="M13347">
        <v>187625</v>
      </c>
      <c r="O13347" t="s">
        <v>7564</v>
      </c>
      <c r="P13347" t="s">
        <v>16691</v>
      </c>
    </row>
    <row r="13348" spans="1:16" x14ac:dyDescent="0.35">
      <c r="A13348" t="s">
        <v>16654</v>
      </c>
      <c r="B13348" t="s">
        <v>16876</v>
      </c>
      <c r="C13348" t="s">
        <v>8006</v>
      </c>
      <c r="D13348" t="s">
        <v>29</v>
      </c>
      <c r="E13348" t="s">
        <v>296</v>
      </c>
      <c r="F13348" t="b">
        <v>0</v>
      </c>
      <c r="G13348" t="s">
        <v>47</v>
      </c>
      <c r="H13348" s="1">
        <v>45726.433148148149</v>
      </c>
      <c r="I13348" t="b">
        <v>0</v>
      </c>
      <c r="J13348" t="b">
        <v>1</v>
      </c>
      <c r="K13348" t="s">
        <v>31</v>
      </c>
      <c r="L13348" t="s">
        <v>22</v>
      </c>
      <c r="M13348">
        <v>195000</v>
      </c>
      <c r="O13348" t="s">
        <v>1225</v>
      </c>
      <c r="P13348" t="s">
        <v>16877</v>
      </c>
    </row>
    <row r="13349" spans="1:16" x14ac:dyDescent="0.35">
      <c r="A13349" t="s">
        <v>16654</v>
      </c>
      <c r="B13349" t="s">
        <v>16852</v>
      </c>
      <c r="C13349" t="s">
        <v>154</v>
      </c>
      <c r="D13349" t="s">
        <v>36</v>
      </c>
      <c r="E13349" t="s">
        <v>20</v>
      </c>
      <c r="F13349" t="b">
        <v>0</v>
      </c>
      <c r="G13349" t="s">
        <v>47</v>
      </c>
      <c r="H13349" s="1">
        <v>45726.585682870369</v>
      </c>
      <c r="I13349" t="b">
        <v>0</v>
      </c>
      <c r="J13349" t="b">
        <v>1</v>
      </c>
      <c r="K13349" t="s">
        <v>31</v>
      </c>
      <c r="L13349" t="s">
        <v>22</v>
      </c>
      <c r="M13349">
        <v>147500</v>
      </c>
      <c r="O13349" t="s">
        <v>16853</v>
      </c>
      <c r="P13349" t="s">
        <v>16854</v>
      </c>
    </row>
    <row r="13350" spans="1:16" x14ac:dyDescent="0.35">
      <c r="A13350" t="s">
        <v>16654</v>
      </c>
      <c r="B13350" t="s">
        <v>16825</v>
      </c>
      <c r="C13350" t="s">
        <v>182</v>
      </c>
      <c r="D13350" t="s">
        <v>36</v>
      </c>
      <c r="E13350" t="s">
        <v>20</v>
      </c>
      <c r="F13350" t="b">
        <v>0</v>
      </c>
      <c r="G13350" t="s">
        <v>52</v>
      </c>
      <c r="H13350" s="1">
        <v>45726.795057870368</v>
      </c>
      <c r="I13350" t="b">
        <v>1</v>
      </c>
      <c r="J13350" t="b">
        <v>1</v>
      </c>
      <c r="K13350" t="s">
        <v>31</v>
      </c>
      <c r="L13350" t="s">
        <v>22</v>
      </c>
      <c r="M13350">
        <v>185000</v>
      </c>
      <c r="O13350" t="s">
        <v>3821</v>
      </c>
      <c r="P13350" t="s">
        <v>16826</v>
      </c>
    </row>
    <row r="13351" spans="1:16" x14ac:dyDescent="0.35">
      <c r="A13351" t="s">
        <v>16654</v>
      </c>
      <c r="B13351" t="s">
        <v>16966</v>
      </c>
      <c r="C13351" t="s">
        <v>15801</v>
      </c>
      <c r="D13351" t="s">
        <v>269</v>
      </c>
      <c r="E13351" t="s">
        <v>20</v>
      </c>
      <c r="F13351" t="b">
        <v>0</v>
      </c>
      <c r="G13351" t="s">
        <v>30</v>
      </c>
      <c r="H13351" s="1">
        <v>45726.877812500003</v>
      </c>
      <c r="I13351" t="b">
        <v>0</v>
      </c>
      <c r="J13351" t="b">
        <v>1</v>
      </c>
      <c r="K13351" t="s">
        <v>31</v>
      </c>
      <c r="L13351" t="s">
        <v>22</v>
      </c>
      <c r="M13351">
        <v>255630</v>
      </c>
      <c r="O13351" t="s">
        <v>8836</v>
      </c>
    </row>
    <row r="13352" spans="1:16" x14ac:dyDescent="0.35">
      <c r="A13352" t="s">
        <v>16654</v>
      </c>
      <c r="B13352" t="s">
        <v>16773</v>
      </c>
      <c r="C13352" t="s">
        <v>3695</v>
      </c>
      <c r="D13352" t="s">
        <v>36</v>
      </c>
      <c r="E13352" t="s">
        <v>91</v>
      </c>
      <c r="F13352" t="b">
        <v>0</v>
      </c>
      <c r="G13352" t="s">
        <v>52</v>
      </c>
      <c r="H13352" s="1">
        <v>45726.916979166657</v>
      </c>
      <c r="I13352" t="b">
        <v>0</v>
      </c>
      <c r="J13352" t="b">
        <v>1</v>
      </c>
      <c r="K13352" t="s">
        <v>31</v>
      </c>
      <c r="L13352" t="s">
        <v>32</v>
      </c>
      <c r="N13352">
        <v>65</v>
      </c>
      <c r="O13352" t="s">
        <v>773</v>
      </c>
      <c r="P13352" t="s">
        <v>16947</v>
      </c>
    </row>
    <row r="13353" spans="1:16" x14ac:dyDescent="0.35">
      <c r="A13353" t="s">
        <v>16654</v>
      </c>
      <c r="B13353" t="s">
        <v>16718</v>
      </c>
      <c r="C13353" t="s">
        <v>943</v>
      </c>
      <c r="D13353" t="s">
        <v>36</v>
      </c>
      <c r="E13353" t="s">
        <v>20</v>
      </c>
      <c r="F13353" t="b">
        <v>0</v>
      </c>
      <c r="G13353" t="s">
        <v>52</v>
      </c>
      <c r="H13353" s="1">
        <v>45726.958541666667</v>
      </c>
      <c r="I13353" t="b">
        <v>0</v>
      </c>
      <c r="J13353" t="b">
        <v>1</v>
      </c>
      <c r="K13353" t="s">
        <v>31</v>
      </c>
      <c r="L13353" t="s">
        <v>22</v>
      </c>
      <c r="M13353">
        <v>160000</v>
      </c>
      <c r="O13353" t="s">
        <v>16719</v>
      </c>
      <c r="P13353" t="s">
        <v>16720</v>
      </c>
    </row>
    <row r="13354" spans="1:16" x14ac:dyDescent="0.35">
      <c r="A13354" t="s">
        <v>16654</v>
      </c>
      <c r="B13354" t="s">
        <v>16747</v>
      </c>
      <c r="C13354" t="s">
        <v>3169</v>
      </c>
      <c r="D13354" t="s">
        <v>36</v>
      </c>
      <c r="E13354" t="s">
        <v>91</v>
      </c>
      <c r="F13354" t="b">
        <v>0</v>
      </c>
      <c r="G13354" t="s">
        <v>47</v>
      </c>
      <c r="H13354" s="1">
        <v>45727.000462962962</v>
      </c>
      <c r="I13354" t="b">
        <v>1</v>
      </c>
      <c r="J13354" t="b">
        <v>0</v>
      </c>
      <c r="K13354" t="s">
        <v>31</v>
      </c>
      <c r="L13354" t="s">
        <v>32</v>
      </c>
      <c r="N13354">
        <v>47.5</v>
      </c>
      <c r="O13354" t="s">
        <v>527</v>
      </c>
      <c r="P13354" t="s">
        <v>16748</v>
      </c>
    </row>
    <row r="13355" spans="1:16" x14ac:dyDescent="0.35">
      <c r="A13355" t="s">
        <v>16654</v>
      </c>
      <c r="B13355" t="s">
        <v>16690</v>
      </c>
      <c r="C13355" t="s">
        <v>56</v>
      </c>
      <c r="D13355" t="s">
        <v>36</v>
      </c>
      <c r="E13355" t="s">
        <v>20</v>
      </c>
      <c r="F13355" t="b">
        <v>0</v>
      </c>
      <c r="G13355" t="s">
        <v>52</v>
      </c>
      <c r="H13355" s="1">
        <v>45727.334814814807</v>
      </c>
      <c r="I13355" t="b">
        <v>0</v>
      </c>
      <c r="J13355" t="b">
        <v>1</v>
      </c>
      <c r="K13355" t="s">
        <v>31</v>
      </c>
      <c r="L13355" t="s">
        <v>22</v>
      </c>
      <c r="M13355">
        <v>187625</v>
      </c>
      <c r="O13355" t="s">
        <v>7564</v>
      </c>
      <c r="P13355" t="s">
        <v>16691</v>
      </c>
    </row>
    <row r="13356" spans="1:16" x14ac:dyDescent="0.35">
      <c r="A13356" t="s">
        <v>16654</v>
      </c>
      <c r="B13356" t="s">
        <v>16876</v>
      </c>
      <c r="C13356" t="s">
        <v>8006</v>
      </c>
      <c r="D13356" t="s">
        <v>29</v>
      </c>
      <c r="E13356" t="s">
        <v>296</v>
      </c>
      <c r="F13356" t="b">
        <v>0</v>
      </c>
      <c r="G13356" t="s">
        <v>47</v>
      </c>
      <c r="H13356" s="1">
        <v>45727.433148148149</v>
      </c>
      <c r="I13356" t="b">
        <v>0</v>
      </c>
      <c r="J13356" t="b">
        <v>1</v>
      </c>
      <c r="K13356" t="s">
        <v>31</v>
      </c>
      <c r="L13356" t="s">
        <v>22</v>
      </c>
      <c r="M13356">
        <v>195000</v>
      </c>
      <c r="O13356" t="s">
        <v>1225</v>
      </c>
      <c r="P13356" t="s">
        <v>16877</v>
      </c>
    </row>
    <row r="13357" spans="1:16" x14ac:dyDescent="0.35">
      <c r="A13357" t="s">
        <v>16654</v>
      </c>
      <c r="B13357" t="s">
        <v>16852</v>
      </c>
      <c r="C13357" t="s">
        <v>154</v>
      </c>
      <c r="D13357" t="s">
        <v>36</v>
      </c>
      <c r="E13357" t="s">
        <v>20</v>
      </c>
      <c r="F13357" t="b">
        <v>0</v>
      </c>
      <c r="G13357" t="s">
        <v>47</v>
      </c>
      <c r="H13357" s="1">
        <v>45727.585682870369</v>
      </c>
      <c r="I13357" t="b">
        <v>0</v>
      </c>
      <c r="J13357" t="b">
        <v>1</v>
      </c>
      <c r="K13357" t="s">
        <v>31</v>
      </c>
      <c r="L13357" t="s">
        <v>22</v>
      </c>
      <c r="M13357">
        <v>147500</v>
      </c>
      <c r="O13357" t="s">
        <v>16853</v>
      </c>
      <c r="P13357" t="s">
        <v>16854</v>
      </c>
    </row>
    <row r="13358" spans="1:16" x14ac:dyDescent="0.35">
      <c r="A13358" t="s">
        <v>16654</v>
      </c>
      <c r="B13358" t="s">
        <v>16825</v>
      </c>
      <c r="C13358" t="s">
        <v>182</v>
      </c>
      <c r="D13358" t="s">
        <v>36</v>
      </c>
      <c r="E13358" t="s">
        <v>20</v>
      </c>
      <c r="F13358" t="b">
        <v>0</v>
      </c>
      <c r="G13358" t="s">
        <v>52</v>
      </c>
      <c r="H13358" s="1">
        <v>45727.795057870368</v>
      </c>
      <c r="I13358" t="b">
        <v>1</v>
      </c>
      <c r="J13358" t="b">
        <v>1</v>
      </c>
      <c r="K13358" t="s">
        <v>31</v>
      </c>
      <c r="L13358" t="s">
        <v>22</v>
      </c>
      <c r="M13358">
        <v>185000</v>
      </c>
      <c r="O13358" t="s">
        <v>3821</v>
      </c>
      <c r="P13358" t="s">
        <v>16826</v>
      </c>
    </row>
    <row r="13359" spans="1:16" x14ac:dyDescent="0.35">
      <c r="A13359" t="s">
        <v>16654</v>
      </c>
      <c r="B13359" t="s">
        <v>16966</v>
      </c>
      <c r="C13359" t="s">
        <v>15801</v>
      </c>
      <c r="D13359" t="s">
        <v>269</v>
      </c>
      <c r="E13359" t="s">
        <v>20</v>
      </c>
      <c r="F13359" t="b">
        <v>0</v>
      </c>
      <c r="G13359" t="s">
        <v>30</v>
      </c>
      <c r="H13359" s="1">
        <v>45727.877812500003</v>
      </c>
      <c r="I13359" t="b">
        <v>0</v>
      </c>
      <c r="J13359" t="b">
        <v>1</v>
      </c>
      <c r="K13359" t="s">
        <v>31</v>
      </c>
      <c r="L13359" t="s">
        <v>22</v>
      </c>
      <c r="M13359">
        <v>255630</v>
      </c>
      <c r="O13359" t="s">
        <v>8836</v>
      </c>
    </row>
    <row r="13360" spans="1:16" x14ac:dyDescent="0.35">
      <c r="A13360" t="s">
        <v>16654</v>
      </c>
      <c r="B13360" t="s">
        <v>16773</v>
      </c>
      <c r="C13360" t="s">
        <v>3695</v>
      </c>
      <c r="D13360" t="s">
        <v>36</v>
      </c>
      <c r="E13360" t="s">
        <v>91</v>
      </c>
      <c r="F13360" t="b">
        <v>0</v>
      </c>
      <c r="G13360" t="s">
        <v>52</v>
      </c>
      <c r="H13360" s="1">
        <v>45727.916979166657</v>
      </c>
      <c r="I13360" t="b">
        <v>0</v>
      </c>
      <c r="J13360" t="b">
        <v>1</v>
      </c>
      <c r="K13360" t="s">
        <v>31</v>
      </c>
      <c r="L13360" t="s">
        <v>32</v>
      </c>
      <c r="N13360">
        <v>65</v>
      </c>
      <c r="O13360" t="s">
        <v>773</v>
      </c>
      <c r="P13360" t="s">
        <v>16947</v>
      </c>
    </row>
    <row r="13361" spans="1:16" x14ac:dyDescent="0.35">
      <c r="A13361" t="s">
        <v>16654</v>
      </c>
      <c r="B13361" t="s">
        <v>16718</v>
      </c>
      <c r="C13361" t="s">
        <v>943</v>
      </c>
      <c r="D13361" t="s">
        <v>36</v>
      </c>
      <c r="E13361" t="s">
        <v>20</v>
      </c>
      <c r="F13361" t="b">
        <v>0</v>
      </c>
      <c r="G13361" t="s">
        <v>52</v>
      </c>
      <c r="H13361" s="1">
        <v>45727.958541666667</v>
      </c>
      <c r="I13361" t="b">
        <v>0</v>
      </c>
      <c r="J13361" t="b">
        <v>1</v>
      </c>
      <c r="K13361" t="s">
        <v>31</v>
      </c>
      <c r="L13361" t="s">
        <v>22</v>
      </c>
      <c r="M13361">
        <v>160000</v>
      </c>
      <c r="O13361" t="s">
        <v>16719</v>
      </c>
      <c r="P13361" t="s">
        <v>16720</v>
      </c>
    </row>
    <row r="13362" spans="1:16" x14ac:dyDescent="0.35">
      <c r="A13362" t="s">
        <v>16654</v>
      </c>
      <c r="B13362" t="s">
        <v>16747</v>
      </c>
      <c r="C13362" t="s">
        <v>3169</v>
      </c>
      <c r="D13362" t="s">
        <v>36</v>
      </c>
      <c r="E13362" t="s">
        <v>91</v>
      </c>
      <c r="F13362" t="b">
        <v>0</v>
      </c>
      <c r="G13362" t="s">
        <v>47</v>
      </c>
      <c r="H13362" s="1">
        <v>45728.000462962962</v>
      </c>
      <c r="I13362" t="b">
        <v>1</v>
      </c>
      <c r="J13362" t="b">
        <v>0</v>
      </c>
      <c r="K13362" t="s">
        <v>31</v>
      </c>
      <c r="L13362" t="s">
        <v>32</v>
      </c>
      <c r="N13362">
        <v>47.5</v>
      </c>
      <c r="O13362" t="s">
        <v>527</v>
      </c>
      <c r="P13362" t="s">
        <v>16748</v>
      </c>
    </row>
    <row r="13363" spans="1:16" x14ac:dyDescent="0.35">
      <c r="A13363" t="s">
        <v>16654</v>
      </c>
      <c r="B13363" t="s">
        <v>16690</v>
      </c>
      <c r="C13363" t="s">
        <v>56</v>
      </c>
      <c r="D13363" t="s">
        <v>36</v>
      </c>
      <c r="E13363" t="s">
        <v>20</v>
      </c>
      <c r="F13363" t="b">
        <v>0</v>
      </c>
      <c r="G13363" t="s">
        <v>52</v>
      </c>
      <c r="H13363" s="1">
        <v>45728.334814814807</v>
      </c>
      <c r="I13363" t="b">
        <v>0</v>
      </c>
      <c r="J13363" t="b">
        <v>1</v>
      </c>
      <c r="K13363" t="s">
        <v>31</v>
      </c>
      <c r="L13363" t="s">
        <v>22</v>
      </c>
      <c r="M13363">
        <v>187625</v>
      </c>
      <c r="O13363" t="s">
        <v>7564</v>
      </c>
      <c r="P13363" t="s">
        <v>16691</v>
      </c>
    </row>
    <row r="13364" spans="1:16" x14ac:dyDescent="0.35">
      <c r="A13364" t="s">
        <v>16654</v>
      </c>
      <c r="B13364" t="s">
        <v>16876</v>
      </c>
      <c r="C13364" t="s">
        <v>8006</v>
      </c>
      <c r="D13364" t="s">
        <v>29</v>
      </c>
      <c r="E13364" t="s">
        <v>296</v>
      </c>
      <c r="F13364" t="b">
        <v>0</v>
      </c>
      <c r="G13364" t="s">
        <v>47</v>
      </c>
      <c r="H13364" s="1">
        <v>45728.433148148149</v>
      </c>
      <c r="I13364" t="b">
        <v>0</v>
      </c>
      <c r="J13364" t="b">
        <v>1</v>
      </c>
      <c r="K13364" t="s">
        <v>31</v>
      </c>
      <c r="L13364" t="s">
        <v>22</v>
      </c>
      <c r="M13364">
        <v>195000</v>
      </c>
      <c r="O13364" t="s">
        <v>1225</v>
      </c>
      <c r="P13364" t="s">
        <v>16877</v>
      </c>
    </row>
    <row r="13365" spans="1:16" x14ac:dyDescent="0.35">
      <c r="A13365" t="s">
        <v>16654</v>
      </c>
      <c r="B13365" t="s">
        <v>16967</v>
      </c>
      <c r="C13365" t="s">
        <v>2602</v>
      </c>
      <c r="D13365" t="s">
        <v>36</v>
      </c>
      <c r="E13365" t="s">
        <v>20</v>
      </c>
      <c r="F13365" t="b">
        <v>0</v>
      </c>
      <c r="G13365" t="s">
        <v>52</v>
      </c>
      <c r="H13365" s="1">
        <v>45728.584907407407</v>
      </c>
      <c r="I13365" t="b">
        <v>1</v>
      </c>
      <c r="J13365" t="b">
        <v>1</v>
      </c>
      <c r="K13365" t="s">
        <v>31</v>
      </c>
      <c r="L13365" t="s">
        <v>22</v>
      </c>
      <c r="M13365">
        <v>157500</v>
      </c>
      <c r="O13365" t="s">
        <v>7935</v>
      </c>
    </row>
    <row r="13366" spans="1:16" x14ac:dyDescent="0.35">
      <c r="A13366" t="s">
        <v>16654</v>
      </c>
      <c r="B13366" t="s">
        <v>16852</v>
      </c>
      <c r="C13366" t="s">
        <v>154</v>
      </c>
      <c r="D13366" t="s">
        <v>36</v>
      </c>
      <c r="E13366" t="s">
        <v>20</v>
      </c>
      <c r="F13366" t="b">
        <v>0</v>
      </c>
      <c r="G13366" t="s">
        <v>47</v>
      </c>
      <c r="H13366" s="1">
        <v>45728.585682870369</v>
      </c>
      <c r="I13366" t="b">
        <v>0</v>
      </c>
      <c r="J13366" t="b">
        <v>1</v>
      </c>
      <c r="K13366" t="s">
        <v>31</v>
      </c>
      <c r="L13366" t="s">
        <v>22</v>
      </c>
      <c r="M13366">
        <v>147500</v>
      </c>
      <c r="O13366" t="s">
        <v>16853</v>
      </c>
      <c r="P13366" t="s">
        <v>16854</v>
      </c>
    </row>
    <row r="13367" spans="1:16" x14ac:dyDescent="0.35">
      <c r="A13367" t="s">
        <v>16654</v>
      </c>
      <c r="B13367" t="s">
        <v>16825</v>
      </c>
      <c r="C13367" t="s">
        <v>182</v>
      </c>
      <c r="D13367" t="s">
        <v>36</v>
      </c>
      <c r="E13367" t="s">
        <v>20</v>
      </c>
      <c r="F13367" t="b">
        <v>0</v>
      </c>
      <c r="G13367" t="s">
        <v>52</v>
      </c>
      <c r="H13367" s="1">
        <v>45728.795057870368</v>
      </c>
      <c r="I13367" t="b">
        <v>1</v>
      </c>
      <c r="J13367" t="b">
        <v>1</v>
      </c>
      <c r="K13367" t="s">
        <v>31</v>
      </c>
      <c r="L13367" t="s">
        <v>22</v>
      </c>
      <c r="M13367">
        <v>185000</v>
      </c>
      <c r="O13367" t="s">
        <v>3821</v>
      </c>
      <c r="P13367" t="s">
        <v>16826</v>
      </c>
    </row>
    <row r="13368" spans="1:16" x14ac:dyDescent="0.35">
      <c r="A13368" t="s">
        <v>16654</v>
      </c>
      <c r="B13368" t="s">
        <v>16966</v>
      </c>
      <c r="C13368" t="s">
        <v>15801</v>
      </c>
      <c r="D13368" t="s">
        <v>269</v>
      </c>
      <c r="E13368" t="s">
        <v>20</v>
      </c>
      <c r="F13368" t="b">
        <v>0</v>
      </c>
      <c r="G13368" t="s">
        <v>30</v>
      </c>
      <c r="H13368" s="1">
        <v>45728.877812500003</v>
      </c>
      <c r="I13368" t="b">
        <v>0</v>
      </c>
      <c r="J13368" t="b">
        <v>1</v>
      </c>
      <c r="K13368" t="s">
        <v>31</v>
      </c>
      <c r="L13368" t="s">
        <v>22</v>
      </c>
      <c r="M13368">
        <v>255630</v>
      </c>
      <c r="O13368" t="s">
        <v>8836</v>
      </c>
    </row>
    <row r="13369" spans="1:16" x14ac:dyDescent="0.35">
      <c r="A13369" t="s">
        <v>16654</v>
      </c>
      <c r="B13369" t="s">
        <v>16773</v>
      </c>
      <c r="C13369" t="s">
        <v>3695</v>
      </c>
      <c r="D13369" t="s">
        <v>36</v>
      </c>
      <c r="E13369" t="s">
        <v>91</v>
      </c>
      <c r="F13369" t="b">
        <v>0</v>
      </c>
      <c r="G13369" t="s">
        <v>52</v>
      </c>
      <c r="H13369" s="1">
        <v>45728.916979166657</v>
      </c>
      <c r="I13369" t="b">
        <v>0</v>
      </c>
      <c r="J13369" t="b">
        <v>1</v>
      </c>
      <c r="K13369" t="s">
        <v>31</v>
      </c>
      <c r="L13369" t="s">
        <v>32</v>
      </c>
      <c r="N13369">
        <v>65</v>
      </c>
      <c r="O13369" t="s">
        <v>773</v>
      </c>
      <c r="P13369" t="s">
        <v>16947</v>
      </c>
    </row>
    <row r="13370" spans="1:16" x14ac:dyDescent="0.35">
      <c r="A13370" t="s">
        <v>16654</v>
      </c>
      <c r="B13370" t="s">
        <v>16718</v>
      </c>
      <c r="C13370" t="s">
        <v>943</v>
      </c>
      <c r="D13370" t="s">
        <v>36</v>
      </c>
      <c r="E13370" t="s">
        <v>20</v>
      </c>
      <c r="F13370" t="b">
        <v>0</v>
      </c>
      <c r="G13370" t="s">
        <v>52</v>
      </c>
      <c r="H13370" s="1">
        <v>45728.958541666667</v>
      </c>
      <c r="I13370" t="b">
        <v>0</v>
      </c>
      <c r="J13370" t="b">
        <v>1</v>
      </c>
      <c r="K13370" t="s">
        <v>31</v>
      </c>
      <c r="L13370" t="s">
        <v>22</v>
      </c>
      <c r="M13370">
        <v>160000</v>
      </c>
      <c r="O13370" t="s">
        <v>16719</v>
      </c>
      <c r="P13370" t="s">
        <v>16720</v>
      </c>
    </row>
    <row r="13371" spans="1:16" x14ac:dyDescent="0.35">
      <c r="A13371" t="s">
        <v>16654</v>
      </c>
      <c r="B13371" t="s">
        <v>16747</v>
      </c>
      <c r="C13371" t="s">
        <v>3169</v>
      </c>
      <c r="D13371" t="s">
        <v>36</v>
      </c>
      <c r="E13371" t="s">
        <v>91</v>
      </c>
      <c r="F13371" t="b">
        <v>0</v>
      </c>
      <c r="G13371" t="s">
        <v>47</v>
      </c>
      <c r="H13371" s="1">
        <v>45729.000462962962</v>
      </c>
      <c r="I13371" t="b">
        <v>1</v>
      </c>
      <c r="J13371" t="b">
        <v>0</v>
      </c>
      <c r="K13371" t="s">
        <v>31</v>
      </c>
      <c r="L13371" t="s">
        <v>32</v>
      </c>
      <c r="N13371">
        <v>47.5</v>
      </c>
      <c r="O13371" t="s">
        <v>527</v>
      </c>
      <c r="P13371" t="s">
        <v>16748</v>
      </c>
    </row>
    <row r="13372" spans="1:16" x14ac:dyDescent="0.35">
      <c r="A13372" t="s">
        <v>16654</v>
      </c>
      <c r="B13372" t="s">
        <v>16968</v>
      </c>
      <c r="C13372" t="s">
        <v>18</v>
      </c>
      <c r="D13372" t="s">
        <v>17442</v>
      </c>
      <c r="E13372" t="s">
        <v>20</v>
      </c>
      <c r="F13372" t="b">
        <v>1</v>
      </c>
      <c r="G13372" t="s">
        <v>171</v>
      </c>
      <c r="H13372" s="1">
        <v>45729.139317129629</v>
      </c>
      <c r="I13372" t="b">
        <v>0</v>
      </c>
      <c r="J13372" t="b">
        <v>1</v>
      </c>
      <c r="K13372" t="s">
        <v>31</v>
      </c>
      <c r="L13372" t="s">
        <v>22</v>
      </c>
      <c r="M13372">
        <v>80000</v>
      </c>
      <c r="O13372" t="s">
        <v>16969</v>
      </c>
      <c r="P13372" t="s">
        <v>16970</v>
      </c>
    </row>
    <row r="13373" spans="1:16" x14ac:dyDescent="0.35">
      <c r="A13373" t="s">
        <v>16654</v>
      </c>
      <c r="B13373" t="s">
        <v>16968</v>
      </c>
      <c r="C13373" t="s">
        <v>18</v>
      </c>
      <c r="D13373" t="s">
        <v>17442</v>
      </c>
      <c r="E13373" t="s">
        <v>20</v>
      </c>
      <c r="F13373" t="b">
        <v>1</v>
      </c>
      <c r="G13373" t="s">
        <v>171</v>
      </c>
      <c r="H13373" s="1">
        <v>45729.139317129629</v>
      </c>
      <c r="I13373" t="b">
        <v>0</v>
      </c>
      <c r="J13373" t="b">
        <v>1</v>
      </c>
      <c r="K13373" t="s">
        <v>31</v>
      </c>
      <c r="L13373" t="s">
        <v>22</v>
      </c>
      <c r="M13373">
        <v>80000</v>
      </c>
      <c r="O13373" t="s">
        <v>16969</v>
      </c>
      <c r="P13373" t="s">
        <v>16970</v>
      </c>
    </row>
    <row r="13374" spans="1:16" x14ac:dyDescent="0.35">
      <c r="A13374" t="s">
        <v>16654</v>
      </c>
      <c r="B13374" t="s">
        <v>16690</v>
      </c>
      <c r="C13374" t="s">
        <v>56</v>
      </c>
      <c r="D13374" t="s">
        <v>36</v>
      </c>
      <c r="E13374" t="s">
        <v>20</v>
      </c>
      <c r="F13374" t="b">
        <v>0</v>
      </c>
      <c r="G13374" t="s">
        <v>52</v>
      </c>
      <c r="H13374" s="1">
        <v>45729.334814814807</v>
      </c>
      <c r="I13374" t="b">
        <v>0</v>
      </c>
      <c r="J13374" t="b">
        <v>1</v>
      </c>
      <c r="K13374" t="s">
        <v>31</v>
      </c>
      <c r="L13374" t="s">
        <v>22</v>
      </c>
      <c r="M13374">
        <v>187625</v>
      </c>
      <c r="O13374" t="s">
        <v>7564</v>
      </c>
      <c r="P13374" t="s">
        <v>16691</v>
      </c>
    </row>
    <row r="13375" spans="1:16" x14ac:dyDescent="0.35">
      <c r="A13375" t="s">
        <v>16654</v>
      </c>
      <c r="B13375" t="s">
        <v>16876</v>
      </c>
      <c r="C13375" t="s">
        <v>8006</v>
      </c>
      <c r="D13375" t="s">
        <v>29</v>
      </c>
      <c r="E13375" t="s">
        <v>296</v>
      </c>
      <c r="F13375" t="b">
        <v>0</v>
      </c>
      <c r="G13375" t="s">
        <v>47</v>
      </c>
      <c r="H13375" s="1">
        <v>45729.433148148149</v>
      </c>
      <c r="I13375" t="b">
        <v>0</v>
      </c>
      <c r="J13375" t="b">
        <v>1</v>
      </c>
      <c r="K13375" t="s">
        <v>31</v>
      </c>
      <c r="L13375" t="s">
        <v>22</v>
      </c>
      <c r="M13375">
        <v>195000</v>
      </c>
      <c r="O13375" t="s">
        <v>1225</v>
      </c>
      <c r="P13375" t="s">
        <v>16877</v>
      </c>
    </row>
    <row r="13376" spans="1:16" x14ac:dyDescent="0.35">
      <c r="A13376" t="s">
        <v>16654</v>
      </c>
      <c r="B13376" t="s">
        <v>16967</v>
      </c>
      <c r="C13376" t="s">
        <v>2602</v>
      </c>
      <c r="D13376" t="s">
        <v>36</v>
      </c>
      <c r="E13376" t="s">
        <v>20</v>
      </c>
      <c r="F13376" t="b">
        <v>0</v>
      </c>
      <c r="G13376" t="s">
        <v>52</v>
      </c>
      <c r="H13376" s="1">
        <v>45729.584907407407</v>
      </c>
      <c r="I13376" t="b">
        <v>1</v>
      </c>
      <c r="J13376" t="b">
        <v>1</v>
      </c>
      <c r="K13376" t="s">
        <v>31</v>
      </c>
      <c r="L13376" t="s">
        <v>22</v>
      </c>
      <c r="M13376">
        <v>157500</v>
      </c>
      <c r="O13376" t="s">
        <v>7935</v>
      </c>
    </row>
    <row r="13377" spans="1:16" x14ac:dyDescent="0.35">
      <c r="A13377" t="s">
        <v>16654</v>
      </c>
      <c r="B13377" t="s">
        <v>16852</v>
      </c>
      <c r="C13377" t="s">
        <v>154</v>
      </c>
      <c r="D13377" t="s">
        <v>36</v>
      </c>
      <c r="E13377" t="s">
        <v>20</v>
      </c>
      <c r="F13377" t="b">
        <v>0</v>
      </c>
      <c r="G13377" t="s">
        <v>47</v>
      </c>
      <c r="H13377" s="1">
        <v>45729.585682870369</v>
      </c>
      <c r="I13377" t="b">
        <v>0</v>
      </c>
      <c r="J13377" t="b">
        <v>1</v>
      </c>
      <c r="K13377" t="s">
        <v>31</v>
      </c>
      <c r="L13377" t="s">
        <v>22</v>
      </c>
      <c r="M13377">
        <v>147500</v>
      </c>
      <c r="O13377" t="s">
        <v>16853</v>
      </c>
      <c r="P13377" t="s">
        <v>16854</v>
      </c>
    </row>
    <row r="13378" spans="1:16" x14ac:dyDescent="0.35">
      <c r="A13378" t="s">
        <v>16654</v>
      </c>
      <c r="B13378" t="s">
        <v>16971</v>
      </c>
      <c r="C13378" t="s">
        <v>142</v>
      </c>
      <c r="D13378" t="s">
        <v>36</v>
      </c>
      <c r="E13378" t="s">
        <v>20</v>
      </c>
      <c r="F13378" t="b">
        <v>0</v>
      </c>
      <c r="G13378" t="s">
        <v>30</v>
      </c>
      <c r="H13378" s="1">
        <v>45729.588009259263</v>
      </c>
      <c r="I13378" t="b">
        <v>1</v>
      </c>
      <c r="J13378" t="b">
        <v>1</v>
      </c>
      <c r="K13378" t="s">
        <v>31</v>
      </c>
      <c r="L13378" t="s">
        <v>22</v>
      </c>
      <c r="M13378">
        <v>175000</v>
      </c>
      <c r="O13378" t="s">
        <v>16972</v>
      </c>
      <c r="P13378" t="s">
        <v>13983</v>
      </c>
    </row>
    <row r="13379" spans="1:16" x14ac:dyDescent="0.35">
      <c r="A13379" t="s">
        <v>16654</v>
      </c>
      <c r="B13379" t="s">
        <v>16684</v>
      </c>
      <c r="C13379" t="s">
        <v>201</v>
      </c>
      <c r="D13379" t="s">
        <v>29</v>
      </c>
      <c r="E13379" t="s">
        <v>20</v>
      </c>
      <c r="F13379" t="b">
        <v>0</v>
      </c>
      <c r="G13379" t="s">
        <v>43</v>
      </c>
      <c r="H13379" s="1">
        <v>45729.792141203703</v>
      </c>
      <c r="I13379" t="b">
        <v>0</v>
      </c>
      <c r="J13379" t="b">
        <v>0</v>
      </c>
      <c r="K13379" t="s">
        <v>31</v>
      </c>
      <c r="L13379" t="s">
        <v>22</v>
      </c>
      <c r="M13379">
        <v>118750</v>
      </c>
      <c r="O13379" t="s">
        <v>16685</v>
      </c>
      <c r="P13379" t="s">
        <v>16686</v>
      </c>
    </row>
    <row r="13380" spans="1:16" x14ac:dyDescent="0.35">
      <c r="A13380" t="s">
        <v>16654</v>
      </c>
      <c r="B13380" t="s">
        <v>16825</v>
      </c>
      <c r="C13380" t="s">
        <v>182</v>
      </c>
      <c r="D13380" t="s">
        <v>36</v>
      </c>
      <c r="E13380" t="s">
        <v>20</v>
      </c>
      <c r="F13380" t="b">
        <v>0</v>
      </c>
      <c r="G13380" t="s">
        <v>52</v>
      </c>
      <c r="H13380" s="1">
        <v>45729.795057870368</v>
      </c>
      <c r="I13380" t="b">
        <v>1</v>
      </c>
      <c r="J13380" t="b">
        <v>1</v>
      </c>
      <c r="K13380" t="s">
        <v>31</v>
      </c>
      <c r="L13380" t="s">
        <v>22</v>
      </c>
      <c r="M13380">
        <v>185000</v>
      </c>
      <c r="O13380" t="s">
        <v>3821</v>
      </c>
      <c r="P13380" t="s">
        <v>16826</v>
      </c>
    </row>
    <row r="13381" spans="1:16" x14ac:dyDescent="0.35">
      <c r="A13381" t="s">
        <v>16654</v>
      </c>
      <c r="B13381" t="s">
        <v>16966</v>
      </c>
      <c r="C13381" t="s">
        <v>15801</v>
      </c>
      <c r="D13381" t="s">
        <v>269</v>
      </c>
      <c r="E13381" t="s">
        <v>20</v>
      </c>
      <c r="F13381" t="b">
        <v>0</v>
      </c>
      <c r="G13381" t="s">
        <v>30</v>
      </c>
      <c r="H13381" s="1">
        <v>45729.877812500003</v>
      </c>
      <c r="I13381" t="b">
        <v>0</v>
      </c>
      <c r="J13381" t="b">
        <v>1</v>
      </c>
      <c r="K13381" t="s">
        <v>31</v>
      </c>
      <c r="L13381" t="s">
        <v>22</v>
      </c>
      <c r="M13381">
        <v>255630</v>
      </c>
      <c r="O13381" t="s">
        <v>8836</v>
      </c>
    </row>
    <row r="13382" spans="1:16" x14ac:dyDescent="0.35">
      <c r="A13382" t="s">
        <v>16654</v>
      </c>
      <c r="B13382" t="s">
        <v>16773</v>
      </c>
      <c r="C13382" t="s">
        <v>3695</v>
      </c>
      <c r="D13382" t="s">
        <v>36</v>
      </c>
      <c r="E13382" t="s">
        <v>91</v>
      </c>
      <c r="F13382" t="b">
        <v>0</v>
      </c>
      <c r="G13382" t="s">
        <v>52</v>
      </c>
      <c r="H13382" s="1">
        <v>45729.916979166657</v>
      </c>
      <c r="I13382" t="b">
        <v>0</v>
      </c>
      <c r="J13382" t="b">
        <v>1</v>
      </c>
      <c r="K13382" t="s">
        <v>31</v>
      </c>
      <c r="L13382" t="s">
        <v>32</v>
      </c>
      <c r="N13382">
        <v>65</v>
      </c>
      <c r="O13382" t="s">
        <v>773</v>
      </c>
      <c r="P13382" t="s">
        <v>16947</v>
      </c>
    </row>
    <row r="13383" spans="1:16" x14ac:dyDescent="0.35">
      <c r="A13383" t="s">
        <v>16654</v>
      </c>
      <c r="B13383" t="s">
        <v>16718</v>
      </c>
      <c r="C13383" t="s">
        <v>943</v>
      </c>
      <c r="D13383" t="s">
        <v>36</v>
      </c>
      <c r="E13383" t="s">
        <v>20</v>
      </c>
      <c r="F13383" t="b">
        <v>0</v>
      </c>
      <c r="G13383" t="s">
        <v>52</v>
      </c>
      <c r="H13383" s="1">
        <v>45729.958541666667</v>
      </c>
      <c r="I13383" t="b">
        <v>0</v>
      </c>
      <c r="J13383" t="b">
        <v>1</v>
      </c>
      <c r="K13383" t="s">
        <v>31</v>
      </c>
      <c r="L13383" t="s">
        <v>22</v>
      </c>
      <c r="M13383">
        <v>160000</v>
      </c>
      <c r="O13383" t="s">
        <v>16719</v>
      </c>
      <c r="P13383" t="s">
        <v>16720</v>
      </c>
    </row>
    <row r="13384" spans="1:16" x14ac:dyDescent="0.35">
      <c r="A13384" t="s">
        <v>16654</v>
      </c>
      <c r="B13384" t="s">
        <v>16747</v>
      </c>
      <c r="C13384" t="s">
        <v>3169</v>
      </c>
      <c r="D13384" t="s">
        <v>36</v>
      </c>
      <c r="E13384" t="s">
        <v>91</v>
      </c>
      <c r="F13384" t="b">
        <v>0</v>
      </c>
      <c r="G13384" t="s">
        <v>47</v>
      </c>
      <c r="H13384" s="1">
        <v>45730.000462962962</v>
      </c>
      <c r="I13384" t="b">
        <v>1</v>
      </c>
      <c r="J13384" t="b">
        <v>0</v>
      </c>
      <c r="K13384" t="s">
        <v>31</v>
      </c>
      <c r="L13384" t="s">
        <v>32</v>
      </c>
      <c r="N13384">
        <v>47.5</v>
      </c>
      <c r="O13384" t="s">
        <v>527</v>
      </c>
      <c r="P13384" t="s">
        <v>16748</v>
      </c>
    </row>
    <row r="13385" spans="1:16" x14ac:dyDescent="0.35">
      <c r="A13385" t="s">
        <v>16654</v>
      </c>
      <c r="B13385" t="s">
        <v>16690</v>
      </c>
      <c r="C13385" t="s">
        <v>56</v>
      </c>
      <c r="D13385" t="s">
        <v>36</v>
      </c>
      <c r="E13385" t="s">
        <v>20</v>
      </c>
      <c r="F13385" t="b">
        <v>0</v>
      </c>
      <c r="G13385" t="s">
        <v>52</v>
      </c>
      <c r="H13385" s="1">
        <v>45730.334814814807</v>
      </c>
      <c r="I13385" t="b">
        <v>0</v>
      </c>
      <c r="J13385" t="b">
        <v>1</v>
      </c>
      <c r="K13385" t="s">
        <v>31</v>
      </c>
      <c r="L13385" t="s">
        <v>22</v>
      </c>
      <c r="M13385">
        <v>187625</v>
      </c>
      <c r="O13385" t="s">
        <v>7564</v>
      </c>
      <c r="P13385" t="s">
        <v>16691</v>
      </c>
    </row>
    <row r="13386" spans="1:16" x14ac:dyDescent="0.35">
      <c r="A13386" t="s">
        <v>16654</v>
      </c>
      <c r="B13386" t="s">
        <v>16852</v>
      </c>
      <c r="C13386" t="s">
        <v>154</v>
      </c>
      <c r="D13386" t="s">
        <v>36</v>
      </c>
      <c r="E13386" t="s">
        <v>20</v>
      </c>
      <c r="F13386" t="b">
        <v>0</v>
      </c>
      <c r="G13386" t="s">
        <v>47</v>
      </c>
      <c r="H13386" s="1">
        <v>45730.585682870369</v>
      </c>
      <c r="I13386" t="b">
        <v>0</v>
      </c>
      <c r="J13386" t="b">
        <v>1</v>
      </c>
      <c r="K13386" t="s">
        <v>31</v>
      </c>
      <c r="L13386" t="s">
        <v>22</v>
      </c>
      <c r="M13386">
        <v>147500</v>
      </c>
      <c r="O13386" t="s">
        <v>16853</v>
      </c>
      <c r="P13386" t="s">
        <v>16854</v>
      </c>
    </row>
    <row r="13387" spans="1:16" x14ac:dyDescent="0.35">
      <c r="A13387" t="s">
        <v>16654</v>
      </c>
      <c r="B13387" t="s">
        <v>16825</v>
      </c>
      <c r="C13387" t="s">
        <v>182</v>
      </c>
      <c r="D13387" t="s">
        <v>36</v>
      </c>
      <c r="E13387" t="s">
        <v>20</v>
      </c>
      <c r="F13387" t="b">
        <v>0</v>
      </c>
      <c r="G13387" t="s">
        <v>52</v>
      </c>
      <c r="H13387" s="1">
        <v>45730.795057870368</v>
      </c>
      <c r="I13387" t="b">
        <v>1</v>
      </c>
      <c r="J13387" t="b">
        <v>1</v>
      </c>
      <c r="K13387" t="s">
        <v>31</v>
      </c>
      <c r="L13387" t="s">
        <v>22</v>
      </c>
      <c r="M13387">
        <v>185000</v>
      </c>
      <c r="O13387" t="s">
        <v>3821</v>
      </c>
      <c r="P13387" t="s">
        <v>16826</v>
      </c>
    </row>
    <row r="13388" spans="1:16" x14ac:dyDescent="0.35">
      <c r="A13388" t="s">
        <v>16654</v>
      </c>
      <c r="B13388" t="s">
        <v>16966</v>
      </c>
      <c r="C13388" t="s">
        <v>15801</v>
      </c>
      <c r="D13388" t="s">
        <v>269</v>
      </c>
      <c r="E13388" t="s">
        <v>20</v>
      </c>
      <c r="F13388" t="b">
        <v>0</v>
      </c>
      <c r="G13388" t="s">
        <v>30</v>
      </c>
      <c r="H13388" s="1">
        <v>45730.877812500003</v>
      </c>
      <c r="I13388" t="b">
        <v>0</v>
      </c>
      <c r="J13388" t="b">
        <v>1</v>
      </c>
      <c r="K13388" t="s">
        <v>31</v>
      </c>
      <c r="L13388" t="s">
        <v>22</v>
      </c>
      <c r="M13388">
        <v>255630</v>
      </c>
      <c r="O13388" t="s">
        <v>8836</v>
      </c>
    </row>
    <row r="13389" spans="1:16" x14ac:dyDescent="0.35">
      <c r="A13389" t="s">
        <v>16654</v>
      </c>
      <c r="B13389" t="s">
        <v>16773</v>
      </c>
      <c r="C13389" t="s">
        <v>3695</v>
      </c>
      <c r="D13389" t="s">
        <v>36</v>
      </c>
      <c r="E13389" t="s">
        <v>91</v>
      </c>
      <c r="F13389" t="b">
        <v>0</v>
      </c>
      <c r="G13389" t="s">
        <v>52</v>
      </c>
      <c r="H13389" s="1">
        <v>45730.916979166657</v>
      </c>
      <c r="I13389" t="b">
        <v>0</v>
      </c>
      <c r="J13389" t="b">
        <v>1</v>
      </c>
      <c r="K13389" t="s">
        <v>31</v>
      </c>
      <c r="L13389" t="s">
        <v>32</v>
      </c>
      <c r="N13389">
        <v>65</v>
      </c>
      <c r="O13389" t="s">
        <v>773</v>
      </c>
      <c r="P13389" t="s">
        <v>16947</v>
      </c>
    </row>
    <row r="13390" spans="1:16" x14ac:dyDescent="0.35">
      <c r="A13390" t="s">
        <v>16654</v>
      </c>
      <c r="B13390" t="s">
        <v>16718</v>
      </c>
      <c r="C13390" t="s">
        <v>943</v>
      </c>
      <c r="D13390" t="s">
        <v>36</v>
      </c>
      <c r="E13390" t="s">
        <v>20</v>
      </c>
      <c r="F13390" t="b">
        <v>0</v>
      </c>
      <c r="G13390" t="s">
        <v>52</v>
      </c>
      <c r="H13390" s="1">
        <v>45730.958541666667</v>
      </c>
      <c r="I13390" t="b">
        <v>0</v>
      </c>
      <c r="J13390" t="b">
        <v>1</v>
      </c>
      <c r="K13390" t="s">
        <v>31</v>
      </c>
      <c r="L13390" t="s">
        <v>22</v>
      </c>
      <c r="M13390">
        <v>160000</v>
      </c>
      <c r="O13390" t="s">
        <v>16719</v>
      </c>
      <c r="P13390" t="s">
        <v>16720</v>
      </c>
    </row>
    <row r="13391" spans="1:16" x14ac:dyDescent="0.35">
      <c r="A13391" t="s">
        <v>16654</v>
      </c>
      <c r="B13391" t="s">
        <v>16747</v>
      </c>
      <c r="C13391" t="s">
        <v>3169</v>
      </c>
      <c r="D13391" t="s">
        <v>36</v>
      </c>
      <c r="E13391" t="s">
        <v>91</v>
      </c>
      <c r="F13391" t="b">
        <v>0</v>
      </c>
      <c r="G13391" t="s">
        <v>47</v>
      </c>
      <c r="H13391" s="1">
        <v>45731.000462962962</v>
      </c>
      <c r="I13391" t="b">
        <v>1</v>
      </c>
      <c r="J13391" t="b">
        <v>0</v>
      </c>
      <c r="K13391" t="s">
        <v>31</v>
      </c>
      <c r="L13391" t="s">
        <v>32</v>
      </c>
      <c r="N13391">
        <v>47.5</v>
      </c>
      <c r="O13391" t="s">
        <v>527</v>
      </c>
      <c r="P13391" t="s">
        <v>16748</v>
      </c>
    </row>
    <row r="13392" spans="1:16" x14ac:dyDescent="0.35">
      <c r="A13392" t="s">
        <v>16654</v>
      </c>
      <c r="B13392" t="s">
        <v>16690</v>
      </c>
      <c r="C13392" t="s">
        <v>56</v>
      </c>
      <c r="D13392" t="s">
        <v>36</v>
      </c>
      <c r="E13392" t="s">
        <v>20</v>
      </c>
      <c r="F13392" t="b">
        <v>0</v>
      </c>
      <c r="G13392" t="s">
        <v>52</v>
      </c>
      <c r="H13392" s="1">
        <v>45731.334814814807</v>
      </c>
      <c r="I13392" t="b">
        <v>0</v>
      </c>
      <c r="J13392" t="b">
        <v>1</v>
      </c>
      <c r="K13392" t="s">
        <v>31</v>
      </c>
      <c r="L13392" t="s">
        <v>22</v>
      </c>
      <c r="M13392">
        <v>187625</v>
      </c>
      <c r="O13392" t="s">
        <v>7564</v>
      </c>
      <c r="P13392" t="s">
        <v>16691</v>
      </c>
    </row>
    <row r="13393" spans="1:16" x14ac:dyDescent="0.35">
      <c r="A13393" t="s">
        <v>16654</v>
      </c>
      <c r="B13393" t="s">
        <v>16852</v>
      </c>
      <c r="C13393" t="s">
        <v>154</v>
      </c>
      <c r="D13393" t="s">
        <v>36</v>
      </c>
      <c r="E13393" t="s">
        <v>20</v>
      </c>
      <c r="F13393" t="b">
        <v>0</v>
      </c>
      <c r="G13393" t="s">
        <v>47</v>
      </c>
      <c r="H13393" s="1">
        <v>45731.585682870369</v>
      </c>
      <c r="I13393" t="b">
        <v>0</v>
      </c>
      <c r="J13393" t="b">
        <v>1</v>
      </c>
      <c r="K13393" t="s">
        <v>31</v>
      </c>
      <c r="L13393" t="s">
        <v>22</v>
      </c>
      <c r="M13393">
        <v>147500</v>
      </c>
      <c r="O13393" t="s">
        <v>16853</v>
      </c>
      <c r="P13393" t="s">
        <v>16854</v>
      </c>
    </row>
    <row r="13394" spans="1:16" x14ac:dyDescent="0.35">
      <c r="A13394" t="s">
        <v>16654</v>
      </c>
      <c r="B13394" t="s">
        <v>16825</v>
      </c>
      <c r="C13394" t="s">
        <v>182</v>
      </c>
      <c r="D13394" t="s">
        <v>36</v>
      </c>
      <c r="E13394" t="s">
        <v>20</v>
      </c>
      <c r="F13394" t="b">
        <v>0</v>
      </c>
      <c r="G13394" t="s">
        <v>52</v>
      </c>
      <c r="H13394" s="1">
        <v>45731.795057870368</v>
      </c>
      <c r="I13394" t="b">
        <v>1</v>
      </c>
      <c r="J13394" t="b">
        <v>1</v>
      </c>
      <c r="K13394" t="s">
        <v>31</v>
      </c>
      <c r="L13394" t="s">
        <v>22</v>
      </c>
      <c r="M13394">
        <v>185000</v>
      </c>
      <c r="O13394" t="s">
        <v>3821</v>
      </c>
      <c r="P13394" t="s">
        <v>16826</v>
      </c>
    </row>
    <row r="13395" spans="1:16" x14ac:dyDescent="0.35">
      <c r="A13395" t="s">
        <v>16654</v>
      </c>
      <c r="B13395" t="s">
        <v>16966</v>
      </c>
      <c r="C13395" t="s">
        <v>15801</v>
      </c>
      <c r="D13395" t="s">
        <v>269</v>
      </c>
      <c r="E13395" t="s">
        <v>20</v>
      </c>
      <c r="F13395" t="b">
        <v>0</v>
      </c>
      <c r="G13395" t="s">
        <v>30</v>
      </c>
      <c r="H13395" s="1">
        <v>45731.877812500003</v>
      </c>
      <c r="I13395" t="b">
        <v>0</v>
      </c>
      <c r="J13395" t="b">
        <v>1</v>
      </c>
      <c r="K13395" t="s">
        <v>31</v>
      </c>
      <c r="L13395" t="s">
        <v>22</v>
      </c>
      <c r="M13395">
        <v>255630</v>
      </c>
      <c r="O13395" t="s">
        <v>8836</v>
      </c>
    </row>
    <row r="13396" spans="1:16" x14ac:dyDescent="0.35">
      <c r="A13396" t="s">
        <v>16654</v>
      </c>
      <c r="B13396" t="s">
        <v>16718</v>
      </c>
      <c r="C13396" t="s">
        <v>943</v>
      </c>
      <c r="D13396" t="s">
        <v>36</v>
      </c>
      <c r="E13396" t="s">
        <v>20</v>
      </c>
      <c r="F13396" t="b">
        <v>0</v>
      </c>
      <c r="G13396" t="s">
        <v>52</v>
      </c>
      <c r="H13396" s="1">
        <v>45731.958541666667</v>
      </c>
      <c r="I13396" t="b">
        <v>0</v>
      </c>
      <c r="J13396" t="b">
        <v>1</v>
      </c>
      <c r="K13396" t="s">
        <v>31</v>
      </c>
      <c r="L13396" t="s">
        <v>22</v>
      </c>
      <c r="M13396">
        <v>160000</v>
      </c>
      <c r="O13396" t="s">
        <v>16719</v>
      </c>
      <c r="P13396" t="s">
        <v>16720</v>
      </c>
    </row>
    <row r="13397" spans="1:16" x14ac:dyDescent="0.35">
      <c r="A13397" t="s">
        <v>16654</v>
      </c>
      <c r="B13397" t="s">
        <v>16747</v>
      </c>
      <c r="C13397" t="s">
        <v>3169</v>
      </c>
      <c r="D13397" t="s">
        <v>36</v>
      </c>
      <c r="E13397" t="s">
        <v>91</v>
      </c>
      <c r="F13397" t="b">
        <v>0</v>
      </c>
      <c r="G13397" t="s">
        <v>47</v>
      </c>
      <c r="H13397" s="1">
        <v>45732.000462962962</v>
      </c>
      <c r="I13397" t="b">
        <v>1</v>
      </c>
      <c r="J13397" t="b">
        <v>0</v>
      </c>
      <c r="K13397" t="s">
        <v>31</v>
      </c>
      <c r="L13397" t="s">
        <v>32</v>
      </c>
      <c r="N13397">
        <v>47.5</v>
      </c>
      <c r="O13397" t="s">
        <v>527</v>
      </c>
      <c r="P13397" t="s">
        <v>16748</v>
      </c>
    </row>
    <row r="13398" spans="1:16" x14ac:dyDescent="0.35">
      <c r="A13398" t="s">
        <v>16654</v>
      </c>
      <c r="B13398" t="s">
        <v>16690</v>
      </c>
      <c r="C13398" t="s">
        <v>56</v>
      </c>
      <c r="D13398" t="s">
        <v>36</v>
      </c>
      <c r="E13398" t="s">
        <v>20</v>
      </c>
      <c r="F13398" t="b">
        <v>0</v>
      </c>
      <c r="G13398" t="s">
        <v>52</v>
      </c>
      <c r="H13398" s="1">
        <v>45732.334814814807</v>
      </c>
      <c r="I13398" t="b">
        <v>0</v>
      </c>
      <c r="J13398" t="b">
        <v>1</v>
      </c>
      <c r="K13398" t="s">
        <v>31</v>
      </c>
      <c r="L13398" t="s">
        <v>22</v>
      </c>
      <c r="M13398">
        <v>187625</v>
      </c>
      <c r="O13398" t="s">
        <v>7564</v>
      </c>
      <c r="P13398" t="s">
        <v>16691</v>
      </c>
    </row>
    <row r="13399" spans="1:16" x14ac:dyDescent="0.35">
      <c r="A13399" t="s">
        <v>16654</v>
      </c>
      <c r="B13399" t="s">
        <v>16852</v>
      </c>
      <c r="C13399" t="s">
        <v>154</v>
      </c>
      <c r="D13399" t="s">
        <v>36</v>
      </c>
      <c r="E13399" t="s">
        <v>20</v>
      </c>
      <c r="F13399" t="b">
        <v>0</v>
      </c>
      <c r="G13399" t="s">
        <v>47</v>
      </c>
      <c r="H13399" s="1">
        <v>45732.585682870369</v>
      </c>
      <c r="I13399" t="b">
        <v>0</v>
      </c>
      <c r="J13399" t="b">
        <v>1</v>
      </c>
      <c r="K13399" t="s">
        <v>31</v>
      </c>
      <c r="L13399" t="s">
        <v>22</v>
      </c>
      <c r="M13399">
        <v>147500</v>
      </c>
      <c r="O13399" t="s">
        <v>16853</v>
      </c>
      <c r="P13399" t="s">
        <v>16854</v>
      </c>
    </row>
    <row r="13400" spans="1:16" x14ac:dyDescent="0.35">
      <c r="A13400" t="s">
        <v>16654</v>
      </c>
      <c r="B13400" t="s">
        <v>16825</v>
      </c>
      <c r="C13400" t="s">
        <v>182</v>
      </c>
      <c r="D13400" t="s">
        <v>36</v>
      </c>
      <c r="E13400" t="s">
        <v>20</v>
      </c>
      <c r="F13400" t="b">
        <v>0</v>
      </c>
      <c r="G13400" t="s">
        <v>52</v>
      </c>
      <c r="H13400" s="1">
        <v>45732.795057870368</v>
      </c>
      <c r="I13400" t="b">
        <v>1</v>
      </c>
      <c r="J13400" t="b">
        <v>1</v>
      </c>
      <c r="K13400" t="s">
        <v>31</v>
      </c>
      <c r="L13400" t="s">
        <v>22</v>
      </c>
      <c r="M13400">
        <v>185000</v>
      </c>
      <c r="O13400" t="s">
        <v>3821</v>
      </c>
      <c r="P13400" t="s">
        <v>16826</v>
      </c>
    </row>
    <row r="13401" spans="1:16" x14ac:dyDescent="0.35">
      <c r="A13401" t="s">
        <v>16654</v>
      </c>
      <c r="B13401" t="s">
        <v>16966</v>
      </c>
      <c r="C13401" t="s">
        <v>15801</v>
      </c>
      <c r="D13401" t="s">
        <v>269</v>
      </c>
      <c r="E13401" t="s">
        <v>20</v>
      </c>
      <c r="F13401" t="b">
        <v>0</v>
      </c>
      <c r="G13401" t="s">
        <v>30</v>
      </c>
      <c r="H13401" s="1">
        <v>45732.877812500003</v>
      </c>
      <c r="I13401" t="b">
        <v>0</v>
      </c>
      <c r="J13401" t="b">
        <v>1</v>
      </c>
      <c r="K13401" t="s">
        <v>31</v>
      </c>
      <c r="L13401" t="s">
        <v>22</v>
      </c>
      <c r="M13401">
        <v>255630</v>
      </c>
      <c r="O13401" t="s">
        <v>8836</v>
      </c>
    </row>
    <row r="13402" spans="1:16" x14ac:dyDescent="0.35">
      <c r="A13402" t="s">
        <v>16654</v>
      </c>
      <c r="B13402" t="s">
        <v>16718</v>
      </c>
      <c r="C13402" t="s">
        <v>943</v>
      </c>
      <c r="D13402" t="s">
        <v>36</v>
      </c>
      <c r="E13402" t="s">
        <v>20</v>
      </c>
      <c r="F13402" t="b">
        <v>0</v>
      </c>
      <c r="G13402" t="s">
        <v>52</v>
      </c>
      <c r="H13402" s="1">
        <v>45732.958541666667</v>
      </c>
      <c r="I13402" t="b">
        <v>0</v>
      </c>
      <c r="J13402" t="b">
        <v>1</v>
      </c>
      <c r="K13402" t="s">
        <v>31</v>
      </c>
      <c r="L13402" t="s">
        <v>22</v>
      </c>
      <c r="M13402">
        <v>160000</v>
      </c>
      <c r="O13402" t="s">
        <v>16719</v>
      </c>
      <c r="P13402" t="s">
        <v>16720</v>
      </c>
    </row>
    <row r="13403" spans="1:16" x14ac:dyDescent="0.35">
      <c r="A13403" t="s">
        <v>16654</v>
      </c>
      <c r="B13403" t="s">
        <v>16747</v>
      </c>
      <c r="C13403" t="s">
        <v>3169</v>
      </c>
      <c r="D13403" t="s">
        <v>36</v>
      </c>
      <c r="E13403" t="s">
        <v>91</v>
      </c>
      <c r="F13403" t="b">
        <v>0</v>
      </c>
      <c r="G13403" t="s">
        <v>47</v>
      </c>
      <c r="H13403" s="1">
        <v>45733.000462962962</v>
      </c>
      <c r="I13403" t="b">
        <v>1</v>
      </c>
      <c r="J13403" t="b">
        <v>0</v>
      </c>
      <c r="K13403" t="s">
        <v>31</v>
      </c>
      <c r="L13403" t="s">
        <v>32</v>
      </c>
      <c r="N13403">
        <v>47.5</v>
      </c>
      <c r="O13403" t="s">
        <v>527</v>
      </c>
      <c r="P13403" t="s">
        <v>16748</v>
      </c>
    </row>
    <row r="13404" spans="1:16" x14ac:dyDescent="0.35">
      <c r="A13404" t="s">
        <v>16654</v>
      </c>
      <c r="B13404" t="s">
        <v>16690</v>
      </c>
      <c r="C13404" t="s">
        <v>56</v>
      </c>
      <c r="D13404" t="s">
        <v>36</v>
      </c>
      <c r="E13404" t="s">
        <v>20</v>
      </c>
      <c r="F13404" t="b">
        <v>0</v>
      </c>
      <c r="G13404" t="s">
        <v>52</v>
      </c>
      <c r="H13404" s="1">
        <v>45733.334814814807</v>
      </c>
      <c r="I13404" t="b">
        <v>0</v>
      </c>
      <c r="J13404" t="b">
        <v>1</v>
      </c>
      <c r="K13404" t="s">
        <v>31</v>
      </c>
      <c r="L13404" t="s">
        <v>22</v>
      </c>
      <c r="M13404">
        <v>187625</v>
      </c>
      <c r="O13404" t="s">
        <v>7564</v>
      </c>
      <c r="P13404" t="s">
        <v>16691</v>
      </c>
    </row>
    <row r="13405" spans="1:16" x14ac:dyDescent="0.35">
      <c r="A13405" t="s">
        <v>16654</v>
      </c>
      <c r="B13405" t="s">
        <v>16852</v>
      </c>
      <c r="C13405" t="s">
        <v>154</v>
      </c>
      <c r="D13405" t="s">
        <v>36</v>
      </c>
      <c r="E13405" t="s">
        <v>20</v>
      </c>
      <c r="F13405" t="b">
        <v>0</v>
      </c>
      <c r="G13405" t="s">
        <v>47</v>
      </c>
      <c r="H13405" s="1">
        <v>45733.585682870369</v>
      </c>
      <c r="I13405" t="b">
        <v>0</v>
      </c>
      <c r="J13405" t="b">
        <v>1</v>
      </c>
      <c r="K13405" t="s">
        <v>31</v>
      </c>
      <c r="L13405" t="s">
        <v>22</v>
      </c>
      <c r="M13405">
        <v>147500</v>
      </c>
      <c r="O13405" t="s">
        <v>16853</v>
      </c>
      <c r="P13405" t="s">
        <v>16854</v>
      </c>
    </row>
    <row r="13406" spans="1:16" x14ac:dyDescent="0.35">
      <c r="A13406" t="s">
        <v>16654</v>
      </c>
      <c r="B13406" t="s">
        <v>16825</v>
      </c>
      <c r="C13406" t="s">
        <v>182</v>
      </c>
      <c r="D13406" t="s">
        <v>36</v>
      </c>
      <c r="E13406" t="s">
        <v>20</v>
      </c>
      <c r="F13406" t="b">
        <v>0</v>
      </c>
      <c r="G13406" t="s">
        <v>52</v>
      </c>
      <c r="H13406" s="1">
        <v>45733.795057870368</v>
      </c>
      <c r="I13406" t="b">
        <v>1</v>
      </c>
      <c r="J13406" t="b">
        <v>1</v>
      </c>
      <c r="K13406" t="s">
        <v>31</v>
      </c>
      <c r="L13406" t="s">
        <v>22</v>
      </c>
      <c r="M13406">
        <v>185000</v>
      </c>
      <c r="O13406" t="s">
        <v>3821</v>
      </c>
      <c r="P13406" t="s">
        <v>16826</v>
      </c>
    </row>
    <row r="13407" spans="1:16" x14ac:dyDescent="0.35">
      <c r="A13407" t="s">
        <v>16654</v>
      </c>
      <c r="B13407" t="s">
        <v>16966</v>
      </c>
      <c r="C13407" t="s">
        <v>15801</v>
      </c>
      <c r="D13407" t="s">
        <v>269</v>
      </c>
      <c r="E13407" t="s">
        <v>20</v>
      </c>
      <c r="F13407" t="b">
        <v>0</v>
      </c>
      <c r="G13407" t="s">
        <v>30</v>
      </c>
      <c r="H13407" s="1">
        <v>45733.877812500003</v>
      </c>
      <c r="I13407" t="b">
        <v>0</v>
      </c>
      <c r="J13407" t="b">
        <v>1</v>
      </c>
      <c r="K13407" t="s">
        <v>31</v>
      </c>
      <c r="L13407" t="s">
        <v>22</v>
      </c>
      <c r="M13407">
        <v>255630</v>
      </c>
      <c r="O13407" t="s">
        <v>8836</v>
      </c>
    </row>
    <row r="13408" spans="1:16" x14ac:dyDescent="0.35">
      <c r="A13408" t="s">
        <v>16654</v>
      </c>
      <c r="B13408" t="s">
        <v>16718</v>
      </c>
      <c r="C13408" t="s">
        <v>943</v>
      </c>
      <c r="D13408" t="s">
        <v>36</v>
      </c>
      <c r="E13408" t="s">
        <v>20</v>
      </c>
      <c r="F13408" t="b">
        <v>0</v>
      </c>
      <c r="G13408" t="s">
        <v>52</v>
      </c>
      <c r="H13408" s="1">
        <v>45733.958541666667</v>
      </c>
      <c r="I13408" t="b">
        <v>0</v>
      </c>
      <c r="J13408" t="b">
        <v>1</v>
      </c>
      <c r="K13408" t="s">
        <v>31</v>
      </c>
      <c r="L13408" t="s">
        <v>22</v>
      </c>
      <c r="M13408">
        <v>160000</v>
      </c>
      <c r="O13408" t="s">
        <v>16719</v>
      </c>
      <c r="P13408" t="s">
        <v>16720</v>
      </c>
    </row>
    <row r="13409" spans="1:16" x14ac:dyDescent="0.35">
      <c r="A13409" t="s">
        <v>16654</v>
      </c>
      <c r="B13409" t="s">
        <v>16747</v>
      </c>
      <c r="C13409" t="s">
        <v>3169</v>
      </c>
      <c r="D13409" t="s">
        <v>36</v>
      </c>
      <c r="E13409" t="s">
        <v>91</v>
      </c>
      <c r="F13409" t="b">
        <v>0</v>
      </c>
      <c r="G13409" t="s">
        <v>47</v>
      </c>
      <c r="H13409" s="1">
        <v>45734.000462962962</v>
      </c>
      <c r="I13409" t="b">
        <v>1</v>
      </c>
      <c r="J13409" t="b">
        <v>0</v>
      </c>
      <c r="K13409" t="s">
        <v>31</v>
      </c>
      <c r="L13409" t="s">
        <v>32</v>
      </c>
      <c r="N13409">
        <v>47.5</v>
      </c>
      <c r="O13409" t="s">
        <v>527</v>
      </c>
      <c r="P13409" t="s">
        <v>16748</v>
      </c>
    </row>
    <row r="13410" spans="1:16" x14ac:dyDescent="0.35">
      <c r="A13410" t="s">
        <v>16654</v>
      </c>
      <c r="B13410" t="s">
        <v>16690</v>
      </c>
      <c r="C13410" t="s">
        <v>56</v>
      </c>
      <c r="D13410" t="s">
        <v>36</v>
      </c>
      <c r="E13410" t="s">
        <v>20</v>
      </c>
      <c r="F13410" t="b">
        <v>0</v>
      </c>
      <c r="G13410" t="s">
        <v>52</v>
      </c>
      <c r="H13410" s="1">
        <v>45734.334814814807</v>
      </c>
      <c r="I13410" t="b">
        <v>0</v>
      </c>
      <c r="J13410" t="b">
        <v>1</v>
      </c>
      <c r="K13410" t="s">
        <v>31</v>
      </c>
      <c r="L13410" t="s">
        <v>22</v>
      </c>
      <c r="M13410">
        <v>187625</v>
      </c>
      <c r="O13410" t="s">
        <v>7564</v>
      </c>
      <c r="P13410" t="s">
        <v>16691</v>
      </c>
    </row>
    <row r="13411" spans="1:16" x14ac:dyDescent="0.35">
      <c r="A13411" t="s">
        <v>16654</v>
      </c>
      <c r="B13411" t="s">
        <v>16852</v>
      </c>
      <c r="C13411" t="s">
        <v>154</v>
      </c>
      <c r="D13411" t="s">
        <v>36</v>
      </c>
      <c r="E13411" t="s">
        <v>20</v>
      </c>
      <c r="F13411" t="b">
        <v>0</v>
      </c>
      <c r="G13411" t="s">
        <v>47</v>
      </c>
      <c r="H13411" s="1">
        <v>45734.585682870369</v>
      </c>
      <c r="I13411" t="b">
        <v>0</v>
      </c>
      <c r="J13411" t="b">
        <v>1</v>
      </c>
      <c r="K13411" t="s">
        <v>31</v>
      </c>
      <c r="L13411" t="s">
        <v>22</v>
      </c>
      <c r="M13411">
        <v>147500</v>
      </c>
      <c r="O13411" t="s">
        <v>16853</v>
      </c>
      <c r="P13411" t="s">
        <v>16854</v>
      </c>
    </row>
    <row r="13412" spans="1:16" x14ac:dyDescent="0.35">
      <c r="A13412" t="s">
        <v>16654</v>
      </c>
      <c r="B13412" t="s">
        <v>16825</v>
      </c>
      <c r="C13412" t="s">
        <v>182</v>
      </c>
      <c r="D13412" t="s">
        <v>36</v>
      </c>
      <c r="E13412" t="s">
        <v>20</v>
      </c>
      <c r="F13412" t="b">
        <v>0</v>
      </c>
      <c r="G13412" t="s">
        <v>52</v>
      </c>
      <c r="H13412" s="1">
        <v>45734.795057870368</v>
      </c>
      <c r="I13412" t="b">
        <v>1</v>
      </c>
      <c r="J13412" t="b">
        <v>1</v>
      </c>
      <c r="K13412" t="s">
        <v>31</v>
      </c>
      <c r="L13412" t="s">
        <v>22</v>
      </c>
      <c r="M13412">
        <v>185000</v>
      </c>
      <c r="O13412" t="s">
        <v>3821</v>
      </c>
      <c r="P13412" t="s">
        <v>16826</v>
      </c>
    </row>
    <row r="13413" spans="1:16" x14ac:dyDescent="0.35">
      <c r="A13413" t="s">
        <v>16654</v>
      </c>
      <c r="B13413" t="s">
        <v>16966</v>
      </c>
      <c r="C13413" t="s">
        <v>15801</v>
      </c>
      <c r="D13413" t="s">
        <v>269</v>
      </c>
      <c r="E13413" t="s">
        <v>20</v>
      </c>
      <c r="F13413" t="b">
        <v>0</v>
      </c>
      <c r="G13413" t="s">
        <v>30</v>
      </c>
      <c r="H13413" s="1">
        <v>45734.877812500003</v>
      </c>
      <c r="I13413" t="b">
        <v>0</v>
      </c>
      <c r="J13413" t="b">
        <v>1</v>
      </c>
      <c r="K13413" t="s">
        <v>31</v>
      </c>
      <c r="L13413" t="s">
        <v>22</v>
      </c>
      <c r="M13413">
        <v>255630</v>
      </c>
      <c r="O13413" t="s">
        <v>8836</v>
      </c>
    </row>
    <row r="13414" spans="1:16" x14ac:dyDescent="0.35">
      <c r="A13414" t="s">
        <v>16654</v>
      </c>
      <c r="B13414" t="s">
        <v>16773</v>
      </c>
      <c r="C13414" t="s">
        <v>3695</v>
      </c>
      <c r="D13414" t="s">
        <v>36</v>
      </c>
      <c r="E13414" t="s">
        <v>91</v>
      </c>
      <c r="F13414" t="b">
        <v>0</v>
      </c>
      <c r="G13414" t="s">
        <v>52</v>
      </c>
      <c r="H13414" s="1">
        <v>45734.916979166657</v>
      </c>
      <c r="I13414" t="b">
        <v>0</v>
      </c>
      <c r="J13414" t="b">
        <v>1</v>
      </c>
      <c r="K13414" t="s">
        <v>31</v>
      </c>
      <c r="L13414" t="s">
        <v>32</v>
      </c>
      <c r="N13414">
        <v>65</v>
      </c>
      <c r="O13414" t="s">
        <v>773</v>
      </c>
      <c r="P13414" t="s">
        <v>16947</v>
      </c>
    </row>
    <row r="13415" spans="1:16" x14ac:dyDescent="0.35">
      <c r="A13415" t="s">
        <v>16654</v>
      </c>
      <c r="B13415" t="s">
        <v>16718</v>
      </c>
      <c r="C13415" t="s">
        <v>943</v>
      </c>
      <c r="D13415" t="s">
        <v>36</v>
      </c>
      <c r="E13415" t="s">
        <v>20</v>
      </c>
      <c r="F13415" t="b">
        <v>0</v>
      </c>
      <c r="G13415" t="s">
        <v>52</v>
      </c>
      <c r="H13415" s="1">
        <v>45734.958541666667</v>
      </c>
      <c r="I13415" t="b">
        <v>0</v>
      </c>
      <c r="J13415" t="b">
        <v>1</v>
      </c>
      <c r="K13415" t="s">
        <v>31</v>
      </c>
      <c r="L13415" t="s">
        <v>22</v>
      </c>
      <c r="M13415">
        <v>160000</v>
      </c>
      <c r="O13415" t="s">
        <v>16719</v>
      </c>
      <c r="P13415" t="s">
        <v>16720</v>
      </c>
    </row>
    <row r="13416" spans="1:16" x14ac:dyDescent="0.35">
      <c r="A13416" t="s">
        <v>16654</v>
      </c>
      <c r="B13416" t="s">
        <v>16747</v>
      </c>
      <c r="C13416" t="s">
        <v>3169</v>
      </c>
      <c r="D13416" t="s">
        <v>36</v>
      </c>
      <c r="E13416" t="s">
        <v>91</v>
      </c>
      <c r="F13416" t="b">
        <v>0</v>
      </c>
      <c r="G13416" t="s">
        <v>47</v>
      </c>
      <c r="H13416" s="1">
        <v>45735.000462962962</v>
      </c>
      <c r="I13416" t="b">
        <v>1</v>
      </c>
      <c r="J13416" t="b">
        <v>0</v>
      </c>
      <c r="K13416" t="s">
        <v>31</v>
      </c>
      <c r="L13416" t="s">
        <v>32</v>
      </c>
      <c r="N13416">
        <v>47.5</v>
      </c>
      <c r="O13416" t="s">
        <v>527</v>
      </c>
      <c r="P13416" t="s">
        <v>16748</v>
      </c>
    </row>
    <row r="13417" spans="1:16" x14ac:dyDescent="0.35">
      <c r="A13417" t="s">
        <v>16654</v>
      </c>
      <c r="B13417" t="s">
        <v>16690</v>
      </c>
      <c r="C13417" t="s">
        <v>56</v>
      </c>
      <c r="D13417" t="s">
        <v>36</v>
      </c>
      <c r="E13417" t="s">
        <v>20</v>
      </c>
      <c r="F13417" t="b">
        <v>0</v>
      </c>
      <c r="G13417" t="s">
        <v>52</v>
      </c>
      <c r="H13417" s="1">
        <v>45735.334814814807</v>
      </c>
      <c r="I13417" t="b">
        <v>0</v>
      </c>
      <c r="J13417" t="b">
        <v>1</v>
      </c>
      <c r="K13417" t="s">
        <v>31</v>
      </c>
      <c r="L13417" t="s">
        <v>22</v>
      </c>
      <c r="M13417">
        <v>187625</v>
      </c>
      <c r="O13417" t="s">
        <v>7564</v>
      </c>
      <c r="P13417" t="s">
        <v>16691</v>
      </c>
    </row>
    <row r="13418" spans="1:16" x14ac:dyDescent="0.35">
      <c r="A13418" t="s">
        <v>16654</v>
      </c>
      <c r="B13418" t="s">
        <v>16876</v>
      </c>
      <c r="C13418" t="s">
        <v>8006</v>
      </c>
      <c r="D13418" t="s">
        <v>29</v>
      </c>
      <c r="E13418" t="s">
        <v>296</v>
      </c>
      <c r="F13418" t="b">
        <v>0</v>
      </c>
      <c r="G13418" t="s">
        <v>47</v>
      </c>
      <c r="H13418" s="1">
        <v>45735.433148148149</v>
      </c>
      <c r="I13418" t="b">
        <v>0</v>
      </c>
      <c r="J13418" t="b">
        <v>1</v>
      </c>
      <c r="K13418" t="s">
        <v>31</v>
      </c>
      <c r="L13418" t="s">
        <v>22</v>
      </c>
      <c r="M13418">
        <v>195000</v>
      </c>
      <c r="O13418" t="s">
        <v>1225</v>
      </c>
      <c r="P13418" t="s">
        <v>16877</v>
      </c>
    </row>
    <row r="13419" spans="1:16" x14ac:dyDescent="0.35">
      <c r="A13419" t="s">
        <v>16654</v>
      </c>
      <c r="B13419" t="s">
        <v>16852</v>
      </c>
      <c r="C13419" t="s">
        <v>154</v>
      </c>
      <c r="D13419" t="s">
        <v>36</v>
      </c>
      <c r="E13419" t="s">
        <v>20</v>
      </c>
      <c r="F13419" t="b">
        <v>0</v>
      </c>
      <c r="G13419" t="s">
        <v>47</v>
      </c>
      <c r="H13419" s="1">
        <v>45735.585682870369</v>
      </c>
      <c r="I13419" t="b">
        <v>0</v>
      </c>
      <c r="J13419" t="b">
        <v>1</v>
      </c>
      <c r="K13419" t="s">
        <v>31</v>
      </c>
      <c r="L13419" t="s">
        <v>22</v>
      </c>
      <c r="M13419">
        <v>147500</v>
      </c>
      <c r="O13419" t="s">
        <v>16853</v>
      </c>
      <c r="P13419" t="s">
        <v>16854</v>
      </c>
    </row>
    <row r="13420" spans="1:16" x14ac:dyDescent="0.35">
      <c r="A13420" t="s">
        <v>16654</v>
      </c>
      <c r="B13420" t="s">
        <v>16825</v>
      </c>
      <c r="C13420" t="s">
        <v>182</v>
      </c>
      <c r="D13420" t="s">
        <v>36</v>
      </c>
      <c r="E13420" t="s">
        <v>20</v>
      </c>
      <c r="F13420" t="b">
        <v>0</v>
      </c>
      <c r="G13420" t="s">
        <v>52</v>
      </c>
      <c r="H13420" s="1">
        <v>45735.795057870368</v>
      </c>
      <c r="I13420" t="b">
        <v>1</v>
      </c>
      <c r="J13420" t="b">
        <v>1</v>
      </c>
      <c r="K13420" t="s">
        <v>31</v>
      </c>
      <c r="L13420" t="s">
        <v>22</v>
      </c>
      <c r="M13420">
        <v>185000</v>
      </c>
      <c r="O13420" t="s">
        <v>3821</v>
      </c>
      <c r="P13420" t="s">
        <v>16826</v>
      </c>
    </row>
    <row r="13421" spans="1:16" x14ac:dyDescent="0.35">
      <c r="A13421" t="s">
        <v>16654</v>
      </c>
      <c r="B13421" t="s">
        <v>16966</v>
      </c>
      <c r="C13421" t="s">
        <v>15801</v>
      </c>
      <c r="D13421" t="s">
        <v>269</v>
      </c>
      <c r="E13421" t="s">
        <v>20</v>
      </c>
      <c r="F13421" t="b">
        <v>0</v>
      </c>
      <c r="G13421" t="s">
        <v>30</v>
      </c>
      <c r="H13421" s="1">
        <v>45735.877812500003</v>
      </c>
      <c r="I13421" t="b">
        <v>0</v>
      </c>
      <c r="J13421" t="b">
        <v>1</v>
      </c>
      <c r="K13421" t="s">
        <v>31</v>
      </c>
      <c r="L13421" t="s">
        <v>22</v>
      </c>
      <c r="M13421">
        <v>255630</v>
      </c>
      <c r="O13421" t="s">
        <v>8836</v>
      </c>
    </row>
    <row r="13422" spans="1:16" x14ac:dyDescent="0.35">
      <c r="A13422" t="s">
        <v>16654</v>
      </c>
      <c r="B13422" t="s">
        <v>16773</v>
      </c>
      <c r="C13422" t="s">
        <v>3695</v>
      </c>
      <c r="D13422" t="s">
        <v>36</v>
      </c>
      <c r="E13422" t="s">
        <v>91</v>
      </c>
      <c r="F13422" t="b">
        <v>0</v>
      </c>
      <c r="G13422" t="s">
        <v>52</v>
      </c>
      <c r="H13422" s="1">
        <v>45735.916979166657</v>
      </c>
      <c r="I13422" t="b">
        <v>0</v>
      </c>
      <c r="J13422" t="b">
        <v>1</v>
      </c>
      <c r="K13422" t="s">
        <v>31</v>
      </c>
      <c r="L13422" t="s">
        <v>32</v>
      </c>
      <c r="N13422">
        <v>65</v>
      </c>
      <c r="O13422" t="s">
        <v>773</v>
      </c>
      <c r="P13422" t="s">
        <v>16947</v>
      </c>
    </row>
    <row r="13423" spans="1:16" x14ac:dyDescent="0.35">
      <c r="A13423" t="s">
        <v>16654</v>
      </c>
      <c r="B13423" t="s">
        <v>16718</v>
      </c>
      <c r="C13423" t="s">
        <v>943</v>
      </c>
      <c r="D13423" t="s">
        <v>36</v>
      </c>
      <c r="E13423" t="s">
        <v>20</v>
      </c>
      <c r="F13423" t="b">
        <v>0</v>
      </c>
      <c r="G13423" t="s">
        <v>52</v>
      </c>
      <c r="H13423" s="1">
        <v>45735.958541666667</v>
      </c>
      <c r="I13423" t="b">
        <v>0</v>
      </c>
      <c r="J13423" t="b">
        <v>1</v>
      </c>
      <c r="K13423" t="s">
        <v>31</v>
      </c>
      <c r="L13423" t="s">
        <v>22</v>
      </c>
      <c r="M13423">
        <v>160000</v>
      </c>
      <c r="O13423" t="s">
        <v>16719</v>
      </c>
      <c r="P13423" t="s">
        <v>16720</v>
      </c>
    </row>
    <row r="13424" spans="1:16" x14ac:dyDescent="0.35">
      <c r="A13424" t="s">
        <v>16654</v>
      </c>
      <c r="B13424" t="s">
        <v>16747</v>
      </c>
      <c r="C13424" t="s">
        <v>3169</v>
      </c>
      <c r="D13424" t="s">
        <v>36</v>
      </c>
      <c r="E13424" t="s">
        <v>91</v>
      </c>
      <c r="F13424" t="b">
        <v>0</v>
      </c>
      <c r="G13424" t="s">
        <v>47</v>
      </c>
      <c r="H13424" s="1">
        <v>45736.000462962962</v>
      </c>
      <c r="I13424" t="b">
        <v>1</v>
      </c>
      <c r="J13424" t="b">
        <v>0</v>
      </c>
      <c r="K13424" t="s">
        <v>31</v>
      </c>
      <c r="L13424" t="s">
        <v>32</v>
      </c>
      <c r="N13424">
        <v>47.5</v>
      </c>
      <c r="O13424" t="s">
        <v>527</v>
      </c>
      <c r="P13424" t="s">
        <v>16748</v>
      </c>
    </row>
    <row r="13425" spans="1:16" x14ac:dyDescent="0.35">
      <c r="A13425" t="s">
        <v>16654</v>
      </c>
      <c r="B13425" t="s">
        <v>16690</v>
      </c>
      <c r="C13425" t="s">
        <v>56</v>
      </c>
      <c r="D13425" t="s">
        <v>36</v>
      </c>
      <c r="E13425" t="s">
        <v>20</v>
      </c>
      <c r="F13425" t="b">
        <v>0</v>
      </c>
      <c r="G13425" t="s">
        <v>52</v>
      </c>
      <c r="H13425" s="1">
        <v>45736.334814814807</v>
      </c>
      <c r="I13425" t="b">
        <v>0</v>
      </c>
      <c r="J13425" t="b">
        <v>1</v>
      </c>
      <c r="K13425" t="s">
        <v>31</v>
      </c>
      <c r="L13425" t="s">
        <v>22</v>
      </c>
      <c r="M13425">
        <v>187625</v>
      </c>
      <c r="O13425" t="s">
        <v>7564</v>
      </c>
      <c r="P13425" t="s">
        <v>16691</v>
      </c>
    </row>
    <row r="13426" spans="1:16" x14ac:dyDescent="0.35">
      <c r="A13426" t="s">
        <v>16654</v>
      </c>
      <c r="B13426" t="s">
        <v>16876</v>
      </c>
      <c r="C13426" t="s">
        <v>8006</v>
      </c>
      <c r="D13426" t="s">
        <v>29</v>
      </c>
      <c r="E13426" t="s">
        <v>296</v>
      </c>
      <c r="F13426" t="b">
        <v>0</v>
      </c>
      <c r="G13426" t="s">
        <v>47</v>
      </c>
      <c r="H13426" s="1">
        <v>45736.433148148149</v>
      </c>
      <c r="I13426" t="b">
        <v>0</v>
      </c>
      <c r="J13426" t="b">
        <v>1</v>
      </c>
      <c r="K13426" t="s">
        <v>31</v>
      </c>
      <c r="L13426" t="s">
        <v>22</v>
      </c>
      <c r="M13426">
        <v>195000</v>
      </c>
      <c r="O13426" t="s">
        <v>1225</v>
      </c>
      <c r="P13426" t="s">
        <v>16877</v>
      </c>
    </row>
    <row r="13427" spans="1:16" x14ac:dyDescent="0.35">
      <c r="A13427" t="s">
        <v>16654</v>
      </c>
      <c r="B13427" t="s">
        <v>16967</v>
      </c>
      <c r="C13427" t="s">
        <v>2602</v>
      </c>
      <c r="D13427" t="s">
        <v>36</v>
      </c>
      <c r="E13427" t="s">
        <v>20</v>
      </c>
      <c r="F13427" t="b">
        <v>0</v>
      </c>
      <c r="G13427" t="s">
        <v>52</v>
      </c>
      <c r="H13427" s="1">
        <v>45736.584907407407</v>
      </c>
      <c r="I13427" t="b">
        <v>1</v>
      </c>
      <c r="J13427" t="b">
        <v>1</v>
      </c>
      <c r="K13427" t="s">
        <v>31</v>
      </c>
      <c r="L13427" t="s">
        <v>22</v>
      </c>
      <c r="M13427">
        <v>157500</v>
      </c>
      <c r="O13427" t="s">
        <v>7935</v>
      </c>
    </row>
    <row r="13428" spans="1:16" x14ac:dyDescent="0.35">
      <c r="A13428" t="s">
        <v>16654</v>
      </c>
      <c r="B13428" t="s">
        <v>16852</v>
      </c>
      <c r="C13428" t="s">
        <v>154</v>
      </c>
      <c r="D13428" t="s">
        <v>36</v>
      </c>
      <c r="E13428" t="s">
        <v>20</v>
      </c>
      <c r="F13428" t="b">
        <v>0</v>
      </c>
      <c r="G13428" t="s">
        <v>47</v>
      </c>
      <c r="H13428" s="1">
        <v>45736.585682870369</v>
      </c>
      <c r="I13428" t="b">
        <v>0</v>
      </c>
      <c r="J13428" t="b">
        <v>1</v>
      </c>
      <c r="K13428" t="s">
        <v>31</v>
      </c>
      <c r="L13428" t="s">
        <v>22</v>
      </c>
      <c r="M13428">
        <v>147500</v>
      </c>
      <c r="O13428" t="s">
        <v>16853</v>
      </c>
      <c r="P13428" t="s">
        <v>16854</v>
      </c>
    </row>
    <row r="13429" spans="1:16" x14ac:dyDescent="0.35">
      <c r="A13429" t="s">
        <v>16654</v>
      </c>
      <c r="B13429" t="s">
        <v>16825</v>
      </c>
      <c r="C13429" t="s">
        <v>182</v>
      </c>
      <c r="D13429" t="s">
        <v>36</v>
      </c>
      <c r="E13429" t="s">
        <v>20</v>
      </c>
      <c r="F13429" t="b">
        <v>0</v>
      </c>
      <c r="G13429" t="s">
        <v>52</v>
      </c>
      <c r="H13429" s="1">
        <v>45736.795057870368</v>
      </c>
      <c r="I13429" t="b">
        <v>1</v>
      </c>
      <c r="J13429" t="b">
        <v>1</v>
      </c>
      <c r="K13429" t="s">
        <v>31</v>
      </c>
      <c r="L13429" t="s">
        <v>22</v>
      </c>
      <c r="M13429">
        <v>185000</v>
      </c>
      <c r="O13429" t="s">
        <v>3821</v>
      </c>
      <c r="P13429" t="s">
        <v>16826</v>
      </c>
    </row>
    <row r="13430" spans="1:16" x14ac:dyDescent="0.35">
      <c r="A13430" t="s">
        <v>16654</v>
      </c>
      <c r="B13430" t="s">
        <v>16966</v>
      </c>
      <c r="C13430" t="s">
        <v>15801</v>
      </c>
      <c r="D13430" t="s">
        <v>269</v>
      </c>
      <c r="E13430" t="s">
        <v>20</v>
      </c>
      <c r="F13430" t="b">
        <v>0</v>
      </c>
      <c r="G13430" t="s">
        <v>30</v>
      </c>
      <c r="H13430" s="1">
        <v>45736.877812500003</v>
      </c>
      <c r="I13430" t="b">
        <v>0</v>
      </c>
      <c r="J13430" t="b">
        <v>1</v>
      </c>
      <c r="K13430" t="s">
        <v>31</v>
      </c>
      <c r="L13430" t="s">
        <v>22</v>
      </c>
      <c r="M13430">
        <v>255630</v>
      </c>
      <c r="O13430" t="s">
        <v>8836</v>
      </c>
    </row>
    <row r="13431" spans="1:16" x14ac:dyDescent="0.35">
      <c r="A13431" t="s">
        <v>16654</v>
      </c>
      <c r="B13431" t="s">
        <v>16773</v>
      </c>
      <c r="C13431" t="s">
        <v>3695</v>
      </c>
      <c r="D13431" t="s">
        <v>36</v>
      </c>
      <c r="E13431" t="s">
        <v>91</v>
      </c>
      <c r="F13431" t="b">
        <v>0</v>
      </c>
      <c r="G13431" t="s">
        <v>52</v>
      </c>
      <c r="H13431" s="1">
        <v>45736.916979166657</v>
      </c>
      <c r="I13431" t="b">
        <v>0</v>
      </c>
      <c r="J13431" t="b">
        <v>1</v>
      </c>
      <c r="K13431" t="s">
        <v>31</v>
      </c>
      <c r="L13431" t="s">
        <v>32</v>
      </c>
      <c r="N13431">
        <v>65</v>
      </c>
      <c r="O13431" t="s">
        <v>773</v>
      </c>
      <c r="P13431" t="s">
        <v>16947</v>
      </c>
    </row>
    <row r="13432" spans="1:16" x14ac:dyDescent="0.35">
      <c r="A13432" t="s">
        <v>16654</v>
      </c>
      <c r="B13432" t="s">
        <v>16718</v>
      </c>
      <c r="C13432" t="s">
        <v>943</v>
      </c>
      <c r="D13432" t="s">
        <v>36</v>
      </c>
      <c r="E13432" t="s">
        <v>20</v>
      </c>
      <c r="F13432" t="b">
        <v>0</v>
      </c>
      <c r="G13432" t="s">
        <v>52</v>
      </c>
      <c r="H13432" s="1">
        <v>45736.958541666667</v>
      </c>
      <c r="I13432" t="b">
        <v>0</v>
      </c>
      <c r="J13432" t="b">
        <v>1</v>
      </c>
      <c r="K13432" t="s">
        <v>31</v>
      </c>
      <c r="L13432" t="s">
        <v>22</v>
      </c>
      <c r="M13432">
        <v>160000</v>
      </c>
      <c r="O13432" t="s">
        <v>16719</v>
      </c>
      <c r="P13432" t="s">
        <v>16720</v>
      </c>
    </row>
    <row r="13433" spans="1:16" x14ac:dyDescent="0.35">
      <c r="A13433" t="s">
        <v>16654</v>
      </c>
      <c r="B13433" t="s">
        <v>16747</v>
      </c>
      <c r="C13433" t="s">
        <v>3169</v>
      </c>
      <c r="D13433" t="s">
        <v>36</v>
      </c>
      <c r="E13433" t="s">
        <v>91</v>
      </c>
      <c r="F13433" t="b">
        <v>0</v>
      </c>
      <c r="G13433" t="s">
        <v>47</v>
      </c>
      <c r="H13433" s="1">
        <v>45737.000462962962</v>
      </c>
      <c r="I13433" t="b">
        <v>1</v>
      </c>
      <c r="J13433" t="b">
        <v>0</v>
      </c>
      <c r="K13433" t="s">
        <v>31</v>
      </c>
      <c r="L13433" t="s">
        <v>32</v>
      </c>
      <c r="N13433">
        <v>47.5</v>
      </c>
      <c r="O13433" t="s">
        <v>527</v>
      </c>
      <c r="P13433" t="s">
        <v>16748</v>
      </c>
    </row>
    <row r="13434" spans="1:16" x14ac:dyDescent="0.35">
      <c r="A13434" t="s">
        <v>16654</v>
      </c>
      <c r="B13434" t="s">
        <v>16690</v>
      </c>
      <c r="C13434" t="s">
        <v>56</v>
      </c>
      <c r="D13434" t="s">
        <v>36</v>
      </c>
      <c r="E13434" t="s">
        <v>20</v>
      </c>
      <c r="F13434" t="b">
        <v>0</v>
      </c>
      <c r="G13434" t="s">
        <v>52</v>
      </c>
      <c r="H13434" s="1">
        <v>45737.334814814807</v>
      </c>
      <c r="I13434" t="b">
        <v>0</v>
      </c>
      <c r="J13434" t="b">
        <v>1</v>
      </c>
      <c r="K13434" t="s">
        <v>31</v>
      </c>
      <c r="L13434" t="s">
        <v>22</v>
      </c>
      <c r="M13434">
        <v>187625</v>
      </c>
      <c r="O13434" t="s">
        <v>7564</v>
      </c>
      <c r="P13434" t="s">
        <v>16691</v>
      </c>
    </row>
    <row r="13435" spans="1:16" x14ac:dyDescent="0.35">
      <c r="A13435" t="s">
        <v>16654</v>
      </c>
      <c r="B13435" t="s">
        <v>16852</v>
      </c>
      <c r="C13435" t="s">
        <v>154</v>
      </c>
      <c r="D13435" t="s">
        <v>36</v>
      </c>
      <c r="E13435" t="s">
        <v>20</v>
      </c>
      <c r="F13435" t="b">
        <v>0</v>
      </c>
      <c r="G13435" t="s">
        <v>47</v>
      </c>
      <c r="H13435" s="1">
        <v>45737.585682870369</v>
      </c>
      <c r="I13435" t="b">
        <v>0</v>
      </c>
      <c r="J13435" t="b">
        <v>1</v>
      </c>
      <c r="K13435" t="s">
        <v>31</v>
      </c>
      <c r="L13435" t="s">
        <v>22</v>
      </c>
      <c r="M13435">
        <v>147500</v>
      </c>
      <c r="O13435" t="s">
        <v>16853</v>
      </c>
      <c r="P13435" t="s">
        <v>16854</v>
      </c>
    </row>
    <row r="13436" spans="1:16" x14ac:dyDescent="0.35">
      <c r="A13436" t="s">
        <v>16654</v>
      </c>
      <c r="B13436" t="s">
        <v>16825</v>
      </c>
      <c r="C13436" t="s">
        <v>182</v>
      </c>
      <c r="D13436" t="s">
        <v>36</v>
      </c>
      <c r="E13436" t="s">
        <v>20</v>
      </c>
      <c r="F13436" t="b">
        <v>0</v>
      </c>
      <c r="G13436" t="s">
        <v>52</v>
      </c>
      <c r="H13436" s="1">
        <v>45737.795057870368</v>
      </c>
      <c r="I13436" t="b">
        <v>1</v>
      </c>
      <c r="J13436" t="b">
        <v>1</v>
      </c>
      <c r="K13436" t="s">
        <v>31</v>
      </c>
      <c r="L13436" t="s">
        <v>22</v>
      </c>
      <c r="M13436">
        <v>185000</v>
      </c>
      <c r="O13436" t="s">
        <v>3821</v>
      </c>
      <c r="P13436" t="s">
        <v>16826</v>
      </c>
    </row>
    <row r="13437" spans="1:16" x14ac:dyDescent="0.35">
      <c r="A13437" t="s">
        <v>16654</v>
      </c>
      <c r="B13437" t="s">
        <v>16966</v>
      </c>
      <c r="C13437" t="s">
        <v>15801</v>
      </c>
      <c r="D13437" t="s">
        <v>269</v>
      </c>
      <c r="E13437" t="s">
        <v>20</v>
      </c>
      <c r="F13437" t="b">
        <v>0</v>
      </c>
      <c r="G13437" t="s">
        <v>30</v>
      </c>
      <c r="H13437" s="1">
        <v>45737.877812500003</v>
      </c>
      <c r="I13437" t="b">
        <v>0</v>
      </c>
      <c r="J13437" t="b">
        <v>1</v>
      </c>
      <c r="K13437" t="s">
        <v>31</v>
      </c>
      <c r="L13437" t="s">
        <v>22</v>
      </c>
      <c r="M13437">
        <v>255630</v>
      </c>
      <c r="O13437" t="s">
        <v>8836</v>
      </c>
    </row>
    <row r="13438" spans="1:16" x14ac:dyDescent="0.35">
      <c r="A13438" t="s">
        <v>16654</v>
      </c>
      <c r="B13438" t="s">
        <v>16718</v>
      </c>
      <c r="C13438" t="s">
        <v>943</v>
      </c>
      <c r="D13438" t="s">
        <v>36</v>
      </c>
      <c r="E13438" t="s">
        <v>20</v>
      </c>
      <c r="F13438" t="b">
        <v>0</v>
      </c>
      <c r="G13438" t="s">
        <v>52</v>
      </c>
      <c r="H13438" s="1">
        <v>45737.958541666667</v>
      </c>
      <c r="I13438" t="b">
        <v>0</v>
      </c>
      <c r="J13438" t="b">
        <v>1</v>
      </c>
      <c r="K13438" t="s">
        <v>31</v>
      </c>
      <c r="L13438" t="s">
        <v>22</v>
      </c>
      <c r="M13438">
        <v>160000</v>
      </c>
      <c r="O13438" t="s">
        <v>16719</v>
      </c>
      <c r="P13438" t="s">
        <v>16720</v>
      </c>
    </row>
    <row r="13439" spans="1:16" x14ac:dyDescent="0.35">
      <c r="A13439" t="s">
        <v>16654</v>
      </c>
      <c r="B13439" t="s">
        <v>16747</v>
      </c>
      <c r="C13439" t="s">
        <v>3169</v>
      </c>
      <c r="D13439" t="s">
        <v>36</v>
      </c>
      <c r="E13439" t="s">
        <v>91</v>
      </c>
      <c r="F13439" t="b">
        <v>0</v>
      </c>
      <c r="G13439" t="s">
        <v>47</v>
      </c>
      <c r="H13439" s="1">
        <v>45738.000462962962</v>
      </c>
      <c r="I13439" t="b">
        <v>1</v>
      </c>
      <c r="J13439" t="b">
        <v>0</v>
      </c>
      <c r="K13439" t="s">
        <v>31</v>
      </c>
      <c r="L13439" t="s">
        <v>32</v>
      </c>
      <c r="N13439">
        <v>47.5</v>
      </c>
      <c r="O13439" t="s">
        <v>527</v>
      </c>
      <c r="P13439" t="s">
        <v>16748</v>
      </c>
    </row>
    <row r="13440" spans="1:16" x14ac:dyDescent="0.35">
      <c r="A13440" t="s">
        <v>16654</v>
      </c>
      <c r="B13440" t="s">
        <v>16852</v>
      </c>
      <c r="C13440" t="s">
        <v>154</v>
      </c>
      <c r="D13440" t="s">
        <v>36</v>
      </c>
      <c r="E13440" t="s">
        <v>20</v>
      </c>
      <c r="F13440" t="b">
        <v>0</v>
      </c>
      <c r="G13440" t="s">
        <v>47</v>
      </c>
      <c r="H13440" s="1">
        <v>45738.585682870369</v>
      </c>
      <c r="I13440" t="b">
        <v>0</v>
      </c>
      <c r="J13440" t="b">
        <v>1</v>
      </c>
      <c r="K13440" t="s">
        <v>31</v>
      </c>
      <c r="L13440" t="s">
        <v>22</v>
      </c>
      <c r="M13440">
        <v>147500</v>
      </c>
      <c r="O13440" t="s">
        <v>16853</v>
      </c>
      <c r="P13440" t="s">
        <v>16854</v>
      </c>
    </row>
    <row r="13441" spans="1:16" x14ac:dyDescent="0.35">
      <c r="A13441" t="s">
        <v>16654</v>
      </c>
      <c r="B13441" t="s">
        <v>16825</v>
      </c>
      <c r="C13441" t="s">
        <v>182</v>
      </c>
      <c r="D13441" t="s">
        <v>36</v>
      </c>
      <c r="E13441" t="s">
        <v>20</v>
      </c>
      <c r="F13441" t="b">
        <v>0</v>
      </c>
      <c r="G13441" t="s">
        <v>52</v>
      </c>
      <c r="H13441" s="1">
        <v>45738.795057870368</v>
      </c>
      <c r="I13441" t="b">
        <v>1</v>
      </c>
      <c r="J13441" t="b">
        <v>1</v>
      </c>
      <c r="K13441" t="s">
        <v>31</v>
      </c>
      <c r="L13441" t="s">
        <v>22</v>
      </c>
      <c r="M13441">
        <v>185000</v>
      </c>
      <c r="O13441" t="s">
        <v>3821</v>
      </c>
      <c r="P13441" t="s">
        <v>16826</v>
      </c>
    </row>
    <row r="13442" spans="1:16" x14ac:dyDescent="0.35">
      <c r="A13442" t="s">
        <v>16654</v>
      </c>
      <c r="B13442" t="s">
        <v>16966</v>
      </c>
      <c r="C13442" t="s">
        <v>15801</v>
      </c>
      <c r="D13442" t="s">
        <v>269</v>
      </c>
      <c r="E13442" t="s">
        <v>20</v>
      </c>
      <c r="F13442" t="b">
        <v>0</v>
      </c>
      <c r="G13442" t="s">
        <v>30</v>
      </c>
      <c r="H13442" s="1">
        <v>45738.877812500003</v>
      </c>
      <c r="I13442" t="b">
        <v>0</v>
      </c>
      <c r="J13442" t="b">
        <v>1</v>
      </c>
      <c r="K13442" t="s">
        <v>31</v>
      </c>
      <c r="L13442" t="s">
        <v>22</v>
      </c>
      <c r="M13442">
        <v>255630</v>
      </c>
      <c r="O13442" t="s">
        <v>8836</v>
      </c>
    </row>
    <row r="13443" spans="1:16" x14ac:dyDescent="0.35">
      <c r="A13443" t="s">
        <v>16654</v>
      </c>
      <c r="B13443" t="s">
        <v>16718</v>
      </c>
      <c r="C13443" t="s">
        <v>943</v>
      </c>
      <c r="D13443" t="s">
        <v>36</v>
      </c>
      <c r="E13443" t="s">
        <v>20</v>
      </c>
      <c r="F13443" t="b">
        <v>0</v>
      </c>
      <c r="G13443" t="s">
        <v>52</v>
      </c>
      <c r="H13443" s="1">
        <v>45738.958541666667</v>
      </c>
      <c r="I13443" t="b">
        <v>0</v>
      </c>
      <c r="J13443" t="b">
        <v>1</v>
      </c>
      <c r="K13443" t="s">
        <v>31</v>
      </c>
      <c r="L13443" t="s">
        <v>22</v>
      </c>
      <c r="M13443">
        <v>160000</v>
      </c>
      <c r="O13443" t="s">
        <v>16719</v>
      </c>
      <c r="P13443" t="s">
        <v>16720</v>
      </c>
    </row>
    <row r="13444" spans="1:16" x14ac:dyDescent="0.35">
      <c r="A13444" t="s">
        <v>16654</v>
      </c>
      <c r="B13444" t="s">
        <v>16747</v>
      </c>
      <c r="C13444" t="s">
        <v>3169</v>
      </c>
      <c r="D13444" t="s">
        <v>36</v>
      </c>
      <c r="E13444" t="s">
        <v>91</v>
      </c>
      <c r="F13444" t="b">
        <v>0</v>
      </c>
      <c r="G13444" t="s">
        <v>47</v>
      </c>
      <c r="H13444" s="1">
        <v>45739.000462962962</v>
      </c>
      <c r="I13444" t="b">
        <v>1</v>
      </c>
      <c r="J13444" t="b">
        <v>0</v>
      </c>
      <c r="K13444" t="s">
        <v>31</v>
      </c>
      <c r="L13444" t="s">
        <v>32</v>
      </c>
      <c r="N13444">
        <v>47.5</v>
      </c>
      <c r="O13444" t="s">
        <v>527</v>
      </c>
      <c r="P13444" t="s">
        <v>16748</v>
      </c>
    </row>
    <row r="13445" spans="1:16" x14ac:dyDescent="0.35">
      <c r="A13445" t="s">
        <v>16654</v>
      </c>
      <c r="B13445" t="s">
        <v>16973</v>
      </c>
      <c r="C13445" t="s">
        <v>16974</v>
      </c>
      <c r="D13445" t="s">
        <v>36</v>
      </c>
      <c r="E13445" t="s">
        <v>20</v>
      </c>
      <c r="F13445" t="b">
        <v>0</v>
      </c>
      <c r="G13445" t="s">
        <v>52</v>
      </c>
      <c r="H13445" s="1">
        <v>45739.376620370371</v>
      </c>
      <c r="I13445" t="b">
        <v>0</v>
      </c>
      <c r="J13445" t="b">
        <v>1</v>
      </c>
      <c r="K13445" t="s">
        <v>31</v>
      </c>
      <c r="L13445" t="s">
        <v>22</v>
      </c>
      <c r="M13445">
        <v>86000</v>
      </c>
      <c r="O13445" t="s">
        <v>2449</v>
      </c>
      <c r="P13445" t="s">
        <v>16975</v>
      </c>
    </row>
    <row r="13446" spans="1:16" x14ac:dyDescent="0.35">
      <c r="A13446" t="s">
        <v>16654</v>
      </c>
      <c r="B13446" t="s">
        <v>16852</v>
      </c>
      <c r="C13446" t="s">
        <v>154</v>
      </c>
      <c r="D13446" t="s">
        <v>36</v>
      </c>
      <c r="E13446" t="s">
        <v>20</v>
      </c>
      <c r="F13446" t="b">
        <v>0</v>
      </c>
      <c r="G13446" t="s">
        <v>47</v>
      </c>
      <c r="H13446" s="1">
        <v>45739.585682870369</v>
      </c>
      <c r="I13446" t="b">
        <v>0</v>
      </c>
      <c r="J13446" t="b">
        <v>1</v>
      </c>
      <c r="K13446" t="s">
        <v>31</v>
      </c>
      <c r="L13446" t="s">
        <v>22</v>
      </c>
      <c r="M13446">
        <v>147500</v>
      </c>
      <c r="O13446" t="s">
        <v>16853</v>
      </c>
      <c r="P13446" t="s">
        <v>16854</v>
      </c>
    </row>
    <row r="13447" spans="1:16" x14ac:dyDescent="0.35">
      <c r="A13447" t="s">
        <v>16654</v>
      </c>
      <c r="B13447" t="s">
        <v>16825</v>
      </c>
      <c r="C13447" t="s">
        <v>182</v>
      </c>
      <c r="D13447" t="s">
        <v>36</v>
      </c>
      <c r="E13447" t="s">
        <v>20</v>
      </c>
      <c r="F13447" t="b">
        <v>0</v>
      </c>
      <c r="G13447" t="s">
        <v>52</v>
      </c>
      <c r="H13447" s="1">
        <v>45739.795057870368</v>
      </c>
      <c r="I13447" t="b">
        <v>1</v>
      </c>
      <c r="J13447" t="b">
        <v>1</v>
      </c>
      <c r="K13447" t="s">
        <v>31</v>
      </c>
      <c r="L13447" t="s">
        <v>22</v>
      </c>
      <c r="M13447">
        <v>185000</v>
      </c>
      <c r="O13447" t="s">
        <v>3821</v>
      </c>
      <c r="P13447" t="s">
        <v>16826</v>
      </c>
    </row>
    <row r="13448" spans="1:16" x14ac:dyDescent="0.35">
      <c r="A13448" t="s">
        <v>16654</v>
      </c>
      <c r="B13448" t="s">
        <v>16718</v>
      </c>
      <c r="C13448" t="s">
        <v>943</v>
      </c>
      <c r="D13448" t="s">
        <v>36</v>
      </c>
      <c r="E13448" t="s">
        <v>20</v>
      </c>
      <c r="F13448" t="b">
        <v>0</v>
      </c>
      <c r="G13448" t="s">
        <v>52</v>
      </c>
      <c r="H13448" s="1">
        <v>45739.958541666667</v>
      </c>
      <c r="I13448" t="b">
        <v>0</v>
      </c>
      <c r="J13448" t="b">
        <v>1</v>
      </c>
      <c r="K13448" t="s">
        <v>31</v>
      </c>
      <c r="L13448" t="s">
        <v>22</v>
      </c>
      <c r="M13448">
        <v>160000</v>
      </c>
      <c r="O13448" t="s">
        <v>16719</v>
      </c>
      <c r="P13448" t="s">
        <v>16720</v>
      </c>
    </row>
    <row r="13449" spans="1:16" x14ac:dyDescent="0.35">
      <c r="A13449" t="s">
        <v>16654</v>
      </c>
      <c r="B13449" t="s">
        <v>16976</v>
      </c>
      <c r="C13449" t="s">
        <v>18</v>
      </c>
      <c r="D13449" t="s">
        <v>17442</v>
      </c>
      <c r="E13449" t="s">
        <v>20</v>
      </c>
      <c r="F13449" t="b">
        <v>1</v>
      </c>
      <c r="G13449" t="s">
        <v>3501</v>
      </c>
      <c r="H13449" s="1">
        <v>45740.321736111109</v>
      </c>
      <c r="I13449" t="b">
        <v>0</v>
      </c>
      <c r="J13449" t="b">
        <v>0</v>
      </c>
      <c r="K13449" t="s">
        <v>3501</v>
      </c>
      <c r="L13449" t="s">
        <v>22</v>
      </c>
      <c r="M13449">
        <v>50000</v>
      </c>
      <c r="O13449" t="s">
        <v>16977</v>
      </c>
      <c r="P13449" t="s">
        <v>16978</v>
      </c>
    </row>
    <row r="13450" spans="1:16" x14ac:dyDescent="0.35">
      <c r="A13450" t="s">
        <v>16654</v>
      </c>
      <c r="B13450" t="s">
        <v>16979</v>
      </c>
      <c r="C13450" t="s">
        <v>16980</v>
      </c>
      <c r="D13450" t="s">
        <v>36</v>
      </c>
      <c r="E13450" t="s">
        <v>20</v>
      </c>
      <c r="F13450" t="b">
        <v>0</v>
      </c>
      <c r="G13450" t="s">
        <v>6393</v>
      </c>
      <c r="H13450" s="1">
        <v>45741.469953703701</v>
      </c>
      <c r="I13450" t="b">
        <v>0</v>
      </c>
      <c r="J13450" t="b">
        <v>0</v>
      </c>
      <c r="K13450" t="s">
        <v>6393</v>
      </c>
      <c r="L13450" t="s">
        <v>22</v>
      </c>
      <c r="M13450">
        <v>161000</v>
      </c>
      <c r="O13450" t="s">
        <v>16981</v>
      </c>
      <c r="P13450" t="s">
        <v>16982</v>
      </c>
    </row>
    <row r="13451" spans="1:16" x14ac:dyDescent="0.35">
      <c r="A13451" t="s">
        <v>16654</v>
      </c>
      <c r="B13451" t="s">
        <v>16983</v>
      </c>
      <c r="C13451" t="s">
        <v>154</v>
      </c>
      <c r="D13451" t="s">
        <v>36</v>
      </c>
      <c r="E13451" t="s">
        <v>20</v>
      </c>
      <c r="F13451" t="b">
        <v>0</v>
      </c>
      <c r="G13451" t="s">
        <v>52</v>
      </c>
      <c r="H13451" s="1">
        <v>45742.45989583333</v>
      </c>
      <c r="I13451" t="b">
        <v>0</v>
      </c>
      <c r="J13451" t="b">
        <v>1</v>
      </c>
      <c r="K13451" t="s">
        <v>31</v>
      </c>
      <c r="L13451" t="s">
        <v>22</v>
      </c>
      <c r="M13451">
        <v>267000</v>
      </c>
      <c r="O13451" t="s">
        <v>16984</v>
      </c>
    </row>
    <row r="13452" spans="1:16" x14ac:dyDescent="0.35">
      <c r="A13452" t="s">
        <v>16654</v>
      </c>
      <c r="B13452" t="s">
        <v>16985</v>
      </c>
      <c r="C13452" t="s">
        <v>2659</v>
      </c>
      <c r="D13452" t="s">
        <v>36</v>
      </c>
      <c r="E13452" t="s">
        <v>20</v>
      </c>
      <c r="F13452" t="b">
        <v>0</v>
      </c>
      <c r="G13452" t="s">
        <v>52</v>
      </c>
      <c r="H13452" s="1">
        <v>45742.45994212963</v>
      </c>
      <c r="I13452" t="b">
        <v>0</v>
      </c>
      <c r="J13452" t="b">
        <v>1</v>
      </c>
      <c r="K13452" t="s">
        <v>31</v>
      </c>
      <c r="L13452" t="s">
        <v>22</v>
      </c>
      <c r="M13452">
        <v>193500</v>
      </c>
      <c r="O13452" t="s">
        <v>620</v>
      </c>
      <c r="P13452" t="s">
        <v>16986</v>
      </c>
    </row>
    <row r="13453" spans="1:16" x14ac:dyDescent="0.35">
      <c r="A13453" t="s">
        <v>16654</v>
      </c>
      <c r="B13453" t="s">
        <v>16696</v>
      </c>
      <c r="C13453" t="s">
        <v>1188</v>
      </c>
      <c r="D13453" t="s">
        <v>36</v>
      </c>
      <c r="E13453" t="s">
        <v>20</v>
      </c>
      <c r="F13453" t="b">
        <v>0</v>
      </c>
      <c r="G13453" t="s">
        <v>47</v>
      </c>
      <c r="H13453" s="1">
        <v>45742.666932870372</v>
      </c>
      <c r="I13453" t="b">
        <v>0</v>
      </c>
      <c r="J13453" t="b">
        <v>1</v>
      </c>
      <c r="K13453" t="s">
        <v>31</v>
      </c>
      <c r="L13453" t="s">
        <v>22</v>
      </c>
      <c r="M13453">
        <v>85000</v>
      </c>
      <c r="O13453" t="s">
        <v>16987</v>
      </c>
      <c r="P13453" t="s">
        <v>16988</v>
      </c>
    </row>
    <row r="13454" spans="1:16" x14ac:dyDescent="0.35">
      <c r="A13454" t="s">
        <v>16654</v>
      </c>
      <c r="B13454" t="s">
        <v>16989</v>
      </c>
      <c r="C13454" t="s">
        <v>986</v>
      </c>
      <c r="D13454" t="s">
        <v>36</v>
      </c>
      <c r="E13454" t="s">
        <v>91</v>
      </c>
      <c r="F13454" t="b">
        <v>0</v>
      </c>
      <c r="G13454" t="s">
        <v>171</v>
      </c>
      <c r="H13454" s="1">
        <v>45742.715532407397</v>
      </c>
      <c r="I13454" t="b">
        <v>0</v>
      </c>
      <c r="J13454" t="b">
        <v>0</v>
      </c>
      <c r="K13454" t="s">
        <v>31</v>
      </c>
      <c r="L13454" t="s">
        <v>32</v>
      </c>
      <c r="N13454">
        <v>57</v>
      </c>
      <c r="O13454" t="s">
        <v>8738</v>
      </c>
      <c r="P13454" t="s">
        <v>16990</v>
      </c>
    </row>
    <row r="13455" spans="1:16" x14ac:dyDescent="0.35">
      <c r="A13455" t="s">
        <v>16654</v>
      </c>
      <c r="B13455" t="s">
        <v>16683</v>
      </c>
      <c r="C13455" t="s">
        <v>10813</v>
      </c>
      <c r="D13455" t="s">
        <v>36</v>
      </c>
      <c r="E13455" t="s">
        <v>20</v>
      </c>
      <c r="F13455" t="b">
        <v>0</v>
      </c>
      <c r="G13455" t="s">
        <v>30</v>
      </c>
      <c r="H13455" s="1">
        <v>45742.792361111111</v>
      </c>
      <c r="I13455" t="b">
        <v>0</v>
      </c>
      <c r="J13455" t="b">
        <v>0</v>
      </c>
      <c r="K13455" t="s">
        <v>31</v>
      </c>
      <c r="L13455" t="s">
        <v>32</v>
      </c>
      <c r="N13455">
        <v>35</v>
      </c>
      <c r="O13455" t="s">
        <v>61</v>
      </c>
      <c r="P13455" t="s">
        <v>232</v>
      </c>
    </row>
    <row r="13456" spans="1:16" x14ac:dyDescent="0.35">
      <c r="A13456" t="s">
        <v>16654</v>
      </c>
      <c r="B13456" t="s">
        <v>16684</v>
      </c>
      <c r="C13456" t="s">
        <v>16991</v>
      </c>
      <c r="D13456" t="s">
        <v>29</v>
      </c>
      <c r="E13456" t="s">
        <v>20</v>
      </c>
      <c r="F13456" t="b">
        <v>0</v>
      </c>
      <c r="G13456" t="s">
        <v>68</v>
      </c>
      <c r="H13456" s="1">
        <v>45743.25167824074</v>
      </c>
      <c r="I13456" t="b">
        <v>0</v>
      </c>
      <c r="J13456" t="b">
        <v>0</v>
      </c>
      <c r="K13456" t="s">
        <v>31</v>
      </c>
      <c r="L13456" t="s">
        <v>22</v>
      </c>
      <c r="M13456">
        <v>118750</v>
      </c>
      <c r="O13456" t="s">
        <v>16685</v>
      </c>
      <c r="P13456" t="s">
        <v>16686</v>
      </c>
    </row>
    <row r="13457" spans="1:16" x14ac:dyDescent="0.35">
      <c r="A13457" t="s">
        <v>16654</v>
      </c>
      <c r="B13457" t="s">
        <v>16992</v>
      </c>
      <c r="C13457" t="s">
        <v>16993</v>
      </c>
      <c r="D13457" t="s">
        <v>2054</v>
      </c>
      <c r="E13457" t="s">
        <v>20</v>
      </c>
      <c r="F13457" t="b">
        <v>0</v>
      </c>
      <c r="G13457" t="s">
        <v>1383</v>
      </c>
      <c r="H13457" s="1">
        <v>45743.314837962957</v>
      </c>
      <c r="I13457" t="b">
        <v>0</v>
      </c>
      <c r="J13457" t="b">
        <v>1</v>
      </c>
      <c r="K13457" t="s">
        <v>1383</v>
      </c>
      <c r="L13457" t="s">
        <v>22</v>
      </c>
      <c r="M13457">
        <v>102500</v>
      </c>
      <c r="O13457" t="s">
        <v>16994</v>
      </c>
      <c r="P13457" t="s">
        <v>16995</v>
      </c>
    </row>
    <row r="13458" spans="1:16" x14ac:dyDescent="0.35">
      <c r="A13458" t="s">
        <v>16654</v>
      </c>
      <c r="B13458" t="s">
        <v>16883</v>
      </c>
      <c r="C13458" t="s">
        <v>37</v>
      </c>
      <c r="D13458" t="s">
        <v>1872</v>
      </c>
      <c r="E13458" t="s">
        <v>20</v>
      </c>
      <c r="F13458" t="b">
        <v>0</v>
      </c>
      <c r="G13458" t="s">
        <v>37</v>
      </c>
      <c r="H13458" s="1">
        <v>45743.317175925928</v>
      </c>
      <c r="I13458" t="b">
        <v>0</v>
      </c>
      <c r="J13458" t="b">
        <v>0</v>
      </c>
      <c r="K13458" t="s">
        <v>37</v>
      </c>
      <c r="L13458" t="s">
        <v>22</v>
      </c>
      <c r="M13458">
        <v>174400</v>
      </c>
      <c r="O13458" t="s">
        <v>2979</v>
      </c>
      <c r="P13458" t="s">
        <v>16884</v>
      </c>
    </row>
    <row r="13459" spans="1:16" x14ac:dyDescent="0.35">
      <c r="A13459" t="s">
        <v>16654</v>
      </c>
      <c r="B13459" t="s">
        <v>16996</v>
      </c>
      <c r="C13459" t="s">
        <v>18</v>
      </c>
      <c r="D13459" t="s">
        <v>110</v>
      </c>
      <c r="E13459" t="s">
        <v>20</v>
      </c>
      <c r="F13459" t="b">
        <v>1</v>
      </c>
      <c r="G13459" t="s">
        <v>52</v>
      </c>
      <c r="H13459" s="1">
        <v>45743.751944444448</v>
      </c>
      <c r="I13459" t="b">
        <v>0</v>
      </c>
      <c r="J13459" t="b">
        <v>1</v>
      </c>
      <c r="K13459" t="s">
        <v>31</v>
      </c>
      <c r="L13459" t="s">
        <v>22</v>
      </c>
      <c r="M13459">
        <v>150000</v>
      </c>
      <c r="O13459" t="s">
        <v>2004</v>
      </c>
      <c r="P13459" t="s">
        <v>16997</v>
      </c>
    </row>
    <row r="13460" spans="1:16" x14ac:dyDescent="0.35">
      <c r="A13460" t="s">
        <v>16654</v>
      </c>
      <c r="B13460" t="s">
        <v>16998</v>
      </c>
      <c r="C13460" t="s">
        <v>7486</v>
      </c>
      <c r="D13460" t="s">
        <v>42</v>
      </c>
      <c r="E13460" t="s">
        <v>20</v>
      </c>
      <c r="F13460" t="b">
        <v>0</v>
      </c>
      <c r="G13460" t="s">
        <v>47</v>
      </c>
      <c r="H13460" s="1">
        <v>45744.876458333332</v>
      </c>
      <c r="I13460" t="b">
        <v>0</v>
      </c>
      <c r="J13460" t="b">
        <v>1</v>
      </c>
      <c r="K13460" t="s">
        <v>31</v>
      </c>
      <c r="L13460" t="s">
        <v>22</v>
      </c>
      <c r="M13460">
        <v>205500</v>
      </c>
      <c r="O13460" t="s">
        <v>16999</v>
      </c>
      <c r="P13460" t="s">
        <v>17000</v>
      </c>
    </row>
    <row r="13461" spans="1:16" x14ac:dyDescent="0.35">
      <c r="A13461" t="s">
        <v>16654</v>
      </c>
      <c r="B13461" t="s">
        <v>17001</v>
      </c>
      <c r="C13461" t="s">
        <v>18</v>
      </c>
      <c r="D13461" t="s">
        <v>19</v>
      </c>
      <c r="E13461" t="s">
        <v>20</v>
      </c>
      <c r="F13461" t="b">
        <v>1</v>
      </c>
      <c r="G13461" t="s">
        <v>11263</v>
      </c>
      <c r="H13461" s="1">
        <v>45745.291770833333</v>
      </c>
      <c r="I13461" t="b">
        <v>1</v>
      </c>
      <c r="J13461" t="b">
        <v>0</v>
      </c>
      <c r="K13461" t="s">
        <v>266</v>
      </c>
      <c r="L13461" t="s">
        <v>22</v>
      </c>
      <c r="M13461">
        <v>145000</v>
      </c>
      <c r="O13461" t="s">
        <v>1202</v>
      </c>
    </row>
    <row r="13462" spans="1:16" x14ac:dyDescent="0.35">
      <c r="A13462" t="s">
        <v>16654</v>
      </c>
      <c r="B13462" t="s">
        <v>16951</v>
      </c>
      <c r="C13462" t="s">
        <v>9525</v>
      </c>
      <c r="D13462" t="s">
        <v>36</v>
      </c>
      <c r="E13462" t="s">
        <v>20</v>
      </c>
      <c r="F13462" t="b">
        <v>0</v>
      </c>
      <c r="G13462" t="s">
        <v>52</v>
      </c>
      <c r="H13462" s="1">
        <v>45745.376747685194</v>
      </c>
      <c r="I13462" t="b">
        <v>1</v>
      </c>
      <c r="J13462" t="b">
        <v>1</v>
      </c>
      <c r="K13462" t="s">
        <v>31</v>
      </c>
      <c r="L13462" t="s">
        <v>22</v>
      </c>
      <c r="M13462">
        <v>165500</v>
      </c>
      <c r="O13462" t="s">
        <v>3122</v>
      </c>
      <c r="P13462" t="s">
        <v>16952</v>
      </c>
    </row>
    <row r="13463" spans="1:16" x14ac:dyDescent="0.35">
      <c r="A13463" t="s">
        <v>16654</v>
      </c>
      <c r="B13463" t="s">
        <v>16883</v>
      </c>
      <c r="C13463" t="s">
        <v>37</v>
      </c>
      <c r="D13463" t="s">
        <v>1872</v>
      </c>
      <c r="E13463" t="s">
        <v>20</v>
      </c>
      <c r="F13463" t="b">
        <v>0</v>
      </c>
      <c r="G13463" t="s">
        <v>37</v>
      </c>
      <c r="H13463" s="1">
        <v>45746.311747685177</v>
      </c>
      <c r="I13463" t="b">
        <v>0</v>
      </c>
      <c r="J13463" t="b">
        <v>0</v>
      </c>
      <c r="K13463" t="s">
        <v>37</v>
      </c>
      <c r="L13463" t="s">
        <v>22</v>
      </c>
      <c r="M13463">
        <v>174400</v>
      </c>
      <c r="O13463" t="s">
        <v>2979</v>
      </c>
      <c r="P13463" t="s">
        <v>16884</v>
      </c>
    </row>
    <row r="13464" spans="1:16" x14ac:dyDescent="0.35">
      <c r="A13464" t="s">
        <v>16654</v>
      </c>
      <c r="B13464" t="s">
        <v>17002</v>
      </c>
      <c r="C13464" t="s">
        <v>17003</v>
      </c>
      <c r="D13464" t="s">
        <v>29</v>
      </c>
      <c r="E13464" t="s">
        <v>436</v>
      </c>
      <c r="F13464" t="b">
        <v>0</v>
      </c>
      <c r="G13464" t="s">
        <v>52</v>
      </c>
      <c r="H13464" s="1">
        <v>45747.617824074077</v>
      </c>
      <c r="I13464" t="b">
        <v>0</v>
      </c>
      <c r="J13464" t="b">
        <v>1</v>
      </c>
      <c r="K13464" t="s">
        <v>31</v>
      </c>
      <c r="L13464" t="s">
        <v>32</v>
      </c>
      <c r="N13464">
        <v>40</v>
      </c>
      <c r="O13464" t="s">
        <v>17004</v>
      </c>
      <c r="P13464" t="s">
        <v>448</v>
      </c>
    </row>
    <row r="13465" spans="1:16" x14ac:dyDescent="0.35">
      <c r="A13465" t="s">
        <v>16654</v>
      </c>
      <c r="B13465" t="s">
        <v>17005</v>
      </c>
      <c r="C13465" t="s">
        <v>5026</v>
      </c>
      <c r="D13465" t="s">
        <v>36</v>
      </c>
      <c r="E13465" t="s">
        <v>91</v>
      </c>
      <c r="F13465" t="b">
        <v>0</v>
      </c>
      <c r="G13465" t="s">
        <v>171</v>
      </c>
      <c r="H13465" s="1">
        <v>45748.604224537034</v>
      </c>
      <c r="I13465" t="b">
        <v>0</v>
      </c>
      <c r="J13465" t="b">
        <v>0</v>
      </c>
      <c r="K13465" t="s">
        <v>31</v>
      </c>
      <c r="L13465" t="s">
        <v>32</v>
      </c>
      <c r="N13465">
        <v>56</v>
      </c>
      <c r="O13465" t="s">
        <v>4548</v>
      </c>
      <c r="P13465" t="s">
        <v>5628</v>
      </c>
    </row>
    <row r="13466" spans="1:16" x14ac:dyDescent="0.35">
      <c r="A13466" t="s">
        <v>16654</v>
      </c>
      <c r="B13466" t="s">
        <v>17006</v>
      </c>
      <c r="C13466" t="s">
        <v>18</v>
      </c>
      <c r="D13466" t="s">
        <v>19</v>
      </c>
      <c r="E13466" t="s">
        <v>20</v>
      </c>
      <c r="F13466" t="b">
        <v>1</v>
      </c>
      <c r="G13466" t="s">
        <v>11552</v>
      </c>
      <c r="H13466" s="1">
        <v>45749.29210648148</v>
      </c>
      <c r="I13466" t="b">
        <v>1</v>
      </c>
      <c r="J13466" t="b">
        <v>0</v>
      </c>
      <c r="K13466" t="s">
        <v>11552</v>
      </c>
      <c r="L13466" t="s">
        <v>22</v>
      </c>
      <c r="M13466">
        <v>157440</v>
      </c>
      <c r="O13466" t="s">
        <v>17007</v>
      </c>
      <c r="P13466" t="s">
        <v>2020</v>
      </c>
    </row>
    <row r="13467" spans="1:16" x14ac:dyDescent="0.35">
      <c r="A13467" t="s">
        <v>16654</v>
      </c>
      <c r="B13467" t="s">
        <v>17008</v>
      </c>
      <c r="C13467" t="s">
        <v>2973</v>
      </c>
      <c r="D13467" t="s">
        <v>249</v>
      </c>
      <c r="E13467" t="s">
        <v>20</v>
      </c>
      <c r="F13467" t="b">
        <v>0</v>
      </c>
      <c r="G13467" t="s">
        <v>52</v>
      </c>
      <c r="H13467" s="1">
        <v>45750.37699074074</v>
      </c>
      <c r="I13467" t="b">
        <v>0</v>
      </c>
      <c r="J13467" t="b">
        <v>0</v>
      </c>
      <c r="K13467" t="s">
        <v>31</v>
      </c>
      <c r="L13467" t="s">
        <v>22</v>
      </c>
      <c r="M13467">
        <v>87900</v>
      </c>
      <c r="O13467" t="s">
        <v>17009</v>
      </c>
      <c r="P13467" t="s">
        <v>5731</v>
      </c>
    </row>
    <row r="13468" spans="1:16" x14ac:dyDescent="0.35">
      <c r="A13468" t="s">
        <v>16654</v>
      </c>
      <c r="B13468" t="s">
        <v>17010</v>
      </c>
      <c r="C13468" t="s">
        <v>11031</v>
      </c>
      <c r="D13468" t="s">
        <v>36</v>
      </c>
      <c r="E13468" t="s">
        <v>20</v>
      </c>
      <c r="F13468" t="b">
        <v>0</v>
      </c>
      <c r="G13468" t="s">
        <v>47</v>
      </c>
      <c r="H13468" s="1">
        <v>45750.377476851849</v>
      </c>
      <c r="I13468" t="b">
        <v>0</v>
      </c>
      <c r="J13468" t="b">
        <v>1</v>
      </c>
      <c r="K13468" t="s">
        <v>31</v>
      </c>
      <c r="L13468" t="s">
        <v>22</v>
      </c>
      <c r="M13468">
        <v>209000</v>
      </c>
      <c r="O13468" t="s">
        <v>623</v>
      </c>
      <c r="P13468" t="s">
        <v>164</v>
      </c>
    </row>
    <row r="13469" spans="1:16" x14ac:dyDescent="0.35">
      <c r="A13469" t="s">
        <v>16654</v>
      </c>
      <c r="B13469" t="s">
        <v>17011</v>
      </c>
      <c r="C13469" t="s">
        <v>18</v>
      </c>
      <c r="D13469" t="s">
        <v>36</v>
      </c>
      <c r="E13469" t="s">
        <v>20</v>
      </c>
      <c r="F13469" t="b">
        <v>1</v>
      </c>
      <c r="G13469" t="s">
        <v>52</v>
      </c>
      <c r="H13469" s="1">
        <v>45750.627164351848</v>
      </c>
      <c r="I13469" t="b">
        <v>1</v>
      </c>
      <c r="J13469" t="b">
        <v>1</v>
      </c>
      <c r="K13469" t="s">
        <v>31</v>
      </c>
      <c r="L13469" t="s">
        <v>22</v>
      </c>
      <c r="M13469">
        <v>192500</v>
      </c>
      <c r="O13469" t="s">
        <v>2537</v>
      </c>
      <c r="P13469" t="s">
        <v>17012</v>
      </c>
    </row>
    <row r="13470" spans="1:16" x14ac:dyDescent="0.35">
      <c r="A13470" t="s">
        <v>16654</v>
      </c>
      <c r="B13470" t="s">
        <v>17013</v>
      </c>
      <c r="C13470" t="s">
        <v>17014</v>
      </c>
      <c r="D13470" t="s">
        <v>36</v>
      </c>
      <c r="E13470" t="s">
        <v>20</v>
      </c>
      <c r="F13470" t="b">
        <v>0</v>
      </c>
      <c r="G13470" t="s">
        <v>52</v>
      </c>
      <c r="H13470" s="1">
        <v>45751.085370370369</v>
      </c>
      <c r="I13470" t="b">
        <v>0</v>
      </c>
      <c r="J13470" t="b">
        <v>0</v>
      </c>
      <c r="K13470" t="s">
        <v>31</v>
      </c>
      <c r="L13470" t="s">
        <v>32</v>
      </c>
      <c r="N13470">
        <v>37.5</v>
      </c>
      <c r="O13470" t="s">
        <v>2657</v>
      </c>
      <c r="P13470" t="s">
        <v>17015</v>
      </c>
    </row>
    <row r="13471" spans="1:16" x14ac:dyDescent="0.35">
      <c r="A13471" t="s">
        <v>16654</v>
      </c>
      <c r="B13471" t="s">
        <v>17016</v>
      </c>
      <c r="C13471" t="s">
        <v>18</v>
      </c>
      <c r="D13471" t="s">
        <v>19</v>
      </c>
      <c r="E13471" t="s">
        <v>20</v>
      </c>
      <c r="F13471" t="b">
        <v>1</v>
      </c>
      <c r="G13471" t="s">
        <v>11552</v>
      </c>
      <c r="H13471" s="1">
        <v>45751.311759259261</v>
      </c>
      <c r="I13471" t="b">
        <v>0</v>
      </c>
      <c r="J13471" t="b">
        <v>0</v>
      </c>
      <c r="K13471" t="s">
        <v>11552</v>
      </c>
      <c r="L13471" t="s">
        <v>22</v>
      </c>
      <c r="M13471">
        <v>47232</v>
      </c>
      <c r="O13471" t="s">
        <v>16657</v>
      </c>
      <c r="P13471" t="s">
        <v>16658</v>
      </c>
    </row>
    <row r="13472" spans="1:16" x14ac:dyDescent="0.35">
      <c r="A13472" t="s">
        <v>16654</v>
      </c>
      <c r="B13472" t="s">
        <v>17017</v>
      </c>
      <c r="C13472" t="s">
        <v>18</v>
      </c>
      <c r="D13472" t="s">
        <v>36</v>
      </c>
      <c r="E13472" t="s">
        <v>436</v>
      </c>
      <c r="F13472" t="b">
        <v>1</v>
      </c>
      <c r="G13472" t="s">
        <v>2494</v>
      </c>
      <c r="H13472" s="1">
        <v>45751.353935185187</v>
      </c>
      <c r="I13472" t="b">
        <v>1</v>
      </c>
      <c r="J13472" t="b">
        <v>0</v>
      </c>
      <c r="K13472" t="s">
        <v>2494</v>
      </c>
      <c r="L13472" t="s">
        <v>32</v>
      </c>
      <c r="N13472">
        <v>22.5</v>
      </c>
      <c r="O13472" t="s">
        <v>17018</v>
      </c>
      <c r="P13472" t="s">
        <v>17019</v>
      </c>
    </row>
    <row r="13473" spans="1:16" x14ac:dyDescent="0.35">
      <c r="A13473" t="s">
        <v>16654</v>
      </c>
      <c r="B13473" t="s">
        <v>17020</v>
      </c>
      <c r="C13473" t="s">
        <v>1070</v>
      </c>
      <c r="D13473" t="s">
        <v>36</v>
      </c>
      <c r="E13473" t="s">
        <v>20</v>
      </c>
      <c r="F13473" t="b">
        <v>0</v>
      </c>
      <c r="G13473" t="s">
        <v>43</v>
      </c>
      <c r="H13473" s="1">
        <v>45751.795497685183</v>
      </c>
      <c r="I13473" t="b">
        <v>0</v>
      </c>
      <c r="J13473" t="b">
        <v>0</v>
      </c>
      <c r="K13473" t="s">
        <v>31</v>
      </c>
      <c r="L13473" t="s">
        <v>22</v>
      </c>
      <c r="M13473">
        <v>115000</v>
      </c>
      <c r="O13473" t="s">
        <v>17021</v>
      </c>
      <c r="P13473" t="s">
        <v>17022</v>
      </c>
    </row>
    <row r="13474" spans="1:16" x14ac:dyDescent="0.35">
      <c r="A13474" t="s">
        <v>16654</v>
      </c>
      <c r="B13474" t="s">
        <v>17023</v>
      </c>
      <c r="C13474" t="s">
        <v>705</v>
      </c>
      <c r="D13474" t="s">
        <v>36</v>
      </c>
      <c r="E13474" t="s">
        <v>20</v>
      </c>
      <c r="F13474" t="b">
        <v>0</v>
      </c>
      <c r="G13474" t="s">
        <v>30</v>
      </c>
      <c r="H13474" s="1">
        <v>45752.669664351852</v>
      </c>
      <c r="I13474" t="b">
        <v>1</v>
      </c>
      <c r="J13474" t="b">
        <v>0</v>
      </c>
      <c r="K13474" t="s">
        <v>31</v>
      </c>
      <c r="L13474" t="s">
        <v>32</v>
      </c>
      <c r="N13474">
        <v>65</v>
      </c>
      <c r="O13474" t="s">
        <v>9374</v>
      </c>
      <c r="P13474" t="s">
        <v>17024</v>
      </c>
    </row>
    <row r="13475" spans="1:16" x14ac:dyDescent="0.35">
      <c r="A13475" t="s">
        <v>16654</v>
      </c>
      <c r="B13475" t="s">
        <v>17025</v>
      </c>
      <c r="C13475" t="s">
        <v>149</v>
      </c>
      <c r="D13475" t="s">
        <v>1872</v>
      </c>
      <c r="E13475" t="s">
        <v>20</v>
      </c>
      <c r="F13475" t="b">
        <v>0</v>
      </c>
      <c r="G13475" t="s">
        <v>150</v>
      </c>
      <c r="H13475" s="1">
        <v>45753.298495370371</v>
      </c>
      <c r="I13475" t="b">
        <v>0</v>
      </c>
      <c r="J13475" t="b">
        <v>0</v>
      </c>
      <c r="K13475" t="s">
        <v>150</v>
      </c>
      <c r="L13475" t="s">
        <v>22</v>
      </c>
      <c r="M13475">
        <v>159900</v>
      </c>
      <c r="O13475" t="s">
        <v>2979</v>
      </c>
      <c r="P13475" t="s">
        <v>17026</v>
      </c>
    </row>
    <row r="13476" spans="1:16" x14ac:dyDescent="0.35">
      <c r="A13476" t="s">
        <v>16654</v>
      </c>
      <c r="B13476" t="s">
        <v>16831</v>
      </c>
      <c r="C13476" t="s">
        <v>142</v>
      </c>
      <c r="D13476" t="s">
        <v>36</v>
      </c>
      <c r="E13476" t="s">
        <v>20</v>
      </c>
      <c r="F13476" t="b">
        <v>0</v>
      </c>
      <c r="G13476" t="s">
        <v>68</v>
      </c>
      <c r="H13476" s="1">
        <v>45753.589178240742</v>
      </c>
      <c r="I13476" t="b">
        <v>0</v>
      </c>
      <c r="J13476" t="b">
        <v>1</v>
      </c>
      <c r="K13476" t="s">
        <v>31</v>
      </c>
      <c r="L13476" t="s">
        <v>22</v>
      </c>
      <c r="M13476">
        <v>177000</v>
      </c>
      <c r="O13476" t="s">
        <v>6322</v>
      </c>
      <c r="P13476" t="s">
        <v>16832</v>
      </c>
    </row>
    <row r="13477" spans="1:16" x14ac:dyDescent="0.35">
      <c r="A13477" t="s">
        <v>16654</v>
      </c>
      <c r="B13477" t="s">
        <v>17027</v>
      </c>
      <c r="C13477" t="s">
        <v>1418</v>
      </c>
      <c r="D13477" t="s">
        <v>3068</v>
      </c>
      <c r="E13477" t="s">
        <v>20</v>
      </c>
      <c r="F13477" t="b">
        <v>0</v>
      </c>
      <c r="G13477" t="s">
        <v>1418</v>
      </c>
      <c r="H13477" s="1">
        <v>45755.394513888888</v>
      </c>
      <c r="I13477" t="b">
        <v>1</v>
      </c>
      <c r="J13477" t="b">
        <v>0</v>
      </c>
      <c r="K13477" t="s">
        <v>1418</v>
      </c>
      <c r="L13477" t="s">
        <v>22</v>
      </c>
      <c r="M13477">
        <v>137500</v>
      </c>
      <c r="O13477" t="s">
        <v>17028</v>
      </c>
      <c r="P13477" t="s">
        <v>17029</v>
      </c>
    </row>
    <row r="13478" spans="1:16" x14ac:dyDescent="0.35">
      <c r="A13478" t="s">
        <v>16654</v>
      </c>
      <c r="B13478" t="s">
        <v>16812</v>
      </c>
      <c r="C13478" t="s">
        <v>17030</v>
      </c>
      <c r="D13478" t="s">
        <v>36</v>
      </c>
      <c r="E13478" t="s">
        <v>20</v>
      </c>
      <c r="F13478" t="b">
        <v>0</v>
      </c>
      <c r="G13478" t="s">
        <v>52</v>
      </c>
      <c r="H13478" s="1">
        <v>45755.512916666667</v>
      </c>
      <c r="I13478" t="b">
        <v>0</v>
      </c>
      <c r="J13478" t="b">
        <v>1</v>
      </c>
      <c r="K13478" t="s">
        <v>31</v>
      </c>
      <c r="L13478" t="s">
        <v>22</v>
      </c>
      <c r="M13478">
        <v>110000</v>
      </c>
      <c r="O13478" t="s">
        <v>6126</v>
      </c>
      <c r="P13478" t="s">
        <v>17031</v>
      </c>
    </row>
    <row r="13479" spans="1:16" x14ac:dyDescent="0.35">
      <c r="A13479" t="s">
        <v>16654</v>
      </c>
      <c r="B13479" t="s">
        <v>16696</v>
      </c>
      <c r="C13479" t="s">
        <v>1701</v>
      </c>
      <c r="D13479" t="s">
        <v>269</v>
      </c>
      <c r="E13479" t="s">
        <v>91</v>
      </c>
      <c r="F13479" t="b">
        <v>0</v>
      </c>
      <c r="G13479" t="s">
        <v>68</v>
      </c>
      <c r="H13479" s="1">
        <v>45755.750648148147</v>
      </c>
      <c r="I13479" t="b">
        <v>1</v>
      </c>
      <c r="J13479" t="b">
        <v>0</v>
      </c>
      <c r="K13479" t="s">
        <v>31</v>
      </c>
      <c r="L13479" t="s">
        <v>32</v>
      </c>
      <c r="N13479">
        <v>55</v>
      </c>
      <c r="O13479" t="s">
        <v>17032</v>
      </c>
      <c r="P13479" t="s">
        <v>538</v>
      </c>
    </row>
    <row r="13480" spans="1:16" x14ac:dyDescent="0.35">
      <c r="A13480" t="s">
        <v>16654</v>
      </c>
      <c r="B13480" t="s">
        <v>17033</v>
      </c>
      <c r="C13480" t="s">
        <v>9927</v>
      </c>
      <c r="D13480" t="s">
        <v>36</v>
      </c>
      <c r="E13480" t="s">
        <v>91</v>
      </c>
      <c r="F13480" t="b">
        <v>0</v>
      </c>
      <c r="G13480" t="s">
        <v>52</v>
      </c>
      <c r="H13480" s="1">
        <v>45756.517962962957</v>
      </c>
      <c r="I13480" t="b">
        <v>0</v>
      </c>
      <c r="J13480" t="b">
        <v>0</v>
      </c>
      <c r="K13480" t="s">
        <v>31</v>
      </c>
      <c r="L13480" t="s">
        <v>32</v>
      </c>
      <c r="N13480">
        <v>77.5</v>
      </c>
      <c r="O13480" t="s">
        <v>14239</v>
      </c>
      <c r="P13480" t="s">
        <v>17034</v>
      </c>
    </row>
    <row r="13481" spans="1:16" x14ac:dyDescent="0.35">
      <c r="A13481" t="s">
        <v>16654</v>
      </c>
      <c r="B13481" t="s">
        <v>16696</v>
      </c>
      <c r="C13481" t="s">
        <v>861</v>
      </c>
      <c r="D13481" t="s">
        <v>36</v>
      </c>
      <c r="E13481" t="s">
        <v>20</v>
      </c>
      <c r="F13481" t="b">
        <v>0</v>
      </c>
      <c r="G13481" t="s">
        <v>47</v>
      </c>
      <c r="H13481" s="1">
        <v>45756.625462962962</v>
      </c>
      <c r="I13481" t="b">
        <v>0</v>
      </c>
      <c r="J13481" t="b">
        <v>1</v>
      </c>
      <c r="K13481" t="s">
        <v>31</v>
      </c>
      <c r="L13481" t="s">
        <v>22</v>
      </c>
      <c r="M13481">
        <v>96150</v>
      </c>
      <c r="O13481" t="s">
        <v>17035</v>
      </c>
      <c r="P13481" t="s">
        <v>396</v>
      </c>
    </row>
    <row r="13482" spans="1:16" x14ac:dyDescent="0.35">
      <c r="A13482" t="s">
        <v>16654</v>
      </c>
      <c r="B13482" t="s">
        <v>17036</v>
      </c>
      <c r="C13482" t="s">
        <v>537</v>
      </c>
      <c r="D13482" t="s">
        <v>17437</v>
      </c>
      <c r="F13482" t="b">
        <v>0</v>
      </c>
      <c r="G13482" t="s">
        <v>171</v>
      </c>
      <c r="H13482" s="1">
        <v>45756.655648148153</v>
      </c>
      <c r="I13482" t="b">
        <v>1</v>
      </c>
      <c r="J13482" t="b">
        <v>0</v>
      </c>
      <c r="K13482" t="s">
        <v>31</v>
      </c>
      <c r="L13482" t="s">
        <v>32</v>
      </c>
      <c r="N13482">
        <v>33</v>
      </c>
      <c r="O13482" t="s">
        <v>61</v>
      </c>
    </row>
    <row r="13483" spans="1:16" x14ac:dyDescent="0.35">
      <c r="A13483" t="s">
        <v>16654</v>
      </c>
      <c r="B13483" t="s">
        <v>16773</v>
      </c>
      <c r="C13483" t="s">
        <v>1161</v>
      </c>
      <c r="D13483" t="s">
        <v>36</v>
      </c>
      <c r="E13483" t="s">
        <v>91</v>
      </c>
      <c r="F13483" t="b">
        <v>0</v>
      </c>
      <c r="G13483" t="s">
        <v>52</v>
      </c>
      <c r="H13483" s="1">
        <v>45756.76798611111</v>
      </c>
      <c r="I13483" t="b">
        <v>1</v>
      </c>
      <c r="J13483" t="b">
        <v>0</v>
      </c>
      <c r="K13483" t="s">
        <v>31</v>
      </c>
      <c r="L13483" t="s">
        <v>32</v>
      </c>
      <c r="N13483">
        <v>80</v>
      </c>
      <c r="O13483" t="s">
        <v>17037</v>
      </c>
      <c r="P13483" t="s">
        <v>17038</v>
      </c>
    </row>
    <row r="13484" spans="1:16" x14ac:dyDescent="0.35">
      <c r="A13484" t="s">
        <v>16654</v>
      </c>
      <c r="B13484" t="s">
        <v>17039</v>
      </c>
      <c r="C13484" t="s">
        <v>105</v>
      </c>
      <c r="D13484" t="s">
        <v>249</v>
      </c>
      <c r="E13484" t="s">
        <v>20</v>
      </c>
      <c r="F13484" t="b">
        <v>0</v>
      </c>
      <c r="G13484" t="s">
        <v>105</v>
      </c>
      <c r="H13484" s="1">
        <v>45758.518576388888</v>
      </c>
      <c r="I13484" t="b">
        <v>0</v>
      </c>
      <c r="J13484" t="b">
        <v>0</v>
      </c>
      <c r="K13484" t="s">
        <v>105</v>
      </c>
      <c r="L13484" t="s">
        <v>22</v>
      </c>
      <c r="M13484">
        <v>72060</v>
      </c>
      <c r="O13484" t="s">
        <v>306</v>
      </c>
      <c r="P13484" t="s">
        <v>17040</v>
      </c>
    </row>
    <row r="13485" spans="1:16" x14ac:dyDescent="0.35">
      <c r="A13485" t="s">
        <v>16654</v>
      </c>
      <c r="B13485" t="s">
        <v>17041</v>
      </c>
      <c r="C13485" t="s">
        <v>7330</v>
      </c>
      <c r="D13485" t="s">
        <v>573</v>
      </c>
      <c r="E13485" t="s">
        <v>20</v>
      </c>
      <c r="F13485" t="b">
        <v>0</v>
      </c>
      <c r="G13485" t="s">
        <v>52</v>
      </c>
      <c r="H13485" s="1">
        <v>45759.334756944438</v>
      </c>
      <c r="I13485" t="b">
        <v>0</v>
      </c>
      <c r="J13485" t="b">
        <v>1</v>
      </c>
      <c r="K13485" t="s">
        <v>31</v>
      </c>
      <c r="L13485" t="s">
        <v>32</v>
      </c>
      <c r="N13485">
        <v>49.504997253417969</v>
      </c>
      <c r="O13485" t="s">
        <v>1324</v>
      </c>
      <c r="P13485" t="s">
        <v>17042</v>
      </c>
    </row>
    <row r="13486" spans="1:16" x14ac:dyDescent="0.35">
      <c r="A13486" t="s">
        <v>16654</v>
      </c>
      <c r="B13486" t="s">
        <v>17043</v>
      </c>
      <c r="C13486" t="s">
        <v>537</v>
      </c>
      <c r="D13486" t="s">
        <v>321</v>
      </c>
      <c r="E13486" t="s">
        <v>20</v>
      </c>
      <c r="F13486" t="b">
        <v>0</v>
      </c>
      <c r="G13486" t="s">
        <v>52</v>
      </c>
      <c r="H13486" s="1">
        <v>45759.501319444447</v>
      </c>
      <c r="I13486" t="b">
        <v>0</v>
      </c>
      <c r="J13486" t="b">
        <v>1</v>
      </c>
      <c r="K13486" t="s">
        <v>31</v>
      </c>
      <c r="L13486" t="s">
        <v>22</v>
      </c>
      <c r="M13486">
        <v>170000</v>
      </c>
      <c r="O13486" t="s">
        <v>2537</v>
      </c>
      <c r="P13486" t="s">
        <v>17044</v>
      </c>
    </row>
    <row r="13487" spans="1:16" x14ac:dyDescent="0.35">
      <c r="A13487" t="s">
        <v>16654</v>
      </c>
      <c r="B13487" t="s">
        <v>17045</v>
      </c>
      <c r="C13487" t="s">
        <v>2919</v>
      </c>
      <c r="D13487" t="s">
        <v>36</v>
      </c>
      <c r="E13487" t="s">
        <v>20</v>
      </c>
      <c r="F13487" t="b">
        <v>0</v>
      </c>
      <c r="G13487" t="s">
        <v>52</v>
      </c>
      <c r="H13487" s="1">
        <v>45759.54314814815</v>
      </c>
      <c r="I13487" t="b">
        <v>0</v>
      </c>
      <c r="J13487" t="b">
        <v>1</v>
      </c>
      <c r="K13487" t="s">
        <v>31</v>
      </c>
      <c r="L13487" t="s">
        <v>22</v>
      </c>
      <c r="M13487">
        <v>176500</v>
      </c>
      <c r="O13487" t="s">
        <v>1048</v>
      </c>
    </row>
    <row r="13488" spans="1:16" x14ac:dyDescent="0.35">
      <c r="A13488" t="s">
        <v>16654</v>
      </c>
      <c r="B13488" t="s">
        <v>17046</v>
      </c>
      <c r="C13488" t="s">
        <v>17047</v>
      </c>
      <c r="D13488" t="s">
        <v>17443</v>
      </c>
      <c r="E13488" t="s">
        <v>204</v>
      </c>
      <c r="F13488" t="b">
        <v>0</v>
      </c>
      <c r="G13488" t="s">
        <v>287</v>
      </c>
      <c r="H13488" s="1">
        <v>45761.422731481478</v>
      </c>
      <c r="I13488" t="b">
        <v>0</v>
      </c>
      <c r="J13488" t="b">
        <v>0</v>
      </c>
      <c r="K13488" t="s">
        <v>287</v>
      </c>
      <c r="L13488" t="s">
        <v>32</v>
      </c>
      <c r="N13488">
        <v>49</v>
      </c>
      <c r="O13488" t="s">
        <v>16199</v>
      </c>
      <c r="P13488" t="s">
        <v>17048</v>
      </c>
    </row>
    <row r="13489" spans="1:16" x14ac:dyDescent="0.35">
      <c r="A13489" t="s">
        <v>16654</v>
      </c>
      <c r="B13489" t="s">
        <v>17049</v>
      </c>
      <c r="C13489" t="s">
        <v>609</v>
      </c>
      <c r="D13489" t="s">
        <v>36</v>
      </c>
      <c r="E13489" t="s">
        <v>20</v>
      </c>
      <c r="F13489" t="b">
        <v>0</v>
      </c>
      <c r="G13489" t="s">
        <v>52</v>
      </c>
      <c r="H13489" s="1">
        <v>45761.543391203697</v>
      </c>
      <c r="I13489" t="b">
        <v>0</v>
      </c>
      <c r="J13489" t="b">
        <v>1</v>
      </c>
      <c r="K13489" t="s">
        <v>31</v>
      </c>
      <c r="L13489" t="s">
        <v>22</v>
      </c>
      <c r="M13489">
        <v>212000</v>
      </c>
      <c r="O13489" t="s">
        <v>17050</v>
      </c>
      <c r="P13489" t="s">
        <v>479</v>
      </c>
    </row>
    <row r="13490" spans="1:16" x14ac:dyDescent="0.35">
      <c r="A13490" t="s">
        <v>16654</v>
      </c>
      <c r="B13490" t="s">
        <v>17051</v>
      </c>
      <c r="C13490" t="s">
        <v>17052</v>
      </c>
      <c r="D13490" t="s">
        <v>17504</v>
      </c>
      <c r="E13490" t="s">
        <v>436</v>
      </c>
      <c r="F13490" t="b">
        <v>0</v>
      </c>
      <c r="G13490" t="s">
        <v>592</v>
      </c>
      <c r="H13490" s="1">
        <v>45761.550300925926</v>
      </c>
      <c r="I13490" t="b">
        <v>1</v>
      </c>
      <c r="J13490" t="b">
        <v>0</v>
      </c>
      <c r="K13490" t="s">
        <v>592</v>
      </c>
      <c r="L13490" t="s">
        <v>32</v>
      </c>
      <c r="N13490">
        <v>74.5</v>
      </c>
      <c r="O13490" t="s">
        <v>17053</v>
      </c>
      <c r="P13490" t="s">
        <v>17054</v>
      </c>
    </row>
    <row r="13491" spans="1:16" x14ac:dyDescent="0.35">
      <c r="A13491" t="s">
        <v>16654</v>
      </c>
      <c r="B13491" t="s">
        <v>17055</v>
      </c>
      <c r="C13491" t="s">
        <v>51</v>
      </c>
      <c r="D13491" t="s">
        <v>36</v>
      </c>
      <c r="E13491" t="s">
        <v>91</v>
      </c>
      <c r="F13491" t="b">
        <v>0</v>
      </c>
      <c r="G13491" t="s">
        <v>43</v>
      </c>
      <c r="H13491" s="1">
        <v>45761.625520833331</v>
      </c>
      <c r="I13491" t="b">
        <v>1</v>
      </c>
      <c r="J13491" t="b">
        <v>0</v>
      </c>
      <c r="K13491" t="s">
        <v>31</v>
      </c>
      <c r="L13491" t="s">
        <v>32</v>
      </c>
      <c r="N13491">
        <v>47.5</v>
      </c>
      <c r="O13491" t="s">
        <v>33</v>
      </c>
      <c r="P13491" t="s">
        <v>5677</v>
      </c>
    </row>
    <row r="13492" spans="1:16" x14ac:dyDescent="0.35">
      <c r="A13492" t="s">
        <v>16654</v>
      </c>
      <c r="B13492" t="s">
        <v>17056</v>
      </c>
      <c r="C13492" t="s">
        <v>18</v>
      </c>
      <c r="D13492" t="s">
        <v>17442</v>
      </c>
      <c r="E13492" t="s">
        <v>20</v>
      </c>
      <c r="F13492" t="b">
        <v>1</v>
      </c>
      <c r="G13492" t="s">
        <v>1418</v>
      </c>
      <c r="H13492" s="1">
        <v>45761.885381944441</v>
      </c>
      <c r="I13492" t="b">
        <v>1</v>
      </c>
      <c r="J13492" t="b">
        <v>0</v>
      </c>
      <c r="K13492" t="s">
        <v>1418</v>
      </c>
      <c r="L13492" t="s">
        <v>22</v>
      </c>
      <c r="M13492">
        <v>140000</v>
      </c>
      <c r="O13492" t="s">
        <v>17057</v>
      </c>
      <c r="P13492" t="s">
        <v>15187</v>
      </c>
    </row>
    <row r="13493" spans="1:16" x14ac:dyDescent="0.35">
      <c r="A13493" t="s">
        <v>16654</v>
      </c>
      <c r="B13493" t="s">
        <v>17058</v>
      </c>
      <c r="C13493" t="s">
        <v>1768</v>
      </c>
      <c r="D13493" t="s">
        <v>249</v>
      </c>
      <c r="E13493" t="s">
        <v>20</v>
      </c>
      <c r="F13493" t="b">
        <v>0</v>
      </c>
      <c r="G13493" t="s">
        <v>1768</v>
      </c>
      <c r="H13493" s="1">
        <v>45762.508611111109</v>
      </c>
      <c r="I13493" t="b">
        <v>0</v>
      </c>
      <c r="J13493" t="b">
        <v>0</v>
      </c>
      <c r="K13493" t="s">
        <v>1768</v>
      </c>
      <c r="L13493" t="s">
        <v>22</v>
      </c>
      <c r="M13493">
        <v>70800</v>
      </c>
      <c r="O13493" t="s">
        <v>1769</v>
      </c>
      <c r="P13493" t="s">
        <v>17059</v>
      </c>
    </row>
    <row r="13494" spans="1:16" x14ac:dyDescent="0.35">
      <c r="A13494" t="s">
        <v>16654</v>
      </c>
      <c r="B13494" t="s">
        <v>17060</v>
      </c>
      <c r="C13494" t="s">
        <v>2602</v>
      </c>
      <c r="D13494" t="s">
        <v>17448</v>
      </c>
      <c r="E13494" t="s">
        <v>20</v>
      </c>
      <c r="F13494" t="b">
        <v>0</v>
      </c>
      <c r="G13494" t="s">
        <v>52</v>
      </c>
      <c r="H13494" s="1">
        <v>45762.542951388888</v>
      </c>
      <c r="I13494" t="b">
        <v>0</v>
      </c>
      <c r="J13494" t="b">
        <v>1</v>
      </c>
      <c r="K13494" t="s">
        <v>31</v>
      </c>
      <c r="L13494" t="s">
        <v>22</v>
      </c>
      <c r="M13494">
        <v>195000</v>
      </c>
      <c r="O13494" t="s">
        <v>1195</v>
      </c>
      <c r="P13494" t="s">
        <v>17061</v>
      </c>
    </row>
    <row r="13495" spans="1:16" x14ac:dyDescent="0.35">
      <c r="A13495" t="s">
        <v>16654</v>
      </c>
      <c r="B13495" t="s">
        <v>17062</v>
      </c>
      <c r="C13495" t="s">
        <v>154</v>
      </c>
      <c r="D13495" t="s">
        <v>36</v>
      </c>
      <c r="E13495" t="s">
        <v>20</v>
      </c>
      <c r="F13495" t="b">
        <v>0</v>
      </c>
      <c r="G13495" t="s">
        <v>52</v>
      </c>
      <c r="H13495" s="1">
        <v>45762.792951388888</v>
      </c>
      <c r="I13495" t="b">
        <v>0</v>
      </c>
      <c r="J13495" t="b">
        <v>1</v>
      </c>
      <c r="K13495" t="s">
        <v>31</v>
      </c>
      <c r="L13495" t="s">
        <v>22</v>
      </c>
      <c r="M13495">
        <v>65000</v>
      </c>
      <c r="O13495" t="s">
        <v>17063</v>
      </c>
      <c r="P13495" t="s">
        <v>17064</v>
      </c>
    </row>
    <row r="13496" spans="1:16" x14ac:dyDescent="0.35">
      <c r="A13496" t="s">
        <v>16654</v>
      </c>
      <c r="B13496" t="s">
        <v>17065</v>
      </c>
      <c r="C13496" t="s">
        <v>637</v>
      </c>
      <c r="D13496" t="s">
        <v>36</v>
      </c>
      <c r="E13496" t="s">
        <v>20</v>
      </c>
      <c r="F13496" t="b">
        <v>0</v>
      </c>
      <c r="G13496" t="s">
        <v>52</v>
      </c>
      <c r="H13496" s="1">
        <v>45762.793078703697</v>
      </c>
      <c r="I13496" t="b">
        <v>1</v>
      </c>
      <c r="J13496" t="b">
        <v>0</v>
      </c>
      <c r="K13496" t="s">
        <v>31</v>
      </c>
      <c r="L13496" t="s">
        <v>22</v>
      </c>
      <c r="M13496">
        <v>130000</v>
      </c>
      <c r="O13496" t="s">
        <v>16777</v>
      </c>
      <c r="P13496" t="s">
        <v>17066</v>
      </c>
    </row>
    <row r="13497" spans="1:16" x14ac:dyDescent="0.35">
      <c r="A13497" t="s">
        <v>16654</v>
      </c>
      <c r="B13497" t="s">
        <v>17067</v>
      </c>
      <c r="C13497" t="s">
        <v>56</v>
      </c>
      <c r="D13497" t="s">
        <v>36</v>
      </c>
      <c r="E13497" t="s">
        <v>20</v>
      </c>
      <c r="F13497" t="b">
        <v>0</v>
      </c>
      <c r="G13497" t="s">
        <v>52</v>
      </c>
      <c r="H13497" s="1">
        <v>45763.00141203704</v>
      </c>
      <c r="I13497" t="b">
        <v>0</v>
      </c>
      <c r="J13497" t="b">
        <v>0</v>
      </c>
      <c r="K13497" t="s">
        <v>31</v>
      </c>
      <c r="L13497" t="s">
        <v>22</v>
      </c>
      <c r="M13497">
        <v>160000</v>
      </c>
      <c r="O13497" t="s">
        <v>17068</v>
      </c>
      <c r="P13497" t="s">
        <v>17069</v>
      </c>
    </row>
    <row r="13498" spans="1:16" x14ac:dyDescent="0.35">
      <c r="A13498" t="s">
        <v>16654</v>
      </c>
      <c r="B13498" t="s">
        <v>17070</v>
      </c>
      <c r="C13498" t="s">
        <v>149</v>
      </c>
      <c r="D13498" t="s">
        <v>573</v>
      </c>
      <c r="E13498" t="s">
        <v>20</v>
      </c>
      <c r="F13498" t="b">
        <v>0</v>
      </c>
      <c r="G13498" t="s">
        <v>150</v>
      </c>
      <c r="H13498" s="1">
        <v>45763.340370370373</v>
      </c>
      <c r="I13498" t="b">
        <v>0</v>
      </c>
      <c r="J13498" t="b">
        <v>0</v>
      </c>
      <c r="K13498" t="s">
        <v>150</v>
      </c>
      <c r="L13498" t="s">
        <v>32</v>
      </c>
      <c r="N13498">
        <v>44.290000915527337</v>
      </c>
      <c r="O13498" t="s">
        <v>17071</v>
      </c>
      <c r="P13498" t="s">
        <v>16965</v>
      </c>
    </row>
    <row r="13499" spans="1:16" x14ac:dyDescent="0.35">
      <c r="A13499" t="s">
        <v>16654</v>
      </c>
      <c r="B13499" t="s">
        <v>17072</v>
      </c>
      <c r="C13499" t="s">
        <v>146</v>
      </c>
      <c r="D13499" t="s">
        <v>36</v>
      </c>
      <c r="E13499" t="s">
        <v>20</v>
      </c>
      <c r="F13499" t="b">
        <v>0</v>
      </c>
      <c r="G13499" t="s">
        <v>52</v>
      </c>
      <c r="H13499" s="1">
        <v>45763.585104166668</v>
      </c>
      <c r="I13499" t="b">
        <v>0</v>
      </c>
      <c r="J13499" t="b">
        <v>1</v>
      </c>
      <c r="K13499" t="s">
        <v>31</v>
      </c>
      <c r="L13499" t="s">
        <v>22</v>
      </c>
      <c r="M13499">
        <v>140000</v>
      </c>
      <c r="O13499" t="s">
        <v>17073</v>
      </c>
      <c r="P13499" t="s">
        <v>17074</v>
      </c>
    </row>
    <row r="13500" spans="1:16" x14ac:dyDescent="0.35">
      <c r="A13500" t="s">
        <v>16654</v>
      </c>
      <c r="B13500" t="s">
        <v>17075</v>
      </c>
      <c r="C13500" t="s">
        <v>537</v>
      </c>
      <c r="D13500" t="s">
        <v>36</v>
      </c>
      <c r="E13500" t="s">
        <v>20</v>
      </c>
      <c r="F13500" t="b">
        <v>0</v>
      </c>
      <c r="G13500" t="s">
        <v>52</v>
      </c>
      <c r="H13500" s="1">
        <v>45763.835104166668</v>
      </c>
      <c r="I13500" t="b">
        <v>0</v>
      </c>
      <c r="J13500" t="b">
        <v>1</v>
      </c>
      <c r="K13500" t="s">
        <v>31</v>
      </c>
      <c r="L13500" t="s">
        <v>22</v>
      </c>
      <c r="M13500">
        <v>142500</v>
      </c>
      <c r="O13500" t="s">
        <v>17076</v>
      </c>
      <c r="P13500" t="s">
        <v>17077</v>
      </c>
    </row>
    <row r="13501" spans="1:16" x14ac:dyDescent="0.35">
      <c r="A13501" t="s">
        <v>16654</v>
      </c>
      <c r="B13501" t="s">
        <v>17065</v>
      </c>
      <c r="C13501" t="s">
        <v>1646</v>
      </c>
      <c r="D13501" t="s">
        <v>36</v>
      </c>
      <c r="E13501" t="s">
        <v>91</v>
      </c>
      <c r="F13501" t="b">
        <v>0</v>
      </c>
      <c r="G13501" t="s">
        <v>47</v>
      </c>
      <c r="H13501" s="1">
        <v>45763.96020833333</v>
      </c>
      <c r="I13501" t="b">
        <v>1</v>
      </c>
      <c r="J13501" t="b">
        <v>0</v>
      </c>
      <c r="K13501" t="s">
        <v>31</v>
      </c>
      <c r="L13501" t="s">
        <v>32</v>
      </c>
      <c r="N13501">
        <v>87.5</v>
      </c>
      <c r="O13501" t="s">
        <v>17078</v>
      </c>
      <c r="P13501" t="s">
        <v>17079</v>
      </c>
    </row>
    <row r="13502" spans="1:16" x14ac:dyDescent="0.35">
      <c r="A13502" t="s">
        <v>16654</v>
      </c>
      <c r="B13502" t="s">
        <v>17080</v>
      </c>
      <c r="C13502" t="s">
        <v>18</v>
      </c>
      <c r="D13502" t="s">
        <v>17442</v>
      </c>
      <c r="E13502" t="s">
        <v>20</v>
      </c>
      <c r="F13502" t="b">
        <v>1</v>
      </c>
      <c r="G13502" t="s">
        <v>17081</v>
      </c>
      <c r="H13502" s="1">
        <v>45764.299027777779</v>
      </c>
      <c r="I13502" t="b">
        <v>0</v>
      </c>
      <c r="J13502" t="b">
        <v>0</v>
      </c>
      <c r="K13502" t="s">
        <v>17081</v>
      </c>
      <c r="L13502" t="s">
        <v>22</v>
      </c>
      <c r="M13502">
        <v>100000</v>
      </c>
      <c r="O13502" t="s">
        <v>17082</v>
      </c>
      <c r="P13502" t="s">
        <v>17083</v>
      </c>
    </row>
    <row r="13503" spans="1:16" x14ac:dyDescent="0.35">
      <c r="A13503" t="s">
        <v>16654</v>
      </c>
      <c r="B13503" t="s">
        <v>17084</v>
      </c>
      <c r="C13503" t="s">
        <v>8101</v>
      </c>
      <c r="D13503" t="s">
        <v>29</v>
      </c>
      <c r="E13503" t="s">
        <v>296</v>
      </c>
      <c r="F13503" t="b">
        <v>0</v>
      </c>
      <c r="G13503" t="s">
        <v>52</v>
      </c>
      <c r="H13503" s="1">
        <v>45764.418321759258</v>
      </c>
      <c r="I13503" t="b">
        <v>0</v>
      </c>
      <c r="J13503" t="b">
        <v>1</v>
      </c>
      <c r="K13503" t="s">
        <v>31</v>
      </c>
      <c r="L13503" t="s">
        <v>22</v>
      </c>
      <c r="M13503">
        <v>135000</v>
      </c>
      <c r="O13503" t="s">
        <v>1225</v>
      </c>
      <c r="P13503" t="s">
        <v>17085</v>
      </c>
    </row>
    <row r="13504" spans="1:16" x14ac:dyDescent="0.35">
      <c r="A13504" t="s">
        <v>16654</v>
      </c>
      <c r="B13504" t="s">
        <v>17086</v>
      </c>
      <c r="C13504" t="s">
        <v>2602</v>
      </c>
      <c r="D13504" t="s">
        <v>36</v>
      </c>
      <c r="E13504" t="s">
        <v>20</v>
      </c>
      <c r="F13504" t="b">
        <v>0</v>
      </c>
      <c r="G13504" t="s">
        <v>52</v>
      </c>
      <c r="H13504" s="1">
        <v>45764.70857638889</v>
      </c>
      <c r="I13504" t="b">
        <v>1</v>
      </c>
      <c r="J13504" t="b">
        <v>0</v>
      </c>
      <c r="K13504" t="s">
        <v>31</v>
      </c>
      <c r="L13504" t="s">
        <v>22</v>
      </c>
      <c r="M13504">
        <v>135000</v>
      </c>
      <c r="O13504" t="s">
        <v>1107</v>
      </c>
    </row>
    <row r="13505" spans="1:16" x14ac:dyDescent="0.35">
      <c r="A13505" t="s">
        <v>16654</v>
      </c>
      <c r="B13505" t="s">
        <v>17087</v>
      </c>
      <c r="C13505" t="s">
        <v>2224</v>
      </c>
      <c r="D13505" t="s">
        <v>36</v>
      </c>
      <c r="E13505" t="s">
        <v>20</v>
      </c>
      <c r="F13505" t="b">
        <v>0</v>
      </c>
      <c r="G13505" t="s">
        <v>52</v>
      </c>
      <c r="H13505" s="1">
        <v>45764.793171296304</v>
      </c>
      <c r="I13505" t="b">
        <v>1</v>
      </c>
      <c r="J13505" t="b">
        <v>1</v>
      </c>
      <c r="K13505" t="s">
        <v>31</v>
      </c>
      <c r="L13505" t="s">
        <v>22</v>
      </c>
      <c r="M13505">
        <v>135000</v>
      </c>
      <c r="O13505" t="s">
        <v>1494</v>
      </c>
      <c r="P13505" t="s">
        <v>9437</v>
      </c>
    </row>
    <row r="13506" spans="1:16" x14ac:dyDescent="0.35">
      <c r="A13506" t="s">
        <v>16654</v>
      </c>
      <c r="B13506" t="s">
        <v>17088</v>
      </c>
      <c r="C13506" t="s">
        <v>105</v>
      </c>
      <c r="D13506" t="s">
        <v>249</v>
      </c>
      <c r="E13506" t="s">
        <v>20</v>
      </c>
      <c r="F13506" t="b">
        <v>0</v>
      </c>
      <c r="G13506" t="s">
        <v>105</v>
      </c>
      <c r="H13506" s="1">
        <v>45765.37777777778</v>
      </c>
      <c r="I13506" t="b">
        <v>1</v>
      </c>
      <c r="J13506" t="b">
        <v>0</v>
      </c>
      <c r="K13506" t="s">
        <v>105</v>
      </c>
      <c r="L13506" t="s">
        <v>22</v>
      </c>
      <c r="M13506">
        <v>60000</v>
      </c>
      <c r="O13506" t="s">
        <v>12738</v>
      </c>
      <c r="P13506" t="s">
        <v>17089</v>
      </c>
    </row>
    <row r="13507" spans="1:16" x14ac:dyDescent="0.35">
      <c r="A13507" t="s">
        <v>16654</v>
      </c>
      <c r="B13507" t="s">
        <v>17090</v>
      </c>
      <c r="C13507" t="s">
        <v>6214</v>
      </c>
      <c r="D13507" t="s">
        <v>249</v>
      </c>
      <c r="E13507" t="s">
        <v>20</v>
      </c>
      <c r="F13507" t="b">
        <v>0</v>
      </c>
      <c r="G13507" t="s">
        <v>105</v>
      </c>
      <c r="H13507" s="1">
        <v>45765.502800925933</v>
      </c>
      <c r="I13507" t="b">
        <v>0</v>
      </c>
      <c r="J13507" t="b">
        <v>0</v>
      </c>
      <c r="K13507" t="s">
        <v>105</v>
      </c>
      <c r="L13507" t="s">
        <v>22</v>
      </c>
      <c r="M13507">
        <v>79500</v>
      </c>
      <c r="O13507" t="s">
        <v>1229</v>
      </c>
      <c r="P13507" t="s">
        <v>17091</v>
      </c>
    </row>
    <row r="13508" spans="1:16" x14ac:dyDescent="0.35">
      <c r="A13508" t="s">
        <v>16654</v>
      </c>
      <c r="B13508" t="s">
        <v>16888</v>
      </c>
      <c r="C13508" t="s">
        <v>142</v>
      </c>
      <c r="D13508" t="s">
        <v>36</v>
      </c>
      <c r="E13508" t="s">
        <v>20</v>
      </c>
      <c r="F13508" t="b">
        <v>0</v>
      </c>
      <c r="G13508" t="s">
        <v>52</v>
      </c>
      <c r="H13508" s="1">
        <v>45766.501469907409</v>
      </c>
      <c r="I13508" t="b">
        <v>1</v>
      </c>
      <c r="J13508" t="b">
        <v>0</v>
      </c>
      <c r="K13508" t="s">
        <v>31</v>
      </c>
      <c r="L13508" t="s">
        <v>22</v>
      </c>
      <c r="M13508">
        <v>235000</v>
      </c>
      <c r="O13508" t="s">
        <v>16889</v>
      </c>
      <c r="P13508" t="s">
        <v>16890</v>
      </c>
    </row>
    <row r="13509" spans="1:16" x14ac:dyDescent="0.35">
      <c r="A13509" t="s">
        <v>16654</v>
      </c>
      <c r="B13509" t="s">
        <v>17092</v>
      </c>
      <c r="C13509" t="s">
        <v>142</v>
      </c>
      <c r="D13509" t="s">
        <v>36</v>
      </c>
      <c r="E13509" t="s">
        <v>20</v>
      </c>
      <c r="F13509" t="b">
        <v>0</v>
      </c>
      <c r="G13509" t="s">
        <v>47</v>
      </c>
      <c r="H13509" s="1">
        <v>45766.543587962973</v>
      </c>
      <c r="I13509" t="b">
        <v>0</v>
      </c>
      <c r="J13509" t="b">
        <v>1</v>
      </c>
      <c r="K13509" t="s">
        <v>31</v>
      </c>
      <c r="L13509" t="s">
        <v>22</v>
      </c>
      <c r="M13509">
        <v>149750</v>
      </c>
      <c r="O13509" t="s">
        <v>1048</v>
      </c>
      <c r="P13509" t="s">
        <v>17093</v>
      </c>
    </row>
    <row r="13510" spans="1:16" x14ac:dyDescent="0.35">
      <c r="A13510" t="s">
        <v>16654</v>
      </c>
      <c r="B13510" t="s">
        <v>17094</v>
      </c>
      <c r="C13510" t="s">
        <v>15655</v>
      </c>
      <c r="D13510" t="s">
        <v>573</v>
      </c>
      <c r="E13510" t="s">
        <v>20</v>
      </c>
      <c r="F13510" t="b">
        <v>0</v>
      </c>
      <c r="G13510" t="s">
        <v>68</v>
      </c>
      <c r="H13510" s="1">
        <v>45767.336215277777</v>
      </c>
      <c r="I13510" t="b">
        <v>0</v>
      </c>
      <c r="J13510" t="b">
        <v>1</v>
      </c>
      <c r="K13510" t="s">
        <v>31</v>
      </c>
      <c r="L13510" t="s">
        <v>32</v>
      </c>
      <c r="N13510">
        <v>47.555000305175781</v>
      </c>
      <c r="O13510" t="s">
        <v>426</v>
      </c>
      <c r="P13510" t="s">
        <v>17095</v>
      </c>
    </row>
    <row r="13511" spans="1:16" x14ac:dyDescent="0.35">
      <c r="A13511" t="s">
        <v>16654</v>
      </c>
      <c r="B13511" t="s">
        <v>17096</v>
      </c>
      <c r="C13511" t="s">
        <v>5026</v>
      </c>
      <c r="D13511" t="s">
        <v>36</v>
      </c>
      <c r="E13511" t="s">
        <v>91</v>
      </c>
      <c r="F13511" t="b">
        <v>0</v>
      </c>
      <c r="G13511" t="s">
        <v>171</v>
      </c>
      <c r="H13511" s="1">
        <v>45768.497800925928</v>
      </c>
      <c r="I13511" t="b">
        <v>1</v>
      </c>
      <c r="J13511" t="b">
        <v>0</v>
      </c>
      <c r="K13511" t="s">
        <v>31</v>
      </c>
      <c r="L13511" t="s">
        <v>32</v>
      </c>
      <c r="N13511">
        <v>56</v>
      </c>
      <c r="O13511" t="s">
        <v>4548</v>
      </c>
      <c r="P13511" t="s">
        <v>17097</v>
      </c>
    </row>
    <row r="13512" spans="1:16" x14ac:dyDescent="0.35">
      <c r="A13512" t="s">
        <v>16654</v>
      </c>
      <c r="B13512" t="s">
        <v>17011</v>
      </c>
      <c r="C13512" t="s">
        <v>18</v>
      </c>
      <c r="D13512" t="s">
        <v>36</v>
      </c>
      <c r="E13512" t="s">
        <v>20</v>
      </c>
      <c r="F13512" t="b">
        <v>1</v>
      </c>
      <c r="G13512" t="s">
        <v>52</v>
      </c>
      <c r="H13512" s="1">
        <v>45769.627164351848</v>
      </c>
      <c r="I13512" t="b">
        <v>1</v>
      </c>
      <c r="J13512" t="b">
        <v>1</v>
      </c>
      <c r="K13512" t="s">
        <v>31</v>
      </c>
      <c r="L13512" t="s">
        <v>22</v>
      </c>
      <c r="M13512">
        <v>192500</v>
      </c>
      <c r="O13512" t="s">
        <v>2537</v>
      </c>
      <c r="P13512" t="s">
        <v>17012</v>
      </c>
    </row>
    <row r="13513" spans="1:16" x14ac:dyDescent="0.35">
      <c r="A13513" t="s">
        <v>16654</v>
      </c>
      <c r="B13513" t="s">
        <v>17011</v>
      </c>
      <c r="C13513" t="s">
        <v>18</v>
      </c>
      <c r="D13513" t="s">
        <v>36</v>
      </c>
      <c r="E13513" t="s">
        <v>20</v>
      </c>
      <c r="F13513" t="b">
        <v>1</v>
      </c>
      <c r="G13513" t="s">
        <v>52</v>
      </c>
      <c r="H13513" s="1">
        <v>45770.627164351848</v>
      </c>
      <c r="I13513" t="b">
        <v>1</v>
      </c>
      <c r="J13513" t="b">
        <v>1</v>
      </c>
      <c r="K13513" t="s">
        <v>31</v>
      </c>
      <c r="L13513" t="s">
        <v>22</v>
      </c>
      <c r="M13513">
        <v>192500</v>
      </c>
      <c r="O13513" t="s">
        <v>2537</v>
      </c>
      <c r="P13513" t="s">
        <v>17012</v>
      </c>
    </row>
    <row r="13514" spans="1:16" x14ac:dyDescent="0.35">
      <c r="A13514" t="s">
        <v>16654</v>
      </c>
      <c r="B13514" t="s">
        <v>17011</v>
      </c>
      <c r="C13514" t="s">
        <v>18</v>
      </c>
      <c r="D13514" t="s">
        <v>36</v>
      </c>
      <c r="E13514" t="s">
        <v>20</v>
      </c>
      <c r="F13514" t="b">
        <v>1</v>
      </c>
      <c r="G13514" t="s">
        <v>52</v>
      </c>
      <c r="H13514" s="1">
        <v>45771.627164351848</v>
      </c>
      <c r="I13514" t="b">
        <v>1</v>
      </c>
      <c r="J13514" t="b">
        <v>1</v>
      </c>
      <c r="K13514" t="s">
        <v>31</v>
      </c>
      <c r="L13514" t="s">
        <v>22</v>
      </c>
      <c r="M13514">
        <v>192500</v>
      </c>
      <c r="O13514" t="s">
        <v>2537</v>
      </c>
      <c r="P13514" t="s">
        <v>17012</v>
      </c>
    </row>
    <row r="13515" spans="1:16" x14ac:dyDescent="0.35">
      <c r="A13515" t="s">
        <v>16654</v>
      </c>
      <c r="B13515" t="s">
        <v>17011</v>
      </c>
      <c r="C13515" t="s">
        <v>18</v>
      </c>
      <c r="D13515" t="s">
        <v>36</v>
      </c>
      <c r="E13515" t="s">
        <v>20</v>
      </c>
      <c r="F13515" t="b">
        <v>1</v>
      </c>
      <c r="G13515" t="s">
        <v>52</v>
      </c>
      <c r="H13515" s="1">
        <v>45772.627164351848</v>
      </c>
      <c r="I13515" t="b">
        <v>1</v>
      </c>
      <c r="J13515" t="b">
        <v>1</v>
      </c>
      <c r="K13515" t="s">
        <v>31</v>
      </c>
      <c r="L13515" t="s">
        <v>22</v>
      </c>
      <c r="M13515">
        <v>192500</v>
      </c>
      <c r="O13515" t="s">
        <v>2537</v>
      </c>
      <c r="P13515" t="s">
        <v>17012</v>
      </c>
    </row>
    <row r="13516" spans="1:16" x14ac:dyDescent="0.35">
      <c r="A13516" t="s">
        <v>16654</v>
      </c>
      <c r="B13516" t="s">
        <v>17011</v>
      </c>
      <c r="C13516" t="s">
        <v>18</v>
      </c>
      <c r="D13516" t="s">
        <v>36</v>
      </c>
      <c r="E13516" t="s">
        <v>20</v>
      </c>
      <c r="F13516" t="b">
        <v>1</v>
      </c>
      <c r="G13516" t="s">
        <v>52</v>
      </c>
      <c r="H13516" s="1">
        <v>45773.627164351848</v>
      </c>
      <c r="I13516" t="b">
        <v>1</v>
      </c>
      <c r="J13516" t="b">
        <v>1</v>
      </c>
      <c r="K13516" t="s">
        <v>31</v>
      </c>
      <c r="L13516" t="s">
        <v>22</v>
      </c>
      <c r="M13516">
        <v>192500</v>
      </c>
      <c r="O13516" t="s">
        <v>2537</v>
      </c>
      <c r="P13516" t="s">
        <v>17012</v>
      </c>
    </row>
    <row r="13517" spans="1:16" x14ac:dyDescent="0.35">
      <c r="A13517" t="s">
        <v>16654</v>
      </c>
      <c r="B13517" t="s">
        <v>17011</v>
      </c>
      <c r="C13517" t="s">
        <v>18</v>
      </c>
      <c r="D13517" t="s">
        <v>36</v>
      </c>
      <c r="E13517" t="s">
        <v>20</v>
      </c>
      <c r="F13517" t="b">
        <v>1</v>
      </c>
      <c r="G13517" t="s">
        <v>52</v>
      </c>
      <c r="H13517" s="1">
        <v>45774.627164351848</v>
      </c>
      <c r="I13517" t="b">
        <v>1</v>
      </c>
      <c r="J13517" t="b">
        <v>1</v>
      </c>
      <c r="K13517" t="s">
        <v>31</v>
      </c>
      <c r="L13517" t="s">
        <v>22</v>
      </c>
      <c r="M13517">
        <v>192500</v>
      </c>
      <c r="O13517" t="s">
        <v>2537</v>
      </c>
      <c r="P13517" t="s">
        <v>17012</v>
      </c>
    </row>
    <row r="13518" spans="1:16" x14ac:dyDescent="0.35">
      <c r="A13518" t="s">
        <v>16654</v>
      </c>
      <c r="B13518" t="s">
        <v>17011</v>
      </c>
      <c r="C13518" t="s">
        <v>18</v>
      </c>
      <c r="D13518" t="s">
        <v>36</v>
      </c>
      <c r="E13518" t="s">
        <v>20</v>
      </c>
      <c r="F13518" t="b">
        <v>1</v>
      </c>
      <c r="G13518" t="s">
        <v>52</v>
      </c>
      <c r="H13518" s="1">
        <v>45775.627164351848</v>
      </c>
      <c r="I13518" t="b">
        <v>1</v>
      </c>
      <c r="J13518" t="b">
        <v>1</v>
      </c>
      <c r="K13518" t="s">
        <v>31</v>
      </c>
      <c r="L13518" t="s">
        <v>22</v>
      </c>
      <c r="M13518">
        <v>192500</v>
      </c>
      <c r="O13518" t="s">
        <v>2537</v>
      </c>
      <c r="P13518" t="s">
        <v>17012</v>
      </c>
    </row>
    <row r="13519" spans="1:16" x14ac:dyDescent="0.35">
      <c r="A13519" t="s">
        <v>16654</v>
      </c>
      <c r="B13519" t="s">
        <v>17011</v>
      </c>
      <c r="C13519" t="s">
        <v>18</v>
      </c>
      <c r="D13519" t="s">
        <v>36</v>
      </c>
      <c r="E13519" t="s">
        <v>20</v>
      </c>
      <c r="F13519" t="b">
        <v>1</v>
      </c>
      <c r="G13519" t="s">
        <v>52</v>
      </c>
      <c r="H13519" s="1">
        <v>45776.627164351848</v>
      </c>
      <c r="I13519" t="b">
        <v>1</v>
      </c>
      <c r="J13519" t="b">
        <v>1</v>
      </c>
      <c r="K13519" t="s">
        <v>31</v>
      </c>
      <c r="L13519" t="s">
        <v>22</v>
      </c>
      <c r="M13519">
        <v>192500</v>
      </c>
      <c r="O13519" t="s">
        <v>2537</v>
      </c>
      <c r="P13519" t="s">
        <v>17012</v>
      </c>
    </row>
    <row r="13520" spans="1:16" x14ac:dyDescent="0.35">
      <c r="A13520" t="s">
        <v>16654</v>
      </c>
      <c r="B13520" t="s">
        <v>17011</v>
      </c>
      <c r="C13520" t="s">
        <v>18</v>
      </c>
      <c r="D13520" t="s">
        <v>36</v>
      </c>
      <c r="E13520" t="s">
        <v>20</v>
      </c>
      <c r="F13520" t="b">
        <v>1</v>
      </c>
      <c r="G13520" t="s">
        <v>52</v>
      </c>
      <c r="H13520" s="1">
        <v>45777.627164351848</v>
      </c>
      <c r="I13520" t="b">
        <v>1</v>
      </c>
      <c r="J13520" t="b">
        <v>1</v>
      </c>
      <c r="K13520" t="s">
        <v>31</v>
      </c>
      <c r="L13520" t="s">
        <v>22</v>
      </c>
      <c r="M13520">
        <v>192500</v>
      </c>
      <c r="O13520" t="s">
        <v>2537</v>
      </c>
      <c r="P13520" t="s">
        <v>17012</v>
      </c>
    </row>
    <row r="13521" spans="1:16" x14ac:dyDescent="0.35">
      <c r="A13521" t="s">
        <v>16654</v>
      </c>
      <c r="B13521" t="s">
        <v>17011</v>
      </c>
      <c r="C13521" t="s">
        <v>18</v>
      </c>
      <c r="D13521" t="s">
        <v>36</v>
      </c>
      <c r="E13521" t="s">
        <v>20</v>
      </c>
      <c r="F13521" t="b">
        <v>1</v>
      </c>
      <c r="G13521" t="s">
        <v>52</v>
      </c>
      <c r="H13521" s="1">
        <v>45778.627164351848</v>
      </c>
      <c r="I13521" t="b">
        <v>1</v>
      </c>
      <c r="J13521" t="b">
        <v>1</v>
      </c>
      <c r="K13521" t="s">
        <v>31</v>
      </c>
      <c r="L13521" t="s">
        <v>22</v>
      </c>
      <c r="M13521">
        <v>192500</v>
      </c>
      <c r="O13521" t="s">
        <v>2537</v>
      </c>
      <c r="P13521" t="s">
        <v>17012</v>
      </c>
    </row>
    <row r="13522" spans="1:16" x14ac:dyDescent="0.35">
      <c r="A13522" t="s">
        <v>16654</v>
      </c>
      <c r="B13522" t="s">
        <v>17011</v>
      </c>
      <c r="C13522" t="s">
        <v>18</v>
      </c>
      <c r="D13522" t="s">
        <v>36</v>
      </c>
      <c r="E13522" t="s">
        <v>20</v>
      </c>
      <c r="F13522" t="b">
        <v>1</v>
      </c>
      <c r="G13522" t="s">
        <v>52</v>
      </c>
      <c r="H13522" s="1">
        <v>45779.627164351848</v>
      </c>
      <c r="I13522" t="b">
        <v>1</v>
      </c>
      <c r="J13522" t="b">
        <v>1</v>
      </c>
      <c r="K13522" t="s">
        <v>31</v>
      </c>
      <c r="L13522" t="s">
        <v>22</v>
      </c>
      <c r="M13522">
        <v>192500</v>
      </c>
      <c r="O13522" t="s">
        <v>2537</v>
      </c>
      <c r="P13522" t="s">
        <v>17012</v>
      </c>
    </row>
    <row r="13523" spans="1:16" x14ac:dyDescent="0.35">
      <c r="A13523" t="s">
        <v>16654</v>
      </c>
      <c r="B13523" t="s">
        <v>17098</v>
      </c>
      <c r="C13523" t="s">
        <v>154</v>
      </c>
      <c r="D13523" t="s">
        <v>36</v>
      </c>
      <c r="E13523" t="s">
        <v>20</v>
      </c>
      <c r="F13523" t="b">
        <v>0</v>
      </c>
      <c r="G13523" t="s">
        <v>52</v>
      </c>
      <c r="H13523" s="1">
        <v>45780.418576388889</v>
      </c>
      <c r="I13523" t="b">
        <v>0</v>
      </c>
      <c r="J13523" t="b">
        <v>0</v>
      </c>
      <c r="K13523" t="s">
        <v>31</v>
      </c>
      <c r="L13523" t="s">
        <v>22</v>
      </c>
      <c r="M13523">
        <v>250000</v>
      </c>
      <c r="O13523" t="s">
        <v>17099</v>
      </c>
      <c r="P13523" t="s">
        <v>17100</v>
      </c>
    </row>
    <row r="13524" spans="1:16" x14ac:dyDescent="0.35">
      <c r="A13524" t="s">
        <v>16654</v>
      </c>
      <c r="B13524" t="s">
        <v>17101</v>
      </c>
      <c r="C13524" t="s">
        <v>7183</v>
      </c>
      <c r="D13524" t="s">
        <v>29</v>
      </c>
      <c r="E13524" t="s">
        <v>296</v>
      </c>
      <c r="F13524" t="b">
        <v>0</v>
      </c>
      <c r="G13524" t="s">
        <v>52</v>
      </c>
      <c r="H13524" s="1">
        <v>45780.418726851851</v>
      </c>
      <c r="I13524" t="b">
        <v>0</v>
      </c>
      <c r="J13524" t="b">
        <v>1</v>
      </c>
      <c r="K13524" t="s">
        <v>31</v>
      </c>
      <c r="L13524" t="s">
        <v>22</v>
      </c>
      <c r="M13524">
        <v>135000</v>
      </c>
      <c r="O13524" t="s">
        <v>1225</v>
      </c>
      <c r="P13524" t="s">
        <v>17102</v>
      </c>
    </row>
    <row r="13525" spans="1:16" x14ac:dyDescent="0.35">
      <c r="A13525" t="s">
        <v>16654</v>
      </c>
      <c r="B13525" t="s">
        <v>17045</v>
      </c>
      <c r="C13525" t="s">
        <v>2919</v>
      </c>
      <c r="D13525" t="s">
        <v>36</v>
      </c>
      <c r="E13525" t="s">
        <v>20</v>
      </c>
      <c r="F13525" t="b">
        <v>0</v>
      </c>
      <c r="G13525" t="s">
        <v>52</v>
      </c>
      <c r="H13525" s="1">
        <v>45780.54378472222</v>
      </c>
      <c r="I13525" t="b">
        <v>0</v>
      </c>
      <c r="J13525" t="b">
        <v>1</v>
      </c>
      <c r="K13525" t="s">
        <v>31</v>
      </c>
      <c r="L13525" t="s">
        <v>22</v>
      </c>
      <c r="M13525">
        <v>176500</v>
      </c>
      <c r="O13525" t="s">
        <v>1048</v>
      </c>
    </row>
    <row r="13526" spans="1:16" x14ac:dyDescent="0.35">
      <c r="A13526" t="s">
        <v>16654</v>
      </c>
      <c r="B13526" t="s">
        <v>17103</v>
      </c>
      <c r="C13526" t="s">
        <v>56</v>
      </c>
      <c r="D13526" t="s">
        <v>36</v>
      </c>
      <c r="E13526" t="s">
        <v>20</v>
      </c>
      <c r="F13526" t="b">
        <v>0</v>
      </c>
      <c r="G13526" t="s">
        <v>52</v>
      </c>
      <c r="H13526" s="1">
        <v>45780.585416666669</v>
      </c>
      <c r="I13526" t="b">
        <v>0</v>
      </c>
      <c r="J13526" t="b">
        <v>1</v>
      </c>
      <c r="K13526" t="s">
        <v>31</v>
      </c>
      <c r="L13526" t="s">
        <v>22</v>
      </c>
      <c r="M13526">
        <v>261000</v>
      </c>
      <c r="O13526" t="s">
        <v>3122</v>
      </c>
      <c r="P13526" t="s">
        <v>17104</v>
      </c>
    </row>
    <row r="13527" spans="1:16" x14ac:dyDescent="0.35">
      <c r="A13527" t="s">
        <v>16654</v>
      </c>
      <c r="B13527" t="s">
        <v>16863</v>
      </c>
      <c r="C13527" t="s">
        <v>142</v>
      </c>
      <c r="D13527" t="s">
        <v>36</v>
      </c>
      <c r="E13527" t="s">
        <v>20</v>
      </c>
      <c r="F13527" t="b">
        <v>0</v>
      </c>
      <c r="G13527" t="s">
        <v>68</v>
      </c>
      <c r="H13527" s="1">
        <v>45781.375763888893</v>
      </c>
      <c r="I13527" t="b">
        <v>0</v>
      </c>
      <c r="J13527" t="b">
        <v>0</v>
      </c>
      <c r="K13527" t="s">
        <v>31</v>
      </c>
      <c r="L13527" t="s">
        <v>22</v>
      </c>
      <c r="M13527">
        <v>150000</v>
      </c>
      <c r="O13527" t="s">
        <v>816</v>
      </c>
      <c r="P13527" t="s">
        <v>2826</v>
      </c>
    </row>
    <row r="13528" spans="1:16" x14ac:dyDescent="0.35">
      <c r="A13528" t="s">
        <v>16654</v>
      </c>
      <c r="B13528" t="s">
        <v>16742</v>
      </c>
      <c r="C13528" t="s">
        <v>146</v>
      </c>
      <c r="D13528" t="s">
        <v>36</v>
      </c>
      <c r="E13528" t="s">
        <v>20</v>
      </c>
      <c r="F13528" t="b">
        <v>0</v>
      </c>
      <c r="G13528" t="s">
        <v>52</v>
      </c>
      <c r="H13528" s="1">
        <v>45781.418530092589</v>
      </c>
      <c r="I13528" t="b">
        <v>0</v>
      </c>
      <c r="J13528" t="b">
        <v>1</v>
      </c>
      <c r="K13528" t="s">
        <v>31</v>
      </c>
      <c r="L13528" t="s">
        <v>22</v>
      </c>
      <c r="M13528">
        <v>197500</v>
      </c>
      <c r="O13528" t="s">
        <v>3535</v>
      </c>
      <c r="P13528" t="s">
        <v>10379</v>
      </c>
    </row>
    <row r="13529" spans="1:16" x14ac:dyDescent="0.35">
      <c r="A13529" t="s">
        <v>16654</v>
      </c>
      <c r="B13529" t="s">
        <v>17105</v>
      </c>
      <c r="C13529" t="s">
        <v>18</v>
      </c>
      <c r="D13529" t="s">
        <v>17445</v>
      </c>
      <c r="E13529" t="s">
        <v>20</v>
      </c>
      <c r="F13529" t="b">
        <v>1</v>
      </c>
      <c r="G13529" t="s">
        <v>37</v>
      </c>
      <c r="H13529" s="1">
        <v>45782.301666666674</v>
      </c>
      <c r="I13529" t="b">
        <v>1</v>
      </c>
      <c r="J13529" t="b">
        <v>1</v>
      </c>
      <c r="K13529" t="s">
        <v>37</v>
      </c>
      <c r="L13529" t="s">
        <v>22</v>
      </c>
      <c r="M13529">
        <v>218500</v>
      </c>
      <c r="O13529" t="s">
        <v>17106</v>
      </c>
      <c r="P13529" t="s">
        <v>17107</v>
      </c>
    </row>
    <row r="13530" spans="1:16" x14ac:dyDescent="0.35">
      <c r="A13530" t="s">
        <v>16654</v>
      </c>
      <c r="B13530" t="s">
        <v>17108</v>
      </c>
      <c r="C13530" t="s">
        <v>17109</v>
      </c>
      <c r="D13530" t="s">
        <v>36</v>
      </c>
      <c r="E13530" t="s">
        <v>20</v>
      </c>
      <c r="F13530" t="b">
        <v>0</v>
      </c>
      <c r="G13530" t="s">
        <v>52</v>
      </c>
      <c r="H13530" s="1">
        <v>45782.544131944444</v>
      </c>
      <c r="I13530" t="b">
        <v>0</v>
      </c>
      <c r="J13530" t="b">
        <v>0</v>
      </c>
      <c r="K13530" t="s">
        <v>31</v>
      </c>
      <c r="L13530" t="s">
        <v>22</v>
      </c>
      <c r="M13530">
        <v>77500</v>
      </c>
      <c r="O13530" t="s">
        <v>73</v>
      </c>
      <c r="P13530" t="s">
        <v>722</v>
      </c>
    </row>
    <row r="13531" spans="1:16" x14ac:dyDescent="0.35">
      <c r="A13531" t="s">
        <v>16654</v>
      </c>
      <c r="B13531" t="s">
        <v>17110</v>
      </c>
      <c r="C13531" t="s">
        <v>868</v>
      </c>
      <c r="D13531" t="s">
        <v>36</v>
      </c>
      <c r="E13531" t="s">
        <v>20</v>
      </c>
      <c r="F13531" t="b">
        <v>0</v>
      </c>
      <c r="G13531" t="s">
        <v>52</v>
      </c>
      <c r="H13531" s="1">
        <v>45782.919085648151</v>
      </c>
      <c r="I13531" t="b">
        <v>0</v>
      </c>
      <c r="J13531" t="b">
        <v>0</v>
      </c>
      <c r="K13531" t="s">
        <v>31</v>
      </c>
      <c r="L13531" t="s">
        <v>22</v>
      </c>
      <c r="M13531">
        <v>165000</v>
      </c>
      <c r="O13531" t="s">
        <v>9374</v>
      </c>
      <c r="P13531" t="s">
        <v>17111</v>
      </c>
    </row>
    <row r="13532" spans="1:16" x14ac:dyDescent="0.35">
      <c r="A13532" t="s">
        <v>16654</v>
      </c>
      <c r="B13532" t="s">
        <v>16876</v>
      </c>
      <c r="C13532" t="s">
        <v>8006</v>
      </c>
      <c r="D13532" t="s">
        <v>29</v>
      </c>
      <c r="E13532" t="s">
        <v>296</v>
      </c>
      <c r="F13532" t="b">
        <v>0</v>
      </c>
      <c r="G13532" t="s">
        <v>47</v>
      </c>
      <c r="H13532" s="1">
        <v>45783.433148148149</v>
      </c>
      <c r="I13532" t="b">
        <v>0</v>
      </c>
      <c r="J13532" t="b">
        <v>1</v>
      </c>
      <c r="K13532" t="s">
        <v>31</v>
      </c>
      <c r="L13532" t="s">
        <v>22</v>
      </c>
      <c r="M13532">
        <v>195000</v>
      </c>
      <c r="O13532" t="s">
        <v>1225</v>
      </c>
      <c r="P13532" t="s">
        <v>16877</v>
      </c>
    </row>
    <row r="13533" spans="1:16" x14ac:dyDescent="0.35">
      <c r="A13533" t="s">
        <v>16654</v>
      </c>
      <c r="B13533" t="s">
        <v>17112</v>
      </c>
      <c r="C13533" t="s">
        <v>1161</v>
      </c>
      <c r="D13533" t="s">
        <v>36</v>
      </c>
      <c r="E13533" t="s">
        <v>91</v>
      </c>
      <c r="F13533" t="b">
        <v>0</v>
      </c>
      <c r="G13533" t="s">
        <v>52</v>
      </c>
      <c r="H13533" s="1">
        <v>45783.599456018521</v>
      </c>
      <c r="I13533" t="b">
        <v>1</v>
      </c>
      <c r="J13533" t="b">
        <v>0</v>
      </c>
      <c r="K13533" t="s">
        <v>31</v>
      </c>
      <c r="L13533" t="s">
        <v>32</v>
      </c>
      <c r="N13533">
        <v>75</v>
      </c>
      <c r="O13533" t="s">
        <v>747</v>
      </c>
    </row>
    <row r="13534" spans="1:16" x14ac:dyDescent="0.35">
      <c r="A13534" t="s">
        <v>16654</v>
      </c>
      <c r="B13534" t="s">
        <v>16696</v>
      </c>
      <c r="C13534" t="s">
        <v>95</v>
      </c>
      <c r="D13534" t="s">
        <v>269</v>
      </c>
      <c r="E13534" t="s">
        <v>91</v>
      </c>
      <c r="F13534" t="b">
        <v>0</v>
      </c>
      <c r="G13534" t="s">
        <v>30</v>
      </c>
      <c r="H13534" s="1">
        <v>45783.723796296297</v>
      </c>
      <c r="I13534" t="b">
        <v>0</v>
      </c>
      <c r="J13534" t="b">
        <v>0</v>
      </c>
      <c r="K13534" t="s">
        <v>31</v>
      </c>
      <c r="L13534" t="s">
        <v>32</v>
      </c>
      <c r="N13534">
        <v>55</v>
      </c>
      <c r="O13534" t="s">
        <v>17113</v>
      </c>
      <c r="P13534" t="s">
        <v>17114</v>
      </c>
    </row>
    <row r="13535" spans="1:16" x14ac:dyDescent="0.35">
      <c r="A13535" t="s">
        <v>16654</v>
      </c>
      <c r="B13535" t="s">
        <v>17115</v>
      </c>
      <c r="C13535" t="s">
        <v>18</v>
      </c>
      <c r="D13535" t="s">
        <v>17442</v>
      </c>
      <c r="E13535" t="s">
        <v>20</v>
      </c>
      <c r="F13535" t="b">
        <v>1</v>
      </c>
      <c r="G13535" t="s">
        <v>105</v>
      </c>
      <c r="H13535" s="1">
        <v>45783.726909722223</v>
      </c>
      <c r="I13535" t="b">
        <v>1</v>
      </c>
      <c r="J13535" t="b">
        <v>0</v>
      </c>
      <c r="K13535" t="s">
        <v>105</v>
      </c>
      <c r="L13535" t="s">
        <v>22</v>
      </c>
      <c r="M13535">
        <v>100000</v>
      </c>
      <c r="O13535" t="s">
        <v>81</v>
      </c>
      <c r="P13535" t="s">
        <v>17116</v>
      </c>
    </row>
    <row r="13536" spans="1:16" x14ac:dyDescent="0.35">
      <c r="A13536" t="s">
        <v>16654</v>
      </c>
      <c r="B13536" t="s">
        <v>17117</v>
      </c>
      <c r="C13536" t="s">
        <v>287</v>
      </c>
      <c r="D13536" t="s">
        <v>249</v>
      </c>
      <c r="E13536" t="s">
        <v>20</v>
      </c>
      <c r="F13536" t="b">
        <v>0</v>
      </c>
      <c r="G13536" t="s">
        <v>287</v>
      </c>
      <c r="H13536" s="1">
        <v>45784.381597222222</v>
      </c>
      <c r="I13536" t="b">
        <v>1</v>
      </c>
      <c r="J13536" t="b">
        <v>0</v>
      </c>
      <c r="K13536" t="s">
        <v>287</v>
      </c>
      <c r="L13536" t="s">
        <v>22</v>
      </c>
      <c r="M13536">
        <v>108700</v>
      </c>
      <c r="O13536" t="s">
        <v>17118</v>
      </c>
      <c r="P13536" t="s">
        <v>17119</v>
      </c>
    </row>
    <row r="13537" spans="1:16" x14ac:dyDescent="0.35">
      <c r="A13537" t="s">
        <v>16654</v>
      </c>
      <c r="B13537" t="s">
        <v>17120</v>
      </c>
      <c r="C13537" t="s">
        <v>154</v>
      </c>
      <c r="D13537" t="s">
        <v>36</v>
      </c>
      <c r="E13537" t="s">
        <v>20</v>
      </c>
      <c r="F13537" t="b">
        <v>0</v>
      </c>
      <c r="G13537" t="s">
        <v>171</v>
      </c>
      <c r="H13537" s="1">
        <v>45784.416307870371</v>
      </c>
      <c r="I13537" t="b">
        <v>1</v>
      </c>
      <c r="J13537" t="b">
        <v>0</v>
      </c>
      <c r="K13537" t="s">
        <v>31</v>
      </c>
      <c r="L13537" t="s">
        <v>22</v>
      </c>
      <c r="M13537">
        <v>190000</v>
      </c>
      <c r="O13537" t="s">
        <v>17121</v>
      </c>
      <c r="P13537" t="s">
        <v>17122</v>
      </c>
    </row>
    <row r="13538" spans="1:16" x14ac:dyDescent="0.35">
      <c r="A13538" t="s">
        <v>16654</v>
      </c>
      <c r="B13538" t="s">
        <v>17123</v>
      </c>
      <c r="C13538" t="s">
        <v>51</v>
      </c>
      <c r="D13538" t="s">
        <v>36</v>
      </c>
      <c r="E13538" t="s">
        <v>91</v>
      </c>
      <c r="F13538" t="b">
        <v>0</v>
      </c>
      <c r="G13538" t="s">
        <v>52</v>
      </c>
      <c r="H13538" s="1">
        <v>45784.961435185192</v>
      </c>
      <c r="I13538" t="b">
        <v>1</v>
      </c>
      <c r="J13538" t="b">
        <v>0</v>
      </c>
      <c r="K13538" t="s">
        <v>31</v>
      </c>
      <c r="L13538" t="s">
        <v>32</v>
      </c>
      <c r="N13538">
        <v>67.5</v>
      </c>
      <c r="O13538" t="s">
        <v>6023</v>
      </c>
      <c r="P13538" t="s">
        <v>17124</v>
      </c>
    </row>
    <row r="13539" spans="1:16" x14ac:dyDescent="0.35">
      <c r="A13539" t="s">
        <v>16654</v>
      </c>
      <c r="B13539" t="s">
        <v>17125</v>
      </c>
      <c r="C13539" t="s">
        <v>18</v>
      </c>
      <c r="D13539" t="s">
        <v>962</v>
      </c>
      <c r="E13539" t="s">
        <v>20</v>
      </c>
      <c r="F13539" t="b">
        <v>1</v>
      </c>
      <c r="G13539" t="s">
        <v>1201</v>
      </c>
      <c r="H13539" s="1">
        <v>45786.289212962962</v>
      </c>
      <c r="I13539" t="b">
        <v>1</v>
      </c>
      <c r="J13539" t="b">
        <v>0</v>
      </c>
      <c r="K13539" t="s">
        <v>1201</v>
      </c>
      <c r="L13539" t="s">
        <v>22</v>
      </c>
      <c r="M13539">
        <v>205000</v>
      </c>
      <c r="O13539" t="s">
        <v>1202</v>
      </c>
      <c r="P13539" t="s">
        <v>1277</v>
      </c>
    </row>
    <row r="13540" spans="1:16" x14ac:dyDescent="0.35">
      <c r="A13540" t="s">
        <v>16654</v>
      </c>
      <c r="B13540" t="s">
        <v>17126</v>
      </c>
      <c r="C13540" t="s">
        <v>18</v>
      </c>
      <c r="D13540" t="s">
        <v>962</v>
      </c>
      <c r="E13540" t="s">
        <v>20</v>
      </c>
      <c r="F13540" t="b">
        <v>1</v>
      </c>
      <c r="G13540" t="s">
        <v>855</v>
      </c>
      <c r="H13540" s="1">
        <v>45786.436180555553</v>
      </c>
      <c r="I13540" t="b">
        <v>0</v>
      </c>
      <c r="J13540" t="b">
        <v>0</v>
      </c>
      <c r="K13540" t="s">
        <v>855</v>
      </c>
      <c r="L13540" t="s">
        <v>22</v>
      </c>
      <c r="M13540">
        <v>80000</v>
      </c>
      <c r="O13540" t="s">
        <v>17127</v>
      </c>
      <c r="P13540" t="s">
        <v>17128</v>
      </c>
    </row>
    <row r="13541" spans="1:16" x14ac:dyDescent="0.35">
      <c r="A13541" t="s">
        <v>16654</v>
      </c>
      <c r="B13541" t="s">
        <v>17129</v>
      </c>
      <c r="C13541" t="s">
        <v>18</v>
      </c>
      <c r="D13541" t="s">
        <v>17636</v>
      </c>
      <c r="E13541" t="s">
        <v>20</v>
      </c>
      <c r="F13541" t="b">
        <v>1</v>
      </c>
      <c r="G13541" t="s">
        <v>287</v>
      </c>
      <c r="H13541" s="1">
        <v>45786.437071759261</v>
      </c>
      <c r="I13541" t="b">
        <v>1</v>
      </c>
      <c r="J13541" t="b">
        <v>0</v>
      </c>
      <c r="K13541" t="s">
        <v>287</v>
      </c>
      <c r="L13541" t="s">
        <v>22</v>
      </c>
      <c r="M13541">
        <v>160000</v>
      </c>
      <c r="O13541" t="s">
        <v>17130</v>
      </c>
      <c r="P13541" t="s">
        <v>17131</v>
      </c>
    </row>
    <row r="13542" spans="1:16" x14ac:dyDescent="0.35">
      <c r="A13542" t="s">
        <v>16654</v>
      </c>
      <c r="B13542" t="s">
        <v>17132</v>
      </c>
      <c r="C13542" t="s">
        <v>18</v>
      </c>
      <c r="D13542" t="s">
        <v>17637</v>
      </c>
      <c r="E13542" t="s">
        <v>20</v>
      </c>
      <c r="F13542" t="b">
        <v>1</v>
      </c>
      <c r="G13542" t="s">
        <v>12821</v>
      </c>
      <c r="H13542" s="1">
        <v>45787.676631944443</v>
      </c>
      <c r="I13542" t="b">
        <v>1</v>
      </c>
      <c r="J13542" t="b">
        <v>0</v>
      </c>
      <c r="K13542" t="s">
        <v>12821</v>
      </c>
      <c r="L13542" t="s">
        <v>32</v>
      </c>
      <c r="N13542">
        <v>40</v>
      </c>
      <c r="O13542" t="s">
        <v>17133</v>
      </c>
      <c r="P13542" t="s">
        <v>17134</v>
      </c>
    </row>
    <row r="13543" spans="1:16" x14ac:dyDescent="0.35">
      <c r="A13543" t="s">
        <v>16654</v>
      </c>
      <c r="B13543" t="s">
        <v>17135</v>
      </c>
      <c r="C13543" t="s">
        <v>18</v>
      </c>
      <c r="D13543" t="s">
        <v>36</v>
      </c>
      <c r="E13543" t="s">
        <v>20</v>
      </c>
      <c r="F13543" t="b">
        <v>1</v>
      </c>
      <c r="G13543" t="s">
        <v>52</v>
      </c>
      <c r="H13543" s="1">
        <v>45788.5859375</v>
      </c>
      <c r="I13543" t="b">
        <v>0</v>
      </c>
      <c r="J13543" t="b">
        <v>1</v>
      </c>
      <c r="K13543" t="s">
        <v>31</v>
      </c>
      <c r="L13543" t="s">
        <v>22</v>
      </c>
      <c r="M13543">
        <v>187500</v>
      </c>
      <c r="O13543" t="s">
        <v>17136</v>
      </c>
      <c r="P13543" t="s">
        <v>17137</v>
      </c>
    </row>
    <row r="13544" spans="1:16" x14ac:dyDescent="0.35">
      <c r="A13544" t="s">
        <v>16654</v>
      </c>
      <c r="B13544" t="s">
        <v>16654</v>
      </c>
      <c r="C13544" t="s">
        <v>5682</v>
      </c>
      <c r="D13544" t="s">
        <v>17445</v>
      </c>
      <c r="E13544" t="s">
        <v>20</v>
      </c>
      <c r="F13544" t="b">
        <v>0</v>
      </c>
      <c r="G13544" t="s">
        <v>43</v>
      </c>
      <c r="H13544" s="1">
        <v>45789.003344907411</v>
      </c>
      <c r="I13544" t="b">
        <v>0</v>
      </c>
      <c r="J13544" t="b">
        <v>1</v>
      </c>
      <c r="K13544" t="s">
        <v>31</v>
      </c>
      <c r="L13544" t="s">
        <v>22</v>
      </c>
      <c r="M13544">
        <v>225000</v>
      </c>
      <c r="O13544" t="s">
        <v>13349</v>
      </c>
      <c r="P13544" t="s">
        <v>14002</v>
      </c>
    </row>
    <row r="13545" spans="1:16" x14ac:dyDescent="0.35">
      <c r="A13545" t="s">
        <v>16654</v>
      </c>
      <c r="B13545" t="s">
        <v>17138</v>
      </c>
      <c r="C13545" t="s">
        <v>1443</v>
      </c>
      <c r="D13545" t="s">
        <v>36</v>
      </c>
      <c r="E13545" t="s">
        <v>20</v>
      </c>
      <c r="F13545" t="b">
        <v>0</v>
      </c>
      <c r="G13545" t="s">
        <v>52</v>
      </c>
      <c r="H13545" s="1">
        <v>45789.543321759258</v>
      </c>
      <c r="I13545" t="b">
        <v>1</v>
      </c>
      <c r="J13545" t="b">
        <v>0</v>
      </c>
      <c r="K13545" t="s">
        <v>31</v>
      </c>
      <c r="L13545" t="s">
        <v>22</v>
      </c>
      <c r="M13545">
        <v>262500</v>
      </c>
      <c r="O13545" t="s">
        <v>17139</v>
      </c>
    </row>
    <row r="13546" spans="1:16" x14ac:dyDescent="0.35">
      <c r="A13546" t="s">
        <v>16654</v>
      </c>
      <c r="B13546" t="s">
        <v>17140</v>
      </c>
      <c r="C13546" t="s">
        <v>31</v>
      </c>
      <c r="D13546" t="s">
        <v>36</v>
      </c>
      <c r="E13546" t="s">
        <v>20</v>
      </c>
      <c r="F13546" t="b">
        <v>0</v>
      </c>
      <c r="G13546" t="s">
        <v>52</v>
      </c>
      <c r="H13546" s="1">
        <v>45790.418194444443</v>
      </c>
      <c r="I13546" t="b">
        <v>1</v>
      </c>
      <c r="J13546" t="b">
        <v>0</v>
      </c>
      <c r="K13546" t="s">
        <v>31</v>
      </c>
      <c r="L13546" t="s">
        <v>22</v>
      </c>
      <c r="M13546">
        <v>190000</v>
      </c>
      <c r="O13546" t="s">
        <v>10443</v>
      </c>
      <c r="P13546" t="s">
        <v>17141</v>
      </c>
    </row>
    <row r="13547" spans="1:16" x14ac:dyDescent="0.35">
      <c r="A13547" t="s">
        <v>16654</v>
      </c>
      <c r="B13547" t="s">
        <v>17142</v>
      </c>
      <c r="C13547" t="s">
        <v>170</v>
      </c>
      <c r="D13547" t="s">
        <v>36</v>
      </c>
      <c r="E13547" t="s">
        <v>91</v>
      </c>
      <c r="F13547" t="b">
        <v>0</v>
      </c>
      <c r="G13547" t="s">
        <v>43</v>
      </c>
      <c r="H13547" s="1">
        <v>45791.087581018517</v>
      </c>
      <c r="I13547" t="b">
        <v>1</v>
      </c>
      <c r="J13547" t="b">
        <v>0</v>
      </c>
      <c r="K13547" t="s">
        <v>31</v>
      </c>
      <c r="L13547" t="s">
        <v>32</v>
      </c>
      <c r="N13547">
        <v>77.5</v>
      </c>
      <c r="O13547" t="s">
        <v>747</v>
      </c>
      <c r="P13547" t="s">
        <v>17143</v>
      </c>
    </row>
    <row r="13548" spans="1:16" x14ac:dyDescent="0.35">
      <c r="A13548" t="s">
        <v>16654</v>
      </c>
      <c r="B13548" t="s">
        <v>17144</v>
      </c>
      <c r="C13548" t="s">
        <v>142</v>
      </c>
      <c r="D13548" t="s">
        <v>36</v>
      </c>
      <c r="E13548" t="s">
        <v>20</v>
      </c>
      <c r="F13548" t="b">
        <v>0</v>
      </c>
      <c r="G13548" t="s">
        <v>43</v>
      </c>
      <c r="H13548" s="1">
        <v>45791.669687499998</v>
      </c>
      <c r="I13548" t="b">
        <v>1</v>
      </c>
      <c r="J13548" t="b">
        <v>0</v>
      </c>
      <c r="K13548" t="s">
        <v>31</v>
      </c>
      <c r="L13548" t="s">
        <v>22</v>
      </c>
      <c r="M13548">
        <v>150000</v>
      </c>
      <c r="O13548" t="s">
        <v>10331</v>
      </c>
      <c r="P13548" t="s">
        <v>17145</v>
      </c>
    </row>
    <row r="13549" spans="1:16" x14ac:dyDescent="0.35">
      <c r="A13549" t="s">
        <v>16654</v>
      </c>
      <c r="B13549" t="s">
        <v>16662</v>
      </c>
      <c r="C13549" t="s">
        <v>18</v>
      </c>
      <c r="D13549" t="s">
        <v>17445</v>
      </c>
      <c r="E13549" t="s">
        <v>20</v>
      </c>
      <c r="F13549" t="b">
        <v>1</v>
      </c>
      <c r="G13549" t="s">
        <v>4728</v>
      </c>
      <c r="H13549" s="1">
        <v>45793.0075</v>
      </c>
      <c r="I13549" t="b">
        <v>1</v>
      </c>
      <c r="J13549" t="b">
        <v>0</v>
      </c>
      <c r="K13549" t="s">
        <v>4728</v>
      </c>
      <c r="L13549" t="s">
        <v>22</v>
      </c>
      <c r="M13549">
        <v>220000</v>
      </c>
      <c r="O13549" t="s">
        <v>1202</v>
      </c>
      <c r="P13549" t="s">
        <v>1277</v>
      </c>
    </row>
    <row r="13550" spans="1:16" x14ac:dyDescent="0.35">
      <c r="A13550" t="s">
        <v>16654</v>
      </c>
      <c r="B13550" t="s">
        <v>17146</v>
      </c>
      <c r="C13550" t="s">
        <v>18</v>
      </c>
      <c r="D13550" t="s">
        <v>17445</v>
      </c>
      <c r="E13550" t="s">
        <v>20</v>
      </c>
      <c r="F13550" t="b">
        <v>1</v>
      </c>
      <c r="G13550" t="s">
        <v>287</v>
      </c>
      <c r="H13550" s="1">
        <v>45793.008310185192</v>
      </c>
      <c r="I13550" t="b">
        <v>0</v>
      </c>
      <c r="J13550" t="b">
        <v>1</v>
      </c>
      <c r="K13550" t="s">
        <v>287</v>
      </c>
      <c r="L13550" t="s">
        <v>22</v>
      </c>
      <c r="M13550">
        <v>200000</v>
      </c>
      <c r="O13550" t="s">
        <v>1596</v>
      </c>
      <c r="P13550" t="s">
        <v>17147</v>
      </c>
    </row>
    <row r="13551" spans="1:16" x14ac:dyDescent="0.35">
      <c r="A13551" t="s">
        <v>16654</v>
      </c>
      <c r="B13551" t="s">
        <v>17148</v>
      </c>
      <c r="C13551" t="s">
        <v>18</v>
      </c>
      <c r="D13551" t="s">
        <v>17445</v>
      </c>
      <c r="E13551" t="s">
        <v>20</v>
      </c>
      <c r="F13551" t="b">
        <v>1</v>
      </c>
      <c r="G13551" t="s">
        <v>287</v>
      </c>
      <c r="H13551" s="1">
        <v>45793.008344907408</v>
      </c>
      <c r="I13551" t="b">
        <v>0</v>
      </c>
      <c r="J13551" t="b">
        <v>1</v>
      </c>
      <c r="K13551" t="s">
        <v>287</v>
      </c>
      <c r="L13551" t="s">
        <v>22</v>
      </c>
      <c r="M13551">
        <v>50000</v>
      </c>
      <c r="O13551" t="s">
        <v>1596</v>
      </c>
      <c r="P13551" t="s">
        <v>17149</v>
      </c>
    </row>
    <row r="13552" spans="1:16" x14ac:dyDescent="0.35">
      <c r="A13552" t="s">
        <v>16654</v>
      </c>
      <c r="B13552" t="s">
        <v>17150</v>
      </c>
      <c r="C13552" t="s">
        <v>2373</v>
      </c>
      <c r="D13552" t="s">
        <v>110</v>
      </c>
      <c r="E13552" t="s">
        <v>20</v>
      </c>
      <c r="F13552" t="b">
        <v>0</v>
      </c>
      <c r="G13552" t="s">
        <v>52</v>
      </c>
      <c r="H13552" s="1">
        <v>45794.337893518517</v>
      </c>
      <c r="I13552" t="b">
        <v>0</v>
      </c>
      <c r="J13552" t="b">
        <v>1</v>
      </c>
      <c r="K13552" t="s">
        <v>31</v>
      </c>
      <c r="L13552" t="s">
        <v>22</v>
      </c>
      <c r="M13552">
        <v>127500</v>
      </c>
      <c r="O13552" t="s">
        <v>10835</v>
      </c>
      <c r="P13552" t="s">
        <v>10836</v>
      </c>
    </row>
    <row r="13553" spans="1:16" x14ac:dyDescent="0.35">
      <c r="A13553" t="s">
        <v>16654</v>
      </c>
      <c r="B13553" t="s">
        <v>17020</v>
      </c>
      <c r="C13553" t="s">
        <v>1754</v>
      </c>
      <c r="D13553" t="s">
        <v>36</v>
      </c>
      <c r="E13553" t="s">
        <v>20</v>
      </c>
      <c r="F13553" t="b">
        <v>0</v>
      </c>
      <c r="G13553" t="s">
        <v>47</v>
      </c>
      <c r="H13553" s="1">
        <v>45794.463587962957</v>
      </c>
      <c r="I13553" t="b">
        <v>0</v>
      </c>
      <c r="J13553" t="b">
        <v>0</v>
      </c>
      <c r="K13553" t="s">
        <v>31</v>
      </c>
      <c r="L13553" t="s">
        <v>22</v>
      </c>
      <c r="M13553">
        <v>181000</v>
      </c>
      <c r="O13553" t="s">
        <v>1739</v>
      </c>
      <c r="P13553" t="s">
        <v>17151</v>
      </c>
    </row>
    <row r="13554" spans="1:16" x14ac:dyDescent="0.35">
      <c r="A13554" t="s">
        <v>16654</v>
      </c>
      <c r="B13554" t="s">
        <v>17150</v>
      </c>
      <c r="C13554" t="s">
        <v>17152</v>
      </c>
      <c r="D13554" t="s">
        <v>29</v>
      </c>
      <c r="E13554" t="s">
        <v>20</v>
      </c>
      <c r="F13554" t="b">
        <v>0</v>
      </c>
      <c r="G13554" t="s">
        <v>52</v>
      </c>
      <c r="H13554" s="1">
        <v>45794.754710648151</v>
      </c>
      <c r="I13554" t="b">
        <v>0</v>
      </c>
      <c r="J13554" t="b">
        <v>1</v>
      </c>
      <c r="K13554" t="s">
        <v>31</v>
      </c>
      <c r="L13554" t="s">
        <v>22</v>
      </c>
      <c r="M13554">
        <v>140000</v>
      </c>
      <c r="O13554" t="s">
        <v>10835</v>
      </c>
      <c r="P13554" t="s">
        <v>10836</v>
      </c>
    </row>
    <row r="13555" spans="1:16" x14ac:dyDescent="0.35">
      <c r="A13555" t="s">
        <v>16654</v>
      </c>
      <c r="B13555" t="s">
        <v>17153</v>
      </c>
      <c r="C13555" t="s">
        <v>17154</v>
      </c>
      <c r="D13555" t="s">
        <v>36</v>
      </c>
      <c r="E13555" t="s">
        <v>20</v>
      </c>
      <c r="F13555" t="b">
        <v>0</v>
      </c>
      <c r="G13555" t="s">
        <v>287</v>
      </c>
      <c r="H13555" s="1">
        <v>45795.588263888887</v>
      </c>
      <c r="I13555" t="b">
        <v>0</v>
      </c>
      <c r="J13555" t="b">
        <v>0</v>
      </c>
      <c r="K13555" t="s">
        <v>287</v>
      </c>
      <c r="L13555" t="s">
        <v>22</v>
      </c>
      <c r="M13555">
        <v>215000</v>
      </c>
      <c r="O13555" t="s">
        <v>17155</v>
      </c>
      <c r="P13555" t="s">
        <v>17156</v>
      </c>
    </row>
    <row r="13556" spans="1:16" x14ac:dyDescent="0.35">
      <c r="A13556" t="s">
        <v>16654</v>
      </c>
      <c r="B13556" t="s">
        <v>17157</v>
      </c>
      <c r="C13556" t="s">
        <v>154</v>
      </c>
      <c r="D13556" t="s">
        <v>36</v>
      </c>
      <c r="E13556" t="s">
        <v>20</v>
      </c>
      <c r="F13556" t="b">
        <v>0</v>
      </c>
      <c r="G13556" t="s">
        <v>52</v>
      </c>
      <c r="H13556" s="1">
        <v>45796.251689814817</v>
      </c>
      <c r="I13556" t="b">
        <v>1</v>
      </c>
      <c r="J13556" t="b">
        <v>0</v>
      </c>
      <c r="K13556" t="s">
        <v>31</v>
      </c>
      <c r="L13556" t="s">
        <v>22</v>
      </c>
      <c r="M13556">
        <v>237500</v>
      </c>
      <c r="O13556" t="s">
        <v>17158</v>
      </c>
      <c r="P13556" t="s">
        <v>17159</v>
      </c>
    </row>
    <row r="13557" spans="1:16" x14ac:dyDescent="0.35">
      <c r="A13557" t="s">
        <v>16654</v>
      </c>
      <c r="B13557" t="s">
        <v>17160</v>
      </c>
      <c r="C13557" t="s">
        <v>3587</v>
      </c>
      <c r="D13557" t="s">
        <v>29</v>
      </c>
      <c r="E13557" t="s">
        <v>20</v>
      </c>
      <c r="F13557" t="b">
        <v>0</v>
      </c>
      <c r="G13557" t="s">
        <v>47</v>
      </c>
      <c r="H13557" s="1">
        <v>45796.41878472222</v>
      </c>
      <c r="I13557" t="b">
        <v>0</v>
      </c>
      <c r="J13557" t="b">
        <v>1</v>
      </c>
      <c r="K13557" t="s">
        <v>31</v>
      </c>
      <c r="L13557" t="s">
        <v>22</v>
      </c>
      <c r="M13557">
        <v>120244.953125</v>
      </c>
      <c r="O13557" t="s">
        <v>17161</v>
      </c>
      <c r="P13557" t="s">
        <v>17162</v>
      </c>
    </row>
    <row r="13558" spans="1:16" x14ac:dyDescent="0.35">
      <c r="A13558" t="s">
        <v>16654</v>
      </c>
      <c r="B13558" t="s">
        <v>16773</v>
      </c>
      <c r="C13558" t="s">
        <v>6022</v>
      </c>
      <c r="D13558" t="s">
        <v>36</v>
      </c>
      <c r="E13558" t="s">
        <v>91</v>
      </c>
      <c r="F13558" t="b">
        <v>0</v>
      </c>
      <c r="G13558" t="s">
        <v>52</v>
      </c>
      <c r="H13558" s="1">
        <v>45796.668564814812</v>
      </c>
      <c r="I13558" t="b">
        <v>1</v>
      </c>
      <c r="J13558" t="b">
        <v>0</v>
      </c>
      <c r="K13558" t="s">
        <v>31</v>
      </c>
      <c r="L13558" t="s">
        <v>32</v>
      </c>
      <c r="N13558">
        <v>63</v>
      </c>
      <c r="O13558" t="s">
        <v>747</v>
      </c>
    </row>
    <row r="13559" spans="1:16" x14ac:dyDescent="0.35">
      <c r="A13559" t="s">
        <v>16654</v>
      </c>
      <c r="B13559" t="s">
        <v>17163</v>
      </c>
      <c r="C13559" t="s">
        <v>4463</v>
      </c>
      <c r="D13559" t="s">
        <v>17445</v>
      </c>
      <c r="E13559" t="s">
        <v>20</v>
      </c>
      <c r="F13559" t="b">
        <v>0</v>
      </c>
      <c r="G13559" t="s">
        <v>287</v>
      </c>
      <c r="H13559" s="1">
        <v>45798.005312499998</v>
      </c>
      <c r="I13559" t="b">
        <v>1</v>
      </c>
      <c r="J13559" t="b">
        <v>1</v>
      </c>
      <c r="K13559" t="s">
        <v>287</v>
      </c>
      <c r="L13559" t="s">
        <v>22</v>
      </c>
      <c r="M13559">
        <v>211500</v>
      </c>
      <c r="O13559" t="s">
        <v>17164</v>
      </c>
      <c r="P13559" t="s">
        <v>17165</v>
      </c>
    </row>
    <row r="13560" spans="1:16" x14ac:dyDescent="0.35">
      <c r="A13560" t="s">
        <v>16654</v>
      </c>
      <c r="B13560" t="s">
        <v>17157</v>
      </c>
      <c r="C13560" t="s">
        <v>154</v>
      </c>
      <c r="D13560" t="s">
        <v>36</v>
      </c>
      <c r="E13560" t="s">
        <v>20</v>
      </c>
      <c r="F13560" t="b">
        <v>0</v>
      </c>
      <c r="G13560" t="s">
        <v>52</v>
      </c>
      <c r="H13560" s="1">
        <v>45798.251516203702</v>
      </c>
      <c r="I13560" t="b">
        <v>1</v>
      </c>
      <c r="J13560" t="b">
        <v>0</v>
      </c>
      <c r="K13560" t="s">
        <v>31</v>
      </c>
      <c r="L13560" t="s">
        <v>22</v>
      </c>
      <c r="M13560">
        <v>237500</v>
      </c>
      <c r="O13560" t="s">
        <v>17158</v>
      </c>
      <c r="P13560" t="s">
        <v>17159</v>
      </c>
    </row>
    <row r="13561" spans="1:16" x14ac:dyDescent="0.35">
      <c r="A13561" t="s">
        <v>16654</v>
      </c>
      <c r="B13561" t="s">
        <v>17166</v>
      </c>
      <c r="C13561" t="s">
        <v>18</v>
      </c>
      <c r="D13561" t="s">
        <v>36</v>
      </c>
      <c r="E13561" t="s">
        <v>91</v>
      </c>
      <c r="F13561" t="b">
        <v>1</v>
      </c>
      <c r="G13561" t="s">
        <v>47</v>
      </c>
      <c r="H13561" s="1">
        <v>45798.625324074077</v>
      </c>
      <c r="I13561" t="b">
        <v>1</v>
      </c>
      <c r="J13561" t="b">
        <v>0</v>
      </c>
      <c r="K13561" t="s">
        <v>31</v>
      </c>
      <c r="L13561" t="s">
        <v>32</v>
      </c>
      <c r="N13561">
        <v>46.5</v>
      </c>
      <c r="O13561" t="s">
        <v>1880</v>
      </c>
    </row>
    <row r="13562" spans="1:16" x14ac:dyDescent="0.35">
      <c r="A13562" t="s">
        <v>16654</v>
      </c>
      <c r="B13562" t="s">
        <v>17167</v>
      </c>
      <c r="C13562" t="s">
        <v>17168</v>
      </c>
      <c r="D13562" t="s">
        <v>249</v>
      </c>
      <c r="E13562" t="s">
        <v>20</v>
      </c>
      <c r="F13562" t="b">
        <v>0</v>
      </c>
      <c r="G13562" t="s">
        <v>105</v>
      </c>
      <c r="H13562" s="1">
        <v>45798.629421296297</v>
      </c>
      <c r="I13562" t="b">
        <v>1</v>
      </c>
      <c r="J13562" t="b">
        <v>0</v>
      </c>
      <c r="K13562" t="s">
        <v>105</v>
      </c>
      <c r="L13562" t="s">
        <v>22</v>
      </c>
      <c r="M13562">
        <v>137500</v>
      </c>
      <c r="O13562" t="s">
        <v>17169</v>
      </c>
      <c r="P13562" t="s">
        <v>255</v>
      </c>
    </row>
    <row r="13563" spans="1:16" x14ac:dyDescent="0.35">
      <c r="A13563" t="s">
        <v>16654</v>
      </c>
      <c r="B13563" t="s">
        <v>16683</v>
      </c>
      <c r="C13563" t="s">
        <v>537</v>
      </c>
      <c r="D13563" t="s">
        <v>36</v>
      </c>
      <c r="E13563" t="s">
        <v>91</v>
      </c>
      <c r="F13563" t="b">
        <v>0</v>
      </c>
      <c r="G13563" t="s">
        <v>30</v>
      </c>
      <c r="H13563" s="1">
        <v>45798.834166666667</v>
      </c>
      <c r="I13563" t="b">
        <v>1</v>
      </c>
      <c r="J13563" t="b">
        <v>1</v>
      </c>
      <c r="K13563" t="s">
        <v>31</v>
      </c>
      <c r="L13563" t="s">
        <v>22</v>
      </c>
      <c r="M13563">
        <v>70000</v>
      </c>
      <c r="O13563" t="s">
        <v>1195</v>
      </c>
      <c r="P13563" t="s">
        <v>17170</v>
      </c>
    </row>
    <row r="13564" spans="1:16" x14ac:dyDescent="0.35">
      <c r="A13564" t="s">
        <v>16654</v>
      </c>
      <c r="B13564" t="s">
        <v>17171</v>
      </c>
      <c r="C13564" t="s">
        <v>1778</v>
      </c>
      <c r="D13564" t="s">
        <v>443</v>
      </c>
      <c r="E13564" t="s">
        <v>20</v>
      </c>
      <c r="F13564" t="b">
        <v>0</v>
      </c>
      <c r="G13564" t="s">
        <v>52</v>
      </c>
      <c r="H13564" s="1">
        <v>45799.459143518521</v>
      </c>
      <c r="I13564" t="b">
        <v>0</v>
      </c>
      <c r="J13564" t="b">
        <v>1</v>
      </c>
      <c r="K13564" t="s">
        <v>31</v>
      </c>
      <c r="L13564" t="s">
        <v>22</v>
      </c>
      <c r="M13564">
        <v>237500</v>
      </c>
      <c r="O13564" t="s">
        <v>16078</v>
      </c>
      <c r="P13564" t="s">
        <v>17172</v>
      </c>
    </row>
    <row r="13565" spans="1:16" x14ac:dyDescent="0.35">
      <c r="A13565" t="s">
        <v>16654</v>
      </c>
      <c r="B13565" t="s">
        <v>17173</v>
      </c>
      <c r="C13565" t="s">
        <v>182</v>
      </c>
      <c r="D13565" t="s">
        <v>36</v>
      </c>
      <c r="E13565" t="s">
        <v>91</v>
      </c>
      <c r="F13565" t="b">
        <v>0</v>
      </c>
      <c r="G13565" t="s">
        <v>52</v>
      </c>
      <c r="H13565" s="1">
        <v>45799.793090277781</v>
      </c>
      <c r="I13565" t="b">
        <v>1</v>
      </c>
      <c r="J13565" t="b">
        <v>0</v>
      </c>
      <c r="K13565" t="s">
        <v>31</v>
      </c>
      <c r="L13565" t="s">
        <v>32</v>
      </c>
      <c r="N13565">
        <v>87.5</v>
      </c>
      <c r="O13565" t="s">
        <v>17174</v>
      </c>
      <c r="P13565" t="s">
        <v>17175</v>
      </c>
    </row>
    <row r="13566" spans="1:16" x14ac:dyDescent="0.35">
      <c r="A13566" t="s">
        <v>16654</v>
      </c>
      <c r="B13566" t="s">
        <v>17176</v>
      </c>
      <c r="C13566" t="s">
        <v>56</v>
      </c>
      <c r="D13566" t="s">
        <v>17512</v>
      </c>
      <c r="E13566" t="s">
        <v>20</v>
      </c>
      <c r="F13566" t="b">
        <v>0</v>
      </c>
      <c r="G13566" t="s">
        <v>52</v>
      </c>
      <c r="H13566" s="1">
        <v>45800.001377314817</v>
      </c>
      <c r="I13566" t="b">
        <v>0</v>
      </c>
      <c r="J13566" t="b">
        <v>1</v>
      </c>
      <c r="K13566" t="s">
        <v>31</v>
      </c>
      <c r="L13566" t="s">
        <v>22</v>
      </c>
      <c r="M13566">
        <v>214500</v>
      </c>
      <c r="O13566" t="s">
        <v>1578</v>
      </c>
      <c r="P13566" t="s">
        <v>17177</v>
      </c>
    </row>
    <row r="13567" spans="1:16" x14ac:dyDescent="0.35">
      <c r="A13567" t="s">
        <v>16654</v>
      </c>
      <c r="B13567" t="s">
        <v>17178</v>
      </c>
      <c r="C13567" t="s">
        <v>3355</v>
      </c>
      <c r="D13567" t="s">
        <v>17470</v>
      </c>
      <c r="E13567" t="s">
        <v>20</v>
      </c>
      <c r="F13567" t="b">
        <v>0</v>
      </c>
      <c r="G13567" t="s">
        <v>171</v>
      </c>
      <c r="H13567" s="1">
        <v>45800.115081018521</v>
      </c>
      <c r="I13567" t="b">
        <v>0</v>
      </c>
      <c r="J13567" t="b">
        <v>1</v>
      </c>
      <c r="K13567" t="s">
        <v>31</v>
      </c>
      <c r="L13567" t="s">
        <v>22</v>
      </c>
      <c r="M13567">
        <v>185500</v>
      </c>
      <c r="O13567" t="s">
        <v>17179</v>
      </c>
    </row>
    <row r="13568" spans="1:16" x14ac:dyDescent="0.35">
      <c r="A13568" t="s">
        <v>16654</v>
      </c>
      <c r="B13568" t="s">
        <v>17180</v>
      </c>
      <c r="C13568" t="s">
        <v>537</v>
      </c>
      <c r="D13568" t="s">
        <v>2865</v>
      </c>
      <c r="E13568" t="s">
        <v>20</v>
      </c>
      <c r="F13568" t="b">
        <v>0</v>
      </c>
      <c r="G13568" t="s">
        <v>171</v>
      </c>
      <c r="H13568" s="1">
        <v>45800.269560185188</v>
      </c>
      <c r="I13568" t="b">
        <v>1</v>
      </c>
      <c r="J13568" t="b">
        <v>0</v>
      </c>
      <c r="K13568" t="s">
        <v>31</v>
      </c>
      <c r="L13568" t="s">
        <v>22</v>
      </c>
      <c r="M13568">
        <v>190000</v>
      </c>
      <c r="O13568" t="s">
        <v>16514</v>
      </c>
    </row>
    <row r="13569" spans="1:16" x14ac:dyDescent="0.35">
      <c r="A13569" t="s">
        <v>16654</v>
      </c>
      <c r="B13569" t="s">
        <v>17181</v>
      </c>
      <c r="C13569" t="s">
        <v>18</v>
      </c>
      <c r="D13569" t="s">
        <v>962</v>
      </c>
      <c r="E13569" t="s">
        <v>20</v>
      </c>
      <c r="F13569" t="b">
        <v>1</v>
      </c>
      <c r="G13569" t="s">
        <v>17182</v>
      </c>
      <c r="H13569" s="1">
        <v>45800.284085648149</v>
      </c>
      <c r="I13569" t="b">
        <v>0</v>
      </c>
      <c r="J13569" t="b">
        <v>0</v>
      </c>
      <c r="K13569" t="s">
        <v>17182</v>
      </c>
      <c r="L13569" t="s">
        <v>22</v>
      </c>
      <c r="M13569">
        <v>21880</v>
      </c>
      <c r="O13569" t="s">
        <v>9775</v>
      </c>
      <c r="P13569" t="s">
        <v>17183</v>
      </c>
    </row>
    <row r="13570" spans="1:16" x14ac:dyDescent="0.35">
      <c r="A13570" t="s">
        <v>16654</v>
      </c>
      <c r="B13570" t="s">
        <v>17184</v>
      </c>
      <c r="C13570" t="s">
        <v>1188</v>
      </c>
      <c r="D13570" t="s">
        <v>29</v>
      </c>
      <c r="E13570" t="s">
        <v>20</v>
      </c>
      <c r="F13570" t="b">
        <v>0</v>
      </c>
      <c r="G13570" t="s">
        <v>47</v>
      </c>
      <c r="H13570" s="1">
        <v>45800.334409722222</v>
      </c>
      <c r="I13570" t="b">
        <v>0</v>
      </c>
      <c r="J13570" t="b">
        <v>1</v>
      </c>
      <c r="K13570" t="s">
        <v>31</v>
      </c>
      <c r="L13570" t="s">
        <v>22</v>
      </c>
      <c r="M13570">
        <v>209000</v>
      </c>
      <c r="O13570" t="s">
        <v>1373</v>
      </c>
      <c r="P13570" t="s">
        <v>17185</v>
      </c>
    </row>
    <row r="13571" spans="1:16" x14ac:dyDescent="0.35">
      <c r="A13571" t="s">
        <v>16654</v>
      </c>
      <c r="B13571" t="s">
        <v>17186</v>
      </c>
      <c r="C13571" t="s">
        <v>569</v>
      </c>
      <c r="D13571" t="s">
        <v>36</v>
      </c>
      <c r="E13571" t="s">
        <v>91</v>
      </c>
      <c r="F13571" t="b">
        <v>0</v>
      </c>
      <c r="G13571" t="s">
        <v>52</v>
      </c>
      <c r="H13571" s="1">
        <v>45800.62667824074</v>
      </c>
      <c r="I13571" t="b">
        <v>1</v>
      </c>
      <c r="J13571" t="b">
        <v>0</v>
      </c>
      <c r="K13571" t="s">
        <v>31</v>
      </c>
      <c r="L13571" t="s">
        <v>32</v>
      </c>
      <c r="N13571">
        <v>45</v>
      </c>
      <c r="O13571" t="s">
        <v>17187</v>
      </c>
      <c r="P13571" t="s">
        <v>340</v>
      </c>
    </row>
    <row r="13572" spans="1:16" x14ac:dyDescent="0.35">
      <c r="A13572" t="s">
        <v>16654</v>
      </c>
      <c r="B13572" t="s">
        <v>17188</v>
      </c>
      <c r="C13572" t="s">
        <v>1336</v>
      </c>
      <c r="D13572" t="s">
        <v>17617</v>
      </c>
      <c r="F13572" t="b">
        <v>0</v>
      </c>
      <c r="G13572" t="s">
        <v>68</v>
      </c>
      <c r="H13572" s="1">
        <v>45800.792337962957</v>
      </c>
      <c r="I13572" t="b">
        <v>0</v>
      </c>
      <c r="J13572" t="b">
        <v>1</v>
      </c>
      <c r="K13572" t="s">
        <v>31</v>
      </c>
      <c r="L13572" t="s">
        <v>32</v>
      </c>
      <c r="N13572">
        <v>30</v>
      </c>
      <c r="O13572" t="s">
        <v>5549</v>
      </c>
      <c r="P13572" t="s">
        <v>17189</v>
      </c>
    </row>
    <row r="13573" spans="1:16" x14ac:dyDescent="0.35">
      <c r="A13573" t="s">
        <v>16654</v>
      </c>
      <c r="B13573" t="s">
        <v>17190</v>
      </c>
      <c r="C13573" t="s">
        <v>3015</v>
      </c>
      <c r="D13573" t="s">
        <v>36</v>
      </c>
      <c r="E13573" t="s">
        <v>20</v>
      </c>
      <c r="F13573" t="b">
        <v>0</v>
      </c>
      <c r="G13573" t="s">
        <v>52</v>
      </c>
      <c r="H13573" s="1">
        <v>45801.79283564815</v>
      </c>
      <c r="I13573" t="b">
        <v>0</v>
      </c>
      <c r="J13573" t="b">
        <v>1</v>
      </c>
      <c r="K13573" t="s">
        <v>31</v>
      </c>
      <c r="L13573" t="s">
        <v>22</v>
      </c>
      <c r="M13573">
        <v>170000</v>
      </c>
      <c r="O13573" t="s">
        <v>8317</v>
      </c>
      <c r="P13573" t="s">
        <v>17191</v>
      </c>
    </row>
    <row r="13574" spans="1:16" x14ac:dyDescent="0.35">
      <c r="A13574" t="s">
        <v>16654</v>
      </c>
      <c r="B13574" t="s">
        <v>17192</v>
      </c>
      <c r="C13574" t="s">
        <v>5914</v>
      </c>
      <c r="D13574" t="s">
        <v>36</v>
      </c>
      <c r="E13574" t="s">
        <v>20</v>
      </c>
      <c r="F13574" t="b">
        <v>0</v>
      </c>
      <c r="G13574" t="s">
        <v>43</v>
      </c>
      <c r="H13574" s="1">
        <v>45801.793668981481</v>
      </c>
      <c r="I13574" t="b">
        <v>0</v>
      </c>
      <c r="J13574" t="b">
        <v>1</v>
      </c>
      <c r="K13574" t="s">
        <v>31</v>
      </c>
      <c r="L13574" t="s">
        <v>22</v>
      </c>
      <c r="M13574">
        <v>170000</v>
      </c>
      <c r="O13574" t="s">
        <v>8317</v>
      </c>
      <c r="P13574" t="s">
        <v>17191</v>
      </c>
    </row>
    <row r="13575" spans="1:16" x14ac:dyDescent="0.35">
      <c r="A13575" t="s">
        <v>16654</v>
      </c>
      <c r="B13575" t="s">
        <v>17193</v>
      </c>
      <c r="C13575" t="s">
        <v>18</v>
      </c>
      <c r="D13575" t="s">
        <v>36</v>
      </c>
      <c r="E13575" t="s">
        <v>20</v>
      </c>
      <c r="F13575" t="b">
        <v>1</v>
      </c>
      <c r="G13575" t="s">
        <v>52</v>
      </c>
      <c r="H13575" s="1">
        <v>45803.251192129632</v>
      </c>
      <c r="I13575" t="b">
        <v>0</v>
      </c>
      <c r="J13575" t="b">
        <v>0</v>
      </c>
      <c r="K13575" t="s">
        <v>31</v>
      </c>
      <c r="L13575" t="s">
        <v>32</v>
      </c>
      <c r="N13575">
        <v>50</v>
      </c>
      <c r="O13575" t="s">
        <v>13825</v>
      </c>
      <c r="P13575" t="s">
        <v>14046</v>
      </c>
    </row>
    <row r="13576" spans="1:16" x14ac:dyDescent="0.35">
      <c r="A13576" t="s">
        <v>16654</v>
      </c>
      <c r="B13576" t="s">
        <v>17194</v>
      </c>
      <c r="C13576" t="s">
        <v>142</v>
      </c>
      <c r="D13576" t="s">
        <v>36</v>
      </c>
      <c r="E13576" t="s">
        <v>20</v>
      </c>
      <c r="F13576" t="b">
        <v>0</v>
      </c>
      <c r="G13576" t="s">
        <v>68</v>
      </c>
      <c r="H13576" s="1">
        <v>45804.375891203701</v>
      </c>
      <c r="I13576" t="b">
        <v>0</v>
      </c>
      <c r="J13576" t="b">
        <v>1</v>
      </c>
      <c r="K13576" t="s">
        <v>31</v>
      </c>
      <c r="L13576" t="s">
        <v>22</v>
      </c>
      <c r="M13576">
        <v>180595</v>
      </c>
      <c r="O13576" t="s">
        <v>816</v>
      </c>
      <c r="P13576" t="s">
        <v>17195</v>
      </c>
    </row>
    <row r="13577" spans="1:16" x14ac:dyDescent="0.35">
      <c r="A13577" t="s">
        <v>16654</v>
      </c>
      <c r="B13577" t="s">
        <v>16773</v>
      </c>
      <c r="C13577" t="s">
        <v>7455</v>
      </c>
      <c r="D13577" t="s">
        <v>36</v>
      </c>
      <c r="E13577" t="s">
        <v>20</v>
      </c>
      <c r="F13577" t="b">
        <v>0</v>
      </c>
      <c r="G13577" t="s">
        <v>52</v>
      </c>
      <c r="H13577" s="1">
        <v>45804.584907407407</v>
      </c>
      <c r="I13577" t="b">
        <v>1</v>
      </c>
      <c r="J13577" t="b">
        <v>0</v>
      </c>
      <c r="K13577" t="s">
        <v>31</v>
      </c>
      <c r="L13577" t="s">
        <v>22</v>
      </c>
      <c r="M13577">
        <v>85000</v>
      </c>
      <c r="O13577" t="s">
        <v>33</v>
      </c>
      <c r="P13577" t="s">
        <v>17196</v>
      </c>
    </row>
    <row r="13578" spans="1:16" x14ac:dyDescent="0.35">
      <c r="A13578" t="s">
        <v>16654</v>
      </c>
      <c r="B13578" t="s">
        <v>17197</v>
      </c>
      <c r="C13578" t="s">
        <v>2822</v>
      </c>
      <c r="D13578" t="s">
        <v>249</v>
      </c>
      <c r="E13578" t="s">
        <v>91</v>
      </c>
      <c r="F13578" t="b">
        <v>0</v>
      </c>
      <c r="G13578" t="s">
        <v>809</v>
      </c>
      <c r="H13578" s="1">
        <v>45804.616932870369</v>
      </c>
      <c r="I13578" t="b">
        <v>1</v>
      </c>
      <c r="J13578" t="b">
        <v>0</v>
      </c>
      <c r="K13578" t="s">
        <v>809</v>
      </c>
      <c r="L13578" t="s">
        <v>22</v>
      </c>
      <c r="M13578">
        <v>90072.5</v>
      </c>
      <c r="O13578" t="s">
        <v>17198</v>
      </c>
      <c r="P13578" t="s">
        <v>17199</v>
      </c>
    </row>
    <row r="13579" spans="1:16" x14ac:dyDescent="0.35">
      <c r="A13579" t="s">
        <v>16654</v>
      </c>
      <c r="B13579" t="s">
        <v>17200</v>
      </c>
      <c r="C13579" t="s">
        <v>18</v>
      </c>
      <c r="D13579" t="s">
        <v>962</v>
      </c>
      <c r="E13579" t="s">
        <v>20</v>
      </c>
      <c r="F13579" t="b">
        <v>1</v>
      </c>
      <c r="G13579" t="s">
        <v>17201</v>
      </c>
      <c r="H13579" s="1">
        <v>45804.844502314823</v>
      </c>
      <c r="I13579" t="b">
        <v>1</v>
      </c>
      <c r="J13579" t="b">
        <v>0</v>
      </c>
      <c r="K13579" t="s">
        <v>17201</v>
      </c>
      <c r="L13579" t="s">
        <v>22</v>
      </c>
      <c r="M13579">
        <v>47500</v>
      </c>
      <c r="O13579" t="s">
        <v>16667</v>
      </c>
      <c r="P13579" t="s">
        <v>3397</v>
      </c>
    </row>
    <row r="13580" spans="1:16" x14ac:dyDescent="0.35">
      <c r="A13580" t="s">
        <v>16654</v>
      </c>
      <c r="B13580" t="s">
        <v>17202</v>
      </c>
      <c r="C13580" t="s">
        <v>18</v>
      </c>
      <c r="D13580" t="s">
        <v>110</v>
      </c>
      <c r="E13580" t="s">
        <v>20</v>
      </c>
      <c r="F13580" t="b">
        <v>1</v>
      </c>
      <c r="G13580" t="s">
        <v>47</v>
      </c>
      <c r="H13580" s="1">
        <v>45805.251585648148</v>
      </c>
      <c r="I13580" t="b">
        <v>0</v>
      </c>
      <c r="J13580" t="b">
        <v>1</v>
      </c>
      <c r="K13580" t="s">
        <v>31</v>
      </c>
      <c r="L13580" t="s">
        <v>22</v>
      </c>
      <c r="M13580">
        <v>187000</v>
      </c>
      <c r="O13580" t="s">
        <v>5555</v>
      </c>
      <c r="P13580" t="s">
        <v>17203</v>
      </c>
    </row>
    <row r="13581" spans="1:16" x14ac:dyDescent="0.35">
      <c r="A13581" t="s">
        <v>16654</v>
      </c>
      <c r="B13581" t="s">
        <v>17204</v>
      </c>
      <c r="C13581" t="s">
        <v>357</v>
      </c>
      <c r="D13581" t="s">
        <v>443</v>
      </c>
      <c r="E13581" t="s">
        <v>20</v>
      </c>
      <c r="F13581" t="b">
        <v>0</v>
      </c>
      <c r="G13581" t="s">
        <v>30</v>
      </c>
      <c r="H13581" s="1">
        <v>45805.252615740741</v>
      </c>
      <c r="I13581" t="b">
        <v>0</v>
      </c>
      <c r="J13581" t="b">
        <v>1</v>
      </c>
      <c r="K13581" t="s">
        <v>31</v>
      </c>
      <c r="L13581" t="s">
        <v>22</v>
      </c>
      <c r="M13581">
        <v>117500</v>
      </c>
      <c r="O13581" t="s">
        <v>8407</v>
      </c>
      <c r="P13581" t="s">
        <v>17205</v>
      </c>
    </row>
    <row r="13582" spans="1:16" x14ac:dyDescent="0.35">
      <c r="A13582" t="s">
        <v>16654</v>
      </c>
      <c r="B13582" t="s">
        <v>17206</v>
      </c>
      <c r="C13582" t="s">
        <v>31</v>
      </c>
      <c r="D13582" t="s">
        <v>249</v>
      </c>
      <c r="E13582" t="s">
        <v>20</v>
      </c>
      <c r="F13582" t="b">
        <v>0</v>
      </c>
      <c r="G13582" t="s">
        <v>52</v>
      </c>
      <c r="H13582" s="1">
        <v>45805.501111111109</v>
      </c>
      <c r="I13582" t="b">
        <v>0</v>
      </c>
      <c r="J13582" t="b">
        <v>1</v>
      </c>
      <c r="K13582" t="s">
        <v>31</v>
      </c>
      <c r="L13582" t="s">
        <v>22</v>
      </c>
      <c r="M13582">
        <v>160500</v>
      </c>
      <c r="O13582" t="s">
        <v>518</v>
      </c>
      <c r="P13582" t="s">
        <v>17207</v>
      </c>
    </row>
    <row r="13583" spans="1:16" x14ac:dyDescent="0.35">
      <c r="A13583" t="s">
        <v>16654</v>
      </c>
      <c r="B13583" t="s">
        <v>17208</v>
      </c>
      <c r="C13583" t="s">
        <v>9094</v>
      </c>
      <c r="D13583" t="s">
        <v>36</v>
      </c>
      <c r="E13583" t="s">
        <v>20</v>
      </c>
      <c r="F13583" t="b">
        <v>0</v>
      </c>
      <c r="G13583" t="s">
        <v>52</v>
      </c>
      <c r="H13583" s="1">
        <v>45805.501377314817</v>
      </c>
      <c r="I13583" t="b">
        <v>0</v>
      </c>
      <c r="J13583" t="b">
        <v>1</v>
      </c>
      <c r="K13583" t="s">
        <v>31</v>
      </c>
      <c r="L13583" t="s">
        <v>22</v>
      </c>
      <c r="M13583">
        <v>137500</v>
      </c>
      <c r="O13583" t="s">
        <v>580</v>
      </c>
      <c r="P13583" t="s">
        <v>17209</v>
      </c>
    </row>
    <row r="13584" spans="1:16" x14ac:dyDescent="0.35">
      <c r="A13584" t="s">
        <v>16654</v>
      </c>
      <c r="B13584" t="s">
        <v>17210</v>
      </c>
      <c r="C13584" t="s">
        <v>549</v>
      </c>
      <c r="D13584" t="s">
        <v>36</v>
      </c>
      <c r="E13584" t="s">
        <v>20</v>
      </c>
      <c r="F13584" t="b">
        <v>0</v>
      </c>
      <c r="G13584" t="s">
        <v>52</v>
      </c>
      <c r="H13584" s="1">
        <v>45805.667754629627</v>
      </c>
      <c r="I13584" t="b">
        <v>0</v>
      </c>
      <c r="J13584" t="b">
        <v>0</v>
      </c>
      <c r="K13584" t="s">
        <v>31</v>
      </c>
      <c r="L13584" t="s">
        <v>22</v>
      </c>
      <c r="M13584">
        <v>215000</v>
      </c>
      <c r="O13584" t="s">
        <v>2238</v>
      </c>
      <c r="P13584" t="s">
        <v>17211</v>
      </c>
    </row>
    <row r="13585" spans="1:16" x14ac:dyDescent="0.35">
      <c r="A13585" t="s">
        <v>16654</v>
      </c>
      <c r="B13585" t="s">
        <v>17212</v>
      </c>
      <c r="C13585" t="s">
        <v>7314</v>
      </c>
      <c r="D13585" t="s">
        <v>29</v>
      </c>
      <c r="E13585" t="s">
        <v>20</v>
      </c>
      <c r="F13585" t="b">
        <v>0</v>
      </c>
      <c r="G13585" t="s">
        <v>52</v>
      </c>
      <c r="H13585" s="1">
        <v>45806.251307870371</v>
      </c>
      <c r="I13585" t="b">
        <v>0</v>
      </c>
      <c r="J13585" t="b">
        <v>1</v>
      </c>
      <c r="K13585" t="s">
        <v>31</v>
      </c>
      <c r="L13585" t="s">
        <v>22</v>
      </c>
      <c r="M13585">
        <v>160000</v>
      </c>
      <c r="O13585" t="s">
        <v>17213</v>
      </c>
      <c r="P13585" t="s">
        <v>17214</v>
      </c>
    </row>
    <row r="13586" spans="1:16" x14ac:dyDescent="0.35">
      <c r="A13586" t="s">
        <v>16654</v>
      </c>
      <c r="B13586" t="s">
        <v>17215</v>
      </c>
      <c r="C13586" t="s">
        <v>609</v>
      </c>
      <c r="D13586" t="s">
        <v>110</v>
      </c>
      <c r="E13586" t="s">
        <v>20</v>
      </c>
      <c r="F13586" t="b">
        <v>0</v>
      </c>
      <c r="G13586" t="s">
        <v>47</v>
      </c>
      <c r="H13586" s="1">
        <v>45806.251493055563</v>
      </c>
      <c r="I13586" t="b">
        <v>0</v>
      </c>
      <c r="J13586" t="b">
        <v>1</v>
      </c>
      <c r="K13586" t="s">
        <v>31</v>
      </c>
      <c r="L13586" t="s">
        <v>22</v>
      </c>
      <c r="M13586">
        <v>184000</v>
      </c>
      <c r="O13586" t="s">
        <v>1860</v>
      </c>
      <c r="P13586" t="s">
        <v>17216</v>
      </c>
    </row>
    <row r="13587" spans="1:16" x14ac:dyDescent="0.35">
      <c r="A13587" t="s">
        <v>16654</v>
      </c>
      <c r="B13587" t="s">
        <v>17217</v>
      </c>
      <c r="C13587" t="s">
        <v>182</v>
      </c>
      <c r="D13587" t="s">
        <v>36</v>
      </c>
      <c r="E13587" t="s">
        <v>91</v>
      </c>
      <c r="F13587" t="b">
        <v>0</v>
      </c>
      <c r="G13587" t="s">
        <v>47</v>
      </c>
      <c r="H13587" s="1">
        <v>45806.83489583333</v>
      </c>
      <c r="I13587" t="b">
        <v>1</v>
      </c>
      <c r="J13587" t="b">
        <v>0</v>
      </c>
      <c r="K13587" t="s">
        <v>31</v>
      </c>
      <c r="L13587" t="s">
        <v>32</v>
      </c>
      <c r="N13587">
        <v>112.5</v>
      </c>
      <c r="O13587" t="s">
        <v>17218</v>
      </c>
      <c r="P13587" t="s">
        <v>17219</v>
      </c>
    </row>
    <row r="13588" spans="1:16" x14ac:dyDescent="0.35">
      <c r="A13588" t="s">
        <v>16654</v>
      </c>
      <c r="B13588" t="s">
        <v>17220</v>
      </c>
      <c r="C13588" t="s">
        <v>628</v>
      </c>
      <c r="D13588" t="s">
        <v>36</v>
      </c>
      <c r="E13588" t="s">
        <v>20</v>
      </c>
      <c r="F13588" t="b">
        <v>0</v>
      </c>
      <c r="G13588" t="s">
        <v>47</v>
      </c>
      <c r="H13588" s="1">
        <v>45806.876631944448</v>
      </c>
      <c r="I13588" t="b">
        <v>0</v>
      </c>
      <c r="J13588" t="b">
        <v>1</v>
      </c>
      <c r="K13588" t="s">
        <v>31</v>
      </c>
      <c r="L13588" t="s">
        <v>22</v>
      </c>
      <c r="M13588">
        <v>184000</v>
      </c>
      <c r="O13588" t="s">
        <v>17221</v>
      </c>
      <c r="P13588" t="s">
        <v>17222</v>
      </c>
    </row>
    <row r="13589" spans="1:16" x14ac:dyDescent="0.35">
      <c r="A13589" t="s">
        <v>16654</v>
      </c>
      <c r="B13589" t="s">
        <v>17223</v>
      </c>
      <c r="C13589" t="s">
        <v>18</v>
      </c>
      <c r="D13589" t="s">
        <v>17534</v>
      </c>
      <c r="F13589" t="b">
        <v>1</v>
      </c>
      <c r="G13589" t="s">
        <v>948</v>
      </c>
      <c r="H13589" s="1">
        <v>45807.425138888888</v>
      </c>
      <c r="I13589" t="b">
        <v>0</v>
      </c>
      <c r="J13589" t="b">
        <v>0</v>
      </c>
      <c r="K13589" t="s">
        <v>948</v>
      </c>
      <c r="L13589" t="s">
        <v>32</v>
      </c>
      <c r="N13589">
        <v>100</v>
      </c>
      <c r="O13589" t="s">
        <v>13825</v>
      </c>
      <c r="P13589" t="s">
        <v>17224</v>
      </c>
    </row>
    <row r="13590" spans="1:16" x14ac:dyDescent="0.35">
      <c r="A13590" t="s">
        <v>16654</v>
      </c>
      <c r="B13590" t="s">
        <v>17193</v>
      </c>
      <c r="C13590" t="s">
        <v>18</v>
      </c>
      <c r="D13590" t="s">
        <v>17534</v>
      </c>
      <c r="F13590" t="b">
        <v>1</v>
      </c>
      <c r="G13590" t="s">
        <v>948</v>
      </c>
      <c r="H13590" s="1">
        <v>45807.466805555552</v>
      </c>
      <c r="I13590" t="b">
        <v>0</v>
      </c>
      <c r="J13590" t="b">
        <v>0</v>
      </c>
      <c r="K13590" t="s">
        <v>948</v>
      </c>
      <c r="L13590" t="s">
        <v>32</v>
      </c>
      <c r="N13590">
        <v>50</v>
      </c>
      <c r="O13590" t="s">
        <v>13825</v>
      </c>
      <c r="P13590" t="s">
        <v>14046</v>
      </c>
    </row>
    <row r="13591" spans="1:16" x14ac:dyDescent="0.35">
      <c r="A13591" t="s">
        <v>16654</v>
      </c>
      <c r="B13591" t="s">
        <v>17225</v>
      </c>
      <c r="C13591" t="s">
        <v>868</v>
      </c>
      <c r="D13591" t="s">
        <v>17445</v>
      </c>
      <c r="E13591" t="s">
        <v>20</v>
      </c>
      <c r="F13591" t="b">
        <v>0</v>
      </c>
      <c r="G13591" t="s">
        <v>52</v>
      </c>
      <c r="H13591" s="1">
        <v>45808.002060185187</v>
      </c>
      <c r="I13591" t="b">
        <v>0</v>
      </c>
      <c r="J13591" t="b">
        <v>1</v>
      </c>
      <c r="K13591" t="s">
        <v>31</v>
      </c>
      <c r="L13591" t="s">
        <v>22</v>
      </c>
      <c r="M13591">
        <v>160025</v>
      </c>
      <c r="O13591" t="s">
        <v>17226</v>
      </c>
      <c r="P13591" t="s">
        <v>17227</v>
      </c>
    </row>
    <row r="13592" spans="1:16" x14ac:dyDescent="0.35">
      <c r="A13592" t="s">
        <v>16654</v>
      </c>
      <c r="B13592" t="s">
        <v>17228</v>
      </c>
      <c r="C13592" t="s">
        <v>1188</v>
      </c>
      <c r="D13592" t="s">
        <v>29</v>
      </c>
      <c r="E13592" t="s">
        <v>20</v>
      </c>
      <c r="F13592" t="b">
        <v>0</v>
      </c>
      <c r="G13592" t="s">
        <v>52</v>
      </c>
      <c r="H13592" s="1">
        <v>45808.29314814815</v>
      </c>
      <c r="I13592" t="b">
        <v>0</v>
      </c>
      <c r="J13592" t="b">
        <v>1</v>
      </c>
      <c r="K13592" t="s">
        <v>31</v>
      </c>
      <c r="L13592" t="s">
        <v>22</v>
      </c>
      <c r="M13592">
        <v>193000</v>
      </c>
      <c r="O13592" t="s">
        <v>1373</v>
      </c>
      <c r="P13592" t="s">
        <v>17229</v>
      </c>
    </row>
    <row r="13593" spans="1:16" x14ac:dyDescent="0.35">
      <c r="A13593" t="s">
        <v>16654</v>
      </c>
      <c r="B13593" t="s">
        <v>17230</v>
      </c>
      <c r="C13593" t="s">
        <v>1228</v>
      </c>
      <c r="D13593" t="s">
        <v>36</v>
      </c>
      <c r="E13593" t="s">
        <v>20</v>
      </c>
      <c r="F13593" t="b">
        <v>0</v>
      </c>
      <c r="G13593" t="s">
        <v>47</v>
      </c>
      <c r="H13593" s="1">
        <v>45808.751875000002</v>
      </c>
      <c r="I13593" t="b">
        <v>0</v>
      </c>
      <c r="J13593" t="b">
        <v>1</v>
      </c>
      <c r="K13593" t="s">
        <v>31</v>
      </c>
      <c r="L13593" t="s">
        <v>22</v>
      </c>
      <c r="M13593">
        <v>196612.5</v>
      </c>
      <c r="O13593" t="s">
        <v>1229</v>
      </c>
      <c r="P13593" t="s">
        <v>17231</v>
      </c>
    </row>
    <row r="13594" spans="1:16" x14ac:dyDescent="0.35">
      <c r="A13594" t="s">
        <v>16654</v>
      </c>
      <c r="B13594" t="s">
        <v>17232</v>
      </c>
      <c r="C13594" t="s">
        <v>886</v>
      </c>
      <c r="D13594" t="s">
        <v>36</v>
      </c>
      <c r="E13594" t="s">
        <v>20</v>
      </c>
      <c r="F13594" t="b">
        <v>0</v>
      </c>
      <c r="G13594" t="s">
        <v>52</v>
      </c>
      <c r="H13594" s="1">
        <v>45809.502141203702</v>
      </c>
      <c r="I13594" t="b">
        <v>0</v>
      </c>
      <c r="J13594" t="b">
        <v>1</v>
      </c>
      <c r="K13594" t="s">
        <v>31</v>
      </c>
      <c r="L13594" t="s">
        <v>22</v>
      </c>
      <c r="M13594">
        <v>135000</v>
      </c>
      <c r="O13594" t="s">
        <v>209</v>
      </c>
      <c r="P13594" t="s">
        <v>17233</v>
      </c>
    </row>
    <row r="13595" spans="1:16" x14ac:dyDescent="0.35">
      <c r="A13595" t="s">
        <v>16654</v>
      </c>
      <c r="B13595" t="s">
        <v>17153</v>
      </c>
      <c r="C13595" t="s">
        <v>6367</v>
      </c>
      <c r="D13595" t="s">
        <v>17445</v>
      </c>
      <c r="E13595" t="s">
        <v>20</v>
      </c>
      <c r="F13595" t="b">
        <v>0</v>
      </c>
      <c r="G13595" t="s">
        <v>171</v>
      </c>
      <c r="H13595" s="1">
        <v>45809.980370370373</v>
      </c>
      <c r="I13595" t="b">
        <v>0</v>
      </c>
      <c r="J13595" t="b">
        <v>1</v>
      </c>
      <c r="K13595" t="s">
        <v>31</v>
      </c>
      <c r="L13595" t="s">
        <v>22</v>
      </c>
      <c r="M13595">
        <v>197500</v>
      </c>
      <c r="O13595" t="s">
        <v>17234</v>
      </c>
      <c r="P13595" t="s">
        <v>17235</v>
      </c>
    </row>
    <row r="13596" spans="1:16" x14ac:dyDescent="0.35">
      <c r="A13596" t="s">
        <v>16654</v>
      </c>
      <c r="B13596" t="s">
        <v>17236</v>
      </c>
      <c r="C13596" t="s">
        <v>569</v>
      </c>
      <c r="D13596" t="s">
        <v>36</v>
      </c>
      <c r="E13596" t="s">
        <v>20</v>
      </c>
      <c r="F13596" t="b">
        <v>0</v>
      </c>
      <c r="G13596" t="s">
        <v>52</v>
      </c>
      <c r="H13596" s="1">
        <v>45810.002106481479</v>
      </c>
      <c r="I13596" t="b">
        <v>0</v>
      </c>
      <c r="J13596" t="b">
        <v>1</v>
      </c>
      <c r="K13596" t="s">
        <v>31</v>
      </c>
      <c r="L13596" t="s">
        <v>22</v>
      </c>
      <c r="M13596">
        <v>176500</v>
      </c>
      <c r="O13596" t="s">
        <v>209</v>
      </c>
      <c r="P13596" t="s">
        <v>17237</v>
      </c>
    </row>
    <row r="13597" spans="1:16" x14ac:dyDescent="0.35">
      <c r="A13597" t="s">
        <v>16654</v>
      </c>
      <c r="B13597" t="s">
        <v>17238</v>
      </c>
      <c r="C13597" t="s">
        <v>667</v>
      </c>
      <c r="D13597" t="s">
        <v>17505</v>
      </c>
      <c r="E13597" t="s">
        <v>20</v>
      </c>
      <c r="F13597" t="b">
        <v>0</v>
      </c>
      <c r="G13597" t="s">
        <v>52</v>
      </c>
      <c r="H13597" s="1">
        <v>45810.12704861111</v>
      </c>
      <c r="I13597" t="b">
        <v>1</v>
      </c>
      <c r="J13597" t="b">
        <v>0</v>
      </c>
      <c r="K13597" t="s">
        <v>31</v>
      </c>
      <c r="L13597" t="s">
        <v>22</v>
      </c>
      <c r="M13597">
        <v>255000</v>
      </c>
      <c r="O13597" t="s">
        <v>650</v>
      </c>
      <c r="P13597" t="s">
        <v>17239</v>
      </c>
    </row>
    <row r="13598" spans="1:16" x14ac:dyDescent="0.35">
      <c r="A13598" t="s">
        <v>16654</v>
      </c>
      <c r="B13598" t="s">
        <v>17240</v>
      </c>
      <c r="C13598" t="s">
        <v>1034</v>
      </c>
      <c r="D13598" t="s">
        <v>249</v>
      </c>
      <c r="E13598" t="s">
        <v>20</v>
      </c>
      <c r="F13598" t="b">
        <v>0</v>
      </c>
      <c r="G13598" t="s">
        <v>105</v>
      </c>
      <c r="H13598" s="1">
        <v>45810.504120370373</v>
      </c>
      <c r="I13598" t="b">
        <v>0</v>
      </c>
      <c r="J13598" t="b">
        <v>0</v>
      </c>
      <c r="K13598" t="s">
        <v>105</v>
      </c>
      <c r="L13598" t="s">
        <v>22</v>
      </c>
      <c r="M13598">
        <v>75000</v>
      </c>
      <c r="O13598" t="s">
        <v>1324</v>
      </c>
      <c r="P13598" t="s">
        <v>17241</v>
      </c>
    </row>
    <row r="13599" spans="1:16" x14ac:dyDescent="0.35">
      <c r="A13599" t="s">
        <v>16654</v>
      </c>
      <c r="B13599" t="s">
        <v>17242</v>
      </c>
      <c r="C13599" t="s">
        <v>287</v>
      </c>
      <c r="D13599" t="s">
        <v>17608</v>
      </c>
      <c r="E13599" t="s">
        <v>20</v>
      </c>
      <c r="F13599" t="b">
        <v>0</v>
      </c>
      <c r="G13599" t="s">
        <v>287</v>
      </c>
      <c r="H13599" s="1">
        <v>45810.505185185182</v>
      </c>
      <c r="I13599" t="b">
        <v>1</v>
      </c>
      <c r="J13599" t="b">
        <v>0</v>
      </c>
      <c r="K13599" t="s">
        <v>287</v>
      </c>
      <c r="L13599" t="s">
        <v>22</v>
      </c>
      <c r="M13599">
        <v>165000</v>
      </c>
      <c r="O13599" t="s">
        <v>17243</v>
      </c>
      <c r="P13599" t="s">
        <v>17244</v>
      </c>
    </row>
    <row r="13600" spans="1:16" x14ac:dyDescent="0.35">
      <c r="A13600" t="s">
        <v>16654</v>
      </c>
      <c r="B13600" t="s">
        <v>17245</v>
      </c>
      <c r="C13600" t="s">
        <v>18</v>
      </c>
      <c r="D13600" t="s">
        <v>36</v>
      </c>
      <c r="E13600" t="s">
        <v>20</v>
      </c>
      <c r="F13600" t="b">
        <v>1</v>
      </c>
      <c r="G13600" t="s">
        <v>105</v>
      </c>
      <c r="H13600" s="1">
        <v>45810.545902777783</v>
      </c>
      <c r="I13600" t="b">
        <v>0</v>
      </c>
      <c r="J13600" t="b">
        <v>0</v>
      </c>
      <c r="K13600" t="s">
        <v>105</v>
      </c>
      <c r="L13600" t="s">
        <v>32</v>
      </c>
      <c r="N13600">
        <v>50</v>
      </c>
      <c r="O13600" t="s">
        <v>13825</v>
      </c>
      <c r="P13600" t="s">
        <v>17246</v>
      </c>
    </row>
    <row r="13601" spans="1:16" x14ac:dyDescent="0.35">
      <c r="A13601" t="s">
        <v>16654</v>
      </c>
      <c r="B13601" t="s">
        <v>17247</v>
      </c>
      <c r="C13601" t="s">
        <v>31</v>
      </c>
      <c r="D13601" t="s">
        <v>36</v>
      </c>
      <c r="E13601" t="s">
        <v>91</v>
      </c>
      <c r="F13601" t="b">
        <v>0</v>
      </c>
      <c r="G13601" t="s">
        <v>52</v>
      </c>
      <c r="H13601" s="1">
        <v>45810.751562500001</v>
      </c>
      <c r="I13601" t="b">
        <v>0</v>
      </c>
      <c r="J13601" t="b">
        <v>0</v>
      </c>
      <c r="K13601" t="s">
        <v>31</v>
      </c>
      <c r="L13601" t="s">
        <v>32</v>
      </c>
      <c r="N13601">
        <v>53</v>
      </c>
      <c r="O13601" t="s">
        <v>17248</v>
      </c>
      <c r="P13601" t="s">
        <v>17249</v>
      </c>
    </row>
    <row r="13602" spans="1:16" x14ac:dyDescent="0.35">
      <c r="A13602" t="s">
        <v>16654</v>
      </c>
      <c r="B13602" t="s">
        <v>17250</v>
      </c>
      <c r="C13602" t="s">
        <v>1616</v>
      </c>
      <c r="D13602" t="s">
        <v>110</v>
      </c>
      <c r="E13602" t="s">
        <v>20</v>
      </c>
      <c r="F13602" t="b">
        <v>0</v>
      </c>
      <c r="G13602" t="s">
        <v>30</v>
      </c>
      <c r="H13602" s="1">
        <v>45811.044907407413</v>
      </c>
      <c r="I13602" t="b">
        <v>0</v>
      </c>
      <c r="J13602" t="b">
        <v>1</v>
      </c>
      <c r="K13602" t="s">
        <v>31</v>
      </c>
      <c r="L13602" t="s">
        <v>22</v>
      </c>
      <c r="M13602">
        <v>130000</v>
      </c>
      <c r="O13602" t="s">
        <v>17251</v>
      </c>
      <c r="P13602" t="s">
        <v>17252</v>
      </c>
    </row>
    <row r="13603" spans="1:16" x14ac:dyDescent="0.35">
      <c r="A13603" t="s">
        <v>16654</v>
      </c>
      <c r="B13603" t="s">
        <v>17253</v>
      </c>
      <c r="C13603" t="s">
        <v>17254</v>
      </c>
      <c r="D13603" t="s">
        <v>42</v>
      </c>
      <c r="E13603" t="s">
        <v>20</v>
      </c>
      <c r="F13603" t="b">
        <v>0</v>
      </c>
      <c r="G13603" t="s">
        <v>43</v>
      </c>
      <c r="H13603" s="1">
        <v>45811.376377314817</v>
      </c>
      <c r="I13603" t="b">
        <v>0</v>
      </c>
      <c r="J13603" t="b">
        <v>0</v>
      </c>
      <c r="K13603" t="s">
        <v>31</v>
      </c>
      <c r="L13603" t="s">
        <v>22</v>
      </c>
      <c r="M13603">
        <v>174500</v>
      </c>
      <c r="O13603" t="s">
        <v>17255</v>
      </c>
      <c r="P13603" t="s">
        <v>17256</v>
      </c>
    </row>
    <row r="13604" spans="1:16" x14ac:dyDescent="0.35">
      <c r="A13604" t="s">
        <v>16654</v>
      </c>
      <c r="B13604" t="s">
        <v>17025</v>
      </c>
      <c r="C13604" t="s">
        <v>149</v>
      </c>
      <c r="D13604" t="s">
        <v>17257</v>
      </c>
      <c r="E13604" t="s">
        <v>20</v>
      </c>
      <c r="F13604" t="b">
        <v>0</v>
      </c>
      <c r="G13604" t="s">
        <v>150</v>
      </c>
      <c r="H13604" s="1">
        <v>45812.286747685182</v>
      </c>
      <c r="I13604" t="b">
        <v>0</v>
      </c>
      <c r="J13604" t="b">
        <v>0</v>
      </c>
      <c r="K13604" t="s">
        <v>150</v>
      </c>
      <c r="L13604" t="s">
        <v>22</v>
      </c>
      <c r="M13604">
        <v>159900</v>
      </c>
      <c r="O13604" t="s">
        <v>2979</v>
      </c>
      <c r="P13604" t="s">
        <v>17026</v>
      </c>
    </row>
    <row r="13605" spans="1:16" x14ac:dyDescent="0.35">
      <c r="A13605" t="s">
        <v>16654</v>
      </c>
      <c r="B13605" t="s">
        <v>17258</v>
      </c>
      <c r="C13605" t="s">
        <v>6214</v>
      </c>
      <c r="D13605" t="s">
        <v>249</v>
      </c>
      <c r="E13605" t="s">
        <v>20</v>
      </c>
      <c r="F13605" t="b">
        <v>0</v>
      </c>
      <c r="G13605" t="s">
        <v>105</v>
      </c>
      <c r="H13605" s="1">
        <v>45812.379513888889</v>
      </c>
      <c r="I13605" t="b">
        <v>0</v>
      </c>
      <c r="J13605" t="b">
        <v>0</v>
      </c>
      <c r="K13605" t="s">
        <v>105</v>
      </c>
      <c r="L13605" t="s">
        <v>22</v>
      </c>
      <c r="M13605">
        <v>96100</v>
      </c>
      <c r="O13605" t="s">
        <v>11513</v>
      </c>
      <c r="P13605" t="s">
        <v>17259</v>
      </c>
    </row>
    <row r="13606" spans="1:16" x14ac:dyDescent="0.35">
      <c r="A13606" t="s">
        <v>16654</v>
      </c>
      <c r="B13606" t="s">
        <v>17260</v>
      </c>
      <c r="C13606" t="s">
        <v>18</v>
      </c>
      <c r="D13606" t="s">
        <v>962</v>
      </c>
      <c r="E13606" t="s">
        <v>20</v>
      </c>
      <c r="F13606" t="b">
        <v>1</v>
      </c>
      <c r="G13606" t="s">
        <v>11263</v>
      </c>
      <c r="H13606" s="1">
        <v>45813.292638888888</v>
      </c>
      <c r="I13606" t="b">
        <v>0</v>
      </c>
      <c r="J13606" t="b">
        <v>1</v>
      </c>
      <c r="K13606" t="s">
        <v>266</v>
      </c>
      <c r="L13606" t="s">
        <v>22</v>
      </c>
      <c r="M13606">
        <v>182500</v>
      </c>
      <c r="O13606" t="s">
        <v>17261</v>
      </c>
      <c r="P13606" t="s">
        <v>156</v>
      </c>
    </row>
    <row r="13607" spans="1:16" x14ac:dyDescent="0.35">
      <c r="A13607" t="s">
        <v>16654</v>
      </c>
      <c r="B13607" t="s">
        <v>17262</v>
      </c>
      <c r="C13607" t="s">
        <v>410</v>
      </c>
      <c r="D13607" t="s">
        <v>443</v>
      </c>
      <c r="E13607" t="s">
        <v>20</v>
      </c>
      <c r="F13607" t="b">
        <v>0</v>
      </c>
      <c r="G13607" t="s">
        <v>47</v>
      </c>
      <c r="H13607" s="1">
        <v>45813.293368055558</v>
      </c>
      <c r="I13607" t="b">
        <v>0</v>
      </c>
      <c r="J13607" t="b">
        <v>1</v>
      </c>
      <c r="K13607" t="s">
        <v>31</v>
      </c>
      <c r="L13607" t="s">
        <v>22</v>
      </c>
      <c r="M13607">
        <v>181500</v>
      </c>
      <c r="O13607" t="s">
        <v>12788</v>
      </c>
      <c r="P13607" t="s">
        <v>17263</v>
      </c>
    </row>
    <row r="13608" spans="1:16" x14ac:dyDescent="0.35">
      <c r="A13608" t="s">
        <v>16654</v>
      </c>
      <c r="B13608" t="s">
        <v>17264</v>
      </c>
      <c r="C13608" t="s">
        <v>824</v>
      </c>
      <c r="D13608" t="s">
        <v>443</v>
      </c>
      <c r="E13608" t="s">
        <v>20</v>
      </c>
      <c r="F13608" t="b">
        <v>0</v>
      </c>
      <c r="G13608" t="s">
        <v>43</v>
      </c>
      <c r="H13608" s="1">
        <v>45813.293483796297</v>
      </c>
      <c r="I13608" t="b">
        <v>1</v>
      </c>
      <c r="J13608" t="b">
        <v>0</v>
      </c>
      <c r="K13608" t="s">
        <v>31</v>
      </c>
      <c r="L13608" t="s">
        <v>22</v>
      </c>
      <c r="M13608">
        <v>135000</v>
      </c>
      <c r="O13608" t="s">
        <v>10473</v>
      </c>
      <c r="P13608" t="s">
        <v>17265</v>
      </c>
    </row>
    <row r="13609" spans="1:16" x14ac:dyDescent="0.35">
      <c r="A13609" t="s">
        <v>16654</v>
      </c>
      <c r="B13609" t="s">
        <v>17266</v>
      </c>
      <c r="C13609" t="s">
        <v>501</v>
      </c>
      <c r="D13609" t="s">
        <v>443</v>
      </c>
      <c r="E13609" t="s">
        <v>20</v>
      </c>
      <c r="F13609" t="b">
        <v>0</v>
      </c>
      <c r="G13609" t="s">
        <v>47</v>
      </c>
      <c r="H13609" s="1">
        <v>45813.335034722222</v>
      </c>
      <c r="I13609" t="b">
        <v>1</v>
      </c>
      <c r="J13609" t="b">
        <v>0</v>
      </c>
      <c r="K13609" t="s">
        <v>31</v>
      </c>
      <c r="L13609" t="s">
        <v>22</v>
      </c>
      <c r="M13609">
        <v>140000</v>
      </c>
      <c r="O13609" t="s">
        <v>17267</v>
      </c>
      <c r="P13609" t="s">
        <v>17268</v>
      </c>
    </row>
    <row r="13610" spans="1:16" x14ac:dyDescent="0.35">
      <c r="A13610" t="s">
        <v>16654</v>
      </c>
      <c r="B13610" t="s">
        <v>17269</v>
      </c>
      <c r="C13610" t="s">
        <v>8037</v>
      </c>
      <c r="D13610" t="s">
        <v>36</v>
      </c>
      <c r="E13610" t="s">
        <v>91</v>
      </c>
      <c r="F13610" t="b">
        <v>0</v>
      </c>
      <c r="G13610" t="s">
        <v>52</v>
      </c>
      <c r="H13610" s="1">
        <v>45813.544085648151</v>
      </c>
      <c r="I13610" t="b">
        <v>0</v>
      </c>
      <c r="J13610" t="b">
        <v>0</v>
      </c>
      <c r="K13610" t="s">
        <v>31</v>
      </c>
      <c r="L13610" t="s">
        <v>32</v>
      </c>
      <c r="N13610">
        <v>67.5</v>
      </c>
      <c r="O13610" t="s">
        <v>920</v>
      </c>
      <c r="P13610" t="s">
        <v>17270</v>
      </c>
    </row>
    <row r="13611" spans="1:16" x14ac:dyDescent="0.35">
      <c r="A13611" t="s">
        <v>16654</v>
      </c>
      <c r="B13611" t="s">
        <v>17271</v>
      </c>
      <c r="C13611" t="s">
        <v>18</v>
      </c>
      <c r="D13611" t="s">
        <v>29</v>
      </c>
      <c r="E13611" t="s">
        <v>20</v>
      </c>
      <c r="F13611" t="b">
        <v>1</v>
      </c>
      <c r="G13611" t="s">
        <v>52</v>
      </c>
      <c r="H13611" s="1">
        <v>45813.585509259261</v>
      </c>
      <c r="I13611" t="b">
        <v>1</v>
      </c>
      <c r="J13611" t="b">
        <v>1</v>
      </c>
      <c r="K13611" t="s">
        <v>31</v>
      </c>
      <c r="L13611" t="s">
        <v>22</v>
      </c>
      <c r="M13611">
        <v>184000</v>
      </c>
      <c r="O13611" t="s">
        <v>10575</v>
      </c>
    </row>
    <row r="13612" spans="1:16" x14ac:dyDescent="0.35">
      <c r="A13612" t="s">
        <v>16654</v>
      </c>
      <c r="B13612" t="s">
        <v>17272</v>
      </c>
      <c r="C13612" t="s">
        <v>17273</v>
      </c>
      <c r="D13612" t="s">
        <v>2042</v>
      </c>
      <c r="E13612" t="s">
        <v>20</v>
      </c>
      <c r="F13612" t="b">
        <v>0</v>
      </c>
      <c r="G13612" t="s">
        <v>287</v>
      </c>
      <c r="H13612" s="1">
        <v>45813.716458333343</v>
      </c>
      <c r="I13612" t="b">
        <v>1</v>
      </c>
      <c r="J13612" t="b">
        <v>0</v>
      </c>
      <c r="K13612" t="s">
        <v>287</v>
      </c>
      <c r="L13612" t="s">
        <v>22</v>
      </c>
      <c r="M13612">
        <v>220000</v>
      </c>
      <c r="O13612" t="s">
        <v>17274</v>
      </c>
      <c r="P13612" t="s">
        <v>17275</v>
      </c>
    </row>
    <row r="13613" spans="1:16" x14ac:dyDescent="0.35">
      <c r="A13613" t="s">
        <v>16654</v>
      </c>
      <c r="B13613" t="s">
        <v>17276</v>
      </c>
      <c r="C13613" t="s">
        <v>142</v>
      </c>
      <c r="D13613" t="s">
        <v>29</v>
      </c>
      <c r="E13613" t="s">
        <v>20</v>
      </c>
      <c r="F13613" t="b">
        <v>0</v>
      </c>
      <c r="G13613" t="s">
        <v>52</v>
      </c>
      <c r="H13613" s="1">
        <v>45813.793854166674</v>
      </c>
      <c r="I13613" t="b">
        <v>1</v>
      </c>
      <c r="J13613" t="b">
        <v>1</v>
      </c>
      <c r="K13613" t="s">
        <v>31</v>
      </c>
      <c r="L13613" t="s">
        <v>22</v>
      </c>
      <c r="M13613">
        <v>197000</v>
      </c>
      <c r="O13613" t="s">
        <v>10575</v>
      </c>
      <c r="P13613" t="s">
        <v>17277</v>
      </c>
    </row>
    <row r="13614" spans="1:16" x14ac:dyDescent="0.35">
      <c r="A13614" t="s">
        <v>16654</v>
      </c>
      <c r="B13614" t="s">
        <v>17278</v>
      </c>
      <c r="C13614" t="s">
        <v>18</v>
      </c>
      <c r="D13614" t="s">
        <v>962</v>
      </c>
      <c r="E13614" t="s">
        <v>20</v>
      </c>
      <c r="F13614" t="b">
        <v>1</v>
      </c>
      <c r="G13614" t="s">
        <v>994</v>
      </c>
      <c r="H13614" s="1">
        <v>45813.903611111113</v>
      </c>
      <c r="I13614" t="b">
        <v>1</v>
      </c>
      <c r="J13614" t="b">
        <v>0</v>
      </c>
      <c r="K13614" t="s">
        <v>994</v>
      </c>
      <c r="L13614" t="s">
        <v>22</v>
      </c>
      <c r="M13614">
        <v>205000</v>
      </c>
      <c r="O13614" t="s">
        <v>1202</v>
      </c>
      <c r="P13614" t="s">
        <v>1277</v>
      </c>
    </row>
    <row r="13615" spans="1:16" x14ac:dyDescent="0.35">
      <c r="A13615" t="s">
        <v>16654</v>
      </c>
      <c r="B13615" t="s">
        <v>16662</v>
      </c>
      <c r="C13615" t="s">
        <v>18</v>
      </c>
      <c r="D13615" t="s">
        <v>962</v>
      </c>
      <c r="E13615" t="s">
        <v>20</v>
      </c>
      <c r="F13615" t="b">
        <v>1</v>
      </c>
      <c r="G13615" t="s">
        <v>994</v>
      </c>
      <c r="H13615" s="1">
        <v>45813.986944444441</v>
      </c>
      <c r="I13615" t="b">
        <v>1</v>
      </c>
      <c r="J13615" t="b">
        <v>0</v>
      </c>
      <c r="K13615" t="s">
        <v>994</v>
      </c>
      <c r="L13615" t="s">
        <v>22</v>
      </c>
      <c r="M13615">
        <v>250000</v>
      </c>
      <c r="O13615" t="s">
        <v>1202</v>
      </c>
      <c r="P13615" t="s">
        <v>1277</v>
      </c>
    </row>
    <row r="13616" spans="1:16" x14ac:dyDescent="0.35">
      <c r="A13616" t="s">
        <v>16654</v>
      </c>
      <c r="B13616" t="s">
        <v>17279</v>
      </c>
      <c r="C13616" t="s">
        <v>410</v>
      </c>
      <c r="D13616" t="s">
        <v>443</v>
      </c>
      <c r="E13616" t="s">
        <v>20</v>
      </c>
      <c r="F13616" t="b">
        <v>0</v>
      </c>
      <c r="G13616" t="s">
        <v>47</v>
      </c>
      <c r="H13616" s="1">
        <v>45814.292638888888</v>
      </c>
      <c r="I13616" t="b">
        <v>0</v>
      </c>
      <c r="J13616" t="b">
        <v>1</v>
      </c>
      <c r="K13616" t="s">
        <v>31</v>
      </c>
      <c r="L13616" t="s">
        <v>22</v>
      </c>
      <c r="M13616">
        <v>288500</v>
      </c>
      <c r="O13616" t="s">
        <v>14925</v>
      </c>
    </row>
    <row r="13617" spans="1:16" x14ac:dyDescent="0.35">
      <c r="A13617" t="s">
        <v>16654</v>
      </c>
      <c r="B13617" t="s">
        <v>16885</v>
      </c>
      <c r="C13617" t="s">
        <v>18</v>
      </c>
      <c r="D13617" t="s">
        <v>2054</v>
      </c>
      <c r="E13617" t="s">
        <v>20</v>
      </c>
      <c r="F13617" t="b">
        <v>1</v>
      </c>
      <c r="G13617" t="s">
        <v>21</v>
      </c>
      <c r="H13617" s="1">
        <v>45814.308275462958</v>
      </c>
      <c r="I13617" t="b">
        <v>1</v>
      </c>
      <c r="J13617" t="b">
        <v>0</v>
      </c>
      <c r="K13617" t="s">
        <v>21</v>
      </c>
      <c r="L13617" t="s">
        <v>22</v>
      </c>
      <c r="M13617">
        <v>170000</v>
      </c>
      <c r="O13617" t="s">
        <v>16886</v>
      </c>
      <c r="P13617" t="s">
        <v>16887</v>
      </c>
    </row>
    <row r="13618" spans="1:16" x14ac:dyDescent="0.35">
      <c r="A13618" t="s">
        <v>16654</v>
      </c>
      <c r="B13618" t="s">
        <v>17280</v>
      </c>
      <c r="C13618" t="s">
        <v>72</v>
      </c>
      <c r="D13618" t="s">
        <v>36</v>
      </c>
      <c r="E13618" t="s">
        <v>20</v>
      </c>
      <c r="F13618" t="b">
        <v>0</v>
      </c>
      <c r="G13618" t="s">
        <v>52</v>
      </c>
      <c r="H13618" s="1">
        <v>45814.418217592603</v>
      </c>
      <c r="I13618" t="b">
        <v>0</v>
      </c>
      <c r="J13618" t="b">
        <v>0</v>
      </c>
      <c r="K13618" t="s">
        <v>31</v>
      </c>
      <c r="L13618" t="s">
        <v>22</v>
      </c>
      <c r="M13618">
        <v>214000</v>
      </c>
      <c r="O13618" t="s">
        <v>10698</v>
      </c>
      <c r="P13618" t="s">
        <v>17281</v>
      </c>
    </row>
    <row r="13619" spans="1:16" x14ac:dyDescent="0.35">
      <c r="A13619" t="s">
        <v>16654</v>
      </c>
      <c r="B13619" t="s">
        <v>17282</v>
      </c>
      <c r="C13619" t="s">
        <v>649</v>
      </c>
      <c r="D13619" t="s">
        <v>36</v>
      </c>
      <c r="E13619" t="s">
        <v>91</v>
      </c>
      <c r="F13619" t="b">
        <v>0</v>
      </c>
      <c r="G13619" t="s">
        <v>52</v>
      </c>
      <c r="H13619" s="1">
        <v>45814.709780092591</v>
      </c>
      <c r="I13619" t="b">
        <v>1</v>
      </c>
      <c r="J13619" t="b">
        <v>0</v>
      </c>
      <c r="K13619" t="s">
        <v>31</v>
      </c>
      <c r="L13619" t="s">
        <v>32</v>
      </c>
      <c r="N13619">
        <v>67.5</v>
      </c>
      <c r="O13619" t="s">
        <v>8718</v>
      </c>
      <c r="P13619" t="s">
        <v>17283</v>
      </c>
    </row>
    <row r="13620" spans="1:16" x14ac:dyDescent="0.35">
      <c r="A13620" t="s">
        <v>16654</v>
      </c>
      <c r="B13620" t="s">
        <v>17284</v>
      </c>
      <c r="C13620" t="s">
        <v>51</v>
      </c>
      <c r="D13620" t="s">
        <v>36</v>
      </c>
      <c r="E13620" t="s">
        <v>91</v>
      </c>
      <c r="F13620" t="b">
        <v>0</v>
      </c>
      <c r="G13620" t="s">
        <v>52</v>
      </c>
      <c r="H13620" s="1">
        <v>45814.751562500001</v>
      </c>
      <c r="I13620" t="b">
        <v>0</v>
      </c>
      <c r="J13620" t="b">
        <v>0</v>
      </c>
      <c r="K13620" t="s">
        <v>31</v>
      </c>
      <c r="L13620" t="s">
        <v>32</v>
      </c>
      <c r="N13620">
        <v>75</v>
      </c>
      <c r="O13620" t="s">
        <v>8031</v>
      </c>
      <c r="P13620" t="s">
        <v>17285</v>
      </c>
    </row>
    <row r="13621" spans="1:16" x14ac:dyDescent="0.35">
      <c r="A13621" t="s">
        <v>16654</v>
      </c>
      <c r="B13621" t="s">
        <v>17286</v>
      </c>
      <c r="C13621" t="s">
        <v>18</v>
      </c>
      <c r="D13621" t="s">
        <v>962</v>
      </c>
      <c r="E13621" t="s">
        <v>20</v>
      </c>
      <c r="F13621" t="b">
        <v>1</v>
      </c>
      <c r="G13621" t="s">
        <v>11263</v>
      </c>
      <c r="H13621" s="1">
        <v>45814.768900462957</v>
      </c>
      <c r="I13621" t="b">
        <v>1</v>
      </c>
      <c r="J13621" t="b">
        <v>0</v>
      </c>
      <c r="K13621" t="s">
        <v>266</v>
      </c>
      <c r="L13621" t="s">
        <v>22</v>
      </c>
      <c r="M13621">
        <v>180000</v>
      </c>
      <c r="O13621" t="s">
        <v>1202</v>
      </c>
      <c r="P13621" t="s">
        <v>1277</v>
      </c>
    </row>
    <row r="13622" spans="1:16" x14ac:dyDescent="0.35">
      <c r="A13622" t="s">
        <v>16654</v>
      </c>
      <c r="B13622" t="s">
        <v>17287</v>
      </c>
      <c r="C13622" t="s">
        <v>18</v>
      </c>
      <c r="D13622" t="s">
        <v>962</v>
      </c>
      <c r="E13622" t="s">
        <v>20</v>
      </c>
      <c r="F13622" t="b">
        <v>1</v>
      </c>
      <c r="G13622" t="s">
        <v>11263</v>
      </c>
      <c r="H13622" s="1">
        <v>45814.852175925917</v>
      </c>
      <c r="I13622" t="b">
        <v>1</v>
      </c>
      <c r="J13622" t="b">
        <v>0</v>
      </c>
      <c r="K13622" t="s">
        <v>266</v>
      </c>
      <c r="L13622" t="s">
        <v>22</v>
      </c>
      <c r="M13622">
        <v>92500</v>
      </c>
      <c r="O13622" t="s">
        <v>1202</v>
      </c>
      <c r="P13622" t="s">
        <v>1064</v>
      </c>
    </row>
    <row r="13623" spans="1:16" x14ac:dyDescent="0.35">
      <c r="A13623" t="s">
        <v>16654</v>
      </c>
      <c r="B13623" t="s">
        <v>17288</v>
      </c>
      <c r="C13623" t="s">
        <v>17289</v>
      </c>
      <c r="D13623" t="s">
        <v>29</v>
      </c>
      <c r="E13623" t="s">
        <v>20</v>
      </c>
      <c r="F13623" t="b">
        <v>0</v>
      </c>
      <c r="G13623" t="s">
        <v>68</v>
      </c>
      <c r="H13623" s="1">
        <v>45814.95890046296</v>
      </c>
      <c r="I13623" t="b">
        <v>0</v>
      </c>
      <c r="J13623" t="b">
        <v>1</v>
      </c>
      <c r="K13623" t="s">
        <v>31</v>
      </c>
      <c r="L13623" t="s">
        <v>22</v>
      </c>
      <c r="M13623">
        <v>75000</v>
      </c>
      <c r="O13623" t="s">
        <v>17290</v>
      </c>
      <c r="P13623" t="s">
        <v>17291</v>
      </c>
    </row>
    <row r="13624" spans="1:16" x14ac:dyDescent="0.35">
      <c r="A13624" t="s">
        <v>16654</v>
      </c>
      <c r="B13624" t="s">
        <v>17292</v>
      </c>
      <c r="C13624" t="s">
        <v>1914</v>
      </c>
      <c r="D13624" t="s">
        <v>2865</v>
      </c>
      <c r="E13624" t="s">
        <v>20</v>
      </c>
      <c r="F13624" t="b">
        <v>0</v>
      </c>
      <c r="G13624" t="s">
        <v>68</v>
      </c>
      <c r="H13624" s="1">
        <v>45815.002476851849</v>
      </c>
      <c r="I13624" t="b">
        <v>1</v>
      </c>
      <c r="J13624" t="b">
        <v>0</v>
      </c>
      <c r="K13624" t="s">
        <v>31</v>
      </c>
      <c r="L13624" t="s">
        <v>22</v>
      </c>
      <c r="M13624">
        <v>212500</v>
      </c>
      <c r="O13624" t="s">
        <v>7625</v>
      </c>
    </row>
    <row r="13625" spans="1:16" x14ac:dyDescent="0.35">
      <c r="A13625" t="s">
        <v>16654</v>
      </c>
      <c r="B13625" t="s">
        <v>17293</v>
      </c>
      <c r="C13625" t="s">
        <v>257</v>
      </c>
      <c r="D13625" t="s">
        <v>36</v>
      </c>
      <c r="E13625" t="s">
        <v>20</v>
      </c>
      <c r="F13625" t="b">
        <v>0</v>
      </c>
      <c r="G13625" t="s">
        <v>30</v>
      </c>
      <c r="H13625" s="1">
        <v>45815.003171296303</v>
      </c>
      <c r="I13625" t="b">
        <v>0</v>
      </c>
      <c r="J13625" t="b">
        <v>1</v>
      </c>
      <c r="K13625" t="s">
        <v>31</v>
      </c>
      <c r="L13625" t="s">
        <v>32</v>
      </c>
      <c r="N13625">
        <v>60</v>
      </c>
      <c r="O13625" t="s">
        <v>194</v>
      </c>
      <c r="P13625" t="s">
        <v>17294</v>
      </c>
    </row>
    <row r="13626" spans="1:16" x14ac:dyDescent="0.35">
      <c r="A13626" t="s">
        <v>16654</v>
      </c>
      <c r="B13626" t="s">
        <v>17295</v>
      </c>
      <c r="C13626" t="s">
        <v>154</v>
      </c>
      <c r="D13626" t="s">
        <v>443</v>
      </c>
      <c r="E13626" t="s">
        <v>20</v>
      </c>
      <c r="F13626" t="b">
        <v>0</v>
      </c>
      <c r="G13626" t="s">
        <v>52</v>
      </c>
      <c r="H13626" s="1">
        <v>45815.250925925917</v>
      </c>
      <c r="I13626" t="b">
        <v>0</v>
      </c>
      <c r="J13626" t="b">
        <v>0</v>
      </c>
      <c r="K13626" t="s">
        <v>31</v>
      </c>
      <c r="L13626" t="s">
        <v>22</v>
      </c>
      <c r="M13626">
        <v>100000</v>
      </c>
      <c r="O13626" t="s">
        <v>17296</v>
      </c>
      <c r="P13626" t="s">
        <v>164</v>
      </c>
    </row>
    <row r="13627" spans="1:16" x14ac:dyDescent="0.35">
      <c r="A13627" t="s">
        <v>16654</v>
      </c>
      <c r="B13627" t="s">
        <v>17297</v>
      </c>
      <c r="C13627" t="s">
        <v>51</v>
      </c>
      <c r="D13627" t="s">
        <v>443</v>
      </c>
      <c r="E13627" t="s">
        <v>20</v>
      </c>
      <c r="F13627" t="b">
        <v>0</v>
      </c>
      <c r="G13627" t="s">
        <v>43</v>
      </c>
      <c r="H13627" s="1">
        <v>45815.292766203696</v>
      </c>
      <c r="I13627" t="b">
        <v>0</v>
      </c>
      <c r="J13627" t="b">
        <v>1</v>
      </c>
      <c r="K13627" t="s">
        <v>31</v>
      </c>
      <c r="L13627" t="s">
        <v>22</v>
      </c>
      <c r="M13627">
        <v>205000</v>
      </c>
      <c r="O13627" t="s">
        <v>518</v>
      </c>
    </row>
    <row r="13628" spans="1:16" x14ac:dyDescent="0.35">
      <c r="A13628" t="s">
        <v>16654</v>
      </c>
      <c r="B13628" t="s">
        <v>17298</v>
      </c>
      <c r="C13628" t="s">
        <v>18</v>
      </c>
      <c r="D13628" t="s">
        <v>962</v>
      </c>
      <c r="E13628" t="s">
        <v>20</v>
      </c>
      <c r="F13628" t="b">
        <v>1</v>
      </c>
      <c r="G13628" t="s">
        <v>21</v>
      </c>
      <c r="H13628" s="1">
        <v>45815.308275462958</v>
      </c>
      <c r="I13628" t="b">
        <v>1</v>
      </c>
      <c r="J13628" t="b">
        <v>0</v>
      </c>
      <c r="K13628" t="s">
        <v>21</v>
      </c>
      <c r="L13628" t="s">
        <v>22</v>
      </c>
      <c r="M13628">
        <v>167500</v>
      </c>
      <c r="O13628" t="s">
        <v>17299</v>
      </c>
      <c r="P13628" t="s">
        <v>17300</v>
      </c>
    </row>
    <row r="13629" spans="1:16" x14ac:dyDescent="0.35">
      <c r="A13629" t="s">
        <v>16654</v>
      </c>
      <c r="B13629" t="s">
        <v>17301</v>
      </c>
      <c r="C13629" t="s">
        <v>338</v>
      </c>
      <c r="D13629" t="s">
        <v>110</v>
      </c>
      <c r="E13629" t="s">
        <v>20</v>
      </c>
      <c r="F13629" t="b">
        <v>0</v>
      </c>
      <c r="G13629" t="s">
        <v>68</v>
      </c>
      <c r="H13629" s="1">
        <v>45815.334467592591</v>
      </c>
      <c r="I13629" t="b">
        <v>0</v>
      </c>
      <c r="J13629" t="b">
        <v>1</v>
      </c>
      <c r="K13629" t="s">
        <v>31</v>
      </c>
      <c r="L13629" t="s">
        <v>32</v>
      </c>
      <c r="N13629">
        <v>45.325000762939453</v>
      </c>
      <c r="O13629" t="s">
        <v>12355</v>
      </c>
      <c r="P13629" t="s">
        <v>17302</v>
      </c>
    </row>
    <row r="13630" spans="1:16" x14ac:dyDescent="0.35">
      <c r="A13630" t="s">
        <v>16654</v>
      </c>
      <c r="B13630" t="s">
        <v>17303</v>
      </c>
      <c r="C13630" t="s">
        <v>201</v>
      </c>
      <c r="D13630" t="s">
        <v>443</v>
      </c>
      <c r="E13630" t="s">
        <v>20</v>
      </c>
      <c r="F13630" t="b">
        <v>0</v>
      </c>
      <c r="G13630" t="s">
        <v>43</v>
      </c>
      <c r="H13630" s="1">
        <v>45815.375509259262</v>
      </c>
      <c r="I13630" t="b">
        <v>0</v>
      </c>
      <c r="J13630" t="b">
        <v>0</v>
      </c>
      <c r="K13630" t="s">
        <v>31</v>
      </c>
      <c r="L13630" t="s">
        <v>22</v>
      </c>
      <c r="M13630">
        <v>100000</v>
      </c>
      <c r="O13630" t="s">
        <v>4009</v>
      </c>
      <c r="P13630" t="s">
        <v>17304</v>
      </c>
    </row>
    <row r="13631" spans="1:16" x14ac:dyDescent="0.35">
      <c r="A13631" t="s">
        <v>16654</v>
      </c>
      <c r="B13631" t="s">
        <v>17305</v>
      </c>
      <c r="C13631" t="s">
        <v>805</v>
      </c>
      <c r="D13631" t="s">
        <v>443</v>
      </c>
      <c r="E13631" t="s">
        <v>20</v>
      </c>
      <c r="F13631" t="b">
        <v>0</v>
      </c>
      <c r="G13631" t="s">
        <v>30</v>
      </c>
      <c r="H13631" s="1">
        <v>45815.375879629632</v>
      </c>
      <c r="I13631" t="b">
        <v>1</v>
      </c>
      <c r="J13631" t="b">
        <v>1</v>
      </c>
      <c r="K13631" t="s">
        <v>31</v>
      </c>
      <c r="L13631" t="s">
        <v>22</v>
      </c>
      <c r="M13631">
        <v>82715</v>
      </c>
      <c r="O13631" t="s">
        <v>17306</v>
      </c>
    </row>
    <row r="13632" spans="1:16" x14ac:dyDescent="0.35">
      <c r="A13632" t="s">
        <v>16654</v>
      </c>
      <c r="B13632" t="s">
        <v>17307</v>
      </c>
      <c r="C13632" t="s">
        <v>1568</v>
      </c>
      <c r="D13632" t="s">
        <v>36</v>
      </c>
      <c r="E13632" t="s">
        <v>20</v>
      </c>
      <c r="F13632" t="b">
        <v>0</v>
      </c>
      <c r="G13632" t="s">
        <v>52</v>
      </c>
      <c r="H13632" s="1">
        <v>45815.459583333337</v>
      </c>
      <c r="I13632" t="b">
        <v>0</v>
      </c>
      <c r="J13632" t="b">
        <v>0</v>
      </c>
      <c r="K13632" t="s">
        <v>31</v>
      </c>
      <c r="L13632" t="s">
        <v>22</v>
      </c>
      <c r="M13632">
        <v>149216.5</v>
      </c>
      <c r="O13632" t="s">
        <v>14993</v>
      </c>
      <c r="P13632" t="s">
        <v>17308</v>
      </c>
    </row>
    <row r="13633" spans="1:16" x14ac:dyDescent="0.35">
      <c r="A13633" t="s">
        <v>16654</v>
      </c>
      <c r="B13633" t="s">
        <v>17001</v>
      </c>
      <c r="C13633" t="s">
        <v>18</v>
      </c>
      <c r="D13633" t="s">
        <v>962</v>
      </c>
      <c r="E13633" t="s">
        <v>20</v>
      </c>
      <c r="F13633" t="b">
        <v>1</v>
      </c>
      <c r="G13633" t="s">
        <v>1538</v>
      </c>
      <c r="H13633" s="1">
        <v>45815.837592592587</v>
      </c>
      <c r="I13633" t="b">
        <v>1</v>
      </c>
      <c r="J13633" t="b">
        <v>0</v>
      </c>
      <c r="K13633" t="s">
        <v>1538</v>
      </c>
      <c r="L13633" t="s">
        <v>22</v>
      </c>
      <c r="M13633">
        <v>145000</v>
      </c>
      <c r="O13633" t="s">
        <v>1202</v>
      </c>
      <c r="P13633" t="s">
        <v>1277</v>
      </c>
    </row>
    <row r="13634" spans="1:16" x14ac:dyDescent="0.35">
      <c r="A13634" t="s">
        <v>16654</v>
      </c>
      <c r="B13634" t="s">
        <v>16966</v>
      </c>
      <c r="C13634" t="s">
        <v>15801</v>
      </c>
      <c r="D13634" t="s">
        <v>269</v>
      </c>
      <c r="E13634" t="s">
        <v>20</v>
      </c>
      <c r="F13634" t="b">
        <v>0</v>
      </c>
      <c r="G13634" t="s">
        <v>30</v>
      </c>
      <c r="H13634" s="1">
        <v>45815.877812500003</v>
      </c>
      <c r="I13634" t="b">
        <v>0</v>
      </c>
      <c r="J13634" t="b">
        <v>1</v>
      </c>
      <c r="K13634" t="s">
        <v>31</v>
      </c>
      <c r="L13634" t="s">
        <v>22</v>
      </c>
      <c r="M13634">
        <v>255630</v>
      </c>
      <c r="O13634" t="s">
        <v>8836</v>
      </c>
    </row>
    <row r="13635" spans="1:16" x14ac:dyDescent="0.35">
      <c r="A13635" t="s">
        <v>16654</v>
      </c>
      <c r="B13635" t="s">
        <v>17309</v>
      </c>
      <c r="C13635" t="s">
        <v>4570</v>
      </c>
      <c r="D13635" t="s">
        <v>573</v>
      </c>
      <c r="E13635" t="s">
        <v>20</v>
      </c>
      <c r="F13635" t="b">
        <v>0</v>
      </c>
      <c r="G13635" t="s">
        <v>52</v>
      </c>
      <c r="H13635" s="1">
        <v>45816.084340277783</v>
      </c>
      <c r="I13635" t="b">
        <v>1</v>
      </c>
      <c r="J13635" t="b">
        <v>0</v>
      </c>
      <c r="K13635" t="s">
        <v>31</v>
      </c>
      <c r="L13635" t="s">
        <v>32</v>
      </c>
      <c r="N13635">
        <v>36.920001983642578</v>
      </c>
      <c r="O13635" t="s">
        <v>859</v>
      </c>
      <c r="P13635" t="s">
        <v>17310</v>
      </c>
    </row>
    <row r="13636" spans="1:16" x14ac:dyDescent="0.35">
      <c r="A13636" t="s">
        <v>16654</v>
      </c>
      <c r="B13636" t="s">
        <v>17311</v>
      </c>
      <c r="C13636" t="s">
        <v>2563</v>
      </c>
      <c r="D13636" t="s">
        <v>443</v>
      </c>
      <c r="E13636" t="s">
        <v>20</v>
      </c>
      <c r="F13636" t="b">
        <v>0</v>
      </c>
      <c r="G13636" t="s">
        <v>43</v>
      </c>
      <c r="H13636" s="1">
        <v>45816.250405092593</v>
      </c>
      <c r="I13636" t="b">
        <v>1</v>
      </c>
      <c r="J13636" t="b">
        <v>1</v>
      </c>
      <c r="K13636" t="s">
        <v>31</v>
      </c>
      <c r="L13636" t="s">
        <v>22</v>
      </c>
      <c r="M13636">
        <v>147000</v>
      </c>
      <c r="O13636" t="s">
        <v>17312</v>
      </c>
      <c r="P13636" t="s">
        <v>17313</v>
      </c>
    </row>
    <row r="13637" spans="1:16" x14ac:dyDescent="0.35">
      <c r="A13637" t="s">
        <v>16654</v>
      </c>
      <c r="B13637" t="s">
        <v>17314</v>
      </c>
      <c r="C13637" t="s">
        <v>4326</v>
      </c>
      <c r="D13637" t="s">
        <v>443</v>
      </c>
      <c r="E13637" t="s">
        <v>20</v>
      </c>
      <c r="F13637" t="b">
        <v>0</v>
      </c>
      <c r="G13637" t="s">
        <v>68</v>
      </c>
      <c r="H13637" s="1">
        <v>45816.29283564815</v>
      </c>
      <c r="I13637" t="b">
        <v>0</v>
      </c>
      <c r="J13637" t="b">
        <v>0</v>
      </c>
      <c r="K13637" t="s">
        <v>31</v>
      </c>
      <c r="L13637" t="s">
        <v>22</v>
      </c>
      <c r="M13637">
        <v>128150</v>
      </c>
      <c r="O13637" t="s">
        <v>1721</v>
      </c>
      <c r="P13637" t="s">
        <v>17315</v>
      </c>
    </row>
    <row r="13638" spans="1:16" x14ac:dyDescent="0.35">
      <c r="A13638" t="s">
        <v>16654</v>
      </c>
      <c r="B13638" t="s">
        <v>16881</v>
      </c>
      <c r="C13638" t="s">
        <v>6168</v>
      </c>
      <c r="D13638" t="s">
        <v>249</v>
      </c>
      <c r="E13638" t="s">
        <v>20</v>
      </c>
      <c r="F13638" t="b">
        <v>0</v>
      </c>
      <c r="G13638" t="s">
        <v>6169</v>
      </c>
      <c r="H13638" s="1">
        <v>45816.31212962963</v>
      </c>
      <c r="I13638" t="b">
        <v>0</v>
      </c>
      <c r="J13638" t="b">
        <v>0</v>
      </c>
      <c r="K13638" t="s">
        <v>6169</v>
      </c>
      <c r="L13638" t="s">
        <v>22</v>
      </c>
      <c r="M13638">
        <v>275000</v>
      </c>
      <c r="O13638" t="s">
        <v>16882</v>
      </c>
      <c r="P13638" t="s">
        <v>156</v>
      </c>
    </row>
    <row r="13639" spans="1:16" x14ac:dyDescent="0.35">
      <c r="A13639" t="s">
        <v>16654</v>
      </c>
      <c r="B13639" t="s">
        <v>17316</v>
      </c>
      <c r="C13639" t="s">
        <v>149</v>
      </c>
      <c r="D13639" t="s">
        <v>573</v>
      </c>
      <c r="E13639" t="s">
        <v>20</v>
      </c>
      <c r="F13639" t="b">
        <v>0</v>
      </c>
      <c r="G13639" t="s">
        <v>150</v>
      </c>
      <c r="H13639" s="1">
        <v>45816.584155092591</v>
      </c>
      <c r="I13639" t="b">
        <v>0</v>
      </c>
      <c r="J13639" t="b">
        <v>0</v>
      </c>
      <c r="K13639" t="s">
        <v>150</v>
      </c>
      <c r="L13639" t="s">
        <v>32</v>
      </c>
      <c r="N13639">
        <v>36.060001373291023</v>
      </c>
      <c r="O13639" t="s">
        <v>151</v>
      </c>
      <c r="P13639" t="s">
        <v>17317</v>
      </c>
    </row>
    <row r="13640" spans="1:16" x14ac:dyDescent="0.35">
      <c r="A13640" t="s">
        <v>16654</v>
      </c>
      <c r="B13640" t="s">
        <v>16967</v>
      </c>
      <c r="C13640" t="s">
        <v>2602</v>
      </c>
      <c r="D13640" t="s">
        <v>36</v>
      </c>
      <c r="E13640" t="s">
        <v>20</v>
      </c>
      <c r="F13640" t="b">
        <v>0</v>
      </c>
      <c r="G13640" t="s">
        <v>52</v>
      </c>
      <c r="H13640" s="1">
        <v>45816.584907407407</v>
      </c>
      <c r="I13640" t="b">
        <v>1</v>
      </c>
      <c r="J13640" t="b">
        <v>1</v>
      </c>
      <c r="K13640" t="s">
        <v>31</v>
      </c>
      <c r="L13640" t="s">
        <v>22</v>
      </c>
      <c r="M13640">
        <v>157500</v>
      </c>
      <c r="O13640" t="s">
        <v>7935</v>
      </c>
    </row>
    <row r="13641" spans="1:16" x14ac:dyDescent="0.35">
      <c r="A13641" t="s">
        <v>16654</v>
      </c>
      <c r="B13641" t="s">
        <v>17318</v>
      </c>
      <c r="C13641" t="s">
        <v>18</v>
      </c>
      <c r="D13641" t="s">
        <v>573</v>
      </c>
      <c r="E13641" t="s">
        <v>20</v>
      </c>
      <c r="F13641" t="b">
        <v>1</v>
      </c>
      <c r="G13641" t="s">
        <v>150</v>
      </c>
      <c r="H13641" s="1">
        <v>45816.834155092591</v>
      </c>
      <c r="I13641" t="b">
        <v>0</v>
      </c>
      <c r="J13641" t="b">
        <v>0</v>
      </c>
      <c r="K13641" t="s">
        <v>150</v>
      </c>
      <c r="L13641" t="s">
        <v>32</v>
      </c>
      <c r="N13641">
        <v>35.294998168945313</v>
      </c>
      <c r="O13641" t="s">
        <v>1258</v>
      </c>
      <c r="P13641" t="s">
        <v>7753</v>
      </c>
    </row>
    <row r="13642" spans="1:16" x14ac:dyDescent="0.35">
      <c r="A13642" t="s">
        <v>16654</v>
      </c>
      <c r="B13642" t="s">
        <v>17319</v>
      </c>
      <c r="C13642" t="s">
        <v>287</v>
      </c>
      <c r="D13642" t="s">
        <v>249</v>
      </c>
      <c r="E13642" t="s">
        <v>20</v>
      </c>
      <c r="F13642" t="b">
        <v>0</v>
      </c>
      <c r="G13642" t="s">
        <v>287</v>
      </c>
      <c r="H13642" s="1">
        <v>45817.521157407413</v>
      </c>
      <c r="I13642" t="b">
        <v>0</v>
      </c>
      <c r="J13642" t="b">
        <v>0</v>
      </c>
      <c r="K13642" t="s">
        <v>287</v>
      </c>
      <c r="L13642" t="s">
        <v>22</v>
      </c>
      <c r="M13642">
        <v>182350</v>
      </c>
      <c r="O13642" t="s">
        <v>11907</v>
      </c>
      <c r="P13642" t="s">
        <v>17320</v>
      </c>
    </row>
    <row r="13643" spans="1:16" x14ac:dyDescent="0.35">
      <c r="A13643" t="s">
        <v>16654</v>
      </c>
      <c r="B13643" t="s">
        <v>17321</v>
      </c>
      <c r="C13643" t="s">
        <v>1349</v>
      </c>
      <c r="D13643" t="s">
        <v>36</v>
      </c>
      <c r="E13643" t="s">
        <v>20</v>
      </c>
      <c r="F13643" t="b">
        <v>0</v>
      </c>
      <c r="G13643" t="s">
        <v>52</v>
      </c>
      <c r="H13643" s="1">
        <v>45817.584247685183</v>
      </c>
      <c r="I13643" t="b">
        <v>0</v>
      </c>
      <c r="J13643" t="b">
        <v>0</v>
      </c>
      <c r="K13643" t="s">
        <v>31</v>
      </c>
      <c r="L13643" t="s">
        <v>32</v>
      </c>
      <c r="N13643">
        <v>46.5</v>
      </c>
      <c r="O13643" t="s">
        <v>3689</v>
      </c>
    </row>
    <row r="13644" spans="1:16" x14ac:dyDescent="0.35">
      <c r="A13644" t="s">
        <v>16654</v>
      </c>
      <c r="B13644" t="s">
        <v>16654</v>
      </c>
      <c r="C13644" t="s">
        <v>18</v>
      </c>
      <c r="D13644" t="s">
        <v>962</v>
      </c>
      <c r="E13644" t="s">
        <v>20</v>
      </c>
      <c r="F13644" t="b">
        <v>1</v>
      </c>
      <c r="G13644" t="s">
        <v>37</v>
      </c>
      <c r="H13644" s="1">
        <v>45817.974178240736</v>
      </c>
      <c r="I13644" t="b">
        <v>1</v>
      </c>
      <c r="J13644" t="b">
        <v>0</v>
      </c>
      <c r="K13644" t="s">
        <v>37</v>
      </c>
      <c r="L13644" t="s">
        <v>22</v>
      </c>
      <c r="M13644">
        <v>150000</v>
      </c>
      <c r="O13644" t="s">
        <v>13406</v>
      </c>
      <c r="P13644" t="s">
        <v>17322</v>
      </c>
    </row>
    <row r="13645" spans="1:16" x14ac:dyDescent="0.35">
      <c r="A13645" t="s">
        <v>16654</v>
      </c>
      <c r="B13645" t="s">
        <v>17208</v>
      </c>
      <c r="C13645" t="s">
        <v>4463</v>
      </c>
      <c r="D13645" t="s">
        <v>17445</v>
      </c>
      <c r="E13645" t="s">
        <v>20</v>
      </c>
      <c r="F13645" t="b">
        <v>0</v>
      </c>
      <c r="G13645" t="s">
        <v>287</v>
      </c>
      <c r="H13645" s="1">
        <v>45817.979560185187</v>
      </c>
      <c r="I13645" t="b">
        <v>0</v>
      </c>
      <c r="J13645" t="b">
        <v>1</v>
      </c>
      <c r="K13645" t="s">
        <v>287</v>
      </c>
      <c r="L13645" t="s">
        <v>22</v>
      </c>
      <c r="M13645">
        <v>170000</v>
      </c>
      <c r="O13645" t="s">
        <v>17323</v>
      </c>
      <c r="P13645" t="s">
        <v>17324</v>
      </c>
    </row>
    <row r="13646" spans="1:16" x14ac:dyDescent="0.35">
      <c r="A13646" t="s">
        <v>16654</v>
      </c>
      <c r="B13646" t="s">
        <v>17325</v>
      </c>
      <c r="C13646" t="s">
        <v>1279</v>
      </c>
      <c r="D13646" t="s">
        <v>443</v>
      </c>
      <c r="E13646" t="s">
        <v>20</v>
      </c>
      <c r="F13646" t="b">
        <v>0</v>
      </c>
      <c r="G13646" t="s">
        <v>52</v>
      </c>
      <c r="H13646" s="1">
        <v>45818.334479166668</v>
      </c>
      <c r="I13646" t="b">
        <v>1</v>
      </c>
      <c r="J13646" t="b">
        <v>0</v>
      </c>
      <c r="K13646" t="s">
        <v>31</v>
      </c>
      <c r="L13646" t="s">
        <v>22</v>
      </c>
      <c r="M13646">
        <v>120000</v>
      </c>
      <c r="O13646" t="s">
        <v>3848</v>
      </c>
    </row>
    <row r="13647" spans="1:16" x14ac:dyDescent="0.35">
      <c r="A13647" t="s">
        <v>16654</v>
      </c>
      <c r="B13647" t="s">
        <v>17326</v>
      </c>
      <c r="C13647" t="s">
        <v>703</v>
      </c>
      <c r="D13647" t="s">
        <v>36</v>
      </c>
      <c r="E13647" t="s">
        <v>20</v>
      </c>
      <c r="F13647" t="b">
        <v>0</v>
      </c>
      <c r="G13647" t="s">
        <v>43</v>
      </c>
      <c r="H13647" s="1">
        <v>45818.750590277778</v>
      </c>
      <c r="I13647" t="b">
        <v>0</v>
      </c>
      <c r="J13647" t="b">
        <v>1</v>
      </c>
      <c r="K13647" t="s">
        <v>31</v>
      </c>
      <c r="L13647" t="s">
        <v>32</v>
      </c>
      <c r="N13647">
        <v>13.5</v>
      </c>
      <c r="O13647" t="s">
        <v>194</v>
      </c>
    </row>
    <row r="13648" spans="1:16" x14ac:dyDescent="0.35">
      <c r="A13648" t="s">
        <v>16654</v>
      </c>
      <c r="B13648" t="s">
        <v>17327</v>
      </c>
      <c r="C13648" t="s">
        <v>13183</v>
      </c>
      <c r="D13648" t="s">
        <v>17445</v>
      </c>
      <c r="E13648" t="s">
        <v>20</v>
      </c>
      <c r="F13648" t="b">
        <v>0</v>
      </c>
      <c r="G13648" t="s">
        <v>52</v>
      </c>
      <c r="H13648" s="1">
        <v>45819.001956018517</v>
      </c>
      <c r="I13648" t="b">
        <v>1</v>
      </c>
      <c r="J13648" t="b">
        <v>1</v>
      </c>
      <c r="K13648" t="s">
        <v>31</v>
      </c>
      <c r="L13648" t="s">
        <v>22</v>
      </c>
      <c r="M13648">
        <v>221720</v>
      </c>
      <c r="O13648" t="s">
        <v>17328</v>
      </c>
      <c r="P13648" t="s">
        <v>17329</v>
      </c>
    </row>
    <row r="13649" spans="1:16" x14ac:dyDescent="0.35">
      <c r="A13649" t="s">
        <v>16654</v>
      </c>
      <c r="B13649" t="s">
        <v>17330</v>
      </c>
      <c r="C13649" t="s">
        <v>832</v>
      </c>
      <c r="D13649" t="s">
        <v>36</v>
      </c>
      <c r="E13649" t="s">
        <v>20</v>
      </c>
      <c r="F13649" t="b">
        <v>0</v>
      </c>
      <c r="G13649" t="s">
        <v>52</v>
      </c>
      <c r="H13649" s="1">
        <v>45819.418703703697</v>
      </c>
      <c r="I13649" t="b">
        <v>0</v>
      </c>
      <c r="J13649" t="b">
        <v>1</v>
      </c>
      <c r="K13649" t="s">
        <v>31</v>
      </c>
      <c r="L13649" t="s">
        <v>22</v>
      </c>
      <c r="M13649">
        <v>160000</v>
      </c>
      <c r="O13649" t="s">
        <v>17331</v>
      </c>
      <c r="P13649" t="s">
        <v>17332</v>
      </c>
    </row>
    <row r="13650" spans="1:16" x14ac:dyDescent="0.35">
      <c r="A13650" t="s">
        <v>16654</v>
      </c>
      <c r="B13650" t="s">
        <v>17333</v>
      </c>
      <c r="C13650" t="s">
        <v>2602</v>
      </c>
      <c r="D13650" t="s">
        <v>36</v>
      </c>
      <c r="E13650" t="s">
        <v>20</v>
      </c>
      <c r="F13650" t="b">
        <v>0</v>
      </c>
      <c r="G13650" t="s">
        <v>52</v>
      </c>
      <c r="H13650" s="1">
        <v>45819.543622685182</v>
      </c>
      <c r="I13650" t="b">
        <v>0</v>
      </c>
      <c r="J13650" t="b">
        <v>0</v>
      </c>
      <c r="K13650" t="s">
        <v>31</v>
      </c>
      <c r="L13650" t="s">
        <v>22</v>
      </c>
      <c r="M13650">
        <v>145000</v>
      </c>
      <c r="O13650" t="s">
        <v>4062</v>
      </c>
      <c r="P13650" t="s">
        <v>17334</v>
      </c>
    </row>
    <row r="13651" spans="1:16" x14ac:dyDescent="0.35">
      <c r="A13651" t="s">
        <v>16654</v>
      </c>
      <c r="B13651" t="s">
        <v>17326</v>
      </c>
      <c r="C13651" t="s">
        <v>533</v>
      </c>
      <c r="D13651" t="s">
        <v>36</v>
      </c>
      <c r="E13651" t="s">
        <v>91</v>
      </c>
      <c r="F13651" t="b">
        <v>0</v>
      </c>
      <c r="G13651" t="s">
        <v>52</v>
      </c>
      <c r="H13651" s="1">
        <v>45819.66679398148</v>
      </c>
      <c r="I13651" t="b">
        <v>0</v>
      </c>
      <c r="J13651" t="b">
        <v>0</v>
      </c>
      <c r="K13651" t="s">
        <v>31</v>
      </c>
      <c r="L13651" t="s">
        <v>32</v>
      </c>
      <c r="N13651">
        <v>20.5</v>
      </c>
      <c r="O13651" t="s">
        <v>92</v>
      </c>
      <c r="P13651" t="s">
        <v>140</v>
      </c>
    </row>
    <row r="13652" spans="1:16" x14ac:dyDescent="0.35">
      <c r="A13652" t="s">
        <v>16654</v>
      </c>
      <c r="B13652" t="s">
        <v>17335</v>
      </c>
      <c r="C13652" t="s">
        <v>1070</v>
      </c>
      <c r="D13652" t="s">
        <v>36</v>
      </c>
      <c r="E13652" t="s">
        <v>20</v>
      </c>
      <c r="F13652" t="b">
        <v>0</v>
      </c>
      <c r="G13652" t="s">
        <v>52</v>
      </c>
      <c r="H13652" s="1">
        <v>45820.085289351853</v>
      </c>
      <c r="I13652" t="b">
        <v>0</v>
      </c>
      <c r="J13652" t="b">
        <v>1</v>
      </c>
      <c r="K13652" t="s">
        <v>31</v>
      </c>
      <c r="L13652" t="s">
        <v>22</v>
      </c>
      <c r="M13652">
        <v>108225</v>
      </c>
      <c r="O13652" t="s">
        <v>17336</v>
      </c>
      <c r="P13652" t="s">
        <v>85</v>
      </c>
    </row>
    <row r="13653" spans="1:16" x14ac:dyDescent="0.35">
      <c r="A13653" t="s">
        <v>16654</v>
      </c>
      <c r="B13653" t="s">
        <v>16773</v>
      </c>
      <c r="C13653" t="s">
        <v>272</v>
      </c>
      <c r="D13653" t="s">
        <v>36</v>
      </c>
      <c r="E13653" t="s">
        <v>20</v>
      </c>
      <c r="F13653" t="b">
        <v>0</v>
      </c>
      <c r="G13653" t="s">
        <v>30</v>
      </c>
      <c r="H13653" s="1">
        <v>45820.087245370371</v>
      </c>
      <c r="I13653" t="b">
        <v>0</v>
      </c>
      <c r="J13653" t="b">
        <v>0</v>
      </c>
      <c r="K13653" t="s">
        <v>31</v>
      </c>
      <c r="L13653" t="s">
        <v>22</v>
      </c>
      <c r="M13653">
        <v>105000</v>
      </c>
      <c r="O13653" t="s">
        <v>209</v>
      </c>
      <c r="P13653" t="s">
        <v>17337</v>
      </c>
    </row>
    <row r="13654" spans="1:16" x14ac:dyDescent="0.35">
      <c r="A13654" t="s">
        <v>16654</v>
      </c>
      <c r="B13654" t="s">
        <v>17338</v>
      </c>
      <c r="C13654" t="s">
        <v>17339</v>
      </c>
      <c r="D13654" t="s">
        <v>443</v>
      </c>
      <c r="E13654" t="s">
        <v>20</v>
      </c>
      <c r="F13654" t="b">
        <v>0</v>
      </c>
      <c r="G13654" t="s">
        <v>171</v>
      </c>
      <c r="H13654" s="1">
        <v>45820.325474537043</v>
      </c>
      <c r="I13654" t="b">
        <v>0</v>
      </c>
      <c r="J13654" t="b">
        <v>0</v>
      </c>
      <c r="K13654" t="s">
        <v>31</v>
      </c>
      <c r="L13654" t="s">
        <v>22</v>
      </c>
      <c r="M13654">
        <v>100000</v>
      </c>
      <c r="O13654" t="s">
        <v>17340</v>
      </c>
    </row>
    <row r="13655" spans="1:16" x14ac:dyDescent="0.35">
      <c r="A13655" t="s">
        <v>16654</v>
      </c>
      <c r="B13655" t="s">
        <v>17341</v>
      </c>
      <c r="C13655" t="s">
        <v>193</v>
      </c>
      <c r="D13655" t="s">
        <v>36</v>
      </c>
      <c r="E13655" t="s">
        <v>20</v>
      </c>
      <c r="F13655" t="b">
        <v>0</v>
      </c>
      <c r="G13655" t="s">
        <v>52</v>
      </c>
      <c r="H13655" s="1">
        <v>45820.41815972222</v>
      </c>
      <c r="I13655" t="b">
        <v>0</v>
      </c>
      <c r="J13655" t="b">
        <v>1</v>
      </c>
      <c r="K13655" t="s">
        <v>31</v>
      </c>
      <c r="L13655" t="s">
        <v>22</v>
      </c>
      <c r="M13655">
        <v>152000</v>
      </c>
      <c r="O13655" t="s">
        <v>17342</v>
      </c>
      <c r="P13655" t="s">
        <v>17343</v>
      </c>
    </row>
    <row r="13656" spans="1:16" x14ac:dyDescent="0.35">
      <c r="A13656" t="s">
        <v>16654</v>
      </c>
      <c r="B13656" t="s">
        <v>17344</v>
      </c>
      <c r="C13656" t="s">
        <v>95</v>
      </c>
      <c r="D13656" t="s">
        <v>36</v>
      </c>
      <c r="E13656" t="s">
        <v>20</v>
      </c>
      <c r="F13656" t="b">
        <v>0</v>
      </c>
      <c r="G13656" t="s">
        <v>171</v>
      </c>
      <c r="H13656" s="1">
        <v>45820.450879629629</v>
      </c>
      <c r="I13656" t="b">
        <v>1</v>
      </c>
      <c r="J13656" t="b">
        <v>1</v>
      </c>
      <c r="K13656" t="s">
        <v>31</v>
      </c>
      <c r="L13656" t="s">
        <v>22</v>
      </c>
      <c r="M13656">
        <v>112116</v>
      </c>
      <c r="O13656" t="s">
        <v>1494</v>
      </c>
      <c r="P13656" t="s">
        <v>17345</v>
      </c>
    </row>
    <row r="13657" spans="1:16" x14ac:dyDescent="0.35">
      <c r="A13657" t="s">
        <v>16654</v>
      </c>
      <c r="B13657" t="s">
        <v>17346</v>
      </c>
      <c r="C13657" t="s">
        <v>18</v>
      </c>
      <c r="D13657" t="s">
        <v>962</v>
      </c>
      <c r="E13657" t="s">
        <v>20</v>
      </c>
      <c r="F13657" t="b">
        <v>1</v>
      </c>
      <c r="G13657" t="s">
        <v>386</v>
      </c>
      <c r="H13657" s="1">
        <v>45821.290069444447</v>
      </c>
      <c r="I13657" t="b">
        <v>0</v>
      </c>
      <c r="J13657" t="b">
        <v>1</v>
      </c>
      <c r="K13657" t="s">
        <v>266</v>
      </c>
      <c r="L13657" t="s">
        <v>22</v>
      </c>
      <c r="M13657">
        <v>250000</v>
      </c>
      <c r="O13657" t="s">
        <v>11562</v>
      </c>
      <c r="P13657" t="s">
        <v>17347</v>
      </c>
    </row>
    <row r="13658" spans="1:16" x14ac:dyDescent="0.35">
      <c r="A13658" t="s">
        <v>16654</v>
      </c>
      <c r="B13658" t="s">
        <v>17348</v>
      </c>
      <c r="C13658" t="s">
        <v>560</v>
      </c>
      <c r="D13658" t="s">
        <v>443</v>
      </c>
      <c r="E13658" t="s">
        <v>20</v>
      </c>
      <c r="F13658" t="b">
        <v>0</v>
      </c>
      <c r="G13658" t="s">
        <v>171</v>
      </c>
      <c r="H13658" s="1">
        <v>45821.308020833327</v>
      </c>
      <c r="I13658" t="b">
        <v>0</v>
      </c>
      <c r="J13658" t="b">
        <v>0</v>
      </c>
      <c r="K13658" t="s">
        <v>31</v>
      </c>
      <c r="L13658" t="s">
        <v>22</v>
      </c>
      <c r="M13658">
        <v>148500</v>
      </c>
      <c r="O13658" t="s">
        <v>12747</v>
      </c>
      <c r="P13658" t="s">
        <v>1319</v>
      </c>
    </row>
    <row r="13659" spans="1:16" x14ac:dyDescent="0.35">
      <c r="A13659" t="s">
        <v>16654</v>
      </c>
      <c r="B13659" t="s">
        <v>17349</v>
      </c>
      <c r="C13659" t="s">
        <v>886</v>
      </c>
      <c r="D13659" t="s">
        <v>443</v>
      </c>
      <c r="E13659" t="s">
        <v>20</v>
      </c>
      <c r="F13659" t="b">
        <v>0</v>
      </c>
      <c r="G13659" t="s">
        <v>47</v>
      </c>
      <c r="H13659" s="1">
        <v>45821.334421296298</v>
      </c>
      <c r="I13659" t="b">
        <v>1</v>
      </c>
      <c r="J13659" t="b">
        <v>1</v>
      </c>
      <c r="K13659" t="s">
        <v>31</v>
      </c>
      <c r="L13659" t="s">
        <v>22</v>
      </c>
      <c r="M13659">
        <v>120000</v>
      </c>
      <c r="O13659" t="s">
        <v>17350</v>
      </c>
      <c r="P13659" t="s">
        <v>17351</v>
      </c>
    </row>
    <row r="13660" spans="1:16" x14ac:dyDescent="0.35">
      <c r="A13660" t="s">
        <v>16654</v>
      </c>
      <c r="B13660" t="s">
        <v>17352</v>
      </c>
      <c r="C13660" t="s">
        <v>18</v>
      </c>
      <c r="D13660" t="s">
        <v>1869</v>
      </c>
      <c r="E13660" t="s">
        <v>20</v>
      </c>
      <c r="F13660" t="b">
        <v>1</v>
      </c>
      <c r="G13660" t="s">
        <v>17353</v>
      </c>
      <c r="H13660" s="1">
        <v>45822.01326388889</v>
      </c>
      <c r="I13660" t="b">
        <v>1</v>
      </c>
      <c r="J13660" t="b">
        <v>0</v>
      </c>
      <c r="K13660" t="s">
        <v>17353</v>
      </c>
      <c r="L13660" t="s">
        <v>22</v>
      </c>
      <c r="M13660">
        <v>90000</v>
      </c>
      <c r="O13660" t="s">
        <v>17354</v>
      </c>
      <c r="P13660" t="s">
        <v>17355</v>
      </c>
    </row>
    <row r="13661" spans="1:16" x14ac:dyDescent="0.35">
      <c r="A13661" t="s">
        <v>16654</v>
      </c>
      <c r="B13661" t="s">
        <v>17356</v>
      </c>
      <c r="C13661" t="s">
        <v>201</v>
      </c>
      <c r="D13661" t="s">
        <v>443</v>
      </c>
      <c r="E13661" t="s">
        <v>20</v>
      </c>
      <c r="F13661" t="b">
        <v>0</v>
      </c>
      <c r="G13661" t="s">
        <v>43</v>
      </c>
      <c r="H13661" s="1">
        <v>45822.250451388893</v>
      </c>
      <c r="I13661" t="b">
        <v>1</v>
      </c>
      <c r="J13661" t="b">
        <v>0</v>
      </c>
      <c r="K13661" t="s">
        <v>31</v>
      </c>
      <c r="L13661" t="s">
        <v>22</v>
      </c>
      <c r="M13661">
        <v>145000</v>
      </c>
      <c r="O13661" t="s">
        <v>9151</v>
      </c>
      <c r="P13661" t="s">
        <v>17357</v>
      </c>
    </row>
    <row r="13662" spans="1:16" x14ac:dyDescent="0.35">
      <c r="A13662" t="s">
        <v>16654</v>
      </c>
      <c r="B13662" t="s">
        <v>17358</v>
      </c>
      <c r="C13662" t="s">
        <v>1188</v>
      </c>
      <c r="D13662" t="s">
        <v>443</v>
      </c>
      <c r="E13662" t="s">
        <v>20</v>
      </c>
      <c r="F13662" t="b">
        <v>0</v>
      </c>
      <c r="G13662" t="s">
        <v>47</v>
      </c>
      <c r="H13662" s="1">
        <v>45822.333622685182</v>
      </c>
      <c r="I13662" t="b">
        <v>1</v>
      </c>
      <c r="J13662" t="b">
        <v>0</v>
      </c>
      <c r="K13662" t="s">
        <v>31</v>
      </c>
      <c r="L13662" t="s">
        <v>22</v>
      </c>
      <c r="M13662">
        <v>140000</v>
      </c>
      <c r="O13662" t="s">
        <v>4892</v>
      </c>
      <c r="P13662" t="s">
        <v>17359</v>
      </c>
    </row>
    <row r="13663" spans="1:16" x14ac:dyDescent="0.35">
      <c r="A13663" t="s">
        <v>16654</v>
      </c>
      <c r="B13663" t="s">
        <v>17360</v>
      </c>
      <c r="C13663" t="s">
        <v>868</v>
      </c>
      <c r="D13663" t="s">
        <v>110</v>
      </c>
      <c r="E13663" t="s">
        <v>20</v>
      </c>
      <c r="F13663" t="b">
        <v>0</v>
      </c>
      <c r="G13663" t="s">
        <v>47</v>
      </c>
      <c r="H13663" s="1">
        <v>45822.375277777777</v>
      </c>
      <c r="I13663" t="b">
        <v>0</v>
      </c>
      <c r="J13663" t="b">
        <v>0</v>
      </c>
      <c r="K13663" t="s">
        <v>31</v>
      </c>
      <c r="L13663" t="s">
        <v>22</v>
      </c>
      <c r="M13663">
        <v>91712.171875</v>
      </c>
      <c r="O13663" t="s">
        <v>17361</v>
      </c>
      <c r="P13663" t="s">
        <v>17362</v>
      </c>
    </row>
    <row r="13664" spans="1:16" x14ac:dyDescent="0.35">
      <c r="A13664" t="s">
        <v>16654</v>
      </c>
      <c r="B13664" t="s">
        <v>17363</v>
      </c>
      <c r="C13664" t="s">
        <v>2373</v>
      </c>
      <c r="D13664" t="s">
        <v>36</v>
      </c>
      <c r="E13664" t="s">
        <v>20</v>
      </c>
      <c r="F13664" t="b">
        <v>0</v>
      </c>
      <c r="G13664" t="s">
        <v>52</v>
      </c>
      <c r="H13664" s="1">
        <v>45822.459502314807</v>
      </c>
      <c r="I13664" t="b">
        <v>0</v>
      </c>
      <c r="J13664" t="b">
        <v>1</v>
      </c>
      <c r="K13664" t="s">
        <v>31</v>
      </c>
      <c r="L13664" t="s">
        <v>22</v>
      </c>
      <c r="M13664">
        <v>131750</v>
      </c>
      <c r="O13664" t="s">
        <v>17364</v>
      </c>
      <c r="P13664" t="s">
        <v>17365</v>
      </c>
    </row>
    <row r="13665" spans="1:16" x14ac:dyDescent="0.35">
      <c r="A13665" t="s">
        <v>16654</v>
      </c>
      <c r="B13665" t="s">
        <v>17366</v>
      </c>
      <c r="C13665" t="s">
        <v>17367</v>
      </c>
      <c r="D13665" t="s">
        <v>36</v>
      </c>
      <c r="E13665" t="s">
        <v>20</v>
      </c>
      <c r="F13665" t="b">
        <v>0</v>
      </c>
      <c r="G13665" t="s">
        <v>52</v>
      </c>
      <c r="H13665" s="1">
        <v>45823.293032407397</v>
      </c>
      <c r="I13665" t="b">
        <v>0</v>
      </c>
      <c r="J13665" t="b">
        <v>1</v>
      </c>
      <c r="K13665" t="s">
        <v>31</v>
      </c>
      <c r="L13665" t="s">
        <v>22</v>
      </c>
      <c r="M13665">
        <v>121650</v>
      </c>
      <c r="O13665" t="s">
        <v>17368</v>
      </c>
    </row>
    <row r="13666" spans="1:16" x14ac:dyDescent="0.35">
      <c r="A13666" t="s">
        <v>16654</v>
      </c>
      <c r="B13666" t="s">
        <v>17369</v>
      </c>
      <c r="C13666" t="s">
        <v>879</v>
      </c>
      <c r="D13666" t="s">
        <v>36</v>
      </c>
      <c r="E13666" t="s">
        <v>20</v>
      </c>
      <c r="F13666" t="b">
        <v>0</v>
      </c>
      <c r="G13666" t="s">
        <v>68</v>
      </c>
      <c r="H13666" s="1">
        <v>45823.500648148147</v>
      </c>
      <c r="I13666" t="b">
        <v>0</v>
      </c>
      <c r="J13666" t="b">
        <v>0</v>
      </c>
      <c r="K13666" t="s">
        <v>31</v>
      </c>
      <c r="L13666" t="s">
        <v>22</v>
      </c>
      <c r="M13666">
        <v>190000</v>
      </c>
      <c r="O13666" t="s">
        <v>209</v>
      </c>
      <c r="P13666" t="s">
        <v>232</v>
      </c>
    </row>
    <row r="13667" spans="1:16" x14ac:dyDescent="0.35">
      <c r="A13667" t="s">
        <v>16654</v>
      </c>
      <c r="B13667" t="s">
        <v>17369</v>
      </c>
      <c r="C13667" t="s">
        <v>560</v>
      </c>
      <c r="D13667" t="s">
        <v>36</v>
      </c>
      <c r="E13667" t="s">
        <v>20</v>
      </c>
      <c r="F13667" t="b">
        <v>0</v>
      </c>
      <c r="G13667" t="s">
        <v>30</v>
      </c>
      <c r="H13667" s="1">
        <v>45823.500798611109</v>
      </c>
      <c r="I13667" t="b">
        <v>0</v>
      </c>
      <c r="J13667" t="b">
        <v>0</v>
      </c>
      <c r="K13667" t="s">
        <v>31</v>
      </c>
      <c r="L13667" t="s">
        <v>22</v>
      </c>
      <c r="M13667">
        <v>190000</v>
      </c>
      <c r="O13667" t="s">
        <v>209</v>
      </c>
      <c r="P13667" t="s">
        <v>232</v>
      </c>
    </row>
    <row r="13668" spans="1:16" x14ac:dyDescent="0.35">
      <c r="A13668" t="s">
        <v>16654</v>
      </c>
      <c r="B13668" t="s">
        <v>17370</v>
      </c>
      <c r="C13668" t="s">
        <v>695</v>
      </c>
      <c r="D13668" t="s">
        <v>36</v>
      </c>
      <c r="E13668" t="s">
        <v>20</v>
      </c>
      <c r="F13668" t="b">
        <v>0</v>
      </c>
      <c r="G13668" t="s">
        <v>171</v>
      </c>
      <c r="H13668" s="1">
        <v>45823.519444444442</v>
      </c>
      <c r="I13668" t="b">
        <v>0</v>
      </c>
      <c r="J13668" t="b">
        <v>1</v>
      </c>
      <c r="K13668" t="s">
        <v>31</v>
      </c>
      <c r="L13668" t="s">
        <v>22</v>
      </c>
      <c r="M13668">
        <v>251000</v>
      </c>
      <c r="O13668" t="s">
        <v>209</v>
      </c>
      <c r="P13668" t="s">
        <v>17371</v>
      </c>
    </row>
    <row r="13669" spans="1:16" x14ac:dyDescent="0.35">
      <c r="A13669" t="s">
        <v>16654</v>
      </c>
      <c r="B13669" t="s">
        <v>17370</v>
      </c>
      <c r="C13669" t="s">
        <v>1610</v>
      </c>
      <c r="D13669" t="s">
        <v>36</v>
      </c>
      <c r="E13669" t="s">
        <v>20</v>
      </c>
      <c r="F13669" t="b">
        <v>0</v>
      </c>
      <c r="G13669" t="s">
        <v>171</v>
      </c>
      <c r="H13669" s="1">
        <v>45823.519618055558</v>
      </c>
      <c r="I13669" t="b">
        <v>0</v>
      </c>
      <c r="J13669" t="b">
        <v>1</v>
      </c>
      <c r="K13669" t="s">
        <v>31</v>
      </c>
      <c r="L13669" t="s">
        <v>22</v>
      </c>
      <c r="M13669">
        <v>251000</v>
      </c>
      <c r="O13669" t="s">
        <v>209</v>
      </c>
      <c r="P13669" t="s">
        <v>17371</v>
      </c>
    </row>
    <row r="13670" spans="1:16" x14ac:dyDescent="0.35">
      <c r="A13670" t="s">
        <v>16654</v>
      </c>
      <c r="B13670" t="s">
        <v>17372</v>
      </c>
      <c r="C13670" t="s">
        <v>31</v>
      </c>
      <c r="D13670" t="s">
        <v>36</v>
      </c>
      <c r="E13670" t="s">
        <v>20</v>
      </c>
      <c r="F13670" t="b">
        <v>0</v>
      </c>
      <c r="G13670" t="s">
        <v>47</v>
      </c>
      <c r="H13670" s="1">
        <v>45823.543541666673</v>
      </c>
      <c r="I13670" t="b">
        <v>0</v>
      </c>
      <c r="J13670" t="b">
        <v>1</v>
      </c>
      <c r="K13670" t="s">
        <v>31</v>
      </c>
      <c r="L13670" t="s">
        <v>22</v>
      </c>
      <c r="M13670">
        <v>119500</v>
      </c>
      <c r="O13670" t="s">
        <v>15263</v>
      </c>
      <c r="P13670" t="s">
        <v>17373</v>
      </c>
    </row>
    <row r="13671" spans="1:16" x14ac:dyDescent="0.35">
      <c r="A13671" t="s">
        <v>16654</v>
      </c>
      <c r="B13671" t="s">
        <v>17374</v>
      </c>
      <c r="C13671" t="s">
        <v>18</v>
      </c>
      <c r="D13671" t="s">
        <v>962</v>
      </c>
      <c r="E13671" t="s">
        <v>20</v>
      </c>
      <c r="F13671" t="b">
        <v>1</v>
      </c>
      <c r="G13671" t="s">
        <v>17375</v>
      </c>
      <c r="H13671" s="1">
        <v>45823.564467592587</v>
      </c>
      <c r="I13671" t="b">
        <v>0</v>
      </c>
      <c r="J13671" t="b">
        <v>1</v>
      </c>
      <c r="K13671" t="s">
        <v>17375</v>
      </c>
      <c r="L13671" t="s">
        <v>22</v>
      </c>
      <c r="M13671">
        <v>227500</v>
      </c>
      <c r="O13671" t="s">
        <v>5502</v>
      </c>
      <c r="P13671" t="s">
        <v>17376</v>
      </c>
    </row>
    <row r="13672" spans="1:16" x14ac:dyDescent="0.35">
      <c r="A13672" t="s">
        <v>16654</v>
      </c>
      <c r="B13672" t="s">
        <v>17377</v>
      </c>
      <c r="C13672" t="s">
        <v>18</v>
      </c>
      <c r="D13672" t="s">
        <v>962</v>
      </c>
      <c r="E13672" t="s">
        <v>20</v>
      </c>
      <c r="F13672" t="b">
        <v>1</v>
      </c>
      <c r="G13672" t="s">
        <v>994</v>
      </c>
      <c r="H13672" s="1">
        <v>45823.971516203703</v>
      </c>
      <c r="I13672" t="b">
        <v>0</v>
      </c>
      <c r="J13672" t="b">
        <v>0</v>
      </c>
      <c r="K13672" t="s">
        <v>994</v>
      </c>
      <c r="L13672" t="s">
        <v>22</v>
      </c>
      <c r="M13672">
        <v>190000</v>
      </c>
      <c r="O13672" t="s">
        <v>1202</v>
      </c>
      <c r="P13672" t="s">
        <v>17378</v>
      </c>
    </row>
    <row r="13673" spans="1:16" x14ac:dyDescent="0.35">
      <c r="A13673" t="s">
        <v>16654</v>
      </c>
      <c r="B13673" t="s">
        <v>17379</v>
      </c>
      <c r="C13673" t="s">
        <v>170</v>
      </c>
      <c r="D13673" t="s">
        <v>36</v>
      </c>
      <c r="E13673" t="s">
        <v>20</v>
      </c>
      <c r="F13673" t="b">
        <v>0</v>
      </c>
      <c r="G13673" t="s">
        <v>171</v>
      </c>
      <c r="H13673" s="1">
        <v>45826.487754629627</v>
      </c>
      <c r="I13673" t="b">
        <v>0</v>
      </c>
      <c r="J13673" t="b">
        <v>1</v>
      </c>
      <c r="K13673" t="s">
        <v>31</v>
      </c>
      <c r="L13673" t="s">
        <v>22</v>
      </c>
      <c r="M13673">
        <v>100000</v>
      </c>
      <c r="O13673" t="s">
        <v>17380</v>
      </c>
      <c r="P13673" t="s">
        <v>1859</v>
      </c>
    </row>
    <row r="13674" spans="1:16" x14ac:dyDescent="0.35">
      <c r="A13674" t="s">
        <v>16654</v>
      </c>
      <c r="B13674" t="s">
        <v>16773</v>
      </c>
      <c r="C13674" t="s">
        <v>272</v>
      </c>
      <c r="D13674" t="s">
        <v>36</v>
      </c>
      <c r="E13674" t="s">
        <v>20</v>
      </c>
      <c r="F13674" t="b">
        <v>0</v>
      </c>
      <c r="G13674" t="s">
        <v>52</v>
      </c>
      <c r="H13674" s="1">
        <v>45826.501898148148</v>
      </c>
      <c r="I13674" t="b">
        <v>0</v>
      </c>
      <c r="J13674" t="b">
        <v>0</v>
      </c>
      <c r="K13674" t="s">
        <v>31</v>
      </c>
      <c r="L13674" t="s">
        <v>22</v>
      </c>
      <c r="M13674">
        <v>105000</v>
      </c>
      <c r="O13674" t="s">
        <v>209</v>
      </c>
      <c r="P13674" t="s">
        <v>17337</v>
      </c>
    </row>
    <row r="13675" spans="1:16" x14ac:dyDescent="0.35">
      <c r="A13675" t="s">
        <v>16654</v>
      </c>
      <c r="B13675" t="s">
        <v>17381</v>
      </c>
      <c r="C13675" t="s">
        <v>154</v>
      </c>
      <c r="D13675" t="s">
        <v>17618</v>
      </c>
      <c r="E13675" t="s">
        <v>20</v>
      </c>
      <c r="F13675" t="b">
        <v>0</v>
      </c>
      <c r="G13675" t="s">
        <v>47</v>
      </c>
      <c r="H13675" s="1">
        <v>45826.502118055563</v>
      </c>
      <c r="I13675" t="b">
        <v>1</v>
      </c>
      <c r="J13675" t="b">
        <v>1</v>
      </c>
      <c r="K13675" t="s">
        <v>31</v>
      </c>
      <c r="L13675" t="s">
        <v>22</v>
      </c>
      <c r="M13675">
        <v>174000</v>
      </c>
      <c r="O13675" t="s">
        <v>1373</v>
      </c>
      <c r="P13675" t="s">
        <v>17382</v>
      </c>
    </row>
    <row r="13676" spans="1:16" x14ac:dyDescent="0.35">
      <c r="A13676" t="s">
        <v>16654</v>
      </c>
      <c r="B13676" t="s">
        <v>17383</v>
      </c>
      <c r="C13676" t="s">
        <v>182</v>
      </c>
      <c r="D13676" t="s">
        <v>36</v>
      </c>
      <c r="E13676" t="s">
        <v>20</v>
      </c>
      <c r="F13676" t="b">
        <v>0</v>
      </c>
      <c r="G13676" t="s">
        <v>52</v>
      </c>
      <c r="H13676" s="1">
        <v>45827.001921296287</v>
      </c>
      <c r="I13676" t="b">
        <v>0</v>
      </c>
      <c r="J13676" t="b">
        <v>0</v>
      </c>
      <c r="K13676" t="s">
        <v>31</v>
      </c>
      <c r="L13676" t="s">
        <v>32</v>
      </c>
      <c r="N13676">
        <v>65</v>
      </c>
      <c r="O13676" t="s">
        <v>194</v>
      </c>
      <c r="P13676" t="s">
        <v>17384</v>
      </c>
    </row>
    <row r="13677" spans="1:16" x14ac:dyDescent="0.35">
      <c r="A13677" t="s">
        <v>16654</v>
      </c>
      <c r="B13677" t="s">
        <v>17385</v>
      </c>
      <c r="C13677" t="s">
        <v>276</v>
      </c>
      <c r="D13677" t="s">
        <v>17448</v>
      </c>
      <c r="E13677" t="s">
        <v>20</v>
      </c>
      <c r="F13677" t="b">
        <v>0</v>
      </c>
      <c r="G13677" t="s">
        <v>52</v>
      </c>
      <c r="H13677" s="1">
        <v>45828.668414351851</v>
      </c>
      <c r="I13677" t="b">
        <v>0</v>
      </c>
      <c r="J13677" t="b">
        <v>1</v>
      </c>
      <c r="K13677" t="s">
        <v>31</v>
      </c>
      <c r="L13677" t="s">
        <v>22</v>
      </c>
      <c r="M13677">
        <v>160000</v>
      </c>
      <c r="O13677" t="s">
        <v>1195</v>
      </c>
      <c r="P13677" t="s">
        <v>17386</v>
      </c>
    </row>
    <row r="13678" spans="1:16" x14ac:dyDescent="0.35">
      <c r="A13678" t="s">
        <v>16654</v>
      </c>
      <c r="B13678" t="s">
        <v>17387</v>
      </c>
      <c r="C13678" t="s">
        <v>283</v>
      </c>
      <c r="D13678" t="s">
        <v>36</v>
      </c>
      <c r="E13678" t="s">
        <v>91</v>
      </c>
      <c r="F13678" t="b">
        <v>0</v>
      </c>
      <c r="G13678" t="s">
        <v>47</v>
      </c>
      <c r="H13678" s="1">
        <v>45828.710613425923</v>
      </c>
      <c r="I13678" t="b">
        <v>1</v>
      </c>
      <c r="J13678" t="b">
        <v>1</v>
      </c>
      <c r="K13678" t="s">
        <v>31</v>
      </c>
      <c r="L13678" t="s">
        <v>32</v>
      </c>
      <c r="N13678">
        <v>66.5</v>
      </c>
      <c r="O13678" t="s">
        <v>3748</v>
      </c>
      <c r="P13678" t="s">
        <v>1420</v>
      </c>
    </row>
    <row r="13679" spans="1:16" x14ac:dyDescent="0.35">
      <c r="A13679" t="s">
        <v>16654</v>
      </c>
      <c r="B13679" t="s">
        <v>17388</v>
      </c>
      <c r="C13679" t="s">
        <v>18</v>
      </c>
      <c r="D13679" t="s">
        <v>1382</v>
      </c>
      <c r="E13679" t="s">
        <v>91</v>
      </c>
      <c r="F13679" t="b">
        <v>1</v>
      </c>
      <c r="G13679" t="s">
        <v>9448</v>
      </c>
      <c r="H13679" s="1">
        <v>45829.180995370371</v>
      </c>
      <c r="I13679" t="b">
        <v>0</v>
      </c>
      <c r="J13679" t="b">
        <v>0</v>
      </c>
      <c r="K13679" t="s">
        <v>9448</v>
      </c>
      <c r="L13679" t="s">
        <v>22</v>
      </c>
      <c r="M13679">
        <v>83200</v>
      </c>
      <c r="O13679" t="s">
        <v>17127</v>
      </c>
      <c r="P13679" t="s">
        <v>17389</v>
      </c>
    </row>
    <row r="13680" spans="1:16" x14ac:dyDescent="0.35">
      <c r="A13680" t="s">
        <v>16654</v>
      </c>
      <c r="B13680" t="s">
        <v>17390</v>
      </c>
      <c r="C13680" t="s">
        <v>18</v>
      </c>
      <c r="D13680" t="s">
        <v>962</v>
      </c>
      <c r="E13680" t="s">
        <v>20</v>
      </c>
      <c r="F13680" t="b">
        <v>1</v>
      </c>
      <c r="G13680" t="s">
        <v>1538</v>
      </c>
      <c r="H13680" s="1">
        <v>45829.283333333333</v>
      </c>
      <c r="I13680" t="b">
        <v>1</v>
      </c>
      <c r="J13680" t="b">
        <v>0</v>
      </c>
      <c r="K13680" t="s">
        <v>1538</v>
      </c>
      <c r="L13680" t="s">
        <v>22</v>
      </c>
      <c r="M13680">
        <v>250000</v>
      </c>
      <c r="O13680" t="s">
        <v>1202</v>
      </c>
      <c r="P13680" t="s">
        <v>17391</v>
      </c>
    </row>
    <row r="13681" spans="1:16" x14ac:dyDescent="0.35">
      <c r="A13681" t="s">
        <v>16654</v>
      </c>
      <c r="B13681" t="s">
        <v>17392</v>
      </c>
      <c r="C13681" t="s">
        <v>1814</v>
      </c>
      <c r="D13681" t="s">
        <v>29</v>
      </c>
      <c r="E13681" t="s">
        <v>20</v>
      </c>
      <c r="F13681" t="b">
        <v>0</v>
      </c>
      <c r="G13681" t="s">
        <v>47</v>
      </c>
      <c r="H13681" s="1">
        <v>45829.346493055556</v>
      </c>
      <c r="I13681" t="b">
        <v>0</v>
      </c>
      <c r="J13681" t="b">
        <v>1</v>
      </c>
      <c r="K13681" t="s">
        <v>31</v>
      </c>
      <c r="L13681" t="s">
        <v>22</v>
      </c>
      <c r="M13681">
        <v>244000</v>
      </c>
      <c r="O13681" t="s">
        <v>1373</v>
      </c>
      <c r="P13681" t="s">
        <v>17393</v>
      </c>
    </row>
    <row r="13682" spans="1:16" x14ac:dyDescent="0.35">
      <c r="A13682" t="s">
        <v>16654</v>
      </c>
      <c r="B13682" t="s">
        <v>17394</v>
      </c>
      <c r="C13682" t="s">
        <v>18</v>
      </c>
      <c r="D13682" t="s">
        <v>1382</v>
      </c>
      <c r="E13682" t="s">
        <v>20</v>
      </c>
      <c r="F13682" t="b">
        <v>1</v>
      </c>
      <c r="G13682" t="s">
        <v>963</v>
      </c>
      <c r="H13682" s="1">
        <v>45830.531701388893</v>
      </c>
      <c r="I13682" t="b">
        <v>0</v>
      </c>
      <c r="J13682" t="b">
        <v>1</v>
      </c>
      <c r="K13682" t="s">
        <v>266</v>
      </c>
      <c r="L13682" t="s">
        <v>22</v>
      </c>
      <c r="M13682">
        <v>167500</v>
      </c>
      <c r="O13682" t="s">
        <v>17234</v>
      </c>
      <c r="P13682" t="s">
        <v>17395</v>
      </c>
    </row>
    <row r="13683" spans="1:16" x14ac:dyDescent="0.35">
      <c r="A13683" t="s">
        <v>16654</v>
      </c>
      <c r="B13683" t="s">
        <v>17396</v>
      </c>
      <c r="C13683" t="s">
        <v>18</v>
      </c>
      <c r="D13683" t="s">
        <v>1382</v>
      </c>
      <c r="E13683" t="s">
        <v>20</v>
      </c>
      <c r="F13683" t="b">
        <v>1</v>
      </c>
      <c r="G13683" t="s">
        <v>1538</v>
      </c>
      <c r="H13683" s="1">
        <v>45830.906388888892</v>
      </c>
      <c r="I13683" t="b">
        <v>1</v>
      </c>
      <c r="J13683" t="b">
        <v>1</v>
      </c>
      <c r="K13683" t="s">
        <v>1538</v>
      </c>
      <c r="L13683" t="s">
        <v>22</v>
      </c>
      <c r="M13683">
        <v>205000</v>
      </c>
      <c r="O13683" t="s">
        <v>1539</v>
      </c>
      <c r="P13683" t="s">
        <v>17397</v>
      </c>
    </row>
    <row r="13684" spans="1:16" x14ac:dyDescent="0.35">
      <c r="A13684" t="s">
        <v>16654</v>
      </c>
      <c r="B13684" t="s">
        <v>17398</v>
      </c>
      <c r="C13684" t="s">
        <v>1734</v>
      </c>
      <c r="D13684" t="s">
        <v>36</v>
      </c>
      <c r="E13684" t="s">
        <v>91</v>
      </c>
      <c r="F13684" t="b">
        <v>0</v>
      </c>
      <c r="G13684" t="s">
        <v>52</v>
      </c>
      <c r="H13684" s="1">
        <v>45831.585462962961</v>
      </c>
      <c r="I13684" t="b">
        <v>1</v>
      </c>
      <c r="J13684" t="b">
        <v>0</v>
      </c>
      <c r="K13684" t="s">
        <v>31</v>
      </c>
      <c r="L13684" t="s">
        <v>32</v>
      </c>
      <c r="N13684">
        <v>55</v>
      </c>
      <c r="O13684" t="s">
        <v>11498</v>
      </c>
      <c r="P13684" t="s">
        <v>17399</v>
      </c>
    </row>
    <row r="13685" spans="1:16" x14ac:dyDescent="0.35">
      <c r="A13685" t="s">
        <v>16654</v>
      </c>
      <c r="B13685" t="s">
        <v>17190</v>
      </c>
      <c r="C13685" t="s">
        <v>3015</v>
      </c>
      <c r="D13685" t="s">
        <v>36</v>
      </c>
      <c r="E13685" t="s">
        <v>20</v>
      </c>
      <c r="F13685" t="b">
        <v>0</v>
      </c>
      <c r="G13685" t="s">
        <v>52</v>
      </c>
      <c r="H13685" s="1">
        <v>45831.627141203702</v>
      </c>
      <c r="I13685" t="b">
        <v>0</v>
      </c>
      <c r="J13685" t="b">
        <v>1</v>
      </c>
      <c r="K13685" t="s">
        <v>31</v>
      </c>
      <c r="L13685" t="s">
        <v>22</v>
      </c>
      <c r="M13685">
        <v>175000</v>
      </c>
      <c r="O13685" t="s">
        <v>8317</v>
      </c>
      <c r="P13685" t="s">
        <v>17191</v>
      </c>
    </row>
    <row r="13686" spans="1:16" x14ac:dyDescent="0.35">
      <c r="A13686" t="s">
        <v>16654</v>
      </c>
      <c r="B13686" t="s">
        <v>17192</v>
      </c>
      <c r="C13686" t="s">
        <v>5914</v>
      </c>
      <c r="D13686" t="s">
        <v>36</v>
      </c>
      <c r="E13686" t="s">
        <v>20</v>
      </c>
      <c r="F13686" t="b">
        <v>0</v>
      </c>
      <c r="G13686" t="s">
        <v>47</v>
      </c>
      <c r="H13686" s="1">
        <v>45831.919236111113</v>
      </c>
      <c r="I13686" t="b">
        <v>0</v>
      </c>
      <c r="J13686" t="b">
        <v>1</v>
      </c>
      <c r="K13686" t="s">
        <v>31</v>
      </c>
      <c r="L13686" t="s">
        <v>22</v>
      </c>
      <c r="M13686">
        <v>175000</v>
      </c>
      <c r="O13686" t="s">
        <v>8317</v>
      </c>
      <c r="P13686" t="s">
        <v>17191</v>
      </c>
    </row>
    <row r="13687" spans="1:16" x14ac:dyDescent="0.35">
      <c r="A13687" t="s">
        <v>16654</v>
      </c>
      <c r="B13687" t="s">
        <v>16655</v>
      </c>
      <c r="C13687" t="s">
        <v>18</v>
      </c>
      <c r="D13687" t="s">
        <v>1382</v>
      </c>
      <c r="E13687" t="s">
        <v>91</v>
      </c>
      <c r="F13687" t="b">
        <v>1</v>
      </c>
      <c r="G13687" t="s">
        <v>4983</v>
      </c>
      <c r="H13687" s="1">
        <v>45832.090277777781</v>
      </c>
      <c r="I13687" t="b">
        <v>0</v>
      </c>
      <c r="J13687" t="b">
        <v>0</v>
      </c>
      <c r="K13687" t="s">
        <v>4983</v>
      </c>
      <c r="L13687" t="s">
        <v>22</v>
      </c>
      <c r="M13687">
        <v>83200</v>
      </c>
      <c r="O13687" t="s">
        <v>17127</v>
      </c>
      <c r="P13687" t="s">
        <v>17389</v>
      </c>
    </row>
    <row r="13688" spans="1:16" x14ac:dyDescent="0.35">
      <c r="A13688" t="s">
        <v>16654</v>
      </c>
      <c r="B13688" t="s">
        <v>17400</v>
      </c>
      <c r="C13688" t="s">
        <v>943</v>
      </c>
      <c r="D13688" t="s">
        <v>36</v>
      </c>
      <c r="E13688" t="s">
        <v>20</v>
      </c>
      <c r="F13688" t="b">
        <v>0</v>
      </c>
      <c r="G13688" t="s">
        <v>52</v>
      </c>
      <c r="H13688" s="1">
        <v>45832.37672453704</v>
      </c>
      <c r="I13688" t="b">
        <v>0</v>
      </c>
      <c r="J13688" t="b">
        <v>1</v>
      </c>
      <c r="K13688" t="s">
        <v>31</v>
      </c>
      <c r="L13688" t="s">
        <v>22</v>
      </c>
      <c r="M13688">
        <v>158300</v>
      </c>
      <c r="O13688" t="s">
        <v>607</v>
      </c>
      <c r="P13688" t="s">
        <v>17401</v>
      </c>
    </row>
    <row r="13689" spans="1:16" x14ac:dyDescent="0.35">
      <c r="A13689" t="s">
        <v>16654</v>
      </c>
      <c r="B13689" t="s">
        <v>17402</v>
      </c>
      <c r="C13689" t="s">
        <v>2822</v>
      </c>
      <c r="D13689" t="s">
        <v>249</v>
      </c>
      <c r="E13689" t="s">
        <v>20</v>
      </c>
      <c r="F13689" t="b">
        <v>0</v>
      </c>
      <c r="G13689" t="s">
        <v>809</v>
      </c>
      <c r="H13689" s="1">
        <v>45832.614259259259</v>
      </c>
      <c r="I13689" t="b">
        <v>0</v>
      </c>
      <c r="J13689" t="b">
        <v>0</v>
      </c>
      <c r="K13689" t="s">
        <v>809</v>
      </c>
      <c r="L13689" t="s">
        <v>22</v>
      </c>
      <c r="M13689">
        <v>103674.5</v>
      </c>
      <c r="O13689" t="s">
        <v>17403</v>
      </c>
      <c r="P13689" t="s">
        <v>811</v>
      </c>
    </row>
    <row r="13690" spans="1:16" x14ac:dyDescent="0.35">
      <c r="A13690" t="s">
        <v>16654</v>
      </c>
      <c r="B13690" t="s">
        <v>17404</v>
      </c>
      <c r="C13690" t="s">
        <v>201</v>
      </c>
      <c r="D13690" t="s">
        <v>36</v>
      </c>
      <c r="E13690" t="s">
        <v>20</v>
      </c>
      <c r="F13690" t="b">
        <v>0</v>
      </c>
      <c r="G13690" t="s">
        <v>52</v>
      </c>
      <c r="H13690" s="1">
        <v>45833.793437499997</v>
      </c>
      <c r="I13690" t="b">
        <v>0</v>
      </c>
      <c r="J13690" t="b">
        <v>1</v>
      </c>
      <c r="K13690" t="s">
        <v>31</v>
      </c>
      <c r="L13690" t="s">
        <v>22</v>
      </c>
      <c r="M13690">
        <v>119000</v>
      </c>
      <c r="O13690" t="s">
        <v>580</v>
      </c>
      <c r="P13690" t="s">
        <v>12853</v>
      </c>
    </row>
    <row r="13691" spans="1:16" x14ac:dyDescent="0.35">
      <c r="A13691" t="s">
        <v>16654</v>
      </c>
      <c r="B13691" t="s">
        <v>17405</v>
      </c>
      <c r="C13691" t="s">
        <v>609</v>
      </c>
      <c r="D13691" t="s">
        <v>36</v>
      </c>
      <c r="E13691" t="s">
        <v>20</v>
      </c>
      <c r="F13691" t="b">
        <v>0</v>
      </c>
      <c r="G13691" t="s">
        <v>52</v>
      </c>
      <c r="H13691" s="1">
        <v>45834.418379629627</v>
      </c>
      <c r="I13691" t="b">
        <v>0</v>
      </c>
      <c r="J13691" t="b">
        <v>1</v>
      </c>
      <c r="K13691" t="s">
        <v>31</v>
      </c>
      <c r="L13691" t="s">
        <v>22</v>
      </c>
      <c r="M13691">
        <v>209000</v>
      </c>
      <c r="O13691" t="s">
        <v>17406</v>
      </c>
      <c r="P13691" t="s">
        <v>17407</v>
      </c>
    </row>
    <row r="13692" spans="1:16" x14ac:dyDescent="0.35">
      <c r="A13692" t="s">
        <v>16654</v>
      </c>
      <c r="B13692" t="s">
        <v>17408</v>
      </c>
      <c r="C13692" t="s">
        <v>18</v>
      </c>
      <c r="D13692" t="s">
        <v>36</v>
      </c>
      <c r="E13692" t="s">
        <v>20</v>
      </c>
      <c r="F13692" t="b">
        <v>1</v>
      </c>
      <c r="G13692" t="s">
        <v>47</v>
      </c>
      <c r="H13692" s="1">
        <v>45834.585543981477</v>
      </c>
      <c r="I13692" t="b">
        <v>0</v>
      </c>
      <c r="J13692" t="b">
        <v>0</v>
      </c>
      <c r="K13692" t="s">
        <v>31</v>
      </c>
      <c r="L13692" t="s">
        <v>22</v>
      </c>
      <c r="M13692">
        <v>82850</v>
      </c>
      <c r="O13692" t="s">
        <v>17409</v>
      </c>
      <c r="P13692" t="s">
        <v>17410</v>
      </c>
    </row>
    <row r="13693" spans="1:16" x14ac:dyDescent="0.35">
      <c r="A13693" t="s">
        <v>16654</v>
      </c>
      <c r="B13693" t="s">
        <v>16971</v>
      </c>
      <c r="C13693" t="s">
        <v>142</v>
      </c>
      <c r="D13693" t="s">
        <v>36</v>
      </c>
      <c r="E13693" t="s">
        <v>20</v>
      </c>
      <c r="F13693" t="b">
        <v>0</v>
      </c>
      <c r="G13693" t="s">
        <v>30</v>
      </c>
      <c r="H13693" s="1">
        <v>45834.588009259263</v>
      </c>
      <c r="I13693" t="b">
        <v>1</v>
      </c>
      <c r="J13693" t="b">
        <v>1</v>
      </c>
      <c r="K13693" t="s">
        <v>31</v>
      </c>
      <c r="L13693" t="s">
        <v>22</v>
      </c>
      <c r="M13693">
        <v>175000</v>
      </c>
      <c r="O13693" t="s">
        <v>16972</v>
      </c>
      <c r="P13693" t="s">
        <v>13983</v>
      </c>
    </row>
    <row r="13694" spans="1:16" x14ac:dyDescent="0.35">
      <c r="A13694" t="s">
        <v>16654</v>
      </c>
      <c r="B13694" t="s">
        <v>17411</v>
      </c>
      <c r="C13694" t="s">
        <v>879</v>
      </c>
      <c r="D13694" t="s">
        <v>36</v>
      </c>
      <c r="E13694" t="s">
        <v>436</v>
      </c>
      <c r="F13694" t="b">
        <v>0</v>
      </c>
      <c r="G13694" t="s">
        <v>68</v>
      </c>
      <c r="H13694" s="1">
        <v>45834.833969907413</v>
      </c>
      <c r="I13694" t="b">
        <v>0</v>
      </c>
      <c r="J13694" t="b">
        <v>1</v>
      </c>
      <c r="K13694" t="s">
        <v>31</v>
      </c>
      <c r="L13694" t="s">
        <v>22</v>
      </c>
      <c r="M13694">
        <v>40000</v>
      </c>
      <c r="O13694" t="s">
        <v>100</v>
      </c>
      <c r="P13694" t="s">
        <v>17412</v>
      </c>
    </row>
    <row r="13695" spans="1:16" x14ac:dyDescent="0.35">
      <c r="A13695" t="s">
        <v>16654</v>
      </c>
      <c r="B13695" t="s">
        <v>17413</v>
      </c>
      <c r="C13695" t="s">
        <v>17414</v>
      </c>
      <c r="D13695" t="s">
        <v>17545</v>
      </c>
      <c r="E13695" t="s">
        <v>20</v>
      </c>
      <c r="F13695" t="b">
        <v>0</v>
      </c>
      <c r="G13695" t="s">
        <v>47</v>
      </c>
      <c r="H13695" s="1">
        <v>45835.000254629631</v>
      </c>
      <c r="I13695" t="b">
        <v>1</v>
      </c>
      <c r="J13695" t="b">
        <v>1</v>
      </c>
      <c r="K13695" t="s">
        <v>31</v>
      </c>
      <c r="L13695" t="s">
        <v>22</v>
      </c>
      <c r="M13695">
        <v>151000</v>
      </c>
      <c r="O13695" t="s">
        <v>1021</v>
      </c>
      <c r="P13695" t="s">
        <v>5804</v>
      </c>
    </row>
    <row r="13696" spans="1:16" x14ac:dyDescent="0.35">
      <c r="A13696" t="s">
        <v>16654</v>
      </c>
      <c r="B13696" t="s">
        <v>17415</v>
      </c>
      <c r="C13696" t="s">
        <v>17416</v>
      </c>
      <c r="D13696" t="s">
        <v>17445</v>
      </c>
      <c r="E13696" t="s">
        <v>20</v>
      </c>
      <c r="F13696" t="b">
        <v>0</v>
      </c>
      <c r="G13696" t="s">
        <v>171</v>
      </c>
      <c r="H13696" s="1">
        <v>45835.020092592589</v>
      </c>
      <c r="I13696" t="b">
        <v>0</v>
      </c>
      <c r="J13696" t="b">
        <v>1</v>
      </c>
      <c r="K13696" t="s">
        <v>31</v>
      </c>
      <c r="L13696" t="s">
        <v>22</v>
      </c>
      <c r="M13696">
        <v>108050</v>
      </c>
      <c r="O13696" t="s">
        <v>426</v>
      </c>
      <c r="P13696" t="s">
        <v>17095</v>
      </c>
    </row>
    <row r="13697" spans="1:16" x14ac:dyDescent="0.35">
      <c r="A13697" t="s">
        <v>16654</v>
      </c>
      <c r="B13697" t="s">
        <v>17417</v>
      </c>
      <c r="C13697" t="s">
        <v>31</v>
      </c>
      <c r="D13697" t="s">
        <v>36</v>
      </c>
      <c r="E13697" t="s">
        <v>20</v>
      </c>
      <c r="F13697" t="b">
        <v>0</v>
      </c>
      <c r="G13697" t="s">
        <v>68</v>
      </c>
      <c r="H13697" s="1">
        <v>45835.836296296293</v>
      </c>
      <c r="I13697" t="b">
        <v>0</v>
      </c>
      <c r="J13697" t="b">
        <v>0</v>
      </c>
      <c r="K13697" t="s">
        <v>31</v>
      </c>
      <c r="L13697" t="s">
        <v>32</v>
      </c>
      <c r="N13697">
        <v>67.5</v>
      </c>
      <c r="O13697" t="s">
        <v>12005</v>
      </c>
      <c r="P13697" t="s">
        <v>3397</v>
      </c>
    </row>
    <row r="13698" spans="1:16" x14ac:dyDescent="0.35">
      <c r="A13698" t="s">
        <v>16654</v>
      </c>
      <c r="B13698" t="s">
        <v>17418</v>
      </c>
      <c r="C13698" t="s">
        <v>56</v>
      </c>
      <c r="D13698" t="s">
        <v>29</v>
      </c>
      <c r="E13698" t="s">
        <v>20</v>
      </c>
      <c r="F13698" t="b">
        <v>0</v>
      </c>
      <c r="G13698" t="s">
        <v>68</v>
      </c>
      <c r="H13698" s="1">
        <v>45836.377523148149</v>
      </c>
      <c r="I13698" t="b">
        <v>0</v>
      </c>
      <c r="J13698" t="b">
        <v>1</v>
      </c>
      <c r="K13698" t="s">
        <v>31</v>
      </c>
      <c r="L13698" t="s">
        <v>22</v>
      </c>
      <c r="M13698">
        <v>231500</v>
      </c>
      <c r="O13698" t="s">
        <v>1373</v>
      </c>
      <c r="P13698" t="s">
        <v>1219</v>
      </c>
    </row>
    <row r="13699" spans="1:16" x14ac:dyDescent="0.35">
      <c r="A13699" t="s">
        <v>16654</v>
      </c>
      <c r="B13699" t="s">
        <v>17419</v>
      </c>
      <c r="C13699" t="s">
        <v>1768</v>
      </c>
      <c r="D13699" t="s">
        <v>115</v>
      </c>
      <c r="E13699" t="s">
        <v>20</v>
      </c>
      <c r="F13699" t="b">
        <v>0</v>
      </c>
      <c r="G13699" t="s">
        <v>1768</v>
      </c>
      <c r="H13699" s="1">
        <v>45836.437650462962</v>
      </c>
      <c r="I13699" t="b">
        <v>1</v>
      </c>
      <c r="J13699" t="b">
        <v>0</v>
      </c>
      <c r="K13699" t="s">
        <v>1768</v>
      </c>
      <c r="L13699" t="s">
        <v>22</v>
      </c>
      <c r="M13699">
        <v>105000</v>
      </c>
      <c r="O13699" t="s">
        <v>17420</v>
      </c>
      <c r="P13699" t="s">
        <v>1219</v>
      </c>
    </row>
    <row r="13700" spans="1:16" x14ac:dyDescent="0.35">
      <c r="A13700" t="s">
        <v>16654</v>
      </c>
      <c r="B13700" t="s">
        <v>17421</v>
      </c>
      <c r="C13700" t="s">
        <v>1848</v>
      </c>
      <c r="D13700" t="s">
        <v>36</v>
      </c>
      <c r="E13700" t="s">
        <v>20</v>
      </c>
      <c r="F13700" t="b">
        <v>0</v>
      </c>
      <c r="G13700" t="s">
        <v>52</v>
      </c>
      <c r="H13700" s="1">
        <v>45836.459849537037</v>
      </c>
      <c r="I13700" t="b">
        <v>0</v>
      </c>
      <c r="J13700" t="b">
        <v>1</v>
      </c>
      <c r="K13700" t="s">
        <v>31</v>
      </c>
      <c r="L13700" t="s">
        <v>22</v>
      </c>
      <c r="M13700">
        <v>206500</v>
      </c>
      <c r="O13700" t="s">
        <v>1048</v>
      </c>
      <c r="P13700" t="s">
        <v>17422</v>
      </c>
    </row>
    <row r="13701" spans="1:16" x14ac:dyDescent="0.35">
      <c r="A13701" t="s">
        <v>16654</v>
      </c>
      <c r="B13701" t="s">
        <v>17423</v>
      </c>
      <c r="C13701" t="s">
        <v>868</v>
      </c>
      <c r="D13701" t="s">
        <v>110</v>
      </c>
      <c r="E13701" t="s">
        <v>20</v>
      </c>
      <c r="F13701" t="b">
        <v>0</v>
      </c>
      <c r="G13701" t="s">
        <v>52</v>
      </c>
      <c r="H13701" s="1">
        <v>45836.959814814807</v>
      </c>
      <c r="I13701" t="b">
        <v>0</v>
      </c>
      <c r="J13701" t="b">
        <v>1</v>
      </c>
      <c r="K13701" t="s">
        <v>31</v>
      </c>
      <c r="L13701" t="s">
        <v>22</v>
      </c>
      <c r="M13701">
        <v>230000</v>
      </c>
      <c r="O13701" t="s">
        <v>13073</v>
      </c>
      <c r="P13701" t="s">
        <v>17424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796E-C0D5-4479-B6C0-B865EB981DAB}">
  <dimension ref="A1:L4"/>
  <sheetViews>
    <sheetView showGridLines="0" showRowColHeaders="0" tabSelected="1" zoomScale="82" zoomScaleNormal="82" workbookViewId="0">
      <selection activeCell="C4" sqref="C4"/>
    </sheetView>
  </sheetViews>
  <sheetFormatPr defaultRowHeight="14.5" x14ac:dyDescent="0.35"/>
  <cols>
    <col min="3" max="3" width="25.1796875" customWidth="1"/>
    <col min="6" max="6" width="11" customWidth="1"/>
    <col min="7" max="7" width="32.453125" customWidth="1"/>
    <col min="11" max="11" width="26.7265625" customWidth="1"/>
  </cols>
  <sheetData>
    <row r="1" spans="1:12" ht="46.5" thickBot="1" x14ac:dyDescent="1.05">
      <c r="A1" s="11" t="s">
        <v>17426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" thickTop="1" x14ac:dyDescent="0.35"/>
    <row r="3" spans="1:12" ht="36" x14ac:dyDescent="0.35">
      <c r="C3" s="10" t="s">
        <v>17427</v>
      </c>
      <c r="G3" s="10" t="s">
        <v>17428</v>
      </c>
      <c r="K3" s="10" t="s">
        <v>17429</v>
      </c>
    </row>
    <row r="4" spans="1:12" x14ac:dyDescent="0.35">
      <c r="C4" s="6" t="s">
        <v>1776</v>
      </c>
      <c r="G4" s="6" t="s">
        <v>31</v>
      </c>
      <c r="K4" s="6" t="s">
        <v>91</v>
      </c>
    </row>
  </sheetData>
  <sheetProtection sheet="1" objects="1" scenarios="1" selectLockedCells="1"/>
  <mergeCells count="1">
    <mergeCell ref="A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3BAEC80-E0EE-441D-ACC8-CB67BFCB97EC}">
          <x14:formula1>
            <xm:f>Data_Validation!$D$2:$D$11</xm:f>
          </x14:formula1>
          <xm:sqref>C4</xm:sqref>
        </x14:dataValidation>
        <x14:dataValidation type="list" allowBlank="1" showInputMessage="1" showErrorMessage="1" xr:uid="{58E8BF38-B1EA-48A7-B8C7-AC7CC7C552FA}">
          <x14:formula1>
            <xm:f>Data_Validation!$H$2:$H$131</xm:f>
          </x14:formula1>
          <xm:sqref>G4</xm:sqref>
        </x14:dataValidation>
        <x14:dataValidation type="list" allowBlank="1" showInputMessage="1" showErrorMessage="1" xr:uid="{FF588B53-7FB9-4FBE-AF86-38A4234A26D6}">
          <x14:formula1>
            <xm:f>Data_Validation!$K$2:$K$5</xm:f>
          </x14:formula1>
          <xm:sqref>K4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4DD8-438F-42F3-8951-68B130112826}">
  <dimension ref="A1:M131"/>
  <sheetViews>
    <sheetView zoomScale="70" zoomScaleNormal="70" workbookViewId="0">
      <selection activeCell="M2" sqref="M2"/>
    </sheetView>
  </sheetViews>
  <sheetFormatPr defaultRowHeight="14.5" x14ac:dyDescent="0.35"/>
  <cols>
    <col min="1" max="1" width="23.54296875" bestFit="1" customWidth="1"/>
    <col min="4" max="4" width="19.54296875" bestFit="1" customWidth="1"/>
    <col min="7" max="7" width="15.453125" customWidth="1"/>
    <col min="8" max="8" width="17.36328125" bestFit="1" customWidth="1"/>
    <col min="10" max="10" width="30.6328125" bestFit="1" customWidth="1"/>
    <col min="11" max="11" width="23.08984375" bestFit="1" customWidth="1"/>
    <col min="13" max="13" width="9.08984375" bestFit="1" customWidth="1"/>
  </cols>
  <sheetData>
    <row r="1" spans="1:13" x14ac:dyDescent="0.35">
      <c r="A1" t="s">
        <v>17430</v>
      </c>
      <c r="B1" s="7" t="s">
        <v>17425</v>
      </c>
      <c r="D1" t="s">
        <v>17431</v>
      </c>
      <c r="E1" s="7" t="s">
        <v>17425</v>
      </c>
      <c r="G1" t="s">
        <v>10</v>
      </c>
      <c r="H1" t="s">
        <v>17432</v>
      </c>
      <c r="J1" t="s">
        <v>4</v>
      </c>
      <c r="K1" t="s">
        <v>17433</v>
      </c>
    </row>
    <row r="2" spans="1:13" x14ac:dyDescent="0.35">
      <c r="A2" t="str" cm="1">
        <f t="array" ref="A2:A11">_xlfn.UNIQUE(jobs[job_title_short])</f>
        <v>Business Analyst</v>
      </c>
      <c r="B2" cm="1">
        <f t="array" ref="B2">COUNT(
  IF(
    (jobs[job_country]=country)*
    (jobs[job_title_short]=A2)*
    (ISNUMBER(SEARCH(type,jobs[job_schedule_type]))), jobs[salary_year_avg]
  )
)</f>
        <v>90</v>
      </c>
      <c r="D2" t="str" cm="1">
        <f t="array" ref="D2:E11">_xlfn._xlws.SORT(A2:B11,2,-1)</f>
        <v>Data Analyst</v>
      </c>
      <c r="E2">
        <v>558</v>
      </c>
      <c r="G2" t="str" cm="1">
        <f t="array" ref="G2:G131">_xlfn.UNIQUE(_xlfn._xlws.FILTER(jobs[job_country],jobs[job_country]&lt;&gt;"Unknown"))</f>
        <v>Guyana</v>
      </c>
      <c r="H2" t="str" cm="1">
        <f t="array" ref="H2:H131">_xlfn._xlws.SORT(_xlfn.ANCHORARRAY(G2))</f>
        <v>Afghanistan</v>
      </c>
      <c r="J2" s="3" t="str" cm="1">
        <f t="array" ref="J2:J13">_xlfn.UNIQUE(jobs[job_schedule_type])</f>
        <v>Full-time</v>
      </c>
      <c r="K2" t="str" cm="1">
        <f t="array" ref="K2:K5">_xlfn._xlws.FILTER(_xlfn.ANCHORARRAY(J2),(NOT(ISNUMBER(SEARCH("and",_xlfn.ANCHORARRAY(J2))))*(_xlfn.ANCHORARRAY(J2)&lt;&gt;0)))</f>
        <v>Full-time</v>
      </c>
      <c r="M2" s="5">
        <f>_xlfn.XLOOKUP(title,D2:D11,E2:E11,"No Results")</f>
        <v>558</v>
      </c>
    </row>
    <row r="3" spans="1:13" x14ac:dyDescent="0.35">
      <c r="A3" t="str">
        <v>Cloud Engineer</v>
      </c>
      <c r="B3" cm="1">
        <f t="array" ref="B3">COUNT(
  IF(
    (jobs[job_country]=country)*
    (jobs[job_title_short]=A3)*
    (ISNUMBER(SEARCH(type,jobs[job_schedule_type]))), jobs[salary_year_avg]
  )
)</f>
        <v>20</v>
      </c>
      <c r="D3" t="str">
        <v>Data Engineer</v>
      </c>
      <c r="E3">
        <v>415</v>
      </c>
      <c r="G3" t="str">
        <v>Nicaragua</v>
      </c>
      <c r="H3" t="str">
        <v>Albania</v>
      </c>
      <c r="J3" s="3" t="str">
        <v>Contractor</v>
      </c>
      <c r="K3" t="str">
        <v>Contractor</v>
      </c>
    </row>
    <row r="4" spans="1:13" x14ac:dyDescent="0.35">
      <c r="A4" t="str">
        <v>Data Analyst</v>
      </c>
      <c r="B4" cm="1">
        <f t="array" ref="B4">COUNT(
  IF(
    (jobs[job_country]=country)*
    (jobs[job_title_short]=A4)*
    (ISNUMBER(SEARCH(type,jobs[job_schedule_type]))), jobs[salary_year_avg]
  )
)</f>
        <v>558</v>
      </c>
      <c r="D4" t="str">
        <v>Data Scientist</v>
      </c>
      <c r="E4">
        <v>167</v>
      </c>
      <c r="G4" t="str">
        <v>United States</v>
      </c>
      <c r="H4" t="str">
        <v>Algeria</v>
      </c>
      <c r="J4" s="3" t="str">
        <v>Internship</v>
      </c>
      <c r="K4" t="str">
        <v>Internship</v>
      </c>
    </row>
    <row r="5" spans="1:13" x14ac:dyDescent="0.35">
      <c r="A5" t="str">
        <v>Data Engineer</v>
      </c>
      <c r="B5" cm="1">
        <f t="array" ref="B5">COUNT(
  IF(
    (jobs[job_country]=country)*
    (jobs[job_title_short]=A5)*
    (ISNUMBER(SEARCH(type,jobs[job_schedule_type]))), jobs[salary_year_avg]
  )
)</f>
        <v>415</v>
      </c>
      <c r="D5" t="str">
        <v>Business Analyst</v>
      </c>
      <c r="E5">
        <v>90</v>
      </c>
      <c r="G5" t="str">
        <v>U.S. Virgin Islands</v>
      </c>
      <c r="H5" t="str">
        <v>Argentina</v>
      </c>
      <c r="J5" s="3" t="str">
        <v>Full-time and Part-time</v>
      </c>
      <c r="K5" t="str">
        <v>Part-time</v>
      </c>
    </row>
    <row r="6" spans="1:13" x14ac:dyDescent="0.35">
      <c r="A6" t="str">
        <v>Data Scientist</v>
      </c>
      <c r="B6" cm="1">
        <f t="array" ref="B6">COUNT(
  IF(
    (jobs[job_country]=country)*
    (jobs[job_title_short]=A6)*
    (ISNUMBER(SEARCH(type,jobs[job_schedule_type]))), jobs[salary_year_avg]
  )
)</f>
        <v>167</v>
      </c>
      <c r="D6" t="str">
        <v>Senior Data Engineer</v>
      </c>
      <c r="E6">
        <v>72</v>
      </c>
      <c r="G6" t="str">
        <v>Myanmar</v>
      </c>
      <c r="H6" t="str">
        <v>Armenia</v>
      </c>
      <c r="J6" s="3" t="str">
        <v>Part-time</v>
      </c>
    </row>
    <row r="7" spans="1:13" x14ac:dyDescent="0.35">
      <c r="A7" t="str">
        <v>Machine Learning Engineer</v>
      </c>
      <c r="B7" cm="1">
        <f t="array" ref="B7">COUNT(
  IF(
    (jobs[job_country]=country)*
    (jobs[job_title_short]=A7)*
    (ISNUMBER(SEARCH(type,jobs[job_schedule_type]))), jobs[salary_year_avg]
  )
)</f>
        <v>23</v>
      </c>
      <c r="D7" t="str">
        <v>Software Engineer</v>
      </c>
      <c r="E7">
        <v>71</v>
      </c>
      <c r="G7" t="str">
        <v>India</v>
      </c>
      <c r="H7" t="str">
        <v>Australia</v>
      </c>
      <c r="J7" s="3" t="str">
        <v>Full-time and Contractor</v>
      </c>
    </row>
    <row r="8" spans="1:13" x14ac:dyDescent="0.35">
      <c r="A8" t="str">
        <v>Senior Data Analyst</v>
      </c>
      <c r="B8" cm="1">
        <f t="array" ref="B8">COUNT(
  IF(
    (jobs[job_country]=country)*
    (jobs[job_title_short]=A8)*
    (ISNUMBER(SEARCH(type,jobs[job_schedule_type]))), jobs[salary_year_avg]
  )
)</f>
        <v>67</v>
      </c>
      <c r="D8" t="str">
        <v>Senior Data Analyst</v>
      </c>
      <c r="E8">
        <v>67</v>
      </c>
      <c r="G8" t="str">
        <v>Guam</v>
      </c>
      <c r="H8" t="str">
        <v>Austria</v>
      </c>
      <c r="J8" s="3">
        <v>0</v>
      </c>
    </row>
    <row r="9" spans="1:13" x14ac:dyDescent="0.35">
      <c r="A9" t="str">
        <v>Senior Data Engineer</v>
      </c>
      <c r="B9" cm="1">
        <f t="array" ref="B9">COUNT(
  IF(
    (jobs[job_country]=country)*
    (jobs[job_title_short]=A9)*
    (ISNUMBER(SEARCH(type,jobs[job_schedule_type]))), jobs[salary_year_avg]
  )
)</f>
        <v>72</v>
      </c>
      <c r="D9" t="str">
        <v>Senior Data Scientist</v>
      </c>
      <c r="E9">
        <v>44</v>
      </c>
      <c r="G9" t="str">
        <v>Costa Rica</v>
      </c>
      <c r="H9" t="str">
        <v>Azerbaijan</v>
      </c>
      <c r="J9" s="3" t="str">
        <v>Full-time, Part-time, and Contractor</v>
      </c>
    </row>
    <row r="10" spans="1:13" x14ac:dyDescent="0.35">
      <c r="A10" t="str">
        <v>Senior Data Scientist</v>
      </c>
      <c r="B10" cm="1">
        <f t="array" ref="B10">COUNT(
  IF(
    (jobs[job_country]=country)*
    (jobs[job_title_short]=A10)*
    (ISNUMBER(SEARCH(type,jobs[job_schedule_type]))), jobs[salary_year_avg]
  )
)</f>
        <v>44</v>
      </c>
      <c r="D10" t="str">
        <v>Machine Learning Engineer</v>
      </c>
      <c r="E10">
        <v>23</v>
      </c>
      <c r="G10" t="str">
        <v>Canada</v>
      </c>
      <c r="H10" t="str">
        <v>Bahamas</v>
      </c>
      <c r="J10" s="3" t="str">
        <v>Full-time and Internship</v>
      </c>
    </row>
    <row r="11" spans="1:13" x14ac:dyDescent="0.35">
      <c r="A11" t="str">
        <v>Software Engineer</v>
      </c>
      <c r="B11" cm="1">
        <f t="array" ref="B11">COUNT(
  IF(
    (jobs[job_country]=country)*
    (jobs[job_title_short]=A11)*
    (ISNUMBER(SEARCH(type,jobs[job_schedule_type]))), jobs[salary_year_avg]
  )
)</f>
        <v>71</v>
      </c>
      <c r="D11" t="str">
        <v>Cloud Engineer</v>
      </c>
      <c r="E11">
        <v>20</v>
      </c>
      <c r="G11" t="str">
        <v>Moldova</v>
      </c>
      <c r="H11" t="str">
        <v>Bahrain</v>
      </c>
      <c r="J11" s="3" t="str">
        <v>Part-time and Contractor</v>
      </c>
    </row>
    <row r="12" spans="1:13" x14ac:dyDescent="0.35">
      <c r="G12" t="str">
        <v>South Africa</v>
      </c>
      <c r="H12" t="str">
        <v>Bangladesh</v>
      </c>
      <c r="J12" s="3" t="str">
        <v>Part-time and Internship</v>
      </c>
    </row>
    <row r="13" spans="1:13" x14ac:dyDescent="0.35">
      <c r="G13" t="str">
        <v>Panama</v>
      </c>
      <c r="H13" t="str">
        <v>Barbados</v>
      </c>
      <c r="J13" s="3" t="str">
        <v>Full-time, Part-time, and Internship</v>
      </c>
    </row>
    <row r="14" spans="1:13" x14ac:dyDescent="0.35">
      <c r="G14" t="str">
        <v>Venezuela</v>
      </c>
      <c r="H14" t="str">
        <v>Belarus</v>
      </c>
    </row>
    <row r="15" spans="1:13" x14ac:dyDescent="0.35">
      <c r="G15" t="str">
        <v>Dominican Republic</v>
      </c>
      <c r="H15" t="str">
        <v>Benin</v>
      </c>
    </row>
    <row r="16" spans="1:13" x14ac:dyDescent="0.35">
      <c r="G16" t="str">
        <v>Australia</v>
      </c>
      <c r="H16" t="str">
        <v>Bolivia</v>
      </c>
    </row>
    <row r="17" spans="7:8" x14ac:dyDescent="0.35">
      <c r="G17" t="str">
        <v>Slovenia</v>
      </c>
      <c r="H17" t="str">
        <v>Brazil</v>
      </c>
    </row>
    <row r="18" spans="7:8" x14ac:dyDescent="0.35">
      <c r="G18" t="str">
        <v>Finland</v>
      </c>
      <c r="H18" t="str">
        <v>Brunei</v>
      </c>
    </row>
    <row r="19" spans="7:8" x14ac:dyDescent="0.35">
      <c r="G19" t="str">
        <v>United Kingdom</v>
      </c>
      <c r="H19" t="str">
        <v>Cambodia</v>
      </c>
    </row>
    <row r="20" spans="7:8" x14ac:dyDescent="0.35">
      <c r="G20" t="str">
        <v>Argentina</v>
      </c>
      <c r="H20" t="str">
        <v>Cameroon</v>
      </c>
    </row>
    <row r="21" spans="7:8" x14ac:dyDescent="0.35">
      <c r="G21" t="str">
        <v>Azerbaijan</v>
      </c>
      <c r="H21" t="str">
        <v>Canada</v>
      </c>
    </row>
    <row r="22" spans="7:8" x14ac:dyDescent="0.35">
      <c r="G22" t="str">
        <v>Israel</v>
      </c>
      <c r="H22" t="str">
        <v>Cayman Islands</v>
      </c>
    </row>
    <row r="23" spans="7:8" x14ac:dyDescent="0.35">
      <c r="G23" t="str">
        <v>Bangladesh</v>
      </c>
      <c r="H23" t="str">
        <v>Chile</v>
      </c>
    </row>
    <row r="24" spans="7:8" x14ac:dyDescent="0.35">
      <c r="G24" t="str">
        <v>Japan</v>
      </c>
      <c r="H24" t="str">
        <v>Colombia</v>
      </c>
    </row>
    <row r="25" spans="7:8" x14ac:dyDescent="0.35">
      <c r="G25" t="str">
        <v>Cayman Islands</v>
      </c>
      <c r="H25" t="str">
        <v>Congo, Democratic Republic of the</v>
      </c>
    </row>
    <row r="26" spans="7:8" x14ac:dyDescent="0.35">
      <c r="G26" t="str">
        <v>Guatemala</v>
      </c>
      <c r="H26" t="str">
        <v>Costa Rica</v>
      </c>
    </row>
    <row r="27" spans="7:8" x14ac:dyDescent="0.35">
      <c r="G27" t="str">
        <v>Philippines</v>
      </c>
      <c r="H27" t="str">
        <v>Cyprus</v>
      </c>
    </row>
    <row r="28" spans="7:8" x14ac:dyDescent="0.35">
      <c r="G28" t="str">
        <v>Hong Kong</v>
      </c>
      <c r="H28" t="str">
        <v>Czechia</v>
      </c>
    </row>
    <row r="29" spans="7:8" x14ac:dyDescent="0.35">
      <c r="G29" t="str">
        <v>Guadeloupe</v>
      </c>
      <c r="H29" t="str">
        <v>Denmark</v>
      </c>
    </row>
    <row r="30" spans="7:8" x14ac:dyDescent="0.35">
      <c r="G30" t="str">
        <v>Puerto Rico</v>
      </c>
      <c r="H30" t="str">
        <v>Dominican Republic</v>
      </c>
    </row>
    <row r="31" spans="7:8" x14ac:dyDescent="0.35">
      <c r="G31" t="str">
        <v>United Arab Emirates</v>
      </c>
      <c r="H31" t="str">
        <v>Ecuador</v>
      </c>
    </row>
    <row r="32" spans="7:8" x14ac:dyDescent="0.35">
      <c r="G32" t="str">
        <v>Qatar</v>
      </c>
      <c r="H32" t="str">
        <v>Egypt</v>
      </c>
    </row>
    <row r="33" spans="7:8" x14ac:dyDescent="0.35">
      <c r="G33" t="str">
        <v>Peru</v>
      </c>
      <c r="H33" t="str">
        <v>El Salvador</v>
      </c>
    </row>
    <row r="34" spans="7:8" x14ac:dyDescent="0.35">
      <c r="G34" t="str">
        <v>Barbados</v>
      </c>
      <c r="H34" t="str">
        <v>Estonia</v>
      </c>
    </row>
    <row r="35" spans="7:8" x14ac:dyDescent="0.35">
      <c r="G35" t="str">
        <v>Sudan</v>
      </c>
      <c r="H35" t="str">
        <v>Ethiopia</v>
      </c>
    </row>
    <row r="36" spans="7:8" x14ac:dyDescent="0.35">
      <c r="G36" t="str">
        <v>Somalia</v>
      </c>
      <c r="H36" t="str">
        <v>Finland</v>
      </c>
    </row>
    <row r="37" spans="7:8" x14ac:dyDescent="0.35">
      <c r="G37" t="str">
        <v>Malaysia</v>
      </c>
      <c r="H37" t="str">
        <v>France</v>
      </c>
    </row>
    <row r="38" spans="7:8" x14ac:dyDescent="0.35">
      <c r="G38" t="str">
        <v>Ecuador</v>
      </c>
      <c r="H38" t="str">
        <v>Germany</v>
      </c>
    </row>
    <row r="39" spans="7:8" x14ac:dyDescent="0.35">
      <c r="G39" t="str">
        <v>Tanzania</v>
      </c>
      <c r="H39" t="str">
        <v>Ghana</v>
      </c>
    </row>
    <row r="40" spans="7:8" x14ac:dyDescent="0.35">
      <c r="G40" t="str">
        <v>Indonesia</v>
      </c>
      <c r="H40" t="str">
        <v>Greece</v>
      </c>
    </row>
    <row r="41" spans="7:8" x14ac:dyDescent="0.35">
      <c r="G41" t="str">
        <v>Lesotho</v>
      </c>
      <c r="H41" t="str">
        <v>Guadeloupe</v>
      </c>
    </row>
    <row r="42" spans="7:8" x14ac:dyDescent="0.35">
      <c r="G42" t="str">
        <v>Ireland</v>
      </c>
      <c r="H42" t="str">
        <v>Guam</v>
      </c>
    </row>
    <row r="43" spans="7:8" x14ac:dyDescent="0.35">
      <c r="G43" t="str">
        <v>Bahamas</v>
      </c>
      <c r="H43" t="str">
        <v>Guatemala</v>
      </c>
    </row>
    <row r="44" spans="7:8" x14ac:dyDescent="0.35">
      <c r="G44" t="str">
        <v>Netherlands</v>
      </c>
      <c r="H44" t="str">
        <v>Guyana</v>
      </c>
    </row>
    <row r="45" spans="7:8" x14ac:dyDescent="0.35">
      <c r="G45" t="str">
        <v>Taiwan</v>
      </c>
      <c r="H45" t="str">
        <v>Haiti</v>
      </c>
    </row>
    <row r="46" spans="7:8" x14ac:dyDescent="0.35">
      <c r="G46" t="str">
        <v>Albania</v>
      </c>
      <c r="H46" t="str">
        <v>Honduras</v>
      </c>
    </row>
    <row r="47" spans="7:8" x14ac:dyDescent="0.35">
      <c r="G47" t="str">
        <v>Ethiopia</v>
      </c>
      <c r="H47" t="str">
        <v>Hong Kong</v>
      </c>
    </row>
    <row r="48" spans="7:8" x14ac:dyDescent="0.35">
      <c r="G48" t="str">
        <v>Saudi Arabia</v>
      </c>
      <c r="H48" t="str">
        <v>Hungary</v>
      </c>
    </row>
    <row r="49" spans="7:8" x14ac:dyDescent="0.35">
      <c r="G49" t="str">
        <v>Pakistan</v>
      </c>
      <c r="H49" t="str">
        <v>Iceland</v>
      </c>
    </row>
    <row r="50" spans="7:8" x14ac:dyDescent="0.35">
      <c r="G50" t="str">
        <v>Luxembourg</v>
      </c>
      <c r="H50" t="str">
        <v>India</v>
      </c>
    </row>
    <row r="51" spans="7:8" x14ac:dyDescent="0.35">
      <c r="G51" t="str">
        <v>Turkey</v>
      </c>
      <c r="H51" t="str">
        <v>Indonesia</v>
      </c>
    </row>
    <row r="52" spans="7:8" x14ac:dyDescent="0.35">
      <c r="G52" t="str">
        <v>Chile</v>
      </c>
      <c r="H52" t="str">
        <v>Ireland</v>
      </c>
    </row>
    <row r="53" spans="7:8" x14ac:dyDescent="0.35">
      <c r="G53" t="str">
        <v>Kazakhstan</v>
      </c>
      <c r="H53" t="str">
        <v>Israel</v>
      </c>
    </row>
    <row r="54" spans="7:8" x14ac:dyDescent="0.35">
      <c r="G54" t="str">
        <v>Serbia</v>
      </c>
      <c r="H54" t="str">
        <v>Italy</v>
      </c>
    </row>
    <row r="55" spans="7:8" x14ac:dyDescent="0.35">
      <c r="G55" t="str">
        <v>Latvia</v>
      </c>
      <c r="H55" t="str">
        <v>Jamaica</v>
      </c>
    </row>
    <row r="56" spans="7:8" x14ac:dyDescent="0.35">
      <c r="G56" t="str">
        <v>Brazil</v>
      </c>
      <c r="H56" t="str">
        <v>Japan</v>
      </c>
    </row>
    <row r="57" spans="7:8" x14ac:dyDescent="0.35">
      <c r="G57" t="str">
        <v>Uruguay</v>
      </c>
      <c r="H57" t="str">
        <v>Jordan</v>
      </c>
    </row>
    <row r="58" spans="7:8" x14ac:dyDescent="0.35">
      <c r="G58" t="str">
        <v>Kenya</v>
      </c>
      <c r="H58" t="str">
        <v>Kazakhstan</v>
      </c>
    </row>
    <row r="59" spans="7:8" x14ac:dyDescent="0.35">
      <c r="G59" t="str">
        <v>Mauritius</v>
      </c>
      <c r="H59" t="str">
        <v>Kenya</v>
      </c>
    </row>
    <row r="60" spans="7:8" x14ac:dyDescent="0.35">
      <c r="G60" t="str">
        <v>Czechia</v>
      </c>
      <c r="H60" t="str">
        <v>Kuwait</v>
      </c>
    </row>
    <row r="61" spans="7:8" x14ac:dyDescent="0.35">
      <c r="G61" t="str">
        <v>Kuwait</v>
      </c>
      <c r="H61" t="str">
        <v>Kyrgyzstan</v>
      </c>
    </row>
    <row r="62" spans="7:8" x14ac:dyDescent="0.35">
      <c r="G62" t="str">
        <v>Ukraine</v>
      </c>
      <c r="H62" t="str">
        <v>Laos</v>
      </c>
    </row>
    <row r="63" spans="7:8" x14ac:dyDescent="0.35">
      <c r="G63" t="str">
        <v>Tunisia</v>
      </c>
      <c r="H63" t="str">
        <v>Latvia</v>
      </c>
    </row>
    <row r="64" spans="7:8" x14ac:dyDescent="0.35">
      <c r="G64" t="str">
        <v>Colombia</v>
      </c>
      <c r="H64" t="str">
        <v>Lebanon</v>
      </c>
    </row>
    <row r="65" spans="7:8" x14ac:dyDescent="0.35">
      <c r="G65" t="str">
        <v>Montenegro</v>
      </c>
      <c r="H65" t="str">
        <v>Lesotho</v>
      </c>
    </row>
    <row r="66" spans="7:8" x14ac:dyDescent="0.35">
      <c r="G66" t="str">
        <v>Morocco</v>
      </c>
      <c r="H66" t="str">
        <v>Libya</v>
      </c>
    </row>
    <row r="67" spans="7:8" x14ac:dyDescent="0.35">
      <c r="G67" t="str">
        <v>Spain</v>
      </c>
      <c r="H67" t="str">
        <v>Lithuania</v>
      </c>
    </row>
    <row r="68" spans="7:8" x14ac:dyDescent="0.35">
      <c r="G68" t="str">
        <v>Malta</v>
      </c>
      <c r="H68" t="str">
        <v>Luxembourg</v>
      </c>
    </row>
    <row r="69" spans="7:8" x14ac:dyDescent="0.35">
      <c r="G69" t="str">
        <v>Trinidad and Tobago</v>
      </c>
      <c r="H69" t="str">
        <v>Macedonia (FYROM)</v>
      </c>
    </row>
    <row r="70" spans="7:8" x14ac:dyDescent="0.35">
      <c r="G70" t="str">
        <v>Egypt</v>
      </c>
      <c r="H70" t="str">
        <v>Malawi</v>
      </c>
    </row>
    <row r="71" spans="7:8" x14ac:dyDescent="0.35">
      <c r="G71" t="str">
        <v>Benin</v>
      </c>
      <c r="H71" t="str">
        <v>Malaysia</v>
      </c>
    </row>
    <row r="72" spans="7:8" x14ac:dyDescent="0.35">
      <c r="G72" t="str">
        <v>New Zealand</v>
      </c>
      <c r="H72" t="str">
        <v>Mali</v>
      </c>
    </row>
    <row r="73" spans="7:8" x14ac:dyDescent="0.35">
      <c r="G73" t="str">
        <v>Mozambique</v>
      </c>
      <c r="H73" t="str">
        <v>Malta</v>
      </c>
    </row>
    <row r="74" spans="7:8" x14ac:dyDescent="0.35">
      <c r="G74" t="str">
        <v>Austria</v>
      </c>
      <c r="H74" t="str">
        <v>Mauritius</v>
      </c>
    </row>
    <row r="75" spans="7:8" x14ac:dyDescent="0.35">
      <c r="G75" t="str">
        <v>Cyprus</v>
      </c>
      <c r="H75" t="str">
        <v>Mexico</v>
      </c>
    </row>
    <row r="76" spans="7:8" x14ac:dyDescent="0.35">
      <c r="G76" t="str">
        <v>South Korea</v>
      </c>
      <c r="H76" t="str">
        <v>Moldova</v>
      </c>
    </row>
    <row r="77" spans="7:8" x14ac:dyDescent="0.35">
      <c r="G77" t="str">
        <v>Mexico</v>
      </c>
      <c r="H77" t="str">
        <v>Mongolia</v>
      </c>
    </row>
    <row r="78" spans="7:8" x14ac:dyDescent="0.35">
      <c r="G78" t="str">
        <v>Germany</v>
      </c>
      <c r="H78" t="str">
        <v>Montenegro</v>
      </c>
    </row>
    <row r="79" spans="7:8" x14ac:dyDescent="0.35">
      <c r="G79" t="str">
        <v>Hungary</v>
      </c>
      <c r="H79" t="str">
        <v>Morocco</v>
      </c>
    </row>
    <row r="80" spans="7:8" x14ac:dyDescent="0.35">
      <c r="G80" t="str">
        <v>Uganda</v>
      </c>
      <c r="H80" t="str">
        <v>Mozambique</v>
      </c>
    </row>
    <row r="81" spans="7:8" x14ac:dyDescent="0.35">
      <c r="G81" t="str">
        <v>Nigeria</v>
      </c>
      <c r="H81" t="str">
        <v>Myanmar</v>
      </c>
    </row>
    <row r="82" spans="7:8" x14ac:dyDescent="0.35">
      <c r="G82" t="str">
        <v>Mongolia</v>
      </c>
      <c r="H82" t="str">
        <v>Namibia</v>
      </c>
    </row>
    <row r="83" spans="7:8" x14ac:dyDescent="0.35">
      <c r="G83" t="str">
        <v>Kyrgyzstan</v>
      </c>
      <c r="H83" t="str">
        <v>Nepal</v>
      </c>
    </row>
    <row r="84" spans="7:8" x14ac:dyDescent="0.35">
      <c r="G84" t="str">
        <v>Lebanon</v>
      </c>
      <c r="H84" t="str">
        <v>Netherlands</v>
      </c>
    </row>
    <row r="85" spans="7:8" x14ac:dyDescent="0.35">
      <c r="G85" t="str">
        <v>Belarus</v>
      </c>
      <c r="H85" t="str">
        <v>New Zealand</v>
      </c>
    </row>
    <row r="86" spans="7:8" x14ac:dyDescent="0.35">
      <c r="G86" t="str">
        <v>Slovakia</v>
      </c>
      <c r="H86" t="str">
        <v>Nicaragua</v>
      </c>
    </row>
    <row r="87" spans="7:8" x14ac:dyDescent="0.35">
      <c r="G87" t="str">
        <v>Rwanda</v>
      </c>
      <c r="H87" t="str">
        <v>Nigeria</v>
      </c>
    </row>
    <row r="88" spans="7:8" x14ac:dyDescent="0.35">
      <c r="G88" t="str">
        <v>Congo, Democratic Republic of the</v>
      </c>
      <c r="H88" t="str">
        <v>Northern Mariana Islands</v>
      </c>
    </row>
    <row r="89" spans="7:8" x14ac:dyDescent="0.35">
      <c r="G89" t="str">
        <v>Namibia</v>
      </c>
      <c r="H89" t="str">
        <v>Norway</v>
      </c>
    </row>
    <row r="90" spans="7:8" x14ac:dyDescent="0.35">
      <c r="G90" t="str">
        <v>France</v>
      </c>
      <c r="H90" t="str">
        <v>Oman</v>
      </c>
    </row>
    <row r="91" spans="7:8" x14ac:dyDescent="0.35">
      <c r="G91" t="str">
        <v>Honduras</v>
      </c>
      <c r="H91" t="str">
        <v>Pakistan</v>
      </c>
    </row>
    <row r="92" spans="7:8" x14ac:dyDescent="0.35">
      <c r="G92" t="str">
        <v>El Salvador</v>
      </c>
      <c r="H92" t="str">
        <v>Palestine</v>
      </c>
    </row>
    <row r="93" spans="7:8" x14ac:dyDescent="0.35">
      <c r="G93" t="str">
        <v>Bolivia</v>
      </c>
      <c r="H93" t="str">
        <v>Panama</v>
      </c>
    </row>
    <row r="94" spans="7:8" x14ac:dyDescent="0.35">
      <c r="G94" t="str">
        <v>Sri Lanka</v>
      </c>
      <c r="H94" t="str">
        <v>Paraguay</v>
      </c>
    </row>
    <row r="95" spans="7:8" x14ac:dyDescent="0.35">
      <c r="G95" t="str">
        <v>Singapore</v>
      </c>
      <c r="H95" t="str">
        <v>Peru</v>
      </c>
    </row>
    <row r="96" spans="7:8" x14ac:dyDescent="0.35">
      <c r="G96" t="str">
        <v>Jordan</v>
      </c>
      <c r="H96" t="str">
        <v>Philippines</v>
      </c>
    </row>
    <row r="97" spans="7:8" x14ac:dyDescent="0.35">
      <c r="G97" t="str">
        <v>Zimbabwe</v>
      </c>
      <c r="H97" t="str">
        <v>Poland</v>
      </c>
    </row>
    <row r="98" spans="7:8" x14ac:dyDescent="0.35">
      <c r="G98" t="str">
        <v>Iceland</v>
      </c>
      <c r="H98" t="str">
        <v>Portugal</v>
      </c>
    </row>
    <row r="99" spans="7:8" x14ac:dyDescent="0.35">
      <c r="G99" t="str">
        <v>Estonia</v>
      </c>
      <c r="H99" t="str">
        <v>Puerto Rico</v>
      </c>
    </row>
    <row r="100" spans="7:8" x14ac:dyDescent="0.35">
      <c r="G100" t="str">
        <v>Switzerland</v>
      </c>
      <c r="H100" t="str">
        <v>Qatar</v>
      </c>
    </row>
    <row r="101" spans="7:8" x14ac:dyDescent="0.35">
      <c r="G101" t="str">
        <v>Greece</v>
      </c>
      <c r="H101" t="str">
        <v>Romania</v>
      </c>
    </row>
    <row r="102" spans="7:8" x14ac:dyDescent="0.35">
      <c r="G102" t="str">
        <v>Bahrain</v>
      </c>
      <c r="H102" t="str">
        <v>Russia</v>
      </c>
    </row>
    <row r="103" spans="7:8" x14ac:dyDescent="0.35">
      <c r="G103" t="str">
        <v>Russia</v>
      </c>
      <c r="H103" t="str">
        <v>Rwanda</v>
      </c>
    </row>
    <row r="104" spans="7:8" x14ac:dyDescent="0.35">
      <c r="G104" t="str">
        <v>Thailand</v>
      </c>
      <c r="H104" t="str">
        <v>Saudi Arabia</v>
      </c>
    </row>
    <row r="105" spans="7:8" x14ac:dyDescent="0.35">
      <c r="G105" t="str">
        <v>Lithuania</v>
      </c>
      <c r="H105" t="str">
        <v>Serbia</v>
      </c>
    </row>
    <row r="106" spans="7:8" x14ac:dyDescent="0.35">
      <c r="G106" t="str">
        <v>Oman</v>
      </c>
      <c r="H106" t="str">
        <v>Singapore</v>
      </c>
    </row>
    <row r="107" spans="7:8" x14ac:dyDescent="0.35">
      <c r="G107" t="str">
        <v>Macedonia (FYROM)</v>
      </c>
      <c r="H107" t="str">
        <v>Slovakia</v>
      </c>
    </row>
    <row r="108" spans="7:8" x14ac:dyDescent="0.35">
      <c r="G108" t="str">
        <v>Nepal</v>
      </c>
      <c r="H108" t="str">
        <v>Slovenia</v>
      </c>
    </row>
    <row r="109" spans="7:8" x14ac:dyDescent="0.35">
      <c r="G109" t="str">
        <v>Algeria</v>
      </c>
      <c r="H109" t="str">
        <v>Somalia</v>
      </c>
    </row>
    <row r="110" spans="7:8" x14ac:dyDescent="0.35">
      <c r="G110" t="str">
        <v>Cameroon</v>
      </c>
      <c r="H110" t="str">
        <v>South Africa</v>
      </c>
    </row>
    <row r="111" spans="7:8" x14ac:dyDescent="0.35">
      <c r="G111" t="str">
        <v>Paraguay</v>
      </c>
      <c r="H111" t="str">
        <v>South Korea</v>
      </c>
    </row>
    <row r="112" spans="7:8" x14ac:dyDescent="0.35">
      <c r="G112" t="str">
        <v>Northern Mariana Islands</v>
      </c>
      <c r="H112" t="str">
        <v>Spain</v>
      </c>
    </row>
    <row r="113" spans="7:8" x14ac:dyDescent="0.35">
      <c r="G113" t="str">
        <v>Armenia</v>
      </c>
      <c r="H113" t="str">
        <v>Sri Lanka</v>
      </c>
    </row>
    <row r="114" spans="7:8" x14ac:dyDescent="0.35">
      <c r="G114" t="str">
        <v>Italy</v>
      </c>
      <c r="H114" t="str">
        <v>Sudan</v>
      </c>
    </row>
    <row r="115" spans="7:8" x14ac:dyDescent="0.35">
      <c r="G115" t="str">
        <v>Portugal</v>
      </c>
      <c r="H115" t="str">
        <v>Suriname</v>
      </c>
    </row>
    <row r="116" spans="7:8" x14ac:dyDescent="0.35">
      <c r="G116" t="str">
        <v>Malawi</v>
      </c>
      <c r="H116" t="str">
        <v>Switzerland</v>
      </c>
    </row>
    <row r="117" spans="7:8" x14ac:dyDescent="0.35">
      <c r="G117" t="str">
        <v>Ghana</v>
      </c>
      <c r="H117" t="str">
        <v>Taiwan</v>
      </c>
    </row>
    <row r="118" spans="7:8" x14ac:dyDescent="0.35">
      <c r="G118" t="str">
        <v>Poland</v>
      </c>
      <c r="H118" t="str">
        <v>Tanzania</v>
      </c>
    </row>
    <row r="119" spans="7:8" x14ac:dyDescent="0.35">
      <c r="G119" t="str">
        <v>Norway</v>
      </c>
      <c r="H119" t="str">
        <v>Thailand</v>
      </c>
    </row>
    <row r="120" spans="7:8" x14ac:dyDescent="0.35">
      <c r="G120" t="str">
        <v>Brunei</v>
      </c>
      <c r="H120" t="str">
        <v>Trinidad and Tobago</v>
      </c>
    </row>
    <row r="121" spans="7:8" x14ac:dyDescent="0.35">
      <c r="G121" t="str">
        <v>Mali</v>
      </c>
      <c r="H121" t="str">
        <v>Tunisia</v>
      </c>
    </row>
    <row r="122" spans="7:8" x14ac:dyDescent="0.35">
      <c r="G122" t="str">
        <v>Laos</v>
      </c>
      <c r="H122" t="str">
        <v>Turkey</v>
      </c>
    </row>
    <row r="123" spans="7:8" x14ac:dyDescent="0.35">
      <c r="G123" t="str">
        <v>Jamaica</v>
      </c>
      <c r="H123" t="str">
        <v>U.S. Virgin Islands</v>
      </c>
    </row>
    <row r="124" spans="7:8" x14ac:dyDescent="0.35">
      <c r="G124" t="str">
        <v>Haiti</v>
      </c>
      <c r="H124" t="str">
        <v>Uganda</v>
      </c>
    </row>
    <row r="125" spans="7:8" x14ac:dyDescent="0.35">
      <c r="G125" t="str">
        <v>Denmark</v>
      </c>
      <c r="H125" t="str">
        <v>Ukraine</v>
      </c>
    </row>
    <row r="126" spans="7:8" x14ac:dyDescent="0.35">
      <c r="G126" t="str">
        <v>Cambodia</v>
      </c>
      <c r="H126" t="str">
        <v>United Arab Emirates</v>
      </c>
    </row>
    <row r="127" spans="7:8" x14ac:dyDescent="0.35">
      <c r="G127" t="str">
        <v>Afghanistan</v>
      </c>
      <c r="H127" t="str">
        <v>United Kingdom</v>
      </c>
    </row>
    <row r="128" spans="7:8" x14ac:dyDescent="0.35">
      <c r="G128" t="str">
        <v>Libya</v>
      </c>
      <c r="H128" t="str">
        <v>United States</v>
      </c>
    </row>
    <row r="129" spans="7:8" x14ac:dyDescent="0.35">
      <c r="G129" t="str">
        <v>Suriname</v>
      </c>
      <c r="H129" t="str">
        <v>Uruguay</v>
      </c>
    </row>
    <row r="130" spans="7:8" x14ac:dyDescent="0.35">
      <c r="G130" t="str">
        <v>Romania</v>
      </c>
      <c r="H130" t="str">
        <v>Venezuela</v>
      </c>
    </row>
    <row r="131" spans="7:8" x14ac:dyDescent="0.35">
      <c r="G131" t="str">
        <v>Palestine</v>
      </c>
      <c r="H131" t="str">
        <v>Zimbabwe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9B51-27A9-4BDF-9FA8-5E62EA0FCE8B}">
  <dimension ref="A1:I11"/>
  <sheetViews>
    <sheetView topLeftCell="B1" workbookViewId="0">
      <selection activeCell="M2" sqref="M2"/>
    </sheetView>
  </sheetViews>
  <sheetFormatPr defaultRowHeight="14.5" x14ac:dyDescent="0.35"/>
  <cols>
    <col min="1" max="1" width="22.453125" bestFit="1" customWidth="1"/>
    <col min="2" max="2" width="10.81640625" bestFit="1" customWidth="1"/>
    <col min="4" max="4" width="23.54296875" bestFit="1" customWidth="1"/>
    <col min="5" max="5" width="12.08984375" bestFit="1" customWidth="1"/>
    <col min="6" max="6" width="10.81640625" bestFit="1" customWidth="1"/>
    <col min="7" max="7" width="9.81640625" bestFit="1" customWidth="1"/>
    <col min="9" max="9" width="11.81640625" bestFit="1" customWidth="1"/>
  </cols>
  <sheetData>
    <row r="1" spans="1:9" x14ac:dyDescent="0.35">
      <c r="A1" t="s">
        <v>0</v>
      </c>
      <c r="B1" t="s">
        <v>17434</v>
      </c>
    </row>
    <row r="2" spans="1:9" x14ac:dyDescent="0.35">
      <c r="A2" t="str" cm="1">
        <f t="array" ref="A2:A11">_xlfn._xlws.SORT(_xlfn.UNIQUE(jobs[job_title_short]))</f>
        <v>Business Analyst</v>
      </c>
      <c r="B2" s="4" cm="1">
        <f t="array" ref="B2">MEDIAN(
  IF(
    (jobs[job_title_short]=A2)*
(jobs[salary_year_avg]&lt;&gt;0)*
    (jobs[job_country]=country)*
    (ISNUMBER(SEARCH(type,jobs[job_schedule_type]))),
    jobs[salary_year_avg]
  )
)</f>
        <v>100000</v>
      </c>
      <c r="D2" t="str" cm="1">
        <f t="array" ref="D2:E9">_xlfn._xlws.SORT(_xlfn._xlws.FILTER(A2:B11,ISNUMBER(B2:B11)),2,1)</f>
        <v>Cloud Engineer</v>
      </c>
      <c r="E2" s="8">
        <v>40000</v>
      </c>
      <c r="F2" s="4">
        <f t="shared" ref="F2:F11" si="0">IF($D2&lt;&gt;title,$E2,NA())</f>
        <v>40000</v>
      </c>
      <c r="G2" s="4" t="e">
        <f t="shared" ref="G2:G11" si="1">IF($D2=title,$E2,NA())</f>
        <v>#N/A</v>
      </c>
      <c r="I2" s="4">
        <f>_xlfn.XLOOKUP(title,$D$2:$D$11,$E$2:$E$11,"No Results")</f>
        <v>76212</v>
      </c>
    </row>
    <row r="3" spans="1:9" x14ac:dyDescent="0.35">
      <c r="A3" t="str">
        <v>Cloud Engineer</v>
      </c>
      <c r="B3" s="4" cm="1">
        <f t="array" ref="B3">MEDIAN(
  IF(
    (jobs[job_title_short]=A3)*
(jobs[salary_year_avg]&lt;&gt;0)*
    (jobs[job_country]=country)*
    (ISNUMBER(SEARCH(type,jobs[job_schedule_type]))),
    jobs[salary_year_avg]
  )
)</f>
        <v>40000</v>
      </c>
      <c r="D3" t="str">
        <v>Software Engineer</v>
      </c>
      <c r="E3" s="8">
        <v>70000</v>
      </c>
      <c r="F3" s="4">
        <f t="shared" si="0"/>
        <v>70000</v>
      </c>
      <c r="G3" s="4" t="e">
        <f t="shared" si="1"/>
        <v>#N/A</v>
      </c>
    </row>
    <row r="4" spans="1:9" x14ac:dyDescent="0.35">
      <c r="A4" t="str">
        <v>Data Analyst</v>
      </c>
      <c r="B4" s="4" cm="1">
        <f t="array" ref="B4">MEDIAN(
  IF(
    (jobs[job_title_short]=A4)*
(jobs[salary_year_avg]&lt;&gt;0)*
    (jobs[job_country]=country)*
    (ISNUMBER(SEARCH(type,jobs[job_schedule_type]))),
    jobs[salary_year_avg]
  )
)</f>
        <v>76212</v>
      </c>
      <c r="D4" t="str">
        <v>Data Analyst</v>
      </c>
      <c r="E4" s="8">
        <v>76212</v>
      </c>
      <c r="F4" s="4" t="e">
        <f t="shared" si="0"/>
        <v>#N/A</v>
      </c>
      <c r="G4" s="4">
        <f t="shared" si="1"/>
        <v>76212</v>
      </c>
    </row>
    <row r="5" spans="1:9" x14ac:dyDescent="0.35">
      <c r="A5" t="str">
        <v>Data Engineer</v>
      </c>
      <c r="B5" s="4" cm="1">
        <f t="array" ref="B5">MEDIAN(
  IF(
    (jobs[job_title_short]=A5)*
(jobs[salary_year_avg]&lt;&gt;0)*
    (jobs[job_country]=country)*
    (ISNUMBER(SEARCH(type,jobs[job_schedule_type]))),
    jobs[salary_year_avg]
  )
)</f>
        <v>111000</v>
      </c>
      <c r="D5" t="str">
        <v>Business Analyst</v>
      </c>
      <c r="E5" s="8">
        <v>100000</v>
      </c>
      <c r="F5" s="4">
        <f t="shared" si="0"/>
        <v>100000</v>
      </c>
      <c r="G5" s="4" t="e">
        <f t="shared" si="1"/>
        <v>#N/A</v>
      </c>
    </row>
    <row r="6" spans="1:9" x14ac:dyDescent="0.35">
      <c r="A6" t="str">
        <v>Data Scientist</v>
      </c>
      <c r="B6" s="4" cm="1">
        <f t="array" ref="B6">MEDIAN(
  IF(
    (jobs[job_title_short]=A6)*
(jobs[salary_year_avg]&lt;&gt;0)*
    (jobs[job_country]=country)*
    (ISNUMBER(SEARCH(type,jobs[job_schedule_type]))),
    jobs[salary_year_avg]
  )
)</f>
        <v>112500</v>
      </c>
      <c r="D6" t="str">
        <v>Senior Data Analyst</v>
      </c>
      <c r="E6" s="8">
        <v>110851</v>
      </c>
      <c r="F6" s="4">
        <f t="shared" si="0"/>
        <v>110851</v>
      </c>
      <c r="G6" s="4" t="e">
        <f t="shared" si="1"/>
        <v>#N/A</v>
      </c>
    </row>
    <row r="7" spans="1:9" x14ac:dyDescent="0.35">
      <c r="A7" t="str">
        <v>Machine Learning Engineer</v>
      </c>
      <c r="B7" s="4" t="e" cm="1">
        <f t="array" ref="B7">MEDIAN(
  IF(
    (jobs[job_title_short]=A7)*
(jobs[salary_year_avg]&lt;&gt;0)*
    (jobs[job_country]=country)*
    (ISNUMBER(SEARCH(type,jobs[job_schedule_type]))),
    jobs[salary_year_avg]
  )
)</f>
        <v>#NUM!</v>
      </c>
      <c r="D7" t="str">
        <v>Data Engineer</v>
      </c>
      <c r="E7" s="8">
        <v>111000</v>
      </c>
      <c r="F7" s="4">
        <f t="shared" si="0"/>
        <v>111000</v>
      </c>
      <c r="G7" s="4" t="e">
        <f t="shared" si="1"/>
        <v>#N/A</v>
      </c>
    </row>
    <row r="8" spans="1:9" x14ac:dyDescent="0.35">
      <c r="A8" t="str">
        <v>Senior Data Analyst</v>
      </c>
      <c r="B8" s="4" cm="1">
        <f t="array" ref="B8">MEDIAN(
  IF(
    (jobs[job_title_short]=A8)*
(jobs[salary_year_avg]&lt;&gt;0)*
    (jobs[job_country]=country)*
    (ISNUMBER(SEARCH(type,jobs[job_schedule_type]))),
    jobs[salary_year_avg]
  )
)</f>
        <v>110851</v>
      </c>
      <c r="D8" t="str">
        <v>Data Scientist</v>
      </c>
      <c r="E8" s="8">
        <v>112500</v>
      </c>
      <c r="F8" s="4">
        <f t="shared" si="0"/>
        <v>112500</v>
      </c>
      <c r="G8" s="4" t="e">
        <f t="shared" si="1"/>
        <v>#N/A</v>
      </c>
    </row>
    <row r="9" spans="1:9" x14ac:dyDescent="0.35">
      <c r="A9" t="str">
        <v>Senior Data Engineer</v>
      </c>
      <c r="B9" s="4" cm="1">
        <f t="array" ref="B9">MEDIAN(
  IF(
    (jobs[job_title_short]=A9)*
(jobs[salary_year_avg]&lt;&gt;0)*
    (jobs[job_country]=country)*
    (ISNUMBER(SEARCH(type,jobs[job_schedule_type]))),
    jobs[salary_year_avg]
  )
)</f>
        <v>113471.5</v>
      </c>
      <c r="D9" t="str">
        <v>Senior Data Engineer</v>
      </c>
      <c r="E9" s="8">
        <v>113471.5</v>
      </c>
      <c r="F9" s="4">
        <f t="shared" si="0"/>
        <v>113471.5</v>
      </c>
      <c r="G9" s="4" t="e">
        <f t="shared" si="1"/>
        <v>#N/A</v>
      </c>
    </row>
    <row r="10" spans="1:9" x14ac:dyDescent="0.35">
      <c r="A10" t="str">
        <v>Senior Data Scientist</v>
      </c>
      <c r="B10" s="4" t="e" cm="1">
        <f t="array" ref="B10">MEDIAN(
  IF(
    (jobs[job_title_short]=A10)*
(jobs[salary_year_avg]&lt;&gt;0)*
    (jobs[job_country]=country)*
    (ISNUMBER(SEARCH(type,jobs[job_schedule_type]))),
    jobs[salary_year_avg]
  )
)</f>
        <v>#NUM!</v>
      </c>
      <c r="E10" s="8"/>
      <c r="F10" s="4">
        <f t="shared" si="0"/>
        <v>0</v>
      </c>
      <c r="G10" s="4" t="e">
        <f t="shared" si="1"/>
        <v>#N/A</v>
      </c>
    </row>
    <row r="11" spans="1:9" x14ac:dyDescent="0.35">
      <c r="A11" t="str">
        <v>Software Engineer</v>
      </c>
      <c r="B11" s="4" cm="1">
        <f t="array" ref="B11">MEDIAN(
  IF(
    (jobs[job_title_short]=A11)*
(jobs[salary_year_avg]&lt;&gt;0)*
    (jobs[job_country]=country)*
    (ISNUMBER(SEARCH(type,jobs[job_schedule_type]))),
    jobs[salary_year_avg]
  )
)</f>
        <v>70000</v>
      </c>
      <c r="F11" s="4">
        <f t="shared" si="0"/>
        <v>0</v>
      </c>
      <c r="G11" s="4" t="e">
        <f t="shared" si="1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87D1-B8EC-4734-9293-F6C67E42EA52}">
  <dimension ref="A1:E131"/>
  <sheetViews>
    <sheetView workbookViewId="0">
      <selection activeCell="M2" sqref="M2"/>
    </sheetView>
  </sheetViews>
  <sheetFormatPr defaultRowHeight="14.5" x14ac:dyDescent="0.35"/>
  <cols>
    <col min="1" max="1" width="10.26953125" customWidth="1"/>
    <col min="2" max="2" width="13.08984375" bestFit="1" customWidth="1"/>
    <col min="4" max="4" width="15.81640625" bestFit="1" customWidth="1"/>
    <col min="5" max="5" width="11.08984375" bestFit="1" customWidth="1"/>
  </cols>
  <sheetData>
    <row r="1" spans="1:5" x14ac:dyDescent="0.35">
      <c r="A1" t="s">
        <v>10</v>
      </c>
      <c r="B1" t="s">
        <v>17434</v>
      </c>
      <c r="D1" t="s">
        <v>17435</v>
      </c>
    </row>
    <row r="2" spans="1:5" x14ac:dyDescent="0.35">
      <c r="A2" t="str" cm="1">
        <f t="array" ref="A2:A131">_xlfn.ANCHORARRAY(Data_Validation!H2)</f>
        <v>Afghanistan</v>
      </c>
      <c r="B2" s="4" t="e" cm="1">
        <f t="array" ref="B2">MEDIAN(IF(
(jobs[job_country]=A2)*
(jobs[salary_year_avg]&lt;&gt;0)*
(jobs[job_title_short]=title)*
(ISNUMBER(SEARCH(type,jobs[job_schedule_type]))),
jobs[salary_year_avg]))</f>
        <v>#NUM!</v>
      </c>
      <c r="D2" t="str" cm="1">
        <f t="array" ref="D2:E10">_xlfn._xlws.SORT(_xlfn._xlws.FILTER(A2:B131,ISNUMBER(B2:B131)),2,-1)</f>
        <v>Montenegro</v>
      </c>
      <c r="E2" s="9">
        <v>91200</v>
      </c>
    </row>
    <row r="3" spans="1:5" x14ac:dyDescent="0.35">
      <c r="A3" t="str">
        <v>Albania</v>
      </c>
      <c r="B3" s="4" t="e" cm="1">
        <f t="array" ref="B3">MEDIAN(IF(
(jobs[job_country]=A3)*
(jobs[salary_year_avg]&lt;&gt;0)*
(jobs[job_title_short]=title)*
(ISNUMBER(SEARCH(type,jobs[job_schedule_type]))),
jobs[salary_year_avg]))</f>
        <v>#NUM!</v>
      </c>
      <c r="D3" t="str">
        <v>United States</v>
      </c>
      <c r="E3" s="4">
        <v>76212</v>
      </c>
    </row>
    <row r="4" spans="1:5" x14ac:dyDescent="0.35">
      <c r="A4" t="str">
        <v>Algeria</v>
      </c>
      <c r="B4" s="4" t="e" cm="1">
        <f t="array" ref="B4">MEDIAN(IF(
(jobs[job_country]=A4)*
(jobs[salary_year_avg]&lt;&gt;0)*
(jobs[job_title_short]=title)*
(ISNUMBER(SEARCH(type,jobs[job_schedule_type]))),
jobs[salary_year_avg]))</f>
        <v>#NUM!</v>
      </c>
      <c r="D4" t="str">
        <v>Trinidad and Tobago</v>
      </c>
      <c r="E4" s="4">
        <v>70091.5</v>
      </c>
    </row>
    <row r="5" spans="1:5" x14ac:dyDescent="0.35">
      <c r="A5" t="str">
        <v>Argentina</v>
      </c>
      <c r="B5" s="4" t="e" cm="1">
        <f t="array" ref="B5">MEDIAN(IF(
(jobs[job_country]=A5)*
(jobs[salary_year_avg]&lt;&gt;0)*
(jobs[job_title_short]=title)*
(ISNUMBER(SEARCH(type,jobs[job_schedule_type]))),
jobs[salary_year_avg]))</f>
        <v>#NUM!</v>
      </c>
      <c r="D5" t="str">
        <v>Malaysia</v>
      </c>
      <c r="E5" s="4">
        <v>53560</v>
      </c>
    </row>
    <row r="6" spans="1:5" x14ac:dyDescent="0.35">
      <c r="A6" t="str">
        <v>Armenia</v>
      </c>
      <c r="B6" s="4" t="e" cm="1">
        <f t="array" ref="B6">MEDIAN(IF(
(jobs[job_country]=A6)*
(jobs[salary_year_avg]&lt;&gt;0)*
(jobs[job_title_short]=title)*
(ISNUMBER(SEARCH(type,jobs[job_schedule_type]))),
jobs[salary_year_avg]))</f>
        <v>#NUM!</v>
      </c>
      <c r="D6" t="str">
        <v>Puerto Rico</v>
      </c>
      <c r="E6" s="4">
        <v>50000</v>
      </c>
    </row>
    <row r="7" spans="1:5" x14ac:dyDescent="0.35">
      <c r="A7" t="str">
        <v>Australia</v>
      </c>
      <c r="B7" s="4" t="e" cm="1">
        <f t="array" ref="B7">MEDIAN(IF(
(jobs[job_country]=A7)*
(jobs[salary_year_avg]&lt;&gt;0)*
(jobs[job_title_short]=title)*
(ISNUMBER(SEARCH(type,jobs[job_schedule_type]))),
jobs[salary_year_avg]))</f>
        <v>#NUM!</v>
      </c>
      <c r="D7" t="str">
        <v>Venezuela</v>
      </c>
      <c r="E7" s="4">
        <v>40000</v>
      </c>
    </row>
    <row r="8" spans="1:5" x14ac:dyDescent="0.35">
      <c r="A8" t="str">
        <v>Austria</v>
      </c>
      <c r="B8" s="4" t="e" cm="1">
        <f t="array" ref="B8">MEDIAN(IF(
(jobs[job_country]=A8)*
(jobs[salary_year_avg]&lt;&gt;0)*
(jobs[job_title_short]=title)*
(ISNUMBER(SEARCH(type,jobs[job_schedule_type]))),
jobs[salary_year_avg]))</f>
        <v>#NUM!</v>
      </c>
      <c r="D8" t="str">
        <v>Colombia</v>
      </c>
      <c r="E8" s="4">
        <v>30000</v>
      </c>
    </row>
    <row r="9" spans="1:5" x14ac:dyDescent="0.35">
      <c r="A9" t="str">
        <v>Azerbaijan</v>
      </c>
      <c r="B9" s="4" t="e" cm="1">
        <f t="array" ref="B9">MEDIAN(IF(
(jobs[job_country]=A9)*
(jobs[salary_year_avg]&lt;&gt;0)*
(jobs[job_title_short]=title)*
(ISNUMBER(SEARCH(type,jobs[job_schedule_type]))),
jobs[salary_year_avg]))</f>
        <v>#NUM!</v>
      </c>
      <c r="D9" t="str">
        <v>United Kingdom</v>
      </c>
      <c r="E9" s="4">
        <v>30000</v>
      </c>
    </row>
    <row r="10" spans="1:5" x14ac:dyDescent="0.35">
      <c r="A10" t="str">
        <v>Bahamas</v>
      </c>
      <c r="B10" s="4" t="e" cm="1">
        <f t="array" ref="B10">MEDIAN(IF(
(jobs[job_country]=A10)*
(jobs[salary_year_avg]&lt;&gt;0)*
(jobs[job_title_short]=title)*
(ISNUMBER(SEARCH(type,jobs[job_schedule_type]))),
jobs[salary_year_avg]))</f>
        <v>#NUM!</v>
      </c>
      <c r="D10" t="str">
        <v>Slovakia</v>
      </c>
      <c r="E10" s="4">
        <v>19000</v>
      </c>
    </row>
    <row r="11" spans="1:5" x14ac:dyDescent="0.35">
      <c r="A11" t="str">
        <v>Bahrain</v>
      </c>
      <c r="B11" s="4" t="e" cm="1">
        <f t="array" ref="B11">MEDIAN(IF(
(jobs[job_country]=A11)*
(jobs[salary_year_avg]&lt;&gt;0)*
(jobs[job_title_short]=title)*
(ISNUMBER(SEARCH(type,jobs[job_schedule_type]))),
jobs[salary_year_avg]))</f>
        <v>#NUM!</v>
      </c>
      <c r="E11" s="4"/>
    </row>
    <row r="12" spans="1:5" x14ac:dyDescent="0.35">
      <c r="A12" t="str">
        <v>Bangladesh</v>
      </c>
      <c r="B12" s="4" t="e" cm="1">
        <f t="array" ref="B12">MEDIAN(IF(
(jobs[job_country]=A12)*
(jobs[salary_year_avg]&lt;&gt;0)*
(jobs[job_title_short]=title)*
(ISNUMBER(SEARCH(type,jobs[job_schedule_type]))),
jobs[salary_year_avg]))</f>
        <v>#NUM!</v>
      </c>
      <c r="E12" s="4"/>
    </row>
    <row r="13" spans="1:5" x14ac:dyDescent="0.35">
      <c r="A13" t="str">
        <v>Barbados</v>
      </c>
      <c r="B13" s="4" t="e" cm="1">
        <f t="array" ref="B13">MEDIAN(IF(
(jobs[job_country]=A13)*
(jobs[salary_year_avg]&lt;&gt;0)*
(jobs[job_title_short]=title)*
(ISNUMBER(SEARCH(type,jobs[job_schedule_type]))),
jobs[salary_year_avg]))</f>
        <v>#NUM!</v>
      </c>
      <c r="E13" s="4"/>
    </row>
    <row r="14" spans="1:5" x14ac:dyDescent="0.35">
      <c r="A14" t="str">
        <v>Belarus</v>
      </c>
      <c r="B14" s="4" t="e" cm="1">
        <f t="array" ref="B14">MEDIAN(IF(
(jobs[job_country]=A14)*
(jobs[salary_year_avg]&lt;&gt;0)*
(jobs[job_title_short]=title)*
(ISNUMBER(SEARCH(type,jobs[job_schedule_type]))),
jobs[salary_year_avg]))</f>
        <v>#NUM!</v>
      </c>
      <c r="E14" s="4"/>
    </row>
    <row r="15" spans="1:5" x14ac:dyDescent="0.35">
      <c r="A15" t="str">
        <v>Benin</v>
      </c>
      <c r="B15" s="4" t="e" cm="1">
        <f t="array" ref="B15">MEDIAN(IF(
(jobs[job_country]=A15)*
(jobs[salary_year_avg]&lt;&gt;0)*
(jobs[job_title_short]=title)*
(ISNUMBER(SEARCH(type,jobs[job_schedule_type]))),
jobs[salary_year_avg]))</f>
        <v>#NUM!</v>
      </c>
      <c r="E15" s="4"/>
    </row>
    <row r="16" spans="1:5" x14ac:dyDescent="0.35">
      <c r="A16" t="str">
        <v>Bolivia</v>
      </c>
      <c r="B16" s="4" t="e" cm="1">
        <f t="array" ref="B16">MEDIAN(IF(
(jobs[job_country]=A16)*
(jobs[salary_year_avg]&lt;&gt;0)*
(jobs[job_title_short]=title)*
(ISNUMBER(SEARCH(type,jobs[job_schedule_type]))),
jobs[salary_year_avg]))</f>
        <v>#NUM!</v>
      </c>
      <c r="E16" s="4"/>
    </row>
    <row r="17" spans="1:5" x14ac:dyDescent="0.35">
      <c r="A17" t="str">
        <v>Brazil</v>
      </c>
      <c r="B17" s="4" t="e" cm="1">
        <f t="array" ref="B17">MEDIAN(IF(
(jobs[job_country]=A17)*
(jobs[salary_year_avg]&lt;&gt;0)*
(jobs[job_title_short]=title)*
(ISNUMBER(SEARCH(type,jobs[job_schedule_type]))),
jobs[salary_year_avg]))</f>
        <v>#NUM!</v>
      </c>
      <c r="E17" s="4"/>
    </row>
    <row r="18" spans="1:5" x14ac:dyDescent="0.35">
      <c r="A18" t="str">
        <v>Brunei</v>
      </c>
      <c r="B18" s="4" t="e" cm="1">
        <f t="array" ref="B18">MEDIAN(IF(
(jobs[job_country]=A18)*
(jobs[salary_year_avg]&lt;&gt;0)*
(jobs[job_title_short]=title)*
(ISNUMBER(SEARCH(type,jobs[job_schedule_type]))),
jobs[salary_year_avg]))</f>
        <v>#NUM!</v>
      </c>
      <c r="E18" s="4"/>
    </row>
    <row r="19" spans="1:5" x14ac:dyDescent="0.35">
      <c r="A19" t="str">
        <v>Cambodia</v>
      </c>
      <c r="B19" s="4" t="e" cm="1">
        <f t="array" ref="B19">MEDIAN(IF(
(jobs[job_country]=A19)*
(jobs[salary_year_avg]&lt;&gt;0)*
(jobs[job_title_short]=title)*
(ISNUMBER(SEARCH(type,jobs[job_schedule_type]))),
jobs[salary_year_avg]))</f>
        <v>#NUM!</v>
      </c>
      <c r="E19" s="4"/>
    </row>
    <row r="20" spans="1:5" x14ac:dyDescent="0.35">
      <c r="A20" t="str">
        <v>Cameroon</v>
      </c>
      <c r="B20" s="4" t="e" cm="1">
        <f t="array" ref="B20">MEDIAN(IF(
(jobs[job_country]=A20)*
(jobs[salary_year_avg]&lt;&gt;0)*
(jobs[job_title_short]=title)*
(ISNUMBER(SEARCH(type,jobs[job_schedule_type]))),
jobs[salary_year_avg]))</f>
        <v>#NUM!</v>
      </c>
      <c r="E20" s="4"/>
    </row>
    <row r="21" spans="1:5" x14ac:dyDescent="0.35">
      <c r="A21" t="str">
        <v>Canada</v>
      </c>
      <c r="B21" s="4" t="e" cm="1">
        <f t="array" ref="B21">MEDIAN(IF(
(jobs[job_country]=A21)*
(jobs[salary_year_avg]&lt;&gt;0)*
(jobs[job_title_short]=title)*
(ISNUMBER(SEARCH(type,jobs[job_schedule_type]))),
jobs[salary_year_avg]))</f>
        <v>#NUM!</v>
      </c>
      <c r="E21" s="4"/>
    </row>
    <row r="22" spans="1:5" x14ac:dyDescent="0.35">
      <c r="A22" t="str">
        <v>Cayman Islands</v>
      </c>
      <c r="B22" s="4" t="e" cm="1">
        <f t="array" ref="B22">MEDIAN(IF(
(jobs[job_country]=A22)*
(jobs[salary_year_avg]&lt;&gt;0)*
(jobs[job_title_short]=title)*
(ISNUMBER(SEARCH(type,jobs[job_schedule_type]))),
jobs[salary_year_avg]))</f>
        <v>#NUM!</v>
      </c>
      <c r="E22" s="4"/>
    </row>
    <row r="23" spans="1:5" x14ac:dyDescent="0.35">
      <c r="A23" t="str">
        <v>Chile</v>
      </c>
      <c r="B23" s="4" t="e" cm="1">
        <f t="array" ref="B23">MEDIAN(IF(
(jobs[job_country]=A23)*
(jobs[salary_year_avg]&lt;&gt;0)*
(jobs[job_title_short]=title)*
(ISNUMBER(SEARCH(type,jobs[job_schedule_type]))),
jobs[salary_year_avg]))</f>
        <v>#NUM!</v>
      </c>
      <c r="E23" s="4"/>
    </row>
    <row r="24" spans="1:5" x14ac:dyDescent="0.35">
      <c r="A24" t="str">
        <v>Colombia</v>
      </c>
      <c r="B24" s="4" cm="1">
        <f t="array" ref="B24">MEDIAN(IF(
(jobs[job_country]=A24)*
(jobs[salary_year_avg]&lt;&gt;0)*
(jobs[job_title_short]=title)*
(ISNUMBER(SEARCH(type,jobs[job_schedule_type]))),
jobs[salary_year_avg]))</f>
        <v>30000</v>
      </c>
      <c r="E24" s="4"/>
    </row>
    <row r="25" spans="1:5" x14ac:dyDescent="0.35">
      <c r="A25" t="str">
        <v>Congo, Democratic Republic of the</v>
      </c>
      <c r="B25" s="4" t="e" cm="1">
        <f t="array" ref="B25">MEDIAN(IF(
(jobs[job_country]=A25)*
(jobs[salary_year_avg]&lt;&gt;0)*
(jobs[job_title_short]=title)*
(ISNUMBER(SEARCH(type,jobs[job_schedule_type]))),
jobs[salary_year_avg]))</f>
        <v>#NUM!</v>
      </c>
      <c r="E25" s="4"/>
    </row>
    <row r="26" spans="1:5" x14ac:dyDescent="0.35">
      <c r="A26" t="str">
        <v>Costa Rica</v>
      </c>
      <c r="B26" s="4" t="e" cm="1">
        <f t="array" ref="B26">MEDIAN(IF(
(jobs[job_country]=A26)*
(jobs[salary_year_avg]&lt;&gt;0)*
(jobs[job_title_short]=title)*
(ISNUMBER(SEARCH(type,jobs[job_schedule_type]))),
jobs[salary_year_avg]))</f>
        <v>#NUM!</v>
      </c>
      <c r="E26" s="4"/>
    </row>
    <row r="27" spans="1:5" x14ac:dyDescent="0.35">
      <c r="A27" t="str">
        <v>Cyprus</v>
      </c>
      <c r="B27" s="4" t="e" cm="1">
        <f t="array" ref="B27">MEDIAN(IF(
(jobs[job_country]=A27)*
(jobs[salary_year_avg]&lt;&gt;0)*
(jobs[job_title_short]=title)*
(ISNUMBER(SEARCH(type,jobs[job_schedule_type]))),
jobs[salary_year_avg]))</f>
        <v>#NUM!</v>
      </c>
      <c r="E27" s="4"/>
    </row>
    <row r="28" spans="1:5" x14ac:dyDescent="0.35">
      <c r="A28" t="str">
        <v>Czechia</v>
      </c>
      <c r="B28" s="4" t="e" cm="1">
        <f t="array" ref="B28">MEDIAN(IF(
(jobs[job_country]=A28)*
(jobs[salary_year_avg]&lt;&gt;0)*
(jobs[job_title_short]=title)*
(ISNUMBER(SEARCH(type,jobs[job_schedule_type]))),
jobs[salary_year_avg]))</f>
        <v>#NUM!</v>
      </c>
      <c r="E28" s="4"/>
    </row>
    <row r="29" spans="1:5" x14ac:dyDescent="0.35">
      <c r="A29" t="str">
        <v>Denmark</v>
      </c>
      <c r="B29" s="4" t="e" cm="1">
        <f t="array" ref="B29">MEDIAN(IF(
(jobs[job_country]=A29)*
(jobs[salary_year_avg]&lt;&gt;0)*
(jobs[job_title_short]=title)*
(ISNUMBER(SEARCH(type,jobs[job_schedule_type]))),
jobs[salary_year_avg]))</f>
        <v>#NUM!</v>
      </c>
      <c r="E29" s="4"/>
    </row>
    <row r="30" spans="1:5" x14ac:dyDescent="0.35">
      <c r="A30" t="str">
        <v>Dominican Republic</v>
      </c>
      <c r="B30" s="4" t="e" cm="1">
        <f t="array" ref="B30">MEDIAN(IF(
(jobs[job_country]=A30)*
(jobs[salary_year_avg]&lt;&gt;0)*
(jobs[job_title_short]=title)*
(ISNUMBER(SEARCH(type,jobs[job_schedule_type]))),
jobs[salary_year_avg]))</f>
        <v>#NUM!</v>
      </c>
      <c r="E30" s="4"/>
    </row>
    <row r="31" spans="1:5" x14ac:dyDescent="0.35">
      <c r="A31" t="str">
        <v>Ecuador</v>
      </c>
      <c r="B31" s="4" t="e" cm="1">
        <f t="array" ref="B31">MEDIAN(IF(
(jobs[job_country]=A31)*
(jobs[salary_year_avg]&lt;&gt;0)*
(jobs[job_title_short]=title)*
(ISNUMBER(SEARCH(type,jobs[job_schedule_type]))),
jobs[salary_year_avg]))</f>
        <v>#NUM!</v>
      </c>
      <c r="E31" s="4"/>
    </row>
    <row r="32" spans="1:5" x14ac:dyDescent="0.35">
      <c r="A32" t="str">
        <v>Egypt</v>
      </c>
      <c r="B32" s="4" t="e" cm="1">
        <f t="array" ref="B32">MEDIAN(IF(
(jobs[job_country]=A32)*
(jobs[salary_year_avg]&lt;&gt;0)*
(jobs[job_title_short]=title)*
(ISNUMBER(SEARCH(type,jobs[job_schedule_type]))),
jobs[salary_year_avg]))</f>
        <v>#NUM!</v>
      </c>
      <c r="E32" s="4"/>
    </row>
    <row r="33" spans="1:5" x14ac:dyDescent="0.35">
      <c r="A33" t="str">
        <v>El Salvador</v>
      </c>
      <c r="B33" s="4" t="e" cm="1">
        <f t="array" ref="B33">MEDIAN(IF(
(jobs[job_country]=A33)*
(jobs[salary_year_avg]&lt;&gt;0)*
(jobs[job_title_short]=title)*
(ISNUMBER(SEARCH(type,jobs[job_schedule_type]))),
jobs[salary_year_avg]))</f>
        <v>#NUM!</v>
      </c>
      <c r="E33" s="4"/>
    </row>
    <row r="34" spans="1:5" x14ac:dyDescent="0.35">
      <c r="A34" t="str">
        <v>Estonia</v>
      </c>
      <c r="B34" s="4" t="e" cm="1">
        <f t="array" ref="B34">MEDIAN(IF(
(jobs[job_country]=A34)*
(jobs[salary_year_avg]&lt;&gt;0)*
(jobs[job_title_short]=title)*
(ISNUMBER(SEARCH(type,jobs[job_schedule_type]))),
jobs[salary_year_avg]))</f>
        <v>#NUM!</v>
      </c>
      <c r="E34" s="4"/>
    </row>
    <row r="35" spans="1:5" x14ac:dyDescent="0.35">
      <c r="A35" t="str">
        <v>Ethiopia</v>
      </c>
      <c r="B35" s="4" t="e" cm="1">
        <f t="array" ref="B35">MEDIAN(IF(
(jobs[job_country]=A35)*
(jobs[salary_year_avg]&lt;&gt;0)*
(jobs[job_title_short]=title)*
(ISNUMBER(SEARCH(type,jobs[job_schedule_type]))),
jobs[salary_year_avg]))</f>
        <v>#NUM!</v>
      </c>
      <c r="E35" s="4"/>
    </row>
    <row r="36" spans="1:5" x14ac:dyDescent="0.35">
      <c r="A36" t="str">
        <v>Finland</v>
      </c>
      <c r="B36" s="4" t="e" cm="1">
        <f t="array" ref="B36">MEDIAN(IF(
(jobs[job_country]=A36)*
(jobs[salary_year_avg]&lt;&gt;0)*
(jobs[job_title_short]=title)*
(ISNUMBER(SEARCH(type,jobs[job_schedule_type]))),
jobs[salary_year_avg]))</f>
        <v>#NUM!</v>
      </c>
      <c r="E36" s="4"/>
    </row>
    <row r="37" spans="1:5" x14ac:dyDescent="0.35">
      <c r="A37" t="str">
        <v>France</v>
      </c>
      <c r="B37" s="4" t="e" cm="1">
        <f t="array" ref="B37">MEDIAN(IF(
(jobs[job_country]=A37)*
(jobs[salary_year_avg]&lt;&gt;0)*
(jobs[job_title_short]=title)*
(ISNUMBER(SEARCH(type,jobs[job_schedule_type]))),
jobs[salary_year_avg]))</f>
        <v>#NUM!</v>
      </c>
      <c r="E37" s="4"/>
    </row>
    <row r="38" spans="1:5" x14ac:dyDescent="0.35">
      <c r="A38" t="str">
        <v>Germany</v>
      </c>
      <c r="B38" s="4" t="e" cm="1">
        <f t="array" ref="B38">MEDIAN(IF(
(jobs[job_country]=A38)*
(jobs[salary_year_avg]&lt;&gt;0)*
(jobs[job_title_short]=title)*
(ISNUMBER(SEARCH(type,jobs[job_schedule_type]))),
jobs[salary_year_avg]))</f>
        <v>#NUM!</v>
      </c>
      <c r="E38" s="4"/>
    </row>
    <row r="39" spans="1:5" x14ac:dyDescent="0.35">
      <c r="A39" t="str">
        <v>Ghana</v>
      </c>
      <c r="B39" s="4" t="e" cm="1">
        <f t="array" ref="B39">MEDIAN(IF(
(jobs[job_country]=A39)*
(jobs[salary_year_avg]&lt;&gt;0)*
(jobs[job_title_short]=title)*
(ISNUMBER(SEARCH(type,jobs[job_schedule_type]))),
jobs[salary_year_avg]))</f>
        <v>#NUM!</v>
      </c>
      <c r="E39" s="4"/>
    </row>
    <row r="40" spans="1:5" x14ac:dyDescent="0.35">
      <c r="A40" t="str">
        <v>Greece</v>
      </c>
      <c r="B40" s="4" t="e" cm="1">
        <f t="array" ref="B40">MEDIAN(IF(
(jobs[job_country]=A40)*
(jobs[salary_year_avg]&lt;&gt;0)*
(jobs[job_title_short]=title)*
(ISNUMBER(SEARCH(type,jobs[job_schedule_type]))),
jobs[salary_year_avg]))</f>
        <v>#NUM!</v>
      </c>
      <c r="E40" s="4"/>
    </row>
    <row r="41" spans="1:5" x14ac:dyDescent="0.35">
      <c r="A41" t="str">
        <v>Guadeloupe</v>
      </c>
      <c r="B41" s="4" t="e" cm="1">
        <f t="array" ref="B41">MEDIAN(IF(
(jobs[job_country]=A41)*
(jobs[salary_year_avg]&lt;&gt;0)*
(jobs[job_title_short]=title)*
(ISNUMBER(SEARCH(type,jobs[job_schedule_type]))),
jobs[salary_year_avg]))</f>
        <v>#NUM!</v>
      </c>
      <c r="E41" s="4"/>
    </row>
    <row r="42" spans="1:5" x14ac:dyDescent="0.35">
      <c r="A42" t="str">
        <v>Guam</v>
      </c>
      <c r="B42" s="4" t="e" cm="1">
        <f t="array" ref="B42">MEDIAN(IF(
(jobs[job_country]=A42)*
(jobs[salary_year_avg]&lt;&gt;0)*
(jobs[job_title_short]=title)*
(ISNUMBER(SEARCH(type,jobs[job_schedule_type]))),
jobs[salary_year_avg]))</f>
        <v>#NUM!</v>
      </c>
      <c r="E42" s="4"/>
    </row>
    <row r="43" spans="1:5" x14ac:dyDescent="0.35">
      <c r="A43" t="str">
        <v>Guatemala</v>
      </c>
      <c r="B43" s="4" t="e" cm="1">
        <f t="array" ref="B43">MEDIAN(IF(
(jobs[job_country]=A43)*
(jobs[salary_year_avg]&lt;&gt;0)*
(jobs[job_title_short]=title)*
(ISNUMBER(SEARCH(type,jobs[job_schedule_type]))),
jobs[salary_year_avg]))</f>
        <v>#NUM!</v>
      </c>
      <c r="E43" s="4"/>
    </row>
    <row r="44" spans="1:5" x14ac:dyDescent="0.35">
      <c r="A44" t="str">
        <v>Guyana</v>
      </c>
      <c r="B44" s="4" t="e" cm="1">
        <f t="array" ref="B44">MEDIAN(IF(
(jobs[job_country]=A44)*
(jobs[salary_year_avg]&lt;&gt;0)*
(jobs[job_title_short]=title)*
(ISNUMBER(SEARCH(type,jobs[job_schedule_type]))),
jobs[salary_year_avg]))</f>
        <v>#NUM!</v>
      </c>
      <c r="E44" s="4"/>
    </row>
    <row r="45" spans="1:5" x14ac:dyDescent="0.35">
      <c r="A45" t="str">
        <v>Haiti</v>
      </c>
      <c r="B45" s="4" t="e" cm="1">
        <f t="array" ref="B45">MEDIAN(IF(
(jobs[job_country]=A45)*
(jobs[salary_year_avg]&lt;&gt;0)*
(jobs[job_title_short]=title)*
(ISNUMBER(SEARCH(type,jobs[job_schedule_type]))),
jobs[salary_year_avg]))</f>
        <v>#NUM!</v>
      </c>
      <c r="E45" s="4"/>
    </row>
    <row r="46" spans="1:5" x14ac:dyDescent="0.35">
      <c r="A46" t="str">
        <v>Honduras</v>
      </c>
      <c r="B46" s="4" t="e" cm="1">
        <f t="array" ref="B46">MEDIAN(IF(
(jobs[job_country]=A46)*
(jobs[salary_year_avg]&lt;&gt;0)*
(jobs[job_title_short]=title)*
(ISNUMBER(SEARCH(type,jobs[job_schedule_type]))),
jobs[salary_year_avg]))</f>
        <v>#NUM!</v>
      </c>
      <c r="E46" s="4"/>
    </row>
    <row r="47" spans="1:5" x14ac:dyDescent="0.35">
      <c r="A47" t="str">
        <v>Hong Kong</v>
      </c>
      <c r="B47" s="4" t="e" cm="1">
        <f t="array" ref="B47">MEDIAN(IF(
(jobs[job_country]=A47)*
(jobs[salary_year_avg]&lt;&gt;0)*
(jobs[job_title_short]=title)*
(ISNUMBER(SEARCH(type,jobs[job_schedule_type]))),
jobs[salary_year_avg]))</f>
        <v>#NUM!</v>
      </c>
      <c r="E47" s="4"/>
    </row>
    <row r="48" spans="1:5" x14ac:dyDescent="0.35">
      <c r="A48" t="str">
        <v>Hungary</v>
      </c>
      <c r="B48" s="4" t="e" cm="1">
        <f t="array" ref="B48">MEDIAN(IF(
(jobs[job_country]=A48)*
(jobs[salary_year_avg]&lt;&gt;0)*
(jobs[job_title_short]=title)*
(ISNUMBER(SEARCH(type,jobs[job_schedule_type]))),
jobs[salary_year_avg]))</f>
        <v>#NUM!</v>
      </c>
      <c r="E48" s="4"/>
    </row>
    <row r="49" spans="1:5" x14ac:dyDescent="0.35">
      <c r="A49" t="str">
        <v>Iceland</v>
      </c>
      <c r="B49" s="4" t="e" cm="1">
        <f t="array" ref="B49">MEDIAN(IF(
(jobs[job_country]=A49)*
(jobs[salary_year_avg]&lt;&gt;0)*
(jobs[job_title_short]=title)*
(ISNUMBER(SEARCH(type,jobs[job_schedule_type]))),
jobs[salary_year_avg]))</f>
        <v>#NUM!</v>
      </c>
      <c r="E49" s="4"/>
    </row>
    <row r="50" spans="1:5" x14ac:dyDescent="0.35">
      <c r="A50" t="str">
        <v>India</v>
      </c>
      <c r="B50" s="4" t="e" cm="1">
        <f t="array" ref="B50">MEDIAN(IF(
(jobs[job_country]=A50)*
(jobs[salary_year_avg]&lt;&gt;0)*
(jobs[job_title_short]=title)*
(ISNUMBER(SEARCH(type,jobs[job_schedule_type]))),
jobs[salary_year_avg]))</f>
        <v>#NUM!</v>
      </c>
      <c r="E50" s="4"/>
    </row>
    <row r="51" spans="1:5" x14ac:dyDescent="0.35">
      <c r="A51" t="str">
        <v>Indonesia</v>
      </c>
      <c r="B51" s="4" t="e" cm="1">
        <f t="array" ref="B51">MEDIAN(IF(
(jobs[job_country]=A51)*
(jobs[salary_year_avg]&lt;&gt;0)*
(jobs[job_title_short]=title)*
(ISNUMBER(SEARCH(type,jobs[job_schedule_type]))),
jobs[salary_year_avg]))</f>
        <v>#NUM!</v>
      </c>
      <c r="E51" s="4"/>
    </row>
    <row r="52" spans="1:5" x14ac:dyDescent="0.35">
      <c r="A52" t="str">
        <v>Ireland</v>
      </c>
      <c r="B52" s="4" t="e" cm="1">
        <f t="array" ref="B52">MEDIAN(IF(
(jobs[job_country]=A52)*
(jobs[salary_year_avg]&lt;&gt;0)*
(jobs[job_title_short]=title)*
(ISNUMBER(SEARCH(type,jobs[job_schedule_type]))),
jobs[salary_year_avg]))</f>
        <v>#NUM!</v>
      </c>
      <c r="E52" s="4"/>
    </row>
    <row r="53" spans="1:5" x14ac:dyDescent="0.35">
      <c r="A53" t="str">
        <v>Israel</v>
      </c>
      <c r="B53" s="4" t="e" cm="1">
        <f t="array" ref="B53">MEDIAN(IF(
(jobs[job_country]=A53)*
(jobs[salary_year_avg]&lt;&gt;0)*
(jobs[job_title_short]=title)*
(ISNUMBER(SEARCH(type,jobs[job_schedule_type]))),
jobs[salary_year_avg]))</f>
        <v>#NUM!</v>
      </c>
      <c r="E53" s="4"/>
    </row>
    <row r="54" spans="1:5" x14ac:dyDescent="0.35">
      <c r="A54" t="str">
        <v>Italy</v>
      </c>
      <c r="B54" s="4" t="e" cm="1">
        <f t="array" ref="B54">MEDIAN(IF(
(jobs[job_country]=A54)*
(jobs[salary_year_avg]&lt;&gt;0)*
(jobs[job_title_short]=title)*
(ISNUMBER(SEARCH(type,jobs[job_schedule_type]))),
jobs[salary_year_avg]))</f>
        <v>#NUM!</v>
      </c>
      <c r="E54" s="4"/>
    </row>
    <row r="55" spans="1:5" x14ac:dyDescent="0.35">
      <c r="A55" t="str">
        <v>Jamaica</v>
      </c>
      <c r="B55" s="4" t="e" cm="1">
        <f t="array" ref="B55">MEDIAN(IF(
(jobs[job_country]=A55)*
(jobs[salary_year_avg]&lt;&gt;0)*
(jobs[job_title_short]=title)*
(ISNUMBER(SEARCH(type,jobs[job_schedule_type]))),
jobs[salary_year_avg]))</f>
        <v>#NUM!</v>
      </c>
      <c r="E55" s="4"/>
    </row>
    <row r="56" spans="1:5" x14ac:dyDescent="0.35">
      <c r="A56" t="str">
        <v>Japan</v>
      </c>
      <c r="B56" s="4" t="e" cm="1">
        <f t="array" ref="B56">MEDIAN(IF(
(jobs[job_country]=A56)*
(jobs[salary_year_avg]&lt;&gt;0)*
(jobs[job_title_short]=title)*
(ISNUMBER(SEARCH(type,jobs[job_schedule_type]))),
jobs[salary_year_avg]))</f>
        <v>#NUM!</v>
      </c>
      <c r="E56" s="4"/>
    </row>
    <row r="57" spans="1:5" x14ac:dyDescent="0.35">
      <c r="A57" t="str">
        <v>Jordan</v>
      </c>
      <c r="B57" s="4" t="e" cm="1">
        <f t="array" ref="B57">MEDIAN(IF(
(jobs[job_country]=A57)*
(jobs[salary_year_avg]&lt;&gt;0)*
(jobs[job_title_short]=title)*
(ISNUMBER(SEARCH(type,jobs[job_schedule_type]))),
jobs[salary_year_avg]))</f>
        <v>#NUM!</v>
      </c>
      <c r="E57" s="4"/>
    </row>
    <row r="58" spans="1:5" x14ac:dyDescent="0.35">
      <c r="A58" t="str">
        <v>Kazakhstan</v>
      </c>
      <c r="B58" s="4" t="e" cm="1">
        <f t="array" ref="B58">MEDIAN(IF(
(jobs[job_country]=A58)*
(jobs[salary_year_avg]&lt;&gt;0)*
(jobs[job_title_short]=title)*
(ISNUMBER(SEARCH(type,jobs[job_schedule_type]))),
jobs[salary_year_avg]))</f>
        <v>#NUM!</v>
      </c>
      <c r="E58" s="4"/>
    </row>
    <row r="59" spans="1:5" x14ac:dyDescent="0.35">
      <c r="A59" t="str">
        <v>Kenya</v>
      </c>
      <c r="B59" s="4" t="e" cm="1">
        <f t="array" ref="B59">MEDIAN(IF(
(jobs[job_country]=A59)*
(jobs[salary_year_avg]&lt;&gt;0)*
(jobs[job_title_short]=title)*
(ISNUMBER(SEARCH(type,jobs[job_schedule_type]))),
jobs[salary_year_avg]))</f>
        <v>#NUM!</v>
      </c>
      <c r="E59" s="4"/>
    </row>
    <row r="60" spans="1:5" x14ac:dyDescent="0.35">
      <c r="A60" t="str">
        <v>Kuwait</v>
      </c>
      <c r="B60" s="4" t="e" cm="1">
        <f t="array" ref="B60">MEDIAN(IF(
(jobs[job_country]=A60)*
(jobs[salary_year_avg]&lt;&gt;0)*
(jobs[job_title_short]=title)*
(ISNUMBER(SEARCH(type,jobs[job_schedule_type]))),
jobs[salary_year_avg]))</f>
        <v>#NUM!</v>
      </c>
      <c r="E60" s="4"/>
    </row>
    <row r="61" spans="1:5" x14ac:dyDescent="0.35">
      <c r="A61" t="str">
        <v>Kyrgyzstan</v>
      </c>
      <c r="B61" s="4" t="e" cm="1">
        <f t="array" ref="B61">MEDIAN(IF(
(jobs[job_country]=A61)*
(jobs[salary_year_avg]&lt;&gt;0)*
(jobs[job_title_short]=title)*
(ISNUMBER(SEARCH(type,jobs[job_schedule_type]))),
jobs[salary_year_avg]))</f>
        <v>#NUM!</v>
      </c>
      <c r="E61" s="4"/>
    </row>
    <row r="62" spans="1:5" x14ac:dyDescent="0.35">
      <c r="A62" t="str">
        <v>Laos</v>
      </c>
      <c r="B62" s="4" t="e" cm="1">
        <f t="array" ref="B62">MEDIAN(IF(
(jobs[job_country]=A62)*
(jobs[salary_year_avg]&lt;&gt;0)*
(jobs[job_title_short]=title)*
(ISNUMBER(SEARCH(type,jobs[job_schedule_type]))),
jobs[salary_year_avg]))</f>
        <v>#NUM!</v>
      </c>
      <c r="E62" s="4"/>
    </row>
    <row r="63" spans="1:5" x14ac:dyDescent="0.35">
      <c r="A63" t="str">
        <v>Latvia</v>
      </c>
      <c r="B63" s="4" t="e" cm="1">
        <f t="array" ref="B63">MEDIAN(IF(
(jobs[job_country]=A63)*
(jobs[salary_year_avg]&lt;&gt;0)*
(jobs[job_title_short]=title)*
(ISNUMBER(SEARCH(type,jobs[job_schedule_type]))),
jobs[salary_year_avg]))</f>
        <v>#NUM!</v>
      </c>
      <c r="E63" s="4"/>
    </row>
    <row r="64" spans="1:5" x14ac:dyDescent="0.35">
      <c r="A64" t="str">
        <v>Lebanon</v>
      </c>
      <c r="B64" s="4" t="e" cm="1">
        <f t="array" ref="B64">MEDIAN(IF(
(jobs[job_country]=A64)*
(jobs[salary_year_avg]&lt;&gt;0)*
(jobs[job_title_short]=title)*
(ISNUMBER(SEARCH(type,jobs[job_schedule_type]))),
jobs[salary_year_avg]))</f>
        <v>#NUM!</v>
      </c>
      <c r="E64" s="4"/>
    </row>
    <row r="65" spans="1:5" x14ac:dyDescent="0.35">
      <c r="A65" t="str">
        <v>Lesotho</v>
      </c>
      <c r="B65" s="4" t="e" cm="1">
        <f t="array" ref="B65">MEDIAN(IF(
(jobs[job_country]=A65)*
(jobs[salary_year_avg]&lt;&gt;0)*
(jobs[job_title_short]=title)*
(ISNUMBER(SEARCH(type,jobs[job_schedule_type]))),
jobs[salary_year_avg]))</f>
        <v>#NUM!</v>
      </c>
      <c r="E65" s="4"/>
    </row>
    <row r="66" spans="1:5" x14ac:dyDescent="0.35">
      <c r="A66" t="str">
        <v>Libya</v>
      </c>
      <c r="B66" s="4" t="e" cm="1">
        <f t="array" ref="B66">MEDIAN(IF(
(jobs[job_country]=A66)*
(jobs[salary_year_avg]&lt;&gt;0)*
(jobs[job_title_short]=title)*
(ISNUMBER(SEARCH(type,jobs[job_schedule_type]))),
jobs[salary_year_avg]))</f>
        <v>#NUM!</v>
      </c>
      <c r="E66" s="4"/>
    </row>
    <row r="67" spans="1:5" x14ac:dyDescent="0.35">
      <c r="A67" t="str">
        <v>Lithuania</v>
      </c>
      <c r="B67" s="4" t="e" cm="1">
        <f t="array" ref="B67">MEDIAN(IF(
(jobs[job_country]=A67)*
(jobs[salary_year_avg]&lt;&gt;0)*
(jobs[job_title_short]=title)*
(ISNUMBER(SEARCH(type,jobs[job_schedule_type]))),
jobs[salary_year_avg]))</f>
        <v>#NUM!</v>
      </c>
      <c r="E67" s="4"/>
    </row>
    <row r="68" spans="1:5" x14ac:dyDescent="0.35">
      <c r="A68" t="str">
        <v>Luxembourg</v>
      </c>
      <c r="B68" s="4" t="e" cm="1">
        <f t="array" ref="B68">MEDIAN(IF(
(jobs[job_country]=A68)*
(jobs[salary_year_avg]&lt;&gt;0)*
(jobs[job_title_short]=title)*
(ISNUMBER(SEARCH(type,jobs[job_schedule_type]))),
jobs[salary_year_avg]))</f>
        <v>#NUM!</v>
      </c>
      <c r="E68" s="4"/>
    </row>
    <row r="69" spans="1:5" x14ac:dyDescent="0.35">
      <c r="A69" t="str">
        <v>Macedonia (FYROM)</v>
      </c>
      <c r="B69" s="4" t="e" cm="1">
        <f t="array" ref="B69">MEDIAN(IF(
(jobs[job_country]=A69)*
(jobs[salary_year_avg]&lt;&gt;0)*
(jobs[job_title_short]=title)*
(ISNUMBER(SEARCH(type,jobs[job_schedule_type]))),
jobs[salary_year_avg]))</f>
        <v>#NUM!</v>
      </c>
      <c r="E69" s="4"/>
    </row>
    <row r="70" spans="1:5" x14ac:dyDescent="0.35">
      <c r="A70" t="str">
        <v>Malawi</v>
      </c>
      <c r="B70" s="4" t="e" cm="1">
        <f t="array" ref="B70">MEDIAN(IF(
(jobs[job_country]=A70)*
(jobs[salary_year_avg]&lt;&gt;0)*
(jobs[job_title_short]=title)*
(ISNUMBER(SEARCH(type,jobs[job_schedule_type]))),
jobs[salary_year_avg]))</f>
        <v>#NUM!</v>
      </c>
      <c r="E70" s="4"/>
    </row>
    <row r="71" spans="1:5" x14ac:dyDescent="0.35">
      <c r="A71" t="str">
        <v>Malaysia</v>
      </c>
      <c r="B71" s="4" cm="1">
        <f t="array" ref="B71">MEDIAN(IF(
(jobs[job_country]=A71)*
(jobs[salary_year_avg]&lt;&gt;0)*
(jobs[job_title_short]=title)*
(ISNUMBER(SEARCH(type,jobs[job_schedule_type]))),
jobs[salary_year_avg]))</f>
        <v>53560</v>
      </c>
      <c r="E71" s="4"/>
    </row>
    <row r="72" spans="1:5" x14ac:dyDescent="0.35">
      <c r="A72" t="str">
        <v>Mali</v>
      </c>
      <c r="B72" s="4" t="e" cm="1">
        <f t="array" ref="B72">MEDIAN(IF(
(jobs[job_country]=A72)*
(jobs[salary_year_avg]&lt;&gt;0)*
(jobs[job_title_short]=title)*
(ISNUMBER(SEARCH(type,jobs[job_schedule_type]))),
jobs[salary_year_avg]))</f>
        <v>#NUM!</v>
      </c>
      <c r="E72" s="4"/>
    </row>
    <row r="73" spans="1:5" x14ac:dyDescent="0.35">
      <c r="A73" t="str">
        <v>Malta</v>
      </c>
      <c r="B73" s="4" t="e" cm="1">
        <f t="array" ref="B73">MEDIAN(IF(
(jobs[job_country]=A73)*
(jobs[salary_year_avg]&lt;&gt;0)*
(jobs[job_title_short]=title)*
(ISNUMBER(SEARCH(type,jobs[job_schedule_type]))),
jobs[salary_year_avg]))</f>
        <v>#NUM!</v>
      </c>
      <c r="E73" s="4"/>
    </row>
    <row r="74" spans="1:5" x14ac:dyDescent="0.35">
      <c r="A74" t="str">
        <v>Mauritius</v>
      </c>
      <c r="B74" s="4" t="e" cm="1">
        <f t="array" ref="B74">MEDIAN(IF(
(jobs[job_country]=A74)*
(jobs[salary_year_avg]&lt;&gt;0)*
(jobs[job_title_short]=title)*
(ISNUMBER(SEARCH(type,jobs[job_schedule_type]))),
jobs[salary_year_avg]))</f>
        <v>#NUM!</v>
      </c>
      <c r="E74" s="4"/>
    </row>
    <row r="75" spans="1:5" x14ac:dyDescent="0.35">
      <c r="A75" t="str">
        <v>Mexico</v>
      </c>
      <c r="B75" s="4" t="e" cm="1">
        <f t="array" ref="B75">MEDIAN(IF(
(jobs[job_country]=A75)*
(jobs[salary_year_avg]&lt;&gt;0)*
(jobs[job_title_short]=title)*
(ISNUMBER(SEARCH(type,jobs[job_schedule_type]))),
jobs[salary_year_avg]))</f>
        <v>#NUM!</v>
      </c>
      <c r="E75" s="4"/>
    </row>
    <row r="76" spans="1:5" x14ac:dyDescent="0.35">
      <c r="A76" t="str">
        <v>Moldova</v>
      </c>
      <c r="B76" s="4" t="e" cm="1">
        <f t="array" ref="B76">MEDIAN(IF(
(jobs[job_country]=A76)*
(jobs[salary_year_avg]&lt;&gt;0)*
(jobs[job_title_short]=title)*
(ISNUMBER(SEARCH(type,jobs[job_schedule_type]))),
jobs[salary_year_avg]))</f>
        <v>#NUM!</v>
      </c>
      <c r="E76" s="4"/>
    </row>
    <row r="77" spans="1:5" x14ac:dyDescent="0.35">
      <c r="A77" t="str">
        <v>Mongolia</v>
      </c>
      <c r="B77" s="4" t="e" cm="1">
        <f t="array" ref="B77">MEDIAN(IF(
(jobs[job_country]=A77)*
(jobs[salary_year_avg]&lt;&gt;0)*
(jobs[job_title_short]=title)*
(ISNUMBER(SEARCH(type,jobs[job_schedule_type]))),
jobs[salary_year_avg]))</f>
        <v>#NUM!</v>
      </c>
      <c r="E77" s="4"/>
    </row>
    <row r="78" spans="1:5" x14ac:dyDescent="0.35">
      <c r="A78" t="str">
        <v>Montenegro</v>
      </c>
      <c r="B78" s="4" cm="1">
        <f t="array" ref="B78">MEDIAN(IF(
(jobs[job_country]=A78)*
(jobs[salary_year_avg]&lt;&gt;0)*
(jobs[job_title_short]=title)*
(ISNUMBER(SEARCH(type,jobs[job_schedule_type]))),
jobs[salary_year_avg]))</f>
        <v>91200</v>
      </c>
      <c r="E78" s="4"/>
    </row>
    <row r="79" spans="1:5" x14ac:dyDescent="0.35">
      <c r="A79" t="str">
        <v>Morocco</v>
      </c>
      <c r="B79" s="4" t="e" cm="1">
        <f t="array" ref="B79">MEDIAN(IF(
(jobs[job_country]=A79)*
(jobs[salary_year_avg]&lt;&gt;0)*
(jobs[job_title_short]=title)*
(ISNUMBER(SEARCH(type,jobs[job_schedule_type]))),
jobs[salary_year_avg]))</f>
        <v>#NUM!</v>
      </c>
      <c r="E79" s="4"/>
    </row>
    <row r="80" spans="1:5" x14ac:dyDescent="0.35">
      <c r="A80" t="str">
        <v>Mozambique</v>
      </c>
      <c r="B80" s="4" t="e" cm="1">
        <f t="array" ref="B80">MEDIAN(IF(
(jobs[job_country]=A80)*
(jobs[salary_year_avg]&lt;&gt;0)*
(jobs[job_title_short]=title)*
(ISNUMBER(SEARCH(type,jobs[job_schedule_type]))),
jobs[salary_year_avg]))</f>
        <v>#NUM!</v>
      </c>
      <c r="E80" s="4"/>
    </row>
    <row r="81" spans="1:5" x14ac:dyDescent="0.35">
      <c r="A81" t="str">
        <v>Myanmar</v>
      </c>
      <c r="B81" s="4" t="e" cm="1">
        <f t="array" ref="B81">MEDIAN(IF(
(jobs[job_country]=A81)*
(jobs[salary_year_avg]&lt;&gt;0)*
(jobs[job_title_short]=title)*
(ISNUMBER(SEARCH(type,jobs[job_schedule_type]))),
jobs[salary_year_avg]))</f>
        <v>#NUM!</v>
      </c>
      <c r="E81" s="4"/>
    </row>
    <row r="82" spans="1:5" x14ac:dyDescent="0.35">
      <c r="A82" t="str">
        <v>Namibia</v>
      </c>
      <c r="B82" s="4" t="e" cm="1">
        <f t="array" ref="B82">MEDIAN(IF(
(jobs[job_country]=A82)*
(jobs[salary_year_avg]&lt;&gt;0)*
(jobs[job_title_short]=title)*
(ISNUMBER(SEARCH(type,jobs[job_schedule_type]))),
jobs[salary_year_avg]))</f>
        <v>#NUM!</v>
      </c>
      <c r="E82" s="4"/>
    </row>
    <row r="83" spans="1:5" x14ac:dyDescent="0.35">
      <c r="A83" t="str">
        <v>Nepal</v>
      </c>
      <c r="B83" s="4" t="e" cm="1">
        <f t="array" ref="B83">MEDIAN(IF(
(jobs[job_country]=A83)*
(jobs[salary_year_avg]&lt;&gt;0)*
(jobs[job_title_short]=title)*
(ISNUMBER(SEARCH(type,jobs[job_schedule_type]))),
jobs[salary_year_avg]))</f>
        <v>#NUM!</v>
      </c>
      <c r="E83" s="4"/>
    </row>
    <row r="84" spans="1:5" x14ac:dyDescent="0.35">
      <c r="A84" t="str">
        <v>Netherlands</v>
      </c>
      <c r="B84" s="4" t="e" cm="1">
        <f t="array" ref="B84">MEDIAN(IF(
(jobs[job_country]=A84)*
(jobs[salary_year_avg]&lt;&gt;0)*
(jobs[job_title_short]=title)*
(ISNUMBER(SEARCH(type,jobs[job_schedule_type]))),
jobs[salary_year_avg]))</f>
        <v>#NUM!</v>
      </c>
      <c r="E84" s="4"/>
    </row>
    <row r="85" spans="1:5" x14ac:dyDescent="0.35">
      <c r="A85" t="str">
        <v>New Zealand</v>
      </c>
      <c r="B85" s="4" t="e" cm="1">
        <f t="array" ref="B85">MEDIAN(IF(
(jobs[job_country]=A85)*
(jobs[salary_year_avg]&lt;&gt;0)*
(jobs[job_title_short]=title)*
(ISNUMBER(SEARCH(type,jobs[job_schedule_type]))),
jobs[salary_year_avg]))</f>
        <v>#NUM!</v>
      </c>
      <c r="E85" s="4"/>
    </row>
    <row r="86" spans="1:5" x14ac:dyDescent="0.35">
      <c r="A86" t="str">
        <v>Nicaragua</v>
      </c>
      <c r="B86" s="4" t="e" cm="1">
        <f t="array" ref="B86">MEDIAN(IF(
(jobs[job_country]=A86)*
(jobs[salary_year_avg]&lt;&gt;0)*
(jobs[job_title_short]=title)*
(ISNUMBER(SEARCH(type,jobs[job_schedule_type]))),
jobs[salary_year_avg]))</f>
        <v>#NUM!</v>
      </c>
      <c r="E86" s="4"/>
    </row>
    <row r="87" spans="1:5" x14ac:dyDescent="0.35">
      <c r="A87" t="str">
        <v>Nigeria</v>
      </c>
      <c r="B87" s="4" t="e" cm="1">
        <f t="array" ref="B87">MEDIAN(IF(
(jobs[job_country]=A87)*
(jobs[salary_year_avg]&lt;&gt;0)*
(jobs[job_title_short]=title)*
(ISNUMBER(SEARCH(type,jobs[job_schedule_type]))),
jobs[salary_year_avg]))</f>
        <v>#NUM!</v>
      </c>
      <c r="E87" s="4"/>
    </row>
    <row r="88" spans="1:5" x14ac:dyDescent="0.35">
      <c r="A88" t="str">
        <v>Northern Mariana Islands</v>
      </c>
      <c r="B88" s="4" t="e" cm="1">
        <f t="array" ref="B88">MEDIAN(IF(
(jobs[job_country]=A88)*
(jobs[salary_year_avg]&lt;&gt;0)*
(jobs[job_title_short]=title)*
(ISNUMBER(SEARCH(type,jobs[job_schedule_type]))),
jobs[salary_year_avg]))</f>
        <v>#NUM!</v>
      </c>
      <c r="E88" s="4"/>
    </row>
    <row r="89" spans="1:5" x14ac:dyDescent="0.35">
      <c r="A89" t="str">
        <v>Norway</v>
      </c>
      <c r="B89" s="4" t="e" cm="1">
        <f t="array" ref="B89">MEDIAN(IF(
(jobs[job_country]=A89)*
(jobs[salary_year_avg]&lt;&gt;0)*
(jobs[job_title_short]=title)*
(ISNUMBER(SEARCH(type,jobs[job_schedule_type]))),
jobs[salary_year_avg]))</f>
        <v>#NUM!</v>
      </c>
      <c r="E89" s="4"/>
    </row>
    <row r="90" spans="1:5" x14ac:dyDescent="0.35">
      <c r="A90" t="str">
        <v>Oman</v>
      </c>
      <c r="B90" s="4" t="e" cm="1">
        <f t="array" ref="B90">MEDIAN(IF(
(jobs[job_country]=A90)*
(jobs[salary_year_avg]&lt;&gt;0)*
(jobs[job_title_short]=title)*
(ISNUMBER(SEARCH(type,jobs[job_schedule_type]))),
jobs[salary_year_avg]))</f>
        <v>#NUM!</v>
      </c>
      <c r="E90" s="4"/>
    </row>
    <row r="91" spans="1:5" x14ac:dyDescent="0.35">
      <c r="A91" t="str">
        <v>Pakistan</v>
      </c>
      <c r="B91" s="4" t="e" cm="1">
        <f t="array" ref="B91">MEDIAN(IF(
(jobs[job_country]=A91)*
(jobs[salary_year_avg]&lt;&gt;0)*
(jobs[job_title_short]=title)*
(ISNUMBER(SEARCH(type,jobs[job_schedule_type]))),
jobs[salary_year_avg]))</f>
        <v>#NUM!</v>
      </c>
      <c r="E91" s="4"/>
    </row>
    <row r="92" spans="1:5" x14ac:dyDescent="0.35">
      <c r="A92" t="str">
        <v>Palestine</v>
      </c>
      <c r="B92" s="4" t="e" cm="1">
        <f t="array" ref="B92">MEDIAN(IF(
(jobs[job_country]=A92)*
(jobs[salary_year_avg]&lt;&gt;0)*
(jobs[job_title_short]=title)*
(ISNUMBER(SEARCH(type,jobs[job_schedule_type]))),
jobs[salary_year_avg]))</f>
        <v>#NUM!</v>
      </c>
      <c r="E92" s="4"/>
    </row>
    <row r="93" spans="1:5" x14ac:dyDescent="0.35">
      <c r="A93" t="str">
        <v>Panama</v>
      </c>
      <c r="B93" s="4" t="e" cm="1">
        <f t="array" ref="B93">MEDIAN(IF(
(jobs[job_country]=A93)*
(jobs[salary_year_avg]&lt;&gt;0)*
(jobs[job_title_short]=title)*
(ISNUMBER(SEARCH(type,jobs[job_schedule_type]))),
jobs[salary_year_avg]))</f>
        <v>#NUM!</v>
      </c>
      <c r="E93" s="4"/>
    </row>
    <row r="94" spans="1:5" x14ac:dyDescent="0.35">
      <c r="A94" t="str">
        <v>Paraguay</v>
      </c>
      <c r="B94" s="4" t="e" cm="1">
        <f t="array" ref="B94">MEDIAN(IF(
(jobs[job_country]=A94)*
(jobs[salary_year_avg]&lt;&gt;0)*
(jobs[job_title_short]=title)*
(ISNUMBER(SEARCH(type,jobs[job_schedule_type]))),
jobs[salary_year_avg]))</f>
        <v>#NUM!</v>
      </c>
      <c r="E94" s="4"/>
    </row>
    <row r="95" spans="1:5" x14ac:dyDescent="0.35">
      <c r="A95" t="str">
        <v>Peru</v>
      </c>
      <c r="B95" s="4" t="e" cm="1">
        <f t="array" ref="B95">MEDIAN(IF(
(jobs[job_country]=A95)*
(jobs[salary_year_avg]&lt;&gt;0)*
(jobs[job_title_short]=title)*
(ISNUMBER(SEARCH(type,jobs[job_schedule_type]))),
jobs[salary_year_avg]))</f>
        <v>#NUM!</v>
      </c>
      <c r="E95" s="4"/>
    </row>
    <row r="96" spans="1:5" x14ac:dyDescent="0.35">
      <c r="A96" t="str">
        <v>Philippines</v>
      </c>
      <c r="B96" s="4" t="e" cm="1">
        <f t="array" ref="B96">MEDIAN(IF(
(jobs[job_country]=A96)*
(jobs[salary_year_avg]&lt;&gt;0)*
(jobs[job_title_short]=title)*
(ISNUMBER(SEARCH(type,jobs[job_schedule_type]))),
jobs[salary_year_avg]))</f>
        <v>#NUM!</v>
      </c>
      <c r="E96" s="4"/>
    </row>
    <row r="97" spans="1:5" x14ac:dyDescent="0.35">
      <c r="A97" t="str">
        <v>Poland</v>
      </c>
      <c r="B97" s="4" t="e" cm="1">
        <f t="array" ref="B97">MEDIAN(IF(
(jobs[job_country]=A97)*
(jobs[salary_year_avg]&lt;&gt;0)*
(jobs[job_title_short]=title)*
(ISNUMBER(SEARCH(type,jobs[job_schedule_type]))),
jobs[salary_year_avg]))</f>
        <v>#NUM!</v>
      </c>
      <c r="E97" s="4"/>
    </row>
    <row r="98" spans="1:5" x14ac:dyDescent="0.35">
      <c r="A98" t="str">
        <v>Portugal</v>
      </c>
      <c r="B98" s="4" t="e" cm="1">
        <f t="array" ref="B98">MEDIAN(IF(
(jobs[job_country]=A98)*
(jobs[salary_year_avg]&lt;&gt;0)*
(jobs[job_title_short]=title)*
(ISNUMBER(SEARCH(type,jobs[job_schedule_type]))),
jobs[salary_year_avg]))</f>
        <v>#NUM!</v>
      </c>
      <c r="E98" s="4"/>
    </row>
    <row r="99" spans="1:5" x14ac:dyDescent="0.35">
      <c r="A99" t="str">
        <v>Puerto Rico</v>
      </c>
      <c r="B99" s="4" cm="1">
        <f t="array" ref="B99">MEDIAN(IF(
(jobs[job_country]=A99)*
(jobs[salary_year_avg]&lt;&gt;0)*
(jobs[job_title_short]=title)*
(ISNUMBER(SEARCH(type,jobs[job_schedule_type]))),
jobs[salary_year_avg]))</f>
        <v>50000</v>
      </c>
      <c r="E99" s="4"/>
    </row>
    <row r="100" spans="1:5" x14ac:dyDescent="0.35">
      <c r="A100" t="str">
        <v>Qatar</v>
      </c>
      <c r="B100" s="4" t="e" cm="1">
        <f t="array" ref="B100">MEDIAN(IF(
(jobs[job_country]=A100)*
(jobs[salary_year_avg]&lt;&gt;0)*
(jobs[job_title_short]=title)*
(ISNUMBER(SEARCH(type,jobs[job_schedule_type]))),
jobs[salary_year_avg]))</f>
        <v>#NUM!</v>
      </c>
      <c r="E100" s="4"/>
    </row>
    <row r="101" spans="1:5" x14ac:dyDescent="0.35">
      <c r="A101" t="str">
        <v>Romania</v>
      </c>
      <c r="B101" s="4" t="e" cm="1">
        <f t="array" ref="B101">MEDIAN(IF(
(jobs[job_country]=A101)*
(jobs[salary_year_avg]&lt;&gt;0)*
(jobs[job_title_short]=title)*
(ISNUMBER(SEARCH(type,jobs[job_schedule_type]))),
jobs[salary_year_avg]))</f>
        <v>#NUM!</v>
      </c>
      <c r="E101" s="4"/>
    </row>
    <row r="102" spans="1:5" x14ac:dyDescent="0.35">
      <c r="A102" t="str">
        <v>Russia</v>
      </c>
      <c r="B102" s="4" t="e" cm="1">
        <f t="array" ref="B102">MEDIAN(IF(
(jobs[job_country]=A102)*
(jobs[salary_year_avg]&lt;&gt;0)*
(jobs[job_title_short]=title)*
(ISNUMBER(SEARCH(type,jobs[job_schedule_type]))),
jobs[salary_year_avg]))</f>
        <v>#NUM!</v>
      </c>
      <c r="E102" s="4"/>
    </row>
    <row r="103" spans="1:5" x14ac:dyDescent="0.35">
      <c r="A103" t="str">
        <v>Rwanda</v>
      </c>
      <c r="B103" s="4" t="e" cm="1">
        <f t="array" ref="B103">MEDIAN(IF(
(jobs[job_country]=A103)*
(jobs[salary_year_avg]&lt;&gt;0)*
(jobs[job_title_short]=title)*
(ISNUMBER(SEARCH(type,jobs[job_schedule_type]))),
jobs[salary_year_avg]))</f>
        <v>#NUM!</v>
      </c>
      <c r="E103" s="4"/>
    </row>
    <row r="104" spans="1:5" x14ac:dyDescent="0.35">
      <c r="A104" t="str">
        <v>Saudi Arabia</v>
      </c>
      <c r="B104" s="4" t="e" cm="1">
        <f t="array" ref="B104">MEDIAN(IF(
(jobs[job_country]=A104)*
(jobs[salary_year_avg]&lt;&gt;0)*
(jobs[job_title_short]=title)*
(ISNUMBER(SEARCH(type,jobs[job_schedule_type]))),
jobs[salary_year_avg]))</f>
        <v>#NUM!</v>
      </c>
      <c r="E104" s="4"/>
    </row>
    <row r="105" spans="1:5" x14ac:dyDescent="0.35">
      <c r="A105" t="str">
        <v>Serbia</v>
      </c>
      <c r="B105" s="4" t="e" cm="1">
        <f t="array" ref="B105">MEDIAN(IF(
(jobs[job_country]=A105)*
(jobs[salary_year_avg]&lt;&gt;0)*
(jobs[job_title_short]=title)*
(ISNUMBER(SEARCH(type,jobs[job_schedule_type]))),
jobs[salary_year_avg]))</f>
        <v>#NUM!</v>
      </c>
      <c r="E105" s="4"/>
    </row>
    <row r="106" spans="1:5" x14ac:dyDescent="0.35">
      <c r="A106" t="str">
        <v>Singapore</v>
      </c>
      <c r="B106" s="4" t="e" cm="1">
        <f t="array" ref="B106">MEDIAN(IF(
(jobs[job_country]=A106)*
(jobs[salary_year_avg]&lt;&gt;0)*
(jobs[job_title_short]=title)*
(ISNUMBER(SEARCH(type,jobs[job_schedule_type]))),
jobs[salary_year_avg]))</f>
        <v>#NUM!</v>
      </c>
      <c r="E106" s="4"/>
    </row>
    <row r="107" spans="1:5" x14ac:dyDescent="0.35">
      <c r="A107" t="str">
        <v>Slovakia</v>
      </c>
      <c r="B107" s="4" cm="1">
        <f t="array" ref="B107">MEDIAN(IF(
(jobs[job_country]=A107)*
(jobs[salary_year_avg]&lt;&gt;0)*
(jobs[job_title_short]=title)*
(ISNUMBER(SEARCH(type,jobs[job_schedule_type]))),
jobs[salary_year_avg]))</f>
        <v>19000</v>
      </c>
      <c r="E107" s="4"/>
    </row>
    <row r="108" spans="1:5" x14ac:dyDescent="0.35">
      <c r="A108" t="str">
        <v>Slovenia</v>
      </c>
      <c r="B108" s="4" t="e" cm="1">
        <f t="array" ref="B108">MEDIAN(IF(
(jobs[job_country]=A108)*
(jobs[salary_year_avg]&lt;&gt;0)*
(jobs[job_title_short]=title)*
(ISNUMBER(SEARCH(type,jobs[job_schedule_type]))),
jobs[salary_year_avg]))</f>
        <v>#NUM!</v>
      </c>
      <c r="E108" s="4"/>
    </row>
    <row r="109" spans="1:5" x14ac:dyDescent="0.35">
      <c r="A109" t="str">
        <v>Somalia</v>
      </c>
      <c r="B109" s="4" t="e" cm="1">
        <f t="array" ref="B109">MEDIAN(IF(
(jobs[job_country]=A109)*
(jobs[salary_year_avg]&lt;&gt;0)*
(jobs[job_title_short]=title)*
(ISNUMBER(SEARCH(type,jobs[job_schedule_type]))),
jobs[salary_year_avg]))</f>
        <v>#NUM!</v>
      </c>
      <c r="E109" s="4"/>
    </row>
    <row r="110" spans="1:5" x14ac:dyDescent="0.35">
      <c r="A110" t="str">
        <v>South Africa</v>
      </c>
      <c r="B110" s="4" t="e" cm="1">
        <f t="array" ref="B110">MEDIAN(IF(
(jobs[job_country]=A110)*
(jobs[salary_year_avg]&lt;&gt;0)*
(jobs[job_title_short]=title)*
(ISNUMBER(SEARCH(type,jobs[job_schedule_type]))),
jobs[salary_year_avg]))</f>
        <v>#NUM!</v>
      </c>
      <c r="E110" s="4"/>
    </row>
    <row r="111" spans="1:5" x14ac:dyDescent="0.35">
      <c r="A111" t="str">
        <v>South Korea</v>
      </c>
      <c r="B111" s="4" t="e" cm="1">
        <f t="array" ref="B111">MEDIAN(IF(
(jobs[job_country]=A111)*
(jobs[salary_year_avg]&lt;&gt;0)*
(jobs[job_title_short]=title)*
(ISNUMBER(SEARCH(type,jobs[job_schedule_type]))),
jobs[salary_year_avg]))</f>
        <v>#NUM!</v>
      </c>
      <c r="E111" s="4"/>
    </row>
    <row r="112" spans="1:5" x14ac:dyDescent="0.35">
      <c r="A112" t="str">
        <v>Spain</v>
      </c>
      <c r="B112" s="4" t="e" cm="1">
        <f t="array" ref="B112">MEDIAN(IF(
(jobs[job_country]=A112)*
(jobs[salary_year_avg]&lt;&gt;0)*
(jobs[job_title_short]=title)*
(ISNUMBER(SEARCH(type,jobs[job_schedule_type]))),
jobs[salary_year_avg]))</f>
        <v>#NUM!</v>
      </c>
      <c r="E112" s="4"/>
    </row>
    <row r="113" spans="1:5" x14ac:dyDescent="0.35">
      <c r="A113" t="str">
        <v>Sri Lanka</v>
      </c>
      <c r="B113" s="4" t="e" cm="1">
        <f t="array" ref="B113">MEDIAN(IF(
(jobs[job_country]=A113)*
(jobs[salary_year_avg]&lt;&gt;0)*
(jobs[job_title_short]=title)*
(ISNUMBER(SEARCH(type,jobs[job_schedule_type]))),
jobs[salary_year_avg]))</f>
        <v>#NUM!</v>
      </c>
      <c r="E113" s="4"/>
    </row>
    <row r="114" spans="1:5" x14ac:dyDescent="0.35">
      <c r="A114" t="str">
        <v>Sudan</v>
      </c>
      <c r="B114" s="4" t="e" cm="1">
        <f t="array" ref="B114">MEDIAN(IF(
(jobs[job_country]=A114)*
(jobs[salary_year_avg]&lt;&gt;0)*
(jobs[job_title_short]=title)*
(ISNUMBER(SEARCH(type,jobs[job_schedule_type]))),
jobs[salary_year_avg]))</f>
        <v>#NUM!</v>
      </c>
      <c r="E114" s="4"/>
    </row>
    <row r="115" spans="1:5" x14ac:dyDescent="0.35">
      <c r="A115" t="str">
        <v>Suriname</v>
      </c>
      <c r="B115" s="4" t="e" cm="1">
        <f t="array" ref="B115">MEDIAN(IF(
(jobs[job_country]=A115)*
(jobs[salary_year_avg]&lt;&gt;0)*
(jobs[job_title_short]=title)*
(ISNUMBER(SEARCH(type,jobs[job_schedule_type]))),
jobs[salary_year_avg]))</f>
        <v>#NUM!</v>
      </c>
      <c r="E115" s="4"/>
    </row>
    <row r="116" spans="1:5" x14ac:dyDescent="0.35">
      <c r="A116" t="str">
        <v>Switzerland</v>
      </c>
      <c r="B116" s="4" t="e" cm="1">
        <f t="array" ref="B116">MEDIAN(IF(
(jobs[job_country]=A116)*
(jobs[salary_year_avg]&lt;&gt;0)*
(jobs[job_title_short]=title)*
(ISNUMBER(SEARCH(type,jobs[job_schedule_type]))),
jobs[salary_year_avg]))</f>
        <v>#NUM!</v>
      </c>
      <c r="E116" s="4"/>
    </row>
    <row r="117" spans="1:5" x14ac:dyDescent="0.35">
      <c r="A117" t="str">
        <v>Taiwan</v>
      </c>
      <c r="B117" s="4" t="e" cm="1">
        <f t="array" ref="B117">MEDIAN(IF(
(jobs[job_country]=A117)*
(jobs[salary_year_avg]&lt;&gt;0)*
(jobs[job_title_short]=title)*
(ISNUMBER(SEARCH(type,jobs[job_schedule_type]))),
jobs[salary_year_avg]))</f>
        <v>#NUM!</v>
      </c>
      <c r="E117" s="4"/>
    </row>
    <row r="118" spans="1:5" x14ac:dyDescent="0.35">
      <c r="A118" t="str">
        <v>Tanzania</v>
      </c>
      <c r="B118" s="4" t="e" cm="1">
        <f t="array" ref="B118">MEDIAN(IF(
(jobs[job_country]=A118)*
(jobs[salary_year_avg]&lt;&gt;0)*
(jobs[job_title_short]=title)*
(ISNUMBER(SEARCH(type,jobs[job_schedule_type]))),
jobs[salary_year_avg]))</f>
        <v>#NUM!</v>
      </c>
      <c r="E118" s="4"/>
    </row>
    <row r="119" spans="1:5" x14ac:dyDescent="0.35">
      <c r="A119" t="str">
        <v>Thailand</v>
      </c>
      <c r="B119" s="4" t="e" cm="1">
        <f t="array" ref="B119">MEDIAN(IF(
(jobs[job_country]=A119)*
(jobs[salary_year_avg]&lt;&gt;0)*
(jobs[job_title_short]=title)*
(ISNUMBER(SEARCH(type,jobs[job_schedule_type]))),
jobs[salary_year_avg]))</f>
        <v>#NUM!</v>
      </c>
      <c r="E119" s="4"/>
    </row>
    <row r="120" spans="1:5" x14ac:dyDescent="0.35">
      <c r="A120" t="str">
        <v>Trinidad and Tobago</v>
      </c>
      <c r="B120" s="4" cm="1">
        <f t="array" ref="B120">MEDIAN(IF(
(jobs[job_country]=A120)*
(jobs[salary_year_avg]&lt;&gt;0)*
(jobs[job_title_short]=title)*
(ISNUMBER(SEARCH(type,jobs[job_schedule_type]))),
jobs[salary_year_avg]))</f>
        <v>70091.5</v>
      </c>
      <c r="E120" s="4"/>
    </row>
    <row r="121" spans="1:5" x14ac:dyDescent="0.35">
      <c r="A121" t="str">
        <v>Tunisia</v>
      </c>
      <c r="B121" s="4" t="e" cm="1">
        <f t="array" ref="B121">MEDIAN(IF(
(jobs[job_country]=A121)*
(jobs[salary_year_avg]&lt;&gt;0)*
(jobs[job_title_short]=title)*
(ISNUMBER(SEARCH(type,jobs[job_schedule_type]))),
jobs[salary_year_avg]))</f>
        <v>#NUM!</v>
      </c>
      <c r="E121" s="4"/>
    </row>
    <row r="122" spans="1:5" x14ac:dyDescent="0.35">
      <c r="A122" t="str">
        <v>Turkey</v>
      </c>
      <c r="B122" s="4" t="e" cm="1">
        <f t="array" ref="B122">MEDIAN(IF(
(jobs[job_country]=A122)*
(jobs[salary_year_avg]&lt;&gt;0)*
(jobs[job_title_short]=title)*
(ISNUMBER(SEARCH(type,jobs[job_schedule_type]))),
jobs[salary_year_avg]))</f>
        <v>#NUM!</v>
      </c>
      <c r="E122" s="4"/>
    </row>
    <row r="123" spans="1:5" x14ac:dyDescent="0.35">
      <c r="A123" t="str">
        <v>U.S. Virgin Islands</v>
      </c>
      <c r="B123" s="4" t="e" cm="1">
        <f t="array" ref="B123">MEDIAN(IF(
(jobs[job_country]=A123)*
(jobs[salary_year_avg]&lt;&gt;0)*
(jobs[job_title_short]=title)*
(ISNUMBER(SEARCH(type,jobs[job_schedule_type]))),
jobs[salary_year_avg]))</f>
        <v>#NUM!</v>
      </c>
      <c r="E123" s="4"/>
    </row>
    <row r="124" spans="1:5" x14ac:dyDescent="0.35">
      <c r="A124" t="str">
        <v>Uganda</v>
      </c>
      <c r="B124" s="4" t="e" cm="1">
        <f t="array" ref="B124">MEDIAN(IF(
(jobs[job_country]=A124)*
(jobs[salary_year_avg]&lt;&gt;0)*
(jobs[job_title_short]=title)*
(ISNUMBER(SEARCH(type,jobs[job_schedule_type]))),
jobs[salary_year_avg]))</f>
        <v>#NUM!</v>
      </c>
      <c r="E124" s="4"/>
    </row>
    <row r="125" spans="1:5" x14ac:dyDescent="0.35">
      <c r="A125" t="str">
        <v>Ukraine</v>
      </c>
      <c r="B125" s="4" t="e" cm="1">
        <f t="array" ref="B125">MEDIAN(IF(
(jobs[job_country]=A125)*
(jobs[salary_year_avg]&lt;&gt;0)*
(jobs[job_title_short]=title)*
(ISNUMBER(SEARCH(type,jobs[job_schedule_type]))),
jobs[salary_year_avg]))</f>
        <v>#NUM!</v>
      </c>
      <c r="E125" s="4"/>
    </row>
    <row r="126" spans="1:5" x14ac:dyDescent="0.35">
      <c r="A126" t="str">
        <v>United Arab Emirates</v>
      </c>
      <c r="B126" s="4" t="e" cm="1">
        <f t="array" ref="B126">MEDIAN(IF(
(jobs[job_country]=A126)*
(jobs[salary_year_avg]&lt;&gt;0)*
(jobs[job_title_short]=title)*
(ISNUMBER(SEARCH(type,jobs[job_schedule_type]))),
jobs[salary_year_avg]))</f>
        <v>#NUM!</v>
      </c>
      <c r="E126" s="4"/>
    </row>
    <row r="127" spans="1:5" x14ac:dyDescent="0.35">
      <c r="A127" t="str">
        <v>United Kingdom</v>
      </c>
      <c r="B127" s="4" cm="1">
        <f t="array" ref="B127">MEDIAN(IF(
(jobs[job_country]=A127)*
(jobs[salary_year_avg]&lt;&gt;0)*
(jobs[job_title_short]=title)*
(ISNUMBER(SEARCH(type,jobs[job_schedule_type]))),
jobs[salary_year_avg]))</f>
        <v>30000</v>
      </c>
      <c r="E127" s="4"/>
    </row>
    <row r="128" spans="1:5" x14ac:dyDescent="0.35">
      <c r="A128" t="str">
        <v>United States</v>
      </c>
      <c r="B128" s="4" cm="1">
        <f t="array" ref="B128">MEDIAN(IF(
(jobs[job_country]=A128)*
(jobs[salary_year_avg]&lt;&gt;0)*
(jobs[job_title_short]=title)*
(ISNUMBER(SEARCH(type,jobs[job_schedule_type]))),
jobs[salary_year_avg]))</f>
        <v>76212</v>
      </c>
      <c r="E128" s="4"/>
    </row>
    <row r="129" spans="1:5" x14ac:dyDescent="0.35">
      <c r="A129" t="str">
        <v>Uruguay</v>
      </c>
      <c r="B129" s="4" t="e" cm="1">
        <f t="array" ref="B129">MEDIAN(IF(
(jobs[job_country]=A129)*
(jobs[salary_year_avg]&lt;&gt;0)*
(jobs[job_title_short]=title)*
(ISNUMBER(SEARCH(type,jobs[job_schedule_type]))),
jobs[salary_year_avg]))</f>
        <v>#NUM!</v>
      </c>
      <c r="E129" s="4"/>
    </row>
    <row r="130" spans="1:5" x14ac:dyDescent="0.35">
      <c r="A130" t="str">
        <v>Venezuela</v>
      </c>
      <c r="B130" s="4" cm="1">
        <f t="array" ref="B130">MEDIAN(IF(
(jobs[job_country]=A130)*
(jobs[salary_year_avg]&lt;&gt;0)*
(jobs[job_title_short]=title)*
(ISNUMBER(SEARCH(type,jobs[job_schedule_type]))),
jobs[salary_year_avg]))</f>
        <v>40000</v>
      </c>
      <c r="E130" s="4"/>
    </row>
    <row r="131" spans="1:5" x14ac:dyDescent="0.35">
      <c r="A131" t="str">
        <v>Zimbabwe</v>
      </c>
      <c r="B131" s="4" t="e" cm="1">
        <f t="array" ref="B131">MEDIAN(IF(
(jobs[job_country]=A131)*
(jobs[salary_year_avg]&lt;&gt;0)*
(jobs[job_title_short]=title)*
(ISNUMBER(SEARCH(type,jobs[job_schedule_type]))),
jobs[salary_year_avg]))</f>
        <v>#NUM!</v>
      </c>
      <c r="E131" s="4"/>
    </row>
  </sheetData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FB7A-0CFC-4A10-AF66-EE83C8DC3447}">
  <dimension ref="A1:G5"/>
  <sheetViews>
    <sheetView workbookViewId="0">
      <selection activeCell="M2" sqref="M2"/>
    </sheetView>
  </sheetViews>
  <sheetFormatPr defaultRowHeight="14.5" x14ac:dyDescent="0.35"/>
  <cols>
    <col min="1" max="1" width="16.1796875" bestFit="1" customWidth="1"/>
    <col min="2" max="2" width="9.81640625" bestFit="1" customWidth="1"/>
    <col min="5" max="7" width="9.81640625" bestFit="1" customWidth="1"/>
  </cols>
  <sheetData>
    <row r="1" spans="1:7" x14ac:dyDescent="0.35">
      <c r="A1" t="s">
        <v>17436</v>
      </c>
      <c r="B1" t="s">
        <v>17434</v>
      </c>
    </row>
    <row r="2" spans="1:7" x14ac:dyDescent="0.35">
      <c r="A2" t="str" cm="1">
        <f t="array" ref="A2:A5">_xlfn.ANCHORARRAY(Data_Validation!K2)</f>
        <v>Full-time</v>
      </c>
      <c r="B2" s="4" cm="1">
        <f t="array" ref="B2">MEDIAN(
IF(
(jobs[job_title_short]=title) *
(jobs[salary_year_avg]&lt;&gt;0) *
(jobs[job_country]=country) *
(ISNUMBER(SEARCH(A2, jobs[job_schedule_type]))),
jobs[salary_year_avg]
)
)</f>
        <v>93580</v>
      </c>
      <c r="D2" t="str" cm="1">
        <f t="array" ref="D2:E5">_xlfn._xlws.SORT(_xlfn._xlws.FILTER(A2:B5,ISNUMBER(B2:B5)),2,1)</f>
        <v>Contractor</v>
      </c>
      <c r="E2" s="4">
        <v>76212</v>
      </c>
      <c r="F2" s="4" t="e">
        <f>IF($D2&lt;&gt;type,$E2,NA())</f>
        <v>#N/A</v>
      </c>
      <c r="G2" s="4">
        <f>IF($D2=type,$E2,NA())</f>
        <v>76212</v>
      </c>
    </row>
    <row r="3" spans="1:7" x14ac:dyDescent="0.35">
      <c r="A3" t="str">
        <v>Contractor</v>
      </c>
      <c r="B3" s="4" cm="1">
        <f t="array" ref="B3">MEDIAN(
IF(
(jobs[job_title_short]=title) *
(jobs[salary_year_avg]&lt;&gt;0) *
(jobs[job_country]=country) *
(ISNUMBER(SEARCH(A3, jobs[job_schedule_type]))),
jobs[salary_year_avg]
)
)</f>
        <v>76212</v>
      </c>
      <c r="D3" t="str">
        <v>Part-time</v>
      </c>
      <c r="E3" s="4">
        <v>80774.5</v>
      </c>
      <c r="F3" s="4">
        <f>IF($D3&lt;&gt;type,$E3,NA())</f>
        <v>80774.5</v>
      </c>
      <c r="G3" s="4" t="e">
        <f>IF($D3=type,$E3,NA())</f>
        <v>#N/A</v>
      </c>
    </row>
    <row r="4" spans="1:7" x14ac:dyDescent="0.35">
      <c r="A4" t="str">
        <v>Internship</v>
      </c>
      <c r="B4" s="4" cm="1">
        <f t="array" ref="B4">MEDIAN(
IF(
(jobs[job_title_short]=title) *
(jobs[salary_year_avg]&lt;&gt;0) *
(jobs[job_country]=country) *
(ISNUMBER(SEARCH(A4, jobs[job_schedule_type]))),
jobs[salary_year_avg]
)
)</f>
        <v>87500</v>
      </c>
      <c r="D4" t="str">
        <v>Internship</v>
      </c>
      <c r="E4" s="4">
        <v>87500</v>
      </c>
      <c r="F4" s="4">
        <f>IF($D4&lt;&gt;type,$E4,NA())</f>
        <v>87500</v>
      </c>
      <c r="G4" s="4" t="e">
        <f>IF($D4=type,$E4,NA())</f>
        <v>#N/A</v>
      </c>
    </row>
    <row r="5" spans="1:7" x14ac:dyDescent="0.35">
      <c r="A5" t="str">
        <v>Part-time</v>
      </c>
      <c r="B5" s="4" cm="1">
        <f t="array" ref="B5">MEDIAN(
IF(
(jobs[job_title_short]=title) *
(jobs[salary_year_avg]&lt;&gt;0) *
(jobs[job_country]=country) *
(ISNUMBER(SEARCH(A5, jobs[job_schedule_type]))),
jobs[salary_year_avg]
)
)</f>
        <v>80774.5</v>
      </c>
      <c r="D5" t="str">
        <v>Full-time</v>
      </c>
      <c r="E5" s="4">
        <v>93580</v>
      </c>
      <c r="F5" s="4">
        <f>IF($D5&lt;&gt;type,$E5,NA())</f>
        <v>93580</v>
      </c>
      <c r="G5" s="4" t="e">
        <f>IF($D5=type,$E5,NA())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65E7-5F70-4CBA-ACF0-83141B617270}">
  <dimension ref="A1:G343"/>
  <sheetViews>
    <sheetView workbookViewId="0">
      <selection activeCell="M2" sqref="M2"/>
    </sheetView>
  </sheetViews>
  <sheetFormatPr defaultRowHeight="14.5" x14ac:dyDescent="0.35"/>
  <cols>
    <col min="4" max="4" width="51.08984375" customWidth="1"/>
  </cols>
  <sheetData>
    <row r="1" spans="1:7" x14ac:dyDescent="0.35">
      <c r="A1" t="s">
        <v>3</v>
      </c>
    </row>
    <row r="2" spans="1:7" x14ac:dyDescent="0.35">
      <c r="A2" t="str" cm="1">
        <f t="array" ref="A2:A343">_xlfn.UNIQUE(jobs[job_via])</f>
        <v>Jobgether</v>
      </c>
      <c r="B2">
        <f>COUNTIFS(jobs[job_via],A2,jobs[job_title_short],title,jobs[job_country],country,jobs[job_schedule_type],type)</f>
        <v>0</v>
      </c>
      <c r="D2" t="str" cm="1">
        <f t="array" ref="D2:E343">_xlfn._xlws.SORT(_xlfn.ANCHORARRAY(A2):_xlfn.ANCHORARRAY(B2),2,-1)</f>
        <v>LinkedIn</v>
      </c>
      <c r="E2">
        <v>217</v>
      </c>
      <c r="G2" t="str">
        <f>SUBSTITUTE(D2,"via ","")</f>
        <v>LinkedIn</v>
      </c>
    </row>
    <row r="3" spans="1:7" x14ac:dyDescent="0.35">
      <c r="A3" t="str">
        <v>ZipRecruiter</v>
      </c>
      <c r="B3">
        <f>COUNTIFS(jobs[job_via],A3,jobs[job_title_short],title,jobs[job_country],country,jobs[job_schedule_type],type)</f>
        <v>16</v>
      </c>
      <c r="D3" t="str">
        <v>Indeed</v>
      </c>
      <c r="E3">
        <v>118</v>
      </c>
    </row>
    <row r="4" spans="1:7" x14ac:dyDescent="0.35">
      <c r="A4" t="str">
        <v>LinkedIn</v>
      </c>
      <c r="B4">
        <f>COUNTIFS(jobs[job_via],A4,jobs[job_title_short],title,jobs[job_country],country,jobs[job_schedule_type],type)</f>
        <v>217</v>
      </c>
      <c r="D4" t="str">
        <v>Dice</v>
      </c>
      <c r="E4">
        <v>47</v>
      </c>
    </row>
    <row r="5" spans="1:7" x14ac:dyDescent="0.35">
      <c r="A5" t="str">
        <v>Adzuna</v>
      </c>
      <c r="B5">
        <f>COUNTIFS(jobs[job_via],A5,jobs[job_title_short],title,jobs[job_country],country,jobs[job_schedule_type],type)</f>
        <v>0</v>
      </c>
      <c r="D5" t="str">
        <v>Humanforce</v>
      </c>
      <c r="E5">
        <v>21</v>
      </c>
    </row>
    <row r="6" spans="1:7" x14ac:dyDescent="0.35">
      <c r="A6" t="str">
        <v>RobertHalf</v>
      </c>
      <c r="B6">
        <f>COUNTIFS(jobs[job_via],A6,jobs[job_title_short],title,jobs[job_country],country,jobs[job_schedule_type],type)</f>
        <v>0</v>
      </c>
      <c r="D6" t="str">
        <v>ZipRecruiter</v>
      </c>
      <c r="E6">
        <v>16</v>
      </c>
    </row>
    <row r="7" spans="1:7" x14ac:dyDescent="0.35">
      <c r="A7" t="str">
        <v>JobsAndTalentsInAI,ML,DataScienceAndBigData</v>
      </c>
      <c r="B7">
        <f>COUNTIFS(jobs[job_via],A7,jobs[job_title_short],title,jobs[job_country],country,jobs[job_schedule_type],type)</f>
        <v>0</v>
      </c>
      <c r="D7" t="str">
        <v>TEKsystemsCareers</v>
      </c>
      <c r="E7">
        <v>16</v>
      </c>
    </row>
    <row r="8" spans="1:7" x14ac:dyDescent="0.35">
      <c r="A8" t="str">
        <v>Indeed</v>
      </c>
      <c r="B8">
        <f>COUNTIFS(jobs[job_via],A8,jobs[job_title_short],title,jobs[job_country],country,jobs[job_schedule_type],type)</f>
        <v>118</v>
      </c>
      <c r="D8" t="str">
        <v>Outscal</v>
      </c>
      <c r="E8">
        <v>13</v>
      </c>
    </row>
    <row r="9" spans="1:7" x14ac:dyDescent="0.35">
      <c r="A9" t="str">
        <v>BeBee</v>
      </c>
      <c r="B9">
        <f>COUNTIFS(jobs[job_via],A9,jobs[job_title_short],title,jobs[job_country],country,jobs[job_schedule_type],type)</f>
        <v>5</v>
      </c>
      <c r="D9" t="str">
        <v>Dice.com</v>
      </c>
      <c r="E9">
        <v>7</v>
      </c>
    </row>
    <row r="10" spans="1:7" x14ac:dyDescent="0.35">
      <c r="A10" t="str">
        <v>VallartaSupermarketsCareers</v>
      </c>
      <c r="B10">
        <f>COUNTIFS(jobs[job_via],A10,jobs[job_title_short],title,jobs[job_country],country,jobs[job_schedule_type],type)</f>
        <v>0</v>
      </c>
      <c r="D10" t="str">
        <v>BeBee</v>
      </c>
      <c r="E10">
        <v>5</v>
      </c>
    </row>
    <row r="11" spans="1:7" x14ac:dyDescent="0.35">
      <c r="A11" t="str">
        <v>CBREJobs</v>
      </c>
      <c r="B11">
        <f>COUNTIFS(jobs[job_via],A11,jobs[job_title_short],title,jobs[job_country],country,jobs[job_schedule_type],type)</f>
        <v>0</v>
      </c>
      <c r="D11" t="str">
        <v>Akkodis</v>
      </c>
      <c r="E11">
        <v>4</v>
      </c>
    </row>
    <row r="12" spans="1:7" x14ac:dyDescent="0.35">
      <c r="A12" t="str">
        <v>BuiltInChicago</v>
      </c>
      <c r="B12">
        <f>COUNTIFS(jobs[job_via],A12,jobs[job_title_short],title,jobs[job_country],country,jobs[job_schedule_type],type)</f>
        <v>0</v>
      </c>
      <c r="D12" t="str">
        <v>Get.It</v>
      </c>
      <c r="E12">
        <v>4</v>
      </c>
    </row>
    <row r="13" spans="1:7" x14ac:dyDescent="0.35">
      <c r="A13" t="str">
        <v>Aijobs.net</v>
      </c>
      <c r="B13">
        <f>COUNTIFS(jobs[job_via],A13,jobs[job_title_short],title,jobs[job_country],country,jobs[job_schedule_type],type)</f>
        <v>0</v>
      </c>
      <c r="D13" t="str">
        <v>Monster</v>
      </c>
      <c r="E13">
        <v>2</v>
      </c>
    </row>
    <row r="14" spans="1:7" x14ac:dyDescent="0.35">
      <c r="A14" t="str">
        <v>Dice</v>
      </c>
      <c r="B14">
        <f>COUNTIFS(jobs[job_via],A14,jobs[job_title_short],title,jobs[job_country],country,jobs[job_schedule_type],type)</f>
        <v>47</v>
      </c>
      <c r="D14" t="str">
        <v>LHH</v>
      </c>
      <c r="E14">
        <v>2</v>
      </c>
    </row>
    <row r="15" spans="1:7" x14ac:dyDescent="0.35">
      <c r="A15" t="str">
        <v>OmniJobs</v>
      </c>
      <c r="B15">
        <f>COUNTIFS(jobs[job_via],A15,jobs[job_title_short],title,jobs[job_country],country,jobs[job_schedule_type],type)</f>
        <v>0</v>
      </c>
      <c r="D15" t="str">
        <v>MotionRecruitment</v>
      </c>
      <c r="E15">
        <v>1</v>
      </c>
    </row>
    <row r="16" spans="1:7" x14ac:dyDescent="0.35">
      <c r="A16" t="str">
        <v>Vaia</v>
      </c>
      <c r="B16">
        <f>COUNTIFS(jobs[job_via],A16,jobs[job_title_short],title,jobs[job_country],country,jobs[job_schedule_type],type)</f>
        <v>0</v>
      </c>
      <c r="D16" t="str">
        <v>Glassdoor</v>
      </c>
      <c r="E16">
        <v>1</v>
      </c>
    </row>
    <row r="17" spans="1:5" x14ac:dyDescent="0.35">
      <c r="A17" t="str">
        <v>Dice.com</v>
      </c>
      <c r="B17">
        <f>COUNTIFS(jobs[job_via],A17,jobs[job_title_short],title,jobs[job_country],country,jobs[job_schedule_type],type)</f>
        <v>7</v>
      </c>
      <c r="D17" t="str">
        <v>MLeeHealthcareStaffingAndRecruiting,Inc.</v>
      </c>
      <c r="E17">
        <v>1</v>
      </c>
    </row>
    <row r="18" spans="1:5" x14ac:dyDescent="0.35">
      <c r="A18" t="str">
        <v>IslandHints</v>
      </c>
      <c r="B18">
        <f>COUNTIFS(jobs[job_via],A18,jobs[job_title_short],title,jobs[job_country],country,jobs[job_schedule_type],type)</f>
        <v>0</v>
      </c>
      <c r="D18" t="str">
        <v>SynecticsInc</v>
      </c>
      <c r="E18">
        <v>1</v>
      </c>
    </row>
    <row r="19" spans="1:5" x14ac:dyDescent="0.35">
      <c r="A19" t="str">
        <v>Ladders</v>
      </c>
      <c r="B19">
        <f>COUNTIFS(jobs[job_via],A19,jobs[job_title_short],title,jobs[job_country],country,jobs[job_schedule_type],type)</f>
        <v>0</v>
      </c>
      <c r="D19" t="str">
        <v>GreenKeyResources</v>
      </c>
      <c r="E19">
        <v>1</v>
      </c>
    </row>
    <row r="20" spans="1:5" x14ac:dyDescent="0.35">
      <c r="A20" t="str">
        <v>Snagajob</v>
      </c>
      <c r="B20">
        <f>COUNTIFS(jobs[job_via],A20,jobs[job_title_short],title,jobs[job_country],country,jobs[job_schedule_type],type)</f>
        <v>0</v>
      </c>
      <c r="D20" t="str">
        <v>Jobgether</v>
      </c>
      <c r="E20">
        <v>0</v>
      </c>
    </row>
    <row r="21" spans="1:5" x14ac:dyDescent="0.35">
      <c r="A21" t="str">
        <v>Rise-Rise-Jobs</v>
      </c>
      <c r="B21">
        <f>COUNTIFS(jobs[job_via],A21,jobs[job_title_short],title,jobs[job_country],country,jobs[job_schedule_type],type)</f>
        <v>0</v>
      </c>
      <c r="D21" t="str">
        <v>Adzuna</v>
      </c>
      <c r="E21">
        <v>0</v>
      </c>
    </row>
    <row r="22" spans="1:5" x14ac:dyDescent="0.35">
      <c r="A22" t="str">
        <v>LatestInternshipsInUSA-UK-Canada&amp;AcrossWorldwide2025</v>
      </c>
      <c r="B22">
        <f>COUNTIFS(jobs[job_via],A22,jobs[job_title_short],title,jobs[job_country],country,jobs[job_schedule_type],type)</f>
        <v>0</v>
      </c>
      <c r="D22" t="str">
        <v>RobertHalf</v>
      </c>
      <c r="E22">
        <v>0</v>
      </c>
    </row>
    <row r="23" spans="1:5" x14ac:dyDescent="0.35">
      <c r="A23" t="str">
        <v>Mondo</v>
      </c>
      <c r="B23">
        <f>COUNTIFS(jobs[job_via],A23,jobs[job_title_short],title,jobs[job_country],country,jobs[job_schedule_type],type)</f>
        <v>0</v>
      </c>
      <c r="D23" t="str">
        <v>JobsAndTalentsInAI,ML,DataScienceAndBigData</v>
      </c>
      <c r="E23">
        <v>0</v>
      </c>
    </row>
    <row r="24" spans="1:5" x14ac:dyDescent="0.35">
      <c r="A24" t="str">
        <v>Edtech.com</v>
      </c>
      <c r="B24">
        <f>COUNTIFS(jobs[job_via],A24,jobs[job_title_short],title,jobs[job_country],country,jobs[job_schedule_type],type)</f>
        <v>0</v>
      </c>
      <c r="D24" t="str">
        <v>VallartaSupermarketsCareers</v>
      </c>
      <c r="E24">
        <v>0</v>
      </c>
    </row>
    <row r="25" spans="1:5" x14ac:dyDescent="0.35">
      <c r="A25" t="str">
        <v>Crossover</v>
      </c>
      <c r="B25">
        <f>COUNTIFS(jobs[job_via],A25,jobs[job_title_short],title,jobs[job_country],country,jobs[job_schedule_type],type)</f>
        <v>0</v>
      </c>
      <c r="D25" t="str">
        <v>CBREJobs</v>
      </c>
      <c r="E25">
        <v>0</v>
      </c>
    </row>
    <row r="26" spans="1:5" x14ac:dyDescent="0.35">
      <c r="A26" t="str">
        <v>AstonCarter</v>
      </c>
      <c r="B26">
        <f>COUNTIFS(jobs[job_via],A26,jobs[job_title_short],title,jobs[job_country],country,jobs[job_schedule_type],type)</f>
        <v>0</v>
      </c>
      <c r="D26" t="str">
        <v>BuiltInChicago</v>
      </c>
      <c r="E26">
        <v>0</v>
      </c>
    </row>
    <row r="27" spans="1:5" x14ac:dyDescent="0.35">
      <c r="A27" t="str">
        <v>Akkodis</v>
      </c>
      <c r="B27">
        <f>COUNTIFS(jobs[job_via],A27,jobs[job_title_short],title,jobs[job_country],country,jobs[job_schedule_type],type)</f>
        <v>4</v>
      </c>
      <c r="D27" t="str">
        <v>Aijobs.net</v>
      </c>
      <c r="E27">
        <v>0</v>
      </c>
    </row>
    <row r="28" spans="1:5" x14ac:dyDescent="0.35">
      <c r="A28" t="str">
        <v>BuiltIn</v>
      </c>
      <c r="B28">
        <f>COUNTIFS(jobs[job_via],A28,jobs[job_title_short],title,jobs[job_country],country,jobs[job_schedule_type],type)</f>
        <v>0</v>
      </c>
      <c r="D28" t="str">
        <v>OmniJobs</v>
      </c>
      <c r="E28">
        <v>0</v>
      </c>
    </row>
    <row r="29" spans="1:5" x14ac:dyDescent="0.35">
      <c r="A29" t="str">
        <v>LinkedInCaymanIslands</v>
      </c>
      <c r="B29">
        <f>COUNTIFS(jobs[job_via],A29,jobs[job_title_short],title,jobs[job_country],country,jobs[job_schedule_type],type)</f>
        <v>0</v>
      </c>
      <c r="D29" t="str">
        <v>Vaia</v>
      </c>
      <c r="E29">
        <v>0</v>
      </c>
    </row>
    <row r="30" spans="1:5" x14ac:dyDescent="0.35">
      <c r="A30" t="str">
        <v>ProActuary</v>
      </c>
      <c r="B30">
        <f>COUNTIFS(jobs[job_via],A30,jobs[job_title_short],title,jobs[job_country],country,jobs[job_schedule_type],type)</f>
        <v>0</v>
      </c>
      <c r="D30" t="str">
        <v>IslandHints</v>
      </c>
      <c r="E30">
        <v>0</v>
      </c>
    </row>
    <row r="31" spans="1:5" x14ac:dyDescent="0.35">
      <c r="A31" t="str">
        <v>Himalayas.app</v>
      </c>
      <c r="B31">
        <f>COUNTIFS(jobs[job_via],A31,jobs[job_title_short],title,jobs[job_country],country,jobs[job_schedule_type],type)</f>
        <v>0</v>
      </c>
      <c r="D31" t="str">
        <v>Ladders</v>
      </c>
      <c r="E31">
        <v>0</v>
      </c>
    </row>
    <row r="32" spans="1:5" x14ac:dyDescent="0.35">
      <c r="A32" t="str">
        <v>Experteer</v>
      </c>
      <c r="B32">
        <f>COUNTIFS(jobs[job_via],A32,jobs[job_title_short],title,jobs[job_country],country,jobs[job_schedule_type],type)</f>
        <v>0</v>
      </c>
      <c r="D32" t="str">
        <v>Snagajob</v>
      </c>
      <c r="E32">
        <v>0</v>
      </c>
    </row>
    <row r="33" spans="1:5" x14ac:dyDescent="0.35">
      <c r="A33" t="str">
        <v>Jora</v>
      </c>
      <c r="B33">
        <f>COUNTIFS(jobs[job_via],A33,jobs[job_title_short],title,jobs[job_country],country,jobs[job_schedule_type],type)</f>
        <v>0</v>
      </c>
      <c r="D33" t="str">
        <v>Rise-Rise-Jobs</v>
      </c>
      <c r="E33">
        <v>0</v>
      </c>
    </row>
    <row r="34" spans="1:5" x14ac:dyDescent="0.35">
      <c r="A34" t="str">
        <v>BeBeeAE</v>
      </c>
      <c r="B34">
        <f>COUNTIFS(jobs[job_via],A34,jobs[job_title_short],title,jobs[job_country],country,jobs[job_schedule_type],type)</f>
        <v>0</v>
      </c>
      <c r="D34" t="str">
        <v>LatestInternshipsInUSA-UK-Canada&amp;AcrossWorldwide2025</v>
      </c>
      <c r="E34">
        <v>0</v>
      </c>
    </row>
    <row r="35" spans="1:5" x14ac:dyDescent="0.35">
      <c r="A35" t="str">
        <v>InternsGrab.net</v>
      </c>
      <c r="B35">
        <f>COUNTIFS(jobs[job_via],A35,jobs[job_title_short],title,jobs[job_country],country,jobs[job_schedule_type],type)</f>
        <v>0</v>
      </c>
      <c r="D35" t="str">
        <v>Mondo</v>
      </c>
      <c r="E35">
        <v>0</v>
      </c>
    </row>
    <row r="36" spans="1:5" x14ac:dyDescent="0.35">
      <c r="A36" t="str">
        <v>Monster</v>
      </c>
      <c r="B36">
        <f>COUNTIFS(jobs[job_via],A36,jobs[job_title_short],title,jobs[job_country],country,jobs[job_schedule_type],type)</f>
        <v>2</v>
      </c>
      <c r="D36" t="str">
        <v>Edtech.com</v>
      </c>
      <c r="E36">
        <v>0</v>
      </c>
    </row>
    <row r="37" spans="1:5" x14ac:dyDescent="0.35">
      <c r="A37" t="str">
        <v>MotionRecruitment</v>
      </c>
      <c r="B37">
        <f>COUNTIFS(jobs[job_via],A37,jobs[job_title_short],title,jobs[job_country],country,jobs[job_schedule_type],type)</f>
        <v>1</v>
      </c>
      <c r="D37" t="str">
        <v>Crossover</v>
      </c>
      <c r="E37">
        <v>0</v>
      </c>
    </row>
    <row r="38" spans="1:5" x14ac:dyDescent="0.35">
      <c r="A38" t="str">
        <v>UNjoblink</v>
      </c>
      <c r="B38">
        <f>COUNTIFS(jobs[job_via],A38,jobs[job_title_short],title,jobs[job_country],country,jobs[job_schedule_type],type)</f>
        <v>0</v>
      </c>
      <c r="D38" t="str">
        <v>AstonCarter</v>
      </c>
      <c r="E38">
        <v>0</v>
      </c>
    </row>
    <row r="39" spans="1:5" x14ac:dyDescent="0.35">
      <c r="A39" t="str">
        <v>Tech:NYCJobBoard</v>
      </c>
      <c r="B39">
        <f>COUNTIFS(jobs[job_via],A39,jobs[job_title_short],title,jobs[job_country],country,jobs[job_schedule_type],type)</f>
        <v>0</v>
      </c>
      <c r="D39" t="str">
        <v>BuiltIn</v>
      </c>
      <c r="E39">
        <v>0</v>
      </c>
    </row>
    <row r="40" spans="1:5" x14ac:dyDescent="0.35">
      <c r="A40" t="str">
        <v>BuiltInColorado</v>
      </c>
      <c r="B40">
        <f>COUNTIFS(jobs[job_via],A40,jobs[job_title_short],title,jobs[job_country],country,jobs[job_schedule_type],type)</f>
        <v>0</v>
      </c>
      <c r="D40" t="str">
        <v>LinkedInCaymanIslands</v>
      </c>
      <c r="E40">
        <v>0</v>
      </c>
    </row>
    <row r="41" spans="1:5" x14ac:dyDescent="0.35">
      <c r="A41" t="str">
        <v>Himalayas</v>
      </c>
      <c r="B41">
        <f>COUNTIFS(jobs[job_via],A41,jobs[job_title_short],title,jobs[job_country],country,jobs[job_schedule_type],type)</f>
        <v>0</v>
      </c>
      <c r="D41" t="str">
        <v>ProActuary</v>
      </c>
      <c r="E41">
        <v>0</v>
      </c>
    </row>
    <row r="42" spans="1:5" x14ac:dyDescent="0.35">
      <c r="A42" t="str">
        <v>Magnet.me</v>
      </c>
      <c r="B42">
        <f>COUNTIFS(jobs[job_via],A42,jobs[job_title_short],title,jobs[job_country],country,jobs[job_schedule_type],type)</f>
        <v>0</v>
      </c>
      <c r="D42" t="str">
        <v>Himalayas.app</v>
      </c>
      <c r="E42">
        <v>0</v>
      </c>
    </row>
    <row r="43" spans="1:5" x14ac:dyDescent="0.35">
      <c r="A43" t="str">
        <v>BuiltInAustin</v>
      </c>
      <c r="B43">
        <f>COUNTIFS(jobs[job_via],A43,jobs[job_title_short],title,jobs[job_country],country,jobs[job_schedule_type],type)</f>
        <v>0</v>
      </c>
      <c r="D43" t="str">
        <v>Experteer</v>
      </c>
      <c r="E43">
        <v>0</v>
      </c>
    </row>
    <row r="44" spans="1:5" x14ac:dyDescent="0.35">
      <c r="A44" t="str">
        <v>JobMatchingPartner</v>
      </c>
      <c r="B44">
        <f>COUNTIFS(jobs[job_via],A44,jobs[job_title_short],title,jobs[job_country],country,jobs[job_schedule_type],type)</f>
        <v>0</v>
      </c>
      <c r="D44" t="str">
        <v>Jora</v>
      </c>
      <c r="E44">
        <v>0</v>
      </c>
    </row>
    <row r="45" spans="1:5" x14ac:dyDescent="0.35">
      <c r="A45" t="str">
        <v>BuiltInNYC</v>
      </c>
      <c r="B45">
        <f>COUNTIFS(jobs[job_via],A45,jobs[job_title_short],title,jobs[job_country],country,jobs[job_schedule_type],type)</f>
        <v>0</v>
      </c>
      <c r="D45" t="str">
        <v>BeBeeAE</v>
      </c>
      <c r="E45">
        <v>0</v>
      </c>
    </row>
    <row r="46" spans="1:5" x14ac:dyDescent="0.35">
      <c r="A46" t="str">
        <v>BeBeeSA</v>
      </c>
      <c r="B46">
        <f>COUNTIFS(jobs[job_via],A46,jobs[job_title_short],title,jobs[job_country],country,jobs[job_schedule_type],type)</f>
        <v>0</v>
      </c>
      <c r="D46" t="str">
        <v>InternsGrab.net</v>
      </c>
      <c r="E46">
        <v>0</v>
      </c>
    </row>
    <row r="47" spans="1:5" x14ac:dyDescent="0.35">
      <c r="A47" t="str">
        <v>GovernmentJobs.com</v>
      </c>
      <c r="B47">
        <f>COUNTIFS(jobs[job_via],A47,jobs[job_title_short],title,jobs[job_country],country,jobs[job_schedule_type],type)</f>
        <v>0</v>
      </c>
      <c r="D47" t="str">
        <v>UNjoblink</v>
      </c>
      <c r="E47">
        <v>0</v>
      </c>
    </row>
    <row r="48" spans="1:5" x14ac:dyDescent="0.35">
      <c r="A48" t="str">
        <v>Paylocity</v>
      </c>
      <c r="B48">
        <f>COUNTIFS(jobs[job_via],A48,jobs[job_title_short],title,jobs[job_country],country,jobs[job_schedule_type],type)</f>
        <v>0</v>
      </c>
      <c r="D48" t="str">
        <v>Tech:NYCJobBoard</v>
      </c>
      <c r="E48">
        <v>0</v>
      </c>
    </row>
    <row r="49" spans="1:5" x14ac:dyDescent="0.35">
      <c r="A49" t="str">
        <v>CreativeFinancialStaffing</v>
      </c>
      <c r="B49">
        <f>COUNTIFS(jobs[job_via],A49,jobs[job_title_short],title,jobs[job_country],country,jobs[job_schedule_type],type)</f>
        <v>0</v>
      </c>
      <c r="D49" t="str">
        <v>BuiltInColorado</v>
      </c>
      <c r="E49">
        <v>0</v>
      </c>
    </row>
    <row r="50" spans="1:5" x14ac:dyDescent="0.35">
      <c r="A50" t="str">
        <v>Wellfound</v>
      </c>
      <c r="B50">
        <f>COUNTIFS(jobs[job_via],A50,jobs[job_title_short],title,jobs[job_country],country,jobs[job_schedule_type],type)</f>
        <v>0</v>
      </c>
      <c r="D50" t="str">
        <v>Himalayas</v>
      </c>
      <c r="E50">
        <v>0</v>
      </c>
    </row>
    <row r="51" spans="1:5" x14ac:dyDescent="0.35">
      <c r="A51" t="str">
        <v>EarnBetter</v>
      </c>
      <c r="B51">
        <f>COUNTIFS(jobs[job_via],A51,jobs[job_title_short],title,jobs[job_country],country,jobs[job_schedule_type],type)</f>
        <v>0</v>
      </c>
      <c r="D51" t="str">
        <v>Magnet.me</v>
      </c>
      <c r="E51">
        <v>0</v>
      </c>
    </row>
    <row r="52" spans="1:5" x14ac:dyDescent="0.35">
      <c r="A52" t="str">
        <v>|CLIENTDEMOTalentNetwork-Magnit</v>
      </c>
      <c r="B52">
        <f>COUNTIFS(jobs[job_via],A52,jobs[job_title_short],title,jobs[job_country],country,jobs[job_schedule_type],type)</f>
        <v>0</v>
      </c>
      <c r="D52" t="str">
        <v>BuiltInAustin</v>
      </c>
      <c r="E52">
        <v>0</v>
      </c>
    </row>
    <row r="53" spans="1:5" x14ac:dyDescent="0.35">
      <c r="A53" t="str">
        <v>DataAnalyst.com</v>
      </c>
      <c r="B53">
        <f>COUNTIFS(jobs[job_via],A53,jobs[job_title_short],title,jobs[job_country],country,jobs[job_schedule_type],type)</f>
        <v>0</v>
      </c>
      <c r="D53" t="str">
        <v>JobMatchingPartner</v>
      </c>
      <c r="E53">
        <v>0</v>
      </c>
    </row>
    <row r="54" spans="1:5" x14ac:dyDescent="0.35">
      <c r="A54" t="str">
        <v>Get.It</v>
      </c>
      <c r="B54">
        <f>COUNTIFS(jobs[job_via],A54,jobs[job_title_short],title,jobs[job_country],country,jobs[job_schedule_type],type)</f>
        <v>4</v>
      </c>
      <c r="D54" t="str">
        <v>BuiltInNYC</v>
      </c>
      <c r="E54">
        <v>0</v>
      </c>
    </row>
    <row r="55" spans="1:5" x14ac:dyDescent="0.35">
      <c r="A55" t="str">
        <v>SimplifyJobs</v>
      </c>
      <c r="B55">
        <f>COUNTIFS(jobs[job_via],A55,jobs[job_title_short],title,jobs[job_country],country,jobs[job_schedule_type],type)</f>
        <v>0</v>
      </c>
      <c r="D55" t="str">
        <v>BeBeeSA</v>
      </c>
      <c r="E55">
        <v>0</v>
      </c>
    </row>
    <row r="56" spans="1:5" x14ac:dyDescent="0.35">
      <c r="A56" t="str">
        <v>LocalJobs.com</v>
      </c>
      <c r="B56">
        <f>COUNTIFS(jobs[job_via],A56,jobs[job_title_short],title,jobs[job_country],country,jobs[job_schedule_type],type)</f>
        <v>0</v>
      </c>
      <c r="D56" t="str">
        <v>GovernmentJobs.com</v>
      </c>
      <c r="E56">
        <v>0</v>
      </c>
    </row>
    <row r="57" spans="1:5" x14ac:dyDescent="0.35">
      <c r="A57" t="str">
        <v>TheEliteJob</v>
      </c>
      <c r="B57">
        <f>COUNTIFS(jobs[job_via],A57,jobs[job_title_short],title,jobs[job_country],country,jobs[job_schedule_type],type)</f>
        <v>0</v>
      </c>
      <c r="D57" t="str">
        <v>Paylocity</v>
      </c>
      <c r="E57">
        <v>0</v>
      </c>
    </row>
    <row r="58" spans="1:5" x14ac:dyDescent="0.35">
      <c r="A58" t="str">
        <v>Glassdoor</v>
      </c>
      <c r="B58">
        <f>COUNTIFS(jobs[job_via],A58,jobs[job_title_short],title,jobs[job_country],country,jobs[job_schedule_type],type)</f>
        <v>1</v>
      </c>
      <c r="D58" t="str">
        <v>CreativeFinancialStaffing</v>
      </c>
      <c r="E58">
        <v>0</v>
      </c>
    </row>
    <row r="59" spans="1:5" x14ac:dyDescent="0.35">
      <c r="A59" t="str">
        <v>Outscal</v>
      </c>
      <c r="B59">
        <f>COUNTIFS(jobs[job_via],A59,jobs[job_title_short],title,jobs[job_country],country,jobs[job_schedule_type],type)</f>
        <v>13</v>
      </c>
      <c r="D59" t="str">
        <v>Wellfound</v>
      </c>
      <c r="E59">
        <v>0</v>
      </c>
    </row>
    <row r="60" spans="1:5" x14ac:dyDescent="0.35">
      <c r="A60" t="str">
        <v>Levels.fyi</v>
      </c>
      <c r="B60">
        <f>COUNTIFS(jobs[job_via],A60,jobs[job_title_short],title,jobs[job_country],country,jobs[job_schedule_type],type)</f>
        <v>0</v>
      </c>
      <c r="D60" t="str">
        <v>EarnBetter</v>
      </c>
      <c r="E60">
        <v>0</v>
      </c>
    </row>
    <row r="61" spans="1:5" x14ac:dyDescent="0.35">
      <c r="A61" t="str">
        <v>SmartRecruitersJobs</v>
      </c>
      <c r="B61">
        <f>COUNTIFS(jobs[job_via],A61,jobs[job_title_short],title,jobs[job_country],country,jobs[job_schedule_type],type)</f>
        <v>0</v>
      </c>
      <c r="D61" t="str">
        <v>|CLIENTDEMOTalentNetwork-Magnit</v>
      </c>
      <c r="E61">
        <v>0</v>
      </c>
    </row>
    <row r="62" spans="1:5" x14ac:dyDescent="0.35">
      <c r="A62" t="str">
        <v>TEKsystemsCareers</v>
      </c>
      <c r="B62">
        <f>COUNTIFS(jobs[job_via],A62,jobs[job_title_short],title,jobs[job_country],country,jobs[job_schedule_type],type)</f>
        <v>16</v>
      </c>
      <c r="D62" t="str">
        <v>DataAnalyst.com</v>
      </c>
      <c r="E62">
        <v>0</v>
      </c>
    </row>
    <row r="63" spans="1:5" x14ac:dyDescent="0.35">
      <c r="A63" t="str">
        <v>Rise</v>
      </c>
      <c r="B63">
        <f>COUNTIFS(jobs[job_via],A63,jobs[job_title_short],title,jobs[job_country],country,jobs[job_schedule_type],type)</f>
        <v>0</v>
      </c>
      <c r="D63" t="str">
        <v>SimplifyJobs</v>
      </c>
      <c r="E63">
        <v>0</v>
      </c>
    </row>
    <row r="64" spans="1:5" x14ac:dyDescent="0.35">
      <c r="A64" t="str">
        <v>CompassGroupCareers</v>
      </c>
      <c r="B64">
        <f>COUNTIFS(jobs[job_via],A64,jobs[job_title_short],title,jobs[job_country],country,jobs[job_schedule_type],type)</f>
        <v>0</v>
      </c>
      <c r="D64" t="str">
        <v>LocalJobs.com</v>
      </c>
      <c r="E64">
        <v>0</v>
      </c>
    </row>
    <row r="65" spans="1:5" x14ac:dyDescent="0.35">
      <c r="A65" t="str">
        <v>Talentify</v>
      </c>
      <c r="B65">
        <f>COUNTIFS(jobs[job_via],A65,jobs[job_title_short],title,jobs[job_country],country,jobs[job_schedule_type],type)</f>
        <v>0</v>
      </c>
      <c r="D65" t="str">
        <v>TheEliteJob</v>
      </c>
      <c r="E65">
        <v>0</v>
      </c>
    </row>
    <row r="66" spans="1:5" x14ac:dyDescent="0.35">
      <c r="A66" t="str">
        <v>ClearanceJobs</v>
      </c>
      <c r="B66">
        <f>COUNTIFS(jobs[job_via],A66,jobs[job_title_short],title,jobs[job_country],country,jobs[job_schedule_type],type)</f>
        <v>0</v>
      </c>
      <c r="D66" t="str">
        <v>Levels.fyi</v>
      </c>
      <c r="E66">
        <v>0</v>
      </c>
    </row>
    <row r="67" spans="1:5" x14ac:dyDescent="0.35">
      <c r="A67" t="str">
        <v>StartupJobs</v>
      </c>
      <c r="B67">
        <f>COUNTIFS(jobs[job_via],A67,jobs[job_title_short],title,jobs[job_country],country,jobs[job_schedule_type],type)</f>
        <v>0</v>
      </c>
      <c r="D67" t="str">
        <v>SmartRecruitersJobs</v>
      </c>
      <c r="E67">
        <v>0</v>
      </c>
    </row>
    <row r="68" spans="1:5" x14ac:dyDescent="0.35">
      <c r="A68" t="str">
        <v>VoliAgency-Teamtailor</v>
      </c>
      <c r="B68">
        <f>COUNTIFS(jobs[job_via],A68,jobs[job_title_short],title,jobs[job_country],country,jobs[job_schedule_type],type)</f>
        <v>0</v>
      </c>
      <c r="D68" t="str">
        <v>Rise</v>
      </c>
      <c r="E68">
        <v>0</v>
      </c>
    </row>
    <row r="69" spans="1:5" x14ac:dyDescent="0.35">
      <c r="A69" t="str">
        <v>JobLeads</v>
      </c>
      <c r="B69">
        <f>COUNTIFS(jobs[job_via],A69,jobs[job_title_short],title,jobs[job_country],country,jobs[job_schedule_type],type)</f>
        <v>0</v>
      </c>
      <c r="D69" t="str">
        <v>CompassGroupCareers</v>
      </c>
      <c r="E69">
        <v>0</v>
      </c>
    </row>
    <row r="70" spans="1:5" x14ac:dyDescent="0.35">
      <c r="A70" t="str">
        <v>BuiltInLondon</v>
      </c>
      <c r="B70">
        <f>COUNTIFS(jobs[job_via],A70,jobs[job_title_short],title,jobs[job_country],country,jobs[job_schedule_type],type)</f>
        <v>0</v>
      </c>
      <c r="D70" t="str">
        <v>Talentify</v>
      </c>
      <c r="E70">
        <v>0</v>
      </c>
    </row>
    <row r="71" spans="1:5" x14ac:dyDescent="0.35">
      <c r="A71" t="str">
        <v>Jooble</v>
      </c>
      <c r="B71">
        <f>COUNTIFS(jobs[job_via],A71,jobs[job_title_short],title,jobs[job_country],country,jobs[job_schedule_type],type)</f>
        <v>0</v>
      </c>
      <c r="D71" t="str">
        <v>ClearanceJobs</v>
      </c>
      <c r="E71">
        <v>0</v>
      </c>
    </row>
    <row r="72" spans="1:5" x14ac:dyDescent="0.35">
      <c r="A72" t="str">
        <v>SimplyHired</v>
      </c>
      <c r="B72">
        <f>COUNTIFS(jobs[job_via],A72,jobs[job_title_short],title,jobs[job_country],country,jobs[job_schedule_type],type)</f>
        <v>0</v>
      </c>
      <c r="D72" t="str">
        <v>StartupJobs</v>
      </c>
      <c r="E72">
        <v>0</v>
      </c>
    </row>
    <row r="73" spans="1:5" x14ac:dyDescent="0.35">
      <c r="A73" t="str">
        <v>OPTnation</v>
      </c>
      <c r="B73">
        <f>COUNTIFS(jobs[job_via],A73,jobs[job_title_short],title,jobs[job_country],country,jobs[job_schedule_type],type)</f>
        <v>0</v>
      </c>
      <c r="D73" t="str">
        <v>VoliAgency-Teamtailor</v>
      </c>
      <c r="E73">
        <v>0</v>
      </c>
    </row>
    <row r="74" spans="1:5" x14ac:dyDescent="0.35">
      <c r="A74" t="str">
        <v>GrabJobs</v>
      </c>
      <c r="B74">
        <f>COUNTIFS(jobs[job_via],A74,jobs[job_title_short],title,jobs[job_country],country,jobs[job_schedule_type],type)</f>
        <v>0</v>
      </c>
      <c r="D74" t="str">
        <v>JobLeads</v>
      </c>
      <c r="E74">
        <v>0</v>
      </c>
    </row>
    <row r="75" spans="1:5" x14ac:dyDescent="0.35">
      <c r="A75" t="str">
        <v>UltimateStaffingServices</v>
      </c>
      <c r="B75">
        <f>COUNTIFS(jobs[job_via],A75,jobs[job_title_short],title,jobs[job_country],country,jobs[job_schedule_type],type)</f>
        <v>0</v>
      </c>
      <c r="D75" t="str">
        <v>BuiltInLondon</v>
      </c>
      <c r="E75">
        <v>0</v>
      </c>
    </row>
    <row r="76" spans="1:5" x14ac:dyDescent="0.35">
      <c r="A76" t="str">
        <v>CFAInstituteCareerCenter</v>
      </c>
      <c r="B76">
        <f>COUNTIFS(jobs[job_via],A76,jobs[job_title_short],title,jobs[job_country],country,jobs[job_schedule_type],type)</f>
        <v>0</v>
      </c>
      <c r="D76" t="str">
        <v>Jooble</v>
      </c>
      <c r="E76">
        <v>0</v>
      </c>
    </row>
    <row r="77" spans="1:5" x14ac:dyDescent="0.35">
      <c r="A77" t="str">
        <v>DutchTavern</v>
      </c>
      <c r="B77">
        <f>COUNTIFS(jobs[job_via],A77,jobs[job_title_short],title,jobs[job_country],country,jobs[job_schedule_type],type)</f>
        <v>0</v>
      </c>
      <c r="D77" t="str">
        <v>SimplyHired</v>
      </c>
      <c r="E77">
        <v>0</v>
      </c>
    </row>
    <row r="78" spans="1:5" x14ac:dyDescent="0.35">
      <c r="A78" t="str">
        <v>Acturhire</v>
      </c>
      <c r="B78">
        <f>COUNTIFS(jobs[job_via],A78,jobs[job_title_short],title,jobs[job_country],country,jobs[job_schedule_type],type)</f>
        <v>0</v>
      </c>
      <c r="D78" t="str">
        <v>OPTnation</v>
      </c>
      <c r="E78">
        <v>0</v>
      </c>
    </row>
    <row r="79" spans="1:5" x14ac:dyDescent="0.35">
      <c r="A79" t="str">
        <v>CareersAtColumbia-ColumbiaUniversity</v>
      </c>
      <c r="B79">
        <f>COUNTIFS(jobs[job_via],A79,jobs[job_title_short],title,jobs[job_country],country,jobs[job_schedule_type],type)</f>
        <v>0</v>
      </c>
      <c r="D79" t="str">
        <v>GrabJobs</v>
      </c>
      <c r="E79">
        <v>0</v>
      </c>
    </row>
    <row r="80" spans="1:5" x14ac:dyDescent="0.35">
      <c r="A80" t="str">
        <v>Bayt.com</v>
      </c>
      <c r="B80">
        <f>COUNTIFS(jobs[job_via],A80,jobs[job_title_short],title,jobs[job_country],country,jobs[job_schedule_type],type)</f>
        <v>0</v>
      </c>
      <c r="D80" t="str">
        <v>UltimateStaffingServices</v>
      </c>
      <c r="E80">
        <v>0</v>
      </c>
    </row>
    <row r="81" spans="1:5" x14ac:dyDescent="0.35">
      <c r="A81" t="str">
        <v>MLeeHealthcareStaffingAndRecruiting,Inc.</v>
      </c>
      <c r="B81">
        <f>COUNTIFS(jobs[job_via],A81,jobs[job_title_short],title,jobs[job_country],country,jobs[job_schedule_type],type)</f>
        <v>1</v>
      </c>
      <c r="D81" t="str">
        <v>CFAInstituteCareerCenter</v>
      </c>
      <c r="E81">
        <v>0</v>
      </c>
    </row>
    <row r="82" spans="1:5" x14ac:dyDescent="0.35">
      <c r="A82" t="str">
        <v>Salary.com</v>
      </c>
      <c r="B82">
        <f>COUNTIFS(jobs[job_via],A82,jobs[job_title_short],title,jobs[job_country],country,jobs[job_schedule_type],type)</f>
        <v>0</v>
      </c>
      <c r="D82" t="str">
        <v>DutchTavern</v>
      </c>
      <c r="E82">
        <v>0</v>
      </c>
    </row>
    <row r="83" spans="1:5" x14ac:dyDescent="0.35">
      <c r="A83" t="str">
        <v>LinkedInHongKong</v>
      </c>
      <c r="B83">
        <f>COUNTIFS(jobs[job_via],A83,jobs[job_title_short],title,jobs[job_country],country,jobs[job_schedule_type],type)</f>
        <v>0</v>
      </c>
      <c r="D83" t="str">
        <v>Acturhire</v>
      </c>
      <c r="E83">
        <v>0</v>
      </c>
    </row>
    <row r="84" spans="1:5" x14ac:dyDescent="0.35">
      <c r="A84" t="str">
        <v>JobsTrabajo.org</v>
      </c>
      <c r="B84">
        <f>COUNTIFS(jobs[job_via],A84,jobs[job_title_short],title,jobs[job_country],country,jobs[job_schedule_type],type)</f>
        <v>0</v>
      </c>
      <c r="D84" t="str">
        <v>CareersAtColumbia-ColumbiaUniversity</v>
      </c>
      <c r="E84">
        <v>0</v>
      </c>
    </row>
    <row r="85" spans="1:5" x14ac:dyDescent="0.35">
      <c r="A85" t="str">
        <v>IntelePeerCareerSite</v>
      </c>
      <c r="B85">
        <f>COUNTIFS(jobs[job_via],A85,jobs[job_title_short],title,jobs[job_country],country,jobs[job_schedule_type],type)</f>
        <v>0</v>
      </c>
      <c r="D85" t="str">
        <v>Bayt.com</v>
      </c>
      <c r="E85">
        <v>0</v>
      </c>
    </row>
    <row r="86" spans="1:5" x14ac:dyDescent="0.35">
      <c r="A86" t="str">
        <v>Greenhouse</v>
      </c>
      <c r="B86">
        <f>COUNTIFS(jobs[job_via],A86,jobs[job_title_short],title,jobs[job_country],country,jobs[job_schedule_type],type)</f>
        <v>0</v>
      </c>
      <c r="D86" t="str">
        <v>Salary.com</v>
      </c>
      <c r="E86">
        <v>0</v>
      </c>
    </row>
    <row r="87" spans="1:5" x14ac:dyDescent="0.35">
      <c r="A87" t="str">
        <v>RandstadUSA</v>
      </c>
      <c r="B87">
        <f>COUNTIFS(jobs[job_via],A87,jobs[job_title_short],title,jobs[job_country],country,jobs[job_schedule_type],type)</f>
        <v>0</v>
      </c>
      <c r="D87" t="str">
        <v>LinkedInHongKong</v>
      </c>
      <c r="E87">
        <v>0</v>
      </c>
    </row>
    <row r="88" spans="1:5" x14ac:dyDescent="0.35">
      <c r="A88" t="str">
        <v>SynecticsInc</v>
      </c>
      <c r="B88">
        <f>COUNTIFS(jobs[job_via],A88,jobs[job_title_short],title,jobs[job_country],country,jobs[job_schedule_type],type)</f>
        <v>1</v>
      </c>
      <c r="D88" t="str">
        <v>JobsTrabajo.org</v>
      </c>
      <c r="E88">
        <v>0</v>
      </c>
    </row>
    <row r="89" spans="1:5" x14ac:dyDescent="0.35">
      <c r="A89" t="str">
        <v>Taro</v>
      </c>
      <c r="B89">
        <f>COUNTIFS(jobs[job_via],A89,jobs[job_title_short],title,jobs[job_country],country,jobs[job_schedule_type],type)</f>
        <v>0</v>
      </c>
      <c r="D89" t="str">
        <v>IntelePeerCareerSite</v>
      </c>
      <c r="E89">
        <v>0</v>
      </c>
    </row>
    <row r="90" spans="1:5" x14ac:dyDescent="0.35">
      <c r="A90" t="str">
        <v>Workday</v>
      </c>
      <c r="B90">
        <f>COUNTIFS(jobs[job_via],A90,jobs[job_title_short],title,jobs[job_country],country,jobs[job_schedule_type],type)</f>
        <v>0</v>
      </c>
      <c r="D90" t="str">
        <v>Greenhouse</v>
      </c>
      <c r="E90">
        <v>0</v>
      </c>
    </row>
    <row r="91" spans="1:5" x14ac:dyDescent="0.35">
      <c r="A91" t="str">
        <v>StarJobSearch</v>
      </c>
      <c r="B91">
        <f>COUNTIFS(jobs[job_via],A91,jobs[job_title_short],title,jobs[job_country],country,jobs[job_schedule_type],type)</f>
        <v>0</v>
      </c>
      <c r="D91" t="str">
        <v>RandstadUSA</v>
      </c>
      <c r="E91">
        <v>0</v>
      </c>
    </row>
    <row r="92" spans="1:5" x14ac:dyDescent="0.35">
      <c r="A92" t="str">
        <v>Oracle</v>
      </c>
      <c r="B92">
        <f>COUNTIFS(jobs[job_via],A92,jobs[job_title_short],title,jobs[job_country],country,jobs[job_schedule_type],type)</f>
        <v>0</v>
      </c>
      <c r="D92" t="str">
        <v>Taro</v>
      </c>
      <c r="E92">
        <v>0</v>
      </c>
    </row>
    <row r="93" spans="1:5" x14ac:dyDescent="0.35">
      <c r="A93" t="str">
        <v>DiversityJobs</v>
      </c>
      <c r="B93">
        <f>COUNTIFS(jobs[job_via],A93,jobs[job_title_short],title,jobs[job_country],country,jobs[job_schedule_type],type)</f>
        <v>0</v>
      </c>
      <c r="D93" t="str">
        <v>Workday</v>
      </c>
      <c r="E93">
        <v>0</v>
      </c>
    </row>
    <row r="94" spans="1:5" x14ac:dyDescent="0.35">
      <c r="A94" t="str">
        <v>Outscal.com</v>
      </c>
      <c r="B94">
        <f>COUNTIFS(jobs[job_via],A94,jobs[job_title_short],title,jobs[job_country],country,jobs[job_schedule_type],type)</f>
        <v>0</v>
      </c>
      <c r="D94" t="str">
        <v>StarJobSearch</v>
      </c>
      <c r="E94">
        <v>0</v>
      </c>
    </row>
    <row r="95" spans="1:5" x14ac:dyDescent="0.35">
      <c r="A95" t="str">
        <v>RemoteOK</v>
      </c>
      <c r="B95">
        <f>COUNTIFS(jobs[job_via],A95,jobs[job_title_short],title,jobs[job_country],country,jobs[job_schedule_type],type)</f>
        <v>0</v>
      </c>
      <c r="D95" t="str">
        <v>Oracle</v>
      </c>
      <c r="E95">
        <v>0</v>
      </c>
    </row>
    <row r="96" spans="1:5" x14ac:dyDescent="0.35">
      <c r="A96" t="str">
        <v>LeidosCareers</v>
      </c>
      <c r="B96">
        <f>COUNTIFS(jobs[job_via],A96,jobs[job_title_short],title,jobs[job_country],country,jobs[job_schedule_type],type)</f>
        <v>0</v>
      </c>
      <c r="D96" t="str">
        <v>DiversityJobs</v>
      </c>
      <c r="E96">
        <v>0</v>
      </c>
    </row>
    <row r="97" spans="1:5" x14ac:dyDescent="0.35">
      <c r="A97" t="str">
        <v>Trabajo.org</v>
      </c>
      <c r="B97">
        <f>COUNTIFS(jobs[job_via],A97,jobs[job_title_short],title,jobs[job_country],country,jobs[job_schedule_type],type)</f>
        <v>0</v>
      </c>
      <c r="D97" t="str">
        <v>Outscal.com</v>
      </c>
      <c r="E97">
        <v>0</v>
      </c>
    </row>
    <row r="98" spans="1:5" x14ac:dyDescent="0.35">
      <c r="A98" t="str">
        <v>GreenKeyResources</v>
      </c>
      <c r="B98">
        <f>COUNTIFS(jobs[job_via],A98,jobs[job_title_short],title,jobs[job_country],country,jobs[job_schedule_type],type)</f>
        <v>1</v>
      </c>
      <c r="D98" t="str">
        <v>RemoteOK</v>
      </c>
      <c r="E98">
        <v>0</v>
      </c>
    </row>
    <row r="99" spans="1:5" x14ac:dyDescent="0.35">
      <c r="A99" t="str">
        <v>JobServe</v>
      </c>
      <c r="B99">
        <f>COUNTIFS(jobs[job_via],A99,jobs[job_title_short],title,jobs[job_country],country,jobs[job_schedule_type],type)</f>
        <v>0</v>
      </c>
      <c r="D99" t="str">
        <v>LeidosCareers</v>
      </c>
      <c r="E99">
        <v>0</v>
      </c>
    </row>
    <row r="100" spans="1:5" x14ac:dyDescent="0.35">
      <c r="A100" t="str">
        <v>Humanforce</v>
      </c>
      <c r="B100">
        <f>COUNTIFS(jobs[job_via],A100,jobs[job_title_short],title,jobs[job_country],country,jobs[job_schedule_type],type)</f>
        <v>21</v>
      </c>
      <c r="D100" t="str">
        <v>Trabajo.org</v>
      </c>
      <c r="E100">
        <v>0</v>
      </c>
    </row>
    <row r="101" spans="1:5" x14ac:dyDescent="0.35">
      <c r="A101" t="str">
        <v>EasyPeasyJob.com</v>
      </c>
      <c r="B101">
        <f>COUNTIFS(jobs[job_via],A101,jobs[job_title_short],title,jobs[job_country],country,jobs[job_schedule_type],type)</f>
        <v>0</v>
      </c>
      <c r="D101" t="str">
        <v>JobServe</v>
      </c>
      <c r="E101">
        <v>0</v>
      </c>
    </row>
    <row r="102" spans="1:5" x14ac:dyDescent="0.35">
      <c r="A102" t="str">
        <v>Prosple</v>
      </c>
      <c r="B102">
        <f>COUNTIFS(jobs[job_via],A102,jobs[job_title_short],title,jobs[job_country],country,jobs[job_schedule_type],type)</f>
        <v>0</v>
      </c>
      <c r="D102" t="str">
        <v>EasyPeasyJob.com</v>
      </c>
      <c r="E102">
        <v>0</v>
      </c>
    </row>
    <row r="103" spans="1:5" x14ac:dyDescent="0.35">
      <c r="A103" t="str">
        <v>ClimateTechList</v>
      </c>
      <c r="B103">
        <f>COUNTIFS(jobs[job_via],A103,jobs[job_title_short],title,jobs[job_country],country,jobs[job_schedule_type],type)</f>
        <v>0</v>
      </c>
      <c r="D103" t="str">
        <v>Prosple</v>
      </c>
      <c r="E103">
        <v>0</v>
      </c>
    </row>
    <row r="104" spans="1:5" x14ac:dyDescent="0.35">
      <c r="A104" t="str">
        <v>Zippia</v>
      </c>
      <c r="B104">
        <f>COUNTIFS(jobs[job_via],A104,jobs[job_title_short],title,jobs[job_country],country,jobs[job_schedule_type],type)</f>
        <v>0</v>
      </c>
      <c r="D104" t="str">
        <v>ClimateTechList</v>
      </c>
      <c r="E104">
        <v>0</v>
      </c>
    </row>
    <row r="105" spans="1:5" x14ac:dyDescent="0.35">
      <c r="A105" t="str">
        <v>WatersCareers-ICIMS</v>
      </c>
      <c r="B105">
        <f>COUNTIFS(jobs[job_via],A105,jobs[job_title_short],title,jobs[job_country],country,jobs[job_schedule_type],type)</f>
        <v>0</v>
      </c>
      <c r="D105" t="str">
        <v>Zippia</v>
      </c>
      <c r="E105">
        <v>0</v>
      </c>
    </row>
    <row r="106" spans="1:5" x14ac:dyDescent="0.35">
      <c r="A106" t="str">
        <v>Recruit.net</v>
      </c>
      <c r="B106">
        <f>COUNTIFS(jobs[job_via],A106,jobs[job_title_short],title,jobs[job_country],country,jobs[job_schedule_type],type)</f>
        <v>0</v>
      </c>
      <c r="D106" t="str">
        <v>WatersCareers-ICIMS</v>
      </c>
      <c r="E106">
        <v>0</v>
      </c>
    </row>
    <row r="107" spans="1:5" x14ac:dyDescent="0.35">
      <c r="A107" t="str">
        <v>AstonCarterCareers</v>
      </c>
      <c r="B107">
        <f>COUNTIFS(jobs[job_via],A107,jobs[job_title_short],title,jobs[job_country],country,jobs[job_schedule_type],type)</f>
        <v>0</v>
      </c>
      <c r="D107" t="str">
        <v>Recruit.net</v>
      </c>
      <c r="E107">
        <v>0</v>
      </c>
    </row>
    <row r="108" spans="1:5" x14ac:dyDescent="0.35">
      <c r="A108" t="str">
        <v>GotWorxStaffing|Jobs</v>
      </c>
      <c r="B108">
        <f>COUNTIFS(jobs[job_via],A108,jobs[job_title_short],title,jobs[job_country],country,jobs[job_schedule_type],type)</f>
        <v>0</v>
      </c>
      <c r="D108" t="str">
        <v>AstonCarterCareers</v>
      </c>
      <c r="E108">
        <v>0</v>
      </c>
    </row>
    <row r="109" spans="1:5" x14ac:dyDescent="0.35">
      <c r="A109" t="str">
        <v>MethodRecruiting</v>
      </c>
      <c r="B109">
        <f>COUNTIFS(jobs[job_via],A109,jobs[job_title_short],title,jobs[job_country],country,jobs[job_schedule_type],type)</f>
        <v>0</v>
      </c>
      <c r="D109" t="str">
        <v>GotWorxStaffing|Jobs</v>
      </c>
      <c r="E109">
        <v>0</v>
      </c>
    </row>
    <row r="110" spans="1:5" x14ac:dyDescent="0.35">
      <c r="A110" t="str">
        <v>LinkedInTrinidad&amp;Tobago</v>
      </c>
      <c r="B110">
        <f>COUNTIFS(jobs[job_via],A110,jobs[job_title_short],title,jobs[job_country],country,jobs[job_schedule_type],type)</f>
        <v>0</v>
      </c>
      <c r="D110" t="str">
        <v>MethodRecruiting</v>
      </c>
      <c r="E110">
        <v>0</v>
      </c>
    </row>
    <row r="111" spans="1:5" x14ac:dyDescent="0.35">
      <c r="A111" t="str">
        <v>Jobg8</v>
      </c>
      <c r="B111">
        <f>COUNTIFS(jobs[job_via],A111,jobs[job_title_short],title,jobs[job_country],country,jobs[job_schedule_type],type)</f>
        <v>0</v>
      </c>
      <c r="D111" t="str">
        <v>LinkedInTrinidad&amp;Tobago</v>
      </c>
      <c r="E111">
        <v>0</v>
      </c>
    </row>
    <row r="112" spans="1:5" x14ac:dyDescent="0.35">
      <c r="A112" t="str">
        <v>EvansvilleGoodwillIndustries,Inc.-JazzHR</v>
      </c>
      <c r="B112">
        <f>COUNTIFS(jobs[job_via],A112,jobs[job_title_short],title,jobs[job_country],country,jobs[job_schedule_type],type)</f>
        <v>0</v>
      </c>
      <c r="D112" t="str">
        <v>Jobg8</v>
      </c>
      <c r="E112">
        <v>0</v>
      </c>
    </row>
    <row r="113" spans="1:5" x14ac:dyDescent="0.35">
      <c r="A113" t="str">
        <v>SCSEngineers-ICIMS</v>
      </c>
      <c r="B113">
        <f>COUNTIFS(jobs[job_via],A113,jobs[job_title_short],title,jobs[job_country],country,jobs[job_schedule_type],type)</f>
        <v>0</v>
      </c>
      <c r="D113" t="str">
        <v>EvansvilleGoodwillIndustries,Inc.-JazzHR</v>
      </c>
      <c r="E113">
        <v>0</v>
      </c>
    </row>
    <row r="114" spans="1:5" x14ac:dyDescent="0.35">
      <c r="A114" t="str">
        <v>RecruiterJobs</v>
      </c>
      <c r="B114">
        <f>COUNTIFS(jobs[job_via],A114,jobs[job_title_short],title,jobs[job_country],country,jobs[job_schedule_type],type)</f>
        <v>0</v>
      </c>
      <c r="D114" t="str">
        <v>SCSEngineers-ICIMS</v>
      </c>
      <c r="E114">
        <v>0</v>
      </c>
    </row>
    <row r="115" spans="1:5" x14ac:dyDescent="0.35">
      <c r="A115" t="str">
        <v>LHH</v>
      </c>
      <c r="B115">
        <f>COUNTIFS(jobs[job_via],A115,jobs[job_title_short],title,jobs[job_country],country,jobs[job_schedule_type],type)</f>
        <v>2</v>
      </c>
      <c r="D115" t="str">
        <v>RecruiterJobs</v>
      </c>
      <c r="E115">
        <v>0</v>
      </c>
    </row>
    <row r="116" spans="1:5" x14ac:dyDescent="0.35">
      <c r="A116" t="str">
        <v>MNCJOBSINFO</v>
      </c>
      <c r="B116">
        <f>COUNTIFS(jobs[job_via],A116,jobs[job_title_short],title,jobs[job_country],country,jobs[job_schedule_type],type)</f>
        <v>0</v>
      </c>
      <c r="D116" t="str">
        <v>MNCJOBSINFO</v>
      </c>
      <c r="E116">
        <v>0</v>
      </c>
    </row>
    <row r="117" spans="1:5" x14ac:dyDescent="0.35">
      <c r="A117" t="str">
        <v>Vaia–Talents</v>
      </c>
      <c r="B117">
        <f>COUNTIFS(jobs[job_via],A117,jobs[job_title_short],title,jobs[job_country],country,jobs[job_schedule_type],type)</f>
        <v>0</v>
      </c>
      <c r="D117" t="str">
        <v>Vaia–Talents</v>
      </c>
      <c r="E117">
        <v>0</v>
      </c>
    </row>
    <row r="118" spans="1:5" x14ac:dyDescent="0.35">
      <c r="A118" t="str">
        <v>Bandana.com</v>
      </c>
      <c r="B118">
        <f>COUNTIFS(jobs[job_via],A118,jobs[job_title_short],title,jobs[job_country],country,jobs[job_schedule_type],type)</f>
        <v>0</v>
      </c>
      <c r="D118" t="str">
        <v>Bandana.com</v>
      </c>
      <c r="E118">
        <v>0</v>
      </c>
    </row>
    <row r="119" spans="1:5" x14ac:dyDescent="0.35">
      <c r="A119" t="str">
        <v>WhiteRecruitment</v>
      </c>
      <c r="B119">
        <f>COUNTIFS(jobs[job_via],A119,jobs[job_title_short],title,jobs[job_country],country,jobs[job_schedule_type],type)</f>
        <v>0</v>
      </c>
      <c r="D119" t="str">
        <v>WhiteRecruitment</v>
      </c>
      <c r="E119">
        <v>0</v>
      </c>
    </row>
    <row r="120" spans="1:5" x14ac:dyDescent="0.35">
      <c r="A120" t="str">
        <v>SelbyJennings</v>
      </c>
      <c r="B120">
        <f>COUNTIFS(jobs[job_via],A120,jobs[job_title_short],title,jobs[job_country],country,jobs[job_schedule_type],type)</f>
        <v>0</v>
      </c>
      <c r="D120" t="str">
        <v>SelbyJennings</v>
      </c>
      <c r="E120">
        <v>0</v>
      </c>
    </row>
    <row r="121" spans="1:5" x14ac:dyDescent="0.35">
      <c r="A121" t="str">
        <v>InsideHigherEdCareers</v>
      </c>
      <c r="B121">
        <f>COUNTIFS(jobs[job_via],A121,jobs[job_title_short],title,jobs[job_country],country,jobs[job_schedule_type],type)</f>
        <v>0</v>
      </c>
      <c r="D121" t="str">
        <v>InsideHigherEdCareers</v>
      </c>
      <c r="E121">
        <v>0</v>
      </c>
    </row>
    <row r="122" spans="1:5" x14ac:dyDescent="0.35">
      <c r="A122" t="str">
        <v>Career.comCareer.com</v>
      </c>
      <c r="B122">
        <f>COUNTIFS(jobs[job_via],A122,jobs[job_title_short],title,jobs[job_country],country,jobs[job_schedule_type],type)</f>
        <v>0</v>
      </c>
      <c r="D122" t="str">
        <v>Career.comCareer.com</v>
      </c>
      <c r="E122">
        <v>0</v>
      </c>
    </row>
    <row r="123" spans="1:5" x14ac:dyDescent="0.35">
      <c r="A123" t="str">
        <v>Resume-Library.com</v>
      </c>
      <c r="B123">
        <f>COUNTIFS(jobs[job_via],A123,jobs[job_title_short],title,jobs[job_country],country,jobs[job_schedule_type],type)</f>
        <v>0</v>
      </c>
      <c r="D123" t="str">
        <v>Resume-Library.com</v>
      </c>
      <c r="E123">
        <v>0</v>
      </c>
    </row>
    <row r="124" spans="1:5" x14ac:dyDescent="0.35">
      <c r="A124" t="str">
        <v>CareersAtUCSanDiego</v>
      </c>
      <c r="B124">
        <f>COUNTIFS(jobs[job_via],A124,jobs[job_title_short],title,jobs[job_country],country,jobs[job_schedule_type],type)</f>
        <v>0</v>
      </c>
      <c r="D124" t="str">
        <v>CareersAtUCSanDiego</v>
      </c>
      <c r="E124">
        <v>0</v>
      </c>
    </row>
    <row r="125" spans="1:5" x14ac:dyDescent="0.35">
      <c r="A125" t="str">
        <v>AppleOne</v>
      </c>
      <c r="B125">
        <f>COUNTIFS(jobs[job_via],A125,jobs[job_title_short],title,jobs[job_country],country,jobs[job_schedule_type],type)</f>
        <v>0</v>
      </c>
      <c r="D125" t="str">
        <v>AppleOne</v>
      </c>
      <c r="E125">
        <v>0</v>
      </c>
    </row>
    <row r="126" spans="1:5" x14ac:dyDescent="0.35">
      <c r="A126" t="str">
        <v>PostJobFree</v>
      </c>
      <c r="B126">
        <f>COUNTIFS(jobs[job_via],A126,jobs[job_title_short],title,jobs[job_country],country,jobs[job_schedule_type],type)</f>
        <v>0</v>
      </c>
      <c r="D126" t="str">
        <v>PostJobFree</v>
      </c>
      <c r="E126">
        <v>0</v>
      </c>
    </row>
    <row r="127" spans="1:5" x14ac:dyDescent="0.35">
      <c r="A127" t="str">
        <v>MyKelly</v>
      </c>
      <c r="B127">
        <f>COUNTIFS(jobs[job_via],A127,jobs[job_title_short],title,jobs[job_country],country,jobs[job_schedule_type],type)</f>
        <v>0</v>
      </c>
      <c r="D127" t="str">
        <v>MyKelly</v>
      </c>
      <c r="E127">
        <v>0</v>
      </c>
    </row>
    <row r="128" spans="1:5" x14ac:dyDescent="0.35">
      <c r="A128" t="str">
        <v>DantechCorporation</v>
      </c>
      <c r="B128">
        <f>COUNTIFS(jobs[job_via],A128,jobs[job_title_short],title,jobs[job_country],country,jobs[job_schedule_type],type)</f>
        <v>0</v>
      </c>
      <c r="D128" t="str">
        <v>DantechCorporation</v>
      </c>
      <c r="E128">
        <v>0</v>
      </c>
    </row>
    <row r="129" spans="1:5" x14ac:dyDescent="0.35">
      <c r="A129" t="str">
        <v>Learn4Good</v>
      </c>
      <c r="B129">
        <f>COUNTIFS(jobs[job_via],A129,jobs[job_title_short],title,jobs[job_country],country,jobs[job_schedule_type],type)</f>
        <v>0</v>
      </c>
      <c r="D129" t="str">
        <v>Learn4Good</v>
      </c>
      <c r="E129">
        <v>0</v>
      </c>
    </row>
    <row r="130" spans="1:5" x14ac:dyDescent="0.35">
      <c r="A130" t="str">
        <v>AloobaJobsBoard</v>
      </c>
      <c r="B130">
        <f>COUNTIFS(jobs[job_via],A130,jobs[job_title_short],title,jobs[job_country],country,jobs[job_schedule_type],type)</f>
        <v>0</v>
      </c>
      <c r="D130" t="str">
        <v>AloobaJobsBoard</v>
      </c>
      <c r="E130">
        <v>0</v>
      </c>
    </row>
    <row r="131" spans="1:5" x14ac:dyDescent="0.35">
      <c r="A131" t="str">
        <v>BGR</v>
      </c>
      <c r="B131">
        <f>COUNTIFS(jobs[job_via],A131,jobs[job_title_short],title,jobs[job_country],country,jobs[job_schedule_type],type)</f>
        <v>0</v>
      </c>
      <c r="D131" t="str">
        <v>BGR</v>
      </c>
      <c r="E131">
        <v>0</v>
      </c>
    </row>
    <row r="132" spans="1:5" x14ac:dyDescent="0.35">
      <c r="A132" t="str">
        <v>JoPilot</v>
      </c>
      <c r="B132">
        <f>COUNTIFS(jobs[job_via],A132,jobs[job_title_short],title,jobs[job_country],country,jobs[job_schedule_type],type)</f>
        <v>0</v>
      </c>
      <c r="D132" t="str">
        <v>JoPilot</v>
      </c>
      <c r="E132">
        <v>0</v>
      </c>
    </row>
    <row r="133" spans="1:5" x14ac:dyDescent="0.35">
      <c r="A133" t="str">
        <v>ConservationJobBoard</v>
      </c>
      <c r="B133">
        <f>COUNTIFS(jobs[job_via],A133,jobs[job_title_short],title,jobs[job_country],country,jobs[job_schedule_type],type)</f>
        <v>0</v>
      </c>
      <c r="D133" t="str">
        <v>ConservationJobBoard</v>
      </c>
      <c r="E133">
        <v>0</v>
      </c>
    </row>
    <row r="134" spans="1:5" x14ac:dyDescent="0.35">
      <c r="A134" t="str">
        <v>FactoryFix</v>
      </c>
      <c r="B134">
        <f>COUNTIFS(jobs[job_via],A134,jobs[job_title_short],title,jobs[job_country],country,jobs[job_schedule_type],type)</f>
        <v>0</v>
      </c>
      <c r="D134" t="str">
        <v>FactoryFix</v>
      </c>
      <c r="E134">
        <v>0</v>
      </c>
    </row>
    <row r="135" spans="1:5" x14ac:dyDescent="0.35">
      <c r="A135" t="str">
        <v>TechTitansJobBoard</v>
      </c>
      <c r="B135">
        <f>COUNTIFS(jobs[job_via],A135,jobs[job_title_short],title,jobs[job_country],country,jobs[job_schedule_type],type)</f>
        <v>0</v>
      </c>
      <c r="D135" t="str">
        <v>TechTitansJobBoard</v>
      </c>
      <c r="E135">
        <v>0</v>
      </c>
    </row>
    <row r="136" spans="1:5" x14ac:dyDescent="0.35">
      <c r="A136" t="str">
        <v>BuiltInLosAngeles</v>
      </c>
      <c r="B136">
        <f>COUNTIFS(jobs[job_via],A136,jobs[job_title_short],title,jobs[job_country],country,jobs[job_schedule_type],type)</f>
        <v>0</v>
      </c>
      <c r="D136" t="str">
        <v>BuiltInLosAngeles</v>
      </c>
      <c r="E136">
        <v>0</v>
      </c>
    </row>
    <row r="137" spans="1:5" x14ac:dyDescent="0.35">
      <c r="A137" t="str">
        <v>ClimateDraftJobBoard</v>
      </c>
      <c r="B137">
        <f>COUNTIFS(jobs[job_via],A137,jobs[job_title_short],title,jobs[job_country],country,jobs[job_schedule_type],type)</f>
        <v>0</v>
      </c>
      <c r="D137" t="str">
        <v>ClimateDraftJobBoard</v>
      </c>
      <c r="E137">
        <v>0</v>
      </c>
    </row>
    <row r="138" spans="1:5" x14ac:dyDescent="0.35">
      <c r="A138" t="str">
        <v>AccountingTodayJobs</v>
      </c>
      <c r="B138">
        <f>COUNTIFS(jobs[job_via],A138,jobs[job_title_short],title,jobs[job_country],country,jobs[job_schedule_type],type)</f>
        <v>0</v>
      </c>
      <c r="D138" t="str">
        <v>AccountingTodayJobs</v>
      </c>
      <c r="E138">
        <v>0</v>
      </c>
    </row>
    <row r="139" spans="1:5" x14ac:dyDescent="0.35">
      <c r="A139" t="str">
        <v>SGRJobBoard</v>
      </c>
      <c r="B139">
        <f>COUNTIFS(jobs[job_via],A139,jobs[job_title_short],title,jobs[job_country],country,jobs[job_schedule_type],type)</f>
        <v>0</v>
      </c>
      <c r="D139" t="str">
        <v>SGRJobBoard</v>
      </c>
      <c r="E139">
        <v>0</v>
      </c>
    </row>
    <row r="140" spans="1:5" x14ac:dyDescent="0.35">
      <c r="A140" t="str">
        <v>ATTJobs</v>
      </c>
      <c r="B140">
        <f>COUNTIFS(jobs[job_via],A140,jobs[job_title_short],title,jobs[job_country],country,jobs[job_schedule_type],type)</f>
        <v>0</v>
      </c>
      <c r="D140" t="str">
        <v>ATTJobs</v>
      </c>
      <c r="E140">
        <v>0</v>
      </c>
    </row>
    <row r="141" spans="1:5" x14ac:dyDescent="0.35">
      <c r="A141" t="str">
        <v>AAAECareerCenter</v>
      </c>
      <c r="B141">
        <f>COUNTIFS(jobs[job_via],A141,jobs[job_title_short],title,jobs[job_country],country,jobs[job_schedule_type],type)</f>
        <v>0</v>
      </c>
      <c r="D141" t="str">
        <v>AAAECareerCenter</v>
      </c>
      <c r="E141">
        <v>0</v>
      </c>
    </row>
    <row r="142" spans="1:5" x14ac:dyDescent="0.35">
      <c r="A142" t="str">
        <v>SonicJobs</v>
      </c>
      <c r="B142">
        <f>COUNTIFS(jobs[job_via],A142,jobs[job_title_short],title,jobs[job_country],country,jobs[job_schedule_type],type)</f>
        <v>0</v>
      </c>
      <c r="D142" t="str">
        <v>SonicJobs</v>
      </c>
      <c r="E142">
        <v>0</v>
      </c>
    </row>
    <row r="143" spans="1:5" x14ac:dyDescent="0.35">
      <c r="A143" t="str">
        <v>Teal</v>
      </c>
      <c r="B143">
        <f>COUNTIFS(jobs[job_via],A143,jobs[job_title_short],title,jobs[job_country],country,jobs[job_schedule_type],type)</f>
        <v>0</v>
      </c>
      <c r="D143" t="str">
        <v>Teal</v>
      </c>
      <c r="E143">
        <v>0</v>
      </c>
    </row>
    <row r="144" spans="1:5" x14ac:dyDescent="0.35">
      <c r="A144" t="str">
        <v>JobToday</v>
      </c>
      <c r="B144">
        <f>COUNTIFS(jobs[job_via],A144,jobs[job_title_short],title,jobs[job_country],country,jobs[job_schedule_type],type)</f>
        <v>0</v>
      </c>
      <c r="D144" t="str">
        <v>JobToday</v>
      </c>
      <c r="E144">
        <v>0</v>
      </c>
    </row>
    <row r="145" spans="1:5" x14ac:dyDescent="0.35">
      <c r="A145" t="str">
        <v>Gusto</v>
      </c>
      <c r="B145">
        <f>COUNTIFS(jobs[job_via],A145,jobs[job_title_short],title,jobs[job_country],country,jobs[job_schedule_type],type)</f>
        <v>0</v>
      </c>
      <c r="D145" t="str">
        <v>Gusto</v>
      </c>
      <c r="E145">
        <v>0</v>
      </c>
    </row>
    <row r="146" spans="1:5" x14ac:dyDescent="0.35">
      <c r="A146" t="str">
        <v>Lever</v>
      </c>
      <c r="B146">
        <f>COUNTIFS(jobs[job_via],A146,jobs[job_title_short],title,jobs[job_country],country,jobs[job_schedule_type],type)</f>
        <v>0</v>
      </c>
      <c r="D146" t="str">
        <v>Lever</v>
      </c>
      <c r="E146">
        <v>0</v>
      </c>
    </row>
    <row r="147" spans="1:5" x14ac:dyDescent="0.35">
      <c r="A147" t="str">
        <v>ITJobServe</v>
      </c>
      <c r="B147">
        <f>COUNTIFS(jobs[job_via],A147,jobs[job_title_short],title,jobs[job_country],country,jobs[job_schedule_type],type)</f>
        <v>0</v>
      </c>
      <c r="D147" t="str">
        <v>ITJobServe</v>
      </c>
      <c r="E147">
        <v>0</v>
      </c>
    </row>
    <row r="148" spans="1:5" x14ac:dyDescent="0.35">
      <c r="A148" t="str">
        <v>IndeedJobsUSA</v>
      </c>
      <c r="B148">
        <f>COUNTIFS(jobs[job_via],A148,jobs[job_title_short],title,jobs[job_country],country,jobs[job_schedule_type],type)</f>
        <v>0</v>
      </c>
      <c r="D148" t="str">
        <v>IndeedJobsUSA</v>
      </c>
      <c r="E148">
        <v>0</v>
      </c>
    </row>
    <row r="149" spans="1:5" x14ac:dyDescent="0.35">
      <c r="A149" t="str">
        <v>DevKG</v>
      </c>
      <c r="B149">
        <f>COUNTIFS(jobs[job_via],A149,jobs[job_title_short],title,jobs[job_country],country,jobs[job_schedule_type],type)</f>
        <v>0</v>
      </c>
      <c r="D149" t="str">
        <v>DevKG</v>
      </c>
      <c r="E149">
        <v>0</v>
      </c>
    </row>
    <row r="150" spans="1:5" x14ac:dyDescent="0.35">
      <c r="A150" t="str">
        <v>Teachering</v>
      </c>
      <c r="B150">
        <f>COUNTIFS(jobs[job_via],A150,jobs[job_title_short],title,jobs[job_country],country,jobs[job_schedule_type],type)</f>
        <v>0</v>
      </c>
      <c r="D150" t="str">
        <v>Teachering</v>
      </c>
      <c r="E150">
        <v>0</v>
      </c>
    </row>
    <row r="151" spans="1:5" x14ac:dyDescent="0.35">
      <c r="A151" t="str">
        <v>Idealist</v>
      </c>
      <c r="B151">
        <f>COUNTIFS(jobs[job_via],A151,jobs[job_title_short],title,jobs[job_country],country,jobs[job_schedule_type],type)</f>
        <v>0</v>
      </c>
      <c r="D151" t="str">
        <v>Idealist</v>
      </c>
      <c r="E151">
        <v>0</v>
      </c>
    </row>
    <row r="152" spans="1:5" x14ac:dyDescent="0.35">
      <c r="A152" t="str">
        <v>SCSEngineers</v>
      </c>
      <c r="B152">
        <f>COUNTIFS(jobs[job_via],A152,jobs[job_title_short],title,jobs[job_country],country,jobs[job_schedule_type],type)</f>
        <v>0</v>
      </c>
      <c r="D152" t="str">
        <v>SCSEngineers</v>
      </c>
      <c r="E152">
        <v>0</v>
      </c>
    </row>
    <row r="153" spans="1:5" x14ac:dyDescent="0.35">
      <c r="A153" t="str">
        <v>Jobs</v>
      </c>
      <c r="B153">
        <f>COUNTIFS(jobs[job_via],A153,jobs[job_title_short],title,jobs[job_country],country,jobs[job_schedule_type],type)</f>
        <v>0</v>
      </c>
      <c r="D153" t="str">
        <v>Jobs</v>
      </c>
      <c r="E153">
        <v>0</v>
      </c>
    </row>
    <row r="154" spans="1:5" x14ac:dyDescent="0.35">
      <c r="A154" t="str">
        <v>JennieJohnson</v>
      </c>
      <c r="B154">
        <f>COUNTIFS(jobs[job_via],A154,jobs[job_title_short],title,jobs[job_country],country,jobs[job_schedule_type],type)</f>
        <v>0</v>
      </c>
      <c r="D154" t="str">
        <v>JennieJohnson</v>
      </c>
      <c r="E154">
        <v>0</v>
      </c>
    </row>
    <row r="155" spans="1:5" x14ac:dyDescent="0.35">
      <c r="A155" t="str">
        <v>LilyLifestyleJobs</v>
      </c>
      <c r="B155">
        <f>COUNTIFS(jobs[job_via],A155,jobs[job_title_short],title,jobs[job_country],country,jobs[job_schedule_type],type)</f>
        <v>0</v>
      </c>
      <c r="D155" t="str">
        <v>LilyLifestyleJobs</v>
      </c>
      <c r="E155">
        <v>0</v>
      </c>
    </row>
    <row r="156" spans="1:5" x14ac:dyDescent="0.35">
      <c r="A156" t="str">
        <v>Career.com</v>
      </c>
      <c r="B156">
        <f>COUNTIFS(jobs[job_via],A156,jobs[job_title_short],title,jobs[job_country],country,jobs[job_schedule_type],type)</f>
        <v>0</v>
      </c>
      <c r="D156" t="str">
        <v>Career.com</v>
      </c>
      <c r="E156">
        <v>0</v>
      </c>
    </row>
    <row r="157" spans="1:5" x14ac:dyDescent="0.35">
      <c r="A157" t="str">
        <v>PeratonCareers</v>
      </c>
      <c r="B157">
        <f>COUNTIFS(jobs[job_via],A157,jobs[job_title_short],title,jobs[job_country],country,jobs[job_schedule_type],type)</f>
        <v>0</v>
      </c>
      <c r="D157" t="str">
        <v>PeratonCareers</v>
      </c>
      <c r="E157">
        <v>0</v>
      </c>
    </row>
    <row r="158" spans="1:5" x14ac:dyDescent="0.35">
      <c r="A158" t="str">
        <v>Qureos</v>
      </c>
      <c r="B158">
        <f>COUNTIFS(jobs[job_via],A158,jobs[job_title_short],title,jobs[job_country],country,jobs[job_schedule_type],type)</f>
        <v>0</v>
      </c>
      <c r="D158" t="str">
        <v>Qureos</v>
      </c>
      <c r="E158">
        <v>0</v>
      </c>
    </row>
    <row r="159" spans="1:5" x14ac:dyDescent="0.35">
      <c r="A159" t="str">
        <v>Omek</v>
      </c>
      <c r="B159">
        <f>COUNTIFS(jobs[job_via],A159,jobs[job_title_short],title,jobs[job_country],country,jobs[job_schedule_type],type)</f>
        <v>0</v>
      </c>
      <c r="D159" t="str">
        <v>Omek</v>
      </c>
      <c r="E159">
        <v>0</v>
      </c>
    </row>
    <row r="160" spans="1:5" x14ac:dyDescent="0.35">
      <c r="A160" t="str">
        <v>IHireTechnology</v>
      </c>
      <c r="B160">
        <f>COUNTIFS(jobs[job_via],A160,jobs[job_title_short],title,jobs[job_country],country,jobs[job_schedule_type],type)</f>
        <v>0</v>
      </c>
      <c r="D160" t="str">
        <v>IHireTechnology</v>
      </c>
      <c r="E160">
        <v>0</v>
      </c>
    </row>
    <row r="161" spans="1:5" x14ac:dyDescent="0.35">
      <c r="A161" t="str">
        <v>AdvanceVenturePartnersJobBoard</v>
      </c>
      <c r="B161">
        <f>COUNTIFS(jobs[job_via],A161,jobs[job_title_short],title,jobs[job_country],country,jobs[job_schedule_type],type)</f>
        <v>0</v>
      </c>
      <c r="D161" t="str">
        <v>AdvanceVenturePartnersJobBoard</v>
      </c>
      <c r="E161">
        <v>0</v>
      </c>
    </row>
    <row r="162" spans="1:5" x14ac:dyDescent="0.35">
      <c r="A162" t="str">
        <v>BuiltInSeattle</v>
      </c>
      <c r="B162">
        <f>COUNTIFS(jobs[job_via],A162,jobs[job_title_short],title,jobs[job_country],country,jobs[job_schedule_type],type)</f>
        <v>0</v>
      </c>
      <c r="D162" t="str">
        <v>BuiltInSeattle</v>
      </c>
      <c r="E162">
        <v>0</v>
      </c>
    </row>
    <row r="163" spans="1:5" x14ac:dyDescent="0.35">
      <c r="A163" t="str">
        <v>TheChronicleOfHigherEducationJobs</v>
      </c>
      <c r="B163">
        <f>COUNTIFS(jobs[job_via],A163,jobs[job_title_short],title,jobs[job_country],country,jobs[job_schedule_type],type)</f>
        <v>0</v>
      </c>
      <c r="D163" t="str">
        <v>TheChronicleOfHigherEducationJobs</v>
      </c>
      <c r="E163">
        <v>0</v>
      </c>
    </row>
    <row r="164" spans="1:5" x14ac:dyDescent="0.35">
      <c r="A164" t="str">
        <v>CareersAtPeraton</v>
      </c>
      <c r="B164">
        <f>COUNTIFS(jobs[job_via],A164,jobs[job_title_short],title,jobs[job_country],country,jobs[job_schedule_type],type)</f>
        <v>0</v>
      </c>
      <c r="D164" t="str">
        <v>CareersAtPeraton</v>
      </c>
      <c r="E164">
        <v>0</v>
      </c>
    </row>
    <row r="165" spans="1:5" x14ac:dyDescent="0.35">
      <c r="A165" t="str">
        <v>WhiteCrow</v>
      </c>
      <c r="B165">
        <f>COUNTIFS(jobs[job_via],A165,jobs[job_title_short],title,jobs[job_country],country,jobs[job_schedule_type],type)</f>
        <v>0</v>
      </c>
      <c r="D165" t="str">
        <v>WhiteCrow</v>
      </c>
      <c r="E165">
        <v>0</v>
      </c>
    </row>
    <row r="166" spans="1:5" x14ac:dyDescent="0.35">
      <c r="A166" t="str">
        <v>EYCareers</v>
      </c>
      <c r="B166">
        <f>COUNTIFS(jobs[job_via],A166,jobs[job_title_short],title,jobs[job_country],country,jobs[job_schedule_type],type)</f>
        <v>0</v>
      </c>
      <c r="D166" t="str">
        <v>EYCareers</v>
      </c>
      <c r="E166">
        <v>0</v>
      </c>
    </row>
    <row r="167" spans="1:5" x14ac:dyDescent="0.35">
      <c r="A167" t="str">
        <v>Paycomonline.net</v>
      </c>
      <c r="B167">
        <f>COUNTIFS(jobs[job_via],A167,jobs[job_title_short],title,jobs[job_country],country,jobs[job_schedule_type],type)</f>
        <v>0</v>
      </c>
      <c r="D167" t="str">
        <v>Paycomonline.net</v>
      </c>
      <c r="E167">
        <v>0</v>
      </c>
    </row>
    <row r="168" spans="1:5" x14ac:dyDescent="0.35">
      <c r="A168" t="str">
        <v>MenloVenturesJobBoard</v>
      </c>
      <c r="B168">
        <f>COUNTIFS(jobs[job_via],A168,jobs[job_title_short],title,jobs[job_country],country,jobs[job_schedule_type],type)</f>
        <v>0</v>
      </c>
      <c r="D168" t="str">
        <v>MenloVenturesJobBoard</v>
      </c>
      <c r="E168">
        <v>0</v>
      </c>
    </row>
    <row r="169" spans="1:5" x14ac:dyDescent="0.35">
      <c r="A169" t="str">
        <v>PrideStaffJobs</v>
      </c>
      <c r="B169">
        <f>COUNTIFS(jobs[job_via],A169,jobs[job_title_short],title,jobs[job_country],country,jobs[job_schedule_type],type)</f>
        <v>0</v>
      </c>
      <c r="D169" t="str">
        <v>PrideStaffJobs</v>
      </c>
      <c r="E169">
        <v>0</v>
      </c>
    </row>
    <row r="170" spans="1:5" x14ac:dyDescent="0.35">
      <c r="A170" t="str">
        <v>Remote-JobsUSA</v>
      </c>
      <c r="B170">
        <f>COUNTIFS(jobs[job_via],A170,jobs[job_title_short],title,jobs[job_country],country,jobs[job_schedule_type],type)</f>
        <v>0</v>
      </c>
      <c r="D170" t="str">
        <v>Remote-JobsUSA</v>
      </c>
      <c r="E170">
        <v>0</v>
      </c>
    </row>
    <row r="171" spans="1:5" x14ac:dyDescent="0.35">
      <c r="A171" t="str">
        <v>ComputerWork</v>
      </c>
      <c r="B171">
        <f>COUNTIFS(jobs[job_via],A171,jobs[job_title_short],title,jobs[job_country],country,jobs[job_schedule_type],type)</f>
        <v>0</v>
      </c>
      <c r="D171" t="str">
        <v>ComputerWork</v>
      </c>
      <c r="E171">
        <v>0</v>
      </c>
    </row>
    <row r="172" spans="1:5" x14ac:dyDescent="0.35">
      <c r="A172" t="str">
        <v>AyaHealthcare</v>
      </c>
      <c r="B172">
        <f>COUNTIFS(jobs[job_via],A172,jobs[job_title_short],title,jobs[job_country],country,jobs[job_schedule_type],type)</f>
        <v>0</v>
      </c>
      <c r="D172" t="str">
        <v>AyaHealthcare</v>
      </c>
      <c r="E172">
        <v>0</v>
      </c>
    </row>
    <row r="173" spans="1:5" x14ac:dyDescent="0.35">
      <c r="A173" t="str">
        <v>MLR.org</v>
      </c>
      <c r="B173">
        <f>COUNTIFS(jobs[job_via],A173,jobs[job_title_short],title,jobs[job_country],country,jobs[job_schedule_type],type)</f>
        <v>0</v>
      </c>
      <c r="D173" t="str">
        <v>MLR.org</v>
      </c>
      <c r="E173">
        <v>0</v>
      </c>
    </row>
    <row r="174" spans="1:5" x14ac:dyDescent="0.35">
      <c r="A174" t="str">
        <v>TelComCareers</v>
      </c>
      <c r="B174">
        <f>COUNTIFS(jobs[job_via],A174,jobs[job_title_short],title,jobs[job_country],country,jobs[job_schedule_type],type)</f>
        <v>0</v>
      </c>
      <c r="D174" t="str">
        <v>TelComCareers</v>
      </c>
      <c r="E174">
        <v>0</v>
      </c>
    </row>
    <row r="175" spans="1:5" x14ac:dyDescent="0.35">
      <c r="A175" t="str">
        <v>Harri</v>
      </c>
      <c r="B175">
        <f>COUNTIFS(jobs[job_via],A175,jobs[job_title_short],title,jobs[job_country],country,jobs[job_schedule_type],type)</f>
        <v>0</v>
      </c>
      <c r="D175" t="str">
        <v>Harri</v>
      </c>
      <c r="E175">
        <v>0</v>
      </c>
    </row>
    <row r="176" spans="1:5" x14ac:dyDescent="0.35">
      <c r="A176" t="str">
        <v>Hispanic-Jobs.com</v>
      </c>
      <c r="B176">
        <f>COUNTIFS(jobs[job_via],A176,jobs[job_title_short],title,jobs[job_country],country,jobs[job_schedule_type],type)</f>
        <v>0</v>
      </c>
      <c r="D176" t="str">
        <v>Hispanic-Jobs.com</v>
      </c>
      <c r="E176">
        <v>0</v>
      </c>
    </row>
    <row r="177" spans="1:5" x14ac:dyDescent="0.35">
      <c r="A177" t="str">
        <v>HigherEducationRecruitmentConsortium</v>
      </c>
      <c r="B177">
        <f>COUNTIFS(jobs[job_via],A177,jobs[job_title_short],title,jobs[job_country],country,jobs[job_schedule_type],type)</f>
        <v>0</v>
      </c>
      <c r="D177" t="str">
        <v>HigherEducationRecruitmentConsortium</v>
      </c>
      <c r="E177">
        <v>0</v>
      </c>
    </row>
    <row r="178" spans="1:5" x14ac:dyDescent="0.35">
      <c r="A178" t="str">
        <v>MountSinaiCareers</v>
      </c>
      <c r="B178">
        <f>COUNTIFS(jobs[job_via],A178,jobs[job_title_short],title,jobs[job_country],country,jobs[job_schedule_type],type)</f>
        <v>0</v>
      </c>
      <c r="D178" t="str">
        <v>MountSinaiCareers</v>
      </c>
      <c r="E178">
        <v>0</v>
      </c>
    </row>
    <row r="179" spans="1:5" x14ac:dyDescent="0.35">
      <c r="A179" t="str">
        <v>TechCareers</v>
      </c>
      <c r="B179">
        <f>COUNTIFS(jobs[job_via],A179,jobs[job_title_short],title,jobs[job_country],country,jobs[job_schedule_type],type)</f>
        <v>0</v>
      </c>
      <c r="D179" t="str">
        <v>TechCareers</v>
      </c>
      <c r="E179">
        <v>0</v>
      </c>
    </row>
    <row r="180" spans="1:5" x14ac:dyDescent="0.35">
      <c r="A180" t="str">
        <v>Upwork</v>
      </c>
      <c r="B180">
        <f>COUNTIFS(jobs[job_via],A180,jobs[job_title_short],title,jobs[job_country],country,jobs[job_schedule_type],type)</f>
        <v>0</v>
      </c>
      <c r="D180" t="str">
        <v>Upwork</v>
      </c>
      <c r="E180">
        <v>0</v>
      </c>
    </row>
    <row r="181" spans="1:5" x14ac:dyDescent="0.35">
      <c r="A181" t="str">
        <v>Jobot</v>
      </c>
      <c r="B181">
        <f>COUNTIFS(jobs[job_via],A181,jobs[job_title_short],title,jobs[job_country],country,jobs[job_schedule_type],type)</f>
        <v>0</v>
      </c>
      <c r="D181" t="str">
        <v>Jobot</v>
      </c>
      <c r="E181">
        <v>0</v>
      </c>
    </row>
    <row r="182" spans="1:5" x14ac:dyDescent="0.35">
      <c r="A182" t="str">
        <v>CareersAtChewy,Inc.-Chewy.com</v>
      </c>
      <c r="B182">
        <f>COUNTIFS(jobs[job_via],A182,jobs[job_title_short],title,jobs[job_country],country,jobs[job_schedule_type],type)</f>
        <v>0</v>
      </c>
      <c r="D182" t="str">
        <v>CareersAtChewy,Inc.-Chewy.com</v>
      </c>
      <c r="E182">
        <v>0</v>
      </c>
    </row>
    <row r="183" spans="1:5" x14ac:dyDescent="0.35">
      <c r="A183" t="str">
        <v>WomenForHire-JobBoard</v>
      </c>
      <c r="B183">
        <f>COUNTIFS(jobs[job_via],A183,jobs[job_title_short],title,jobs[job_country],country,jobs[job_schedule_type],type)</f>
        <v>0</v>
      </c>
      <c r="D183" t="str">
        <v>WomenForHire-JobBoard</v>
      </c>
      <c r="E183">
        <v>0</v>
      </c>
    </row>
    <row r="184" spans="1:5" x14ac:dyDescent="0.35">
      <c r="A184" t="str">
        <v>ShowbizJobs</v>
      </c>
      <c r="B184">
        <f>COUNTIFS(jobs[job_via],A184,jobs[job_title_short],title,jobs[job_country],country,jobs[job_schedule_type],type)</f>
        <v>0</v>
      </c>
      <c r="D184" t="str">
        <v>ShowbizJobs</v>
      </c>
      <c r="E184">
        <v>0</v>
      </c>
    </row>
    <row r="185" spans="1:5" x14ac:dyDescent="0.35">
      <c r="A185" t="str">
        <v>YCombinator</v>
      </c>
      <c r="B185">
        <f>COUNTIFS(jobs[job_via],A185,jobs[job_title_short],title,jobs[job_country],country,jobs[job_schedule_type],type)</f>
        <v>0</v>
      </c>
      <c r="D185" t="str">
        <v>YCombinator</v>
      </c>
      <c r="E185">
        <v>0</v>
      </c>
    </row>
    <row r="186" spans="1:5" x14ac:dyDescent="0.35">
      <c r="A186" t="str">
        <v>BuiltInSingapore</v>
      </c>
      <c r="B186">
        <f>COUNTIFS(jobs[job_via],A186,jobs[job_title_short],title,jobs[job_country],country,jobs[job_schedule_type],type)</f>
        <v>0</v>
      </c>
      <c r="D186" t="str">
        <v>BuiltInSingapore</v>
      </c>
      <c r="E186">
        <v>0</v>
      </c>
    </row>
    <row r="187" spans="1:5" x14ac:dyDescent="0.35">
      <c r="A187" t="str">
        <v>TaranaWireless-CareerPage</v>
      </c>
      <c r="B187">
        <f>COUNTIFS(jobs[job_via],A187,jobs[job_title_short],title,jobs[job_country],country,jobs[job_schedule_type],type)</f>
        <v>0</v>
      </c>
      <c r="D187" t="str">
        <v>TaranaWireless-CareerPage</v>
      </c>
      <c r="E187">
        <v>0</v>
      </c>
    </row>
    <row r="188" spans="1:5" x14ac:dyDescent="0.35">
      <c r="A188" t="str">
        <v>BeBeeIndiaMeetOpportunities</v>
      </c>
      <c r="B188">
        <f>COUNTIFS(jobs[job_via],A188,jobs[job_title_short],title,jobs[job_country],country,jobs[job_schedule_type],type)</f>
        <v>0</v>
      </c>
      <c r="D188" t="str">
        <v>BeBeeIndiaMeetOpportunities</v>
      </c>
      <c r="E188">
        <v>0</v>
      </c>
    </row>
    <row r="189" spans="1:5" x14ac:dyDescent="0.35">
      <c r="A189" t="str">
        <v>Walmart-PlacementsJoy</v>
      </c>
      <c r="B189">
        <f>COUNTIFS(jobs[job_via],A189,jobs[job_title_short],title,jobs[job_country],country,jobs[job_schedule_type],type)</f>
        <v>0</v>
      </c>
      <c r="D189" t="str">
        <v>Walmart-PlacementsJoy</v>
      </c>
      <c r="E189">
        <v>0</v>
      </c>
    </row>
    <row r="190" spans="1:5" x14ac:dyDescent="0.35">
      <c r="A190" t="str">
        <v>DWSimpson</v>
      </c>
      <c r="B190">
        <f>COUNTIFS(jobs[job_via],A190,jobs[job_title_short],title,jobs[job_country],country,jobs[job_schedule_type],type)</f>
        <v>0</v>
      </c>
      <c r="D190" t="str">
        <v>DWSimpson</v>
      </c>
      <c r="E190">
        <v>0</v>
      </c>
    </row>
    <row r="191" spans="1:5" x14ac:dyDescent="0.35">
      <c r="A191" t="str">
        <v>EnterpriseSolutions,Inc.</v>
      </c>
      <c r="B191">
        <f>COUNTIFS(jobs[job_via],A191,jobs[job_title_short],title,jobs[job_country],country,jobs[job_schedule_type],type)</f>
        <v>0</v>
      </c>
      <c r="D191" t="str">
        <v>EnterpriseSolutions,Inc.</v>
      </c>
      <c r="E191">
        <v>0</v>
      </c>
    </row>
    <row r="192" spans="1:5" x14ac:dyDescent="0.35">
      <c r="A192" t="str">
        <v>JobzMall</v>
      </c>
      <c r="B192">
        <f>COUNTIFS(jobs[job_via],A192,jobs[job_title_short],title,jobs[job_country],country,jobs[job_schedule_type],type)</f>
        <v>0</v>
      </c>
      <c r="D192" t="str">
        <v>JobzMall</v>
      </c>
      <c r="E192">
        <v>0</v>
      </c>
    </row>
    <row r="193" spans="1:5" x14ac:dyDescent="0.35">
      <c r="A193" t="str">
        <v>Allied-ITJobs</v>
      </c>
      <c r="B193">
        <f>COUNTIFS(jobs[job_via],A193,jobs[job_title_short],title,jobs[job_country],country,jobs[job_schedule_type],type)</f>
        <v>0</v>
      </c>
      <c r="D193" t="str">
        <v>Allied-ITJobs</v>
      </c>
      <c r="E193">
        <v>0</v>
      </c>
    </row>
    <row r="194" spans="1:5" x14ac:dyDescent="0.35">
      <c r="A194" t="str">
        <v>LifeworQ</v>
      </c>
      <c r="B194">
        <f>COUNTIFS(jobs[job_via],A194,jobs[job_title_short],title,jobs[job_country],country,jobs[job_schedule_type],type)</f>
        <v>0</v>
      </c>
      <c r="D194" t="str">
        <v>LifeworQ</v>
      </c>
      <c r="E194">
        <v>0</v>
      </c>
    </row>
    <row r="195" spans="1:5" x14ac:dyDescent="0.35">
      <c r="A195" t="str">
        <v>LinkedInIceland</v>
      </c>
      <c r="B195">
        <f>COUNTIFS(jobs[job_via],A195,jobs[job_title_short],title,jobs[job_country],country,jobs[job_schedule_type],type)</f>
        <v>0</v>
      </c>
      <c r="D195" t="str">
        <v>LinkedInIceland</v>
      </c>
      <c r="E195">
        <v>0</v>
      </c>
    </row>
    <row r="196" spans="1:5" x14ac:dyDescent="0.35">
      <c r="A196" t="str">
        <v>Aptrack.co</v>
      </c>
      <c r="B196">
        <f>COUNTIFS(jobs[job_via],A196,jobs[job_title_short],title,jobs[job_country],country,jobs[job_schedule_type],type)</f>
        <v>0</v>
      </c>
      <c r="D196" t="str">
        <v>Aptrack.co</v>
      </c>
      <c r="E196">
        <v>0</v>
      </c>
    </row>
    <row r="197" spans="1:5" x14ac:dyDescent="0.35">
      <c r="A197" t="str">
        <v>ProductHired</v>
      </c>
      <c r="B197">
        <f>COUNTIFS(jobs[job_via],A197,jobs[job_title_short],title,jobs[job_country],country,jobs[job_schedule_type],type)</f>
        <v>0</v>
      </c>
      <c r="D197" t="str">
        <v>ProductHired</v>
      </c>
      <c r="E197">
        <v>0</v>
      </c>
    </row>
    <row r="198" spans="1:5" x14ac:dyDescent="0.35">
      <c r="A198" t="str">
        <v>LinkedInPhilippines</v>
      </c>
      <c r="B198">
        <f>COUNTIFS(jobs[job_via],A198,jobs[job_title_short],title,jobs[job_country],country,jobs[job_schedule_type],type)</f>
        <v>0</v>
      </c>
      <c r="D198" t="str">
        <v>LinkedInPhilippines</v>
      </c>
      <c r="E198">
        <v>0</v>
      </c>
    </row>
    <row r="199" spans="1:5" x14ac:dyDescent="0.35">
      <c r="A199" t="str">
        <v>LinkedInLatvia</v>
      </c>
      <c r="B199">
        <f>COUNTIFS(jobs[job_via],A199,jobs[job_title_short],title,jobs[job_country],country,jobs[job_schedule_type],type)</f>
        <v>0</v>
      </c>
      <c r="D199" t="str">
        <v>LinkedInLatvia</v>
      </c>
      <c r="E199">
        <v>0</v>
      </c>
    </row>
    <row r="200" spans="1:5" x14ac:dyDescent="0.35">
      <c r="A200" t="str">
        <v>LinkedInEstonia</v>
      </c>
      <c r="B200">
        <f>COUNTIFS(jobs[job_via],A200,jobs[job_title_short],title,jobs[job_country],country,jobs[job_schedule_type],type)</f>
        <v>0</v>
      </c>
      <c r="D200" t="str">
        <v>LinkedInEstonia</v>
      </c>
      <c r="E200">
        <v>0</v>
      </c>
    </row>
    <row r="201" spans="1:5" x14ac:dyDescent="0.35">
      <c r="A201" t="str">
        <v>Web3Jobs</v>
      </c>
      <c r="B201">
        <f>COUNTIFS(jobs[job_via],A201,jobs[job_title_short],title,jobs[job_country],country,jobs[job_schedule_type],type)</f>
        <v>0</v>
      </c>
      <c r="D201" t="str">
        <v>Web3Jobs</v>
      </c>
      <c r="E201">
        <v>0</v>
      </c>
    </row>
    <row r="202" spans="1:5" x14ac:dyDescent="0.35">
      <c r="A202" t="str">
        <v>ChorusOne</v>
      </c>
      <c r="B202">
        <f>COUNTIFS(jobs[job_via],A202,jobs[job_title_short],title,jobs[job_country],country,jobs[job_schedule_type],type)</f>
        <v>0</v>
      </c>
      <c r="D202" t="str">
        <v>ChorusOne</v>
      </c>
      <c r="E202">
        <v>0</v>
      </c>
    </row>
    <row r="203" spans="1:5" x14ac:dyDescent="0.35">
      <c r="A203" t="str">
        <v>BeBeeCA</v>
      </c>
      <c r="B203">
        <f>COUNTIFS(jobs[job_via],A203,jobs[job_title_short],title,jobs[job_country],country,jobs[job_schedule_type],type)</f>
        <v>0</v>
      </c>
      <c r="D203" t="str">
        <v>BeBeeCA</v>
      </c>
      <c r="E203">
        <v>0</v>
      </c>
    </row>
    <row r="204" spans="1:5" x14ac:dyDescent="0.35">
      <c r="A204" t="str">
        <v>SnowflakeCareers</v>
      </c>
      <c r="B204">
        <f>COUNTIFS(jobs[job_via],A204,jobs[job_title_short],title,jobs[job_country],country,jobs[job_schedule_type],type)</f>
        <v>0</v>
      </c>
      <c r="D204" t="str">
        <v>SnowflakeCareers</v>
      </c>
      <c r="E204">
        <v>0</v>
      </c>
    </row>
    <row r="205" spans="1:5" x14ac:dyDescent="0.35">
      <c r="A205" t="str">
        <v>AstranaHealthCareers</v>
      </c>
      <c r="B205">
        <f>COUNTIFS(jobs[job_via],A205,jobs[job_title_short],title,jobs[job_country],country,jobs[job_schedule_type],type)</f>
        <v>0</v>
      </c>
      <c r="D205" t="str">
        <v>AstranaHealthCareers</v>
      </c>
      <c r="E205">
        <v>0</v>
      </c>
    </row>
    <row r="206" spans="1:5" x14ac:dyDescent="0.35">
      <c r="A206" t="str">
        <v>SelbyJenningsHK</v>
      </c>
      <c r="B206">
        <f>COUNTIFS(jobs[job_via],A206,jobs[job_title_short],title,jobs[job_country],country,jobs[job_schedule_type],type)</f>
        <v>0</v>
      </c>
      <c r="D206" t="str">
        <v>SelbyJenningsHK</v>
      </c>
      <c r="E206">
        <v>0</v>
      </c>
    </row>
    <row r="207" spans="1:5" x14ac:dyDescent="0.35">
      <c r="A207" t="str">
        <v>IndeedEcuador</v>
      </c>
      <c r="B207">
        <f>COUNTIFS(jobs[job_via],A207,jobs[job_title_short],title,jobs[job_country],country,jobs[job_schedule_type],type)</f>
        <v>0</v>
      </c>
      <c r="D207" t="str">
        <v>IndeedEcuador</v>
      </c>
      <c r="E207">
        <v>0</v>
      </c>
    </row>
    <row r="208" spans="1:5" x14ac:dyDescent="0.35">
      <c r="A208" t="str">
        <v>UNJoblinkCareers</v>
      </c>
      <c r="B208">
        <f>COUNTIFS(jobs[job_via],A208,jobs[job_title_short],title,jobs[job_country],country,jobs[job_schedule_type],type)</f>
        <v>0</v>
      </c>
      <c r="D208" t="str">
        <v>UNJoblinkCareers</v>
      </c>
      <c r="E208">
        <v>0</v>
      </c>
    </row>
    <row r="209" spans="1:5" x14ac:dyDescent="0.35">
      <c r="A209" t="str">
        <v>BuiltInSanFrancisco</v>
      </c>
      <c r="B209">
        <f>COUNTIFS(jobs[job_via],A209,jobs[job_title_short],title,jobs[job_country],country,jobs[job_schedule_type],type)</f>
        <v>0</v>
      </c>
      <c r="D209" t="str">
        <v>BuiltInSanFrancisco</v>
      </c>
      <c r="E209">
        <v>0</v>
      </c>
    </row>
    <row r="210" spans="1:5" x14ac:dyDescent="0.35">
      <c r="A210" t="str">
        <v>Jobs.appcast.io</v>
      </c>
      <c r="B210">
        <f>COUNTIFS(jobs[job_via],A210,jobs[job_title_short],title,jobs[job_country],country,jobs[job_schedule_type],type)</f>
        <v>0</v>
      </c>
      <c r="D210" t="str">
        <v>Jobs.appcast.io</v>
      </c>
      <c r="E210">
        <v>0</v>
      </c>
    </row>
    <row r="211" spans="1:5" x14ac:dyDescent="0.35">
      <c r="A211" t="str">
        <v>EFinancialCareers</v>
      </c>
      <c r="B211">
        <f>COUNTIFS(jobs[job_via],A211,jobs[job_title_short],title,jobs[job_country],country,jobs[job_schedule_type],type)</f>
        <v>0</v>
      </c>
      <c r="D211" t="str">
        <v>EFinancialCareers</v>
      </c>
      <c r="E211">
        <v>0</v>
      </c>
    </row>
    <row r="212" spans="1:5" x14ac:dyDescent="0.35">
      <c r="A212" t="str">
        <v>Tier4Group</v>
      </c>
      <c r="B212">
        <f>COUNTIFS(jobs[job_via],A212,jobs[job_title_short],title,jobs[job_country],country,jobs[job_schedule_type],type)</f>
        <v>0</v>
      </c>
      <c r="D212" t="str">
        <v>Tier4Group</v>
      </c>
      <c r="E212">
        <v>0</v>
      </c>
    </row>
    <row r="213" spans="1:5" x14ac:dyDescent="0.35">
      <c r="A213" t="str">
        <v>FounditGulf</v>
      </c>
      <c r="B213">
        <f>COUNTIFS(jobs[job_via],A213,jobs[job_title_short],title,jobs[job_country],country,jobs[job_schedule_type],type)</f>
        <v>0</v>
      </c>
      <c r="D213" t="str">
        <v>FounditGulf</v>
      </c>
      <c r="E213">
        <v>0</v>
      </c>
    </row>
    <row r="214" spans="1:5" x14ac:dyDescent="0.35">
      <c r="A214" t="str">
        <v>WiproCareers</v>
      </c>
      <c r="B214">
        <f>COUNTIFS(jobs[job_via],A214,jobs[job_title_short],title,jobs[job_country],country,jobs[job_schedule_type],type)</f>
        <v>0</v>
      </c>
      <c r="D214" t="str">
        <v>WiproCareers</v>
      </c>
      <c r="E214">
        <v>0</v>
      </c>
    </row>
    <row r="215" spans="1:5" x14ac:dyDescent="0.35">
      <c r="A215" t="str">
        <v>BuiltInBoston</v>
      </c>
      <c r="B215">
        <f>COUNTIFS(jobs[job_via],A215,jobs[job_title_short],title,jobs[job_country],country,jobs[job_schedule_type],type)</f>
        <v>0</v>
      </c>
      <c r="D215" t="str">
        <v>BuiltInBoston</v>
      </c>
      <c r="E215">
        <v>0</v>
      </c>
    </row>
    <row r="216" spans="1:5" x14ac:dyDescent="0.35">
      <c r="A216" t="str">
        <v>MediaBistro</v>
      </c>
      <c r="B216">
        <f>COUNTIFS(jobs[job_via],A216,jobs[job_title_short],title,jobs[job_country],country,jobs[job_schedule_type],type)</f>
        <v>0</v>
      </c>
      <c r="D216" t="str">
        <v>MediaBistro</v>
      </c>
      <c r="E216">
        <v>0</v>
      </c>
    </row>
    <row r="217" spans="1:5" x14ac:dyDescent="0.35">
      <c r="A217" t="str">
        <v>Simplify</v>
      </c>
      <c r="B217">
        <f>COUNTIFS(jobs[job_via],A217,jobs[job_title_short],title,jobs[job_country],country,jobs[job_schedule_type],type)</f>
        <v>0</v>
      </c>
      <c r="D217" t="str">
        <v>Simplify</v>
      </c>
      <c r="E217">
        <v>0</v>
      </c>
    </row>
    <row r="218" spans="1:5" x14ac:dyDescent="0.35">
      <c r="A218" t="str">
        <v>Fairygodboss</v>
      </c>
      <c r="B218">
        <f>COUNTIFS(jobs[job_via],A218,jobs[job_title_short],title,jobs[job_country],country,jobs[job_schedule_type],type)</f>
        <v>0</v>
      </c>
      <c r="D218" t="str">
        <v>Fairygodboss</v>
      </c>
      <c r="E218">
        <v>0</v>
      </c>
    </row>
    <row r="219" spans="1:5" x14ac:dyDescent="0.35">
      <c r="A219" t="str">
        <v>MontanaHighTechBusinessAllianceJobBoard</v>
      </c>
      <c r="B219">
        <f>COUNTIFS(jobs[job_via],A219,jobs[job_title_short],title,jobs[job_country],country,jobs[job_schedule_type],type)</f>
        <v>0</v>
      </c>
      <c r="D219" t="str">
        <v>MontanaHighTechBusinessAllianceJobBoard</v>
      </c>
      <c r="E219">
        <v>0</v>
      </c>
    </row>
    <row r="220" spans="1:5" x14ac:dyDescent="0.35">
      <c r="A220" t="str">
        <v>Astyra</v>
      </c>
      <c r="B220">
        <f>COUNTIFS(jobs[job_via],A220,jobs[job_title_short],title,jobs[job_country],country,jobs[job_schedule_type],type)</f>
        <v>0</v>
      </c>
      <c r="D220" t="str">
        <v>Astyra</v>
      </c>
      <c r="E220">
        <v>0</v>
      </c>
    </row>
    <row r="221" spans="1:5" x14ac:dyDescent="0.35">
      <c r="A221" t="str">
        <v>DisABLEDperson.com</v>
      </c>
      <c r="B221">
        <f>COUNTIFS(jobs[job_via],A221,jobs[job_title_short],title,jobs[job_country],country,jobs[job_schedule_type],type)</f>
        <v>0</v>
      </c>
      <c r="D221" t="str">
        <v>DisABLEDperson.com</v>
      </c>
      <c r="E221">
        <v>0</v>
      </c>
    </row>
    <row r="222" spans="1:5" x14ac:dyDescent="0.35">
      <c r="A222" t="str">
        <v>JobsAtAtos</v>
      </c>
      <c r="B222">
        <f>COUNTIFS(jobs[job_via],A222,jobs[job_title_short],title,jobs[job_country],country,jobs[job_schedule_type],type)</f>
        <v>0</v>
      </c>
      <c r="D222" t="str">
        <v>JobsAtAtos</v>
      </c>
      <c r="E222">
        <v>0</v>
      </c>
    </row>
    <row r="223" spans="1:5" x14ac:dyDescent="0.35">
      <c r="A223" t="str">
        <v>EWorker</v>
      </c>
      <c r="B223">
        <f>COUNTIFS(jobs[job_via],A223,jobs[job_title_short],title,jobs[job_country],country,jobs[job_schedule_type],type)</f>
        <v>0</v>
      </c>
      <c r="D223" t="str">
        <v>EWorker</v>
      </c>
      <c r="E223">
        <v>0</v>
      </c>
    </row>
    <row r="224" spans="1:5" x14ac:dyDescent="0.35">
      <c r="A224" t="str">
        <v>ComputerJobs</v>
      </c>
      <c r="B224">
        <f>COUNTIFS(jobs[job_via],A224,jobs[job_title_short],title,jobs[job_country],country,jobs[job_schedule_type],type)</f>
        <v>0</v>
      </c>
      <c r="D224" t="str">
        <v>ComputerJobs</v>
      </c>
      <c r="E224">
        <v>0</v>
      </c>
    </row>
    <row r="225" spans="1:5" x14ac:dyDescent="0.35">
      <c r="A225" t="str">
        <v>DisabilitySolutionsCareerCenter</v>
      </c>
      <c r="B225">
        <f>COUNTIFS(jobs[job_via],A225,jobs[job_title_short],title,jobs[job_country],country,jobs[job_schedule_type],type)</f>
        <v>0</v>
      </c>
      <c r="D225" t="str">
        <v>DisabilitySolutionsCareerCenter</v>
      </c>
      <c r="E225">
        <v>0</v>
      </c>
    </row>
    <row r="226" spans="1:5" x14ac:dyDescent="0.35">
      <c r="A226" t="str">
        <v>LinuxCareers</v>
      </c>
      <c r="B226">
        <f>COUNTIFS(jobs[job_via],A226,jobs[job_title_short],title,jobs[job_country],country,jobs[job_schedule_type],type)</f>
        <v>0</v>
      </c>
      <c r="D226" t="str">
        <v>LinuxCareers</v>
      </c>
      <c r="E226">
        <v>0</v>
      </c>
    </row>
    <row r="227" spans="1:5" x14ac:dyDescent="0.35">
      <c r="A227" t="str">
        <v>INSPYRSolutions</v>
      </c>
      <c r="B227">
        <f>COUNTIFS(jobs[job_via],A227,jobs[job_title_short],title,jobs[job_country],country,jobs[job_schedule_type],type)</f>
        <v>0</v>
      </c>
      <c r="D227" t="str">
        <v>INSPYRSolutions</v>
      </c>
      <c r="E227">
        <v>0</v>
      </c>
    </row>
    <row r="228" spans="1:5" x14ac:dyDescent="0.35">
      <c r="A228" t="str">
        <v>CitiCareers</v>
      </c>
      <c r="B228">
        <f>COUNTIFS(jobs[job_via],A228,jobs[job_title_short],title,jobs[job_country],country,jobs[job_schedule_type],type)</f>
        <v>0</v>
      </c>
      <c r="D228" t="str">
        <v>CitiCareers</v>
      </c>
      <c r="E228">
        <v>0</v>
      </c>
    </row>
    <row r="229" spans="1:5" x14ac:dyDescent="0.35">
      <c r="A229" t="str">
        <v>AnitaB.orgJobBoard</v>
      </c>
      <c r="B229">
        <f>COUNTIFS(jobs[job_via],A229,jobs[job_title_short],title,jobs[job_country],country,jobs[job_schedule_type],type)</f>
        <v>0</v>
      </c>
      <c r="D229" t="str">
        <v>AnitaB.orgJobBoard</v>
      </c>
      <c r="E229">
        <v>0</v>
      </c>
    </row>
    <row r="230" spans="1:5" x14ac:dyDescent="0.35">
      <c r="A230" t="str">
        <v>TowardsAIJobs</v>
      </c>
      <c r="B230">
        <f>COUNTIFS(jobs[job_via],A230,jobs[job_title_short],title,jobs[job_country],country,jobs[job_schedule_type],type)</f>
        <v>0</v>
      </c>
      <c r="D230" t="str">
        <v>TowardsAIJobs</v>
      </c>
      <c r="E230">
        <v>0</v>
      </c>
    </row>
    <row r="231" spans="1:5" x14ac:dyDescent="0.35">
      <c r="A231" t="str">
        <v>BuiltInToronto</v>
      </c>
      <c r="B231">
        <f>COUNTIFS(jobs[job_via],A231,jobs[job_title_short],title,jobs[job_country],country,jobs[job_schedule_type],type)</f>
        <v>0</v>
      </c>
      <c r="D231" t="str">
        <v>BuiltInToronto</v>
      </c>
      <c r="E231">
        <v>0</v>
      </c>
    </row>
    <row r="232" spans="1:5" x14ac:dyDescent="0.35">
      <c r="A232" t="str">
        <v>IMCTrading</v>
      </c>
      <c r="B232">
        <f>COUNTIFS(jobs[job_via],A232,jobs[job_title_short],title,jobs[job_country],country,jobs[job_schedule_type],type)</f>
        <v>0</v>
      </c>
      <c r="D232" t="str">
        <v>IMCTrading</v>
      </c>
      <c r="E232">
        <v>0</v>
      </c>
    </row>
    <row r="233" spans="1:5" x14ac:dyDescent="0.35">
      <c r="A233" t="str">
        <v>SpaceCrew</v>
      </c>
      <c r="B233">
        <f>COUNTIFS(jobs[job_via],A233,jobs[job_title_short],title,jobs[job_country],country,jobs[job_schedule_type],type)</f>
        <v>0</v>
      </c>
      <c r="D233" t="str">
        <v>SpaceCrew</v>
      </c>
      <c r="E233">
        <v>0</v>
      </c>
    </row>
    <row r="234" spans="1:5" x14ac:dyDescent="0.35">
      <c r="A234" t="str">
        <v>JOBS.NOW</v>
      </c>
      <c r="B234">
        <f>COUNTIFS(jobs[job_via],A234,jobs[job_title_short],title,jobs[job_country],country,jobs[job_schedule_type],type)</f>
        <v>0</v>
      </c>
      <c r="D234" t="str">
        <v>JOBS.NOW</v>
      </c>
      <c r="E234">
        <v>0</v>
      </c>
    </row>
    <row r="235" spans="1:5" x14ac:dyDescent="0.35">
      <c r="A235" t="str">
        <v>GTNTechnicalStaffing</v>
      </c>
      <c r="B235">
        <f>COUNTIFS(jobs[job_via],A235,jobs[job_title_short],title,jobs[job_country],country,jobs[job_schedule_type],type)</f>
        <v>0</v>
      </c>
      <c r="D235" t="str">
        <v>GTNTechnicalStaffing</v>
      </c>
      <c r="E235">
        <v>0</v>
      </c>
    </row>
    <row r="236" spans="1:5" x14ac:dyDescent="0.35">
      <c r="A236" t="str">
        <v>VanderHouwen</v>
      </c>
      <c r="B236">
        <f>COUNTIFS(jobs[job_via],A236,jobs[job_title_short],title,jobs[job_country],country,jobs[job_schedule_type],type)</f>
        <v>0</v>
      </c>
      <c r="D236" t="str">
        <v>VanderHouwen</v>
      </c>
      <c r="E236">
        <v>0</v>
      </c>
    </row>
    <row r="237" spans="1:5" x14ac:dyDescent="0.35">
      <c r="A237" t="str">
        <v>ICIMS</v>
      </c>
      <c r="B237">
        <f>COUNTIFS(jobs[job_via],A237,jobs[job_title_short],title,jobs[job_country],country,jobs[job_schedule_type],type)</f>
        <v>0</v>
      </c>
      <c r="D237" t="str">
        <v>ICIMS</v>
      </c>
      <c r="E237">
        <v>0</v>
      </c>
    </row>
    <row r="238" spans="1:5" x14ac:dyDescent="0.35">
      <c r="A238" t="str">
        <v>LinuxJobs&amp;Careers</v>
      </c>
      <c r="B238">
        <f>COUNTIFS(jobs[job_via],A238,jobs[job_title_short],title,jobs[job_country],country,jobs[job_schedule_type],type)</f>
        <v>0</v>
      </c>
      <c r="D238" t="str">
        <v>LinuxJobs&amp;Careers</v>
      </c>
      <c r="E238">
        <v>0</v>
      </c>
    </row>
    <row r="239" spans="1:5" x14ac:dyDescent="0.35">
      <c r="A239" t="str">
        <v>PNGASJobBoard</v>
      </c>
      <c r="B239">
        <f>COUNTIFS(jobs[job_via],A239,jobs[job_title_short],title,jobs[job_country],country,jobs[job_schedule_type],type)</f>
        <v>0</v>
      </c>
      <c r="D239" t="str">
        <v>PNGASJobBoard</v>
      </c>
      <c r="E239">
        <v>0</v>
      </c>
    </row>
    <row r="240" spans="1:5" x14ac:dyDescent="0.35">
      <c r="A240" t="str">
        <v>DevITjobs</v>
      </c>
      <c r="B240">
        <f>COUNTIFS(jobs[job_via],A240,jobs[job_title_short],title,jobs[job_country],country,jobs[job_schedule_type],type)</f>
        <v>0</v>
      </c>
      <c r="D240" t="str">
        <v>DevITjobs</v>
      </c>
      <c r="E240">
        <v>0</v>
      </c>
    </row>
    <row r="241" spans="1:5" x14ac:dyDescent="0.35">
      <c r="A241" t="str">
        <v>Dover</v>
      </c>
      <c r="B241">
        <f>COUNTIFS(jobs[job_via],A241,jobs[job_title_short],title,jobs[job_country],country,jobs[job_schedule_type],type)</f>
        <v>0</v>
      </c>
      <c r="D241" t="str">
        <v>Dover</v>
      </c>
      <c r="E241">
        <v>0</v>
      </c>
    </row>
    <row r="242" spans="1:5" x14ac:dyDescent="0.35">
      <c r="A242" t="str">
        <v>RemoteRocketship</v>
      </c>
      <c r="B242">
        <f>COUNTIFS(jobs[job_via],A242,jobs[job_title_short],title,jobs[job_country],country,jobs[job_schedule_type],type)</f>
        <v>0</v>
      </c>
      <c r="D242" t="str">
        <v>RemoteRocketship</v>
      </c>
      <c r="E242">
        <v>0</v>
      </c>
    </row>
    <row r="243" spans="1:5" x14ac:dyDescent="0.35">
      <c r="A243" t="str">
        <v>BeBeeKW</v>
      </c>
      <c r="B243">
        <f>COUNTIFS(jobs[job_via],A243,jobs[job_title_short],title,jobs[job_country],country,jobs[job_schedule_type],type)</f>
        <v>0</v>
      </c>
      <c r="D243" t="str">
        <v>BeBeeKW</v>
      </c>
      <c r="E243">
        <v>0</v>
      </c>
    </row>
    <row r="244" spans="1:5" x14ac:dyDescent="0.35">
      <c r="A244" t="str">
        <v>LinkedInTanzania</v>
      </c>
      <c r="B244">
        <f>COUNTIFS(jobs[job_via],A244,jobs[job_title_short],title,jobs[job_country],country,jobs[job_schedule_type],type)</f>
        <v>0</v>
      </c>
      <c r="D244" t="str">
        <v>LinkedInTanzania</v>
      </c>
      <c r="E244">
        <v>0</v>
      </c>
    </row>
    <row r="245" spans="1:5" x14ac:dyDescent="0.35">
      <c r="A245" t="str">
        <v>LinkedInElSalvador</v>
      </c>
      <c r="B245">
        <f>COUNTIFS(jobs[job_via],A245,jobs[job_title_short],title,jobs[job_country],country,jobs[job_schedule_type],type)</f>
        <v>0</v>
      </c>
      <c r="D245" t="str">
        <v>LinkedInElSalvador</v>
      </c>
      <c r="E245">
        <v>0</v>
      </c>
    </row>
    <row r="246" spans="1:5" x14ac:dyDescent="0.35">
      <c r="A246" t="str">
        <v>LinkedInCameroon</v>
      </c>
      <c r="B246">
        <f>COUNTIFS(jobs[job_via],A246,jobs[job_title_short],title,jobs[job_country],country,jobs[job_schedule_type],type)</f>
        <v>0</v>
      </c>
      <c r="D246" t="str">
        <v>LinkedInCameroon</v>
      </c>
      <c r="E246">
        <v>0</v>
      </c>
    </row>
    <row r="247" spans="1:5" x14ac:dyDescent="0.35">
      <c r="A247" t="str">
        <v>LinkedInSlovakia</v>
      </c>
      <c r="B247">
        <f>COUNTIFS(jobs[job_via],A247,jobs[job_title_short],title,jobs[job_country],country,jobs[job_schedule_type],type)</f>
        <v>0</v>
      </c>
      <c r="D247" t="str">
        <v>LinkedInSlovakia</v>
      </c>
      <c r="E247">
        <v>0</v>
      </c>
    </row>
    <row r="248" spans="1:5" x14ac:dyDescent="0.35">
      <c r="A248" t="str">
        <v>LinkedInKazakhstan</v>
      </c>
      <c r="B248">
        <f>COUNTIFS(jobs[job_via],A248,jobs[job_title_short],title,jobs[job_country],country,jobs[job_schedule_type],type)</f>
        <v>0</v>
      </c>
      <c r="D248" t="str">
        <v>LinkedInKazakhstan</v>
      </c>
      <c r="E248">
        <v>0</v>
      </c>
    </row>
    <row r="249" spans="1:5" x14ac:dyDescent="0.35">
      <c r="A249" t="str">
        <v>Kw.linkedin.com</v>
      </c>
      <c r="B249">
        <f>COUNTIFS(jobs[job_via],A249,jobs[job_title_short],title,jobs[job_country],country,jobs[job_schedule_type],type)</f>
        <v>0</v>
      </c>
      <c r="D249" t="str">
        <v>Kw.linkedin.com</v>
      </c>
      <c r="E249">
        <v>0</v>
      </c>
    </row>
    <row r="250" spans="1:5" x14ac:dyDescent="0.35">
      <c r="A250" t="str">
        <v>JobGet</v>
      </c>
      <c r="B250">
        <f>COUNTIFS(jobs[job_via],A250,jobs[job_title_short],title,jobs[job_country],country,jobs[job_schedule_type],type)</f>
        <v>0</v>
      </c>
      <c r="D250" t="str">
        <v>JobGet</v>
      </c>
      <c r="E250">
        <v>0</v>
      </c>
    </row>
    <row r="251" spans="1:5" x14ac:dyDescent="0.35">
      <c r="A251" t="str">
        <v>LinkedInParaguay</v>
      </c>
      <c r="B251">
        <f>COUNTIFS(jobs[job_via],A251,jobs[job_title_short],title,jobs[job_country],country,jobs[job_schedule_type],type)</f>
        <v>0</v>
      </c>
      <c r="D251" t="str">
        <v>LinkedInParaguay</v>
      </c>
      <c r="E251">
        <v>0</v>
      </c>
    </row>
    <row r="252" spans="1:5" x14ac:dyDescent="0.35">
      <c r="A252" t="str">
        <v>LinkedInGuyana</v>
      </c>
      <c r="B252">
        <f>COUNTIFS(jobs[job_via],A252,jobs[job_title_short],title,jobs[job_country],country,jobs[job_schedule_type],type)</f>
        <v>0</v>
      </c>
      <c r="D252" t="str">
        <v>LinkedInGuyana</v>
      </c>
      <c r="E252">
        <v>0</v>
      </c>
    </row>
    <row r="253" spans="1:5" x14ac:dyDescent="0.35">
      <c r="A253" t="str">
        <v>LinkedInPanamá</v>
      </c>
      <c r="B253">
        <f>COUNTIFS(jobs[job_via],A253,jobs[job_title_short],title,jobs[job_country],country,jobs[job_schedule_type],type)</f>
        <v>0</v>
      </c>
      <c r="D253" t="str">
        <v>LinkedInPanamá</v>
      </c>
      <c r="E253">
        <v>0</v>
      </c>
    </row>
    <row r="254" spans="1:5" x14ac:dyDescent="0.35">
      <c r="A254" t="str">
        <v>USAJobs</v>
      </c>
      <c r="B254">
        <f>COUNTIFS(jobs[job_via],A254,jobs[job_title_short],title,jobs[job_country],country,jobs[job_schedule_type],type)</f>
        <v>0</v>
      </c>
      <c r="D254" t="str">
        <v>USAJobs</v>
      </c>
      <c r="E254">
        <v>0</v>
      </c>
    </row>
    <row r="255" spans="1:5" x14ac:dyDescent="0.35">
      <c r="A255" t="str">
        <v>SHSMDCareerCenter</v>
      </c>
      <c r="B255">
        <f>COUNTIFS(jobs[job_via],A255,jobs[job_title_short],title,jobs[job_country],country,jobs[job_schedule_type],type)</f>
        <v>0</v>
      </c>
      <c r="D255" t="str">
        <v>SHSMDCareerCenter</v>
      </c>
      <c r="E255">
        <v>0</v>
      </c>
    </row>
    <row r="256" spans="1:5" x14ac:dyDescent="0.35">
      <c r="A256" t="str">
        <v>WhiteCrow.co</v>
      </c>
      <c r="B256">
        <f>COUNTIFS(jobs[job_via],A256,jobs[job_title_short],title,jobs[job_country],country,jobs[job_schedule_type],type)</f>
        <v>0</v>
      </c>
      <c r="D256" t="str">
        <v>WhiteCrow.co</v>
      </c>
      <c r="E256">
        <v>0</v>
      </c>
    </row>
    <row r="257" spans="1:5" x14ac:dyDescent="0.35">
      <c r="A257" t="str">
        <v>WKRNJobs</v>
      </c>
      <c r="B257">
        <f>COUNTIFS(jobs[job_via],A257,jobs[job_title_short],title,jobs[job_country],country,jobs[job_schedule_type],type)</f>
        <v>0</v>
      </c>
      <c r="D257" t="str">
        <v>WKRNJobs</v>
      </c>
      <c r="E257">
        <v>0</v>
      </c>
    </row>
    <row r="258" spans="1:5" x14ac:dyDescent="0.35">
      <c r="A258" t="str">
        <v>Karkidi</v>
      </c>
      <c r="B258">
        <f>COUNTIFS(jobs[job_via],A258,jobs[job_title_short],title,jobs[job_country],country,jobs[job_schedule_type],type)</f>
        <v>0</v>
      </c>
      <c r="D258" t="str">
        <v>Karkidi</v>
      </c>
      <c r="E258">
        <v>0</v>
      </c>
    </row>
    <row r="259" spans="1:5" x14ac:dyDescent="0.35">
      <c r="A259" t="str">
        <v>LinkedInNicaragua</v>
      </c>
      <c r="B259">
        <f>COUNTIFS(jobs[job_via],A259,jobs[job_title_short],title,jobs[job_country],country,jobs[job_schedule_type],type)</f>
        <v>0</v>
      </c>
      <c r="D259" t="str">
        <v>LinkedInNicaragua</v>
      </c>
      <c r="E259">
        <v>0</v>
      </c>
    </row>
    <row r="260" spans="1:5" x14ac:dyDescent="0.35">
      <c r="A260" t="str">
        <v>RadianJobs</v>
      </c>
      <c r="B260">
        <f>COUNTIFS(jobs[job_via],A260,jobs[job_title_short],title,jobs[job_country],country,jobs[job_schedule_type],type)</f>
        <v>0</v>
      </c>
      <c r="D260" t="str">
        <v>RadianJobs</v>
      </c>
      <c r="E260">
        <v>0</v>
      </c>
    </row>
    <row r="261" spans="1:5" x14ac:dyDescent="0.35">
      <c r="A261" t="str">
        <v>LocalHireBoard</v>
      </c>
      <c r="B261">
        <f>COUNTIFS(jobs[job_via],A261,jobs[job_title_short],title,jobs[job_country],country,jobs[job_schedule_type],type)</f>
        <v>0</v>
      </c>
      <c r="D261" t="str">
        <v>LocalHireBoard</v>
      </c>
      <c r="E261">
        <v>0</v>
      </c>
    </row>
    <row r="262" spans="1:5" x14ac:dyDescent="0.35">
      <c r="A262" t="str">
        <v>Jobcase</v>
      </c>
      <c r="B262">
        <f>COUNTIFS(jobs[job_via],A262,jobs[job_title_short],title,jobs[job_country],country,jobs[job_schedule_type],type)</f>
        <v>0</v>
      </c>
      <c r="D262" t="str">
        <v>Jobcase</v>
      </c>
      <c r="E262">
        <v>0</v>
      </c>
    </row>
    <row r="263" spans="1:5" x14ac:dyDescent="0.35">
      <c r="A263" t="str">
        <v>LinkedInNigeria</v>
      </c>
      <c r="B263">
        <f>COUNTIFS(jobs[job_via],A263,jobs[job_title_short],title,jobs[job_country],country,jobs[job_schedule_type],type)</f>
        <v>0</v>
      </c>
      <c r="D263" t="str">
        <v>LinkedInNigeria</v>
      </c>
      <c r="E263">
        <v>0</v>
      </c>
    </row>
    <row r="264" spans="1:5" x14ac:dyDescent="0.35">
      <c r="A264" t="str">
        <v>LinkedInMalta</v>
      </c>
      <c r="B264">
        <f>COUNTIFS(jobs[job_via],A264,jobs[job_title_short],title,jobs[job_country],country,jobs[job_schedule_type],type)</f>
        <v>0</v>
      </c>
      <c r="D264" t="str">
        <v>LinkedInMalta</v>
      </c>
      <c r="E264">
        <v>0</v>
      </c>
    </row>
    <row r="265" spans="1:5" x14ac:dyDescent="0.35">
      <c r="A265" t="str">
        <v>Navistar-International</v>
      </c>
      <c r="B265">
        <f>COUNTIFS(jobs[job_via],A265,jobs[job_title_short],title,jobs[job_country],country,jobs[job_schedule_type],type)</f>
        <v>0</v>
      </c>
      <c r="D265" t="str">
        <v>Navistar-International</v>
      </c>
      <c r="E265">
        <v>0</v>
      </c>
    </row>
    <row r="266" spans="1:5" x14ac:dyDescent="0.35">
      <c r="A266" t="str">
        <v>AcademicGates</v>
      </c>
      <c r="B266">
        <f>COUNTIFS(jobs[job_via],A266,jobs[job_title_short],title,jobs[job_country],country,jobs[job_schedule_type],type)</f>
        <v>0</v>
      </c>
      <c r="D266" t="str">
        <v>AcademicGates</v>
      </c>
      <c r="E266">
        <v>0</v>
      </c>
    </row>
    <row r="267" spans="1:5" x14ac:dyDescent="0.35">
      <c r="A267" t="str">
        <v>BuzzClanCareerPortal</v>
      </c>
      <c r="B267">
        <f>COUNTIFS(jobs[job_via],A267,jobs[job_title_short],title,jobs[job_country],country,jobs[job_schedule_type],type)</f>
        <v>0</v>
      </c>
      <c r="D267" t="str">
        <v>BuzzClanCareerPortal</v>
      </c>
      <c r="E267">
        <v>0</v>
      </c>
    </row>
    <row r="268" spans="1:5" x14ac:dyDescent="0.35">
      <c r="A268" t="str">
        <v>USNLXAbilityJobs-NationalLaborExchange</v>
      </c>
      <c r="B268">
        <f>COUNTIFS(jobs[job_via],A268,jobs[job_title_short],title,jobs[job_country],country,jobs[job_schedule_type],type)</f>
        <v>0</v>
      </c>
      <c r="D268" t="str">
        <v>USNLXAbilityJobs-NationalLaborExchange</v>
      </c>
      <c r="E268">
        <v>0</v>
      </c>
    </row>
    <row r="269" spans="1:5" x14ac:dyDescent="0.35">
      <c r="A269" t="str">
        <v>SnapJobSearch.com</v>
      </c>
      <c r="B269">
        <f>COUNTIFS(jobs[job_via],A269,jobs[job_title_short],title,jobs[job_country],country,jobs[job_schedule_type],type)</f>
        <v>0</v>
      </c>
      <c r="D269" t="str">
        <v>SnapJobSearch.com</v>
      </c>
      <c r="E269">
        <v>0</v>
      </c>
    </row>
    <row r="270" spans="1:5" x14ac:dyDescent="0.35">
      <c r="A270" t="str">
        <v>SitePoint</v>
      </c>
      <c r="B270">
        <f>COUNTIFS(jobs[job_via],A270,jobs[job_title_short],title,jobs[job_country],country,jobs[job_schedule_type],type)</f>
        <v>0</v>
      </c>
      <c r="D270" t="str">
        <v>SitePoint</v>
      </c>
      <c r="E270">
        <v>0</v>
      </c>
    </row>
    <row r="271" spans="1:5" x14ac:dyDescent="0.35">
      <c r="A271" t="str">
        <v>FederalGovernmentJobs</v>
      </c>
      <c r="B271">
        <f>COUNTIFS(jobs[job_via],A271,jobs[job_title_short],title,jobs[job_country],country,jobs[job_schedule_type],type)</f>
        <v>0</v>
      </c>
      <c r="D271" t="str">
        <v>FederalGovernmentJobs</v>
      </c>
      <c r="E271">
        <v>0</v>
      </c>
    </row>
    <row r="272" spans="1:5" x14ac:dyDescent="0.35">
      <c r="A272" t="str">
        <v>ActalentCareers</v>
      </c>
      <c r="B272">
        <f>COUNTIFS(jobs[job_via],A272,jobs[job_title_short],title,jobs[job_country],country,jobs[job_schedule_type],type)</f>
        <v>0</v>
      </c>
      <c r="D272" t="str">
        <v>ActalentCareers</v>
      </c>
      <c r="E272">
        <v>0</v>
      </c>
    </row>
    <row r="273" spans="1:5" x14ac:dyDescent="0.35">
      <c r="A273" t="str">
        <v>FanDuelCareers</v>
      </c>
      <c r="B273">
        <f>COUNTIFS(jobs[job_via],A273,jobs[job_title_short],title,jobs[job_country],country,jobs[job_schedule_type],type)</f>
        <v>0</v>
      </c>
      <c r="D273" t="str">
        <v>FanDuelCareers</v>
      </c>
      <c r="E273">
        <v>0</v>
      </c>
    </row>
    <row r="274" spans="1:5" x14ac:dyDescent="0.35">
      <c r="A274" t="str">
        <v>JobMESH</v>
      </c>
      <c r="B274">
        <f>COUNTIFS(jobs[job_via],A274,jobs[job_title_short],title,jobs[job_country],country,jobs[job_schedule_type],type)</f>
        <v>0</v>
      </c>
      <c r="D274" t="str">
        <v>JobMESH</v>
      </c>
      <c r="E274">
        <v>0</v>
      </c>
    </row>
    <row r="275" spans="1:5" x14ac:dyDescent="0.35">
      <c r="A275" t="str">
        <v>CryptoJobsList</v>
      </c>
      <c r="B275">
        <f>COUNTIFS(jobs[job_via],A275,jobs[job_title_short],title,jobs[job_country],country,jobs[job_schedule_type],type)</f>
        <v>0</v>
      </c>
      <c r="D275" t="str">
        <v>CryptoJobsList</v>
      </c>
      <c r="E275">
        <v>0</v>
      </c>
    </row>
    <row r="276" spans="1:5" x14ac:dyDescent="0.35">
      <c r="A276" t="str">
        <v>CaterpillarCareers-CaterpillarInc</v>
      </c>
      <c r="B276">
        <f>COUNTIFS(jobs[job_via],A276,jobs[job_title_short],title,jobs[job_country],country,jobs[job_schedule_type],type)</f>
        <v>0</v>
      </c>
      <c r="D276" t="str">
        <v>CaterpillarCareers-CaterpillarInc</v>
      </c>
      <c r="E276">
        <v>0</v>
      </c>
    </row>
    <row r="277" spans="1:5" x14ac:dyDescent="0.35">
      <c r="A277" t="str">
        <v>AmazonJobs</v>
      </c>
      <c r="B277">
        <f>COUNTIFS(jobs[job_via],A277,jobs[job_title_short],title,jobs[job_country],country,jobs[job_schedule_type],type)</f>
        <v>0</v>
      </c>
      <c r="D277" t="str">
        <v>AmazonJobs</v>
      </c>
      <c r="E277">
        <v>0</v>
      </c>
    </row>
    <row r="278" spans="1:5" x14ac:dyDescent="0.35">
      <c r="A278" t="str">
        <v>HarrisHealthSystem</v>
      </c>
      <c r="B278">
        <f>COUNTIFS(jobs[job_via],A278,jobs[job_title_short],title,jobs[job_country],country,jobs[job_schedule_type],type)</f>
        <v>0</v>
      </c>
      <c r="D278" t="str">
        <v>HarrisHealthSystem</v>
      </c>
      <c r="E278">
        <v>0</v>
      </c>
    </row>
    <row r="279" spans="1:5" x14ac:dyDescent="0.35">
      <c r="A279" t="str">
        <v>Softworld,Inc.</v>
      </c>
      <c r="B279">
        <f>COUNTIFS(jobs[job_via],A279,jobs[job_title_short],title,jobs[job_country],country,jobs[job_schedule_type],type)</f>
        <v>0</v>
      </c>
      <c r="D279" t="str">
        <v>Softworld,Inc.</v>
      </c>
      <c r="E279">
        <v>0</v>
      </c>
    </row>
    <row r="280" spans="1:5" x14ac:dyDescent="0.35">
      <c r="A280" t="str">
        <v>BYPNetwork</v>
      </c>
      <c r="B280">
        <f>COUNTIFS(jobs[job_via],A280,jobs[job_title_short],title,jobs[job_country],country,jobs[job_schedule_type],type)</f>
        <v>0</v>
      </c>
      <c r="D280" t="str">
        <v>BYPNetwork</v>
      </c>
      <c r="E280">
        <v>0</v>
      </c>
    </row>
    <row r="281" spans="1:5" x14ac:dyDescent="0.35">
      <c r="A281" t="str">
        <v>SpectrumCareers</v>
      </c>
      <c r="B281">
        <f>COUNTIFS(jobs[job_via],A281,jobs[job_title_short],title,jobs[job_country],country,jobs[job_schedule_type],type)</f>
        <v>0</v>
      </c>
      <c r="D281" t="str">
        <v>SpectrumCareers</v>
      </c>
      <c r="E281">
        <v>0</v>
      </c>
    </row>
    <row r="282" spans="1:5" x14ac:dyDescent="0.35">
      <c r="A282" t="str">
        <v>TheRundownJobs-TheRundownAI</v>
      </c>
      <c r="B282">
        <f>COUNTIFS(jobs[job_via],A282,jobs[job_title_short],title,jobs[job_country],country,jobs[job_schedule_type],type)</f>
        <v>0</v>
      </c>
      <c r="D282" t="str">
        <v>TheRundownJobs-TheRundownAI</v>
      </c>
      <c r="E282">
        <v>0</v>
      </c>
    </row>
    <row r="283" spans="1:5" x14ac:dyDescent="0.35">
      <c r="A283" t="str">
        <v>Lorien</v>
      </c>
      <c r="B283">
        <f>COUNTIFS(jobs[job_via],A283,jobs[job_title_short],title,jobs[job_country],country,jobs[job_schedule_type],type)</f>
        <v>0</v>
      </c>
      <c r="D283" t="str">
        <v>Lorien</v>
      </c>
      <c r="E283">
        <v>0</v>
      </c>
    </row>
    <row r="284" spans="1:5" x14ac:dyDescent="0.35">
      <c r="A284" t="str">
        <v>PayPal-EightfoldAI</v>
      </c>
      <c r="B284">
        <f>COUNTIFS(jobs[job_via],A284,jobs[job_title_short],title,jobs[job_country],country,jobs[job_schedule_type],type)</f>
        <v>0</v>
      </c>
      <c r="D284" t="str">
        <v>PayPal-EightfoldAI</v>
      </c>
      <c r="E284">
        <v>0</v>
      </c>
    </row>
    <row r="285" spans="1:5" x14ac:dyDescent="0.35">
      <c r="A285" t="str">
        <v>SAPCareers</v>
      </c>
      <c r="B285">
        <f>COUNTIFS(jobs[job_via],A285,jobs[job_title_short],title,jobs[job_country],country,jobs[job_schedule_type],type)</f>
        <v>0</v>
      </c>
      <c r="D285" t="str">
        <v>SAPCareers</v>
      </c>
      <c r="E285">
        <v>0</v>
      </c>
    </row>
    <row r="286" spans="1:5" x14ac:dyDescent="0.35">
      <c r="A286" t="str">
        <v>InsightPartnersJobBoard</v>
      </c>
      <c r="B286">
        <f>COUNTIFS(jobs[job_via],A286,jobs[job_title_short],title,jobs[job_country],country,jobs[job_schedule_type],type)</f>
        <v>0</v>
      </c>
      <c r="D286" t="str">
        <v>InsightPartnersJobBoard</v>
      </c>
      <c r="E286">
        <v>0</v>
      </c>
    </row>
    <row r="287" spans="1:5" x14ac:dyDescent="0.35">
      <c r="A287" t="str">
        <v>EasyJobAI</v>
      </c>
      <c r="B287">
        <f>COUNTIFS(jobs[job_via],A287,jobs[job_title_short],title,jobs[job_country],country,jobs[job_schedule_type],type)</f>
        <v>0</v>
      </c>
      <c r="D287" t="str">
        <v>EasyJobAI</v>
      </c>
      <c r="E287">
        <v>0</v>
      </c>
    </row>
    <row r="288" spans="1:5" x14ac:dyDescent="0.35">
      <c r="A288" t="str">
        <v>JobOpeningsInSanDiego</v>
      </c>
      <c r="B288">
        <f>COUNTIFS(jobs[job_via],A288,jobs[job_title_short],title,jobs[job_country],country,jobs[job_schedule_type],type)</f>
        <v>0</v>
      </c>
      <c r="D288" t="str">
        <v>JobOpeningsInSanDiego</v>
      </c>
      <c r="E288">
        <v>0</v>
      </c>
    </row>
    <row r="289" spans="1:5" x14ac:dyDescent="0.35">
      <c r="A289" t="str">
        <v>UnitedAirlinesJobs</v>
      </c>
      <c r="B289">
        <f>COUNTIFS(jobs[job_via],A289,jobs[job_title_short],title,jobs[job_country],country,jobs[job_schedule_type],type)</f>
        <v>0</v>
      </c>
      <c r="D289" t="str">
        <v>UnitedAirlinesJobs</v>
      </c>
      <c r="E289">
        <v>0</v>
      </c>
    </row>
    <row r="290" spans="1:5" x14ac:dyDescent="0.35">
      <c r="A290" t="str">
        <v>BuiltInLA</v>
      </c>
      <c r="B290">
        <f>COUNTIFS(jobs[job_via],A290,jobs[job_title_short],title,jobs[job_country],country,jobs[job_schedule_type],type)</f>
        <v>0</v>
      </c>
      <c r="D290" t="str">
        <v>BuiltInLA</v>
      </c>
      <c r="E290">
        <v>0</v>
      </c>
    </row>
    <row r="291" spans="1:5" x14ac:dyDescent="0.35">
      <c r="A291" t="str">
        <v>Nexxt</v>
      </c>
      <c r="B291">
        <f>COUNTIFS(jobs[job_via],A291,jobs[job_title_short],title,jobs[job_country],country,jobs[job_schedule_type],type)</f>
        <v>0</v>
      </c>
      <c r="D291" t="str">
        <v>Nexxt</v>
      </c>
      <c r="E291">
        <v>0</v>
      </c>
    </row>
    <row r="292" spans="1:5" x14ac:dyDescent="0.35">
      <c r="A292" t="str">
        <v>CaterpillarCareers</v>
      </c>
      <c r="B292">
        <f>COUNTIFS(jobs[job_via],A292,jobs[job_title_short],title,jobs[job_country],country,jobs[job_schedule_type],type)</f>
        <v>0</v>
      </c>
      <c r="D292" t="str">
        <v>CaterpillarCareers</v>
      </c>
      <c r="E292">
        <v>0</v>
      </c>
    </row>
    <row r="293" spans="1:5" x14ac:dyDescent="0.35">
      <c r="A293" t="str">
        <v>RelianceCareers-Reliance,Inc.</v>
      </c>
      <c r="B293">
        <f>COUNTIFS(jobs[job_via],A293,jobs[job_title_short],title,jobs[job_country],country,jobs[job_schedule_type],type)</f>
        <v>0</v>
      </c>
      <c r="D293" t="str">
        <v>RelianceCareers-Reliance,Inc.</v>
      </c>
      <c r="E293">
        <v>0</v>
      </c>
    </row>
    <row r="294" spans="1:5" x14ac:dyDescent="0.35">
      <c r="A294" t="str">
        <v>IHireChemists</v>
      </c>
      <c r="B294">
        <f>COUNTIFS(jobs[job_via],A294,jobs[job_title_short],title,jobs[job_country],country,jobs[job_schedule_type],type)</f>
        <v>0</v>
      </c>
      <c r="D294" t="str">
        <v>IHireChemists</v>
      </c>
      <c r="E294">
        <v>0</v>
      </c>
    </row>
    <row r="295" spans="1:5" x14ac:dyDescent="0.35">
      <c r="A295" t="str">
        <v>Jobs-MIT</v>
      </c>
      <c r="B295">
        <f>COUNTIFS(jobs[job_via],A295,jobs[job_title_short],title,jobs[job_country],country,jobs[job_schedule_type],type)</f>
        <v>0</v>
      </c>
      <c r="D295" t="str">
        <v>Jobs-MIT</v>
      </c>
      <c r="E295">
        <v>0</v>
      </c>
    </row>
    <row r="296" spans="1:5" x14ac:dyDescent="0.35">
      <c r="A296" t="str">
        <v>Jobs-Alooba</v>
      </c>
      <c r="B296">
        <f>COUNTIFS(jobs[job_via],A296,jobs[job_title_short],title,jobs[job_country],country,jobs[job_schedule_type],type)</f>
        <v>0</v>
      </c>
      <c r="D296" t="str">
        <v>Jobs-Alooba</v>
      </c>
      <c r="E296">
        <v>0</v>
      </c>
    </row>
    <row r="297" spans="1:5" x14ac:dyDescent="0.35">
      <c r="A297" t="str">
        <v>LinkedInBrunei</v>
      </c>
      <c r="B297">
        <f>COUNTIFS(jobs[job_via],A297,jobs[job_title_short],title,jobs[job_country],country,jobs[job_schedule_type],type)</f>
        <v>0</v>
      </c>
      <c r="D297" t="str">
        <v>LinkedInBrunei</v>
      </c>
      <c r="E297">
        <v>0</v>
      </c>
    </row>
    <row r="298" spans="1:5" x14ac:dyDescent="0.35">
      <c r="A298" t="str">
        <v>WhatJobs</v>
      </c>
      <c r="B298">
        <f>COUNTIFS(jobs[job_via],A298,jobs[job_title_short],title,jobs[job_country],country,jobs[job_schedule_type],type)</f>
        <v>0</v>
      </c>
      <c r="D298" t="str">
        <v>WhatJobs</v>
      </c>
      <c r="E298">
        <v>0</v>
      </c>
    </row>
    <row r="299" spans="1:5" x14ac:dyDescent="0.35">
      <c r="A299" t="str">
        <v>EdTechJobs</v>
      </c>
      <c r="B299">
        <f>COUNTIFS(jobs[job_via],A299,jobs[job_title_short],title,jobs[job_country],country,jobs[job_schedule_type],type)</f>
        <v>0</v>
      </c>
      <c r="D299" t="str">
        <v>EdTechJobs</v>
      </c>
      <c r="E299">
        <v>0</v>
      </c>
    </row>
    <row r="300" spans="1:5" x14ac:dyDescent="0.35">
      <c r="A300" t="str">
        <v>Tallo</v>
      </c>
      <c r="B300">
        <f>COUNTIFS(jobs[job_via],A300,jobs[job_title_short],title,jobs[job_country],country,jobs[job_schedule_type],type)</f>
        <v>0</v>
      </c>
      <c r="D300" t="str">
        <v>Tallo</v>
      </c>
      <c r="E300">
        <v>0</v>
      </c>
    </row>
    <row r="301" spans="1:5" x14ac:dyDescent="0.35">
      <c r="A301" t="str">
        <v>Peraton</v>
      </c>
      <c r="B301">
        <f>COUNTIFS(jobs[job_via],A301,jobs[job_title_short],title,jobs[job_country],country,jobs[job_schedule_type],type)</f>
        <v>0</v>
      </c>
      <c r="D301" t="str">
        <v>Peraton</v>
      </c>
      <c r="E301">
        <v>0</v>
      </c>
    </row>
    <row r="302" spans="1:5" x14ac:dyDescent="0.35">
      <c r="A302" t="str">
        <v>CareersAtVizient</v>
      </c>
      <c r="B302">
        <f>COUNTIFS(jobs[job_via],A302,jobs[job_title_short],title,jobs[job_country],country,jobs[job_schedule_type],type)</f>
        <v>0</v>
      </c>
      <c r="D302" t="str">
        <v>CareersAtVizient</v>
      </c>
      <c r="E302">
        <v>0</v>
      </c>
    </row>
    <row r="303" spans="1:5" x14ac:dyDescent="0.35">
      <c r="A303" t="str">
        <v>LazyApply</v>
      </c>
      <c r="B303">
        <f>COUNTIFS(jobs[job_via],A303,jobs[job_title_short],title,jobs[job_country],country,jobs[job_schedule_type],type)</f>
        <v>0</v>
      </c>
      <c r="D303" t="str">
        <v>LazyApply</v>
      </c>
      <c r="E303">
        <v>0</v>
      </c>
    </row>
    <row r="304" spans="1:5" x14ac:dyDescent="0.35">
      <c r="A304" t="str">
        <v>FXCIntelligence</v>
      </c>
      <c r="B304">
        <f>COUNTIFS(jobs[job_via],A304,jobs[job_title_short],title,jobs[job_country],country,jobs[job_schedule_type],type)</f>
        <v>0</v>
      </c>
      <c r="D304" t="str">
        <v>FXCIntelligence</v>
      </c>
      <c r="E304">
        <v>0</v>
      </c>
    </row>
    <row r="305" spans="1:5" x14ac:dyDescent="0.35">
      <c r="A305" t="str">
        <v>RemoteLiz</v>
      </c>
      <c r="B305">
        <f>COUNTIFS(jobs[job_via],A305,jobs[job_title_short],title,jobs[job_country],country,jobs[job_schedule_type],type)</f>
        <v>0</v>
      </c>
      <c r="D305" t="str">
        <v>RemoteLiz</v>
      </c>
      <c r="E305">
        <v>0</v>
      </c>
    </row>
    <row r="306" spans="1:5" x14ac:dyDescent="0.35">
      <c r="A306" t="str">
        <v>DegenCryptoJobs</v>
      </c>
      <c r="B306">
        <f>COUNTIFS(jobs[job_via],A306,jobs[job_title_short],title,jobs[job_country],country,jobs[job_schedule_type],type)</f>
        <v>0</v>
      </c>
      <c r="D306" t="str">
        <v>DegenCryptoJobs</v>
      </c>
      <c r="E306">
        <v>0</v>
      </c>
    </row>
    <row r="307" spans="1:5" x14ac:dyDescent="0.35">
      <c r="A307" t="str">
        <v>Qualtrics</v>
      </c>
      <c r="B307">
        <f>COUNTIFS(jobs[job_via],A307,jobs[job_title_short],title,jobs[job_country],country,jobs[job_schedule_type],type)</f>
        <v>0</v>
      </c>
      <c r="D307" t="str">
        <v>Qualtrics</v>
      </c>
      <c r="E307">
        <v>0</v>
      </c>
    </row>
    <row r="308" spans="1:5" x14ac:dyDescent="0.35">
      <c r="A308" t="str">
        <v>RiseTechnical</v>
      </c>
      <c r="B308">
        <f>COUNTIFS(jobs[job_via],A308,jobs[job_title_short],title,jobs[job_country],country,jobs[job_schedule_type],type)</f>
        <v>0</v>
      </c>
      <c r="D308" t="str">
        <v>RiseTechnical</v>
      </c>
      <c r="E308">
        <v>0</v>
      </c>
    </row>
    <row r="309" spans="1:5" x14ac:dyDescent="0.35">
      <c r="A309" t="str">
        <v>LinkedInSingapore</v>
      </c>
      <c r="B309">
        <f>COUNTIFS(jobs[job_via],A309,jobs[job_title_short],title,jobs[job_country],country,jobs[job_schedule_type],type)</f>
        <v>0</v>
      </c>
      <c r="D309" t="str">
        <v>LinkedInSingapore</v>
      </c>
      <c r="E309">
        <v>0</v>
      </c>
    </row>
    <row r="310" spans="1:5" x14ac:dyDescent="0.35">
      <c r="A310" t="str">
        <v>Hitmarker</v>
      </c>
      <c r="B310">
        <f>COUNTIFS(jobs[job_via],A310,jobs[job_title_short],title,jobs[job_country],country,jobs[job_schedule_type],type)</f>
        <v>0</v>
      </c>
      <c r="D310" t="str">
        <v>Hitmarker</v>
      </c>
      <c r="E310">
        <v>0</v>
      </c>
    </row>
    <row r="311" spans="1:5" x14ac:dyDescent="0.35">
      <c r="A311" t="str">
        <v>LinkedInلبنان</v>
      </c>
      <c r="B311">
        <f>COUNTIFS(jobs[job_via],A311,jobs[job_title_short],title,jobs[job_country],country,jobs[job_schedule_type],type)</f>
        <v>0</v>
      </c>
      <c r="D311" t="str">
        <v>LinkedInلبنان</v>
      </c>
      <c r="E311">
        <v>0</v>
      </c>
    </row>
    <row r="312" spans="1:5" x14ac:dyDescent="0.35">
      <c r="A312" t="str">
        <v>Companies|NGPCapitalJobBoard-NGPCapital</v>
      </c>
      <c r="B312">
        <f>COUNTIFS(jobs[job_via],A312,jobs[job_title_short],title,jobs[job_country],country,jobs[job_schedule_type],type)</f>
        <v>0</v>
      </c>
      <c r="D312" t="str">
        <v>Companies|NGPCapitalJobBoard-NGPCapital</v>
      </c>
      <c r="E312">
        <v>0</v>
      </c>
    </row>
    <row r="313" spans="1:5" x14ac:dyDescent="0.35">
      <c r="A313" t="str">
        <v>NEARFoundationJobBoard</v>
      </c>
      <c r="B313">
        <f>COUNTIFS(jobs[job_via],A313,jobs[job_title_short],title,jobs[job_country],country,jobs[job_schedule_type],type)</f>
        <v>0</v>
      </c>
      <c r="D313" t="str">
        <v>NEARFoundationJobBoard</v>
      </c>
      <c r="E313">
        <v>0</v>
      </c>
    </row>
    <row r="314" spans="1:5" x14ac:dyDescent="0.35">
      <c r="A314" t="str">
        <v>SpherionStaffingServices</v>
      </c>
      <c r="B314">
        <f>COUNTIFS(jobs[job_via],A314,jobs[job_title_short],title,jobs[job_country],country,jobs[job_schedule_type],type)</f>
        <v>0</v>
      </c>
      <c r="D314" t="str">
        <v>SpherionStaffingServices</v>
      </c>
      <c r="E314">
        <v>0</v>
      </c>
    </row>
    <row r="315" spans="1:5" x14ac:dyDescent="0.35">
      <c r="A315" t="str">
        <v>Theround</v>
      </c>
      <c r="B315">
        <f>COUNTIFS(jobs[job_via],A315,jobs[job_title_short],title,jobs[job_country],country,jobs[job_schedule_type],type)</f>
        <v>0</v>
      </c>
      <c r="D315" t="str">
        <v>Theround</v>
      </c>
      <c r="E315">
        <v>0</v>
      </c>
    </row>
    <row r="316" spans="1:5" x14ac:dyDescent="0.35">
      <c r="A316" t="str">
        <v>TheMuse</v>
      </c>
      <c r="B316">
        <f>COUNTIFS(jobs[job_via],A316,jobs[job_title_short],title,jobs[job_country],country,jobs[job_schedule_type],type)</f>
        <v>0</v>
      </c>
      <c r="D316" t="str">
        <v>TheMuse</v>
      </c>
      <c r="E316">
        <v>0</v>
      </c>
    </row>
    <row r="317" spans="1:5" x14ac:dyDescent="0.35">
      <c r="A317" t="str">
        <v>HireHeroesUSAJobBoard</v>
      </c>
      <c r="B317">
        <f>COUNTIFS(jobs[job_via],A317,jobs[job_title_short],title,jobs[job_country],country,jobs[job_schedule_type],type)</f>
        <v>0</v>
      </c>
      <c r="D317" t="str">
        <v>HireHeroesUSAJobBoard</v>
      </c>
      <c r="E317">
        <v>0</v>
      </c>
    </row>
    <row r="318" spans="1:5" x14ac:dyDescent="0.35">
      <c r="A318" t="str">
        <v>PearsonCarter</v>
      </c>
      <c r="B318">
        <f>COUNTIFS(jobs[job_via],A318,jobs[job_title_short],title,jobs[job_country],country,jobs[job_schedule_type],type)</f>
        <v>0</v>
      </c>
      <c r="D318" t="str">
        <v>PearsonCarter</v>
      </c>
      <c r="E318">
        <v>0</v>
      </c>
    </row>
    <row r="319" spans="1:5" x14ac:dyDescent="0.35">
      <c r="A319" t="str">
        <v>PennymacCareers</v>
      </c>
      <c r="B319">
        <f>COUNTIFS(jobs[job_via],A319,jobs[job_title_short],title,jobs[job_country],country,jobs[job_schedule_type],type)</f>
        <v>0</v>
      </c>
      <c r="D319" t="str">
        <v>PennymacCareers</v>
      </c>
      <c r="E319">
        <v>0</v>
      </c>
    </row>
    <row r="320" spans="1:5" x14ac:dyDescent="0.35">
      <c r="A320" t="str">
        <v>VentureLoop</v>
      </c>
      <c r="B320">
        <f>COUNTIFS(jobs[job_via],A320,jobs[job_title_short],title,jobs[job_country],country,jobs[job_schedule_type],type)</f>
        <v>0</v>
      </c>
      <c r="D320" t="str">
        <v>VentureLoop</v>
      </c>
      <c r="E320">
        <v>0</v>
      </c>
    </row>
    <row r="321" spans="1:5" x14ac:dyDescent="0.35">
      <c r="A321" t="str">
        <v>JobBoard-AdvancedEnergyGroup</v>
      </c>
      <c r="B321">
        <f>COUNTIFS(jobs[job_via],A321,jobs[job_title_short],title,jobs[job_country],country,jobs[job_schedule_type],type)</f>
        <v>0</v>
      </c>
      <c r="D321" t="str">
        <v>JobBoard-AdvancedEnergyGroup</v>
      </c>
      <c r="E321">
        <v>0</v>
      </c>
    </row>
    <row r="322" spans="1:5" x14ac:dyDescent="0.35">
      <c r="A322" t="str">
        <v>AccelJobBoard</v>
      </c>
      <c r="B322">
        <f>COUNTIFS(jobs[job_via],A322,jobs[job_title_short],title,jobs[job_country],country,jobs[job_schedule_type],type)</f>
        <v>0</v>
      </c>
      <c r="D322" t="str">
        <v>AccelJobBoard</v>
      </c>
      <c r="E322">
        <v>0</v>
      </c>
    </row>
    <row r="323" spans="1:5" x14ac:dyDescent="0.35">
      <c r="A323" t="str">
        <v>ProActuaryJobs</v>
      </c>
      <c r="B323">
        <f>COUNTIFS(jobs[job_via],A323,jobs[job_title_short],title,jobs[job_country],country,jobs[job_schedule_type],type)</f>
        <v>0</v>
      </c>
      <c r="D323" t="str">
        <v>ProActuaryJobs</v>
      </c>
      <c r="E323">
        <v>0</v>
      </c>
    </row>
    <row r="324" spans="1:5" x14ac:dyDescent="0.35">
      <c r="A324" t="str">
        <v>CareerPage</v>
      </c>
      <c r="B324">
        <f>COUNTIFS(jobs[job_via],A324,jobs[job_title_short],title,jobs[job_country],country,jobs[job_schedule_type],type)</f>
        <v>0</v>
      </c>
      <c r="D324" t="str">
        <v>CareerPage</v>
      </c>
      <c r="E324">
        <v>0</v>
      </c>
    </row>
    <row r="325" spans="1:5" x14ac:dyDescent="0.35">
      <c r="A325" t="str">
        <v>JobsByWorkable</v>
      </c>
      <c r="B325">
        <f>COUNTIFS(jobs[job_via],A325,jobs[job_title_short],title,jobs[job_country],country,jobs[job_schedule_type],type)</f>
        <v>0</v>
      </c>
      <c r="D325" t="str">
        <v>JobsByWorkable</v>
      </c>
      <c r="E325">
        <v>0</v>
      </c>
    </row>
    <row r="326" spans="1:5" x14ac:dyDescent="0.35">
      <c r="A326" t="str">
        <v>Biotech,PharmaceuticalAndClinicalResearchJobs|BioSpace</v>
      </c>
      <c r="B326">
        <f>COUNTIFS(jobs[job_via],A326,jobs[job_title_short],title,jobs[job_country],country,jobs[job_schedule_type],type)</f>
        <v>0</v>
      </c>
      <c r="D326" t="str">
        <v>Biotech,PharmaceuticalAndClinicalResearchJobs|BioSpace</v>
      </c>
      <c r="E326">
        <v>0</v>
      </c>
    </row>
    <row r="327" spans="1:5" x14ac:dyDescent="0.35">
      <c r="A327" t="str">
        <v>HiredAi</v>
      </c>
      <c r="B327">
        <f>COUNTIFS(jobs[job_via],A327,jobs[job_title_short],title,jobs[job_country],country,jobs[job_schedule_type],type)</f>
        <v>0</v>
      </c>
      <c r="D327" t="str">
        <v>HiredAi</v>
      </c>
      <c r="E327">
        <v>0</v>
      </c>
    </row>
    <row r="328" spans="1:5" x14ac:dyDescent="0.35">
      <c r="A328" t="str">
        <v>SaluteMyJob</v>
      </c>
      <c r="B328">
        <f>COUNTIFS(jobs[job_via],A328,jobs[job_title_short],title,jobs[job_country],country,jobs[job_schedule_type],type)</f>
        <v>0</v>
      </c>
      <c r="D328" t="str">
        <v>SaluteMyJob</v>
      </c>
      <c r="E328">
        <v>0</v>
      </c>
    </row>
    <row r="329" spans="1:5" x14ac:dyDescent="0.35">
      <c r="A329" t="str">
        <v>VirtaHealth</v>
      </c>
      <c r="B329">
        <f>COUNTIFS(jobs[job_via],A329,jobs[job_title_short],title,jobs[job_country],country,jobs[job_schedule_type],type)</f>
        <v>0</v>
      </c>
      <c r="D329" t="str">
        <v>VirtaHealth</v>
      </c>
      <c r="E329">
        <v>0</v>
      </c>
    </row>
    <row r="330" spans="1:5" x14ac:dyDescent="0.35">
      <c r="A330" t="str">
        <v>CVSHealth</v>
      </c>
      <c r="B330">
        <f>COUNTIFS(jobs[job_via],A330,jobs[job_title_short],title,jobs[job_country],country,jobs[job_schedule_type],type)</f>
        <v>0</v>
      </c>
      <c r="D330" t="str">
        <v>CVSHealth</v>
      </c>
      <c r="E330">
        <v>0</v>
      </c>
    </row>
    <row r="331" spans="1:5" x14ac:dyDescent="0.35">
      <c r="A331" t="str">
        <v>HBACareers</v>
      </c>
      <c r="B331">
        <f>COUNTIFS(jobs[job_via],A331,jobs[job_title_short],title,jobs[job_country],country,jobs[job_schedule_type],type)</f>
        <v>0</v>
      </c>
      <c r="D331" t="str">
        <v>HBACareers</v>
      </c>
      <c r="E331">
        <v>0</v>
      </c>
    </row>
    <row r="332" spans="1:5" x14ac:dyDescent="0.35">
      <c r="A332" t="str">
        <v>JobServe-TechJobs</v>
      </c>
      <c r="B332">
        <f>COUNTIFS(jobs[job_via],A332,jobs[job_title_short],title,jobs[job_country],country,jobs[job_schedule_type],type)</f>
        <v>0</v>
      </c>
      <c r="D332" t="str">
        <v>JobServe-TechJobs</v>
      </c>
      <c r="E332">
        <v>0</v>
      </c>
    </row>
    <row r="333" spans="1:5" x14ac:dyDescent="0.35">
      <c r="A333" t="str">
        <v>CareerBoard</v>
      </c>
      <c r="B333">
        <f>COUNTIFS(jobs[job_via],A333,jobs[job_title_short],title,jobs[job_country],country,jobs[job_schedule_type],type)</f>
        <v>0</v>
      </c>
      <c r="D333" t="str">
        <v>CareerBoard</v>
      </c>
      <c r="E333">
        <v>0</v>
      </c>
    </row>
    <row r="334" spans="1:5" x14ac:dyDescent="0.35">
      <c r="A334" t="str">
        <v>Careerboard-ITJobs</v>
      </c>
      <c r="B334">
        <f>COUNTIFS(jobs[job_via],A334,jobs[job_title_short],title,jobs[job_country],country,jobs[job_schedule_type],type)</f>
        <v>0</v>
      </c>
      <c r="D334" t="str">
        <v>Careerboard-ITJobs</v>
      </c>
      <c r="E334">
        <v>0</v>
      </c>
    </row>
    <row r="335" spans="1:5" x14ac:dyDescent="0.35">
      <c r="A335" t="str">
        <v>TargetCorporation</v>
      </c>
      <c r="B335">
        <f>COUNTIFS(jobs[job_via],A335,jobs[job_title_short],title,jobs[job_country],country,jobs[job_schedule_type],type)</f>
        <v>0</v>
      </c>
      <c r="D335" t="str">
        <v>TargetCorporation</v>
      </c>
      <c r="E335">
        <v>0</v>
      </c>
    </row>
    <row r="336" spans="1:5" x14ac:dyDescent="0.35">
      <c r="A336" t="str">
        <v>RivianCareers</v>
      </c>
      <c r="B336">
        <f>COUNTIFS(jobs[job_via],A336,jobs[job_title_short],title,jobs[job_country],country,jobs[job_schedule_type],type)</f>
        <v>0</v>
      </c>
      <c r="D336" t="str">
        <v>RivianCareers</v>
      </c>
      <c r="E336">
        <v>0</v>
      </c>
    </row>
    <row r="337" spans="1:5" x14ac:dyDescent="0.35">
      <c r="A337" t="str">
        <v>LikeRemote</v>
      </c>
      <c r="B337">
        <f>COUNTIFS(jobs[job_via],A337,jobs[job_title_short],title,jobs[job_country],country,jobs[job_schedule_type],type)</f>
        <v>0</v>
      </c>
      <c r="D337" t="str">
        <v>LikeRemote</v>
      </c>
      <c r="E337">
        <v>0</v>
      </c>
    </row>
    <row r="338" spans="1:5" x14ac:dyDescent="0.35">
      <c r="A338" t="str">
        <v>PurposeJobs</v>
      </c>
      <c r="B338">
        <f>COUNTIFS(jobs[job_via],A338,jobs[job_title_short],title,jobs[job_country],country,jobs[job_schedule_type],type)</f>
        <v>0</v>
      </c>
      <c r="D338" t="str">
        <v>PurposeJobs</v>
      </c>
      <c r="E338">
        <v>0</v>
      </c>
    </row>
    <row r="339" spans="1:5" x14ac:dyDescent="0.35">
      <c r="A339" t="str">
        <v>Splunk</v>
      </c>
      <c r="B339">
        <f>COUNTIFS(jobs[job_via],A339,jobs[job_title_short],title,jobs[job_country],country,jobs[job_schedule_type],type)</f>
        <v>0</v>
      </c>
      <c r="D339" t="str">
        <v>Splunk</v>
      </c>
      <c r="E339">
        <v>0</v>
      </c>
    </row>
    <row r="340" spans="1:5" x14ac:dyDescent="0.35">
      <c r="A340" t="str">
        <v>PyJobs</v>
      </c>
      <c r="B340">
        <f>COUNTIFS(jobs[job_via],A340,jobs[job_title_short],title,jobs[job_country],country,jobs[job_schedule_type],type)</f>
        <v>0</v>
      </c>
      <c r="D340" t="str">
        <v>PyJobs</v>
      </c>
      <c r="E340">
        <v>0</v>
      </c>
    </row>
    <row r="341" spans="1:5" x14ac:dyDescent="0.35">
      <c r="A341" t="str">
        <v>RedpointVenturesJobBoard</v>
      </c>
      <c r="B341">
        <f>COUNTIFS(jobs[job_via],A341,jobs[job_title_short],title,jobs[job_country],country,jobs[job_schedule_type],type)</f>
        <v>0</v>
      </c>
      <c r="D341" t="str">
        <v>RedpointVenturesJobBoard</v>
      </c>
      <c r="E341">
        <v>0</v>
      </c>
    </row>
    <row r="342" spans="1:5" x14ac:dyDescent="0.35">
      <c r="A342" t="str">
        <v>JustJoinIT</v>
      </c>
      <c r="B342">
        <f>COUNTIFS(jobs[job_via],A342,jobs[job_title_short],title,jobs[job_country],country,jobs[job_schedule_type],type)</f>
        <v>0</v>
      </c>
      <c r="D342" t="str">
        <v>JustJoinIT</v>
      </c>
      <c r="E342">
        <v>0</v>
      </c>
    </row>
    <row r="343" spans="1:5" x14ac:dyDescent="0.35">
      <c r="A343" t="str">
        <v>DEjobs.org</v>
      </c>
      <c r="B343">
        <f>COUNTIFS(jobs[job_via],A343,jobs[job_title_short],title,jobs[job_country],country,jobs[job_schedule_type],type)</f>
        <v>0</v>
      </c>
      <c r="D343" t="str">
        <v>DEjobs.org</v>
      </c>
      <c r="E3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Data</vt:lpstr>
      <vt:lpstr>Salary_Calculator</vt:lpstr>
      <vt:lpstr>Data_Validation</vt:lpstr>
      <vt:lpstr>Jobs</vt:lpstr>
      <vt:lpstr>Country</vt:lpstr>
      <vt:lpstr>Type</vt:lpstr>
      <vt:lpstr>Platform</vt:lpstr>
      <vt:lpstr>count</vt:lpstr>
      <vt:lpstr>country</vt:lpstr>
      <vt:lpstr>median_salary</vt:lpstr>
      <vt:lpstr>platform</vt:lpstr>
      <vt:lpstr>title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Lytvynenko</dc:creator>
  <cp:lastModifiedBy>Anna Lytvynenko</cp:lastModifiedBy>
  <dcterms:created xsi:type="dcterms:W3CDTF">2015-06-05T18:17:20Z</dcterms:created>
  <dcterms:modified xsi:type="dcterms:W3CDTF">2026-01-15T13:55:12Z</dcterms:modified>
</cp:coreProperties>
</file>